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Ngugi\Desktop\Food Delivery Analysis\"/>
    </mc:Choice>
  </mc:AlternateContent>
  <xr:revisionPtr revIDLastSave="0" documentId="8_{906AB7F7-157E-43C3-8A90-41058E59D91F}" xr6:coauthVersionLast="47" xr6:coauthVersionMax="47" xr10:uidLastSave="{00000000-0000-0000-0000-000000000000}"/>
  <bookViews>
    <workbookView xWindow="28680" yWindow="-120" windowWidth="29040" windowHeight="15720" activeTab="7" xr2:uid="{BD89C51B-4C13-4445-9C68-FC9A67CEE8D6}"/>
  </bookViews>
  <sheets>
    <sheet name="Original Data" sheetId="7" r:id="rId1"/>
    <sheet name="Working Data" sheetId="2" r:id="rId2"/>
    <sheet name="Cust Demographics Pivot Table" sheetId="6" r:id="rId3"/>
    <sheet name="Sales Distribution Pivot Table" sheetId="9" r:id="rId4"/>
    <sheet name="Delivery Performance Pivot Tabl" sheetId="10" r:id="rId5"/>
    <sheet name="Payment Preference Pivot Table" sheetId="11" r:id="rId6"/>
    <sheet name="KPI's" sheetId="14" r:id="rId7"/>
    <sheet name="Dashboard" sheetId="15" r:id="rId8"/>
  </sheets>
  <definedNames>
    <definedName name="ExternalData_1" localSheetId="1" hidden="1">'Working Data'!$A$1:$U$6001</definedName>
    <definedName name="Slicer_category">#N/A</definedName>
    <definedName name="Slicer_city">#N/A</definedName>
    <definedName name="Slicer_city1">#N/A</definedName>
    <definedName name="Slicer_day_of_order">#N/A</definedName>
    <definedName name="Slicer_month_of_order">#N/A</definedName>
    <definedName name="Slicer_Order_Year">#N/A</definedName>
  </definedNames>
  <calcPr calcId="191029"/>
  <pivotCaches>
    <pivotCache cacheId="49"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2" l="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Z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Z4327" i="2"/>
  <c r="Z4328" i="2"/>
  <c r="Z4329" i="2"/>
  <c r="Z4330" i="2"/>
  <c r="Z4331" i="2"/>
  <c r="Z4332" i="2"/>
  <c r="Z4333" i="2"/>
  <c r="Z4334" i="2"/>
  <c r="Z4335" i="2"/>
  <c r="Z4336" i="2"/>
  <c r="Z4337" i="2"/>
  <c r="Z4338" i="2"/>
  <c r="Z4339" i="2"/>
  <c r="Z4340" i="2"/>
  <c r="Z4341" i="2"/>
  <c r="Z4342" i="2"/>
  <c r="Z4343" i="2"/>
  <c r="Z4344" i="2"/>
  <c r="Z4345" i="2"/>
  <c r="Z4346" i="2"/>
  <c r="Z4347" i="2"/>
  <c r="Z4348" i="2"/>
  <c r="Z4349" i="2"/>
  <c r="Z4350" i="2"/>
  <c r="Z4351" i="2"/>
  <c r="Z4352" i="2"/>
  <c r="Z4353" i="2"/>
  <c r="Z4354" i="2"/>
  <c r="Z4355" i="2"/>
  <c r="Z4356" i="2"/>
  <c r="Z4357" i="2"/>
  <c r="Z4358" i="2"/>
  <c r="Z4359" i="2"/>
  <c r="Z4360" i="2"/>
  <c r="Z4361" i="2"/>
  <c r="Z4362" i="2"/>
  <c r="Z4363" i="2"/>
  <c r="Z4364" i="2"/>
  <c r="Z4365" i="2"/>
  <c r="Z4366" i="2"/>
  <c r="Z4367" i="2"/>
  <c r="Z4368" i="2"/>
  <c r="Z4369" i="2"/>
  <c r="Z4370" i="2"/>
  <c r="Z4371" i="2"/>
  <c r="Z4372" i="2"/>
  <c r="Z4373" i="2"/>
  <c r="Z4374" i="2"/>
  <c r="Z4375" i="2"/>
  <c r="Z4376" i="2"/>
  <c r="Z4377" i="2"/>
  <c r="Z4378" i="2"/>
  <c r="Z4379" i="2"/>
  <c r="Z4380" i="2"/>
  <c r="Z4381" i="2"/>
  <c r="Z4382" i="2"/>
  <c r="Z4383" i="2"/>
  <c r="Z4384" i="2"/>
  <c r="Z4385" i="2"/>
  <c r="Z4386" i="2"/>
  <c r="Z4387" i="2"/>
  <c r="Z4388" i="2"/>
  <c r="Z4389" i="2"/>
  <c r="Z4390" i="2"/>
  <c r="Z4391" i="2"/>
  <c r="Z4392" i="2"/>
  <c r="Z4393" i="2"/>
  <c r="Z4394" i="2"/>
  <c r="Z4395" i="2"/>
  <c r="Z4396" i="2"/>
  <c r="Z4397" i="2"/>
  <c r="Z4398" i="2"/>
  <c r="Z4399" i="2"/>
  <c r="Z4400" i="2"/>
  <c r="Z4401" i="2"/>
  <c r="Z4402" i="2"/>
  <c r="Z4403" i="2"/>
  <c r="Z4404" i="2"/>
  <c r="Z4405" i="2"/>
  <c r="Z4406" i="2"/>
  <c r="Z4407" i="2"/>
  <c r="Z4408" i="2"/>
  <c r="Z4409" i="2"/>
  <c r="Z4410" i="2"/>
  <c r="Z4411" i="2"/>
  <c r="Z4412" i="2"/>
  <c r="Z4413" i="2"/>
  <c r="Z4414" i="2"/>
  <c r="Z4415" i="2"/>
  <c r="Z4416" i="2"/>
  <c r="Z4417" i="2"/>
  <c r="Z4418" i="2"/>
  <c r="Z4419" i="2"/>
  <c r="Z4420" i="2"/>
  <c r="Z4421" i="2"/>
  <c r="Z4422" i="2"/>
  <c r="Z4423" i="2"/>
  <c r="Z4424" i="2"/>
  <c r="Z4425" i="2"/>
  <c r="Z4426" i="2"/>
  <c r="Z4427" i="2"/>
  <c r="Z4428" i="2"/>
  <c r="Z4429" i="2"/>
  <c r="Z4430" i="2"/>
  <c r="Z4431" i="2"/>
  <c r="Z4432" i="2"/>
  <c r="Z4433" i="2"/>
  <c r="Z4434" i="2"/>
  <c r="Z4435" i="2"/>
  <c r="Z4436" i="2"/>
  <c r="Z4437" i="2"/>
  <c r="Z4438" i="2"/>
  <c r="Z4439" i="2"/>
  <c r="Z4440" i="2"/>
  <c r="Z4441" i="2"/>
  <c r="Z4442" i="2"/>
  <c r="Z4443" i="2"/>
  <c r="Z4444" i="2"/>
  <c r="Z4445" i="2"/>
  <c r="Z4446" i="2"/>
  <c r="Z4447" i="2"/>
  <c r="Z4448" i="2"/>
  <c r="Z4449" i="2"/>
  <c r="Z4450" i="2"/>
  <c r="Z4451" i="2"/>
  <c r="Z4452" i="2"/>
  <c r="Z4453" i="2"/>
  <c r="Z4454" i="2"/>
  <c r="Z4455" i="2"/>
  <c r="Z4456" i="2"/>
  <c r="Z4457" i="2"/>
  <c r="Z4458" i="2"/>
  <c r="Z4459" i="2"/>
  <c r="Z4460" i="2"/>
  <c r="Z4461" i="2"/>
  <c r="Z4462" i="2"/>
  <c r="Z4463" i="2"/>
  <c r="Z4464" i="2"/>
  <c r="Z4465" i="2"/>
  <c r="Z4466" i="2"/>
  <c r="Z4467" i="2"/>
  <c r="Z4468" i="2"/>
  <c r="Z4469" i="2"/>
  <c r="Z4470" i="2"/>
  <c r="Z4471" i="2"/>
  <c r="Z4472" i="2"/>
  <c r="Z4473" i="2"/>
  <c r="Z4474" i="2"/>
  <c r="Z4475" i="2"/>
  <c r="Z4476" i="2"/>
  <c r="Z4477" i="2"/>
  <c r="Z4478" i="2"/>
  <c r="Z4479" i="2"/>
  <c r="Z4480" i="2"/>
  <c r="Z4481" i="2"/>
  <c r="Z4482" i="2"/>
  <c r="Z4483" i="2"/>
  <c r="Z4484" i="2"/>
  <c r="Z4485" i="2"/>
  <c r="Z4486" i="2"/>
  <c r="Z4487" i="2"/>
  <c r="Z4488" i="2"/>
  <c r="Z4489" i="2"/>
  <c r="Z4490" i="2"/>
  <c r="Z4491" i="2"/>
  <c r="Z4492" i="2"/>
  <c r="Z4493" i="2"/>
  <c r="Z4494" i="2"/>
  <c r="Z4495" i="2"/>
  <c r="Z4496" i="2"/>
  <c r="Z4497" i="2"/>
  <c r="Z4498" i="2"/>
  <c r="Z4499" i="2"/>
  <c r="Z4500" i="2"/>
  <c r="Z4501" i="2"/>
  <c r="Z4502" i="2"/>
  <c r="Z4503" i="2"/>
  <c r="Z4504" i="2"/>
  <c r="Z4505" i="2"/>
  <c r="Z4506" i="2"/>
  <c r="Z4507" i="2"/>
  <c r="Z4508" i="2"/>
  <c r="Z4509" i="2"/>
  <c r="Z4510" i="2"/>
  <c r="Z4511" i="2"/>
  <c r="Z4512" i="2"/>
  <c r="Z4513" i="2"/>
  <c r="Z4514" i="2"/>
  <c r="Z4515" i="2"/>
  <c r="Z4516" i="2"/>
  <c r="Z4517" i="2"/>
  <c r="Z4518" i="2"/>
  <c r="Z4519" i="2"/>
  <c r="Z4520" i="2"/>
  <c r="Z4521" i="2"/>
  <c r="Z4522" i="2"/>
  <c r="Z4523" i="2"/>
  <c r="Z4524" i="2"/>
  <c r="Z4525" i="2"/>
  <c r="Z4526" i="2"/>
  <c r="Z4527" i="2"/>
  <c r="Z4528" i="2"/>
  <c r="Z4529" i="2"/>
  <c r="Z4530" i="2"/>
  <c r="Z4531" i="2"/>
  <c r="Z4532" i="2"/>
  <c r="Z4533" i="2"/>
  <c r="Z4534" i="2"/>
  <c r="Z4535" i="2"/>
  <c r="Z4536" i="2"/>
  <c r="Z4537" i="2"/>
  <c r="Z4538" i="2"/>
  <c r="Z4539" i="2"/>
  <c r="Z4540" i="2"/>
  <c r="Z4541" i="2"/>
  <c r="Z4542" i="2"/>
  <c r="Z4543" i="2"/>
  <c r="Z4544" i="2"/>
  <c r="Z4545" i="2"/>
  <c r="Z4546" i="2"/>
  <c r="Z4547" i="2"/>
  <c r="Z4548" i="2"/>
  <c r="Z4549" i="2"/>
  <c r="Z4550" i="2"/>
  <c r="Z4551" i="2"/>
  <c r="Z4552" i="2"/>
  <c r="Z4553" i="2"/>
  <c r="Z4554" i="2"/>
  <c r="Z4555" i="2"/>
  <c r="Z4556" i="2"/>
  <c r="Z4557" i="2"/>
  <c r="Z4558" i="2"/>
  <c r="Z4559" i="2"/>
  <c r="Z4560" i="2"/>
  <c r="Z4561" i="2"/>
  <c r="Z4562" i="2"/>
  <c r="Z4563" i="2"/>
  <c r="Z4564" i="2"/>
  <c r="Z4565" i="2"/>
  <c r="Z4566" i="2"/>
  <c r="Z4567" i="2"/>
  <c r="Z4568" i="2"/>
  <c r="Z4569" i="2"/>
  <c r="Z4570" i="2"/>
  <c r="Z4571" i="2"/>
  <c r="Z4572" i="2"/>
  <c r="Z4573" i="2"/>
  <c r="Z4574" i="2"/>
  <c r="Z4575" i="2"/>
  <c r="Z4576" i="2"/>
  <c r="Z4577" i="2"/>
  <c r="Z4578" i="2"/>
  <c r="Z4579" i="2"/>
  <c r="Z4580" i="2"/>
  <c r="Z4581" i="2"/>
  <c r="Z4582" i="2"/>
  <c r="Z4583" i="2"/>
  <c r="Z4584" i="2"/>
  <c r="Z4585" i="2"/>
  <c r="Z4586" i="2"/>
  <c r="Z4587" i="2"/>
  <c r="Z4588" i="2"/>
  <c r="Z4589" i="2"/>
  <c r="Z4590" i="2"/>
  <c r="Z4591" i="2"/>
  <c r="Z4592" i="2"/>
  <c r="Z4593" i="2"/>
  <c r="Z4594" i="2"/>
  <c r="Z4595" i="2"/>
  <c r="Z4596" i="2"/>
  <c r="Z4597" i="2"/>
  <c r="Z4598" i="2"/>
  <c r="Z4599" i="2"/>
  <c r="Z4600" i="2"/>
  <c r="Z4601" i="2"/>
  <c r="Z4602" i="2"/>
  <c r="Z4603" i="2"/>
  <c r="Z4604" i="2"/>
  <c r="Z4605" i="2"/>
  <c r="Z4606" i="2"/>
  <c r="Z4607" i="2"/>
  <c r="Z4608" i="2"/>
  <c r="Z4609" i="2"/>
  <c r="Z4610" i="2"/>
  <c r="Z4611" i="2"/>
  <c r="Z4612" i="2"/>
  <c r="Z4613" i="2"/>
  <c r="Z4614" i="2"/>
  <c r="Z4615" i="2"/>
  <c r="Z4616" i="2"/>
  <c r="Z4617" i="2"/>
  <c r="Z4618" i="2"/>
  <c r="Z4619" i="2"/>
  <c r="Z4620" i="2"/>
  <c r="Z4621" i="2"/>
  <c r="Z4622" i="2"/>
  <c r="Z4623" i="2"/>
  <c r="Z4624" i="2"/>
  <c r="Z4625" i="2"/>
  <c r="Z4626" i="2"/>
  <c r="Z4627" i="2"/>
  <c r="Z4628" i="2"/>
  <c r="Z4629" i="2"/>
  <c r="Z4630" i="2"/>
  <c r="Z4631" i="2"/>
  <c r="Z4632" i="2"/>
  <c r="Z4633" i="2"/>
  <c r="Z4634" i="2"/>
  <c r="Z4635" i="2"/>
  <c r="Z4636" i="2"/>
  <c r="Z4637" i="2"/>
  <c r="Z4638" i="2"/>
  <c r="Z4639" i="2"/>
  <c r="Z4640" i="2"/>
  <c r="Z4641" i="2"/>
  <c r="Z4642" i="2"/>
  <c r="Z4643" i="2"/>
  <c r="Z4644" i="2"/>
  <c r="Z4645" i="2"/>
  <c r="Z4646" i="2"/>
  <c r="Z4647" i="2"/>
  <c r="Z4648" i="2"/>
  <c r="Z4649" i="2"/>
  <c r="Z4650" i="2"/>
  <c r="Z4651" i="2"/>
  <c r="Z4652" i="2"/>
  <c r="Z4653" i="2"/>
  <c r="Z4654" i="2"/>
  <c r="Z4655" i="2"/>
  <c r="Z4656" i="2"/>
  <c r="Z4657" i="2"/>
  <c r="Z4658" i="2"/>
  <c r="Z4659" i="2"/>
  <c r="Z4660" i="2"/>
  <c r="Z4661" i="2"/>
  <c r="Z4662" i="2"/>
  <c r="Z4663" i="2"/>
  <c r="Z4664" i="2"/>
  <c r="Z4665" i="2"/>
  <c r="Z4666" i="2"/>
  <c r="Z4667" i="2"/>
  <c r="Z4668" i="2"/>
  <c r="Z4669" i="2"/>
  <c r="Z4670" i="2"/>
  <c r="Z4671" i="2"/>
  <c r="Z4672" i="2"/>
  <c r="Z4673" i="2"/>
  <c r="Z4674" i="2"/>
  <c r="Z4675" i="2"/>
  <c r="Z4676" i="2"/>
  <c r="Z4677" i="2"/>
  <c r="Z4678" i="2"/>
  <c r="Z4679" i="2"/>
  <c r="Z4680" i="2"/>
  <c r="Z4681" i="2"/>
  <c r="Z4682" i="2"/>
  <c r="Z4683" i="2"/>
  <c r="Z4684" i="2"/>
  <c r="Z4685" i="2"/>
  <c r="Z4686" i="2"/>
  <c r="Z4687" i="2"/>
  <c r="Z4688" i="2"/>
  <c r="Z4689" i="2"/>
  <c r="Z4690" i="2"/>
  <c r="Z4691" i="2"/>
  <c r="Z4692" i="2"/>
  <c r="Z4693" i="2"/>
  <c r="Z4694" i="2"/>
  <c r="Z4695" i="2"/>
  <c r="Z4696" i="2"/>
  <c r="Z4697" i="2"/>
  <c r="Z4698" i="2"/>
  <c r="Z4699" i="2"/>
  <c r="Z4700" i="2"/>
  <c r="Z4701" i="2"/>
  <c r="Z4702" i="2"/>
  <c r="Z4703" i="2"/>
  <c r="Z4704" i="2"/>
  <c r="Z4705" i="2"/>
  <c r="Z4706" i="2"/>
  <c r="Z4707" i="2"/>
  <c r="Z4708" i="2"/>
  <c r="Z4709" i="2"/>
  <c r="Z4710" i="2"/>
  <c r="Z4711" i="2"/>
  <c r="Z4712" i="2"/>
  <c r="Z4713" i="2"/>
  <c r="Z4714" i="2"/>
  <c r="Z4715" i="2"/>
  <c r="Z4716" i="2"/>
  <c r="Z4717" i="2"/>
  <c r="Z4718" i="2"/>
  <c r="Z4719" i="2"/>
  <c r="Z4720" i="2"/>
  <c r="Z4721" i="2"/>
  <c r="Z4722" i="2"/>
  <c r="Z4723" i="2"/>
  <c r="Z4724" i="2"/>
  <c r="Z4725" i="2"/>
  <c r="Z4726" i="2"/>
  <c r="Z4727" i="2"/>
  <c r="Z4728" i="2"/>
  <c r="Z4729" i="2"/>
  <c r="Z4730" i="2"/>
  <c r="Z4731" i="2"/>
  <c r="Z4732" i="2"/>
  <c r="Z4733" i="2"/>
  <c r="Z4734" i="2"/>
  <c r="Z4735" i="2"/>
  <c r="Z4736" i="2"/>
  <c r="Z4737" i="2"/>
  <c r="Z4738" i="2"/>
  <c r="Z4739" i="2"/>
  <c r="Z4740" i="2"/>
  <c r="Z4741" i="2"/>
  <c r="Z4742" i="2"/>
  <c r="Z4743" i="2"/>
  <c r="Z4744" i="2"/>
  <c r="Z4745" i="2"/>
  <c r="Z4746" i="2"/>
  <c r="Z4747" i="2"/>
  <c r="Z4748" i="2"/>
  <c r="Z4749" i="2"/>
  <c r="Z4750" i="2"/>
  <c r="Z4751" i="2"/>
  <c r="Z4752" i="2"/>
  <c r="Z4753" i="2"/>
  <c r="Z4754" i="2"/>
  <c r="Z4755" i="2"/>
  <c r="Z4756" i="2"/>
  <c r="Z4757" i="2"/>
  <c r="Z4758" i="2"/>
  <c r="Z4759" i="2"/>
  <c r="Z4760" i="2"/>
  <c r="Z4761" i="2"/>
  <c r="Z4762" i="2"/>
  <c r="Z4763" i="2"/>
  <c r="Z4764" i="2"/>
  <c r="Z4765" i="2"/>
  <c r="Z4766" i="2"/>
  <c r="Z4767" i="2"/>
  <c r="Z4768" i="2"/>
  <c r="Z4769" i="2"/>
  <c r="Z4770" i="2"/>
  <c r="Z4771" i="2"/>
  <c r="Z4772" i="2"/>
  <c r="Z4773" i="2"/>
  <c r="Z4774" i="2"/>
  <c r="Z4775" i="2"/>
  <c r="Z4776" i="2"/>
  <c r="Z4777" i="2"/>
  <c r="Z4778" i="2"/>
  <c r="Z4779" i="2"/>
  <c r="Z4780" i="2"/>
  <c r="Z4781" i="2"/>
  <c r="Z4782" i="2"/>
  <c r="Z4783" i="2"/>
  <c r="Z4784" i="2"/>
  <c r="Z4785" i="2"/>
  <c r="Z4786" i="2"/>
  <c r="Z4787" i="2"/>
  <c r="Z4788" i="2"/>
  <c r="Z4789" i="2"/>
  <c r="Z4790" i="2"/>
  <c r="Z4791" i="2"/>
  <c r="Z4792" i="2"/>
  <c r="Z4793" i="2"/>
  <c r="Z4794" i="2"/>
  <c r="Z4795" i="2"/>
  <c r="Z4796" i="2"/>
  <c r="Z4797" i="2"/>
  <c r="Z4798" i="2"/>
  <c r="Z4799" i="2"/>
  <c r="Z4800" i="2"/>
  <c r="Z4801" i="2"/>
  <c r="Z4802" i="2"/>
  <c r="Z4803" i="2"/>
  <c r="Z4804" i="2"/>
  <c r="Z4805" i="2"/>
  <c r="Z4806" i="2"/>
  <c r="Z4807" i="2"/>
  <c r="Z4808" i="2"/>
  <c r="Z4809" i="2"/>
  <c r="Z4810" i="2"/>
  <c r="Z4811" i="2"/>
  <c r="Z4812" i="2"/>
  <c r="Z4813" i="2"/>
  <c r="Z4814" i="2"/>
  <c r="Z4815" i="2"/>
  <c r="Z4816" i="2"/>
  <c r="Z4817" i="2"/>
  <c r="Z4818" i="2"/>
  <c r="Z4819" i="2"/>
  <c r="Z4820" i="2"/>
  <c r="Z4821" i="2"/>
  <c r="Z4822" i="2"/>
  <c r="Z4823" i="2"/>
  <c r="Z4824" i="2"/>
  <c r="Z4825" i="2"/>
  <c r="Z4826" i="2"/>
  <c r="Z4827" i="2"/>
  <c r="Z4828" i="2"/>
  <c r="Z4829" i="2"/>
  <c r="Z4830" i="2"/>
  <c r="Z4831" i="2"/>
  <c r="Z4832" i="2"/>
  <c r="Z4833" i="2"/>
  <c r="Z4834" i="2"/>
  <c r="Z4835" i="2"/>
  <c r="Z4836" i="2"/>
  <c r="Z4837" i="2"/>
  <c r="Z4838" i="2"/>
  <c r="Z4839" i="2"/>
  <c r="Z4840" i="2"/>
  <c r="Z4841" i="2"/>
  <c r="Z4842" i="2"/>
  <c r="Z4843" i="2"/>
  <c r="Z4844" i="2"/>
  <c r="Z4845" i="2"/>
  <c r="Z4846" i="2"/>
  <c r="Z4847" i="2"/>
  <c r="Z4848" i="2"/>
  <c r="Z4849" i="2"/>
  <c r="Z4850" i="2"/>
  <c r="Z4851" i="2"/>
  <c r="Z4852" i="2"/>
  <c r="Z4853" i="2"/>
  <c r="Z4854" i="2"/>
  <c r="Z4855" i="2"/>
  <c r="Z4856" i="2"/>
  <c r="Z4857" i="2"/>
  <c r="Z4858" i="2"/>
  <c r="Z4859" i="2"/>
  <c r="Z4860" i="2"/>
  <c r="Z4861" i="2"/>
  <c r="Z4862" i="2"/>
  <c r="Z4863" i="2"/>
  <c r="Z4864" i="2"/>
  <c r="Z4865" i="2"/>
  <c r="Z4866" i="2"/>
  <c r="Z4867" i="2"/>
  <c r="Z4868" i="2"/>
  <c r="Z4869" i="2"/>
  <c r="Z4870" i="2"/>
  <c r="Z4871" i="2"/>
  <c r="Z4872" i="2"/>
  <c r="Z4873" i="2"/>
  <c r="Z4874" i="2"/>
  <c r="Z4875" i="2"/>
  <c r="Z4876" i="2"/>
  <c r="Z4877" i="2"/>
  <c r="Z4878" i="2"/>
  <c r="Z4879" i="2"/>
  <c r="Z4880" i="2"/>
  <c r="Z4881" i="2"/>
  <c r="Z4882" i="2"/>
  <c r="Z4883" i="2"/>
  <c r="Z4884" i="2"/>
  <c r="Z4885" i="2"/>
  <c r="Z4886" i="2"/>
  <c r="Z4887" i="2"/>
  <c r="Z4888" i="2"/>
  <c r="Z4889" i="2"/>
  <c r="Z4890" i="2"/>
  <c r="Z4891" i="2"/>
  <c r="Z4892" i="2"/>
  <c r="Z4893" i="2"/>
  <c r="Z4894" i="2"/>
  <c r="Z4895" i="2"/>
  <c r="Z4896" i="2"/>
  <c r="Z4897" i="2"/>
  <c r="Z4898" i="2"/>
  <c r="Z4899" i="2"/>
  <c r="Z4900" i="2"/>
  <c r="Z4901" i="2"/>
  <c r="Z4902" i="2"/>
  <c r="Z4903" i="2"/>
  <c r="Z4904" i="2"/>
  <c r="Z4905" i="2"/>
  <c r="Z4906" i="2"/>
  <c r="Z4907" i="2"/>
  <c r="Z4908" i="2"/>
  <c r="Z4909" i="2"/>
  <c r="Z4910" i="2"/>
  <c r="Z4911" i="2"/>
  <c r="Z4912" i="2"/>
  <c r="Z4913" i="2"/>
  <c r="Z4914" i="2"/>
  <c r="Z4915" i="2"/>
  <c r="Z4916" i="2"/>
  <c r="Z4917" i="2"/>
  <c r="Z4918" i="2"/>
  <c r="Z4919" i="2"/>
  <c r="Z4920" i="2"/>
  <c r="Z4921" i="2"/>
  <c r="Z4922" i="2"/>
  <c r="Z4923" i="2"/>
  <c r="Z4924" i="2"/>
  <c r="Z4925" i="2"/>
  <c r="Z4926" i="2"/>
  <c r="Z4927" i="2"/>
  <c r="Z4928" i="2"/>
  <c r="Z4929" i="2"/>
  <c r="Z4930" i="2"/>
  <c r="Z4931" i="2"/>
  <c r="Z4932" i="2"/>
  <c r="Z4933" i="2"/>
  <c r="Z4934" i="2"/>
  <c r="Z4935" i="2"/>
  <c r="Z4936" i="2"/>
  <c r="Z4937" i="2"/>
  <c r="Z4938" i="2"/>
  <c r="Z4939" i="2"/>
  <c r="Z4940" i="2"/>
  <c r="Z4941" i="2"/>
  <c r="Z4942" i="2"/>
  <c r="Z4943" i="2"/>
  <c r="Z4944" i="2"/>
  <c r="Z4945" i="2"/>
  <c r="Z4946" i="2"/>
  <c r="Z4947" i="2"/>
  <c r="Z4948" i="2"/>
  <c r="Z4949" i="2"/>
  <c r="Z4950" i="2"/>
  <c r="Z4951" i="2"/>
  <c r="Z4952" i="2"/>
  <c r="Z4953" i="2"/>
  <c r="Z4954" i="2"/>
  <c r="Z4955" i="2"/>
  <c r="Z4956" i="2"/>
  <c r="Z4957" i="2"/>
  <c r="Z4958" i="2"/>
  <c r="Z4959" i="2"/>
  <c r="Z4960" i="2"/>
  <c r="Z4961" i="2"/>
  <c r="Z4962" i="2"/>
  <c r="Z4963" i="2"/>
  <c r="Z4964" i="2"/>
  <c r="Z4965" i="2"/>
  <c r="Z4966" i="2"/>
  <c r="Z4967" i="2"/>
  <c r="Z4968" i="2"/>
  <c r="Z4969" i="2"/>
  <c r="Z4970" i="2"/>
  <c r="Z4971" i="2"/>
  <c r="Z4972" i="2"/>
  <c r="Z4973" i="2"/>
  <c r="Z4974" i="2"/>
  <c r="Z4975" i="2"/>
  <c r="Z4976" i="2"/>
  <c r="Z4977" i="2"/>
  <c r="Z4978" i="2"/>
  <c r="Z4979" i="2"/>
  <c r="Z4980" i="2"/>
  <c r="Z4981" i="2"/>
  <c r="Z4982" i="2"/>
  <c r="Z4983" i="2"/>
  <c r="Z4984" i="2"/>
  <c r="Z4985" i="2"/>
  <c r="Z4986" i="2"/>
  <c r="Z4987" i="2"/>
  <c r="Z4988" i="2"/>
  <c r="Z4989" i="2"/>
  <c r="Z4990" i="2"/>
  <c r="Z4991" i="2"/>
  <c r="Z4992" i="2"/>
  <c r="Z4993" i="2"/>
  <c r="Z4994" i="2"/>
  <c r="Z4995" i="2"/>
  <c r="Z4996" i="2"/>
  <c r="Z4997" i="2"/>
  <c r="Z4998" i="2"/>
  <c r="Z4999" i="2"/>
  <c r="Z5000" i="2"/>
  <c r="Z5001" i="2"/>
  <c r="Z5002" i="2"/>
  <c r="Z5003" i="2"/>
  <c r="Z5004" i="2"/>
  <c r="Z5005" i="2"/>
  <c r="Z5006" i="2"/>
  <c r="Z5007" i="2"/>
  <c r="Z5008" i="2"/>
  <c r="Z5009" i="2"/>
  <c r="Z5010" i="2"/>
  <c r="Z5011" i="2"/>
  <c r="Z5012" i="2"/>
  <c r="Z5013" i="2"/>
  <c r="Z5014" i="2"/>
  <c r="Z5015" i="2"/>
  <c r="Z5016" i="2"/>
  <c r="Z5017" i="2"/>
  <c r="Z5018" i="2"/>
  <c r="Z5019" i="2"/>
  <c r="Z5020" i="2"/>
  <c r="Z5021" i="2"/>
  <c r="Z5022" i="2"/>
  <c r="Z5023" i="2"/>
  <c r="Z5024" i="2"/>
  <c r="Z5025" i="2"/>
  <c r="Z5026" i="2"/>
  <c r="Z5027" i="2"/>
  <c r="Z5028" i="2"/>
  <c r="Z5029" i="2"/>
  <c r="Z5030" i="2"/>
  <c r="Z5031" i="2"/>
  <c r="Z5032" i="2"/>
  <c r="Z5033" i="2"/>
  <c r="Z5034" i="2"/>
  <c r="Z5035" i="2"/>
  <c r="Z5036" i="2"/>
  <c r="Z5037" i="2"/>
  <c r="Z5038" i="2"/>
  <c r="Z5039" i="2"/>
  <c r="Z5040" i="2"/>
  <c r="Z5041" i="2"/>
  <c r="Z5042" i="2"/>
  <c r="Z5043" i="2"/>
  <c r="Z5044" i="2"/>
  <c r="Z5045" i="2"/>
  <c r="Z5046" i="2"/>
  <c r="Z5047" i="2"/>
  <c r="Z5048" i="2"/>
  <c r="Z5049" i="2"/>
  <c r="Z5050" i="2"/>
  <c r="Z5051" i="2"/>
  <c r="Z5052" i="2"/>
  <c r="Z5053" i="2"/>
  <c r="Z5054" i="2"/>
  <c r="Z5055" i="2"/>
  <c r="Z5056" i="2"/>
  <c r="Z5057" i="2"/>
  <c r="Z5058" i="2"/>
  <c r="Z5059" i="2"/>
  <c r="Z5060" i="2"/>
  <c r="Z5061" i="2"/>
  <c r="Z5062" i="2"/>
  <c r="Z5063" i="2"/>
  <c r="Z5064" i="2"/>
  <c r="Z5065" i="2"/>
  <c r="Z5066" i="2"/>
  <c r="Z5067" i="2"/>
  <c r="Z5068" i="2"/>
  <c r="Z5069" i="2"/>
  <c r="Z5070" i="2"/>
  <c r="Z5071" i="2"/>
  <c r="Z5072" i="2"/>
  <c r="Z5073" i="2"/>
  <c r="Z5074" i="2"/>
  <c r="Z5075" i="2"/>
  <c r="Z5076" i="2"/>
  <c r="Z5077" i="2"/>
  <c r="Z5078" i="2"/>
  <c r="Z5079" i="2"/>
  <c r="Z5080" i="2"/>
  <c r="Z5081" i="2"/>
  <c r="Z5082" i="2"/>
  <c r="Z5083" i="2"/>
  <c r="Z5084" i="2"/>
  <c r="Z5085" i="2"/>
  <c r="Z5086" i="2"/>
  <c r="Z5087" i="2"/>
  <c r="Z5088" i="2"/>
  <c r="Z5089" i="2"/>
  <c r="Z5090" i="2"/>
  <c r="Z5091" i="2"/>
  <c r="Z5092" i="2"/>
  <c r="Z5093" i="2"/>
  <c r="Z5094" i="2"/>
  <c r="Z5095" i="2"/>
  <c r="Z5096" i="2"/>
  <c r="Z5097" i="2"/>
  <c r="Z5098" i="2"/>
  <c r="Z5099" i="2"/>
  <c r="Z5100" i="2"/>
  <c r="Z5101" i="2"/>
  <c r="Z5102" i="2"/>
  <c r="Z5103" i="2"/>
  <c r="Z5104" i="2"/>
  <c r="Z5105" i="2"/>
  <c r="Z5106" i="2"/>
  <c r="Z5107" i="2"/>
  <c r="Z5108" i="2"/>
  <c r="Z5109" i="2"/>
  <c r="Z5110" i="2"/>
  <c r="Z5111" i="2"/>
  <c r="Z5112" i="2"/>
  <c r="Z5113" i="2"/>
  <c r="Z5114" i="2"/>
  <c r="Z5115" i="2"/>
  <c r="Z5116" i="2"/>
  <c r="Z5117" i="2"/>
  <c r="Z5118" i="2"/>
  <c r="Z5119" i="2"/>
  <c r="Z5120" i="2"/>
  <c r="Z5121" i="2"/>
  <c r="Z5122" i="2"/>
  <c r="Z5123" i="2"/>
  <c r="Z5124" i="2"/>
  <c r="Z5125" i="2"/>
  <c r="Z5126" i="2"/>
  <c r="Z5127" i="2"/>
  <c r="Z5128" i="2"/>
  <c r="Z5129" i="2"/>
  <c r="Z5130" i="2"/>
  <c r="Z5131" i="2"/>
  <c r="Z5132" i="2"/>
  <c r="Z5133" i="2"/>
  <c r="Z5134" i="2"/>
  <c r="Z5135" i="2"/>
  <c r="Z5136" i="2"/>
  <c r="Z5137" i="2"/>
  <c r="Z5138" i="2"/>
  <c r="Z5139" i="2"/>
  <c r="Z5140" i="2"/>
  <c r="Z5141" i="2"/>
  <c r="Z5142" i="2"/>
  <c r="Z5143" i="2"/>
  <c r="Z5144" i="2"/>
  <c r="Z5145" i="2"/>
  <c r="Z5146" i="2"/>
  <c r="Z5147" i="2"/>
  <c r="Z5148" i="2"/>
  <c r="Z5149" i="2"/>
  <c r="Z5150" i="2"/>
  <c r="Z5151" i="2"/>
  <c r="Z5152" i="2"/>
  <c r="Z5153" i="2"/>
  <c r="Z5154" i="2"/>
  <c r="Z5155" i="2"/>
  <c r="Z5156" i="2"/>
  <c r="Z5157" i="2"/>
  <c r="Z5158" i="2"/>
  <c r="Z5159" i="2"/>
  <c r="Z5160" i="2"/>
  <c r="Z5161" i="2"/>
  <c r="Z5162" i="2"/>
  <c r="Z5163" i="2"/>
  <c r="Z5164" i="2"/>
  <c r="Z5165" i="2"/>
  <c r="Z5166" i="2"/>
  <c r="Z5167" i="2"/>
  <c r="Z5168" i="2"/>
  <c r="Z5169" i="2"/>
  <c r="Z5170" i="2"/>
  <c r="Z5171" i="2"/>
  <c r="Z5172" i="2"/>
  <c r="Z5173" i="2"/>
  <c r="Z5174" i="2"/>
  <c r="Z5175" i="2"/>
  <c r="Z5176" i="2"/>
  <c r="Z5177" i="2"/>
  <c r="Z5178" i="2"/>
  <c r="Z5179" i="2"/>
  <c r="Z5180" i="2"/>
  <c r="Z5181" i="2"/>
  <c r="Z5182" i="2"/>
  <c r="Z5183" i="2"/>
  <c r="Z5184" i="2"/>
  <c r="Z5185" i="2"/>
  <c r="Z5186" i="2"/>
  <c r="Z5187" i="2"/>
  <c r="Z5188" i="2"/>
  <c r="Z5189" i="2"/>
  <c r="Z5190" i="2"/>
  <c r="Z5191" i="2"/>
  <c r="Z5192" i="2"/>
  <c r="Z5193" i="2"/>
  <c r="Z5194" i="2"/>
  <c r="Z5195" i="2"/>
  <c r="Z5196" i="2"/>
  <c r="Z5197" i="2"/>
  <c r="Z5198" i="2"/>
  <c r="Z5199" i="2"/>
  <c r="Z5200" i="2"/>
  <c r="Z5201" i="2"/>
  <c r="Z5202" i="2"/>
  <c r="Z5203" i="2"/>
  <c r="Z5204" i="2"/>
  <c r="Z5205" i="2"/>
  <c r="Z5206" i="2"/>
  <c r="Z5207" i="2"/>
  <c r="Z5208" i="2"/>
  <c r="Z5209" i="2"/>
  <c r="Z5210" i="2"/>
  <c r="Z5211" i="2"/>
  <c r="Z5212" i="2"/>
  <c r="Z5213" i="2"/>
  <c r="Z5214" i="2"/>
  <c r="Z5215" i="2"/>
  <c r="Z5216" i="2"/>
  <c r="Z5217" i="2"/>
  <c r="Z5218" i="2"/>
  <c r="Z5219" i="2"/>
  <c r="Z5220" i="2"/>
  <c r="Z5221" i="2"/>
  <c r="Z5222" i="2"/>
  <c r="Z5223" i="2"/>
  <c r="Z5224" i="2"/>
  <c r="Z5225" i="2"/>
  <c r="Z5226" i="2"/>
  <c r="Z5227" i="2"/>
  <c r="Z5228" i="2"/>
  <c r="Z5229" i="2"/>
  <c r="Z5230" i="2"/>
  <c r="Z5231" i="2"/>
  <c r="Z5232" i="2"/>
  <c r="Z5233" i="2"/>
  <c r="Z5234" i="2"/>
  <c r="Z5235" i="2"/>
  <c r="Z5236" i="2"/>
  <c r="Z5237" i="2"/>
  <c r="Z5238" i="2"/>
  <c r="Z5239" i="2"/>
  <c r="Z5240" i="2"/>
  <c r="Z5241" i="2"/>
  <c r="Z5242" i="2"/>
  <c r="Z5243" i="2"/>
  <c r="Z5244" i="2"/>
  <c r="Z5245" i="2"/>
  <c r="Z5246" i="2"/>
  <c r="Z5247" i="2"/>
  <c r="Z5248" i="2"/>
  <c r="Z5249" i="2"/>
  <c r="Z5250" i="2"/>
  <c r="Z5251" i="2"/>
  <c r="Z5252" i="2"/>
  <c r="Z5253" i="2"/>
  <c r="Z5254" i="2"/>
  <c r="Z5255" i="2"/>
  <c r="Z5256" i="2"/>
  <c r="Z5257" i="2"/>
  <c r="Z5258" i="2"/>
  <c r="Z5259" i="2"/>
  <c r="Z5260" i="2"/>
  <c r="Z5261" i="2"/>
  <c r="Z5262" i="2"/>
  <c r="Z5263" i="2"/>
  <c r="Z5264" i="2"/>
  <c r="Z5265" i="2"/>
  <c r="Z5266" i="2"/>
  <c r="Z5267" i="2"/>
  <c r="Z5268" i="2"/>
  <c r="Z5269" i="2"/>
  <c r="Z5270" i="2"/>
  <c r="Z5271" i="2"/>
  <c r="Z5272" i="2"/>
  <c r="Z5273" i="2"/>
  <c r="Z5274" i="2"/>
  <c r="Z5275" i="2"/>
  <c r="Z5276" i="2"/>
  <c r="Z5277" i="2"/>
  <c r="Z5278" i="2"/>
  <c r="Z5279" i="2"/>
  <c r="Z5280" i="2"/>
  <c r="Z5281" i="2"/>
  <c r="Z5282" i="2"/>
  <c r="Z5283" i="2"/>
  <c r="Z5284" i="2"/>
  <c r="Z5285" i="2"/>
  <c r="Z5286" i="2"/>
  <c r="Z5287" i="2"/>
  <c r="Z5288" i="2"/>
  <c r="Z5289" i="2"/>
  <c r="Z5290" i="2"/>
  <c r="Z5291" i="2"/>
  <c r="Z5292" i="2"/>
  <c r="Z5293" i="2"/>
  <c r="Z5294" i="2"/>
  <c r="Z5295" i="2"/>
  <c r="Z5296" i="2"/>
  <c r="Z5297" i="2"/>
  <c r="Z5298" i="2"/>
  <c r="Z5299" i="2"/>
  <c r="Z5300" i="2"/>
  <c r="Z5301" i="2"/>
  <c r="Z5302" i="2"/>
  <c r="Z5303" i="2"/>
  <c r="Z5304" i="2"/>
  <c r="Z5305" i="2"/>
  <c r="Z5306" i="2"/>
  <c r="Z5307" i="2"/>
  <c r="Z5308" i="2"/>
  <c r="Z5309" i="2"/>
  <c r="Z5310" i="2"/>
  <c r="Z5311" i="2"/>
  <c r="Z5312" i="2"/>
  <c r="Z5313" i="2"/>
  <c r="Z5314" i="2"/>
  <c r="Z5315" i="2"/>
  <c r="Z5316" i="2"/>
  <c r="Z5317" i="2"/>
  <c r="Z5318" i="2"/>
  <c r="Z5319" i="2"/>
  <c r="Z5320" i="2"/>
  <c r="Z5321" i="2"/>
  <c r="Z5322" i="2"/>
  <c r="Z5323" i="2"/>
  <c r="Z5324" i="2"/>
  <c r="Z5325" i="2"/>
  <c r="Z5326" i="2"/>
  <c r="Z5327" i="2"/>
  <c r="Z5328" i="2"/>
  <c r="Z5329" i="2"/>
  <c r="Z5330" i="2"/>
  <c r="Z5331" i="2"/>
  <c r="Z5332" i="2"/>
  <c r="Z5333" i="2"/>
  <c r="Z5334" i="2"/>
  <c r="Z5335" i="2"/>
  <c r="Z5336" i="2"/>
  <c r="Z5337" i="2"/>
  <c r="Z5338" i="2"/>
  <c r="Z5339" i="2"/>
  <c r="Z5340" i="2"/>
  <c r="Z5341" i="2"/>
  <c r="Z5342" i="2"/>
  <c r="Z5343" i="2"/>
  <c r="Z5344" i="2"/>
  <c r="Z5345" i="2"/>
  <c r="Z5346" i="2"/>
  <c r="Z5347" i="2"/>
  <c r="Z5348" i="2"/>
  <c r="Z5349" i="2"/>
  <c r="Z5350" i="2"/>
  <c r="Z5351" i="2"/>
  <c r="Z5352" i="2"/>
  <c r="Z5353" i="2"/>
  <c r="Z5354" i="2"/>
  <c r="Z5355" i="2"/>
  <c r="Z5356" i="2"/>
  <c r="Z5357" i="2"/>
  <c r="Z5358" i="2"/>
  <c r="Z5359" i="2"/>
  <c r="Z5360" i="2"/>
  <c r="Z5361" i="2"/>
  <c r="Z5362" i="2"/>
  <c r="Z5363" i="2"/>
  <c r="Z5364" i="2"/>
  <c r="Z5365" i="2"/>
  <c r="Z5366" i="2"/>
  <c r="Z5367" i="2"/>
  <c r="Z5368" i="2"/>
  <c r="Z5369" i="2"/>
  <c r="Z5370" i="2"/>
  <c r="Z5371" i="2"/>
  <c r="Z5372" i="2"/>
  <c r="Z5373" i="2"/>
  <c r="Z5374" i="2"/>
  <c r="Z5375" i="2"/>
  <c r="Z5376" i="2"/>
  <c r="Z5377" i="2"/>
  <c r="Z5378" i="2"/>
  <c r="Z5379" i="2"/>
  <c r="Z5380" i="2"/>
  <c r="Z5381" i="2"/>
  <c r="Z5382" i="2"/>
  <c r="Z5383" i="2"/>
  <c r="Z5384" i="2"/>
  <c r="Z5385" i="2"/>
  <c r="Z5386" i="2"/>
  <c r="Z5387" i="2"/>
  <c r="Z5388" i="2"/>
  <c r="Z5389" i="2"/>
  <c r="Z5390" i="2"/>
  <c r="Z5391" i="2"/>
  <c r="Z5392" i="2"/>
  <c r="Z5393" i="2"/>
  <c r="Z5394" i="2"/>
  <c r="Z5395" i="2"/>
  <c r="Z5396" i="2"/>
  <c r="Z5397" i="2"/>
  <c r="Z5398" i="2"/>
  <c r="Z5399" i="2"/>
  <c r="Z5400" i="2"/>
  <c r="Z5401" i="2"/>
  <c r="Z5402" i="2"/>
  <c r="Z5403" i="2"/>
  <c r="Z5404" i="2"/>
  <c r="Z5405" i="2"/>
  <c r="Z5406" i="2"/>
  <c r="Z5407" i="2"/>
  <c r="Z5408" i="2"/>
  <c r="Z5409" i="2"/>
  <c r="Z5410" i="2"/>
  <c r="Z5411" i="2"/>
  <c r="Z5412" i="2"/>
  <c r="Z5413" i="2"/>
  <c r="Z5414" i="2"/>
  <c r="Z5415" i="2"/>
  <c r="Z5416" i="2"/>
  <c r="Z5417" i="2"/>
  <c r="Z5418" i="2"/>
  <c r="Z5419" i="2"/>
  <c r="Z5420" i="2"/>
  <c r="Z5421" i="2"/>
  <c r="Z5422" i="2"/>
  <c r="Z5423" i="2"/>
  <c r="Z5424" i="2"/>
  <c r="Z5425" i="2"/>
  <c r="Z5426" i="2"/>
  <c r="Z5427" i="2"/>
  <c r="Z5428" i="2"/>
  <c r="Z5429" i="2"/>
  <c r="Z5430" i="2"/>
  <c r="Z5431" i="2"/>
  <c r="Z5432" i="2"/>
  <c r="Z5433" i="2"/>
  <c r="Z5434" i="2"/>
  <c r="Z5435" i="2"/>
  <c r="Z5436" i="2"/>
  <c r="Z5437" i="2"/>
  <c r="Z5438" i="2"/>
  <c r="Z5439" i="2"/>
  <c r="Z5440" i="2"/>
  <c r="Z5441" i="2"/>
  <c r="Z5442" i="2"/>
  <c r="Z5443" i="2"/>
  <c r="Z5444" i="2"/>
  <c r="Z5445" i="2"/>
  <c r="Z5446" i="2"/>
  <c r="Z5447" i="2"/>
  <c r="Z5448" i="2"/>
  <c r="Z5449" i="2"/>
  <c r="Z5450" i="2"/>
  <c r="Z5451" i="2"/>
  <c r="Z5452" i="2"/>
  <c r="Z5453" i="2"/>
  <c r="Z5454" i="2"/>
  <c r="Z5455" i="2"/>
  <c r="Z5456" i="2"/>
  <c r="Z5457" i="2"/>
  <c r="Z5458" i="2"/>
  <c r="Z5459" i="2"/>
  <c r="Z5460" i="2"/>
  <c r="Z5461" i="2"/>
  <c r="Z5462" i="2"/>
  <c r="Z5463" i="2"/>
  <c r="Z5464" i="2"/>
  <c r="Z5465" i="2"/>
  <c r="Z5466" i="2"/>
  <c r="Z5467" i="2"/>
  <c r="Z5468" i="2"/>
  <c r="Z5469" i="2"/>
  <c r="Z5470" i="2"/>
  <c r="Z5471" i="2"/>
  <c r="Z5472" i="2"/>
  <c r="Z5473" i="2"/>
  <c r="Z5474" i="2"/>
  <c r="Z5475" i="2"/>
  <c r="Z5476" i="2"/>
  <c r="Z5477" i="2"/>
  <c r="Z5478" i="2"/>
  <c r="Z5479" i="2"/>
  <c r="Z5480" i="2"/>
  <c r="Z5481" i="2"/>
  <c r="Z5482" i="2"/>
  <c r="Z5483" i="2"/>
  <c r="Z5484" i="2"/>
  <c r="Z5485" i="2"/>
  <c r="Z5486" i="2"/>
  <c r="Z5487" i="2"/>
  <c r="Z5488" i="2"/>
  <c r="Z5489" i="2"/>
  <c r="Z5490" i="2"/>
  <c r="Z5491" i="2"/>
  <c r="Z5492" i="2"/>
  <c r="Z5493" i="2"/>
  <c r="Z5494" i="2"/>
  <c r="Z5495" i="2"/>
  <c r="Z5496" i="2"/>
  <c r="Z5497" i="2"/>
  <c r="Z5498" i="2"/>
  <c r="Z5499" i="2"/>
  <c r="Z5500" i="2"/>
  <c r="Z5501" i="2"/>
  <c r="Z5502" i="2"/>
  <c r="Z5503" i="2"/>
  <c r="Z5504" i="2"/>
  <c r="Z5505" i="2"/>
  <c r="Z5506" i="2"/>
  <c r="Z5507" i="2"/>
  <c r="Z5508" i="2"/>
  <c r="Z5509" i="2"/>
  <c r="Z5510" i="2"/>
  <c r="Z5511" i="2"/>
  <c r="Z5512" i="2"/>
  <c r="Z5513" i="2"/>
  <c r="Z5514" i="2"/>
  <c r="Z5515" i="2"/>
  <c r="Z5516" i="2"/>
  <c r="Z5517" i="2"/>
  <c r="Z5518" i="2"/>
  <c r="Z5519" i="2"/>
  <c r="Z5520" i="2"/>
  <c r="Z5521" i="2"/>
  <c r="Z5522" i="2"/>
  <c r="Z5523" i="2"/>
  <c r="Z5524" i="2"/>
  <c r="Z5525" i="2"/>
  <c r="Z5526" i="2"/>
  <c r="Z5527" i="2"/>
  <c r="Z5528" i="2"/>
  <c r="Z5529" i="2"/>
  <c r="Z5530" i="2"/>
  <c r="Z5531" i="2"/>
  <c r="Z5532" i="2"/>
  <c r="Z5533" i="2"/>
  <c r="Z5534" i="2"/>
  <c r="Z5535" i="2"/>
  <c r="Z5536" i="2"/>
  <c r="Z5537" i="2"/>
  <c r="Z5538" i="2"/>
  <c r="Z5539" i="2"/>
  <c r="Z5540" i="2"/>
  <c r="Z5541" i="2"/>
  <c r="Z5542" i="2"/>
  <c r="Z5543" i="2"/>
  <c r="Z5544" i="2"/>
  <c r="Z5545" i="2"/>
  <c r="Z5546" i="2"/>
  <c r="Z5547" i="2"/>
  <c r="Z5548" i="2"/>
  <c r="Z5549" i="2"/>
  <c r="Z5550" i="2"/>
  <c r="Z5551" i="2"/>
  <c r="Z5552" i="2"/>
  <c r="Z5553" i="2"/>
  <c r="Z5554" i="2"/>
  <c r="Z5555" i="2"/>
  <c r="Z5556" i="2"/>
  <c r="Z5557" i="2"/>
  <c r="Z5558" i="2"/>
  <c r="Z5559" i="2"/>
  <c r="Z5560" i="2"/>
  <c r="Z5561" i="2"/>
  <c r="Z5562" i="2"/>
  <c r="Z5563" i="2"/>
  <c r="Z5564" i="2"/>
  <c r="Z5565" i="2"/>
  <c r="Z5566" i="2"/>
  <c r="Z5567" i="2"/>
  <c r="Z5568" i="2"/>
  <c r="Z5569" i="2"/>
  <c r="Z5570" i="2"/>
  <c r="Z5571" i="2"/>
  <c r="Z5572" i="2"/>
  <c r="Z5573" i="2"/>
  <c r="Z5574" i="2"/>
  <c r="Z5575" i="2"/>
  <c r="Z5576" i="2"/>
  <c r="Z5577" i="2"/>
  <c r="Z5578" i="2"/>
  <c r="Z5579" i="2"/>
  <c r="Z5580" i="2"/>
  <c r="Z5581" i="2"/>
  <c r="Z5582" i="2"/>
  <c r="Z5583" i="2"/>
  <c r="Z5584" i="2"/>
  <c r="Z5585" i="2"/>
  <c r="Z5586" i="2"/>
  <c r="Z5587" i="2"/>
  <c r="Z5588" i="2"/>
  <c r="Z5589" i="2"/>
  <c r="Z5590" i="2"/>
  <c r="Z5591" i="2"/>
  <c r="Z5592" i="2"/>
  <c r="Z5593" i="2"/>
  <c r="Z5594" i="2"/>
  <c r="Z5595" i="2"/>
  <c r="Z5596" i="2"/>
  <c r="Z5597" i="2"/>
  <c r="Z5598" i="2"/>
  <c r="Z5599" i="2"/>
  <c r="Z5600" i="2"/>
  <c r="Z5601" i="2"/>
  <c r="Z5602" i="2"/>
  <c r="Z5603" i="2"/>
  <c r="Z5604" i="2"/>
  <c r="Z5605" i="2"/>
  <c r="Z5606" i="2"/>
  <c r="Z5607" i="2"/>
  <c r="Z5608" i="2"/>
  <c r="Z5609" i="2"/>
  <c r="Z5610" i="2"/>
  <c r="Z5611" i="2"/>
  <c r="Z5612" i="2"/>
  <c r="Z5613" i="2"/>
  <c r="Z5614" i="2"/>
  <c r="Z5615" i="2"/>
  <c r="Z5616" i="2"/>
  <c r="Z5617" i="2"/>
  <c r="Z5618" i="2"/>
  <c r="Z5619" i="2"/>
  <c r="Z5620" i="2"/>
  <c r="Z5621" i="2"/>
  <c r="Z5622" i="2"/>
  <c r="Z5623" i="2"/>
  <c r="Z5624" i="2"/>
  <c r="Z5625" i="2"/>
  <c r="Z5626" i="2"/>
  <c r="Z5627" i="2"/>
  <c r="Z5628" i="2"/>
  <c r="Z5629" i="2"/>
  <c r="Z5630" i="2"/>
  <c r="Z5631" i="2"/>
  <c r="Z5632" i="2"/>
  <c r="Z5633" i="2"/>
  <c r="Z5634" i="2"/>
  <c r="Z5635" i="2"/>
  <c r="Z5636" i="2"/>
  <c r="Z5637" i="2"/>
  <c r="Z5638" i="2"/>
  <c r="Z5639" i="2"/>
  <c r="Z5640" i="2"/>
  <c r="Z5641" i="2"/>
  <c r="Z5642" i="2"/>
  <c r="Z5643" i="2"/>
  <c r="Z5644" i="2"/>
  <c r="Z5645" i="2"/>
  <c r="Z5646" i="2"/>
  <c r="Z5647" i="2"/>
  <c r="Z5648" i="2"/>
  <c r="Z5649" i="2"/>
  <c r="Z5650" i="2"/>
  <c r="Z5651" i="2"/>
  <c r="Z5652" i="2"/>
  <c r="Z5653" i="2"/>
  <c r="Z5654" i="2"/>
  <c r="Z5655" i="2"/>
  <c r="Z5656" i="2"/>
  <c r="Z5657" i="2"/>
  <c r="Z5658" i="2"/>
  <c r="Z5659" i="2"/>
  <c r="Z5660" i="2"/>
  <c r="Z5661" i="2"/>
  <c r="Z5662" i="2"/>
  <c r="Z5663" i="2"/>
  <c r="Z5664" i="2"/>
  <c r="Z5665" i="2"/>
  <c r="Z5666" i="2"/>
  <c r="Z5667" i="2"/>
  <c r="Z5668" i="2"/>
  <c r="Z5669" i="2"/>
  <c r="Z5670" i="2"/>
  <c r="Z5671" i="2"/>
  <c r="Z5672" i="2"/>
  <c r="Z5673" i="2"/>
  <c r="Z5674" i="2"/>
  <c r="Z5675" i="2"/>
  <c r="Z5676" i="2"/>
  <c r="Z5677" i="2"/>
  <c r="Z5678" i="2"/>
  <c r="Z5679" i="2"/>
  <c r="Z5680" i="2"/>
  <c r="Z5681" i="2"/>
  <c r="Z5682" i="2"/>
  <c r="Z5683" i="2"/>
  <c r="Z5684" i="2"/>
  <c r="Z5685" i="2"/>
  <c r="Z5686" i="2"/>
  <c r="Z5687" i="2"/>
  <c r="Z5688" i="2"/>
  <c r="Z5689" i="2"/>
  <c r="Z5690" i="2"/>
  <c r="Z5691" i="2"/>
  <c r="Z5692" i="2"/>
  <c r="Z5693" i="2"/>
  <c r="Z5694" i="2"/>
  <c r="Z5695" i="2"/>
  <c r="Z5696" i="2"/>
  <c r="Z5697" i="2"/>
  <c r="Z5698" i="2"/>
  <c r="Z5699" i="2"/>
  <c r="Z5700" i="2"/>
  <c r="Z5701" i="2"/>
  <c r="Z5702" i="2"/>
  <c r="Z5703" i="2"/>
  <c r="Z5704" i="2"/>
  <c r="Z5705" i="2"/>
  <c r="Z5706" i="2"/>
  <c r="Z5707" i="2"/>
  <c r="Z5708" i="2"/>
  <c r="Z5709" i="2"/>
  <c r="Z5710" i="2"/>
  <c r="Z5711" i="2"/>
  <c r="Z5712" i="2"/>
  <c r="Z5713" i="2"/>
  <c r="Z5714" i="2"/>
  <c r="Z5715" i="2"/>
  <c r="Z5716" i="2"/>
  <c r="Z5717" i="2"/>
  <c r="Z5718" i="2"/>
  <c r="Z5719" i="2"/>
  <c r="Z5720" i="2"/>
  <c r="Z5721" i="2"/>
  <c r="Z5722" i="2"/>
  <c r="Z5723" i="2"/>
  <c r="Z5724" i="2"/>
  <c r="Z5725" i="2"/>
  <c r="Z5726" i="2"/>
  <c r="Z5727" i="2"/>
  <c r="Z5728" i="2"/>
  <c r="Z5729" i="2"/>
  <c r="Z5730" i="2"/>
  <c r="Z5731" i="2"/>
  <c r="Z5732" i="2"/>
  <c r="Z5733" i="2"/>
  <c r="Z5734" i="2"/>
  <c r="Z5735" i="2"/>
  <c r="Z5736" i="2"/>
  <c r="Z5737" i="2"/>
  <c r="Z5738" i="2"/>
  <c r="Z5739" i="2"/>
  <c r="Z5740" i="2"/>
  <c r="Z5741" i="2"/>
  <c r="Z5742" i="2"/>
  <c r="Z5743" i="2"/>
  <c r="Z5744" i="2"/>
  <c r="Z5745" i="2"/>
  <c r="Z5746" i="2"/>
  <c r="Z5747" i="2"/>
  <c r="Z5748" i="2"/>
  <c r="Z5749" i="2"/>
  <c r="Z5750" i="2"/>
  <c r="Z5751" i="2"/>
  <c r="Z5752" i="2"/>
  <c r="Z5753" i="2"/>
  <c r="Z5754" i="2"/>
  <c r="Z5755" i="2"/>
  <c r="Z5756" i="2"/>
  <c r="Z5757" i="2"/>
  <c r="Z5758" i="2"/>
  <c r="Z5759" i="2"/>
  <c r="Z5760" i="2"/>
  <c r="Z5761" i="2"/>
  <c r="Z5762" i="2"/>
  <c r="Z5763" i="2"/>
  <c r="Z5764" i="2"/>
  <c r="Z5765" i="2"/>
  <c r="Z5766" i="2"/>
  <c r="Z5767" i="2"/>
  <c r="Z5768" i="2"/>
  <c r="Z5769" i="2"/>
  <c r="Z5770" i="2"/>
  <c r="Z5771" i="2"/>
  <c r="Z5772" i="2"/>
  <c r="Z5773" i="2"/>
  <c r="Z5774" i="2"/>
  <c r="Z5775" i="2"/>
  <c r="Z5776" i="2"/>
  <c r="Z5777" i="2"/>
  <c r="Z5778" i="2"/>
  <c r="Z5779" i="2"/>
  <c r="Z5780" i="2"/>
  <c r="Z5781" i="2"/>
  <c r="Z5782" i="2"/>
  <c r="Z5783" i="2"/>
  <c r="Z5784" i="2"/>
  <c r="Z5785" i="2"/>
  <c r="Z5786" i="2"/>
  <c r="Z5787" i="2"/>
  <c r="Z5788" i="2"/>
  <c r="Z5789" i="2"/>
  <c r="Z5790" i="2"/>
  <c r="Z5791" i="2"/>
  <c r="Z5792" i="2"/>
  <c r="Z5793" i="2"/>
  <c r="Z5794" i="2"/>
  <c r="Z5795" i="2"/>
  <c r="Z5796" i="2"/>
  <c r="Z5797" i="2"/>
  <c r="Z5798" i="2"/>
  <c r="Z5799" i="2"/>
  <c r="Z5800" i="2"/>
  <c r="Z5801" i="2"/>
  <c r="Z5802" i="2"/>
  <c r="Z5803" i="2"/>
  <c r="Z5804" i="2"/>
  <c r="Z5805" i="2"/>
  <c r="Z5806" i="2"/>
  <c r="Z5807" i="2"/>
  <c r="Z5808" i="2"/>
  <c r="Z5809" i="2"/>
  <c r="Z5810" i="2"/>
  <c r="Z5811" i="2"/>
  <c r="Z5812" i="2"/>
  <c r="Z5813" i="2"/>
  <c r="Z5814" i="2"/>
  <c r="Z5815" i="2"/>
  <c r="Z5816" i="2"/>
  <c r="Z5817" i="2"/>
  <c r="Z5818" i="2"/>
  <c r="Z5819" i="2"/>
  <c r="Z5820" i="2"/>
  <c r="Z5821" i="2"/>
  <c r="Z5822" i="2"/>
  <c r="Z5823" i="2"/>
  <c r="Z5824" i="2"/>
  <c r="Z5825" i="2"/>
  <c r="Z5826" i="2"/>
  <c r="Z5827" i="2"/>
  <c r="Z5828" i="2"/>
  <c r="Z5829" i="2"/>
  <c r="Z5830" i="2"/>
  <c r="Z5831" i="2"/>
  <c r="Z5832" i="2"/>
  <c r="Z5833" i="2"/>
  <c r="Z5834" i="2"/>
  <c r="Z5835" i="2"/>
  <c r="Z5836" i="2"/>
  <c r="Z5837" i="2"/>
  <c r="Z5838" i="2"/>
  <c r="Z5839" i="2"/>
  <c r="Z5840" i="2"/>
  <c r="Z5841" i="2"/>
  <c r="Z5842" i="2"/>
  <c r="Z5843" i="2"/>
  <c r="Z5844" i="2"/>
  <c r="Z5845" i="2"/>
  <c r="Z5846" i="2"/>
  <c r="Z5847" i="2"/>
  <c r="Z5848" i="2"/>
  <c r="Z5849" i="2"/>
  <c r="Z5850" i="2"/>
  <c r="Z5851" i="2"/>
  <c r="Z5852" i="2"/>
  <c r="Z5853" i="2"/>
  <c r="Z5854" i="2"/>
  <c r="Z5855" i="2"/>
  <c r="Z5856" i="2"/>
  <c r="Z5857" i="2"/>
  <c r="Z5858" i="2"/>
  <c r="Z5859" i="2"/>
  <c r="Z5860" i="2"/>
  <c r="Z5861" i="2"/>
  <c r="Z5862" i="2"/>
  <c r="Z5863" i="2"/>
  <c r="Z5864" i="2"/>
  <c r="Z5865" i="2"/>
  <c r="Z5866" i="2"/>
  <c r="Z5867" i="2"/>
  <c r="Z5868" i="2"/>
  <c r="Z5869" i="2"/>
  <c r="Z5870" i="2"/>
  <c r="Z5871" i="2"/>
  <c r="Z5872" i="2"/>
  <c r="Z5873" i="2"/>
  <c r="Z5874" i="2"/>
  <c r="Z5875" i="2"/>
  <c r="Z5876" i="2"/>
  <c r="Z5877" i="2"/>
  <c r="Z5878" i="2"/>
  <c r="Z5879" i="2"/>
  <c r="Z5880" i="2"/>
  <c r="Z5881" i="2"/>
  <c r="Z5882" i="2"/>
  <c r="Z5883" i="2"/>
  <c r="Z5884" i="2"/>
  <c r="Z5885" i="2"/>
  <c r="Z5886" i="2"/>
  <c r="Z5887" i="2"/>
  <c r="Z5888" i="2"/>
  <c r="Z5889" i="2"/>
  <c r="Z5890" i="2"/>
  <c r="Z5891" i="2"/>
  <c r="Z5892" i="2"/>
  <c r="Z5893" i="2"/>
  <c r="Z5894" i="2"/>
  <c r="Z5895" i="2"/>
  <c r="Z5896" i="2"/>
  <c r="Z5897" i="2"/>
  <c r="Z5898" i="2"/>
  <c r="Z5899" i="2"/>
  <c r="Z5900" i="2"/>
  <c r="Z5901" i="2"/>
  <c r="Z5902" i="2"/>
  <c r="Z5903" i="2"/>
  <c r="Z5904" i="2"/>
  <c r="Z5905" i="2"/>
  <c r="Z5906" i="2"/>
  <c r="Z5907" i="2"/>
  <c r="Z5908" i="2"/>
  <c r="Z5909" i="2"/>
  <c r="Z5910" i="2"/>
  <c r="Z5911" i="2"/>
  <c r="Z5912" i="2"/>
  <c r="Z5913" i="2"/>
  <c r="Z5914" i="2"/>
  <c r="Z5915" i="2"/>
  <c r="Z5916" i="2"/>
  <c r="Z5917" i="2"/>
  <c r="Z5918" i="2"/>
  <c r="Z5919" i="2"/>
  <c r="Z5920" i="2"/>
  <c r="Z5921" i="2"/>
  <c r="Z5922" i="2"/>
  <c r="Z5923" i="2"/>
  <c r="Z5924" i="2"/>
  <c r="Z5925" i="2"/>
  <c r="Z5926" i="2"/>
  <c r="Z5927" i="2"/>
  <c r="Z5928" i="2"/>
  <c r="Z5929" i="2"/>
  <c r="Z5930" i="2"/>
  <c r="Z5931" i="2"/>
  <c r="Z5932" i="2"/>
  <c r="Z5933" i="2"/>
  <c r="Z5934" i="2"/>
  <c r="Z5935" i="2"/>
  <c r="Z5936" i="2"/>
  <c r="Z5937" i="2"/>
  <c r="Z5938" i="2"/>
  <c r="Z5939" i="2"/>
  <c r="Z5940" i="2"/>
  <c r="Z5941" i="2"/>
  <c r="Z5942" i="2"/>
  <c r="Z5943" i="2"/>
  <c r="Z5944" i="2"/>
  <c r="Z5945" i="2"/>
  <c r="Z5946" i="2"/>
  <c r="Z5947" i="2"/>
  <c r="Z5948" i="2"/>
  <c r="Z5949" i="2"/>
  <c r="Z5950" i="2"/>
  <c r="Z5951" i="2"/>
  <c r="Z5952" i="2"/>
  <c r="Z5953" i="2"/>
  <c r="Z5954" i="2"/>
  <c r="Z5955" i="2"/>
  <c r="Z5956" i="2"/>
  <c r="Z5957" i="2"/>
  <c r="Z5958" i="2"/>
  <c r="Z5959" i="2"/>
  <c r="Z5960" i="2"/>
  <c r="Z5961" i="2"/>
  <c r="Z5962" i="2"/>
  <c r="Z5963" i="2"/>
  <c r="Z5964" i="2"/>
  <c r="Z5965" i="2"/>
  <c r="Z5966" i="2"/>
  <c r="Z5967" i="2"/>
  <c r="Z5968" i="2"/>
  <c r="Z5969" i="2"/>
  <c r="Z5970" i="2"/>
  <c r="Z5971" i="2"/>
  <c r="Z5972" i="2"/>
  <c r="Z5973" i="2"/>
  <c r="Z5974" i="2"/>
  <c r="Z5975" i="2"/>
  <c r="Z5976" i="2"/>
  <c r="Z5977" i="2"/>
  <c r="Z5978" i="2"/>
  <c r="Z5979" i="2"/>
  <c r="Z5980" i="2"/>
  <c r="Z5981" i="2"/>
  <c r="Z5982" i="2"/>
  <c r="Z5983" i="2"/>
  <c r="Z5984" i="2"/>
  <c r="Z5985" i="2"/>
  <c r="Z5986" i="2"/>
  <c r="Z5987" i="2"/>
  <c r="Z5988" i="2"/>
  <c r="Z5989" i="2"/>
  <c r="Z5990" i="2"/>
  <c r="Z5991" i="2"/>
  <c r="Z5992" i="2"/>
  <c r="Z5993" i="2"/>
  <c r="Z5994" i="2"/>
  <c r="Z5995" i="2"/>
  <c r="Z5996" i="2"/>
  <c r="Z5997" i="2"/>
  <c r="Z5998" i="2"/>
  <c r="Z5999" i="2"/>
  <c r="Z6000" i="2"/>
  <c r="Z6001" i="2"/>
  <c r="E19" i="14"/>
  <c r="E18" i="14"/>
  <c r="D29" i="10"/>
  <c r="D23" i="14"/>
  <c r="F19" i="14"/>
  <c r="F18" i="14"/>
  <c r="F3" i="14"/>
  <c r="F8" i="14"/>
  <c r="F12"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0A24B8-C3BE-40B7-9E27-348A45D9C610}" keepAlive="1" name="Query - Working Data" description="Connection to the 'Working Data' query in the workbook." type="5" refreshedVersion="8" background="1" saveData="1">
    <dbPr connection="Provider=Microsoft.Mashup.OleDb.1;Data Source=$Workbook$;Location=&quot;Working Data&quot;;Extended Properties=&quot;&quot;" command="SELECT * FROM [Working Data]"/>
  </connection>
</connections>
</file>

<file path=xl/sharedStrings.xml><?xml version="1.0" encoding="utf-8"?>
<sst xmlns="http://schemas.openxmlformats.org/spreadsheetml/2006/main" count="146833" uniqueCount="12515">
  <si>
    <t>customer_id</t>
  </si>
  <si>
    <t>gender</t>
  </si>
  <si>
    <t>age</t>
  </si>
  <si>
    <t>city</t>
  </si>
  <si>
    <t>signup_date</t>
  </si>
  <si>
    <t>order_id</t>
  </si>
  <si>
    <t>order_date</t>
  </si>
  <si>
    <t>restaurant_name</t>
  </si>
  <si>
    <t>dish_name</t>
  </si>
  <si>
    <t>category</t>
  </si>
  <si>
    <t>quantity</t>
  </si>
  <si>
    <t>price</t>
  </si>
  <si>
    <t>payment_method</t>
  </si>
  <si>
    <t>order_frequency</t>
  </si>
  <si>
    <t>last_order_date</t>
  </si>
  <si>
    <t>loyalty_points</t>
  </si>
  <si>
    <t>churned</t>
  </si>
  <si>
    <t>rating</t>
  </si>
  <si>
    <t>rating_date</t>
  </si>
  <si>
    <t>delivery_status</t>
  </si>
  <si>
    <t>C5663</t>
  </si>
  <si>
    <t>Male</t>
  </si>
  <si>
    <t>Adult</t>
  </si>
  <si>
    <t>Peshawar</t>
  </si>
  <si>
    <t>O9663</t>
  </si>
  <si>
    <t>McDonald's</t>
  </si>
  <si>
    <t>Burger</t>
  </si>
  <si>
    <t>Italian</t>
  </si>
  <si>
    <t>Cash</t>
  </si>
  <si>
    <t>Active</t>
  </si>
  <si>
    <t>Cancelled</t>
  </si>
  <si>
    <t>C2831</t>
  </si>
  <si>
    <t>Multan</t>
  </si>
  <si>
    <t>O6831</t>
  </si>
  <si>
    <t>KFC</t>
  </si>
  <si>
    <t>Wallet</t>
  </si>
  <si>
    <t>Delayed</t>
  </si>
  <si>
    <t>C2851</t>
  </si>
  <si>
    <t>Other</t>
  </si>
  <si>
    <t>Senior</t>
  </si>
  <si>
    <t>O6851</t>
  </si>
  <si>
    <t>Pizza Hut</t>
  </si>
  <si>
    <t>Fries</t>
  </si>
  <si>
    <t>Inactive</t>
  </si>
  <si>
    <t>C1694</t>
  </si>
  <si>
    <t>Female</t>
  </si>
  <si>
    <t>O5694</t>
  </si>
  <si>
    <t>Subway</t>
  </si>
  <si>
    <t>Pizza</t>
  </si>
  <si>
    <t>Dessert</t>
  </si>
  <si>
    <t>Card</t>
  </si>
  <si>
    <t>C4339</t>
  </si>
  <si>
    <t>Lahore</t>
  </si>
  <si>
    <t>O8339</t>
  </si>
  <si>
    <t>Sandwich</t>
  </si>
  <si>
    <t>C6543</t>
  </si>
  <si>
    <t>Karachi</t>
  </si>
  <si>
    <t>O10543</t>
  </si>
  <si>
    <t>Burger King</t>
  </si>
  <si>
    <t>Fast Food</t>
  </si>
  <si>
    <t>Delivered</t>
  </si>
  <si>
    <t>C6423</t>
  </si>
  <si>
    <t>O10423</t>
  </si>
  <si>
    <t>Pasta</t>
  </si>
  <si>
    <t>Continental</t>
  </si>
  <si>
    <t>C4621</t>
  </si>
  <si>
    <t>O8621</t>
  </si>
  <si>
    <t>Chinese</t>
  </si>
  <si>
    <t>C5146</t>
  </si>
  <si>
    <t>O9146</t>
  </si>
  <si>
    <t>C3579</t>
  </si>
  <si>
    <t>O7579</t>
  </si>
  <si>
    <t>C5535</t>
  </si>
  <si>
    <t>O9535</t>
  </si>
  <si>
    <t>C3894</t>
  </si>
  <si>
    <t>O7894</t>
  </si>
  <si>
    <t>C4071</t>
  </si>
  <si>
    <t>Islamabad</t>
  </si>
  <si>
    <t>O8071</t>
  </si>
  <si>
    <t>C4231</t>
  </si>
  <si>
    <t>O8231</t>
  </si>
  <si>
    <t>C3914</t>
  </si>
  <si>
    <t>Teenager</t>
  </si>
  <si>
    <t>O7914</t>
  </si>
  <si>
    <t>C5681</t>
  </si>
  <si>
    <t>O9681</t>
  </si>
  <si>
    <t>C4975</t>
  </si>
  <si>
    <t>O8975</t>
  </si>
  <si>
    <t>C2876</t>
  </si>
  <si>
    <t>O6876</t>
  </si>
  <si>
    <t>C6144</t>
  </si>
  <si>
    <t>O10144</t>
  </si>
  <si>
    <t>C5092</t>
  </si>
  <si>
    <t>O9092</t>
  </si>
  <si>
    <t>C2747</t>
  </si>
  <si>
    <t>O6747</t>
  </si>
  <si>
    <t>C3406</t>
  </si>
  <si>
    <t>O7406</t>
  </si>
  <si>
    <t>C2975</t>
  </si>
  <si>
    <t>O6975</t>
  </si>
  <si>
    <t>C5497</t>
  </si>
  <si>
    <t>O9497</t>
  </si>
  <si>
    <t>C2748</t>
  </si>
  <si>
    <t>O6748</t>
  </si>
  <si>
    <t>C1929</t>
  </si>
  <si>
    <t>O5929</t>
  </si>
  <si>
    <t>C5124</t>
  </si>
  <si>
    <t>O9124</t>
  </si>
  <si>
    <t>C6250</t>
  </si>
  <si>
    <t>O10250</t>
  </si>
  <si>
    <t>C1351</t>
  </si>
  <si>
    <t>O5351</t>
  </si>
  <si>
    <t>C5795</t>
  </si>
  <si>
    <t>O9795</t>
  </si>
  <si>
    <t>C5513</t>
  </si>
  <si>
    <t>O9513</t>
  </si>
  <si>
    <t>C6362</t>
  </si>
  <si>
    <t>O10362</t>
  </si>
  <si>
    <t>C6340</t>
  </si>
  <si>
    <t>O10340</t>
  </si>
  <si>
    <t>C5444</t>
  </si>
  <si>
    <t>O9444</t>
  </si>
  <si>
    <t>C1454</t>
  </si>
  <si>
    <t>O5454</t>
  </si>
  <si>
    <t>C4748</t>
  </si>
  <si>
    <t>O8748</t>
  </si>
  <si>
    <t>C2827</t>
  </si>
  <si>
    <t>O6827</t>
  </si>
  <si>
    <t>C3338</t>
  </si>
  <si>
    <t>O7338</t>
  </si>
  <si>
    <t>C1614</t>
  </si>
  <si>
    <t>O5614</t>
  </si>
  <si>
    <t>C4382</t>
  </si>
  <si>
    <t>O8382</t>
  </si>
  <si>
    <t>C1827</t>
  </si>
  <si>
    <t>O5827</t>
  </si>
  <si>
    <t>C5009</t>
  </si>
  <si>
    <t>O9009</t>
  </si>
  <si>
    <t>C3152</t>
  </si>
  <si>
    <t>O7152</t>
  </si>
  <si>
    <t>C4729</t>
  </si>
  <si>
    <t>O8729</t>
  </si>
  <si>
    <t>C5046</t>
  </si>
  <si>
    <t>O9046</t>
  </si>
  <si>
    <t>C3588</t>
  </si>
  <si>
    <t>O7588</t>
  </si>
  <si>
    <t>C3247</t>
  </si>
  <si>
    <t>O7247</t>
  </si>
  <si>
    <t>C2454</t>
  </si>
  <si>
    <t>O6454</t>
  </si>
  <si>
    <t>C4046</t>
  </si>
  <si>
    <t>O8046</t>
  </si>
  <si>
    <t>C6194</t>
  </si>
  <si>
    <t>O10194</t>
  </si>
  <si>
    <t>C5845</t>
  </si>
  <si>
    <t>O9845</t>
  </si>
  <si>
    <t>C6804</t>
  </si>
  <si>
    <t>O10804</t>
  </si>
  <si>
    <t>C1490</t>
  </si>
  <si>
    <t>O5490</t>
  </si>
  <si>
    <t>C4203</t>
  </si>
  <si>
    <t>O8203</t>
  </si>
  <si>
    <t>C6818</t>
  </si>
  <si>
    <t>O10818</t>
  </si>
  <si>
    <t>C2583</t>
  </si>
  <si>
    <t>O6583</t>
  </si>
  <si>
    <t>C1891</t>
  </si>
  <si>
    <t>O5891</t>
  </si>
  <si>
    <t>C1972</t>
  </si>
  <si>
    <t>O5972</t>
  </si>
  <si>
    <t>C5895</t>
  </si>
  <si>
    <t>O9895</t>
  </si>
  <si>
    <t>C5179</t>
  </si>
  <si>
    <t>O9179</t>
  </si>
  <si>
    <t>C3147</t>
  </si>
  <si>
    <t>O7147</t>
  </si>
  <si>
    <t>C3256</t>
  </si>
  <si>
    <t>O7256</t>
  </si>
  <si>
    <t>C3011</t>
  </si>
  <si>
    <t>O7011</t>
  </si>
  <si>
    <t>C2727</t>
  </si>
  <si>
    <t>O6727</t>
  </si>
  <si>
    <t>C5922</t>
  </si>
  <si>
    <t>O9922</t>
  </si>
  <si>
    <t>C3797</t>
  </si>
  <si>
    <t>O7797</t>
  </si>
  <si>
    <t>C5286</t>
  </si>
  <si>
    <t>O9286</t>
  </si>
  <si>
    <t>C3379</t>
  </si>
  <si>
    <t>O7379</t>
  </si>
  <si>
    <t>C4465</t>
  </si>
  <si>
    <t>O8465</t>
  </si>
  <si>
    <t>C4554</t>
  </si>
  <si>
    <t>O8554</t>
  </si>
  <si>
    <t>C1842</t>
  </si>
  <si>
    <t>O5842</t>
  </si>
  <si>
    <t>C1557</t>
  </si>
  <si>
    <t>O5557</t>
  </si>
  <si>
    <t>C6668</t>
  </si>
  <si>
    <t>O10668</t>
  </si>
  <si>
    <t>C6686</t>
  </si>
  <si>
    <t>O10686</t>
  </si>
  <si>
    <t>C3239</t>
  </si>
  <si>
    <t>O7239</t>
  </si>
  <si>
    <t>C1207</t>
  </si>
  <si>
    <t>O5207</t>
  </si>
  <si>
    <t>C6466</t>
  </si>
  <si>
    <t>O10466</t>
  </si>
  <si>
    <t>C6687</t>
  </si>
  <si>
    <t>O10687</t>
  </si>
  <si>
    <t>C3210</t>
  </si>
  <si>
    <t>O7210</t>
  </si>
  <si>
    <t>C2375</t>
  </si>
  <si>
    <t>O6375</t>
  </si>
  <si>
    <t>C3484</t>
  </si>
  <si>
    <t>O7484</t>
  </si>
  <si>
    <t>C3775</t>
  </si>
  <si>
    <t>O7775</t>
  </si>
  <si>
    <t>C5566</t>
  </si>
  <si>
    <t>O9566</t>
  </si>
  <si>
    <t>C3733</t>
  </si>
  <si>
    <t>O7733</t>
  </si>
  <si>
    <t>C5134</t>
  </si>
  <si>
    <t>O9134</t>
  </si>
  <si>
    <t>C4670</t>
  </si>
  <si>
    <t>O8670</t>
  </si>
  <si>
    <t>C2760</t>
  </si>
  <si>
    <t>O6760</t>
  </si>
  <si>
    <t>C6071</t>
  </si>
  <si>
    <t>O10071</t>
  </si>
  <si>
    <t>C5186</t>
  </si>
  <si>
    <t>O9186</t>
  </si>
  <si>
    <t>C3464</t>
  </si>
  <si>
    <t>O7464</t>
  </si>
  <si>
    <t>C5340</t>
  </si>
  <si>
    <t>O9340</t>
  </si>
  <si>
    <t>C5353</t>
  </si>
  <si>
    <t>O9353</t>
  </si>
  <si>
    <t>C6843</t>
  </si>
  <si>
    <t>O10843</t>
  </si>
  <si>
    <t>C5132</t>
  </si>
  <si>
    <t>O9132</t>
  </si>
  <si>
    <t>C2398</t>
  </si>
  <si>
    <t>O6398</t>
  </si>
  <si>
    <t>C5122</t>
  </si>
  <si>
    <t>O9122</t>
  </si>
  <si>
    <t>C6532</t>
  </si>
  <si>
    <t>O10532</t>
  </si>
  <si>
    <t>C1833</t>
  </si>
  <si>
    <t>O5833</t>
  </si>
  <si>
    <t>C2040</t>
  </si>
  <si>
    <t>O6040</t>
  </si>
  <si>
    <t>C2631</t>
  </si>
  <si>
    <t>O6631</t>
  </si>
  <si>
    <t>C3877</t>
  </si>
  <si>
    <t>O7877</t>
  </si>
  <si>
    <t>C4158</t>
  </si>
  <si>
    <t>O8158</t>
  </si>
  <si>
    <t>C3705</t>
  </si>
  <si>
    <t>O7705</t>
  </si>
  <si>
    <t>C5223</t>
  </si>
  <si>
    <t>O9223</t>
  </si>
  <si>
    <t>C4259</t>
  </si>
  <si>
    <t>O8259</t>
  </si>
  <si>
    <t>C4636</t>
  </si>
  <si>
    <t>O8636</t>
  </si>
  <si>
    <t>C3087</t>
  </si>
  <si>
    <t>O7087</t>
  </si>
  <si>
    <t>C6268</t>
  </si>
  <si>
    <t>O10268</t>
  </si>
  <si>
    <t>C1434</t>
  </si>
  <si>
    <t>O5434</t>
  </si>
  <si>
    <t>C3992</t>
  </si>
  <si>
    <t>O7992</t>
  </si>
  <si>
    <t>C4725</t>
  </si>
  <si>
    <t>O8725</t>
  </si>
  <si>
    <t>C3703</t>
  </si>
  <si>
    <t>O7703</t>
  </si>
  <si>
    <t>C1727</t>
  </si>
  <si>
    <t>O5727</t>
  </si>
  <si>
    <t>C2154</t>
  </si>
  <si>
    <t>O6154</t>
  </si>
  <si>
    <t>C6419</t>
  </si>
  <si>
    <t>O10419</t>
  </si>
  <si>
    <t>C6318</t>
  </si>
  <si>
    <t>O10318</t>
  </si>
  <si>
    <t>C5633</t>
  </si>
  <si>
    <t>O9633</t>
  </si>
  <si>
    <t>C5834</t>
  </si>
  <si>
    <t>O9834</t>
  </si>
  <si>
    <t>C1356</t>
  </si>
  <si>
    <t>O5356</t>
  </si>
  <si>
    <t>C6282</t>
  </si>
  <si>
    <t>O10282</t>
  </si>
  <si>
    <t>C3241</t>
  </si>
  <si>
    <t>O7241</t>
  </si>
  <si>
    <t>C4303</t>
  </si>
  <si>
    <t>O8303</t>
  </si>
  <si>
    <t>C6640</t>
  </si>
  <si>
    <t>O10640</t>
  </si>
  <si>
    <t>C1410</t>
  </si>
  <si>
    <t>O5410</t>
  </si>
  <si>
    <t>C2514</t>
  </si>
  <si>
    <t>O6514</t>
  </si>
  <si>
    <t>C5399</t>
  </si>
  <si>
    <t>O9399</t>
  </si>
  <si>
    <t>C5621</t>
  </si>
  <si>
    <t>O9621</t>
  </si>
  <si>
    <t>C2832</t>
  </si>
  <si>
    <t>O6832</t>
  </si>
  <si>
    <t>C6876</t>
  </si>
  <si>
    <t>O10876</t>
  </si>
  <si>
    <t>C1577</t>
  </si>
  <si>
    <t>O5577</t>
  </si>
  <si>
    <t>C5668</t>
  </si>
  <si>
    <t>O9668</t>
  </si>
  <si>
    <t>C1370</t>
  </si>
  <si>
    <t>O5370</t>
  </si>
  <si>
    <t>C5722</t>
  </si>
  <si>
    <t>O9722</t>
  </si>
  <si>
    <t>C6273</t>
  </si>
  <si>
    <t>O10273</t>
  </si>
  <si>
    <t>C3949</t>
  </si>
  <si>
    <t>O7949</t>
  </si>
  <si>
    <t>C1847</t>
  </si>
  <si>
    <t>O5847</t>
  </si>
  <si>
    <t>C6999</t>
  </si>
  <si>
    <t>O10999</t>
  </si>
  <si>
    <t>C3717</t>
  </si>
  <si>
    <t>O7717</t>
  </si>
  <si>
    <t>C6796</t>
  </si>
  <si>
    <t>O10796</t>
  </si>
  <si>
    <t>C1799</t>
  </si>
  <si>
    <t>O5799</t>
  </si>
  <si>
    <t>C3815</t>
  </si>
  <si>
    <t>O7815</t>
  </si>
  <si>
    <t>C5637</t>
  </si>
  <si>
    <t>O9637</t>
  </si>
  <si>
    <t>C2045</t>
  </si>
  <si>
    <t>O6045</t>
  </si>
  <si>
    <t>C4628</t>
  </si>
  <si>
    <t>O8628</t>
  </si>
  <si>
    <t>C4407</t>
  </si>
  <si>
    <t>O8407</t>
  </si>
  <si>
    <t>C5061</t>
  </si>
  <si>
    <t>O9061</t>
  </si>
  <si>
    <t>C4423</t>
  </si>
  <si>
    <t>O8423</t>
  </si>
  <si>
    <t>C2522</t>
  </si>
  <si>
    <t>O6522</t>
  </si>
  <si>
    <t>C2161</t>
  </si>
  <si>
    <t>O6161</t>
  </si>
  <si>
    <t>C2167</t>
  </si>
  <si>
    <t>O6167</t>
  </si>
  <si>
    <t>C5088</t>
  </si>
  <si>
    <t>O9088</t>
  </si>
  <si>
    <t>C3941</t>
  </si>
  <si>
    <t>O7941</t>
  </si>
  <si>
    <t>C2536</t>
  </si>
  <si>
    <t>O6536</t>
  </si>
  <si>
    <t>C3321</t>
  </si>
  <si>
    <t>O7321</t>
  </si>
  <si>
    <t>C1075</t>
  </si>
  <si>
    <t>O5075</t>
  </si>
  <si>
    <t>C5413</t>
  </si>
  <si>
    <t>O9413</t>
  </si>
  <si>
    <t>C6438</t>
  </si>
  <si>
    <t>O10438</t>
  </si>
  <si>
    <t>C6145</t>
  </si>
  <si>
    <t>O10145</t>
  </si>
  <si>
    <t>C6172</t>
  </si>
  <si>
    <t>O10172</t>
  </si>
  <si>
    <t>C3641</t>
  </si>
  <si>
    <t>O7641</t>
  </si>
  <si>
    <t>C3998</t>
  </si>
  <si>
    <t>O7998</t>
  </si>
  <si>
    <t>C6266</t>
  </si>
  <si>
    <t>O10266</t>
  </si>
  <si>
    <t>C4699</t>
  </si>
  <si>
    <t>O8699</t>
  </si>
  <si>
    <t>C3956</t>
  </si>
  <si>
    <t>O7956</t>
  </si>
  <si>
    <t>C6753</t>
  </si>
  <si>
    <t>O10753</t>
  </si>
  <si>
    <t>C1279</t>
  </si>
  <si>
    <t>O5279</t>
  </si>
  <si>
    <t>C2458</t>
  </si>
  <si>
    <t>O6458</t>
  </si>
  <si>
    <t>C5113</t>
  </si>
  <si>
    <t>O9113</t>
  </si>
  <si>
    <t>C1800</t>
  </si>
  <si>
    <t>O5800</t>
  </si>
  <si>
    <t>C3333</t>
  </si>
  <si>
    <t>O7333</t>
  </si>
  <si>
    <t>C6015</t>
  </si>
  <si>
    <t>O10015</t>
  </si>
  <si>
    <t>C2280</t>
  </si>
  <si>
    <t>O6280</t>
  </si>
  <si>
    <t>C5166</t>
  </si>
  <si>
    <t>O9166</t>
  </si>
  <si>
    <t>C3672</t>
  </si>
  <si>
    <t>O7672</t>
  </si>
  <si>
    <t>C1043</t>
  </si>
  <si>
    <t>O5043</t>
  </si>
  <si>
    <t>C4592</t>
  </si>
  <si>
    <t>O8592</t>
  </si>
  <si>
    <t>C5410</t>
  </si>
  <si>
    <t>O9410</t>
  </si>
  <si>
    <t>C1176</t>
  </si>
  <si>
    <t>O5176</t>
  </si>
  <si>
    <t>C2453</t>
  </si>
  <si>
    <t>O6453</t>
  </si>
  <si>
    <t>C6181</t>
  </si>
  <si>
    <t>O10181</t>
  </si>
  <si>
    <t>C5067</t>
  </si>
  <si>
    <t>O9067</t>
  </si>
  <si>
    <t>C1918</t>
  </si>
  <si>
    <t>O5918</t>
  </si>
  <si>
    <t>C1875</t>
  </si>
  <si>
    <t>O5875</t>
  </si>
  <si>
    <t>C3778</t>
  </si>
  <si>
    <t>O7778</t>
  </si>
  <si>
    <t>C5964</t>
  </si>
  <si>
    <t>O9964</t>
  </si>
  <si>
    <t>C5102</t>
  </si>
  <si>
    <t>O9102</t>
  </si>
  <si>
    <t>C5371</t>
  </si>
  <si>
    <t>O9371</t>
  </si>
  <si>
    <t>C6700</t>
  </si>
  <si>
    <t>O10700</t>
  </si>
  <si>
    <t>C6335</t>
  </si>
  <si>
    <t>O10335</t>
  </si>
  <si>
    <t>C3605</t>
  </si>
  <si>
    <t>O7605</t>
  </si>
  <si>
    <t>C2306</t>
  </si>
  <si>
    <t>O6306</t>
  </si>
  <si>
    <t>C4819</t>
  </si>
  <si>
    <t>O8819</t>
  </si>
  <si>
    <t>C6883</t>
  </si>
  <si>
    <t>O10883</t>
  </si>
  <si>
    <t>C1905</t>
  </si>
  <si>
    <t>O5905</t>
  </si>
  <si>
    <t>C2556</t>
  </si>
  <si>
    <t>O6556</t>
  </si>
  <si>
    <t>C4282</t>
  </si>
  <si>
    <t>O8282</t>
  </si>
  <si>
    <t>C3554</t>
  </si>
  <si>
    <t>O7554</t>
  </si>
  <si>
    <t>C6465</t>
  </si>
  <si>
    <t>O10465</t>
  </si>
  <si>
    <t>C5563</t>
  </si>
  <si>
    <t>O9563</t>
  </si>
  <si>
    <t>C6797</t>
  </si>
  <si>
    <t>O10797</t>
  </si>
  <si>
    <t>C3507</t>
  </si>
  <si>
    <t>O7507</t>
  </si>
  <si>
    <t>C1366</t>
  </si>
  <si>
    <t>O5366</t>
  </si>
  <si>
    <t>C3821</t>
  </si>
  <si>
    <t>O7821</t>
  </si>
  <si>
    <t>C2765</t>
  </si>
  <si>
    <t>O6765</t>
  </si>
  <si>
    <t>C4309</t>
  </si>
  <si>
    <t>O8309</t>
  </si>
  <si>
    <t>C2848</t>
  </si>
  <si>
    <t>O6848</t>
  </si>
  <si>
    <t>C3174</t>
  </si>
  <si>
    <t>O7174</t>
  </si>
  <si>
    <t>C4516</t>
  </si>
  <si>
    <t>O8516</t>
  </si>
  <si>
    <t>C6840</t>
  </si>
  <si>
    <t>O10840</t>
  </si>
  <si>
    <t>C1702</t>
  </si>
  <si>
    <t>O5702</t>
  </si>
  <si>
    <t>C4472</t>
  </si>
  <si>
    <t>O8472</t>
  </si>
  <si>
    <t>C2711</t>
  </si>
  <si>
    <t>O6711</t>
  </si>
  <si>
    <t>C4540</t>
  </si>
  <si>
    <t>O8540</t>
  </si>
  <si>
    <t>C4401</t>
  </si>
  <si>
    <t>O8401</t>
  </si>
  <si>
    <t>C2277</t>
  </si>
  <si>
    <t>O6277</t>
  </si>
  <si>
    <t>C2317</t>
  </si>
  <si>
    <t>O6317</t>
  </si>
  <si>
    <t>C6262</t>
  </si>
  <si>
    <t>O10262</t>
  </si>
  <si>
    <t>C5702</t>
  </si>
  <si>
    <t>O9702</t>
  </si>
  <si>
    <t>C6165</t>
  </si>
  <si>
    <t>O10165</t>
  </si>
  <si>
    <t>C1053</t>
  </si>
  <si>
    <t>O5053</t>
  </si>
  <si>
    <t>C5285</t>
  </si>
  <si>
    <t>O9285</t>
  </si>
  <si>
    <t>C6496</t>
  </si>
  <si>
    <t>O10496</t>
  </si>
  <si>
    <t>C1698</t>
  </si>
  <si>
    <t>O5698</t>
  </si>
  <si>
    <t>C1993</t>
  </si>
  <si>
    <t>O5993</t>
  </si>
  <si>
    <t>C6047</t>
  </si>
  <si>
    <t>O10047</t>
  </si>
  <si>
    <t>C6159</t>
  </si>
  <si>
    <t>O10159</t>
  </si>
  <si>
    <t>C5266</t>
  </si>
  <si>
    <t>O9266</t>
  </si>
  <si>
    <t>C3170</t>
  </si>
  <si>
    <t>O7170</t>
  </si>
  <si>
    <t>C3318</t>
  </si>
  <si>
    <t>O7318</t>
  </si>
  <si>
    <t>C3674</t>
  </si>
  <si>
    <t>O7674</t>
  </si>
  <si>
    <t>C6887</t>
  </si>
  <si>
    <t>O10887</t>
  </si>
  <si>
    <t>C3291</t>
  </si>
  <si>
    <t>O7291</t>
  </si>
  <si>
    <t>C5086</t>
  </si>
  <si>
    <t>O9086</t>
  </si>
  <si>
    <t>C1197</t>
  </si>
  <si>
    <t>O5197</t>
  </si>
  <si>
    <t>C6356</t>
  </si>
  <si>
    <t>O10356</t>
  </si>
  <si>
    <t>C3872</t>
  </si>
  <si>
    <t>O7872</t>
  </si>
  <si>
    <t>C6040</t>
  </si>
  <si>
    <t>O10040</t>
  </si>
  <si>
    <t>C4941</t>
  </si>
  <si>
    <t>O8941</t>
  </si>
  <si>
    <t>C6533</t>
  </si>
  <si>
    <t>O10533</t>
  </si>
  <si>
    <t>C3120</t>
  </si>
  <si>
    <t>O7120</t>
  </si>
  <si>
    <t>C1612</t>
  </si>
  <si>
    <t>O5612</t>
  </si>
  <si>
    <t>C3375</t>
  </si>
  <si>
    <t>O7375</t>
  </si>
  <si>
    <t>C1243</t>
  </si>
  <si>
    <t>O5243</t>
  </si>
  <si>
    <t>C6702</t>
  </si>
  <si>
    <t>O10702</t>
  </si>
  <si>
    <t>C3041</t>
  </si>
  <si>
    <t>O7041</t>
  </si>
  <si>
    <t>C1743</t>
  </si>
  <si>
    <t>O5743</t>
  </si>
  <si>
    <t>C5564</t>
  </si>
  <si>
    <t>O9564</t>
  </si>
  <si>
    <t>C5858</t>
  </si>
  <si>
    <t>O9858</t>
  </si>
  <si>
    <t>C1459</t>
  </si>
  <si>
    <t>O5459</t>
  </si>
  <si>
    <t>C4875</t>
  </si>
  <si>
    <t>O8875</t>
  </si>
  <si>
    <t>C1814</t>
  </si>
  <si>
    <t>O5814</t>
  </si>
  <si>
    <t>C1628</t>
  </si>
  <si>
    <t>O5628</t>
  </si>
  <si>
    <t>C4264</t>
  </si>
  <si>
    <t>O8264</t>
  </si>
  <si>
    <t>C3006</t>
  </si>
  <si>
    <t>O7006</t>
  </si>
  <si>
    <t>C4849</t>
  </si>
  <si>
    <t>O8849</t>
  </si>
  <si>
    <t>C6104</t>
  </si>
  <si>
    <t>O10104</t>
  </si>
  <si>
    <t>C6704</t>
  </si>
  <si>
    <t>O10704</t>
  </si>
  <si>
    <t>C3632</t>
  </si>
  <si>
    <t>O7632</t>
  </si>
  <si>
    <t>C5239</t>
  </si>
  <si>
    <t>O9239</t>
  </si>
  <si>
    <t>C6412</t>
  </si>
  <si>
    <t>O10412</t>
  </si>
  <si>
    <t>C5015</t>
  </si>
  <si>
    <t>O9015</t>
  </si>
  <si>
    <t>C5094</t>
  </si>
  <si>
    <t>O9094</t>
  </si>
  <si>
    <t>C1892</t>
  </si>
  <si>
    <t>O5892</t>
  </si>
  <si>
    <t>C4831</t>
  </si>
  <si>
    <t>O8831</t>
  </si>
  <si>
    <t>C3213</t>
  </si>
  <si>
    <t>O7213</t>
  </si>
  <si>
    <t>C1710</t>
  </si>
  <si>
    <t>O5710</t>
  </si>
  <si>
    <t>C6698</t>
  </si>
  <si>
    <t>O10698</t>
  </si>
  <si>
    <t>C6157</t>
  </si>
  <si>
    <t>O10157</t>
  </si>
  <si>
    <t>C5363</t>
  </si>
  <si>
    <t>O9363</t>
  </si>
  <si>
    <t>C3701</t>
  </si>
  <si>
    <t>O7701</t>
  </si>
  <si>
    <t>C6705</t>
  </si>
  <si>
    <t>O10705</t>
  </si>
  <si>
    <t>C2180</t>
  </si>
  <si>
    <t>O6180</t>
  </si>
  <si>
    <t>C2344</t>
  </si>
  <si>
    <t>O6344</t>
  </si>
  <si>
    <t>C2694</t>
  </si>
  <si>
    <t>O6694</t>
  </si>
  <si>
    <t>C4911</t>
  </si>
  <si>
    <t>O8911</t>
  </si>
  <si>
    <t>C3224</t>
  </si>
  <si>
    <t>O7224</t>
  </si>
  <si>
    <t>C3267</t>
  </si>
  <si>
    <t>O7267</t>
  </si>
  <si>
    <t>C4787</t>
  </si>
  <si>
    <t>O8787</t>
  </si>
  <si>
    <t>C3151</t>
  </si>
  <si>
    <t>O7151</t>
  </si>
  <si>
    <t>C2408</t>
  </si>
  <si>
    <t>O6408</t>
  </si>
  <si>
    <t>C3427</t>
  </si>
  <si>
    <t>O7427</t>
  </si>
  <si>
    <t>C5097</t>
  </si>
  <si>
    <t>O9097</t>
  </si>
  <si>
    <t>C5848</t>
  </si>
  <si>
    <t>O9848</t>
  </si>
  <si>
    <t>C5596</t>
  </si>
  <si>
    <t>O9596</t>
  </si>
  <si>
    <t>C6767</t>
  </si>
  <si>
    <t>O10767</t>
  </si>
  <si>
    <t>C6547</t>
  </si>
  <si>
    <t>O10547</t>
  </si>
  <si>
    <t>C4356</t>
  </si>
  <si>
    <t>O8356</t>
  </si>
  <si>
    <t>C3227</t>
  </si>
  <si>
    <t>O7227</t>
  </si>
  <si>
    <t>C6304</t>
  </si>
  <si>
    <t>O10304</t>
  </si>
  <si>
    <t>C1052</t>
  </si>
  <si>
    <t>O5052</t>
  </si>
  <si>
    <t>C6866</t>
  </si>
  <si>
    <t>O10866</t>
  </si>
  <si>
    <t>C6373</t>
  </si>
  <si>
    <t>O10373</t>
  </si>
  <si>
    <t>C3942</t>
  </si>
  <si>
    <t>O7942</t>
  </si>
  <si>
    <t>C4619</t>
  </si>
  <si>
    <t>O8619</t>
  </si>
  <si>
    <t>C6271</t>
  </si>
  <si>
    <t>O10271</t>
  </si>
  <si>
    <t>C3808</t>
  </si>
  <si>
    <t>O7808</t>
  </si>
  <si>
    <t>C4051</t>
  </si>
  <si>
    <t>O8051</t>
  </si>
  <si>
    <t>C1774</t>
  </si>
  <si>
    <t>O5774</t>
  </si>
  <si>
    <t>C4683</t>
  </si>
  <si>
    <t>O8683</t>
  </si>
  <si>
    <t>C2248</t>
  </si>
  <si>
    <t>O6248</t>
  </si>
  <si>
    <t>C3431</t>
  </si>
  <si>
    <t>O7431</t>
  </si>
  <si>
    <t>C4243</t>
  </si>
  <si>
    <t>O8243</t>
  </si>
  <si>
    <t>C5836</t>
  </si>
  <si>
    <t>O9836</t>
  </si>
  <si>
    <t>C1141</t>
  </si>
  <si>
    <t>O5141</t>
  </si>
  <si>
    <t>C2836</t>
  </si>
  <si>
    <t>O6836</t>
  </si>
  <si>
    <t>C5866</t>
  </si>
  <si>
    <t>O9866</t>
  </si>
  <si>
    <t>C4155</t>
  </si>
  <si>
    <t>O8155</t>
  </si>
  <si>
    <t>C6345</t>
  </si>
  <si>
    <t>O10345</t>
  </si>
  <si>
    <t>C6055</t>
  </si>
  <si>
    <t>O10055</t>
  </si>
  <si>
    <t>C4195</t>
  </si>
  <si>
    <t>O8195</t>
  </si>
  <si>
    <t>C5798</t>
  </si>
  <si>
    <t>O9798</t>
  </si>
  <si>
    <t>C1878</t>
  </si>
  <si>
    <t>O5878</t>
  </si>
  <si>
    <t>C1005</t>
  </si>
  <si>
    <t>O5005</t>
  </si>
  <si>
    <t>C2418</t>
  </si>
  <si>
    <t>O6418</t>
  </si>
  <si>
    <t>C3107</t>
  </si>
  <si>
    <t>O7107</t>
  </si>
  <si>
    <t>C2697</t>
  </si>
  <si>
    <t>O6697</t>
  </si>
  <si>
    <t>C6531</t>
  </si>
  <si>
    <t>O10531</t>
  </si>
  <si>
    <t>C5904</t>
  </si>
  <si>
    <t>O9904</t>
  </si>
  <si>
    <t>C6518</t>
  </si>
  <si>
    <t>O10518</t>
  </si>
  <si>
    <t>C1191</t>
  </si>
  <si>
    <t>O5191</t>
  </si>
  <si>
    <t>C6605</t>
  </si>
  <si>
    <t>O10605</t>
  </si>
  <si>
    <t>C2018</t>
  </si>
  <si>
    <t>O6018</t>
  </si>
  <si>
    <t>C1609</t>
  </si>
  <si>
    <t>O5609</t>
  </si>
  <si>
    <t>C6708</t>
  </si>
  <si>
    <t>O10708</t>
  </si>
  <si>
    <t>C4637</t>
  </si>
  <si>
    <t>O8637</t>
  </si>
  <si>
    <t>C6288</t>
  </si>
  <si>
    <t>O10288</t>
  </si>
  <si>
    <t>C5070</t>
  </si>
  <si>
    <t>O9070</t>
  </si>
  <si>
    <t>C1877</t>
  </si>
  <si>
    <t>O5877</t>
  </si>
  <si>
    <t>C1807</t>
  </si>
  <si>
    <t>O5807</t>
  </si>
  <si>
    <t>C3638</t>
  </si>
  <si>
    <t>O7638</t>
  </si>
  <si>
    <t>C3336</t>
  </si>
  <si>
    <t>O7336</t>
  </si>
  <si>
    <t>C6602</t>
  </si>
  <si>
    <t>O10602</t>
  </si>
  <si>
    <t>C2270</t>
  </si>
  <si>
    <t>O6270</t>
  </si>
  <si>
    <t>C6176</t>
  </si>
  <si>
    <t>O10176</t>
  </si>
  <si>
    <t>C4947</t>
  </si>
  <si>
    <t>O8947</t>
  </si>
  <si>
    <t>C2698</t>
  </si>
  <si>
    <t>O6698</t>
  </si>
  <si>
    <t>C2341</t>
  </si>
  <si>
    <t>O6341</t>
  </si>
  <si>
    <t>C4681</t>
  </si>
  <si>
    <t>O8681</t>
  </si>
  <si>
    <t>C6627</t>
  </si>
  <si>
    <t>O10627</t>
  </si>
  <si>
    <t>C6558</t>
  </si>
  <si>
    <t>O10558</t>
  </si>
  <si>
    <t>C3435</t>
  </si>
  <si>
    <t>O7435</t>
  </si>
  <si>
    <t>C3987</t>
  </si>
  <si>
    <t>O7987</t>
  </si>
  <si>
    <t>C5325</t>
  </si>
  <si>
    <t>O9325</t>
  </si>
  <si>
    <t>C1645</t>
  </si>
  <si>
    <t>O5645</t>
  </si>
  <si>
    <t>C2182</t>
  </si>
  <si>
    <t>O6182</t>
  </si>
  <si>
    <t>C4165</t>
  </si>
  <si>
    <t>O8165</t>
  </si>
  <si>
    <t>C3146</t>
  </si>
  <si>
    <t>O7146</t>
  </si>
  <si>
    <t>C3699</t>
  </si>
  <si>
    <t>O7699</t>
  </si>
  <si>
    <t>C4298</t>
  </si>
  <si>
    <t>O8298</t>
  </si>
  <si>
    <t>C4441</t>
  </si>
  <si>
    <t>O8441</t>
  </si>
  <si>
    <t>C2596</t>
  </si>
  <si>
    <t>O6596</t>
  </si>
  <si>
    <t>C1852</t>
  </si>
  <si>
    <t>O5852</t>
  </si>
  <si>
    <t>C1310</t>
  </si>
  <si>
    <t>O5310</t>
  </si>
  <si>
    <t>C1871</t>
  </si>
  <si>
    <t>O5871</t>
  </si>
  <si>
    <t>C4910</t>
  </si>
  <si>
    <t>O8910</t>
  </si>
  <si>
    <t>C1888</t>
  </si>
  <si>
    <t>O5888</t>
  </si>
  <si>
    <t>C3779</t>
  </si>
  <si>
    <t>O7779</t>
  </si>
  <si>
    <t>C4588</t>
  </si>
  <si>
    <t>O8588</t>
  </si>
  <si>
    <t>C3908</t>
  </si>
  <si>
    <t>O7908</t>
  </si>
  <si>
    <t>C1303</t>
  </si>
  <si>
    <t>O5303</t>
  </si>
  <si>
    <t>C6045</t>
  </si>
  <si>
    <t>O10045</t>
  </si>
  <si>
    <t>C2221</t>
  </si>
  <si>
    <t>O6221</t>
  </si>
  <si>
    <t>C3022</t>
  </si>
  <si>
    <t>O7022</t>
  </si>
  <si>
    <t>C3098</t>
  </si>
  <si>
    <t>O7098</t>
  </si>
  <si>
    <t>C5077</t>
  </si>
  <si>
    <t>O9077</t>
  </si>
  <si>
    <t>C5812</t>
  </si>
  <si>
    <t>O9812</t>
  </si>
  <si>
    <t>C6928</t>
  </si>
  <si>
    <t>O10928</t>
  </si>
  <si>
    <t>C6696</t>
  </si>
  <si>
    <t>O10696</t>
  </si>
  <si>
    <t>C1173</t>
  </si>
  <si>
    <t>O5173</t>
  </si>
  <si>
    <t>C3851</t>
  </si>
  <si>
    <t>O7851</t>
  </si>
  <si>
    <t>C2178</t>
  </si>
  <si>
    <t>O6178</t>
  </si>
  <si>
    <t>C6061</t>
  </si>
  <si>
    <t>O10061</t>
  </si>
  <si>
    <t>C5419</t>
  </si>
  <si>
    <t>O9419</t>
  </si>
  <si>
    <t>C2162</t>
  </si>
  <si>
    <t>O6162</t>
  </si>
  <si>
    <t>C4286</t>
  </si>
  <si>
    <t>O8286</t>
  </si>
  <si>
    <t>C1180</t>
  </si>
  <si>
    <t>O5180</t>
  </si>
  <si>
    <t>C6192</t>
  </si>
  <si>
    <t>O10192</t>
  </si>
  <si>
    <t>C3598</t>
  </si>
  <si>
    <t>O7598</t>
  </si>
  <si>
    <t>C5317</t>
  </si>
  <si>
    <t>O9317</t>
  </si>
  <si>
    <t>C6935</t>
  </si>
  <si>
    <t>O10935</t>
  </si>
  <si>
    <t>C1574</t>
  </si>
  <si>
    <t>O5574</t>
  </si>
  <si>
    <t>C4758</t>
  </si>
  <si>
    <t>O8758</t>
  </si>
  <si>
    <t>C3948</t>
  </si>
  <si>
    <t>O7948</t>
  </si>
  <si>
    <t>C3161</t>
  </si>
  <si>
    <t>O7161</t>
  </si>
  <si>
    <t>C2902</t>
  </si>
  <si>
    <t>O6902</t>
  </si>
  <si>
    <t>C6515</t>
  </si>
  <si>
    <t>O10515</t>
  </si>
  <si>
    <t>C6240</t>
  </si>
  <si>
    <t>O10240</t>
  </si>
  <si>
    <t>C6829</t>
  </si>
  <si>
    <t>O10829</t>
  </si>
  <si>
    <t>C3616</t>
  </si>
  <si>
    <t>O7616</t>
  </si>
  <si>
    <t>C3250</t>
  </si>
  <si>
    <t>O7250</t>
  </si>
  <si>
    <t>C2082</t>
  </si>
  <si>
    <t>O6082</t>
  </si>
  <si>
    <t>C3761</t>
  </si>
  <si>
    <t>O7761</t>
  </si>
  <si>
    <t>C3347</t>
  </si>
  <si>
    <t>O7347</t>
  </si>
  <si>
    <t>C5677</t>
  </si>
  <si>
    <t>O9677</t>
  </si>
  <si>
    <t>C5683</t>
  </si>
  <si>
    <t>O9683</t>
  </si>
  <si>
    <t>C6559</t>
  </si>
  <si>
    <t>O10559</t>
  </si>
  <si>
    <t>C6751</t>
  </si>
  <si>
    <t>O10751</t>
  </si>
  <si>
    <t>C3748</t>
  </si>
  <si>
    <t>O7748</t>
  </si>
  <si>
    <t>C5441</t>
  </si>
  <si>
    <t>O9441</t>
  </si>
  <si>
    <t>C6354</t>
  </si>
  <si>
    <t>O10354</t>
  </si>
  <si>
    <t>C5314</t>
  </si>
  <si>
    <t>O9314</t>
  </si>
  <si>
    <t>C5583</t>
  </si>
  <si>
    <t>O9583</t>
  </si>
  <si>
    <t>C5395</t>
  </si>
  <si>
    <t>O9395</t>
  </si>
  <si>
    <t>C6315</t>
  </si>
  <si>
    <t>O10315</t>
  </si>
  <si>
    <t>C5516</t>
  </si>
  <si>
    <t>O9516</t>
  </si>
  <si>
    <t>C6537</t>
  </si>
  <si>
    <t>O10537</t>
  </si>
  <si>
    <t>C1347</t>
  </si>
  <si>
    <t>O5347</t>
  </si>
  <si>
    <t>C5138</t>
  </si>
  <si>
    <t>O9138</t>
  </si>
  <si>
    <t>C3878</t>
  </si>
  <si>
    <t>O7878</t>
  </si>
  <si>
    <t>C4834</t>
  </si>
  <si>
    <t>O8834</t>
  </si>
  <si>
    <t>C1606</t>
  </si>
  <si>
    <t>O5606</t>
  </si>
  <si>
    <t>C6809</t>
  </si>
  <si>
    <t>O10809</t>
  </si>
  <si>
    <t>C1801</t>
  </si>
  <si>
    <t>O5801</t>
  </si>
  <si>
    <t>C1486</t>
  </si>
  <si>
    <t>O5486</t>
  </si>
  <si>
    <t>C3880</t>
  </si>
  <si>
    <t>O7880</t>
  </si>
  <si>
    <t>C6970</t>
  </si>
  <si>
    <t>O10970</t>
  </si>
  <si>
    <t>C4965</t>
  </si>
  <si>
    <t>O8965</t>
  </si>
  <si>
    <t>C2400</t>
  </si>
  <si>
    <t>O6400</t>
  </si>
  <si>
    <t>C3563</t>
  </si>
  <si>
    <t>O7563</t>
  </si>
  <si>
    <t>C6520</t>
  </si>
  <si>
    <t>O10520</t>
  </si>
  <si>
    <t>C2380</t>
  </si>
  <si>
    <t>O6380</t>
  </si>
  <si>
    <t>C2210</t>
  </si>
  <si>
    <t>O6210</t>
  </si>
  <si>
    <t>C2651</t>
  </si>
  <si>
    <t>O6651</t>
  </si>
  <si>
    <t>C2560</t>
  </si>
  <si>
    <t>O6560</t>
  </si>
  <si>
    <t>C3530</t>
  </si>
  <si>
    <t>O7530</t>
  </si>
  <si>
    <t>C6563</t>
  </si>
  <si>
    <t>O10563</t>
  </si>
  <si>
    <t>C2732</t>
  </si>
  <si>
    <t>O6732</t>
  </si>
  <si>
    <t>C1041</t>
  </si>
  <si>
    <t>O5041</t>
  </si>
  <si>
    <t>C1832</t>
  </si>
  <si>
    <t>O5832</t>
  </si>
  <si>
    <t>C2513</t>
  </si>
  <si>
    <t>O6513</t>
  </si>
  <si>
    <t>C2004</t>
  </si>
  <si>
    <t>O6004</t>
  </si>
  <si>
    <t>C1543</t>
  </si>
  <si>
    <t>O5543</t>
  </si>
  <si>
    <t>C5470</t>
  </si>
  <si>
    <t>O9470</t>
  </si>
  <si>
    <t>C6966</t>
  </si>
  <si>
    <t>O10966</t>
  </si>
  <si>
    <t>C6638</t>
  </si>
  <si>
    <t>O10638</t>
  </si>
  <si>
    <t>C5141</t>
  </si>
  <si>
    <t>O9141</t>
  </si>
  <si>
    <t>C2141</t>
  </si>
  <si>
    <t>O6141</t>
  </si>
  <si>
    <t>C2118</t>
  </si>
  <si>
    <t>O6118</t>
  </si>
  <si>
    <t>C2640</t>
  </si>
  <si>
    <t>O6640</t>
  </si>
  <si>
    <t>C3651</t>
  </si>
  <si>
    <t>O7651</t>
  </si>
  <si>
    <t>C5612</t>
  </si>
  <si>
    <t>O9612</t>
  </si>
  <si>
    <t>C6709</t>
  </si>
  <si>
    <t>O10709</t>
  </si>
  <si>
    <t>C5600</t>
  </si>
  <si>
    <t>O9600</t>
  </si>
  <si>
    <t>C5789</t>
  </si>
  <si>
    <t>O9789</t>
  </si>
  <si>
    <t>C2779</t>
  </si>
  <si>
    <t>O6779</t>
  </si>
  <si>
    <t>C1974</t>
  </si>
  <si>
    <t>O5974</t>
  </si>
  <si>
    <t>C3394</t>
  </si>
  <si>
    <t>O7394</t>
  </si>
  <si>
    <t>C2134</t>
  </si>
  <si>
    <t>O6134</t>
  </si>
  <si>
    <t>C4826</t>
  </si>
  <si>
    <t>O8826</t>
  </si>
  <si>
    <t>C3265</t>
  </si>
  <si>
    <t>O7265</t>
  </si>
  <si>
    <t>C3680</t>
  </si>
  <si>
    <t>O7680</t>
  </si>
  <si>
    <t>C6140</t>
  </si>
  <si>
    <t>O10140</t>
  </si>
  <si>
    <t>C2388</t>
  </si>
  <si>
    <t>O6388</t>
  </si>
  <si>
    <t>C5024</t>
  </si>
  <si>
    <t>O9024</t>
  </si>
  <si>
    <t>C4940</t>
  </si>
  <si>
    <t>O8940</t>
  </si>
  <si>
    <t>C5746</t>
  </si>
  <si>
    <t>O9746</t>
  </si>
  <si>
    <t>C6394</t>
  </si>
  <si>
    <t>O10394</t>
  </si>
  <si>
    <t>C4061</t>
  </si>
  <si>
    <t>O8061</t>
  </si>
  <si>
    <t>C6697</t>
  </si>
  <si>
    <t>O10697</t>
  </si>
  <si>
    <t>C1901</t>
  </si>
  <si>
    <t>O5901</t>
  </si>
  <si>
    <t>C1912</t>
  </si>
  <si>
    <t>O5912</t>
  </si>
  <si>
    <t>C5983</t>
  </si>
  <si>
    <t>O9983</t>
  </si>
  <si>
    <t>C3159</t>
  </si>
  <si>
    <t>O7159</t>
  </si>
  <si>
    <t>C5016</t>
  </si>
  <si>
    <t>O9016</t>
  </si>
  <si>
    <t>C2384</t>
  </si>
  <si>
    <t>O6384</t>
  </si>
  <si>
    <t>C1865</t>
  </si>
  <si>
    <t>O5865</t>
  </si>
  <si>
    <t>C1857</t>
  </si>
  <si>
    <t>O5857</t>
  </si>
  <si>
    <t>C3053</t>
  </si>
  <si>
    <t>O7053</t>
  </si>
  <si>
    <t>C5537</t>
  </si>
  <si>
    <t>O9537</t>
  </si>
  <si>
    <t>C2446</t>
  </si>
  <si>
    <t>O6446</t>
  </si>
  <si>
    <t>C4667</t>
  </si>
  <si>
    <t>O8667</t>
  </si>
  <si>
    <t>C3980</t>
  </si>
  <si>
    <t>O7980</t>
  </si>
  <si>
    <t>C1764</t>
  </si>
  <si>
    <t>O5764</t>
  </si>
  <si>
    <t>C1054</t>
  </si>
  <si>
    <t>O5054</t>
  </si>
  <si>
    <t>C4769</t>
  </si>
  <si>
    <t>O8769</t>
  </si>
  <si>
    <t>C4324</t>
  </si>
  <si>
    <t>O8324</t>
  </si>
  <si>
    <t>C5291</t>
  </si>
  <si>
    <t>O9291</t>
  </si>
  <si>
    <t>C5859</t>
  </si>
  <si>
    <t>O9859</t>
  </si>
  <si>
    <t>C3457</t>
  </si>
  <si>
    <t>O7457</t>
  </si>
  <si>
    <t>C6780</t>
  </si>
  <si>
    <t>O10780</t>
  </si>
  <si>
    <t>C1779</t>
  </si>
  <si>
    <t>O5779</t>
  </si>
  <si>
    <t>C1096</t>
  </si>
  <si>
    <t>O5096</t>
  </si>
  <si>
    <t>C5344</t>
  </si>
  <si>
    <t>O9344</t>
  </si>
  <si>
    <t>C1985</t>
  </si>
  <si>
    <t>O5985</t>
  </si>
  <si>
    <t>C3226</t>
  </si>
  <si>
    <t>O7226</t>
  </si>
  <si>
    <t>C1826</t>
  </si>
  <si>
    <t>O5826</t>
  </si>
  <si>
    <t>C1664</t>
  </si>
  <si>
    <t>O5664</t>
  </si>
  <si>
    <t>C4186</t>
  </si>
  <si>
    <t>O8186</t>
  </si>
  <si>
    <t>C3999</t>
  </si>
  <si>
    <t>O7999</t>
  </si>
  <si>
    <t>C1050</t>
  </si>
  <si>
    <t>O5050</t>
  </si>
  <si>
    <t>C1763</t>
  </si>
  <si>
    <t>O5763</t>
  </si>
  <si>
    <t>C2477</t>
  </si>
  <si>
    <t>O6477</t>
  </si>
  <si>
    <t>C5246</t>
  </si>
  <si>
    <t>O9246</t>
  </si>
  <si>
    <t>C1017</t>
  </si>
  <si>
    <t>O5017</t>
  </si>
  <si>
    <t>C6156</t>
  </si>
  <si>
    <t>O10156</t>
  </si>
  <si>
    <t>C2266</t>
  </si>
  <si>
    <t>O6266</t>
  </si>
  <si>
    <t>C1661</t>
  </si>
  <si>
    <t>O5661</t>
  </si>
  <si>
    <t>C5074</t>
  </si>
  <si>
    <t>O9074</t>
  </si>
  <si>
    <t>C5975</t>
  </si>
  <si>
    <t>O9975</t>
  </si>
  <si>
    <t>C1331</t>
  </si>
  <si>
    <t>O5331</t>
  </si>
  <si>
    <t>C1933</t>
  </si>
  <si>
    <t>O5933</t>
  </si>
  <si>
    <t>C6077</t>
  </si>
  <si>
    <t>O10077</t>
  </si>
  <si>
    <t>C3231</t>
  </si>
  <si>
    <t>O7231</t>
  </si>
  <si>
    <t>C1114</t>
  </si>
  <si>
    <t>O5114</t>
  </si>
  <si>
    <t>C6889</t>
  </si>
  <si>
    <t>O10889</t>
  </si>
  <si>
    <t>C3702</t>
  </si>
  <si>
    <t>O7702</t>
  </si>
  <si>
    <t>C4539</t>
  </si>
  <si>
    <t>O8539</t>
  </si>
  <si>
    <t>C5751</t>
  </si>
  <si>
    <t>O9751</t>
  </si>
  <si>
    <t>C1231</t>
  </si>
  <si>
    <t>O5231</t>
  </si>
  <si>
    <t>C3559</t>
  </si>
  <si>
    <t>O7559</t>
  </si>
  <si>
    <t>C4114</t>
  </si>
  <si>
    <t>O8114</t>
  </si>
  <si>
    <t>C1420</t>
  </si>
  <si>
    <t>O5420</t>
  </si>
  <si>
    <t>C1239</t>
  </si>
  <si>
    <t>O5239</t>
  </si>
  <si>
    <t>C3716</t>
  </si>
  <si>
    <t>O7716</t>
  </si>
  <si>
    <t>C3537</t>
  </si>
  <si>
    <t>O7537</t>
  </si>
  <si>
    <t>C1001</t>
  </si>
  <si>
    <t>O5001</t>
  </si>
  <si>
    <t>C2692</t>
  </si>
  <si>
    <t>O6692</t>
  </si>
  <si>
    <t>C1048</t>
  </si>
  <si>
    <t>O5048</t>
  </si>
  <si>
    <t>C1524</t>
  </si>
  <si>
    <t>O5524</t>
  </si>
  <si>
    <t>C2450</t>
  </si>
  <si>
    <t>O6450</t>
  </si>
  <si>
    <t>C4552</t>
  </si>
  <si>
    <t>O8552</t>
  </si>
  <si>
    <t>C3721</t>
  </si>
  <si>
    <t>O7721</t>
  </si>
  <si>
    <t>C2219</t>
  </si>
  <si>
    <t>O6219</t>
  </si>
  <si>
    <t>C1695</t>
  </si>
  <si>
    <t>O5695</t>
  </si>
  <si>
    <t>C3369</t>
  </si>
  <si>
    <t>O7369</t>
  </si>
  <si>
    <t>C1954</t>
  </si>
  <si>
    <t>O5954</t>
  </si>
  <si>
    <t>C4009</t>
  </si>
  <si>
    <t>O8009</t>
  </si>
  <si>
    <t>C5726</t>
  </si>
  <si>
    <t>O9726</t>
  </si>
  <si>
    <t>C2285</t>
  </si>
  <si>
    <t>O6285</t>
  </si>
  <si>
    <t>C2708</t>
  </si>
  <si>
    <t>O6708</t>
  </si>
  <si>
    <t>C4363</t>
  </si>
  <si>
    <t>O8363</t>
  </si>
  <si>
    <t>C2374</t>
  </si>
  <si>
    <t>O6374</t>
  </si>
  <si>
    <t>C5541</t>
  </si>
  <si>
    <t>O9541</t>
  </si>
  <si>
    <t>C3760</t>
  </si>
  <si>
    <t>O7760</t>
  </si>
  <si>
    <t>C4883</t>
  </si>
  <si>
    <t>O8883</t>
  </si>
  <si>
    <t>C2781</t>
  </si>
  <si>
    <t>O6781</t>
  </si>
  <si>
    <t>C4452</t>
  </si>
  <si>
    <t>O8452</t>
  </si>
  <si>
    <t>C5627</t>
  </si>
  <si>
    <t>O9627</t>
  </si>
  <si>
    <t>C3138</t>
  </si>
  <si>
    <t>O7138</t>
  </si>
  <si>
    <t>C3255</t>
  </si>
  <si>
    <t>O7255</t>
  </si>
  <si>
    <t>C6072</t>
  </si>
  <si>
    <t>O10072</t>
  </si>
  <si>
    <t>C6712</t>
  </si>
  <si>
    <t>O10712</t>
  </si>
  <si>
    <t>C4146</t>
  </si>
  <si>
    <t>O8146</t>
  </si>
  <si>
    <t>C5653</t>
  </si>
  <si>
    <t>O9653</t>
  </si>
  <si>
    <t>C4168</t>
  </si>
  <si>
    <t>O8168</t>
  </si>
  <si>
    <t>C4773</t>
  </si>
  <si>
    <t>O8773</t>
  </si>
  <si>
    <t>C1895</t>
  </si>
  <si>
    <t>O5895</t>
  </si>
  <si>
    <t>C3973</t>
  </si>
  <si>
    <t>O7973</t>
  </si>
  <si>
    <t>C4763</t>
  </si>
  <si>
    <t>O8763</t>
  </si>
  <si>
    <t>C3667</t>
  </si>
  <si>
    <t>O7667</t>
  </si>
  <si>
    <t>C3950</t>
  </si>
  <si>
    <t>O7950</t>
  </si>
  <si>
    <t>C6937</t>
  </si>
  <si>
    <t>O10937</t>
  </si>
  <si>
    <t>C4687</t>
  </si>
  <si>
    <t>O8687</t>
  </si>
  <si>
    <t>C2411</t>
  </si>
  <si>
    <t>O6411</t>
  </si>
  <si>
    <t>C5390</t>
  </si>
  <si>
    <t>O9390</t>
  </si>
  <si>
    <t>C1353</t>
  </si>
  <si>
    <t>O5353</t>
  </si>
  <si>
    <t>C4860</t>
  </si>
  <si>
    <t>O8860</t>
  </si>
  <si>
    <t>C5719</t>
  </si>
  <si>
    <t>O9719</t>
  </si>
  <si>
    <t>C5415</t>
  </si>
  <si>
    <t>O9415</t>
  </si>
  <si>
    <t>C4233</t>
  </si>
  <si>
    <t>O8233</t>
  </si>
  <si>
    <t>C5029</t>
  </si>
  <si>
    <t>O9029</t>
  </si>
  <si>
    <t>C4266</t>
  </si>
  <si>
    <t>O8266</t>
  </si>
  <si>
    <t>C6183</t>
  </si>
  <si>
    <t>O10183</t>
  </si>
  <si>
    <t>C3670</t>
  </si>
  <si>
    <t>O7670</t>
  </si>
  <si>
    <t>C2723</t>
  </si>
  <si>
    <t>O6723</t>
  </si>
  <si>
    <t>C1329</t>
  </si>
  <si>
    <t>O5329</t>
  </si>
  <si>
    <t>C4403</t>
  </si>
  <si>
    <t>O8403</t>
  </si>
  <si>
    <t>C4627</t>
  </si>
  <si>
    <t>O8627</t>
  </si>
  <si>
    <t>C4562</t>
  </si>
  <si>
    <t>O8562</t>
  </si>
  <si>
    <t>C6555</t>
  </si>
  <si>
    <t>O10555</t>
  </si>
  <si>
    <t>C4178</t>
  </si>
  <si>
    <t>O8178</t>
  </si>
  <si>
    <t>C4229</t>
  </si>
  <si>
    <t>O8229</t>
  </si>
  <si>
    <t>C1226</t>
  </si>
  <si>
    <t>O5226</t>
  </si>
  <si>
    <t>C1686</t>
  </si>
  <si>
    <t>O5686</t>
  </si>
  <si>
    <t>C6422</t>
  </si>
  <si>
    <t>O10422</t>
  </si>
  <si>
    <t>C2044</t>
  </si>
  <si>
    <t>O6044</t>
  </si>
  <si>
    <t>C6247</t>
  </si>
  <si>
    <t>O10247</t>
  </si>
  <si>
    <t>C6676</t>
  </si>
  <si>
    <t>O10676</t>
  </si>
  <si>
    <t>C6152</t>
  </si>
  <si>
    <t>O10152</t>
  </si>
  <si>
    <t>C6848</t>
  </si>
  <si>
    <t>O10848</t>
  </si>
  <si>
    <t>C5347</t>
  </si>
  <si>
    <t>O9347</t>
  </si>
  <si>
    <t>C3272</t>
  </si>
  <si>
    <t>O7272</t>
  </si>
  <si>
    <t>C2603</t>
  </si>
  <si>
    <t>O6603</t>
  </si>
  <si>
    <t>C5673</t>
  </si>
  <si>
    <t>O9673</t>
  </si>
  <si>
    <t>C3692</t>
  </si>
  <si>
    <t>O7692</t>
  </si>
  <si>
    <t>C1697</t>
  </si>
  <si>
    <t>O5697</t>
  </si>
  <si>
    <t>C6930</t>
  </si>
  <si>
    <t>O10930</t>
  </si>
  <si>
    <t>C5580</t>
  </si>
  <si>
    <t>O9580</t>
  </si>
  <si>
    <t>C5033</t>
  </si>
  <si>
    <t>O9033</t>
  </si>
  <si>
    <t>C4571</t>
  </si>
  <si>
    <t>O8571</t>
  </si>
  <si>
    <t>C2892</t>
  </si>
  <si>
    <t>O6892</t>
  </si>
  <si>
    <t>C1731</t>
  </si>
  <si>
    <t>O5731</t>
  </si>
  <si>
    <t>C3535</t>
  </si>
  <si>
    <t>O7535</t>
  </si>
  <si>
    <t>C1240</t>
  </si>
  <si>
    <t>O5240</t>
  </si>
  <si>
    <t>C1578</t>
  </si>
  <si>
    <t>O5578</t>
  </si>
  <si>
    <t>C5467</t>
  </si>
  <si>
    <t>O9467</t>
  </si>
  <si>
    <t>C2201</t>
  </si>
  <si>
    <t>O6201</t>
  </si>
  <si>
    <t>C2293</t>
  </si>
  <si>
    <t>O6293</t>
  </si>
  <si>
    <t>C4994</t>
  </si>
  <si>
    <t>O8994</t>
  </si>
  <si>
    <t>C3715</t>
  </si>
  <si>
    <t>O7715</t>
  </si>
  <si>
    <t>C4227</t>
  </si>
  <si>
    <t>O8227</t>
  </si>
  <si>
    <t>C2966</t>
  </si>
  <si>
    <t>O6966</t>
  </si>
  <si>
    <t>C3593</t>
  </si>
  <si>
    <t>O7593</t>
  </si>
  <si>
    <t>C2037</t>
  </si>
  <si>
    <t>O6037</t>
  </si>
  <si>
    <t>C1275</t>
  </si>
  <si>
    <t>O5275</t>
  </si>
  <si>
    <t>C6235</t>
  </si>
  <si>
    <t>O10235</t>
  </si>
  <si>
    <t>C4746</t>
  </si>
  <si>
    <t>O8746</t>
  </si>
  <si>
    <t>C6791</t>
  </si>
  <si>
    <t>O10791</t>
  </si>
  <si>
    <t>C5014</t>
  </si>
  <si>
    <t>O9014</t>
  </si>
  <si>
    <t>C2371</t>
  </si>
  <si>
    <t>O6371</t>
  </si>
  <si>
    <t>C2405</t>
  </si>
  <si>
    <t>O6405</t>
  </si>
  <si>
    <t>C6656</t>
  </si>
  <si>
    <t>O10656</t>
  </si>
  <si>
    <t>C2504</t>
  </si>
  <si>
    <t>O6504</t>
  </si>
  <si>
    <t>C4610</t>
  </si>
  <si>
    <t>O8610</t>
  </si>
  <si>
    <t>C2822</t>
  </si>
  <si>
    <t>O6822</t>
  </si>
  <si>
    <t>C3090</t>
  </si>
  <si>
    <t>O7090</t>
  </si>
  <si>
    <t>C6137</t>
  </si>
  <si>
    <t>O10137</t>
  </si>
  <si>
    <t>C3972</t>
  </si>
  <si>
    <t>O7972</t>
  </si>
  <si>
    <t>C6734</t>
  </si>
  <si>
    <t>O10734</t>
  </si>
  <si>
    <t>C4839</t>
  </si>
  <si>
    <t>O8839</t>
  </si>
  <si>
    <t>C1851</t>
  </si>
  <si>
    <t>O5851</t>
  </si>
  <si>
    <t>C6599</t>
  </si>
  <si>
    <t>O10599</t>
  </si>
  <si>
    <t>C2999</t>
  </si>
  <si>
    <t>O6999</t>
  </si>
  <si>
    <t>C3673</t>
  </si>
  <si>
    <t>O7673</t>
  </si>
  <si>
    <t>C4938</t>
  </si>
  <si>
    <t>O8938</t>
  </si>
  <si>
    <t>C6996</t>
  </si>
  <si>
    <t>O10996</t>
  </si>
  <si>
    <t>C5527</t>
  </si>
  <si>
    <t>O9527</t>
  </si>
  <si>
    <t>C2499</t>
  </si>
  <si>
    <t>O6499</t>
  </si>
  <si>
    <t>C5775</t>
  </si>
  <si>
    <t>O9775</t>
  </si>
  <si>
    <t>C3492</t>
  </si>
  <si>
    <t>O7492</t>
  </si>
  <si>
    <t>C5297</t>
  </si>
  <si>
    <t>O9297</t>
  </si>
  <si>
    <t>C4456</t>
  </si>
  <si>
    <t>O8456</t>
  </si>
  <si>
    <t>C3355</t>
  </si>
  <si>
    <t>O7355</t>
  </si>
  <si>
    <t>C2113</t>
  </si>
  <si>
    <t>O6113</t>
  </si>
  <si>
    <t>C1906</t>
  </si>
  <si>
    <t>O5906</t>
  </si>
  <si>
    <t>C3018</t>
  </si>
  <si>
    <t>O7018</t>
  </si>
  <si>
    <t>C2967</t>
  </si>
  <si>
    <t>O6967</t>
  </si>
  <si>
    <t>C3833</t>
  </si>
  <si>
    <t>O7833</t>
  </si>
  <si>
    <t>C5020</t>
  </si>
  <si>
    <t>O9020</t>
  </si>
  <si>
    <t>C2561</t>
  </si>
  <si>
    <t>O6561</t>
  </si>
  <si>
    <t>C1546</t>
  </si>
  <si>
    <t>O5546</t>
  </si>
  <si>
    <t>C4308</t>
  </si>
  <si>
    <t>O8308</t>
  </si>
  <si>
    <t>C5087</t>
  </si>
  <si>
    <t>O9087</t>
  </si>
  <si>
    <t>C1910</t>
  </si>
  <si>
    <t>O5910</t>
  </si>
  <si>
    <t>C6566</t>
  </si>
  <si>
    <t>O10566</t>
  </si>
  <si>
    <t>C5043</t>
  </si>
  <si>
    <t>O9043</t>
  </si>
  <si>
    <t>C3676</t>
  </si>
  <si>
    <t>O7676</t>
  </si>
  <si>
    <t>C6674</t>
  </si>
  <si>
    <t>O10674</t>
  </si>
  <si>
    <t>C4894</t>
  </si>
  <si>
    <t>O8894</t>
  </si>
  <si>
    <t>C1085</t>
  </si>
  <si>
    <t>O5085</t>
  </si>
  <si>
    <t>C4400</t>
  </si>
  <si>
    <t>O8400</t>
  </si>
  <si>
    <t>C4059</t>
  </si>
  <si>
    <t>O8059</t>
  </si>
  <si>
    <t>C2204</t>
  </si>
  <si>
    <t>O6204</t>
  </si>
  <si>
    <t>C1080</t>
  </si>
  <si>
    <t>O5080</t>
  </si>
  <si>
    <t>C4719</t>
  </si>
  <si>
    <t>O8719</t>
  </si>
  <si>
    <t>C4781</t>
  </si>
  <si>
    <t>O8781</t>
  </si>
  <si>
    <t>C4799</t>
  </si>
  <si>
    <t>O8799</t>
  </si>
  <si>
    <t>C3408</t>
  </si>
  <si>
    <t>O7408</t>
  </si>
  <si>
    <t>C3553</t>
  </si>
  <si>
    <t>O7553</t>
  </si>
  <si>
    <t>C1570</t>
  </si>
  <si>
    <t>O5570</t>
  </si>
  <si>
    <t>C3902</t>
  </si>
  <si>
    <t>O7902</t>
  </si>
  <si>
    <t>C2257</t>
  </si>
  <si>
    <t>O6257</t>
  </si>
  <si>
    <t>C6171</t>
  </si>
  <si>
    <t>O10171</t>
  </si>
  <si>
    <t>C6409</t>
  </si>
  <si>
    <t>O10409</t>
  </si>
  <si>
    <t>C5003</t>
  </si>
  <si>
    <t>O9003</t>
  </si>
  <si>
    <t>C6592</t>
  </si>
  <si>
    <t>O10592</t>
  </si>
  <si>
    <t>C3610</t>
  </si>
  <si>
    <t>O7610</t>
  </si>
  <si>
    <t>C3811</t>
  </si>
  <si>
    <t>O7811</t>
  </si>
  <si>
    <t>C2521</t>
  </si>
  <si>
    <t>O6521</t>
  </si>
  <si>
    <t>C5004</t>
  </si>
  <si>
    <t>O9004</t>
  </si>
  <si>
    <t>C2369</t>
  </si>
  <si>
    <t>O6369</t>
  </si>
  <si>
    <t>C1181</t>
  </si>
  <si>
    <t>O5181</t>
  </si>
  <si>
    <t>C4426</t>
  </si>
  <si>
    <t>O8426</t>
  </si>
  <si>
    <t>C1122</t>
  </si>
  <si>
    <t>O5122</t>
  </si>
  <si>
    <t>C4496</t>
  </si>
  <si>
    <t>O8496</t>
  </si>
  <si>
    <t>C3940</t>
  </si>
  <si>
    <t>O7940</t>
  </si>
  <si>
    <t>C5890</t>
  </si>
  <si>
    <t>O9890</t>
  </si>
  <si>
    <t>C4124</t>
  </si>
  <si>
    <t>O8124</t>
  </si>
  <si>
    <t>C4001</t>
  </si>
  <si>
    <t>O8001</t>
  </si>
  <si>
    <t>C4812</t>
  </si>
  <si>
    <t>O8812</t>
  </si>
  <si>
    <t>C1900</t>
  </si>
  <si>
    <t>O5900</t>
  </si>
  <si>
    <t>C3136</t>
  </si>
  <si>
    <t>O7136</t>
  </si>
  <si>
    <t>C3920</t>
  </si>
  <si>
    <t>O7920</t>
  </si>
  <si>
    <t>C4449</t>
  </si>
  <si>
    <t>O8449</t>
  </si>
  <si>
    <t>C4569</t>
  </si>
  <si>
    <t>O8569</t>
  </si>
  <si>
    <t>C4127</t>
  </si>
  <si>
    <t>O8127</t>
  </si>
  <si>
    <t>C1195</t>
  </si>
  <si>
    <t>O5195</t>
  </si>
  <si>
    <t>C6952</t>
  </si>
  <si>
    <t>O10952</t>
  </si>
  <si>
    <t>C4881</t>
  </si>
  <si>
    <t>O8881</t>
  </si>
  <si>
    <t>C6810</t>
  </si>
  <si>
    <t>O10810</t>
  </si>
  <si>
    <t>C2034</t>
  </si>
  <si>
    <t>O6034</t>
  </si>
  <si>
    <t>C5813</t>
  </si>
  <si>
    <t>O9813</t>
  </si>
  <si>
    <t>C6724</t>
  </si>
  <si>
    <t>O10724</t>
  </si>
  <si>
    <t>C2401</t>
  </si>
  <si>
    <t>O6401</t>
  </si>
  <si>
    <t>C6569</t>
  </si>
  <si>
    <t>O10569</t>
  </si>
  <si>
    <t>C3586</t>
  </si>
  <si>
    <t>O7586</t>
  </si>
  <si>
    <t>C5933</t>
  </si>
  <si>
    <t>O9933</t>
  </si>
  <si>
    <t>C3738</t>
  </si>
  <si>
    <t>O7738</t>
  </si>
  <si>
    <t>C3182</t>
  </si>
  <si>
    <t>O7182</t>
  </si>
  <si>
    <t>C1968</t>
  </si>
  <si>
    <t>O5968</t>
  </si>
  <si>
    <t>C2846</t>
  </si>
  <si>
    <t>O6846</t>
  </si>
  <si>
    <t>C5163</t>
  </si>
  <si>
    <t>O9163</t>
  </si>
  <si>
    <t>C2570</t>
  </si>
  <si>
    <t>O6570</t>
  </si>
  <si>
    <t>C3361</t>
  </si>
  <si>
    <t>O7361</t>
  </si>
  <si>
    <t>C3212</t>
  </si>
  <si>
    <t>O7212</t>
  </si>
  <si>
    <t>C4896</t>
  </si>
  <si>
    <t>O8896</t>
  </si>
  <si>
    <t>C1718</t>
  </si>
  <si>
    <t>O5718</t>
  </si>
  <si>
    <t>C3891</t>
  </si>
  <si>
    <t>O7891</t>
  </si>
  <si>
    <t>C1473</t>
  </si>
  <si>
    <t>O5473</t>
  </si>
  <si>
    <t>C1853</t>
  </si>
  <si>
    <t>O5853</t>
  </si>
  <si>
    <t>C3121</t>
  </si>
  <si>
    <t>O7121</t>
  </si>
  <si>
    <t>C5477</t>
  </si>
  <si>
    <t>O9477</t>
  </si>
  <si>
    <t>C5714</t>
  </si>
  <si>
    <t>O9714</t>
  </si>
  <si>
    <t>C1423</t>
  </si>
  <si>
    <t>O5423</t>
  </si>
  <si>
    <t>C1390</t>
  </si>
  <si>
    <t>O5390</t>
  </si>
  <si>
    <t>C6565</t>
  </si>
  <si>
    <t>O10565</t>
  </si>
  <si>
    <t>C5213</t>
  </si>
  <si>
    <t>O9213</t>
  </si>
  <si>
    <t>C2456</t>
  </si>
  <si>
    <t>O6456</t>
  </si>
  <si>
    <t>C5414</t>
  </si>
  <si>
    <t>O9414</t>
  </si>
  <si>
    <t>C1094</t>
  </si>
  <si>
    <t>O5094</t>
  </si>
  <si>
    <t>C4655</t>
  </si>
  <si>
    <t>O8655</t>
  </si>
  <si>
    <t>C4004</t>
  </si>
  <si>
    <t>O8004</t>
  </si>
  <si>
    <t>C4757</t>
  </si>
  <si>
    <t>O8757</t>
  </si>
  <si>
    <t>C4044</t>
  </si>
  <si>
    <t>O8044</t>
  </si>
  <si>
    <t>C4550</t>
  </si>
  <si>
    <t>O8550</t>
  </si>
  <si>
    <t>C3556</t>
  </si>
  <si>
    <t>O7556</t>
  </si>
  <si>
    <t>C6660</t>
  </si>
  <si>
    <t>O10660</t>
  </si>
  <si>
    <t>C6028</t>
  </si>
  <si>
    <t>O10028</t>
  </si>
  <si>
    <t>C1883</t>
  </si>
  <si>
    <t>O5883</t>
  </si>
  <si>
    <t>C5781</t>
  </si>
  <si>
    <t>O9781</t>
  </si>
  <si>
    <t>C1897</t>
  </si>
  <si>
    <t>O5897</t>
  </si>
  <si>
    <t>C2214</t>
  </si>
  <si>
    <t>O6214</t>
  </si>
  <si>
    <t>C4700</t>
  </si>
  <si>
    <t>O8700</t>
  </si>
  <si>
    <t>C4953</t>
  </si>
  <si>
    <t>O8953</t>
  </si>
  <si>
    <t>C3642</t>
  </si>
  <si>
    <t>O7642</t>
  </si>
  <si>
    <t>C4836</t>
  </si>
  <si>
    <t>O8836</t>
  </si>
  <si>
    <t>C6177</t>
  </si>
  <si>
    <t>O10177</t>
  </si>
  <si>
    <t>C1783</t>
  </si>
  <si>
    <t>O5783</t>
  </si>
  <si>
    <t>C4486</t>
  </si>
  <si>
    <t>O8486</t>
  </si>
  <si>
    <t>C2991</t>
  </si>
  <si>
    <t>O6991</t>
  </si>
  <si>
    <t>C6350</t>
  </si>
  <si>
    <t>O10350</t>
  </si>
  <si>
    <t>C2189</t>
  </si>
  <si>
    <t>O6189</t>
  </si>
  <si>
    <t>C2770</t>
  </si>
  <si>
    <t>O6770</t>
  </si>
  <si>
    <t>C2786</t>
  </si>
  <si>
    <t>O6786</t>
  </si>
  <si>
    <t>C1741</t>
  </si>
  <si>
    <t>O5741</t>
  </si>
  <si>
    <t>C3412</t>
  </si>
  <si>
    <t>O7412</t>
  </si>
  <si>
    <t>C3994</t>
  </si>
  <si>
    <t>O7994</t>
  </si>
  <si>
    <t>C5833</t>
  </si>
  <si>
    <t>O9833</t>
  </si>
  <si>
    <t>C6983</t>
  </si>
  <si>
    <t>O10983</t>
  </si>
  <si>
    <t>C2724</t>
  </si>
  <si>
    <t>O6724</t>
  </si>
  <si>
    <t>C1184</t>
  </si>
  <si>
    <t>O5184</t>
  </si>
  <si>
    <t>C5979</t>
  </si>
  <si>
    <t>O9979</t>
  </si>
  <si>
    <t>C6162</t>
  </si>
  <si>
    <t>O10162</t>
  </si>
  <si>
    <t>C2872</t>
  </si>
  <si>
    <t>O6872</t>
  </si>
  <si>
    <t>C1946</t>
  </si>
  <si>
    <t>O5946</t>
  </si>
  <si>
    <t>C3561</t>
  </si>
  <si>
    <t>O7561</t>
  </si>
  <si>
    <t>C2921</t>
  </si>
  <si>
    <t>O6921</t>
  </si>
  <si>
    <t>C2897</t>
  </si>
  <si>
    <t>O6897</t>
  </si>
  <si>
    <t>C1740</t>
  </si>
  <si>
    <t>O5740</t>
  </si>
  <si>
    <t>C6494</t>
  </si>
  <si>
    <t>O10494</t>
  </si>
  <si>
    <t>C5165</t>
  </si>
  <si>
    <t>O9165</t>
  </si>
  <si>
    <t>C2606</t>
  </si>
  <si>
    <t>O6606</t>
  </si>
  <si>
    <t>C3569</t>
  </si>
  <si>
    <t>O7569</t>
  </si>
  <si>
    <t>C2416</t>
  </si>
  <si>
    <t>O6416</t>
  </si>
  <si>
    <t>C2372</t>
  </si>
  <si>
    <t>O6372</t>
  </si>
  <si>
    <t>C2525</t>
  </si>
  <si>
    <t>O6525</t>
  </si>
  <si>
    <t>C6101</t>
  </si>
  <si>
    <t>O10101</t>
  </si>
  <si>
    <t>C3907</t>
  </si>
  <si>
    <t>O7907</t>
  </si>
  <si>
    <t>C1016</t>
  </si>
  <si>
    <t>O5016</t>
  </si>
  <si>
    <t>C1296</t>
  </si>
  <si>
    <t>O5296</t>
  </si>
  <si>
    <t>C4342</t>
  </si>
  <si>
    <t>O8342</t>
  </si>
  <si>
    <t>C3117</t>
  </si>
  <si>
    <t>O7117</t>
  </si>
  <si>
    <t>C3704</t>
  </si>
  <si>
    <t>O7704</t>
  </si>
  <si>
    <t>C2529</t>
  </si>
  <si>
    <t>O6529</t>
  </si>
  <si>
    <t>C3575</t>
  </si>
  <si>
    <t>O7575</t>
  </si>
  <si>
    <t>C3643</t>
  </si>
  <si>
    <t>O7643</t>
  </si>
  <si>
    <t>C4346</t>
  </si>
  <si>
    <t>O8346</t>
  </si>
  <si>
    <t>C3990</t>
  </si>
  <si>
    <t>O7990</t>
  </si>
  <si>
    <t>C2735</t>
  </si>
  <si>
    <t>O6735</t>
  </si>
  <si>
    <t>C6410</t>
  </si>
  <si>
    <t>O10410</t>
  </si>
  <si>
    <t>C2315</t>
  </si>
  <si>
    <t>O6315</t>
  </si>
  <si>
    <t>C3510</t>
  </si>
  <si>
    <t>O7510</t>
  </si>
  <si>
    <t>C2652</t>
  </si>
  <si>
    <t>O6652</t>
  </si>
  <si>
    <t>C1749</t>
  </si>
  <si>
    <t>O5749</t>
  </si>
  <si>
    <t>C5151</t>
  </si>
  <si>
    <t>O9151</t>
  </si>
  <si>
    <t>C5854</t>
  </si>
  <si>
    <t>O9854</t>
  </si>
  <si>
    <t>C1202</t>
  </si>
  <si>
    <t>O5202</t>
  </si>
  <si>
    <t>C1932</t>
  </si>
  <si>
    <t>O5932</t>
  </si>
  <si>
    <t>C4245</t>
  </si>
  <si>
    <t>O8245</t>
  </si>
  <si>
    <t>C1994</t>
  </si>
  <si>
    <t>O5994</t>
  </si>
  <si>
    <t>C3123</t>
  </si>
  <si>
    <t>O7123</t>
  </si>
  <si>
    <t>C2717</t>
  </si>
  <si>
    <t>O6717</t>
  </si>
  <si>
    <t>C1726</t>
  </si>
  <si>
    <t>O5726</t>
  </si>
  <si>
    <t>C4344</t>
  </si>
  <si>
    <t>O8344</t>
  </si>
  <si>
    <t>C5923</t>
  </si>
  <si>
    <t>O9923</t>
  </si>
  <si>
    <t>C2472</t>
  </si>
  <si>
    <t>O6472</t>
  </si>
  <si>
    <t>C4865</t>
  </si>
  <si>
    <t>O8865</t>
  </si>
  <si>
    <t>C3228</t>
  </si>
  <si>
    <t>O7228</t>
  </si>
  <si>
    <t>C4028</t>
  </si>
  <si>
    <t>O8028</t>
  </si>
  <si>
    <t>C2541</t>
  </si>
  <si>
    <t>O6541</t>
  </si>
  <si>
    <t>C3743</t>
  </si>
  <si>
    <t>O7743</t>
  </si>
  <si>
    <t>C1256</t>
  </si>
  <si>
    <t>O5256</t>
  </si>
  <si>
    <t>C1971</t>
  </si>
  <si>
    <t>O5971</t>
  </si>
  <si>
    <t>C1541</t>
  </si>
  <si>
    <t>O5541</t>
  </si>
  <si>
    <t>C6595</t>
  </si>
  <si>
    <t>O10595</t>
  </si>
  <si>
    <t>C5273</t>
  </si>
  <si>
    <t>O9273</t>
  </si>
  <si>
    <t>C4246</t>
  </si>
  <si>
    <t>O8246</t>
  </si>
  <si>
    <t>C2422</t>
  </si>
  <si>
    <t>O6422</t>
  </si>
  <si>
    <t>C4694</t>
  </si>
  <si>
    <t>O8694</t>
  </si>
  <si>
    <t>C5524</t>
  </si>
  <si>
    <t>O9524</t>
  </si>
  <si>
    <t>C2483</t>
  </si>
  <si>
    <t>O6483</t>
  </si>
  <si>
    <t>C2690</t>
  </si>
  <si>
    <t>O6690</t>
  </si>
  <si>
    <t>C6078</t>
  </si>
  <si>
    <t>O10078</t>
  </si>
  <si>
    <t>C5744</t>
  </si>
  <si>
    <t>O9744</t>
  </si>
  <si>
    <t>C3930</t>
  </si>
  <si>
    <t>O7930</t>
  </si>
  <si>
    <t>C6393</t>
  </si>
  <si>
    <t>O10393</t>
  </si>
  <si>
    <t>C6842</t>
  </si>
  <si>
    <t>O10842</t>
  </si>
  <si>
    <t>C6249</t>
  </si>
  <si>
    <t>O10249</t>
  </si>
  <si>
    <t>C1293</t>
  </si>
  <si>
    <t>O5293</t>
  </si>
  <si>
    <t>C1988</t>
  </si>
  <si>
    <t>O5988</t>
  </si>
  <si>
    <t>C1343</t>
  </si>
  <si>
    <t>O5343</t>
  </si>
  <si>
    <t>C4338</t>
  </si>
  <si>
    <t>O8338</t>
  </si>
  <si>
    <t>C4579</t>
  </si>
  <si>
    <t>O8579</t>
  </si>
  <si>
    <t>C3298</t>
  </si>
  <si>
    <t>O7298</t>
  </si>
  <si>
    <t>C5715</t>
  </si>
  <si>
    <t>O9715</t>
  </si>
  <si>
    <t>C6281</t>
  </si>
  <si>
    <t>O10281</t>
  </si>
  <si>
    <t>C5601</t>
  </si>
  <si>
    <t>O9601</t>
  </si>
  <si>
    <t>C6735</t>
  </si>
  <si>
    <t>O10735</t>
  </si>
  <si>
    <t>C6973</t>
  </si>
  <si>
    <t>O10973</t>
  </si>
  <si>
    <t>C2993</t>
  </si>
  <si>
    <t>O6993</t>
  </si>
  <si>
    <t>C3976</t>
  </si>
  <si>
    <t>O7976</t>
  </si>
  <si>
    <t>C3025</t>
  </si>
  <si>
    <t>O7025</t>
  </si>
  <si>
    <t>C6949</t>
  </si>
  <si>
    <t>O10949</t>
  </si>
  <si>
    <t>C5462</t>
  </si>
  <si>
    <t>O9462</t>
  </si>
  <si>
    <t>C6961</t>
  </si>
  <si>
    <t>O10961</t>
  </si>
  <si>
    <t>C4185</t>
  </si>
  <si>
    <t>O8185</t>
  </si>
  <si>
    <t>C2490</t>
  </si>
  <si>
    <t>O6490</t>
  </si>
  <si>
    <t>C6758</t>
  </si>
  <si>
    <t>O10758</t>
  </si>
  <si>
    <t>C5822</t>
  </si>
  <si>
    <t>O9822</t>
  </si>
  <si>
    <t>C1365</t>
  </si>
  <si>
    <t>O5365</t>
  </si>
  <si>
    <t>C3848</t>
  </si>
  <si>
    <t>O7848</t>
  </si>
  <si>
    <t>C2756</t>
  </si>
  <si>
    <t>O6756</t>
  </si>
  <si>
    <t>C1646</t>
  </si>
  <si>
    <t>O5646</t>
  </si>
  <si>
    <t>C1913</t>
  </si>
  <si>
    <t>O5913</t>
  </si>
  <si>
    <t>C5130</t>
  </si>
  <si>
    <t>O9130</t>
  </si>
  <si>
    <t>C1170</t>
  </si>
  <si>
    <t>O5170</t>
  </si>
  <si>
    <t>C1587</t>
  </si>
  <si>
    <t>O5587</t>
  </si>
  <si>
    <t>C2131</t>
  </si>
  <si>
    <t>O6131</t>
  </si>
  <si>
    <t>C2543</t>
  </si>
  <si>
    <t>O6543</t>
  </si>
  <si>
    <t>C6963</t>
  </si>
  <si>
    <t>O10963</t>
  </si>
  <si>
    <t>C1215</t>
  </si>
  <si>
    <t>O5215</t>
  </si>
  <si>
    <t>C5355</t>
  </si>
  <si>
    <t>O9355</t>
  </si>
  <si>
    <t>C4659</t>
  </si>
  <si>
    <t>O8659</t>
  </si>
  <si>
    <t>C4248</t>
  </si>
  <si>
    <t>O8248</t>
  </si>
  <si>
    <t>C6337</t>
  </si>
  <si>
    <t>O10337</t>
  </si>
  <si>
    <t>C3335</t>
  </si>
  <si>
    <t>O7335</t>
  </si>
  <si>
    <t>C4996</t>
  </si>
  <si>
    <t>O8996</t>
  </si>
  <si>
    <t>C1376</t>
  </si>
  <si>
    <t>O5376</t>
  </si>
  <si>
    <t>C1380</t>
  </si>
  <si>
    <t>O5380</t>
  </si>
  <si>
    <t>C4255</t>
  </si>
  <si>
    <t>O8255</t>
  </si>
  <si>
    <t>C5096</t>
  </si>
  <si>
    <t>O9096</t>
  </si>
  <si>
    <t>C2177</t>
  </si>
  <si>
    <t>O6177</t>
  </si>
  <si>
    <t>C5112</t>
  </si>
  <si>
    <t>O9112</t>
  </si>
  <si>
    <t>C4679</t>
  </si>
  <si>
    <t>O8679</t>
  </si>
  <si>
    <t>C4794</t>
  </si>
  <si>
    <t>O8794</t>
  </si>
  <si>
    <t>C4625</t>
  </si>
  <si>
    <t>O8625</t>
  </si>
  <si>
    <t>C5528</t>
  </si>
  <si>
    <t>O9528</t>
  </si>
  <si>
    <t>C1667</t>
  </si>
  <si>
    <t>O5667</t>
  </si>
  <si>
    <t>C4258</t>
  </si>
  <si>
    <t>O8258</t>
  </si>
  <si>
    <t>C1654</t>
  </si>
  <si>
    <t>O5654</t>
  </si>
  <si>
    <t>C5176</t>
  </si>
  <si>
    <t>O9176</t>
  </si>
  <si>
    <t>C3729</t>
  </si>
  <si>
    <t>O7729</t>
  </si>
  <si>
    <t>C6479</t>
  </si>
  <si>
    <t>O10479</t>
  </si>
  <si>
    <t>C6507</t>
  </si>
  <si>
    <t>O10507</t>
  </si>
  <si>
    <t>C4650</t>
  </si>
  <si>
    <t>O8650</t>
  </si>
  <si>
    <t>C1399</t>
  </si>
  <si>
    <t>O5399</t>
  </si>
  <si>
    <t>C2681</t>
  </si>
  <si>
    <t>O6681</t>
  </si>
  <si>
    <t>C6747</t>
  </si>
  <si>
    <t>O10747</t>
  </si>
  <si>
    <t>C6964</t>
  </si>
  <si>
    <t>O10964</t>
  </si>
  <si>
    <t>C1692</t>
  </si>
  <si>
    <t>O5692</t>
  </si>
  <si>
    <t>C5242</t>
  </si>
  <si>
    <t>O9242</t>
  </si>
  <si>
    <t>C2676</t>
  </si>
  <si>
    <t>O6676</t>
  </si>
  <si>
    <t>C4583</t>
  </si>
  <si>
    <t>O8583</t>
  </si>
  <si>
    <t>C4190</t>
  </si>
  <si>
    <t>O8190</t>
  </si>
  <si>
    <t>C5442</t>
  </si>
  <si>
    <t>O9442</t>
  </si>
  <si>
    <t>C6228</t>
  </si>
  <si>
    <t>O10228</t>
  </si>
  <si>
    <t>C3099</t>
  </si>
  <si>
    <t>O7099</t>
  </si>
  <si>
    <t>C4931</t>
  </si>
  <si>
    <t>O8931</t>
  </si>
  <si>
    <t>C3653</t>
  </si>
  <si>
    <t>O7653</t>
  </si>
  <si>
    <t>C2917</t>
  </si>
  <si>
    <t>O6917</t>
  </si>
  <si>
    <t>C1611</t>
  </si>
  <si>
    <t>O5611</t>
  </si>
  <si>
    <t>C4263</t>
  </si>
  <si>
    <t>O8263</t>
  </si>
  <si>
    <t>C4906</t>
  </si>
  <si>
    <t>O8906</t>
  </si>
  <si>
    <t>C3901</t>
  </si>
  <si>
    <t>O7901</t>
  </si>
  <si>
    <t>C4945</t>
  </si>
  <si>
    <t>O8945</t>
  </si>
  <si>
    <t>C2696</t>
  </si>
  <si>
    <t>O6696</t>
  </si>
  <si>
    <t>C2775</t>
  </si>
  <si>
    <t>O6775</t>
  </si>
  <si>
    <t>C3758</t>
  </si>
  <si>
    <t>O7758</t>
  </si>
  <si>
    <t>C6351</t>
  </si>
  <si>
    <t>O10351</t>
  </si>
  <si>
    <t>C2576</t>
  </si>
  <si>
    <t>O6576</t>
  </si>
  <si>
    <t>C1437</t>
  </si>
  <si>
    <t>O5437</t>
  </si>
  <si>
    <t>C2145</t>
  </si>
  <si>
    <t>O6145</t>
  </si>
  <si>
    <t>C2366</t>
  </si>
  <si>
    <t>O6366</t>
  </si>
  <si>
    <t>C4824</t>
  </si>
  <si>
    <t>O8824</t>
  </si>
  <si>
    <t>C5638</t>
  </si>
  <si>
    <t>O9638</t>
  </si>
  <si>
    <t>C1482</t>
  </si>
  <si>
    <t>O5482</t>
  </si>
  <si>
    <t>C1567</t>
  </si>
  <si>
    <t>O5567</t>
  </si>
  <si>
    <t>C5655</t>
  </si>
  <si>
    <t>O9655</t>
  </si>
  <si>
    <t>C5622</t>
  </si>
  <si>
    <t>O9622</t>
  </si>
  <si>
    <t>C2463</t>
  </si>
  <si>
    <t>O6463</t>
  </si>
  <si>
    <t>C1705</t>
  </si>
  <si>
    <t>O5705</t>
  </si>
  <si>
    <t>C1709</t>
  </si>
  <si>
    <t>O5709</t>
  </si>
  <si>
    <t>C6672</t>
  </si>
  <si>
    <t>O10672</t>
  </si>
  <si>
    <t>C3329</t>
  </si>
  <si>
    <t>O7329</t>
  </si>
  <si>
    <t>C5520</t>
  </si>
  <si>
    <t>O9520</t>
  </si>
  <si>
    <t>C6197</t>
  </si>
  <si>
    <t>O10197</t>
  </si>
  <si>
    <t>C1056</t>
  </si>
  <si>
    <t>O5056</t>
  </si>
  <si>
    <t>C3597</t>
  </si>
  <si>
    <t>O7597</t>
  </si>
  <si>
    <t>C4162</t>
  </si>
  <si>
    <t>O8162</t>
  </si>
  <si>
    <t>C2625</t>
  </si>
  <si>
    <t>O6625</t>
  </si>
  <si>
    <t>C5261</t>
  </si>
  <si>
    <t>O9261</t>
  </si>
  <si>
    <t>C2159</t>
  </si>
  <si>
    <t>O6159</t>
  </si>
  <si>
    <t>C5745</t>
  </si>
  <si>
    <t>O9745</t>
  </si>
  <si>
    <t>C6662</t>
  </si>
  <si>
    <t>O10662</t>
  </si>
  <si>
    <t>C2647</t>
  </si>
  <si>
    <t>O6647</t>
  </si>
  <si>
    <t>C2496</t>
  </si>
  <si>
    <t>O6496</t>
  </si>
  <si>
    <t>C1746</t>
  </si>
  <si>
    <t>O5746</t>
  </si>
  <si>
    <t>C3399</t>
  </si>
  <si>
    <t>O7399</t>
  </si>
  <si>
    <t>C4841</t>
  </si>
  <si>
    <t>O8841</t>
  </si>
  <si>
    <t>C4739</t>
  </si>
  <si>
    <t>O8739</t>
  </si>
  <si>
    <t>C6481</t>
  </si>
  <si>
    <t>O10481</t>
  </si>
  <si>
    <t>C3352</t>
  </si>
  <si>
    <t>O7352</t>
  </si>
  <si>
    <t>C6852</t>
  </si>
  <si>
    <t>O10852</t>
  </si>
  <si>
    <t>C2895</t>
  </si>
  <si>
    <t>O6895</t>
  </si>
  <si>
    <t>C2811</t>
  </si>
  <si>
    <t>O6811</t>
  </si>
  <si>
    <t>C4653</t>
  </si>
  <si>
    <t>O8653</t>
  </si>
  <si>
    <t>C2498</t>
  </si>
  <si>
    <t>O6498</t>
  </si>
  <si>
    <t>C6082</t>
  </si>
  <si>
    <t>O10082</t>
  </si>
  <si>
    <t>C3506</t>
  </si>
  <si>
    <t>O7506</t>
  </si>
  <si>
    <t>C5688</t>
  </si>
  <si>
    <t>O9688</t>
  </si>
  <si>
    <t>C3836</t>
  </si>
  <si>
    <t>O7836</t>
  </si>
  <si>
    <t>C4593</t>
  </si>
  <si>
    <t>O8593</t>
  </si>
  <si>
    <t>C5529</t>
  </si>
  <si>
    <t>O9529</t>
  </si>
  <si>
    <t>C4921</t>
  </si>
  <si>
    <t>O8921</t>
  </si>
  <si>
    <t>C2172</t>
  </si>
  <si>
    <t>O6172</t>
  </si>
  <si>
    <t>C5198</t>
  </si>
  <si>
    <t>O9198</t>
  </si>
  <si>
    <t>C3890</t>
  </si>
  <si>
    <t>O7890</t>
  </si>
  <si>
    <t>C1029</t>
  </si>
  <si>
    <t>O5029</t>
  </si>
  <si>
    <t>C6459</t>
  </si>
  <si>
    <t>O10459</t>
  </si>
  <si>
    <t>C4074</t>
  </si>
  <si>
    <t>O8074</t>
  </si>
  <si>
    <t>C2883</t>
  </si>
  <si>
    <t>O6883</t>
  </si>
  <si>
    <t>C1704</t>
  </si>
  <si>
    <t>O5704</t>
  </si>
  <si>
    <t>C5269</t>
  </si>
  <si>
    <t>O9269</t>
  </si>
  <si>
    <t>C2202</t>
  </si>
  <si>
    <t>O6202</t>
  </si>
  <si>
    <t>C4541</t>
  </si>
  <si>
    <t>O8541</t>
  </si>
  <si>
    <t>C2156</t>
  </si>
  <si>
    <t>O6156</t>
  </si>
  <si>
    <t>C5762</t>
  </si>
  <si>
    <t>O9762</t>
  </si>
  <si>
    <t>C4964</t>
  </si>
  <si>
    <t>O8964</t>
  </si>
  <si>
    <t>C4928</t>
  </si>
  <si>
    <t>O8928</t>
  </si>
  <si>
    <t>C1469</t>
  </si>
  <si>
    <t>O5469</t>
  </si>
  <si>
    <t>C6748</t>
  </si>
  <si>
    <t>O10748</t>
  </si>
  <si>
    <t>C3857</t>
  </si>
  <si>
    <t>O7857</t>
  </si>
  <si>
    <t>C3105</t>
  </si>
  <si>
    <t>O7105</t>
  </si>
  <si>
    <t>C4647</t>
  </si>
  <si>
    <t>O8647</t>
  </si>
  <si>
    <t>C5144</t>
  </si>
  <si>
    <t>O9144</t>
  </si>
  <si>
    <t>C4684</t>
  </si>
  <si>
    <t>O8684</t>
  </si>
  <si>
    <t>C6509</t>
  </si>
  <si>
    <t>O10509</t>
  </si>
  <si>
    <t>C4238</t>
  </si>
  <si>
    <t>O8238</t>
  </si>
  <si>
    <t>C5436</t>
  </si>
  <si>
    <t>O9436</t>
  </si>
  <si>
    <t>C5275</t>
  </si>
  <si>
    <t>O9275</t>
  </si>
  <si>
    <t>C6323</t>
  </si>
  <si>
    <t>O10323</t>
  </si>
  <si>
    <t>C1773</t>
  </si>
  <si>
    <t>O5773</t>
  </si>
  <si>
    <t>C6811</t>
  </si>
  <si>
    <t>O10811</t>
  </si>
  <si>
    <t>C5530</t>
  </si>
  <si>
    <t>O9530</t>
  </si>
  <si>
    <t>C2593</t>
  </si>
  <si>
    <t>O6593</t>
  </si>
  <si>
    <t>C3287</t>
  </si>
  <si>
    <t>O7287</t>
  </si>
  <si>
    <t>C2016</t>
  </si>
  <si>
    <t>O6016</t>
  </si>
  <si>
    <t>C1358</t>
  </si>
  <si>
    <t>O5358</t>
  </si>
  <si>
    <t>C2432</t>
  </si>
  <si>
    <t>O6432</t>
  </si>
  <si>
    <t>C6306</t>
  </si>
  <si>
    <t>O10306</t>
  </si>
  <si>
    <t>C2297</t>
  </si>
  <si>
    <t>O6297</t>
  </si>
  <si>
    <t>C6822</t>
  </si>
  <si>
    <t>O10822</t>
  </si>
  <si>
    <t>C2348</t>
  </si>
  <si>
    <t>O6348</t>
  </si>
  <si>
    <t>C3993</t>
  </si>
  <si>
    <t>O7993</t>
  </si>
  <si>
    <t>C2100</t>
  </si>
  <si>
    <t>O6100</t>
  </si>
  <si>
    <t>C5915</t>
  </si>
  <si>
    <t>O9915</t>
  </si>
  <si>
    <t>C5407</t>
  </si>
  <si>
    <t>O9407</t>
  </si>
  <si>
    <t>C6374</t>
  </si>
  <si>
    <t>O10374</t>
  </si>
  <si>
    <t>C3366</t>
  </si>
  <si>
    <t>O7366</t>
  </si>
  <si>
    <t>C3592</t>
  </si>
  <si>
    <t>O7592</t>
  </si>
  <si>
    <t>C5388</t>
  </si>
  <si>
    <t>O9388</t>
  </si>
  <si>
    <t>C4269</t>
  </si>
  <si>
    <t>O8269</t>
  </si>
  <si>
    <t>C5237</t>
  </si>
  <si>
    <t>O9237</t>
  </si>
  <si>
    <t>C6868</t>
  </si>
  <si>
    <t>O10868</t>
  </si>
  <si>
    <t>C4347</t>
  </si>
  <si>
    <t>O8347</t>
  </si>
  <si>
    <t>C4140</t>
  </si>
  <si>
    <t>O8140</t>
  </si>
  <si>
    <t>C6391</t>
  </si>
  <si>
    <t>O10391</t>
  </si>
  <si>
    <t>C5720</t>
  </si>
  <si>
    <t>O9720</t>
  </si>
  <si>
    <t>C4276</t>
  </si>
  <si>
    <t>O8276</t>
  </si>
  <si>
    <t>C2644</t>
  </si>
  <si>
    <t>O6644</t>
  </si>
  <si>
    <t>C3436</t>
  </si>
  <si>
    <t>O7436</t>
  </si>
  <si>
    <t>C4189</t>
  </si>
  <si>
    <t>O8189</t>
  </si>
  <si>
    <t>C6435</t>
  </si>
  <si>
    <t>O10435</t>
  </si>
  <si>
    <t>C6117</t>
  </si>
  <si>
    <t>O10117</t>
  </si>
  <si>
    <t>C1341</t>
  </si>
  <si>
    <t>O5341</t>
  </si>
  <si>
    <t>C2682</t>
  </si>
  <si>
    <t>O6682</t>
  </si>
  <si>
    <t>C2153</t>
  </si>
  <si>
    <t>O6153</t>
  </si>
  <si>
    <t>C2517</t>
  </si>
  <si>
    <t>O6517</t>
  </si>
  <si>
    <t>C1398</t>
  </si>
  <si>
    <t>O5398</t>
  </si>
  <si>
    <t>C2946</t>
  </si>
  <si>
    <t>O6946</t>
  </si>
  <si>
    <t>C2470</t>
  </si>
  <si>
    <t>O6470</t>
  </si>
  <si>
    <t>C4056</t>
  </si>
  <si>
    <t>O8056</t>
  </si>
  <si>
    <t>C3562</t>
  </si>
  <si>
    <t>O7562</t>
  </si>
  <si>
    <t>C6227</t>
  </si>
  <si>
    <t>O10227</t>
  </si>
  <si>
    <t>C4253</t>
  </si>
  <si>
    <t>O8253</t>
  </si>
  <si>
    <t>C5428</t>
  </si>
  <si>
    <t>O9428</t>
  </si>
  <si>
    <t>C1018</t>
  </si>
  <si>
    <t>O5018</t>
  </si>
  <si>
    <t>C2559</t>
  </si>
  <si>
    <t>O6559</t>
  </si>
  <si>
    <t>C6926</t>
  </si>
  <si>
    <t>O10926</t>
  </si>
  <si>
    <t>C5771</t>
  </si>
  <si>
    <t>O9771</t>
  </si>
  <si>
    <t>C6433</t>
  </si>
  <si>
    <t>O10433</t>
  </si>
  <si>
    <t>C1560</t>
  </si>
  <si>
    <t>O5560</t>
  </si>
  <si>
    <t>C1836</t>
  </si>
  <si>
    <t>O5836</t>
  </si>
  <si>
    <t>C3130</t>
  </si>
  <si>
    <t>O7130</t>
  </si>
  <si>
    <t>C5095</t>
  </si>
  <si>
    <t>O9095</t>
  </si>
  <si>
    <t>C3898</t>
  </si>
  <si>
    <t>O7898</t>
  </si>
  <si>
    <t>C2976</t>
  </si>
  <si>
    <t>O6976</t>
  </si>
  <si>
    <t>C4740</t>
  </si>
  <si>
    <t>O8740</t>
  </si>
  <si>
    <t>C1326</t>
  </si>
  <si>
    <t>O5326</t>
  </si>
  <si>
    <t>C1396</t>
  </si>
  <si>
    <t>O5396</t>
  </si>
  <si>
    <t>C6150</t>
  </si>
  <si>
    <t>O10150</t>
  </si>
  <si>
    <t>C3577</t>
  </si>
  <si>
    <t>O7577</t>
  </si>
  <si>
    <t>C3785</t>
  </si>
  <si>
    <t>O7785</t>
  </si>
  <si>
    <t>C4193</t>
  </si>
  <si>
    <t>O8193</t>
  </si>
  <si>
    <t>C3415</t>
  </si>
  <si>
    <t>O7415</t>
  </si>
  <si>
    <t>C3411</t>
  </si>
  <si>
    <t>O7411</t>
  </si>
  <si>
    <t>C1566</t>
  </si>
  <si>
    <t>O5566</t>
  </si>
  <si>
    <t>C2238</t>
  </si>
  <si>
    <t>O6238</t>
  </si>
  <si>
    <t>C6053</t>
  </si>
  <si>
    <t>O10053</t>
  </si>
  <si>
    <t>C5481</t>
  </si>
  <si>
    <t>O9481</t>
  </si>
  <si>
    <t>C6576</t>
  </si>
  <si>
    <t>O10576</t>
  </si>
  <si>
    <t>C3246</t>
  </si>
  <si>
    <t>O7246</t>
  </si>
  <si>
    <t>C1605</t>
  </si>
  <si>
    <t>O5605</t>
  </si>
  <si>
    <t>C6914</t>
  </si>
  <si>
    <t>O10914</t>
  </si>
  <si>
    <t>C5993</t>
  </si>
  <si>
    <t>O9993</t>
  </si>
  <si>
    <t>C5806</t>
  </si>
  <si>
    <t>O9806</t>
  </si>
  <si>
    <t>C6726</t>
  </si>
  <si>
    <t>O10726</t>
  </si>
  <si>
    <t>C1340</t>
  </si>
  <si>
    <t>O5340</t>
  </si>
  <si>
    <t>C3578</t>
  </si>
  <si>
    <t>O7578</t>
  </si>
  <si>
    <t>C4669</t>
  </si>
  <si>
    <t>O8669</t>
  </si>
  <si>
    <t>C4737</t>
  </si>
  <si>
    <t>O8737</t>
  </si>
  <si>
    <t>C5986</t>
  </si>
  <si>
    <t>O9986</t>
  </si>
  <si>
    <t>C2642</t>
  </si>
  <si>
    <t>O6642</t>
  </si>
  <si>
    <t>C4143</t>
  </si>
  <si>
    <t>O8143</t>
  </si>
  <si>
    <t>C1125</t>
  </si>
  <si>
    <t>O5125</t>
  </si>
  <si>
    <t>C3711</t>
  </si>
  <si>
    <t>O7711</t>
  </si>
  <si>
    <t>C5852</t>
  </si>
  <si>
    <t>O9852</t>
  </si>
  <si>
    <t>C3795</t>
  </si>
  <si>
    <t>O7795</t>
  </si>
  <si>
    <t>C5873</t>
  </si>
  <si>
    <t>O9873</t>
  </si>
  <si>
    <t>C3205</t>
  </si>
  <si>
    <t>O7205</t>
  </si>
  <si>
    <t>C6750</t>
  </si>
  <si>
    <t>O10750</t>
  </si>
  <si>
    <t>C1610</t>
  </si>
  <si>
    <t>O5610</t>
  </si>
  <si>
    <t>C5674</t>
  </si>
  <si>
    <t>O9674</t>
  </si>
  <si>
    <t>C6298</t>
  </si>
  <si>
    <t>O10298</t>
  </si>
  <si>
    <t>C3115</t>
  </si>
  <si>
    <t>O7115</t>
  </si>
  <si>
    <t>C4497</t>
  </si>
  <si>
    <t>O8497</t>
  </si>
  <si>
    <t>C2801</t>
  </si>
  <si>
    <t>O6801</t>
  </si>
  <si>
    <t>C6571</t>
  </si>
  <si>
    <t>O10571</t>
  </si>
  <si>
    <t>C1631</t>
  </si>
  <si>
    <t>O5631</t>
  </si>
  <si>
    <t>C1297</t>
  </si>
  <si>
    <t>O5297</t>
  </si>
  <si>
    <t>C4512</t>
  </si>
  <si>
    <t>O8512</t>
  </si>
  <si>
    <t>C3700</t>
  </si>
  <si>
    <t>O7700</t>
  </si>
  <si>
    <t>C3289</t>
  </si>
  <si>
    <t>O7289</t>
  </si>
  <si>
    <t>C4981</t>
  </si>
  <si>
    <t>O8981</t>
  </si>
  <si>
    <t>C6396</t>
  </si>
  <si>
    <t>O10396</t>
  </si>
  <si>
    <t>C4952</t>
  </si>
  <si>
    <t>O8952</t>
  </si>
  <si>
    <t>C5038</t>
  </si>
  <si>
    <t>O9038</t>
  </si>
  <si>
    <t>C6056</t>
  </si>
  <si>
    <t>O10056</t>
  </si>
  <si>
    <t>C6300</t>
  </si>
  <si>
    <t>O10300</t>
  </si>
  <si>
    <t>C6332</t>
  </si>
  <si>
    <t>O10332</t>
  </si>
  <si>
    <t>C4716</t>
  </si>
  <si>
    <t>O8716</t>
  </si>
  <si>
    <t>C2021</t>
  </si>
  <si>
    <t>O6021</t>
  </si>
  <si>
    <t>C6207</t>
  </si>
  <si>
    <t>O10207</t>
  </si>
  <si>
    <t>C6551</t>
  </si>
  <si>
    <t>O10551</t>
  </si>
  <si>
    <t>C1620</t>
  </si>
  <si>
    <t>O5620</t>
  </si>
  <si>
    <t>C1073</t>
  </si>
  <si>
    <t>O5073</t>
  </si>
  <si>
    <t>C3735</t>
  </si>
  <si>
    <t>O7735</t>
  </si>
  <si>
    <t>C4840</t>
  </si>
  <si>
    <t>O8840</t>
  </si>
  <si>
    <t>C6897</t>
  </si>
  <si>
    <t>O10897</t>
  </si>
  <si>
    <t>C2441</t>
  </si>
  <si>
    <t>O6441</t>
  </si>
  <si>
    <t>C6807</t>
  </si>
  <si>
    <t>O10807</t>
  </si>
  <si>
    <t>C6425</t>
  </si>
  <si>
    <t>O10425</t>
  </si>
  <si>
    <t>C2783</t>
  </si>
  <si>
    <t>O6783</t>
  </si>
  <si>
    <t>C4360</t>
  </si>
  <si>
    <t>O8360</t>
  </si>
  <si>
    <t>C5901</t>
  </si>
  <si>
    <t>O9901</t>
  </si>
  <si>
    <t>C3681</t>
  </si>
  <si>
    <t>O7681</t>
  </si>
  <si>
    <t>C4868</t>
  </si>
  <si>
    <t>O8868</t>
  </si>
  <si>
    <t>C5615</t>
  </si>
  <si>
    <t>O9615</t>
  </si>
  <si>
    <t>C5248</t>
  </si>
  <si>
    <t>O9248</t>
  </si>
  <si>
    <t>C3472</t>
  </si>
  <si>
    <t>O7472</t>
  </si>
  <si>
    <t>C4730</t>
  </si>
  <si>
    <t>O8730</t>
  </si>
  <si>
    <t>C3645</t>
  </si>
  <si>
    <t>O7645</t>
  </si>
  <si>
    <t>C3740</t>
  </si>
  <si>
    <t>O7740</t>
  </si>
  <si>
    <t>C2988</t>
  </si>
  <si>
    <t>O6988</t>
  </si>
  <si>
    <t>C6221</t>
  </si>
  <si>
    <t>O10221</t>
  </si>
  <si>
    <t>C6738</t>
  </si>
  <si>
    <t>O10738</t>
  </si>
  <si>
    <t>C3091</t>
  </si>
  <si>
    <t>O7091</t>
  </si>
  <si>
    <t>C4128</t>
  </si>
  <si>
    <t>O8128</t>
  </si>
  <si>
    <t>C2428</t>
  </si>
  <si>
    <t>O6428</t>
  </si>
  <si>
    <t>C5478</t>
  </si>
  <si>
    <t>O9478</t>
  </si>
  <si>
    <t>C5894</t>
  </si>
  <si>
    <t>O9894</t>
  </si>
  <si>
    <t>C1192</t>
  </si>
  <si>
    <t>O5192</t>
  </si>
  <si>
    <t>C1389</t>
  </si>
  <si>
    <t>O5389</t>
  </si>
  <si>
    <t>C2436</t>
  </si>
  <si>
    <t>O6436</t>
  </si>
  <si>
    <t>C2885</t>
  </si>
  <si>
    <t>O6885</t>
  </si>
  <si>
    <t>C2619</t>
  </si>
  <si>
    <t>O6619</t>
  </si>
  <si>
    <t>C6971</t>
  </si>
  <si>
    <t>O10971</t>
  </si>
  <si>
    <t>C3439</t>
  </si>
  <si>
    <t>O7439</t>
  </si>
  <si>
    <t>C4476</t>
  </si>
  <si>
    <t>O8476</t>
  </si>
  <si>
    <t>C3552</t>
  </si>
  <si>
    <t>O7552</t>
  </si>
  <si>
    <t>C5959</t>
  </si>
  <si>
    <t>O9959</t>
  </si>
  <si>
    <t>C1378</t>
  </si>
  <si>
    <t>O5378</t>
  </si>
  <si>
    <t>C5083</t>
  </si>
  <si>
    <t>O9083</t>
  </si>
  <si>
    <t>C2473</t>
  </si>
  <si>
    <t>O6473</t>
  </si>
  <si>
    <t>C2054</t>
  </si>
  <si>
    <t>O6054</t>
  </si>
  <si>
    <t>C1601</t>
  </si>
  <si>
    <t>O5601</t>
  </si>
  <si>
    <t>C6437</t>
  </si>
  <si>
    <t>O10437</t>
  </si>
  <si>
    <t>C3103</t>
  </si>
  <si>
    <t>O7103</t>
  </si>
  <si>
    <t>C5731</t>
  </si>
  <si>
    <t>O9731</t>
  </si>
  <si>
    <t>C5707</t>
  </si>
  <si>
    <t>O9707</t>
  </si>
  <si>
    <t>C6508</t>
  </si>
  <si>
    <t>O10508</t>
  </si>
  <si>
    <t>C6124</t>
  </si>
  <si>
    <t>O10124</t>
  </si>
  <si>
    <t>C4294</t>
  </si>
  <si>
    <t>O8294</t>
  </si>
  <si>
    <t>C3478</t>
  </si>
  <si>
    <t>O7478</t>
  </si>
  <si>
    <t>C1198</t>
  </si>
  <si>
    <t>O5198</t>
  </si>
  <si>
    <t>C4085</t>
  </si>
  <si>
    <t>O8085</t>
  </si>
  <si>
    <t>C4108</t>
  </si>
  <si>
    <t>O8108</t>
  </si>
  <si>
    <t>C3774</t>
  </si>
  <si>
    <t>O7774</t>
  </si>
  <si>
    <t>C5951</t>
  </si>
  <si>
    <t>O9951</t>
  </si>
  <si>
    <t>C4624</t>
  </si>
  <si>
    <t>O8624</t>
  </si>
  <si>
    <t>C1977</t>
  </si>
  <si>
    <t>O5977</t>
  </si>
  <si>
    <t>C3311</t>
  </si>
  <si>
    <t>O7311</t>
  </si>
  <si>
    <t>C2523</t>
  </si>
  <si>
    <t>O6523</t>
  </si>
  <si>
    <t>C5420</t>
  </si>
  <si>
    <t>O9420</t>
  </si>
  <si>
    <t>C3233</t>
  </si>
  <si>
    <t>O7233</t>
  </si>
  <si>
    <t>C6234</t>
  </si>
  <si>
    <t>O10234</t>
  </si>
  <si>
    <t>C1784</t>
  </si>
  <si>
    <t>O5784</t>
  </si>
  <si>
    <t>C1976</t>
  </si>
  <si>
    <t>O5976</t>
  </si>
  <si>
    <t>C2649</t>
  </si>
  <si>
    <t>O6649</t>
  </si>
  <si>
    <t>C6220</t>
  </si>
  <si>
    <t>O10220</t>
  </si>
  <si>
    <t>C2056</t>
  </si>
  <si>
    <t>O6056</t>
  </si>
  <si>
    <t>C5346</t>
  </si>
  <si>
    <t>O9346</t>
  </si>
  <si>
    <t>C1562</t>
  </si>
  <si>
    <t>O5562</t>
  </si>
  <si>
    <t>C4122</t>
  </si>
  <si>
    <t>O8122</t>
  </si>
  <si>
    <t>C4536</t>
  </si>
  <si>
    <t>O8536</t>
  </si>
  <si>
    <t>C6752</t>
  </si>
  <si>
    <t>O10752</t>
  </si>
  <si>
    <t>C6149</t>
  </si>
  <si>
    <t>O10149</t>
  </si>
  <si>
    <t>C1633</t>
  </si>
  <si>
    <t>O5633</t>
  </si>
  <si>
    <t>C4528</t>
  </si>
  <si>
    <t>O8528</t>
  </si>
  <si>
    <t>C6405</t>
  </si>
  <si>
    <t>O10405</t>
  </si>
  <si>
    <t>C5617</t>
  </si>
  <si>
    <t>O9617</t>
  </si>
  <si>
    <t>C5278</t>
  </si>
  <si>
    <t>O9278</t>
  </si>
  <si>
    <t>C5962</t>
  </si>
  <si>
    <t>O9962</t>
  </si>
  <si>
    <t>C4210</t>
  </si>
  <si>
    <t>O8210</t>
  </si>
  <si>
    <t>C3765</t>
  </si>
  <si>
    <t>O7765</t>
  </si>
  <si>
    <t>C4305</t>
  </si>
  <si>
    <t>O8305</t>
  </si>
  <si>
    <t>C4615</t>
  </si>
  <si>
    <t>O8615</t>
  </si>
  <si>
    <t>C1150</t>
  </si>
  <si>
    <t>O5150</t>
  </si>
  <si>
    <t>C1681</t>
  </si>
  <si>
    <t>O5681</t>
  </si>
  <si>
    <t>C1680</t>
  </si>
  <si>
    <t>O5680</t>
  </si>
  <si>
    <t>C6208</t>
  </si>
  <si>
    <t>O10208</t>
  </si>
  <si>
    <t>C1164</t>
  </si>
  <si>
    <t>O5164</t>
  </si>
  <si>
    <t>C6544</t>
  </si>
  <si>
    <t>O10544</t>
  </si>
  <si>
    <t>C3842</t>
  </si>
  <si>
    <t>O7842</t>
  </si>
  <si>
    <t>C3801</t>
  </si>
  <si>
    <t>O7801</t>
  </si>
  <si>
    <t>C1962</t>
  </si>
  <si>
    <t>O5962</t>
  </si>
  <si>
    <t>C1810</t>
  </si>
  <si>
    <t>O5810</t>
  </si>
  <si>
    <t>C1551</t>
  </si>
  <si>
    <t>O5551</t>
  </si>
  <si>
    <t>C6620</t>
  </si>
  <si>
    <t>O10620</t>
  </si>
  <si>
    <t>C5221</t>
  </si>
  <si>
    <t>O9221</t>
  </si>
  <si>
    <t>C6953</t>
  </si>
  <si>
    <t>O10953</t>
  </si>
  <si>
    <t>C5271</t>
  </si>
  <si>
    <t>O9271</t>
  </si>
  <si>
    <t>C1158</t>
  </si>
  <si>
    <t>O5158</t>
  </si>
  <si>
    <t>C1956</t>
  </si>
  <si>
    <t>O5956</t>
  </si>
  <si>
    <t>C2379</t>
  </si>
  <si>
    <t>O6379</t>
  </si>
  <si>
    <t>C6173</t>
  </si>
  <si>
    <t>O10173</t>
  </si>
  <si>
    <t>C3807</t>
  </si>
  <si>
    <t>O7807</t>
  </si>
  <si>
    <t>C6784</t>
  </si>
  <si>
    <t>O10784</t>
  </si>
  <si>
    <t>C2974</t>
  </si>
  <si>
    <t>O6974</t>
  </si>
  <si>
    <t>C5843</t>
  </si>
  <si>
    <t>O9843</t>
  </si>
  <si>
    <t>C2766</t>
  </si>
  <si>
    <t>O6766</t>
  </si>
  <si>
    <t>C1521</t>
  </si>
  <si>
    <t>O5521</t>
  </si>
  <si>
    <t>C6401</t>
  </si>
  <si>
    <t>O10401</t>
  </si>
  <si>
    <t>C1369</t>
  </si>
  <si>
    <t>O5369</t>
  </si>
  <si>
    <t>C1101</t>
  </si>
  <si>
    <t>O5101</t>
  </si>
  <si>
    <t>C4431</t>
  </si>
  <si>
    <t>O8431</t>
  </si>
  <si>
    <t>C3085</t>
  </si>
  <si>
    <t>O7085</t>
  </si>
  <si>
    <t>C5439</t>
  </si>
  <si>
    <t>O9439</t>
  </si>
  <si>
    <t>C1318</t>
  </si>
  <si>
    <t>O5318</t>
  </si>
  <si>
    <t>C5216</t>
  </si>
  <si>
    <t>O9216</t>
  </si>
  <si>
    <t>C5155</t>
  </si>
  <si>
    <t>O9155</t>
  </si>
  <si>
    <t>C2714</t>
  </si>
  <si>
    <t>O6714</t>
  </si>
  <si>
    <t>C1082</t>
  </si>
  <si>
    <t>O5082</t>
  </si>
  <si>
    <t>C4463</t>
  </si>
  <si>
    <t>O8463</t>
  </si>
  <si>
    <t>C6859</t>
  </si>
  <si>
    <t>O10859</t>
  </si>
  <si>
    <t>C3820</t>
  </si>
  <si>
    <t>O7820</t>
  </si>
  <si>
    <t>C6231</t>
  </si>
  <si>
    <t>O10231</t>
  </si>
  <si>
    <t>C5379</t>
  </si>
  <si>
    <t>O9379</t>
  </si>
  <si>
    <t>C3967</t>
  </si>
  <si>
    <t>O7967</t>
  </si>
  <si>
    <t>C4640</t>
  </si>
  <si>
    <t>O8640</t>
  </si>
  <si>
    <t>C1916</t>
  </si>
  <si>
    <t>O5916</t>
  </si>
  <si>
    <t>C2291</t>
  </si>
  <si>
    <t>O6291</t>
  </si>
  <si>
    <t>C1409</t>
  </si>
  <si>
    <t>O5409</t>
  </si>
  <si>
    <t>C2704</t>
  </si>
  <si>
    <t>O6704</t>
  </si>
  <si>
    <t>C4297</t>
  </si>
  <si>
    <t>O8297</t>
  </si>
  <si>
    <t>C6960</t>
  </si>
  <si>
    <t>O10960</t>
  </si>
  <si>
    <t>C6428</t>
  </si>
  <si>
    <t>O10428</t>
  </si>
  <si>
    <t>C2350</t>
  </si>
  <si>
    <t>O6350</t>
  </si>
  <si>
    <t>C4279</t>
  </si>
  <si>
    <t>O8279</t>
  </si>
  <si>
    <t>C5888</t>
  </si>
  <si>
    <t>O9888</t>
  </si>
  <si>
    <t>C2924</t>
  </si>
  <si>
    <t>O6924</t>
  </si>
  <si>
    <t>C5164</t>
  </si>
  <si>
    <t>O9164</t>
  </si>
  <si>
    <t>C2574</t>
  </si>
  <si>
    <t>O6574</t>
  </si>
  <si>
    <t>C3823</t>
  </si>
  <si>
    <t>O7823</t>
  </si>
  <si>
    <t>C1797</t>
  </si>
  <si>
    <t>O5797</t>
  </si>
  <si>
    <t>C3458</t>
  </si>
  <si>
    <t>O7458</t>
  </si>
  <si>
    <t>C6239</t>
  </si>
  <si>
    <t>O10239</t>
  </si>
  <si>
    <t>C2049</t>
  </si>
  <si>
    <t>O6049</t>
  </si>
  <si>
    <t>C6998</t>
  </si>
  <si>
    <t>O10998</t>
  </si>
  <si>
    <t>C5994</t>
  </si>
  <si>
    <t>O9994</t>
  </si>
  <si>
    <t>C5510</t>
  </si>
  <si>
    <t>O9510</t>
  </si>
  <si>
    <t>C5037</t>
  </si>
  <si>
    <t>O9037</t>
  </si>
  <si>
    <t>C3303</t>
  </si>
  <si>
    <t>O7303</t>
  </si>
  <si>
    <t>C3282</t>
  </si>
  <si>
    <t>O7282</t>
  </si>
  <si>
    <t>C5105</t>
  </si>
  <si>
    <t>O9105</t>
  </si>
  <si>
    <t>C1862</t>
  </si>
  <si>
    <t>O5862</t>
  </si>
  <si>
    <t>C6864</t>
  </si>
  <si>
    <t>O10864</t>
  </si>
  <si>
    <t>C4443</t>
  </si>
  <si>
    <t>O8443</t>
  </si>
  <si>
    <t>C5499</t>
  </si>
  <si>
    <t>O9499</t>
  </si>
  <si>
    <t>C4721</t>
  </si>
  <si>
    <t>O8721</t>
  </si>
  <si>
    <t>C1829</t>
  </si>
  <si>
    <t>O5829</t>
  </si>
  <si>
    <t>C6219</t>
  </si>
  <si>
    <t>O10219</t>
  </si>
  <si>
    <t>C4582</t>
  </si>
  <si>
    <t>O8582</t>
  </si>
  <si>
    <t>C4257</t>
  </si>
  <si>
    <t>O8257</t>
  </si>
  <si>
    <t>C3905</t>
  </si>
  <si>
    <t>O7905</t>
  </si>
  <si>
    <t>C2146</t>
  </si>
  <si>
    <t>O6146</t>
  </si>
  <si>
    <t>C2410</t>
  </si>
  <si>
    <t>O6410</t>
  </si>
  <si>
    <t>C3331</t>
  </si>
  <si>
    <t>O7331</t>
  </si>
  <si>
    <t>C5044</t>
  </si>
  <si>
    <t>O9044</t>
  </si>
  <si>
    <t>C4800</t>
  </si>
  <si>
    <t>O8800</t>
  </si>
  <si>
    <t>C2392</t>
  </si>
  <si>
    <t>O6392</t>
  </si>
  <si>
    <t>C6168</t>
  </si>
  <si>
    <t>O10168</t>
  </si>
  <si>
    <t>C2617</t>
  </si>
  <si>
    <t>O6617</t>
  </si>
  <si>
    <t>C3885</t>
  </si>
  <si>
    <t>O7885</t>
  </si>
  <si>
    <t>C6446</t>
  </si>
  <si>
    <t>O10446</t>
  </si>
  <si>
    <t>C3102</t>
  </si>
  <si>
    <t>O7102</t>
  </si>
  <si>
    <t>C2940</t>
  </si>
  <si>
    <t>O6940</t>
  </si>
  <si>
    <t>C1035</t>
  </si>
  <si>
    <t>O5035</t>
  </si>
  <si>
    <t>C2437</t>
  </si>
  <si>
    <t>O6437</t>
  </si>
  <si>
    <t>C3459</t>
  </si>
  <si>
    <t>O7459</t>
  </si>
  <si>
    <t>C3504</t>
  </si>
  <si>
    <t>O7504</t>
  </si>
  <si>
    <t>C4427</t>
  </si>
  <si>
    <t>O8427</t>
  </si>
  <si>
    <t>C3038</t>
  </si>
  <si>
    <t>O7038</t>
  </si>
  <si>
    <t>C3856</t>
  </si>
  <si>
    <t>O7856</t>
  </si>
  <si>
    <t>C5354</t>
  </si>
  <si>
    <t>O9354</t>
  </si>
  <si>
    <t>C5206</t>
  </si>
  <si>
    <t>O9206</t>
  </si>
  <si>
    <t>C6855</t>
  </si>
  <si>
    <t>O10855</t>
  </si>
  <si>
    <t>C5961</t>
  </si>
  <si>
    <t>O9961</t>
  </si>
  <si>
    <t>C4742</t>
  </si>
  <si>
    <t>O8742</t>
  </si>
  <si>
    <t>C6990</t>
  </si>
  <si>
    <t>O10990</t>
  </si>
  <si>
    <t>C3816</t>
  </si>
  <si>
    <t>O7816</t>
  </si>
  <si>
    <t>C2304</t>
  </si>
  <si>
    <t>O6304</t>
  </si>
  <si>
    <t>C3309</t>
  </si>
  <si>
    <t>O7309</t>
  </si>
  <si>
    <t>C3114</t>
  </si>
  <si>
    <t>O7114</t>
  </si>
  <si>
    <t>C2688</t>
  </si>
  <si>
    <t>O6688</t>
  </si>
  <si>
    <t>C1350</t>
  </si>
  <si>
    <t>O5350</t>
  </si>
  <si>
    <t>C2479</t>
  </si>
  <si>
    <t>O6479</t>
  </si>
  <si>
    <t>C2956</t>
  </si>
  <si>
    <t>O6956</t>
  </si>
  <si>
    <t>C2390</t>
  </si>
  <si>
    <t>O6390</t>
  </si>
  <si>
    <t>C3951</t>
  </si>
  <si>
    <t>O7951</t>
  </si>
  <si>
    <t>C6263</t>
  </si>
  <si>
    <t>O10263</t>
  </si>
  <si>
    <t>C6131</t>
  </si>
  <si>
    <t>O10131</t>
  </si>
  <si>
    <t>C5899</t>
  </si>
  <si>
    <t>O9899</t>
  </si>
  <si>
    <t>C1995</t>
  </si>
  <si>
    <t>O5995</t>
  </si>
  <si>
    <t>C1255</t>
  </si>
  <si>
    <t>O5255</t>
  </si>
  <si>
    <t>C4651</t>
  </si>
  <si>
    <t>O8651</t>
  </si>
  <si>
    <t>C3932</t>
  </si>
  <si>
    <t>O7932</t>
  </si>
  <si>
    <t>C6720</t>
  </si>
  <si>
    <t>O10720</t>
  </si>
  <si>
    <t>C2572</t>
  </si>
  <si>
    <t>O6572</t>
  </si>
  <si>
    <t>C2933</t>
  </si>
  <si>
    <t>O6933</t>
  </si>
  <si>
    <t>C6357</t>
  </si>
  <si>
    <t>O10357</t>
  </si>
  <si>
    <t>C5445</t>
  </si>
  <si>
    <t>O9445</t>
  </si>
  <si>
    <t>C6424</t>
  </si>
  <si>
    <t>O10424</t>
  </si>
  <si>
    <t>C3623</t>
  </si>
  <si>
    <t>O7623</t>
  </si>
  <si>
    <t>C5385</t>
  </si>
  <si>
    <t>O9385</t>
  </si>
  <si>
    <t>C4307</t>
  </si>
  <si>
    <t>O8307</t>
  </si>
  <si>
    <t>C1211</t>
  </si>
  <si>
    <t>O5211</t>
  </si>
  <si>
    <t>C3193</t>
  </si>
  <si>
    <t>O7193</t>
  </si>
  <si>
    <t>C2834</t>
  </si>
  <si>
    <t>O6834</t>
  </si>
  <si>
    <t>C4913</t>
  </si>
  <si>
    <t>O8913</t>
  </si>
  <si>
    <t>C5976</t>
  </si>
  <si>
    <t>O9976</t>
  </si>
  <si>
    <t>C2487</t>
  </si>
  <si>
    <t>O6487</t>
  </si>
  <si>
    <t>C6098</t>
  </si>
  <si>
    <t>O10098</t>
  </si>
  <si>
    <t>C5117</t>
  </si>
  <si>
    <t>O9117</t>
  </si>
  <si>
    <t>C3330</t>
  </si>
  <si>
    <t>O7330</t>
  </si>
  <si>
    <t>C2580</t>
  </si>
  <si>
    <t>O6580</t>
  </si>
  <si>
    <t>C4857</t>
  </si>
  <si>
    <t>O8857</t>
  </si>
  <si>
    <t>C3417</t>
  </si>
  <si>
    <t>O7417</t>
  </si>
  <si>
    <t>C4017</t>
  </si>
  <si>
    <t>O8017</t>
  </si>
  <si>
    <t>C1979</t>
  </si>
  <si>
    <t>O5979</t>
  </si>
  <si>
    <t>C4801</t>
  </si>
  <si>
    <t>O8801</t>
  </si>
  <si>
    <t>C6054</t>
  </si>
  <si>
    <t>O10054</t>
  </si>
  <si>
    <t>C2190</t>
  </si>
  <si>
    <t>O6190</t>
  </si>
  <si>
    <t>C2749</t>
  </si>
  <si>
    <t>O6749</t>
  </si>
  <si>
    <t>C6981</t>
  </si>
  <si>
    <t>O10981</t>
  </si>
  <si>
    <t>C4603</t>
  </si>
  <si>
    <t>O8603</t>
  </si>
  <si>
    <t>C6610</t>
  </si>
  <si>
    <t>O10610</t>
  </si>
  <si>
    <t>C5262</t>
  </si>
  <si>
    <t>O9262</t>
  </si>
  <si>
    <t>C2336</t>
  </si>
  <si>
    <t>O6336</t>
  </si>
  <si>
    <t>C5345</t>
  </si>
  <si>
    <t>O9345</t>
  </si>
  <si>
    <t>C3358</t>
  </si>
  <si>
    <t>O7358</t>
  </si>
  <si>
    <t>C6348</t>
  </si>
  <si>
    <t>O10348</t>
  </si>
  <si>
    <t>C1165</t>
  </si>
  <si>
    <t>O5165</t>
  </si>
  <si>
    <t>C1057</t>
  </si>
  <si>
    <t>O5057</t>
  </si>
  <si>
    <t>C1328</t>
  </si>
  <si>
    <t>O5328</t>
  </si>
  <si>
    <t>C2078</t>
  </si>
  <si>
    <t>O6078</t>
  </si>
  <si>
    <t>C6567</t>
  </si>
  <si>
    <t>O10567</t>
  </si>
  <si>
    <t>C1322</t>
  </si>
  <si>
    <t>O5322</t>
  </si>
  <si>
    <t>C5603</t>
  </si>
  <si>
    <t>O9603</t>
  </si>
  <si>
    <t>C3505</t>
  </si>
  <si>
    <t>O7505</t>
  </si>
  <si>
    <t>C4326</t>
  </si>
  <si>
    <t>O8326</t>
  </si>
  <si>
    <t>C2502</t>
  </si>
  <si>
    <t>O6502</t>
  </si>
  <si>
    <t>C5963</t>
  </si>
  <si>
    <t>O9963</t>
  </si>
  <si>
    <t>C5168</t>
  </si>
  <si>
    <t>O9168</t>
  </si>
  <si>
    <t>C6670</t>
  </si>
  <si>
    <t>O10670</t>
  </si>
  <si>
    <t>C2067</t>
  </si>
  <si>
    <t>O6067</t>
  </si>
  <si>
    <t>C4793</t>
  </si>
  <si>
    <t>O8793</t>
  </si>
  <si>
    <t>C3570</t>
  </si>
  <si>
    <t>O7570</t>
  </si>
  <si>
    <t>C6352</t>
  </si>
  <si>
    <t>O10352</t>
  </si>
  <si>
    <t>C2155</t>
  </si>
  <si>
    <t>O6155</t>
  </si>
  <si>
    <t>C1714</t>
  </si>
  <si>
    <t>O5714</t>
  </si>
  <si>
    <t>C4283</t>
  </si>
  <si>
    <t>O8283</t>
  </si>
  <si>
    <t>C4767</t>
  </si>
  <si>
    <t>O8767</t>
  </si>
  <si>
    <t>C2599</t>
  </si>
  <si>
    <t>O6599</t>
  </si>
  <si>
    <t>C5547</t>
  </si>
  <si>
    <t>O9547</t>
  </si>
  <si>
    <t>C4944</t>
  </si>
  <si>
    <t>O8944</t>
  </si>
  <si>
    <t>C6861</t>
  </si>
  <si>
    <t>O10861</t>
  </si>
  <si>
    <t>C1291</t>
  </si>
  <si>
    <t>O5291</t>
  </si>
  <si>
    <t>C5257</t>
  </si>
  <si>
    <t>O9257</t>
  </si>
  <si>
    <t>C2754</t>
  </si>
  <si>
    <t>O6754</t>
  </si>
  <si>
    <t>C6133</t>
  </si>
  <si>
    <t>O10133</t>
  </si>
  <si>
    <t>C3216</t>
  </si>
  <si>
    <t>O7216</t>
  </si>
  <si>
    <t>C5212</t>
  </si>
  <si>
    <t>O9212</t>
  </si>
  <si>
    <t>C4301</t>
  </si>
  <si>
    <t>O8301</t>
  </si>
  <si>
    <t>C6160</t>
  </si>
  <si>
    <t>O10160</t>
  </si>
  <si>
    <t>C3238</t>
  </si>
  <si>
    <t>O7238</t>
  </si>
  <si>
    <t>C3401</t>
  </si>
  <si>
    <t>O7401</t>
  </si>
  <si>
    <t>C6806</t>
  </si>
  <si>
    <t>O10806</t>
  </si>
  <si>
    <t>C4518</t>
  </si>
  <si>
    <t>O8518</t>
  </si>
  <si>
    <t>C3084</t>
  </si>
  <si>
    <t>O7084</t>
  </si>
  <si>
    <t>C5982</t>
  </si>
  <si>
    <t>O9982</t>
  </si>
  <si>
    <t>C1860</t>
  </si>
  <si>
    <t>O5860</t>
  </si>
  <si>
    <t>C1766</t>
  </si>
  <si>
    <t>O5766</t>
  </si>
  <si>
    <t>C3626</t>
  </si>
  <si>
    <t>O7626</t>
  </si>
  <si>
    <t>C2007</t>
  </si>
  <si>
    <t>O6007</t>
  </si>
  <si>
    <t>C2575</t>
  </si>
  <si>
    <t>O6575</t>
  </si>
  <si>
    <t>C2439</t>
  </si>
  <si>
    <t>O6439</t>
  </si>
  <si>
    <t>C2864</t>
  </si>
  <si>
    <t>O6864</t>
  </si>
  <si>
    <t>C1136</t>
  </si>
  <si>
    <t>O5136</t>
  </si>
  <si>
    <t>C5185</t>
  </si>
  <si>
    <t>O9185</t>
  </si>
  <si>
    <t>C6733</t>
  </si>
  <si>
    <t>O10733</t>
  </si>
  <si>
    <t>C4912</t>
  </si>
  <si>
    <t>O8912</t>
  </si>
  <si>
    <t>C4405</t>
  </si>
  <si>
    <t>O8405</t>
  </si>
  <si>
    <t>C5227</t>
  </si>
  <si>
    <t>O9227</t>
  </si>
  <si>
    <t>C2017</t>
  </si>
  <si>
    <t>O6017</t>
  </si>
  <si>
    <t>C1671</t>
  </si>
  <si>
    <t>O5671</t>
  </si>
  <si>
    <t>C4707</t>
  </si>
  <si>
    <t>O8707</t>
  </si>
  <si>
    <t>C3264</t>
  </si>
  <si>
    <t>O7264</t>
  </si>
  <si>
    <t>C2423</t>
  </si>
  <si>
    <t>O6423</t>
  </si>
  <si>
    <t>C6063</t>
  </si>
  <si>
    <t>O10063</t>
  </si>
  <si>
    <t>C1019</t>
  </si>
  <si>
    <t>O5019</t>
  </si>
  <si>
    <t>C6744</t>
  </si>
  <si>
    <t>O10744</t>
  </si>
  <si>
    <t>C1950</t>
  </si>
  <si>
    <t>O5950</t>
  </si>
  <si>
    <t>C6895</t>
  </si>
  <si>
    <t>O10895</t>
  </si>
  <si>
    <t>C1761</t>
  </si>
  <si>
    <t>O5761</t>
  </si>
  <si>
    <t>C3327</t>
  </si>
  <si>
    <t>O7327</t>
  </si>
  <si>
    <t>C5259</t>
  </si>
  <si>
    <t>O9259</t>
  </si>
  <si>
    <t>C2530</t>
  </si>
  <si>
    <t>O6530</t>
  </si>
  <si>
    <t>C6278</t>
  </si>
  <si>
    <t>O10278</t>
  </si>
  <si>
    <t>C1640</t>
  </si>
  <si>
    <t>O5640</t>
  </si>
  <si>
    <t>C5718</t>
  </si>
  <si>
    <t>O9718</t>
  </si>
  <si>
    <t>C6084</t>
  </si>
  <si>
    <t>O10084</t>
  </si>
  <si>
    <t>C3708</t>
  </si>
  <si>
    <t>O7708</t>
  </si>
  <si>
    <t>C4714</t>
  </si>
  <si>
    <t>O8714</t>
  </si>
  <si>
    <t>C5104</t>
  </si>
  <si>
    <t>O9104</t>
  </si>
  <si>
    <t>C3988</t>
  </si>
  <si>
    <t>O7988</t>
  </si>
  <si>
    <t>C4845</t>
  </si>
  <si>
    <t>O8845</t>
  </si>
  <si>
    <t>C4972</t>
  </si>
  <si>
    <t>O8972</t>
  </si>
  <si>
    <t>C3689</t>
  </si>
  <si>
    <t>O7689</t>
  </si>
  <si>
    <t>C3501</t>
  </si>
  <si>
    <t>O7501</t>
  </si>
  <si>
    <t>C2852</t>
  </si>
  <si>
    <t>O6852</t>
  </si>
  <si>
    <t>C6919</t>
  </si>
  <si>
    <t>O10919</t>
  </si>
  <si>
    <t>C4032</t>
  </si>
  <si>
    <t>O8032</t>
  </si>
  <si>
    <t>C1497</t>
  </si>
  <si>
    <t>O5497</t>
  </si>
  <si>
    <t>C3342</t>
  </si>
  <si>
    <t>O7342</t>
  </si>
  <si>
    <t>C5194</t>
  </si>
  <si>
    <t>O9194</t>
  </si>
  <si>
    <t>C5480</t>
  </si>
  <si>
    <t>O9480</t>
  </si>
  <si>
    <t>C1319</t>
  </si>
  <si>
    <t>O5319</t>
  </si>
  <si>
    <t>C2589</t>
  </si>
  <si>
    <t>O6589</t>
  </si>
  <si>
    <t>C5232</t>
  </si>
  <si>
    <t>O9232</t>
  </si>
  <si>
    <t>C2352</t>
  </si>
  <si>
    <t>O6352</t>
  </si>
  <si>
    <t>C1246</t>
  </si>
  <si>
    <t>O5246</t>
  </si>
  <si>
    <t>C3363</t>
  </si>
  <si>
    <t>O7363</t>
  </si>
  <si>
    <t>C2742</t>
  </si>
  <si>
    <t>O6742</t>
  </si>
  <si>
    <t>C5193</t>
  </si>
  <si>
    <t>O9193</t>
  </si>
  <si>
    <t>C4943</t>
  </si>
  <si>
    <t>O8943</t>
  </si>
  <si>
    <t>C3039</t>
  </si>
  <si>
    <t>O7039</t>
  </si>
  <si>
    <t>C2247</t>
  </si>
  <si>
    <t>O6247</t>
  </si>
  <si>
    <t>C2982</t>
  </si>
  <si>
    <t>O6982</t>
  </si>
  <si>
    <t>C5311</t>
  </si>
  <si>
    <t>O9311</t>
  </si>
  <si>
    <t>C3508</t>
  </si>
  <si>
    <t>O7508</t>
  </si>
  <si>
    <t>C4499</t>
  </si>
  <si>
    <t>O8499</t>
  </si>
  <si>
    <t>C3888</t>
  </si>
  <si>
    <t>O7888</t>
  </si>
  <si>
    <t>C5084</t>
  </si>
  <si>
    <t>O9084</t>
  </si>
  <si>
    <t>C1623</t>
  </si>
  <si>
    <t>O5623</t>
  </si>
  <si>
    <t>C6480</t>
  </si>
  <si>
    <t>O10480</t>
  </si>
  <si>
    <t>C2944</t>
  </si>
  <si>
    <t>O6944</t>
  </si>
  <si>
    <t>C2638</t>
  </si>
  <si>
    <t>O6638</t>
  </si>
  <si>
    <t>C3602</t>
  </si>
  <si>
    <t>O7602</t>
  </si>
  <si>
    <t>C3368</t>
  </si>
  <si>
    <t>O7368</t>
  </si>
  <si>
    <t>C6512</t>
  </si>
  <si>
    <t>O10512</t>
  </si>
  <si>
    <t>C4775</t>
  </si>
  <si>
    <t>O8775</t>
  </si>
  <si>
    <t>C6322</t>
  </si>
  <si>
    <t>O10322</t>
  </si>
  <si>
    <t>C5515</t>
  </si>
  <si>
    <t>O9515</t>
  </si>
  <si>
    <t>C2745</t>
  </si>
  <si>
    <t>O6745</t>
  </si>
  <si>
    <t>C2828</t>
  </si>
  <si>
    <t>O6828</t>
  </si>
  <si>
    <t>C6872</t>
  </si>
  <si>
    <t>O10872</t>
  </si>
  <si>
    <t>C2537</t>
  </si>
  <si>
    <t>O6537</t>
  </si>
  <si>
    <t>C1780</t>
  </si>
  <si>
    <t>O5780</t>
  </si>
  <si>
    <t>C5698</t>
  </si>
  <si>
    <t>O9698</t>
  </si>
  <si>
    <t>C6445</t>
  </si>
  <si>
    <t>O10445</t>
  </si>
  <si>
    <t>C4256</t>
  </si>
  <si>
    <t>O8256</t>
  </si>
  <si>
    <t>C4690</t>
  </si>
  <si>
    <t>O8690</t>
  </si>
  <si>
    <t>C1952</t>
  </si>
  <si>
    <t>O5952</t>
  </si>
  <si>
    <t>C4415</t>
  </si>
  <si>
    <t>O8415</t>
  </si>
  <si>
    <t>C3108</t>
  </si>
  <si>
    <t>O7108</t>
  </si>
  <si>
    <t>C4750</t>
  </si>
  <si>
    <t>O8750</t>
  </si>
  <si>
    <t>C4480</t>
  </si>
  <si>
    <t>O8480</t>
  </si>
  <si>
    <t>C1462</t>
  </si>
  <si>
    <t>O5462</t>
  </si>
  <si>
    <t>C4524</t>
  </si>
  <si>
    <t>O8524</t>
  </si>
  <si>
    <t>C1199</t>
  </si>
  <si>
    <t>O5199</t>
  </si>
  <si>
    <t>C3219</t>
  </si>
  <si>
    <t>O7219</t>
  </si>
  <si>
    <t>C2407</t>
  </si>
  <si>
    <t>O6407</t>
  </si>
  <si>
    <t>C2199</t>
  </si>
  <si>
    <t>O6199</t>
  </si>
  <si>
    <t>C1533</t>
  </si>
  <si>
    <t>O5533</t>
  </si>
  <si>
    <t>C4211</t>
  </si>
  <si>
    <t>O8211</t>
  </si>
  <si>
    <t>C1121</t>
  </si>
  <si>
    <t>O5121</t>
  </si>
  <si>
    <t>C6991</t>
  </si>
  <si>
    <t>O10991</t>
  </si>
  <si>
    <t>C5779</t>
  </si>
  <si>
    <t>O9779</t>
  </si>
  <si>
    <t>C1719</t>
  </si>
  <si>
    <t>O5719</t>
  </si>
  <si>
    <t>C2355</t>
  </si>
  <si>
    <t>O6355</t>
  </si>
  <si>
    <t>C3936</t>
  </si>
  <si>
    <t>O7936</t>
  </si>
  <si>
    <t>C1003</t>
  </si>
  <si>
    <t>O5003</t>
  </si>
  <si>
    <t>C2508</t>
  </si>
  <si>
    <t>O6508</t>
  </si>
  <si>
    <t>C4398</t>
  </si>
  <si>
    <t>O8398</t>
  </si>
  <si>
    <t>C3686</t>
  </si>
  <si>
    <t>O7686</t>
  </si>
  <si>
    <t>C4924</t>
  </si>
  <si>
    <t>O8924</t>
  </si>
  <si>
    <t>C6969</t>
  </si>
  <si>
    <t>O10969</t>
  </si>
  <si>
    <t>C6581</t>
  </si>
  <si>
    <t>O10581</t>
  </si>
  <si>
    <t>C2795</t>
  </si>
  <si>
    <t>O6795</t>
  </si>
  <si>
    <t>C2707</t>
  </si>
  <si>
    <t>O6707</t>
  </si>
  <si>
    <t>C4509</t>
  </si>
  <si>
    <t>O8509</t>
  </si>
  <si>
    <t>C5876</t>
  </si>
  <si>
    <t>O9876</t>
  </si>
  <si>
    <t>C5701</t>
  </si>
  <si>
    <t>O9701</t>
  </si>
  <si>
    <t>C4373</t>
  </si>
  <si>
    <t>O8373</t>
  </si>
  <si>
    <t>C2701</t>
  </si>
  <si>
    <t>O6701</t>
  </si>
  <si>
    <t>C5748</t>
  </si>
  <si>
    <t>O9748</t>
  </si>
  <si>
    <t>C6746</t>
  </si>
  <si>
    <t>O10746</t>
  </si>
  <si>
    <t>C4744</t>
  </si>
  <si>
    <t>O8744</t>
  </si>
  <si>
    <t>C1214</t>
  </si>
  <si>
    <t>O5214</t>
  </si>
  <si>
    <t>C2784</t>
  </si>
  <si>
    <t>O6784</t>
  </si>
  <si>
    <t>C6191</t>
  </si>
  <si>
    <t>O10191</t>
  </si>
  <si>
    <t>C4682</t>
  </si>
  <si>
    <t>O8682</t>
  </si>
  <si>
    <t>C3772</t>
  </si>
  <si>
    <t>O7772</t>
  </si>
  <si>
    <t>C4820</t>
  </si>
  <si>
    <t>O8820</t>
  </si>
  <si>
    <t>C4325</t>
  </si>
  <si>
    <t>O8325</t>
  </si>
  <si>
    <t>C3234</t>
  </si>
  <si>
    <t>O7234</t>
  </si>
  <si>
    <t>C3712</t>
  </si>
  <si>
    <t>O7712</t>
  </si>
  <si>
    <t>C5492</t>
  </si>
  <si>
    <t>O9492</t>
  </si>
  <si>
    <t>C4601</t>
  </si>
  <si>
    <t>O8601</t>
  </si>
  <si>
    <t>C3927</t>
  </si>
  <si>
    <t>O7927</t>
  </si>
  <si>
    <t>C5697</t>
  </si>
  <si>
    <t>O9697</t>
  </si>
  <si>
    <t>C2882</t>
  </si>
  <si>
    <t>O6882</t>
  </si>
  <si>
    <t>C4854</t>
  </si>
  <si>
    <t>O8854</t>
  </si>
  <si>
    <t>C6589</t>
  </si>
  <si>
    <t>O10589</t>
  </si>
  <si>
    <t>C6151</t>
  </si>
  <si>
    <t>O10151</t>
  </si>
  <si>
    <t>C6103</t>
  </si>
  <si>
    <t>O10103</t>
  </si>
  <si>
    <t>C4664</t>
  </si>
  <si>
    <t>O8664</t>
  </si>
  <si>
    <t>C1446</t>
  </si>
  <si>
    <t>O5446</t>
  </si>
  <si>
    <t>C4570</t>
  </si>
  <si>
    <t>O8570</t>
  </si>
  <si>
    <t>C6344</t>
  </si>
  <si>
    <t>O10344</t>
  </si>
  <si>
    <t>C2413</t>
  </si>
  <si>
    <t>O6413</t>
  </si>
  <si>
    <t>C6816</t>
  </si>
  <si>
    <t>O10816</t>
  </si>
  <si>
    <t>C4771</t>
  </si>
  <si>
    <t>O8771</t>
  </si>
  <si>
    <t>C2032</t>
  </si>
  <si>
    <t>O6032</t>
  </si>
  <si>
    <t>C4827</t>
  </si>
  <si>
    <t>O8827</t>
  </si>
  <si>
    <t>C4157</t>
  </si>
  <si>
    <t>O8157</t>
  </si>
  <si>
    <t>C3691</t>
  </si>
  <si>
    <t>O7691</t>
  </si>
  <si>
    <t>C3229</t>
  </si>
  <si>
    <t>O7229</t>
  </si>
  <si>
    <t>C3156</t>
  </si>
  <si>
    <t>O7156</t>
  </si>
  <si>
    <t>C2573</t>
  </si>
  <si>
    <t>O6573</t>
  </si>
  <si>
    <t>C3519</t>
  </si>
  <si>
    <t>O7519</t>
  </si>
  <si>
    <t>C5678</t>
  </si>
  <si>
    <t>O9678</t>
  </si>
  <si>
    <t>C5188</t>
  </si>
  <si>
    <t>O9188</t>
  </si>
  <si>
    <t>C5372</t>
  </si>
  <si>
    <t>O9372</t>
  </si>
  <si>
    <t>C2519</t>
  </si>
  <si>
    <t>O6519</t>
  </si>
  <si>
    <t>C6884</t>
  </si>
  <si>
    <t>O10884</t>
  </si>
  <si>
    <t>C3634</t>
  </si>
  <si>
    <t>O7634</t>
  </si>
  <si>
    <t>C4466</t>
  </si>
  <si>
    <t>O8466</t>
  </si>
  <si>
    <t>C3805</t>
  </si>
  <si>
    <t>O7805</t>
  </si>
  <si>
    <t>C1161</t>
  </si>
  <si>
    <t>O5161</t>
  </si>
  <si>
    <t>C4838</t>
  </si>
  <si>
    <t>O8838</t>
  </si>
  <si>
    <t>C6713</t>
  </si>
  <si>
    <t>O10713</t>
  </si>
  <si>
    <t>C4817</t>
  </si>
  <si>
    <t>O8817</t>
  </si>
  <si>
    <t>C4871</t>
  </si>
  <si>
    <t>O8871</t>
  </si>
  <si>
    <t>C5145</t>
  </si>
  <si>
    <t>O9145</t>
  </si>
  <si>
    <t>C2829</t>
  </si>
  <si>
    <t>O6829</t>
  </si>
  <si>
    <t>C4445</t>
  </si>
  <si>
    <t>O8445</t>
  </si>
  <si>
    <t>C2433</t>
  </si>
  <si>
    <t>O6433</t>
  </si>
  <si>
    <t>C6703</t>
  </si>
  <si>
    <t>O10703</t>
  </si>
  <si>
    <t>C5797</t>
  </si>
  <si>
    <t>O9797</t>
  </si>
  <si>
    <t>C1359</t>
  </si>
  <si>
    <t>O5359</t>
  </si>
  <si>
    <t>C1496</t>
  </si>
  <si>
    <t>O5496</t>
  </si>
  <si>
    <t>C2093</t>
  </si>
  <si>
    <t>O6093</t>
  </si>
  <si>
    <t>C6213</t>
  </si>
  <si>
    <t>O10213</t>
  </si>
  <si>
    <t>C1250</t>
  </si>
  <si>
    <t>O5250</t>
  </si>
  <si>
    <t>C4618</t>
  </si>
  <si>
    <t>O8618</t>
  </si>
  <si>
    <t>C3547</t>
  </si>
  <si>
    <t>O7547</t>
  </si>
  <si>
    <t>C6245</t>
  </si>
  <si>
    <t>O10245</t>
  </si>
  <si>
    <t>C6721</t>
  </si>
  <si>
    <t>O10721</t>
  </si>
  <si>
    <t>C3402</t>
  </si>
  <si>
    <t>O7402</t>
  </si>
  <si>
    <t>C2464</t>
  </si>
  <si>
    <t>O6464</t>
  </si>
  <si>
    <t>C6166</t>
  </si>
  <si>
    <t>O10166</t>
  </si>
  <si>
    <t>C4349</t>
  </si>
  <si>
    <t>O8349</t>
  </si>
  <si>
    <t>C4292</t>
  </si>
  <si>
    <t>O8292</t>
  </si>
  <si>
    <t>C3824</t>
  </si>
  <si>
    <t>O7824</t>
  </si>
  <si>
    <t>C1498</t>
  </si>
  <si>
    <t>O5498</t>
  </si>
  <si>
    <t>C5568</t>
  </si>
  <si>
    <t>O9568</t>
  </si>
  <si>
    <t>C5240</t>
  </si>
  <si>
    <t>O9240</t>
  </si>
  <si>
    <t>C1148</t>
  </si>
  <si>
    <t>O5148</t>
  </si>
  <si>
    <t>C6921</t>
  </si>
  <si>
    <t>O10921</t>
  </si>
  <si>
    <t>C2773</t>
  </si>
  <si>
    <t>O6773</t>
  </si>
  <si>
    <t>C5334</t>
  </si>
  <si>
    <t>O9334</t>
  </si>
  <si>
    <t>C1407</t>
  </si>
  <si>
    <t>O5407</t>
  </si>
  <si>
    <t>C2968</t>
  </si>
  <si>
    <t>O6968</t>
  </si>
  <si>
    <t>C3125</t>
  </si>
  <si>
    <t>O7125</t>
  </si>
  <si>
    <t>C5534</t>
  </si>
  <si>
    <t>O9534</t>
  </si>
  <si>
    <t>C6217</t>
  </si>
  <si>
    <t>O10217</t>
  </si>
  <si>
    <t>C1011</t>
  </si>
  <si>
    <t>O5011</t>
  </si>
  <si>
    <t>C4543</t>
  </si>
  <si>
    <t>O8543</t>
  </si>
  <si>
    <t>C1456</t>
  </si>
  <si>
    <t>O5456</t>
  </si>
  <si>
    <t>C1684</t>
  </si>
  <si>
    <t>O5684</t>
  </si>
  <si>
    <t>C3127</t>
  </si>
  <si>
    <t>O7127</t>
  </si>
  <si>
    <t>C2042</t>
  </si>
  <si>
    <t>O6042</t>
  </si>
  <si>
    <t>C2713</t>
  </si>
  <si>
    <t>O6713</t>
  </si>
  <si>
    <t>C1264</t>
  </si>
  <si>
    <t>O5264</t>
  </si>
  <si>
    <t>C2176</t>
  </si>
  <si>
    <t>O6176</t>
  </si>
  <si>
    <t>C6482</t>
  </si>
  <si>
    <t>O10482</t>
  </si>
  <si>
    <t>C1519</t>
  </si>
  <si>
    <t>O5519</t>
  </si>
  <si>
    <t>C4789</t>
  </si>
  <si>
    <t>O8789</t>
  </si>
  <si>
    <t>C1220</t>
  </si>
  <si>
    <t>O5220</t>
  </si>
  <si>
    <t>C4091</t>
  </si>
  <si>
    <t>O8091</t>
  </si>
  <si>
    <t>C2332</t>
  </si>
  <si>
    <t>O6332</t>
  </si>
  <si>
    <t>C6279</t>
  </si>
  <si>
    <t>O10279</t>
  </si>
  <si>
    <t>C6175</t>
  </si>
  <si>
    <t>O10175</t>
  </si>
  <si>
    <t>C5475</t>
  </si>
  <si>
    <t>O9475</t>
  </si>
  <si>
    <t>C4705</t>
  </si>
  <si>
    <t>O8705</t>
  </si>
  <si>
    <t>C5364</t>
  </si>
  <si>
    <t>O9364</t>
  </si>
  <si>
    <t>C1285</t>
  </si>
  <si>
    <t>O5285</t>
  </si>
  <si>
    <t>C4676</t>
  </si>
  <si>
    <t>O8676</t>
  </si>
  <si>
    <t>C5656</t>
  </si>
  <si>
    <t>O9656</t>
  </si>
  <si>
    <t>C1785</t>
  </si>
  <si>
    <t>O5785</t>
  </si>
  <si>
    <t>C3443</t>
  </si>
  <si>
    <t>O7443</t>
  </si>
  <si>
    <t>C2533</t>
  </si>
  <si>
    <t>O6533</t>
  </si>
  <si>
    <t>C3710</t>
  </si>
  <si>
    <t>O7710</t>
  </si>
  <si>
    <t>C5352</t>
  </si>
  <si>
    <t>O9352</t>
  </si>
  <si>
    <t>C3832</t>
  </si>
  <si>
    <t>O7832</t>
  </si>
  <si>
    <t>C5331</t>
  </si>
  <si>
    <t>O9331</t>
  </si>
  <si>
    <t>C4223</t>
  </si>
  <si>
    <t>O8223</t>
  </si>
  <si>
    <t>C4300</t>
  </si>
  <si>
    <t>O8300</t>
  </si>
  <si>
    <t>C4016</t>
  </si>
  <si>
    <t>O8016</t>
  </si>
  <si>
    <t>C1558</t>
  </si>
  <si>
    <t>O5558</t>
  </si>
  <si>
    <t>C4384</t>
  </si>
  <si>
    <t>O8384</t>
  </si>
  <si>
    <t>C3538</t>
  </si>
  <si>
    <t>O7538</t>
  </si>
  <si>
    <t>C3429</t>
  </si>
  <si>
    <t>O7429</t>
  </si>
  <si>
    <t>C1432</t>
  </si>
  <si>
    <t>O5432</t>
  </si>
  <si>
    <t>C2393</t>
  </si>
  <si>
    <t>O6393</t>
  </si>
  <si>
    <t>C5123</t>
  </si>
  <si>
    <t>O9123</t>
  </si>
  <si>
    <t>C4394</t>
  </si>
  <si>
    <t>O8394</t>
  </si>
  <si>
    <t>C6046</t>
  </si>
  <si>
    <t>O10046</t>
  </si>
  <si>
    <t>C3446</t>
  </si>
  <si>
    <t>O7446</t>
  </si>
  <si>
    <t>C6188</t>
  </si>
  <si>
    <t>O10188</t>
  </si>
  <si>
    <t>C5809</t>
  </si>
  <si>
    <t>O9809</t>
  </si>
  <si>
    <t>C6360</t>
  </si>
  <si>
    <t>O10360</t>
  </si>
  <si>
    <t>C2471</t>
  </si>
  <si>
    <t>O6471</t>
  </si>
  <si>
    <t>C4722</t>
  </si>
  <si>
    <t>O8722</t>
  </si>
  <si>
    <t>C3830</t>
  </si>
  <si>
    <t>O7830</t>
  </si>
  <si>
    <t>C3306</t>
  </si>
  <si>
    <t>O7306</t>
  </si>
  <si>
    <t>C4859</t>
  </si>
  <si>
    <t>O8859</t>
  </si>
  <si>
    <t>C3648</t>
  </si>
  <si>
    <t>O7648</t>
  </si>
  <si>
    <t>C6655</t>
  </si>
  <si>
    <t>O10655</t>
  </si>
  <si>
    <t>C1622</t>
  </si>
  <si>
    <t>O5622</t>
  </si>
  <si>
    <t>C1941</t>
  </si>
  <si>
    <t>O5941</t>
  </si>
  <si>
    <t>C6756</t>
  </si>
  <si>
    <t>O10756</t>
  </si>
  <si>
    <t>C5430</t>
  </si>
  <si>
    <t>O9430</t>
  </si>
  <si>
    <t>C3591</t>
  </si>
  <si>
    <t>O7591</t>
  </si>
  <si>
    <t>C1062</t>
  </si>
  <si>
    <t>O5062</t>
  </si>
  <si>
    <t>C1632</t>
  </si>
  <si>
    <t>O5632</t>
  </si>
  <si>
    <t>C5323</t>
  </si>
  <si>
    <t>O9323</t>
  </si>
  <si>
    <t>C4075</t>
  </si>
  <si>
    <t>O8075</t>
  </si>
  <si>
    <t>C3884</t>
  </si>
  <si>
    <t>O7884</t>
  </si>
  <si>
    <t>C4656</t>
  </si>
  <si>
    <t>O8656</t>
  </si>
  <si>
    <t>C2091</t>
  </si>
  <si>
    <t>O6091</t>
  </si>
  <si>
    <t>C5203</t>
  </si>
  <si>
    <t>O9203</t>
  </si>
  <si>
    <t>C6093</t>
  </si>
  <si>
    <t>O10093</t>
  </si>
  <si>
    <t>C2965</t>
  </si>
  <si>
    <t>O6965</t>
  </si>
  <si>
    <t>C4777</t>
  </si>
  <si>
    <t>O8777</t>
  </si>
  <si>
    <t>C4904</t>
  </si>
  <si>
    <t>O8904</t>
  </si>
  <si>
    <t>C2015</t>
  </si>
  <si>
    <t>O6015</t>
  </si>
  <si>
    <t>C5616</t>
  </si>
  <si>
    <t>O9616</t>
  </si>
  <si>
    <t>C3179</t>
  </si>
  <si>
    <t>O7179</t>
  </si>
  <si>
    <t>C4379</t>
  </si>
  <si>
    <t>O8379</t>
  </si>
  <si>
    <t>C3975</t>
  </si>
  <si>
    <t>O7975</t>
  </si>
  <si>
    <t>C5906</t>
  </si>
  <si>
    <t>O9906</t>
  </si>
  <si>
    <t>C2387</t>
  </si>
  <si>
    <t>O6387</t>
  </si>
  <si>
    <t>C6594</t>
  </si>
  <si>
    <t>O10594</t>
  </si>
  <si>
    <t>C4198</t>
  </si>
  <si>
    <t>O8198</t>
  </si>
  <si>
    <t>C4139</t>
  </si>
  <si>
    <t>O8139</t>
  </si>
  <si>
    <t>C5756</t>
  </si>
  <si>
    <t>O9756</t>
  </si>
  <si>
    <t>C6085</t>
  </si>
  <si>
    <t>O10085</t>
  </si>
  <si>
    <t>C1907</t>
  </si>
  <si>
    <t>O5907</t>
  </si>
  <si>
    <t>C6021</t>
  </si>
  <si>
    <t>O10021</t>
  </si>
  <si>
    <t>C4631</t>
  </si>
  <si>
    <t>O8631</t>
  </si>
  <si>
    <t>C2283</t>
  </si>
  <si>
    <t>O6283</t>
  </si>
  <si>
    <t>C5773</t>
  </si>
  <si>
    <t>O9773</t>
  </si>
  <si>
    <t>C1367</t>
  </si>
  <si>
    <t>O5367</t>
  </si>
  <si>
    <t>C1015</t>
  </si>
  <si>
    <t>O5015</t>
  </si>
  <si>
    <t>C2881</t>
  </si>
  <si>
    <t>O6881</t>
  </si>
  <si>
    <t>C6836</t>
  </si>
  <si>
    <t>O10836</t>
  </si>
  <si>
    <t>C5031</t>
  </si>
  <si>
    <t>O9031</t>
  </si>
  <si>
    <t>C6837</t>
  </si>
  <si>
    <t>O10837</t>
  </si>
  <si>
    <t>C1010</t>
  </si>
  <si>
    <t>O5010</t>
  </si>
  <si>
    <t>C1301</t>
  </si>
  <si>
    <t>O5301</t>
  </si>
  <si>
    <t>C3644</t>
  </si>
  <si>
    <t>O7644</t>
  </si>
  <si>
    <t>C4587</t>
  </si>
  <si>
    <t>O8587</t>
  </si>
  <si>
    <t>C5322</t>
  </si>
  <si>
    <t>O9322</t>
  </si>
  <si>
    <t>C1336</t>
  </si>
  <si>
    <t>O5336</t>
  </si>
  <si>
    <t>C5604</t>
  </si>
  <si>
    <t>O9604</t>
  </si>
  <si>
    <t>C5301</t>
  </si>
  <si>
    <t>O9301</t>
  </si>
  <si>
    <t>C4422</t>
  </si>
  <si>
    <t>O8422</t>
  </si>
  <si>
    <t>C5867</t>
  </si>
  <si>
    <t>O9867</t>
  </si>
  <si>
    <t>C3971</t>
  </si>
  <si>
    <t>O7971</t>
  </si>
  <si>
    <t>C6556</t>
  </si>
  <si>
    <t>O10556</t>
  </si>
  <si>
    <t>C3048</t>
  </si>
  <si>
    <t>O7048</t>
  </si>
  <si>
    <t>C6968</t>
  </si>
  <si>
    <t>O10968</t>
  </si>
  <si>
    <t>C2181</t>
  </si>
  <si>
    <t>O6181</t>
  </si>
  <si>
    <t>C1756</t>
  </si>
  <si>
    <t>O5756</t>
  </si>
  <si>
    <t>C3730</t>
  </si>
  <si>
    <t>O7730</t>
  </si>
  <si>
    <t>C4982</t>
  </si>
  <si>
    <t>O8982</t>
  </si>
  <si>
    <t>C6030</t>
  </si>
  <si>
    <t>O10030</t>
  </si>
  <si>
    <t>C1580</t>
  </si>
  <si>
    <t>O5580</t>
  </si>
  <si>
    <t>C3367</t>
  </si>
  <si>
    <t>O7367</t>
  </si>
  <si>
    <t>C4354</t>
  </si>
  <si>
    <t>O8354</t>
  </si>
  <si>
    <t>C3421</t>
  </si>
  <si>
    <t>O7421</t>
  </si>
  <si>
    <t>C6890</t>
  </si>
  <si>
    <t>O10890</t>
  </si>
  <si>
    <t>C1222</t>
  </si>
  <si>
    <t>O5222</t>
  </si>
  <si>
    <t>C6648</t>
  </si>
  <si>
    <t>O10648</t>
  </si>
  <si>
    <t>C2686</t>
  </si>
  <si>
    <t>O6686</t>
  </si>
  <si>
    <t>C4929</t>
  </si>
  <si>
    <t>O8929</t>
  </si>
  <si>
    <t>C6779</t>
  </si>
  <si>
    <t>O10779</t>
  </si>
  <si>
    <t>C6553</t>
  </si>
  <si>
    <t>O10553</t>
  </si>
  <si>
    <t>C5538</t>
  </si>
  <si>
    <t>O9538</t>
  </si>
  <si>
    <t>C2370</t>
  </si>
  <si>
    <t>O6370</t>
  </si>
  <si>
    <t>C2884</t>
  </si>
  <si>
    <t>O6884</t>
  </si>
  <si>
    <t>C4548</t>
  </si>
  <si>
    <t>O8548</t>
  </si>
  <si>
    <t>C5447</t>
  </si>
  <si>
    <t>O9447</t>
  </si>
  <si>
    <t>C4549</t>
  </si>
  <si>
    <t>O8549</t>
  </si>
  <si>
    <t>C3173</t>
  </si>
  <si>
    <t>O7173</t>
  </si>
  <si>
    <t>C4915</t>
  </si>
  <si>
    <t>O8915</t>
  </si>
  <si>
    <t>C2886</t>
  </si>
  <si>
    <t>O6886</t>
  </si>
  <si>
    <t>C3558</t>
  </si>
  <si>
    <t>O7558</t>
  </si>
  <si>
    <t>C1480</t>
  </si>
  <si>
    <t>O5480</t>
  </si>
  <si>
    <t>C4387</t>
  </si>
  <si>
    <t>O8387</t>
  </si>
  <si>
    <t>C3277</t>
  </si>
  <si>
    <t>O7277</t>
  </si>
  <si>
    <t>C3855</t>
  </si>
  <si>
    <t>O7855</t>
  </si>
  <si>
    <t>C6043</t>
  </si>
  <si>
    <t>O10043</t>
  </si>
  <si>
    <t>C6049</t>
  </si>
  <si>
    <t>O10049</t>
  </si>
  <si>
    <t>C3360</t>
  </si>
  <si>
    <t>O7360</t>
  </si>
  <si>
    <t>C5902</t>
  </si>
  <si>
    <t>O9902</t>
  </si>
  <si>
    <t>C2364</t>
  </si>
  <si>
    <t>O6364</t>
  </si>
  <si>
    <t>C4778</t>
  </si>
  <si>
    <t>O8778</t>
  </si>
  <si>
    <t>C4251</t>
  </si>
  <si>
    <t>O8251</t>
  </si>
  <si>
    <t>C6429</t>
  </si>
  <si>
    <t>O10429</t>
  </si>
  <si>
    <t>C3392</t>
  </si>
  <si>
    <t>O7392</t>
  </si>
  <si>
    <t>C6301</t>
  </si>
  <si>
    <t>O10301</t>
  </si>
  <si>
    <t>C5109</t>
  </si>
  <si>
    <t>O9109</t>
  </si>
  <si>
    <t>C4993</t>
  </si>
  <si>
    <t>O8993</t>
  </si>
  <si>
    <t>C4133</t>
  </si>
  <si>
    <t>O8133</t>
  </si>
  <si>
    <t>C5254</t>
  </si>
  <si>
    <t>O9254</t>
  </si>
  <si>
    <t>C3101</t>
  </si>
  <si>
    <t>O7101</t>
  </si>
  <si>
    <t>C4218</t>
  </si>
  <si>
    <t>O8218</t>
  </si>
  <si>
    <t>C2231</t>
  </si>
  <si>
    <t>O6231</t>
  </si>
  <si>
    <t>C1095</t>
  </si>
  <si>
    <t>O5095</t>
  </si>
  <si>
    <t>C4459</t>
  </si>
  <si>
    <t>O8459</t>
  </si>
  <si>
    <t>C2286</t>
  </si>
  <si>
    <t>O6286</t>
  </si>
  <si>
    <t>C1504</t>
  </si>
  <si>
    <t>O5504</t>
  </si>
  <si>
    <t>C3654</t>
  </si>
  <si>
    <t>O7654</t>
  </si>
  <si>
    <t>C1527</t>
  </si>
  <si>
    <t>O5527</t>
  </si>
  <si>
    <t>C6783</t>
  </si>
  <si>
    <t>O10783</t>
  </si>
  <si>
    <t>C4151</t>
  </si>
  <si>
    <t>O8151</t>
  </si>
  <si>
    <t>C2076</t>
  </si>
  <si>
    <t>O6076</t>
  </si>
  <si>
    <t>C1608</t>
  </si>
  <si>
    <t>O5608</t>
  </si>
  <si>
    <t>C5910</t>
  </si>
  <si>
    <t>O9910</t>
  </si>
  <si>
    <t>C3021</t>
  </si>
  <si>
    <t>O7021</t>
  </si>
  <si>
    <t>C5747</t>
  </si>
  <si>
    <t>O9747</t>
  </si>
  <si>
    <t>C5985</t>
  </si>
  <si>
    <t>O9985</t>
  </si>
  <si>
    <t>C6004</t>
  </si>
  <si>
    <t>O10004</t>
  </si>
  <si>
    <t>C2330</t>
  </si>
  <si>
    <t>O6330</t>
  </si>
  <si>
    <t>C3471</t>
  </si>
  <si>
    <t>O7471</t>
  </si>
  <si>
    <t>C1627</t>
  </si>
  <si>
    <t>O5627</t>
  </si>
  <si>
    <t>C3726</t>
  </si>
  <si>
    <t>O7726</t>
  </si>
  <si>
    <t>C6385</t>
  </si>
  <si>
    <t>O10385</t>
  </si>
  <si>
    <t>C4923</t>
  </si>
  <si>
    <t>O8923</t>
  </si>
  <si>
    <t>C3419</t>
  </si>
  <si>
    <t>O7419</t>
  </si>
  <si>
    <t>C1298</t>
  </si>
  <si>
    <t>O5298</t>
  </si>
  <si>
    <t>C2995</t>
  </si>
  <si>
    <t>O6995</t>
  </si>
  <si>
    <t>C5199</t>
  </si>
  <si>
    <t>O9199</t>
  </si>
  <si>
    <t>C1224</t>
  </si>
  <si>
    <t>O5224</t>
  </si>
  <si>
    <t>C6317</t>
  </si>
  <si>
    <t>O10317</t>
  </si>
  <si>
    <t>C4328</t>
  </si>
  <si>
    <t>O8328</t>
  </si>
  <si>
    <t>C1225</t>
  </si>
  <si>
    <t>O5225</t>
  </si>
  <si>
    <t>C2535</t>
  </si>
  <si>
    <t>O6535</t>
  </si>
  <si>
    <t>C3966</t>
  </si>
  <si>
    <t>O7966</t>
  </si>
  <si>
    <t>C3727</t>
  </si>
  <si>
    <t>O7727</t>
  </si>
  <si>
    <t>C1187</t>
  </si>
  <si>
    <t>O5187</t>
  </si>
  <si>
    <t>C5916</t>
  </si>
  <si>
    <t>O9916</t>
  </si>
  <si>
    <t>C1063</t>
  </si>
  <si>
    <t>O5063</t>
  </si>
  <si>
    <t>C3119</t>
  </si>
  <si>
    <t>O7119</t>
  </si>
  <si>
    <t>C1754</t>
  </si>
  <si>
    <t>O5754</t>
  </si>
  <si>
    <t>C4030</t>
  </si>
  <si>
    <t>O8030</t>
  </si>
  <si>
    <t>C4105</t>
  </si>
  <si>
    <t>O8105</t>
  </si>
  <si>
    <t>C4316</t>
  </si>
  <si>
    <t>O8316</t>
  </si>
  <si>
    <t>C1805</t>
  </si>
  <si>
    <t>O5805</t>
  </si>
  <si>
    <t>C3323</t>
  </si>
  <si>
    <t>O7323</t>
  </si>
  <si>
    <t>C2943</t>
  </si>
  <si>
    <t>O6943</t>
  </si>
  <si>
    <t>C5818</t>
  </si>
  <si>
    <t>O9818</t>
  </si>
  <si>
    <t>C4096</t>
  </si>
  <si>
    <t>O8096</t>
  </si>
  <si>
    <t>C4361</t>
  </si>
  <si>
    <t>O8361</t>
  </si>
  <si>
    <t>C1100</t>
  </si>
  <si>
    <t>O5100</t>
  </si>
  <si>
    <t>C2361</t>
  </si>
  <si>
    <t>O6361</t>
  </si>
  <si>
    <t>C4170</t>
  </si>
  <si>
    <t>O8170</t>
  </si>
  <si>
    <t>C3445</t>
  </si>
  <si>
    <t>O7445</t>
  </si>
  <si>
    <t>C5855</t>
  </si>
  <si>
    <t>O9855</t>
  </si>
  <si>
    <t>C6002</t>
  </si>
  <si>
    <t>O10002</t>
  </si>
  <si>
    <t>C2565</t>
  </si>
  <si>
    <t>O6565</t>
  </si>
  <si>
    <t>C1477</t>
  </si>
  <si>
    <t>O5477</t>
  </si>
  <si>
    <t>C6130</t>
  </si>
  <si>
    <t>O10130</t>
  </si>
  <si>
    <t>C4720</t>
  </si>
  <si>
    <t>O8720</t>
  </si>
  <si>
    <t>C6799</t>
  </si>
  <si>
    <t>O10799</t>
  </si>
  <si>
    <t>C5054</t>
  </si>
  <si>
    <t>O9054</t>
  </si>
  <si>
    <t>C2887</t>
  </si>
  <si>
    <t>O6887</t>
  </si>
  <si>
    <t>C5332</t>
  </si>
  <si>
    <t>O9332</t>
  </si>
  <si>
    <t>C3747</t>
  </si>
  <si>
    <t>O7747</t>
  </si>
  <si>
    <t>C2778</t>
  </si>
  <si>
    <t>O6778</t>
  </si>
  <si>
    <t>C5170</t>
  </si>
  <si>
    <t>O9170</t>
  </si>
  <si>
    <t>C3440</t>
  </si>
  <si>
    <t>O7440</t>
  </si>
  <si>
    <t>C6216</t>
  </si>
  <si>
    <t>O10216</t>
  </si>
  <si>
    <t>C3912</t>
  </si>
  <si>
    <t>O7912</t>
  </si>
  <si>
    <t>C4810</t>
  </si>
  <si>
    <t>O8810</t>
  </si>
  <si>
    <t>C1223</t>
  </si>
  <si>
    <t>O5223</t>
  </si>
  <si>
    <t>C5641</t>
  </si>
  <si>
    <t>O9641</t>
  </si>
  <si>
    <t>C3073</t>
  </si>
  <si>
    <t>O7073</t>
  </si>
  <si>
    <t>C5897</t>
  </si>
  <si>
    <t>O9897</t>
  </si>
  <si>
    <t>C5737</t>
  </si>
  <si>
    <t>O9737</t>
  </si>
  <si>
    <t>C1760</t>
  </si>
  <si>
    <t>O5760</t>
  </si>
  <si>
    <t>C5591</t>
  </si>
  <si>
    <t>O9591</t>
  </si>
  <si>
    <t>C2445</t>
  </si>
  <si>
    <t>O6445</t>
  </si>
  <si>
    <t>C5805</t>
  </si>
  <si>
    <t>O9805</t>
  </si>
  <si>
    <t>C6355</t>
  </si>
  <si>
    <t>O10355</t>
  </si>
  <si>
    <t>C5872</t>
  </si>
  <si>
    <t>O9872</t>
  </si>
  <si>
    <t>C5581</t>
  </si>
  <si>
    <t>O9581</t>
  </si>
  <si>
    <t>C2138</t>
  </si>
  <si>
    <t>O6138</t>
  </si>
  <si>
    <t>C6819</t>
  </si>
  <si>
    <t>O10819</t>
  </si>
  <si>
    <t>C3449</t>
  </si>
  <si>
    <t>O7449</t>
  </si>
  <si>
    <t>C4976</t>
  </si>
  <si>
    <t>O8976</t>
  </si>
  <si>
    <t>C2402</t>
  </si>
  <si>
    <t>O6402</t>
  </si>
  <si>
    <t>C5893</t>
  </si>
  <si>
    <t>O9893</t>
  </si>
  <si>
    <t>C5643</t>
  </si>
  <si>
    <t>O9643</t>
  </si>
  <si>
    <t>C2269</t>
  </si>
  <si>
    <t>O6269</t>
  </si>
  <si>
    <t>C3714</t>
  </si>
  <si>
    <t>O7714</t>
  </si>
  <si>
    <t>C4042</t>
  </si>
  <si>
    <t>O8042</t>
  </si>
  <si>
    <t>C6270</t>
  </si>
  <si>
    <t>O10270</t>
  </si>
  <si>
    <t>C4007</t>
  </si>
  <si>
    <t>O8007</t>
  </si>
  <si>
    <t>C4035</t>
  </si>
  <si>
    <t>O8035</t>
  </si>
  <si>
    <t>C4278</t>
  </si>
  <si>
    <t>O8278</t>
  </si>
  <si>
    <t>C4247</t>
  </si>
  <si>
    <t>O8247</t>
  </si>
  <si>
    <t>C2771</t>
  </si>
  <si>
    <t>O6771</t>
  </si>
  <si>
    <t>C1188</t>
  </si>
  <si>
    <t>O5188</t>
  </si>
  <si>
    <t>C3979</t>
  </si>
  <si>
    <t>O7979</t>
  </si>
  <si>
    <t>C3274</t>
  </si>
  <si>
    <t>O7274</t>
  </si>
  <si>
    <t>C6312</t>
  </si>
  <si>
    <t>O10312</t>
  </si>
  <si>
    <t>C4545</t>
  </si>
  <si>
    <t>O8545</t>
  </si>
  <si>
    <t>C6062</t>
  </si>
  <si>
    <t>O10062</t>
  </si>
  <si>
    <t>C3511</t>
  </si>
  <si>
    <t>O7511</t>
  </si>
  <si>
    <t>C3187</t>
  </si>
  <si>
    <t>O7187</t>
  </si>
  <si>
    <t>C6462</t>
  </si>
  <si>
    <t>O10462</t>
  </si>
  <si>
    <t>C6654</t>
  </si>
  <si>
    <t>O10654</t>
  </si>
  <si>
    <t>C6027</t>
  </si>
  <si>
    <t>O10027</t>
  </si>
  <si>
    <t>C3749</t>
  </si>
  <si>
    <t>O7749</t>
  </si>
  <si>
    <t>C4902</t>
  </si>
  <si>
    <t>O8902</t>
  </si>
  <si>
    <t>C2955</t>
  </si>
  <si>
    <t>O6955</t>
  </si>
  <si>
    <t>C4436</t>
  </si>
  <si>
    <t>O8436</t>
  </si>
  <si>
    <t>C2930</t>
  </si>
  <si>
    <t>O6930</t>
  </si>
  <si>
    <t>C5523</t>
  </si>
  <si>
    <t>O9523</t>
  </si>
  <si>
    <t>C6339</t>
  </si>
  <si>
    <t>O10339</t>
  </si>
  <si>
    <t>C2923</t>
  </si>
  <si>
    <t>O6923</t>
  </si>
  <si>
    <t>C6863</t>
  </si>
  <si>
    <t>O10863</t>
  </si>
  <si>
    <t>C3499</t>
  </si>
  <si>
    <t>O7499</t>
  </si>
  <si>
    <t>C5784</t>
  </si>
  <si>
    <t>O9784</t>
  </si>
  <si>
    <t>C2475</t>
  </si>
  <si>
    <t>O6475</t>
  </si>
  <si>
    <t>C2288</t>
  </si>
  <si>
    <t>O6288</t>
  </si>
  <si>
    <t>C3961</t>
  </si>
  <si>
    <t>O7961</t>
  </si>
  <si>
    <t>C3784</t>
  </si>
  <si>
    <t>O7784</t>
  </si>
  <si>
    <t>C3198</t>
  </si>
  <si>
    <t>O7198</t>
  </si>
  <si>
    <t>C6778</t>
  </si>
  <si>
    <t>O10778</t>
  </si>
  <si>
    <t>C1648</t>
  </si>
  <si>
    <t>O5648</t>
  </si>
  <si>
    <t>C6421</t>
  </si>
  <si>
    <t>O10421</t>
  </si>
  <si>
    <t>C5411</t>
  </si>
  <si>
    <t>O9411</t>
  </si>
  <si>
    <t>C2488</t>
  </si>
  <si>
    <t>O6488</t>
  </si>
  <si>
    <t>C6034</t>
  </si>
  <si>
    <t>O10034</t>
  </si>
  <si>
    <t>C2075</t>
  </si>
  <si>
    <t>O6075</t>
  </si>
  <si>
    <t>C6823</t>
  </si>
  <si>
    <t>O10823</t>
  </si>
  <si>
    <t>C3398</t>
  </si>
  <si>
    <t>O7398</t>
  </si>
  <si>
    <t>C6376</t>
  </si>
  <si>
    <t>O10376</t>
  </si>
  <si>
    <t>C5116</t>
  </si>
  <si>
    <t>O9116</t>
  </si>
  <si>
    <t>C5576</t>
  </si>
  <si>
    <t>O9576</t>
  </si>
  <si>
    <t>C1665</t>
  </si>
  <si>
    <t>O5665</t>
  </si>
  <si>
    <t>C5503</t>
  </si>
  <si>
    <t>O9503</t>
  </si>
  <si>
    <t>C5064</t>
  </si>
  <si>
    <t>O9064</t>
  </si>
  <si>
    <t>C1911</t>
  </si>
  <si>
    <t>O5911</t>
  </si>
  <si>
    <t>C1937</t>
  </si>
  <si>
    <t>O5937</t>
  </si>
  <si>
    <t>C6008</t>
  </si>
  <si>
    <t>O10008</t>
  </si>
  <si>
    <t>C2744</t>
  </si>
  <si>
    <t>O6744</t>
  </si>
  <si>
    <t>C2465</t>
  </si>
  <si>
    <t>O6465</t>
  </si>
  <si>
    <t>C2814</t>
  </si>
  <si>
    <t>O6814</t>
  </si>
  <si>
    <t>C1591</t>
  </si>
  <si>
    <t>O5591</t>
  </si>
  <si>
    <t>C5042</t>
  </si>
  <si>
    <t>O9042</t>
  </si>
  <si>
    <t>C1526</t>
  </si>
  <si>
    <t>O5526</t>
  </si>
  <si>
    <t>C2114</t>
  </si>
  <si>
    <t>O6114</t>
  </si>
  <si>
    <t>C4985</t>
  </si>
  <si>
    <t>O8985</t>
  </si>
  <si>
    <t>C1055</t>
  </si>
  <si>
    <t>O5055</t>
  </si>
  <si>
    <t>C3844</t>
  </si>
  <si>
    <t>O7844</t>
  </si>
  <si>
    <t>C6035</t>
  </si>
  <si>
    <t>O10035</t>
  </si>
  <si>
    <t>C3055</t>
  </si>
  <si>
    <t>O7055</t>
  </si>
  <si>
    <t>C4505</t>
  </si>
  <si>
    <t>O8505</t>
  </si>
  <si>
    <t>C5288</t>
  </si>
  <si>
    <t>O9288</t>
  </si>
  <si>
    <t>C3526</t>
  </si>
  <si>
    <t>O7526</t>
  </si>
  <si>
    <t>C2905</t>
  </si>
  <si>
    <t>O6905</t>
  </si>
  <si>
    <t>C1040</t>
  </si>
  <si>
    <t>O5040</t>
  </si>
  <si>
    <t>C2427</t>
  </si>
  <si>
    <t>O6427</t>
  </si>
  <si>
    <t>C2143</t>
  </si>
  <si>
    <t>O6143</t>
  </si>
  <si>
    <t>C5079</t>
  </si>
  <si>
    <t>O9079</t>
  </si>
  <si>
    <t>C4317</t>
  </si>
  <si>
    <t>O8317</t>
  </si>
  <si>
    <t>C3854</t>
  </si>
  <si>
    <t>O7854</t>
  </si>
  <si>
    <t>C4311</t>
  </si>
  <si>
    <t>O8311</t>
  </si>
  <si>
    <t>C2788</t>
  </si>
  <si>
    <t>O6788</t>
  </si>
  <si>
    <t>C5209</t>
  </si>
  <si>
    <t>O9209</t>
  </si>
  <si>
    <t>C3773</t>
  </si>
  <si>
    <t>O7773</t>
  </si>
  <si>
    <t>C4914</t>
  </si>
  <si>
    <t>O8914</t>
  </si>
  <si>
    <t>C1711</t>
  </si>
  <si>
    <t>O5711</t>
  </si>
  <si>
    <t>C5023</t>
  </si>
  <si>
    <t>O9023</t>
  </si>
  <si>
    <t>C4846</t>
  </si>
  <si>
    <t>O8846</t>
  </si>
  <si>
    <t>C2859</t>
  </si>
  <si>
    <t>O6859</t>
  </si>
  <si>
    <t>C5965</t>
  </si>
  <si>
    <t>O9965</t>
  </si>
  <si>
    <t>C4169</t>
  </si>
  <si>
    <t>O8169</t>
  </si>
  <si>
    <t>C2382</t>
  </si>
  <si>
    <t>O6382</t>
  </si>
  <si>
    <t>C1070</t>
  </si>
  <si>
    <t>O5070</t>
  </si>
  <si>
    <t>C5265</t>
  </si>
  <si>
    <t>O9265</t>
  </si>
  <si>
    <t>C3325</t>
  </si>
  <si>
    <t>O7325</t>
  </si>
  <si>
    <t>C5559</t>
  </si>
  <si>
    <t>O9559</t>
  </si>
  <si>
    <t>C6259</t>
  </si>
  <si>
    <t>O10259</t>
  </si>
  <si>
    <t>C5574</t>
  </si>
  <si>
    <t>O9574</t>
  </si>
  <si>
    <t>C1793</t>
  </si>
  <si>
    <t>O5793</t>
  </si>
  <si>
    <t>C4752</t>
  </si>
  <si>
    <t>O8752</t>
  </si>
  <si>
    <t>C5133</t>
  </si>
  <si>
    <t>O9133</t>
  </si>
  <si>
    <t>C5002</t>
  </si>
  <si>
    <t>O9002</t>
  </si>
  <si>
    <t>C5539</t>
  </si>
  <si>
    <t>O9539</t>
  </si>
  <si>
    <t>C5437</t>
  </si>
  <si>
    <t>O9437</t>
  </si>
  <si>
    <t>C4574</t>
  </si>
  <si>
    <t>O8574</t>
  </si>
  <si>
    <t>C6853</t>
  </si>
  <si>
    <t>O10853</t>
  </si>
  <si>
    <t>C3211</t>
  </si>
  <si>
    <t>O7211</t>
  </si>
  <si>
    <t>C2853</t>
  </si>
  <si>
    <t>O6853</t>
  </si>
  <si>
    <t>C2412</t>
  </si>
  <si>
    <t>O6412</t>
  </si>
  <si>
    <t>C6833</t>
  </si>
  <si>
    <t>O10833</t>
  </si>
  <si>
    <t>C2730</t>
  </si>
  <si>
    <t>O6730</t>
  </si>
  <si>
    <t>C4738</t>
  </si>
  <si>
    <t>O8738</t>
  </si>
  <si>
    <t>C5154</t>
  </si>
  <si>
    <t>O9154</t>
  </si>
  <si>
    <t>C3794</t>
  </si>
  <si>
    <t>O7794</t>
  </si>
  <si>
    <t>C2668</t>
  </si>
  <si>
    <t>O6668</t>
  </si>
  <si>
    <t>C1734</t>
  </si>
  <si>
    <t>O5734</t>
  </si>
  <si>
    <t>C3297</t>
  </si>
  <si>
    <t>O7297</t>
  </si>
  <si>
    <t>C5945</t>
  </si>
  <si>
    <t>O9945</t>
  </si>
  <si>
    <t>C1556</t>
  </si>
  <si>
    <t>O5556</t>
  </si>
  <si>
    <t>C3660</t>
  </si>
  <si>
    <t>O7660</t>
  </si>
  <si>
    <t>C2733</t>
  </si>
  <si>
    <t>O6733</t>
  </si>
  <si>
    <t>C4212</t>
  </si>
  <si>
    <t>O8212</t>
  </si>
  <si>
    <t>C3141</t>
  </si>
  <si>
    <t>O7141</t>
  </si>
  <si>
    <t>C6614</t>
  </si>
  <si>
    <t>O10614</t>
  </si>
  <si>
    <t>C1983</t>
  </si>
  <si>
    <t>O5983</t>
  </si>
  <si>
    <t>C1453</t>
  </si>
  <si>
    <t>O5453</t>
  </si>
  <si>
    <t>C4208</t>
  </si>
  <si>
    <t>O8208</t>
  </si>
  <si>
    <t>C6568</t>
  </si>
  <si>
    <t>O10568</t>
  </si>
  <si>
    <t>C1008</t>
  </si>
  <si>
    <t>O5008</t>
  </si>
  <si>
    <t>C6417</t>
  </si>
  <si>
    <t>O10417</t>
  </si>
  <si>
    <t>C5235</t>
  </si>
  <si>
    <t>O9235</t>
  </si>
  <si>
    <t>C1819</t>
  </si>
  <si>
    <t>O5819</t>
  </si>
  <si>
    <t>C1987</t>
  </si>
  <si>
    <t>O5987</t>
  </si>
  <si>
    <t>C1576</t>
  </si>
  <si>
    <t>O5576</t>
  </si>
  <si>
    <t>C4713</t>
  </si>
  <si>
    <t>O8713</t>
  </si>
  <si>
    <t>C4058</t>
  </si>
  <si>
    <t>O8058</t>
  </si>
  <si>
    <t>C3719</t>
  </si>
  <si>
    <t>O7719</t>
  </si>
  <si>
    <t>C2008</t>
  </si>
  <si>
    <t>O6008</t>
  </si>
  <si>
    <t>C2932</t>
  </si>
  <si>
    <t>O6932</t>
  </si>
  <si>
    <t>C5647</t>
  </si>
  <si>
    <t>O9647</t>
  </si>
  <si>
    <t>C2552</t>
  </si>
  <si>
    <t>O6552</t>
  </si>
  <si>
    <t>C6892</t>
  </si>
  <si>
    <t>O10892</t>
  </si>
  <si>
    <t>C2685</t>
  </si>
  <si>
    <t>O6685</t>
  </si>
  <si>
    <t>C1381</t>
  </si>
  <si>
    <t>O5381</t>
  </si>
  <si>
    <t>C6622</t>
  </si>
  <si>
    <t>O10622</t>
  </si>
  <si>
    <t>C3893</t>
  </si>
  <si>
    <t>O7893</t>
  </si>
  <si>
    <t>C2070</t>
  </si>
  <si>
    <t>O6070</t>
  </si>
  <si>
    <t>C3385</t>
  </si>
  <si>
    <t>O7385</t>
  </si>
  <si>
    <t>C4181</t>
  </si>
  <si>
    <t>O8181</t>
  </si>
  <si>
    <t>C3015</t>
  </si>
  <si>
    <t>O7015</t>
  </si>
  <si>
    <t>C4504</t>
  </si>
  <si>
    <t>O8504</t>
  </si>
  <si>
    <t>C1262</t>
  </si>
  <si>
    <t>O5262</t>
  </si>
  <si>
    <t>C1607</t>
  </si>
  <si>
    <t>O5607</t>
  </si>
  <si>
    <t>C1861</t>
  </si>
  <si>
    <t>O5861</t>
  </si>
  <si>
    <t>C5456</t>
  </si>
  <si>
    <t>O9456</t>
  </si>
  <si>
    <t>C2880</t>
  </si>
  <si>
    <t>O6880</t>
  </si>
  <si>
    <t>C4547</t>
  </si>
  <si>
    <t>O8547</t>
  </si>
  <si>
    <t>C5635</t>
  </si>
  <si>
    <t>O9635</t>
  </si>
  <si>
    <t>C1476</t>
  </si>
  <si>
    <t>O5476</t>
  </si>
  <si>
    <t>C2489</t>
  </si>
  <si>
    <t>O6489</t>
  </si>
  <si>
    <t>C5868</t>
  </si>
  <si>
    <t>O9868</t>
  </si>
  <si>
    <t>C3403</t>
  </si>
  <si>
    <t>O7403</t>
  </si>
  <si>
    <t>C1472</t>
  </si>
  <si>
    <t>O5472</t>
  </si>
  <si>
    <t>C1597</t>
  </si>
  <si>
    <t>O5597</t>
  </si>
  <si>
    <t>C1509</t>
  </si>
  <si>
    <t>O5509</t>
  </si>
  <si>
    <t>C2102</t>
  </si>
  <si>
    <t>O6102</t>
  </si>
  <si>
    <t>C3070</t>
  </si>
  <si>
    <t>O7070</t>
  </si>
  <si>
    <t>C6121</t>
  </si>
  <si>
    <t>O10121</t>
  </si>
  <si>
    <t>C2211</t>
  </si>
  <si>
    <t>O6211</t>
  </si>
  <si>
    <t>C5279</t>
  </si>
  <si>
    <t>O9279</t>
  </si>
  <si>
    <t>C6786</t>
  </si>
  <si>
    <t>O10786</t>
  </si>
  <si>
    <t>C6588</t>
  </si>
  <si>
    <t>O10588</t>
  </si>
  <si>
    <t>C4530</t>
  </si>
  <si>
    <t>O8530</t>
  </si>
  <si>
    <t>C6723</t>
  </si>
  <si>
    <t>O10723</t>
  </si>
  <si>
    <t>C1127</t>
  </si>
  <si>
    <t>O5127</t>
  </si>
  <si>
    <t>C2326</t>
  </si>
  <si>
    <t>O6326</t>
  </si>
  <si>
    <t>C5553</t>
  </si>
  <si>
    <t>O9553</t>
  </si>
  <si>
    <t>C6618</t>
  </si>
  <si>
    <t>O10618</t>
  </si>
  <si>
    <t>C5680</t>
  </si>
  <si>
    <t>O9680</t>
  </si>
  <si>
    <t>C1455</t>
  </si>
  <si>
    <t>O5455</t>
  </si>
  <si>
    <t>C5908</t>
  </si>
  <si>
    <t>O9908</t>
  </si>
  <si>
    <t>C6749</t>
  </si>
  <si>
    <t>O10749</t>
  </si>
  <si>
    <t>C1902</t>
  </si>
  <si>
    <t>O5902</t>
  </si>
  <si>
    <t>C4460</t>
  </si>
  <si>
    <t>O8460</t>
  </si>
  <si>
    <t>C2491</t>
  </si>
  <si>
    <t>O6491</t>
  </si>
  <si>
    <t>C4668</t>
  </si>
  <si>
    <t>O8668</t>
  </si>
  <si>
    <t>C2391</t>
  </si>
  <si>
    <t>O6391</t>
  </si>
  <si>
    <t>C6942</t>
  </si>
  <si>
    <t>O10942</t>
  </si>
  <si>
    <t>C4770</t>
  </si>
  <si>
    <t>O8770</t>
  </si>
  <si>
    <t>C4418</t>
  </si>
  <si>
    <t>O8418</t>
  </si>
  <si>
    <t>C2227</t>
  </si>
  <si>
    <t>O6227</t>
  </si>
  <si>
    <t>C5368</t>
  </si>
  <si>
    <t>O9368</t>
  </si>
  <si>
    <t>C5803</t>
  </si>
  <si>
    <t>O9803</t>
  </si>
  <si>
    <t>C6119</t>
  </si>
  <si>
    <t>O10119</t>
  </si>
  <si>
    <t>C3076</t>
  </si>
  <si>
    <t>O7076</t>
  </si>
  <si>
    <t>C6714</t>
  </si>
  <si>
    <t>O10714</t>
  </si>
  <si>
    <t>C4487</t>
  </si>
  <si>
    <t>O8487</t>
  </si>
  <si>
    <t>C1460</t>
  </si>
  <si>
    <t>O5460</t>
  </si>
  <si>
    <t>C2026</t>
  </si>
  <si>
    <t>O6026</t>
  </si>
  <si>
    <t>C5939</t>
  </si>
  <si>
    <t>O9939</t>
  </si>
  <si>
    <t>C4055</t>
  </si>
  <si>
    <t>O8055</t>
  </si>
  <si>
    <t>C5659</t>
  </si>
  <si>
    <t>O9659</t>
  </si>
  <si>
    <t>C3097</t>
  </si>
  <si>
    <t>O7097</t>
  </si>
  <si>
    <t>C2590</t>
  </si>
  <si>
    <t>O6590</t>
  </si>
  <si>
    <t>C1503</t>
  </si>
  <si>
    <t>O5503</t>
  </si>
  <si>
    <t>C3497</t>
  </si>
  <si>
    <t>O7497</t>
  </si>
  <si>
    <t>C4774</t>
  </si>
  <si>
    <t>O8774</t>
  </si>
  <si>
    <t>C1965</t>
  </si>
  <si>
    <t>O5965</t>
  </si>
  <si>
    <t>C4045</t>
  </si>
  <si>
    <t>O8045</t>
  </si>
  <si>
    <t>C6269</t>
  </si>
  <si>
    <t>O10269</t>
  </si>
  <si>
    <t>C1210</t>
  </si>
  <si>
    <t>O5210</t>
  </si>
  <si>
    <t>C4850</t>
  </si>
  <si>
    <t>O8850</t>
  </si>
  <si>
    <t>C2443</t>
  </si>
  <si>
    <t>O6443</t>
  </si>
  <si>
    <t>C4874</t>
  </si>
  <si>
    <t>O8874</t>
  </si>
  <si>
    <t>C2206</t>
  </si>
  <si>
    <t>O6206</t>
  </si>
  <si>
    <t>C5783</t>
  </si>
  <si>
    <t>O9783</t>
  </si>
  <si>
    <t>C4712</t>
  </si>
  <si>
    <t>O8712</t>
  </si>
  <si>
    <t>C3132</t>
  </si>
  <si>
    <t>O7132</t>
  </si>
  <si>
    <t>C3540</t>
  </si>
  <si>
    <t>O7540</t>
  </si>
  <si>
    <t>C4265</t>
  </si>
  <si>
    <t>O8265</t>
  </si>
  <si>
    <t>C6582</t>
  </si>
  <si>
    <t>O10582</t>
  </si>
  <si>
    <t>C3195</t>
  </si>
  <si>
    <t>O7195</t>
  </si>
  <si>
    <t>C3466</t>
  </si>
  <si>
    <t>O7466</t>
  </si>
  <si>
    <t>C2671</t>
  </si>
  <si>
    <t>O6671</t>
  </si>
  <si>
    <t>C4172</t>
  </si>
  <si>
    <t>O8172</t>
  </si>
  <si>
    <t>C1254</t>
  </si>
  <si>
    <t>O5254</t>
  </si>
  <si>
    <t>C5660</t>
  </si>
  <si>
    <t>O9660</t>
  </si>
  <si>
    <t>C1071</t>
  </si>
  <si>
    <t>O5071</t>
  </si>
  <si>
    <t>C2643</t>
  </si>
  <si>
    <t>O6643</t>
  </si>
  <si>
    <t>C5290</t>
  </si>
  <si>
    <t>O9290</t>
  </si>
  <si>
    <t>C2622</t>
  </si>
  <si>
    <t>O6622</t>
  </si>
  <si>
    <t>C2365</t>
  </si>
  <si>
    <t>O6365</t>
  </si>
  <si>
    <t>C3943</t>
  </si>
  <si>
    <t>O7943</t>
  </si>
  <si>
    <t>C6955</t>
  </si>
  <si>
    <t>O10955</t>
  </si>
  <si>
    <t>C1850</t>
  </si>
  <si>
    <t>O5850</t>
  </si>
  <si>
    <t>C5984</t>
  </si>
  <si>
    <t>O9984</t>
  </si>
  <si>
    <t>C6458</t>
  </si>
  <si>
    <t>O10458</t>
  </si>
  <si>
    <t>C2096</t>
  </si>
  <si>
    <t>O6096</t>
  </si>
  <si>
    <t>C3169</t>
  </si>
  <si>
    <t>O7169</t>
  </si>
  <si>
    <t>C5924</t>
  </si>
  <si>
    <t>O9924</t>
  </si>
  <si>
    <t>C5556</t>
  </si>
  <si>
    <t>O9556</t>
  </si>
  <si>
    <t>C3430</t>
  </si>
  <si>
    <t>O7430</t>
  </si>
  <si>
    <t>C3013</t>
  </si>
  <si>
    <t>O7013</t>
  </si>
  <si>
    <t>C1478</t>
  </si>
  <si>
    <t>O5478</t>
  </si>
  <si>
    <t>C3423</t>
  </si>
  <si>
    <t>O7423</t>
  </si>
  <si>
    <t>C4641</t>
  </si>
  <si>
    <t>O8641</t>
  </si>
  <si>
    <t>C2409</t>
  </si>
  <si>
    <t>O6409</t>
  </si>
  <si>
    <t>C2863</t>
  </si>
  <si>
    <t>O6863</t>
  </si>
  <si>
    <t>C5063</t>
  </si>
  <si>
    <t>O9063</t>
  </si>
  <si>
    <t>C4885</t>
  </si>
  <si>
    <t>O8885</t>
  </si>
  <si>
    <t>C1904</t>
  </si>
  <si>
    <t>O5904</t>
  </si>
  <si>
    <t>C3307</t>
  </si>
  <si>
    <t>O7307</t>
  </si>
  <si>
    <t>C1585</t>
  </si>
  <si>
    <t>O5585</t>
  </si>
  <si>
    <t>C3661</t>
  </si>
  <si>
    <t>O7661</t>
  </si>
  <si>
    <t>C2438</t>
  </si>
  <si>
    <t>O6438</t>
  </si>
  <si>
    <t>C6936</t>
  </si>
  <si>
    <t>O10936</t>
  </si>
  <si>
    <t>C5267</t>
  </si>
  <si>
    <t>O9267</t>
  </si>
  <si>
    <t>C6514</t>
  </si>
  <si>
    <t>O10514</t>
  </si>
  <si>
    <t>C5394</t>
  </si>
  <si>
    <t>O9394</t>
  </si>
  <si>
    <t>C4973</t>
  </si>
  <si>
    <t>O8973</t>
  </si>
  <si>
    <t>C2899</t>
  </si>
  <si>
    <t>O6899</t>
  </si>
  <si>
    <t>C2302</t>
  </si>
  <si>
    <t>O6302</t>
  </si>
  <si>
    <t>C3322</t>
  </si>
  <si>
    <t>O7322</t>
  </si>
  <si>
    <t>C1479</t>
  </si>
  <si>
    <t>O5479</t>
  </si>
  <si>
    <t>C4239</t>
  </si>
  <si>
    <t>O8239</t>
  </si>
  <si>
    <t>C3707</t>
  </si>
  <si>
    <t>O7707</t>
  </si>
  <si>
    <t>C4101</t>
  </si>
  <si>
    <t>O8101</t>
  </si>
  <si>
    <t>C3142</t>
  </si>
  <si>
    <t>O7142</t>
  </si>
  <si>
    <t>C4371</t>
  </si>
  <si>
    <t>O8371</t>
  </si>
  <si>
    <t>C1980</t>
  </si>
  <si>
    <t>O5980</t>
  </si>
  <si>
    <t>C4359</t>
  </si>
  <si>
    <t>O8359</t>
  </si>
  <si>
    <t>C2063</t>
  </si>
  <si>
    <t>O6063</t>
  </si>
  <si>
    <t>C2128</t>
  </si>
  <si>
    <t>O6128</t>
  </si>
  <si>
    <t>C4818</t>
  </si>
  <si>
    <t>O8818</t>
  </si>
  <si>
    <t>C1758</t>
  </si>
  <si>
    <t>O5758</t>
  </si>
  <si>
    <t>C1750</t>
  </si>
  <si>
    <t>O5750</t>
  </si>
  <si>
    <t>C2137</t>
  </si>
  <si>
    <t>O6137</t>
  </si>
  <si>
    <t>C6342</t>
  </si>
  <si>
    <t>O10342</t>
  </si>
  <si>
    <t>C6492</t>
  </si>
  <si>
    <t>O10492</t>
  </si>
  <si>
    <t>C6439</t>
  </si>
  <si>
    <t>O10439</t>
  </si>
  <si>
    <t>C5914</t>
  </si>
  <si>
    <t>O9914</t>
  </si>
  <si>
    <t>C1168</t>
  </si>
  <si>
    <t>O5168</t>
  </si>
  <si>
    <t>C2722</t>
  </si>
  <si>
    <t>O6722</t>
  </si>
  <si>
    <t>C5597</t>
  </si>
  <si>
    <t>O9597</t>
  </si>
  <si>
    <t>C5606</t>
  </si>
  <si>
    <t>O9606</t>
  </si>
  <si>
    <t>C6136</t>
  </si>
  <si>
    <t>O10136</t>
  </si>
  <si>
    <t>C1186</t>
  </si>
  <si>
    <t>O5186</t>
  </si>
  <si>
    <t>C5274</t>
  </si>
  <si>
    <t>O9274</t>
  </si>
  <si>
    <t>C1060</t>
  </si>
  <si>
    <t>O5060</t>
  </si>
  <si>
    <t>C6584</t>
  </si>
  <si>
    <t>O10584</t>
  </si>
  <si>
    <t>C2586</t>
  </si>
  <si>
    <t>O6586</t>
  </si>
  <si>
    <t>C4971</t>
  </si>
  <si>
    <t>O8971</t>
  </si>
  <si>
    <t>C4437</t>
  </si>
  <si>
    <t>O8437</t>
  </si>
  <si>
    <t>C6869</t>
  </si>
  <si>
    <t>O10869</t>
  </si>
  <si>
    <t>C1869</t>
  </si>
  <si>
    <t>O5869</t>
  </si>
  <si>
    <t>C5521</t>
  </si>
  <si>
    <t>O9521</t>
  </si>
  <si>
    <t>C2229</t>
  </si>
  <si>
    <t>O6229</t>
  </si>
  <si>
    <t>C6830</t>
  </si>
  <si>
    <t>O10830</t>
  </si>
  <si>
    <t>C4917</t>
  </si>
  <si>
    <t>O8917</t>
  </si>
  <si>
    <t>C1334</t>
  </si>
  <si>
    <t>O5334</t>
  </si>
  <si>
    <t>C1555</t>
  </si>
  <si>
    <t>O5555</t>
  </si>
  <si>
    <t>C2345</t>
  </si>
  <si>
    <t>O6345</t>
  </si>
  <si>
    <t>C5664</t>
  </si>
  <si>
    <t>O9664</t>
  </si>
  <si>
    <t>C2819</t>
  </si>
  <si>
    <t>O6819</t>
  </si>
  <si>
    <t>C3455</t>
  </si>
  <si>
    <t>O7455</t>
  </si>
  <si>
    <t>C5827</t>
  </si>
  <si>
    <t>O9827</t>
  </si>
  <si>
    <t>C6528</t>
  </si>
  <si>
    <t>O10528</t>
  </si>
  <si>
    <t>C1129</t>
  </si>
  <si>
    <t>O5129</t>
  </si>
  <si>
    <t>C4734</t>
  </si>
  <si>
    <t>O8734</t>
  </si>
  <si>
    <t>C4508</t>
  </si>
  <si>
    <t>O8508</t>
  </si>
  <si>
    <t>C3463</t>
  </si>
  <si>
    <t>O7463</t>
  </si>
  <si>
    <t>C3671</t>
  </si>
  <si>
    <t>O7671</t>
  </si>
  <si>
    <t>C3273</t>
  </si>
  <si>
    <t>O7273</t>
  </si>
  <si>
    <t>C4205</t>
  </si>
  <si>
    <t>O8205</t>
  </si>
  <si>
    <t>C2174</t>
  </si>
  <si>
    <t>O6174</t>
  </si>
  <si>
    <t>C2699</t>
  </si>
  <si>
    <t>O6699</t>
  </si>
  <si>
    <t>C4521</t>
  </si>
  <si>
    <t>O8521</t>
  </si>
  <si>
    <t>C3467</t>
  </si>
  <si>
    <t>O7467</t>
  </si>
  <si>
    <t>C4510</t>
  </si>
  <si>
    <t>O8510</t>
  </si>
  <si>
    <t>C6154</t>
  </si>
  <si>
    <t>O10154</t>
  </si>
  <si>
    <t>C2782</t>
  </si>
  <si>
    <t>O6782</t>
  </si>
  <si>
    <t>C6215</t>
  </si>
  <si>
    <t>O10215</t>
  </si>
  <si>
    <t>C5032</t>
  </si>
  <si>
    <t>O9032</t>
  </si>
  <si>
    <t>C5389</t>
  </si>
  <si>
    <t>O9389</t>
  </si>
  <si>
    <t>C5749</t>
  </si>
  <si>
    <t>O9749</t>
  </si>
  <si>
    <t>C6873</t>
  </si>
  <si>
    <t>O10873</t>
  </si>
  <si>
    <t>C2949</t>
  </si>
  <si>
    <t>O6949</t>
  </si>
  <si>
    <t>C3889</t>
  </si>
  <si>
    <t>O7889</t>
  </si>
  <si>
    <t>C4123</t>
  </si>
  <si>
    <t>O8123</t>
  </si>
  <si>
    <t>C6939</t>
  </si>
  <si>
    <t>O10939</t>
  </si>
  <si>
    <t>C3769</t>
  </si>
  <si>
    <t>O7769</t>
  </si>
  <si>
    <t>C1037</t>
  </si>
  <si>
    <t>O5037</t>
  </si>
  <si>
    <t>C5187</t>
  </si>
  <si>
    <t>O9187</t>
  </si>
  <si>
    <t>C1771</t>
  </si>
  <si>
    <t>O5771</t>
  </si>
  <si>
    <t>C3542</t>
  </si>
  <si>
    <t>O7542</t>
  </si>
  <si>
    <t>C6538</t>
  </si>
  <si>
    <t>O10538</t>
  </si>
  <si>
    <t>C4926</t>
  </si>
  <si>
    <t>O8926</t>
  </si>
  <si>
    <t>C4856</t>
  </si>
  <si>
    <t>O8856</t>
  </si>
  <si>
    <t>C3515</t>
  </si>
  <si>
    <t>O7515</t>
  </si>
  <si>
    <t>C2087</t>
  </si>
  <si>
    <t>O6087</t>
  </si>
  <si>
    <t>C2084</t>
  </si>
  <si>
    <t>O6084</t>
  </si>
  <si>
    <t>C5820</t>
  </si>
  <si>
    <t>O9820</t>
  </si>
  <si>
    <t>C3496</t>
  </si>
  <si>
    <t>O7496</t>
  </si>
  <si>
    <t>C1909</t>
  </si>
  <si>
    <t>O5909</t>
  </si>
  <si>
    <t>C3046</t>
  </si>
  <si>
    <t>O7046</t>
  </si>
  <si>
    <t>C1843</t>
  </si>
  <si>
    <t>O5843</t>
  </si>
  <si>
    <t>C6682</t>
  </si>
  <si>
    <t>O10682</t>
  </si>
  <si>
    <t>C5644</t>
  </si>
  <si>
    <t>O9644</t>
  </si>
  <si>
    <t>C4242</t>
  </si>
  <si>
    <t>O8242</t>
  </si>
  <si>
    <t>C3868</t>
  </si>
  <si>
    <t>O7868</t>
  </si>
  <si>
    <t>C4434</t>
  </si>
  <si>
    <t>O8434</t>
  </si>
  <si>
    <t>C5125</t>
  </si>
  <si>
    <t>O9125</t>
  </si>
  <si>
    <t>C1573</t>
  </si>
  <si>
    <t>O5573</t>
  </si>
  <si>
    <t>C2168</t>
  </si>
  <si>
    <t>O6168</t>
  </si>
  <si>
    <t>C3451</t>
  </si>
  <si>
    <t>O7451</t>
  </si>
  <si>
    <t>C5409</t>
  </si>
  <si>
    <t>O9409</t>
  </si>
  <si>
    <t>C1106</t>
  </si>
  <si>
    <t>O5106</t>
  </si>
  <si>
    <t>C2451</t>
  </si>
  <si>
    <t>O6451</t>
  </si>
  <si>
    <t>C6283</t>
  </si>
  <si>
    <t>O10283</t>
  </si>
  <si>
    <t>C2493</t>
  </si>
  <si>
    <t>O6493</t>
  </si>
  <si>
    <t>C3061</t>
  </si>
  <si>
    <t>O7061</t>
  </si>
  <si>
    <t>C3850</t>
  </si>
  <si>
    <t>O7850</t>
  </si>
  <si>
    <t>C1831</t>
  </si>
  <si>
    <t>O5831</t>
  </si>
  <si>
    <t>C3541</t>
  </si>
  <si>
    <t>O7541</t>
  </si>
  <si>
    <t>C4697</t>
  </si>
  <si>
    <t>O8697</t>
  </si>
  <si>
    <t>C3581</t>
  </si>
  <si>
    <t>O7581</t>
  </si>
  <si>
    <t>C6108</t>
  </si>
  <si>
    <t>O10108</t>
  </si>
  <si>
    <t>C2777</t>
  </si>
  <si>
    <t>O6777</t>
  </si>
  <si>
    <t>C4141</t>
  </si>
  <si>
    <t>O8141</t>
  </si>
  <si>
    <t>C4492</t>
  </si>
  <si>
    <t>O8492</t>
  </si>
  <si>
    <t>C4069</t>
  </si>
  <si>
    <t>O8069</t>
  </si>
  <si>
    <t>C1943</t>
  </si>
  <si>
    <t>O5943</t>
  </si>
  <si>
    <t>C5768</t>
  </si>
  <si>
    <t>O9768</t>
  </si>
  <si>
    <t>C3413</t>
  </si>
  <si>
    <t>O7413</t>
  </si>
  <si>
    <t>C4159</t>
  </si>
  <si>
    <t>O8159</t>
  </si>
  <si>
    <t>C4385</t>
  </si>
  <si>
    <t>O8385</t>
  </si>
  <si>
    <t>C4448</t>
  </si>
  <si>
    <t>O8448</t>
  </si>
  <si>
    <t>C5807</t>
  </si>
  <si>
    <t>O9807</t>
  </si>
  <si>
    <t>C3560</t>
  </si>
  <si>
    <t>O7560</t>
  </si>
  <si>
    <t>C1004</t>
  </si>
  <si>
    <t>O5004</t>
  </si>
  <si>
    <t>C2296</t>
  </si>
  <si>
    <t>O6296</t>
  </si>
  <si>
    <t>C2835</t>
  </si>
  <si>
    <t>O6835</t>
  </si>
  <si>
    <t>C4202</t>
  </si>
  <si>
    <t>O8202</t>
  </si>
  <si>
    <t>C3791</t>
  </si>
  <si>
    <t>O7791</t>
  </si>
  <si>
    <t>C6984</t>
  </si>
  <si>
    <t>O10984</t>
  </si>
  <si>
    <t>C2230</t>
  </si>
  <si>
    <t>O6230</t>
  </si>
  <si>
    <t>C6995</t>
  </si>
  <si>
    <t>O10995</t>
  </si>
  <si>
    <t>C4228</t>
  </si>
  <si>
    <t>O8228</t>
  </si>
  <si>
    <t>C4062</t>
  </si>
  <si>
    <t>O8062</t>
  </si>
  <si>
    <t>C6623</t>
  </si>
  <si>
    <t>O10623</t>
  </si>
  <si>
    <t>C6667</t>
  </si>
  <si>
    <t>O10667</t>
  </si>
  <si>
    <t>C1443</t>
  </si>
  <si>
    <t>O5443</t>
  </si>
  <si>
    <t>C1401</t>
  </si>
  <si>
    <t>O5401</t>
  </si>
  <si>
    <t>C1798</t>
  </si>
  <si>
    <t>O5798</t>
  </si>
  <si>
    <t>C5978</t>
  </si>
  <si>
    <t>O9978</t>
  </si>
  <si>
    <t>C2254</t>
  </si>
  <si>
    <t>O6254</t>
  </si>
  <si>
    <t>C6545</t>
  </si>
  <si>
    <t>O10545</t>
  </si>
  <si>
    <t>C2626</t>
  </si>
  <si>
    <t>O6626</t>
  </si>
  <si>
    <t>C2857</t>
  </si>
  <si>
    <t>O6857</t>
  </si>
  <si>
    <t>C2396</t>
  </si>
  <si>
    <t>O6396</t>
  </si>
  <si>
    <t>C2404</t>
  </si>
  <si>
    <t>O6404</t>
  </si>
  <si>
    <t>C3866</t>
  </si>
  <si>
    <t>O7866</t>
  </si>
  <si>
    <t>C4327</t>
  </si>
  <si>
    <t>O8327</t>
  </si>
  <si>
    <t>C6414</t>
  </si>
  <si>
    <t>O10414</t>
  </si>
  <si>
    <t>C3081</t>
  </si>
  <si>
    <t>O7081</t>
  </si>
  <si>
    <t>C2674</t>
  </si>
  <si>
    <t>O6674</t>
  </si>
  <si>
    <t>C6934</t>
  </si>
  <si>
    <t>O10934</t>
  </si>
  <si>
    <t>C2394</t>
  </si>
  <si>
    <t>O6394</t>
  </si>
  <si>
    <t>C5545</t>
  </si>
  <si>
    <t>O9545</t>
  </si>
  <si>
    <t>C6329</t>
  </si>
  <si>
    <t>O10329</t>
  </si>
  <si>
    <t>C2157</t>
  </si>
  <si>
    <t>O6157</t>
  </si>
  <si>
    <t>C6386</t>
  </si>
  <si>
    <t>O10386</t>
  </si>
  <si>
    <t>C4232</t>
  </si>
  <si>
    <t>O8232</t>
  </si>
  <si>
    <t>C5320</t>
  </si>
  <si>
    <t>O9320</t>
  </si>
  <si>
    <t>C3178</t>
  </si>
  <si>
    <t>O7178</t>
  </si>
  <si>
    <t>C4129</t>
  </si>
  <si>
    <t>O8129</t>
  </si>
  <si>
    <t>C3982</t>
  </si>
  <si>
    <t>O7982</t>
  </si>
  <si>
    <t>C1118</t>
  </si>
  <si>
    <t>O5118</t>
  </si>
  <si>
    <t>C1475</t>
  </si>
  <si>
    <t>O5475</t>
  </si>
  <si>
    <t>C6722</t>
  </si>
  <si>
    <t>O10722</t>
  </si>
  <si>
    <t>C1447</t>
  </si>
  <si>
    <t>O5447</t>
  </si>
  <si>
    <t>C6564</t>
  </si>
  <si>
    <t>O10564</t>
  </si>
  <si>
    <t>C4250</t>
  </si>
  <si>
    <t>O8250</t>
  </si>
  <si>
    <t>C3963</t>
  </si>
  <si>
    <t>O7963</t>
  </si>
  <si>
    <t>C4041</t>
  </si>
  <si>
    <t>O8041</t>
  </si>
  <si>
    <t>C4388</t>
  </si>
  <si>
    <t>O8388</t>
  </si>
  <si>
    <t>C1345</t>
  </si>
  <si>
    <t>O5345</t>
  </si>
  <si>
    <t>C4884</t>
  </si>
  <si>
    <t>O8884</t>
  </si>
  <si>
    <t>C4252</t>
  </si>
  <si>
    <t>O8252</t>
  </si>
  <si>
    <t>C6757</t>
  </si>
  <si>
    <t>O10757</t>
  </si>
  <si>
    <t>C2358</t>
  </si>
  <si>
    <t>O6358</t>
  </si>
  <si>
    <t>C2339</t>
  </si>
  <si>
    <t>O6339</t>
  </si>
  <si>
    <t>C1501</t>
  </si>
  <si>
    <t>O5501</t>
  </si>
  <si>
    <t>C3739</t>
  </si>
  <si>
    <t>O7739</t>
  </si>
  <si>
    <t>C3527</t>
  </si>
  <si>
    <t>O7527</t>
  </si>
  <si>
    <t>C3896</t>
  </si>
  <si>
    <t>O7896</t>
  </si>
  <si>
    <t>C4534</t>
  </si>
  <si>
    <t>O8534</t>
  </si>
  <si>
    <t>C5335</t>
  </si>
  <si>
    <t>O9335</t>
  </si>
  <si>
    <t>C5169</t>
  </si>
  <si>
    <t>O9169</t>
  </si>
  <si>
    <t>C3095</t>
  </si>
  <si>
    <t>O7095</t>
  </si>
  <si>
    <t>C2510</t>
  </si>
  <si>
    <t>O6510</t>
  </si>
  <si>
    <t>C3792</t>
  </si>
  <si>
    <t>O7792</t>
  </si>
  <si>
    <t>C1733</t>
  </si>
  <si>
    <t>O5733</t>
  </si>
  <si>
    <t>C6169</t>
  </si>
  <si>
    <t>O10169</t>
  </si>
  <si>
    <t>C1342</t>
  </si>
  <si>
    <t>O5342</t>
  </si>
  <si>
    <t>C3126</t>
  </si>
  <si>
    <t>O7126</t>
  </si>
  <si>
    <t>C5613</t>
  </si>
  <si>
    <t>O9613</t>
  </si>
  <si>
    <t>C5518</t>
  </si>
  <si>
    <t>O9518</t>
  </si>
  <si>
    <t>C4678</t>
  </si>
  <si>
    <t>O8678</t>
  </si>
  <si>
    <t>C4809</t>
  </si>
  <si>
    <t>O8809</t>
  </si>
  <si>
    <t>C5778</t>
  </si>
  <si>
    <t>O9778</t>
  </si>
  <si>
    <t>C2931</t>
  </si>
  <si>
    <t>O6931</t>
  </si>
  <si>
    <t>C6777</t>
  </si>
  <si>
    <t>O10777</t>
  </si>
  <si>
    <t>C4261</t>
  </si>
  <si>
    <t>O8261</t>
  </si>
  <si>
    <t>C5879</t>
  </si>
  <si>
    <t>O9879</t>
  </si>
  <si>
    <t>C2046</t>
  </si>
  <si>
    <t>O6046</t>
  </si>
  <si>
    <t>C6678</t>
  </si>
  <si>
    <t>O10678</t>
  </si>
  <si>
    <t>C4215</t>
  </si>
  <si>
    <t>O8215</t>
  </si>
  <si>
    <t>C3285</t>
  </si>
  <si>
    <t>O7285</t>
  </si>
  <si>
    <t>C4005</t>
  </si>
  <si>
    <t>O8005</t>
  </si>
  <si>
    <t>C6593</t>
  </si>
  <si>
    <t>O10593</t>
  </si>
  <si>
    <t>C5557</t>
  </si>
  <si>
    <t>O9557</t>
  </si>
  <si>
    <t>C3389</t>
  </si>
  <si>
    <t>O7389</t>
  </si>
  <si>
    <t>C5605</t>
  </si>
  <si>
    <t>O9605</t>
  </si>
  <si>
    <t>C2613</t>
  </si>
  <si>
    <t>O6613</t>
  </si>
  <si>
    <t>C6478</t>
  </si>
  <si>
    <t>O10478</t>
  </si>
  <si>
    <t>C1245</t>
  </si>
  <si>
    <t>O5245</t>
  </si>
  <si>
    <t>C4020</t>
  </si>
  <si>
    <t>O8020</t>
  </si>
  <si>
    <t>C1676</t>
  </si>
  <si>
    <t>O5676</t>
  </si>
  <si>
    <t>C6392</t>
  </si>
  <si>
    <t>O10392</t>
  </si>
  <si>
    <t>C4213</t>
  </si>
  <si>
    <t>O8213</t>
  </si>
  <si>
    <t>C3929</t>
  </si>
  <si>
    <t>O7929</t>
  </si>
  <si>
    <t>C6489</t>
  </si>
  <si>
    <t>O10489</t>
  </si>
  <si>
    <t>C3374</t>
  </si>
  <si>
    <t>O7374</t>
  </si>
  <si>
    <t>C3350</t>
  </si>
  <si>
    <t>O7350</t>
  </si>
  <si>
    <t>C3906</t>
  </si>
  <si>
    <t>O7906</t>
  </si>
  <si>
    <t>C5318</t>
  </si>
  <si>
    <t>O9318</t>
  </si>
  <si>
    <t>C1604</t>
  </si>
  <si>
    <t>O5604</t>
  </si>
  <si>
    <t>C6411</t>
  </si>
  <si>
    <t>O10411</t>
  </si>
  <si>
    <t>C4642</t>
  </si>
  <si>
    <t>O8642</t>
  </si>
  <si>
    <t>C2630</t>
  </si>
  <si>
    <t>O6630</t>
  </si>
  <si>
    <t>C1149</t>
  </si>
  <si>
    <t>O5149</t>
  </si>
  <si>
    <t>C5723</t>
  </si>
  <si>
    <t>O9723</t>
  </si>
  <si>
    <t>C2500</t>
  </si>
  <si>
    <t>O6500</t>
  </si>
  <si>
    <t>C1769</t>
  </si>
  <si>
    <t>O5769</t>
  </si>
  <si>
    <t>C4375</t>
  </si>
  <si>
    <t>O8375</t>
  </si>
  <si>
    <t>C6911</t>
  </si>
  <si>
    <t>O10911</t>
  </si>
  <si>
    <t>C5679</t>
  </si>
  <si>
    <t>O9679</t>
  </si>
  <si>
    <t>C4226</t>
  </si>
  <si>
    <t>O8226</t>
  </si>
  <si>
    <t>C4458</t>
  </si>
  <si>
    <t>O8458</t>
  </si>
  <si>
    <t>C6470</t>
  </si>
  <si>
    <t>O10470</t>
  </si>
  <si>
    <t>C1967</t>
  </si>
  <si>
    <t>O5967</t>
  </si>
  <si>
    <t>C3111</t>
  </si>
  <si>
    <t>O7111</t>
  </si>
  <si>
    <t>C5126</t>
  </si>
  <si>
    <t>O9126</t>
  </si>
  <si>
    <t>C1696</t>
  </si>
  <si>
    <t>O5696</t>
  </si>
  <si>
    <t>C2282</t>
  </si>
  <si>
    <t>O6282</t>
  </si>
  <si>
    <t>C6764</t>
  </si>
  <si>
    <t>O10764</t>
  </si>
  <si>
    <t>C6081</t>
  </si>
  <si>
    <t>O10081</t>
  </si>
  <si>
    <t>C4934</t>
  </si>
  <si>
    <t>O8934</t>
  </si>
  <si>
    <t>C3050</t>
  </si>
  <si>
    <t>O7050</t>
  </si>
  <si>
    <t>C3728</t>
  </si>
  <si>
    <t>O7728</t>
  </si>
  <si>
    <t>C5293</t>
  </si>
  <si>
    <t>O9293</t>
  </si>
  <si>
    <t>C5137</t>
  </si>
  <si>
    <t>O9137</t>
  </si>
  <si>
    <t>C1602</t>
  </si>
  <si>
    <t>O5602</t>
  </si>
  <si>
    <t>C2911</t>
  </si>
  <si>
    <t>O6911</t>
  </si>
  <si>
    <t>C3029</t>
  </si>
  <si>
    <t>O7029</t>
  </si>
  <si>
    <t>C5514</t>
  </si>
  <si>
    <t>O9514</t>
  </si>
  <si>
    <t>C1084</t>
  </si>
  <si>
    <t>O5084</t>
  </si>
  <si>
    <t>C3453</t>
  </si>
  <si>
    <t>O7453</t>
  </si>
  <si>
    <t>C1182</t>
  </si>
  <si>
    <t>O5182</t>
  </si>
  <si>
    <t>C6324</t>
  </si>
  <si>
    <t>O10324</t>
  </si>
  <si>
    <t>C3926</t>
  </si>
  <si>
    <t>O7926</t>
  </si>
  <si>
    <t>C6014</t>
  </si>
  <si>
    <t>O10014</t>
  </si>
  <si>
    <t>C5127</t>
  </si>
  <si>
    <t>O9127</t>
  </si>
  <si>
    <t>C1429</t>
  </si>
  <si>
    <t>O5429</t>
  </si>
  <si>
    <t>C4715</t>
  </si>
  <si>
    <t>O8715</t>
  </si>
  <si>
    <t>C2195</t>
  </si>
  <si>
    <t>O6195</t>
  </si>
  <si>
    <t>C2429</t>
  </si>
  <si>
    <t>O6429</t>
  </si>
  <si>
    <t>C5816</t>
  </si>
  <si>
    <t>O9816</t>
  </si>
  <si>
    <t>C2987</t>
  </si>
  <si>
    <t>O6987</t>
  </si>
  <si>
    <t>C3580</t>
  </si>
  <si>
    <t>O7580</t>
  </si>
  <si>
    <t>C4479</t>
  </si>
  <si>
    <t>O8479</t>
  </si>
  <si>
    <t>C2200</t>
  </si>
  <si>
    <t>O6200</t>
  </si>
  <si>
    <t>C6138</t>
  </si>
  <si>
    <t>O10138</t>
  </si>
  <si>
    <t>C1748</t>
  </si>
  <si>
    <t>O5748</t>
  </si>
  <si>
    <t>C6399</t>
  </si>
  <si>
    <t>O10399</t>
  </si>
  <si>
    <t>C1074</t>
  </si>
  <si>
    <t>O5074</t>
  </si>
  <si>
    <t>C1373</t>
  </si>
  <si>
    <t>O5373</t>
  </si>
  <si>
    <t>C2628</t>
  </si>
  <si>
    <t>O6628</t>
  </si>
  <si>
    <t>C3599</t>
  </si>
  <si>
    <t>O7599</t>
  </si>
  <si>
    <t>C4040</t>
  </si>
  <si>
    <t>O8040</t>
  </si>
  <si>
    <t>C5234</t>
  </si>
  <si>
    <t>O9234</t>
  </si>
  <si>
    <t>C4026</t>
  </si>
  <si>
    <t>O8026</t>
  </si>
  <si>
    <t>C6943</t>
  </si>
  <si>
    <t>O10943</t>
  </si>
  <si>
    <t>C1706</t>
  </si>
  <si>
    <t>O5706</t>
  </si>
  <si>
    <t>C6591</t>
  </si>
  <si>
    <t>O10591</t>
  </si>
  <si>
    <t>C1433</t>
  </si>
  <si>
    <t>O5433</t>
  </si>
  <si>
    <t>C3793</t>
  </si>
  <si>
    <t>O7793</t>
  </si>
  <si>
    <t>C3359</t>
  </si>
  <si>
    <t>O7359</t>
  </si>
  <si>
    <t>C2325</t>
  </si>
  <si>
    <t>O6325</t>
  </si>
  <si>
    <t>C3206</t>
  </si>
  <si>
    <t>O7206</t>
  </si>
  <si>
    <t>C3181</t>
  </si>
  <si>
    <t>O7181</t>
  </si>
  <si>
    <t>C3977</t>
  </si>
  <si>
    <t>O7977</t>
  </si>
  <si>
    <t>C3148</t>
  </si>
  <si>
    <t>O7148</t>
  </si>
  <si>
    <t>C1313</t>
  </si>
  <si>
    <t>O5313</t>
  </si>
  <si>
    <t>C5366</t>
  </si>
  <si>
    <t>O9366</t>
  </si>
  <si>
    <t>C6202</t>
  </si>
  <si>
    <t>O10202</t>
  </si>
  <si>
    <t>C2821</t>
  </si>
  <si>
    <t>O6821</t>
  </si>
  <si>
    <t>C5434</t>
  </si>
  <si>
    <t>O9434</t>
  </si>
  <si>
    <t>C2014</t>
  </si>
  <si>
    <t>O6014</t>
  </si>
  <si>
    <t>C3621</t>
  </si>
  <si>
    <t>O7621</t>
  </si>
  <si>
    <t>C5281</t>
  </si>
  <si>
    <t>O9281</t>
  </si>
  <si>
    <t>C3933</t>
  </si>
  <si>
    <t>O7933</t>
  </si>
  <si>
    <t>C3028</t>
  </si>
  <si>
    <t>O7028</t>
  </si>
  <si>
    <t>C2273</t>
  </si>
  <si>
    <t>O6273</t>
  </si>
  <si>
    <t>C6106</t>
  </si>
  <si>
    <t>O10106</t>
  </si>
  <si>
    <t>C1137</t>
  </si>
  <si>
    <t>O5137</t>
  </si>
  <si>
    <t>C6754</t>
  </si>
  <si>
    <t>O10754</t>
  </si>
  <si>
    <t>C2922</t>
  </si>
  <si>
    <t>O6922</t>
  </si>
  <si>
    <t>C1936</t>
  </si>
  <si>
    <t>O5936</t>
  </si>
  <si>
    <t>C3221</t>
  </si>
  <si>
    <t>O7221</t>
  </si>
  <si>
    <t>C2854</t>
  </si>
  <si>
    <t>O6854</t>
  </si>
  <si>
    <t>C1022</t>
  </si>
  <si>
    <t>O5022</t>
  </si>
  <si>
    <t>C5204</t>
  </si>
  <si>
    <t>O9204</t>
  </si>
  <si>
    <t>C5330</t>
  </si>
  <si>
    <t>O9330</t>
  </si>
  <si>
    <t>C5987</t>
  </si>
  <si>
    <t>O9987</t>
  </si>
  <si>
    <t>C2604</t>
  </si>
  <si>
    <t>O6604</t>
  </si>
  <si>
    <t>C5531</t>
  </si>
  <si>
    <t>O9531</t>
  </si>
  <si>
    <t>C6684</t>
  </si>
  <si>
    <t>O10684</t>
  </si>
  <si>
    <t>C5256</t>
  </si>
  <si>
    <t>O9256</t>
  </si>
  <si>
    <t>C6285</t>
  </si>
  <si>
    <t>O10285</t>
  </si>
  <si>
    <t>C5157</t>
  </si>
  <si>
    <t>O9157</t>
  </si>
  <si>
    <t>C6338</t>
  </si>
  <si>
    <t>O10338</t>
  </si>
  <si>
    <t>C6975</t>
  </si>
  <si>
    <t>O10975</t>
  </si>
  <si>
    <t>C3697</t>
  </si>
  <si>
    <t>O7697</t>
  </si>
  <si>
    <t>C6325</t>
  </si>
  <si>
    <t>O10325</t>
  </si>
  <si>
    <t>C3838</t>
  </si>
  <si>
    <t>O7838</t>
  </si>
  <si>
    <t>C5727</t>
  </si>
  <si>
    <t>O9727</t>
  </si>
  <si>
    <t>C6395</t>
  </si>
  <si>
    <t>O10395</t>
  </si>
  <si>
    <t>C1595</t>
  </si>
  <si>
    <t>O5595</t>
  </si>
  <si>
    <t>C4804</t>
  </si>
  <si>
    <t>O8804</t>
  </si>
  <si>
    <t>C4717</t>
  </si>
  <si>
    <t>O8717</t>
  </si>
  <si>
    <t>C1898</t>
  </si>
  <si>
    <t>O5898</t>
  </si>
  <si>
    <t>C1811</t>
  </si>
  <si>
    <t>O5811</t>
  </si>
  <si>
    <t>C1715</t>
  </si>
  <si>
    <t>O5715</t>
  </si>
  <si>
    <t>C2417</t>
  </si>
  <si>
    <t>O6417</t>
  </si>
  <si>
    <t>C4314</t>
  </si>
  <si>
    <t>O8314</t>
  </si>
  <si>
    <t>C4600</t>
  </si>
  <si>
    <t>O8600</t>
  </si>
  <si>
    <t>C4648</t>
  </si>
  <si>
    <t>O8648</t>
  </si>
  <si>
    <t>C1090</t>
  </si>
  <si>
    <t>O5090</t>
  </si>
  <si>
    <t>C4741</t>
  </si>
  <si>
    <t>O8741</t>
  </si>
  <si>
    <t>C5787</t>
  </si>
  <si>
    <t>O9787</t>
  </si>
  <si>
    <t>C4948</t>
  </si>
  <si>
    <t>O8948</t>
  </si>
  <si>
    <t>C1183</t>
  </si>
  <si>
    <t>O5183</t>
  </si>
  <si>
    <t>C6972</t>
  </si>
  <si>
    <t>O10972</t>
  </si>
  <si>
    <t>C2654</t>
  </si>
  <si>
    <t>O6654</t>
  </si>
  <si>
    <t>C5264</t>
  </si>
  <si>
    <t>O9264</t>
  </si>
  <si>
    <t>C2024</t>
  </si>
  <si>
    <t>O6024</t>
  </si>
  <si>
    <t>C6718</t>
  </si>
  <si>
    <t>O10718</t>
  </si>
  <si>
    <t>C3732</t>
  </si>
  <si>
    <t>O7732</t>
  </si>
  <si>
    <t>C3576</t>
  </si>
  <si>
    <t>O7576</t>
  </si>
  <si>
    <t>C6650</t>
  </si>
  <si>
    <t>O10650</t>
  </si>
  <si>
    <t>C4832</t>
  </si>
  <si>
    <t>O8832</t>
  </si>
  <si>
    <t>C3462</t>
  </si>
  <si>
    <t>O7462</t>
  </si>
  <si>
    <t>C5730</t>
  </si>
  <si>
    <t>O9730</t>
  </si>
  <si>
    <t>C4084</t>
  </si>
  <si>
    <t>O8084</t>
  </si>
  <si>
    <t>C6792</t>
  </si>
  <si>
    <t>O10792</t>
  </si>
  <si>
    <t>C6597</t>
  </si>
  <si>
    <t>O10597</t>
  </si>
  <si>
    <t>C2725</t>
  </si>
  <si>
    <t>O6725</t>
  </si>
  <si>
    <t>C5178</t>
  </si>
  <si>
    <t>O9178</t>
  </si>
  <si>
    <t>C1669</t>
  </si>
  <si>
    <t>O5669</t>
  </si>
  <si>
    <t>C4862</t>
  </si>
  <si>
    <t>O8862</t>
  </si>
  <si>
    <t>C2253</t>
  </si>
  <si>
    <t>O6253</t>
  </si>
  <si>
    <t>C5577</t>
  </si>
  <si>
    <t>O9577</t>
  </si>
  <si>
    <t>C4609</t>
  </si>
  <si>
    <t>O8609</t>
  </si>
  <si>
    <t>C6125</t>
  </si>
  <si>
    <t>O10125</t>
  </si>
  <si>
    <t>C1759</t>
  </si>
  <si>
    <t>O5759</t>
  </si>
  <si>
    <t>C2132</t>
  </si>
  <si>
    <t>O6132</t>
  </si>
  <si>
    <t>C5304</t>
  </si>
  <si>
    <t>O9304</t>
  </si>
  <si>
    <t>C6182</t>
  </si>
  <si>
    <t>O10182</t>
  </si>
  <si>
    <t>C5387</t>
  </si>
  <si>
    <t>O9387</t>
  </si>
  <si>
    <t>C1803</t>
  </si>
  <si>
    <t>O5803</t>
  </si>
  <si>
    <t>C3288</t>
  </si>
  <si>
    <t>O7288</t>
  </si>
  <si>
    <t>C2425</t>
  </si>
  <si>
    <t>O6425</t>
  </si>
  <si>
    <t>C1561</t>
  </si>
  <si>
    <t>O5561</t>
  </si>
  <si>
    <t>C4473</t>
  </si>
  <si>
    <t>O8473</t>
  </si>
  <si>
    <t>C5599</t>
  </si>
  <si>
    <t>O9599</t>
  </si>
  <si>
    <t>C2152</t>
  </si>
  <si>
    <t>O6152</t>
  </si>
  <si>
    <t>C2213</t>
  </si>
  <si>
    <t>O6213</t>
  </si>
  <si>
    <t>C5090</t>
  </si>
  <si>
    <t>O9090</t>
  </si>
  <si>
    <t>C3946</t>
  </si>
  <si>
    <t>O7946</t>
  </si>
  <si>
    <t>C2954</t>
  </si>
  <si>
    <t>O6954</t>
  </si>
  <si>
    <t>C5076</t>
  </si>
  <si>
    <t>O9076</t>
  </si>
  <si>
    <t>C4321</t>
  </si>
  <si>
    <t>O8321</t>
  </si>
  <si>
    <t>C5823</t>
  </si>
  <si>
    <t>O9823</t>
  </si>
  <si>
    <t>C5740</t>
  </si>
  <si>
    <t>O9740</t>
  </si>
  <si>
    <t>C6907</t>
  </si>
  <si>
    <t>O10907</t>
  </si>
  <si>
    <t>C5021</t>
  </si>
  <si>
    <t>O9021</t>
  </si>
  <si>
    <t>C1864</t>
  </si>
  <si>
    <t>O5864</t>
  </si>
  <si>
    <t>C2314</t>
  </si>
  <si>
    <t>O6314</t>
  </si>
  <si>
    <t>C2081</t>
  </si>
  <si>
    <t>O6081</t>
  </si>
  <si>
    <t>C6604</t>
  </si>
  <si>
    <t>O10604</t>
  </si>
  <si>
    <t>C3400</t>
  </si>
  <si>
    <t>O7400</t>
  </si>
  <si>
    <t>C3215</t>
  </si>
  <si>
    <t>O7215</t>
  </si>
  <si>
    <t>C3879</t>
  </si>
  <si>
    <t>O7879</t>
  </si>
  <si>
    <t>C4821</t>
  </si>
  <si>
    <t>O8821</t>
  </si>
  <si>
    <t>C4987</t>
  </si>
  <si>
    <t>O8987</t>
  </si>
  <si>
    <t>C6461</t>
  </si>
  <si>
    <t>O10461</t>
  </si>
  <si>
    <t>C2618</t>
  </si>
  <si>
    <t>O6618</t>
  </si>
  <si>
    <t>C5250</t>
  </si>
  <si>
    <t>O9250</t>
  </si>
  <si>
    <t>C3242</t>
  </si>
  <si>
    <t>O7242</t>
  </si>
  <si>
    <t>C1305</t>
  </si>
  <si>
    <t>O5305</t>
  </si>
  <si>
    <t>C6717</t>
  </si>
  <si>
    <t>O10717</t>
  </si>
  <si>
    <t>C2274</t>
  </si>
  <si>
    <t>O6274</t>
  </si>
  <si>
    <t>C6128</t>
  </si>
  <si>
    <t>O10128</t>
  </si>
  <si>
    <t>C2424</t>
  </si>
  <si>
    <t>O6424</t>
  </si>
  <si>
    <t>C3037</t>
  </si>
  <si>
    <t>O7037</t>
  </si>
  <si>
    <t>C6546</t>
  </si>
  <si>
    <t>O10546</t>
  </si>
  <si>
    <t>C6475</t>
  </si>
  <si>
    <t>O10475</t>
  </si>
  <si>
    <t>C4402</t>
  </si>
  <si>
    <t>O8402</t>
  </si>
  <si>
    <t>C3677</t>
  </si>
  <si>
    <t>O7677</t>
  </si>
  <si>
    <t>C1923</t>
  </si>
  <si>
    <t>O5923</t>
  </si>
  <si>
    <t>C1914</t>
  </si>
  <si>
    <t>O5914</t>
  </si>
  <si>
    <t>C2558</t>
  </si>
  <si>
    <t>O6558</t>
  </si>
  <si>
    <t>C1364</t>
  </si>
  <si>
    <t>O5364</t>
  </si>
  <si>
    <t>C1806</t>
  </si>
  <si>
    <t>O5806</t>
  </si>
  <si>
    <t>C5931</t>
  </si>
  <si>
    <t>O9931</t>
  </si>
  <si>
    <t>C6644</t>
  </si>
  <si>
    <t>O10644</t>
  </si>
  <si>
    <t>C3551</t>
  </si>
  <si>
    <t>O7551</t>
  </si>
  <si>
    <t>C2614</t>
  </si>
  <si>
    <t>O6614</t>
  </si>
  <si>
    <t>C4833</t>
  </si>
  <si>
    <t>O8833</t>
  </si>
  <si>
    <t>C4413</t>
  </si>
  <si>
    <t>O8413</t>
  </si>
  <si>
    <t>C1166</t>
  </si>
  <si>
    <t>O5166</t>
  </si>
  <si>
    <t>C5743</t>
  </si>
  <si>
    <t>O9743</t>
  </si>
  <si>
    <t>C4291</t>
  </si>
  <si>
    <t>O8291</t>
  </si>
  <si>
    <t>C2591</t>
  </si>
  <si>
    <t>O6591</t>
  </si>
  <si>
    <t>C5694</t>
  </si>
  <si>
    <t>O9694</t>
  </si>
  <si>
    <t>C6048</t>
  </si>
  <si>
    <t>O10048</t>
  </si>
  <si>
    <t>C5862</t>
  </si>
  <si>
    <t>O9862</t>
  </si>
  <si>
    <t>C6260</t>
  </si>
  <si>
    <t>O10260</t>
  </si>
  <si>
    <t>C2459</t>
  </si>
  <si>
    <t>O6459</t>
  </si>
  <si>
    <t>C5900</t>
  </si>
  <si>
    <t>O9900</t>
  </si>
  <si>
    <t>C5309</t>
  </si>
  <si>
    <t>O9309</t>
  </si>
  <si>
    <t>C3251</t>
  </si>
  <si>
    <t>O7251</t>
  </si>
  <si>
    <t>C4974</t>
  </si>
  <si>
    <t>O8974</t>
  </si>
  <si>
    <t>C6050</t>
  </si>
  <si>
    <t>O10050</t>
  </si>
  <si>
    <t>C2577</t>
  </si>
  <si>
    <t>O6577</t>
  </si>
  <si>
    <t>C5365</t>
  </si>
  <si>
    <t>O9365</t>
  </si>
  <si>
    <t>C2279</t>
  </si>
  <si>
    <t>O6279</t>
  </si>
  <si>
    <t>C2164</t>
  </si>
  <si>
    <t>O6164</t>
  </si>
  <si>
    <t>C2012</t>
  </si>
  <si>
    <t>O6012</t>
  </si>
  <si>
    <t>C5065</t>
  </si>
  <si>
    <t>O9065</t>
  </si>
  <si>
    <t>C5485</t>
  </si>
  <si>
    <t>O9485</t>
  </si>
  <si>
    <t>C5769</t>
  </si>
  <si>
    <t>O9769</t>
  </si>
  <si>
    <t>C3167</t>
  </si>
  <si>
    <t>O7167</t>
  </si>
  <si>
    <t>C5349</t>
  </si>
  <si>
    <t>O9349</t>
  </si>
  <si>
    <t>C6857</t>
  </si>
  <si>
    <t>O10857</t>
  </si>
  <si>
    <t>C2060</t>
  </si>
  <si>
    <t>O6060</t>
  </si>
  <si>
    <t>C3619</t>
  </si>
  <si>
    <t>O7619</t>
  </si>
  <si>
    <t>C4125</t>
  </si>
  <si>
    <t>O8125</t>
  </si>
  <si>
    <t>C4295</t>
  </si>
  <si>
    <t>O8295</t>
  </si>
  <si>
    <t>C5925</t>
  </si>
  <si>
    <t>O9925</t>
  </si>
  <si>
    <t>C3525</t>
  </si>
  <si>
    <t>O7525</t>
  </si>
  <si>
    <t>C3617</t>
  </si>
  <si>
    <t>O7617</t>
  </si>
  <si>
    <t>C4537</t>
  </si>
  <si>
    <t>O8537</t>
  </si>
  <si>
    <t>C4886</t>
  </si>
  <si>
    <t>O8886</t>
  </si>
  <si>
    <t>C4126</t>
  </si>
  <si>
    <t>O8126</t>
  </si>
  <si>
    <t>C1964</t>
  </si>
  <si>
    <t>O5964</t>
  </si>
  <si>
    <t>C5252</t>
  </si>
  <si>
    <t>O9252</t>
  </si>
  <si>
    <t>C2712</t>
  </si>
  <si>
    <t>O6712</t>
  </si>
  <si>
    <t>C4070</t>
  </si>
  <si>
    <t>O8070</t>
  </si>
  <si>
    <t>C2764</t>
  </si>
  <si>
    <t>O6764</t>
  </si>
  <si>
    <t>C3202</t>
  </si>
  <si>
    <t>O7202</t>
  </si>
  <si>
    <t>C5896</t>
  </si>
  <si>
    <t>O9896</t>
  </si>
  <si>
    <t>C2787</t>
  </si>
  <si>
    <t>O6787</t>
  </si>
  <si>
    <t>C1105</t>
  </si>
  <si>
    <t>O5105</t>
  </si>
  <si>
    <t>C6153</t>
  </si>
  <si>
    <t>O10153</t>
  </si>
  <si>
    <t>C4523</t>
  </si>
  <si>
    <t>O8523</t>
  </si>
  <si>
    <t>C4095</t>
  </si>
  <si>
    <t>O8095</t>
  </si>
  <si>
    <t>C6418</t>
  </si>
  <si>
    <t>O10418</t>
  </si>
  <si>
    <t>C2129</t>
  </si>
  <si>
    <t>O6129</t>
  </si>
  <si>
    <t>C6088</t>
  </si>
  <si>
    <t>O10088</t>
  </si>
  <si>
    <t>C3934</t>
  </si>
  <si>
    <t>O7934</t>
  </si>
  <si>
    <t>C4927</t>
  </si>
  <si>
    <t>O8927</t>
  </si>
  <si>
    <t>C5846</t>
  </si>
  <si>
    <t>O9846</t>
  </si>
  <si>
    <t>C1468</t>
  </si>
  <si>
    <t>O5468</t>
  </si>
  <si>
    <t>C5438</t>
  </si>
  <si>
    <t>O9438</t>
  </si>
  <si>
    <t>C4643</t>
  </si>
  <si>
    <t>O8643</t>
  </si>
  <si>
    <t>C2823</t>
  </si>
  <si>
    <t>O6823</t>
  </si>
  <si>
    <t>C4057</t>
  </si>
  <si>
    <t>O8057</t>
  </si>
  <si>
    <t>C2338</t>
  </si>
  <si>
    <t>O6338</t>
  </si>
  <si>
    <t>C5592</t>
  </si>
  <si>
    <t>O9592</t>
  </si>
  <si>
    <t>C6815</t>
  </si>
  <si>
    <t>O10815</t>
  </si>
  <si>
    <t>C5693</t>
  </si>
  <si>
    <t>O9693</t>
  </si>
  <si>
    <t>C3585</t>
  </si>
  <si>
    <t>O7585</t>
  </si>
  <si>
    <t>C6139</t>
  </si>
  <si>
    <t>O10139</t>
  </si>
  <si>
    <t>C5177</t>
  </si>
  <si>
    <t>O9177</t>
  </si>
  <si>
    <t>C5913</t>
  </si>
  <si>
    <t>O9913</t>
  </si>
  <si>
    <t>C4088</t>
  </si>
  <si>
    <t>O8088</t>
  </si>
  <si>
    <t>C4919</t>
  </si>
  <si>
    <t>O8919</t>
  </si>
  <si>
    <t>C2741</t>
  </si>
  <si>
    <t>O6741</t>
  </si>
  <si>
    <t>C2687</t>
  </si>
  <si>
    <t>O6687</t>
  </si>
  <si>
    <t>C2962</t>
  </si>
  <si>
    <t>O6962</t>
  </si>
  <si>
    <t>C5917</t>
  </si>
  <si>
    <t>O9917</t>
  </si>
  <si>
    <t>C4596</t>
  </si>
  <si>
    <t>O8596</t>
  </si>
  <si>
    <t>C5156</t>
  </si>
  <si>
    <t>O9156</t>
  </si>
  <si>
    <t>C3549</t>
  </si>
  <si>
    <t>O7549</t>
  </si>
  <si>
    <t>C3955</t>
  </si>
  <si>
    <t>O7955</t>
  </si>
  <si>
    <t>C1438</t>
  </si>
  <si>
    <t>O5438</t>
  </si>
  <si>
    <t>C5255</t>
  </si>
  <si>
    <t>O9255</t>
  </si>
  <si>
    <t>C4087</t>
  </si>
  <si>
    <t>O8087</t>
  </si>
  <si>
    <t>C4765</t>
  </si>
  <si>
    <t>O8765</t>
  </si>
  <si>
    <t>C3235</t>
  </si>
  <si>
    <t>O7235</t>
  </si>
  <si>
    <t>C2979</t>
  </si>
  <si>
    <t>O6979</t>
  </si>
  <si>
    <t>C4025</t>
  </si>
  <si>
    <t>O8025</t>
  </si>
  <si>
    <t>C5546</t>
  </si>
  <si>
    <t>O9546</t>
  </si>
  <si>
    <t>C4260</t>
  </si>
  <si>
    <t>O8260</t>
  </si>
  <si>
    <t>C1762</t>
  </si>
  <si>
    <t>O5762</t>
  </si>
  <si>
    <t>C6064</t>
  </si>
  <si>
    <t>O10064</t>
  </si>
  <si>
    <t>C4144</t>
  </si>
  <si>
    <t>O8144</t>
  </si>
  <si>
    <t>C6442</t>
  </si>
  <si>
    <t>O10442</t>
  </si>
  <si>
    <t>C3713</t>
  </si>
  <si>
    <t>O7713</t>
  </si>
  <si>
    <t>C2632</t>
  </si>
  <si>
    <t>O6632</t>
  </si>
  <si>
    <t>C4477</t>
  </si>
  <si>
    <t>O8477</t>
  </si>
  <si>
    <t>C4450</t>
  </si>
  <si>
    <t>O8450</t>
  </si>
  <si>
    <t>C4815</t>
  </si>
  <si>
    <t>O8815</t>
  </si>
  <si>
    <t>C3476</t>
  </si>
  <si>
    <t>O7476</t>
  </si>
  <si>
    <t>C1308</t>
  </si>
  <si>
    <t>O5308</t>
  </si>
  <si>
    <t>C6645</t>
  </si>
  <si>
    <t>O10645</t>
  </si>
  <si>
    <t>C5666</t>
  </si>
  <si>
    <t>O9666</t>
  </si>
  <si>
    <t>C1248</t>
  </si>
  <si>
    <t>O5248</t>
  </si>
  <si>
    <t>C6272</t>
  </si>
  <si>
    <t>O10272</t>
  </si>
  <si>
    <t>C6264</t>
  </si>
  <si>
    <t>O10264</t>
  </si>
  <si>
    <t>C3031</t>
  </si>
  <si>
    <t>O7031</t>
  </si>
  <si>
    <t>C2865</t>
  </si>
  <si>
    <t>O6865</t>
  </si>
  <si>
    <t>C1204</t>
  </si>
  <si>
    <t>O5204</t>
  </si>
  <si>
    <t>C1134</t>
  </si>
  <si>
    <t>O5134</t>
  </si>
  <si>
    <t>C1550</t>
  </si>
  <si>
    <t>O5550</t>
  </si>
  <si>
    <t>C2126</t>
  </si>
  <si>
    <t>O6126</t>
  </si>
  <si>
    <t>C3762</t>
  </si>
  <si>
    <t>O7762</t>
  </si>
  <si>
    <t>C5103</t>
  </si>
  <si>
    <t>O9103</t>
  </si>
  <si>
    <t>C6456</t>
  </si>
  <si>
    <t>O10456</t>
  </si>
  <si>
    <t>C6613</t>
  </si>
  <si>
    <t>O10613</t>
  </si>
  <si>
    <t>C6370</t>
  </si>
  <si>
    <t>O10370</t>
  </si>
  <si>
    <t>C1868</t>
  </si>
  <si>
    <t>O5868</t>
  </si>
  <si>
    <t>C6309</t>
  </si>
  <si>
    <t>O10309</t>
  </si>
  <si>
    <t>C6957</t>
  </si>
  <si>
    <t>O10957</t>
  </si>
  <si>
    <t>C2233</t>
  </si>
  <si>
    <t>O6233</t>
  </si>
  <si>
    <t>C6096</t>
  </si>
  <si>
    <t>O10096</t>
  </si>
  <si>
    <t>C1808</t>
  </si>
  <si>
    <t>O5808</t>
  </si>
  <si>
    <t>C5392</t>
  </si>
  <si>
    <t>O9392</t>
  </si>
  <si>
    <t>C3460</t>
  </si>
  <si>
    <t>O7460</t>
  </si>
  <si>
    <t>C6947</t>
  </si>
  <si>
    <t>O10947</t>
  </si>
  <si>
    <t>C5742</t>
  </si>
  <si>
    <t>O9742</t>
  </si>
  <si>
    <t>C6881</t>
  </si>
  <si>
    <t>O10881</t>
  </si>
  <si>
    <t>C4580</t>
  </si>
  <si>
    <t>O8580</t>
  </si>
  <si>
    <t>C6275</t>
  </si>
  <si>
    <t>O10275</t>
  </si>
  <si>
    <t>C3500</t>
  </si>
  <si>
    <t>O7500</t>
  </si>
  <si>
    <t>C1855</t>
  </si>
  <si>
    <t>O5855</t>
  </si>
  <si>
    <t>C6132</t>
  </si>
  <si>
    <t>O10132</t>
  </si>
  <si>
    <t>C4661</t>
  </si>
  <si>
    <t>O8661</t>
  </si>
  <si>
    <t>C4180</t>
  </si>
  <si>
    <t>O8180</t>
  </si>
  <si>
    <t>C6257</t>
  </si>
  <si>
    <t>O10257</t>
  </si>
  <si>
    <t>C4454</t>
  </si>
  <si>
    <t>O8454</t>
  </si>
  <si>
    <t>C2106</t>
  </si>
  <si>
    <t>O6106</t>
  </si>
  <si>
    <t>C1002</t>
  </si>
  <si>
    <t>O5002</t>
  </si>
  <si>
    <t>C6090</t>
  </si>
  <si>
    <t>O10090</t>
  </si>
  <si>
    <t>C1465</t>
  </si>
  <si>
    <t>O5465</t>
  </si>
  <si>
    <t>C4784</t>
  </si>
  <si>
    <t>O8784</t>
  </si>
  <si>
    <t>C3454</t>
  </si>
  <si>
    <t>O7454</t>
  </si>
  <si>
    <t>C5359</t>
  </si>
  <si>
    <t>O9359</t>
  </si>
  <si>
    <t>C3488</t>
  </si>
  <si>
    <t>O7488</t>
  </si>
  <si>
    <t>C3064</t>
  </si>
  <si>
    <t>O7064</t>
  </si>
  <si>
    <t>C5341</t>
  </si>
  <si>
    <t>O9341</t>
  </si>
  <si>
    <t>C4435</t>
  </si>
  <si>
    <t>O8435</t>
  </si>
  <si>
    <t>C5457</t>
  </si>
  <si>
    <t>O9457</t>
  </si>
  <si>
    <t>C3294</t>
  </si>
  <si>
    <t>O7294</t>
  </si>
  <si>
    <t>C6944</t>
  </si>
  <si>
    <t>O10944</t>
  </si>
  <si>
    <t>C2705</t>
  </si>
  <si>
    <t>O6705</t>
  </si>
  <si>
    <t>C3954</t>
  </si>
  <si>
    <t>O7954</t>
  </si>
  <si>
    <t>C4645</t>
  </si>
  <si>
    <t>O8645</t>
  </si>
  <si>
    <t>C6601</t>
  </si>
  <si>
    <t>O10601</t>
  </si>
  <si>
    <t>C3780</t>
  </si>
  <si>
    <t>O7780</t>
  </si>
  <si>
    <t>C3861</t>
  </si>
  <si>
    <t>O7861</t>
  </si>
  <si>
    <t>C4576</t>
  </si>
  <si>
    <t>O8576</t>
  </si>
  <si>
    <t>C6909</t>
  </si>
  <si>
    <t>O10909</t>
  </si>
  <si>
    <t>C4175</t>
  </si>
  <si>
    <t>O8175</t>
  </si>
  <si>
    <t>C4830</t>
  </si>
  <si>
    <t>O8830</t>
  </si>
  <si>
    <t>C3814</t>
  </si>
  <si>
    <t>O7814</t>
  </si>
  <si>
    <t>C6032</t>
  </si>
  <si>
    <t>O10032</t>
  </si>
  <si>
    <t>C6094</t>
  </si>
  <si>
    <t>O10094</t>
  </si>
  <si>
    <t>C1817</t>
  </si>
  <si>
    <t>O5817</t>
  </si>
  <si>
    <t>C2945</t>
  </si>
  <si>
    <t>O6945</t>
  </si>
  <si>
    <t>C4813</t>
  </si>
  <si>
    <t>O8813</t>
  </si>
  <si>
    <t>C6585</t>
  </si>
  <si>
    <t>O10585</t>
  </si>
  <si>
    <t>C3486</t>
  </si>
  <si>
    <t>O7486</t>
  </si>
  <si>
    <t>C6287</t>
  </si>
  <si>
    <t>O10287</t>
  </si>
  <si>
    <t>C2232</t>
  </si>
  <si>
    <t>O6232</t>
  </si>
  <si>
    <t>C4118</t>
  </si>
  <si>
    <t>O8118</t>
  </si>
  <si>
    <t>C6380</t>
  </si>
  <si>
    <t>O10380</t>
  </si>
  <si>
    <t>C4060</t>
  </si>
  <si>
    <t>O8060</t>
  </si>
  <si>
    <t>C5433</t>
  </si>
  <si>
    <t>O9433</t>
  </si>
  <si>
    <t>C5957</t>
  </si>
  <si>
    <t>O9957</t>
  </si>
  <si>
    <t>C1822</t>
  </si>
  <si>
    <t>O5822</t>
  </si>
  <si>
    <t>C6917</t>
  </si>
  <si>
    <t>O10917</t>
  </si>
  <si>
    <t>C2258</t>
  </si>
  <si>
    <t>O6258</t>
  </si>
  <si>
    <t>C1133</t>
  </si>
  <si>
    <t>O5133</t>
  </si>
  <si>
    <t>C6476</t>
  </si>
  <si>
    <t>O10476</t>
  </si>
  <si>
    <t>C6238</t>
  </si>
  <si>
    <t>O10238</t>
  </si>
  <si>
    <t>C4634</t>
  </si>
  <si>
    <t>O8634</t>
  </si>
  <si>
    <t>C2731</t>
  </si>
  <si>
    <t>O6731</t>
  </si>
  <si>
    <t>C4693</t>
  </si>
  <si>
    <t>O8693</t>
  </si>
  <si>
    <t>C4925</t>
  </si>
  <si>
    <t>O8925</t>
  </si>
  <si>
    <t>C5489</t>
  </si>
  <si>
    <t>O9489</t>
  </si>
  <si>
    <t>C2992</t>
  </si>
  <si>
    <t>O6992</t>
  </si>
  <si>
    <t>C6587</t>
  </si>
  <si>
    <t>O10587</t>
  </si>
  <si>
    <t>C4244</t>
  </si>
  <si>
    <t>O8244</t>
  </si>
  <si>
    <t>C1689</t>
  </si>
  <si>
    <t>O5689</t>
  </si>
  <si>
    <t>C3286</t>
  </si>
  <si>
    <t>O7286</t>
  </si>
  <si>
    <t>C5571</t>
  </si>
  <si>
    <t>O9571</t>
  </si>
  <si>
    <t>C2568</t>
  </si>
  <si>
    <t>O6568</t>
  </si>
  <si>
    <t>C5706</t>
  </si>
  <si>
    <t>O9706</t>
  </si>
  <si>
    <t>C3016</t>
  </si>
  <si>
    <t>O7016</t>
  </si>
  <si>
    <t>C3835</t>
  </si>
  <si>
    <t>O7835</t>
  </si>
  <si>
    <t>C5565</t>
  </si>
  <si>
    <t>O9565</t>
  </si>
  <si>
    <t>C6074</t>
  </si>
  <si>
    <t>O10074</t>
  </si>
  <si>
    <t>C4453</t>
  </si>
  <si>
    <t>O8453</t>
  </si>
  <si>
    <t>C3067</t>
  </si>
  <si>
    <t>O7067</t>
  </si>
  <si>
    <t>C3860</t>
  </si>
  <si>
    <t>O7860</t>
  </si>
  <si>
    <t>C6044</t>
  </si>
  <si>
    <t>O10044</t>
  </si>
  <si>
    <t>C3841</t>
  </si>
  <si>
    <t>O7841</t>
  </si>
  <si>
    <t>C4732</t>
  </si>
  <si>
    <t>O8732</t>
  </si>
  <si>
    <t>C3995</t>
  </si>
  <si>
    <t>O7995</t>
  </si>
  <si>
    <t>C5062</t>
  </si>
  <si>
    <t>O9062</t>
  </si>
  <si>
    <t>C5760</t>
  </si>
  <si>
    <t>O9760</t>
  </si>
  <si>
    <t>C1032</t>
  </si>
  <si>
    <t>O5032</t>
  </si>
  <si>
    <t>C6685</t>
  </si>
  <si>
    <t>O10685</t>
  </si>
  <si>
    <t>C4380</t>
  </si>
  <si>
    <t>O8380</t>
  </si>
  <si>
    <t>C5303</t>
  </si>
  <si>
    <t>O9303</t>
  </si>
  <si>
    <t>C4102</t>
  </si>
  <si>
    <t>O8102</t>
  </si>
  <si>
    <t>C5946</t>
  </si>
  <si>
    <t>O9946</t>
  </si>
  <si>
    <t>C6367</t>
  </si>
  <si>
    <t>O10367</t>
  </si>
  <si>
    <t>C5608</t>
  </si>
  <si>
    <t>O9608</t>
  </si>
  <si>
    <t>C6229</t>
  </si>
  <si>
    <t>O10229</t>
  </si>
  <si>
    <t>C3001</t>
  </si>
  <si>
    <t>O7001</t>
  </si>
  <si>
    <t>C4033</t>
  </si>
  <si>
    <t>O8033</t>
  </si>
  <si>
    <t>C1219</t>
  </si>
  <si>
    <t>O5219</t>
  </si>
  <si>
    <t>C3045</t>
  </si>
  <si>
    <t>O7045</t>
  </si>
  <si>
    <t>C5025</t>
  </si>
  <si>
    <t>O9025</t>
  </si>
  <si>
    <t>C3244</t>
  </si>
  <si>
    <t>O7244</t>
  </si>
  <si>
    <t>C2216</t>
  </si>
  <si>
    <t>O6216</t>
  </si>
  <si>
    <t>C5159</t>
  </si>
  <si>
    <t>O9159</t>
  </si>
  <si>
    <t>C2209</t>
  </si>
  <si>
    <t>O6209</t>
  </si>
  <si>
    <t>C6629</t>
  </si>
  <si>
    <t>O10629</t>
  </si>
  <si>
    <t>C6701</t>
  </si>
  <si>
    <t>O10701</t>
  </si>
  <si>
    <t>C4783</t>
  </si>
  <si>
    <t>O8783</t>
  </si>
  <si>
    <t>C4559</t>
  </si>
  <si>
    <t>O8559</t>
  </si>
  <si>
    <t>C6632</t>
  </si>
  <si>
    <t>O10632</t>
  </si>
  <si>
    <t>C4470</t>
  </si>
  <si>
    <t>O8470</t>
  </si>
  <si>
    <t>C1304</t>
  </si>
  <si>
    <t>O5304</t>
  </si>
  <si>
    <t>C2035</t>
  </si>
  <si>
    <t>O6035</t>
  </si>
  <si>
    <t>C3737</t>
  </si>
  <si>
    <t>O7737</t>
  </si>
  <si>
    <t>C2135</t>
  </si>
  <si>
    <t>O6135</t>
  </si>
  <si>
    <t>C2716</t>
  </si>
  <si>
    <t>O6716</t>
  </si>
  <si>
    <t>C2333</t>
  </si>
  <si>
    <t>O6333</t>
  </si>
  <si>
    <t>C2584</t>
  </si>
  <si>
    <t>O6584</t>
  </si>
  <si>
    <t>C3647</t>
  </si>
  <si>
    <t>O7647</t>
  </si>
  <si>
    <t>C1881</t>
  </si>
  <si>
    <t>O5881</t>
  </si>
  <si>
    <t>C4877</t>
  </si>
  <si>
    <t>O8877</t>
  </si>
  <si>
    <t>C5197</t>
  </si>
  <si>
    <t>O9197</t>
  </si>
  <si>
    <t>C4134</t>
  </si>
  <si>
    <t>O8134</t>
  </si>
  <si>
    <t>C4489</t>
  </si>
  <si>
    <t>O8489</t>
  </si>
  <si>
    <t>C5708</t>
  </si>
  <si>
    <t>O9708</t>
  </si>
  <si>
    <t>C3040</t>
  </si>
  <si>
    <t>O7040</t>
  </si>
  <si>
    <t>C4882</t>
  </si>
  <si>
    <t>O8882</t>
  </si>
  <si>
    <t>C6005</t>
  </si>
  <si>
    <t>O10005</t>
  </si>
  <si>
    <t>C3237</t>
  </si>
  <si>
    <t>O7237</t>
  </si>
  <si>
    <t>C5404</t>
  </si>
  <si>
    <t>O9404</t>
  </si>
  <si>
    <t>C2495</t>
  </si>
  <si>
    <t>O6495</t>
  </si>
  <si>
    <t>C2684</t>
  </si>
  <si>
    <t>O6684</t>
  </si>
  <si>
    <t>C6575</t>
  </si>
  <si>
    <t>O10575</t>
  </si>
  <si>
    <t>C1991</t>
  </si>
  <si>
    <t>O5991</t>
  </si>
  <si>
    <t>C6500</t>
  </si>
  <si>
    <t>O10500</t>
  </si>
  <si>
    <t>C5649</t>
  </si>
  <si>
    <t>O9649</t>
  </si>
  <si>
    <t>C1523</t>
  </si>
  <si>
    <t>O5523</t>
  </si>
  <si>
    <t>C1984</t>
  </si>
  <si>
    <t>O5984</t>
  </si>
  <si>
    <t>C2767</t>
  </si>
  <si>
    <t>O6767</t>
  </si>
  <si>
    <t>C3482</t>
  </si>
  <si>
    <t>O7482</t>
  </si>
  <si>
    <t>C5552</t>
  </si>
  <si>
    <t>O9552</t>
  </si>
  <si>
    <t>C5172</t>
  </si>
  <si>
    <t>O9172</t>
  </si>
  <si>
    <t>C4876</t>
  </si>
  <si>
    <t>O8876</t>
  </si>
  <si>
    <t>C4594</t>
  </si>
  <si>
    <t>O8594</t>
  </si>
  <si>
    <t>C4710</t>
  </si>
  <si>
    <t>O8710</t>
  </si>
  <si>
    <t>C1655</t>
  </si>
  <si>
    <t>O5655</t>
  </si>
  <si>
    <t>C2873</t>
  </si>
  <si>
    <t>O6873</t>
  </si>
  <si>
    <t>C5950</t>
  </si>
  <si>
    <t>O9950</t>
  </si>
  <si>
    <t>C1674</t>
  </si>
  <si>
    <t>O5674</t>
  </si>
  <si>
    <t>C6954</t>
  </si>
  <si>
    <t>O10954</t>
  </si>
  <si>
    <t>C1123</t>
  </si>
  <si>
    <t>O5123</t>
  </si>
  <si>
    <t>C6320</t>
  </si>
  <si>
    <t>O10320</t>
  </si>
  <si>
    <t>C3060</t>
  </si>
  <si>
    <t>O7060</t>
  </si>
  <si>
    <t>C2818</t>
  </si>
  <si>
    <t>O6818</t>
  </si>
  <si>
    <t>C5253</t>
  </si>
  <si>
    <t>O9253</t>
  </si>
  <si>
    <t>C6330</t>
  </si>
  <si>
    <t>O10330</t>
  </si>
  <si>
    <t>C3479</t>
  </si>
  <si>
    <t>O7479</t>
  </si>
  <si>
    <t>C1135</t>
  </si>
  <si>
    <t>O5135</t>
  </si>
  <si>
    <t>C5632</t>
  </si>
  <si>
    <t>O9632</t>
  </si>
  <si>
    <t>C3075</t>
  </si>
  <si>
    <t>O7075</t>
  </si>
  <si>
    <t>C4842</t>
  </si>
  <si>
    <t>O8842</t>
  </si>
  <si>
    <t>C4306</t>
  </si>
  <si>
    <t>O8306</t>
  </si>
  <si>
    <t>C3425</t>
  </si>
  <si>
    <t>O7425</t>
  </si>
  <si>
    <t>C2545</t>
  </si>
  <si>
    <t>O6545</t>
  </si>
  <si>
    <t>C2597</t>
  </si>
  <si>
    <t>O6597</t>
  </si>
  <si>
    <t>C5173</t>
  </si>
  <si>
    <t>O9173</t>
  </si>
  <si>
    <t>C1116</t>
  </si>
  <si>
    <t>O5116</t>
  </si>
  <si>
    <t>C4553</t>
  </si>
  <si>
    <t>O8553</t>
  </si>
  <si>
    <t>C6483</t>
  </si>
  <si>
    <t>O10483</t>
  </si>
  <si>
    <t>C3615</t>
  </si>
  <si>
    <t>O7615</t>
  </si>
  <si>
    <t>C1824</t>
  </si>
  <si>
    <t>O5824</t>
  </si>
  <si>
    <t>C6611</t>
  </si>
  <si>
    <t>O10611</t>
  </si>
  <si>
    <t>C4166</t>
  </si>
  <si>
    <t>O8166</t>
  </si>
  <si>
    <t>C5283</t>
  </si>
  <si>
    <t>O9283</t>
  </si>
  <si>
    <t>C4493</t>
  </si>
  <si>
    <t>O8493</t>
  </si>
  <si>
    <t>C5548</t>
  </si>
  <si>
    <t>O9548</t>
  </si>
  <si>
    <t>C1467</t>
  </si>
  <si>
    <t>O5467</t>
  </si>
  <si>
    <t>C1508</t>
  </si>
  <si>
    <t>O5508</t>
  </si>
  <si>
    <t>C4416</t>
  </si>
  <si>
    <t>O8416</t>
  </si>
  <si>
    <t>C5465</t>
  </si>
  <si>
    <t>O9465</t>
  </si>
  <si>
    <t>C3354</t>
  </si>
  <si>
    <t>O7354</t>
  </si>
  <si>
    <t>C4343</t>
  </si>
  <si>
    <t>O8343</t>
  </si>
  <si>
    <t>C6731</t>
  </si>
  <si>
    <t>O10731</t>
  </si>
  <si>
    <t>C3461</t>
  </si>
  <si>
    <t>O7461</t>
  </si>
  <si>
    <t>C2294</t>
  </si>
  <si>
    <t>O6294</t>
  </si>
  <si>
    <t>C3869</t>
  </si>
  <si>
    <t>O7869</t>
  </si>
  <si>
    <t>C1031</t>
  </si>
  <si>
    <t>O5031</t>
  </si>
  <si>
    <t>C4367</t>
  </si>
  <si>
    <t>O8367</t>
  </si>
  <si>
    <t>C5149</t>
  </si>
  <si>
    <t>O9149</t>
  </si>
  <si>
    <t>C4916</t>
  </si>
  <si>
    <t>O8916</t>
  </si>
  <si>
    <t>C5348</t>
  </si>
  <si>
    <t>O9348</t>
  </si>
  <si>
    <t>C1452</t>
  </si>
  <si>
    <t>O5452</t>
  </si>
  <si>
    <t>C5211</t>
  </si>
  <si>
    <t>O9211</t>
  </si>
  <si>
    <t>C6488</t>
  </si>
  <si>
    <t>O10488</t>
  </si>
  <si>
    <t>C3637</t>
  </si>
  <si>
    <t>O7637</t>
  </si>
  <si>
    <t>C5770</t>
  </si>
  <si>
    <t>O9770</t>
  </si>
  <si>
    <t>C2194</t>
  </si>
  <si>
    <t>O6194</t>
  </si>
  <si>
    <t>C1360</t>
  </si>
  <si>
    <t>O5360</t>
  </si>
  <si>
    <t>C4835</t>
  </si>
  <si>
    <t>O8835</t>
  </si>
  <si>
    <t>C6847</t>
  </si>
  <si>
    <t>O10847</t>
  </si>
  <si>
    <t>C5030</t>
  </si>
  <si>
    <t>O9030</t>
  </si>
  <si>
    <t>C1582</t>
  </si>
  <si>
    <t>O5582</t>
  </si>
  <si>
    <t>C2763</t>
  </si>
  <si>
    <t>O6763</t>
  </si>
  <si>
    <t>C5811</t>
  </si>
  <si>
    <t>O9811</t>
  </si>
  <si>
    <t>C2665</t>
  </si>
  <si>
    <t>O6665</t>
  </si>
  <si>
    <t>C2239</t>
  </si>
  <si>
    <t>O6239</t>
  </si>
  <si>
    <t>C1355</t>
  </si>
  <si>
    <t>O5355</t>
  </si>
  <si>
    <t>C6251</t>
  </si>
  <si>
    <t>O10251</t>
  </si>
  <si>
    <t>C1079</t>
  </si>
  <si>
    <t>O5079</t>
  </si>
  <si>
    <t>C1102</t>
  </si>
  <si>
    <t>O5102</t>
  </si>
  <si>
    <t>C3390</t>
  </si>
  <si>
    <t>O7390</t>
  </si>
  <si>
    <t>C6922</t>
  </si>
  <si>
    <t>O10922</t>
  </si>
  <si>
    <t>C1514</t>
  </si>
  <si>
    <t>O5514</t>
  </si>
  <si>
    <t>C5011</t>
  </si>
  <si>
    <t>O9011</t>
  </si>
  <si>
    <t>C5000</t>
  </si>
  <si>
    <t>O9000</t>
  </si>
  <si>
    <t>C4949</t>
  </si>
  <si>
    <t>O8949</t>
  </si>
  <si>
    <t>C5047</t>
  </si>
  <si>
    <t>O9047</t>
  </si>
  <si>
    <t>C5295</t>
  </si>
  <si>
    <t>O9295</t>
  </si>
  <si>
    <t>C1670</t>
  </si>
  <si>
    <t>O5670</t>
  </si>
  <si>
    <t>C6200</t>
  </si>
  <si>
    <t>O10200</t>
  </si>
  <si>
    <t>C2457</t>
  </si>
  <si>
    <t>O6457</t>
  </si>
  <si>
    <t>C6120</t>
  </si>
  <si>
    <t>O10120</t>
  </si>
  <si>
    <t>C1397</t>
  </si>
  <si>
    <t>O5397</t>
  </si>
  <si>
    <t>C3498</t>
  </si>
  <si>
    <t>O7498</t>
  </si>
  <si>
    <t>C4633</t>
  </si>
  <si>
    <t>O8633</t>
  </si>
  <si>
    <t>C3536</t>
  </si>
  <si>
    <t>O7536</t>
  </si>
  <si>
    <t>C3438</t>
  </si>
  <si>
    <t>O7438</t>
  </si>
  <si>
    <t>C4665</t>
  </si>
  <si>
    <t>O8665</t>
  </si>
  <si>
    <t>C6493</t>
  </si>
  <si>
    <t>O10493</t>
  </si>
  <si>
    <t>C1416</t>
  </si>
  <si>
    <t>O5416</t>
  </si>
  <si>
    <t>C2677</t>
  </si>
  <si>
    <t>O6677</t>
  </si>
  <si>
    <t>C4786</t>
  </si>
  <si>
    <t>O8786</t>
  </si>
  <si>
    <t>C3825</t>
  </si>
  <si>
    <t>O7825</t>
  </si>
  <si>
    <t>C1583</t>
  </si>
  <si>
    <t>O5583</t>
  </si>
  <si>
    <t>C2840</t>
  </si>
  <si>
    <t>O6840</t>
  </si>
  <si>
    <t>C3118</t>
  </si>
  <si>
    <t>O7118</t>
  </si>
  <si>
    <t>C6065</t>
  </si>
  <si>
    <t>O10065</t>
  </si>
  <si>
    <t>C2728</t>
  </si>
  <si>
    <t>O6728</t>
  </si>
  <si>
    <t>C6945</t>
  </si>
  <si>
    <t>O10945</t>
  </si>
  <si>
    <t>C5911</t>
  </si>
  <si>
    <t>O9911</t>
  </si>
  <si>
    <t>C6910</t>
  </si>
  <si>
    <t>O10910</t>
  </si>
  <si>
    <t>C5402</t>
  </si>
  <si>
    <t>O9402</t>
  </si>
  <si>
    <t>C6962</t>
  </si>
  <si>
    <t>O10962</t>
  </si>
  <si>
    <t>C5022</t>
  </si>
  <si>
    <t>O9022</t>
  </si>
  <si>
    <t>C5973</t>
  </si>
  <si>
    <t>O9973</t>
  </si>
  <si>
    <t>C4267</t>
  </si>
  <si>
    <t>O8267</t>
  </si>
  <si>
    <t>C1517</t>
  </si>
  <si>
    <t>O5517</t>
  </si>
  <si>
    <t>C3139</t>
  </si>
  <si>
    <t>O7139</t>
  </si>
  <si>
    <t>C5774</t>
  </si>
  <si>
    <t>O9774</t>
  </si>
  <si>
    <t>C5733</t>
  </si>
  <si>
    <t>O9733</t>
  </si>
  <si>
    <t>C4419</t>
  </si>
  <si>
    <t>O8419</t>
  </si>
  <si>
    <t>C2700</t>
  </si>
  <si>
    <t>O6700</t>
  </si>
  <si>
    <t>C4409</t>
  </si>
  <si>
    <t>O8409</t>
  </si>
  <si>
    <t>C3012</t>
  </si>
  <si>
    <t>O7012</t>
  </si>
  <si>
    <t>C1372</t>
  </si>
  <si>
    <t>O5372</t>
  </si>
  <si>
    <t>C1959</t>
  </si>
  <si>
    <t>O5959</t>
  </si>
  <si>
    <t>C2111</t>
  </si>
  <si>
    <t>O6111</t>
  </si>
  <si>
    <t>C4864</t>
  </si>
  <si>
    <t>O8864</t>
  </si>
  <si>
    <t>C6389</t>
  </si>
  <si>
    <t>O10389</t>
  </si>
  <si>
    <t>C4942</t>
  </si>
  <si>
    <t>O8942</t>
  </si>
  <si>
    <t>C2245</t>
  </si>
  <si>
    <t>O6245</t>
  </si>
  <si>
    <t>C3904</t>
  </si>
  <si>
    <t>O7904</t>
  </si>
  <si>
    <t>C3516</t>
  </si>
  <si>
    <t>O7516</t>
  </si>
  <si>
    <t>C3378</t>
  </si>
  <si>
    <t>O7378</t>
  </si>
  <si>
    <t>C6870</t>
  </si>
  <si>
    <t>O10870</t>
  </si>
  <si>
    <t>C1314</t>
  </si>
  <si>
    <t>O5314</t>
  </si>
  <si>
    <t>C4577</t>
  </si>
  <si>
    <t>O8577</t>
  </si>
  <si>
    <t>C2837</t>
  </si>
  <si>
    <t>O6837</t>
  </si>
  <si>
    <t>C4191</t>
  </si>
  <si>
    <t>O8191</t>
  </si>
  <si>
    <t>C5675</t>
  </si>
  <si>
    <t>O9675</t>
  </si>
  <si>
    <t>C3663</t>
  </si>
  <si>
    <t>O7663</t>
  </si>
  <si>
    <t>C6526</t>
  </si>
  <si>
    <t>O10526</t>
  </si>
  <si>
    <t>C4959</t>
  </si>
  <si>
    <t>O8959</t>
  </si>
  <si>
    <t>C3346</t>
  </si>
  <si>
    <t>O7346</t>
  </si>
  <si>
    <t>C6111</t>
  </si>
  <si>
    <t>O10111</t>
  </si>
  <si>
    <t>C2855</t>
  </si>
  <si>
    <t>O6855</t>
  </si>
  <si>
    <t>C3622</t>
  </si>
  <si>
    <t>O7622</t>
  </si>
  <si>
    <t>C4572</t>
  </si>
  <si>
    <t>O8572</t>
  </si>
  <si>
    <t>C6826</t>
  </si>
  <si>
    <t>O10826</t>
  </si>
  <si>
    <t>C3243</t>
  </si>
  <si>
    <t>O7243</t>
  </si>
  <si>
    <t>C1119</t>
  </si>
  <si>
    <t>O5119</t>
  </si>
  <si>
    <t>C6782</t>
  </si>
  <si>
    <t>O10782</t>
  </si>
  <si>
    <t>C6387</t>
  </si>
  <si>
    <t>O10387</t>
  </si>
  <si>
    <t>C4753</t>
  </si>
  <si>
    <t>O8753</t>
  </si>
  <si>
    <t>C4109</t>
  </si>
  <si>
    <t>O8109</t>
  </si>
  <si>
    <t>C6699</t>
  </si>
  <si>
    <t>O10699</t>
  </si>
  <si>
    <t>C3096</t>
  </si>
  <si>
    <t>O7096</t>
  </si>
  <si>
    <t>C4262</t>
  </si>
  <si>
    <t>O8262</t>
  </si>
  <si>
    <t>C2290</t>
  </si>
  <si>
    <t>O6290</t>
  </si>
  <si>
    <t>C1969</t>
  </si>
  <si>
    <t>O5969</t>
  </si>
  <si>
    <t>C1538</t>
  </si>
  <si>
    <t>O5538</t>
  </si>
  <si>
    <t>C5690</t>
  </si>
  <si>
    <t>O9690</t>
  </si>
  <si>
    <t>C2540</t>
  </si>
  <si>
    <t>O6540</t>
  </si>
  <si>
    <t>C3843</t>
  </si>
  <si>
    <t>O7843</t>
  </si>
  <si>
    <t>C4790</t>
  </si>
  <si>
    <t>O8790</t>
  </si>
  <si>
    <t>C4217</t>
  </si>
  <si>
    <t>O8217</t>
  </si>
  <si>
    <t>C5790</t>
  </si>
  <si>
    <t>O9790</t>
  </si>
  <si>
    <t>C6256</t>
  </si>
  <si>
    <t>O10256</t>
  </si>
  <si>
    <t>C5085</t>
  </si>
  <si>
    <t>O9085</t>
  </si>
  <si>
    <t>C1854</t>
  </si>
  <si>
    <t>O5854</t>
  </si>
  <si>
    <t>C3343</t>
  </si>
  <si>
    <t>O7343</t>
  </si>
  <si>
    <t>C1626</t>
  </si>
  <si>
    <t>O5626</t>
  </si>
  <si>
    <t>C2740</t>
  </si>
  <si>
    <t>O6740</t>
  </si>
  <si>
    <t>C1103</t>
  </si>
  <si>
    <t>O5103</t>
  </si>
  <si>
    <t>C1744</t>
  </si>
  <si>
    <t>O5744</t>
  </si>
  <si>
    <t>C1076</t>
  </si>
  <si>
    <t>O5076</t>
  </si>
  <si>
    <t>C1436</t>
  </si>
  <si>
    <t>O5436</t>
  </si>
  <si>
    <t>C6450</t>
  </si>
  <si>
    <t>O10450</t>
  </si>
  <si>
    <t>C5158</t>
  </si>
  <si>
    <t>O9158</t>
  </si>
  <si>
    <t>C5251</t>
  </si>
  <si>
    <t>O9251</t>
  </si>
  <si>
    <t>C3345</t>
  </si>
  <si>
    <t>O7345</t>
  </si>
  <si>
    <t>C2978</t>
  </si>
  <si>
    <t>O6978</t>
  </si>
  <si>
    <t>C4853</t>
  </si>
  <si>
    <t>O8853</t>
  </si>
  <si>
    <t>C4630</t>
  </si>
  <si>
    <t>O8630</t>
  </si>
  <si>
    <t>C4053</t>
  </si>
  <si>
    <t>O8053</t>
  </si>
  <si>
    <t>C5418</t>
  </si>
  <si>
    <t>O9418</t>
  </si>
  <si>
    <t>C4199</t>
  </si>
  <si>
    <t>O8199</t>
  </si>
  <si>
    <t>C1242</t>
  </si>
  <si>
    <t>O5242</t>
  </si>
  <si>
    <t>C4626</t>
  </si>
  <si>
    <t>O8626</t>
  </si>
  <si>
    <t>C2927</t>
  </si>
  <si>
    <t>O6927</t>
  </si>
  <si>
    <t>C2089</t>
  </si>
  <si>
    <t>O6089</t>
  </si>
  <si>
    <t>C5949</t>
  </si>
  <si>
    <t>O9949</t>
  </si>
  <si>
    <t>C4293</t>
  </si>
  <si>
    <t>O8293</t>
  </si>
  <si>
    <t>C4365</t>
  </si>
  <si>
    <t>O8365</t>
  </si>
  <si>
    <t>C4939</t>
  </si>
  <si>
    <t>O8939</t>
  </si>
  <si>
    <t>C2226</t>
  </si>
  <si>
    <t>O6226</t>
  </si>
  <si>
    <t>C1435</t>
  </si>
  <si>
    <t>O5435</t>
  </si>
  <si>
    <t>C5558</t>
  </si>
  <si>
    <t>O9558</t>
  </si>
  <si>
    <t>C5696</t>
  </si>
  <si>
    <t>O9696</t>
  </si>
  <si>
    <t>C3426</t>
  </si>
  <si>
    <t>O7426</t>
  </si>
  <si>
    <t>C4147</t>
  </si>
  <si>
    <t>O8147</t>
  </si>
  <si>
    <t>C3567</t>
  </si>
  <si>
    <t>O7567</t>
  </si>
  <si>
    <t>C3135</t>
  </si>
  <si>
    <t>O7135</t>
  </si>
  <si>
    <t>C6252</t>
  </si>
  <si>
    <t>O10252</t>
  </si>
  <si>
    <t>C2217</t>
  </si>
  <si>
    <t>O6217</t>
  </si>
  <si>
    <t>C4617</t>
  </si>
  <si>
    <t>O8617</t>
  </si>
  <si>
    <t>C5646</t>
  </si>
  <si>
    <t>O9646</t>
  </si>
  <si>
    <t>C2601</t>
  </si>
  <si>
    <t>O6601</t>
  </si>
  <si>
    <t>C1499</t>
  </si>
  <si>
    <t>O5499</t>
  </si>
  <si>
    <t>C1286</t>
  </si>
  <si>
    <t>O5286</t>
  </si>
  <si>
    <t>C6615</t>
  </si>
  <si>
    <t>O10615</t>
  </si>
  <si>
    <t>C1113</t>
  </si>
  <si>
    <t>O5113</t>
  </si>
  <si>
    <t>C6642</t>
  </si>
  <si>
    <t>O10642</t>
  </si>
  <si>
    <t>C2898</t>
  </si>
  <si>
    <t>O6898</t>
  </si>
  <si>
    <t>C4234</t>
  </si>
  <si>
    <t>O8234</t>
  </si>
  <si>
    <t>C6000</t>
  </si>
  <si>
    <t>O10000</t>
  </si>
  <si>
    <t>C1845</t>
  </si>
  <si>
    <t>O5845</t>
  </si>
  <si>
    <t>C6299</t>
  </si>
  <si>
    <t>O10299</t>
  </si>
  <si>
    <t>C6416</t>
  </si>
  <si>
    <t>O10416</t>
  </si>
  <si>
    <t>C3292</t>
  </si>
  <si>
    <t>O7292</t>
  </si>
  <si>
    <t>C5008</t>
  </si>
  <si>
    <t>O9008</t>
  </si>
  <si>
    <t>C2679</t>
  </si>
  <si>
    <t>O6679</t>
  </si>
  <si>
    <t>C1978</t>
  </si>
  <si>
    <t>O5978</t>
  </si>
  <si>
    <t>C3804</t>
  </si>
  <si>
    <t>O7804</t>
  </si>
  <si>
    <t>C6755</t>
  </si>
  <si>
    <t>O10755</t>
  </si>
  <si>
    <t>C2356</t>
  </si>
  <si>
    <t>O6356</t>
  </si>
  <si>
    <t>C1789</t>
  </si>
  <si>
    <t>O5789</t>
  </si>
  <si>
    <t>C3304</t>
  </si>
  <si>
    <t>O7304</t>
  </si>
  <si>
    <t>C1484</t>
  </si>
  <si>
    <t>O5484</t>
  </si>
  <si>
    <t>C6377</t>
  </si>
  <si>
    <t>O10377</t>
  </si>
  <si>
    <t>C2179</t>
  </si>
  <si>
    <t>O6179</t>
  </si>
  <si>
    <t>C2753</t>
  </si>
  <si>
    <t>O6753</t>
  </si>
  <si>
    <t>C6006</t>
  </si>
  <si>
    <t>O10006</t>
  </si>
  <si>
    <t>C5115</t>
  </si>
  <si>
    <t>O9115</t>
  </si>
  <si>
    <t>C2383</t>
  </si>
  <si>
    <t>O6383</t>
  </si>
  <si>
    <t>C2080</t>
  </si>
  <si>
    <t>O6080</t>
  </si>
  <si>
    <t>C1644</t>
  </si>
  <si>
    <t>O5644</t>
  </si>
  <si>
    <t>C4372</t>
  </si>
  <si>
    <t>O8372</t>
  </si>
  <si>
    <t>C3600</t>
  </si>
  <si>
    <t>O7600</t>
  </si>
  <si>
    <t>C2381</t>
  </si>
  <si>
    <t>O6381</t>
  </si>
  <si>
    <t>C2125</t>
  </si>
  <si>
    <t>O6125</t>
  </si>
  <si>
    <t>C4131</t>
  </si>
  <si>
    <t>O8131</t>
  </si>
  <si>
    <t>C1656</t>
  </si>
  <si>
    <t>O5656</t>
  </si>
  <si>
    <t>C3503</t>
  </si>
  <si>
    <t>O7503</t>
  </si>
  <si>
    <t>C1108</t>
  </si>
  <si>
    <t>O5108</t>
  </si>
  <si>
    <t>C4396</t>
  </si>
  <si>
    <t>O8396</t>
  </si>
  <si>
    <t>C2259</t>
  </si>
  <si>
    <t>O6259</t>
  </si>
  <si>
    <t>C3071</t>
  </si>
  <si>
    <t>O7071</t>
  </si>
  <si>
    <t>C5532</t>
  </si>
  <si>
    <t>O9532</t>
  </si>
  <si>
    <t>C1594</t>
  </si>
  <si>
    <t>O5594</t>
  </si>
  <si>
    <t>C1690</t>
  </si>
  <si>
    <t>O5690</t>
  </si>
  <si>
    <t>C1260</t>
  </si>
  <si>
    <t>O5260</t>
  </si>
  <si>
    <t>C4623</t>
  </si>
  <si>
    <t>O8623</t>
  </si>
  <si>
    <t>C3574</t>
  </si>
  <si>
    <t>O7574</t>
  </si>
  <si>
    <t>C6557</t>
  </si>
  <si>
    <t>O10557</t>
  </si>
  <si>
    <t>C5101</t>
  </si>
  <si>
    <t>O9101</t>
  </si>
  <si>
    <t>C1668</t>
  </si>
  <si>
    <t>O5668</t>
  </si>
  <si>
    <t>C5238</t>
  </si>
  <si>
    <t>O9238</t>
  </si>
  <si>
    <t>C3655</t>
  </si>
  <si>
    <t>O7655</t>
  </si>
  <si>
    <t>C2915</t>
  </si>
  <si>
    <t>O6915</t>
  </si>
  <si>
    <t>C1599</t>
  </si>
  <si>
    <t>O5599</t>
  </si>
  <si>
    <t>C4003</t>
  </si>
  <si>
    <t>O8003</t>
  </si>
  <si>
    <t>C5131</t>
  </si>
  <si>
    <t>O9131</t>
  </si>
  <si>
    <t>C5196</t>
  </si>
  <si>
    <t>O9196</t>
  </si>
  <si>
    <t>C2313</t>
  </si>
  <si>
    <t>O6313</t>
  </si>
  <si>
    <t>C2670</t>
  </si>
  <si>
    <t>O6670</t>
  </si>
  <si>
    <t>C1027</t>
  </si>
  <si>
    <t>O5027</t>
  </si>
  <si>
    <t>C3763</t>
  </si>
  <si>
    <t>O7763</t>
  </si>
  <si>
    <t>C5160</t>
  </si>
  <si>
    <t>O9160</t>
  </si>
  <si>
    <t>C2310</t>
  </si>
  <si>
    <t>O6310</t>
  </si>
  <si>
    <t>C1874</t>
  </si>
  <si>
    <t>O5874</t>
  </si>
  <si>
    <t>C1217</t>
  </si>
  <si>
    <t>O5217</t>
  </si>
  <si>
    <t>C5284</t>
  </si>
  <si>
    <t>O9284</t>
  </si>
  <si>
    <t>C6888</t>
  </si>
  <si>
    <t>O10888</t>
  </si>
  <si>
    <t>C1155</t>
  </si>
  <si>
    <t>O5155</t>
  </si>
  <si>
    <t>C6297</t>
  </si>
  <si>
    <t>O10297</t>
  </si>
  <si>
    <t>C6549</t>
  </si>
  <si>
    <t>O10549</t>
  </si>
  <si>
    <t>C3718</t>
  </si>
  <si>
    <t>O7718</t>
  </si>
  <si>
    <t>C3086</t>
  </si>
  <si>
    <t>O7086</t>
  </si>
  <si>
    <t>C3428</t>
  </si>
  <si>
    <t>O7428</t>
  </si>
  <si>
    <t>C4364</t>
  </si>
  <si>
    <t>O8364</t>
  </si>
  <si>
    <t>C1642</t>
  </si>
  <si>
    <t>O5642</t>
  </si>
  <si>
    <t>C5540</t>
  </si>
  <si>
    <t>O9540</t>
  </si>
  <si>
    <t>C3035</t>
  </si>
  <si>
    <t>O7035</t>
  </si>
  <si>
    <t>C1335</t>
  </si>
  <si>
    <t>O5335</t>
  </si>
  <si>
    <t>C2912</t>
  </si>
  <si>
    <t>O6912</t>
  </si>
  <si>
    <t>C2916</t>
  </si>
  <si>
    <t>O6916</t>
  </si>
  <si>
    <t>C1306</t>
  </si>
  <si>
    <t>O5306</t>
  </si>
  <si>
    <t>C1428</t>
  </si>
  <si>
    <t>O5428</t>
  </si>
  <si>
    <t>C4520</t>
  </si>
  <si>
    <t>O8520</t>
  </si>
  <si>
    <t>C3852</t>
  </si>
  <si>
    <t>O7852</t>
  </si>
  <si>
    <t>C2934</t>
  </si>
  <si>
    <t>O6934</t>
  </si>
  <si>
    <t>C4644</t>
  </si>
  <si>
    <t>O8644</t>
  </si>
  <si>
    <t>C5118</t>
  </si>
  <si>
    <t>O9118</t>
  </si>
  <si>
    <t>C3731</t>
  </si>
  <si>
    <t>O7731</t>
  </si>
  <si>
    <t>C3612</t>
  </si>
  <si>
    <t>O7612</t>
  </si>
  <si>
    <t>C5184</t>
  </si>
  <si>
    <t>O9184</t>
  </si>
  <si>
    <t>C5626</t>
  </si>
  <si>
    <t>O9626</t>
  </si>
  <si>
    <t>C4024</t>
  </si>
  <si>
    <t>O8024</t>
  </si>
  <si>
    <t>C5875</t>
  </si>
  <si>
    <t>O9875</t>
  </si>
  <si>
    <t>C5586</t>
  </si>
  <si>
    <t>O9586</t>
  </si>
  <si>
    <t>C6948</t>
  </si>
  <si>
    <t>O10948</t>
  </si>
  <si>
    <t>C1235</t>
  </si>
  <si>
    <t>O5235</t>
  </si>
  <si>
    <t>C2879</t>
  </si>
  <si>
    <t>O6879</t>
  </si>
  <si>
    <t>C1625</t>
  </si>
  <si>
    <t>O5625</t>
  </si>
  <si>
    <t>C4333</t>
  </si>
  <si>
    <t>O8333</t>
  </si>
  <si>
    <t>C1752</t>
  </si>
  <si>
    <t>O5752</t>
  </si>
  <si>
    <t>C6020</t>
  </si>
  <si>
    <t>O10020</t>
  </si>
  <si>
    <t>C5969</t>
  </si>
  <si>
    <t>O9969</t>
  </si>
  <si>
    <t>C1069</t>
  </si>
  <si>
    <t>O5069</t>
  </si>
  <si>
    <t>C5201</t>
  </si>
  <si>
    <t>O9201</t>
  </si>
  <si>
    <t>C3873</t>
  </si>
  <si>
    <t>O7873</t>
  </si>
  <si>
    <t>C4918</t>
  </si>
  <si>
    <t>O8918</t>
  </si>
  <si>
    <t>C3566</t>
  </si>
  <si>
    <t>O7566</t>
  </si>
  <si>
    <t>C1873</t>
  </si>
  <si>
    <t>O5873</t>
  </si>
  <si>
    <t>C2262</t>
  </si>
  <si>
    <t>O6262</t>
  </si>
  <si>
    <t>C6075</t>
  </si>
  <si>
    <t>O10075</t>
  </si>
  <si>
    <t>C2395</t>
  </si>
  <si>
    <t>O6395</t>
  </si>
  <si>
    <t>C5236</t>
  </si>
  <si>
    <t>O9236</t>
  </si>
  <si>
    <t>C1663</t>
  </si>
  <si>
    <t>O5663</t>
  </si>
  <si>
    <t>C5920</t>
  </si>
  <si>
    <t>O9920</t>
  </si>
  <si>
    <t>C3659</t>
  </si>
  <si>
    <t>O7659</t>
  </si>
  <si>
    <t>C2278</t>
  </si>
  <si>
    <t>O6278</t>
  </si>
  <si>
    <t>C6336</t>
  </si>
  <si>
    <t>O10336</t>
  </si>
  <si>
    <t>C5880</t>
  </si>
  <si>
    <t>O9880</t>
  </si>
  <si>
    <t>C4115</t>
  </si>
  <si>
    <t>O8115</t>
  </si>
  <si>
    <t>C5091</t>
  </si>
  <si>
    <t>O9091</t>
  </si>
  <si>
    <t>C6011</t>
  </si>
  <si>
    <t>O10011</t>
  </si>
  <si>
    <t>C1408</t>
  </si>
  <si>
    <t>O5408</t>
  </si>
  <si>
    <t>C5796</t>
  </si>
  <si>
    <t>O9796</t>
  </si>
  <si>
    <t>C4337</t>
  </si>
  <si>
    <t>O8337</t>
  </si>
  <si>
    <t>C6539</t>
  </si>
  <si>
    <t>O10539</t>
  </si>
  <si>
    <t>C1172</t>
  </si>
  <si>
    <t>O5172</t>
  </si>
  <si>
    <t>C5493</t>
  </si>
  <si>
    <t>O9493</t>
  </si>
  <si>
    <t>C4575</t>
  </si>
  <si>
    <t>O8575</t>
  </si>
  <si>
    <t>C1657</t>
  </si>
  <si>
    <t>O5657</t>
  </si>
  <si>
    <t>C4013</t>
  </si>
  <si>
    <t>O8013</t>
  </si>
  <si>
    <t>C5682</t>
  </si>
  <si>
    <t>O9682</t>
  </si>
  <si>
    <t>C5754</t>
  </si>
  <si>
    <t>O9754</t>
  </si>
  <si>
    <t>C2187</t>
  </si>
  <si>
    <t>O6187</t>
  </si>
  <si>
    <t>C6499</t>
  </si>
  <si>
    <t>O10499</t>
  </si>
  <si>
    <t>C1882</t>
  </si>
  <si>
    <t>O5882</t>
  </si>
  <si>
    <t>C6736</t>
  </si>
  <si>
    <t>O10736</t>
  </si>
  <si>
    <t>C4704</t>
  </si>
  <si>
    <t>O8704</t>
  </si>
  <si>
    <t>C1418</t>
  </si>
  <si>
    <t>O5418</t>
  </si>
  <si>
    <t>C2120</t>
  </si>
  <si>
    <t>O6120</t>
  </si>
  <si>
    <t>C1723</t>
  </si>
  <si>
    <t>O5723</t>
  </si>
  <si>
    <t>C4421</t>
  </si>
  <si>
    <t>O8421</t>
  </si>
  <si>
    <t>C2000</t>
  </si>
  <si>
    <t>O6000</t>
  </si>
  <si>
    <t>C2980</t>
  </si>
  <si>
    <t>O6980</t>
  </si>
  <si>
    <t>C2557</t>
  </si>
  <si>
    <t>O6557</t>
  </si>
  <si>
    <t>C3528</t>
  </si>
  <si>
    <t>O7528</t>
  </si>
  <si>
    <t>C2528</t>
  </si>
  <si>
    <t>O6528</t>
  </si>
  <si>
    <t>C1794</t>
  </si>
  <si>
    <t>O5794</t>
  </si>
  <si>
    <t>C5111</t>
  </si>
  <si>
    <t>O9111</t>
  </si>
  <si>
    <t>C1178</t>
  </si>
  <si>
    <t>O5178</t>
  </si>
  <si>
    <t>C4121</t>
  </si>
  <si>
    <t>O8121</t>
  </si>
  <si>
    <t>C1059</t>
  </si>
  <si>
    <t>O5059</t>
  </si>
  <si>
    <t>C3404</t>
  </si>
  <si>
    <t>O7404</t>
  </si>
  <si>
    <t>C2752</t>
  </si>
  <si>
    <t>O6752</t>
  </si>
  <si>
    <t>C3128</t>
  </si>
  <si>
    <t>O7128</t>
  </si>
  <si>
    <t>C6583</t>
  </si>
  <si>
    <t>O10583</t>
  </si>
  <si>
    <t>C6384</t>
  </si>
  <si>
    <t>O10384</t>
  </si>
  <si>
    <t>C1030</t>
  </si>
  <si>
    <t>O5030</t>
  </si>
  <si>
    <t>C5938</t>
  </si>
  <si>
    <t>O9938</t>
  </si>
  <si>
    <t>C3002</t>
  </si>
  <si>
    <t>O7002</t>
  </si>
  <si>
    <t>C5757</t>
  </si>
  <si>
    <t>O9757</t>
  </si>
  <si>
    <t>C5759</t>
  </si>
  <si>
    <t>O9759</t>
  </si>
  <si>
    <t>C6825</t>
  </si>
  <si>
    <t>O10825</t>
  </si>
  <si>
    <t>C6616</t>
  </si>
  <si>
    <t>O10616</t>
  </si>
  <si>
    <t>C3295</t>
  </si>
  <si>
    <t>O7295</t>
  </si>
  <si>
    <t>C6504</t>
  </si>
  <si>
    <t>O10504</t>
  </si>
  <si>
    <t>C6891</t>
  </si>
  <si>
    <t>O10891</t>
  </si>
  <si>
    <t>C5955</t>
  </si>
  <si>
    <t>O9955</t>
  </si>
  <si>
    <t>C3280</t>
  </si>
  <si>
    <t>O7280</t>
  </si>
  <si>
    <t>C3253</t>
  </si>
  <si>
    <t>O7253</t>
  </si>
  <si>
    <t>C2376</t>
  </si>
  <si>
    <t>O6376</t>
  </si>
  <si>
    <t>C3405</t>
  </si>
  <si>
    <t>O7405</t>
  </si>
  <si>
    <t>C4428</t>
  </si>
  <si>
    <t>O8428</t>
  </si>
  <si>
    <t>C6115</t>
  </si>
  <si>
    <t>O10115</t>
  </si>
  <si>
    <t>C5351</t>
  </si>
  <si>
    <t>O9351</t>
  </si>
  <si>
    <t>C2550</t>
  </si>
  <si>
    <t>O6550</t>
  </si>
  <si>
    <t>C2639</t>
  </si>
  <si>
    <t>O6639</t>
  </si>
  <si>
    <t>C1787</t>
  </si>
  <si>
    <t>O5787</t>
  </si>
  <si>
    <t>C4557</t>
  </si>
  <si>
    <t>O8557</t>
  </si>
  <si>
    <t>C5830</t>
  </si>
  <si>
    <t>O9830</t>
  </si>
  <si>
    <t>C5007</t>
  </si>
  <si>
    <t>O9007</t>
  </si>
  <si>
    <t>C6633</t>
  </si>
  <si>
    <t>O10633</t>
  </si>
  <si>
    <t>C1569</t>
  </si>
  <si>
    <t>O5569</t>
  </si>
  <si>
    <t>C2147</t>
  </si>
  <si>
    <t>O6147</t>
  </si>
  <si>
    <t>C2185</t>
  </si>
  <si>
    <t>O6185</t>
  </si>
  <si>
    <t>C6205</t>
  </si>
  <si>
    <t>O10205</t>
  </si>
  <si>
    <t>C6878</t>
  </si>
  <si>
    <t>O10878</t>
  </si>
  <si>
    <t>C6651</t>
  </si>
  <si>
    <t>O10651</t>
  </si>
  <si>
    <t>C4893</t>
  </si>
  <si>
    <t>O8893</t>
  </si>
  <si>
    <t>C2095</t>
  </si>
  <si>
    <t>O6095</t>
  </si>
  <si>
    <t>C4895</t>
  </si>
  <si>
    <t>O8895</t>
  </si>
  <si>
    <t>C1830</t>
  </si>
  <si>
    <t>O5830</t>
  </si>
  <si>
    <t>C4406</t>
  </si>
  <si>
    <t>O8406</t>
  </si>
  <si>
    <t>C5851</t>
  </si>
  <si>
    <t>O9851</t>
  </si>
  <si>
    <t>C1687</t>
  </si>
  <si>
    <t>O5687</t>
  </si>
  <si>
    <t>C2203</t>
  </si>
  <si>
    <t>O6203</t>
  </si>
  <si>
    <t>C6730</t>
  </si>
  <si>
    <t>O10730</t>
  </si>
  <si>
    <t>C4322</t>
  </si>
  <si>
    <t>O8322</t>
  </si>
  <si>
    <t>C6068</t>
  </si>
  <si>
    <t>O10068</t>
  </si>
  <si>
    <t>C4501</t>
  </si>
  <si>
    <t>O8501</t>
  </si>
  <si>
    <t>C3317</t>
  </si>
  <si>
    <t>O7317</t>
  </si>
  <si>
    <t>C6739</t>
  </si>
  <si>
    <t>O10739</t>
  </si>
  <si>
    <t>C5543</t>
  </si>
  <si>
    <t>O9543</t>
  </si>
  <si>
    <t>C3133</t>
  </si>
  <si>
    <t>O7133</t>
  </si>
  <si>
    <t>C6036</t>
  </si>
  <si>
    <t>O10036</t>
  </si>
  <si>
    <t>C6603</t>
  </si>
  <si>
    <t>O10603</t>
  </si>
  <si>
    <t>C3557</t>
  </si>
  <si>
    <t>O7557</t>
  </si>
  <si>
    <t>C3584</t>
  </si>
  <si>
    <t>O7584</t>
  </si>
  <si>
    <t>C6770</t>
  </si>
  <si>
    <t>O10770</t>
  </si>
  <si>
    <t>C6993</t>
  </si>
  <si>
    <t>O10993</t>
  </si>
  <si>
    <t>C1300</t>
  </si>
  <si>
    <t>O5300</t>
  </si>
  <si>
    <t>C1753</t>
  </si>
  <si>
    <t>O5753</t>
  </si>
  <si>
    <t>C6347</t>
  </si>
  <si>
    <t>O10347</t>
  </si>
  <si>
    <t>C3555</t>
  </si>
  <si>
    <t>O7555</t>
  </si>
  <si>
    <t>C6715</t>
  </si>
  <si>
    <t>O10715</t>
  </si>
  <si>
    <t>C4963</t>
  </si>
  <si>
    <t>O8963</t>
  </si>
  <si>
    <t>C6447</t>
  </si>
  <si>
    <t>O10447</t>
  </si>
  <si>
    <t>C1725</t>
  </si>
  <si>
    <t>O5725</t>
  </si>
  <si>
    <t>C4014</t>
  </si>
  <si>
    <t>O8014</t>
  </si>
  <si>
    <t>C3696</t>
  </si>
  <si>
    <t>O7696</t>
  </si>
  <si>
    <t>C2197</t>
  </si>
  <si>
    <t>O6197</t>
  </si>
  <si>
    <t>C6785</t>
  </si>
  <si>
    <t>O10785</t>
  </si>
  <si>
    <t>C4779</t>
  </si>
  <si>
    <t>O8779</t>
  </si>
  <si>
    <t>C1616</t>
  </si>
  <si>
    <t>O5616</t>
  </si>
  <si>
    <t>C5106</t>
  </si>
  <si>
    <t>O9106</t>
  </si>
  <si>
    <t>C1615</t>
  </si>
  <si>
    <t>O5615</t>
  </si>
  <si>
    <t>C5228</t>
  </si>
  <si>
    <t>O9228</t>
  </si>
  <si>
    <t>C6291</t>
  </si>
  <si>
    <t>O10291</t>
  </si>
  <si>
    <t>C2554</t>
  </si>
  <si>
    <t>O6554</t>
  </si>
  <si>
    <t>C4791</t>
  </si>
  <si>
    <t>O8791</t>
  </si>
  <si>
    <t>C1140</t>
  </si>
  <si>
    <t>O5140</t>
  </si>
  <si>
    <t>C4047</t>
  </si>
  <si>
    <t>O8047</t>
  </si>
  <si>
    <t>C1678</t>
  </si>
  <si>
    <t>O5678</t>
  </si>
  <si>
    <t>C6801</t>
  </si>
  <si>
    <t>O10801</t>
  </si>
  <si>
    <t>C1735</t>
  </si>
  <si>
    <t>O5735</t>
  </si>
  <si>
    <t>C4408</t>
  </si>
  <si>
    <t>O8408</t>
  </si>
  <si>
    <t>C2970</t>
  </si>
  <si>
    <t>O6970</t>
  </si>
  <si>
    <t>C5953</t>
  </si>
  <si>
    <t>O9953</t>
  </si>
  <si>
    <t>C4954</t>
  </si>
  <si>
    <t>O8954</t>
  </si>
  <si>
    <t>C2198</t>
  </si>
  <si>
    <t>O6198</t>
  </si>
  <si>
    <t>C5307</t>
  </si>
  <si>
    <t>O9307</t>
  </si>
  <si>
    <t>C3629</t>
  </si>
  <si>
    <t>O7629</t>
  </si>
  <si>
    <t>C2050</t>
  </si>
  <si>
    <t>O6050</t>
  </si>
  <si>
    <t>C2757</t>
  </si>
  <si>
    <t>O6757</t>
  </si>
  <si>
    <t>C5967</t>
  </si>
  <si>
    <t>O9967</t>
  </si>
  <si>
    <t>C5300</t>
  </si>
  <si>
    <t>O9300</t>
  </si>
  <si>
    <t>C6316</t>
  </si>
  <si>
    <t>O10316</t>
  </si>
  <si>
    <t>C2662</t>
  </si>
  <si>
    <t>O6662</t>
  </si>
  <si>
    <t>C3441</t>
  </si>
  <si>
    <t>O7441</t>
  </si>
  <si>
    <t>C6795</t>
  </si>
  <si>
    <t>O10795</t>
  </si>
  <si>
    <t>C6039</t>
  </si>
  <si>
    <t>O10039</t>
  </si>
  <si>
    <t>C4837</t>
  </si>
  <si>
    <t>O8837</t>
  </si>
  <si>
    <t>C6031</t>
  </si>
  <si>
    <t>O10031</t>
  </si>
  <si>
    <t>C5468</t>
  </si>
  <si>
    <t>O9468</t>
  </si>
  <si>
    <t>C5815</t>
  </si>
  <si>
    <t>O9815</t>
  </si>
  <si>
    <t>C2506</t>
  </si>
  <si>
    <t>O6506</t>
  </si>
  <si>
    <t>C2220</t>
  </si>
  <si>
    <t>O6220</t>
  </si>
  <si>
    <t>C3079</t>
  </si>
  <si>
    <t>O7079</t>
  </si>
  <si>
    <t>C2442</t>
  </si>
  <si>
    <t>O6442</t>
  </si>
  <si>
    <t>C2243</t>
  </si>
  <si>
    <t>O6243</t>
  </si>
  <si>
    <t>C5817</t>
  </si>
  <si>
    <t>O9817</t>
  </si>
  <si>
    <t>C4424</t>
  </si>
  <si>
    <t>O8424</t>
  </si>
  <si>
    <t>C3882</t>
  </si>
  <si>
    <t>O7882</t>
  </si>
  <si>
    <t>C5669</t>
  </si>
  <si>
    <t>O9669</t>
  </si>
  <si>
    <t>C6230</t>
  </si>
  <si>
    <t>O10230</t>
  </si>
  <si>
    <t>C2908</t>
  </si>
  <si>
    <t>O6908</t>
  </si>
  <si>
    <t>C3377</t>
  </si>
  <si>
    <t>O7377</t>
  </si>
  <si>
    <t>C6155</t>
  </si>
  <si>
    <t>O10155</t>
  </si>
  <si>
    <t>C6580</t>
  </si>
  <si>
    <t>O10580</t>
  </si>
  <si>
    <t>C2319</t>
  </si>
  <si>
    <t>O6319</t>
  </si>
  <si>
    <t>C3397</t>
  </si>
  <si>
    <t>O7397</t>
  </si>
  <si>
    <t>C2720</t>
  </si>
  <si>
    <t>O6720</t>
  </si>
  <si>
    <t>C1177</t>
  </si>
  <si>
    <t>O5177</t>
  </si>
  <si>
    <t>C2751</t>
  </si>
  <si>
    <t>O6751</t>
  </si>
  <si>
    <t>C6694</t>
  </si>
  <si>
    <t>O10694</t>
  </si>
  <si>
    <t>C5210</t>
  </si>
  <si>
    <t>O9210</t>
  </si>
  <si>
    <t>C5099</t>
  </si>
  <si>
    <t>O9099</t>
  </si>
  <si>
    <t>C6536</t>
  </si>
  <si>
    <t>O10536</t>
  </si>
  <si>
    <t>C2518</t>
  </si>
  <si>
    <t>O6518</t>
  </si>
  <si>
    <t>C1768</t>
  </si>
  <si>
    <t>O5768</t>
  </si>
  <si>
    <t>C2539</t>
  </si>
  <si>
    <t>O6539</t>
  </si>
  <si>
    <t>C2726</t>
  </si>
  <si>
    <t>O6726</t>
  </si>
  <si>
    <t>C1931</t>
  </si>
  <si>
    <t>O5931</t>
  </si>
  <si>
    <t>C2295</t>
  </si>
  <si>
    <t>O6295</t>
  </si>
  <si>
    <t>C2569</t>
  </si>
  <si>
    <t>O6569</t>
  </si>
  <si>
    <t>C1234</t>
  </si>
  <si>
    <t>O5234</t>
  </si>
  <si>
    <t>C6331</t>
  </si>
  <si>
    <t>O10331</t>
  </si>
  <si>
    <t>C4010</t>
  </si>
  <si>
    <t>O8010</t>
  </si>
  <si>
    <t>C6522</t>
  </si>
  <si>
    <t>O10522</t>
  </si>
  <si>
    <t>C3192</t>
  </si>
  <si>
    <t>O7192</t>
  </si>
  <si>
    <t>C2281</t>
  </si>
  <si>
    <t>O6281</t>
  </si>
  <si>
    <t>C3137</t>
  </si>
  <si>
    <t>O7137</t>
  </si>
  <si>
    <t>C2318</t>
  </si>
  <si>
    <t>O6318</t>
  </si>
  <si>
    <t>C3386</t>
  </si>
  <si>
    <t>O7386</t>
  </si>
  <si>
    <t>C5225</t>
  </si>
  <si>
    <t>O9225</t>
  </si>
  <si>
    <t>C3531</t>
  </si>
  <si>
    <t>O7531</t>
  </si>
  <si>
    <t>C5844</t>
  </si>
  <si>
    <t>O9844</t>
  </si>
  <si>
    <t>C2546</t>
  </si>
  <si>
    <t>O6546</t>
  </si>
  <si>
    <t>C6420</t>
  </si>
  <si>
    <t>O10420</t>
  </si>
  <si>
    <t>C6427</t>
  </si>
  <si>
    <t>O10427</t>
  </si>
  <si>
    <t>C4502</t>
  </si>
  <si>
    <t>O8502</t>
  </si>
  <si>
    <t>C5073</t>
  </si>
  <si>
    <t>O9073</t>
  </si>
  <si>
    <t>C4310</t>
  </si>
  <si>
    <t>O8310</t>
  </si>
  <si>
    <t>C2656</t>
  </si>
  <si>
    <t>O6656</t>
  </si>
  <si>
    <t>C3652</t>
  </si>
  <si>
    <t>O7652</t>
  </si>
  <si>
    <t>C6899</t>
  </si>
  <si>
    <t>O10899</t>
  </si>
  <si>
    <t>C2549</t>
  </si>
  <si>
    <t>O6549</t>
  </si>
  <si>
    <t>C3803</t>
  </si>
  <si>
    <t>O7803</t>
  </si>
  <si>
    <t>C2950</t>
  </si>
  <si>
    <t>O6950</t>
  </si>
  <si>
    <t>C4043</t>
  </si>
  <si>
    <t>O8043</t>
  </si>
  <si>
    <t>C5147</t>
  </si>
  <si>
    <t>O9147</t>
  </si>
  <si>
    <t>C1344</t>
  </si>
  <si>
    <t>O5344</t>
  </si>
  <si>
    <t>C2373</t>
  </si>
  <si>
    <t>O6373</t>
  </si>
  <si>
    <t>C5753</t>
  </si>
  <si>
    <t>O9753</t>
  </si>
  <si>
    <t>C3450</t>
  </si>
  <si>
    <t>O7450</t>
  </si>
  <si>
    <t>C1986</t>
  </si>
  <si>
    <t>O5986</t>
  </si>
  <si>
    <t>C5041</t>
  </si>
  <si>
    <t>O9041</t>
  </si>
  <si>
    <t>C2105</t>
  </si>
  <si>
    <t>O6105</t>
  </si>
  <si>
    <t>C2455</t>
  </si>
  <si>
    <t>O6455</t>
  </si>
  <si>
    <t>C2117</t>
  </si>
  <si>
    <t>O6117</t>
  </si>
  <si>
    <t>C4573</t>
  </si>
  <si>
    <t>O8573</t>
  </si>
  <si>
    <t>C4674</t>
  </si>
  <si>
    <t>O8674</t>
  </si>
  <si>
    <t>C2875</t>
  </si>
  <si>
    <t>O6875</t>
  </si>
  <si>
    <t>C6893</t>
  </si>
  <si>
    <t>O10893</t>
  </si>
  <si>
    <t>C2844</t>
  </si>
  <si>
    <t>O6844</t>
  </si>
  <si>
    <t>C6341</t>
  </si>
  <si>
    <t>O10341</t>
  </si>
  <si>
    <t>C4708</t>
  </si>
  <si>
    <t>O8708</t>
  </si>
  <si>
    <t>C2896</t>
  </si>
  <si>
    <t>O6896</t>
  </si>
  <si>
    <t>C4802</t>
  </si>
  <si>
    <t>O8802</t>
  </si>
  <si>
    <t>C3952</t>
  </si>
  <si>
    <t>O7952</t>
  </si>
  <si>
    <t>C5010</t>
  </si>
  <si>
    <t>O9010</t>
  </si>
  <si>
    <t>C3524</t>
  </si>
  <si>
    <t>O7524</t>
  </si>
  <si>
    <t>C6102</t>
  </si>
  <si>
    <t>O10102</t>
  </si>
  <si>
    <t>C6307</t>
  </si>
  <si>
    <t>O10307</t>
  </si>
  <si>
    <t>C4675</t>
  </si>
  <si>
    <t>O8675</t>
  </si>
  <si>
    <t>C5451</t>
  </si>
  <si>
    <t>O9451</t>
  </si>
  <si>
    <t>C3284</t>
  </si>
  <si>
    <t>O7284</t>
  </si>
  <si>
    <t>C1157</t>
  </si>
  <si>
    <t>O5157</t>
  </si>
  <si>
    <t>C2658</t>
  </si>
  <si>
    <t>O6658</t>
  </si>
  <si>
    <t>C5878</t>
  </si>
  <si>
    <t>O9878</t>
  </si>
  <si>
    <t>C5100</t>
  </si>
  <si>
    <t>O9100</t>
  </si>
  <si>
    <t>C2036</t>
  </si>
  <si>
    <t>O6036</t>
  </si>
  <si>
    <t>C2555</t>
  </si>
  <si>
    <t>O6555</t>
  </si>
  <si>
    <t>C3266</t>
  </si>
  <si>
    <t>O7266</t>
  </si>
  <si>
    <t>C1673</t>
  </si>
  <si>
    <t>O5673</t>
  </si>
  <si>
    <t>C4312</t>
  </si>
  <si>
    <t>O8312</t>
  </si>
  <si>
    <t>C1737</t>
  </si>
  <si>
    <t>O5737</t>
  </si>
  <si>
    <t>C6214</t>
  </si>
  <si>
    <t>O10214</t>
  </si>
  <si>
    <t>C3328</t>
  </si>
  <si>
    <t>O7328</t>
  </si>
  <si>
    <t>C2737</t>
  </si>
  <si>
    <t>O6737</t>
  </si>
  <si>
    <t>C1126</t>
  </si>
  <si>
    <t>O5126</t>
  </si>
  <si>
    <t>C4130</t>
  </si>
  <si>
    <t>O8130</t>
  </si>
  <si>
    <t>C6828</t>
  </si>
  <si>
    <t>O10828</t>
  </si>
  <si>
    <t>C4468</t>
  </si>
  <si>
    <t>O8468</t>
  </si>
  <si>
    <t>C2267</t>
  </si>
  <si>
    <t>O6267</t>
  </si>
  <si>
    <t>C2981</t>
  </si>
  <si>
    <t>O6981</t>
  </si>
  <si>
    <t>C5339</t>
  </si>
  <si>
    <t>O9339</t>
  </si>
  <si>
    <t>C5224</t>
  </si>
  <si>
    <t>O9224</t>
  </si>
  <si>
    <t>C4097</t>
  </si>
  <si>
    <t>O8097</t>
  </si>
  <si>
    <t>C4566</t>
  </si>
  <si>
    <t>O8566</t>
  </si>
  <si>
    <t>C5960</t>
  </si>
  <si>
    <t>O9960</t>
  </si>
  <si>
    <t>C3840</t>
  </si>
  <si>
    <t>O7840</t>
  </si>
  <si>
    <t>C3140</t>
  </si>
  <si>
    <t>O7140</t>
  </si>
  <si>
    <t>C6882</t>
  </si>
  <si>
    <t>O10882</t>
  </si>
  <si>
    <t>C5093</t>
  </si>
  <si>
    <t>O9093</t>
  </si>
  <si>
    <t>C5892</t>
  </si>
  <si>
    <t>O9892</t>
  </si>
  <si>
    <t>C5838</t>
  </si>
  <si>
    <t>O9838</t>
  </si>
  <si>
    <t>C6671</t>
  </si>
  <si>
    <t>O10671</t>
  </si>
  <si>
    <t>C4179</t>
  </si>
  <si>
    <t>O8179</t>
  </si>
  <si>
    <t>C2817</t>
  </si>
  <si>
    <t>O6817</t>
  </si>
  <si>
    <t>C4068</t>
  </si>
  <si>
    <t>O8068</t>
  </si>
  <si>
    <t>C6524</t>
  </si>
  <si>
    <t>O10524</t>
  </si>
  <si>
    <t>C2212</t>
  </si>
  <si>
    <t>O6212</t>
  </si>
  <si>
    <t>C6940</t>
  </si>
  <si>
    <t>O10940</t>
  </si>
  <si>
    <t>C5874</t>
  </si>
  <si>
    <t>O9874</t>
  </si>
  <si>
    <t>C1870</t>
  </si>
  <si>
    <t>O5870</t>
  </si>
  <si>
    <t>C2706</t>
  </si>
  <si>
    <t>O6706</t>
  </si>
  <si>
    <t>C6743</t>
  </si>
  <si>
    <t>O10743</t>
  </si>
  <si>
    <t>C4067</t>
  </si>
  <si>
    <t>O8067</t>
  </si>
  <si>
    <t>C6455</t>
  </si>
  <si>
    <t>O10455</t>
  </si>
  <si>
    <t>C1232</t>
  </si>
  <si>
    <t>O5232</t>
  </si>
  <si>
    <t>C5424</t>
  </si>
  <si>
    <t>O9424</t>
  </si>
  <si>
    <t>C4995</t>
  </si>
  <si>
    <t>O8995</t>
  </si>
  <si>
    <t>C5630</t>
  </si>
  <si>
    <t>O9630</t>
  </si>
  <si>
    <t>C3957</t>
  </si>
  <si>
    <t>O7957</t>
  </si>
  <si>
    <t>C3564</t>
  </si>
  <si>
    <t>O7564</t>
  </si>
  <si>
    <t>C1489</t>
  </si>
  <si>
    <t>O5489</t>
  </si>
  <si>
    <t>C2646</t>
  </si>
  <si>
    <t>O6646</t>
  </si>
  <si>
    <t>C1638</t>
  </si>
  <si>
    <t>O5638</t>
  </si>
  <si>
    <t>C3875</t>
  </si>
  <si>
    <t>O7875</t>
  </si>
  <si>
    <t>C4743</t>
  </si>
  <si>
    <t>O8743</t>
  </si>
  <si>
    <t>C4438</t>
  </si>
  <si>
    <t>O8438</t>
  </si>
  <si>
    <t>C4275</t>
  </si>
  <si>
    <t>O8275</t>
  </si>
  <si>
    <t>C1960</t>
  </si>
  <si>
    <t>O5960</t>
  </si>
  <si>
    <t>C2334</t>
  </si>
  <si>
    <t>O6334</t>
  </si>
  <si>
    <t>C1708</t>
  </si>
  <si>
    <t>O5708</t>
  </si>
  <si>
    <t>C6161</t>
  </si>
  <si>
    <t>O10161</t>
  </si>
  <si>
    <t>C3023</t>
  </si>
  <si>
    <t>O7023</t>
  </si>
  <si>
    <t>C4113</t>
  </si>
  <si>
    <t>O8113</t>
  </si>
  <si>
    <t>C2215</t>
  </si>
  <si>
    <t>O6215</t>
  </si>
  <si>
    <t>C1712</t>
  </si>
  <si>
    <t>O5712</t>
  </si>
  <si>
    <t>C3341</t>
  </si>
  <si>
    <t>O7341</t>
  </si>
  <si>
    <t>C3965</t>
  </si>
  <si>
    <t>O7965</t>
  </si>
  <si>
    <t>C2228</t>
  </si>
  <si>
    <t>O6228</t>
  </si>
  <si>
    <t>C3384</t>
  </si>
  <si>
    <t>O7384</t>
  </si>
  <si>
    <t>C5700</t>
  </si>
  <si>
    <t>O9700</t>
  </si>
  <si>
    <t>C2020</t>
  </si>
  <si>
    <t>O6020</t>
  </si>
  <si>
    <t>C6628</t>
  </si>
  <si>
    <t>O10628</t>
  </si>
  <si>
    <t>C3194</t>
  </si>
  <si>
    <t>O7194</t>
  </si>
  <si>
    <t>C3262</t>
  </si>
  <si>
    <t>O7262</t>
  </si>
  <si>
    <t>C4506</t>
  </si>
  <si>
    <t>O8506</t>
  </si>
  <si>
    <t>C5333</t>
  </si>
  <si>
    <t>O9333</t>
  </si>
  <si>
    <t>C1263</t>
  </si>
  <si>
    <t>O5263</t>
  </si>
  <si>
    <t>C2790</t>
  </si>
  <si>
    <t>O6790</t>
  </si>
  <si>
    <t>C4908</t>
  </si>
  <si>
    <t>O8908</t>
  </si>
  <si>
    <t>C3568</t>
  </si>
  <si>
    <t>O7568</t>
  </si>
  <si>
    <t>C6871</t>
  </si>
  <si>
    <t>O10871</t>
  </si>
  <si>
    <t>C5280</t>
  </si>
  <si>
    <t>O9280</t>
  </si>
  <si>
    <t>C1402</t>
  </si>
  <si>
    <t>O5402</t>
  </si>
  <si>
    <t>C1770</t>
  </si>
  <si>
    <t>O5770</t>
  </si>
  <si>
    <t>C3217</t>
  </si>
  <si>
    <t>O7217</t>
  </si>
  <si>
    <t>C5919</t>
  </si>
  <si>
    <t>O9919</t>
  </si>
  <si>
    <t>C6874</t>
  </si>
  <si>
    <t>O10874</t>
  </si>
  <si>
    <t>C3165</t>
  </si>
  <si>
    <t>O7165</t>
  </si>
  <si>
    <t>C2804</t>
  </si>
  <si>
    <t>O6804</t>
  </si>
  <si>
    <t>C2010</t>
  </si>
  <si>
    <t>O6010</t>
  </si>
  <si>
    <t>C3245</t>
  </si>
  <si>
    <t>O7245</t>
  </si>
  <si>
    <t>C5857</t>
  </si>
  <si>
    <t>O9857</t>
  </si>
  <si>
    <t>C5326</t>
  </si>
  <si>
    <t>O9326</t>
  </si>
  <si>
    <t>C5821</t>
  </si>
  <si>
    <t>O9821</t>
  </si>
  <si>
    <t>C5319</t>
  </si>
  <si>
    <t>O9319</t>
  </si>
  <si>
    <t>C3665</t>
  </si>
  <si>
    <t>O7665</t>
  </si>
  <si>
    <t>C6222</t>
  </si>
  <si>
    <t>O10222</t>
  </si>
  <si>
    <t>C5296</t>
  </si>
  <si>
    <t>O9296</t>
  </si>
  <si>
    <t>C2785</t>
  </si>
  <si>
    <t>O6785</t>
  </si>
  <si>
    <t>C5932</t>
  </si>
  <si>
    <t>O9932</t>
  </si>
  <si>
    <t>C3007</t>
  </si>
  <si>
    <t>O7007</t>
  </si>
  <si>
    <t>C4352</t>
  </si>
  <si>
    <t>O8352</t>
  </si>
  <si>
    <t>C6835</t>
  </si>
  <si>
    <t>O10835</t>
  </si>
  <si>
    <t>C1928</t>
  </si>
  <si>
    <t>O5928</t>
  </si>
  <si>
    <t>C5804</t>
  </si>
  <si>
    <t>O9804</t>
  </si>
  <si>
    <t>C4654</t>
  </si>
  <si>
    <t>O8654</t>
  </si>
  <si>
    <t>C3302</t>
  </si>
  <si>
    <t>O7302</t>
  </si>
  <si>
    <t>C1552</t>
  </si>
  <si>
    <t>O5552</t>
  </si>
  <si>
    <t>C5625</t>
  </si>
  <si>
    <t>O9625</t>
  </si>
  <si>
    <t>C1660</t>
  </si>
  <si>
    <t>O5660</t>
  </si>
  <si>
    <t>C2710</t>
  </si>
  <si>
    <t>O6710</t>
  </si>
  <si>
    <t>C6679</t>
  </si>
  <si>
    <t>O10679</t>
  </si>
  <si>
    <t>C3326</t>
  </si>
  <si>
    <t>O7326</t>
  </si>
  <si>
    <t>C3447</t>
  </si>
  <si>
    <t>O7447</t>
  </si>
  <si>
    <t>C5825</t>
  </si>
  <si>
    <t>O9825</t>
  </si>
  <si>
    <t>C2531</t>
  </si>
  <si>
    <t>O6531</t>
  </si>
  <si>
    <t>C6510</t>
  </si>
  <si>
    <t>O10510</t>
  </si>
  <si>
    <t>C3802</t>
  </si>
  <si>
    <t>O7802</t>
  </si>
  <si>
    <t>C5416</t>
  </si>
  <si>
    <t>O9416</t>
  </si>
  <si>
    <t>C3432</t>
  </si>
  <si>
    <t>O7432</t>
  </si>
  <si>
    <t>C5971</t>
  </si>
  <si>
    <t>O9971</t>
  </si>
  <si>
    <t>C6233</t>
  </si>
  <si>
    <t>O10233</t>
  </si>
  <si>
    <t>C2002</t>
  </si>
  <si>
    <t>O6002</t>
  </si>
  <si>
    <t>C6453</t>
  </si>
  <si>
    <t>O10453</t>
  </si>
  <si>
    <t>C4806</t>
  </si>
  <si>
    <t>O8806</t>
  </si>
  <si>
    <t>C5263</t>
  </si>
  <si>
    <t>O9263</t>
  </si>
  <si>
    <t>C1839</t>
  </si>
  <si>
    <t>O5839</t>
  </si>
  <si>
    <t>C6178</t>
  </si>
  <si>
    <t>O10178</t>
  </si>
  <si>
    <t>C4581</t>
  </si>
  <si>
    <t>O8581</t>
  </si>
  <si>
    <t>C1982</t>
  </si>
  <si>
    <t>O5982</t>
  </si>
  <si>
    <t>C4980</t>
  </si>
  <si>
    <t>O8980</t>
  </si>
  <si>
    <t>C4629</t>
  </si>
  <si>
    <t>O8629</t>
  </si>
  <si>
    <t>C1311</t>
  </si>
  <si>
    <t>O5311</t>
  </si>
  <si>
    <t>C1778</t>
  </si>
  <si>
    <t>O5778</t>
  </si>
  <si>
    <t>C2414</t>
  </si>
  <si>
    <t>O6414</t>
  </si>
  <si>
    <t>C6326</t>
  </si>
  <si>
    <t>O10326</t>
  </si>
  <si>
    <t>C6511</t>
  </si>
  <si>
    <t>O10511</t>
  </si>
  <si>
    <t>C3633</t>
  </si>
  <si>
    <t>O7633</t>
  </si>
  <si>
    <t>C4646</t>
  </si>
  <si>
    <t>O8646</t>
  </si>
  <si>
    <t>C2936</t>
  </si>
  <si>
    <t>O6936</t>
  </si>
  <si>
    <t>C5051</t>
  </si>
  <si>
    <t>O9051</t>
  </si>
  <si>
    <t>C4897</t>
  </si>
  <si>
    <t>O8897</t>
  </si>
  <si>
    <t>C2512</t>
  </si>
  <si>
    <t>O6512</t>
  </si>
  <si>
    <t>C3057</t>
  </si>
  <si>
    <t>O7057</t>
  </si>
  <si>
    <t>C2605</t>
  </si>
  <si>
    <t>O6605</t>
  </si>
  <si>
    <t>C3116</t>
  </si>
  <si>
    <t>O7116</t>
  </si>
  <si>
    <t>C5907</t>
  </si>
  <si>
    <t>O9907</t>
  </si>
  <si>
    <t>C3310</t>
  </si>
  <si>
    <t>O7310</t>
  </si>
  <si>
    <t>C6789</t>
  </si>
  <si>
    <t>O10789</t>
  </si>
  <si>
    <t>C1385</t>
  </si>
  <si>
    <t>O5385</t>
  </si>
  <si>
    <t>C4891</t>
  </si>
  <si>
    <t>O8891</t>
  </si>
  <si>
    <t>C2110</t>
  </si>
  <si>
    <t>O6110</t>
  </si>
  <si>
    <t>C6986</t>
  </si>
  <si>
    <t>O10986</t>
  </si>
  <si>
    <t>C2449</t>
  </si>
  <si>
    <t>O6449</t>
  </si>
  <si>
    <t>C4078</t>
  </si>
  <si>
    <t>O8078</t>
  </si>
  <si>
    <t>C4761</t>
  </si>
  <si>
    <t>O8761</t>
  </si>
  <si>
    <t>C4866</t>
  </si>
  <si>
    <t>O8866</t>
  </si>
  <si>
    <t>C3639</t>
  </si>
  <si>
    <t>O7639</t>
  </si>
  <si>
    <t>C4204</t>
  </si>
  <si>
    <t>O8204</t>
  </si>
  <si>
    <t>C3725</t>
  </si>
  <si>
    <t>O7725</t>
  </si>
  <si>
    <t>C3928</t>
  </si>
  <si>
    <t>O7928</t>
  </si>
  <si>
    <t>C1266</t>
  </si>
  <si>
    <t>O5266</t>
  </si>
  <si>
    <t>C3679</t>
  </si>
  <si>
    <t>O7679</t>
  </si>
  <si>
    <t>C5856</t>
  </si>
  <si>
    <t>O9856</t>
  </si>
  <si>
    <t>C3664</t>
  </si>
  <si>
    <t>O7664</t>
  </si>
  <si>
    <t>C2620</t>
  </si>
  <si>
    <t>O6620</t>
  </si>
  <si>
    <t>C1309</t>
  </si>
  <si>
    <t>O5309</t>
  </si>
  <si>
    <t>C4285</t>
  </si>
  <si>
    <t>O8285</t>
  </si>
  <si>
    <t>C1152</t>
  </si>
  <si>
    <t>O5152</t>
  </si>
  <si>
    <t>C3418</t>
  </si>
  <si>
    <t>O7418</t>
  </si>
  <si>
    <t>C4639</t>
  </si>
  <si>
    <t>O8639</t>
  </si>
  <si>
    <t>C2183</t>
  </si>
  <si>
    <t>O6183</t>
  </si>
  <si>
    <t>C6946</t>
  </si>
  <si>
    <t>O10946</t>
  </si>
  <si>
    <t>C5108</t>
  </si>
  <si>
    <t>O9108</t>
  </si>
  <si>
    <t>C6902</t>
  </si>
  <si>
    <t>O10902</t>
  </si>
  <si>
    <t>C6740</t>
  </si>
  <si>
    <t>O10740</t>
  </si>
  <si>
    <t>C1639</t>
  </si>
  <si>
    <t>O5639</t>
  </si>
  <si>
    <t>C3027</t>
  </si>
  <si>
    <t>O7027</t>
  </si>
  <si>
    <t>C2985</t>
  </si>
  <si>
    <t>O6985</t>
  </si>
  <si>
    <t>C6653</t>
  </si>
  <si>
    <t>O10653</t>
  </si>
  <si>
    <t>C4930</t>
  </si>
  <si>
    <t>O8930</t>
  </si>
  <si>
    <t>C6184</t>
  </si>
  <si>
    <t>O10184</t>
  </si>
  <si>
    <t>C2906</t>
  </si>
  <si>
    <t>O6906</t>
  </si>
  <si>
    <t>C6841</t>
  </si>
  <si>
    <t>O10841</t>
  </si>
  <si>
    <t>C2919</t>
  </si>
  <si>
    <t>O6919</t>
  </si>
  <si>
    <t>C2641</t>
  </si>
  <si>
    <t>O6641</t>
  </si>
  <si>
    <t>C1107</t>
  </si>
  <si>
    <t>O5107</t>
  </si>
  <si>
    <t>C6854</t>
  </si>
  <si>
    <t>O10854</t>
  </si>
  <si>
    <t>C6932</t>
  </si>
  <si>
    <t>O10932</t>
  </si>
  <si>
    <t>C4145</t>
  </si>
  <si>
    <t>O8145</t>
  </si>
  <si>
    <t>C1485</t>
  </si>
  <si>
    <t>O5485</t>
  </si>
  <si>
    <t>C4006</t>
  </si>
  <si>
    <t>O8006</t>
  </si>
  <si>
    <t>C4984</t>
  </si>
  <si>
    <t>O8984</t>
  </si>
  <si>
    <t>C3668</t>
  </si>
  <si>
    <t>O7668</t>
  </si>
  <si>
    <t>C1257</t>
  </si>
  <si>
    <t>O5257</t>
  </si>
  <si>
    <t>C2064</t>
  </si>
  <si>
    <t>O6064</t>
  </si>
  <si>
    <t>C2447</t>
  </si>
  <si>
    <t>O6447</t>
  </si>
  <si>
    <t>C3986</t>
  </si>
  <si>
    <t>O7986</t>
  </si>
  <si>
    <t>C2702</t>
  </si>
  <si>
    <t>O6702</t>
  </si>
  <si>
    <t>C5526</t>
  </si>
  <si>
    <t>O9526</t>
  </si>
  <si>
    <t>C6590</t>
  </si>
  <si>
    <t>O10590</t>
  </si>
  <si>
    <t>C6574</t>
  </si>
  <si>
    <t>O10574</t>
  </si>
  <si>
    <t>C5081</t>
  </si>
  <si>
    <t>O9081</t>
  </si>
  <si>
    <t>C5729</t>
  </si>
  <si>
    <t>O9729</t>
  </si>
  <si>
    <t>C4391</t>
  </si>
  <si>
    <t>O8391</t>
  </si>
  <si>
    <t>C3034</t>
  </si>
  <si>
    <t>O7034</t>
  </si>
  <si>
    <t>C4685</t>
  </si>
  <si>
    <t>O8685</t>
  </si>
  <si>
    <t>C4451</t>
  </si>
  <si>
    <t>O8451</t>
  </si>
  <si>
    <t>C3191</t>
  </si>
  <si>
    <t>O7191</t>
  </si>
  <si>
    <t>C3313</t>
  </si>
  <si>
    <t>O7313</t>
  </si>
  <si>
    <t>C1728</t>
  </si>
  <si>
    <t>O5728</t>
  </si>
  <si>
    <t>C2845</t>
  </si>
  <si>
    <t>O6845</t>
  </si>
  <si>
    <t>C3066</t>
  </si>
  <si>
    <t>O7066</t>
  </si>
  <si>
    <t>C4329</t>
  </si>
  <si>
    <t>O8329</t>
  </si>
  <si>
    <t>C4429</t>
  </si>
  <si>
    <t>O8429</t>
  </si>
  <si>
    <t>C3649</t>
  </si>
  <si>
    <t>O7649</t>
  </si>
  <si>
    <t>C1145</t>
  </si>
  <si>
    <t>O5145</t>
  </si>
  <si>
    <t>C2001</t>
  </si>
  <si>
    <t>O6001</t>
  </si>
  <si>
    <t>C5585</t>
  </si>
  <si>
    <t>O9585</t>
  </si>
  <si>
    <t>C3947</t>
  </si>
  <si>
    <t>O7947</t>
  </si>
  <si>
    <t>C2562</t>
  </si>
  <si>
    <t>O6562</t>
  </si>
  <si>
    <t>C1249</t>
  </si>
  <si>
    <t>O5249</t>
  </si>
  <si>
    <t>C3316</t>
  </si>
  <si>
    <t>O7316</t>
  </si>
  <si>
    <t>C2426</t>
  </si>
  <si>
    <t>O6426</t>
  </si>
  <si>
    <t>C5215</t>
  </si>
  <si>
    <t>O9215</t>
  </si>
  <si>
    <t>C2088</t>
  </si>
  <si>
    <t>O6088</t>
  </si>
  <si>
    <t>C1889</t>
  </si>
  <si>
    <t>O5889</t>
  </si>
  <si>
    <t>C3839</t>
  </si>
  <si>
    <t>O7839</t>
  </si>
  <si>
    <t>C1896</t>
  </si>
  <si>
    <t>O5896</t>
  </si>
  <si>
    <t>C1066</t>
  </si>
  <si>
    <t>O5066</t>
  </si>
  <si>
    <t>C4100</t>
  </si>
  <si>
    <t>O8100</t>
  </si>
  <si>
    <t>C6212</t>
  </si>
  <si>
    <t>O10212</t>
  </si>
  <si>
    <t>C3089</t>
  </si>
  <si>
    <t>O7089</t>
  </si>
  <si>
    <t>C2331</t>
  </si>
  <si>
    <t>O6331</t>
  </si>
  <si>
    <t>C4666</t>
  </si>
  <si>
    <t>O8666</t>
  </si>
  <si>
    <t>C2169</t>
  </si>
  <si>
    <t>O6169</t>
  </si>
  <si>
    <t>C4689</t>
  </si>
  <si>
    <t>O8689</t>
  </si>
  <si>
    <t>C4747</t>
  </si>
  <si>
    <t>O8747</t>
  </si>
  <si>
    <t>C4331</t>
  </si>
  <si>
    <t>O8331</t>
  </si>
  <si>
    <t>C2324</t>
  </si>
  <si>
    <t>O6324</t>
  </si>
  <si>
    <t>C3757</t>
  </si>
  <si>
    <t>O7757</t>
  </si>
  <si>
    <t>C4731</t>
  </si>
  <si>
    <t>O8731</t>
  </si>
  <si>
    <t>C1542</t>
  </si>
  <si>
    <t>O5542</t>
  </si>
  <si>
    <t>C5928</t>
  </si>
  <si>
    <t>O9928</t>
  </si>
  <si>
    <t>C2588</t>
  </si>
  <si>
    <t>O6588</t>
  </si>
  <si>
    <t>C4478</t>
  </si>
  <si>
    <t>O8478</t>
  </si>
  <si>
    <t>C6201</t>
  </si>
  <si>
    <t>O10201</t>
  </si>
  <si>
    <t>C1363</t>
  </si>
  <si>
    <t>O5363</t>
  </si>
  <si>
    <t>C6950</t>
  </si>
  <si>
    <t>O10950</t>
  </si>
  <si>
    <t>C2072</t>
  </si>
  <si>
    <t>O6072</t>
  </si>
  <si>
    <t>C2653</t>
  </si>
  <si>
    <t>O6653</t>
  </si>
  <si>
    <t>C3240</t>
  </si>
  <si>
    <t>O7240</t>
  </si>
  <si>
    <t>C4937</t>
  </si>
  <si>
    <t>O8937</t>
  </si>
  <si>
    <t>C4112</t>
  </si>
  <si>
    <t>O8112</t>
  </si>
  <si>
    <t>C1299</t>
  </si>
  <si>
    <t>O5299</t>
  </si>
  <si>
    <t>C6681</t>
  </si>
  <si>
    <t>O10681</t>
  </si>
  <si>
    <t>C3925</t>
  </si>
  <si>
    <t>O7925</t>
  </si>
  <si>
    <t>C1949</t>
  </si>
  <si>
    <t>O5949</t>
  </si>
  <si>
    <t>C5270</t>
  </si>
  <si>
    <t>O9270</t>
  </si>
  <si>
    <t>C4197</t>
  </si>
  <si>
    <t>O8197</t>
  </si>
  <si>
    <t>C5161</t>
  </si>
  <si>
    <t>O9161</t>
  </si>
  <si>
    <t>C3997</t>
  </si>
  <si>
    <t>O7997</t>
  </si>
  <si>
    <t>C4711</t>
  </si>
  <si>
    <t>O8711</t>
  </si>
  <si>
    <t>C4287</t>
  </si>
  <si>
    <t>O8287</t>
  </si>
  <si>
    <t>C5840</t>
  </si>
  <si>
    <t>O9840</t>
  </si>
  <si>
    <t>C2825</t>
  </si>
  <si>
    <t>O6825</t>
  </si>
  <si>
    <t>C5226</t>
  </si>
  <si>
    <t>O9226</t>
  </si>
  <si>
    <t>C1939</t>
  </si>
  <si>
    <t>O5939</t>
  </si>
  <si>
    <t>C6951</t>
  </si>
  <si>
    <t>O10951</t>
  </si>
  <si>
    <t>C5202</t>
  </si>
  <si>
    <t>O9202</t>
  </si>
  <si>
    <t>C5780</t>
  </si>
  <si>
    <t>O9780</t>
  </si>
  <si>
    <t>C4514</t>
  </si>
  <si>
    <t>O8514</t>
  </si>
  <si>
    <t>C6742</t>
  </si>
  <si>
    <t>O10742</t>
  </si>
  <si>
    <t>C3319</t>
  </si>
  <si>
    <t>O7319</t>
  </si>
  <si>
    <t>C5367</t>
  </si>
  <si>
    <t>O9367</t>
  </si>
  <si>
    <t>C1325</t>
  </si>
  <si>
    <t>O5325</t>
  </si>
  <si>
    <t>C5829</t>
  </si>
  <si>
    <t>O9829</t>
  </si>
  <si>
    <t>C6624</t>
  </si>
  <si>
    <t>O10624</t>
  </si>
  <si>
    <t>C3685</t>
  </si>
  <si>
    <t>O7685</t>
  </si>
  <si>
    <t>C6992</t>
  </si>
  <si>
    <t>O10992</t>
  </si>
  <si>
    <t>C4077</t>
  </si>
  <si>
    <t>O8077</t>
  </si>
  <si>
    <t>C5107</t>
  </si>
  <si>
    <t>O9107</t>
  </si>
  <si>
    <t>C4149</t>
  </si>
  <si>
    <t>O8149</t>
  </si>
  <si>
    <t>C6598</t>
  </si>
  <si>
    <t>O10598</t>
  </si>
  <si>
    <t>C2805</t>
  </si>
  <si>
    <t>O6805</t>
  </si>
  <si>
    <t>C3485</t>
  </si>
  <si>
    <t>O7485</t>
  </si>
  <si>
    <t>C1772</t>
  </si>
  <si>
    <t>O5772</t>
  </si>
  <si>
    <t>C2347</t>
  </si>
  <si>
    <t>O6347</t>
  </si>
  <si>
    <t>C1899</t>
  </si>
  <si>
    <t>O5899</t>
  </si>
  <si>
    <t>C6441</t>
  </si>
  <si>
    <t>O10441</t>
  </si>
  <si>
    <t>C6521</t>
  </si>
  <si>
    <t>O10521</t>
  </si>
  <si>
    <t>C6083</t>
  </si>
  <si>
    <t>O10083</t>
  </si>
  <si>
    <t>C1821</t>
  </si>
  <si>
    <t>O5821</t>
  </si>
  <si>
    <t>C3736</t>
  </si>
  <si>
    <t>O7736</t>
  </si>
  <si>
    <t>C1539</t>
  </si>
  <si>
    <t>O5539</t>
  </si>
  <si>
    <t>C4156</t>
  </si>
  <si>
    <t>O8156</t>
  </si>
  <si>
    <t>C6431</t>
  </si>
  <si>
    <t>O10431</t>
  </si>
  <si>
    <t>C1457</t>
  </si>
  <si>
    <t>O5457</t>
  </si>
  <si>
    <t>C5316</t>
  </si>
  <si>
    <t>O9316</t>
  </si>
  <si>
    <t>C5918</t>
  </si>
  <si>
    <t>O9918</t>
  </si>
  <si>
    <t>C5028</t>
  </si>
  <si>
    <t>O9028</t>
  </si>
  <si>
    <t>C4089</t>
  </si>
  <si>
    <t>O8089</t>
  </si>
  <si>
    <t>C4034</t>
  </si>
  <si>
    <t>O8034</t>
  </si>
  <si>
    <t>C5595</t>
  </si>
  <si>
    <t>O9595</t>
  </si>
  <si>
    <t>C5636</t>
  </si>
  <si>
    <t>O9636</t>
  </si>
  <si>
    <t>C5686</t>
  </si>
  <si>
    <t>O9686</t>
  </si>
  <si>
    <t>C1619</t>
  </si>
  <si>
    <t>O5619</t>
  </si>
  <si>
    <t>C4214</t>
  </si>
  <si>
    <t>O8214</t>
  </si>
  <si>
    <t>C6561</t>
  </si>
  <si>
    <t>O10561</t>
  </si>
  <si>
    <t>C3938</t>
  </si>
  <si>
    <t>O7938</t>
  </si>
  <si>
    <t>C4410</t>
  </si>
  <si>
    <t>O8410</t>
  </si>
  <si>
    <t>C2661</t>
  </si>
  <si>
    <t>O6661</t>
  </si>
  <si>
    <t>C6641</t>
  </si>
  <si>
    <t>O10641</t>
  </si>
  <si>
    <t>C5826</t>
  </si>
  <si>
    <t>O9826</t>
  </si>
  <si>
    <t>C3106</t>
  </si>
  <si>
    <t>O7106</t>
  </si>
  <si>
    <t>C4433</t>
  </si>
  <si>
    <t>O8433</t>
  </si>
  <si>
    <t>C2124</t>
  </si>
  <si>
    <t>O6124</t>
  </si>
  <si>
    <t>C2092</t>
  </si>
  <si>
    <t>O6092</t>
  </si>
  <si>
    <t>C6451</t>
  </si>
  <si>
    <t>O10451</t>
  </si>
  <si>
    <t>C2444</t>
  </si>
  <si>
    <t>O6444</t>
  </si>
  <si>
    <t>C1848</t>
  </si>
  <si>
    <t>O5848</t>
  </si>
  <si>
    <t>C6794</t>
  </si>
  <si>
    <t>O10794</t>
  </si>
  <si>
    <t>C2271</t>
  </si>
  <si>
    <t>O6271</t>
  </si>
  <si>
    <t>C6051</t>
  </si>
  <si>
    <t>O10051</t>
  </si>
  <si>
    <t>C2812</t>
  </si>
  <si>
    <t>O6812</t>
  </si>
  <si>
    <t>C1613</t>
  </si>
  <si>
    <t>O5613</t>
  </si>
  <si>
    <t>C2810</t>
  </si>
  <si>
    <t>O6810</t>
  </si>
  <si>
    <t>C1417</t>
  </si>
  <si>
    <t>O5417</t>
  </si>
  <si>
    <t>C2301</t>
  </si>
  <si>
    <t>O6301</t>
  </si>
  <si>
    <t>C3356</t>
  </si>
  <si>
    <t>O7356</t>
  </si>
  <si>
    <t>C3953</t>
  </si>
  <si>
    <t>O7953</t>
  </si>
  <si>
    <t>C2474</t>
  </si>
  <si>
    <t>O6474</t>
  </si>
  <si>
    <t>C3826</t>
  </si>
  <si>
    <t>O7826</t>
  </si>
  <si>
    <t>C5425</t>
  </si>
  <si>
    <t>O9425</t>
  </si>
  <si>
    <t>C6980</t>
  </si>
  <si>
    <t>O10980</t>
  </si>
  <si>
    <t>C6669</t>
  </si>
  <si>
    <t>O10669</t>
  </si>
  <si>
    <t>C6143</t>
  </si>
  <si>
    <t>O10143</t>
  </si>
  <si>
    <t>C2612</t>
  </si>
  <si>
    <t>O6612</t>
  </si>
  <si>
    <t>C1947</t>
  </si>
  <si>
    <t>O5947</t>
  </si>
  <si>
    <t>C6915</t>
  </si>
  <si>
    <t>O10915</t>
  </si>
  <si>
    <t>C2581</t>
  </si>
  <si>
    <t>O6581</t>
  </si>
  <si>
    <t>C4116</t>
  </si>
  <si>
    <t>O8116</t>
  </si>
  <si>
    <t>C5222</t>
  </si>
  <si>
    <t>O9222</t>
  </si>
  <si>
    <t>C5588</t>
  </si>
  <si>
    <t>O9588</t>
  </si>
  <si>
    <t>C1532</t>
  </si>
  <si>
    <t>O5532</t>
  </si>
  <si>
    <t>C6484</t>
  </si>
  <si>
    <t>O10484</t>
  </si>
  <si>
    <t>C3171</t>
  </si>
  <si>
    <t>O7171</t>
  </si>
  <si>
    <t>C5981</t>
  </si>
  <si>
    <t>O9981</t>
  </si>
  <si>
    <t>C2468</t>
  </si>
  <si>
    <t>O6468</t>
  </si>
  <si>
    <t>C2903</t>
  </si>
  <si>
    <t>O6903</t>
  </si>
  <si>
    <t>C2935</t>
  </si>
  <si>
    <t>O6935</t>
  </si>
  <si>
    <t>C6965</t>
  </si>
  <si>
    <t>O10965</t>
  </si>
  <si>
    <t>C4104</t>
  </si>
  <si>
    <t>O8104</t>
  </si>
  <si>
    <t>C1483</t>
  </si>
  <si>
    <t>O5483</t>
  </si>
  <si>
    <t>C4589</t>
  </si>
  <si>
    <t>O8589</t>
  </si>
  <si>
    <t>C4404</t>
  </si>
  <si>
    <t>O8404</t>
  </si>
  <si>
    <t>C2509</t>
  </si>
  <si>
    <t>O6509</t>
  </si>
  <si>
    <t>C5315</t>
  </si>
  <si>
    <t>O9315</t>
  </si>
  <si>
    <t>C1679</t>
  </si>
  <si>
    <t>O5679</t>
  </si>
  <si>
    <t>C4272</t>
  </si>
  <si>
    <t>O8272</t>
  </si>
  <si>
    <t>C2709</t>
  </si>
  <si>
    <t>O6709</t>
  </si>
  <si>
    <t>C2963</t>
  </si>
  <si>
    <t>O6963</t>
  </si>
  <si>
    <t>C2144</t>
  </si>
  <si>
    <t>O6144</t>
  </si>
  <si>
    <t>C3658</t>
  </si>
  <si>
    <t>O7658</t>
  </si>
  <si>
    <t>C3590</t>
  </si>
  <si>
    <t>O7590</t>
  </si>
  <si>
    <t>C3166</t>
  </si>
  <si>
    <t>O7166</t>
  </si>
  <si>
    <t>C1618</t>
  </si>
  <si>
    <t>O5618</t>
  </si>
  <si>
    <t>C1885</t>
  </si>
  <si>
    <t>O5885</t>
  </si>
  <si>
    <t>C2246</t>
  </si>
  <si>
    <t>O6246</t>
  </si>
  <si>
    <t>C2251</t>
  </si>
  <si>
    <t>O6251</t>
  </si>
  <si>
    <t>C2680</t>
  </si>
  <si>
    <t>O6680</t>
  </si>
  <si>
    <t>C2969</t>
  </si>
  <si>
    <t>O6969</t>
  </si>
  <si>
    <t>C4439</t>
  </si>
  <si>
    <t>O8439</t>
  </si>
  <si>
    <t>C3003</t>
  </si>
  <si>
    <t>O7003</t>
  </si>
  <si>
    <t>C1732</t>
  </si>
  <si>
    <t>O5732</t>
  </si>
  <si>
    <t>C5551</t>
  </si>
  <si>
    <t>O9551</t>
  </si>
  <si>
    <t>C5685</t>
  </si>
  <si>
    <t>O9685</t>
  </si>
  <si>
    <t>C4389</t>
  </si>
  <si>
    <t>O8389</t>
  </si>
  <si>
    <t>C3817</t>
  </si>
  <si>
    <t>O7817</t>
  </si>
  <si>
    <t>C1036</t>
  </si>
  <si>
    <t>O5036</t>
  </si>
  <si>
    <t>C3596</t>
  </si>
  <si>
    <t>O7596</t>
  </si>
  <si>
    <t>C2994</t>
  </si>
  <si>
    <t>O6994</t>
  </si>
  <si>
    <t>C6673</t>
  </si>
  <si>
    <t>O10673</t>
  </si>
  <si>
    <t>C2553</t>
  </si>
  <si>
    <t>O6553</t>
  </si>
  <si>
    <t>C1200</t>
  </si>
  <si>
    <t>O5200</t>
  </si>
  <si>
    <t>C1593</t>
  </si>
  <si>
    <t>O5593</t>
  </si>
  <si>
    <t>C3380</t>
  </si>
  <si>
    <t>O7380</t>
  </si>
  <si>
    <t>C1825</t>
  </si>
  <si>
    <t>O5825</t>
  </si>
  <si>
    <t>C2025</t>
  </si>
  <si>
    <t>O6025</t>
  </si>
  <si>
    <t>C4997</t>
  </si>
  <si>
    <t>O8997</t>
  </si>
  <si>
    <t>C1500</t>
  </si>
  <si>
    <t>O5500</t>
  </si>
  <si>
    <t>C6877</t>
  </si>
  <si>
    <t>O10877</t>
  </si>
  <si>
    <t>C3184</t>
  </si>
  <si>
    <t>O7184</t>
  </si>
  <si>
    <t>C2669</t>
  </si>
  <si>
    <t>O6669</t>
  </si>
  <si>
    <t>C2830</t>
  </si>
  <si>
    <t>O6830</t>
  </si>
  <si>
    <t>C4330</t>
  </si>
  <si>
    <t>O8330</t>
  </si>
  <si>
    <t>C6001</t>
  </si>
  <si>
    <t>O10001</t>
  </si>
  <si>
    <t>C4608</t>
  </si>
  <si>
    <t>O8608</t>
  </si>
  <si>
    <t>C5835</t>
  </si>
  <si>
    <t>O9835</t>
  </si>
  <si>
    <t>C6586</t>
  </si>
  <si>
    <t>O10586</t>
  </si>
  <si>
    <t>C2321</t>
  </si>
  <si>
    <t>O6321</t>
  </si>
  <si>
    <t>C1522</t>
  </si>
  <si>
    <t>O5522</t>
  </si>
  <si>
    <t>C2205</t>
  </si>
  <si>
    <t>O6205</t>
  </si>
  <si>
    <t>C5665</t>
  </si>
  <si>
    <t>O9665</t>
  </si>
  <si>
    <t>C2173</t>
  </si>
  <si>
    <t>O6173</t>
  </si>
  <si>
    <t>C4079</t>
  </si>
  <si>
    <t>O8079</t>
  </si>
  <si>
    <t>C3019</t>
  </si>
  <si>
    <t>O7019</t>
  </si>
  <si>
    <t>C3223</t>
  </si>
  <si>
    <t>O7223</t>
  </si>
  <si>
    <t>C5426</t>
  </si>
  <si>
    <t>O9426</t>
  </si>
  <si>
    <t>C2666</t>
  </si>
  <si>
    <t>O6666</t>
  </si>
  <si>
    <t>C1000</t>
  </si>
  <si>
    <t>O5000</t>
  </si>
  <si>
    <t>C5799</t>
  </si>
  <si>
    <t>O9799</t>
  </si>
  <si>
    <t>C3092</t>
  </si>
  <si>
    <t>O7092</t>
  </si>
  <si>
    <t>C4136</t>
  </si>
  <si>
    <t>O8136</t>
  </si>
  <si>
    <t>C1859</t>
  </si>
  <si>
    <t>O5859</t>
  </si>
  <si>
    <t>C6542</t>
  </si>
  <si>
    <t>O10542</t>
  </si>
  <si>
    <t>C1357</t>
  </si>
  <si>
    <t>O5357</t>
  </si>
  <si>
    <t>C5560</t>
  </si>
  <si>
    <t>O9560</t>
  </si>
  <si>
    <t>C3518</t>
  </si>
  <si>
    <t>O7518</t>
  </si>
  <si>
    <t>C1292</t>
  </si>
  <si>
    <t>O5292</t>
  </si>
  <si>
    <t>C6109</t>
  </si>
  <si>
    <t>O10109</t>
  </si>
  <si>
    <t>C4762</t>
  </si>
  <si>
    <t>O8762</t>
  </si>
  <si>
    <t>C3572</t>
  </si>
  <si>
    <t>O7572</t>
  </si>
  <si>
    <t>C5129</t>
  </si>
  <si>
    <t>O9129</t>
  </si>
  <si>
    <t>C6095</t>
  </si>
  <si>
    <t>O10095</t>
  </si>
  <si>
    <t>C3456</t>
  </si>
  <si>
    <t>O7456</t>
  </si>
  <si>
    <t>C6774</t>
  </si>
  <si>
    <t>O10774</t>
  </si>
  <si>
    <t>C6016</t>
  </si>
  <si>
    <t>O10016</t>
  </si>
  <si>
    <t>C6505</t>
  </si>
  <si>
    <t>O10505</t>
  </si>
  <si>
    <t>C3340</t>
  </si>
  <si>
    <t>O7340</t>
  </si>
  <si>
    <t>C3158</t>
  </si>
  <si>
    <t>O7158</t>
  </si>
  <si>
    <t>C5738</t>
  </si>
  <si>
    <t>O9738</t>
  </si>
  <si>
    <t>C3809</t>
  </si>
  <si>
    <t>O7809</t>
  </si>
  <si>
    <t>C5624</t>
  </si>
  <si>
    <t>O9624</t>
  </si>
  <si>
    <t>C4533</t>
  </si>
  <si>
    <t>O8533</t>
  </si>
  <si>
    <t>C6956</t>
  </si>
  <si>
    <t>O10956</t>
  </si>
  <si>
    <t>C5934</t>
  </si>
  <si>
    <t>O9934</t>
  </si>
  <si>
    <t>C2406</t>
  </si>
  <si>
    <t>O6406</t>
  </si>
  <si>
    <t>C2335</t>
  </si>
  <si>
    <t>O6335</t>
  </si>
  <si>
    <t>C5968</t>
  </si>
  <si>
    <t>O9968</t>
  </si>
  <si>
    <t>C3058</t>
  </si>
  <si>
    <t>O7058</t>
  </si>
  <si>
    <t>C2059</t>
  </si>
  <si>
    <t>O6059</t>
  </si>
  <si>
    <t>C5794</t>
  </si>
  <si>
    <t>O9794</t>
  </si>
  <si>
    <t>C1265</t>
  </si>
  <si>
    <t>O5265</t>
  </si>
  <si>
    <t>C4652</t>
  </si>
  <si>
    <t>O8652</t>
  </si>
  <si>
    <t>C5728</t>
  </si>
  <si>
    <t>O9728</t>
  </si>
  <si>
    <t>C6371</t>
  </si>
  <si>
    <t>O10371</t>
  </si>
  <si>
    <t>C2579</t>
  </si>
  <si>
    <t>O6579</t>
  </si>
  <si>
    <t>C4805</t>
  </si>
  <si>
    <t>O8805</t>
  </si>
  <si>
    <t>C3923</t>
  </si>
  <si>
    <t>O7923</t>
  </si>
  <si>
    <t>C4111</t>
  </si>
  <si>
    <t>O8111</t>
  </si>
  <si>
    <t>C1132</t>
  </si>
  <si>
    <t>O5132</t>
  </si>
  <si>
    <t>C6503</t>
  </si>
  <si>
    <t>O10503</t>
  </si>
  <si>
    <t>C1290</t>
  </si>
  <si>
    <t>O5290</t>
  </si>
  <si>
    <t>C1788</t>
  </si>
  <si>
    <t>O5788</t>
  </si>
  <si>
    <t>C6886</t>
  </si>
  <si>
    <t>O10886</t>
  </si>
  <si>
    <t>C3783</t>
  </si>
  <si>
    <t>O7783</t>
  </si>
  <si>
    <t>C2695</t>
  </si>
  <si>
    <t>O6695</t>
  </si>
  <si>
    <t>C4663</t>
  </si>
  <si>
    <t>O8663</t>
  </si>
  <si>
    <t>C1283</t>
  </si>
  <si>
    <t>O5283</t>
  </si>
  <si>
    <t>C1786</t>
  </si>
  <si>
    <t>O5786</t>
  </si>
  <si>
    <t>C5171</t>
  </si>
  <si>
    <t>O9171</t>
  </si>
  <si>
    <t>C6745</t>
  </si>
  <si>
    <t>O10745</t>
  </si>
  <si>
    <t>C3222</t>
  </si>
  <si>
    <t>O7222</t>
  </si>
  <si>
    <t>C1139</t>
  </si>
  <si>
    <t>O5139</t>
  </si>
  <si>
    <t>C4241</t>
  </si>
  <si>
    <t>O8241</t>
  </si>
  <si>
    <t>C4469</t>
  </si>
  <si>
    <t>O8469</t>
  </si>
  <si>
    <t>C6977</t>
  </si>
  <si>
    <t>O10977</t>
  </si>
  <si>
    <t>C4490</t>
  </si>
  <si>
    <t>O8490</t>
  </si>
  <si>
    <t>C5017</t>
  </si>
  <si>
    <t>O9017</t>
  </si>
  <si>
    <t>C6204</t>
  </si>
  <si>
    <t>O10204</t>
  </si>
  <si>
    <t>C4083</t>
  </si>
  <si>
    <t>O8083</t>
  </si>
  <si>
    <t>C5533</t>
  </si>
  <si>
    <t>O9533</t>
  </si>
  <si>
    <t>C5573</t>
  </si>
  <si>
    <t>O9573</t>
  </si>
  <si>
    <t>C6100</t>
  </si>
  <si>
    <t>O10100</t>
  </si>
  <si>
    <t>C5791</t>
  </si>
  <si>
    <t>O9791</t>
  </si>
  <si>
    <t>C5342</t>
  </si>
  <si>
    <t>O9342</t>
  </si>
  <si>
    <t>C5864</t>
  </si>
  <si>
    <t>O9864</t>
  </si>
  <si>
    <t>C2160</t>
  </si>
  <si>
    <t>O6160</t>
  </si>
  <si>
    <t>C2938</t>
  </si>
  <si>
    <t>O6938</t>
  </si>
  <si>
    <t>C5882</t>
  </si>
  <si>
    <t>O9882</t>
  </si>
  <si>
    <t>C4745</t>
  </si>
  <si>
    <t>O8745</t>
  </si>
  <si>
    <t>C6379</t>
  </si>
  <si>
    <t>O10379</t>
  </si>
  <si>
    <t>C6978</t>
  </si>
  <si>
    <t>O10978</t>
  </si>
  <si>
    <t>C1273</t>
  </si>
  <si>
    <t>O5273</t>
  </si>
  <si>
    <t>C1636</t>
  </si>
  <si>
    <t>O5636</t>
  </si>
  <si>
    <t>C5258</t>
  </si>
  <si>
    <t>O9258</t>
  </si>
  <si>
    <t>C4484</t>
  </si>
  <si>
    <t>O8484</t>
  </si>
  <si>
    <t>C1089</t>
  </si>
  <si>
    <t>O5089</t>
  </si>
  <si>
    <t>C4990</t>
  </si>
  <si>
    <t>O8990</t>
  </si>
  <si>
    <t>C1893</t>
  </si>
  <si>
    <t>O5893</t>
  </si>
  <si>
    <t>C4599</t>
  </si>
  <si>
    <t>O8599</t>
  </si>
  <si>
    <t>C6988</t>
  </si>
  <si>
    <t>O10988</t>
  </si>
  <si>
    <t>C1346</t>
  </si>
  <si>
    <t>O5346</t>
  </si>
  <si>
    <t>C4595</t>
  </si>
  <si>
    <t>O8595</t>
  </si>
  <si>
    <t>C4956</t>
  </si>
  <si>
    <t>O8956</t>
  </si>
  <si>
    <t>C3945</t>
  </si>
  <si>
    <t>O7945</t>
  </si>
  <si>
    <t>C3279</t>
  </si>
  <si>
    <t>O7279</t>
  </si>
  <si>
    <t>C6243</t>
  </si>
  <si>
    <t>O10243</t>
  </si>
  <si>
    <t>C4847</t>
  </si>
  <si>
    <t>O8847</t>
  </si>
  <si>
    <t>C4811</t>
  </si>
  <si>
    <t>O8811</t>
  </si>
  <si>
    <t>C6113</t>
  </si>
  <si>
    <t>O10113</t>
  </si>
  <si>
    <t>C5299</t>
  </si>
  <si>
    <t>O9299</t>
  </si>
  <si>
    <t>C4531</t>
  </si>
  <si>
    <t>O8531</t>
  </si>
  <si>
    <t>C2610</t>
  </si>
  <si>
    <t>O6610</t>
  </si>
  <si>
    <t>C5384</t>
  </si>
  <si>
    <t>O9384</t>
  </si>
  <si>
    <t>C2073</t>
  </si>
  <si>
    <t>O6073</t>
  </si>
  <si>
    <t>C5474</t>
  </si>
  <si>
    <t>O9474</t>
  </si>
  <si>
    <t>C4154</t>
  </si>
  <si>
    <t>O8154</t>
  </si>
  <si>
    <t>C5631</t>
  </si>
  <si>
    <t>O9631</t>
  </si>
  <si>
    <t>C1790</t>
  </si>
  <si>
    <t>O5790</t>
  </si>
  <si>
    <t>C5482</t>
  </si>
  <si>
    <t>O9482</t>
  </si>
  <si>
    <t>C2526</t>
  </si>
  <si>
    <t>O6526</t>
  </si>
  <si>
    <t>C4978</t>
  </si>
  <si>
    <t>O8978</t>
  </si>
  <si>
    <t>C3353</t>
  </si>
  <si>
    <t>O7353</t>
  </si>
  <si>
    <t>C5903</t>
  </si>
  <si>
    <t>O9903</t>
  </si>
  <si>
    <t>C2022</t>
  </si>
  <si>
    <t>O6022</t>
  </si>
  <si>
    <t>C4686</t>
  </si>
  <si>
    <t>O8686</t>
  </si>
  <si>
    <t>C4304</t>
  </si>
  <si>
    <t>O8304</t>
  </si>
  <si>
    <t>C4692</t>
  </si>
  <si>
    <t>O8692</t>
  </si>
  <si>
    <t>C2734</t>
  </si>
  <si>
    <t>O6734</t>
  </si>
  <si>
    <t>C6334</t>
  </si>
  <si>
    <t>O10334</t>
  </si>
  <si>
    <t>C1061</t>
  </si>
  <si>
    <t>O5061</t>
  </si>
  <si>
    <t>C5380</t>
  </si>
  <si>
    <t>O9380</t>
  </si>
  <si>
    <t>C5550</t>
  </si>
  <si>
    <t>O9550</t>
  </si>
  <si>
    <t>C2250</t>
  </si>
  <si>
    <t>O6250</t>
  </si>
  <si>
    <t>C1086</t>
  </si>
  <si>
    <t>O5086</t>
  </si>
  <si>
    <t>C2328</t>
  </si>
  <si>
    <t>O6328</t>
  </si>
  <si>
    <t>C4727</t>
  </si>
  <si>
    <t>O8727</t>
  </si>
  <si>
    <t>C2615</t>
  </si>
  <si>
    <t>O6615</t>
  </si>
  <si>
    <t>C1662</t>
  </si>
  <si>
    <t>O5662</t>
  </si>
  <si>
    <t>C5440</t>
  </si>
  <si>
    <t>O9440</t>
  </si>
  <si>
    <t>C5469</t>
  </si>
  <si>
    <t>O9469</t>
  </si>
  <si>
    <t>C3789</t>
  </si>
  <si>
    <t>O7789</t>
  </si>
  <si>
    <t>C4110</t>
  </si>
  <si>
    <t>O8110</t>
  </si>
  <si>
    <t>C6905</t>
  </si>
  <si>
    <t>O10905</t>
  </si>
  <si>
    <t>C5272</t>
  </si>
  <si>
    <t>O9272</t>
  </si>
  <si>
    <t>C2430</t>
  </si>
  <si>
    <t>O6430</t>
  </si>
  <si>
    <t>C1915</t>
  </si>
  <si>
    <t>O5915</t>
  </si>
  <si>
    <t>C6552</t>
  </si>
  <si>
    <t>O10552</t>
  </si>
  <si>
    <t>C1990</t>
  </si>
  <si>
    <t>O5990</t>
  </si>
  <si>
    <t>C3283</t>
  </si>
  <si>
    <t>O7283</t>
  </si>
  <si>
    <t>C6517</t>
  </si>
  <si>
    <t>O10517</t>
  </si>
  <si>
    <t>C2774</t>
  </si>
  <si>
    <t>O6774</t>
  </si>
  <si>
    <t>C5619</t>
  </si>
  <si>
    <t>O9619</t>
  </si>
  <si>
    <t>C3922</t>
  </si>
  <si>
    <t>O7922</t>
  </si>
  <si>
    <t>C5885</t>
  </si>
  <si>
    <t>O9885</t>
  </si>
  <si>
    <t>C3534</t>
  </si>
  <si>
    <t>O7534</t>
  </si>
  <si>
    <t>C1444</t>
  </si>
  <si>
    <t>O5444</t>
  </si>
  <si>
    <t>C5308</t>
  </si>
  <si>
    <t>O9308</t>
  </si>
  <si>
    <t>C5075</t>
  </si>
  <si>
    <t>O9075</t>
  </si>
  <si>
    <t>C2567</t>
  </si>
  <si>
    <t>O6567</t>
  </si>
  <si>
    <t>C6788</t>
  </si>
  <si>
    <t>O10788</t>
  </si>
  <si>
    <t>C6059</t>
  </si>
  <si>
    <t>O10059</t>
  </si>
  <si>
    <t>C5057</t>
  </si>
  <si>
    <t>O9057</t>
  </si>
  <si>
    <t>C1815</t>
  </si>
  <si>
    <t>O5815</t>
  </si>
  <si>
    <t>C1384</t>
  </si>
  <si>
    <t>O5384</t>
  </si>
  <si>
    <t>C4759</t>
  </si>
  <si>
    <t>O8759</t>
  </si>
  <si>
    <t>C5479</t>
  </si>
  <si>
    <t>O9479</t>
  </si>
  <si>
    <t>C2800</t>
  </si>
  <si>
    <t>O6800</t>
  </si>
  <si>
    <t>C5772</t>
  </si>
  <si>
    <t>O9772</t>
  </si>
  <si>
    <t>C3829</t>
  </si>
  <si>
    <t>O7829</t>
  </si>
  <si>
    <t>C2462</t>
  </si>
  <si>
    <t>O6462</t>
  </si>
  <si>
    <t>C1038</t>
  </si>
  <si>
    <t>O5038</t>
  </si>
  <si>
    <t>C6875</t>
  </si>
  <si>
    <t>O10875</t>
  </si>
  <si>
    <t>C6067</t>
  </si>
  <si>
    <t>O10067</t>
  </si>
  <si>
    <t>C5831</t>
  </si>
  <si>
    <t>O9831</t>
  </si>
  <si>
    <t>C4106</t>
  </si>
  <si>
    <t>O8106</t>
  </si>
  <si>
    <t>C5687</t>
  </si>
  <si>
    <t>O9687</t>
  </si>
  <si>
    <t>C1927</t>
  </si>
  <si>
    <t>O5927</t>
  </si>
  <si>
    <t>C2265</t>
  </si>
  <si>
    <t>O6265</t>
  </si>
  <si>
    <t>C4816</t>
  </si>
  <si>
    <t>O8816</t>
  </si>
  <si>
    <t>C6769</t>
  </si>
  <si>
    <t>O10769</t>
  </si>
  <si>
    <t>C6187</t>
  </si>
  <si>
    <t>O10187</t>
  </si>
  <si>
    <t>C5001</t>
  </si>
  <si>
    <t>O9001</t>
  </si>
  <si>
    <t>C2163</t>
  </si>
  <si>
    <t>O6163</t>
  </si>
  <si>
    <t>C3631</t>
  </si>
  <si>
    <t>O7631</t>
  </si>
  <si>
    <t>C4568</t>
  </si>
  <si>
    <t>O8568</t>
  </si>
  <si>
    <t>C1253</t>
  </si>
  <si>
    <t>O5253</t>
  </si>
  <si>
    <t>C6985</t>
  </si>
  <si>
    <t>O10985</t>
  </si>
  <si>
    <t>C1277</t>
  </si>
  <si>
    <t>O5277</t>
  </si>
  <si>
    <t>C3190</t>
  </si>
  <si>
    <t>O7190</t>
  </si>
  <si>
    <t>C6118</t>
  </si>
  <si>
    <t>O10118</t>
  </si>
  <si>
    <t>C4698</t>
  </si>
  <si>
    <t>O8698</t>
  </si>
  <si>
    <t>C4672</t>
  </si>
  <si>
    <t>O8672</t>
  </si>
  <si>
    <t>C3299</t>
  </si>
  <si>
    <t>O7299</t>
  </si>
  <si>
    <t>C1461</t>
  </si>
  <si>
    <t>O5461</t>
  </si>
  <si>
    <t>C6845</t>
  </si>
  <si>
    <t>O10845</t>
  </si>
  <si>
    <t>C1565</t>
  </si>
  <si>
    <t>O5565</t>
  </si>
  <si>
    <t>C1330</t>
  </si>
  <si>
    <t>O5330</t>
  </si>
  <si>
    <t>C6311</t>
  </si>
  <si>
    <t>O10311</t>
  </si>
  <si>
    <t>C1185</t>
  </si>
  <si>
    <t>O5185</t>
  </si>
  <si>
    <t>C3750</t>
  </si>
  <si>
    <t>O7750</t>
  </si>
  <si>
    <t>C6284</t>
  </si>
  <si>
    <t>O10284</t>
  </si>
  <si>
    <t>C3372</t>
  </si>
  <si>
    <t>O7372</t>
  </si>
  <si>
    <t>C6289</t>
  </si>
  <si>
    <t>O10289</t>
  </si>
  <si>
    <t>C3931</t>
  </si>
  <si>
    <t>O7931</t>
  </si>
  <si>
    <t>C2079</t>
  </si>
  <si>
    <t>O6079</t>
  </si>
  <si>
    <t>C3582</t>
  </si>
  <si>
    <t>O7582</t>
  </si>
  <si>
    <t>C5417</t>
  </si>
  <si>
    <t>O9417</t>
  </si>
  <si>
    <t>C2312</t>
  </si>
  <si>
    <t>O6312</t>
  </si>
  <si>
    <t>C4031</t>
  </si>
  <si>
    <t>O8031</t>
  </si>
  <si>
    <t>C6443</t>
  </si>
  <si>
    <t>O10443</t>
  </si>
  <si>
    <t>C5247</t>
  </si>
  <si>
    <t>O9247</t>
  </si>
  <si>
    <t>C6516</t>
  </si>
  <si>
    <t>O10516</t>
  </si>
  <si>
    <t>C4288</t>
  </si>
  <si>
    <t>O8288</t>
  </si>
  <si>
    <t>C5974</t>
  </si>
  <si>
    <t>O9974</t>
  </si>
  <si>
    <t>C4318</t>
  </si>
  <si>
    <t>O8318</t>
  </si>
  <si>
    <t>C6903</t>
  </si>
  <si>
    <t>O10903</t>
  </si>
  <si>
    <t>C4271</t>
  </si>
  <si>
    <t>O8271</t>
  </si>
  <si>
    <t>C4152</t>
  </si>
  <si>
    <t>O8152</t>
  </si>
  <si>
    <t>C1649</t>
  </si>
  <si>
    <t>O5649</t>
  </si>
  <si>
    <t>C3911</t>
  </si>
  <si>
    <t>O7911</t>
  </si>
  <si>
    <t>C2386</t>
  </si>
  <si>
    <t>O6386</t>
  </si>
  <si>
    <t>C3337</t>
  </si>
  <si>
    <t>O7337</t>
  </si>
  <si>
    <t>C4967</t>
  </si>
  <si>
    <t>O8967</t>
  </si>
  <si>
    <t>C2909</t>
  </si>
  <si>
    <t>O6909</t>
  </si>
  <si>
    <t>C2839</t>
  </si>
  <si>
    <t>O6839</t>
  </si>
  <si>
    <t>C4855</t>
  </si>
  <si>
    <t>O8855</t>
  </si>
  <si>
    <t>C6535</t>
  </si>
  <si>
    <t>O10535</t>
  </si>
  <si>
    <t>C6959</t>
  </si>
  <si>
    <t>O10959</t>
  </si>
  <si>
    <t>C6415</t>
  </si>
  <si>
    <t>O10415</t>
  </si>
  <si>
    <t>C6248</t>
  </si>
  <si>
    <t>O10248</t>
  </si>
  <si>
    <t>C6404</t>
  </si>
  <si>
    <t>O10404</t>
  </si>
  <si>
    <t>C3124</t>
  </si>
  <si>
    <t>O7124</t>
  </si>
  <si>
    <t>C1647</t>
  </si>
  <si>
    <t>O5647</t>
  </si>
  <si>
    <t>C6413</t>
  </si>
  <si>
    <t>O10413</t>
  </si>
  <si>
    <t>C2807</t>
  </si>
  <si>
    <t>O6807</t>
  </si>
  <si>
    <t>C1835</t>
  </si>
  <si>
    <t>O5835</t>
  </si>
  <si>
    <t>C6058</t>
  </si>
  <si>
    <t>O10058</t>
  </si>
  <si>
    <t>C2308</t>
  </si>
  <si>
    <t>O6308</t>
  </si>
  <si>
    <t>C6693</t>
  </si>
  <si>
    <t>O10693</t>
  </si>
  <si>
    <t>C6812</t>
  </si>
  <si>
    <t>O10812</t>
  </si>
  <si>
    <t>C5992</t>
  </si>
  <si>
    <t>O9992</t>
  </si>
  <si>
    <t>C4235</t>
  </si>
  <si>
    <t>O8235</t>
  </si>
  <si>
    <t>C2252</t>
  </si>
  <si>
    <t>O6252</t>
  </si>
  <si>
    <t>C2634</t>
  </si>
  <si>
    <t>O6634</t>
  </si>
  <si>
    <t>C6199</t>
  </si>
  <si>
    <t>O10199</t>
  </si>
  <si>
    <t>C6688</t>
  </si>
  <si>
    <t>O10688</t>
  </si>
  <si>
    <t>C4526</t>
  </si>
  <si>
    <t>O8526</t>
  </si>
  <si>
    <t>C6570</t>
  </si>
  <si>
    <t>O10570</t>
  </si>
  <si>
    <t>C4920</t>
  </si>
  <si>
    <t>O8920</t>
  </si>
  <si>
    <t>C5052</t>
  </si>
  <si>
    <t>O9052</t>
  </si>
  <si>
    <t>C5652</t>
  </si>
  <si>
    <t>O9652</t>
  </si>
  <si>
    <t>C6134</t>
  </si>
  <si>
    <t>O10134</t>
  </si>
  <si>
    <t>C6276</t>
  </si>
  <si>
    <t>O10276</t>
  </si>
  <si>
    <t>C2691</t>
  </si>
  <si>
    <t>O6691</t>
  </si>
  <si>
    <t>C1093</t>
  </si>
  <si>
    <t>O5093</t>
  </si>
  <si>
    <t>C1400</t>
  </si>
  <si>
    <t>O5400</t>
  </si>
  <si>
    <t>C2434</t>
  </si>
  <si>
    <t>O6434</t>
  </si>
  <si>
    <t>C2119</t>
  </si>
  <si>
    <t>O6119</t>
  </si>
  <si>
    <t>C1024</t>
  </si>
  <si>
    <t>O5024</t>
  </si>
  <si>
    <t>C4907</t>
  </si>
  <si>
    <t>O8907</t>
  </si>
  <si>
    <t>C2052</t>
  </si>
  <si>
    <t>O6052</t>
  </si>
  <si>
    <t>C2758</t>
  </si>
  <si>
    <t>O6758</t>
  </si>
  <si>
    <t>C5471</t>
  </si>
  <si>
    <t>O9471</t>
  </si>
  <si>
    <t>C5460</t>
  </si>
  <si>
    <t>O9460</t>
  </si>
  <si>
    <t>C1729</t>
  </si>
  <si>
    <t>O5729</t>
  </si>
  <si>
    <t>C6097</t>
  </si>
  <si>
    <t>O10097</t>
  </si>
  <si>
    <t>C1707</t>
  </si>
  <si>
    <t>O5707</t>
  </si>
  <si>
    <t>C4392</t>
  </si>
  <si>
    <t>O8392</t>
  </si>
  <si>
    <t>C1621</t>
  </si>
  <si>
    <t>O5621</t>
  </si>
  <si>
    <t>C6596</t>
  </si>
  <si>
    <t>O10596</t>
  </si>
  <si>
    <t>C3410</t>
  </si>
  <si>
    <t>O7410</t>
  </si>
  <si>
    <t>C1782</t>
  </si>
  <si>
    <t>O5782</t>
  </si>
  <si>
    <t>C6775</t>
  </si>
  <si>
    <t>O10775</t>
  </si>
  <si>
    <t>C2006</t>
  </si>
  <si>
    <t>O6006</t>
  </si>
  <si>
    <t>C4399</t>
  </si>
  <si>
    <t>O8399</t>
  </si>
  <si>
    <t>C1867</t>
  </si>
  <si>
    <t>O5867</t>
  </si>
  <si>
    <t>C3209</t>
  </si>
  <si>
    <t>O7209</t>
  </si>
  <si>
    <t>C6211</t>
  </si>
  <si>
    <t>O10211</t>
  </si>
  <si>
    <t>C4567</t>
  </si>
  <si>
    <t>O8567</t>
  </si>
  <si>
    <t>C5936</t>
  </si>
  <si>
    <t>O9936</t>
  </si>
  <si>
    <t>C3812</t>
  </si>
  <si>
    <t>O7812</t>
  </si>
  <si>
    <t>C2149</t>
  </si>
  <si>
    <t>O6149</t>
  </si>
  <si>
    <t>C6469</t>
  </si>
  <si>
    <t>O10469</t>
  </si>
  <si>
    <t>C3051</t>
  </si>
  <si>
    <t>O7051</t>
  </si>
  <si>
    <t>C5711</t>
  </si>
  <si>
    <t>O9711</t>
  </si>
  <si>
    <t>C2260</t>
  </si>
  <si>
    <t>O6260</t>
  </si>
  <si>
    <t>C2833</t>
  </si>
  <si>
    <t>O6833</t>
  </si>
  <si>
    <t>C6203</t>
  </si>
  <si>
    <t>O10203</t>
  </si>
  <si>
    <t>C2090</t>
  </si>
  <si>
    <t>O6090</t>
  </si>
  <si>
    <t>C3978</t>
  </si>
  <si>
    <t>O7978</t>
  </si>
  <si>
    <t>C4829</t>
  </si>
  <si>
    <t>O8829</t>
  </si>
  <si>
    <t>C1751</t>
  </si>
  <si>
    <t>O5751</t>
  </si>
  <si>
    <t>C4345</t>
  </si>
  <si>
    <t>O8345</t>
  </si>
  <si>
    <t>C6773</t>
  </si>
  <si>
    <t>O10773</t>
  </si>
  <si>
    <t>C1736</t>
  </si>
  <si>
    <t>O5736</t>
  </si>
  <si>
    <t>C4724</t>
  </si>
  <si>
    <t>O8724</t>
  </si>
  <si>
    <t>C4173</t>
  </si>
  <si>
    <t>O8173</t>
  </si>
  <si>
    <t>C3357</t>
  </si>
  <si>
    <t>O7357</t>
  </si>
  <si>
    <t>C5948</t>
  </si>
  <si>
    <t>O9948</t>
  </si>
  <si>
    <t>C2378</t>
  </si>
  <si>
    <t>O6378</t>
  </si>
  <si>
    <t>C2693</t>
  </si>
  <si>
    <t>O6693</t>
  </si>
  <si>
    <t>C2637</t>
  </si>
  <si>
    <t>O6637</t>
  </si>
  <si>
    <t>C6617</t>
  </si>
  <si>
    <t>O10617</t>
  </si>
  <si>
    <t>C2997</t>
  </si>
  <si>
    <t>O6997</t>
  </si>
  <si>
    <t>C6142</t>
  </si>
  <si>
    <t>O10142</t>
  </si>
  <si>
    <t>C2019</t>
  </si>
  <si>
    <t>O6019</t>
  </si>
  <si>
    <t>C2808</t>
  </si>
  <si>
    <t>O6808</t>
  </si>
  <si>
    <t>C6765</t>
  </si>
  <si>
    <t>O10765</t>
  </si>
  <si>
    <t>C1568</t>
  </si>
  <si>
    <t>O5568</t>
  </si>
  <si>
    <t>C1693</t>
  </si>
  <si>
    <t>O5693</t>
  </si>
  <si>
    <t>C5181</t>
  </si>
  <si>
    <t>O9181</t>
  </si>
  <si>
    <t>C4225</t>
  </si>
  <si>
    <t>O8225</t>
  </si>
  <si>
    <t>C5634</t>
  </si>
  <si>
    <t>O9634</t>
  </si>
  <si>
    <t>C4432</t>
  </si>
  <si>
    <t>O8432</t>
  </si>
  <si>
    <t>C6069</t>
  </si>
  <si>
    <t>O10069</t>
  </si>
  <si>
    <t>C2478</t>
  </si>
  <si>
    <t>O6478</t>
  </si>
  <si>
    <t>C6378</t>
  </si>
  <si>
    <t>O10378</t>
  </si>
  <si>
    <t>C4281</t>
  </si>
  <si>
    <t>O8281</t>
  </si>
  <si>
    <t>C6400</t>
  </si>
  <si>
    <t>O10400</t>
  </si>
  <si>
    <t>C5921</t>
  </si>
  <si>
    <t>O9921</t>
  </si>
  <si>
    <t>C2703</t>
  </si>
  <si>
    <t>O6703</t>
  </si>
  <si>
    <t>C1534</t>
  </si>
  <si>
    <t>O5534</t>
  </si>
  <si>
    <t>C5785</t>
  </si>
  <si>
    <t>O9785</t>
  </si>
  <si>
    <t>C6052</t>
  </si>
  <si>
    <t>O10052</t>
  </si>
  <si>
    <t>C5997</t>
  </si>
  <si>
    <t>O9997</t>
  </si>
  <si>
    <t>C1440</t>
  </si>
  <si>
    <t>O5440</t>
  </si>
  <si>
    <t>C1938</t>
  </si>
  <si>
    <t>O5938</t>
  </si>
  <si>
    <t>C6471</t>
  </si>
  <si>
    <t>O10471</t>
  </si>
  <si>
    <t>C2127</t>
  </si>
  <si>
    <t>O6127</t>
  </si>
  <si>
    <t>C1507</t>
  </si>
  <si>
    <t>O5507</t>
  </si>
  <si>
    <t>C2208</t>
  </si>
  <si>
    <t>O6208</t>
  </si>
  <si>
    <t>C3176</t>
  </si>
  <si>
    <t>O7176</t>
  </si>
  <si>
    <t>C6327</t>
  </si>
  <si>
    <t>O10327</t>
  </si>
  <si>
    <t>C3344</t>
  </si>
  <si>
    <t>O7344</t>
  </si>
  <si>
    <t>C1572</t>
  </si>
  <si>
    <t>O5572</t>
  </si>
  <si>
    <t>C4120</t>
  </si>
  <si>
    <t>O8120</t>
  </si>
  <si>
    <t>C2900</t>
  </si>
  <si>
    <t>O6900</t>
  </si>
  <si>
    <t>C2929</t>
  </si>
  <si>
    <t>O6929</t>
  </si>
  <si>
    <t>C2218</t>
  </si>
  <si>
    <t>O6218</t>
  </si>
  <si>
    <t>C1288</t>
  </si>
  <si>
    <t>O5288</t>
  </si>
  <si>
    <t>C1721</t>
  </si>
  <si>
    <t>O5721</t>
  </si>
  <si>
    <t>C1049</t>
  </si>
  <si>
    <t>O5049</t>
  </si>
  <si>
    <t>C4900</t>
  </si>
  <si>
    <t>O8900</t>
  </si>
  <si>
    <t>C3293</t>
  </si>
  <si>
    <t>O7293</t>
  </si>
  <si>
    <t>C6463</t>
  </si>
  <si>
    <t>O10463</t>
  </si>
  <si>
    <t>C4332</t>
  </si>
  <si>
    <t>O8332</t>
  </si>
  <si>
    <t>C6099</t>
  </si>
  <si>
    <t>O10099</t>
  </si>
  <si>
    <t>C1953</t>
  </si>
  <si>
    <t>O5953</t>
  </si>
  <si>
    <t>C4584</t>
  </si>
  <si>
    <t>O8584</t>
  </si>
  <si>
    <t>C2486</t>
  </si>
  <si>
    <t>O6486</t>
  </si>
  <si>
    <t>C1448</t>
  </si>
  <si>
    <t>O5448</t>
  </si>
  <si>
    <t>C4341</t>
  </si>
  <si>
    <t>O8341</t>
  </si>
  <si>
    <t>C6606</t>
  </si>
  <si>
    <t>O10606</t>
  </si>
  <si>
    <t>C1445</t>
  </si>
  <si>
    <t>O5445</t>
  </si>
  <si>
    <t>C1271</t>
  </si>
  <si>
    <t>O5271</t>
  </si>
  <si>
    <t>C6979</t>
  </si>
  <si>
    <t>O10979</t>
  </si>
  <si>
    <t>C1630</t>
  </si>
  <si>
    <t>O5630</t>
  </si>
  <si>
    <t>C6578</t>
  </si>
  <si>
    <t>O10578</t>
  </si>
  <si>
    <t>C6135</t>
  </si>
  <si>
    <t>O10135</t>
  </si>
  <si>
    <t>C4736</t>
  </si>
  <si>
    <t>O8736</t>
  </si>
  <si>
    <t>C2033</t>
  </si>
  <si>
    <t>O6033</t>
  </si>
  <si>
    <t>C3487</t>
  </si>
  <si>
    <t>O7487</t>
  </si>
  <si>
    <t>C6019</t>
  </si>
  <si>
    <t>O10019</t>
  </si>
  <si>
    <t>C5182</t>
  </si>
  <si>
    <t>O9182</t>
  </si>
  <si>
    <t>C5018</t>
  </si>
  <si>
    <t>O9018</t>
  </si>
  <si>
    <t>C2115</t>
  </si>
  <si>
    <t>O6115</t>
  </si>
  <si>
    <t>C3827</t>
  </si>
  <si>
    <t>O7827</t>
  </si>
  <si>
    <t>C6293</t>
  </si>
  <si>
    <t>O10293</t>
  </si>
  <si>
    <t>C3532</t>
  </si>
  <si>
    <t>O7532</t>
  </si>
  <si>
    <t>C4148</t>
  </si>
  <si>
    <t>O8148</t>
  </si>
  <si>
    <t>C4814</t>
  </si>
  <si>
    <t>O8814</t>
  </si>
  <si>
    <t>C2842</t>
  </si>
  <si>
    <t>O6842</t>
  </si>
  <si>
    <t>C1174</t>
  </si>
  <si>
    <t>O5174</t>
  </si>
  <si>
    <t>C3263</t>
  </si>
  <si>
    <t>O7263</t>
  </si>
  <si>
    <t>C5517</t>
  </si>
  <si>
    <t>O9517</t>
  </si>
  <si>
    <t>C6432</t>
  </si>
  <si>
    <t>O10432</t>
  </si>
  <si>
    <t>C3662</t>
  </si>
  <si>
    <t>O7662</t>
  </si>
  <si>
    <t>C5357</t>
  </si>
  <si>
    <t>O9357</t>
  </si>
  <si>
    <t>C5891</t>
  </si>
  <si>
    <t>O9891</t>
  </si>
  <si>
    <t>C6343</t>
  </si>
  <si>
    <t>O10343</t>
  </si>
  <si>
    <t>C3208</t>
  </si>
  <si>
    <t>O7208</t>
  </si>
  <si>
    <t>C4591</t>
  </si>
  <si>
    <t>O8591</t>
  </si>
  <si>
    <t>C1267</t>
  </si>
  <si>
    <t>O5267</t>
  </si>
  <si>
    <t>C5651</t>
  </si>
  <si>
    <t>O9651</t>
  </si>
  <si>
    <t>C1205</t>
  </si>
  <si>
    <t>O5205</t>
  </si>
  <si>
    <t>C3004</t>
  </si>
  <si>
    <t>O7004</t>
  </si>
  <si>
    <t>C4823</t>
  </si>
  <si>
    <t>O8823</t>
  </si>
  <si>
    <t>C1677</t>
  </si>
  <si>
    <t>O5677</t>
  </si>
  <si>
    <t>C4586</t>
  </si>
  <si>
    <t>O8586</t>
  </si>
  <si>
    <t>C1338</t>
  </si>
  <si>
    <t>O5338</t>
  </si>
  <si>
    <t>C4377</t>
  </si>
  <si>
    <t>O8377</t>
  </si>
  <si>
    <t>C4420</t>
  </si>
  <si>
    <t>O8420</t>
  </si>
  <si>
    <t>C6572</t>
  </si>
  <si>
    <t>O10572</t>
  </si>
  <si>
    <t>C3433</t>
  </si>
  <si>
    <t>O7433</t>
  </si>
  <si>
    <t>C1682</t>
  </si>
  <si>
    <t>O5682</t>
  </si>
  <si>
    <t>C3278</t>
  </si>
  <si>
    <t>O7278</t>
  </si>
  <si>
    <t>C3683</t>
  </si>
  <si>
    <t>O7683</t>
  </si>
  <si>
    <t>C3746</t>
  </si>
  <si>
    <t>O7746</t>
  </si>
  <si>
    <t>C3846</t>
  </si>
  <si>
    <t>O7846</t>
  </si>
  <si>
    <t>C5602</t>
  </si>
  <si>
    <t>O9602</t>
  </si>
  <si>
    <t>C5369</t>
  </si>
  <si>
    <t>O9369</t>
  </si>
  <si>
    <t>C5483</t>
  </si>
  <si>
    <t>O9483</t>
  </si>
  <si>
    <t>C5570</t>
  </si>
  <si>
    <t>O9570</t>
  </si>
  <si>
    <t>C3495</t>
  </si>
  <si>
    <t>O7495</t>
  </si>
  <si>
    <t>C5174</t>
  </si>
  <si>
    <t>O9174</t>
  </si>
  <si>
    <t>C5800</t>
  </si>
  <si>
    <t>O9800</t>
  </si>
  <si>
    <t>C3684</t>
  </si>
  <si>
    <t>O7684</t>
  </si>
  <si>
    <t>C1427</t>
  </si>
  <si>
    <t>O5427</t>
  </si>
  <si>
    <t>C3939</t>
  </si>
  <si>
    <t>O7939</t>
  </si>
  <si>
    <t>C6426</t>
  </si>
  <si>
    <t>O10426</t>
  </si>
  <si>
    <t>C6206</t>
  </si>
  <si>
    <t>O10206</t>
  </si>
  <si>
    <t>C1230</t>
  </si>
  <si>
    <t>O5230</t>
  </si>
  <si>
    <t>C6390</t>
  </si>
  <si>
    <t>O10390</t>
  </si>
  <si>
    <t>C2264</t>
  </si>
  <si>
    <t>O6264</t>
  </si>
  <si>
    <t>C4808</t>
  </si>
  <si>
    <t>O8808</t>
  </si>
  <si>
    <t>C5397</t>
  </si>
  <si>
    <t>O9397</t>
  </si>
  <si>
    <t>C5639</t>
  </si>
  <si>
    <t>O9639</t>
  </si>
  <si>
    <t>C1175</t>
  </si>
  <si>
    <t>O5175</t>
  </si>
  <si>
    <t>C6762</t>
  </si>
  <si>
    <t>O10762</t>
  </si>
  <si>
    <t>C4932</t>
  </si>
  <si>
    <t>O8932</t>
  </si>
  <si>
    <t>C3695</t>
  </si>
  <si>
    <t>O7695</t>
  </si>
  <si>
    <t>C5377</t>
  </si>
  <si>
    <t>O9377</t>
  </si>
  <si>
    <t>C1579</t>
  </si>
  <si>
    <t>O5579</t>
  </si>
  <si>
    <t>C4880</t>
  </si>
  <si>
    <t>O8880</t>
  </si>
  <si>
    <t>C2133</t>
  </si>
  <si>
    <t>O6133</t>
  </si>
  <si>
    <t>C5507</t>
  </si>
  <si>
    <t>O9507</t>
  </si>
  <si>
    <t>C5358</t>
  </si>
  <si>
    <t>O9358</t>
  </si>
  <si>
    <t>C5464</t>
  </si>
  <si>
    <t>O9464</t>
  </si>
  <si>
    <t>C6129</t>
  </si>
  <si>
    <t>O10129</t>
  </si>
  <si>
    <t>C3871</t>
  </si>
  <si>
    <t>O7871</t>
  </si>
  <si>
    <t>C2497</t>
  </si>
  <si>
    <t>O6497</t>
  </si>
  <si>
    <t>C4558</t>
  </si>
  <si>
    <t>O8558</t>
  </si>
  <si>
    <t>C3383</t>
  </si>
  <si>
    <t>O7383</t>
  </si>
  <si>
    <t>C2564</t>
  </si>
  <si>
    <t>O6564</t>
  </si>
  <si>
    <t>C1791</t>
  </si>
  <si>
    <t>O5791</t>
  </si>
  <si>
    <t>C1717</t>
  </si>
  <si>
    <t>O5717</t>
  </si>
  <si>
    <t>C5752</t>
  </si>
  <si>
    <t>O9752</t>
  </si>
  <si>
    <t>C5183</t>
  </si>
  <si>
    <t>O9183</t>
  </si>
  <si>
    <t>C4585</t>
  </si>
  <si>
    <t>O8585</t>
  </si>
  <si>
    <t>C1463</t>
  </si>
  <si>
    <t>O5463</t>
  </si>
  <si>
    <t>C5542</t>
  </si>
  <si>
    <t>O9542</t>
  </si>
  <si>
    <t>C1880</t>
  </si>
  <si>
    <t>O5880</t>
  </si>
  <si>
    <t>C1535</t>
  </si>
  <si>
    <t>O5535</t>
  </si>
  <si>
    <t>C3414</t>
  </si>
  <si>
    <t>O7414</t>
  </si>
  <si>
    <t>C6472</t>
  </si>
  <si>
    <t>O10472</t>
  </si>
  <si>
    <t>C5375</t>
  </si>
  <si>
    <t>O9375</t>
  </si>
  <si>
    <t>C5721</t>
  </si>
  <si>
    <t>O9721</t>
  </si>
  <si>
    <t>C4602</t>
  </si>
  <si>
    <t>O8602</t>
  </si>
  <si>
    <t>C1828</t>
  </si>
  <si>
    <t>O5828</t>
  </si>
  <si>
    <t>C5078</t>
  </si>
  <si>
    <t>O9078</t>
  </si>
  <si>
    <t>C3349</t>
  </si>
  <si>
    <t>O7349</t>
  </si>
  <si>
    <t>C2346</t>
  </si>
  <si>
    <t>O6346</t>
  </si>
  <si>
    <t>C4099</t>
  </si>
  <si>
    <t>O8099</t>
  </si>
  <si>
    <t>C2983</t>
  </si>
  <si>
    <t>O6983</t>
  </si>
  <si>
    <t>C3881</t>
  </si>
  <si>
    <t>O7881</t>
  </si>
  <si>
    <t>C5152</t>
  </si>
  <si>
    <t>O9152</t>
  </si>
  <si>
    <t>C3000</t>
  </si>
  <si>
    <t>O7000</t>
  </si>
  <si>
    <t>C3960</t>
  </si>
  <si>
    <t>O7960</t>
  </si>
  <si>
    <t>C4798</t>
  </si>
  <si>
    <t>O8798</t>
  </si>
  <si>
    <t>C6474</t>
  </si>
  <si>
    <t>O10474</t>
  </si>
  <si>
    <t>C4320</t>
  </si>
  <si>
    <t>O8320</t>
  </si>
  <si>
    <t>C3168</t>
  </si>
  <si>
    <t>O7168</t>
  </si>
  <si>
    <t>C3370</t>
  </si>
  <si>
    <t>O7370</t>
  </si>
  <si>
    <t>C3915</t>
  </si>
  <si>
    <t>O7915</t>
  </si>
  <si>
    <t>C2914</t>
  </si>
  <si>
    <t>O6914</t>
  </si>
  <si>
    <t>C6832</t>
  </si>
  <si>
    <t>O10832</t>
  </si>
  <si>
    <t>C5327</t>
  </si>
  <si>
    <t>O9327</t>
  </si>
  <si>
    <t>C4455</t>
  </si>
  <si>
    <t>O8455</t>
  </si>
  <si>
    <t>C6185</t>
  </si>
  <si>
    <t>O10185</t>
  </si>
  <si>
    <t>C6366</t>
  </si>
  <si>
    <t>O10366</t>
  </si>
  <si>
    <t>C2616</t>
  </si>
  <si>
    <t>O6616</t>
  </si>
  <si>
    <t>C2871</t>
  </si>
  <si>
    <t>O6871</t>
  </si>
  <si>
    <t>C1083</t>
  </si>
  <si>
    <t>O5083</t>
  </si>
  <si>
    <t>C2516</t>
  </si>
  <si>
    <t>O6516</t>
  </si>
  <si>
    <t>C4658</t>
  </si>
  <si>
    <t>O8658</t>
  </si>
  <si>
    <t>C5329</t>
  </si>
  <si>
    <t>O9329</t>
  </si>
  <si>
    <t>C6649</t>
  </si>
  <si>
    <t>O10649</t>
  </si>
  <si>
    <t>C4688</t>
  </si>
  <si>
    <t>O8688</t>
  </si>
  <si>
    <t>C1426</t>
  </si>
  <si>
    <t>O5426</t>
  </si>
  <si>
    <t>C3887</t>
  </si>
  <si>
    <t>O7887</t>
  </si>
  <si>
    <t>C1531</t>
  </si>
  <si>
    <t>O5531</t>
  </si>
  <si>
    <t>C3974</t>
  </si>
  <si>
    <t>O7974</t>
  </si>
  <si>
    <t>C1942</t>
  </si>
  <si>
    <t>O5942</t>
  </si>
  <si>
    <t>C5589</t>
  </si>
  <si>
    <t>O9589</t>
  </si>
  <si>
    <t>C4192</t>
  </si>
  <si>
    <t>O8192</t>
  </si>
  <si>
    <t>C5449</t>
  </si>
  <si>
    <t>O9449</t>
  </si>
  <si>
    <t>C1716</t>
  </si>
  <si>
    <t>O5716</t>
  </si>
  <si>
    <t>C2158</t>
  </si>
  <si>
    <t>O6158</t>
  </si>
  <si>
    <t>C6814</t>
  </si>
  <si>
    <t>O10814</t>
  </si>
  <si>
    <t>C5142</t>
  </si>
  <si>
    <t>O9142</t>
  </si>
  <si>
    <t>C3521</t>
  </si>
  <si>
    <t>O7521</t>
  </si>
  <si>
    <t>C1495</t>
  </si>
  <si>
    <t>O5495</t>
  </si>
  <si>
    <t>C6525</t>
  </si>
  <si>
    <t>O10525</t>
  </si>
  <si>
    <t>C2074</t>
  </si>
  <si>
    <t>O6074</t>
  </si>
  <si>
    <t>C6274</t>
  </si>
  <si>
    <t>O10274</t>
  </si>
  <si>
    <t>C2660</t>
  </si>
  <si>
    <t>O6660</t>
  </si>
  <si>
    <t>C1021</t>
  </si>
  <si>
    <t>O5021</t>
  </si>
  <si>
    <t>C3614</t>
  </si>
  <si>
    <t>O7614</t>
  </si>
  <si>
    <t>C3143</t>
  </si>
  <si>
    <t>O7143</t>
  </si>
  <si>
    <t>C4194</t>
  </si>
  <si>
    <t>O8194</t>
  </si>
  <si>
    <t>C6398</t>
  </si>
  <si>
    <t>O10398</t>
  </si>
  <si>
    <t>C2759</t>
  </si>
  <si>
    <t>O6759</t>
  </si>
  <si>
    <t>C6931</t>
  </si>
  <si>
    <t>O10931</t>
  </si>
  <si>
    <t>C3186</t>
  </si>
  <si>
    <t>O7186</t>
  </si>
  <si>
    <t>C1047</t>
  </si>
  <si>
    <t>O5047</t>
  </si>
  <si>
    <t>C5990</t>
  </si>
  <si>
    <t>O9990</t>
  </si>
  <si>
    <t>C5110</t>
  </si>
  <si>
    <t>O9110</t>
  </si>
  <si>
    <t>C4107</t>
  </si>
  <si>
    <t>O8107</t>
  </si>
  <si>
    <t>C1742</t>
  </si>
  <si>
    <t>O5742</t>
  </si>
  <si>
    <t>C4606</t>
  </si>
  <si>
    <t>O8606</t>
  </si>
  <si>
    <t>C6358</t>
  </si>
  <si>
    <t>O10358</t>
  </si>
  <si>
    <t>C4461</t>
  </si>
  <si>
    <t>O8461</t>
  </si>
  <si>
    <t>C4368</t>
  </si>
  <si>
    <t>O8368</t>
  </si>
  <si>
    <t>C4008</t>
  </si>
  <si>
    <t>O8008</t>
  </si>
  <si>
    <t>C3899</t>
  </si>
  <si>
    <t>O7899</t>
  </si>
  <si>
    <t>C2578</t>
  </si>
  <si>
    <t>O6578</t>
  </si>
  <si>
    <t>C5287</t>
  </si>
  <si>
    <t>O9287</t>
  </si>
  <si>
    <t>C1190</t>
  </si>
  <si>
    <t>O5190</t>
  </si>
  <si>
    <t>C3364</t>
  </si>
  <si>
    <t>O7364</t>
  </si>
  <si>
    <t>C2420</t>
  </si>
  <si>
    <t>O6420</t>
  </si>
  <si>
    <t>C6148</t>
  </si>
  <si>
    <t>O10148</t>
  </si>
  <si>
    <t>C2207</t>
  </si>
  <si>
    <t>O6207</t>
  </si>
  <si>
    <t>C6193</t>
  </si>
  <si>
    <t>O10193</t>
  </si>
  <si>
    <t>C6079</t>
  </si>
  <si>
    <t>O10079</t>
  </si>
  <si>
    <t>C2196</t>
  </si>
  <si>
    <t>O6196</t>
  </si>
  <si>
    <t>C1603</t>
  </si>
  <si>
    <t>O5603</t>
  </si>
  <si>
    <t>C5128</t>
  </si>
  <si>
    <t>O9128</t>
  </si>
  <si>
    <t>C2360</t>
  </si>
  <si>
    <t>O6360</t>
  </si>
  <si>
    <t>C6834</t>
  </si>
  <si>
    <t>O10834</t>
  </si>
  <si>
    <t>C1415</t>
  </si>
  <si>
    <t>O5415</t>
  </si>
  <si>
    <t>C2055</t>
  </si>
  <si>
    <t>O6055</t>
  </si>
  <si>
    <t>C4039</t>
  </si>
  <si>
    <t>O8039</t>
  </si>
  <si>
    <t>C1115</t>
  </si>
  <si>
    <t>O5115</t>
  </si>
  <si>
    <t>C4086</t>
  </si>
  <si>
    <t>O8086</t>
  </si>
  <si>
    <t>C6498</t>
  </si>
  <si>
    <t>O10498</t>
  </si>
  <si>
    <t>C5692</t>
  </si>
  <si>
    <t>O9692</t>
  </si>
  <si>
    <t>C3470</t>
  </si>
  <si>
    <t>O7470</t>
  </si>
  <si>
    <t>C5508</t>
  </si>
  <si>
    <t>O9508</t>
  </si>
  <si>
    <t>C3981</t>
  </si>
  <si>
    <t>O7981</t>
  </si>
  <si>
    <t>C6314</t>
  </si>
  <si>
    <t>O10314</t>
  </si>
  <si>
    <t>C4425</t>
  </si>
  <si>
    <t>O8425</t>
  </si>
  <si>
    <t>C1194</t>
  </si>
  <si>
    <t>O5194</t>
  </si>
  <si>
    <t>C5684</t>
  </si>
  <si>
    <t>O9684</t>
  </si>
  <si>
    <t>C4970</t>
  </si>
  <si>
    <t>O8970</t>
  </si>
  <si>
    <t>C4237</t>
  </si>
  <si>
    <t>O8237</t>
  </si>
  <si>
    <t>C4878</t>
  </si>
  <si>
    <t>O8878</t>
  </si>
  <si>
    <t>C3650</t>
  </si>
  <si>
    <t>O7650</t>
  </si>
  <si>
    <t>C6831</t>
  </si>
  <si>
    <t>O10831</t>
  </si>
  <si>
    <t>C5956</t>
  </si>
  <si>
    <t>O9956</t>
  </si>
  <si>
    <t>C2816</t>
  </si>
  <si>
    <t>O6816</t>
  </si>
  <si>
    <t>C2109</t>
  </si>
  <si>
    <t>O6109</t>
  </si>
  <si>
    <t>C5056</t>
  </si>
  <si>
    <t>O9056</t>
  </si>
  <si>
    <t>C4977</t>
  </si>
  <si>
    <t>O8977</t>
  </si>
  <si>
    <t>C4313</t>
  </si>
  <si>
    <t>O8313</t>
  </si>
  <si>
    <t>C1067</t>
  </si>
  <si>
    <t>O5067</t>
  </si>
  <si>
    <t>C5810</t>
  </si>
  <si>
    <t>O9810</t>
  </si>
  <si>
    <t>C1464</t>
  </si>
  <si>
    <t>O5464</t>
  </si>
  <si>
    <t>C4183</t>
  </si>
  <si>
    <t>O8183</t>
  </si>
  <si>
    <t>C2776</t>
  </si>
  <si>
    <t>O6776</t>
  </si>
  <si>
    <t>C1920</t>
  </si>
  <si>
    <t>O5920</t>
  </si>
  <si>
    <t>C5459</t>
  </si>
  <si>
    <t>O9459</t>
  </si>
  <si>
    <t>C5575</t>
  </si>
  <si>
    <t>O9575</t>
  </si>
  <si>
    <t>C1781</t>
  </si>
  <si>
    <t>O5781</t>
  </si>
  <si>
    <t>C2538</t>
  </si>
  <si>
    <t>O6538</t>
  </si>
  <si>
    <t>C1375</t>
  </si>
  <si>
    <t>O5375</t>
  </si>
  <si>
    <t>C6086</t>
  </si>
  <si>
    <t>O10086</t>
  </si>
  <si>
    <t>C5850</t>
  </si>
  <si>
    <t>O9850</t>
  </si>
  <si>
    <t>C3473</t>
  </si>
  <si>
    <t>O7473</t>
  </si>
  <si>
    <t>C1451</t>
  </si>
  <si>
    <t>O5451</t>
  </si>
  <si>
    <t>C3150</t>
  </si>
  <si>
    <t>O7150</t>
  </si>
  <si>
    <t>C6460</t>
  </si>
  <si>
    <t>O10460</t>
  </si>
  <si>
    <t>C3514</t>
  </si>
  <si>
    <t>O7514</t>
  </si>
  <si>
    <t>C2793</t>
  </si>
  <si>
    <t>O6793</t>
  </si>
  <si>
    <t>C3371</t>
  </si>
  <si>
    <t>O7371</t>
  </si>
  <si>
    <t>C2467</t>
  </si>
  <si>
    <t>O6467</t>
  </si>
  <si>
    <t>C4888</t>
  </si>
  <si>
    <t>O8888</t>
  </si>
  <si>
    <t>C4961</t>
  </si>
  <si>
    <t>O8961</t>
  </si>
  <si>
    <t>C4200</t>
  </si>
  <si>
    <t>O8200</t>
  </si>
  <si>
    <t>C2948</t>
  </si>
  <si>
    <t>O6948</t>
  </si>
  <si>
    <t>C6805</t>
  </si>
  <si>
    <t>O10805</t>
  </si>
  <si>
    <t>C3189</t>
  </si>
  <si>
    <t>O7189</t>
  </si>
  <si>
    <t>C3742</t>
  </si>
  <si>
    <t>O7742</t>
  </si>
  <si>
    <t>C5412</t>
  </si>
  <si>
    <t>O9412</t>
  </si>
  <si>
    <t>C6781</t>
  </si>
  <si>
    <t>O10781</t>
  </si>
  <si>
    <t>C4383</t>
  </si>
  <si>
    <t>O8383</t>
  </si>
  <si>
    <t>C6313</t>
  </si>
  <si>
    <t>O10313</t>
  </si>
  <si>
    <t>C6434</t>
  </si>
  <si>
    <t>O10434</t>
  </si>
  <si>
    <t>C5406</t>
  </si>
  <si>
    <t>O9406</t>
  </si>
  <si>
    <t>C3693</t>
  </si>
  <si>
    <t>O7693</t>
  </si>
  <si>
    <t>C2990</t>
  </si>
  <si>
    <t>O6990</t>
  </si>
  <si>
    <t>C2959</t>
  </si>
  <si>
    <t>O6959</t>
  </si>
  <si>
    <t>C5509</t>
  </si>
  <si>
    <t>O9509</t>
  </si>
  <si>
    <t>C1332</t>
  </si>
  <si>
    <t>O5332</t>
  </si>
  <si>
    <t>C3248</t>
  </si>
  <si>
    <t>O7248</t>
  </si>
  <si>
    <t>C2287</t>
  </si>
  <si>
    <t>O6287</t>
  </si>
  <si>
    <t>C6737</t>
  </si>
  <si>
    <t>O10737</t>
  </si>
  <si>
    <t>C1996</t>
  </si>
  <si>
    <t>O5996</t>
  </si>
  <si>
    <t>C2362</t>
  </si>
  <si>
    <t>O6362</t>
  </si>
  <si>
    <t>C4677</t>
  </si>
  <si>
    <t>O8677</t>
  </si>
  <si>
    <t>C4772</t>
  </si>
  <si>
    <t>O8772</t>
  </si>
  <si>
    <t>C2998</t>
  </si>
  <si>
    <t>O6998</t>
  </si>
  <si>
    <t>C5582</t>
  </si>
  <si>
    <t>O9582</t>
  </si>
  <si>
    <t>C2958</t>
  </si>
  <si>
    <t>O6958</t>
  </si>
  <si>
    <t>C5766</t>
  </si>
  <si>
    <t>O9766</t>
  </si>
  <si>
    <t>C4872</t>
  </si>
  <si>
    <t>O8872</t>
  </si>
  <si>
    <t>C6976</t>
  </si>
  <si>
    <t>O10976</t>
  </si>
  <si>
    <t>C5429</t>
  </si>
  <si>
    <t>O9429</t>
  </si>
  <si>
    <t>C1120</t>
  </si>
  <si>
    <t>O5120</t>
  </si>
  <si>
    <t>C6554</t>
  </si>
  <si>
    <t>O10554</t>
  </si>
  <si>
    <t>C2947</t>
  </si>
  <si>
    <t>O6947</t>
  </si>
  <si>
    <t>C6821</t>
  </si>
  <si>
    <t>O10821</t>
  </si>
  <si>
    <t>C6634</t>
  </si>
  <si>
    <t>O10634</t>
  </si>
  <si>
    <t>C3628</t>
  </si>
  <si>
    <t>O7628</t>
  </si>
  <si>
    <t>C2505</t>
  </si>
  <si>
    <t>O6505</t>
  </si>
  <si>
    <t>C6896</t>
  </si>
  <si>
    <t>O10896</t>
  </si>
  <si>
    <t>C3897</t>
  </si>
  <si>
    <t>O7897</t>
  </si>
  <si>
    <t>C2594</t>
  </si>
  <si>
    <t>O6594</t>
  </si>
  <si>
    <t>C5703</t>
  </si>
  <si>
    <t>O9703</t>
  </si>
  <si>
    <t>C4899</t>
  </si>
  <si>
    <t>O8899</t>
  </si>
  <si>
    <t>C1747</t>
  </si>
  <si>
    <t>O5747</t>
  </si>
  <si>
    <t>C3296</t>
  </si>
  <si>
    <t>O7296</t>
  </si>
  <si>
    <t>C1581</t>
  </si>
  <si>
    <t>O5581</t>
  </si>
  <si>
    <t>C3059</t>
  </si>
  <si>
    <t>O7059</t>
  </si>
  <si>
    <t>C3625</t>
  </si>
  <si>
    <t>O7625</t>
  </si>
  <si>
    <t>C1724</t>
  </si>
  <si>
    <t>O5724</t>
  </si>
  <si>
    <t>C3983</t>
  </si>
  <si>
    <t>O7983</t>
  </si>
  <si>
    <t>C6452</t>
  </si>
  <si>
    <t>O10452</t>
  </si>
  <si>
    <t>C1820</t>
  </si>
  <si>
    <t>O5820</t>
  </si>
  <si>
    <t>C4951</t>
  </si>
  <si>
    <t>O8951</t>
  </si>
  <si>
    <t>C3308</t>
  </si>
  <si>
    <t>O7308</t>
  </si>
  <si>
    <t>C1998</t>
  </si>
  <si>
    <t>O5998</t>
  </si>
  <si>
    <t>C3155</t>
  </si>
  <si>
    <t>O7155</t>
  </si>
  <si>
    <t>C4749</t>
  </si>
  <si>
    <t>O8749</t>
  </si>
  <si>
    <t>C2223</t>
  </si>
  <si>
    <t>O6223</t>
  </si>
  <si>
    <t>C6242</t>
  </si>
  <si>
    <t>O10242</t>
  </si>
  <si>
    <t>C5801</t>
  </si>
  <si>
    <t>O9801</t>
  </si>
  <si>
    <t>C3587</t>
  </si>
  <si>
    <t>O7587</t>
  </si>
  <si>
    <t>C6112</t>
  </si>
  <si>
    <t>O10112</t>
  </si>
  <si>
    <t>C4887</t>
  </si>
  <si>
    <t>O8887</t>
  </si>
  <si>
    <t>C6449</t>
  </si>
  <si>
    <t>O10449</t>
  </si>
  <si>
    <t>C5486</t>
  </si>
  <si>
    <t>O9486</t>
  </si>
  <si>
    <t>C5554</t>
  </si>
  <si>
    <t>O9554</t>
  </si>
  <si>
    <t>C1653</t>
  </si>
  <si>
    <t>O5653</t>
  </si>
  <si>
    <t>C2826</t>
  </si>
  <si>
    <t>O6826</t>
  </si>
  <si>
    <t>C5905</t>
  </si>
  <si>
    <t>O9905</t>
  </si>
  <si>
    <t>C1287</t>
  </si>
  <si>
    <t>O5287</t>
  </si>
  <si>
    <t>C4092</t>
  </si>
  <si>
    <t>O8092</t>
  </si>
  <si>
    <t>C4538</t>
  </si>
  <si>
    <t>O8538</t>
  </si>
  <si>
    <t>C3020</t>
  </si>
  <si>
    <t>O7020</t>
  </si>
  <si>
    <t>C5403</t>
  </si>
  <si>
    <t>O9403</t>
  </si>
  <si>
    <t>C5999</t>
  </si>
  <si>
    <t>O9999</t>
  </si>
  <si>
    <t>C2673</t>
  </si>
  <si>
    <t>O6673</t>
  </si>
  <si>
    <t>C4828</t>
  </si>
  <si>
    <t>O8828</t>
  </si>
  <si>
    <t>C1548</t>
  </si>
  <si>
    <t>O5548</t>
  </si>
  <si>
    <t>C4611</t>
  </si>
  <si>
    <t>O8611</t>
  </si>
  <si>
    <t>C5671</t>
  </si>
  <si>
    <t>O9671</t>
  </si>
  <si>
    <t>C1834</t>
  </si>
  <si>
    <t>O5834</t>
  </si>
  <si>
    <t>C5776</t>
  </si>
  <si>
    <t>O9776</t>
  </si>
  <si>
    <t>C6573</t>
  </si>
  <si>
    <t>O10573</t>
  </si>
  <si>
    <t>C4138</t>
  </si>
  <si>
    <t>O8138</t>
  </si>
  <si>
    <t>C3220</t>
  </si>
  <si>
    <t>O7220</t>
  </si>
  <si>
    <t>C2065</t>
  </si>
  <si>
    <t>O6065</t>
  </si>
  <si>
    <t>C6041</t>
  </si>
  <si>
    <t>O10041</t>
  </si>
  <si>
    <t>C2122</t>
  </si>
  <si>
    <t>O6122</t>
  </si>
  <si>
    <t>C6319</t>
  </si>
  <si>
    <t>O10319</t>
  </si>
  <si>
    <t>C6982</t>
  </si>
  <si>
    <t>O10982</t>
  </si>
  <si>
    <t>C2889</t>
  </si>
  <si>
    <t>O6889</t>
  </si>
  <si>
    <t>C1493</t>
  </si>
  <si>
    <t>O5493</t>
  </si>
  <si>
    <t>C5423</t>
  </si>
  <si>
    <t>O9423</t>
  </si>
  <si>
    <t>C4390</t>
  </si>
  <si>
    <t>O8390</t>
  </si>
  <si>
    <t>C1147</t>
  </si>
  <si>
    <t>O5147</t>
  </si>
  <si>
    <t>C4635</t>
  </si>
  <si>
    <t>O8635</t>
  </si>
  <si>
    <t>C1529</t>
  </si>
  <si>
    <t>O5529</t>
  </si>
  <si>
    <t>C3910</t>
  </si>
  <si>
    <t>O7910</t>
  </si>
  <si>
    <t>C5454</t>
  </si>
  <si>
    <t>O9454</t>
  </si>
  <si>
    <t>C4495</t>
  </si>
  <si>
    <t>O8495</t>
  </si>
  <si>
    <t>C6548</t>
  </si>
  <si>
    <t>O10548</t>
  </si>
  <si>
    <t>C5360</t>
  </si>
  <si>
    <t>O9360</t>
  </si>
  <si>
    <t>C3049</t>
  </si>
  <si>
    <t>O7049</t>
  </si>
  <si>
    <t>C3258</t>
  </si>
  <si>
    <t>O7258</t>
  </si>
  <si>
    <t>C4598</t>
  </si>
  <si>
    <t>O8598</t>
  </si>
  <si>
    <t>C3110</t>
  </si>
  <si>
    <t>O7110</t>
  </si>
  <si>
    <t>C4358</t>
  </si>
  <si>
    <t>O8358</t>
  </si>
  <si>
    <t>C5208</t>
  </si>
  <si>
    <t>O9208</t>
  </si>
  <si>
    <t>C6808</t>
  </si>
  <si>
    <t>O10808</t>
  </si>
  <si>
    <t>C6305</t>
  </si>
  <si>
    <t>O10305</t>
  </si>
  <si>
    <t>C5066</t>
  </si>
  <si>
    <t>O9066</t>
  </si>
  <si>
    <t>C4768</t>
  </si>
  <si>
    <t>O8768</t>
  </si>
  <si>
    <t>C6363</t>
  </si>
  <si>
    <t>O10363</t>
  </si>
  <si>
    <t>C6707</t>
  </si>
  <si>
    <t>O10707</t>
  </si>
  <si>
    <t>C5400</t>
  </si>
  <si>
    <t>O9400</t>
  </si>
  <si>
    <t>C4500</t>
  </si>
  <si>
    <t>O8500</t>
  </si>
  <si>
    <t>C6365</t>
  </si>
  <si>
    <t>O10365</t>
  </si>
  <si>
    <t>C2719</t>
  </si>
  <si>
    <t>O6719</t>
  </si>
  <si>
    <t>C1201</t>
  </si>
  <si>
    <t>O5201</t>
  </si>
  <si>
    <t>C1666</t>
  </si>
  <si>
    <t>O5666</t>
  </si>
  <si>
    <t>C2609</t>
  </si>
  <si>
    <t>O6609</t>
  </si>
  <si>
    <t>C6692</t>
  </si>
  <si>
    <t>O10692</t>
  </si>
  <si>
    <t>C3636</t>
  </si>
  <si>
    <t>O7636</t>
  </si>
  <si>
    <t>C1840</t>
  </si>
  <si>
    <t>O5840</t>
  </si>
  <si>
    <t>C4002</t>
  </si>
  <si>
    <t>O8002</t>
  </si>
  <si>
    <t>C2130</t>
  </si>
  <si>
    <t>O6130</t>
  </si>
  <si>
    <t>C3312</t>
  </si>
  <si>
    <t>O7312</t>
  </si>
  <si>
    <t>C5455</t>
  </si>
  <si>
    <t>O9455</t>
  </si>
  <si>
    <t>C1424</t>
  </si>
  <si>
    <t>O5424</t>
  </si>
  <si>
    <t>C6110</t>
  </si>
  <si>
    <t>O10110</t>
  </si>
  <si>
    <t>C3847</t>
  </si>
  <si>
    <t>O7847</t>
  </si>
  <si>
    <t>C5578</t>
  </si>
  <si>
    <t>O9578</t>
  </si>
  <si>
    <t>C3722</t>
  </si>
  <si>
    <t>O7722</t>
  </si>
  <si>
    <t>C4529</t>
  </si>
  <si>
    <t>O8529</t>
  </si>
  <si>
    <t>C4861</t>
  </si>
  <si>
    <t>O8861</t>
  </si>
  <si>
    <t>C4696</t>
  </si>
  <si>
    <t>O8696</t>
  </si>
  <si>
    <t>C3806</t>
  </si>
  <si>
    <t>O7806</t>
  </si>
  <si>
    <t>C4879</t>
  </si>
  <si>
    <t>O8879</t>
  </si>
  <si>
    <t>C5828</t>
  </si>
  <si>
    <t>O9828</t>
  </si>
  <si>
    <t>C2276</t>
  </si>
  <si>
    <t>O6276</t>
  </si>
  <si>
    <t>C2165</t>
  </si>
  <si>
    <t>O6165</t>
  </si>
  <si>
    <t>C4093</t>
  </si>
  <si>
    <t>O8093</t>
  </si>
  <si>
    <t>C6244</t>
  </si>
  <si>
    <t>O10244</t>
  </si>
  <si>
    <t>C1153</t>
  </si>
  <si>
    <t>O5153</t>
  </si>
  <si>
    <t>C1012</t>
  </si>
  <si>
    <t>O5012</t>
  </si>
  <si>
    <t>C6683</t>
  </si>
  <si>
    <t>O10683</t>
  </si>
  <si>
    <t>C1846</t>
  </si>
  <si>
    <t>O5846</t>
  </si>
  <si>
    <t>C2098</t>
  </si>
  <si>
    <t>O6098</t>
  </si>
  <si>
    <t>C5378</t>
  </si>
  <si>
    <t>O9378</t>
  </si>
  <si>
    <t>C6527</t>
  </si>
  <si>
    <t>O10527</t>
  </si>
  <si>
    <t>C1494</t>
  </si>
  <si>
    <t>O5494</t>
  </si>
  <si>
    <t>C5049</t>
  </si>
  <si>
    <t>O9049</t>
  </si>
  <si>
    <t>C4187</t>
  </si>
  <si>
    <t>O8187</t>
  </si>
  <si>
    <t>C4395</t>
  </si>
  <si>
    <t>O8395</t>
  </si>
  <si>
    <t>C5373</t>
  </si>
  <si>
    <t>O9373</t>
  </si>
  <si>
    <t>C3088</t>
  </si>
  <si>
    <t>O7088</t>
  </si>
  <si>
    <t>C4691</t>
  </si>
  <si>
    <t>O8691</t>
  </si>
  <si>
    <t>C4701</t>
  </si>
  <si>
    <t>O8701</t>
  </si>
  <si>
    <t>C3290</t>
  </si>
  <si>
    <t>O7290</t>
  </si>
  <si>
    <t>C3424</t>
  </si>
  <si>
    <t>O7424</t>
  </si>
  <si>
    <t>C2960</t>
  </si>
  <si>
    <t>O6960</t>
  </si>
  <si>
    <t>C4160</t>
  </si>
  <si>
    <t>O8160</t>
  </si>
  <si>
    <t>C3180</t>
  </si>
  <si>
    <t>O7180</t>
  </si>
  <si>
    <t>C1006</t>
  </si>
  <si>
    <t>O5006</t>
  </si>
  <si>
    <t>C3834</t>
  </si>
  <si>
    <t>O7834</t>
  </si>
  <si>
    <t>C1823</t>
  </si>
  <si>
    <t>O5823</t>
  </si>
  <si>
    <t>C4188</t>
  </si>
  <si>
    <t>O8188</t>
  </si>
  <si>
    <t>C2683</t>
  </si>
  <si>
    <t>O6683</t>
  </si>
  <si>
    <t>C2048</t>
  </si>
  <si>
    <t>O6048</t>
  </si>
  <si>
    <t>C3800</t>
  </si>
  <si>
    <t>O7800</t>
  </si>
  <si>
    <t>C4483</t>
  </si>
  <si>
    <t>O8483</t>
  </si>
  <si>
    <t>C5324</t>
  </si>
  <si>
    <t>O9324</t>
  </si>
  <si>
    <t>C3720</t>
  </si>
  <si>
    <t>O7720</t>
  </si>
  <si>
    <t>C3100</t>
  </si>
  <si>
    <t>O7100</t>
  </si>
  <si>
    <t>C2028</t>
  </si>
  <si>
    <t>O6028</t>
  </si>
  <si>
    <t>C4612</t>
  </si>
  <si>
    <t>O8612</t>
  </si>
  <si>
    <t>C1013</t>
  </si>
  <si>
    <t>O5013</t>
  </si>
  <si>
    <t>C6790</t>
  </si>
  <si>
    <t>O10790</t>
  </si>
  <si>
    <t>C4825</t>
  </si>
  <si>
    <t>O8825</t>
  </si>
  <si>
    <t>C6232</t>
  </si>
  <si>
    <t>O10232</t>
  </si>
  <si>
    <t>C4119</t>
  </si>
  <si>
    <t>O8119</t>
  </si>
  <si>
    <t>C2058</t>
  </si>
  <si>
    <t>O6058</t>
  </si>
  <si>
    <t>C3895</t>
  </si>
  <si>
    <t>O7895</t>
  </si>
  <si>
    <t>C4788</t>
  </si>
  <si>
    <t>O8788</t>
  </si>
  <si>
    <t>C1422</t>
  </si>
  <si>
    <t>O5422</t>
  </si>
  <si>
    <t>C2678</t>
  </si>
  <si>
    <t>O6678</t>
  </si>
  <si>
    <t>C1391</t>
  </si>
  <si>
    <t>O5391</t>
  </si>
  <si>
    <t>C6122</t>
  </si>
  <si>
    <t>O10122</t>
  </si>
  <si>
    <t>C6820</t>
  </si>
  <si>
    <t>O10820</t>
  </si>
  <si>
    <t>C6255</t>
  </si>
  <si>
    <t>O10255</t>
  </si>
  <si>
    <t>C6123</t>
  </si>
  <si>
    <t>O10123</t>
  </si>
  <si>
    <t>C3606</t>
  </si>
  <si>
    <t>O7606</t>
  </si>
  <si>
    <t>C2611</t>
  </si>
  <si>
    <t>O6611</t>
  </si>
  <si>
    <t>C4983</t>
  </si>
  <si>
    <t>O8983</t>
  </si>
  <si>
    <t>C5832</t>
  </si>
  <si>
    <t>O9832</t>
  </si>
  <si>
    <t>C4351</t>
  </si>
  <si>
    <t>O8351</t>
  </si>
  <si>
    <t>C5710</t>
  </si>
  <si>
    <t>O9710</t>
  </si>
  <si>
    <t>C4063</t>
  </si>
  <si>
    <t>O8063</t>
  </si>
  <si>
    <t>C4206</t>
  </si>
  <si>
    <t>O8206</t>
  </si>
  <si>
    <t>C1020</t>
  </si>
  <si>
    <t>O5020</t>
  </si>
  <si>
    <t>C5321</t>
  </si>
  <si>
    <t>O9321</t>
  </si>
  <si>
    <t>C1025</t>
  </si>
  <si>
    <t>O5025</t>
  </si>
  <si>
    <t>C1327</t>
  </si>
  <si>
    <t>O5327</t>
  </si>
  <si>
    <t>C2192</t>
  </si>
  <si>
    <t>O6192</t>
  </si>
  <si>
    <t>C3281</t>
  </si>
  <si>
    <t>O7281</t>
  </si>
  <si>
    <t>C6444</t>
  </si>
  <si>
    <t>O10444</t>
  </si>
  <si>
    <t>C4381</t>
  </si>
  <si>
    <t>O8381</t>
  </si>
  <si>
    <t>C5019</t>
  </si>
  <si>
    <t>O9019</t>
  </si>
  <si>
    <t>C2188</t>
  </si>
  <si>
    <t>O6188</t>
  </si>
  <si>
    <t>C1575</t>
  </si>
  <si>
    <t>O5575</t>
  </si>
  <si>
    <t>C2272</t>
  </si>
  <si>
    <t>O6272</t>
  </si>
  <si>
    <t>C3491</t>
  </si>
  <si>
    <t>O7491</t>
  </si>
  <si>
    <t>C6635</t>
  </si>
  <si>
    <t>O10635</t>
  </si>
  <si>
    <t>C1302</t>
  </si>
  <si>
    <t>O5302</t>
  </si>
  <si>
    <t>C5276</t>
  </si>
  <si>
    <t>O9276</t>
  </si>
  <si>
    <t>C6485</t>
  </si>
  <si>
    <t>O10485</t>
  </si>
  <si>
    <t>C6612</t>
  </si>
  <si>
    <t>O10612</t>
  </si>
  <si>
    <t>C6690</t>
  </si>
  <si>
    <t>O10690</t>
  </si>
  <si>
    <t>C6912</t>
  </si>
  <si>
    <t>O10912</t>
  </si>
  <si>
    <t>C1685</t>
  </si>
  <si>
    <t>O5685</t>
  </si>
  <si>
    <t>C3080</t>
  </si>
  <si>
    <t>O7080</t>
  </si>
  <si>
    <t>C4137</t>
  </si>
  <si>
    <t>O8137</t>
  </si>
  <si>
    <t>C5995</t>
  </si>
  <si>
    <t>O9995</t>
  </si>
  <si>
    <t>C5027</t>
  </si>
  <si>
    <t>O9027</t>
  </si>
  <si>
    <t>C3539</t>
  </si>
  <si>
    <t>O7539</t>
  </si>
  <si>
    <t>C4844</t>
  </si>
  <si>
    <t>O8844</t>
  </si>
  <si>
    <t>C2937</t>
  </si>
  <si>
    <t>O6937</t>
  </si>
  <si>
    <t>C1280</t>
  </si>
  <si>
    <t>O5280</t>
  </si>
  <si>
    <t>C4161</t>
  </si>
  <si>
    <t>O8161</t>
  </si>
  <si>
    <t>C6286</t>
  </si>
  <si>
    <t>O10286</t>
  </si>
  <si>
    <t>C6904</t>
  </si>
  <si>
    <t>O10904</t>
  </si>
  <si>
    <t>C5450</t>
  </si>
  <si>
    <t>O9450</t>
  </si>
  <si>
    <t>C4955</t>
  </si>
  <si>
    <t>O8955</t>
  </si>
  <si>
    <t>C1739</t>
  </si>
  <si>
    <t>O5739</t>
  </si>
  <si>
    <t>C1512</t>
  </si>
  <si>
    <t>O5512</t>
  </si>
  <si>
    <t>C5446</t>
  </si>
  <si>
    <t>O9446</t>
  </si>
  <si>
    <t>C5849</t>
  </si>
  <si>
    <t>O9849</t>
  </si>
  <si>
    <t>C3917</t>
  </si>
  <si>
    <t>O7917</t>
  </si>
  <si>
    <t>C4485</t>
  </si>
  <si>
    <t>O8485</t>
  </si>
  <si>
    <t>C3214</t>
  </si>
  <si>
    <t>O7214</t>
  </si>
  <si>
    <t>C1513</t>
  </si>
  <si>
    <t>O5513</t>
  </si>
  <si>
    <t>C1151</t>
  </si>
  <si>
    <t>O5151</t>
  </si>
  <si>
    <t>C4335</t>
  </si>
  <si>
    <t>O8335</t>
  </si>
  <si>
    <t>C6241</t>
  </si>
  <si>
    <t>O10241</t>
  </si>
  <si>
    <t>C2097</t>
  </si>
  <si>
    <t>O6097</t>
  </si>
  <si>
    <t>C3144</t>
  </si>
  <si>
    <t>O7144</t>
  </si>
  <si>
    <t>C6146</t>
  </si>
  <si>
    <t>O10146</t>
  </si>
  <si>
    <t>C4551</t>
  </si>
  <si>
    <t>O8551</t>
  </si>
  <si>
    <t>C4544</t>
  </si>
  <si>
    <t>O8544</t>
  </si>
  <si>
    <t>C5717</t>
  </si>
  <si>
    <t>O9717</t>
  </si>
  <si>
    <t>C3517</t>
  </si>
  <si>
    <t>O7517</t>
  </si>
  <si>
    <t>C6174</t>
  </si>
  <si>
    <t>O10174</t>
  </si>
  <si>
    <t>C6013</t>
  </si>
  <si>
    <t>O10013</t>
  </si>
  <si>
    <t>C6541</t>
  </si>
  <si>
    <t>O10541</t>
  </si>
  <si>
    <t>C2791</t>
  </si>
  <si>
    <t>O6791</t>
  </si>
  <si>
    <t>C5657</t>
  </si>
  <si>
    <t>O9657</t>
  </si>
  <si>
    <t>C5952</t>
  </si>
  <si>
    <t>O9952</t>
  </si>
  <si>
    <t>C5618</t>
  </si>
  <si>
    <t>O9618</t>
  </si>
  <si>
    <t>C2843</t>
  </si>
  <si>
    <t>O6843</t>
  </si>
  <si>
    <t>C3687</t>
  </si>
  <si>
    <t>O7687</t>
  </si>
  <si>
    <t>C6042</t>
  </si>
  <si>
    <t>O10042</t>
  </si>
  <si>
    <t>C1361</t>
  </si>
  <si>
    <t>O5361</t>
  </si>
  <si>
    <t>C3627</t>
  </si>
  <si>
    <t>O7627</t>
  </si>
  <si>
    <t>C6967</t>
  </si>
  <si>
    <t>O10967</t>
  </si>
  <si>
    <t>C5386</t>
  </si>
  <si>
    <t>O9386</t>
  </si>
  <si>
    <t>C1352</t>
  </si>
  <si>
    <t>O5352</t>
  </si>
  <si>
    <t>C6898</t>
  </si>
  <si>
    <t>O10898</t>
  </si>
  <si>
    <t>C3828</t>
  </si>
  <si>
    <t>O7828</t>
  </si>
  <si>
    <t>C3017</t>
  </si>
  <si>
    <t>O7017</t>
  </si>
  <si>
    <t>C5567</t>
  </si>
  <si>
    <t>O9567</t>
  </si>
  <si>
    <t>C5587</t>
  </si>
  <si>
    <t>O9587</t>
  </si>
  <si>
    <t>C3257</t>
  </si>
  <si>
    <t>O7257</t>
  </si>
  <si>
    <t>C4471</t>
  </si>
  <si>
    <t>O8471</t>
  </si>
  <si>
    <t>C1844</t>
  </si>
  <si>
    <t>O5844</t>
  </si>
  <si>
    <t>C3919</t>
  </si>
  <si>
    <t>O7919</t>
  </si>
  <si>
    <t>C6375</t>
  </si>
  <si>
    <t>O10375</t>
  </si>
  <si>
    <t>C3094</t>
  </si>
  <si>
    <t>O7094</t>
  </si>
  <si>
    <t>C1903</t>
  </si>
  <si>
    <t>O5903</t>
  </si>
  <si>
    <t>C6901</t>
  </si>
  <si>
    <t>O10901</t>
  </si>
  <si>
    <t>C2071</t>
  </si>
  <si>
    <t>O6071</t>
  </si>
  <si>
    <t>C4050</t>
  </si>
  <si>
    <t>O8050</t>
  </si>
  <si>
    <t>C1502</t>
  </si>
  <si>
    <t>O5502</t>
  </si>
  <si>
    <t>C1046</t>
  </si>
  <si>
    <t>O5046</t>
  </si>
  <si>
    <t>C1945</t>
  </si>
  <si>
    <t>O5945</t>
  </si>
  <si>
    <t>C3232</t>
  </si>
  <si>
    <t>O7232</t>
  </si>
  <si>
    <t>C3276</t>
  </si>
  <si>
    <t>O7276</t>
  </si>
  <si>
    <t>C4507</t>
  </si>
  <si>
    <t>O8507</t>
  </si>
  <si>
    <t>C2663</t>
  </si>
  <si>
    <t>O6663</t>
  </si>
  <si>
    <t>C6406</t>
  </si>
  <si>
    <t>O10406</t>
  </si>
  <si>
    <t>C2941</t>
  </si>
  <si>
    <t>O6941</t>
  </si>
  <si>
    <t>C2648</t>
  </si>
  <si>
    <t>O6648</t>
  </si>
  <si>
    <t>C3970</t>
  </si>
  <si>
    <t>O7970</t>
  </si>
  <si>
    <t>C3909</t>
  </si>
  <si>
    <t>O7909</t>
  </si>
  <si>
    <t>C4073</t>
  </si>
  <si>
    <t>O8073</t>
  </si>
  <si>
    <t>C6163</t>
  </si>
  <si>
    <t>O10163</t>
  </si>
  <si>
    <t>C3618</t>
  </si>
  <si>
    <t>O7618</t>
  </si>
  <si>
    <t>C6519</t>
  </si>
  <si>
    <t>O10519</t>
  </si>
  <si>
    <t>C5909</t>
  </si>
  <si>
    <t>O9909</t>
  </si>
  <si>
    <t>C6813</t>
  </si>
  <si>
    <t>O10813</t>
  </si>
  <si>
    <t>C3985</t>
  </si>
  <si>
    <t>O7985</t>
  </si>
  <si>
    <t>C3093</t>
  </si>
  <si>
    <t>O7093</t>
  </si>
  <si>
    <t>C2112</t>
  </si>
  <si>
    <t>O6112</t>
  </si>
  <si>
    <t>C4662</t>
  </si>
  <si>
    <t>O8662</t>
  </si>
  <si>
    <t>C5943</t>
  </si>
  <si>
    <t>O9943</t>
  </si>
  <si>
    <t>C1634</t>
  </si>
  <si>
    <t>O5634</t>
  </si>
  <si>
    <t>C4680</t>
  </si>
  <si>
    <t>O8680</t>
  </si>
  <si>
    <t>C3254</t>
  </si>
  <si>
    <t>O7254</t>
  </si>
  <si>
    <t>C1189</t>
  </si>
  <si>
    <t>O5189</t>
  </si>
  <si>
    <t>C2551</t>
  </si>
  <si>
    <t>O6551</t>
  </si>
  <si>
    <t>C6383</t>
  </si>
  <si>
    <t>O10383</t>
  </si>
  <si>
    <t>C3782</t>
  </si>
  <si>
    <t>O7782</t>
  </si>
  <si>
    <t>C6224</t>
  </si>
  <si>
    <t>O10224</t>
  </si>
  <si>
    <t>C5039</t>
  </si>
  <si>
    <t>O9039</t>
  </si>
  <si>
    <t>C6368</t>
  </si>
  <si>
    <t>O10368</t>
  </si>
  <si>
    <t>C2193</t>
  </si>
  <si>
    <t>O6193</t>
  </si>
  <si>
    <t>C3009</t>
  </si>
  <si>
    <t>O7009</t>
  </si>
  <si>
    <t>C2633</t>
  </si>
  <si>
    <t>O6633</t>
  </si>
  <si>
    <t>C4909</t>
  </si>
  <si>
    <t>O8909</t>
  </si>
  <si>
    <t>C6167</t>
  </si>
  <si>
    <t>O10167</t>
  </si>
  <si>
    <t>C1675</t>
  </si>
  <si>
    <t>O5675</t>
  </si>
  <si>
    <t>C1652</t>
  </si>
  <si>
    <t>O5652</t>
  </si>
  <si>
    <t>C4962</t>
  </si>
  <si>
    <t>O8962</t>
  </si>
  <si>
    <t>C6706</t>
  </si>
  <si>
    <t>O10706</t>
  </si>
  <si>
    <t>C4969</t>
  </si>
  <si>
    <t>O8969</t>
  </si>
  <si>
    <t>C5724</t>
  </si>
  <si>
    <t>O9724</t>
  </si>
  <si>
    <t>C1233</t>
  </si>
  <si>
    <t>O5233</t>
  </si>
  <si>
    <t>C5579</t>
  </si>
  <si>
    <t>O9579</t>
  </si>
  <si>
    <t>C3609</t>
  </si>
  <si>
    <t>O7609</t>
  </si>
  <si>
    <t>C4695</t>
  </si>
  <si>
    <t>O8695</t>
  </si>
  <si>
    <t>C3442</t>
  </si>
  <si>
    <t>O7442</t>
  </si>
  <si>
    <t>C6196</t>
  </si>
  <si>
    <t>O10196</t>
  </si>
  <si>
    <t>C2492</t>
  </si>
  <si>
    <t>O6492</t>
  </si>
  <si>
    <t>C3388</t>
  </si>
  <si>
    <t>O7388</t>
  </si>
  <si>
    <t>C5035</t>
  </si>
  <si>
    <t>O9035</t>
  </si>
  <si>
    <t>C1917</t>
  </si>
  <si>
    <t>O5917</t>
  </si>
  <si>
    <t>C1128</t>
  </si>
  <si>
    <t>O5128</t>
  </si>
  <si>
    <t>C4751</t>
  </si>
  <si>
    <t>O8751</t>
  </si>
  <si>
    <t>C2261</t>
  </si>
  <si>
    <t>O6261</t>
  </si>
  <si>
    <t>C3387</t>
  </si>
  <si>
    <t>O7387</t>
  </si>
  <si>
    <t>C1511</t>
  </si>
  <si>
    <t>O5511</t>
  </si>
  <si>
    <t>C5218</t>
  </si>
  <si>
    <t>O9218</t>
  </si>
  <si>
    <t>C6158</t>
  </si>
  <si>
    <t>O10158</t>
  </si>
  <si>
    <t>C4867</t>
  </si>
  <si>
    <t>O8867</t>
  </si>
  <si>
    <t>C3545</t>
  </si>
  <si>
    <t>O7545</t>
  </si>
  <si>
    <t>C6562</t>
  </si>
  <si>
    <t>O10562</t>
  </si>
  <si>
    <t>C3483</t>
  </si>
  <si>
    <t>O7483</t>
  </si>
  <si>
    <t>C2389</t>
  </si>
  <si>
    <t>O6389</t>
  </si>
  <si>
    <t>C4616</t>
  </si>
  <si>
    <t>O8616</t>
  </si>
  <si>
    <t>C5765</t>
  </si>
  <si>
    <t>O9765</t>
  </si>
  <si>
    <t>C3845</t>
  </si>
  <si>
    <t>O7845</t>
  </si>
  <si>
    <t>C4898</t>
  </si>
  <si>
    <t>O8898</t>
  </si>
  <si>
    <t>C4411</t>
  </si>
  <si>
    <t>O8411</t>
  </si>
  <si>
    <t>C4755</t>
  </si>
  <si>
    <t>O8755</t>
  </si>
  <si>
    <t>C3129</t>
  </si>
  <si>
    <t>O7129</t>
  </si>
  <si>
    <t>C6643</t>
  </si>
  <si>
    <t>O10643</t>
  </si>
  <si>
    <t>C2548</t>
  </si>
  <si>
    <t>O6548</t>
  </si>
  <si>
    <t>C4979</t>
  </si>
  <si>
    <t>O8979</t>
  </si>
  <si>
    <t>C2973</t>
  </si>
  <si>
    <t>O6973</t>
  </si>
  <si>
    <t>C1238</t>
  </si>
  <si>
    <t>O5238</t>
  </si>
  <si>
    <t>C5607</t>
  </si>
  <si>
    <t>O9607</t>
  </si>
  <si>
    <t>C6280</t>
  </si>
  <si>
    <t>O10280</t>
  </si>
  <si>
    <t>C6025</t>
  </si>
  <si>
    <t>O10025</t>
  </si>
  <si>
    <t>C1997</t>
  </si>
  <si>
    <t>O5997</t>
  </si>
  <si>
    <t>C1935</t>
  </si>
  <si>
    <t>O5935</t>
  </si>
  <si>
    <t>C6732</t>
  </si>
  <si>
    <t>O10732</t>
  </si>
  <si>
    <t>C2901</t>
  </si>
  <si>
    <t>O6901</t>
  </si>
  <si>
    <t>C1316</t>
  </si>
  <si>
    <t>O5316</t>
  </si>
  <si>
    <t>C1354</t>
  </si>
  <si>
    <t>O5354</t>
  </si>
  <si>
    <t>C6296</t>
  </si>
  <si>
    <t>O10296</t>
  </si>
  <si>
    <t>C4082</t>
  </si>
  <si>
    <t>O8082</t>
  </si>
  <si>
    <t>C4176</t>
  </si>
  <si>
    <t>O8176</t>
  </si>
  <si>
    <t>C5435</t>
  </si>
  <si>
    <t>O9435</t>
  </si>
  <si>
    <t>C1395</t>
  </si>
  <si>
    <t>O5395</t>
  </si>
  <si>
    <t>C3407</t>
  </si>
  <si>
    <t>O7407</t>
  </si>
  <si>
    <t>C1584</t>
  </si>
  <si>
    <t>O5584</t>
  </si>
  <si>
    <t>C4892</t>
  </si>
  <si>
    <t>O8892</t>
  </si>
  <si>
    <t>C1688</t>
  </si>
  <si>
    <t>O5688</t>
  </si>
  <si>
    <t>C5068</t>
  </si>
  <si>
    <t>O9068</t>
  </si>
  <si>
    <t>C1315</t>
  </si>
  <si>
    <t>O5315</t>
  </si>
  <si>
    <t>C4284</t>
  </si>
  <si>
    <t>O8284</t>
  </si>
  <si>
    <t>C4177</t>
  </si>
  <si>
    <t>O8177</t>
  </si>
  <si>
    <t>C6440</t>
  </si>
  <si>
    <t>O10440</t>
  </si>
  <si>
    <t>C4632</t>
  </si>
  <si>
    <t>O8632</t>
  </si>
  <si>
    <t>C1515</t>
  </si>
  <si>
    <t>O5515</t>
  </si>
  <si>
    <t>C4362</t>
  </si>
  <si>
    <t>O8362</t>
  </si>
  <si>
    <t>C1691</t>
  </si>
  <si>
    <t>O5691</t>
  </si>
  <si>
    <t>C3314</t>
  </si>
  <si>
    <t>O7314</t>
  </si>
  <si>
    <t>C4491</t>
  </si>
  <si>
    <t>O8491</t>
  </si>
  <si>
    <t>C3865</t>
  </si>
  <si>
    <t>O7865</t>
  </si>
  <si>
    <t>C2136</t>
  </si>
  <si>
    <t>O6136</t>
  </si>
  <si>
    <t>C2996</t>
  </si>
  <si>
    <t>O6996</t>
  </si>
  <si>
    <t>C5498</t>
  </si>
  <si>
    <t>O9498</t>
  </si>
  <si>
    <t>C2563</t>
  </si>
  <si>
    <t>O6563</t>
  </si>
  <si>
    <t>C5055</t>
  </si>
  <si>
    <t>O9055</t>
  </si>
  <si>
    <t>C4098</t>
  </si>
  <si>
    <t>O8098</t>
  </si>
  <si>
    <t>C3065</t>
  </si>
  <si>
    <t>O7065</t>
  </si>
  <si>
    <t>C6089</t>
  </si>
  <si>
    <t>O10089</t>
  </si>
  <si>
    <t>C4065</t>
  </si>
  <si>
    <t>O8065</t>
  </si>
  <si>
    <t>C1755</t>
  </si>
  <si>
    <t>O5755</t>
  </si>
  <si>
    <t>C4513</t>
  </si>
  <si>
    <t>O8513</t>
  </si>
  <si>
    <t>C2984</t>
  </si>
  <si>
    <t>O6984</t>
  </si>
  <si>
    <t>C3764</t>
  </si>
  <si>
    <t>O7764</t>
  </si>
  <si>
    <t>C1146</t>
  </si>
  <si>
    <t>O5146</t>
  </si>
  <si>
    <t>C2469</t>
  </si>
  <si>
    <t>O6469</t>
  </si>
  <si>
    <t>C3175</t>
  </si>
  <si>
    <t>O7175</t>
  </si>
  <si>
    <t>C6265</t>
  </si>
  <si>
    <t>O10265</t>
  </si>
  <si>
    <t>C5842</t>
  </si>
  <si>
    <t>O9842</t>
  </si>
  <si>
    <t>C6776</t>
  </si>
  <si>
    <t>O10776</t>
  </si>
  <si>
    <t>C3858</t>
  </si>
  <si>
    <t>O7858</t>
  </si>
  <si>
    <t>C4462</t>
  </si>
  <si>
    <t>O8462</t>
  </si>
  <si>
    <t>C1244</t>
  </si>
  <si>
    <t>O5244</t>
  </si>
  <si>
    <t>C1394</t>
  </si>
  <si>
    <t>O5394</t>
  </si>
  <si>
    <t>C2030</t>
  </si>
  <si>
    <t>O6030</t>
  </si>
  <si>
    <t>C6657</t>
  </si>
  <si>
    <t>O10657</t>
  </si>
  <si>
    <t>C4319</t>
  </si>
  <si>
    <t>O8319</t>
  </si>
  <si>
    <t>C2645</t>
  </si>
  <si>
    <t>O6645</t>
  </si>
  <si>
    <t>C1104</t>
  </si>
  <si>
    <t>O5104</t>
  </si>
  <si>
    <t>C6958</t>
  </si>
  <si>
    <t>O10958</t>
  </si>
  <si>
    <t>C5060</t>
  </si>
  <si>
    <t>O9060</t>
  </si>
  <si>
    <t>C2868</t>
  </si>
  <si>
    <t>O6868</t>
  </si>
  <si>
    <t>C5610</t>
  </si>
  <si>
    <t>O9610</t>
  </si>
  <si>
    <t>C1975</t>
  </si>
  <si>
    <t>O5975</t>
  </si>
  <si>
    <t>C1518</t>
  </si>
  <si>
    <t>O5518</t>
  </si>
  <si>
    <t>C2327</t>
  </si>
  <si>
    <t>O6327</t>
  </si>
  <si>
    <t>C6361</t>
  </si>
  <si>
    <t>O10361</t>
  </si>
  <si>
    <t>C2856</t>
  </si>
  <si>
    <t>O6856</t>
  </si>
  <si>
    <t>C5244</t>
  </si>
  <si>
    <t>O9244</t>
  </si>
  <si>
    <t>C5887</t>
  </si>
  <si>
    <t>O9887</t>
  </si>
  <si>
    <t>C2667</t>
  </si>
  <si>
    <t>O6667</t>
  </si>
  <si>
    <t>C5277</t>
  </si>
  <si>
    <t>O9277</t>
  </si>
  <si>
    <t>C6302</t>
  </si>
  <si>
    <t>O10302</t>
  </si>
  <si>
    <t>C4355</t>
  </si>
  <si>
    <t>O8355</t>
  </si>
  <si>
    <t>C3068</t>
  </si>
  <si>
    <t>O7068</t>
  </si>
  <si>
    <t>C5536</t>
  </si>
  <si>
    <t>O9536</t>
  </si>
  <si>
    <t>C5180</t>
  </si>
  <si>
    <t>O9180</t>
  </si>
  <si>
    <t>C1294</t>
  </si>
  <si>
    <t>O5294</t>
  </si>
  <si>
    <t>C6856</t>
  </si>
  <si>
    <t>O10856</t>
  </si>
  <si>
    <t>C4171</t>
  </si>
  <si>
    <t>O8171</t>
  </si>
  <si>
    <t>C6092</t>
  </si>
  <si>
    <t>O10092</t>
  </si>
  <si>
    <t>C4386</t>
  </si>
  <si>
    <t>O8386</t>
  </si>
  <si>
    <t>C6060</t>
  </si>
  <si>
    <t>O10060</t>
  </si>
  <si>
    <t>C3996</t>
  </si>
  <si>
    <t>O7996</t>
  </si>
  <si>
    <t>C5476</t>
  </si>
  <si>
    <t>O9476</t>
  </si>
  <si>
    <t>C4556</t>
  </si>
  <si>
    <t>O8556</t>
  </si>
  <si>
    <t>C3163</t>
  </si>
  <si>
    <t>O7163</t>
  </si>
  <si>
    <t>C2803</t>
  </si>
  <si>
    <t>O6803</t>
  </si>
  <si>
    <t>C5398</t>
  </si>
  <si>
    <t>O9398</t>
  </si>
  <si>
    <t>C5048</t>
  </si>
  <si>
    <t>O9048</t>
  </si>
  <si>
    <t>C3669</t>
  </si>
  <si>
    <t>O7669</t>
  </si>
  <si>
    <t>C1088</t>
  </si>
  <si>
    <t>O5088</t>
  </si>
  <si>
    <t>C2542</t>
  </si>
  <si>
    <t>O6542</t>
  </si>
  <si>
    <t>C3768</t>
  </si>
  <si>
    <t>O7768</t>
  </si>
  <si>
    <t>C3083</t>
  </si>
  <si>
    <t>O7083</t>
  </si>
  <si>
    <t>C6403</t>
  </si>
  <si>
    <t>O10403</t>
  </si>
  <si>
    <t>C3630</t>
  </si>
  <si>
    <t>O7630</t>
  </si>
  <si>
    <t>C1505</t>
  </si>
  <si>
    <t>O5505</t>
  </si>
  <si>
    <t>C5167</t>
  </si>
  <si>
    <t>O9167</t>
  </si>
  <si>
    <t>C5763</t>
  </si>
  <si>
    <t>O9763</t>
  </si>
  <si>
    <t>C1837</t>
  </si>
  <si>
    <t>O5837</t>
  </si>
  <si>
    <t>C2926</t>
  </si>
  <si>
    <t>O6926</t>
  </si>
  <si>
    <t>C1547</t>
  </si>
  <si>
    <t>O5547</t>
  </si>
  <si>
    <t>C1218</t>
  </si>
  <si>
    <t>O5218</t>
  </si>
  <si>
    <t>C3437</t>
  </si>
  <si>
    <t>O7437</t>
  </si>
  <si>
    <t>C3799</t>
  </si>
  <si>
    <t>O7799</t>
  </si>
  <si>
    <t>C3810</t>
  </si>
  <si>
    <t>O7810</t>
  </si>
  <si>
    <t>C5650</t>
  </si>
  <si>
    <t>O9650</t>
  </si>
  <si>
    <t>C4249</t>
  </si>
  <si>
    <t>O8249</t>
  </si>
  <si>
    <t>C1142</t>
  </si>
  <si>
    <t>O5142</t>
  </si>
  <si>
    <t>C5207</t>
  </si>
  <si>
    <t>O9207</t>
  </si>
  <si>
    <t>C5525</t>
  </si>
  <si>
    <t>O9525</t>
  </si>
  <si>
    <t>C5343</t>
  </si>
  <si>
    <t>O9343</t>
  </si>
  <si>
    <t>C4164</t>
  </si>
  <si>
    <t>O8164</t>
  </si>
  <si>
    <t>C4532</t>
  </si>
  <si>
    <t>O8532</t>
  </si>
  <si>
    <t>C6858</t>
  </si>
  <si>
    <t>O10858</t>
  </si>
  <si>
    <t>C1167</t>
  </si>
  <si>
    <t>O5167</t>
  </si>
  <si>
    <t>C1757</t>
  </si>
  <si>
    <t>O5757</t>
  </si>
  <si>
    <t>C2043</t>
  </si>
  <si>
    <t>O6043</t>
  </si>
  <si>
    <t>C5289</t>
  </si>
  <si>
    <t>O9289</t>
  </si>
  <si>
    <t>C2482</t>
  </si>
  <si>
    <t>O6482</t>
  </si>
  <si>
    <t>C4843</t>
  </si>
  <si>
    <t>O8843</t>
  </si>
  <si>
    <t>C2972</t>
  </si>
  <si>
    <t>O6972</t>
  </si>
  <si>
    <t>C1672</t>
  </si>
  <si>
    <t>O5672</t>
  </si>
  <si>
    <t>C6846</t>
  </si>
  <si>
    <t>O10846</t>
  </si>
  <si>
    <t>C6029</t>
  </si>
  <si>
    <t>O10029</t>
  </si>
  <si>
    <t>C1492</t>
  </si>
  <si>
    <t>O5492</t>
  </si>
  <si>
    <t>C2481</t>
  </si>
  <si>
    <t>O6481</t>
  </si>
  <si>
    <t>C5393</t>
  </si>
  <si>
    <t>O9393</t>
  </si>
  <si>
    <t>C1077</t>
  </si>
  <si>
    <t>O5077</t>
  </si>
  <si>
    <t>C5243</t>
  </si>
  <si>
    <t>O9243</t>
  </si>
  <si>
    <t>C4163</t>
  </si>
  <si>
    <t>O8163</t>
  </si>
  <si>
    <t>C2768</t>
  </si>
  <si>
    <t>O6768</t>
  </si>
  <si>
    <t>C6290</t>
  </si>
  <si>
    <t>O10290</t>
  </si>
  <si>
    <t>C3601</t>
  </si>
  <si>
    <t>O7601</t>
  </si>
  <si>
    <t>C3465</t>
  </si>
  <si>
    <t>O7465</t>
  </si>
  <si>
    <t>C2299</t>
  </si>
  <si>
    <t>O6299</t>
  </si>
  <si>
    <t>C3709</t>
  </si>
  <si>
    <t>O7709</t>
  </si>
  <si>
    <t>C6258</t>
  </si>
  <si>
    <t>O10258</t>
  </si>
  <si>
    <t>C6364</t>
  </si>
  <si>
    <t>O10364</t>
  </si>
  <si>
    <t>C4019</t>
  </si>
  <si>
    <t>O8019</t>
  </si>
  <si>
    <t>C6018</t>
  </si>
  <si>
    <t>O10018</t>
  </si>
  <si>
    <t>C5036</t>
  </si>
  <si>
    <t>O9036</t>
  </si>
  <si>
    <t>C1592</t>
  </si>
  <si>
    <t>O5592</t>
  </si>
  <si>
    <t>C6210</t>
  </si>
  <si>
    <t>O10210</t>
  </si>
  <si>
    <t>C6186</t>
  </si>
  <si>
    <t>O10186</t>
  </si>
  <si>
    <t>C2532</t>
  </si>
  <si>
    <t>O6532</t>
  </si>
  <si>
    <t>C1169</t>
  </si>
  <si>
    <t>O5169</t>
  </si>
  <si>
    <t>C2964</t>
  </si>
  <si>
    <t>O6964</t>
  </si>
  <si>
    <t>C3862</t>
  </si>
  <si>
    <t>O7862</t>
  </si>
  <si>
    <t>C1317</t>
  </si>
  <si>
    <t>O5317</t>
  </si>
  <si>
    <t>C1411</t>
  </si>
  <si>
    <t>O5411</t>
  </si>
  <si>
    <t>C3260</t>
  </si>
  <si>
    <t>O7260</t>
  </si>
  <si>
    <t>C6530</t>
  </si>
  <si>
    <t>O10530</t>
  </si>
  <si>
    <t>C2587</t>
  </si>
  <si>
    <t>O6587</t>
  </si>
  <si>
    <t>C1510</t>
  </si>
  <si>
    <t>O5510</t>
  </si>
  <si>
    <t>C1544</t>
  </si>
  <si>
    <t>O5544</t>
  </si>
  <si>
    <t>C6728</t>
  </si>
  <si>
    <t>O10728</t>
  </si>
  <si>
    <t>C6577</t>
  </si>
  <si>
    <t>O10577</t>
  </si>
  <si>
    <t>C1849</t>
  </si>
  <si>
    <t>O5849</t>
  </si>
  <si>
    <t>C6127</t>
  </si>
  <si>
    <t>O10127</t>
  </si>
  <si>
    <t>C3991</t>
  </si>
  <si>
    <t>O7991</t>
  </si>
  <si>
    <t>C6636</t>
  </si>
  <si>
    <t>O10636</t>
  </si>
  <si>
    <t>C1247</t>
  </si>
  <si>
    <t>O5247</t>
  </si>
  <si>
    <t>C3724</t>
  </si>
  <si>
    <t>O7724</t>
  </si>
  <si>
    <t>C2329</t>
  </si>
  <si>
    <t>O6329</t>
  </si>
  <si>
    <t>C1553</t>
  </si>
  <si>
    <t>O5553</t>
  </si>
  <si>
    <t>C6346</t>
  </si>
  <si>
    <t>O10346</t>
  </si>
  <si>
    <t>C6490</t>
  </si>
  <si>
    <t>O10490</t>
  </si>
  <si>
    <t>C5448</t>
  </si>
  <si>
    <t>O9448</t>
  </si>
  <si>
    <t>C3635</t>
  </si>
  <si>
    <t>O7635</t>
  </si>
  <si>
    <t>C3594</t>
  </si>
  <si>
    <t>O7594</t>
  </si>
  <si>
    <t>C6353</t>
  </si>
  <si>
    <t>O10353</t>
  </si>
  <si>
    <t>C3603</t>
  </si>
  <si>
    <t>O7603</t>
  </si>
  <si>
    <t>C1887</t>
  </si>
  <si>
    <t>O5887</t>
  </si>
  <si>
    <t>C2623</t>
  </si>
  <si>
    <t>O6623</t>
  </si>
  <si>
    <t>C4348</t>
  </si>
  <si>
    <t>O8348</t>
  </si>
  <si>
    <t>C2890</t>
  </si>
  <si>
    <t>O6890</t>
  </si>
  <si>
    <t>C3571</t>
  </si>
  <si>
    <t>O7571</t>
  </si>
  <si>
    <t>C1466</t>
  </si>
  <si>
    <t>O5466</t>
  </si>
  <si>
    <t>C5504</t>
  </si>
  <si>
    <t>O9504</t>
  </si>
  <si>
    <t>C4182</t>
  </si>
  <si>
    <t>O8182</t>
  </si>
  <si>
    <t>C3188</t>
  </si>
  <si>
    <t>O7188</t>
  </si>
  <si>
    <t>C6711</t>
  </si>
  <si>
    <t>O10711</t>
  </si>
  <si>
    <t>C3185</t>
  </si>
  <si>
    <t>O7185</t>
  </si>
  <si>
    <t>C6026</t>
  </si>
  <si>
    <t>O10026</t>
  </si>
  <si>
    <t>C6607</t>
  </si>
  <si>
    <t>O10607</t>
  </si>
  <si>
    <t>C3490</t>
  </si>
  <si>
    <t>O7490</t>
  </si>
  <si>
    <t>C2813</t>
  </si>
  <si>
    <t>O6813</t>
  </si>
  <si>
    <t>C1890</t>
  </si>
  <si>
    <t>O5890</t>
  </si>
  <si>
    <t>C2224</t>
  </si>
  <si>
    <t>O6224</t>
  </si>
  <si>
    <t>C1989</t>
  </si>
  <si>
    <t>O5989</t>
  </si>
  <si>
    <t>C2769</t>
  </si>
  <si>
    <t>O6769</t>
  </si>
  <si>
    <t>C3365</t>
  </si>
  <si>
    <t>O7365</t>
  </si>
  <si>
    <t>C2460</t>
  </si>
  <si>
    <t>O6460</t>
  </si>
  <si>
    <t>C4869</t>
  </si>
  <si>
    <t>O8869</t>
  </si>
  <si>
    <t>C5069</t>
  </si>
  <si>
    <t>O9069</t>
  </si>
  <si>
    <t>C4444</t>
  </si>
  <si>
    <t>O8444</t>
  </si>
  <si>
    <t>C6646</t>
  </si>
  <si>
    <t>O10646</t>
  </si>
  <si>
    <t>C2013</t>
  </si>
  <si>
    <t>O6013</t>
  </si>
  <si>
    <t>C3054</t>
  </si>
  <si>
    <t>O7054</t>
  </si>
  <si>
    <t>C1078</t>
  </si>
  <si>
    <t>O5078</t>
  </si>
  <si>
    <t>C6292</t>
  </si>
  <si>
    <t>O10292</t>
  </si>
  <si>
    <t>C2484</t>
  </si>
  <si>
    <t>O6484</t>
  </si>
  <si>
    <t>C2322</t>
  </si>
  <si>
    <t>O6322</t>
  </si>
  <si>
    <t>C5376</t>
  </si>
  <si>
    <t>O9376</t>
  </si>
  <si>
    <t>C3870</t>
  </si>
  <si>
    <t>O7870</t>
  </si>
  <si>
    <t>C5786</t>
  </si>
  <si>
    <t>O9786</t>
  </si>
  <si>
    <t>C3300</t>
  </si>
  <si>
    <t>O7300</t>
  </si>
  <si>
    <t>C1951</t>
  </si>
  <si>
    <t>O5951</t>
  </si>
  <si>
    <t>C3416</t>
  </si>
  <si>
    <t>O7416</t>
  </si>
  <si>
    <t>C4578</t>
  </si>
  <si>
    <t>O8578</t>
  </si>
  <si>
    <t>C3913</t>
  </si>
  <si>
    <t>O7913</t>
  </si>
  <si>
    <t>C2672</t>
  </si>
  <si>
    <t>O6672</t>
  </si>
  <si>
    <t>C6091</t>
  </si>
  <si>
    <t>O10091</t>
  </si>
  <si>
    <t>C5782</t>
  </si>
  <si>
    <t>O9782</t>
  </si>
  <si>
    <t>C6802</t>
  </si>
  <si>
    <t>O10802</t>
  </si>
  <si>
    <t>C3230</t>
  </si>
  <si>
    <t>O7230</t>
  </si>
  <si>
    <t>C6164</t>
  </si>
  <si>
    <t>O10164</t>
  </si>
  <si>
    <t>C2191</t>
  </si>
  <si>
    <t>O6191</t>
  </si>
  <si>
    <t>C5012</t>
  </si>
  <si>
    <t>O9012</t>
  </si>
  <si>
    <t>C6695</t>
  </si>
  <si>
    <t>O10695</t>
  </si>
  <si>
    <t>C1651</t>
  </si>
  <si>
    <t>O5651</t>
  </si>
  <si>
    <t>C2888</t>
  </si>
  <si>
    <t>O6888</t>
  </si>
  <si>
    <t>C1072</t>
  </si>
  <si>
    <t>O5072</t>
  </si>
  <si>
    <t>C1981</t>
  </si>
  <si>
    <t>O5981</t>
  </si>
  <si>
    <t>C1589</t>
  </si>
  <si>
    <t>O5589</t>
  </si>
  <si>
    <t>C1091</t>
  </si>
  <si>
    <t>O5091</t>
  </si>
  <si>
    <t>C2300</t>
  </si>
  <si>
    <t>O6300</t>
  </si>
  <si>
    <t>C3883</t>
  </si>
  <si>
    <t>O7883</t>
  </si>
  <si>
    <t>C1564</t>
  </si>
  <si>
    <t>O5564</t>
  </si>
  <si>
    <t>C5569</t>
  </si>
  <si>
    <t>O9569</t>
  </si>
  <si>
    <t>C3690</t>
  </si>
  <si>
    <t>O7690</t>
  </si>
  <si>
    <t>C3052</t>
  </si>
  <si>
    <t>O7052</t>
  </si>
  <si>
    <t>C1425</t>
  </si>
  <si>
    <t>O5425</t>
  </si>
  <si>
    <t>C6994</t>
  </si>
  <si>
    <t>O10994</t>
  </si>
  <si>
    <t>C3218</t>
  </si>
  <si>
    <t>O7218</t>
  </si>
  <si>
    <t>C4334</t>
  </si>
  <si>
    <t>O8334</t>
  </si>
  <si>
    <t>C5034</t>
  </si>
  <si>
    <t>O9034</t>
  </si>
  <si>
    <t>C2894</t>
  </si>
  <si>
    <t>O6894</t>
  </si>
  <si>
    <t>C5853</t>
  </si>
  <si>
    <t>O9853</t>
  </si>
  <si>
    <t>C3924</t>
  </si>
  <si>
    <t>O7924</t>
  </si>
  <si>
    <t>C4350</t>
  </si>
  <si>
    <t>O8350</t>
  </si>
  <si>
    <t>C5725</t>
  </si>
  <si>
    <t>O9725</t>
  </si>
  <si>
    <t>C2862</t>
  </si>
  <si>
    <t>O6862</t>
  </si>
  <si>
    <t>C3259</t>
  </si>
  <si>
    <t>O7259</t>
  </si>
  <si>
    <t>C5549</t>
  </si>
  <si>
    <t>O9549</t>
  </si>
  <si>
    <t>C4597</t>
  </si>
  <si>
    <t>O8597</t>
  </si>
  <si>
    <t>C4807</t>
  </si>
  <si>
    <t>O8807</t>
  </si>
  <si>
    <t>C2789</t>
  </si>
  <si>
    <t>O6789</t>
  </si>
  <si>
    <t>C4519</t>
  </si>
  <si>
    <t>O8519</t>
  </si>
  <si>
    <t>C5292</t>
  </si>
  <si>
    <t>O9292</t>
  </si>
  <si>
    <t>C3544</t>
  </si>
  <si>
    <t>O7544</t>
  </si>
  <si>
    <t>C5940</t>
  </si>
  <si>
    <t>O9940</t>
  </si>
  <si>
    <t>C1383</t>
  </si>
  <si>
    <t>O5383</t>
  </si>
  <si>
    <t>C1272</t>
  </si>
  <si>
    <t>O5272</t>
  </si>
  <si>
    <t>C1261</t>
  </si>
  <si>
    <t>O5261</t>
  </si>
  <si>
    <t>C3984</t>
  </si>
  <si>
    <t>O7984</t>
  </si>
  <si>
    <t>C3134</t>
  </si>
  <si>
    <t>O7134</t>
  </si>
  <si>
    <t>C1130</t>
  </si>
  <si>
    <t>O5130</t>
  </si>
  <si>
    <t>C1720</t>
  </si>
  <si>
    <t>O5720</t>
  </si>
  <si>
    <t>C1026</t>
  </si>
  <si>
    <t>O5026</t>
  </si>
  <si>
    <t>C3160</t>
  </si>
  <si>
    <t>O7160</t>
  </si>
  <si>
    <t>C1382</t>
  </si>
  <si>
    <t>O5382</t>
  </si>
  <si>
    <t>C5937</t>
  </si>
  <si>
    <t>O9937</t>
  </si>
  <si>
    <t>C6908</t>
  </si>
  <si>
    <t>O10908</t>
  </si>
  <si>
    <t>C1282</t>
  </si>
  <si>
    <t>O5282</t>
  </si>
  <si>
    <t>C5328</t>
  </si>
  <si>
    <t>O9328</t>
  </si>
  <si>
    <t>C2986</t>
  </si>
  <si>
    <t>O6986</t>
  </si>
  <si>
    <t>C2284</t>
  </si>
  <si>
    <t>O6284</t>
  </si>
  <si>
    <t>C2094</t>
  </si>
  <si>
    <t>O6094</t>
  </si>
  <si>
    <t>C6631</t>
  </si>
  <si>
    <t>O10631</t>
  </si>
  <si>
    <t>C3502</t>
  </si>
  <si>
    <t>O7502</t>
  </si>
  <si>
    <t>C4555</t>
  </si>
  <si>
    <t>O8555</t>
  </si>
  <si>
    <t>C1284</t>
  </si>
  <si>
    <t>O5284</t>
  </si>
  <si>
    <t>C2761</t>
  </si>
  <si>
    <t>O6761</t>
  </si>
  <si>
    <t>C1471</t>
  </si>
  <si>
    <t>O5471</t>
  </si>
  <si>
    <t>C3512</t>
  </si>
  <si>
    <t>O7512</t>
  </si>
  <si>
    <t>C6768</t>
  </si>
  <si>
    <t>O10768</t>
  </si>
  <si>
    <t>C4280</t>
  </si>
  <si>
    <t>O8280</t>
  </si>
  <si>
    <t>C5970</t>
  </si>
  <si>
    <t>O9970</t>
  </si>
  <si>
    <t>C5229</t>
  </si>
  <si>
    <t>O9229</t>
  </si>
  <si>
    <t>C4873</t>
  </si>
  <si>
    <t>O8873</t>
  </si>
  <si>
    <t>C6246</t>
  </si>
  <si>
    <t>O10246</t>
  </si>
  <si>
    <t>C3656</t>
  </si>
  <si>
    <t>O7656</t>
  </si>
  <si>
    <t>C5712</t>
  </si>
  <si>
    <t>O9712</t>
  </si>
  <si>
    <t>C2142</t>
  </si>
  <si>
    <t>O6142</t>
  </si>
  <si>
    <t>C4277</t>
  </si>
  <si>
    <t>O8277</t>
  </si>
  <si>
    <t>C1876</t>
  </si>
  <si>
    <t>O5876</t>
  </si>
  <si>
    <t>C4649</t>
  </si>
  <si>
    <t>O8649</t>
  </si>
  <si>
    <t>C5620</t>
  </si>
  <si>
    <t>O9620</t>
  </si>
  <si>
    <t>C2062</t>
  </si>
  <si>
    <t>O6062</t>
  </si>
  <si>
    <t>C3197</t>
  </si>
  <si>
    <t>O7197</t>
  </si>
  <si>
    <t>C6195</t>
  </si>
  <si>
    <t>O10195</t>
  </si>
  <si>
    <t>C5488</t>
  </si>
  <si>
    <t>O9488</t>
  </si>
  <si>
    <t>C4764</t>
  </si>
  <si>
    <t>O8764</t>
  </si>
  <si>
    <t>C3867</t>
  </si>
  <si>
    <t>O7867</t>
  </si>
  <si>
    <t>C1703</t>
  </si>
  <si>
    <t>O5703</t>
  </si>
  <si>
    <t>C1598</t>
  </si>
  <si>
    <t>O5598</t>
  </si>
  <si>
    <t>C2910</t>
  </si>
  <si>
    <t>O6910</t>
  </si>
  <si>
    <t>C4890</t>
  </si>
  <si>
    <t>O8890</t>
  </si>
  <si>
    <t>C3918</t>
  </si>
  <si>
    <t>O7918</t>
  </si>
  <si>
    <t>C5312</t>
  </si>
  <si>
    <t>O9312</t>
  </si>
  <si>
    <t>C5989</t>
  </si>
  <si>
    <t>O9989</t>
  </si>
  <si>
    <t>C3201</t>
  </si>
  <si>
    <t>O7201</t>
  </si>
  <si>
    <t>C1413</t>
  </si>
  <si>
    <t>O5413</t>
  </si>
  <si>
    <t>C5026</t>
  </si>
  <si>
    <t>O9026</t>
  </si>
  <si>
    <t>C2241</t>
  </si>
  <si>
    <t>O6241</t>
  </si>
  <si>
    <t>C2953</t>
  </si>
  <si>
    <t>O6953</t>
  </si>
  <si>
    <t>C5306</t>
  </si>
  <si>
    <t>O9306</t>
  </si>
  <si>
    <t>C5883</t>
  </si>
  <si>
    <t>O9883</t>
  </si>
  <si>
    <t>C2913</t>
  </si>
  <si>
    <t>O6913</t>
  </si>
  <si>
    <t>C1795</t>
  </si>
  <si>
    <t>O5795</t>
  </si>
  <si>
    <t>C1034</t>
  </si>
  <si>
    <t>O5034</t>
  </si>
  <si>
    <t>C1944</t>
  </si>
  <si>
    <t>O5944</t>
  </si>
  <si>
    <t>C2627</t>
  </si>
  <si>
    <t>O6627</t>
  </si>
  <si>
    <t>C1348</t>
  </si>
  <si>
    <t>O5348</t>
  </si>
  <si>
    <t>C1961</t>
  </si>
  <si>
    <t>O5961</t>
  </si>
  <si>
    <t>C1388</t>
  </si>
  <si>
    <t>O5388</t>
  </si>
  <si>
    <t>C6381</t>
  </si>
  <si>
    <t>O10381</t>
  </si>
  <si>
    <t>C6759</t>
  </si>
  <si>
    <t>O10759</t>
  </si>
  <si>
    <t>C1268</t>
  </si>
  <si>
    <t>O5268</t>
  </si>
  <si>
    <t>C2582</t>
  </si>
  <si>
    <t>O6582</t>
  </si>
  <si>
    <t>C2858</t>
  </si>
  <si>
    <t>O6858</t>
  </si>
  <si>
    <t>C4027</t>
  </si>
  <si>
    <t>O8027</t>
  </si>
  <si>
    <t>C2585</t>
  </si>
  <si>
    <t>O6585</t>
  </si>
  <si>
    <t>C3149</t>
  </si>
  <si>
    <t>O7149</t>
  </si>
  <si>
    <t>C2242</t>
  </si>
  <si>
    <t>O6242</t>
  </si>
  <si>
    <t>C3131</t>
  </si>
  <si>
    <t>O7131</t>
  </si>
  <si>
    <t>C4209</t>
  </si>
  <si>
    <t>O8209</t>
  </si>
  <si>
    <t>C6003</t>
  </si>
  <si>
    <t>O10003</t>
  </si>
  <si>
    <t>C5260</t>
  </si>
  <si>
    <t>O9260</t>
  </si>
  <si>
    <t>C4604</t>
  </si>
  <si>
    <t>O8604</t>
  </si>
  <si>
    <t>C3849</t>
  </si>
  <si>
    <t>O7849</t>
  </si>
  <si>
    <t>C3935</t>
  </si>
  <si>
    <t>O7935</t>
  </si>
  <si>
    <t>C4660</t>
  </si>
  <si>
    <t>O8660</t>
  </si>
  <si>
    <t>C4958</t>
  </si>
  <si>
    <t>O8958</t>
  </si>
  <si>
    <t>C1554</t>
  </si>
  <si>
    <t>O5554</t>
  </si>
  <si>
    <t>C4728</t>
  </si>
  <si>
    <t>O8728</t>
  </si>
  <si>
    <t>C3348</t>
  </si>
  <si>
    <t>O7348</t>
  </si>
  <si>
    <t>C2729</t>
  </si>
  <si>
    <t>O6729</t>
  </si>
  <si>
    <t>C2041</t>
  </si>
  <si>
    <t>O6041</t>
  </si>
  <si>
    <t>C3751</t>
  </si>
  <si>
    <t>O7751</t>
  </si>
  <si>
    <t>C2971</t>
  </si>
  <si>
    <t>O6971</t>
  </si>
  <si>
    <t>C6502</t>
  </si>
  <si>
    <t>O10502</t>
  </si>
  <si>
    <t>C4366</t>
  </si>
  <si>
    <t>O8366</t>
  </si>
  <si>
    <t>C4999</t>
  </si>
  <si>
    <t>O8999</t>
  </si>
  <si>
    <t>C3608</t>
  </si>
  <si>
    <t>O7608</t>
  </si>
  <si>
    <t>C4270</t>
  </si>
  <si>
    <t>O8270</t>
  </si>
  <si>
    <t>C3613</t>
  </si>
  <si>
    <t>O7613</t>
  </si>
  <si>
    <t>C5502</t>
  </si>
  <si>
    <t>O9502</t>
  </si>
  <si>
    <t>C1028</t>
  </si>
  <si>
    <t>O5028</t>
  </si>
  <si>
    <t>C4446</t>
  </si>
  <si>
    <t>O8446</t>
  </si>
  <si>
    <t>C1212</t>
  </si>
  <si>
    <t>O5212</t>
  </si>
  <si>
    <t>C1379</t>
  </si>
  <si>
    <t>O5379</t>
  </si>
  <si>
    <t>C3640</t>
  </si>
  <si>
    <t>O7640</t>
  </si>
  <si>
    <t>C5808</t>
  </si>
  <si>
    <t>O9808</t>
  </si>
  <si>
    <t>C6467</t>
  </si>
  <si>
    <t>O10467</t>
  </si>
  <si>
    <t>C4657</t>
  </si>
  <si>
    <t>O8657</t>
  </si>
  <si>
    <t>C4795</t>
  </si>
  <si>
    <t>O8795</t>
  </si>
  <si>
    <t>C1058</t>
  </si>
  <si>
    <t>O5058</t>
  </si>
  <si>
    <t>C5898</t>
  </si>
  <si>
    <t>O9898</t>
  </si>
  <si>
    <t>C4613</t>
  </si>
  <si>
    <t>O8613</t>
  </si>
  <si>
    <t>C5040</t>
  </si>
  <si>
    <t>O9040</t>
  </si>
  <si>
    <t>C3373</t>
  </si>
  <si>
    <t>O7373</t>
  </si>
  <si>
    <t>C3332</t>
  </si>
  <si>
    <t>O7332</t>
  </si>
  <si>
    <t>C5926</t>
  </si>
  <si>
    <t>O9926</t>
  </si>
  <si>
    <t>C1045</t>
  </si>
  <si>
    <t>O5045</t>
  </si>
  <si>
    <t>C5294</t>
  </si>
  <si>
    <t>O9294</t>
  </si>
  <si>
    <t>C1112</t>
  </si>
  <si>
    <t>O5112</t>
  </si>
  <si>
    <t>C2621</t>
  </si>
  <si>
    <t>O6621</t>
  </si>
  <si>
    <t>C3199</t>
  </si>
  <si>
    <t>O7199</t>
  </si>
  <si>
    <t>C2792</t>
  </si>
  <si>
    <t>O6792</t>
  </si>
  <si>
    <t>C5432</t>
  </si>
  <si>
    <t>O9432</t>
  </si>
  <si>
    <t>C6529</t>
  </si>
  <si>
    <t>O10529</t>
  </si>
  <si>
    <t>C3550</t>
  </si>
  <si>
    <t>O7550</t>
  </si>
  <si>
    <t>C6189</t>
  </si>
  <si>
    <t>O10189</t>
  </si>
  <si>
    <t>C2353</t>
  </si>
  <si>
    <t>O6353</t>
  </si>
  <si>
    <t>C1162</t>
  </si>
  <si>
    <t>O5162</t>
  </si>
  <si>
    <t>C1992</t>
  </si>
  <si>
    <t>O5992</t>
  </si>
  <si>
    <t>C5505</t>
  </si>
  <si>
    <t>O9505</t>
  </si>
  <si>
    <t>C2520</t>
  </si>
  <si>
    <t>O6520</t>
  </si>
  <si>
    <t>C4132</t>
  </si>
  <si>
    <t>O8132</t>
  </si>
  <si>
    <t>C6680</t>
  </si>
  <si>
    <t>O10680</t>
  </si>
  <si>
    <t>C6608</t>
  </si>
  <si>
    <t>O10608</t>
  </si>
  <si>
    <t>C3694</t>
  </si>
  <si>
    <t>O7694</t>
  </si>
  <si>
    <t>C6303</t>
  </si>
  <si>
    <t>O10303</t>
  </si>
  <si>
    <t>C2870</t>
  </si>
  <si>
    <t>O6870</t>
  </si>
  <si>
    <t>C6639</t>
  </si>
  <si>
    <t>O10639</t>
  </si>
  <si>
    <t>C5661</t>
  </si>
  <si>
    <t>O9661</t>
  </si>
  <si>
    <t>C3225</t>
  </si>
  <si>
    <t>O7225</t>
  </si>
  <si>
    <t>C1251</t>
  </si>
  <si>
    <t>O5251</t>
  </si>
  <si>
    <t>C4370</t>
  </si>
  <si>
    <t>O8370</t>
  </si>
  <si>
    <t>C6933</t>
  </si>
  <si>
    <t>O10933</t>
  </si>
  <si>
    <t>C6824</t>
  </si>
  <si>
    <t>O10824</t>
  </si>
  <si>
    <t>C1458</t>
  </si>
  <si>
    <t>O5458</t>
  </si>
  <si>
    <t>C3391</t>
  </si>
  <si>
    <t>O7391</t>
  </si>
  <si>
    <t>C1414</t>
  </si>
  <si>
    <t>O5414</t>
  </si>
  <si>
    <t>C2298</t>
  </si>
  <si>
    <t>O6298</t>
  </si>
  <si>
    <t>C6647</t>
  </si>
  <si>
    <t>O10647</t>
  </si>
  <si>
    <t>C3270</t>
  </si>
  <si>
    <t>O7270</t>
  </si>
  <si>
    <t>C6408</t>
  </si>
  <si>
    <t>O10408</t>
  </si>
  <si>
    <t>C2534</t>
  </si>
  <si>
    <t>O6534</t>
  </si>
  <si>
    <t>C6938</t>
  </si>
  <si>
    <t>O10938</t>
  </si>
  <si>
    <t>C2874</t>
  </si>
  <si>
    <t>O6874</t>
  </si>
  <si>
    <t>C5755</t>
  </si>
  <si>
    <t>O9755</t>
  </si>
  <si>
    <t>C6076</t>
  </si>
  <si>
    <t>O10076</t>
  </si>
  <si>
    <t>C5863</t>
  </si>
  <si>
    <t>O9863</t>
  </si>
  <si>
    <t>C4780</t>
  </si>
  <si>
    <t>O8780</t>
  </si>
  <si>
    <t>C6359</t>
  </si>
  <si>
    <t>O10359</t>
  </si>
  <si>
    <t>C4090</t>
  </si>
  <si>
    <t>O8090</t>
  </si>
  <si>
    <t>C5512</t>
  </si>
  <si>
    <t>O9512</t>
  </si>
  <si>
    <t>C2952</t>
  </si>
  <si>
    <t>O6952</t>
  </si>
  <si>
    <t>C3444</t>
  </si>
  <si>
    <t>O7444</t>
  </si>
  <si>
    <t>C5561</t>
  </si>
  <si>
    <t>O9561</t>
  </si>
  <si>
    <t>C5522</t>
  </si>
  <si>
    <t>O9522</t>
  </si>
  <si>
    <t>C1321</t>
  </si>
  <si>
    <t>O5321</t>
  </si>
  <si>
    <t>C5219</t>
  </si>
  <si>
    <t>O9219</t>
  </si>
  <si>
    <t>C5006</t>
  </si>
  <si>
    <t>O9006</t>
  </si>
  <si>
    <t>C5249</t>
  </si>
  <si>
    <t>O9249</t>
  </si>
  <si>
    <t>C6793</t>
  </si>
  <si>
    <t>O10793</t>
  </si>
  <si>
    <t>C3393</t>
  </si>
  <si>
    <t>O7393</t>
  </si>
  <si>
    <t>C4103</t>
  </si>
  <si>
    <t>O8103</t>
  </si>
  <si>
    <t>C1637</t>
  </si>
  <si>
    <t>O5637</t>
  </si>
  <si>
    <t>C1948</t>
  </si>
  <si>
    <t>O5948</t>
  </si>
  <si>
    <t>C3010</t>
  </si>
  <si>
    <t>O7010</t>
  </si>
  <si>
    <t>C3813</t>
  </si>
  <si>
    <t>O7813</t>
  </si>
  <si>
    <t>C2762</t>
  </si>
  <si>
    <t>O6762</t>
  </si>
  <si>
    <t>C1109</t>
  </si>
  <si>
    <t>O5109</t>
  </si>
  <si>
    <t>C1209</t>
  </si>
  <si>
    <t>O5209</t>
  </si>
  <si>
    <t>C6491</t>
  </si>
  <si>
    <t>O10491</t>
  </si>
  <si>
    <t>C5689</t>
  </si>
  <si>
    <t>O9689</t>
  </si>
  <si>
    <t>C4511</t>
  </si>
  <si>
    <t>O8511</t>
  </si>
  <si>
    <t>C3204</t>
  </si>
  <si>
    <t>O7204</t>
  </si>
  <si>
    <t>C2494</t>
  </si>
  <si>
    <t>O6494</t>
  </si>
  <si>
    <t>C4299</t>
  </si>
  <si>
    <t>O8299</t>
  </si>
  <si>
    <t>C2920</t>
  </si>
  <si>
    <t>O6920</t>
  </si>
  <si>
    <t>C1925</t>
  </si>
  <si>
    <t>O5925</t>
  </si>
  <si>
    <t>C5802</t>
  </si>
  <si>
    <t>O9802</t>
  </si>
  <si>
    <t>C5870</t>
  </si>
  <si>
    <t>O9870</t>
  </si>
  <si>
    <t>C2053</t>
  </si>
  <si>
    <t>O6053</t>
  </si>
  <si>
    <t>C2256</t>
  </si>
  <si>
    <t>O6256</t>
  </si>
  <si>
    <t>C6141</t>
  </si>
  <si>
    <t>O10141</t>
  </si>
  <si>
    <t>C6382</t>
  </si>
  <si>
    <t>O10382</t>
  </si>
  <si>
    <t>C3916</t>
  </si>
  <si>
    <t>O7916</t>
  </si>
  <si>
    <t>C1894</t>
  </si>
  <si>
    <t>O5894</t>
  </si>
  <si>
    <t>C2797</t>
  </si>
  <si>
    <t>O6797</t>
  </si>
  <si>
    <t>C1044</t>
  </si>
  <si>
    <t>O5044</t>
  </si>
  <si>
    <t>C5089</t>
  </si>
  <si>
    <t>O9089</t>
  </si>
  <si>
    <t>C4517</t>
  </si>
  <si>
    <t>O8517</t>
  </si>
  <si>
    <t>C1227</t>
  </si>
  <si>
    <t>O5227</t>
  </si>
  <si>
    <t>C5705</t>
  </si>
  <si>
    <t>O9705</t>
  </si>
  <si>
    <t>C1412</t>
  </si>
  <si>
    <t>O5412</t>
  </si>
  <si>
    <t>C5598</t>
  </si>
  <si>
    <t>O9598</t>
  </si>
  <si>
    <t>C2397</t>
  </si>
  <si>
    <t>O6397</t>
  </si>
  <si>
    <t>C4036</t>
  </si>
  <si>
    <t>O8036</t>
  </si>
  <si>
    <t>C2951</t>
  </si>
  <si>
    <t>O6951</t>
  </si>
  <si>
    <t>C3831</t>
  </si>
  <si>
    <t>O7831</t>
  </si>
  <si>
    <t>C4066</t>
  </si>
  <si>
    <t>O8066</t>
  </si>
  <si>
    <t>C5214</t>
  </si>
  <si>
    <t>O9214</t>
  </si>
  <si>
    <t>C3754</t>
  </si>
  <si>
    <t>O7754</t>
  </si>
  <si>
    <t>C6900</t>
  </si>
  <si>
    <t>O10900</t>
  </si>
  <si>
    <t>C3646</t>
  </si>
  <si>
    <t>O7646</t>
  </si>
  <si>
    <t>C4274</t>
  </si>
  <si>
    <t>O8274</t>
  </si>
  <si>
    <t>C6766</t>
  </si>
  <si>
    <t>O10766</t>
  </si>
  <si>
    <t>C5954</t>
  </si>
  <si>
    <t>O9954</t>
  </si>
  <si>
    <t>C4546</t>
  </si>
  <si>
    <t>O8546</t>
  </si>
  <si>
    <t>C5298</t>
  </si>
  <si>
    <t>O9298</t>
  </si>
  <si>
    <t>C4376</t>
  </si>
  <si>
    <t>O8376</t>
  </si>
  <si>
    <t>C2592</t>
  </si>
  <si>
    <t>O6592</t>
  </si>
  <si>
    <t>C3422</t>
  </si>
  <si>
    <t>O7422</t>
  </si>
  <si>
    <t>C3529</t>
  </si>
  <si>
    <t>O7529</t>
  </si>
  <si>
    <t>C5942</t>
  </si>
  <si>
    <t>O9942</t>
  </si>
  <si>
    <t>C2869</t>
  </si>
  <si>
    <t>O6869</t>
  </si>
  <si>
    <t>C5484</t>
  </si>
  <si>
    <t>O9484</t>
  </si>
  <si>
    <t>C2891</t>
  </si>
  <si>
    <t>O6891</t>
  </si>
  <si>
    <t>C5080</t>
  </si>
  <si>
    <t>O9080</t>
  </si>
  <si>
    <t>C2815</t>
  </si>
  <si>
    <t>O6815</t>
  </si>
  <si>
    <t>C2108</t>
  </si>
  <si>
    <t>O6108</t>
  </si>
  <si>
    <t>C3688</t>
  </si>
  <si>
    <t>O7688</t>
  </si>
  <si>
    <t>C6906</t>
  </si>
  <si>
    <t>O10906</t>
  </si>
  <si>
    <t>C4797</t>
  </si>
  <si>
    <t>O8797</t>
  </si>
  <si>
    <t>C3989</t>
  </si>
  <si>
    <t>O7989</t>
  </si>
  <si>
    <t>C3698</t>
  </si>
  <si>
    <t>O7698</t>
  </si>
  <si>
    <t>C2235</t>
  </si>
  <si>
    <t>O6235</t>
  </si>
  <si>
    <t>C3788</t>
  </si>
  <si>
    <t>O7788</t>
  </si>
  <si>
    <t>C3320</t>
  </si>
  <si>
    <t>O7320</t>
  </si>
  <si>
    <t>C6850</t>
  </si>
  <si>
    <t>O10850</t>
  </si>
  <si>
    <t>C5302</t>
  </si>
  <si>
    <t>O9302</t>
  </si>
  <si>
    <t>C2340</t>
  </si>
  <si>
    <t>O6340</t>
  </si>
  <si>
    <t>C1858</t>
  </si>
  <si>
    <t>O5858</t>
  </si>
  <si>
    <t>C4482</t>
  </si>
  <si>
    <t>O8482</t>
  </si>
  <si>
    <t>C2799</t>
  </si>
  <si>
    <t>O6799</t>
  </si>
  <si>
    <t>C4081</t>
  </si>
  <si>
    <t>O8081</t>
  </si>
  <si>
    <t>C4760</t>
  </si>
  <si>
    <t>O8760</t>
  </si>
  <si>
    <t>C5695</t>
  </si>
  <si>
    <t>O9695</t>
  </si>
  <si>
    <t>C3900</t>
  </si>
  <si>
    <t>O7900</t>
  </si>
  <si>
    <t>C1154</t>
  </si>
  <si>
    <t>O5154</t>
  </si>
  <si>
    <t>C5640</t>
  </si>
  <si>
    <t>O9640</t>
  </si>
  <si>
    <t>C2607</t>
  </si>
  <si>
    <t>O6607</t>
  </si>
  <si>
    <t>C1374</t>
  </si>
  <si>
    <t>O5374</t>
  </si>
  <si>
    <t>C5645</t>
  </si>
  <si>
    <t>O9645</t>
  </si>
  <si>
    <t>C6114</t>
  </si>
  <si>
    <t>O10114</t>
  </si>
  <si>
    <t>C1092</t>
  </si>
  <si>
    <t>O5092</t>
  </si>
  <si>
    <t>C1403</t>
  </si>
  <si>
    <t>O5403</t>
  </si>
  <si>
    <t>C2234</t>
  </si>
  <si>
    <t>O6234</t>
  </si>
  <si>
    <t>C6916</t>
  </si>
  <si>
    <t>O10916</t>
  </si>
  <si>
    <t>C6727</t>
  </si>
  <si>
    <t>O10727</t>
  </si>
  <si>
    <t>C5889</t>
  </si>
  <si>
    <t>O9889</t>
  </si>
  <si>
    <t>C3269</t>
  </si>
  <si>
    <t>O7269</t>
  </si>
  <si>
    <t>C2225</t>
  </si>
  <si>
    <t>O6225</t>
  </si>
  <si>
    <t>C3362</t>
  </si>
  <si>
    <t>O7362</t>
  </si>
  <si>
    <t>C5053</t>
  </si>
  <si>
    <t>O9053</t>
  </si>
  <si>
    <t>C1963</t>
  </si>
  <si>
    <t>O5963</t>
  </si>
  <si>
    <t>C5175</t>
  </si>
  <si>
    <t>O9175</t>
  </si>
  <si>
    <t>C5427</t>
  </si>
  <si>
    <t>O9427</t>
  </si>
  <si>
    <t>C2485</t>
  </si>
  <si>
    <t>O6485</t>
  </si>
  <si>
    <t>C1111</t>
  </si>
  <si>
    <t>O5111</t>
  </si>
  <si>
    <t>C3172</t>
  </si>
  <si>
    <t>O7172</t>
  </si>
  <si>
    <t>C4733</t>
  </si>
  <si>
    <t>O8733</t>
  </si>
  <si>
    <t>C2175</t>
  </si>
  <si>
    <t>O6175</t>
  </si>
  <si>
    <t>C5082</t>
  </si>
  <si>
    <t>O9082</t>
  </si>
  <si>
    <t>C1816</t>
  </si>
  <si>
    <t>O5816</t>
  </si>
  <si>
    <t>C1516</t>
  </si>
  <si>
    <t>O5516</t>
  </si>
  <si>
    <t>C1813</t>
  </si>
  <si>
    <t>O5813</t>
  </si>
  <si>
    <t>C2977</t>
  </si>
  <si>
    <t>O6977</t>
  </si>
  <si>
    <t>C5205</t>
  </si>
  <si>
    <t>O9205</t>
  </si>
  <si>
    <t>C1276</t>
  </si>
  <si>
    <t>O5276</t>
  </si>
  <si>
    <t>C3744</t>
  </si>
  <si>
    <t>O7744</t>
  </si>
  <si>
    <t>C6180</t>
  </si>
  <si>
    <t>O10180</t>
  </si>
  <si>
    <t>C1337</t>
  </si>
  <si>
    <t>O5337</t>
  </si>
  <si>
    <t>C1392</t>
  </si>
  <si>
    <t>O5392</t>
  </si>
  <si>
    <t>C1441</t>
  </si>
  <si>
    <t>O5441</t>
  </si>
  <si>
    <t>C1775</t>
  </si>
  <si>
    <t>O5775</t>
  </si>
  <si>
    <t>C6397</t>
  </si>
  <si>
    <t>O10397</t>
  </si>
  <si>
    <t>C4986</t>
  </si>
  <si>
    <t>O8986</t>
  </si>
  <si>
    <t>C2571</t>
  </si>
  <si>
    <t>O6571</t>
  </si>
  <si>
    <t>C2939</t>
  </si>
  <si>
    <t>O6939</t>
  </si>
  <si>
    <t>C2307</t>
  </si>
  <si>
    <t>O6307</t>
  </si>
  <si>
    <t>C1540</t>
  </si>
  <si>
    <t>O5540</t>
  </si>
  <si>
    <t>C6941</t>
  </si>
  <si>
    <t>O10941</t>
  </si>
  <si>
    <t>C4946</t>
  </si>
  <si>
    <t>O8946</t>
  </si>
  <si>
    <t>C4052</t>
  </si>
  <si>
    <t>O8052</t>
  </si>
  <si>
    <t>C6800</t>
  </si>
  <si>
    <t>O10800</t>
  </si>
  <si>
    <t>C2657</t>
  </si>
  <si>
    <t>O6657</t>
  </si>
  <si>
    <t>C5713</t>
  </si>
  <si>
    <t>O9713</t>
  </si>
  <si>
    <t>C3434</t>
  </si>
  <si>
    <t>O7434</t>
  </si>
  <si>
    <t>C1023</t>
  </si>
  <si>
    <t>O5023</t>
  </si>
  <si>
    <t>C4671</t>
  </si>
  <si>
    <t>O8671</t>
  </si>
  <si>
    <t>C1643</t>
  </si>
  <si>
    <t>O5643</t>
  </si>
  <si>
    <t>C5991</t>
  </si>
  <si>
    <t>O9991</t>
  </si>
  <si>
    <t>C6817</t>
  </si>
  <si>
    <t>O10817</t>
  </si>
  <si>
    <t>C3781</t>
  </si>
  <si>
    <t>O7781</t>
  </si>
  <si>
    <t>C2337</t>
  </si>
  <si>
    <t>O6337</t>
  </si>
  <si>
    <t>C2515</t>
  </si>
  <si>
    <t>O6515</t>
  </si>
  <si>
    <t>C1143</t>
  </si>
  <si>
    <t>O5143</t>
  </si>
  <si>
    <t>C3741</t>
  </si>
  <si>
    <t>O7741</t>
  </si>
  <si>
    <t>C1487</t>
  </si>
  <si>
    <t>O5487</t>
  </si>
  <si>
    <t>C4796</t>
  </si>
  <si>
    <t>O8796</t>
  </si>
  <si>
    <t>C5192</t>
  </si>
  <si>
    <t>O9192</t>
  </si>
  <si>
    <t>C2101</t>
  </si>
  <si>
    <t>O6101</t>
  </si>
  <si>
    <t>C5490</t>
  </si>
  <si>
    <t>O9490</t>
  </si>
  <si>
    <t>C1659</t>
  </si>
  <si>
    <t>O5659</t>
  </si>
  <si>
    <t>C1009</t>
  </si>
  <si>
    <t>O5009</t>
  </si>
  <si>
    <t>C6308</t>
  </si>
  <si>
    <t>O10308</t>
  </si>
  <si>
    <t>C2928</t>
  </si>
  <si>
    <t>O6928</t>
  </si>
  <si>
    <t>C2501</t>
  </si>
  <si>
    <t>O6501</t>
  </si>
  <si>
    <t>C1144</t>
  </si>
  <si>
    <t>O5144</t>
  </si>
  <si>
    <t>C4852</t>
  </si>
  <si>
    <t>O8852</t>
  </si>
  <si>
    <t>C4960</t>
  </si>
  <si>
    <t>O8960</t>
  </si>
  <si>
    <t>C6719</t>
  </si>
  <si>
    <t>O10719</t>
  </si>
  <si>
    <t>C6070</t>
  </si>
  <si>
    <t>O10070</t>
  </si>
  <si>
    <t>C6997</t>
  </si>
  <si>
    <t>O10997</t>
  </si>
  <si>
    <t>C5139</t>
  </si>
  <si>
    <t>O9139</t>
  </si>
  <si>
    <t>C2342</t>
  </si>
  <si>
    <t>O6342</t>
  </si>
  <si>
    <t>C5220</t>
  </si>
  <si>
    <t>O9220</t>
  </si>
  <si>
    <t>C5162</t>
  </si>
  <si>
    <t>O9162</t>
  </si>
  <si>
    <t>C5860</t>
  </si>
  <si>
    <t>O9860</t>
  </si>
  <si>
    <t>C4706</t>
  </si>
  <si>
    <t>O8706</t>
  </si>
  <si>
    <t>C1934</t>
  </si>
  <si>
    <t>O5934</t>
  </si>
  <si>
    <t>C3005</t>
  </si>
  <si>
    <t>O7005</t>
  </si>
  <si>
    <t>C6464</t>
  </si>
  <si>
    <t>O10464</t>
  </si>
  <si>
    <t>C5466</t>
  </si>
  <si>
    <t>O9466</t>
  </si>
  <si>
    <t>C1919</t>
  </si>
  <si>
    <t>O5919</t>
  </si>
  <si>
    <t>C1908</t>
  </si>
  <si>
    <t>O5908</t>
  </si>
  <si>
    <t>C4564</t>
  </si>
  <si>
    <t>O8564</t>
  </si>
  <si>
    <t>C3753</t>
  </si>
  <si>
    <t>O7753</t>
  </si>
  <si>
    <t>C3469</t>
  </si>
  <si>
    <t>O7469</t>
  </si>
  <si>
    <t>C4464</t>
  </si>
  <si>
    <t>O8464</t>
  </si>
  <si>
    <t>C4049</t>
  </si>
  <si>
    <t>O8049</t>
  </si>
  <si>
    <t>C1258</t>
  </si>
  <si>
    <t>O5258</t>
  </si>
  <si>
    <t>C1377</t>
  </si>
  <si>
    <t>O5377</t>
  </si>
  <si>
    <t>C2838</t>
  </si>
  <si>
    <t>O6838</t>
  </si>
  <si>
    <t>C3351</t>
  </si>
  <si>
    <t>O7351</t>
  </si>
  <si>
    <t>C1442</t>
  </si>
  <si>
    <t>O5442</t>
  </si>
  <si>
    <t>C5758</t>
  </si>
  <si>
    <t>O9758</t>
  </si>
  <si>
    <t>C3937</t>
  </si>
  <si>
    <t>O7937</t>
  </si>
  <si>
    <t>C2736</t>
  </si>
  <si>
    <t>O6736</t>
  </si>
  <si>
    <t>C5336</t>
  </si>
  <si>
    <t>O9336</t>
  </si>
  <si>
    <t>C2904</t>
  </si>
  <si>
    <t>O6904</t>
  </si>
  <si>
    <t>C1206</t>
  </si>
  <si>
    <t>O5206</t>
  </si>
  <si>
    <t>C6454</t>
  </si>
  <si>
    <t>O10454</t>
  </si>
  <si>
    <t>C3183</t>
  </si>
  <si>
    <t>O7183</t>
  </si>
  <si>
    <t>C6761</t>
  </si>
  <si>
    <t>O10761</t>
  </si>
  <si>
    <t>C6867</t>
  </si>
  <si>
    <t>O10867</t>
  </si>
  <si>
    <t>C5841</t>
  </si>
  <si>
    <t>O9841</t>
  </si>
  <si>
    <t>C6328</t>
  </si>
  <si>
    <t>O10328</t>
  </si>
  <si>
    <t>C5871</t>
  </si>
  <si>
    <t>O9871</t>
  </si>
  <si>
    <t>C5473</t>
  </si>
  <si>
    <t>O9473</t>
  </si>
  <si>
    <t>C6402</t>
  </si>
  <si>
    <t>O10402</t>
  </si>
  <si>
    <t>C3819</t>
  </si>
  <si>
    <t>O7819</t>
  </si>
  <si>
    <t>C6579</t>
  </si>
  <si>
    <t>O10579</t>
  </si>
  <si>
    <t>C4353</t>
  </si>
  <si>
    <t>O8353</t>
  </si>
  <si>
    <t>C1216</t>
  </si>
  <si>
    <t>O5216</t>
  </si>
  <si>
    <t>C2123</t>
  </si>
  <si>
    <t>O6123</t>
  </si>
  <si>
    <t>C1738</t>
  </si>
  <si>
    <t>O5738</t>
  </si>
  <si>
    <t>C6974</t>
  </si>
  <si>
    <t>O10974</t>
  </si>
  <si>
    <t>C2148</t>
  </si>
  <si>
    <t>O6148</t>
  </si>
  <si>
    <t>C4196</t>
  </si>
  <si>
    <t>O8196</t>
  </si>
  <si>
    <t>C6677</t>
  </si>
  <si>
    <t>O10677</t>
  </si>
  <si>
    <t>C6661</t>
  </si>
  <si>
    <t>O10661</t>
  </si>
  <si>
    <t>C1796</t>
  </si>
  <si>
    <t>O5796</t>
  </si>
  <si>
    <t>C2309</t>
  </si>
  <si>
    <t>O6309</t>
  </si>
  <si>
    <t>C5121</t>
  </si>
  <si>
    <t>O9121</t>
  </si>
  <si>
    <t>C1138</t>
  </si>
  <si>
    <t>O5138</t>
  </si>
  <si>
    <t>C5709</t>
  </si>
  <si>
    <t>O9709</t>
  </si>
  <si>
    <t>C3822</t>
  </si>
  <si>
    <t>O7822</t>
  </si>
  <si>
    <t>C4457</t>
  </si>
  <si>
    <t>O8457</t>
  </si>
  <si>
    <t>C6763</t>
  </si>
  <si>
    <t>O10763</t>
  </si>
  <si>
    <t>C3958</t>
  </si>
  <si>
    <t>O7958</t>
  </si>
  <si>
    <t>C6760</t>
  </si>
  <si>
    <t>O10760</t>
  </si>
  <si>
    <t>C6080</t>
  </si>
  <si>
    <t>O10080</t>
  </si>
  <si>
    <t>C5059</t>
  </si>
  <si>
    <t>O9059</t>
  </si>
  <si>
    <t>C4224</t>
  </si>
  <si>
    <t>O8224</t>
  </si>
  <si>
    <t>C2820</t>
  </si>
  <si>
    <t>O6820</t>
  </si>
  <si>
    <t>C1387</t>
  </si>
  <si>
    <t>O5387</t>
  </si>
  <si>
    <t>C2419</t>
  </si>
  <si>
    <t>O6419</t>
  </si>
  <si>
    <t>C1957</t>
  </si>
  <si>
    <t>O5957</t>
  </si>
  <si>
    <t>C6372</t>
  </si>
  <si>
    <t>O10372</t>
  </si>
  <si>
    <t>C1323</t>
  </si>
  <si>
    <t>O5323</t>
  </si>
  <si>
    <t>C4011</t>
  </si>
  <si>
    <t>O8011</t>
  </si>
  <si>
    <t>C5362</t>
  </si>
  <si>
    <t>O9362</t>
  </si>
  <si>
    <t>C1590</t>
  </si>
  <si>
    <t>O5590</t>
  </si>
  <si>
    <t>C3271</t>
  </si>
  <si>
    <t>O7271</t>
  </si>
  <si>
    <t>C4273</t>
  </si>
  <si>
    <t>O8273</t>
  </si>
  <si>
    <t>C6658</t>
  </si>
  <si>
    <t>O10658</t>
  </si>
  <si>
    <t>C3024</t>
  </si>
  <si>
    <t>O7024</t>
  </si>
  <si>
    <t>C5140</t>
  </si>
  <si>
    <t>O9140</t>
  </si>
  <si>
    <t>C5148</t>
  </si>
  <si>
    <t>O9148</t>
  </si>
  <si>
    <t>C4135</t>
  </si>
  <si>
    <t>O8135</t>
  </si>
  <si>
    <t>C3494</t>
  </si>
  <si>
    <t>O7494</t>
  </si>
  <si>
    <t>C5609</t>
  </si>
  <si>
    <t>O9609</t>
  </si>
  <si>
    <t>C2343</t>
  </si>
  <si>
    <t>O6343</t>
  </si>
  <si>
    <t>C5704</t>
  </si>
  <si>
    <t>O9704</t>
  </si>
  <si>
    <t>C2240</t>
  </si>
  <si>
    <t>O6240</t>
  </si>
  <si>
    <t>C5098</t>
  </si>
  <si>
    <t>O9098</t>
  </si>
  <si>
    <t>C3033</t>
  </si>
  <si>
    <t>O7033</t>
  </si>
  <si>
    <t>C1838</t>
  </si>
  <si>
    <t>O5838</t>
  </si>
  <si>
    <t>C5877</t>
  </si>
  <si>
    <t>O9877</t>
  </si>
  <si>
    <t>C2860</t>
  </si>
  <si>
    <t>O6860</t>
  </si>
  <si>
    <t>C5935</t>
  </si>
  <si>
    <t>O9935</t>
  </si>
  <si>
    <t>C3157</t>
  </si>
  <si>
    <t>O7157</t>
  </si>
  <si>
    <t>C3382</t>
  </si>
  <si>
    <t>O7382</t>
  </si>
  <si>
    <t>C2038</t>
  </si>
  <si>
    <t>O6038</t>
  </si>
  <si>
    <t>C4560</t>
  </si>
  <si>
    <t>O8560</t>
  </si>
  <si>
    <t>C1635</t>
  </si>
  <si>
    <t>O5635</t>
  </si>
  <si>
    <t>C5814</t>
  </si>
  <si>
    <t>O9814</t>
  </si>
  <si>
    <t>C2121</t>
  </si>
  <si>
    <t>O6121</t>
  </si>
  <si>
    <t>C1856</t>
  </si>
  <si>
    <t>O5856</t>
  </si>
  <si>
    <t>C1481</t>
  </si>
  <si>
    <t>O5481</t>
  </si>
  <si>
    <t>C5998</t>
  </si>
  <si>
    <t>O9998</t>
  </si>
  <si>
    <t>C2755</t>
  </si>
  <si>
    <t>O6755</t>
  </si>
  <si>
    <t>C5190</t>
  </si>
  <si>
    <t>O9190</t>
  </si>
  <si>
    <t>C3548</t>
  </si>
  <si>
    <t>O7548</t>
  </si>
  <si>
    <t>C5584</t>
  </si>
  <si>
    <t>O9584</t>
  </si>
  <si>
    <t>C1658</t>
  </si>
  <si>
    <t>O5658</t>
  </si>
  <si>
    <t>C5501</t>
  </si>
  <si>
    <t>O9501</t>
  </si>
  <si>
    <t>C3796</t>
  </si>
  <si>
    <t>O7796</t>
  </si>
  <si>
    <t>C5544</t>
  </si>
  <si>
    <t>O9544</t>
  </si>
  <si>
    <t>C2066</t>
  </si>
  <si>
    <t>O6066</t>
  </si>
  <si>
    <t>C1872</t>
  </si>
  <si>
    <t>O5872</t>
  </si>
  <si>
    <t>C4991</t>
  </si>
  <si>
    <t>O8991</t>
  </si>
  <si>
    <t>C1940</t>
  </si>
  <si>
    <t>O5940</t>
  </si>
  <si>
    <t>C4268</t>
  </si>
  <si>
    <t>O8268</t>
  </si>
  <si>
    <t>C3759</t>
  </si>
  <si>
    <t>O7759</t>
  </si>
  <si>
    <t>C2351</t>
  </si>
  <si>
    <t>O6351</t>
  </si>
  <si>
    <t>C5847</t>
  </si>
  <si>
    <t>O9847</t>
  </si>
  <si>
    <t>C1922</t>
  </si>
  <si>
    <t>O5922</t>
  </si>
  <si>
    <t>C6540</t>
  </si>
  <si>
    <t>O10540</t>
  </si>
  <si>
    <t>C2316</t>
  </si>
  <si>
    <t>O6316</t>
  </si>
  <si>
    <t>C5072</t>
  </si>
  <si>
    <t>O9072</t>
  </si>
  <si>
    <t>C5764</t>
  </si>
  <si>
    <t>O9764</t>
  </si>
  <si>
    <t>C2166</t>
  </si>
  <si>
    <t>O6166</t>
  </si>
  <si>
    <t>C4336</t>
  </si>
  <si>
    <t>O8336</t>
  </si>
  <si>
    <t>C2746</t>
  </si>
  <si>
    <t>O6746</t>
  </si>
  <si>
    <t>C1812</t>
  </si>
  <si>
    <t>O5812</t>
  </si>
  <si>
    <t>C2244</t>
  </si>
  <si>
    <t>O6244</t>
  </si>
  <si>
    <t>C6179</t>
  </si>
  <si>
    <t>O10179</t>
  </si>
  <si>
    <t>C4240</t>
  </si>
  <si>
    <t>O8240</t>
  </si>
  <si>
    <t>C5452</t>
  </si>
  <si>
    <t>O9452</t>
  </si>
  <si>
    <t>C1745</t>
  </si>
  <si>
    <t>O5745</t>
  </si>
  <si>
    <t>C5792</t>
  </si>
  <si>
    <t>O9792</t>
  </si>
  <si>
    <t>C1051</t>
  </si>
  <si>
    <t>O5051</t>
  </si>
  <si>
    <t>C5741</t>
  </si>
  <si>
    <t>O9741</t>
  </si>
  <si>
    <t>C3480</t>
  </si>
  <si>
    <t>O7480</t>
  </si>
  <si>
    <t>C4037</t>
  </si>
  <si>
    <t>O8037</t>
  </si>
  <si>
    <t>C2527</t>
  </si>
  <si>
    <t>O6527</t>
  </si>
  <si>
    <t>C1196</t>
  </si>
  <si>
    <t>O5196</t>
  </si>
  <si>
    <t>C1439</t>
  </si>
  <si>
    <t>O5439</t>
  </si>
  <si>
    <t>C5944</t>
  </si>
  <si>
    <t>O9944</t>
  </si>
  <si>
    <t>C2186</t>
  </si>
  <si>
    <t>O6186</t>
  </si>
  <si>
    <t>C3520</t>
  </si>
  <si>
    <t>O7520</t>
  </si>
  <si>
    <t>C2047</t>
  </si>
  <si>
    <t>O6047</t>
  </si>
  <si>
    <t>C6741</t>
  </si>
  <si>
    <t>O10741</t>
  </si>
  <si>
    <t>C1863</t>
  </si>
  <si>
    <t>O5863</t>
  </si>
  <si>
    <t>C5977</t>
  </si>
  <si>
    <t>O9977</t>
  </si>
  <si>
    <t>C1333</t>
  </si>
  <si>
    <t>O5333</t>
  </si>
  <si>
    <t>C5005</t>
  </si>
  <si>
    <t>O9005</t>
  </si>
  <si>
    <t>C2359</t>
  </si>
  <si>
    <t>O6359</t>
  </si>
  <si>
    <t>C6918</t>
  </si>
  <si>
    <t>O10918</t>
  </si>
  <si>
    <t>C4150</t>
  </si>
  <si>
    <t>O8150</t>
  </si>
  <si>
    <t>C6920</t>
  </si>
  <si>
    <t>O10920</t>
  </si>
  <si>
    <t>C4889</t>
  </si>
  <si>
    <t>O8889</t>
  </si>
  <si>
    <t>C4412</t>
  </si>
  <si>
    <t>O8412</t>
  </si>
  <si>
    <t>C2780</t>
  </si>
  <si>
    <t>O6780</t>
  </si>
  <si>
    <t>C6851</t>
  </si>
  <si>
    <t>O10851</t>
  </si>
  <si>
    <t>C5966</t>
  </si>
  <si>
    <t>O9966</t>
  </si>
  <si>
    <t>C6894</t>
  </si>
  <si>
    <t>O10894</t>
  </si>
  <si>
    <t>C1171</t>
  </si>
  <si>
    <t>O5171</t>
  </si>
  <si>
    <t>C4142</t>
  </si>
  <si>
    <t>O8142</t>
  </si>
  <si>
    <t>C2139</t>
  </si>
  <si>
    <t>O6139</t>
  </si>
  <si>
    <t>C3509</t>
  </si>
  <si>
    <t>O7509</t>
  </si>
  <si>
    <t>C3069</t>
  </si>
  <si>
    <t>O7069</t>
  </si>
  <si>
    <t>C4702</t>
  </si>
  <si>
    <t>O8702</t>
  </si>
  <si>
    <t>C3892</t>
  </si>
  <si>
    <t>O7892</t>
  </si>
  <si>
    <t>C3030</t>
  </si>
  <si>
    <t>O7030</t>
  </si>
  <si>
    <t>C2772</t>
  </si>
  <si>
    <t>O6772</t>
  </si>
  <si>
    <t>C3706</t>
  </si>
  <si>
    <t>O7706</t>
  </si>
  <si>
    <t>C1700</t>
  </si>
  <si>
    <t>O5700</t>
  </si>
  <si>
    <t>C3044</t>
  </si>
  <si>
    <t>O7044</t>
  </si>
  <si>
    <t>C3305</t>
  </si>
  <si>
    <t>O7305</t>
  </si>
  <si>
    <t>C2363</t>
  </si>
  <si>
    <t>O6363</t>
  </si>
  <si>
    <t>C5739</t>
  </si>
  <si>
    <t>O9739</t>
  </si>
  <si>
    <t>C5453</t>
  </si>
  <si>
    <t>O9453</t>
  </si>
  <si>
    <t>C2598</t>
  </si>
  <si>
    <t>O6598</t>
  </si>
  <si>
    <t>C3339</t>
  </si>
  <si>
    <t>O7339</t>
  </si>
  <si>
    <t>C5401</t>
  </si>
  <si>
    <t>O9401</t>
  </si>
  <si>
    <t>C6236</t>
  </si>
  <si>
    <t>O10236</t>
  </si>
  <si>
    <t>C3474</t>
  </si>
  <si>
    <t>O7474</t>
  </si>
  <si>
    <t>C4903</t>
  </si>
  <si>
    <t>O8903</t>
  </si>
  <si>
    <t>C1160</t>
  </si>
  <si>
    <t>O5160</t>
  </si>
  <si>
    <t>C4998</t>
  </si>
  <si>
    <t>O8998</t>
  </si>
  <si>
    <t>C5930</t>
  </si>
  <si>
    <t>O9930</t>
  </si>
  <si>
    <t>C6261</t>
  </si>
  <si>
    <t>O10261</t>
  </si>
  <si>
    <t>C1600</t>
  </si>
  <si>
    <t>O5600</t>
  </si>
  <si>
    <t>C4290</t>
  </si>
  <si>
    <t>O8290</t>
  </si>
  <si>
    <t>C5654</t>
  </si>
  <si>
    <t>O9654</t>
  </si>
  <si>
    <t>C5611</t>
  </si>
  <si>
    <t>O9611</t>
  </si>
  <si>
    <t>C4207</t>
  </si>
  <si>
    <t>O8207</t>
  </si>
  <si>
    <t>C4374</t>
  </si>
  <si>
    <t>O8374</t>
  </si>
  <si>
    <t>C1159</t>
  </si>
  <si>
    <t>O5159</t>
  </si>
  <si>
    <t>C2595</t>
  </si>
  <si>
    <t>O6595</t>
  </si>
  <si>
    <t>C1713</t>
  </si>
  <si>
    <t>O5713</t>
  </si>
  <si>
    <t>C3026</t>
  </si>
  <si>
    <t>O7026</t>
  </si>
  <si>
    <t>C5268</t>
  </si>
  <si>
    <t>O9268</t>
  </si>
  <si>
    <t>C5233</t>
  </si>
  <si>
    <t>O9233</t>
  </si>
  <si>
    <t>C1278</t>
  </si>
  <si>
    <t>O5278</t>
  </si>
  <si>
    <t>C6253</t>
  </si>
  <si>
    <t>O10253</t>
  </si>
  <si>
    <t>C4638</t>
  </si>
  <si>
    <t>O8638</t>
  </si>
  <si>
    <t>C5458</t>
  </si>
  <si>
    <t>O9458</t>
  </si>
  <si>
    <t>C4735</t>
  </si>
  <si>
    <t>O8735</t>
  </si>
  <si>
    <t>C2721</t>
  </si>
  <si>
    <t>O6721</t>
  </si>
  <si>
    <t>C5927</t>
  </si>
  <si>
    <t>O9927</t>
  </si>
  <si>
    <t>C1818</t>
  </si>
  <si>
    <t>O5818</t>
  </si>
  <si>
    <t>C4174</t>
  </si>
  <si>
    <t>O8174</t>
  </si>
  <si>
    <t>C6913</t>
  </si>
  <si>
    <t>O10913</t>
  </si>
  <si>
    <t>C2796</t>
  </si>
  <si>
    <t>O6796</t>
  </si>
  <si>
    <t>C3734</t>
  </si>
  <si>
    <t>O7734</t>
  </si>
  <si>
    <t>C3196</t>
  </si>
  <si>
    <t>O7196</t>
  </si>
  <si>
    <t>C3082</t>
  </si>
  <si>
    <t>O7082</t>
  </si>
  <si>
    <t>C2602</t>
  </si>
  <si>
    <t>O6602</t>
  </si>
  <si>
    <t>C6218</t>
  </si>
  <si>
    <t>O10218</t>
  </si>
  <si>
    <t>C6497</t>
  </si>
  <si>
    <t>O10497</t>
  </si>
  <si>
    <t>C1563</t>
  </si>
  <si>
    <t>O5563</t>
  </si>
  <si>
    <t>C6716</t>
  </si>
  <si>
    <t>O10716</t>
  </si>
  <si>
    <t>C3513</t>
  </si>
  <si>
    <t>O7513</t>
  </si>
  <si>
    <t>C1765</t>
  </si>
  <si>
    <t>O5765</t>
  </si>
  <si>
    <t>C5495</t>
  </si>
  <si>
    <t>O9495</t>
  </si>
  <si>
    <t>C3014</t>
  </si>
  <si>
    <t>O7014</t>
  </si>
  <si>
    <t>C5058</t>
  </si>
  <si>
    <t>O9058</t>
  </si>
  <si>
    <t>C6198</t>
  </si>
  <si>
    <t>O10198</t>
  </si>
  <si>
    <t>C6107</t>
  </si>
  <si>
    <t>O10107</t>
  </si>
  <si>
    <t>C2171</t>
  </si>
  <si>
    <t>O6171</t>
  </si>
  <si>
    <t>C4988</t>
  </si>
  <si>
    <t>O8988</t>
  </si>
  <si>
    <t>C2140</t>
  </si>
  <si>
    <t>O6140</t>
  </si>
  <si>
    <t>C6664</t>
  </si>
  <si>
    <t>O10664</t>
  </si>
  <si>
    <t>C1470</t>
  </si>
  <si>
    <t>O5470</t>
  </si>
  <si>
    <t>C5305</t>
  </si>
  <si>
    <t>O9305</t>
  </si>
  <si>
    <t>C2170</t>
  </si>
  <si>
    <t>O6170</t>
  </si>
  <si>
    <t>C1559</t>
  </si>
  <si>
    <t>O5559</t>
  </si>
  <si>
    <t>C1312</t>
  </si>
  <si>
    <t>O5312</t>
  </si>
  <si>
    <t>C1802</t>
  </si>
  <si>
    <t>O5802</t>
  </si>
  <si>
    <t>C6436</t>
  </si>
  <si>
    <t>O10436</t>
  </si>
  <si>
    <t>C6468</t>
  </si>
  <si>
    <t>O10468</t>
  </si>
  <si>
    <t>C1259</t>
  </si>
  <si>
    <t>O5259</t>
  </si>
  <si>
    <t>C2635</t>
  </si>
  <si>
    <t>O6635</t>
  </si>
  <si>
    <t>C4315</t>
  </si>
  <si>
    <t>O8315</t>
  </si>
  <si>
    <t>C5699</t>
  </si>
  <si>
    <t>O9699</t>
  </si>
  <si>
    <t>C5119</t>
  </si>
  <si>
    <t>O9119</t>
  </si>
  <si>
    <t>C4236</t>
  </si>
  <si>
    <t>O8236</t>
  </si>
  <si>
    <t>C1033</t>
  </si>
  <si>
    <t>O5033</t>
  </si>
  <si>
    <t>C5628</t>
  </si>
  <si>
    <t>O9628</t>
  </si>
  <si>
    <t>C3381</t>
  </si>
  <si>
    <t>O7381</t>
  </si>
  <si>
    <t>C4000</t>
  </si>
  <si>
    <t>O8000</t>
  </si>
  <si>
    <t>C3008</t>
  </si>
  <si>
    <t>O7008</t>
  </si>
  <si>
    <t>C5929</t>
  </si>
  <si>
    <t>O9929</t>
  </si>
  <si>
    <t>C4340</t>
  </si>
  <si>
    <t>O8340</t>
  </si>
  <si>
    <t>C5071</t>
  </si>
  <si>
    <t>O9071</t>
  </si>
  <si>
    <t>C3207</t>
  </si>
  <si>
    <t>O7207</t>
  </si>
  <si>
    <t>C1699</t>
  </si>
  <si>
    <t>O5699</t>
  </si>
  <si>
    <t>C1930</t>
  </si>
  <si>
    <t>O5930</t>
  </si>
  <si>
    <t>C1970</t>
  </si>
  <si>
    <t>O5970</t>
  </si>
  <si>
    <t>C2099</t>
  </si>
  <si>
    <t>O6099</t>
  </si>
  <si>
    <t>C2739</t>
  </si>
  <si>
    <t>O6739</t>
  </si>
  <si>
    <t>C3770</t>
  </si>
  <si>
    <t>O7770</t>
  </si>
  <si>
    <t>C4414</t>
  </si>
  <si>
    <t>O8414</t>
  </si>
  <si>
    <t>C6022</t>
  </si>
  <si>
    <t>O10022</t>
  </si>
  <si>
    <t>C1081</t>
  </si>
  <si>
    <t>O5081</t>
  </si>
  <si>
    <t>C1537</t>
  </si>
  <si>
    <t>O5537</t>
  </si>
  <si>
    <t>C3109</t>
  </si>
  <si>
    <t>O7109</t>
  </si>
  <si>
    <t>C1730</t>
  </si>
  <si>
    <t>O5730</t>
  </si>
  <si>
    <t>C1406</t>
  </si>
  <si>
    <t>O5406</t>
  </si>
  <si>
    <t>C2435</t>
  </si>
  <si>
    <t>O6435</t>
  </si>
  <si>
    <t>C2806</t>
  </si>
  <si>
    <t>O6806</t>
  </si>
  <si>
    <t>C4080</t>
  </si>
  <si>
    <t>O8080</t>
  </si>
  <si>
    <t>C4094</t>
  </si>
  <si>
    <t>O8094</t>
  </si>
  <si>
    <t>C1221</t>
  </si>
  <si>
    <t>O5221</t>
  </si>
  <si>
    <t>C5153</t>
  </si>
  <si>
    <t>O9153</t>
  </si>
  <si>
    <t>C1203</t>
  </si>
  <si>
    <t>O5203</t>
  </si>
  <si>
    <t>C6550</t>
  </si>
  <si>
    <t>O10550</t>
  </si>
  <si>
    <t>C1491</t>
  </si>
  <si>
    <t>O5491</t>
  </si>
  <si>
    <t>C3032</t>
  </si>
  <si>
    <t>O7032</t>
  </si>
  <si>
    <t>C6691</t>
  </si>
  <si>
    <t>O10691</t>
  </si>
  <si>
    <t>C5734</t>
  </si>
  <si>
    <t>O9734</t>
  </si>
  <si>
    <t>C3876</t>
  </si>
  <si>
    <t>O7876</t>
  </si>
  <si>
    <t>C3874</t>
  </si>
  <si>
    <t>O7874</t>
  </si>
  <si>
    <t>C5819</t>
  </si>
  <si>
    <t>O9819</t>
  </si>
  <si>
    <t>C2566</t>
  </si>
  <si>
    <t>O6566</t>
  </si>
  <si>
    <t>C1295</t>
  </si>
  <si>
    <t>O5295</t>
  </si>
  <si>
    <t>C3409</t>
  </si>
  <si>
    <t>O7409</t>
  </si>
  <si>
    <t>C1641</t>
  </si>
  <si>
    <t>O5641</t>
  </si>
  <si>
    <t>C6803</t>
  </si>
  <si>
    <t>O10803</t>
  </si>
  <si>
    <t>C6827</t>
  </si>
  <si>
    <t>O10827</t>
  </si>
  <si>
    <t>C4950</t>
  </si>
  <si>
    <t>O8950</t>
  </si>
  <si>
    <t>C1596</t>
  </si>
  <si>
    <t>O5596</t>
  </si>
  <si>
    <t>C3047</t>
  </si>
  <si>
    <t>O7047</t>
  </si>
  <si>
    <t>C4447</t>
  </si>
  <si>
    <t>O8447</t>
  </si>
  <si>
    <t>C3595</t>
  </si>
  <si>
    <t>O7595</t>
  </si>
  <si>
    <t>C6066</t>
  </si>
  <si>
    <t>O10066</t>
  </si>
  <si>
    <t>C4474</t>
  </si>
  <si>
    <t>O8474</t>
  </si>
  <si>
    <t>C3301</t>
  </si>
  <si>
    <t>O7301</t>
  </si>
  <si>
    <t>C6037</t>
  </si>
  <si>
    <t>O10037</t>
  </si>
  <si>
    <t>C3969</t>
  </si>
  <si>
    <t>O7969</t>
  </si>
  <si>
    <t>C2077</t>
  </si>
  <si>
    <t>O6077</t>
  </si>
  <si>
    <t>C3678</t>
  </si>
  <si>
    <t>O7678</t>
  </si>
  <si>
    <t>C6689</t>
  </si>
  <si>
    <t>O10689</t>
  </si>
  <si>
    <t>C3523</t>
  </si>
  <si>
    <t>O7523</t>
  </si>
  <si>
    <t>C6534</t>
  </si>
  <si>
    <t>O10534</t>
  </si>
  <si>
    <t>C4022</t>
  </si>
  <si>
    <t>O8022</t>
  </si>
  <si>
    <t>C2750</t>
  </si>
  <si>
    <t>O6750</t>
  </si>
  <si>
    <t>C3745</t>
  </si>
  <si>
    <t>O7745</t>
  </si>
  <si>
    <t>C4021</t>
  </si>
  <si>
    <t>O8021</t>
  </si>
  <si>
    <t>C6925</t>
  </si>
  <si>
    <t>O10925</t>
  </si>
  <si>
    <t>C5491</t>
  </si>
  <si>
    <t>O9491</t>
  </si>
  <si>
    <t>C1792</t>
  </si>
  <si>
    <t>O5792</t>
  </si>
  <si>
    <t>C6625</t>
  </si>
  <si>
    <t>O10625</t>
  </si>
  <si>
    <t>C5642</t>
  </si>
  <si>
    <t>O9642</t>
  </si>
  <si>
    <t>C4029</t>
  </si>
  <si>
    <t>O8029</t>
  </si>
  <si>
    <t>C4184</t>
  </si>
  <si>
    <t>O8184</t>
  </si>
  <si>
    <t>C2368</t>
  </si>
  <si>
    <t>O6368</t>
  </si>
  <si>
    <t>C4756</t>
  </si>
  <si>
    <t>O8756</t>
  </si>
  <si>
    <t>C2011</t>
  </si>
  <si>
    <t>O6011</t>
  </si>
  <si>
    <t>C5614</t>
  </si>
  <si>
    <t>O9614</t>
  </si>
  <si>
    <t>C3604</t>
  </si>
  <si>
    <t>O7604</t>
  </si>
  <si>
    <t>C3396</t>
  </si>
  <si>
    <t>O7396</t>
  </si>
  <si>
    <t>C2629</t>
  </si>
  <si>
    <t>O6629</t>
  </si>
  <si>
    <t>C1921</t>
  </si>
  <si>
    <t>O5921</t>
  </si>
  <si>
    <t>C6501</t>
  </si>
  <si>
    <t>O10501</t>
  </si>
  <si>
    <t>C2003</t>
  </si>
  <si>
    <t>O6003</t>
  </si>
  <si>
    <t>C2305</t>
  </si>
  <si>
    <t>O6305</t>
  </si>
  <si>
    <t>C1229</t>
  </si>
  <si>
    <t>O5229</t>
  </si>
  <si>
    <t>C2608</t>
  </si>
  <si>
    <t>O6608</t>
  </si>
  <si>
    <t>C6024</t>
  </si>
  <si>
    <t>O10024</t>
  </si>
  <si>
    <t>C3573</t>
  </si>
  <si>
    <t>O7573</t>
  </si>
  <si>
    <t>C2403</t>
  </si>
  <si>
    <t>O6403</t>
  </si>
  <si>
    <t>C5443</t>
  </si>
  <si>
    <t>O9443</t>
  </si>
  <si>
    <t>C4901</t>
  </si>
  <si>
    <t>O8901</t>
  </si>
  <si>
    <t>C1307</t>
  </si>
  <si>
    <t>O5307</t>
  </si>
  <si>
    <t>C4863</t>
  </si>
  <si>
    <t>O8863</t>
  </si>
  <si>
    <t>C3268</t>
  </si>
  <si>
    <t>O7268</t>
  </si>
  <si>
    <t>C3112</t>
  </si>
  <si>
    <t>O7112</t>
  </si>
  <si>
    <t>C1099</t>
  </si>
  <si>
    <t>O5099</t>
  </si>
  <si>
    <t>C6033</t>
  </si>
  <si>
    <t>O10033</t>
  </si>
  <si>
    <t>C2263</t>
  </si>
  <si>
    <t>O6263</t>
  </si>
  <si>
    <t>C2292</t>
  </si>
  <si>
    <t>O6292</t>
  </si>
  <si>
    <t>C2377</t>
  </si>
  <si>
    <t>O6377</t>
  </si>
  <si>
    <t>C2452</t>
  </si>
  <si>
    <t>O6452</t>
  </si>
  <si>
    <t>C4605</t>
  </si>
  <si>
    <t>O8605</t>
  </si>
  <si>
    <t>C2918</t>
  </si>
  <si>
    <t>O6918</t>
  </si>
  <si>
    <t>C1629</t>
  </si>
  <si>
    <t>O5629</t>
  </si>
  <si>
    <t>C2866</t>
  </si>
  <si>
    <t>O6866</t>
  </si>
  <si>
    <t>C2069</t>
  </si>
  <si>
    <t>O6069</t>
  </si>
  <si>
    <t>C2057</t>
  </si>
  <si>
    <t>O6057</t>
  </si>
  <si>
    <t>C6879</t>
  </si>
  <si>
    <t>O10879</t>
  </si>
  <si>
    <t>C1884</t>
  </si>
  <si>
    <t>O5884</t>
  </si>
  <si>
    <t>C5555</t>
  </si>
  <si>
    <t>O9555</t>
  </si>
  <si>
    <t>C5500</t>
  </si>
  <si>
    <t>O9500</t>
  </si>
  <si>
    <t>C4776</t>
  </si>
  <si>
    <t>O8776</t>
  </si>
  <si>
    <t>C3200</t>
  </si>
  <si>
    <t>O7200</t>
  </si>
  <si>
    <t>C6609</t>
  </si>
  <si>
    <t>O10609</t>
  </si>
  <si>
    <t>C3767</t>
  </si>
  <si>
    <t>O7767</t>
  </si>
  <si>
    <t>C2636</t>
  </si>
  <si>
    <t>O6636</t>
  </si>
  <si>
    <t>C5383</t>
  </si>
  <si>
    <t>O9383</t>
  </si>
  <si>
    <t>C4754</t>
  </si>
  <si>
    <t>O8754</t>
  </si>
  <si>
    <t>C6254</t>
  </si>
  <si>
    <t>O10254</t>
  </si>
  <si>
    <t>C1767</t>
  </si>
  <si>
    <t>O5767</t>
  </si>
  <si>
    <t>C4488</t>
  </si>
  <si>
    <t>O8488</t>
  </si>
  <si>
    <t>C4966</t>
  </si>
  <si>
    <t>O8966</t>
  </si>
  <si>
    <t>C4957</t>
  </si>
  <si>
    <t>O8957</t>
  </si>
  <si>
    <t>C2675</t>
  </si>
  <si>
    <t>O6675</t>
  </si>
  <si>
    <t>C2715</t>
  </si>
  <si>
    <t>O6715</t>
  </si>
  <si>
    <t>C3468</t>
  </si>
  <si>
    <t>O7468</t>
  </si>
  <si>
    <t>C5013</t>
  </si>
  <si>
    <t>O9013</t>
  </si>
  <si>
    <t>C4481</t>
  </si>
  <si>
    <t>O8481</t>
  </si>
  <si>
    <t>C5282</t>
  </si>
  <si>
    <t>O9282</t>
  </si>
  <si>
    <t>C5767</t>
  </si>
  <si>
    <t>O9767</t>
  </si>
  <si>
    <t>C4323</t>
  </si>
  <si>
    <t>O8323</t>
  </si>
  <si>
    <t>C4117</t>
  </si>
  <si>
    <t>O8117</t>
  </si>
  <si>
    <t>C2303</t>
  </si>
  <si>
    <t>O6303</t>
  </si>
  <si>
    <t>C1924</t>
  </si>
  <si>
    <t>O5924</t>
  </si>
  <si>
    <t>C6621</t>
  </si>
  <si>
    <t>O10621</t>
  </si>
  <si>
    <t>C4467</t>
  </si>
  <si>
    <t>O8467</t>
  </si>
  <si>
    <t>C2367</t>
  </si>
  <si>
    <t>O6367</t>
  </si>
  <si>
    <t>C4153</t>
  </si>
  <si>
    <t>O8153</t>
  </si>
  <si>
    <t>C5405</t>
  </si>
  <si>
    <t>O9405</t>
  </si>
  <si>
    <t>C2524</t>
  </si>
  <si>
    <t>O6524</t>
  </si>
  <si>
    <t>C6087</t>
  </si>
  <si>
    <t>O10087</t>
  </si>
  <si>
    <t>C1393</t>
  </si>
  <si>
    <t>O5393</t>
  </si>
  <si>
    <t>C1701</t>
  </si>
  <si>
    <t>O5701</t>
  </si>
  <si>
    <t>C6725</t>
  </si>
  <si>
    <t>O10725</t>
  </si>
  <si>
    <t>C4723</t>
  </si>
  <si>
    <t>O8723</t>
  </si>
  <si>
    <t>C6923</t>
  </si>
  <si>
    <t>O10923</t>
  </si>
  <si>
    <t>C5629</t>
  </si>
  <si>
    <t>O9629</t>
  </si>
  <si>
    <t>C2236</t>
  </si>
  <si>
    <t>O6236</t>
  </si>
  <si>
    <t>C5431</t>
  </si>
  <si>
    <t>O9431</t>
  </si>
  <si>
    <t>C5494</t>
  </si>
  <si>
    <t>O9494</t>
  </si>
  <si>
    <t>C5337</t>
  </si>
  <si>
    <t>O9337</t>
  </si>
  <si>
    <t>C1068</t>
  </si>
  <si>
    <t>O5068</t>
  </si>
  <si>
    <t>C1228</t>
  </si>
  <si>
    <t>O5228</t>
  </si>
  <si>
    <t>C2237</t>
  </si>
  <si>
    <t>O6237</t>
  </si>
  <si>
    <t>C3837</t>
  </si>
  <si>
    <t>O7837</t>
  </si>
  <si>
    <t>C2029</t>
  </si>
  <si>
    <t>O6029</t>
  </si>
  <si>
    <t>C6486</t>
  </si>
  <si>
    <t>O10486</t>
  </si>
  <si>
    <t>C1324</t>
  </si>
  <si>
    <t>O5324</t>
  </si>
  <si>
    <t>C5869</t>
  </si>
  <si>
    <t>O9869</t>
  </si>
  <si>
    <t>C5972</t>
  </si>
  <si>
    <t>O9972</t>
  </si>
  <si>
    <t>C1571</t>
  </si>
  <si>
    <t>O5571</t>
  </si>
  <si>
    <t>C5886</t>
  </si>
  <si>
    <t>O9886</t>
  </si>
  <si>
    <t>C5837</t>
  </si>
  <si>
    <t>O9837</t>
  </si>
  <si>
    <t>C6798</t>
  </si>
  <si>
    <t>O10798</t>
  </si>
  <si>
    <t>C4933</t>
  </si>
  <si>
    <t>O8933</t>
  </si>
  <si>
    <t>C4018</t>
  </si>
  <si>
    <t>O8018</t>
  </si>
  <si>
    <t>C5861</t>
  </si>
  <si>
    <t>O9861</t>
  </si>
  <si>
    <t>C5381</t>
  </si>
  <si>
    <t>O9381</t>
  </si>
  <si>
    <t>C4054</t>
  </si>
  <si>
    <t>O8054</t>
  </si>
  <si>
    <t>C2357</t>
  </si>
  <si>
    <t>O6357</t>
  </si>
  <si>
    <t>C5958</t>
  </si>
  <si>
    <t>O9958</t>
  </si>
  <si>
    <t>C4607</t>
  </si>
  <si>
    <t>O8607</t>
  </si>
  <si>
    <t>C6009</t>
  </si>
  <si>
    <t>O10009</t>
  </si>
  <si>
    <t>C1586</t>
  </si>
  <si>
    <t>O5586</t>
  </si>
  <si>
    <t>C2849</t>
  </si>
  <si>
    <t>O6849</t>
  </si>
  <si>
    <t>C1528</t>
  </si>
  <si>
    <t>O5528</t>
  </si>
  <si>
    <t>C3522</t>
  </si>
  <si>
    <t>O7522</t>
  </si>
  <si>
    <t>C6523</t>
  </si>
  <si>
    <t>O10523</t>
  </si>
  <si>
    <t>C3944</t>
  </si>
  <si>
    <t>O7944</t>
  </si>
  <si>
    <t>C3886</t>
  </si>
  <si>
    <t>O7886</t>
  </si>
  <si>
    <t>C5487</t>
  </si>
  <si>
    <t>O9487</t>
  </si>
  <si>
    <t>C3493</t>
  </si>
  <si>
    <t>O7493</t>
  </si>
  <si>
    <t>C4012</t>
  </si>
  <si>
    <t>O8012</t>
  </si>
  <si>
    <t>C2794</t>
  </si>
  <si>
    <t>O6794</t>
  </si>
  <si>
    <t>C4222</t>
  </si>
  <si>
    <t>O8222</t>
  </si>
  <si>
    <t>C6839</t>
  </si>
  <si>
    <t>O10839</t>
  </si>
  <si>
    <t>C2103</t>
  </si>
  <si>
    <t>O6103</t>
  </si>
  <si>
    <t>C4535</t>
  </si>
  <si>
    <t>O8535</t>
  </si>
  <si>
    <t>C4475</t>
  </si>
  <si>
    <t>O8475</t>
  </si>
  <si>
    <t>C6665</t>
  </si>
  <si>
    <t>O10665</t>
  </si>
  <si>
    <t>C3657</t>
  </si>
  <si>
    <t>O7657</t>
  </si>
  <si>
    <t>C6267</t>
  </si>
  <si>
    <t>O10267</t>
  </si>
  <si>
    <t>C3959</t>
  </si>
  <si>
    <t>O7959</t>
  </si>
  <si>
    <t>C1065</t>
  </si>
  <si>
    <t>O5065</t>
  </si>
  <si>
    <t>C3607</t>
  </si>
  <si>
    <t>O7607</t>
  </si>
  <si>
    <t>C6862</t>
  </si>
  <si>
    <t>O10862</t>
  </si>
  <si>
    <t>C5735</t>
  </si>
  <si>
    <t>O9735</t>
  </si>
  <si>
    <t>C5143</t>
  </si>
  <si>
    <t>O9143</t>
  </si>
  <si>
    <t>C1722</t>
  </si>
  <si>
    <t>O5722</t>
  </si>
  <si>
    <t>C2907</t>
  </si>
  <si>
    <t>O6907</t>
  </si>
  <si>
    <t>C1588</t>
  </si>
  <si>
    <t>O5588</t>
  </si>
  <si>
    <t>C1419</t>
  </si>
  <si>
    <t>O5419</t>
  </si>
  <si>
    <t>C3475</t>
  </si>
  <si>
    <t>O7475</t>
  </si>
  <si>
    <t>C5421</t>
  </si>
  <si>
    <t>O9421</t>
  </si>
  <si>
    <t>C4503</t>
  </si>
  <si>
    <t>O8503</t>
  </si>
  <si>
    <t>C6637</t>
  </si>
  <si>
    <t>O10637</t>
  </si>
  <si>
    <t>C1999</t>
  </si>
  <si>
    <t>O5999</t>
  </si>
  <si>
    <t>C2222</t>
  </si>
  <si>
    <t>O6222</t>
  </si>
  <si>
    <t>C1269</t>
  </si>
  <si>
    <t>O5269</t>
  </si>
  <si>
    <t>C2255</t>
  </si>
  <si>
    <t>O6255</t>
  </si>
  <si>
    <t>C1236</t>
  </si>
  <si>
    <t>O5236</t>
  </si>
  <si>
    <t>C4622</t>
  </si>
  <si>
    <t>O8622</t>
  </si>
  <si>
    <t>C2323</t>
  </si>
  <si>
    <t>O6323</t>
  </si>
  <si>
    <t>C1339</t>
  </si>
  <si>
    <t>O5339</t>
  </si>
  <si>
    <t>C2600</t>
  </si>
  <si>
    <t>O6600</t>
  </si>
  <si>
    <t>C4565</t>
  </si>
  <si>
    <t>O8565</t>
  </si>
  <si>
    <t>C4515</t>
  </si>
  <si>
    <t>O8515</t>
  </si>
  <si>
    <t>C2085</t>
  </si>
  <si>
    <t>O6085</t>
  </si>
  <si>
    <t>C2448</t>
  </si>
  <si>
    <t>O6448</t>
  </si>
  <si>
    <t>C1966</t>
  </si>
  <si>
    <t>O5966</t>
  </si>
  <si>
    <t>C2507</t>
  </si>
  <si>
    <t>O6507</t>
  </si>
  <si>
    <t>C2809</t>
  </si>
  <si>
    <t>O6809</t>
  </si>
  <si>
    <t>C4289</t>
  </si>
  <si>
    <t>O8289</t>
  </si>
  <si>
    <t>C2659</t>
  </si>
  <si>
    <t>O6659</t>
  </si>
  <si>
    <t>C2942</t>
  </si>
  <si>
    <t>O6942</t>
  </si>
  <si>
    <t>C2664</t>
  </si>
  <si>
    <t>O6664</t>
  </si>
  <si>
    <t>C6675</t>
  </si>
  <si>
    <t>O10675</t>
  </si>
  <si>
    <t>C3154</t>
  </si>
  <si>
    <t>O7154</t>
  </si>
  <si>
    <t>C1886</t>
  </si>
  <si>
    <t>O5886</t>
  </si>
  <si>
    <t>C4792</t>
  </si>
  <si>
    <t>O8792</t>
  </si>
  <si>
    <t>C4498</t>
  </si>
  <si>
    <t>O8498</t>
  </si>
  <si>
    <t>C4673</t>
  </si>
  <si>
    <t>O8673</t>
  </si>
  <si>
    <t>C2086</t>
  </si>
  <si>
    <t>O6086</t>
  </si>
  <si>
    <t>C2320</t>
  </si>
  <si>
    <t>O6320</t>
  </si>
  <si>
    <t>C5356</t>
  </si>
  <si>
    <t>O9356</t>
  </si>
  <si>
    <t>C4922</t>
  </si>
  <si>
    <t>O8922</t>
  </si>
  <si>
    <t>C6880</t>
  </si>
  <si>
    <t>O10880</t>
  </si>
  <si>
    <t>C4590</t>
  </si>
  <si>
    <t>O8590</t>
  </si>
  <si>
    <t>C6666</t>
  </si>
  <si>
    <t>O10666</t>
  </si>
  <si>
    <t>C2718</t>
  </si>
  <si>
    <t>O6718</t>
  </si>
  <si>
    <t>C5231</t>
  </si>
  <si>
    <t>O9231</t>
  </si>
  <si>
    <t>C2031</t>
  </si>
  <si>
    <t>O6031</t>
  </si>
  <si>
    <t>C5245</t>
  </si>
  <si>
    <t>O9245</t>
  </si>
  <si>
    <t>C2415</t>
  </si>
  <si>
    <t>O6415</t>
  </si>
  <si>
    <t>C6487</t>
  </si>
  <si>
    <t>O10487</t>
  </si>
  <si>
    <t>C2961</t>
  </si>
  <si>
    <t>O6961</t>
  </si>
  <si>
    <t>C5648</t>
  </si>
  <si>
    <t>O9648</t>
  </si>
  <si>
    <t>C1131</t>
  </si>
  <si>
    <t>O5131</t>
  </si>
  <si>
    <t>C1368</t>
  </si>
  <si>
    <t>O5368</t>
  </si>
  <si>
    <t>C4935</t>
  </si>
  <si>
    <t>O8935</t>
  </si>
  <si>
    <t>C6321</t>
  </si>
  <si>
    <t>O10321</t>
  </si>
  <si>
    <t>C5200</t>
  </si>
  <si>
    <t>O9200</t>
  </si>
  <si>
    <t>C5396</t>
  </si>
  <si>
    <t>O9396</t>
  </si>
  <si>
    <t>C6237</t>
  </si>
  <si>
    <t>O10237</t>
  </si>
  <si>
    <t>C6448</t>
  </si>
  <si>
    <t>O10448</t>
  </si>
  <si>
    <t>C2421</t>
  </si>
  <si>
    <t>O6421</t>
  </si>
  <si>
    <t>C4968</t>
  </si>
  <si>
    <t>O8968</t>
  </si>
  <si>
    <t>C4076</t>
  </si>
  <si>
    <t>O8076</t>
  </si>
  <si>
    <t>C2547</t>
  </si>
  <si>
    <t>O6547</t>
  </si>
  <si>
    <t>C1431</t>
  </si>
  <si>
    <t>O5431</t>
  </si>
  <si>
    <t>C5519</t>
  </si>
  <si>
    <t>O9519</t>
  </si>
  <si>
    <t>C2039</t>
  </si>
  <si>
    <t>O6039</t>
  </si>
  <si>
    <t>C3818</t>
  </si>
  <si>
    <t>O7818</t>
  </si>
  <si>
    <t>C5988</t>
  </si>
  <si>
    <t>O9988</t>
  </si>
  <si>
    <t>C6772</t>
  </si>
  <si>
    <t>O10772</t>
  </si>
  <si>
    <t>C4703</t>
  </si>
  <si>
    <t>O8703</t>
  </si>
  <si>
    <t>C3376</t>
  </si>
  <si>
    <t>O7376</t>
  </si>
  <si>
    <t>C3620</t>
  </si>
  <si>
    <t>O7620</t>
  </si>
  <si>
    <t>C5623</t>
  </si>
  <si>
    <t>O9623</t>
  </si>
  <si>
    <t>C4848</t>
  </si>
  <si>
    <t>O8848</t>
  </si>
  <si>
    <t>C6007</t>
  </si>
  <si>
    <t>O10007</t>
  </si>
  <si>
    <t>C1536</t>
  </si>
  <si>
    <t>O5536</t>
  </si>
  <si>
    <t>C6659</t>
  </si>
  <si>
    <t>O10659</t>
  </si>
  <si>
    <t>C1525</t>
  </si>
  <si>
    <t>O5525</t>
  </si>
  <si>
    <t>C5391</t>
  </si>
  <si>
    <t>O9391</t>
  </si>
  <si>
    <t>C2824</t>
  </si>
  <si>
    <t>O6824</t>
  </si>
  <si>
    <t>C1405</t>
  </si>
  <si>
    <t>O5405</t>
  </si>
  <si>
    <t>C2268</t>
  </si>
  <si>
    <t>O6268</t>
  </si>
  <si>
    <t>C1804</t>
  </si>
  <si>
    <t>O5804</t>
  </si>
  <si>
    <t>C6295</t>
  </si>
  <si>
    <t>O10295</t>
  </si>
  <si>
    <t>C6787</t>
  </si>
  <si>
    <t>O10787</t>
  </si>
  <si>
    <t>C6126</t>
  </si>
  <si>
    <t>O10126</t>
  </si>
  <si>
    <t>C3853</t>
  </si>
  <si>
    <t>O7853</t>
  </si>
  <si>
    <t>C3968</t>
  </si>
  <si>
    <t>O7968</t>
  </si>
  <si>
    <t>C2503</t>
  </si>
  <si>
    <t>O6503</t>
  </si>
  <si>
    <t>C3859</t>
  </si>
  <si>
    <t>O7859</t>
  </si>
  <si>
    <t>C5662</t>
  </si>
  <si>
    <t>O9662</t>
  </si>
  <si>
    <t>C2051</t>
  </si>
  <si>
    <t>O6051</t>
  </si>
  <si>
    <t>C3249</t>
  </si>
  <si>
    <t>O7249</t>
  </si>
  <si>
    <t>C1866</t>
  </si>
  <si>
    <t>O5866</t>
  </si>
  <si>
    <t>C6885</t>
  </si>
  <si>
    <t>O10885</t>
  </si>
  <si>
    <t>C4378</t>
  </si>
  <si>
    <t>O8378</t>
  </si>
  <si>
    <t>C6652</t>
  </si>
  <si>
    <t>O10652</t>
  </si>
  <si>
    <t>C3324</t>
  </si>
  <si>
    <t>O7324</t>
  </si>
  <si>
    <t>C3072</t>
  </si>
  <si>
    <t>O7072</t>
  </si>
  <si>
    <t>C4220</t>
  </si>
  <si>
    <t>O8220</t>
  </si>
  <si>
    <t>C3546</t>
  </si>
  <si>
    <t>O7546</t>
  </si>
  <si>
    <t>C4064</t>
  </si>
  <si>
    <t>O8064</t>
  </si>
  <si>
    <t>C3448</t>
  </si>
  <si>
    <t>O7448</t>
  </si>
  <si>
    <t>C6927</t>
  </si>
  <si>
    <t>O10927</t>
  </si>
  <si>
    <t>C4072</t>
  </si>
  <si>
    <t>O8072</t>
  </si>
  <si>
    <t>C4230</t>
  </si>
  <si>
    <t>O8230</t>
  </si>
  <si>
    <t>C1404</t>
  </si>
  <si>
    <t>O5404</t>
  </si>
  <si>
    <t>C5496</t>
  </si>
  <si>
    <t>O9496</t>
  </si>
  <si>
    <t>C5461</t>
  </si>
  <si>
    <t>O9461</t>
  </si>
  <si>
    <t>C3036</t>
  </si>
  <si>
    <t>O7036</t>
  </si>
  <si>
    <t>C2289</t>
  </si>
  <si>
    <t>O6289</t>
  </si>
  <si>
    <t>C6333</t>
  </si>
  <si>
    <t>O10333</t>
  </si>
  <si>
    <t>C3395</t>
  </si>
  <si>
    <t>O7395</t>
  </si>
  <si>
    <t>C2249</t>
  </si>
  <si>
    <t>O6249</t>
  </si>
  <si>
    <t>C1110</t>
  </si>
  <si>
    <t>O5110</t>
  </si>
  <si>
    <t>C2354</t>
  </si>
  <si>
    <t>O6354</t>
  </si>
  <si>
    <t>C2009</t>
  </si>
  <si>
    <t>O6009</t>
  </si>
  <si>
    <t>C6277</t>
  </si>
  <si>
    <t>O10277</t>
  </si>
  <si>
    <t>C3315</t>
  </si>
  <si>
    <t>O7315</t>
  </si>
  <si>
    <t>C4219</t>
  </si>
  <si>
    <t>O8219</t>
  </si>
  <si>
    <t>C2311</t>
  </si>
  <si>
    <t>O6311</t>
  </si>
  <si>
    <t>C5736</t>
  </si>
  <si>
    <t>O9736</t>
  </si>
  <si>
    <t>C1208</t>
  </si>
  <si>
    <t>O5208</t>
  </si>
  <si>
    <t>C1014</t>
  </si>
  <si>
    <t>O5014</t>
  </si>
  <si>
    <t>C3790</t>
  </si>
  <si>
    <t>O7790</t>
  </si>
  <si>
    <t>C3056</t>
  </si>
  <si>
    <t>O7056</t>
  </si>
  <si>
    <t>C3776</t>
  </si>
  <si>
    <t>O7776</t>
  </si>
  <si>
    <t>C3481</t>
  </si>
  <si>
    <t>O7481</t>
  </si>
  <si>
    <t>C6924</t>
  </si>
  <si>
    <t>O10924</t>
  </si>
  <si>
    <t>C5658</t>
  </si>
  <si>
    <t>O9658</t>
  </si>
  <si>
    <t>C2150</t>
  </si>
  <si>
    <t>O6150</t>
  </si>
  <si>
    <t>C6929</t>
  </si>
  <si>
    <t>O10929</t>
  </si>
  <si>
    <t>C6987</t>
  </si>
  <si>
    <t>O10987</t>
  </si>
  <si>
    <t>C2399</t>
  </si>
  <si>
    <t>O6399</t>
  </si>
  <si>
    <t>C4542</t>
  </si>
  <si>
    <t>O8542</t>
  </si>
  <si>
    <t>C5912</t>
  </si>
  <si>
    <t>O9912</t>
  </si>
  <si>
    <t>C6626</t>
  </si>
  <si>
    <t>O10626</t>
  </si>
  <si>
    <t>C3489</t>
  </si>
  <si>
    <t>O7489</t>
  </si>
  <si>
    <t>C3864</t>
  </si>
  <si>
    <t>O7864</t>
  </si>
  <si>
    <t>C6838</t>
  </si>
  <si>
    <t>O10838</t>
  </si>
  <si>
    <t>C6600</t>
  </si>
  <si>
    <t>O10600</t>
  </si>
  <si>
    <t>C5716</t>
  </si>
  <si>
    <t>O9716</t>
  </si>
  <si>
    <t>C2624</t>
  </si>
  <si>
    <t>O6624</t>
  </si>
  <si>
    <t>C1179</t>
  </si>
  <si>
    <t>O5179</t>
  </si>
  <si>
    <t>C4201</t>
  </si>
  <si>
    <t>O8201</t>
  </si>
  <si>
    <t>C5313</t>
  </si>
  <si>
    <t>O9313</t>
  </si>
  <si>
    <t>C1042</t>
  </si>
  <si>
    <t>O5042</t>
  </si>
  <si>
    <t>C2466</t>
  </si>
  <si>
    <t>O6466</t>
  </si>
  <si>
    <t>C1163</t>
  </si>
  <si>
    <t>O5163</t>
  </si>
  <si>
    <t>C5120</t>
  </si>
  <si>
    <t>O9120</t>
  </si>
  <si>
    <t>C2385</t>
  </si>
  <si>
    <t>O6385</t>
  </si>
  <si>
    <t>C6073</t>
  </si>
  <si>
    <t>O10073</t>
  </si>
  <si>
    <t>C6226</t>
  </si>
  <si>
    <t>O10226</t>
  </si>
  <si>
    <t>C2850</t>
  </si>
  <si>
    <t>O6850</t>
  </si>
  <si>
    <t>C2023</t>
  </si>
  <si>
    <t>O6023</t>
  </si>
  <si>
    <t>C5136</t>
  </si>
  <si>
    <t>O9136</t>
  </si>
  <si>
    <t>C4167</t>
  </si>
  <si>
    <t>O8167</t>
  </si>
  <si>
    <t>C1617</t>
  </si>
  <si>
    <t>O5617</t>
  </si>
  <si>
    <t>C3077</t>
  </si>
  <si>
    <t>O7077</t>
  </si>
  <si>
    <t>C1289</t>
  </si>
  <si>
    <t>O5289</t>
  </si>
  <si>
    <t>C2461</t>
  </si>
  <si>
    <t>O6461</t>
  </si>
  <si>
    <t>C4023</t>
  </si>
  <si>
    <t>O8023</t>
  </si>
  <si>
    <t>C6225</t>
  </si>
  <si>
    <t>O10225</t>
  </si>
  <si>
    <t>C1777</t>
  </si>
  <si>
    <t>O5777</t>
  </si>
  <si>
    <t>C5865</t>
  </si>
  <si>
    <t>O9865</t>
  </si>
  <si>
    <t>C6349</t>
  </si>
  <si>
    <t>O10349</t>
  </si>
  <si>
    <t>C5045</t>
  </si>
  <si>
    <t>O9045</t>
  </si>
  <si>
    <t>C4442</t>
  </si>
  <si>
    <t>O8442</t>
  </si>
  <si>
    <t>C6209</t>
  </si>
  <si>
    <t>O10209</t>
  </si>
  <si>
    <t>C4038</t>
  </si>
  <si>
    <t>O8038</t>
  </si>
  <si>
    <t>C3863</t>
  </si>
  <si>
    <t>O7863</t>
  </si>
  <si>
    <t>C2275</t>
  </si>
  <si>
    <t>O6275</t>
  </si>
  <si>
    <t>C2650</t>
  </si>
  <si>
    <t>O6650</t>
  </si>
  <si>
    <t>C1320</t>
  </si>
  <si>
    <t>O5320</t>
  </si>
  <si>
    <t>C5382</t>
  </si>
  <si>
    <t>O9382</t>
  </si>
  <si>
    <t>C4905</t>
  </si>
  <si>
    <t>O8905</t>
  </si>
  <si>
    <t>C6105</t>
  </si>
  <si>
    <t>O10105</t>
  </si>
  <si>
    <t>C3723</t>
  </si>
  <si>
    <t>O7723</t>
  </si>
  <si>
    <t>C3962</t>
  </si>
  <si>
    <t>O7962</t>
  </si>
  <si>
    <t>C2689</t>
  </si>
  <si>
    <t>O6689</t>
  </si>
  <si>
    <t>C5572</t>
  </si>
  <si>
    <t>O9572</t>
  </si>
  <si>
    <t>C3452</t>
  </si>
  <si>
    <t>O7452</t>
  </si>
  <si>
    <t>C4709</t>
  </si>
  <si>
    <t>O8709</t>
  </si>
  <si>
    <t>C1117</t>
  </si>
  <si>
    <t>O5117</t>
  </si>
  <si>
    <t>C6116</t>
  </si>
  <si>
    <t>O10116</t>
  </si>
  <si>
    <t>C1386</t>
  </si>
  <si>
    <t>O5386</t>
  </si>
  <si>
    <t>C6663</t>
  </si>
  <si>
    <t>O10663</t>
  </si>
  <si>
    <t>C6989</t>
  </si>
  <si>
    <t>O10989</t>
  </si>
  <si>
    <t>C4393</t>
  </si>
  <si>
    <t>O8393</t>
  </si>
  <si>
    <t>C3543</t>
  </si>
  <si>
    <t>O7543</t>
  </si>
  <si>
    <t>C3682</t>
  </si>
  <si>
    <t>O7682</t>
  </si>
  <si>
    <t>C1098</t>
  </si>
  <si>
    <t>O5098</t>
  </si>
  <si>
    <t>C3275</t>
  </si>
  <si>
    <t>O7275</t>
  </si>
  <si>
    <t>C1371</t>
  </si>
  <si>
    <t>O5371</t>
  </si>
  <si>
    <t>C2867</t>
  </si>
  <si>
    <t>O6867</t>
  </si>
  <si>
    <t>C2511</t>
  </si>
  <si>
    <t>O6511</t>
  </si>
  <si>
    <t>C5408</t>
  </si>
  <si>
    <t>O9408</t>
  </si>
  <si>
    <t>C5672</t>
  </si>
  <si>
    <t>O9672</t>
  </si>
  <si>
    <t>C3771</t>
  </si>
  <si>
    <t>O7771</t>
  </si>
  <si>
    <t>C6729</t>
  </si>
  <si>
    <t>O10729</t>
  </si>
  <si>
    <t>C2083</t>
  </si>
  <si>
    <t>O6083</t>
  </si>
  <si>
    <t>C1252</t>
  </si>
  <si>
    <t>O5252</t>
  </si>
  <si>
    <t>C3611</t>
  </si>
  <si>
    <t>O7611</t>
  </si>
  <si>
    <t>C4430</t>
  </si>
  <si>
    <t>O8430</t>
  </si>
  <si>
    <t>C4851</t>
  </si>
  <si>
    <t>O8851</t>
  </si>
  <si>
    <t>C5350</t>
  </si>
  <si>
    <t>O9350</t>
  </si>
  <si>
    <t>C3334</t>
  </si>
  <si>
    <t>O7334</t>
  </si>
  <si>
    <t>C4302</t>
  </si>
  <si>
    <t>O8302</t>
  </si>
  <si>
    <t>C4822</t>
  </si>
  <si>
    <t>O8822</t>
  </si>
  <si>
    <t>C5761</t>
  </si>
  <si>
    <t>O9761</t>
  </si>
  <si>
    <t>C6012</t>
  </si>
  <si>
    <t>O10012</t>
  </si>
  <si>
    <t>C6223</t>
  </si>
  <si>
    <t>O10223</t>
  </si>
  <si>
    <t>C1683</t>
  </si>
  <si>
    <t>O5683</t>
  </si>
  <si>
    <t>C5189</t>
  </si>
  <si>
    <t>O9189</t>
  </si>
  <si>
    <t>C6457</t>
  </si>
  <si>
    <t>O10457</t>
  </si>
  <si>
    <t>C1973</t>
  </si>
  <si>
    <t>O5973</t>
  </si>
  <si>
    <t>C5472</t>
  </si>
  <si>
    <t>O9472</t>
  </si>
  <si>
    <t>C1237</t>
  </si>
  <si>
    <t>O5237</t>
  </si>
  <si>
    <t>C3063</t>
  </si>
  <si>
    <t>O7063</t>
  </si>
  <si>
    <t>C3153</t>
  </si>
  <si>
    <t>O7153</t>
  </si>
  <si>
    <t>C2116</t>
  </si>
  <si>
    <t>O6116</t>
  </si>
  <si>
    <t>C1545</t>
  </si>
  <si>
    <t>O5545</t>
  </si>
  <si>
    <t>C6865</t>
  </si>
  <si>
    <t>O10865</t>
  </si>
  <si>
    <t>C5824</t>
  </si>
  <si>
    <t>O9824</t>
  </si>
  <si>
    <t>C6010</t>
  </si>
  <si>
    <t>O10010</t>
  </si>
  <si>
    <t>C2104</t>
  </si>
  <si>
    <t>O6104</t>
  </si>
  <si>
    <t>C4221</t>
  </si>
  <si>
    <t>O8221</t>
  </si>
  <si>
    <t>C6170</t>
  </si>
  <si>
    <t>O10170</t>
  </si>
  <si>
    <t>C2061</t>
  </si>
  <si>
    <t>O6061</t>
  </si>
  <si>
    <t>C3113</t>
  </si>
  <si>
    <t>O7113</t>
  </si>
  <si>
    <t>C2480</t>
  </si>
  <si>
    <t>O6480</t>
  </si>
  <si>
    <t>C2738</t>
  </si>
  <si>
    <t>O6738</t>
  </si>
  <si>
    <t>C1776</t>
  </si>
  <si>
    <t>O5776</t>
  </si>
  <si>
    <t>C2861</t>
  </si>
  <si>
    <t>O6861</t>
  </si>
  <si>
    <t>C1530</t>
  </si>
  <si>
    <t>O5530</t>
  </si>
  <si>
    <t>C1506</t>
  </si>
  <si>
    <t>O5506</t>
  </si>
  <si>
    <t>C3766</t>
  </si>
  <si>
    <t>O7766</t>
  </si>
  <si>
    <t>C4527</t>
  </si>
  <si>
    <t>O8527</t>
  </si>
  <si>
    <t>C5839</t>
  </si>
  <si>
    <t>O9839</t>
  </si>
  <si>
    <t>C5050</t>
  </si>
  <si>
    <t>O9050</t>
  </si>
  <si>
    <t>C1193</t>
  </si>
  <si>
    <t>O5193</t>
  </si>
  <si>
    <t>C5191</t>
  </si>
  <si>
    <t>O9191</t>
  </si>
  <si>
    <t>C3162</t>
  </si>
  <si>
    <t>O7162</t>
  </si>
  <si>
    <t>C2005</t>
  </si>
  <si>
    <t>O6005</t>
  </si>
  <si>
    <t>C6630</t>
  </si>
  <si>
    <t>O10630</t>
  </si>
  <si>
    <t>C4561</t>
  </si>
  <si>
    <t>O8561</t>
  </si>
  <si>
    <t>C6710</t>
  </si>
  <si>
    <t>O10710</t>
  </si>
  <si>
    <t>C5370</t>
  </si>
  <si>
    <t>O9370</t>
  </si>
  <si>
    <t>C5463</t>
  </si>
  <si>
    <t>O9463</t>
  </si>
  <si>
    <t>C2027</t>
  </si>
  <si>
    <t>O6027</t>
  </si>
  <si>
    <t>C5750</t>
  </si>
  <si>
    <t>O9750</t>
  </si>
  <si>
    <t>C4216</t>
  </si>
  <si>
    <t>O8216</t>
  </si>
  <si>
    <t>C3477</t>
  </si>
  <si>
    <t>O7477</t>
  </si>
  <si>
    <t>C5594</t>
  </si>
  <si>
    <t>O9594</t>
  </si>
  <si>
    <t>C5150</t>
  </si>
  <si>
    <t>O9150</t>
  </si>
  <si>
    <t>C6147</t>
  </si>
  <si>
    <t>O10147</t>
  </si>
  <si>
    <t>C3203</t>
  </si>
  <si>
    <t>O7203</t>
  </si>
  <si>
    <t>C5996</t>
  </si>
  <si>
    <t>O9996</t>
  </si>
  <si>
    <t>C2184</t>
  </si>
  <si>
    <t>O6184</t>
  </si>
  <si>
    <t>C3756</t>
  </si>
  <si>
    <t>O7756</t>
  </si>
  <si>
    <t>C3666</t>
  </si>
  <si>
    <t>O7666</t>
  </si>
  <si>
    <t>C6294</t>
  </si>
  <si>
    <t>O10294</t>
  </si>
  <si>
    <t>C4357</t>
  </si>
  <si>
    <t>O8357</t>
  </si>
  <si>
    <t>C4782</t>
  </si>
  <si>
    <t>O8782</t>
  </si>
  <si>
    <t>C1958</t>
  </si>
  <si>
    <t>O5958</t>
  </si>
  <si>
    <t>C5135</t>
  </si>
  <si>
    <t>O9135</t>
  </si>
  <si>
    <t>C3164</t>
  </si>
  <si>
    <t>O7164</t>
  </si>
  <si>
    <t>C3122</t>
  </si>
  <si>
    <t>O7122</t>
  </si>
  <si>
    <t>C2544</t>
  </si>
  <si>
    <t>O6544</t>
  </si>
  <si>
    <t>C2847</t>
  </si>
  <si>
    <t>O6847</t>
  </si>
  <si>
    <t>C6190</t>
  </si>
  <si>
    <t>O10190</t>
  </si>
  <si>
    <t>C3964</t>
  </si>
  <si>
    <t>O7964</t>
  </si>
  <si>
    <t>C4522</t>
  </si>
  <si>
    <t>O8522</t>
  </si>
  <si>
    <t>C1520</t>
  </si>
  <si>
    <t>O5520</t>
  </si>
  <si>
    <t>C6619</t>
  </si>
  <si>
    <t>O10619</t>
  </si>
  <si>
    <t>C5676</t>
  </si>
  <si>
    <t>O9676</t>
  </si>
  <si>
    <t>C3145</t>
  </si>
  <si>
    <t>O7145</t>
  </si>
  <si>
    <t>C2107</t>
  </si>
  <si>
    <t>O6107</t>
  </si>
  <si>
    <t>C4718</t>
  </si>
  <si>
    <t>O8718</t>
  </si>
  <si>
    <t>C5374</t>
  </si>
  <si>
    <t>O9374</t>
  </si>
  <si>
    <t>C6844</t>
  </si>
  <si>
    <t>O10844</t>
  </si>
  <si>
    <t>C6506</t>
  </si>
  <si>
    <t>O10506</t>
  </si>
  <si>
    <t>C6017</t>
  </si>
  <si>
    <t>O10017</t>
  </si>
  <si>
    <t>C5562</t>
  </si>
  <si>
    <t>O9562</t>
  </si>
  <si>
    <t>C1213</t>
  </si>
  <si>
    <t>O5213</t>
  </si>
  <si>
    <t>C1039</t>
  </si>
  <si>
    <t>O5039</t>
  </si>
  <si>
    <t>C5241</t>
  </si>
  <si>
    <t>O9241</t>
  </si>
  <si>
    <t>C1474</t>
  </si>
  <si>
    <t>O5474</t>
  </si>
  <si>
    <t>C5884</t>
  </si>
  <si>
    <t>O9884</t>
  </si>
  <si>
    <t>C4397</t>
  </si>
  <si>
    <t>O8397</t>
  </si>
  <si>
    <t>C3104</t>
  </si>
  <si>
    <t>O7104</t>
  </si>
  <si>
    <t>C5230</t>
  </si>
  <si>
    <t>O9230</t>
  </si>
  <si>
    <t>C1809</t>
  </si>
  <si>
    <t>O5809</t>
  </si>
  <si>
    <t>C5310</t>
  </si>
  <si>
    <t>O9310</t>
  </si>
  <si>
    <t>C3752</t>
  </si>
  <si>
    <t>O7752</t>
  </si>
  <si>
    <t>C4858</t>
  </si>
  <si>
    <t>O8858</t>
  </si>
  <si>
    <t>C6473</t>
  </si>
  <si>
    <t>O10473</t>
  </si>
  <si>
    <t>C1064</t>
  </si>
  <si>
    <t>O5064</t>
  </si>
  <si>
    <t>C3261</t>
  </si>
  <si>
    <t>O7261</t>
  </si>
  <si>
    <t>C4296</t>
  </si>
  <si>
    <t>O8296</t>
  </si>
  <si>
    <t>C3624</t>
  </si>
  <si>
    <t>O7624</t>
  </si>
  <si>
    <t>C4803</t>
  </si>
  <si>
    <t>O8803</t>
  </si>
  <si>
    <t>C2431</t>
  </si>
  <si>
    <t>O6431</t>
  </si>
  <si>
    <t>C5670</t>
  </si>
  <si>
    <t>O9670</t>
  </si>
  <si>
    <t>C4563</t>
  </si>
  <si>
    <t>O8563</t>
  </si>
  <si>
    <t>C2878</t>
  </si>
  <si>
    <t>O6878</t>
  </si>
  <si>
    <t>C4015</t>
  </si>
  <si>
    <t>O8015</t>
  </si>
  <si>
    <t>C6388</t>
  </si>
  <si>
    <t>O10388</t>
  </si>
  <si>
    <t>C3755</t>
  </si>
  <si>
    <t>O7755</t>
  </si>
  <si>
    <t>C5511</t>
  </si>
  <si>
    <t>O9511</t>
  </si>
  <si>
    <t>C5980</t>
  </si>
  <si>
    <t>O9980</t>
  </si>
  <si>
    <t>C6771</t>
  </si>
  <si>
    <t>O10771</t>
  </si>
  <si>
    <t>C1549</t>
  </si>
  <si>
    <t>O5549</t>
  </si>
  <si>
    <t>C4440</t>
  </si>
  <si>
    <t>O8440</t>
  </si>
  <si>
    <t>C4785</t>
  </si>
  <si>
    <t>O8785</t>
  </si>
  <si>
    <t>C3798</t>
  </si>
  <si>
    <t>O7798</t>
  </si>
  <si>
    <t>C1488</t>
  </si>
  <si>
    <t>O5488</t>
  </si>
  <si>
    <t>C1097</t>
  </si>
  <si>
    <t>O5097</t>
  </si>
  <si>
    <t>C6860</t>
  </si>
  <si>
    <t>O10860</t>
  </si>
  <si>
    <t>C3062</t>
  </si>
  <si>
    <t>O7062</t>
  </si>
  <si>
    <t>C3921</t>
  </si>
  <si>
    <t>O7921</t>
  </si>
  <si>
    <t>C5947</t>
  </si>
  <si>
    <t>O9947</t>
  </si>
  <si>
    <t>C3533</t>
  </si>
  <si>
    <t>O7533</t>
  </si>
  <si>
    <t>C5941</t>
  </si>
  <si>
    <t>O9941</t>
  </si>
  <si>
    <t>C5732</t>
  </si>
  <si>
    <t>O9732</t>
  </si>
  <si>
    <t>C1270</t>
  </si>
  <si>
    <t>O5270</t>
  </si>
  <si>
    <t>C2349</t>
  </si>
  <si>
    <t>O6349</t>
  </si>
  <si>
    <t>C4620</t>
  </si>
  <si>
    <t>O8620</t>
  </si>
  <si>
    <t>C5593</t>
  </si>
  <si>
    <t>O9593</t>
  </si>
  <si>
    <t>C1281</t>
  </si>
  <si>
    <t>O5281</t>
  </si>
  <si>
    <t>C4525</t>
  </si>
  <si>
    <t>O8525</t>
  </si>
  <si>
    <t>C4989</t>
  </si>
  <si>
    <t>O8989</t>
  </si>
  <si>
    <t>C3583</t>
  </si>
  <si>
    <t>O7583</t>
  </si>
  <si>
    <t>C3777</t>
  </si>
  <si>
    <t>O7777</t>
  </si>
  <si>
    <t>C6495</t>
  </si>
  <si>
    <t>O10495</t>
  </si>
  <si>
    <t>C3078</t>
  </si>
  <si>
    <t>O7078</t>
  </si>
  <si>
    <t>C5338</t>
  </si>
  <si>
    <t>O9338</t>
  </si>
  <si>
    <t>C6369</t>
  </si>
  <si>
    <t>O10369</t>
  </si>
  <si>
    <t>C6430</t>
  </si>
  <si>
    <t>O10430</t>
  </si>
  <si>
    <t>C2151</t>
  </si>
  <si>
    <t>O6151</t>
  </si>
  <si>
    <t>C5667</t>
  </si>
  <si>
    <t>O9667</t>
  </si>
  <si>
    <t>C3675</t>
  </si>
  <si>
    <t>O7675</t>
  </si>
  <si>
    <t>C2802</t>
  </si>
  <si>
    <t>O6802</t>
  </si>
  <si>
    <t>C6023</t>
  </si>
  <si>
    <t>O10023</t>
  </si>
  <si>
    <t>C6310</t>
  </si>
  <si>
    <t>O10310</t>
  </si>
  <si>
    <t>C4494</t>
  </si>
  <si>
    <t>O8494</t>
  </si>
  <si>
    <t>C1449</t>
  </si>
  <si>
    <t>O5449</t>
  </si>
  <si>
    <t>C1841</t>
  </si>
  <si>
    <t>O5841</t>
  </si>
  <si>
    <t>C1926</t>
  </si>
  <si>
    <t>O5926</t>
  </si>
  <si>
    <t>C3177</t>
  </si>
  <si>
    <t>O7177</t>
  </si>
  <si>
    <t>C5506</t>
  </si>
  <si>
    <t>O9506</t>
  </si>
  <si>
    <t>C5361</t>
  </si>
  <si>
    <t>O9361</t>
  </si>
  <si>
    <t>C2957</t>
  </si>
  <si>
    <t>O6957</t>
  </si>
  <si>
    <t>C4992</t>
  </si>
  <si>
    <t>O8992</t>
  </si>
  <si>
    <t>C2440</t>
  </si>
  <si>
    <t>O6440</t>
  </si>
  <si>
    <t>C4766</t>
  </si>
  <si>
    <t>O8766</t>
  </si>
  <si>
    <t>C6038</t>
  </si>
  <si>
    <t>O10038</t>
  </si>
  <si>
    <t>C1007</t>
  </si>
  <si>
    <t>O5007</t>
  </si>
  <si>
    <t>C4614</t>
  </si>
  <si>
    <t>O8614</t>
  </si>
  <si>
    <t>C5788</t>
  </si>
  <si>
    <t>O9788</t>
  </si>
  <si>
    <t>C3589</t>
  </si>
  <si>
    <t>O7589</t>
  </si>
  <si>
    <t>C2925</t>
  </si>
  <si>
    <t>O6925</t>
  </si>
  <si>
    <t>C2743</t>
  </si>
  <si>
    <t>O6743</t>
  </si>
  <si>
    <t>C1421</t>
  </si>
  <si>
    <t>O5421</t>
  </si>
  <si>
    <t>C3074</t>
  </si>
  <si>
    <t>O7074</t>
  </si>
  <si>
    <t>C1241</t>
  </si>
  <si>
    <t>O5241</t>
  </si>
  <si>
    <t>C3565</t>
  </si>
  <si>
    <t>O7565</t>
  </si>
  <si>
    <t>C6513</t>
  </si>
  <si>
    <t>O10513</t>
  </si>
  <si>
    <t>C5881</t>
  </si>
  <si>
    <t>O9881</t>
  </si>
  <si>
    <t>C4369</t>
  </si>
  <si>
    <t>O8369</t>
  </si>
  <si>
    <t>C6407</t>
  </si>
  <si>
    <t>O10407</t>
  </si>
  <si>
    <t>C5114</t>
  </si>
  <si>
    <t>O9114</t>
  </si>
  <si>
    <t>C6057</t>
  </si>
  <si>
    <t>O10057</t>
  </si>
  <si>
    <t>C5195</t>
  </si>
  <si>
    <t>O9195</t>
  </si>
  <si>
    <t>C3903</t>
  </si>
  <si>
    <t>O7903</t>
  </si>
  <si>
    <t>C5217</t>
  </si>
  <si>
    <t>O9217</t>
  </si>
  <si>
    <t>C3252</t>
  </si>
  <si>
    <t>O7252</t>
  </si>
  <si>
    <t>C5422</t>
  </si>
  <si>
    <t>O9422</t>
  </si>
  <si>
    <t>C1124</t>
  </si>
  <si>
    <t>O5124</t>
  </si>
  <si>
    <t>C1087</t>
  </si>
  <si>
    <t>O5087</t>
  </si>
  <si>
    <t>C1362</t>
  </si>
  <si>
    <t>O5362</t>
  </si>
  <si>
    <t>C6477</t>
  </si>
  <si>
    <t>O10477</t>
  </si>
  <si>
    <t>C6560</t>
  </si>
  <si>
    <t>O10560</t>
  </si>
  <si>
    <t>C3420</t>
  </si>
  <si>
    <t>O7420</t>
  </si>
  <si>
    <t>C1349</t>
  </si>
  <si>
    <t>O5349</t>
  </si>
  <si>
    <t>C2655</t>
  </si>
  <si>
    <t>O6655</t>
  </si>
  <si>
    <t>C1879</t>
  </si>
  <si>
    <t>O5879</t>
  </si>
  <si>
    <t>C3043</t>
  </si>
  <si>
    <t>O7043</t>
  </si>
  <si>
    <t>C2798</t>
  </si>
  <si>
    <t>O6798</t>
  </si>
  <si>
    <t>C3786</t>
  </si>
  <si>
    <t>O7786</t>
  </si>
  <si>
    <t>C2989</t>
  </si>
  <si>
    <t>O6989</t>
  </si>
  <si>
    <t>C1650</t>
  </si>
  <si>
    <t>O5650</t>
  </si>
  <si>
    <t>C1274</t>
  </si>
  <si>
    <t>O5274</t>
  </si>
  <si>
    <t>C4254</t>
  </si>
  <si>
    <t>O8254</t>
  </si>
  <si>
    <t>C1156</t>
  </si>
  <si>
    <t>O5156</t>
  </si>
  <si>
    <t>C4936</t>
  </si>
  <si>
    <t>O8936</t>
  </si>
  <si>
    <t>C4417</t>
  </si>
  <si>
    <t>O8417</t>
  </si>
  <si>
    <t>C4726</t>
  </si>
  <si>
    <t>O8726</t>
  </si>
  <si>
    <t>C1450</t>
  </si>
  <si>
    <t>O5450</t>
  </si>
  <si>
    <t>C1955</t>
  </si>
  <si>
    <t>O5955</t>
  </si>
  <si>
    <t>C4870</t>
  </si>
  <si>
    <t>O8870</t>
  </si>
  <si>
    <t>C3042</t>
  </si>
  <si>
    <t>O7042</t>
  </si>
  <si>
    <t>C2877</t>
  </si>
  <si>
    <t>O6877</t>
  </si>
  <si>
    <t>C2893</t>
  </si>
  <si>
    <t>O6893</t>
  </si>
  <si>
    <t>C4048</t>
  </si>
  <si>
    <t>O8048</t>
  </si>
  <si>
    <t>C1430</t>
  </si>
  <si>
    <t>O5430</t>
  </si>
  <si>
    <t>C5691</t>
  </si>
  <si>
    <t>O9691</t>
  </si>
  <si>
    <t>C3236</t>
  </si>
  <si>
    <t>O7236</t>
  </si>
  <si>
    <t>C5793</t>
  </si>
  <si>
    <t>O9793</t>
  </si>
  <si>
    <t>C2476</t>
  </si>
  <si>
    <t>O6476</t>
  </si>
  <si>
    <t>C5777</t>
  </si>
  <si>
    <t>O9777</t>
  </si>
  <si>
    <t>C5590</t>
  </si>
  <si>
    <t>O9590</t>
  </si>
  <si>
    <t>C6849</t>
  </si>
  <si>
    <t>O10849</t>
  </si>
  <si>
    <t>C3787</t>
  </si>
  <si>
    <t>O7787</t>
  </si>
  <si>
    <t>C2841</t>
  </si>
  <si>
    <t>O6841</t>
  </si>
  <si>
    <t>C1624</t>
  </si>
  <si>
    <t>O5624</t>
  </si>
  <si>
    <t>C2068</t>
  </si>
  <si>
    <t>O6068</t>
  </si>
  <si>
    <t>Row Labels</t>
  </si>
  <si>
    <t>Grand Total</t>
  </si>
  <si>
    <t>Count of customer_id</t>
  </si>
  <si>
    <t>Count of order_id</t>
  </si>
  <si>
    <t>price2</t>
  </si>
  <si>
    <t>day_of_order</t>
  </si>
  <si>
    <t>month_of_order</t>
  </si>
  <si>
    <t>customer_tenure</t>
  </si>
  <si>
    <t>Churn Flag</t>
  </si>
  <si>
    <t>1/14/2024</t>
  </si>
  <si>
    <t>8/23/2023</t>
  </si>
  <si>
    <t>7/19/2025</t>
  </si>
  <si>
    <t>10/14/2024</t>
  </si>
  <si>
    <t>11/25/2024</t>
  </si>
  <si>
    <t>8/21/2025</t>
  </si>
  <si>
    <t>6/20/2025</t>
  </si>
  <si>
    <t>9/19/2024</t>
  </si>
  <si>
    <t>7/24/2025</t>
  </si>
  <si>
    <t>6/29/2025</t>
  </si>
  <si>
    <t>12/29/2023</t>
  </si>
  <si>
    <t>8/24/2023</t>
  </si>
  <si>
    <t>12/21/2024</t>
  </si>
  <si>
    <t>9/28/2023</t>
  </si>
  <si>
    <t>5/25/2025</t>
  </si>
  <si>
    <t>9/30/2024</t>
  </si>
  <si>
    <t>12/17/2024</t>
  </si>
  <si>
    <t>5/16/2025</t>
  </si>
  <si>
    <t>10/27/2024</t>
  </si>
  <si>
    <t>10/13/2023</t>
  </si>
  <si>
    <t>2/23/2025</t>
  </si>
  <si>
    <t>7/30/2025</t>
  </si>
  <si>
    <t>1/24/2025</t>
  </si>
  <si>
    <t>9/26/2024</t>
  </si>
  <si>
    <t>8/20/2025</t>
  </si>
  <si>
    <t>12/27/2024</t>
  </si>
  <si>
    <t>12/26/2024</t>
  </si>
  <si>
    <t>4/16/2025</t>
  </si>
  <si>
    <t>2/27/2025</t>
  </si>
  <si>
    <t>11/29/2023</t>
  </si>
  <si>
    <t>4/22/2025</t>
  </si>
  <si>
    <t>4/19/2025</t>
  </si>
  <si>
    <t>8/25/2023</t>
  </si>
  <si>
    <t>12/30/2024</t>
  </si>
  <si>
    <t>7/17/2025</t>
  </si>
  <si>
    <t>11/28/2024</t>
  </si>
  <si>
    <t>3/27/2025</t>
  </si>
  <si>
    <t>4/24/2025</t>
  </si>
  <si>
    <t>8/30/2024</t>
  </si>
  <si>
    <t>9/15/2024</t>
  </si>
  <si>
    <t>2/25/2024</t>
  </si>
  <si>
    <t>6/16/2025</t>
  </si>
  <si>
    <t>7/20/2025</t>
  </si>
  <si>
    <t>9/28/2024</t>
  </si>
  <si>
    <t>1/26/2025</t>
  </si>
  <si>
    <t>10/21/2024</t>
  </si>
  <si>
    <t>5/19/2025</t>
  </si>
  <si>
    <t>11/29/2024</t>
  </si>
  <si>
    <t>11/27/2023</t>
  </si>
  <si>
    <t>8/26/2023</t>
  </si>
  <si>
    <t>6/26/2025</t>
  </si>
  <si>
    <t>12/13/2024</t>
  </si>
  <si>
    <t>4/18/2025</t>
  </si>
  <si>
    <t>6/29/2024</t>
  </si>
  <si>
    <t>6/16/2024</t>
  </si>
  <si>
    <t>11/22/2023</t>
  </si>
  <si>
    <t>9/29/2024</t>
  </si>
  <si>
    <t>1/25/2025</t>
  </si>
  <si>
    <t>11/20/2024</t>
  </si>
  <si>
    <t>4/21/2025</t>
  </si>
  <si>
    <t>7/28/2025</t>
  </si>
  <si>
    <t>1/13/2025</t>
  </si>
  <si>
    <t>6/14/2025</t>
  </si>
  <si>
    <t>12/31/2023</t>
  </si>
  <si>
    <t>1/20/2025</t>
  </si>
  <si>
    <t>8/27/2023</t>
  </si>
  <si>
    <t>3/25/2025</t>
  </si>
  <si>
    <t>5/24/2024</t>
  </si>
  <si>
    <t>3/30/2025</t>
  </si>
  <si>
    <t>9/20/2024</t>
  </si>
  <si>
    <t>3/25/2024</t>
  </si>
  <si>
    <t>2/26/2024</t>
  </si>
  <si>
    <t>12/23/2024</t>
  </si>
  <si>
    <t>7/18/2025</t>
  </si>
  <si>
    <t>1/31/2025</t>
  </si>
  <si>
    <t>6/27/2025</t>
  </si>
  <si>
    <t>8/15/2024</t>
  </si>
  <si>
    <t>8/17/2025</t>
  </si>
  <si>
    <t>8/18/2025</t>
  </si>
  <si>
    <t>6/22/2025</t>
  </si>
  <si>
    <t>3/22/2025</t>
  </si>
  <si>
    <t>6/18/2025</t>
  </si>
  <si>
    <t>8/28/2023</t>
  </si>
  <si>
    <t>8/19/2025</t>
  </si>
  <si>
    <t>2/16/2025</t>
  </si>
  <si>
    <t>1/16/2025</t>
  </si>
  <si>
    <t>3/18/2025</t>
  </si>
  <si>
    <t>4/17/2024</t>
  </si>
  <si>
    <t>10/22/2024</t>
  </si>
  <si>
    <t>9/14/2024</t>
  </si>
  <si>
    <t>8/29/2023</t>
  </si>
  <si>
    <t>11/28/2023</t>
  </si>
  <si>
    <t>12/29/2024</t>
  </si>
  <si>
    <t>3/26/2025</t>
  </si>
  <si>
    <t>11/30/2024</t>
  </si>
  <si>
    <t>2/19/2025</t>
  </si>
  <si>
    <t>3/15/2025</t>
  </si>
  <si>
    <t>12/24/2024</t>
  </si>
  <si>
    <t>10/30/2024</t>
  </si>
  <si>
    <t>8/30/2023</t>
  </si>
  <si>
    <t>1/27/2025</t>
  </si>
  <si>
    <t>11/27/2024</t>
  </si>
  <si>
    <t>6/28/2025</t>
  </si>
  <si>
    <t>8/26/2024</t>
  </si>
  <si>
    <t>5/15/2025</t>
  </si>
  <si>
    <t>12/19/2023</t>
  </si>
  <si>
    <t>1/22/2025</t>
  </si>
  <si>
    <t>3/13/2025</t>
  </si>
  <si>
    <t>6/20/2024</t>
  </si>
  <si>
    <t>8/31/2023</t>
  </si>
  <si>
    <t>4/15/2025</t>
  </si>
  <si>
    <t>4/27/2025</t>
  </si>
  <si>
    <t>9/17/2024</t>
  </si>
  <si>
    <t>9/13/2024</t>
  </si>
  <si>
    <t>6/15/2025</t>
  </si>
  <si>
    <t>8/28/2024</t>
  </si>
  <si>
    <t>9/13/2023</t>
  </si>
  <si>
    <t>7/13/2025</t>
  </si>
  <si>
    <t>9/23/2023</t>
  </si>
  <si>
    <t>3/24/2025</t>
  </si>
  <si>
    <t>2/14/2024</t>
  </si>
  <si>
    <t>3/28/2025</t>
  </si>
  <si>
    <t>1/17/2025</t>
  </si>
  <si>
    <t>8/24/2024</t>
  </si>
  <si>
    <t>11/17/2023</t>
  </si>
  <si>
    <t>2/20/2025</t>
  </si>
  <si>
    <t>2/28/2025</t>
  </si>
  <si>
    <t>12/18/2024</t>
  </si>
  <si>
    <t>5/18/2025</t>
  </si>
  <si>
    <t>8/23/2024</t>
  </si>
  <si>
    <t>7/26/2025</t>
  </si>
  <si>
    <t>1/23/2024</t>
  </si>
  <si>
    <t>10/27/2023</t>
  </si>
  <si>
    <t>4/14/2025</t>
  </si>
  <si>
    <t>8/14/2025</t>
  </si>
  <si>
    <t>1/29/2025</t>
  </si>
  <si>
    <t>7/22/2025</t>
  </si>
  <si>
    <t>1/23/2025</t>
  </si>
  <si>
    <t>4/30/2025</t>
  </si>
  <si>
    <t>3/15/2024</t>
  </si>
  <si>
    <t>7/14/2025</t>
  </si>
  <si>
    <t>1/15/2025</t>
  </si>
  <si>
    <t>12/14/2024</t>
  </si>
  <si>
    <t>4/27/2024</t>
  </si>
  <si>
    <t>2/22/2025</t>
  </si>
  <si>
    <t>5/15/2024</t>
  </si>
  <si>
    <t>6/25/2025</t>
  </si>
  <si>
    <t>3/20/2025</t>
  </si>
  <si>
    <t>12/28/2024</t>
  </si>
  <si>
    <t>9/21/2024</t>
  </si>
  <si>
    <t>10/17/2024</t>
  </si>
  <si>
    <t>1/27/2024</t>
  </si>
  <si>
    <t>6/19/2025</t>
  </si>
  <si>
    <t>3/16/2024</t>
  </si>
  <si>
    <t>11/21/2024</t>
  </si>
  <si>
    <t>7/21/2024</t>
  </si>
  <si>
    <t>3/17/2025</t>
  </si>
  <si>
    <t>2/15/2025</t>
  </si>
  <si>
    <t>11/13/2024</t>
  </si>
  <si>
    <t>9/16/2024</t>
  </si>
  <si>
    <t>5/21/2025</t>
  </si>
  <si>
    <t>5/20/2025</t>
  </si>
  <si>
    <t>10/13/2024</t>
  </si>
  <si>
    <t>8/16/2025</t>
  </si>
  <si>
    <t>8/25/2024</t>
  </si>
  <si>
    <t>3/18/2024</t>
  </si>
  <si>
    <t>3/21/2025</t>
  </si>
  <si>
    <t>12/19/2024</t>
  </si>
  <si>
    <t>1/19/2025</t>
  </si>
  <si>
    <t>5/28/2025</t>
  </si>
  <si>
    <t>8/19/2024</t>
  </si>
  <si>
    <t>5/24/2025</t>
  </si>
  <si>
    <t>10/20/2024</t>
  </si>
  <si>
    <t>5/17/2025</t>
  </si>
  <si>
    <t>10/18/2024</t>
  </si>
  <si>
    <t>9/22/2024</t>
  </si>
  <si>
    <t>5/16/2024</t>
  </si>
  <si>
    <t>9/25/2024</t>
  </si>
  <si>
    <t>2/27/2024</t>
  </si>
  <si>
    <t>3/23/2025</t>
  </si>
  <si>
    <t>5/13/2025</t>
  </si>
  <si>
    <t>3/29/2025</t>
  </si>
  <si>
    <t>6/22/2024</t>
  </si>
  <si>
    <t>4/17/2025</t>
  </si>
  <si>
    <t>6/30/2024</t>
  </si>
  <si>
    <t>6/21/2024</t>
  </si>
  <si>
    <t>7/16/2025</t>
  </si>
  <si>
    <t>1/30/2025</t>
  </si>
  <si>
    <t>9/25/2023</t>
  </si>
  <si>
    <t>8/27/2024</t>
  </si>
  <si>
    <t>7/27/2025</t>
  </si>
  <si>
    <t>12/26/2023</t>
  </si>
  <si>
    <t>1/28/2025</t>
  </si>
  <si>
    <t>12/20/2024</t>
  </si>
  <si>
    <t>9/24/2023</t>
  </si>
  <si>
    <t>11/16/2024</t>
  </si>
  <si>
    <t>11/23/2024</t>
  </si>
  <si>
    <t>9/30/2023</t>
  </si>
  <si>
    <t>1/14/2025</t>
  </si>
  <si>
    <t>8/31/2024</t>
  </si>
  <si>
    <t>7/16/2024</t>
  </si>
  <si>
    <t>10/26/2024</t>
  </si>
  <si>
    <t>6/24/2025</t>
  </si>
  <si>
    <t>3/14/2025</t>
  </si>
  <si>
    <t>2/21/2025</t>
  </si>
  <si>
    <t>10/31/2024</t>
  </si>
  <si>
    <t>12/25/2023</t>
  </si>
  <si>
    <t>10/29/2024</t>
  </si>
  <si>
    <t>12/31/2024</t>
  </si>
  <si>
    <t>8/13/2025</t>
  </si>
  <si>
    <t>1/13/2024</t>
  </si>
  <si>
    <t>5/29/2025</t>
  </si>
  <si>
    <t>8/15/2025</t>
  </si>
  <si>
    <t>6/13/2025</t>
  </si>
  <si>
    <t>12/25/2024</t>
  </si>
  <si>
    <t>7/21/2025</t>
  </si>
  <si>
    <t>9/24/2024</t>
  </si>
  <si>
    <t>11/14/2024</t>
  </si>
  <si>
    <t>3/21/2024</t>
  </si>
  <si>
    <t>9/21/2023</t>
  </si>
  <si>
    <t>9/14/2023</t>
  </si>
  <si>
    <t>8/22/2024</t>
  </si>
  <si>
    <t>6/26/2024</t>
  </si>
  <si>
    <t>8/21/2024</t>
  </si>
  <si>
    <t>4/25/2025</t>
  </si>
  <si>
    <t>10/24/2024</t>
  </si>
  <si>
    <t>9/15/2023</t>
  </si>
  <si>
    <t>5/30/2025</t>
  </si>
  <si>
    <t>4/23/2025</t>
  </si>
  <si>
    <t>2/28/2024</t>
  </si>
  <si>
    <t>5/27/2024</t>
  </si>
  <si>
    <t>6/24/2024</t>
  </si>
  <si>
    <t>9/16/2023</t>
  </si>
  <si>
    <t>4/22/2024</t>
  </si>
  <si>
    <t>5/21/2024</t>
  </si>
  <si>
    <t>10/20/2023</t>
  </si>
  <si>
    <t>10/21/2023</t>
  </si>
  <si>
    <t>9/18/2024</t>
  </si>
  <si>
    <t>9/17/2023</t>
  </si>
  <si>
    <t>7/24/2024</t>
  </si>
  <si>
    <t>5/14/2024</t>
  </si>
  <si>
    <t>11/15/2024</t>
  </si>
  <si>
    <t>9/18/2023</t>
  </si>
  <si>
    <t>2/26/2025</t>
  </si>
  <si>
    <t>10/30/2023</t>
  </si>
  <si>
    <t>11/19/2024</t>
  </si>
  <si>
    <t>10/28/2024</t>
  </si>
  <si>
    <t>8/29/2024</t>
  </si>
  <si>
    <t>2/14/2025</t>
  </si>
  <si>
    <t>9/23/2024</t>
  </si>
  <si>
    <t>2/25/2025</t>
  </si>
  <si>
    <t>7/31/2025</t>
  </si>
  <si>
    <t>9/19/2023</t>
  </si>
  <si>
    <t>5/31/2024</t>
  </si>
  <si>
    <t>9/20/2023</t>
  </si>
  <si>
    <t>4/29/2025</t>
  </si>
  <si>
    <t>5/26/2025</t>
  </si>
  <si>
    <t>7/22/2024</t>
  </si>
  <si>
    <t>8/22/2023</t>
  </si>
  <si>
    <t>10/14/2023</t>
  </si>
  <si>
    <t>5/14/2025</t>
  </si>
  <si>
    <t>4/26/2025</t>
  </si>
  <si>
    <t>10/25/2024</t>
  </si>
  <si>
    <t>5/22/2025</t>
  </si>
  <si>
    <t>9/22/2023</t>
  </si>
  <si>
    <t>3/17/2024</t>
  </si>
  <si>
    <t>3/20/2024</t>
  </si>
  <si>
    <t>1/15/2024</t>
  </si>
  <si>
    <t>7/15/2024</t>
  </si>
  <si>
    <t>10/16/2024</t>
  </si>
  <si>
    <t>6/17/2025</t>
  </si>
  <si>
    <t>12/17/2023</t>
  </si>
  <si>
    <t>12/22/2024</t>
  </si>
  <si>
    <t>1/29/2024</t>
  </si>
  <si>
    <t>2/29/2024</t>
  </si>
  <si>
    <t>4/18/2024</t>
  </si>
  <si>
    <t>2/13/2025</t>
  </si>
  <si>
    <t>7/25/2025</t>
  </si>
  <si>
    <t>12/30/2023</t>
  </si>
  <si>
    <t>12/21/2023</t>
  </si>
  <si>
    <t>1/18/2025</t>
  </si>
  <si>
    <t>2/21/2024</t>
  </si>
  <si>
    <t>10/23/2024</t>
  </si>
  <si>
    <t>11/24/2024</t>
  </si>
  <si>
    <t>9/26/2023</t>
  </si>
  <si>
    <t>9/27/2023</t>
  </si>
  <si>
    <t>11/15/2023</t>
  </si>
  <si>
    <t>2/16/2024</t>
  </si>
  <si>
    <t>4/25/2024</t>
  </si>
  <si>
    <t>12/15/2024</t>
  </si>
  <si>
    <t>1/30/2024</t>
  </si>
  <si>
    <t>7/23/2025</t>
  </si>
  <si>
    <t>10/17/2023</t>
  </si>
  <si>
    <t>3/16/2025</t>
  </si>
  <si>
    <t>9/29/2023</t>
  </si>
  <si>
    <t>4/28/2025</t>
  </si>
  <si>
    <t>1/28/2024</t>
  </si>
  <si>
    <t>3/31/2025</t>
  </si>
  <si>
    <t>1/21/2025</t>
  </si>
  <si>
    <t>4/28/2024</t>
  </si>
  <si>
    <t>10/18/2023</t>
  </si>
  <si>
    <t>7/15/2025</t>
  </si>
  <si>
    <t>10/19/2024</t>
  </si>
  <si>
    <t>11/25/2023</t>
  </si>
  <si>
    <t>10/24/2023</t>
  </si>
  <si>
    <t>9/27/2024</t>
  </si>
  <si>
    <t>6/23/2025</t>
  </si>
  <si>
    <t>11/18/2024</t>
  </si>
  <si>
    <t>1/16/2024</t>
  </si>
  <si>
    <t>5/27/2025</t>
  </si>
  <si>
    <t>11/22/2024</t>
  </si>
  <si>
    <t>10/22/2023</t>
  </si>
  <si>
    <t>7/20/2024</t>
  </si>
  <si>
    <t>4/13/2025</t>
  </si>
  <si>
    <t>3/19/2025</t>
  </si>
  <si>
    <t>4/20/2025</t>
  </si>
  <si>
    <t>6/30/2025</t>
  </si>
  <si>
    <t>11/17/2024</t>
  </si>
  <si>
    <t>6/28/2024</t>
  </si>
  <si>
    <t>1/26/2024</t>
  </si>
  <si>
    <t>6/21/2025</t>
  </si>
  <si>
    <t>2/18/2025</t>
  </si>
  <si>
    <t>10/26/2023</t>
  </si>
  <si>
    <t>5/13/2024</t>
  </si>
  <si>
    <t>4/15/2024</t>
  </si>
  <si>
    <t>11/26/2024</t>
  </si>
  <si>
    <t>4/24/2024</t>
  </si>
  <si>
    <t>2/24/2025</t>
  </si>
  <si>
    <t>12/24/2023</t>
  </si>
  <si>
    <t>10/15/2023</t>
  </si>
  <si>
    <t>10/16/2023</t>
  </si>
  <si>
    <t>5/31/2025</t>
  </si>
  <si>
    <t>6/18/2024</t>
  </si>
  <si>
    <t>11/13/2023</t>
  </si>
  <si>
    <t>10/15/2024</t>
  </si>
  <si>
    <t>11/16/2023</t>
  </si>
  <si>
    <t>5/28/2024</t>
  </si>
  <si>
    <t>7/29/2025</t>
  </si>
  <si>
    <t>10/19/2023</t>
  </si>
  <si>
    <t>7/29/2024</t>
  </si>
  <si>
    <t>3/27/2024</t>
  </si>
  <si>
    <t>10/29/2023</t>
  </si>
  <si>
    <t>12/22/2023</t>
  </si>
  <si>
    <t>5/30/2024</t>
  </si>
  <si>
    <t>2/17/2024</t>
  </si>
  <si>
    <t>10/23/2023</t>
  </si>
  <si>
    <t>1/21/2024</t>
  </si>
  <si>
    <t>3/14/2024</t>
  </si>
  <si>
    <t>12/20/2023</t>
  </si>
  <si>
    <t>3/28/2024</t>
  </si>
  <si>
    <t>11/18/2023</t>
  </si>
  <si>
    <t>10/25/2023</t>
  </si>
  <si>
    <t>5/25/2024</t>
  </si>
  <si>
    <t>12/28/2023</t>
  </si>
  <si>
    <t>11/26/2023</t>
  </si>
  <si>
    <t>7/27/2024</t>
  </si>
  <si>
    <t>10/28/2023</t>
  </si>
  <si>
    <t>6/27/2024</t>
  </si>
  <si>
    <t>5/29/2024</t>
  </si>
  <si>
    <t>3/31/2024</t>
  </si>
  <si>
    <t>5/23/2025</t>
  </si>
  <si>
    <t>8/17/2024</t>
  </si>
  <si>
    <t>2/17/2025</t>
  </si>
  <si>
    <t>10/31/2023</t>
  </si>
  <si>
    <t>3/23/2024</t>
  </si>
  <si>
    <t>1/25/2024</t>
  </si>
  <si>
    <t>8/18/2024</t>
  </si>
  <si>
    <t>4/14/2024</t>
  </si>
  <si>
    <t>4/19/2024</t>
  </si>
  <si>
    <t>11/19/2023</t>
  </si>
  <si>
    <t>3/29/2024</t>
  </si>
  <si>
    <t>7/14/2024</t>
  </si>
  <si>
    <t>7/31/2024</t>
  </si>
  <si>
    <t>12/16/2024</t>
  </si>
  <si>
    <t>5/17/2024</t>
  </si>
  <si>
    <t>2/15/2024</t>
  </si>
  <si>
    <t>11/14/2023</t>
  </si>
  <si>
    <t>2/24/2024</t>
  </si>
  <si>
    <t>12/23/2023</t>
  </si>
  <si>
    <t>8/14/2024</t>
  </si>
  <si>
    <t>4/26/2024</t>
  </si>
  <si>
    <t>7/19/2024</t>
  </si>
  <si>
    <t>4/23/2024</t>
  </si>
  <si>
    <t>11/20/2023</t>
  </si>
  <si>
    <t>11/21/2023</t>
  </si>
  <si>
    <t>11/23/2023</t>
  </si>
  <si>
    <t>11/24/2023</t>
  </si>
  <si>
    <t>12/18/2023</t>
  </si>
  <si>
    <t>6/15/2024</t>
  </si>
  <si>
    <t>4/13/2024</t>
  </si>
  <si>
    <t>7/30/2024</t>
  </si>
  <si>
    <t>11/30/2023</t>
  </si>
  <si>
    <t>6/13/2024</t>
  </si>
  <si>
    <t>2/18/2024</t>
  </si>
  <si>
    <t>5/22/2024</t>
  </si>
  <si>
    <t>12/16/2023</t>
  </si>
  <si>
    <t>4/20/2024</t>
  </si>
  <si>
    <t>2/22/2024</t>
  </si>
  <si>
    <t>12/13/2023</t>
  </si>
  <si>
    <t>12/14/2023</t>
  </si>
  <si>
    <t>5/18/2024</t>
  </si>
  <si>
    <t>7/25/2024</t>
  </si>
  <si>
    <t>12/15/2023</t>
  </si>
  <si>
    <t>8/13/2024</t>
  </si>
  <si>
    <t>7/13/2024</t>
  </si>
  <si>
    <t>6/14/2024</t>
  </si>
  <si>
    <t>5/20/2024</t>
  </si>
  <si>
    <t>4/21/2024</t>
  </si>
  <si>
    <t>3/24/2024</t>
  </si>
  <si>
    <t>5/19/2024</t>
  </si>
  <si>
    <t>12/27/2023</t>
  </si>
  <si>
    <t>3/13/2024</t>
  </si>
  <si>
    <t>8/20/2024</t>
  </si>
  <si>
    <t>7/28/2024</t>
  </si>
  <si>
    <t>2/20/2024</t>
  </si>
  <si>
    <t>4/30/2024</t>
  </si>
  <si>
    <t>6/23/2024</t>
  </si>
  <si>
    <t>4/29/2024</t>
  </si>
  <si>
    <t>7/26/2024</t>
  </si>
  <si>
    <t>5/23/2024</t>
  </si>
  <si>
    <t>1/17/2024</t>
  </si>
  <si>
    <t>1/18/2024</t>
  </si>
  <si>
    <t>7/18/2024</t>
  </si>
  <si>
    <t>1/19/2024</t>
  </si>
  <si>
    <t>1/20/2024</t>
  </si>
  <si>
    <t>1/22/2024</t>
  </si>
  <si>
    <t>3/22/2024</t>
  </si>
  <si>
    <t>1/24/2024</t>
  </si>
  <si>
    <t>3/30/2024</t>
  </si>
  <si>
    <t>1/31/2024</t>
  </si>
  <si>
    <t>4/16/2024</t>
  </si>
  <si>
    <t>2/13/2024</t>
  </si>
  <si>
    <t>6/19/2024</t>
  </si>
  <si>
    <t>2/19/2024</t>
  </si>
  <si>
    <t>2/23/2024</t>
  </si>
  <si>
    <t>6/25/2024</t>
  </si>
  <si>
    <t>7/23/2024</t>
  </si>
  <si>
    <t>6/17/2024</t>
  </si>
  <si>
    <t>3/19/2024</t>
  </si>
  <si>
    <t>8/16/2024</t>
  </si>
  <si>
    <t>3/26/2024</t>
  </si>
  <si>
    <t>5/26/2024</t>
  </si>
  <si>
    <t>7/17/2024</t>
  </si>
  <si>
    <t>8/22/2025</t>
  </si>
  <si>
    <t>Sum of revenue</t>
  </si>
  <si>
    <t>Total Revenue</t>
  </si>
  <si>
    <t>Total Orders</t>
  </si>
  <si>
    <t>Average Order Value</t>
  </si>
  <si>
    <t>Active/ Inactive Customers</t>
  </si>
  <si>
    <t>Customer Retention %</t>
  </si>
  <si>
    <t>On time Delivery Rate</t>
  </si>
  <si>
    <t>Order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</si>
</sst>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Ksh&quot;#,##0.00"/>
    <numFmt numFmtId="165" formatCode="&quot;Ksh&quot;#,##0"/>
    <numFmt numFmtId="168" formatCode="##\ &quot;No. Of Customers&quot;"/>
    <numFmt numFmtId="169" formatCode="##\ &quot;No. of Customers&quot;"/>
    <numFmt numFmtId="184" formatCode="0.0E+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20"/>
      <color theme="1"/>
      <name val="Aptos Narrow"/>
      <family val="2"/>
      <scheme val="minor"/>
    </font>
    <font>
      <sz val="20"/>
      <color theme="1"/>
      <name val="Aptos Narrow"/>
      <family val="2"/>
      <scheme val="minor"/>
    </font>
    <font>
      <b/>
      <sz val="14"/>
      <color rgb="FFFF0000"/>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9" fontId="0" fillId="0" borderId="0" xfId="1" applyFont="1"/>
    <xf numFmtId="0" fontId="0" fillId="0" borderId="0" xfId="0" applyNumberFormat="1"/>
    <xf numFmtId="168" fontId="0" fillId="0" borderId="0" xfId="0" applyNumberFormat="1"/>
    <xf numFmtId="169" fontId="0" fillId="0" borderId="0" xfId="0" applyNumberFormat="1"/>
    <xf numFmtId="10" fontId="0" fillId="0" borderId="0" xfId="0" applyNumberFormat="1"/>
    <xf numFmtId="0" fontId="2" fillId="0" borderId="0" xfId="0" applyFont="1"/>
    <xf numFmtId="165" fontId="2" fillId="0" borderId="0" xfId="0" applyNumberFormat="1" applyFont="1"/>
    <xf numFmtId="0" fontId="0" fillId="2" borderId="0" xfId="0" applyFill="1"/>
    <xf numFmtId="0" fontId="5" fillId="2" borderId="0" xfId="0" applyFont="1" applyFill="1" applyAlignment="1">
      <alignment vertical="top"/>
    </xf>
    <xf numFmtId="0" fontId="0" fillId="2" borderId="0" xfId="0" applyFill="1" applyAlignment="1">
      <alignment vertical="top"/>
    </xf>
    <xf numFmtId="0" fontId="3" fillId="2" borderId="0" xfId="0" applyFont="1" applyFill="1" applyAlignment="1">
      <alignment horizontal="center" vertical="center"/>
    </xf>
    <xf numFmtId="0" fontId="4" fillId="2" borderId="0" xfId="0" applyFont="1" applyFill="1" applyAlignment="1">
      <alignment horizontal="center" vertical="center"/>
    </xf>
    <xf numFmtId="184" fontId="0" fillId="0" borderId="0" xfId="0" applyNumberFormat="1"/>
  </cellXfs>
  <cellStyles count="2">
    <cellStyle name="Normal" xfId="0" builtinId="0"/>
    <cellStyle name="Percent" xfId="1" builtinId="5"/>
  </cellStyles>
  <dxfs count="60">
    <dxf>
      <numFmt numFmtId="165" formatCode="&quot;Ksh&quot;#,##0"/>
    </dxf>
    <dxf>
      <numFmt numFmtId="168" formatCode="##\ &quot;No. Of Customers&quot;"/>
    </dxf>
    <dxf>
      <numFmt numFmtId="169" formatCode="##\ &quot;No. of Customers&quot;"/>
    </dxf>
    <dxf>
      <numFmt numFmtId="168" formatCode="##\ &quot;No. Of Customers&quot;"/>
    </dxf>
    <dxf>
      <numFmt numFmtId="165" formatCode="&quot;Ksh&quot;#,##0"/>
    </dxf>
    <dxf>
      <numFmt numFmtId="168" formatCode="##\ &quot;No. Of Customers&quot;"/>
    </dxf>
    <dxf>
      <numFmt numFmtId="169" formatCode="##\ &quot;No. of Customers&quot;"/>
    </dxf>
    <dxf>
      <numFmt numFmtId="168" formatCode="##\ &quot;No. Of Customers&quot;"/>
    </dxf>
    <dxf>
      <numFmt numFmtId="165" formatCode="&quot;Ksh&quot;#,##0"/>
    </dxf>
    <dxf>
      <numFmt numFmtId="168" formatCode="##\ &quot;No. Of Customers&quot;"/>
    </dxf>
    <dxf>
      <numFmt numFmtId="169" formatCode="##\ &quot;No. of Customers&quot;"/>
    </dxf>
    <dxf>
      <numFmt numFmtId="168" formatCode="##\ &quot;No. Of Customers&quot;"/>
    </dxf>
    <dxf>
      <numFmt numFmtId="165" formatCode="&quot;Ksh&quot;#,##0"/>
    </dxf>
    <dxf>
      <numFmt numFmtId="168" formatCode="##\ &quot;No. Of Customers&quot;"/>
    </dxf>
    <dxf>
      <numFmt numFmtId="169" formatCode="##\ &quot;No. of Customers&quot;"/>
    </dxf>
    <dxf>
      <numFmt numFmtId="168" formatCode="##\ &quot;No. Of Customers&quot;"/>
    </dxf>
    <dxf>
      <numFmt numFmtId="165" formatCode="&quot;Ksh&quot;#,##0"/>
    </dxf>
    <dxf>
      <numFmt numFmtId="168" formatCode="##\ &quot;No. Of Customers&quot;"/>
    </dxf>
    <dxf>
      <numFmt numFmtId="169" formatCode="##\ &quot;No. of Customers&quot;"/>
    </dxf>
    <dxf>
      <numFmt numFmtId="168" formatCode="##\ &quot;No. Of Customers&quot;"/>
    </dxf>
    <dxf>
      <numFmt numFmtId="165" formatCode="&quot;Ksh&quot;#,##0"/>
    </dxf>
    <dxf>
      <numFmt numFmtId="168" formatCode="##\ &quot;No. Of Customers&quot;"/>
    </dxf>
    <dxf>
      <numFmt numFmtId="169" formatCode="##\ &quot;No. of Customers&quot;"/>
    </dxf>
    <dxf>
      <numFmt numFmtId="168" formatCode="##\ &quot;No. Of Customers&quot;"/>
    </dxf>
    <dxf>
      <numFmt numFmtId="165" formatCode="&quot;Ksh&quot;#,##0"/>
    </dxf>
    <dxf>
      <numFmt numFmtId="168" formatCode="##\ &quot;No. Of Customers&quot;"/>
    </dxf>
    <dxf>
      <numFmt numFmtId="169" formatCode="##\ &quot;No. of Customers&quot;"/>
    </dxf>
    <dxf>
      <numFmt numFmtId="168" formatCode="##\ &quot;No. Of Customers&quot;"/>
    </dxf>
    <dxf>
      <numFmt numFmtId="0" formatCode="General"/>
    </dxf>
    <dxf>
      <numFmt numFmtId="0" formatCode="General"/>
    </dxf>
    <dxf>
      <numFmt numFmtId="0" formatCode="General"/>
    </dxf>
    <dxf>
      <numFmt numFmtId="19" formatCode="dd/mm/yyyy"/>
    </dxf>
    <dxf>
      <numFmt numFmtId="19" formatCode="dd/mm/yyyy"/>
    </dxf>
    <dxf>
      <numFmt numFmtId="165" formatCode="&quot;Ksh&quot;#,##0"/>
    </dxf>
    <dxf>
      <numFmt numFmtId="165" formatCode="&quot;Ksh&quot;#,##0"/>
    </dxf>
    <dxf>
      <numFmt numFmtId="19" formatCode="dd/mm/yyyy"/>
    </dxf>
    <dxf>
      <numFmt numFmtId="19" formatCode="dd/mm/yyyy"/>
    </dxf>
    <dxf>
      <numFmt numFmtId="165" formatCode="&quot;Ksh&quot;#,##0"/>
    </dxf>
    <dxf>
      <numFmt numFmtId="168" formatCode="##\ &quot;No. Of Customers&quot;"/>
    </dxf>
    <dxf>
      <numFmt numFmtId="169" formatCode="##\ &quot;No. of Customers&quot;"/>
    </dxf>
    <dxf>
      <numFmt numFmtId="168" formatCode="##\ &quot;No. Of Customers&quot;"/>
    </dxf>
    <dxf>
      <numFmt numFmtId="165" formatCode="&quot;Ksh&quot;#,##0"/>
    </dxf>
    <dxf>
      <numFmt numFmtId="168" formatCode="##\ &quot;No. Of Customers&quot;"/>
    </dxf>
    <dxf>
      <numFmt numFmtId="169" formatCode="##\ &quot;No. of Customers&quot;"/>
    </dxf>
    <dxf>
      <numFmt numFmtId="168" formatCode="##\ &quot;No. Of Customers&quot;"/>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Analysis.xlsx]Cust Demographics 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 Gender Demographic 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 Demographics Pivot Table'!$C$3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 Demographics Pivot Table'!$B$4:$B$7</c:f>
              <c:strCache>
                <c:ptCount val="3"/>
                <c:pt idx="0">
                  <c:v>Female</c:v>
                </c:pt>
                <c:pt idx="1">
                  <c:v>Male</c:v>
                </c:pt>
                <c:pt idx="2">
                  <c:v>Other</c:v>
                </c:pt>
              </c:strCache>
            </c:strRef>
          </c:cat>
          <c:val>
            <c:numRef>
              <c:f>'Cust Demographics Pivot Table'!$C$4:$C$7</c:f>
              <c:numCache>
                <c:formatCode>##\ "No. Of Customers"</c:formatCode>
                <c:ptCount val="3"/>
                <c:pt idx="0">
                  <c:v>662</c:v>
                </c:pt>
                <c:pt idx="1">
                  <c:v>626</c:v>
                </c:pt>
                <c:pt idx="2">
                  <c:v>619</c:v>
                </c:pt>
              </c:numCache>
            </c:numRef>
          </c:val>
          <c:extLst>
            <c:ext xmlns:c16="http://schemas.microsoft.com/office/drawing/2014/chart" uri="{C3380CC4-5D6E-409C-BE32-E72D297353CC}">
              <c16:uniqueId val="{00000000-098F-4566-ABE4-EAB63A341282}"/>
            </c:ext>
          </c:extLst>
        </c:ser>
        <c:dLbls>
          <c:dLblPos val="outEnd"/>
          <c:showLegendKey val="0"/>
          <c:showVal val="1"/>
          <c:showCatName val="0"/>
          <c:showSerName val="0"/>
          <c:showPercent val="0"/>
          <c:showBubbleSize val="0"/>
        </c:dLbls>
        <c:gapWidth val="40"/>
        <c:overlap val="-27"/>
        <c:axId val="1150292799"/>
        <c:axId val="1150292319"/>
      </c:barChart>
      <c:catAx>
        <c:axId val="1150292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150292319"/>
        <c:crosses val="autoZero"/>
        <c:auto val="1"/>
        <c:lblAlgn val="ctr"/>
        <c:lblOffset val="100"/>
        <c:noMultiLvlLbl val="0"/>
      </c:catAx>
      <c:valAx>
        <c:axId val="1150292319"/>
        <c:scaling>
          <c:orientation val="minMax"/>
        </c:scaling>
        <c:delete val="1"/>
        <c:axPos val="l"/>
        <c:numFmt formatCode="##\ &quot;No. Of Customers&quot;" sourceLinked="1"/>
        <c:majorTickMark val="none"/>
        <c:minorTickMark val="none"/>
        <c:tickLblPos val="nextTo"/>
        <c:crossAx val="115029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Analysis.xlsx]Cust Demographics 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 Age Demographic</a:t>
            </a:r>
            <a:r>
              <a:rPr lang="en-US" b="1" baseline="0"/>
              <a:t> View</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 Demographics Pivot Table'!$G$3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 Demographics Pivot Table'!$F$4:$F$7</c:f>
              <c:strCache>
                <c:ptCount val="3"/>
                <c:pt idx="0">
                  <c:v>Adult</c:v>
                </c:pt>
                <c:pt idx="1">
                  <c:v>Teenager</c:v>
                </c:pt>
                <c:pt idx="2">
                  <c:v>Senior</c:v>
                </c:pt>
              </c:strCache>
            </c:strRef>
          </c:cat>
          <c:val>
            <c:numRef>
              <c:f>'Cust Demographics Pivot Table'!$G$4:$G$7</c:f>
              <c:numCache>
                <c:formatCode>##\ "No. of Customers"</c:formatCode>
                <c:ptCount val="3"/>
                <c:pt idx="0">
                  <c:v>647</c:v>
                </c:pt>
                <c:pt idx="1">
                  <c:v>634</c:v>
                </c:pt>
                <c:pt idx="2">
                  <c:v>626</c:v>
                </c:pt>
              </c:numCache>
            </c:numRef>
          </c:val>
          <c:extLst>
            <c:ext xmlns:c16="http://schemas.microsoft.com/office/drawing/2014/chart" uri="{C3380CC4-5D6E-409C-BE32-E72D297353CC}">
              <c16:uniqueId val="{00000000-D1B9-402F-B02D-CDE75EADD6B8}"/>
            </c:ext>
          </c:extLst>
        </c:ser>
        <c:dLbls>
          <c:dLblPos val="outEnd"/>
          <c:showLegendKey val="0"/>
          <c:showVal val="1"/>
          <c:showCatName val="0"/>
          <c:showSerName val="0"/>
          <c:showPercent val="0"/>
          <c:showBubbleSize val="0"/>
        </c:dLbls>
        <c:gapWidth val="40"/>
        <c:overlap val="-27"/>
        <c:axId val="2014893103"/>
        <c:axId val="2014894063"/>
      </c:barChart>
      <c:catAx>
        <c:axId val="2014893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14894063"/>
        <c:crosses val="autoZero"/>
        <c:auto val="1"/>
        <c:lblAlgn val="ctr"/>
        <c:lblOffset val="100"/>
        <c:noMultiLvlLbl val="0"/>
      </c:catAx>
      <c:valAx>
        <c:axId val="2014894063"/>
        <c:scaling>
          <c:orientation val="minMax"/>
        </c:scaling>
        <c:delete val="1"/>
        <c:axPos val="l"/>
        <c:numFmt formatCode="##\ &quot;No. of Customers&quot;" sourceLinked="1"/>
        <c:majorTickMark val="none"/>
        <c:minorTickMark val="none"/>
        <c:tickLblPos val="nextTo"/>
        <c:crossAx val="201489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Analysis.xlsx]Cust Demographics 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 City Demographic 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 Demographics Pivot Table'!$K$3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 Demographics Pivot Table'!$J$4:$J$9</c:f>
              <c:strCache>
                <c:ptCount val="5"/>
                <c:pt idx="0">
                  <c:v>Multan</c:v>
                </c:pt>
                <c:pt idx="1">
                  <c:v>Lahore</c:v>
                </c:pt>
                <c:pt idx="2">
                  <c:v>Islamabad</c:v>
                </c:pt>
                <c:pt idx="3">
                  <c:v>Peshawar</c:v>
                </c:pt>
                <c:pt idx="4">
                  <c:v>Karachi</c:v>
                </c:pt>
              </c:strCache>
            </c:strRef>
          </c:cat>
          <c:val>
            <c:numRef>
              <c:f>'Cust Demographics Pivot Table'!$K$4:$K$9</c:f>
              <c:numCache>
                <c:formatCode>##\ "No. Of Customers"</c:formatCode>
                <c:ptCount val="5"/>
                <c:pt idx="0">
                  <c:v>429</c:v>
                </c:pt>
                <c:pt idx="1">
                  <c:v>381</c:v>
                </c:pt>
                <c:pt idx="2">
                  <c:v>377</c:v>
                </c:pt>
                <c:pt idx="3">
                  <c:v>369</c:v>
                </c:pt>
                <c:pt idx="4">
                  <c:v>351</c:v>
                </c:pt>
              </c:numCache>
            </c:numRef>
          </c:val>
          <c:extLst>
            <c:ext xmlns:c16="http://schemas.microsoft.com/office/drawing/2014/chart" uri="{C3380CC4-5D6E-409C-BE32-E72D297353CC}">
              <c16:uniqueId val="{00000000-FD43-4D98-BD7D-ACC52E83E3A3}"/>
            </c:ext>
          </c:extLst>
        </c:ser>
        <c:dLbls>
          <c:dLblPos val="outEnd"/>
          <c:showLegendKey val="0"/>
          <c:showVal val="1"/>
          <c:showCatName val="0"/>
          <c:showSerName val="0"/>
          <c:showPercent val="0"/>
          <c:showBubbleSize val="0"/>
        </c:dLbls>
        <c:gapWidth val="40"/>
        <c:overlap val="-27"/>
        <c:axId val="1873552543"/>
        <c:axId val="1873551103"/>
      </c:barChart>
      <c:catAx>
        <c:axId val="1873552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873551103"/>
        <c:crosses val="autoZero"/>
        <c:auto val="1"/>
        <c:lblAlgn val="ctr"/>
        <c:lblOffset val="100"/>
        <c:noMultiLvlLbl val="0"/>
      </c:catAx>
      <c:valAx>
        <c:axId val="1873551103"/>
        <c:scaling>
          <c:orientation val="minMax"/>
        </c:scaling>
        <c:delete val="1"/>
        <c:axPos val="l"/>
        <c:numFmt formatCode="##\ &quot;No. Of Customers&quot;" sourceLinked="1"/>
        <c:majorTickMark val="out"/>
        <c:minorTickMark val="none"/>
        <c:tickLblPos val="nextTo"/>
        <c:crossAx val="187355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Analysis.xlsx]Sales Distribution 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Distribution</a:t>
            </a:r>
            <a:r>
              <a:rPr lang="en-US" b="1" baseline="0"/>
              <a:t> by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Distribution Pivot Table'!$C$3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Distribution Pivot Table'!$B$4:$B$9</c:f>
              <c:strCache>
                <c:ptCount val="5"/>
                <c:pt idx="0">
                  <c:v>Subway</c:v>
                </c:pt>
                <c:pt idx="1">
                  <c:v>Pizza Hut</c:v>
                </c:pt>
                <c:pt idx="2">
                  <c:v>KFC</c:v>
                </c:pt>
                <c:pt idx="3">
                  <c:v>Burger King</c:v>
                </c:pt>
                <c:pt idx="4">
                  <c:v>McDonald's</c:v>
                </c:pt>
              </c:strCache>
            </c:strRef>
          </c:cat>
          <c:val>
            <c:numRef>
              <c:f>'Sales Distribution Pivot Table'!$C$4:$C$9</c:f>
              <c:numCache>
                <c:formatCode>"Ksh"#,##0</c:formatCode>
                <c:ptCount val="5"/>
                <c:pt idx="0">
                  <c:v>323588.40000000014</c:v>
                </c:pt>
                <c:pt idx="1">
                  <c:v>302303.83</c:v>
                </c:pt>
                <c:pt idx="2">
                  <c:v>298390.77</c:v>
                </c:pt>
                <c:pt idx="3">
                  <c:v>293335.24999999988</c:v>
                </c:pt>
                <c:pt idx="4">
                  <c:v>279538.08000000013</c:v>
                </c:pt>
              </c:numCache>
            </c:numRef>
          </c:val>
          <c:extLst>
            <c:ext xmlns:c16="http://schemas.microsoft.com/office/drawing/2014/chart" uri="{C3380CC4-5D6E-409C-BE32-E72D297353CC}">
              <c16:uniqueId val="{00000000-6662-4A2A-BCE3-589C5276FFFF}"/>
            </c:ext>
          </c:extLst>
        </c:ser>
        <c:dLbls>
          <c:dLblPos val="outEnd"/>
          <c:showLegendKey val="0"/>
          <c:showVal val="1"/>
          <c:showCatName val="0"/>
          <c:showSerName val="0"/>
          <c:showPercent val="0"/>
          <c:showBubbleSize val="0"/>
        </c:dLbls>
        <c:gapWidth val="40"/>
        <c:axId val="1150295199"/>
        <c:axId val="2012969455"/>
      </c:barChart>
      <c:catAx>
        <c:axId val="1150295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Restaurant Names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12969455"/>
        <c:crosses val="autoZero"/>
        <c:auto val="1"/>
        <c:lblAlgn val="ctr"/>
        <c:lblOffset val="100"/>
        <c:noMultiLvlLbl val="0"/>
      </c:catAx>
      <c:valAx>
        <c:axId val="2012969455"/>
        <c:scaling>
          <c:orientation val="minMax"/>
        </c:scaling>
        <c:delete val="1"/>
        <c:axPos val="l"/>
        <c:numFmt formatCode="&quot;Ksh&quot;#,##0" sourceLinked="1"/>
        <c:majorTickMark val="none"/>
        <c:minorTickMark val="none"/>
        <c:tickLblPos val="nextTo"/>
        <c:crossAx val="115029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Analysis.xlsx]Sales Distribution 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Distrbution</a:t>
            </a:r>
            <a:r>
              <a:rPr lang="en-US" b="1" baseline="0"/>
              <a:t> by Dish Name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Distribution Pivot Table'!$H$3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Distribution Pivot Table'!$G$4:$G$9</c:f>
              <c:strCache>
                <c:ptCount val="5"/>
                <c:pt idx="0">
                  <c:v>Fries</c:v>
                </c:pt>
                <c:pt idx="1">
                  <c:v>Pasta</c:v>
                </c:pt>
                <c:pt idx="2">
                  <c:v>Burger</c:v>
                </c:pt>
                <c:pt idx="3">
                  <c:v>Pizza</c:v>
                </c:pt>
                <c:pt idx="4">
                  <c:v>Sandwich</c:v>
                </c:pt>
              </c:strCache>
            </c:strRef>
          </c:cat>
          <c:val>
            <c:numRef>
              <c:f>'Sales Distribution Pivot Table'!$H$4:$H$9</c:f>
              <c:numCache>
                <c:formatCode>"Ksh"#,##0</c:formatCode>
                <c:ptCount val="5"/>
                <c:pt idx="0">
                  <c:v>275000.53999999998</c:v>
                </c:pt>
                <c:pt idx="1">
                  <c:v>289380.96999999997</c:v>
                </c:pt>
                <c:pt idx="2">
                  <c:v>295324.68000000017</c:v>
                </c:pt>
                <c:pt idx="3">
                  <c:v>300523.44999999995</c:v>
                </c:pt>
                <c:pt idx="4">
                  <c:v>336926.68999999989</c:v>
                </c:pt>
              </c:numCache>
            </c:numRef>
          </c:val>
          <c:extLst>
            <c:ext xmlns:c16="http://schemas.microsoft.com/office/drawing/2014/chart" uri="{C3380CC4-5D6E-409C-BE32-E72D297353CC}">
              <c16:uniqueId val="{00000002-F6ED-4ECB-8171-74B0AED9EE0A}"/>
            </c:ext>
          </c:extLst>
        </c:ser>
        <c:dLbls>
          <c:dLblPos val="outEnd"/>
          <c:showLegendKey val="0"/>
          <c:showVal val="1"/>
          <c:showCatName val="0"/>
          <c:showSerName val="0"/>
          <c:showPercent val="0"/>
          <c:showBubbleSize val="0"/>
        </c:dLbls>
        <c:gapWidth val="40"/>
        <c:axId val="1876268015"/>
        <c:axId val="1876268975"/>
      </c:barChart>
      <c:catAx>
        <c:axId val="18762680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Dish 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876268975"/>
        <c:crosses val="autoZero"/>
        <c:auto val="1"/>
        <c:lblAlgn val="ctr"/>
        <c:lblOffset val="100"/>
        <c:noMultiLvlLbl val="0"/>
      </c:catAx>
      <c:valAx>
        <c:axId val="1876268975"/>
        <c:scaling>
          <c:orientation val="minMax"/>
        </c:scaling>
        <c:delete val="1"/>
        <c:axPos val="b"/>
        <c:numFmt formatCode="&quot;Ksh&quot;#,##0" sourceLinked="1"/>
        <c:majorTickMark val="none"/>
        <c:minorTickMark val="none"/>
        <c:tickLblPos val="nextTo"/>
        <c:crossAx val="187626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Analysis.xlsx]Sales Distribution 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Distribution by Dish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Distribution Pivot Table'!$M$3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Distribution Pivot Table'!$L$4:$L$9</c:f>
              <c:strCache>
                <c:ptCount val="5"/>
                <c:pt idx="0">
                  <c:v>Fast Food</c:v>
                </c:pt>
                <c:pt idx="1">
                  <c:v>Continental</c:v>
                </c:pt>
                <c:pt idx="2">
                  <c:v>Italian</c:v>
                </c:pt>
                <c:pt idx="3">
                  <c:v>Chinese</c:v>
                </c:pt>
                <c:pt idx="4">
                  <c:v>Dessert</c:v>
                </c:pt>
              </c:strCache>
            </c:strRef>
          </c:cat>
          <c:val>
            <c:numRef>
              <c:f>'Sales Distribution Pivot Table'!$M$4:$M$9</c:f>
              <c:numCache>
                <c:formatCode>"Ksh"#,##0</c:formatCode>
                <c:ptCount val="5"/>
                <c:pt idx="0">
                  <c:v>319550.49</c:v>
                </c:pt>
                <c:pt idx="1">
                  <c:v>308994.39000000007</c:v>
                </c:pt>
                <c:pt idx="2">
                  <c:v>307435.86000000028</c:v>
                </c:pt>
                <c:pt idx="3">
                  <c:v>287739.15999999997</c:v>
                </c:pt>
                <c:pt idx="4">
                  <c:v>273436.42999999988</c:v>
                </c:pt>
              </c:numCache>
            </c:numRef>
          </c:val>
          <c:extLst>
            <c:ext xmlns:c16="http://schemas.microsoft.com/office/drawing/2014/chart" uri="{C3380CC4-5D6E-409C-BE32-E72D297353CC}">
              <c16:uniqueId val="{00000000-C810-428E-827C-8B0B7968EB9C}"/>
            </c:ext>
          </c:extLst>
        </c:ser>
        <c:dLbls>
          <c:dLblPos val="outEnd"/>
          <c:showLegendKey val="0"/>
          <c:showVal val="1"/>
          <c:showCatName val="0"/>
          <c:showSerName val="0"/>
          <c:showPercent val="0"/>
          <c:showBubbleSize val="0"/>
        </c:dLbls>
        <c:gapWidth val="40"/>
        <c:axId val="2021302415"/>
        <c:axId val="2021307695"/>
      </c:barChart>
      <c:catAx>
        <c:axId val="2021302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Dish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21307695"/>
        <c:crosses val="autoZero"/>
        <c:auto val="1"/>
        <c:lblAlgn val="ctr"/>
        <c:lblOffset val="100"/>
        <c:noMultiLvlLbl val="0"/>
      </c:catAx>
      <c:valAx>
        <c:axId val="2021307695"/>
        <c:scaling>
          <c:orientation val="minMax"/>
        </c:scaling>
        <c:delete val="1"/>
        <c:axPos val="l"/>
        <c:numFmt formatCode="&quot;Ksh&quot;#,##0" sourceLinked="1"/>
        <c:majorTickMark val="none"/>
        <c:minorTickMark val="none"/>
        <c:tickLblPos val="nextTo"/>
        <c:crossAx val="202130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Analysis.xlsx]Delivery Performance Pivot Tabl!PivotTable7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Delivery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2"/>
          </a:solidFill>
          <a:ln w="19050">
            <a:solidFill>
              <a:schemeClr val="lt1"/>
            </a:solidFill>
          </a:ln>
          <a:effectLst/>
        </c:spPr>
        <c:dLbl>
          <c:idx val="0"/>
          <c:layout>
            <c:manualLayout>
              <c:x val="8.2166199813258636E-2"/>
              <c:y val="-0.10572685594723585"/>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1CC80FC-60E3-41A7-BFFF-886D5BC46218}" type="CELLRANGE">
                  <a:rPr lang="en-US"/>
                  <a:pPr>
                    <a:defRPr sz="1000" b="1">
                      <a:solidFill>
                        <a:sysClr val="windowText" lastClr="000000"/>
                      </a:solidFill>
                    </a:defRPr>
                  </a:pPr>
                  <a:t>[CELLRANGE]</a:t>
                </a:fld>
                <a:r>
                  <a:rPr lang="en-US" baseline="0"/>
                  <a:t>, </a:t>
                </a:r>
                <a:fld id="{A58DCA76-07CF-47C6-938E-B7E24E95F751}" type="VALUE">
                  <a:rPr lang="en-US" baseline="0"/>
                  <a:pPr>
                    <a:defRPr sz="1000"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3"/>
          </a:solidFill>
          <a:ln w="19050">
            <a:solidFill>
              <a:schemeClr val="lt1"/>
            </a:solidFill>
          </a:ln>
          <a:effectLst/>
        </c:spPr>
        <c:dLbl>
          <c:idx val="0"/>
          <c:layout>
            <c:manualLayout>
              <c:x val="0.12324929971988792"/>
              <c:y val="7.0484570631490565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4BF44358-02BE-4078-B624-34994CCCE313}" type="CELLRANGE">
                  <a:rPr lang="en-US"/>
                  <a:pPr>
                    <a:defRPr sz="1000" b="1">
                      <a:solidFill>
                        <a:sysClr val="windowText" lastClr="000000"/>
                      </a:solidFill>
                    </a:defRPr>
                  </a:pPr>
                  <a:t>[CELLRANGE]</a:t>
                </a:fld>
                <a:r>
                  <a:rPr lang="en-US" baseline="0"/>
                  <a:t>, </a:t>
                </a:r>
                <a:fld id="{3999E900-6DBE-4B5D-B18F-423EB763D31F}" type="VALUE">
                  <a:rPr lang="en-US" baseline="0"/>
                  <a:pPr>
                    <a:defRPr sz="1000"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9050">
            <a:solidFill>
              <a:schemeClr val="lt1"/>
            </a:solidFill>
          </a:ln>
          <a:effectLst/>
        </c:spPr>
        <c:dLbl>
          <c:idx val="0"/>
          <c:layout>
            <c:manualLayout>
              <c:x val="2.6143790849673203E-2"/>
              <c:y val="-9.789523698818149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FE24BDA-671A-419E-B325-BA24ADC22C6D}" type="CELLRANGE">
                  <a:rPr lang="en-US"/>
                  <a:pPr>
                    <a:defRPr sz="1000" b="1">
                      <a:solidFill>
                        <a:sysClr val="windowText" lastClr="000000"/>
                      </a:solidFill>
                    </a:defRPr>
                  </a:pPr>
                  <a:t>[CELLRANGE]</a:t>
                </a:fld>
                <a:r>
                  <a:rPr lang="en-US" baseline="0"/>
                  <a:t>, </a:t>
                </a:r>
                <a:fld id="{679084F6-C7CD-426B-A18A-A43EDB094B8D}" type="VALUE">
                  <a:rPr lang="en-US" baseline="0"/>
                  <a:pPr>
                    <a:defRPr sz="1000"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'Delivery Performance Pivot Tabl'!$B$4:$B$6</c:f>
              <c:strCache>
                <c:ptCount val="1"/>
                <c:pt idx="0">
                  <c:v>Total</c:v>
                </c:pt>
              </c:strCache>
            </c:strRef>
          </c:tx>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2-23E0-4F0A-A05E-5A869B80CDE7}"/>
              </c:ext>
            </c:extLst>
          </c:dPt>
          <c:dPt>
            <c:idx val="1"/>
            <c:bubble3D val="0"/>
            <c:explosion val="4"/>
            <c:spPr>
              <a:solidFill>
                <a:schemeClr val="accent2"/>
              </a:solidFill>
              <a:ln w="19050">
                <a:solidFill>
                  <a:schemeClr val="lt1"/>
                </a:solidFill>
              </a:ln>
              <a:effectLst/>
            </c:spPr>
            <c:extLst>
              <c:ext xmlns:c16="http://schemas.microsoft.com/office/drawing/2014/chart" uri="{C3380CC4-5D6E-409C-BE32-E72D297353CC}">
                <c16:uniqueId val="{00000004-23E0-4F0A-A05E-5A869B80CDE7}"/>
              </c:ext>
            </c:extLst>
          </c:dPt>
          <c:dPt>
            <c:idx val="2"/>
            <c:bubble3D val="0"/>
            <c:explosion val="6"/>
            <c:spPr>
              <a:solidFill>
                <a:schemeClr val="accent3"/>
              </a:solidFill>
              <a:ln w="19050">
                <a:solidFill>
                  <a:schemeClr val="lt1"/>
                </a:solidFill>
              </a:ln>
              <a:effectLst/>
            </c:spPr>
            <c:extLst>
              <c:ext xmlns:c16="http://schemas.microsoft.com/office/drawing/2014/chart" uri="{C3380CC4-5D6E-409C-BE32-E72D297353CC}">
                <c16:uniqueId val="{00000003-23E0-4F0A-A05E-5A869B80CDE7}"/>
              </c:ext>
            </c:extLst>
          </c:dPt>
          <c:dLbls>
            <c:dLbl>
              <c:idx val="0"/>
              <c:layout>
                <c:manualLayout>
                  <c:x val="2.6143790849673203E-2"/>
                  <c:y val="-9.7895236988181492E-2"/>
                </c:manualLayout>
              </c:layout>
              <c:tx>
                <c:rich>
                  <a:bodyPr/>
                  <a:lstStyle/>
                  <a:p>
                    <a:fld id="{EFE24BDA-671A-419E-B325-BA24ADC22C6D}" type="CELLRANGE">
                      <a:rPr lang="en-US"/>
                      <a:pPr/>
                      <a:t>[CELLRANGE]</a:t>
                    </a:fld>
                    <a:r>
                      <a:rPr lang="en-US" baseline="0"/>
                      <a:t>, </a:t>
                    </a:r>
                    <a:fld id="{679084F6-C7CD-426B-A18A-A43EDB094B8D}"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3E0-4F0A-A05E-5A869B80CDE7}"/>
                </c:ext>
              </c:extLst>
            </c:dLbl>
            <c:dLbl>
              <c:idx val="1"/>
              <c:layout>
                <c:manualLayout>
                  <c:x val="8.2166199813258636E-2"/>
                  <c:y val="-0.10572685594723585"/>
                </c:manualLayout>
              </c:layout>
              <c:tx>
                <c:rich>
                  <a:bodyPr/>
                  <a:lstStyle/>
                  <a:p>
                    <a:fld id="{81CC80FC-60E3-41A7-BFFF-886D5BC46218}" type="CELLRANGE">
                      <a:rPr lang="en-US"/>
                      <a:pPr/>
                      <a:t>[CELLRANGE]</a:t>
                    </a:fld>
                    <a:r>
                      <a:rPr lang="en-US" baseline="0"/>
                      <a:t>, </a:t>
                    </a:r>
                    <a:fld id="{A58DCA76-07CF-47C6-938E-B7E24E95F751}"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3E0-4F0A-A05E-5A869B80CDE7}"/>
                </c:ext>
              </c:extLst>
            </c:dLbl>
            <c:dLbl>
              <c:idx val="2"/>
              <c:layout>
                <c:manualLayout>
                  <c:x val="0.12324929971988792"/>
                  <c:y val="7.0484570631490565E-2"/>
                </c:manualLayout>
              </c:layout>
              <c:tx>
                <c:rich>
                  <a:bodyPr/>
                  <a:lstStyle/>
                  <a:p>
                    <a:fld id="{4BF44358-02BE-4078-B624-34994CCCE313}" type="CELLRANGE">
                      <a:rPr lang="en-US"/>
                      <a:pPr/>
                      <a:t>[CELLRANGE]</a:t>
                    </a:fld>
                    <a:r>
                      <a:rPr lang="en-US" baseline="0"/>
                      <a:t>, </a:t>
                    </a:r>
                    <a:fld id="{3999E900-6DBE-4B5D-B18F-423EB763D31F}"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3E0-4F0A-A05E-5A869B80CDE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'Delivery Performance Pivot Tabl'!$B$4:$B$6</c:f>
              <c:strCache>
                <c:ptCount val="3"/>
                <c:pt idx="0">
                  <c:v>Delayed</c:v>
                </c:pt>
                <c:pt idx="1">
                  <c:v>Delivered</c:v>
                </c:pt>
                <c:pt idx="2">
                  <c:v>Cancelled</c:v>
                </c:pt>
              </c:strCache>
            </c:strRef>
          </c:cat>
          <c:val>
            <c:numRef>
              <c:f>'Delivery Performance Pivot Tabl'!$B$4:$B$6</c:f>
              <c:numCache>
                <c:formatCode>0.00%</c:formatCode>
                <c:ptCount val="3"/>
                <c:pt idx="0">
                  <c:v>0.34766649187205034</c:v>
                </c:pt>
                <c:pt idx="1">
                  <c:v>0.32931305715783954</c:v>
                </c:pt>
                <c:pt idx="2">
                  <c:v>0.32302045097011012</c:v>
                </c:pt>
              </c:numCache>
            </c:numRef>
          </c:val>
          <c:extLst>
            <c:ext xmlns:c15="http://schemas.microsoft.com/office/drawing/2012/chart" uri="{02D57815-91ED-43cb-92C2-25804820EDAC}">
              <c15:datalabelsRange>
                <c15:f>'Delivery Performance Pivot Tabl'!$B$4:$B$6</c15:f>
                <c15:dlblRangeCache>
                  <c:ptCount val="3"/>
                  <c:pt idx="0">
                    <c:v>Delayed</c:v>
                  </c:pt>
                  <c:pt idx="1">
                    <c:v>Delivered</c:v>
                  </c:pt>
                  <c:pt idx="2">
                    <c:v>Cancelled</c:v>
                  </c:pt>
                </c15:dlblRangeCache>
              </c15:datalabelsRange>
            </c:ext>
            <c:ext xmlns:c16="http://schemas.microsoft.com/office/drawing/2014/chart" uri="{C3380CC4-5D6E-409C-BE32-E72D297353CC}">
              <c16:uniqueId val="{00000000-23E0-4F0A-A05E-5A869B80CDE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Analysis.xlsx]Payment Preference 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Payment Method Prefference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D06447BE-B5DD-4394-9AB5-14349062C878}" type="CELLRANGE">
                  <a:rPr lang="en-US"/>
                  <a:pPr>
                    <a:defRPr sz="1000" b="1">
                      <a:solidFill>
                        <a:sysClr val="windowText" lastClr="000000"/>
                      </a:solidFill>
                    </a:defRPr>
                  </a:pPr>
                  <a:t>[CELLRANGE]</a:t>
                </a:fld>
                <a:r>
                  <a:rPr lang="en-US" baseline="0"/>
                  <a:t>, </a:t>
                </a:r>
                <a:fld id="{0127FE51-1C4E-4C74-8E1F-EADA6ABBD596}" type="VALUE">
                  <a:rPr lang="en-US" baseline="0"/>
                  <a:pPr>
                    <a:defRPr sz="1000"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7899552B-99CB-48BD-A7DE-37ADC26EAC2B}" type="CELLRANGE">
                  <a:rPr lang="en-US"/>
                  <a:pPr>
                    <a:defRPr sz="1000" b="1">
                      <a:solidFill>
                        <a:sysClr val="windowText" lastClr="000000"/>
                      </a:solidFill>
                    </a:defRPr>
                  </a:pPr>
                  <a:t>[CELLRANGE]</a:t>
                </a:fld>
                <a:r>
                  <a:rPr lang="en-US" baseline="0"/>
                  <a:t>, </a:t>
                </a:r>
                <a:fld id="{3AEB0825-3C90-4619-B3B2-5087B2194613}" type="VALUE">
                  <a:rPr lang="en-US" baseline="0"/>
                  <a:pPr>
                    <a:defRPr sz="1000"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2CF46D2C-206C-4582-A5B0-AC4155289DE1}" type="CELLRANGE">
                  <a:rPr lang="en-US"/>
                  <a:pPr>
                    <a:defRPr sz="1000" b="1">
                      <a:solidFill>
                        <a:sysClr val="windowText" lastClr="000000"/>
                      </a:solidFill>
                    </a:defRPr>
                  </a:pPr>
                  <a:t>[CELLRANGE]</a:t>
                </a:fld>
                <a:r>
                  <a:rPr lang="en-US" baseline="0"/>
                  <a:t>, </a:t>
                </a:r>
                <a:fld id="{5FBCC3AB-5BC6-4BA3-9B36-52904CEAAEF9}" type="VALUE">
                  <a:rPr lang="en-US" baseline="0"/>
                  <a:pPr>
                    <a:defRPr sz="1000"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pieChart>
        <c:varyColors val="1"/>
        <c:ser>
          <c:idx val="0"/>
          <c:order val="0"/>
          <c:tx>
            <c:strRef>
              <c:f>'Payment Preference Pivot Table'!$B$4:$B$6</c:f>
              <c:strCache>
                <c:ptCount val="1"/>
                <c:pt idx="0">
                  <c:v>Total</c:v>
                </c:pt>
              </c:strCache>
            </c:strRef>
          </c:tx>
          <c:dPt>
            <c:idx val="0"/>
            <c:bubble3D val="0"/>
            <c:explosion val="3"/>
            <c:spPr>
              <a:solidFill>
                <a:schemeClr val="accent1"/>
              </a:solidFill>
              <a:ln w="19050">
                <a:solidFill>
                  <a:schemeClr val="lt1"/>
                </a:solidFill>
              </a:ln>
              <a:effectLst/>
            </c:spPr>
            <c:extLst>
              <c:ext xmlns:c16="http://schemas.microsoft.com/office/drawing/2014/chart" uri="{C3380CC4-5D6E-409C-BE32-E72D297353CC}">
                <c16:uniqueId val="{00000002-645E-407D-AE74-04345AEC35E6}"/>
              </c:ext>
            </c:extLst>
          </c:dPt>
          <c:dPt>
            <c:idx val="1"/>
            <c:bubble3D val="0"/>
            <c:explosion val="2"/>
            <c:spPr>
              <a:solidFill>
                <a:schemeClr val="accent2"/>
              </a:solidFill>
              <a:ln w="19050">
                <a:solidFill>
                  <a:schemeClr val="lt1"/>
                </a:solidFill>
              </a:ln>
              <a:effectLst/>
            </c:spPr>
            <c:extLst>
              <c:ext xmlns:c16="http://schemas.microsoft.com/office/drawing/2014/chart" uri="{C3380CC4-5D6E-409C-BE32-E72D297353CC}">
                <c16:uniqueId val="{00000004-645E-407D-AE74-04345AEC35E6}"/>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3-645E-407D-AE74-04345AEC35E6}"/>
              </c:ext>
            </c:extLst>
          </c:dPt>
          <c:dLbls>
            <c:dLbl>
              <c:idx val="0"/>
              <c:tx>
                <c:rich>
                  <a:bodyPr/>
                  <a:lstStyle/>
                  <a:p>
                    <a:fld id="{D06447BE-B5DD-4394-9AB5-14349062C878}" type="CELLRANGE">
                      <a:rPr lang="en-US"/>
                      <a:pPr/>
                      <a:t>[CELLRANGE]</a:t>
                    </a:fld>
                    <a:r>
                      <a:rPr lang="en-US" baseline="0"/>
                      <a:t>, </a:t>
                    </a:r>
                    <a:fld id="{0127FE51-1C4E-4C74-8E1F-EADA6ABBD596}"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45E-407D-AE74-04345AEC35E6}"/>
                </c:ext>
              </c:extLst>
            </c:dLbl>
            <c:dLbl>
              <c:idx val="1"/>
              <c:tx>
                <c:rich>
                  <a:bodyPr/>
                  <a:lstStyle/>
                  <a:p>
                    <a:fld id="{7899552B-99CB-48BD-A7DE-37ADC26EAC2B}" type="CELLRANGE">
                      <a:rPr lang="en-US"/>
                      <a:pPr/>
                      <a:t>[CELLRANGE]</a:t>
                    </a:fld>
                    <a:r>
                      <a:rPr lang="en-US" baseline="0"/>
                      <a:t>, </a:t>
                    </a:r>
                    <a:fld id="{3AEB0825-3C90-4619-B3B2-5087B2194613}"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45E-407D-AE74-04345AEC35E6}"/>
                </c:ext>
              </c:extLst>
            </c:dLbl>
            <c:dLbl>
              <c:idx val="2"/>
              <c:tx>
                <c:rich>
                  <a:bodyPr/>
                  <a:lstStyle/>
                  <a:p>
                    <a:fld id="{2CF46D2C-206C-4582-A5B0-AC4155289DE1}" type="CELLRANGE">
                      <a:rPr lang="en-US"/>
                      <a:pPr/>
                      <a:t>[CELLRANGE]</a:t>
                    </a:fld>
                    <a:r>
                      <a:rPr lang="en-US" baseline="0"/>
                      <a:t>, </a:t>
                    </a:r>
                    <a:fld id="{5FBCC3AB-5BC6-4BA3-9B36-52904CEAAEF9}"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45E-407D-AE74-04345AEC35E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'Payment Preference Pivot Table'!$B$4:$B$6</c:f>
              <c:strCache>
                <c:ptCount val="3"/>
                <c:pt idx="0">
                  <c:v>Card</c:v>
                </c:pt>
                <c:pt idx="1">
                  <c:v>Cash</c:v>
                </c:pt>
                <c:pt idx="2">
                  <c:v>Wallet</c:v>
                </c:pt>
              </c:strCache>
            </c:strRef>
          </c:cat>
          <c:val>
            <c:numRef>
              <c:f>'Payment Preference Pivot Table'!$B$4:$B$6</c:f>
              <c:numCache>
                <c:formatCode>General</c:formatCode>
                <c:ptCount val="3"/>
                <c:pt idx="0">
                  <c:v>616</c:v>
                </c:pt>
                <c:pt idx="1">
                  <c:v>656</c:v>
                </c:pt>
                <c:pt idx="2">
                  <c:v>635</c:v>
                </c:pt>
              </c:numCache>
            </c:numRef>
          </c:val>
          <c:extLst>
            <c:ext xmlns:c15="http://schemas.microsoft.com/office/drawing/2012/chart" uri="{02D57815-91ED-43cb-92C2-25804820EDAC}">
              <c15:datalabelsRange>
                <c15:f>'Payment Preference Pivot Table'!$B$4:$B$6</c15:f>
                <c15:dlblRangeCache>
                  <c:ptCount val="3"/>
                  <c:pt idx="0">
                    <c:v>Card</c:v>
                  </c:pt>
                  <c:pt idx="1">
                    <c:v>Cash</c:v>
                  </c:pt>
                  <c:pt idx="2">
                    <c:v>Wallet</c:v>
                  </c:pt>
                </c15:dlblRangeCache>
              </c15:datalabelsRange>
            </c:ext>
            <c:ext xmlns:c16="http://schemas.microsoft.com/office/drawing/2014/chart" uri="{C3380CC4-5D6E-409C-BE32-E72D297353CC}">
              <c16:uniqueId val="{00000000-645E-407D-AE74-04345AEC35E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Analysis.xlsx]Cust Demographics Pivot Table!PivotTable1</c:name>
    <c:fmtId val="5"/>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Customer Gender Demographic View</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 Demographics Pivot Table'!$C$3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 Demographics Pivot Table'!$B$4:$B$7</c:f>
              <c:strCache>
                <c:ptCount val="3"/>
                <c:pt idx="0">
                  <c:v>Female</c:v>
                </c:pt>
                <c:pt idx="1">
                  <c:v>Male</c:v>
                </c:pt>
                <c:pt idx="2">
                  <c:v>Other</c:v>
                </c:pt>
              </c:strCache>
            </c:strRef>
          </c:cat>
          <c:val>
            <c:numRef>
              <c:f>'Cust Demographics Pivot Table'!$C$4:$C$7</c:f>
              <c:numCache>
                <c:formatCode>##\ "No. Of Customers"</c:formatCode>
                <c:ptCount val="3"/>
                <c:pt idx="0">
                  <c:v>662</c:v>
                </c:pt>
                <c:pt idx="1">
                  <c:v>626</c:v>
                </c:pt>
                <c:pt idx="2">
                  <c:v>619</c:v>
                </c:pt>
              </c:numCache>
            </c:numRef>
          </c:val>
          <c:extLst>
            <c:ext xmlns:c16="http://schemas.microsoft.com/office/drawing/2014/chart" uri="{C3380CC4-5D6E-409C-BE32-E72D297353CC}">
              <c16:uniqueId val="{00000000-E0B5-4C26-A19D-EB62D3A84EE7}"/>
            </c:ext>
          </c:extLst>
        </c:ser>
        <c:dLbls>
          <c:dLblPos val="outEnd"/>
          <c:showLegendKey val="0"/>
          <c:showVal val="1"/>
          <c:showCatName val="0"/>
          <c:showSerName val="0"/>
          <c:showPercent val="0"/>
          <c:showBubbleSize val="0"/>
        </c:dLbls>
        <c:gapWidth val="100"/>
        <c:overlap val="-27"/>
        <c:axId val="1150292799"/>
        <c:axId val="1150292319"/>
      </c:barChart>
      <c:catAx>
        <c:axId val="11502927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b="1"/>
                  <a:t>Gender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150292319"/>
        <c:crosses val="autoZero"/>
        <c:auto val="1"/>
        <c:lblAlgn val="ctr"/>
        <c:lblOffset val="100"/>
        <c:noMultiLvlLbl val="0"/>
      </c:catAx>
      <c:valAx>
        <c:axId val="1150292319"/>
        <c:scaling>
          <c:orientation val="minMax"/>
        </c:scaling>
        <c:delete val="1"/>
        <c:axPos val="l"/>
        <c:numFmt formatCode="##\ &quot;No. Of Customers&quot;" sourceLinked="1"/>
        <c:majorTickMark val="none"/>
        <c:minorTickMark val="none"/>
        <c:tickLblPos val="nextTo"/>
        <c:crossAx val="115029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Analysis.xlsx]Cust Demographics Pivot Table!PivotTable2</c:name>
    <c:fmtId val="5"/>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Customer Age Demographic</a:t>
            </a:r>
            <a:r>
              <a:rPr lang="en-US" sz="1000" b="1" baseline="0"/>
              <a:t> View</a:t>
            </a:r>
            <a:endParaRPr lang="en-US" sz="1000" b="1"/>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 Demographics Pivot Table'!$G$3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 Demographics Pivot Table'!$F$4:$F$7</c:f>
              <c:strCache>
                <c:ptCount val="3"/>
                <c:pt idx="0">
                  <c:v>Adult</c:v>
                </c:pt>
                <c:pt idx="1">
                  <c:v>Teenager</c:v>
                </c:pt>
                <c:pt idx="2">
                  <c:v>Senior</c:v>
                </c:pt>
              </c:strCache>
            </c:strRef>
          </c:cat>
          <c:val>
            <c:numRef>
              <c:f>'Cust Demographics Pivot Table'!$G$4:$G$7</c:f>
              <c:numCache>
                <c:formatCode>##\ "No. of Customers"</c:formatCode>
                <c:ptCount val="3"/>
                <c:pt idx="0">
                  <c:v>647</c:v>
                </c:pt>
                <c:pt idx="1">
                  <c:v>634</c:v>
                </c:pt>
                <c:pt idx="2">
                  <c:v>626</c:v>
                </c:pt>
              </c:numCache>
            </c:numRef>
          </c:val>
          <c:extLst>
            <c:ext xmlns:c16="http://schemas.microsoft.com/office/drawing/2014/chart" uri="{C3380CC4-5D6E-409C-BE32-E72D297353CC}">
              <c16:uniqueId val="{00000000-99F2-4CB0-9917-ED8792F0A605}"/>
            </c:ext>
          </c:extLst>
        </c:ser>
        <c:dLbls>
          <c:dLblPos val="outEnd"/>
          <c:showLegendKey val="0"/>
          <c:showVal val="1"/>
          <c:showCatName val="0"/>
          <c:showSerName val="0"/>
          <c:showPercent val="0"/>
          <c:showBubbleSize val="0"/>
        </c:dLbls>
        <c:gapWidth val="40"/>
        <c:overlap val="-27"/>
        <c:axId val="2014893103"/>
        <c:axId val="2014894063"/>
      </c:barChart>
      <c:catAx>
        <c:axId val="2014893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14894063"/>
        <c:crosses val="autoZero"/>
        <c:auto val="1"/>
        <c:lblAlgn val="ctr"/>
        <c:lblOffset val="100"/>
        <c:noMultiLvlLbl val="0"/>
      </c:catAx>
      <c:valAx>
        <c:axId val="2014894063"/>
        <c:scaling>
          <c:orientation val="minMax"/>
        </c:scaling>
        <c:delete val="1"/>
        <c:axPos val="l"/>
        <c:numFmt formatCode="##\ &quot;No. of Customers&quot;" sourceLinked="1"/>
        <c:majorTickMark val="none"/>
        <c:minorTickMark val="none"/>
        <c:tickLblPos val="nextTo"/>
        <c:crossAx val="201489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Analysis.xlsx]Cust Demographics Pivot Table!PivotTable3</c:name>
    <c:fmtId val="5"/>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a:t>Customer City Demographic View</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 Demographics Pivot Table'!$K$3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 Demographics Pivot Table'!$J$4:$J$9</c:f>
              <c:strCache>
                <c:ptCount val="5"/>
                <c:pt idx="0">
                  <c:v>Multan</c:v>
                </c:pt>
                <c:pt idx="1">
                  <c:v>Lahore</c:v>
                </c:pt>
                <c:pt idx="2">
                  <c:v>Islamabad</c:v>
                </c:pt>
                <c:pt idx="3">
                  <c:v>Peshawar</c:v>
                </c:pt>
                <c:pt idx="4">
                  <c:v>Karachi</c:v>
                </c:pt>
              </c:strCache>
            </c:strRef>
          </c:cat>
          <c:val>
            <c:numRef>
              <c:f>'Cust Demographics Pivot Table'!$K$4:$K$9</c:f>
              <c:numCache>
                <c:formatCode>##\ "No. Of Customers"</c:formatCode>
                <c:ptCount val="5"/>
                <c:pt idx="0">
                  <c:v>429</c:v>
                </c:pt>
                <c:pt idx="1">
                  <c:v>381</c:v>
                </c:pt>
                <c:pt idx="2">
                  <c:v>377</c:v>
                </c:pt>
                <c:pt idx="3">
                  <c:v>369</c:v>
                </c:pt>
                <c:pt idx="4">
                  <c:v>351</c:v>
                </c:pt>
              </c:numCache>
            </c:numRef>
          </c:val>
          <c:extLst>
            <c:ext xmlns:c16="http://schemas.microsoft.com/office/drawing/2014/chart" uri="{C3380CC4-5D6E-409C-BE32-E72D297353CC}">
              <c16:uniqueId val="{00000000-4390-49FA-8761-3DE98AAB1F55}"/>
            </c:ext>
          </c:extLst>
        </c:ser>
        <c:dLbls>
          <c:dLblPos val="outEnd"/>
          <c:showLegendKey val="0"/>
          <c:showVal val="1"/>
          <c:showCatName val="0"/>
          <c:showSerName val="0"/>
          <c:showPercent val="0"/>
          <c:showBubbleSize val="0"/>
        </c:dLbls>
        <c:gapWidth val="40"/>
        <c:overlap val="-27"/>
        <c:axId val="1873552543"/>
        <c:axId val="1873551103"/>
      </c:barChart>
      <c:catAx>
        <c:axId val="187355254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b="1"/>
                  <a:t>City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873551103"/>
        <c:crosses val="autoZero"/>
        <c:auto val="1"/>
        <c:lblAlgn val="ctr"/>
        <c:lblOffset val="100"/>
        <c:noMultiLvlLbl val="0"/>
      </c:catAx>
      <c:valAx>
        <c:axId val="1873551103"/>
        <c:scaling>
          <c:orientation val="minMax"/>
        </c:scaling>
        <c:delete val="1"/>
        <c:axPos val="l"/>
        <c:numFmt formatCode="##\ &quot;No. Of Customers&quot;" sourceLinked="1"/>
        <c:majorTickMark val="out"/>
        <c:minorTickMark val="none"/>
        <c:tickLblPos val="nextTo"/>
        <c:crossAx val="187355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Analysis.xlsx]Sales Distribution Pivot Table!PivotTable4</c:name>
    <c:fmtId val="7"/>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t>Sales Distribution</a:t>
            </a:r>
            <a:r>
              <a:rPr lang="en-US" sz="1000" b="1" baseline="0"/>
              <a:t> by Restaurants</a:t>
            </a:r>
            <a:endParaRPr lang="en-US" sz="1000" b="1"/>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3.9483929639146008E-2"/>
              <c:y val="8.682838032342726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9.1324189968217638E-3"/>
              <c:y val="-6.451612903225803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3.0441396656073617E-3"/>
              <c:y val="-5.913978494623665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4.5662094984107639E-3"/>
              <c:y val="-3.225806451612903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Distribution Pivot Table'!$C$3</c:f>
              <c:strCache>
                <c:ptCount val="1"/>
                <c:pt idx="0">
                  <c:v>Total</c:v>
                </c:pt>
              </c:strCache>
            </c:strRef>
          </c:tx>
          <c:spPr>
            <a:ln w="28575" cap="rnd">
              <a:solidFill>
                <a:schemeClr val="accent1"/>
              </a:solidFill>
              <a:round/>
            </a:ln>
            <a:effectLst/>
          </c:spPr>
          <c:marker>
            <c:symbol val="none"/>
          </c:marker>
          <c:dLbls>
            <c:dLbl>
              <c:idx val="0"/>
              <c:layout>
                <c:manualLayout>
                  <c:x val="-9.1324189968217638E-3"/>
                  <c:y val="-6.4516129032258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95-469E-A2AB-7644EC1E7BFB}"/>
                </c:ext>
              </c:extLst>
            </c:dLbl>
            <c:dLbl>
              <c:idx val="1"/>
              <c:layout>
                <c:manualLayout>
                  <c:x val="4.5662094984107639E-3"/>
                  <c:y val="-3.2258064516129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A95-469E-A2AB-7644EC1E7BFB}"/>
                </c:ext>
              </c:extLst>
            </c:dLbl>
            <c:dLbl>
              <c:idx val="2"/>
              <c:layout>
                <c:manualLayout>
                  <c:x val="-3.9483929639146008E-2"/>
                  <c:y val="8.68283803234272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95-469E-A2AB-7644EC1E7BFB}"/>
                </c:ext>
              </c:extLst>
            </c:dLbl>
            <c:dLbl>
              <c:idx val="3"/>
              <c:layout>
                <c:manualLayout>
                  <c:x val="-3.0441396656073617E-3"/>
                  <c:y val="-5.91397849462366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95-469E-A2AB-7644EC1E7BFB}"/>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Distribution Pivot Table'!$B$4:$B$9</c:f>
              <c:strCache>
                <c:ptCount val="5"/>
                <c:pt idx="0">
                  <c:v>Subway</c:v>
                </c:pt>
                <c:pt idx="1">
                  <c:v>Pizza Hut</c:v>
                </c:pt>
                <c:pt idx="2">
                  <c:v>KFC</c:v>
                </c:pt>
                <c:pt idx="3">
                  <c:v>Burger King</c:v>
                </c:pt>
                <c:pt idx="4">
                  <c:v>McDonald's</c:v>
                </c:pt>
              </c:strCache>
            </c:strRef>
          </c:cat>
          <c:val>
            <c:numRef>
              <c:f>'Sales Distribution Pivot Table'!$C$4:$C$9</c:f>
              <c:numCache>
                <c:formatCode>"Ksh"#,##0</c:formatCode>
                <c:ptCount val="5"/>
                <c:pt idx="0">
                  <c:v>323588.40000000014</c:v>
                </c:pt>
                <c:pt idx="1">
                  <c:v>302303.83</c:v>
                </c:pt>
                <c:pt idx="2">
                  <c:v>298390.77</c:v>
                </c:pt>
                <c:pt idx="3">
                  <c:v>293335.24999999988</c:v>
                </c:pt>
                <c:pt idx="4">
                  <c:v>279538.08000000013</c:v>
                </c:pt>
              </c:numCache>
            </c:numRef>
          </c:val>
          <c:smooth val="0"/>
          <c:extLst>
            <c:ext xmlns:c16="http://schemas.microsoft.com/office/drawing/2014/chart" uri="{C3380CC4-5D6E-409C-BE32-E72D297353CC}">
              <c16:uniqueId val="{00000000-D7F6-4EE7-8CF4-D202F794FFF1}"/>
            </c:ext>
          </c:extLst>
        </c:ser>
        <c:dLbls>
          <c:showLegendKey val="0"/>
          <c:showVal val="1"/>
          <c:showCatName val="0"/>
          <c:showSerName val="0"/>
          <c:showPercent val="0"/>
          <c:showBubbleSize val="0"/>
        </c:dLbls>
        <c:smooth val="0"/>
        <c:axId val="1150295199"/>
        <c:axId val="2012969455"/>
      </c:lineChart>
      <c:catAx>
        <c:axId val="11502951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b="1"/>
                  <a:t>Restaurant Names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12969455"/>
        <c:crosses val="autoZero"/>
        <c:auto val="1"/>
        <c:lblAlgn val="ctr"/>
        <c:lblOffset val="100"/>
        <c:noMultiLvlLbl val="0"/>
      </c:catAx>
      <c:valAx>
        <c:axId val="2012969455"/>
        <c:scaling>
          <c:orientation val="minMax"/>
        </c:scaling>
        <c:delete val="1"/>
        <c:axPos val="l"/>
        <c:numFmt formatCode="&quot;Ksh&quot;#,##0" sourceLinked="1"/>
        <c:majorTickMark val="none"/>
        <c:minorTickMark val="none"/>
        <c:tickLblPos val="nextTo"/>
        <c:crossAx val="115029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Analysis.xlsx]Sales Distribution Pivot Table!PivotTable5</c:name>
    <c:fmtId val="7"/>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a:t>Sales Distrbution</a:t>
            </a:r>
            <a:r>
              <a:rPr lang="en-US" sz="900" b="1" baseline="0"/>
              <a:t> by Dish Name</a:t>
            </a:r>
            <a:endParaRPr lang="en-US" sz="900" b="1"/>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Distribution Pivot Table'!$H$3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Distribution Pivot Table'!$G$4:$G$9</c:f>
              <c:strCache>
                <c:ptCount val="5"/>
                <c:pt idx="0">
                  <c:v>Fries</c:v>
                </c:pt>
                <c:pt idx="1">
                  <c:v>Pasta</c:v>
                </c:pt>
                <c:pt idx="2">
                  <c:v>Burger</c:v>
                </c:pt>
                <c:pt idx="3">
                  <c:v>Pizza</c:v>
                </c:pt>
                <c:pt idx="4">
                  <c:v>Sandwich</c:v>
                </c:pt>
              </c:strCache>
            </c:strRef>
          </c:cat>
          <c:val>
            <c:numRef>
              <c:f>'Sales Distribution Pivot Table'!$H$4:$H$9</c:f>
              <c:numCache>
                <c:formatCode>"Ksh"#,##0</c:formatCode>
                <c:ptCount val="5"/>
                <c:pt idx="0">
                  <c:v>275000.53999999998</c:v>
                </c:pt>
                <c:pt idx="1">
                  <c:v>289380.96999999997</c:v>
                </c:pt>
                <c:pt idx="2">
                  <c:v>295324.68000000017</c:v>
                </c:pt>
                <c:pt idx="3">
                  <c:v>300523.44999999995</c:v>
                </c:pt>
                <c:pt idx="4">
                  <c:v>336926.68999999989</c:v>
                </c:pt>
              </c:numCache>
            </c:numRef>
          </c:val>
          <c:extLst>
            <c:ext xmlns:c16="http://schemas.microsoft.com/office/drawing/2014/chart" uri="{C3380CC4-5D6E-409C-BE32-E72D297353CC}">
              <c16:uniqueId val="{00000000-265B-4085-8B5E-536EC8CE9B9F}"/>
            </c:ext>
          </c:extLst>
        </c:ser>
        <c:dLbls>
          <c:dLblPos val="outEnd"/>
          <c:showLegendKey val="0"/>
          <c:showVal val="1"/>
          <c:showCatName val="0"/>
          <c:showSerName val="0"/>
          <c:showPercent val="0"/>
          <c:showBubbleSize val="0"/>
        </c:dLbls>
        <c:gapWidth val="40"/>
        <c:axId val="1876268015"/>
        <c:axId val="1876268975"/>
      </c:barChart>
      <c:catAx>
        <c:axId val="1876268015"/>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b="1"/>
                  <a:t>Dish Name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1876268975"/>
        <c:crosses val="autoZero"/>
        <c:auto val="1"/>
        <c:lblAlgn val="ctr"/>
        <c:lblOffset val="100"/>
        <c:noMultiLvlLbl val="0"/>
      </c:catAx>
      <c:valAx>
        <c:axId val="1876268975"/>
        <c:scaling>
          <c:orientation val="minMax"/>
        </c:scaling>
        <c:delete val="1"/>
        <c:axPos val="b"/>
        <c:numFmt formatCode="&quot;Ksh&quot;#,##0" sourceLinked="1"/>
        <c:majorTickMark val="none"/>
        <c:minorTickMark val="none"/>
        <c:tickLblPos val="nextTo"/>
        <c:crossAx val="187626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Analysis.xlsx]Sales Distribution Pivot Table!PivotTable6</c:name>
    <c:fmtId val="7"/>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a:t>Sales Distribution by Dish Category</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Distribution Pivot Table'!$M$3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Distribution Pivot Table'!$L$4:$L$9</c:f>
              <c:strCache>
                <c:ptCount val="5"/>
                <c:pt idx="0">
                  <c:v>Fast Food</c:v>
                </c:pt>
                <c:pt idx="1">
                  <c:v>Continental</c:v>
                </c:pt>
                <c:pt idx="2">
                  <c:v>Italian</c:v>
                </c:pt>
                <c:pt idx="3">
                  <c:v>Chinese</c:v>
                </c:pt>
                <c:pt idx="4">
                  <c:v>Dessert</c:v>
                </c:pt>
              </c:strCache>
            </c:strRef>
          </c:cat>
          <c:val>
            <c:numRef>
              <c:f>'Sales Distribution Pivot Table'!$M$4:$M$9</c:f>
              <c:numCache>
                <c:formatCode>"Ksh"#,##0</c:formatCode>
                <c:ptCount val="5"/>
                <c:pt idx="0">
                  <c:v>319550.49</c:v>
                </c:pt>
                <c:pt idx="1">
                  <c:v>308994.39000000007</c:v>
                </c:pt>
                <c:pt idx="2">
                  <c:v>307435.86000000028</c:v>
                </c:pt>
                <c:pt idx="3">
                  <c:v>287739.15999999997</c:v>
                </c:pt>
                <c:pt idx="4">
                  <c:v>273436.42999999988</c:v>
                </c:pt>
              </c:numCache>
            </c:numRef>
          </c:val>
          <c:extLst>
            <c:ext xmlns:c16="http://schemas.microsoft.com/office/drawing/2014/chart" uri="{C3380CC4-5D6E-409C-BE32-E72D297353CC}">
              <c16:uniqueId val="{00000000-6CA7-490F-8919-A7B8CAAF2B28}"/>
            </c:ext>
          </c:extLst>
        </c:ser>
        <c:dLbls>
          <c:dLblPos val="outEnd"/>
          <c:showLegendKey val="0"/>
          <c:showVal val="1"/>
          <c:showCatName val="0"/>
          <c:showSerName val="0"/>
          <c:showPercent val="0"/>
          <c:showBubbleSize val="0"/>
        </c:dLbls>
        <c:gapWidth val="40"/>
        <c:axId val="2021302415"/>
        <c:axId val="2021307695"/>
      </c:barChart>
      <c:catAx>
        <c:axId val="202130241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b="1"/>
                  <a:t>Dish 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KE"/>
          </a:p>
        </c:txPr>
        <c:crossAx val="2021307695"/>
        <c:crosses val="autoZero"/>
        <c:auto val="1"/>
        <c:lblAlgn val="ctr"/>
        <c:lblOffset val="100"/>
        <c:noMultiLvlLbl val="0"/>
      </c:catAx>
      <c:valAx>
        <c:axId val="2021307695"/>
        <c:scaling>
          <c:orientation val="minMax"/>
        </c:scaling>
        <c:delete val="1"/>
        <c:axPos val="l"/>
        <c:numFmt formatCode="&quot;Ksh&quot;#,##0" sourceLinked="1"/>
        <c:majorTickMark val="none"/>
        <c:minorTickMark val="none"/>
        <c:tickLblPos val="nextTo"/>
        <c:crossAx val="202130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Analysis.xlsx]Delivery Performance Pivot Tabl!PivotTable7</c:name>
    <c:fmtId val="9"/>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a:t>Delivery Performance</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9050">
            <a:solidFill>
              <a:schemeClr val="lt1"/>
            </a:solidFill>
          </a:ln>
          <a:effectLst/>
        </c:spPr>
        <c:dLbl>
          <c:idx val="0"/>
          <c:layout>
            <c:manualLayout>
              <c:x val="8.2166199813258636E-2"/>
              <c:y val="-0.10572685594723585"/>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2D2D954D-8BB1-4CDF-8B07-9F3573509557}"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6940BD50-2DDA-49F0-84A2-F0DE65D0C37B}"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chemeClr val="accent3"/>
          </a:solidFill>
          <a:ln w="19050">
            <a:solidFill>
              <a:schemeClr val="lt1"/>
            </a:solidFill>
          </a:ln>
          <a:effectLst/>
        </c:spPr>
        <c:dLbl>
          <c:idx val="0"/>
          <c:layout>
            <c:manualLayout>
              <c:x val="0.12324929971988792"/>
              <c:y val="7.0484570631490565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54913C2-87C7-43F9-BE19-B60EB9E040F5}"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E520F58A-6411-457F-83D0-D4B829D183F7}"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2"/>
          </a:solidFill>
          <a:ln w="19050">
            <a:solidFill>
              <a:schemeClr val="lt1"/>
            </a:solidFill>
          </a:ln>
          <a:effectLst/>
        </c:spPr>
        <c:dLbl>
          <c:idx val="0"/>
          <c:layout>
            <c:manualLayout>
              <c:x val="2.6143790849673203E-2"/>
              <c:y val="-9.789523698818149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05969E8-9498-47C0-9228-A9BB9DC422D4}"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BE67AAAC-3331-4F41-AE18-91C3F774F936}"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6"/>
        <c:spPr>
          <a:solidFill>
            <a:schemeClr val="accent1"/>
          </a:solidFill>
          <a:ln w="19050">
            <a:solidFill>
              <a:schemeClr val="lt1"/>
            </a:solidFill>
          </a:ln>
          <a:effectLst/>
        </c:spPr>
        <c:dLbl>
          <c:idx val="0"/>
          <c:layout>
            <c:manualLayout>
              <c:x val="8.2166199813258636E-2"/>
              <c:y val="-0.10572685594723585"/>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2B796E6F-C25B-4C1C-9F39-3EA806051C9B}" type="CELLRANGE">
                  <a:rPr lang="en-US" baseline="0"/>
                  <a:pPr>
                    <a:defRPr sz="1000" b="1" i="0" u="none" strike="noStrike" kern="1200" baseline="0">
                      <a:solidFill>
                        <a:sysClr val="windowText" lastClr="000000"/>
                      </a:solidFill>
                      <a:latin typeface="+mn-lt"/>
                      <a:ea typeface="+mn-ea"/>
                      <a:cs typeface="+mn-cs"/>
                    </a:defRPr>
                  </a:pPr>
                  <a:t>[CELLRANGE]</a:t>
                </a:fld>
                <a:r>
                  <a:rPr lang="en-US" baseline="0"/>
                  <a:t>, </a:t>
                </a:r>
                <a:fld id="{0DC0E842-EF02-4F64-A221-1F345C94AE15}"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w="19050">
            <a:solidFill>
              <a:schemeClr val="lt1"/>
            </a:solidFill>
          </a:ln>
          <a:effectLst/>
        </c:spPr>
        <c:dLbl>
          <c:idx val="0"/>
          <c:layout>
            <c:manualLayout>
              <c:x val="2.6143790849673203E-2"/>
              <c:y val="-9.789523698818149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369A819C-5789-4768-8FD2-1844BA47DA5B}" type="CELLRANGE">
                  <a:rPr lang="en-US" baseline="0"/>
                  <a:pPr>
                    <a:defRPr sz="1000" b="1" i="0" u="none" strike="noStrike" kern="1200" baseline="0">
                      <a:solidFill>
                        <a:sysClr val="windowText" lastClr="000000"/>
                      </a:solidFill>
                      <a:latin typeface="+mn-lt"/>
                      <a:ea typeface="+mn-ea"/>
                      <a:cs typeface="+mn-cs"/>
                    </a:defRPr>
                  </a:pPr>
                  <a:t>[CELLRANGE]</a:t>
                </a:fld>
                <a:r>
                  <a:rPr lang="en-US" baseline="0"/>
                  <a:t>, </a:t>
                </a:r>
                <a:fld id="{89A6F842-CD5A-4850-A878-5B0940533C5F}"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19050">
            <a:solidFill>
              <a:schemeClr val="lt1"/>
            </a:solidFill>
          </a:ln>
          <a:effectLst/>
        </c:spPr>
        <c:dLbl>
          <c:idx val="0"/>
          <c:layout>
            <c:manualLayout>
              <c:x val="0.12324929971988792"/>
              <c:y val="7.0484570631490565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6E27FDA0-0742-4556-94E2-978BE05EF1D7}" type="CELLRANGE">
                  <a:rPr lang="en-US" baseline="0"/>
                  <a:pPr>
                    <a:defRPr sz="1000" b="1" i="0" u="none" strike="noStrike" kern="1200" baseline="0">
                      <a:solidFill>
                        <a:sysClr val="windowText" lastClr="000000"/>
                      </a:solidFill>
                      <a:latin typeface="+mn-lt"/>
                      <a:ea typeface="+mn-ea"/>
                      <a:cs typeface="+mn-cs"/>
                    </a:defRPr>
                  </a:pPr>
                  <a:t>[CELLRANGE]</a:t>
                </a:fld>
                <a:r>
                  <a:rPr lang="en-US" baseline="0"/>
                  <a:t>, </a:t>
                </a:r>
                <a:fld id="{31597D0E-C32A-4C92-8794-5D6215482A2E}"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0"/>
        <c:spPr>
          <a:solidFill>
            <a:schemeClr val="accent1"/>
          </a:solidFill>
          <a:ln w="19050">
            <a:solidFill>
              <a:schemeClr val="lt1"/>
            </a:solidFill>
          </a:ln>
          <a:effectLst/>
        </c:spPr>
        <c:dLbl>
          <c:idx val="0"/>
          <c:layout>
            <c:manualLayout>
              <c:x val="8.2166199813258636E-2"/>
              <c:y val="-0.10572685594723585"/>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2C7F10A-A45D-446F-9D4F-DC4037ECF9A4}" type="CELLRANGE">
                  <a:rPr lang="en-US" baseline="0"/>
                  <a:pPr>
                    <a:defRPr sz="1000" b="1" i="0" u="none" strike="noStrike" kern="1200" baseline="0">
                      <a:solidFill>
                        <a:sysClr val="windowText" lastClr="000000"/>
                      </a:solidFill>
                      <a:latin typeface="+mn-lt"/>
                      <a:ea typeface="+mn-ea"/>
                      <a:cs typeface="+mn-cs"/>
                    </a:defRPr>
                  </a:pPr>
                  <a:t>[CELLRANGE]</a:t>
                </a:fld>
                <a:r>
                  <a:rPr lang="en-US" baseline="0"/>
                  <a:t>, </a:t>
                </a:r>
                <a:fld id="{AAFBB752-18E6-4224-B9B9-2E0944FFF8B4}"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9050">
            <a:solidFill>
              <a:schemeClr val="lt1"/>
            </a:solidFill>
          </a:ln>
          <a:effectLst/>
        </c:spPr>
        <c:dLbl>
          <c:idx val="0"/>
          <c:layout>
            <c:manualLayout>
              <c:x val="2.6143790849673203E-2"/>
              <c:y val="-9.7895236988181492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70D58862-2436-4E05-88A7-1F158EA8F037}" type="CELLRANGE">
                  <a:rPr lang="en-US" baseline="0"/>
                  <a:pPr>
                    <a:defRPr sz="1000" b="1" i="0" u="none" strike="noStrike" kern="1200" baseline="0">
                      <a:solidFill>
                        <a:sysClr val="windowText" lastClr="000000"/>
                      </a:solidFill>
                      <a:latin typeface="+mn-lt"/>
                      <a:ea typeface="+mn-ea"/>
                      <a:cs typeface="+mn-cs"/>
                    </a:defRPr>
                  </a:pPr>
                  <a:t>[CELLRANGE]</a:t>
                </a:fld>
                <a:r>
                  <a:rPr lang="en-US" baseline="0"/>
                  <a:t>, </a:t>
                </a:r>
                <a:fld id="{D2681F2E-F474-4C02-857F-F34AAC729FA0}"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1"/>
          </a:solidFill>
          <a:ln w="19050">
            <a:solidFill>
              <a:schemeClr val="lt1"/>
            </a:solidFill>
          </a:ln>
          <a:effectLst/>
        </c:spPr>
        <c:dLbl>
          <c:idx val="0"/>
          <c:layout>
            <c:manualLayout>
              <c:x val="0.12324929971988792"/>
              <c:y val="7.0484570631490565E-2"/>
            </c:manualLayout>
          </c:layout>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71BD9602-BD64-415A-B270-65A45A057C8B}" type="CELLRANGE">
                  <a:rPr lang="en-US" baseline="0"/>
                  <a:pPr>
                    <a:defRPr sz="1000" b="1" i="0" u="none" strike="noStrike" kern="1200" baseline="0">
                      <a:solidFill>
                        <a:sysClr val="windowText" lastClr="000000"/>
                      </a:solidFill>
                      <a:latin typeface="+mn-lt"/>
                      <a:ea typeface="+mn-ea"/>
                      <a:cs typeface="+mn-cs"/>
                    </a:defRPr>
                  </a:pPr>
                  <a:t>[CELLRANGE]</a:t>
                </a:fld>
                <a:r>
                  <a:rPr lang="en-US" baseline="0"/>
                  <a:t>, </a:t>
                </a:r>
                <a:fld id="{CF8A750B-748B-4C8E-9686-CF9D556E84BF}"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4"/>
        <c:spPr>
          <a:solidFill>
            <a:schemeClr val="accent1"/>
          </a:solidFill>
          <a:ln w="19050">
            <a:solidFill>
              <a:schemeClr val="lt1"/>
            </a:solidFill>
          </a:ln>
          <a:effectLst/>
        </c:spPr>
        <c:dLbl>
          <c:idx val="0"/>
          <c:layout>
            <c:manualLayout>
              <c:x val="8.2166199813258636E-2"/>
              <c:y val="-0.10572685594723585"/>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fld id="{DCF6DDC4-9A7C-4762-8AB9-2D5F20DA707B}" type="CELLRANGE">
                  <a:rPr lang="en-US" sz="800" baseline="0">
                    <a:solidFill>
                      <a:schemeClr val="tx2"/>
                    </a:solidFill>
                  </a:rPr>
                  <a:pPr>
                    <a:defRPr sz="800" b="1">
                      <a:solidFill>
                        <a:schemeClr val="tx2"/>
                      </a:solidFill>
                    </a:defRPr>
                  </a:pPr>
                  <a:t>[CELLRANGE]</a:t>
                </a:fld>
                <a:r>
                  <a:rPr lang="en-US" sz="800" baseline="0">
                    <a:solidFill>
                      <a:schemeClr val="tx2"/>
                    </a:solidFill>
                  </a:rPr>
                  <a:t>, </a:t>
                </a:r>
                <a:fld id="{1040BE64-165A-404E-80D4-01AA51AFD9D5}" type="VALUE">
                  <a:rPr lang="en-US" sz="800" baseline="0">
                    <a:solidFill>
                      <a:schemeClr val="tx2"/>
                    </a:solidFill>
                  </a:rPr>
                  <a:pPr>
                    <a:defRPr sz="800" b="1">
                      <a:solidFill>
                        <a:schemeClr val="tx2"/>
                      </a:solidFill>
                    </a:defRPr>
                  </a:pPr>
                  <a:t>[VALUE]</a:t>
                </a:fld>
                <a:endParaRPr lang="en-US" sz="800" baseline="0">
                  <a:solidFill>
                    <a:schemeClr val="tx2"/>
                  </a:solidFill>
                </a:endParaRPr>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1"/>
          </a:solidFill>
          <a:ln w="19050">
            <a:solidFill>
              <a:schemeClr val="lt1"/>
            </a:solidFill>
          </a:ln>
          <a:effectLst/>
        </c:spPr>
        <c:dLbl>
          <c:idx val="0"/>
          <c:layout>
            <c:manualLayout>
              <c:x val="4.7477025371828518E-2"/>
              <c:y val="-0.13493211496711061"/>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fld id="{4CB0FD02-9DBA-4871-9372-1A39385C4093}" type="CELLRANGE">
                  <a:rPr lang="en-US" sz="800" baseline="0">
                    <a:solidFill>
                      <a:schemeClr val="tx2"/>
                    </a:solidFill>
                  </a:rPr>
                  <a:pPr>
                    <a:defRPr sz="800" b="1">
                      <a:solidFill>
                        <a:schemeClr val="tx2"/>
                      </a:solidFill>
                    </a:defRPr>
                  </a:pPr>
                  <a:t>[CELLRANGE]</a:t>
                </a:fld>
                <a:r>
                  <a:rPr lang="en-US" sz="800" baseline="0">
                    <a:solidFill>
                      <a:schemeClr val="tx2"/>
                    </a:solidFill>
                  </a:rPr>
                  <a:t>, </a:t>
                </a:r>
                <a:fld id="{BCE03444-3E66-4864-9F45-C6C159AD67B7}" type="VALUE">
                  <a:rPr lang="en-US" sz="800" baseline="0">
                    <a:solidFill>
                      <a:schemeClr val="tx2"/>
                    </a:solidFill>
                  </a:rPr>
                  <a:pPr>
                    <a:defRPr sz="800" b="1">
                      <a:solidFill>
                        <a:schemeClr val="tx2"/>
                      </a:solidFill>
                    </a:defRPr>
                  </a:pPr>
                  <a:t>[VALUE]</a:t>
                </a:fld>
                <a:endParaRPr lang="en-US" sz="800" baseline="0">
                  <a:solidFill>
                    <a:schemeClr val="tx2"/>
                  </a:solidFill>
                </a:endParaRPr>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w="19050">
            <a:solidFill>
              <a:schemeClr val="lt1"/>
            </a:solidFill>
          </a:ln>
          <a:effectLst/>
        </c:spPr>
        <c:dLbl>
          <c:idx val="0"/>
          <c:layout>
            <c:manualLayout>
              <c:x val="0.12324929971988792"/>
              <c:y val="7.0484570631490565E-2"/>
            </c:manualLayout>
          </c:layout>
          <c:tx>
            <c:rich>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fld id="{1E88309A-80E2-4494-8652-4DE3C0841DE0}" type="CELLRANGE">
                  <a:rPr lang="en-US" sz="800" baseline="0">
                    <a:solidFill>
                      <a:schemeClr val="tx2"/>
                    </a:solidFill>
                  </a:rPr>
                  <a:pPr>
                    <a:defRPr sz="800" b="1">
                      <a:solidFill>
                        <a:schemeClr val="tx2"/>
                      </a:solidFill>
                    </a:defRPr>
                  </a:pPr>
                  <a:t>[CELLRANGE]</a:t>
                </a:fld>
                <a:r>
                  <a:rPr lang="en-US" sz="800" baseline="0">
                    <a:solidFill>
                      <a:schemeClr val="tx2"/>
                    </a:solidFill>
                  </a:rPr>
                  <a:t>, </a:t>
                </a:r>
                <a:fld id="{28F99E10-6F80-468C-A134-F94D9031A69C}" type="VALUE">
                  <a:rPr lang="en-US" sz="800" baseline="0">
                    <a:solidFill>
                      <a:schemeClr val="tx2"/>
                    </a:solidFill>
                  </a:rPr>
                  <a:pPr>
                    <a:defRPr sz="800" b="1">
                      <a:solidFill>
                        <a:schemeClr val="tx2"/>
                      </a:solidFill>
                    </a:defRPr>
                  </a:pPr>
                  <a:t>[VALUE]</a:t>
                </a:fld>
                <a:endParaRPr lang="en-US" sz="800" baseline="0">
                  <a:solidFill>
                    <a:schemeClr val="tx2"/>
                  </a:solidFill>
                </a:endParaRPr>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'Delivery Performance Pivot Tabl'!$B$4:$B$6</c:f>
              <c:strCache>
                <c:ptCount val="1"/>
                <c:pt idx="0">
                  <c:v>Total</c:v>
                </c:pt>
              </c:strCache>
            </c:strRef>
          </c:tx>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1-89F9-4FFB-BA52-7E54CA1CA8C9}"/>
              </c:ext>
            </c:extLst>
          </c:dPt>
          <c:dPt>
            <c:idx val="1"/>
            <c:bubble3D val="0"/>
            <c:explosion val="4"/>
            <c:spPr>
              <a:solidFill>
                <a:schemeClr val="accent2"/>
              </a:solidFill>
              <a:ln w="19050">
                <a:solidFill>
                  <a:schemeClr val="lt1"/>
                </a:solidFill>
              </a:ln>
              <a:effectLst/>
            </c:spPr>
            <c:extLst>
              <c:ext xmlns:c16="http://schemas.microsoft.com/office/drawing/2014/chart" uri="{C3380CC4-5D6E-409C-BE32-E72D297353CC}">
                <c16:uniqueId val="{00000003-89F9-4FFB-BA52-7E54CA1CA8C9}"/>
              </c:ext>
            </c:extLst>
          </c:dPt>
          <c:dPt>
            <c:idx val="2"/>
            <c:bubble3D val="0"/>
            <c:explosion val="6"/>
            <c:spPr>
              <a:solidFill>
                <a:schemeClr val="accent3"/>
              </a:solidFill>
              <a:ln w="19050">
                <a:solidFill>
                  <a:schemeClr val="lt1"/>
                </a:solidFill>
              </a:ln>
              <a:effectLst/>
            </c:spPr>
            <c:extLst>
              <c:ext xmlns:c16="http://schemas.microsoft.com/office/drawing/2014/chart" uri="{C3380CC4-5D6E-409C-BE32-E72D297353CC}">
                <c16:uniqueId val="{00000005-89F9-4FFB-BA52-7E54CA1CA8C9}"/>
              </c:ext>
            </c:extLst>
          </c:dPt>
          <c:dLbls>
            <c:dLbl>
              <c:idx val="0"/>
              <c:layout>
                <c:manualLayout>
                  <c:x val="4.7477025371828518E-2"/>
                  <c:y val="-0.13493211496711061"/>
                </c:manualLayout>
              </c:layout>
              <c:tx>
                <c:rich>
                  <a:bodyPr/>
                  <a:lstStyle/>
                  <a:p>
                    <a:fld id="{4CB0FD02-9DBA-4871-9372-1A39385C4093}" type="CELLRANGE">
                      <a:rPr lang="en-US" sz="800" baseline="0">
                        <a:solidFill>
                          <a:schemeClr val="tx2"/>
                        </a:solidFill>
                      </a:rPr>
                      <a:pPr/>
                      <a:t>[CELLRANGE]</a:t>
                    </a:fld>
                    <a:r>
                      <a:rPr lang="en-US" sz="800" baseline="0">
                        <a:solidFill>
                          <a:schemeClr val="tx2"/>
                        </a:solidFill>
                      </a:rPr>
                      <a:t>, </a:t>
                    </a:r>
                    <a:fld id="{BCE03444-3E66-4864-9F45-C6C159AD67B7}" type="VALUE">
                      <a:rPr lang="en-US" sz="800" baseline="0">
                        <a:solidFill>
                          <a:schemeClr val="tx2"/>
                        </a:solidFill>
                      </a:rPr>
                      <a:pPr/>
                      <a:t>[VALUE]</a:t>
                    </a:fld>
                    <a:endParaRPr lang="en-US" sz="800" baseline="0">
                      <a:solidFill>
                        <a:schemeClr val="tx2"/>
                      </a:solidFill>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9F9-4FFB-BA52-7E54CA1CA8C9}"/>
                </c:ext>
              </c:extLst>
            </c:dLbl>
            <c:dLbl>
              <c:idx val="1"/>
              <c:layout>
                <c:manualLayout>
                  <c:x val="8.2166199813258636E-2"/>
                  <c:y val="-0.10572685594723585"/>
                </c:manualLayout>
              </c:layout>
              <c:tx>
                <c:rich>
                  <a:bodyPr/>
                  <a:lstStyle/>
                  <a:p>
                    <a:fld id="{DCF6DDC4-9A7C-4762-8AB9-2D5F20DA707B}" type="CELLRANGE">
                      <a:rPr lang="en-US" sz="800" baseline="0">
                        <a:solidFill>
                          <a:schemeClr val="tx2"/>
                        </a:solidFill>
                      </a:rPr>
                      <a:pPr/>
                      <a:t>[CELLRANGE]</a:t>
                    </a:fld>
                    <a:r>
                      <a:rPr lang="en-US" sz="800" baseline="0">
                        <a:solidFill>
                          <a:schemeClr val="tx2"/>
                        </a:solidFill>
                      </a:rPr>
                      <a:t>, </a:t>
                    </a:r>
                    <a:fld id="{1040BE64-165A-404E-80D4-01AA51AFD9D5}" type="VALUE">
                      <a:rPr lang="en-US" sz="800" baseline="0">
                        <a:solidFill>
                          <a:schemeClr val="tx2"/>
                        </a:solidFill>
                      </a:rPr>
                      <a:pPr/>
                      <a:t>[VALUE]</a:t>
                    </a:fld>
                    <a:endParaRPr lang="en-US" sz="800" baseline="0">
                      <a:solidFill>
                        <a:schemeClr val="tx2"/>
                      </a:solidFill>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9F9-4FFB-BA52-7E54CA1CA8C9}"/>
                </c:ext>
              </c:extLst>
            </c:dLbl>
            <c:dLbl>
              <c:idx val="2"/>
              <c:layout>
                <c:manualLayout>
                  <c:x val="0.12324929971988792"/>
                  <c:y val="7.0484570631490565E-2"/>
                </c:manualLayout>
              </c:layout>
              <c:tx>
                <c:rich>
                  <a:bodyPr/>
                  <a:lstStyle/>
                  <a:p>
                    <a:fld id="{1E88309A-80E2-4494-8652-4DE3C0841DE0}" type="CELLRANGE">
                      <a:rPr lang="en-US" sz="800" baseline="0">
                        <a:solidFill>
                          <a:schemeClr val="tx2"/>
                        </a:solidFill>
                      </a:rPr>
                      <a:pPr/>
                      <a:t>[CELLRANGE]</a:t>
                    </a:fld>
                    <a:r>
                      <a:rPr lang="en-US" sz="800" baseline="0">
                        <a:solidFill>
                          <a:schemeClr val="tx2"/>
                        </a:solidFill>
                      </a:rPr>
                      <a:t>, </a:t>
                    </a:r>
                    <a:fld id="{28F99E10-6F80-468C-A134-F94D9031A69C}" type="VALUE">
                      <a:rPr lang="en-US" sz="800" baseline="0">
                        <a:solidFill>
                          <a:schemeClr val="tx2"/>
                        </a:solidFill>
                      </a:rPr>
                      <a:pPr/>
                      <a:t>[VALUE]</a:t>
                    </a:fld>
                    <a:endParaRPr lang="en-US" sz="800" baseline="0">
                      <a:solidFill>
                        <a:schemeClr val="tx2"/>
                      </a:solidFill>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9F9-4FFB-BA52-7E54CA1CA8C9}"/>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'Delivery Performance Pivot Tabl'!$B$4:$B$6</c:f>
              <c:strCache>
                <c:ptCount val="3"/>
                <c:pt idx="0">
                  <c:v>Delayed</c:v>
                </c:pt>
                <c:pt idx="1">
                  <c:v>Delivered</c:v>
                </c:pt>
                <c:pt idx="2">
                  <c:v>Cancelled</c:v>
                </c:pt>
              </c:strCache>
            </c:strRef>
          </c:cat>
          <c:val>
            <c:numRef>
              <c:f>'Delivery Performance Pivot Tabl'!$B$4:$B$6</c:f>
              <c:numCache>
                <c:formatCode>0.00%</c:formatCode>
                <c:ptCount val="3"/>
                <c:pt idx="0">
                  <c:v>0.34766649187205034</c:v>
                </c:pt>
                <c:pt idx="1">
                  <c:v>0.32931305715783954</c:v>
                </c:pt>
                <c:pt idx="2">
                  <c:v>0.32302045097011012</c:v>
                </c:pt>
              </c:numCache>
            </c:numRef>
          </c:val>
          <c:extLst>
            <c:ext xmlns:c15="http://schemas.microsoft.com/office/drawing/2012/chart" uri="{02D57815-91ED-43cb-92C2-25804820EDAC}">
              <c15:datalabelsRange>
                <c15:f>'Delivery Performance Pivot Tabl'!$B$4:$B$6</c15:f>
                <c15:dlblRangeCache>
                  <c:ptCount val="3"/>
                  <c:pt idx="0">
                    <c:v>Delayed</c:v>
                  </c:pt>
                  <c:pt idx="1">
                    <c:v>Delivered</c:v>
                  </c:pt>
                  <c:pt idx="2">
                    <c:v>Cancelled</c:v>
                  </c:pt>
                </c15:dlblRangeCache>
              </c15:datalabelsRange>
            </c:ext>
            <c:ext xmlns:c16="http://schemas.microsoft.com/office/drawing/2014/chart" uri="{C3380CC4-5D6E-409C-BE32-E72D297353CC}">
              <c16:uniqueId val="{00000006-89F9-4FFB-BA52-7E54CA1CA8C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Analysis.xlsx]Payment Preference Pivot Table!PivotTable8</c:name>
    <c:fmtId val="7"/>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a:t>Payment Method Prefference</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7AB81911-69F9-4A5A-96AA-2D08FE9FE850}"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86871F90-2E89-45BB-94B3-9F83C900CBF8}"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D25D23DF-1F00-47EC-986C-5D5C4CD3EED4}"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61F4A5FA-80C3-4790-B542-E8270A03DCED}"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62011551-B6AE-42E8-9E1C-9AFBA7DEEFAF}"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92825D2B-5333-49B9-A714-37638D0C9248}"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DD929C64-23CC-4C9C-B953-A54EFE7DEABD}"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A883F31C-F0C9-4024-A432-33CF5C21C938}"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C3662EBD-6F99-4C16-B6CF-6CFC102EAC52}"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BAF3109B-6D40-4F02-97FE-34095C927AA2}"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4720226D-1950-4B6E-B052-AD1840F7EDD3}" type="CELLRANGE">
                  <a:rPr lang="en-US"/>
                  <a:pPr>
                    <a:defRPr sz="1000" b="1" i="0" u="none" strike="noStrike" kern="1200" baseline="0">
                      <a:solidFill>
                        <a:sysClr val="windowText" lastClr="000000"/>
                      </a:solidFill>
                      <a:latin typeface="+mn-lt"/>
                      <a:ea typeface="+mn-ea"/>
                      <a:cs typeface="+mn-cs"/>
                    </a:defRPr>
                  </a:pPr>
                  <a:t>[CELLRANGE]</a:t>
                </a:fld>
                <a:r>
                  <a:rPr lang="en-US" baseline="0"/>
                  <a:t>, </a:t>
                </a:r>
                <a:fld id="{B7A278FF-14D4-4CC1-B091-9D30FC90B199}" type="VALUE">
                  <a:rPr lang="en-US" baseline="0"/>
                  <a:pPr>
                    <a:defRPr sz="1000" b="1" i="0" u="none" strike="noStrike" kern="1200" baseline="0">
                      <a:solidFill>
                        <a:sysClr val="windowText" lastClr="000000"/>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E55CCE7A-FBAF-4318-9035-D67009F76E1F}" type="CELLRANGE">
                  <a:rPr lang="en-KE"/>
                  <a:pPr>
                    <a:defRPr sz="1000" b="1" i="0" u="none" strike="noStrike" kern="1200" baseline="0">
                      <a:solidFill>
                        <a:sysClr val="windowText" lastClr="000000"/>
                      </a:solidFill>
                      <a:latin typeface="+mn-lt"/>
                      <a:ea typeface="+mn-ea"/>
                      <a:cs typeface="+mn-cs"/>
                    </a:defRPr>
                  </a:pPr>
                  <a:t>[CELLRANGE]</a:t>
                </a:fld>
                <a:r>
                  <a:rPr lang="en-KE" baseline="0"/>
                  <a:t>, </a:t>
                </a:r>
                <a:fld id="{A7F8F497-A2A0-42C6-BB65-602BEFAFFA63}" type="VALUE">
                  <a:rPr lang="en-KE" baseline="0"/>
                  <a:pPr>
                    <a:defRPr sz="1000" b="1" i="0" u="none" strike="noStrike" kern="1200" baseline="0">
                      <a:solidFill>
                        <a:sysClr val="windowText" lastClr="000000"/>
                      </a:solidFill>
                      <a:latin typeface="+mn-lt"/>
                      <a:ea typeface="+mn-ea"/>
                      <a:cs typeface="+mn-cs"/>
                    </a:defRPr>
                  </a:pPr>
                  <a:t>[VALUE]</a:t>
                </a:fld>
                <a:endParaRPr lang="en-KE"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81D6B7C4-49EA-4554-9BA8-625B08BED22E}" type="CELLRANGE">
                  <a:rPr lang="en-KE"/>
                  <a:pPr>
                    <a:defRPr sz="1000" b="1" i="0" u="none" strike="noStrike" kern="1200" baseline="0">
                      <a:solidFill>
                        <a:sysClr val="windowText" lastClr="000000"/>
                      </a:solidFill>
                      <a:latin typeface="+mn-lt"/>
                      <a:ea typeface="+mn-ea"/>
                      <a:cs typeface="+mn-cs"/>
                    </a:defRPr>
                  </a:pPr>
                  <a:t>[CELLRANGE]</a:t>
                </a:fld>
                <a:r>
                  <a:rPr lang="en-KE" baseline="0"/>
                  <a:t>, </a:t>
                </a:r>
                <a:fld id="{E4555131-EE27-48E8-B739-4BA643EA623C}" type="VALUE">
                  <a:rPr lang="en-KE" baseline="0"/>
                  <a:pPr>
                    <a:defRPr sz="1000" b="1" i="0" u="none" strike="noStrike" kern="1200" baseline="0">
                      <a:solidFill>
                        <a:sysClr val="windowText" lastClr="000000"/>
                      </a:solidFill>
                      <a:latin typeface="+mn-lt"/>
                      <a:ea typeface="+mn-ea"/>
                      <a:cs typeface="+mn-cs"/>
                    </a:defRPr>
                  </a:pPr>
                  <a:t>[VALUE]</a:t>
                </a:fld>
                <a:endParaRPr lang="en-KE"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fld id="{BE67CFD2-877B-4052-8E39-85F54298FDFF}" type="CELLRANGE">
                  <a:rPr lang="en-KE"/>
                  <a:pPr>
                    <a:defRPr sz="1000" b="1" i="0" u="none" strike="noStrike" kern="1200" baseline="0">
                      <a:solidFill>
                        <a:sysClr val="windowText" lastClr="000000"/>
                      </a:solidFill>
                      <a:latin typeface="+mn-lt"/>
                      <a:ea typeface="+mn-ea"/>
                      <a:cs typeface="+mn-cs"/>
                    </a:defRPr>
                  </a:pPr>
                  <a:t>[CELLRANGE]</a:t>
                </a:fld>
                <a:r>
                  <a:rPr lang="en-KE" baseline="0"/>
                  <a:t>, </a:t>
                </a:r>
                <a:fld id="{CEBA14A2-3797-48A3-A5DE-C34893129422}" type="VALUE">
                  <a:rPr lang="en-KE" baseline="0"/>
                  <a:pPr>
                    <a:defRPr sz="1000" b="1" i="0" u="none" strike="noStrike" kern="1200" baseline="0">
                      <a:solidFill>
                        <a:sysClr val="windowText" lastClr="000000"/>
                      </a:solidFill>
                      <a:latin typeface="+mn-lt"/>
                      <a:ea typeface="+mn-ea"/>
                      <a:cs typeface="+mn-cs"/>
                    </a:defRPr>
                  </a:pPr>
                  <a:t>[VALUE]</a:t>
                </a:fld>
                <a:endParaRPr lang="en-KE"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fld id="{52EF2614-ABEC-4A61-A2B4-BBFD5A32F4D4}" type="CELLRANGE">
                  <a:rPr lang="en-US"/>
                  <a:pPr>
                    <a:defRPr sz="800" b="1">
                      <a:solidFill>
                        <a:schemeClr val="bg2"/>
                      </a:solidFill>
                    </a:defRPr>
                  </a:pPr>
                  <a:t>[CELLRANGE]</a:t>
                </a:fld>
                <a:r>
                  <a:rPr lang="en-US" baseline="0"/>
                  <a:t>, </a:t>
                </a:r>
                <a:fld id="{3ECC4998-526F-4A5C-9ADC-B24BB3E2067C}" type="VALUE">
                  <a:rPr lang="en-US" baseline="0"/>
                  <a:pPr>
                    <a:defRPr sz="800" b="1">
                      <a:solidFill>
                        <a:schemeClr val="bg2"/>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fld id="{5A59A013-A625-4F55-A538-532A1732BEBF}" type="CELLRANGE">
                  <a:rPr lang="en-US"/>
                  <a:pPr>
                    <a:defRPr sz="800" b="1">
                      <a:solidFill>
                        <a:schemeClr val="bg2"/>
                      </a:solidFill>
                    </a:defRPr>
                  </a:pPr>
                  <a:t>[CELLRANGE]</a:t>
                </a:fld>
                <a:r>
                  <a:rPr lang="en-US" baseline="0"/>
                  <a:t>, </a:t>
                </a:r>
                <a:fld id="{B9FCC116-8A7F-498A-97BC-757E6A699959}" type="VALUE">
                  <a:rPr lang="en-US" baseline="0"/>
                  <a:pPr>
                    <a:defRPr sz="800" b="1">
                      <a:solidFill>
                        <a:schemeClr val="bg2"/>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fld id="{D712D694-0DB1-4F4B-A304-8C8001EF5B2E}" type="CELLRANGE">
                  <a:rPr lang="en-US"/>
                  <a:pPr>
                    <a:defRPr sz="800" b="1">
                      <a:solidFill>
                        <a:schemeClr val="bg2"/>
                      </a:solidFill>
                    </a:defRPr>
                  </a:pPr>
                  <a:t>[CELLRANGE]</a:t>
                </a:fld>
                <a:r>
                  <a:rPr lang="en-US" baseline="0"/>
                  <a:t>, </a:t>
                </a:r>
                <a:fld id="{EAC88E09-CB4F-46C2-950B-B23678100939}" type="VALUE">
                  <a:rPr lang="en-US" baseline="0"/>
                  <a:pPr>
                    <a:defRPr sz="800" b="1">
                      <a:solidFill>
                        <a:schemeClr val="bg2"/>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pieChart>
        <c:varyColors val="1"/>
        <c:ser>
          <c:idx val="0"/>
          <c:order val="0"/>
          <c:tx>
            <c:strRef>
              <c:f>'Payment Preference Pivot Table'!$B$4:$B$6</c:f>
              <c:strCache>
                <c:ptCount val="1"/>
                <c:pt idx="0">
                  <c:v>Total</c:v>
                </c:pt>
              </c:strCache>
            </c:strRef>
          </c:tx>
          <c:dPt>
            <c:idx val="0"/>
            <c:bubble3D val="0"/>
            <c:explosion val="3"/>
            <c:spPr>
              <a:solidFill>
                <a:schemeClr val="accent1"/>
              </a:solidFill>
              <a:ln w="19050">
                <a:solidFill>
                  <a:schemeClr val="lt1"/>
                </a:solidFill>
              </a:ln>
              <a:effectLst/>
            </c:spPr>
            <c:extLst>
              <c:ext xmlns:c16="http://schemas.microsoft.com/office/drawing/2014/chart" uri="{C3380CC4-5D6E-409C-BE32-E72D297353CC}">
                <c16:uniqueId val="{00000001-FE0E-4459-B8A7-0FF26A78437C}"/>
              </c:ext>
            </c:extLst>
          </c:dPt>
          <c:dPt>
            <c:idx val="1"/>
            <c:bubble3D val="0"/>
            <c:explosion val="2"/>
            <c:spPr>
              <a:solidFill>
                <a:schemeClr val="accent2"/>
              </a:solidFill>
              <a:ln w="19050">
                <a:solidFill>
                  <a:schemeClr val="lt1"/>
                </a:solidFill>
              </a:ln>
              <a:effectLst/>
            </c:spPr>
            <c:extLst>
              <c:ext xmlns:c16="http://schemas.microsoft.com/office/drawing/2014/chart" uri="{C3380CC4-5D6E-409C-BE32-E72D297353CC}">
                <c16:uniqueId val="{00000003-FE0E-4459-B8A7-0FF26A78437C}"/>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5-FE0E-4459-B8A7-0FF26A78437C}"/>
              </c:ext>
            </c:extLst>
          </c:dPt>
          <c:dLbls>
            <c:dLbl>
              <c:idx val="0"/>
              <c:tx>
                <c:rich>
                  <a:bodyPr/>
                  <a:lstStyle/>
                  <a:p>
                    <a:fld id="{52EF2614-ABEC-4A61-A2B4-BBFD5A32F4D4}" type="CELLRANGE">
                      <a:rPr lang="en-US"/>
                      <a:pPr/>
                      <a:t>[CELLRANGE]</a:t>
                    </a:fld>
                    <a:r>
                      <a:rPr lang="en-US" baseline="0"/>
                      <a:t>, </a:t>
                    </a:r>
                    <a:fld id="{3ECC4998-526F-4A5C-9ADC-B24BB3E2067C}"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E0E-4459-B8A7-0FF26A78437C}"/>
                </c:ext>
              </c:extLst>
            </c:dLbl>
            <c:dLbl>
              <c:idx val="1"/>
              <c:tx>
                <c:rich>
                  <a:bodyPr/>
                  <a:lstStyle/>
                  <a:p>
                    <a:fld id="{5A59A013-A625-4F55-A538-532A1732BEBF}" type="CELLRANGE">
                      <a:rPr lang="en-US"/>
                      <a:pPr/>
                      <a:t>[CELLRANGE]</a:t>
                    </a:fld>
                    <a:r>
                      <a:rPr lang="en-US" baseline="0"/>
                      <a:t>, </a:t>
                    </a:r>
                    <a:fld id="{B9FCC116-8A7F-498A-97BC-757E6A699959}"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E0E-4459-B8A7-0FF26A78437C}"/>
                </c:ext>
              </c:extLst>
            </c:dLbl>
            <c:dLbl>
              <c:idx val="2"/>
              <c:tx>
                <c:rich>
                  <a:bodyPr/>
                  <a:lstStyle/>
                  <a:p>
                    <a:fld id="{D712D694-0DB1-4F4B-A304-8C8001EF5B2E}" type="CELLRANGE">
                      <a:rPr lang="en-US"/>
                      <a:pPr/>
                      <a:t>[CELLRANGE]</a:t>
                    </a:fld>
                    <a:r>
                      <a:rPr lang="en-US" baseline="0"/>
                      <a:t>, </a:t>
                    </a:r>
                    <a:fld id="{EAC88E09-CB4F-46C2-950B-B23678100939}"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E0E-4459-B8A7-0FF26A78437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K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'Payment Preference Pivot Table'!$B$4:$B$6</c:f>
              <c:strCache>
                <c:ptCount val="3"/>
                <c:pt idx="0">
                  <c:v>Card</c:v>
                </c:pt>
                <c:pt idx="1">
                  <c:v>Cash</c:v>
                </c:pt>
                <c:pt idx="2">
                  <c:v>Wallet</c:v>
                </c:pt>
              </c:strCache>
            </c:strRef>
          </c:cat>
          <c:val>
            <c:numRef>
              <c:f>'Payment Preference Pivot Table'!$B$4:$B$6</c:f>
              <c:numCache>
                <c:formatCode>General</c:formatCode>
                <c:ptCount val="3"/>
                <c:pt idx="0">
                  <c:v>616</c:v>
                </c:pt>
                <c:pt idx="1">
                  <c:v>656</c:v>
                </c:pt>
                <c:pt idx="2">
                  <c:v>635</c:v>
                </c:pt>
              </c:numCache>
            </c:numRef>
          </c:val>
          <c:extLst>
            <c:ext xmlns:c15="http://schemas.microsoft.com/office/drawing/2012/chart" uri="{02D57815-91ED-43cb-92C2-25804820EDAC}">
              <c15:datalabelsRange>
                <c15:f>'Payment Preference Pivot Table'!$B$4:$B$6</c15:f>
                <c15:dlblRangeCache>
                  <c:ptCount val="3"/>
                  <c:pt idx="0">
                    <c:v>Card</c:v>
                  </c:pt>
                  <c:pt idx="1">
                    <c:v>Cash</c:v>
                  </c:pt>
                  <c:pt idx="2">
                    <c:v>Wallet</c:v>
                  </c:pt>
                </c15:dlblRangeCache>
              </c15:datalabelsRange>
            </c:ext>
            <c:ext xmlns:c16="http://schemas.microsoft.com/office/drawing/2014/chart" uri="{C3380CC4-5D6E-409C-BE32-E72D297353CC}">
              <c16:uniqueId val="{00000006-FE0E-4459-B8A7-0FF26A7843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209550</xdr:colOff>
      <xdr:row>8</xdr:row>
      <xdr:rowOff>33336</xdr:rowOff>
    </xdr:from>
    <xdr:to>
      <xdr:col>3</xdr:col>
      <xdr:colOff>361950</xdr:colOff>
      <xdr:row>25</xdr:row>
      <xdr:rowOff>57149</xdr:rowOff>
    </xdr:to>
    <xdr:graphicFrame macro="">
      <xdr:nvGraphicFramePr>
        <xdr:cNvPr id="2" name="Chart 1">
          <a:extLst>
            <a:ext uri="{FF2B5EF4-FFF2-40B4-BE49-F238E27FC236}">
              <a16:creationId xmlns:a16="http://schemas.microsoft.com/office/drawing/2014/main" id="{80457440-501D-5502-5466-93846CAE6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481012</xdr:colOff>
      <xdr:row>8</xdr:row>
      <xdr:rowOff>14287</xdr:rowOff>
    </xdr:from>
    <xdr:to>
      <xdr:col>8</xdr:col>
      <xdr:colOff>47625</xdr:colOff>
      <xdr:row>25</xdr:row>
      <xdr:rowOff>28575</xdr:rowOff>
    </xdr:to>
    <xdr:graphicFrame macro="">
      <xdr:nvGraphicFramePr>
        <xdr:cNvPr id="3" name="Chart 2">
          <a:extLst>
            <a:ext uri="{FF2B5EF4-FFF2-40B4-BE49-F238E27FC236}">
              <a16:creationId xmlns:a16="http://schemas.microsoft.com/office/drawing/2014/main" id="{0838054C-CBB8-FF36-E320-898F41D47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604836</xdr:colOff>
      <xdr:row>9</xdr:row>
      <xdr:rowOff>80961</xdr:rowOff>
    </xdr:from>
    <xdr:to>
      <xdr:col>14</xdr:col>
      <xdr:colOff>323849</xdr:colOff>
      <xdr:row>32</xdr:row>
      <xdr:rowOff>85724</xdr:rowOff>
    </xdr:to>
    <xdr:graphicFrame macro="">
      <xdr:nvGraphicFramePr>
        <xdr:cNvPr id="4" name="Chart 3">
          <a:extLst>
            <a:ext uri="{FF2B5EF4-FFF2-40B4-BE49-F238E27FC236}">
              <a16:creationId xmlns:a16="http://schemas.microsoft.com/office/drawing/2014/main" id="{6800B3E0-7C07-4FA0-223B-B4DE48DDB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123824</xdr:colOff>
      <xdr:row>10</xdr:row>
      <xdr:rowOff>52386</xdr:rowOff>
    </xdr:from>
    <xdr:to>
      <xdr:col>4</xdr:col>
      <xdr:colOff>600074</xdr:colOff>
      <xdr:row>28</xdr:row>
      <xdr:rowOff>114299</xdr:rowOff>
    </xdr:to>
    <xdr:graphicFrame macro="">
      <xdr:nvGraphicFramePr>
        <xdr:cNvPr id="2" name="Chart 1">
          <a:extLst>
            <a:ext uri="{FF2B5EF4-FFF2-40B4-BE49-F238E27FC236}">
              <a16:creationId xmlns:a16="http://schemas.microsoft.com/office/drawing/2014/main" id="{9F07280C-0F68-0D97-56CD-E13C83C79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214311</xdr:colOff>
      <xdr:row>9</xdr:row>
      <xdr:rowOff>176211</xdr:rowOff>
    </xdr:from>
    <xdr:to>
      <xdr:col>10</xdr:col>
      <xdr:colOff>161925</xdr:colOff>
      <xdr:row>28</xdr:row>
      <xdr:rowOff>9524</xdr:rowOff>
    </xdr:to>
    <xdr:graphicFrame macro="">
      <xdr:nvGraphicFramePr>
        <xdr:cNvPr id="4" name="Chart 3">
          <a:extLst>
            <a:ext uri="{FF2B5EF4-FFF2-40B4-BE49-F238E27FC236}">
              <a16:creationId xmlns:a16="http://schemas.microsoft.com/office/drawing/2014/main" id="{E0CCE2F2-BC9D-882D-C1F3-F231BD7FE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600075</xdr:colOff>
      <xdr:row>9</xdr:row>
      <xdr:rowOff>71436</xdr:rowOff>
    </xdr:from>
    <xdr:to>
      <xdr:col>16</xdr:col>
      <xdr:colOff>333375</xdr:colOff>
      <xdr:row>29</xdr:row>
      <xdr:rowOff>76199</xdr:rowOff>
    </xdr:to>
    <xdr:graphicFrame macro="">
      <xdr:nvGraphicFramePr>
        <xdr:cNvPr id="6" name="Chart 5">
          <a:extLst>
            <a:ext uri="{FF2B5EF4-FFF2-40B4-BE49-F238E27FC236}">
              <a16:creationId xmlns:a16="http://schemas.microsoft.com/office/drawing/2014/main" id="{31F79F08-AB14-C03C-D615-83E14C6C9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9525</xdr:colOff>
      <xdr:row>1</xdr:row>
      <xdr:rowOff>85725</xdr:rowOff>
    </xdr:from>
    <xdr:to>
      <xdr:col>20</xdr:col>
      <xdr:colOff>9525</xdr:colOff>
      <xdr:row>11</xdr:row>
      <xdr:rowOff>28575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EDFA335A-12E9-EFF9-6EA1-6425C537C5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763500" y="276225"/>
              <a:ext cx="1828800" cy="184785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571500</xdr:colOff>
      <xdr:row>0</xdr:row>
      <xdr:rowOff>0</xdr:rowOff>
    </xdr:from>
    <xdr:to>
      <xdr:col>8</xdr:col>
      <xdr:colOff>571500</xdr:colOff>
      <xdr:row>14</xdr:row>
      <xdr:rowOff>0</xdr:rowOff>
    </xdr:to>
    <mc:AlternateContent xmlns:mc="http://schemas.openxmlformats.org/markup-compatibility/2006">
      <mc:Choice xmlns:a14="http://schemas.microsoft.com/office/drawing/2010/main" Requires="a14">
        <xdr:graphicFrame macro="">
          <xdr:nvGraphicFramePr>
            <xdr:cNvPr id="2" name="city">
              <a:extLst>
                <a:ext uri="{FF2B5EF4-FFF2-40B4-BE49-F238E27FC236}">
                  <a16:creationId xmlns:a16="http://schemas.microsoft.com/office/drawing/2014/main" id="{93437B6E-B994-95D5-069D-4EA5B6D5407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4895850" y="0"/>
              <a:ext cx="1828800" cy="26670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266700</xdr:colOff>
      <xdr:row>8</xdr:row>
      <xdr:rowOff>23812</xdr:rowOff>
    </xdr:from>
    <xdr:to>
      <xdr:col>4</xdr:col>
      <xdr:colOff>428625</xdr:colOff>
      <xdr:row>25</xdr:row>
      <xdr:rowOff>28575</xdr:rowOff>
    </xdr:to>
    <xdr:graphicFrame macro="">
      <xdr:nvGraphicFramePr>
        <xdr:cNvPr id="3" name="Chart 2">
          <a:extLst>
            <a:ext uri="{FF2B5EF4-FFF2-40B4-BE49-F238E27FC236}">
              <a16:creationId xmlns:a16="http://schemas.microsoft.com/office/drawing/2014/main" id="{97F2EC90-D6A1-B13E-19E3-76BE13282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76200</xdr:colOff>
      <xdr:row>8</xdr:row>
      <xdr:rowOff>166687</xdr:rowOff>
    </xdr:from>
    <xdr:to>
      <xdr:col>7</xdr:col>
      <xdr:colOff>190500</xdr:colOff>
      <xdr:row>25</xdr:row>
      <xdr:rowOff>9525</xdr:rowOff>
    </xdr:to>
    <xdr:graphicFrame macro="">
      <xdr:nvGraphicFramePr>
        <xdr:cNvPr id="2" name="Chart 1">
          <a:extLst>
            <a:ext uri="{FF2B5EF4-FFF2-40B4-BE49-F238E27FC236}">
              <a16:creationId xmlns:a16="http://schemas.microsoft.com/office/drawing/2014/main" id="{04CEEB3D-A52F-89C6-9B04-BA5E5DC30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314325</xdr:colOff>
      <xdr:row>0</xdr:row>
      <xdr:rowOff>171450</xdr:rowOff>
    </xdr:from>
    <xdr:to>
      <xdr:col>10</xdr:col>
      <xdr:colOff>314325</xdr:colOff>
      <xdr:row>10</xdr:row>
      <xdr:rowOff>85725</xdr:rowOff>
    </xdr:to>
    <mc:AlternateContent xmlns:mc="http://schemas.openxmlformats.org/markup-compatibility/2006">
      <mc:Choice xmlns:a14="http://schemas.microsoft.com/office/drawing/2010/main" Requires="a14">
        <xdr:graphicFrame macro="">
          <xdr:nvGraphicFramePr>
            <xdr:cNvPr id="3" name="city 1">
              <a:extLst>
                <a:ext uri="{FF2B5EF4-FFF2-40B4-BE49-F238E27FC236}">
                  <a16:creationId xmlns:a16="http://schemas.microsoft.com/office/drawing/2014/main" id="{BBC88175-3B40-4402-B8F9-435393E3BF0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5381625" y="171450"/>
              <a:ext cx="1828800" cy="181927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47625</xdr:colOff>
      <xdr:row>0</xdr:row>
      <xdr:rowOff>38100</xdr:rowOff>
    </xdr:from>
    <xdr:to>
      <xdr:col>11</xdr:col>
      <xdr:colOff>238125</xdr:colOff>
      <xdr:row>3</xdr:row>
      <xdr:rowOff>57150</xdr:rowOff>
    </xdr:to>
    <xdr:sp macro="" textlink="">
      <xdr:nvSpPr>
        <xdr:cNvPr id="2" name="Rectangle: Rounded Corners 1">
          <a:extLst>
            <a:ext uri="{FF2B5EF4-FFF2-40B4-BE49-F238E27FC236}">
              <a16:creationId xmlns:a16="http://schemas.microsoft.com/office/drawing/2014/main" id="{9FB92D36-391D-0594-84F6-2F978495DB19}"/>
            </a:ext>
          </a:extLst>
        </xdr:cNvPr>
        <xdr:cNvSpPr/>
      </xdr:nvSpPr>
      <xdr:spPr>
        <a:xfrm>
          <a:off x="4314825" y="38100"/>
          <a:ext cx="2628900" cy="590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11</xdr:col>
      <xdr:colOff>300038</xdr:colOff>
      <xdr:row>0</xdr:row>
      <xdr:rowOff>38100</xdr:rowOff>
    </xdr:from>
    <xdr:to>
      <xdr:col>15</xdr:col>
      <xdr:colOff>490538</xdr:colOff>
      <xdr:row>3</xdr:row>
      <xdr:rowOff>57150</xdr:rowOff>
    </xdr:to>
    <xdr:sp macro="" textlink="">
      <xdr:nvSpPr>
        <xdr:cNvPr id="3" name="Rectangle: Rounded Corners 2">
          <a:extLst>
            <a:ext uri="{FF2B5EF4-FFF2-40B4-BE49-F238E27FC236}">
              <a16:creationId xmlns:a16="http://schemas.microsoft.com/office/drawing/2014/main" id="{A1A188DE-FC94-4848-8BF0-1A6D5070542F}"/>
            </a:ext>
          </a:extLst>
        </xdr:cNvPr>
        <xdr:cNvSpPr/>
      </xdr:nvSpPr>
      <xdr:spPr>
        <a:xfrm>
          <a:off x="7005638" y="38100"/>
          <a:ext cx="2628900" cy="590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15</xdr:col>
      <xdr:colOff>552451</xdr:colOff>
      <xdr:row>0</xdr:row>
      <xdr:rowOff>38100</xdr:rowOff>
    </xdr:from>
    <xdr:to>
      <xdr:col>20</xdr:col>
      <xdr:colOff>133351</xdr:colOff>
      <xdr:row>3</xdr:row>
      <xdr:rowOff>57150</xdr:rowOff>
    </xdr:to>
    <xdr:sp macro="" textlink="">
      <xdr:nvSpPr>
        <xdr:cNvPr id="4" name="Rectangle: Rounded Corners 3">
          <a:extLst>
            <a:ext uri="{FF2B5EF4-FFF2-40B4-BE49-F238E27FC236}">
              <a16:creationId xmlns:a16="http://schemas.microsoft.com/office/drawing/2014/main" id="{3BF351DB-3C4B-4967-89EA-8B8A74879D10}"/>
            </a:ext>
          </a:extLst>
        </xdr:cNvPr>
        <xdr:cNvSpPr/>
      </xdr:nvSpPr>
      <xdr:spPr>
        <a:xfrm>
          <a:off x="9696451" y="38100"/>
          <a:ext cx="2628900" cy="590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20</xdr:col>
      <xdr:colOff>195264</xdr:colOff>
      <xdr:row>0</xdr:row>
      <xdr:rowOff>38100</xdr:rowOff>
    </xdr:from>
    <xdr:to>
      <xdr:col>24</xdr:col>
      <xdr:colOff>385764</xdr:colOff>
      <xdr:row>3</xdr:row>
      <xdr:rowOff>57150</xdr:rowOff>
    </xdr:to>
    <xdr:sp macro="" textlink="">
      <xdr:nvSpPr>
        <xdr:cNvPr id="5" name="Rectangle: Rounded Corners 4">
          <a:extLst>
            <a:ext uri="{FF2B5EF4-FFF2-40B4-BE49-F238E27FC236}">
              <a16:creationId xmlns:a16="http://schemas.microsoft.com/office/drawing/2014/main" id="{DD3255AB-2290-4A60-90CD-E7160370E5A5}"/>
            </a:ext>
          </a:extLst>
        </xdr:cNvPr>
        <xdr:cNvSpPr/>
      </xdr:nvSpPr>
      <xdr:spPr>
        <a:xfrm>
          <a:off x="12387264" y="38100"/>
          <a:ext cx="2628900" cy="590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24</xdr:col>
      <xdr:colOff>447675</xdr:colOff>
      <xdr:row>0</xdr:row>
      <xdr:rowOff>38100</xdr:rowOff>
    </xdr:from>
    <xdr:to>
      <xdr:col>29</xdr:col>
      <xdr:colOff>28575</xdr:colOff>
      <xdr:row>3</xdr:row>
      <xdr:rowOff>57150</xdr:rowOff>
    </xdr:to>
    <xdr:sp macro="" textlink="">
      <xdr:nvSpPr>
        <xdr:cNvPr id="6" name="Rectangle: Rounded Corners 5">
          <a:extLst>
            <a:ext uri="{FF2B5EF4-FFF2-40B4-BE49-F238E27FC236}">
              <a16:creationId xmlns:a16="http://schemas.microsoft.com/office/drawing/2014/main" id="{A5E556D0-E81B-4419-99CC-BC4167BB75C4}"/>
            </a:ext>
          </a:extLst>
        </xdr:cNvPr>
        <xdr:cNvSpPr/>
      </xdr:nvSpPr>
      <xdr:spPr>
        <a:xfrm>
          <a:off x="15078075" y="38100"/>
          <a:ext cx="2628900" cy="590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7</xdr:col>
      <xdr:colOff>114300</xdr:colOff>
      <xdr:row>0</xdr:row>
      <xdr:rowOff>85725</xdr:rowOff>
    </xdr:from>
    <xdr:to>
      <xdr:col>8</xdr:col>
      <xdr:colOff>504825</xdr:colOff>
      <xdr:row>3</xdr:row>
      <xdr:rowOff>9525</xdr:rowOff>
    </xdr:to>
    <xdr:sp macro="" textlink="">
      <xdr:nvSpPr>
        <xdr:cNvPr id="7" name="TextBox 6">
          <a:extLst>
            <a:ext uri="{FF2B5EF4-FFF2-40B4-BE49-F238E27FC236}">
              <a16:creationId xmlns:a16="http://schemas.microsoft.com/office/drawing/2014/main" id="{89CFA768-1869-738F-CDD0-371364171A32}"/>
            </a:ext>
          </a:extLst>
        </xdr:cNvPr>
        <xdr:cNvSpPr txBox="1"/>
      </xdr:nvSpPr>
      <xdr:spPr>
        <a:xfrm>
          <a:off x="4381500" y="85725"/>
          <a:ext cx="10001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Total </a:t>
          </a:r>
        </a:p>
        <a:p>
          <a:pPr algn="ctr"/>
          <a:r>
            <a:rPr lang="en-US" sz="1050" b="1">
              <a:solidFill>
                <a:schemeClr val="bg1"/>
              </a:solidFill>
            </a:rPr>
            <a:t>Revenue</a:t>
          </a:r>
          <a:endParaRPr lang="en-KE" sz="1050" b="1">
            <a:solidFill>
              <a:schemeClr val="bg1"/>
            </a:solidFill>
          </a:endParaRPr>
        </a:p>
      </xdr:txBody>
    </xdr:sp>
    <xdr:clientData/>
  </xdr:twoCellAnchor>
  <xdr:twoCellAnchor>
    <xdr:from>
      <xdr:col>8</xdr:col>
      <xdr:colOff>590550</xdr:colOff>
      <xdr:row>0</xdr:row>
      <xdr:rowOff>142875</xdr:rowOff>
    </xdr:from>
    <xdr:to>
      <xdr:col>11</xdr:col>
      <xdr:colOff>66675</xdr:colOff>
      <xdr:row>2</xdr:row>
      <xdr:rowOff>123825</xdr:rowOff>
    </xdr:to>
    <xdr:sp macro="" textlink="'KPI''s'!F3">
      <xdr:nvSpPr>
        <xdr:cNvPr id="8" name="TextBox 7">
          <a:extLst>
            <a:ext uri="{FF2B5EF4-FFF2-40B4-BE49-F238E27FC236}">
              <a16:creationId xmlns:a16="http://schemas.microsoft.com/office/drawing/2014/main" id="{DB601D3D-50AF-8740-0E5A-DF25CB69D97E}"/>
            </a:ext>
          </a:extLst>
        </xdr:cNvPr>
        <xdr:cNvSpPr txBox="1"/>
      </xdr:nvSpPr>
      <xdr:spPr>
        <a:xfrm>
          <a:off x="5467350" y="142875"/>
          <a:ext cx="13049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59722C-C1DE-4727-B7B5-8D010EC4E895}" type="TxLink">
            <a:rPr lang="en-US" sz="1400" b="1" i="0" u="none" strike="noStrike">
              <a:solidFill>
                <a:schemeClr val="tx2">
                  <a:lumMod val="10000"/>
                  <a:lumOff val="90000"/>
                </a:schemeClr>
              </a:solidFill>
              <a:latin typeface="Aptos Narrow"/>
            </a:rPr>
            <a:pPr algn="ctr"/>
            <a:t>Ksh1,497,156</a:t>
          </a:fld>
          <a:endParaRPr lang="en-KE" sz="1400">
            <a:solidFill>
              <a:schemeClr val="tx2">
                <a:lumMod val="10000"/>
                <a:lumOff val="90000"/>
              </a:schemeClr>
            </a:solidFill>
          </a:endParaRPr>
        </a:p>
      </xdr:txBody>
    </xdr:sp>
    <xdr:clientData/>
  </xdr:twoCellAnchor>
  <xdr:twoCellAnchor>
    <xdr:from>
      <xdr:col>11</xdr:col>
      <xdr:colOff>371475</xdr:colOff>
      <xdr:row>0</xdr:row>
      <xdr:rowOff>85725</xdr:rowOff>
    </xdr:from>
    <xdr:to>
      <xdr:col>13</xdr:col>
      <xdr:colOff>152400</xdr:colOff>
      <xdr:row>3</xdr:row>
      <xdr:rowOff>9525</xdr:rowOff>
    </xdr:to>
    <xdr:sp macro="" textlink="">
      <xdr:nvSpPr>
        <xdr:cNvPr id="10" name="TextBox 9">
          <a:extLst>
            <a:ext uri="{FF2B5EF4-FFF2-40B4-BE49-F238E27FC236}">
              <a16:creationId xmlns:a16="http://schemas.microsoft.com/office/drawing/2014/main" id="{F343CC18-1307-4A6D-9FB4-082A8E547E43}"/>
            </a:ext>
          </a:extLst>
        </xdr:cNvPr>
        <xdr:cNvSpPr txBox="1"/>
      </xdr:nvSpPr>
      <xdr:spPr>
        <a:xfrm>
          <a:off x="7077075" y="85725"/>
          <a:ext cx="10001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Total </a:t>
          </a:r>
        </a:p>
        <a:p>
          <a:pPr algn="ctr"/>
          <a:r>
            <a:rPr lang="en-US" sz="1050" b="1">
              <a:solidFill>
                <a:schemeClr val="bg1"/>
              </a:solidFill>
            </a:rPr>
            <a:t>Orders</a:t>
          </a:r>
          <a:endParaRPr lang="en-KE" sz="1050" b="1">
            <a:solidFill>
              <a:schemeClr val="bg1"/>
            </a:solidFill>
          </a:endParaRPr>
        </a:p>
      </xdr:txBody>
    </xdr:sp>
    <xdr:clientData/>
  </xdr:twoCellAnchor>
  <xdr:twoCellAnchor>
    <xdr:from>
      <xdr:col>13</xdr:col>
      <xdr:colOff>214313</xdr:colOff>
      <xdr:row>0</xdr:row>
      <xdr:rowOff>161925</xdr:rowOff>
    </xdr:from>
    <xdr:to>
      <xdr:col>15</xdr:col>
      <xdr:colOff>300038</xdr:colOff>
      <xdr:row>2</xdr:row>
      <xdr:rowOff>142875</xdr:rowOff>
    </xdr:to>
    <xdr:sp macro="" textlink="'KPI''s'!F8">
      <xdr:nvSpPr>
        <xdr:cNvPr id="11" name="TextBox 10">
          <a:extLst>
            <a:ext uri="{FF2B5EF4-FFF2-40B4-BE49-F238E27FC236}">
              <a16:creationId xmlns:a16="http://schemas.microsoft.com/office/drawing/2014/main" id="{0D1D2686-F6F3-46D6-B8BA-18C75D572918}"/>
            </a:ext>
          </a:extLst>
        </xdr:cNvPr>
        <xdr:cNvSpPr txBox="1"/>
      </xdr:nvSpPr>
      <xdr:spPr>
        <a:xfrm>
          <a:off x="8139113" y="161925"/>
          <a:ext cx="13049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81FC46-E7BB-4763-95B9-4044D79867A4}" type="TxLink">
            <a:rPr lang="en-US" sz="1200" b="1" i="0" u="none" strike="noStrike">
              <a:solidFill>
                <a:schemeClr val="bg2"/>
              </a:solidFill>
              <a:latin typeface="Aptos Narrow"/>
            </a:rPr>
            <a:t>1907</a:t>
          </a:fld>
          <a:endParaRPr lang="en-US" sz="1200" b="1" i="0" u="none" strike="noStrike">
            <a:solidFill>
              <a:schemeClr val="bg2"/>
            </a:solidFill>
            <a:latin typeface="Aptos Narrow"/>
          </a:endParaRPr>
        </a:p>
      </xdr:txBody>
    </xdr:sp>
    <xdr:clientData/>
  </xdr:twoCellAnchor>
  <xdr:twoCellAnchor>
    <xdr:from>
      <xdr:col>16</xdr:col>
      <xdr:colOff>57150</xdr:colOff>
      <xdr:row>0</xdr:row>
      <xdr:rowOff>76200</xdr:rowOff>
    </xdr:from>
    <xdr:to>
      <xdr:col>17</xdr:col>
      <xdr:colOff>447675</xdr:colOff>
      <xdr:row>3</xdr:row>
      <xdr:rowOff>0</xdr:rowOff>
    </xdr:to>
    <xdr:sp macro="" textlink="">
      <xdr:nvSpPr>
        <xdr:cNvPr id="12" name="TextBox 11">
          <a:extLst>
            <a:ext uri="{FF2B5EF4-FFF2-40B4-BE49-F238E27FC236}">
              <a16:creationId xmlns:a16="http://schemas.microsoft.com/office/drawing/2014/main" id="{C453E12A-8E80-4045-A647-54C9C2117C47}"/>
            </a:ext>
          </a:extLst>
        </xdr:cNvPr>
        <xdr:cNvSpPr txBox="1"/>
      </xdr:nvSpPr>
      <xdr:spPr>
        <a:xfrm>
          <a:off x="9810750" y="76200"/>
          <a:ext cx="10001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Average Order Value</a:t>
          </a:r>
          <a:endParaRPr lang="en-KE" sz="1050" b="1">
            <a:solidFill>
              <a:schemeClr val="bg1"/>
            </a:solidFill>
          </a:endParaRPr>
        </a:p>
      </xdr:txBody>
    </xdr:sp>
    <xdr:clientData/>
  </xdr:twoCellAnchor>
  <xdr:twoCellAnchor>
    <xdr:from>
      <xdr:col>17</xdr:col>
      <xdr:colOff>552451</xdr:colOff>
      <xdr:row>0</xdr:row>
      <xdr:rowOff>114300</xdr:rowOff>
    </xdr:from>
    <xdr:to>
      <xdr:col>20</xdr:col>
      <xdr:colOff>28576</xdr:colOff>
      <xdr:row>2</xdr:row>
      <xdr:rowOff>95250</xdr:rowOff>
    </xdr:to>
    <xdr:sp macro="" textlink="'KPI''s'!F12">
      <xdr:nvSpPr>
        <xdr:cNvPr id="13" name="TextBox 12">
          <a:extLst>
            <a:ext uri="{FF2B5EF4-FFF2-40B4-BE49-F238E27FC236}">
              <a16:creationId xmlns:a16="http://schemas.microsoft.com/office/drawing/2014/main" id="{80961A4F-73BE-4E73-A11E-734DC75CB538}"/>
            </a:ext>
          </a:extLst>
        </xdr:cNvPr>
        <xdr:cNvSpPr txBox="1"/>
      </xdr:nvSpPr>
      <xdr:spPr>
        <a:xfrm>
          <a:off x="10915651" y="114300"/>
          <a:ext cx="13049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838A87-176A-4AD7-A9CD-5762B4D54AA4}" type="TxLink">
            <a:rPr lang="en-US" sz="1200" b="1" i="0" u="none" strike="noStrike">
              <a:solidFill>
                <a:schemeClr val="bg2"/>
              </a:solidFill>
              <a:latin typeface="Aptos Narrow"/>
            </a:rPr>
            <a:t>Ksh785</a:t>
          </a:fld>
          <a:endParaRPr lang="en-US" sz="1200" b="1" i="0" u="none" strike="noStrike">
            <a:solidFill>
              <a:schemeClr val="bg2"/>
            </a:solidFill>
            <a:latin typeface="Aptos Narrow"/>
          </a:endParaRPr>
        </a:p>
      </xdr:txBody>
    </xdr:sp>
    <xdr:clientData/>
  </xdr:twoCellAnchor>
  <xdr:twoCellAnchor>
    <xdr:from>
      <xdr:col>0</xdr:col>
      <xdr:colOff>95250</xdr:colOff>
      <xdr:row>0</xdr:row>
      <xdr:rowOff>38100</xdr:rowOff>
    </xdr:from>
    <xdr:to>
      <xdr:col>6</xdr:col>
      <xdr:colOff>590550</xdr:colOff>
      <xdr:row>3</xdr:row>
      <xdr:rowOff>57150</xdr:rowOff>
    </xdr:to>
    <xdr:sp macro="" textlink="">
      <xdr:nvSpPr>
        <xdr:cNvPr id="14" name="Rectangle: Rounded Corners 13">
          <a:extLst>
            <a:ext uri="{FF2B5EF4-FFF2-40B4-BE49-F238E27FC236}">
              <a16:creationId xmlns:a16="http://schemas.microsoft.com/office/drawing/2014/main" id="{3AEA2AF8-0523-4841-A603-B9C92204D26F}"/>
            </a:ext>
          </a:extLst>
        </xdr:cNvPr>
        <xdr:cNvSpPr/>
      </xdr:nvSpPr>
      <xdr:spPr>
        <a:xfrm>
          <a:off x="95250" y="38100"/>
          <a:ext cx="4152900" cy="590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n>
                <a:noFill/>
              </a:ln>
              <a:solidFill>
                <a:schemeClr val="bg1"/>
              </a:solidFill>
            </a:rPr>
            <a:t>Food Delivery Perfomance Dashboard</a:t>
          </a:r>
          <a:endParaRPr lang="en-KE" sz="1800" b="1">
            <a:ln>
              <a:noFill/>
            </a:ln>
            <a:solidFill>
              <a:schemeClr val="bg1"/>
            </a:solidFill>
          </a:endParaRPr>
        </a:p>
      </xdr:txBody>
    </xdr:sp>
    <xdr:clientData/>
  </xdr:twoCellAnchor>
  <xdr:twoCellAnchor>
    <xdr:from>
      <xdr:col>20</xdr:col>
      <xdr:colOff>247650</xdr:colOff>
      <xdr:row>0</xdr:row>
      <xdr:rowOff>85725</xdr:rowOff>
    </xdr:from>
    <xdr:to>
      <xdr:col>22</xdr:col>
      <xdr:colOff>28575</xdr:colOff>
      <xdr:row>3</xdr:row>
      <xdr:rowOff>9525</xdr:rowOff>
    </xdr:to>
    <xdr:sp macro="" textlink="">
      <xdr:nvSpPr>
        <xdr:cNvPr id="18" name="TextBox 17">
          <a:extLst>
            <a:ext uri="{FF2B5EF4-FFF2-40B4-BE49-F238E27FC236}">
              <a16:creationId xmlns:a16="http://schemas.microsoft.com/office/drawing/2014/main" id="{E9F3CEF3-4AF3-4441-A539-4B7654A1EE07}"/>
            </a:ext>
          </a:extLst>
        </xdr:cNvPr>
        <xdr:cNvSpPr txBox="1"/>
      </xdr:nvSpPr>
      <xdr:spPr>
        <a:xfrm>
          <a:off x="12439650" y="85725"/>
          <a:ext cx="10001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Customer Retention %</a:t>
          </a:r>
          <a:endParaRPr lang="en-KE" sz="1050" b="1">
            <a:solidFill>
              <a:schemeClr val="bg1"/>
            </a:solidFill>
          </a:endParaRPr>
        </a:p>
      </xdr:txBody>
    </xdr:sp>
    <xdr:clientData/>
  </xdr:twoCellAnchor>
  <xdr:twoCellAnchor>
    <xdr:from>
      <xdr:col>22</xdr:col>
      <xdr:colOff>219075</xdr:colOff>
      <xdr:row>0</xdr:row>
      <xdr:rowOff>152400</xdr:rowOff>
    </xdr:from>
    <xdr:to>
      <xdr:col>24</xdr:col>
      <xdr:colOff>304800</xdr:colOff>
      <xdr:row>2</xdr:row>
      <xdr:rowOff>133350</xdr:rowOff>
    </xdr:to>
    <xdr:sp macro="" textlink="'KPI''s'!D23">
      <xdr:nvSpPr>
        <xdr:cNvPr id="19" name="TextBox 18">
          <a:extLst>
            <a:ext uri="{FF2B5EF4-FFF2-40B4-BE49-F238E27FC236}">
              <a16:creationId xmlns:a16="http://schemas.microsoft.com/office/drawing/2014/main" id="{317EB4EC-6B26-4AC2-B3A9-345005BADFE6}"/>
            </a:ext>
          </a:extLst>
        </xdr:cNvPr>
        <xdr:cNvSpPr txBox="1"/>
      </xdr:nvSpPr>
      <xdr:spPr>
        <a:xfrm>
          <a:off x="13630275" y="152400"/>
          <a:ext cx="13049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16CEEA-1EFF-4E08-A074-4932AB7CC630}" type="TxLink">
            <a:rPr lang="en-US" sz="1200" b="1" i="0" u="none" strike="noStrike">
              <a:solidFill>
                <a:schemeClr val="bg2"/>
              </a:solidFill>
              <a:latin typeface="Aptos Narrow"/>
            </a:rPr>
            <a:t>51%</a:t>
          </a:fld>
          <a:endParaRPr lang="en-US" sz="1200" b="1" i="0" u="none" strike="noStrike">
            <a:solidFill>
              <a:schemeClr val="bg2"/>
            </a:solidFill>
            <a:latin typeface="Aptos Narrow"/>
          </a:endParaRPr>
        </a:p>
      </xdr:txBody>
    </xdr:sp>
    <xdr:clientData/>
  </xdr:twoCellAnchor>
  <xdr:twoCellAnchor>
    <xdr:from>
      <xdr:col>24</xdr:col>
      <xdr:colOff>523875</xdr:colOff>
      <xdr:row>0</xdr:row>
      <xdr:rowOff>85725</xdr:rowOff>
    </xdr:from>
    <xdr:to>
      <xdr:col>26</xdr:col>
      <xdr:colOff>304800</xdr:colOff>
      <xdr:row>3</xdr:row>
      <xdr:rowOff>9525</xdr:rowOff>
    </xdr:to>
    <xdr:sp macro="" textlink="">
      <xdr:nvSpPr>
        <xdr:cNvPr id="20" name="TextBox 19">
          <a:extLst>
            <a:ext uri="{FF2B5EF4-FFF2-40B4-BE49-F238E27FC236}">
              <a16:creationId xmlns:a16="http://schemas.microsoft.com/office/drawing/2014/main" id="{5983C2FD-0D93-4608-8AC2-90F4BFA57CB7}"/>
            </a:ext>
          </a:extLst>
        </xdr:cNvPr>
        <xdr:cNvSpPr txBox="1"/>
      </xdr:nvSpPr>
      <xdr:spPr>
        <a:xfrm>
          <a:off x="15154275" y="85725"/>
          <a:ext cx="100012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On Time Delivery Rate</a:t>
          </a:r>
          <a:endParaRPr lang="en-KE" sz="1050" b="1">
            <a:solidFill>
              <a:schemeClr val="bg1"/>
            </a:solidFill>
          </a:endParaRPr>
        </a:p>
      </xdr:txBody>
    </xdr:sp>
    <xdr:clientData/>
  </xdr:twoCellAnchor>
  <xdr:twoCellAnchor>
    <xdr:from>
      <xdr:col>26</xdr:col>
      <xdr:colOff>381000</xdr:colOff>
      <xdr:row>0</xdr:row>
      <xdr:rowOff>133350</xdr:rowOff>
    </xdr:from>
    <xdr:to>
      <xdr:col>28</xdr:col>
      <xdr:colOff>466725</xdr:colOff>
      <xdr:row>2</xdr:row>
      <xdr:rowOff>114300</xdr:rowOff>
    </xdr:to>
    <xdr:sp macro="" textlink="'Delivery Performance Pivot Tabl'!D29">
      <xdr:nvSpPr>
        <xdr:cNvPr id="21" name="TextBox 20">
          <a:extLst>
            <a:ext uri="{FF2B5EF4-FFF2-40B4-BE49-F238E27FC236}">
              <a16:creationId xmlns:a16="http://schemas.microsoft.com/office/drawing/2014/main" id="{F2E11E7A-8BE7-4249-9C65-98AFC0DBE935}"/>
            </a:ext>
          </a:extLst>
        </xdr:cNvPr>
        <xdr:cNvSpPr txBox="1"/>
      </xdr:nvSpPr>
      <xdr:spPr>
        <a:xfrm>
          <a:off x="16230600" y="133350"/>
          <a:ext cx="13049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FA3A97-CBC5-4198-9333-1A5E42D119C1}" type="TxLink">
            <a:rPr lang="en-US" sz="1100" b="1" i="0" u="none" strike="noStrike">
              <a:solidFill>
                <a:schemeClr val="bg2"/>
              </a:solidFill>
              <a:latin typeface="Aptos Narrow"/>
            </a:rPr>
            <a:t>10%</a:t>
          </a:fld>
          <a:endParaRPr lang="en-US" sz="1100" b="1" i="0" u="none" strike="noStrike">
            <a:solidFill>
              <a:schemeClr val="bg2"/>
            </a:solidFill>
            <a:latin typeface="Aptos Narrow"/>
          </a:endParaRPr>
        </a:p>
      </xdr:txBody>
    </xdr:sp>
    <xdr:clientData/>
  </xdr:twoCellAnchor>
  <xdr:twoCellAnchor>
    <xdr:from>
      <xdr:col>0</xdr:col>
      <xdr:colOff>95249</xdr:colOff>
      <xdr:row>3</xdr:row>
      <xdr:rowOff>85726</xdr:rowOff>
    </xdr:from>
    <xdr:to>
      <xdr:col>6</xdr:col>
      <xdr:colOff>581025</xdr:colOff>
      <xdr:row>13</xdr:row>
      <xdr:rowOff>180976</xdr:rowOff>
    </xdr:to>
    <xdr:graphicFrame macro="">
      <xdr:nvGraphicFramePr>
        <xdr:cNvPr id="22" name="Chart 21">
          <a:extLst>
            <a:ext uri="{FF2B5EF4-FFF2-40B4-BE49-F238E27FC236}">
              <a16:creationId xmlns:a16="http://schemas.microsoft.com/office/drawing/2014/main" id="{7EEB4A3F-6E57-4EC5-9D5A-555DB58FD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14</xdr:row>
      <xdr:rowOff>19050</xdr:rowOff>
    </xdr:from>
    <xdr:to>
      <xdr:col>6</xdr:col>
      <xdr:colOff>600075</xdr:colOff>
      <xdr:row>25</xdr:row>
      <xdr:rowOff>66675</xdr:rowOff>
    </xdr:to>
    <xdr:graphicFrame macro="">
      <xdr:nvGraphicFramePr>
        <xdr:cNvPr id="23" name="Chart 22">
          <a:extLst>
            <a:ext uri="{FF2B5EF4-FFF2-40B4-BE49-F238E27FC236}">
              <a16:creationId xmlns:a16="http://schemas.microsoft.com/office/drawing/2014/main" id="{BC1E743D-2D4E-48F5-917C-490167719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xdr:colOff>
      <xdr:row>3</xdr:row>
      <xdr:rowOff>95249</xdr:rowOff>
    </xdr:from>
    <xdr:to>
      <xdr:col>13</xdr:col>
      <xdr:colOff>581025</xdr:colOff>
      <xdr:row>25</xdr:row>
      <xdr:rowOff>66674</xdr:rowOff>
    </xdr:to>
    <xdr:graphicFrame macro="">
      <xdr:nvGraphicFramePr>
        <xdr:cNvPr id="24" name="Chart 23">
          <a:extLst>
            <a:ext uri="{FF2B5EF4-FFF2-40B4-BE49-F238E27FC236}">
              <a16:creationId xmlns:a16="http://schemas.microsoft.com/office/drawing/2014/main" id="{2E84A931-69F4-404E-9A27-437D70BE6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114299</xdr:colOff>
      <xdr:row>25</xdr:row>
      <xdr:rowOff>85726</xdr:rowOff>
    </xdr:from>
    <xdr:to>
      <xdr:col>13</xdr:col>
      <xdr:colOff>581025</xdr:colOff>
      <xdr:row>37</xdr:row>
      <xdr:rowOff>161926</xdr:rowOff>
    </xdr:to>
    <xdr:graphicFrame macro="">
      <xdr:nvGraphicFramePr>
        <xdr:cNvPr id="25" name="Chart 24">
          <a:extLst>
            <a:ext uri="{FF2B5EF4-FFF2-40B4-BE49-F238E27FC236}">
              <a16:creationId xmlns:a16="http://schemas.microsoft.com/office/drawing/2014/main" id="{CA42E675-5FE9-4BC5-A483-C8B6DC7BC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590549</xdr:colOff>
      <xdr:row>3</xdr:row>
      <xdr:rowOff>104774</xdr:rowOff>
    </xdr:from>
    <xdr:to>
      <xdr:col>20</xdr:col>
      <xdr:colOff>219074</xdr:colOff>
      <xdr:row>15</xdr:row>
      <xdr:rowOff>171449</xdr:rowOff>
    </xdr:to>
    <xdr:graphicFrame macro="">
      <xdr:nvGraphicFramePr>
        <xdr:cNvPr id="26" name="Chart 25">
          <a:extLst>
            <a:ext uri="{FF2B5EF4-FFF2-40B4-BE49-F238E27FC236}">
              <a16:creationId xmlns:a16="http://schemas.microsoft.com/office/drawing/2014/main" id="{556FE10A-5867-4E20-A6CB-6D988464D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600074</xdr:colOff>
      <xdr:row>16</xdr:row>
      <xdr:rowOff>0</xdr:rowOff>
    </xdr:from>
    <xdr:to>
      <xdr:col>20</xdr:col>
      <xdr:colOff>219075</xdr:colOff>
      <xdr:row>38</xdr:row>
      <xdr:rowOff>9524</xdr:rowOff>
    </xdr:to>
    <xdr:graphicFrame macro="">
      <xdr:nvGraphicFramePr>
        <xdr:cNvPr id="27" name="Chart 26">
          <a:extLst>
            <a:ext uri="{FF2B5EF4-FFF2-40B4-BE49-F238E27FC236}">
              <a16:creationId xmlns:a16="http://schemas.microsoft.com/office/drawing/2014/main" id="{6DC4A08D-F61D-47CE-B49B-EE4DAC735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247650</xdr:colOff>
      <xdr:row>3</xdr:row>
      <xdr:rowOff>114300</xdr:rowOff>
    </xdr:from>
    <xdr:to>
      <xdr:col>26</xdr:col>
      <xdr:colOff>161925</xdr:colOff>
      <xdr:row>19</xdr:row>
      <xdr:rowOff>152400</xdr:rowOff>
    </xdr:to>
    <xdr:graphicFrame macro="">
      <xdr:nvGraphicFramePr>
        <xdr:cNvPr id="28" name="Chart 27">
          <a:extLst>
            <a:ext uri="{FF2B5EF4-FFF2-40B4-BE49-F238E27FC236}">
              <a16:creationId xmlns:a16="http://schemas.microsoft.com/office/drawing/2014/main" id="{B9E69674-6E46-4E77-A288-BA5CEB808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247650</xdr:colOff>
      <xdr:row>19</xdr:row>
      <xdr:rowOff>171450</xdr:rowOff>
    </xdr:from>
    <xdr:to>
      <xdr:col>26</xdr:col>
      <xdr:colOff>190500</xdr:colOff>
      <xdr:row>38</xdr:row>
      <xdr:rowOff>1</xdr:rowOff>
    </xdr:to>
    <xdr:graphicFrame macro="">
      <xdr:nvGraphicFramePr>
        <xdr:cNvPr id="30" name="Chart 29">
          <a:extLst>
            <a:ext uri="{FF2B5EF4-FFF2-40B4-BE49-F238E27FC236}">
              <a16:creationId xmlns:a16="http://schemas.microsoft.com/office/drawing/2014/main" id="{2F38C200-CCFA-4BAF-8D3D-CE35A033C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26</xdr:col>
      <xdr:colOff>228600</xdr:colOff>
      <xdr:row>16</xdr:row>
      <xdr:rowOff>28575</xdr:rowOff>
    </xdr:from>
    <xdr:to>
      <xdr:col>29</xdr:col>
      <xdr:colOff>228600</xdr:colOff>
      <xdr:row>28</xdr:row>
      <xdr:rowOff>171450</xdr:rowOff>
    </xdr:to>
    <mc:AlternateContent xmlns:mc="http://schemas.openxmlformats.org/markup-compatibility/2006">
      <mc:Choice xmlns:a14="http://schemas.microsoft.com/office/drawing/2010/main" Requires="a14">
        <xdr:graphicFrame macro="">
          <xdr:nvGraphicFramePr>
            <xdr:cNvPr id="31" name="day_of_order">
              <a:extLst>
                <a:ext uri="{FF2B5EF4-FFF2-40B4-BE49-F238E27FC236}">
                  <a16:creationId xmlns:a16="http://schemas.microsoft.com/office/drawing/2014/main" id="{0F6640A6-0BC6-EF66-D240-AD0C310F030A}"/>
                </a:ext>
              </a:extLst>
            </xdr:cNvPr>
            <xdr:cNvGraphicFramePr/>
          </xdr:nvGraphicFramePr>
          <xdr:xfrm>
            <a:off x="0" y="0"/>
            <a:ext cx="0" cy="0"/>
          </xdr:xfrm>
          <a:graphic>
            <a:graphicData uri="http://schemas.microsoft.com/office/drawing/2010/slicer">
              <sle:slicer xmlns:sle="http://schemas.microsoft.com/office/drawing/2010/slicer" name="day_of_order"/>
            </a:graphicData>
          </a:graphic>
        </xdr:graphicFrame>
      </mc:Choice>
      <mc:Fallback>
        <xdr:sp macro="" textlink="">
          <xdr:nvSpPr>
            <xdr:cNvPr id="0" name=""/>
            <xdr:cNvSpPr>
              <a:spLocks noTextEdit="1"/>
            </xdr:cNvSpPr>
          </xdr:nvSpPr>
          <xdr:spPr>
            <a:xfrm>
              <a:off x="16078200" y="3076575"/>
              <a:ext cx="1828800" cy="242887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228600</xdr:colOff>
      <xdr:row>3</xdr:row>
      <xdr:rowOff>161924</xdr:rowOff>
    </xdr:from>
    <xdr:to>
      <xdr:col>29</xdr:col>
      <xdr:colOff>228600</xdr:colOff>
      <xdr:row>15</xdr:row>
      <xdr:rowOff>47625</xdr:rowOff>
    </xdr:to>
    <mc:AlternateContent xmlns:mc="http://schemas.openxmlformats.org/markup-compatibility/2006">
      <mc:Choice xmlns:a14="http://schemas.microsoft.com/office/drawing/2010/main" Requires="a14">
        <xdr:graphicFrame macro="">
          <xdr:nvGraphicFramePr>
            <xdr:cNvPr id="32" name="month_of_order">
              <a:extLst>
                <a:ext uri="{FF2B5EF4-FFF2-40B4-BE49-F238E27FC236}">
                  <a16:creationId xmlns:a16="http://schemas.microsoft.com/office/drawing/2014/main" id="{4DB95BDB-5632-0CC9-8539-357A4E60E950}"/>
                </a:ext>
              </a:extLst>
            </xdr:cNvPr>
            <xdr:cNvGraphicFramePr/>
          </xdr:nvGraphicFramePr>
          <xdr:xfrm>
            <a:off x="0" y="0"/>
            <a:ext cx="0" cy="0"/>
          </xdr:xfrm>
          <a:graphic>
            <a:graphicData uri="http://schemas.microsoft.com/office/drawing/2010/slicer">
              <sle:slicer xmlns:sle="http://schemas.microsoft.com/office/drawing/2010/slicer" name="month_of_order"/>
            </a:graphicData>
          </a:graphic>
        </xdr:graphicFrame>
      </mc:Choice>
      <mc:Fallback>
        <xdr:sp macro="" textlink="">
          <xdr:nvSpPr>
            <xdr:cNvPr id="0" name=""/>
            <xdr:cNvSpPr>
              <a:spLocks noTextEdit="1"/>
            </xdr:cNvSpPr>
          </xdr:nvSpPr>
          <xdr:spPr>
            <a:xfrm>
              <a:off x="16078200" y="733424"/>
              <a:ext cx="1828800" cy="217170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238125</xdr:colOff>
      <xdr:row>30</xdr:row>
      <xdr:rowOff>28575</xdr:rowOff>
    </xdr:from>
    <xdr:to>
      <xdr:col>29</xdr:col>
      <xdr:colOff>238125</xdr:colOff>
      <xdr:row>36</xdr:row>
      <xdr:rowOff>152400</xdr:rowOff>
    </xdr:to>
    <mc:AlternateContent xmlns:mc="http://schemas.openxmlformats.org/markup-compatibility/2006">
      <mc:Choice xmlns:a14="http://schemas.microsoft.com/office/drawing/2010/main" Requires="a14">
        <xdr:graphicFrame macro="">
          <xdr:nvGraphicFramePr>
            <xdr:cNvPr id="33" name="Order Year">
              <a:extLst>
                <a:ext uri="{FF2B5EF4-FFF2-40B4-BE49-F238E27FC236}">
                  <a16:creationId xmlns:a16="http://schemas.microsoft.com/office/drawing/2014/main" id="{4030CA2A-F4A7-2E1E-2DEB-3D5B00EF04B9}"/>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16087725" y="5743575"/>
              <a:ext cx="1828800" cy="126682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ugi" refreshedDate="45904.522669560189" createdVersion="8" refreshedVersion="8" minRefreshableVersion="3" recordCount="6000" xr:uid="{9BAA0F8F-8CEE-442B-AE21-9A04EE9653B3}">
  <cacheSource type="worksheet">
    <worksheetSource name="Working_Data"/>
  </cacheSource>
  <cacheFields count="26">
    <cacheField name="customer_id" numFmtId="0">
      <sharedItems/>
    </cacheField>
    <cacheField name="gender" numFmtId="0">
      <sharedItems count="3">
        <s v="Male"/>
        <s v="Other"/>
        <s v="Female"/>
      </sharedItems>
    </cacheField>
    <cacheField name="age" numFmtId="0">
      <sharedItems count="3">
        <s v="Adult"/>
        <s v="Senior"/>
        <s v="Teenager"/>
      </sharedItems>
    </cacheField>
    <cacheField name="city" numFmtId="0">
      <sharedItems count="5">
        <s v="Peshawar"/>
        <s v="Multan"/>
        <s v="Lahore"/>
        <s v="Karachi"/>
        <s v="Islamabad"/>
      </sharedItems>
    </cacheField>
    <cacheField name="signup_date" numFmtId="14">
      <sharedItems containsSemiMixedTypes="0" containsNonDate="0" containsDate="1" containsString="0" minDate="2023-01-09T00:00:00" maxDate="2025-12-09T00:00:00"/>
    </cacheField>
    <cacheField name="order_id" numFmtId="0">
      <sharedItems/>
    </cacheField>
    <cacheField name="order_date" numFmtId="14">
      <sharedItems containsSemiMixedTypes="0" containsNonDate="0" containsDate="1" containsString="0" minDate="2023-01-09T00:00:00" maxDate="2025-12-09T00:00:00"/>
    </cacheField>
    <cacheField name="restaurant_name" numFmtId="0">
      <sharedItems count="5">
        <s v="McDonald's"/>
        <s v="KFC"/>
        <s v="Pizza Hut"/>
        <s v="Subway"/>
        <s v="Burger King"/>
      </sharedItems>
    </cacheField>
    <cacheField name="dish_name" numFmtId="0">
      <sharedItems count="5">
        <s v="Burger"/>
        <s v="Fries"/>
        <s v="Pizza"/>
        <s v="Sandwich"/>
        <s v="Pasta"/>
      </sharedItems>
    </cacheField>
    <cacheField name="category" numFmtId="0">
      <sharedItems count="5">
        <s v="Italian"/>
        <s v="Dessert"/>
        <s v="Fast Food"/>
        <s v="Continental"/>
        <s v="Chinese"/>
      </sharedItems>
    </cacheField>
    <cacheField name="quantity" numFmtId="0">
      <sharedItems containsSemiMixedTypes="0" containsString="0" containsNumber="1" containsInteger="1" minValue="1" maxValue="5"/>
    </cacheField>
    <cacheField name="price" numFmtId="165">
      <sharedItems containsSemiMixedTypes="0" containsString="0" containsNumber="1" minValue="20.059999999999999" maxValue="1499.68"/>
    </cacheField>
    <cacheField name="revenue" numFmtId="165">
      <sharedItems containsSemiMixedTypes="0" containsString="0" containsNumber="1" minValue="100.3" maxValue="1499.95"/>
    </cacheField>
    <cacheField name="payment_method" numFmtId="0">
      <sharedItems count="3">
        <s v="Cash"/>
        <s v="Wallet"/>
        <s v="Card"/>
      </sharedItems>
    </cacheField>
    <cacheField name="order_frequency" numFmtId="0">
      <sharedItems containsSemiMixedTypes="0" containsString="0" containsNumber="1" containsInteger="1" minValue="1" maxValue="50"/>
    </cacheField>
    <cacheField name="last_order_date" numFmtId="14">
      <sharedItems containsSemiMixedTypes="0" containsNonDate="0" containsDate="1" containsString="0" minDate="2024-01-09T00:00:00" maxDate="2025-12-09T00:00:00"/>
    </cacheField>
    <cacheField name="loyalty_points" numFmtId="0">
      <sharedItems containsSemiMixedTypes="0" containsString="0" containsNumber="1" containsInteger="1" minValue="0" maxValue="500"/>
    </cacheField>
    <cacheField name="churned" numFmtId="0">
      <sharedItems count="2">
        <s v="Active"/>
        <s v="Inactive"/>
      </sharedItems>
    </cacheField>
    <cacheField name="rating" numFmtId="0">
      <sharedItems containsSemiMixedTypes="0" containsString="0" containsNumber="1" containsInteger="1" minValue="1" maxValue="5"/>
    </cacheField>
    <cacheField name="rating_date" numFmtId="14">
      <sharedItems containsSemiMixedTypes="0" containsNonDate="0" containsDate="1" containsString="0" minDate="2024-01-09T00:00:00" maxDate="2025-12-09T00:00:00"/>
    </cacheField>
    <cacheField name="delivery_status" numFmtId="0">
      <sharedItems count="3">
        <s v="Cancelled"/>
        <s v="Delayed"/>
        <s v="Delivered"/>
      </sharedItems>
    </cacheField>
    <cacheField name="day_of_order" numFmtId="0">
      <sharedItems count="7">
        <s v="Wednesday"/>
        <s v="Thursday"/>
        <s v="Friday"/>
        <s v="Saturday"/>
        <s v="Sunday"/>
        <s v="Monday"/>
        <s v="Tuesday"/>
      </sharedItems>
    </cacheField>
    <cacheField name="month_of_order" numFmtId="0">
      <sharedItems count="12">
        <s v="August"/>
        <s v="January"/>
        <s v="February"/>
        <s v="March"/>
        <s v="April"/>
        <s v="May"/>
        <s v="June"/>
        <s v="July"/>
        <s v="September"/>
        <s v="October"/>
        <s v="November"/>
        <s v="December"/>
      </sharedItems>
    </cacheField>
    <cacheField name="customer_tenure" numFmtId="0">
      <sharedItems containsSemiMixedTypes="0" containsString="0" containsNumber="1" containsInteger="1" minValue="-694" maxValue="1026"/>
    </cacheField>
    <cacheField name="Churn Flag" numFmtId="0">
      <sharedItems containsSemiMixedTypes="0" containsString="0" containsNumber="1" containsInteger="1" minValue="0" maxValue="1"/>
    </cacheField>
    <cacheField name="Order Year" numFmtId="0">
      <sharedItems containsSemiMixedTypes="0" containsString="0" containsNumber="1" containsInteger="1" minValue="2023" maxValue="2025" count="3">
        <n v="2023"/>
        <n v="2024"/>
        <n v="2025"/>
      </sharedItems>
    </cacheField>
  </cacheFields>
  <extLst>
    <ext xmlns:x14="http://schemas.microsoft.com/office/spreadsheetml/2009/9/main" uri="{725AE2AE-9491-48be-B2B4-4EB974FC3084}">
      <x14:pivotCacheDefinition pivotCacheId="17454658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s v="C5663"/>
    <x v="0"/>
    <x v="0"/>
    <x v="0"/>
    <d v="2024-01-14T00:00:00"/>
    <s v="O9663"/>
    <d v="2023-08-23T00:00:00"/>
    <x v="0"/>
    <x v="0"/>
    <x v="0"/>
    <n v="5"/>
    <n v="295.654"/>
    <n v="1478.27"/>
    <x v="0"/>
    <n v="38"/>
    <d v="2025-07-19T00:00:00"/>
    <n v="238"/>
    <x v="0"/>
    <n v="3"/>
    <d v="2024-10-14T00:00:00"/>
    <x v="0"/>
    <x v="0"/>
    <x v="0"/>
    <n v="552"/>
    <n v="1"/>
    <x v="0"/>
  </r>
  <r>
    <s v="C2831"/>
    <x v="0"/>
    <x v="0"/>
    <x v="1"/>
    <d v="2024-07-07T00:00:00"/>
    <s v="O6831"/>
    <d v="2023-08-23T00:00:00"/>
    <x v="1"/>
    <x v="0"/>
    <x v="0"/>
    <n v="3"/>
    <n v="318.68"/>
    <n v="956.04"/>
    <x v="1"/>
    <n v="24"/>
    <d v="2024-11-25T00:00:00"/>
    <n v="81"/>
    <x v="0"/>
    <n v="2"/>
    <d v="2025-08-21T00:00:00"/>
    <x v="1"/>
    <x v="0"/>
    <x v="0"/>
    <n v="141"/>
    <n v="1"/>
    <x v="0"/>
  </r>
  <r>
    <s v="C2851"/>
    <x v="1"/>
    <x v="1"/>
    <x v="1"/>
    <d v="2025-06-20T00:00:00"/>
    <s v="O6851"/>
    <d v="2023-08-23T00:00:00"/>
    <x v="2"/>
    <x v="1"/>
    <x v="0"/>
    <n v="2"/>
    <n v="441.255"/>
    <n v="882.51"/>
    <x v="0"/>
    <n v="42"/>
    <d v="2025-10-05T00:00:00"/>
    <n v="82"/>
    <x v="1"/>
    <n v="3"/>
    <d v="2024-09-19T00:00:00"/>
    <x v="1"/>
    <x v="0"/>
    <x v="0"/>
    <n v="107"/>
    <n v="0"/>
    <x v="0"/>
  </r>
  <r>
    <s v="C1694"/>
    <x v="2"/>
    <x v="1"/>
    <x v="0"/>
    <d v="2023-05-09T00:00:00"/>
    <s v="O5694"/>
    <d v="2023-08-23T00:00:00"/>
    <x v="3"/>
    <x v="2"/>
    <x v="1"/>
    <n v="4"/>
    <n v="57.825000000000003"/>
    <n v="231.3"/>
    <x v="2"/>
    <n v="27"/>
    <d v="2025-07-24T00:00:00"/>
    <n v="45"/>
    <x v="1"/>
    <n v="2"/>
    <d v="2025-06-29T00:00:00"/>
    <x v="1"/>
    <x v="0"/>
    <x v="0"/>
    <n v="807"/>
    <n v="0"/>
    <x v="0"/>
  </r>
  <r>
    <s v="C4339"/>
    <x v="1"/>
    <x v="1"/>
    <x v="2"/>
    <d v="2023-12-29T00:00:00"/>
    <s v="O8339"/>
    <d v="2023-08-24T00:00:00"/>
    <x v="1"/>
    <x v="3"/>
    <x v="1"/>
    <n v="1"/>
    <n v="1156.69"/>
    <n v="1156.69"/>
    <x v="0"/>
    <n v="35"/>
    <d v="2024-12-21T00:00:00"/>
    <n v="418"/>
    <x v="1"/>
    <n v="3"/>
    <d v="2025-06-03T00:00:00"/>
    <x v="0"/>
    <x v="1"/>
    <x v="0"/>
    <n v="358"/>
    <n v="0"/>
    <x v="0"/>
  </r>
  <r>
    <s v="C6543"/>
    <x v="1"/>
    <x v="0"/>
    <x v="3"/>
    <d v="2023-09-28T00:00:00"/>
    <s v="O10543"/>
    <d v="2023-08-24T00:00:00"/>
    <x v="4"/>
    <x v="2"/>
    <x v="2"/>
    <n v="5"/>
    <n v="242.72399999999999"/>
    <n v="1213.6199999999999"/>
    <x v="0"/>
    <n v="45"/>
    <d v="2024-10-10T00:00:00"/>
    <n v="418"/>
    <x v="1"/>
    <n v="4"/>
    <d v="2025-01-06T00:00:00"/>
    <x v="2"/>
    <x v="1"/>
    <x v="0"/>
    <n v="378"/>
    <n v="0"/>
    <x v="0"/>
  </r>
  <r>
    <s v="C6423"/>
    <x v="0"/>
    <x v="0"/>
    <x v="2"/>
    <d v="2025-08-04T00:00:00"/>
    <s v="O10423"/>
    <d v="2023-08-24T00:00:00"/>
    <x v="0"/>
    <x v="4"/>
    <x v="3"/>
    <n v="5"/>
    <n v="134.58199999999999"/>
    <n v="672.91"/>
    <x v="1"/>
    <n v="31"/>
    <d v="2025-05-25T00:00:00"/>
    <n v="347"/>
    <x v="0"/>
    <n v="1"/>
    <d v="2025-04-03T00:00:00"/>
    <x v="0"/>
    <x v="1"/>
    <x v="0"/>
    <n v="-71"/>
    <n v="1"/>
    <x v="0"/>
  </r>
  <r>
    <s v="C4621"/>
    <x v="0"/>
    <x v="0"/>
    <x v="0"/>
    <d v="2024-05-02T00:00:00"/>
    <s v="O8621"/>
    <d v="2023-08-24T00:00:00"/>
    <x v="2"/>
    <x v="2"/>
    <x v="4"/>
    <n v="2"/>
    <n v="135.87"/>
    <n v="271.74"/>
    <x v="0"/>
    <n v="14"/>
    <d v="2025-01-05T00:00:00"/>
    <n v="429"/>
    <x v="0"/>
    <n v="2"/>
    <d v="2024-09-30T00:00:00"/>
    <x v="2"/>
    <x v="1"/>
    <x v="0"/>
    <n v="248"/>
    <n v="1"/>
    <x v="0"/>
  </r>
  <r>
    <s v="C5146"/>
    <x v="1"/>
    <x v="1"/>
    <x v="3"/>
    <d v="2024-12-17T00:00:00"/>
    <s v="O9146"/>
    <d v="2023-08-24T00:00:00"/>
    <x v="1"/>
    <x v="2"/>
    <x v="1"/>
    <n v="5"/>
    <n v="119.39200000000001"/>
    <n v="596.96"/>
    <x v="1"/>
    <n v="1"/>
    <d v="2025-05-16T00:00:00"/>
    <n v="24"/>
    <x v="0"/>
    <n v="4"/>
    <d v="2024-10-27T00:00:00"/>
    <x v="1"/>
    <x v="1"/>
    <x v="0"/>
    <n v="150"/>
    <n v="1"/>
    <x v="0"/>
  </r>
  <r>
    <s v="C3579"/>
    <x v="0"/>
    <x v="0"/>
    <x v="3"/>
    <d v="2023-10-13T00:00:00"/>
    <s v="O7579"/>
    <d v="2023-08-24T00:00:00"/>
    <x v="2"/>
    <x v="2"/>
    <x v="3"/>
    <n v="2"/>
    <n v="721.625"/>
    <n v="1443.25"/>
    <x v="0"/>
    <n v="15"/>
    <d v="2025-02-23T00:00:00"/>
    <n v="270"/>
    <x v="1"/>
    <n v="3"/>
    <d v="2024-11-10T00:00:00"/>
    <x v="1"/>
    <x v="1"/>
    <x v="0"/>
    <n v="499"/>
    <n v="0"/>
    <x v="0"/>
  </r>
  <r>
    <s v="C5535"/>
    <x v="0"/>
    <x v="0"/>
    <x v="2"/>
    <d v="2025-07-30T00:00:00"/>
    <s v="O9535"/>
    <d v="2023-08-24T00:00:00"/>
    <x v="3"/>
    <x v="3"/>
    <x v="3"/>
    <n v="2"/>
    <n v="322.76"/>
    <n v="645.52"/>
    <x v="0"/>
    <n v="32"/>
    <d v="2025-08-04T00:00:00"/>
    <n v="133"/>
    <x v="0"/>
    <n v="4"/>
    <d v="2024-05-12T00:00:00"/>
    <x v="1"/>
    <x v="1"/>
    <x v="0"/>
    <n v="5"/>
    <n v="1"/>
    <x v="0"/>
  </r>
  <r>
    <s v="C3894"/>
    <x v="2"/>
    <x v="1"/>
    <x v="1"/>
    <d v="2025-01-24T00:00:00"/>
    <s v="O7894"/>
    <d v="2023-08-24T00:00:00"/>
    <x v="4"/>
    <x v="0"/>
    <x v="2"/>
    <n v="1"/>
    <n v="126.53"/>
    <n v="126.53"/>
    <x v="1"/>
    <n v="45"/>
    <d v="2024-09-26T00:00:00"/>
    <n v="48"/>
    <x v="1"/>
    <n v="2"/>
    <d v="2025-08-20T00:00:00"/>
    <x v="0"/>
    <x v="1"/>
    <x v="0"/>
    <n v="-120"/>
    <n v="0"/>
    <x v="0"/>
  </r>
  <r>
    <s v="C4071"/>
    <x v="0"/>
    <x v="1"/>
    <x v="4"/>
    <d v="2024-12-27T00:00:00"/>
    <s v="O8071"/>
    <d v="2023-08-24T00:00:00"/>
    <x v="3"/>
    <x v="2"/>
    <x v="0"/>
    <n v="1"/>
    <n v="465.75"/>
    <n v="465.75"/>
    <x v="2"/>
    <n v="29"/>
    <d v="2024-12-26T00:00:00"/>
    <n v="394"/>
    <x v="0"/>
    <n v="4"/>
    <d v="2025-04-16T00:00:00"/>
    <x v="0"/>
    <x v="1"/>
    <x v="0"/>
    <n v="-1"/>
    <n v="1"/>
    <x v="0"/>
  </r>
  <r>
    <s v="C4231"/>
    <x v="2"/>
    <x v="1"/>
    <x v="1"/>
    <d v="2025-11-04T00:00:00"/>
    <s v="O8231"/>
    <d v="2023-08-24T00:00:00"/>
    <x v="4"/>
    <x v="3"/>
    <x v="3"/>
    <n v="3"/>
    <n v="265.63666666666666"/>
    <n v="796.91"/>
    <x v="1"/>
    <n v="39"/>
    <d v="2024-12-11T00:00:00"/>
    <n v="5"/>
    <x v="1"/>
    <n v="5"/>
    <d v="2025-02-27T00:00:00"/>
    <x v="2"/>
    <x v="1"/>
    <x v="0"/>
    <n v="-328"/>
    <n v="0"/>
    <x v="0"/>
  </r>
  <r>
    <s v="C3914"/>
    <x v="0"/>
    <x v="2"/>
    <x v="4"/>
    <d v="2023-11-29T00:00:00"/>
    <s v="O7914"/>
    <d v="2023-08-24T00:00:00"/>
    <x v="1"/>
    <x v="2"/>
    <x v="2"/>
    <n v="4"/>
    <n v="285.19"/>
    <n v="1140.76"/>
    <x v="1"/>
    <n v="23"/>
    <d v="2025-04-22T00:00:00"/>
    <n v="492"/>
    <x v="1"/>
    <n v="5"/>
    <d v="2025-04-19T00:00:00"/>
    <x v="1"/>
    <x v="1"/>
    <x v="0"/>
    <n v="510"/>
    <n v="0"/>
    <x v="0"/>
  </r>
  <r>
    <s v="C5681"/>
    <x v="1"/>
    <x v="0"/>
    <x v="4"/>
    <d v="2024-11-25T00:00:00"/>
    <s v="O9681"/>
    <d v="2023-08-25T00:00:00"/>
    <x v="3"/>
    <x v="2"/>
    <x v="3"/>
    <n v="1"/>
    <n v="1285.18"/>
    <n v="1285.18"/>
    <x v="0"/>
    <n v="10"/>
    <d v="2025-09-04T00:00:00"/>
    <n v="196"/>
    <x v="1"/>
    <n v="2"/>
    <d v="2025-10-06T00:00:00"/>
    <x v="1"/>
    <x v="2"/>
    <x v="0"/>
    <n v="283"/>
    <n v="0"/>
    <x v="0"/>
  </r>
  <r>
    <s v="C4975"/>
    <x v="2"/>
    <x v="2"/>
    <x v="3"/>
    <d v="2025-06-20T00:00:00"/>
    <s v="O8975"/>
    <d v="2023-08-25T00:00:00"/>
    <x v="4"/>
    <x v="0"/>
    <x v="1"/>
    <n v="1"/>
    <n v="673.86"/>
    <n v="673.86"/>
    <x v="1"/>
    <n v="38"/>
    <d v="2025-07-07T00:00:00"/>
    <n v="439"/>
    <x v="1"/>
    <n v="2"/>
    <d v="2025-09-07T00:00:00"/>
    <x v="2"/>
    <x v="2"/>
    <x v="0"/>
    <n v="17"/>
    <n v="0"/>
    <x v="0"/>
  </r>
  <r>
    <s v="C2876"/>
    <x v="2"/>
    <x v="1"/>
    <x v="4"/>
    <d v="2024-12-30T00:00:00"/>
    <s v="O6876"/>
    <d v="2023-08-25T00:00:00"/>
    <x v="1"/>
    <x v="0"/>
    <x v="4"/>
    <n v="2"/>
    <n v="165.465"/>
    <n v="330.93"/>
    <x v="0"/>
    <n v="45"/>
    <d v="2025-07-17T00:00:00"/>
    <n v="455"/>
    <x v="0"/>
    <n v="2"/>
    <d v="2024-11-28T00:00:00"/>
    <x v="0"/>
    <x v="2"/>
    <x v="0"/>
    <n v="199"/>
    <n v="1"/>
    <x v="0"/>
  </r>
  <r>
    <s v="C6144"/>
    <x v="1"/>
    <x v="2"/>
    <x v="0"/>
    <d v="2024-05-08T00:00:00"/>
    <s v="O10144"/>
    <d v="2023-08-25T00:00:00"/>
    <x v="3"/>
    <x v="4"/>
    <x v="2"/>
    <n v="2"/>
    <n v="495.58499999999998"/>
    <n v="991.17"/>
    <x v="1"/>
    <n v="6"/>
    <d v="2025-04-22T00:00:00"/>
    <n v="101"/>
    <x v="0"/>
    <n v="2"/>
    <d v="2025-03-27T00:00:00"/>
    <x v="0"/>
    <x v="2"/>
    <x v="0"/>
    <n v="349"/>
    <n v="1"/>
    <x v="0"/>
  </r>
  <r>
    <s v="C5092"/>
    <x v="2"/>
    <x v="0"/>
    <x v="2"/>
    <d v="2023-05-10T00:00:00"/>
    <s v="O9092"/>
    <d v="2023-08-25T00:00:00"/>
    <x v="3"/>
    <x v="4"/>
    <x v="4"/>
    <n v="1"/>
    <n v="1485.16"/>
    <n v="1485.16"/>
    <x v="2"/>
    <n v="46"/>
    <d v="2025-04-24T00:00:00"/>
    <n v="171"/>
    <x v="1"/>
    <n v="3"/>
    <d v="2025-05-08T00:00:00"/>
    <x v="1"/>
    <x v="2"/>
    <x v="0"/>
    <n v="715"/>
    <n v="0"/>
    <x v="0"/>
  </r>
  <r>
    <s v="C2747"/>
    <x v="2"/>
    <x v="0"/>
    <x v="2"/>
    <d v="2024-08-30T00:00:00"/>
    <s v="O6747"/>
    <d v="2023-08-25T00:00:00"/>
    <x v="3"/>
    <x v="3"/>
    <x v="0"/>
    <n v="2"/>
    <n v="401.06"/>
    <n v="802.12"/>
    <x v="1"/>
    <n v="22"/>
    <d v="2024-09-15T00:00:00"/>
    <n v="32"/>
    <x v="1"/>
    <n v="4"/>
    <d v="2025-11-06T00:00:00"/>
    <x v="0"/>
    <x v="2"/>
    <x v="0"/>
    <n v="16"/>
    <n v="0"/>
    <x v="0"/>
  </r>
  <r>
    <s v="C3406"/>
    <x v="2"/>
    <x v="2"/>
    <x v="2"/>
    <d v="2024-02-25T00:00:00"/>
    <s v="O7406"/>
    <d v="2023-08-25T00:00:00"/>
    <x v="2"/>
    <x v="3"/>
    <x v="0"/>
    <n v="1"/>
    <n v="1394.47"/>
    <n v="1394.47"/>
    <x v="0"/>
    <n v="13"/>
    <d v="2025-06-16T00:00:00"/>
    <n v="273"/>
    <x v="1"/>
    <n v="2"/>
    <d v="2025-07-20T00:00:00"/>
    <x v="1"/>
    <x v="2"/>
    <x v="0"/>
    <n v="477"/>
    <n v="0"/>
    <x v="0"/>
  </r>
  <r>
    <s v="C2975"/>
    <x v="0"/>
    <x v="2"/>
    <x v="1"/>
    <d v="2024-09-28T00:00:00"/>
    <s v="O6975"/>
    <d v="2023-08-25T00:00:00"/>
    <x v="2"/>
    <x v="2"/>
    <x v="0"/>
    <n v="3"/>
    <n v="429.23"/>
    <n v="1287.69"/>
    <x v="1"/>
    <n v="49"/>
    <d v="2025-05-06T00:00:00"/>
    <n v="35"/>
    <x v="0"/>
    <n v="4"/>
    <d v="2024-10-11T00:00:00"/>
    <x v="2"/>
    <x v="2"/>
    <x v="0"/>
    <n v="220"/>
    <n v="1"/>
    <x v="0"/>
  </r>
  <r>
    <s v="C5497"/>
    <x v="1"/>
    <x v="0"/>
    <x v="2"/>
    <d v="2025-01-26T00:00:00"/>
    <s v="O9497"/>
    <d v="2023-08-25T00:00:00"/>
    <x v="4"/>
    <x v="4"/>
    <x v="3"/>
    <n v="5"/>
    <n v="157.07400000000001"/>
    <n v="785.37"/>
    <x v="2"/>
    <n v="49"/>
    <d v="2024-10-21T00:00:00"/>
    <n v="463"/>
    <x v="0"/>
    <n v="2"/>
    <d v="2025-05-19T00:00:00"/>
    <x v="2"/>
    <x v="2"/>
    <x v="0"/>
    <n v="-97"/>
    <n v="1"/>
    <x v="0"/>
  </r>
  <r>
    <s v="C2748"/>
    <x v="1"/>
    <x v="2"/>
    <x v="3"/>
    <d v="2024-07-07T00:00:00"/>
    <s v="O6748"/>
    <d v="2023-08-25T00:00:00"/>
    <x v="2"/>
    <x v="1"/>
    <x v="1"/>
    <n v="2"/>
    <n v="652.4"/>
    <n v="1304.8"/>
    <x v="0"/>
    <n v="2"/>
    <d v="2024-01-12T00:00:00"/>
    <n v="435"/>
    <x v="1"/>
    <n v="1"/>
    <d v="2024-11-29T00:00:00"/>
    <x v="0"/>
    <x v="2"/>
    <x v="0"/>
    <n v="-177"/>
    <n v="0"/>
    <x v="0"/>
  </r>
  <r>
    <s v="C1929"/>
    <x v="2"/>
    <x v="2"/>
    <x v="0"/>
    <d v="2023-11-27T00:00:00"/>
    <s v="O5929"/>
    <d v="2023-08-26T00:00:00"/>
    <x v="1"/>
    <x v="1"/>
    <x v="3"/>
    <n v="1"/>
    <n v="599.70000000000005"/>
    <n v="599.70000000000005"/>
    <x v="1"/>
    <n v="35"/>
    <d v="2025-06-26T00:00:00"/>
    <n v="172"/>
    <x v="0"/>
    <n v="4"/>
    <d v="2024-10-11T00:00:00"/>
    <x v="1"/>
    <x v="3"/>
    <x v="0"/>
    <n v="577"/>
    <n v="1"/>
    <x v="0"/>
  </r>
  <r>
    <s v="C5124"/>
    <x v="0"/>
    <x v="0"/>
    <x v="2"/>
    <d v="2025-05-25T00:00:00"/>
    <s v="O9124"/>
    <d v="2023-08-26T00:00:00"/>
    <x v="0"/>
    <x v="0"/>
    <x v="3"/>
    <n v="3"/>
    <n v="355.05"/>
    <n v="1065.1500000000001"/>
    <x v="0"/>
    <n v="38"/>
    <d v="2024-12-13T00:00:00"/>
    <n v="250"/>
    <x v="1"/>
    <n v="2"/>
    <d v="2025-04-18T00:00:00"/>
    <x v="0"/>
    <x v="3"/>
    <x v="0"/>
    <n v="-163"/>
    <n v="0"/>
    <x v="0"/>
  </r>
  <r>
    <s v="C6250"/>
    <x v="0"/>
    <x v="2"/>
    <x v="2"/>
    <d v="2024-06-29T00:00:00"/>
    <s v="O10250"/>
    <d v="2023-08-26T00:00:00"/>
    <x v="0"/>
    <x v="4"/>
    <x v="4"/>
    <n v="5"/>
    <n v="115.26600000000001"/>
    <n v="576.33000000000004"/>
    <x v="2"/>
    <n v="7"/>
    <d v="2025-03-05T00:00:00"/>
    <n v="60"/>
    <x v="0"/>
    <n v="3"/>
    <d v="2025-03-06T00:00:00"/>
    <x v="0"/>
    <x v="3"/>
    <x v="0"/>
    <n v="249"/>
    <n v="1"/>
    <x v="0"/>
  </r>
  <r>
    <s v="C1351"/>
    <x v="2"/>
    <x v="0"/>
    <x v="3"/>
    <d v="2024-06-16T00:00:00"/>
    <s v="O5351"/>
    <d v="2023-08-26T00:00:00"/>
    <x v="1"/>
    <x v="1"/>
    <x v="4"/>
    <n v="3"/>
    <n v="253.82333333333335"/>
    <n v="761.47"/>
    <x v="2"/>
    <n v="3"/>
    <d v="2025-08-01T00:00:00"/>
    <n v="240"/>
    <x v="1"/>
    <n v="2"/>
    <d v="2024-11-29T00:00:00"/>
    <x v="2"/>
    <x v="3"/>
    <x v="0"/>
    <n v="411"/>
    <n v="0"/>
    <x v="0"/>
  </r>
  <r>
    <s v="C5795"/>
    <x v="2"/>
    <x v="1"/>
    <x v="4"/>
    <d v="2023-07-11T00:00:00"/>
    <s v="O9795"/>
    <d v="2023-08-26T00:00:00"/>
    <x v="1"/>
    <x v="2"/>
    <x v="0"/>
    <n v="5"/>
    <n v="253.44"/>
    <n v="1267.2"/>
    <x v="2"/>
    <n v="32"/>
    <d v="2024-10-11T00:00:00"/>
    <n v="72"/>
    <x v="0"/>
    <n v="5"/>
    <d v="2024-10-21T00:00:00"/>
    <x v="1"/>
    <x v="3"/>
    <x v="0"/>
    <n v="458"/>
    <n v="1"/>
    <x v="0"/>
  </r>
  <r>
    <s v="C5513"/>
    <x v="0"/>
    <x v="2"/>
    <x v="4"/>
    <d v="2025-07-20T00:00:00"/>
    <s v="O9513"/>
    <d v="2023-08-26T00:00:00"/>
    <x v="1"/>
    <x v="2"/>
    <x v="3"/>
    <n v="3"/>
    <n v="348.29666666666668"/>
    <n v="1044.8900000000001"/>
    <x v="2"/>
    <n v="31"/>
    <d v="2024-09-15T00:00:00"/>
    <n v="496"/>
    <x v="1"/>
    <n v="2"/>
    <d v="2024-12-27T00:00:00"/>
    <x v="1"/>
    <x v="3"/>
    <x v="0"/>
    <n v="-308"/>
    <n v="0"/>
    <x v="0"/>
  </r>
  <r>
    <s v="C6362"/>
    <x v="2"/>
    <x v="1"/>
    <x v="4"/>
    <d v="2023-11-22T00:00:00"/>
    <s v="O10362"/>
    <d v="2023-08-26T00:00:00"/>
    <x v="4"/>
    <x v="2"/>
    <x v="4"/>
    <n v="4"/>
    <n v="85.88"/>
    <n v="343.52"/>
    <x v="2"/>
    <n v="34"/>
    <d v="2024-09-29T00:00:00"/>
    <n v="164"/>
    <x v="0"/>
    <n v="3"/>
    <d v="2025-01-25T00:00:00"/>
    <x v="2"/>
    <x v="3"/>
    <x v="0"/>
    <n v="312"/>
    <n v="1"/>
    <x v="0"/>
  </r>
  <r>
    <s v="C6340"/>
    <x v="0"/>
    <x v="1"/>
    <x v="1"/>
    <d v="2025-07-07T00:00:00"/>
    <s v="O10340"/>
    <d v="2023-08-26T00:00:00"/>
    <x v="4"/>
    <x v="3"/>
    <x v="3"/>
    <n v="2"/>
    <n v="104.88500000000001"/>
    <n v="209.77"/>
    <x v="0"/>
    <n v="16"/>
    <d v="2024-11-20T00:00:00"/>
    <n v="453"/>
    <x v="0"/>
    <n v="3"/>
    <d v="2024-04-09T00:00:00"/>
    <x v="0"/>
    <x v="3"/>
    <x v="0"/>
    <n v="-229"/>
    <n v="1"/>
    <x v="0"/>
  </r>
  <r>
    <s v="C5444"/>
    <x v="1"/>
    <x v="2"/>
    <x v="0"/>
    <d v="2025-02-07T00:00:00"/>
    <s v="O9444"/>
    <d v="2023-08-26T00:00:00"/>
    <x v="3"/>
    <x v="4"/>
    <x v="4"/>
    <n v="3"/>
    <n v="350.72333333333336"/>
    <n v="1052.17"/>
    <x v="0"/>
    <n v="12"/>
    <d v="2025-04-21T00:00:00"/>
    <n v="14"/>
    <x v="1"/>
    <n v="3"/>
    <d v="2025-08-02T00:00:00"/>
    <x v="1"/>
    <x v="3"/>
    <x v="0"/>
    <n v="73"/>
    <n v="0"/>
    <x v="0"/>
  </r>
  <r>
    <s v="C1454"/>
    <x v="2"/>
    <x v="0"/>
    <x v="4"/>
    <d v="2025-01-07T00:00:00"/>
    <s v="O5454"/>
    <d v="2023-08-26T00:00:00"/>
    <x v="0"/>
    <x v="2"/>
    <x v="0"/>
    <n v="2"/>
    <n v="515.125"/>
    <n v="1030.25"/>
    <x v="1"/>
    <n v="5"/>
    <d v="2025-06-26T00:00:00"/>
    <n v="273"/>
    <x v="0"/>
    <n v="1"/>
    <d v="2025-05-02T00:00:00"/>
    <x v="0"/>
    <x v="3"/>
    <x v="0"/>
    <n v="170"/>
    <n v="1"/>
    <x v="0"/>
  </r>
  <r>
    <s v="C4748"/>
    <x v="1"/>
    <x v="0"/>
    <x v="0"/>
    <d v="2024-10-03T00:00:00"/>
    <s v="O8748"/>
    <d v="2023-08-26T00:00:00"/>
    <x v="3"/>
    <x v="3"/>
    <x v="0"/>
    <n v="5"/>
    <n v="181.89600000000002"/>
    <n v="909.48"/>
    <x v="1"/>
    <n v="3"/>
    <d v="2025-07-28T00:00:00"/>
    <n v="224"/>
    <x v="1"/>
    <n v="3"/>
    <d v="2025-05-25T00:00:00"/>
    <x v="0"/>
    <x v="3"/>
    <x v="0"/>
    <n v="298"/>
    <n v="0"/>
    <x v="0"/>
  </r>
  <r>
    <s v="C2827"/>
    <x v="0"/>
    <x v="2"/>
    <x v="1"/>
    <d v="2025-05-03T00:00:00"/>
    <s v="O6827"/>
    <d v="2023-08-26T00:00:00"/>
    <x v="2"/>
    <x v="3"/>
    <x v="0"/>
    <n v="3"/>
    <n v="64.293333333333337"/>
    <n v="192.88"/>
    <x v="1"/>
    <n v="26"/>
    <d v="2025-03-06T00:00:00"/>
    <n v="18"/>
    <x v="0"/>
    <n v="3"/>
    <d v="2025-01-13T00:00:00"/>
    <x v="0"/>
    <x v="3"/>
    <x v="0"/>
    <n v="-58"/>
    <n v="1"/>
    <x v="0"/>
  </r>
  <r>
    <s v="C3338"/>
    <x v="2"/>
    <x v="1"/>
    <x v="2"/>
    <d v="2023-04-12T00:00:00"/>
    <s v="O7338"/>
    <d v="2023-08-26T00:00:00"/>
    <x v="0"/>
    <x v="0"/>
    <x v="4"/>
    <n v="2"/>
    <n v="735.90499999999997"/>
    <n v="1471.81"/>
    <x v="1"/>
    <n v="25"/>
    <d v="2024-12-27T00:00:00"/>
    <n v="444"/>
    <x v="0"/>
    <n v="3"/>
    <d v="2025-06-14T00:00:00"/>
    <x v="2"/>
    <x v="3"/>
    <x v="0"/>
    <n v="625"/>
    <n v="1"/>
    <x v="0"/>
  </r>
  <r>
    <s v="C1614"/>
    <x v="1"/>
    <x v="0"/>
    <x v="2"/>
    <d v="2023-12-31T00:00:00"/>
    <s v="O5614"/>
    <d v="2023-08-26T00:00:00"/>
    <x v="3"/>
    <x v="2"/>
    <x v="0"/>
    <n v="1"/>
    <n v="956.03"/>
    <n v="956.03"/>
    <x v="2"/>
    <n v="39"/>
    <d v="2025-04-19T00:00:00"/>
    <n v="167"/>
    <x v="1"/>
    <n v="5"/>
    <d v="2025-04-01T00:00:00"/>
    <x v="2"/>
    <x v="3"/>
    <x v="0"/>
    <n v="475"/>
    <n v="0"/>
    <x v="0"/>
  </r>
  <r>
    <s v="C4382"/>
    <x v="0"/>
    <x v="1"/>
    <x v="1"/>
    <d v="2025-01-20T00:00:00"/>
    <s v="O8382"/>
    <d v="2023-08-27T00:00:00"/>
    <x v="2"/>
    <x v="2"/>
    <x v="1"/>
    <n v="3"/>
    <n v="74.046666666666667"/>
    <n v="222.14"/>
    <x v="1"/>
    <n v="4"/>
    <d v="2025-03-25T00:00:00"/>
    <n v="148"/>
    <x v="1"/>
    <n v="2"/>
    <d v="2025-01-01T00:00:00"/>
    <x v="1"/>
    <x v="4"/>
    <x v="0"/>
    <n v="64"/>
    <n v="0"/>
    <x v="0"/>
  </r>
  <r>
    <s v="C1827"/>
    <x v="1"/>
    <x v="0"/>
    <x v="2"/>
    <d v="2024-05-24T00:00:00"/>
    <s v="O5827"/>
    <d v="2023-08-27T00:00:00"/>
    <x v="4"/>
    <x v="4"/>
    <x v="0"/>
    <n v="2"/>
    <n v="261"/>
    <n v="522"/>
    <x v="0"/>
    <n v="12"/>
    <d v="2025-03-30T00:00:00"/>
    <n v="246"/>
    <x v="1"/>
    <n v="3"/>
    <d v="2024-09-20T00:00:00"/>
    <x v="1"/>
    <x v="4"/>
    <x v="0"/>
    <n v="310"/>
    <n v="0"/>
    <x v="0"/>
  </r>
  <r>
    <s v="C5009"/>
    <x v="0"/>
    <x v="2"/>
    <x v="4"/>
    <d v="2024-03-25T00:00:00"/>
    <s v="O9009"/>
    <d v="2023-08-27T00:00:00"/>
    <x v="2"/>
    <x v="2"/>
    <x v="0"/>
    <n v="3"/>
    <n v="265.09999999999997"/>
    <n v="795.3"/>
    <x v="2"/>
    <n v="15"/>
    <d v="2025-02-06T00:00:00"/>
    <n v="179"/>
    <x v="1"/>
    <n v="4"/>
    <d v="2025-01-13T00:00:00"/>
    <x v="1"/>
    <x v="4"/>
    <x v="0"/>
    <n v="318"/>
    <n v="0"/>
    <x v="0"/>
  </r>
  <r>
    <s v="C3152"/>
    <x v="1"/>
    <x v="2"/>
    <x v="1"/>
    <d v="2024-02-26T00:00:00"/>
    <s v="O7152"/>
    <d v="2023-08-27T00:00:00"/>
    <x v="3"/>
    <x v="0"/>
    <x v="4"/>
    <n v="3"/>
    <n v="256.16333333333336"/>
    <n v="768.49"/>
    <x v="1"/>
    <n v="40"/>
    <d v="2024-12-23T00:00:00"/>
    <n v="495"/>
    <x v="1"/>
    <n v="5"/>
    <d v="2025-06-01T00:00:00"/>
    <x v="2"/>
    <x v="4"/>
    <x v="0"/>
    <n v="301"/>
    <n v="0"/>
    <x v="0"/>
  </r>
  <r>
    <s v="C4729"/>
    <x v="2"/>
    <x v="2"/>
    <x v="1"/>
    <d v="2025-07-18T00:00:00"/>
    <s v="O8729"/>
    <d v="2023-08-27T00:00:00"/>
    <x v="1"/>
    <x v="1"/>
    <x v="4"/>
    <n v="2"/>
    <n v="99.06"/>
    <n v="198.12"/>
    <x v="2"/>
    <n v="7"/>
    <d v="2025-01-31T00:00:00"/>
    <n v="13"/>
    <x v="1"/>
    <n v="3"/>
    <d v="2025-06-27T00:00:00"/>
    <x v="0"/>
    <x v="4"/>
    <x v="0"/>
    <n v="-168"/>
    <n v="0"/>
    <x v="0"/>
  </r>
  <r>
    <s v="C5046"/>
    <x v="1"/>
    <x v="2"/>
    <x v="4"/>
    <d v="2024-08-15T00:00:00"/>
    <s v="O9046"/>
    <d v="2023-08-27T00:00:00"/>
    <x v="1"/>
    <x v="1"/>
    <x v="4"/>
    <n v="1"/>
    <n v="196.28"/>
    <n v="196.28"/>
    <x v="2"/>
    <n v="22"/>
    <d v="2025-08-17T00:00:00"/>
    <n v="378"/>
    <x v="1"/>
    <n v="4"/>
    <d v="2025-04-03T00:00:00"/>
    <x v="2"/>
    <x v="4"/>
    <x v="0"/>
    <n v="367"/>
    <n v="0"/>
    <x v="0"/>
  </r>
  <r>
    <s v="C3588"/>
    <x v="1"/>
    <x v="2"/>
    <x v="2"/>
    <d v="2024-07-01T00:00:00"/>
    <s v="O7588"/>
    <d v="2023-08-27T00:00:00"/>
    <x v="3"/>
    <x v="0"/>
    <x v="3"/>
    <n v="1"/>
    <n v="364.91"/>
    <n v="364.91"/>
    <x v="2"/>
    <n v="1"/>
    <d v="2025-06-05T00:00:00"/>
    <n v="98"/>
    <x v="0"/>
    <n v="5"/>
    <d v="2025-08-18T00:00:00"/>
    <x v="1"/>
    <x v="4"/>
    <x v="0"/>
    <n v="339"/>
    <n v="1"/>
    <x v="0"/>
  </r>
  <r>
    <s v="C3247"/>
    <x v="2"/>
    <x v="1"/>
    <x v="1"/>
    <d v="2023-11-27T00:00:00"/>
    <s v="O7247"/>
    <d v="2023-08-27T00:00:00"/>
    <x v="0"/>
    <x v="3"/>
    <x v="0"/>
    <n v="5"/>
    <n v="55.105999999999995"/>
    <n v="275.52999999999997"/>
    <x v="0"/>
    <n v="7"/>
    <d v="2024-06-12T00:00:00"/>
    <n v="138"/>
    <x v="0"/>
    <n v="2"/>
    <d v="2025-06-22T00:00:00"/>
    <x v="2"/>
    <x v="4"/>
    <x v="0"/>
    <n v="198"/>
    <n v="1"/>
    <x v="0"/>
  </r>
  <r>
    <s v="C2454"/>
    <x v="1"/>
    <x v="2"/>
    <x v="3"/>
    <d v="2023-04-12T00:00:00"/>
    <s v="O6454"/>
    <d v="2023-08-27T00:00:00"/>
    <x v="1"/>
    <x v="2"/>
    <x v="0"/>
    <n v="1"/>
    <n v="249.9"/>
    <n v="249.9"/>
    <x v="0"/>
    <n v="20"/>
    <d v="2025-03-22T00:00:00"/>
    <n v="70"/>
    <x v="1"/>
    <n v="1"/>
    <d v="2025-07-20T00:00:00"/>
    <x v="1"/>
    <x v="4"/>
    <x v="0"/>
    <n v="710"/>
    <n v="0"/>
    <x v="0"/>
  </r>
  <r>
    <s v="C4046"/>
    <x v="1"/>
    <x v="0"/>
    <x v="3"/>
    <d v="2024-10-11T00:00:00"/>
    <s v="O8046"/>
    <d v="2023-08-27T00:00:00"/>
    <x v="3"/>
    <x v="3"/>
    <x v="3"/>
    <n v="4"/>
    <n v="306.52"/>
    <n v="1226.08"/>
    <x v="0"/>
    <n v="32"/>
    <d v="2025-06-02T00:00:00"/>
    <n v="372"/>
    <x v="0"/>
    <n v="4"/>
    <d v="2025-06-18T00:00:00"/>
    <x v="2"/>
    <x v="4"/>
    <x v="0"/>
    <n v="234"/>
    <n v="1"/>
    <x v="0"/>
  </r>
  <r>
    <s v="C6194"/>
    <x v="2"/>
    <x v="0"/>
    <x v="2"/>
    <d v="2023-09-10T00:00:00"/>
    <s v="O10194"/>
    <d v="2023-08-28T00:00:00"/>
    <x v="3"/>
    <x v="1"/>
    <x v="3"/>
    <n v="3"/>
    <n v="373.55"/>
    <n v="1120.6500000000001"/>
    <x v="2"/>
    <n v="46"/>
    <d v="2024-02-12T00:00:00"/>
    <n v="453"/>
    <x v="0"/>
    <n v="4"/>
    <d v="2025-08-19T00:00:00"/>
    <x v="0"/>
    <x v="5"/>
    <x v="0"/>
    <n v="155"/>
    <n v="1"/>
    <x v="0"/>
  </r>
  <r>
    <s v="C5845"/>
    <x v="1"/>
    <x v="1"/>
    <x v="1"/>
    <d v="2024-07-11T00:00:00"/>
    <s v="O9845"/>
    <d v="2023-08-28T00:00:00"/>
    <x v="3"/>
    <x v="3"/>
    <x v="2"/>
    <n v="3"/>
    <n v="352.06666666666666"/>
    <n v="1056.2"/>
    <x v="2"/>
    <n v="26"/>
    <d v="2024-10-14T00:00:00"/>
    <n v="116"/>
    <x v="0"/>
    <n v="5"/>
    <d v="2025-02-16T00:00:00"/>
    <x v="0"/>
    <x v="5"/>
    <x v="0"/>
    <n v="95"/>
    <n v="1"/>
    <x v="0"/>
  </r>
  <r>
    <s v="C6804"/>
    <x v="2"/>
    <x v="0"/>
    <x v="0"/>
    <d v="2025-01-16T00:00:00"/>
    <s v="O10804"/>
    <d v="2023-08-28T00:00:00"/>
    <x v="4"/>
    <x v="0"/>
    <x v="3"/>
    <n v="3"/>
    <n v="310.33999999999997"/>
    <n v="931.02"/>
    <x v="1"/>
    <n v="30"/>
    <d v="2025-10-07T00:00:00"/>
    <n v="211"/>
    <x v="1"/>
    <n v="3"/>
    <d v="2025-03-18T00:00:00"/>
    <x v="1"/>
    <x v="5"/>
    <x v="0"/>
    <n v="264"/>
    <n v="0"/>
    <x v="0"/>
  </r>
  <r>
    <s v="C1490"/>
    <x v="1"/>
    <x v="1"/>
    <x v="2"/>
    <d v="2024-02-12T00:00:00"/>
    <s v="O5490"/>
    <d v="2023-08-28T00:00:00"/>
    <x v="2"/>
    <x v="2"/>
    <x v="2"/>
    <n v="2"/>
    <n v="715.72500000000002"/>
    <n v="1431.45"/>
    <x v="1"/>
    <n v="15"/>
    <d v="2025-04-05T00:00:00"/>
    <n v="190"/>
    <x v="1"/>
    <n v="4"/>
    <d v="2024-08-10T00:00:00"/>
    <x v="0"/>
    <x v="5"/>
    <x v="0"/>
    <n v="418"/>
    <n v="0"/>
    <x v="0"/>
  </r>
  <r>
    <s v="C4203"/>
    <x v="0"/>
    <x v="0"/>
    <x v="1"/>
    <d v="2024-04-17T00:00:00"/>
    <s v="O8203"/>
    <d v="2023-08-28T00:00:00"/>
    <x v="1"/>
    <x v="2"/>
    <x v="0"/>
    <n v="5"/>
    <n v="33.524000000000001"/>
    <n v="167.62"/>
    <x v="2"/>
    <n v="13"/>
    <d v="2024-08-09T00:00:00"/>
    <n v="388"/>
    <x v="0"/>
    <n v="4"/>
    <d v="2024-07-11T00:00:00"/>
    <x v="2"/>
    <x v="5"/>
    <x v="0"/>
    <n v="114"/>
    <n v="1"/>
    <x v="0"/>
  </r>
  <r>
    <s v="C6818"/>
    <x v="0"/>
    <x v="0"/>
    <x v="4"/>
    <d v="2024-10-22T00:00:00"/>
    <s v="O10818"/>
    <d v="2023-08-28T00:00:00"/>
    <x v="3"/>
    <x v="4"/>
    <x v="4"/>
    <n v="2"/>
    <n v="59.41"/>
    <n v="118.82"/>
    <x v="2"/>
    <n v="12"/>
    <d v="2025-10-05T00:00:00"/>
    <n v="87"/>
    <x v="0"/>
    <n v="1"/>
    <d v="2024-09-14T00:00:00"/>
    <x v="0"/>
    <x v="5"/>
    <x v="0"/>
    <n v="348"/>
    <n v="1"/>
    <x v="0"/>
  </r>
  <r>
    <s v="C2583"/>
    <x v="2"/>
    <x v="0"/>
    <x v="3"/>
    <d v="2024-10-08T00:00:00"/>
    <s v="O6583"/>
    <d v="2023-08-29T00:00:00"/>
    <x v="2"/>
    <x v="4"/>
    <x v="2"/>
    <n v="1"/>
    <n v="492.46"/>
    <n v="492.46"/>
    <x v="0"/>
    <n v="10"/>
    <d v="2025-01-16T00:00:00"/>
    <n v="383"/>
    <x v="0"/>
    <n v="1"/>
    <d v="2024-09-09T00:00:00"/>
    <x v="2"/>
    <x v="6"/>
    <x v="0"/>
    <n v="100"/>
    <n v="1"/>
    <x v="0"/>
  </r>
  <r>
    <s v="C1891"/>
    <x v="0"/>
    <x v="2"/>
    <x v="1"/>
    <d v="2023-11-28T00:00:00"/>
    <s v="O5891"/>
    <d v="2023-08-29T00:00:00"/>
    <x v="2"/>
    <x v="4"/>
    <x v="4"/>
    <n v="5"/>
    <n v="255.19200000000001"/>
    <n v="1275.96"/>
    <x v="2"/>
    <n v="28"/>
    <d v="2024-09-11T00:00:00"/>
    <n v="312"/>
    <x v="1"/>
    <n v="2"/>
    <d v="2024-12-29T00:00:00"/>
    <x v="2"/>
    <x v="6"/>
    <x v="0"/>
    <n v="288"/>
    <n v="0"/>
    <x v="0"/>
  </r>
  <r>
    <s v="C1972"/>
    <x v="0"/>
    <x v="2"/>
    <x v="1"/>
    <d v="2024-03-06T00:00:00"/>
    <s v="O5972"/>
    <d v="2023-08-29T00:00:00"/>
    <x v="0"/>
    <x v="3"/>
    <x v="4"/>
    <n v="1"/>
    <n v="1462.99"/>
    <n v="1462.99"/>
    <x v="1"/>
    <n v="36"/>
    <d v="2025-03-26T00:00:00"/>
    <n v="316"/>
    <x v="1"/>
    <n v="4"/>
    <d v="2024-11-30T00:00:00"/>
    <x v="0"/>
    <x v="6"/>
    <x v="0"/>
    <n v="385"/>
    <n v="0"/>
    <x v="0"/>
  </r>
  <r>
    <s v="C5895"/>
    <x v="2"/>
    <x v="0"/>
    <x v="3"/>
    <d v="2025-02-19T00:00:00"/>
    <s v="O9895"/>
    <d v="2023-08-29T00:00:00"/>
    <x v="0"/>
    <x v="4"/>
    <x v="4"/>
    <n v="2"/>
    <n v="610.62"/>
    <n v="1221.24"/>
    <x v="0"/>
    <n v="13"/>
    <d v="2025-12-02T00:00:00"/>
    <n v="286"/>
    <x v="0"/>
    <n v="4"/>
    <d v="2025-03-15T00:00:00"/>
    <x v="0"/>
    <x v="6"/>
    <x v="0"/>
    <n v="286"/>
    <n v="1"/>
    <x v="0"/>
  </r>
  <r>
    <s v="C5179"/>
    <x v="0"/>
    <x v="0"/>
    <x v="1"/>
    <d v="2023-03-09T00:00:00"/>
    <s v="O9179"/>
    <d v="2023-08-29T00:00:00"/>
    <x v="0"/>
    <x v="4"/>
    <x v="2"/>
    <n v="1"/>
    <n v="1033.71"/>
    <n v="1033.71"/>
    <x v="2"/>
    <n v="47"/>
    <d v="2024-08-30T00:00:00"/>
    <n v="4"/>
    <x v="0"/>
    <n v="2"/>
    <d v="2024-12-24T00:00:00"/>
    <x v="2"/>
    <x v="6"/>
    <x v="0"/>
    <n v="540"/>
    <n v="1"/>
    <x v="0"/>
  </r>
  <r>
    <s v="C3147"/>
    <x v="2"/>
    <x v="0"/>
    <x v="4"/>
    <d v="2024-10-30T00:00:00"/>
    <s v="O7147"/>
    <d v="2023-08-30T00:00:00"/>
    <x v="4"/>
    <x v="2"/>
    <x v="3"/>
    <n v="4"/>
    <n v="74.86"/>
    <n v="299.44"/>
    <x v="0"/>
    <n v="27"/>
    <d v="2025-06-02T00:00:00"/>
    <n v="480"/>
    <x v="1"/>
    <n v="3"/>
    <d v="2024-01-12T00:00:00"/>
    <x v="2"/>
    <x v="0"/>
    <x v="0"/>
    <n v="215"/>
    <n v="0"/>
    <x v="0"/>
  </r>
  <r>
    <s v="C3256"/>
    <x v="1"/>
    <x v="1"/>
    <x v="4"/>
    <d v="2024-06-07T00:00:00"/>
    <s v="O7256"/>
    <d v="2023-08-30T00:00:00"/>
    <x v="2"/>
    <x v="4"/>
    <x v="1"/>
    <n v="3"/>
    <n v="436.90666666666669"/>
    <n v="1310.72"/>
    <x v="1"/>
    <n v="41"/>
    <d v="2025-07-08T00:00:00"/>
    <n v="47"/>
    <x v="0"/>
    <n v="3"/>
    <d v="2024-11-20T00:00:00"/>
    <x v="0"/>
    <x v="0"/>
    <x v="0"/>
    <n v="396"/>
    <n v="1"/>
    <x v="0"/>
  </r>
  <r>
    <s v="C3011"/>
    <x v="0"/>
    <x v="2"/>
    <x v="4"/>
    <d v="2025-07-19T00:00:00"/>
    <s v="O7011"/>
    <d v="2023-08-30T00:00:00"/>
    <x v="1"/>
    <x v="2"/>
    <x v="0"/>
    <n v="4"/>
    <n v="85.984999999999999"/>
    <n v="343.94"/>
    <x v="0"/>
    <n v="20"/>
    <d v="2025-01-27T00:00:00"/>
    <n v="389"/>
    <x v="0"/>
    <n v="3"/>
    <d v="2024-11-20T00:00:00"/>
    <x v="0"/>
    <x v="0"/>
    <x v="0"/>
    <n v="-173"/>
    <n v="1"/>
    <x v="0"/>
  </r>
  <r>
    <s v="C2727"/>
    <x v="1"/>
    <x v="1"/>
    <x v="3"/>
    <d v="2024-11-27T00:00:00"/>
    <s v="O6727"/>
    <d v="2023-08-30T00:00:00"/>
    <x v="3"/>
    <x v="2"/>
    <x v="3"/>
    <n v="1"/>
    <n v="1416.38"/>
    <n v="1416.38"/>
    <x v="1"/>
    <n v="27"/>
    <d v="2024-05-11T00:00:00"/>
    <n v="25"/>
    <x v="1"/>
    <n v="3"/>
    <d v="2025-06-28T00:00:00"/>
    <x v="0"/>
    <x v="0"/>
    <x v="0"/>
    <n v="-200"/>
    <n v="0"/>
    <x v="0"/>
  </r>
  <r>
    <s v="C5922"/>
    <x v="1"/>
    <x v="0"/>
    <x v="4"/>
    <d v="2024-03-08T00:00:00"/>
    <s v="O9922"/>
    <d v="2023-08-30T00:00:00"/>
    <x v="2"/>
    <x v="1"/>
    <x v="1"/>
    <n v="3"/>
    <n v="207.51666666666665"/>
    <n v="622.54999999999995"/>
    <x v="0"/>
    <n v="32"/>
    <d v="2024-08-26T00:00:00"/>
    <n v="92"/>
    <x v="0"/>
    <n v="3"/>
    <d v="2025-05-15T00:00:00"/>
    <x v="1"/>
    <x v="0"/>
    <x v="0"/>
    <n v="171"/>
    <n v="1"/>
    <x v="0"/>
  </r>
  <r>
    <s v="C3797"/>
    <x v="1"/>
    <x v="2"/>
    <x v="4"/>
    <d v="2024-08-05T00:00:00"/>
    <s v="O7797"/>
    <d v="2023-08-30T00:00:00"/>
    <x v="4"/>
    <x v="0"/>
    <x v="4"/>
    <n v="3"/>
    <n v="88.876666666666665"/>
    <n v="266.63"/>
    <x v="1"/>
    <n v="13"/>
    <d v="2024-09-14T00:00:00"/>
    <n v="429"/>
    <x v="0"/>
    <n v="2"/>
    <d v="2025-05-25T00:00:00"/>
    <x v="0"/>
    <x v="0"/>
    <x v="0"/>
    <n v="40"/>
    <n v="1"/>
    <x v="0"/>
  </r>
  <r>
    <s v="C5286"/>
    <x v="1"/>
    <x v="0"/>
    <x v="0"/>
    <d v="2025-09-03T00:00:00"/>
    <s v="O9286"/>
    <d v="2023-08-30T00:00:00"/>
    <x v="1"/>
    <x v="1"/>
    <x v="3"/>
    <n v="4"/>
    <n v="263.00749999999999"/>
    <n v="1052.03"/>
    <x v="0"/>
    <n v="44"/>
    <d v="2025-04-16T00:00:00"/>
    <n v="107"/>
    <x v="1"/>
    <n v="4"/>
    <d v="2025-12-03T00:00:00"/>
    <x v="2"/>
    <x v="0"/>
    <x v="0"/>
    <n v="-140"/>
    <n v="0"/>
    <x v="0"/>
  </r>
  <r>
    <s v="C3379"/>
    <x v="1"/>
    <x v="0"/>
    <x v="0"/>
    <d v="2023-12-19T00:00:00"/>
    <s v="O7379"/>
    <d v="2023-08-30T00:00:00"/>
    <x v="0"/>
    <x v="0"/>
    <x v="0"/>
    <n v="3"/>
    <n v="173.31333333333336"/>
    <n v="519.94000000000005"/>
    <x v="2"/>
    <n v="30"/>
    <d v="2024-08-10T00:00:00"/>
    <n v="195"/>
    <x v="0"/>
    <n v="1"/>
    <d v="2025-08-02T00:00:00"/>
    <x v="2"/>
    <x v="0"/>
    <x v="0"/>
    <n v="235"/>
    <n v="1"/>
    <x v="0"/>
  </r>
  <r>
    <s v="C4465"/>
    <x v="2"/>
    <x v="0"/>
    <x v="4"/>
    <d v="2025-01-22T00:00:00"/>
    <s v="O8465"/>
    <d v="2023-08-30T00:00:00"/>
    <x v="4"/>
    <x v="2"/>
    <x v="0"/>
    <n v="2"/>
    <n v="648.28499999999997"/>
    <n v="1296.57"/>
    <x v="2"/>
    <n v="16"/>
    <d v="2024-12-13T00:00:00"/>
    <n v="31"/>
    <x v="1"/>
    <n v="3"/>
    <d v="2025-03-13T00:00:00"/>
    <x v="0"/>
    <x v="0"/>
    <x v="0"/>
    <n v="-40"/>
    <n v="0"/>
    <x v="0"/>
  </r>
  <r>
    <s v="C4554"/>
    <x v="1"/>
    <x v="2"/>
    <x v="2"/>
    <d v="2024-06-20T00:00:00"/>
    <s v="O8554"/>
    <d v="2023-08-31T00:00:00"/>
    <x v="3"/>
    <x v="3"/>
    <x v="3"/>
    <n v="5"/>
    <n v="115.05"/>
    <n v="575.25"/>
    <x v="2"/>
    <n v="8"/>
    <d v="2025-04-15T00:00:00"/>
    <n v="168"/>
    <x v="0"/>
    <n v="1"/>
    <d v="2025-06-05T00:00:00"/>
    <x v="0"/>
    <x v="1"/>
    <x v="0"/>
    <n v="299"/>
    <n v="1"/>
    <x v="0"/>
  </r>
  <r>
    <s v="C1842"/>
    <x v="2"/>
    <x v="2"/>
    <x v="2"/>
    <d v="2025-04-27T00:00:00"/>
    <s v="O5842"/>
    <d v="2023-08-31T00:00:00"/>
    <x v="2"/>
    <x v="4"/>
    <x v="1"/>
    <n v="3"/>
    <n v="495.69333333333333"/>
    <n v="1487.08"/>
    <x v="0"/>
    <n v="2"/>
    <d v="2024-09-17T00:00:00"/>
    <n v="205"/>
    <x v="0"/>
    <n v="5"/>
    <d v="2024-09-13T00:00:00"/>
    <x v="2"/>
    <x v="1"/>
    <x v="0"/>
    <n v="-222"/>
    <n v="1"/>
    <x v="0"/>
  </r>
  <r>
    <s v="C1557"/>
    <x v="2"/>
    <x v="2"/>
    <x v="0"/>
    <d v="2024-11-01T00:00:00"/>
    <s v="O5557"/>
    <d v="2023-08-31T00:00:00"/>
    <x v="4"/>
    <x v="2"/>
    <x v="4"/>
    <n v="1"/>
    <n v="1071.22"/>
    <n v="1071.22"/>
    <x v="0"/>
    <n v="5"/>
    <d v="2025-06-15T00:00:00"/>
    <n v="56"/>
    <x v="1"/>
    <n v="5"/>
    <d v="2024-11-10T00:00:00"/>
    <x v="2"/>
    <x v="1"/>
    <x v="0"/>
    <n v="226"/>
    <n v="0"/>
    <x v="0"/>
  </r>
  <r>
    <s v="C6668"/>
    <x v="1"/>
    <x v="1"/>
    <x v="2"/>
    <d v="2024-10-14T00:00:00"/>
    <s v="O10668"/>
    <d v="2023-08-31T00:00:00"/>
    <x v="2"/>
    <x v="0"/>
    <x v="2"/>
    <n v="2"/>
    <n v="90.635000000000005"/>
    <n v="181.27"/>
    <x v="0"/>
    <n v="12"/>
    <d v="2024-08-28T00:00:00"/>
    <n v="364"/>
    <x v="1"/>
    <n v="5"/>
    <d v="2024-11-20T00:00:00"/>
    <x v="0"/>
    <x v="1"/>
    <x v="0"/>
    <n v="-47"/>
    <n v="0"/>
    <x v="0"/>
  </r>
  <r>
    <s v="C6686"/>
    <x v="2"/>
    <x v="1"/>
    <x v="0"/>
    <d v="2024-11-08T00:00:00"/>
    <s v="O10686"/>
    <d v="2023-08-31T00:00:00"/>
    <x v="1"/>
    <x v="0"/>
    <x v="2"/>
    <n v="1"/>
    <n v="397.47"/>
    <n v="397.47"/>
    <x v="1"/>
    <n v="5"/>
    <d v="2025-12-04T00:00:00"/>
    <n v="180"/>
    <x v="0"/>
    <n v="1"/>
    <d v="2025-10-06T00:00:00"/>
    <x v="0"/>
    <x v="1"/>
    <x v="0"/>
    <n v="391"/>
    <n v="1"/>
    <x v="0"/>
  </r>
  <r>
    <s v="C3239"/>
    <x v="2"/>
    <x v="1"/>
    <x v="2"/>
    <d v="2023-09-13T00:00:00"/>
    <s v="O7239"/>
    <d v="2023-08-31T00:00:00"/>
    <x v="2"/>
    <x v="1"/>
    <x v="4"/>
    <n v="5"/>
    <n v="295.17199999999997"/>
    <n v="1475.86"/>
    <x v="2"/>
    <n v="13"/>
    <d v="2025-07-13T00:00:00"/>
    <n v="59"/>
    <x v="0"/>
    <n v="4"/>
    <d v="2025-09-02T00:00:00"/>
    <x v="0"/>
    <x v="1"/>
    <x v="0"/>
    <n v="669"/>
    <n v="1"/>
    <x v="0"/>
  </r>
  <r>
    <s v="C1207"/>
    <x v="1"/>
    <x v="2"/>
    <x v="0"/>
    <d v="2023-09-23T00:00:00"/>
    <s v="O5207"/>
    <d v="2023-08-31T00:00:00"/>
    <x v="0"/>
    <x v="2"/>
    <x v="0"/>
    <n v="4"/>
    <n v="285.9975"/>
    <n v="1143.99"/>
    <x v="1"/>
    <n v="26"/>
    <d v="2024-09-26T00:00:00"/>
    <n v="323"/>
    <x v="1"/>
    <n v="4"/>
    <d v="2025-03-24T00:00:00"/>
    <x v="2"/>
    <x v="1"/>
    <x v="0"/>
    <n v="369"/>
    <n v="0"/>
    <x v="0"/>
  </r>
  <r>
    <s v="C6466"/>
    <x v="1"/>
    <x v="1"/>
    <x v="4"/>
    <d v="2024-02-14T00:00:00"/>
    <s v="O10466"/>
    <d v="2023-08-31T00:00:00"/>
    <x v="1"/>
    <x v="1"/>
    <x v="4"/>
    <n v="1"/>
    <n v="1492.84"/>
    <n v="1492.84"/>
    <x v="1"/>
    <n v="50"/>
    <d v="2025-03-28T00:00:00"/>
    <n v="423"/>
    <x v="0"/>
    <n v="1"/>
    <d v="2025-09-02T00:00:00"/>
    <x v="0"/>
    <x v="1"/>
    <x v="0"/>
    <n v="408"/>
    <n v="1"/>
    <x v="0"/>
  </r>
  <r>
    <s v="C6687"/>
    <x v="1"/>
    <x v="0"/>
    <x v="4"/>
    <d v="2025-10-06T00:00:00"/>
    <s v="O10687"/>
    <d v="2023-01-09T00:00:00"/>
    <x v="1"/>
    <x v="4"/>
    <x v="0"/>
    <n v="3"/>
    <n v="33.763333333333335"/>
    <n v="101.29"/>
    <x v="1"/>
    <n v="28"/>
    <d v="2025-01-17T00:00:00"/>
    <n v="468"/>
    <x v="1"/>
    <n v="3"/>
    <d v="2025-07-02T00:00:00"/>
    <x v="2"/>
    <x v="5"/>
    <x v="1"/>
    <n v="-262"/>
    <n v="0"/>
    <x v="0"/>
  </r>
  <r>
    <s v="C3210"/>
    <x v="1"/>
    <x v="2"/>
    <x v="3"/>
    <d v="2025-05-06T00:00:00"/>
    <s v="O7210"/>
    <d v="2023-01-09T00:00:00"/>
    <x v="4"/>
    <x v="4"/>
    <x v="2"/>
    <n v="2"/>
    <n v="264.12"/>
    <n v="528.24"/>
    <x v="0"/>
    <n v="24"/>
    <d v="2025-08-02T00:00:00"/>
    <n v="149"/>
    <x v="1"/>
    <n v="4"/>
    <d v="2024-08-24T00:00:00"/>
    <x v="1"/>
    <x v="5"/>
    <x v="1"/>
    <n v="88"/>
    <n v="0"/>
    <x v="0"/>
  </r>
  <r>
    <s v="C2375"/>
    <x v="2"/>
    <x v="2"/>
    <x v="0"/>
    <d v="2023-11-17T00:00:00"/>
    <s v="O6375"/>
    <d v="2023-01-09T00:00:00"/>
    <x v="0"/>
    <x v="0"/>
    <x v="3"/>
    <n v="3"/>
    <n v="238.84333333333333"/>
    <n v="716.53"/>
    <x v="2"/>
    <n v="3"/>
    <d v="2025-02-20T00:00:00"/>
    <n v="432"/>
    <x v="1"/>
    <n v="1"/>
    <d v="2024-09-17T00:00:00"/>
    <x v="0"/>
    <x v="5"/>
    <x v="1"/>
    <n v="461"/>
    <n v="0"/>
    <x v="0"/>
  </r>
  <r>
    <s v="C3484"/>
    <x v="0"/>
    <x v="1"/>
    <x v="0"/>
    <d v="2025-02-08T00:00:00"/>
    <s v="O7484"/>
    <d v="2023-01-09T00:00:00"/>
    <x v="3"/>
    <x v="4"/>
    <x v="2"/>
    <n v="3"/>
    <n v="378.39333333333337"/>
    <n v="1135.18"/>
    <x v="0"/>
    <n v="2"/>
    <d v="2024-01-10T00:00:00"/>
    <n v="113"/>
    <x v="0"/>
    <n v="2"/>
    <d v="2024-11-29T00:00:00"/>
    <x v="0"/>
    <x v="5"/>
    <x v="1"/>
    <n v="-395"/>
    <n v="1"/>
    <x v="0"/>
  </r>
  <r>
    <s v="C3775"/>
    <x v="1"/>
    <x v="0"/>
    <x v="1"/>
    <d v="2024-12-29T00:00:00"/>
    <s v="O7775"/>
    <d v="2023-01-09T00:00:00"/>
    <x v="4"/>
    <x v="1"/>
    <x v="4"/>
    <n v="2"/>
    <n v="194.43"/>
    <n v="388.86"/>
    <x v="0"/>
    <n v="31"/>
    <d v="2024-01-09T00:00:00"/>
    <n v="39"/>
    <x v="1"/>
    <n v="3"/>
    <d v="2024-05-10T00:00:00"/>
    <x v="0"/>
    <x v="5"/>
    <x v="1"/>
    <n v="-355"/>
    <n v="0"/>
    <x v="0"/>
  </r>
  <r>
    <s v="C5566"/>
    <x v="1"/>
    <x v="2"/>
    <x v="4"/>
    <d v="2024-03-25T00:00:00"/>
    <s v="O9566"/>
    <d v="2023-01-09T00:00:00"/>
    <x v="3"/>
    <x v="4"/>
    <x v="1"/>
    <n v="5"/>
    <n v="72.47"/>
    <n v="362.35"/>
    <x v="0"/>
    <n v="23"/>
    <d v="2025-02-28T00:00:00"/>
    <n v="309"/>
    <x v="0"/>
    <n v="5"/>
    <d v="2025-03-01T00:00:00"/>
    <x v="1"/>
    <x v="5"/>
    <x v="1"/>
    <n v="340"/>
    <n v="1"/>
    <x v="0"/>
  </r>
  <r>
    <s v="C3733"/>
    <x v="0"/>
    <x v="0"/>
    <x v="1"/>
    <d v="2024-12-18T00:00:00"/>
    <s v="O7733"/>
    <d v="2023-01-09T00:00:00"/>
    <x v="4"/>
    <x v="3"/>
    <x v="3"/>
    <n v="4"/>
    <n v="43.19"/>
    <n v="172.76"/>
    <x v="1"/>
    <n v="23"/>
    <d v="2025-05-18T00:00:00"/>
    <n v="356"/>
    <x v="1"/>
    <n v="5"/>
    <d v="2025-01-25T00:00:00"/>
    <x v="2"/>
    <x v="5"/>
    <x v="1"/>
    <n v="151"/>
    <n v="0"/>
    <x v="0"/>
  </r>
  <r>
    <s v="C5134"/>
    <x v="0"/>
    <x v="1"/>
    <x v="2"/>
    <d v="2025-02-05T00:00:00"/>
    <s v="O9134"/>
    <d v="2023-02-09T00:00:00"/>
    <x v="4"/>
    <x v="3"/>
    <x v="4"/>
    <n v="3"/>
    <n v="61.373333333333335"/>
    <n v="184.12"/>
    <x v="2"/>
    <n v="41"/>
    <d v="2025-02-23T00:00:00"/>
    <n v="491"/>
    <x v="1"/>
    <n v="4"/>
    <d v="2025-02-02T00:00:00"/>
    <x v="0"/>
    <x v="1"/>
    <x v="2"/>
    <n v="18"/>
    <n v="0"/>
    <x v="0"/>
  </r>
  <r>
    <s v="C4670"/>
    <x v="1"/>
    <x v="0"/>
    <x v="0"/>
    <d v="2024-08-23T00:00:00"/>
    <s v="O8670"/>
    <d v="2023-02-09T00:00:00"/>
    <x v="2"/>
    <x v="1"/>
    <x v="0"/>
    <n v="3"/>
    <n v="41.533333333333331"/>
    <n v="124.6"/>
    <x v="2"/>
    <n v="26"/>
    <d v="2025-06-05T00:00:00"/>
    <n v="297"/>
    <x v="1"/>
    <n v="2"/>
    <d v="2024-11-28T00:00:00"/>
    <x v="0"/>
    <x v="1"/>
    <x v="2"/>
    <n v="286"/>
    <n v="0"/>
    <x v="0"/>
  </r>
  <r>
    <s v="C2760"/>
    <x v="1"/>
    <x v="2"/>
    <x v="2"/>
    <d v="2025-07-26T00:00:00"/>
    <s v="O6760"/>
    <d v="2023-02-09T00:00:00"/>
    <x v="0"/>
    <x v="2"/>
    <x v="1"/>
    <n v="4"/>
    <n v="166.02"/>
    <n v="664.08"/>
    <x v="0"/>
    <n v="20"/>
    <d v="2025-10-04T00:00:00"/>
    <n v="354"/>
    <x v="1"/>
    <n v="3"/>
    <d v="2025-09-04T00:00:00"/>
    <x v="0"/>
    <x v="1"/>
    <x v="2"/>
    <n v="70"/>
    <n v="0"/>
    <x v="0"/>
  </r>
  <r>
    <s v="C6071"/>
    <x v="2"/>
    <x v="1"/>
    <x v="0"/>
    <d v="2024-01-23T00:00:00"/>
    <s v="O10071"/>
    <d v="2023-02-09T00:00:00"/>
    <x v="2"/>
    <x v="2"/>
    <x v="3"/>
    <n v="1"/>
    <n v="1465.02"/>
    <n v="1465.02"/>
    <x v="2"/>
    <n v="45"/>
    <d v="2025-04-07T00:00:00"/>
    <n v="420"/>
    <x v="0"/>
    <n v="1"/>
    <d v="2025-02-20T00:00:00"/>
    <x v="2"/>
    <x v="1"/>
    <x v="2"/>
    <n v="440"/>
    <n v="1"/>
    <x v="0"/>
  </r>
  <r>
    <s v="C5186"/>
    <x v="2"/>
    <x v="0"/>
    <x v="0"/>
    <d v="2023-10-27T00:00:00"/>
    <s v="O9186"/>
    <d v="2023-02-09T00:00:00"/>
    <x v="3"/>
    <x v="2"/>
    <x v="3"/>
    <n v="2"/>
    <n v="79.105000000000004"/>
    <n v="158.21"/>
    <x v="0"/>
    <n v="8"/>
    <d v="2024-12-27T00:00:00"/>
    <n v="321"/>
    <x v="0"/>
    <n v="3"/>
    <d v="2025-12-02T00:00:00"/>
    <x v="1"/>
    <x v="1"/>
    <x v="2"/>
    <n v="427"/>
    <n v="1"/>
    <x v="0"/>
  </r>
  <r>
    <s v="C3464"/>
    <x v="1"/>
    <x v="0"/>
    <x v="0"/>
    <d v="2024-11-06T00:00:00"/>
    <s v="O7464"/>
    <d v="2023-02-09T00:00:00"/>
    <x v="2"/>
    <x v="2"/>
    <x v="3"/>
    <n v="2"/>
    <n v="474.89"/>
    <n v="949.78"/>
    <x v="2"/>
    <n v="46"/>
    <d v="2025-04-14T00:00:00"/>
    <n v="435"/>
    <x v="0"/>
    <n v="1"/>
    <d v="2025-08-14T00:00:00"/>
    <x v="0"/>
    <x v="1"/>
    <x v="2"/>
    <n v="159"/>
    <n v="1"/>
    <x v="0"/>
  </r>
  <r>
    <s v="C5340"/>
    <x v="0"/>
    <x v="2"/>
    <x v="0"/>
    <d v="2024-09-05T00:00:00"/>
    <s v="O9340"/>
    <d v="2023-02-09T00:00:00"/>
    <x v="0"/>
    <x v="4"/>
    <x v="3"/>
    <n v="1"/>
    <n v="1047.07"/>
    <n v="1047.07"/>
    <x v="1"/>
    <n v="50"/>
    <d v="2025-01-29T00:00:00"/>
    <n v="328"/>
    <x v="1"/>
    <n v="2"/>
    <d v="2024-01-09T00:00:00"/>
    <x v="1"/>
    <x v="1"/>
    <x v="2"/>
    <n v="146"/>
    <n v="0"/>
    <x v="0"/>
  </r>
  <r>
    <s v="C5353"/>
    <x v="0"/>
    <x v="0"/>
    <x v="4"/>
    <d v="2025-05-25T00:00:00"/>
    <s v="O9353"/>
    <d v="2023-02-09T00:00:00"/>
    <x v="1"/>
    <x v="2"/>
    <x v="1"/>
    <n v="2"/>
    <n v="745.94"/>
    <n v="1491.88"/>
    <x v="0"/>
    <n v="44"/>
    <d v="2025-12-03T00:00:00"/>
    <n v="330"/>
    <x v="0"/>
    <n v="5"/>
    <d v="2024-07-09T00:00:00"/>
    <x v="1"/>
    <x v="1"/>
    <x v="2"/>
    <n v="192"/>
    <n v="1"/>
    <x v="0"/>
  </r>
  <r>
    <s v="C6843"/>
    <x v="1"/>
    <x v="1"/>
    <x v="1"/>
    <d v="2025-10-04T00:00:00"/>
    <s v="O10843"/>
    <d v="2023-02-09T00:00:00"/>
    <x v="1"/>
    <x v="2"/>
    <x v="0"/>
    <n v="4"/>
    <n v="253.57"/>
    <n v="1014.28"/>
    <x v="2"/>
    <n v="41"/>
    <d v="2025-07-22T00:00:00"/>
    <n v="0"/>
    <x v="0"/>
    <n v="1"/>
    <d v="2025-01-23T00:00:00"/>
    <x v="2"/>
    <x v="1"/>
    <x v="2"/>
    <n v="-74"/>
    <n v="1"/>
    <x v="0"/>
  </r>
  <r>
    <s v="C5132"/>
    <x v="0"/>
    <x v="2"/>
    <x v="2"/>
    <d v="2024-09-13T00:00:00"/>
    <s v="O9132"/>
    <d v="2023-02-09T00:00:00"/>
    <x v="3"/>
    <x v="0"/>
    <x v="2"/>
    <n v="2"/>
    <n v="470.51"/>
    <n v="941.02"/>
    <x v="1"/>
    <n v="5"/>
    <d v="2025-07-18T00:00:00"/>
    <n v="468"/>
    <x v="0"/>
    <n v="1"/>
    <d v="2025-02-27T00:00:00"/>
    <x v="2"/>
    <x v="1"/>
    <x v="2"/>
    <n v="308"/>
    <n v="1"/>
    <x v="0"/>
  </r>
  <r>
    <s v="C2398"/>
    <x v="1"/>
    <x v="1"/>
    <x v="4"/>
    <d v="2023-12-29T00:00:00"/>
    <s v="O6398"/>
    <d v="2023-03-09T00:00:00"/>
    <x v="3"/>
    <x v="4"/>
    <x v="4"/>
    <n v="1"/>
    <n v="1187.79"/>
    <n v="1187.79"/>
    <x v="0"/>
    <n v="41"/>
    <d v="2025-05-07T00:00:00"/>
    <n v="22"/>
    <x v="1"/>
    <n v="2"/>
    <d v="2024-12-13T00:00:00"/>
    <x v="0"/>
    <x v="1"/>
    <x v="3"/>
    <n v="495"/>
    <n v="0"/>
    <x v="0"/>
  </r>
  <r>
    <s v="C5122"/>
    <x v="1"/>
    <x v="1"/>
    <x v="1"/>
    <d v="2025-03-30T00:00:00"/>
    <s v="O9122"/>
    <d v="2023-03-09T00:00:00"/>
    <x v="0"/>
    <x v="2"/>
    <x v="4"/>
    <n v="3"/>
    <n v="400.49666666666667"/>
    <n v="1201.49"/>
    <x v="0"/>
    <n v="37"/>
    <d v="2025-04-30T00:00:00"/>
    <n v="293"/>
    <x v="0"/>
    <n v="1"/>
    <d v="2024-11-30T00:00:00"/>
    <x v="1"/>
    <x v="1"/>
    <x v="3"/>
    <n v="31"/>
    <n v="1"/>
    <x v="0"/>
  </r>
  <r>
    <s v="C6532"/>
    <x v="2"/>
    <x v="1"/>
    <x v="4"/>
    <d v="2024-03-15T00:00:00"/>
    <s v="O10532"/>
    <d v="2023-03-09T00:00:00"/>
    <x v="2"/>
    <x v="2"/>
    <x v="1"/>
    <n v="4"/>
    <n v="144.93"/>
    <n v="579.72"/>
    <x v="1"/>
    <n v="40"/>
    <d v="2025-07-14T00:00:00"/>
    <n v="170"/>
    <x v="1"/>
    <n v="3"/>
    <d v="2025-06-02T00:00:00"/>
    <x v="1"/>
    <x v="1"/>
    <x v="3"/>
    <n v="486"/>
    <n v="0"/>
    <x v="0"/>
  </r>
  <r>
    <s v="C1833"/>
    <x v="1"/>
    <x v="0"/>
    <x v="0"/>
    <d v="2025-06-06T00:00:00"/>
    <s v="O5833"/>
    <d v="2023-03-09T00:00:00"/>
    <x v="1"/>
    <x v="0"/>
    <x v="4"/>
    <n v="4"/>
    <n v="149.83750000000001"/>
    <n v="599.35"/>
    <x v="0"/>
    <n v="3"/>
    <d v="2025-08-04T00:00:00"/>
    <n v="322"/>
    <x v="1"/>
    <n v="2"/>
    <d v="2025-01-15T00:00:00"/>
    <x v="0"/>
    <x v="1"/>
    <x v="3"/>
    <n v="59"/>
    <n v="0"/>
    <x v="0"/>
  </r>
  <r>
    <s v="C2040"/>
    <x v="0"/>
    <x v="1"/>
    <x v="0"/>
    <d v="2024-07-02T00:00:00"/>
    <s v="O6040"/>
    <d v="2023-03-09T00:00:00"/>
    <x v="4"/>
    <x v="4"/>
    <x v="2"/>
    <n v="4"/>
    <n v="354.5675"/>
    <n v="1418.27"/>
    <x v="1"/>
    <n v="14"/>
    <d v="2025-05-18T00:00:00"/>
    <n v="291"/>
    <x v="1"/>
    <n v="3"/>
    <d v="2025-10-02T00:00:00"/>
    <x v="0"/>
    <x v="1"/>
    <x v="3"/>
    <n v="320"/>
    <n v="0"/>
    <x v="0"/>
  </r>
  <r>
    <s v="C2631"/>
    <x v="2"/>
    <x v="0"/>
    <x v="2"/>
    <d v="2024-08-11T00:00:00"/>
    <s v="O6631"/>
    <d v="2023-03-09T00:00:00"/>
    <x v="3"/>
    <x v="4"/>
    <x v="3"/>
    <n v="2"/>
    <n v="587.30999999999995"/>
    <n v="1174.6199999999999"/>
    <x v="2"/>
    <n v="50"/>
    <d v="2025-11-02T00:00:00"/>
    <n v="64"/>
    <x v="0"/>
    <n v="5"/>
    <d v="2025-03-24T00:00:00"/>
    <x v="0"/>
    <x v="1"/>
    <x v="3"/>
    <n v="448"/>
    <n v="1"/>
    <x v="0"/>
  </r>
  <r>
    <s v="C3877"/>
    <x v="1"/>
    <x v="2"/>
    <x v="4"/>
    <d v="2024-10-22T00:00:00"/>
    <s v="O7877"/>
    <d v="2023-03-09T00:00:00"/>
    <x v="1"/>
    <x v="1"/>
    <x v="3"/>
    <n v="4"/>
    <n v="53.38"/>
    <n v="213.52"/>
    <x v="0"/>
    <n v="50"/>
    <d v="2025-01-22T00:00:00"/>
    <n v="24"/>
    <x v="0"/>
    <n v="3"/>
    <d v="2024-12-14T00:00:00"/>
    <x v="0"/>
    <x v="1"/>
    <x v="3"/>
    <n v="92"/>
    <n v="1"/>
    <x v="0"/>
  </r>
  <r>
    <s v="C4158"/>
    <x v="0"/>
    <x v="1"/>
    <x v="4"/>
    <d v="2024-04-27T00:00:00"/>
    <s v="O8158"/>
    <d v="2023-04-09T00:00:00"/>
    <x v="1"/>
    <x v="1"/>
    <x v="4"/>
    <n v="3"/>
    <n v="188.96666666666667"/>
    <n v="566.9"/>
    <x v="1"/>
    <n v="22"/>
    <d v="2025-03-27T00:00:00"/>
    <n v="387"/>
    <x v="0"/>
    <n v="3"/>
    <d v="2025-02-22T00:00:00"/>
    <x v="0"/>
    <x v="4"/>
    <x v="4"/>
    <n v="334"/>
    <n v="1"/>
    <x v="0"/>
  </r>
  <r>
    <s v="C3705"/>
    <x v="1"/>
    <x v="2"/>
    <x v="2"/>
    <d v="2024-05-15T00:00:00"/>
    <s v="O7705"/>
    <d v="2023-04-09T00:00:00"/>
    <x v="4"/>
    <x v="4"/>
    <x v="0"/>
    <n v="3"/>
    <n v="293.90333333333336"/>
    <n v="881.71"/>
    <x v="1"/>
    <n v="16"/>
    <d v="2025-06-25T00:00:00"/>
    <n v="26"/>
    <x v="0"/>
    <n v="2"/>
    <d v="2024-11-20T00:00:00"/>
    <x v="0"/>
    <x v="4"/>
    <x v="4"/>
    <n v="406"/>
    <n v="1"/>
    <x v="0"/>
  </r>
  <r>
    <s v="C5223"/>
    <x v="1"/>
    <x v="0"/>
    <x v="1"/>
    <d v="2023-01-11T00:00:00"/>
    <s v="O9223"/>
    <d v="2023-04-09T00:00:00"/>
    <x v="3"/>
    <x v="1"/>
    <x v="4"/>
    <n v="3"/>
    <n v="380.81666666666666"/>
    <n v="1142.45"/>
    <x v="1"/>
    <n v="9"/>
    <d v="2024-08-09T00:00:00"/>
    <n v="397"/>
    <x v="1"/>
    <n v="1"/>
    <d v="2025-03-20T00:00:00"/>
    <x v="1"/>
    <x v="4"/>
    <x v="4"/>
    <n v="576"/>
    <n v="0"/>
    <x v="0"/>
  </r>
  <r>
    <s v="C4259"/>
    <x v="0"/>
    <x v="2"/>
    <x v="4"/>
    <d v="2024-12-28T00:00:00"/>
    <s v="O8259"/>
    <d v="2023-04-09T00:00:00"/>
    <x v="0"/>
    <x v="1"/>
    <x v="3"/>
    <n v="3"/>
    <n v="244.95000000000002"/>
    <n v="734.85"/>
    <x v="2"/>
    <n v="48"/>
    <d v="2024-09-21T00:00:00"/>
    <n v="245"/>
    <x v="0"/>
    <n v="4"/>
    <d v="2024-10-17T00:00:00"/>
    <x v="2"/>
    <x v="4"/>
    <x v="4"/>
    <n v="-98"/>
    <n v="1"/>
    <x v="0"/>
  </r>
  <r>
    <s v="C4636"/>
    <x v="2"/>
    <x v="2"/>
    <x v="2"/>
    <d v="2024-01-27T00:00:00"/>
    <s v="O8636"/>
    <d v="2023-04-09T00:00:00"/>
    <x v="3"/>
    <x v="4"/>
    <x v="2"/>
    <n v="4"/>
    <n v="325.77"/>
    <n v="1303.08"/>
    <x v="1"/>
    <n v="19"/>
    <d v="2025-09-07T00:00:00"/>
    <n v="62"/>
    <x v="0"/>
    <n v="1"/>
    <d v="2025-08-04T00:00:00"/>
    <x v="1"/>
    <x v="4"/>
    <x v="4"/>
    <n v="589"/>
    <n v="1"/>
    <x v="0"/>
  </r>
  <r>
    <s v="C3087"/>
    <x v="2"/>
    <x v="0"/>
    <x v="0"/>
    <d v="2025-05-05T00:00:00"/>
    <s v="O7087"/>
    <d v="2023-04-09T00:00:00"/>
    <x v="3"/>
    <x v="2"/>
    <x v="0"/>
    <n v="2"/>
    <n v="263.19499999999999"/>
    <n v="526.39"/>
    <x v="1"/>
    <n v="7"/>
    <d v="2025-06-22T00:00:00"/>
    <n v="83"/>
    <x v="1"/>
    <n v="1"/>
    <d v="2025-04-04T00:00:00"/>
    <x v="1"/>
    <x v="4"/>
    <x v="4"/>
    <n v="48"/>
    <n v="0"/>
    <x v="0"/>
  </r>
  <r>
    <s v="C6268"/>
    <x v="0"/>
    <x v="2"/>
    <x v="4"/>
    <d v="2024-11-02T00:00:00"/>
    <s v="O10268"/>
    <d v="2023-04-09T00:00:00"/>
    <x v="2"/>
    <x v="3"/>
    <x v="2"/>
    <n v="3"/>
    <n v="299.27"/>
    <n v="897.81"/>
    <x v="0"/>
    <n v="15"/>
    <d v="2025-08-14T00:00:00"/>
    <n v="193"/>
    <x v="0"/>
    <n v="5"/>
    <d v="2025-06-19T00:00:00"/>
    <x v="0"/>
    <x v="4"/>
    <x v="4"/>
    <n v="285"/>
    <n v="1"/>
    <x v="0"/>
  </r>
  <r>
    <s v="C1434"/>
    <x v="1"/>
    <x v="1"/>
    <x v="1"/>
    <d v="2024-03-16T00:00:00"/>
    <s v="O5434"/>
    <d v="2023-05-09T00:00:00"/>
    <x v="3"/>
    <x v="0"/>
    <x v="4"/>
    <n v="4"/>
    <n v="237.31"/>
    <n v="949.24"/>
    <x v="2"/>
    <n v="21"/>
    <d v="2025-06-15T00:00:00"/>
    <n v="264"/>
    <x v="0"/>
    <n v="2"/>
    <d v="2024-11-21T00:00:00"/>
    <x v="0"/>
    <x v="6"/>
    <x v="5"/>
    <n v="456"/>
    <n v="1"/>
    <x v="0"/>
  </r>
  <r>
    <s v="C3992"/>
    <x v="0"/>
    <x v="2"/>
    <x v="2"/>
    <d v="2024-07-21T00:00:00"/>
    <s v="O7992"/>
    <d v="2023-05-09T00:00:00"/>
    <x v="3"/>
    <x v="1"/>
    <x v="0"/>
    <n v="5"/>
    <n v="180.83199999999999"/>
    <n v="904.16"/>
    <x v="2"/>
    <n v="10"/>
    <d v="2025-02-20T00:00:00"/>
    <n v="118"/>
    <x v="1"/>
    <n v="4"/>
    <d v="2025-03-02T00:00:00"/>
    <x v="1"/>
    <x v="6"/>
    <x v="5"/>
    <n v="214"/>
    <n v="0"/>
    <x v="0"/>
  </r>
  <r>
    <s v="C4725"/>
    <x v="1"/>
    <x v="1"/>
    <x v="4"/>
    <d v="2023-10-12T00:00:00"/>
    <s v="O8725"/>
    <d v="2023-05-09T00:00:00"/>
    <x v="3"/>
    <x v="2"/>
    <x v="3"/>
    <n v="4"/>
    <n v="80.307500000000005"/>
    <n v="321.23"/>
    <x v="1"/>
    <n v="32"/>
    <d v="2025-03-17T00:00:00"/>
    <n v="145"/>
    <x v="1"/>
    <n v="2"/>
    <d v="2025-06-06T00:00:00"/>
    <x v="2"/>
    <x v="6"/>
    <x v="5"/>
    <n v="522"/>
    <n v="0"/>
    <x v="0"/>
  </r>
  <r>
    <s v="C3703"/>
    <x v="1"/>
    <x v="2"/>
    <x v="1"/>
    <d v="2024-10-30T00:00:00"/>
    <s v="O7703"/>
    <d v="2023-05-09T00:00:00"/>
    <x v="0"/>
    <x v="1"/>
    <x v="2"/>
    <n v="4"/>
    <n v="267.8725"/>
    <n v="1071.49"/>
    <x v="2"/>
    <n v="39"/>
    <d v="2025-04-06T00:00:00"/>
    <n v="1"/>
    <x v="0"/>
    <n v="2"/>
    <d v="2025-02-15T00:00:00"/>
    <x v="1"/>
    <x v="6"/>
    <x v="5"/>
    <n v="158"/>
    <n v="1"/>
    <x v="0"/>
  </r>
  <r>
    <s v="C1727"/>
    <x v="0"/>
    <x v="0"/>
    <x v="1"/>
    <d v="2023-08-26T00:00:00"/>
    <s v="O5727"/>
    <d v="2023-05-09T00:00:00"/>
    <x v="4"/>
    <x v="1"/>
    <x v="1"/>
    <n v="3"/>
    <n v="155.09333333333333"/>
    <n v="465.28"/>
    <x v="1"/>
    <n v="4"/>
    <d v="2025-06-06T00:00:00"/>
    <n v="71"/>
    <x v="0"/>
    <n v="4"/>
    <d v="2025-06-15T00:00:00"/>
    <x v="2"/>
    <x v="6"/>
    <x v="5"/>
    <n v="650"/>
    <n v="1"/>
    <x v="0"/>
  </r>
  <r>
    <s v="C2154"/>
    <x v="0"/>
    <x v="2"/>
    <x v="0"/>
    <d v="2024-11-13T00:00:00"/>
    <s v="O6154"/>
    <d v="2023-05-09T00:00:00"/>
    <x v="2"/>
    <x v="2"/>
    <x v="3"/>
    <n v="3"/>
    <n v="47.193333333333335"/>
    <n v="141.58000000000001"/>
    <x v="1"/>
    <n v="30"/>
    <d v="2024-05-09T00:00:00"/>
    <n v="363"/>
    <x v="0"/>
    <n v="2"/>
    <d v="2025-04-27T00:00:00"/>
    <x v="2"/>
    <x v="6"/>
    <x v="5"/>
    <n v="-188"/>
    <n v="1"/>
    <x v="0"/>
  </r>
  <r>
    <s v="C6419"/>
    <x v="2"/>
    <x v="1"/>
    <x v="0"/>
    <d v="2025-12-04T00:00:00"/>
    <s v="O10419"/>
    <d v="2023-05-09T00:00:00"/>
    <x v="2"/>
    <x v="2"/>
    <x v="3"/>
    <n v="5"/>
    <n v="139.94"/>
    <n v="699.7"/>
    <x v="0"/>
    <n v="20"/>
    <d v="2024-09-16T00:00:00"/>
    <n v="183"/>
    <x v="0"/>
    <n v="3"/>
    <d v="2025-07-24T00:00:00"/>
    <x v="2"/>
    <x v="6"/>
    <x v="5"/>
    <n v="-444"/>
    <n v="1"/>
    <x v="0"/>
  </r>
  <r>
    <s v="C6318"/>
    <x v="0"/>
    <x v="2"/>
    <x v="4"/>
    <d v="2025-01-17T00:00:00"/>
    <s v="O10318"/>
    <d v="2023-06-09T00:00:00"/>
    <x v="0"/>
    <x v="3"/>
    <x v="3"/>
    <n v="3"/>
    <n v="476.00333333333333"/>
    <n v="1428.01"/>
    <x v="0"/>
    <n v="50"/>
    <d v="2024-10-10T00:00:00"/>
    <n v="185"/>
    <x v="0"/>
    <n v="4"/>
    <d v="2025-05-21T00:00:00"/>
    <x v="0"/>
    <x v="2"/>
    <x v="6"/>
    <n v="-99"/>
    <n v="1"/>
    <x v="0"/>
  </r>
  <r>
    <s v="C5633"/>
    <x v="1"/>
    <x v="0"/>
    <x v="2"/>
    <d v="2025-05-20T00:00:00"/>
    <s v="O9633"/>
    <d v="2023-06-09T00:00:00"/>
    <x v="1"/>
    <x v="1"/>
    <x v="0"/>
    <n v="5"/>
    <n v="43.736000000000004"/>
    <n v="218.68"/>
    <x v="1"/>
    <n v="26"/>
    <d v="2024-07-12T00:00:00"/>
    <n v="249"/>
    <x v="0"/>
    <n v="4"/>
    <d v="2025-10-03T00:00:00"/>
    <x v="2"/>
    <x v="2"/>
    <x v="6"/>
    <n v="-312"/>
    <n v="1"/>
    <x v="0"/>
  </r>
  <r>
    <s v="C5834"/>
    <x v="1"/>
    <x v="0"/>
    <x v="1"/>
    <d v="2023-06-10T00:00:00"/>
    <s v="O9834"/>
    <d v="2023-06-09T00:00:00"/>
    <x v="2"/>
    <x v="0"/>
    <x v="1"/>
    <n v="4"/>
    <n v="98.97"/>
    <n v="395.88"/>
    <x v="2"/>
    <n v="37"/>
    <d v="2024-11-11T00:00:00"/>
    <n v="113"/>
    <x v="1"/>
    <n v="3"/>
    <d v="2025-04-16T00:00:00"/>
    <x v="1"/>
    <x v="2"/>
    <x v="6"/>
    <n v="520"/>
    <n v="0"/>
    <x v="0"/>
  </r>
  <r>
    <s v="C1356"/>
    <x v="2"/>
    <x v="2"/>
    <x v="4"/>
    <d v="2024-10-13T00:00:00"/>
    <s v="O5356"/>
    <d v="2023-06-09T00:00:00"/>
    <x v="4"/>
    <x v="3"/>
    <x v="1"/>
    <n v="2"/>
    <n v="117.91"/>
    <n v="235.82"/>
    <x v="1"/>
    <n v="28"/>
    <d v="2025-08-16T00:00:00"/>
    <n v="452"/>
    <x v="1"/>
    <n v="1"/>
    <d v="2024-08-25T00:00:00"/>
    <x v="1"/>
    <x v="2"/>
    <x v="6"/>
    <n v="307"/>
    <n v="0"/>
    <x v="0"/>
  </r>
  <r>
    <s v="C6282"/>
    <x v="2"/>
    <x v="1"/>
    <x v="2"/>
    <d v="2024-03-18T00:00:00"/>
    <s v="O10282"/>
    <d v="2023-06-09T00:00:00"/>
    <x v="1"/>
    <x v="3"/>
    <x v="0"/>
    <n v="5"/>
    <n v="125.372"/>
    <n v="626.86"/>
    <x v="2"/>
    <n v="47"/>
    <d v="2025-03-28T00:00:00"/>
    <n v="117"/>
    <x v="1"/>
    <n v="4"/>
    <d v="2025-03-21T00:00:00"/>
    <x v="1"/>
    <x v="2"/>
    <x v="6"/>
    <n v="375"/>
    <n v="0"/>
    <x v="0"/>
  </r>
  <r>
    <s v="C3241"/>
    <x v="1"/>
    <x v="0"/>
    <x v="0"/>
    <d v="2025-10-08T00:00:00"/>
    <s v="O7241"/>
    <d v="2023-06-09T00:00:00"/>
    <x v="0"/>
    <x v="1"/>
    <x v="1"/>
    <n v="3"/>
    <n v="222.43666666666664"/>
    <n v="667.31"/>
    <x v="0"/>
    <n v="22"/>
    <d v="2024-12-29T00:00:00"/>
    <n v="375"/>
    <x v="0"/>
    <n v="3"/>
    <d v="2024-09-15T00:00:00"/>
    <x v="2"/>
    <x v="2"/>
    <x v="6"/>
    <n v="-283"/>
    <n v="1"/>
    <x v="0"/>
  </r>
  <r>
    <s v="C4303"/>
    <x v="0"/>
    <x v="0"/>
    <x v="1"/>
    <d v="2024-12-18T00:00:00"/>
    <s v="O8303"/>
    <d v="2023-06-09T00:00:00"/>
    <x v="1"/>
    <x v="3"/>
    <x v="1"/>
    <n v="2"/>
    <n v="446.77499999999998"/>
    <n v="893.55"/>
    <x v="0"/>
    <n v="17"/>
    <d v="2024-10-21T00:00:00"/>
    <n v="497"/>
    <x v="1"/>
    <n v="3"/>
    <d v="2024-11-20T00:00:00"/>
    <x v="1"/>
    <x v="2"/>
    <x v="6"/>
    <n v="-58"/>
    <n v="0"/>
    <x v="0"/>
  </r>
  <r>
    <s v="C6640"/>
    <x v="2"/>
    <x v="0"/>
    <x v="3"/>
    <d v="2025-01-31T00:00:00"/>
    <s v="O10640"/>
    <d v="2023-06-09T00:00:00"/>
    <x v="3"/>
    <x v="4"/>
    <x v="0"/>
    <n v="1"/>
    <n v="368.03"/>
    <n v="368.03"/>
    <x v="0"/>
    <n v="25"/>
    <d v="2024-12-19T00:00:00"/>
    <n v="83"/>
    <x v="1"/>
    <n v="4"/>
    <d v="2024-12-21T00:00:00"/>
    <x v="1"/>
    <x v="2"/>
    <x v="6"/>
    <n v="-43"/>
    <n v="0"/>
    <x v="0"/>
  </r>
  <r>
    <s v="C1410"/>
    <x v="0"/>
    <x v="2"/>
    <x v="3"/>
    <d v="2025-06-04T00:00:00"/>
    <s v="O5410"/>
    <d v="2023-07-09T00:00:00"/>
    <x v="1"/>
    <x v="1"/>
    <x v="2"/>
    <n v="1"/>
    <n v="708.22"/>
    <n v="708.22"/>
    <x v="0"/>
    <n v="39"/>
    <d v="2025-01-19T00:00:00"/>
    <n v="441"/>
    <x v="0"/>
    <n v="5"/>
    <d v="2024-12-09T00:00:00"/>
    <x v="1"/>
    <x v="4"/>
    <x v="7"/>
    <n v="-136"/>
    <n v="1"/>
    <x v="0"/>
  </r>
  <r>
    <s v="C2514"/>
    <x v="0"/>
    <x v="2"/>
    <x v="1"/>
    <d v="2024-10-08T00:00:00"/>
    <s v="O6514"/>
    <d v="2023-07-09T00:00:00"/>
    <x v="4"/>
    <x v="0"/>
    <x v="2"/>
    <n v="3"/>
    <n v="297.6033333333333"/>
    <n v="892.81"/>
    <x v="0"/>
    <n v="25"/>
    <d v="2025-02-07T00:00:00"/>
    <n v="335"/>
    <x v="1"/>
    <n v="4"/>
    <d v="2025-02-20T00:00:00"/>
    <x v="0"/>
    <x v="4"/>
    <x v="7"/>
    <n v="122"/>
    <n v="0"/>
    <x v="0"/>
  </r>
  <r>
    <s v="C5399"/>
    <x v="1"/>
    <x v="2"/>
    <x v="2"/>
    <d v="2024-12-04T00:00:00"/>
    <s v="O9399"/>
    <d v="2023-07-09T00:00:00"/>
    <x v="4"/>
    <x v="0"/>
    <x v="3"/>
    <n v="4"/>
    <n v="260.94499999999999"/>
    <n v="1043.78"/>
    <x v="2"/>
    <n v="6"/>
    <d v="2025-04-15T00:00:00"/>
    <n v="114"/>
    <x v="0"/>
    <n v="2"/>
    <d v="2025-05-06T00:00:00"/>
    <x v="1"/>
    <x v="4"/>
    <x v="7"/>
    <n v="132"/>
    <n v="1"/>
    <x v="0"/>
  </r>
  <r>
    <s v="C5621"/>
    <x v="1"/>
    <x v="1"/>
    <x v="4"/>
    <d v="2025-05-28T00:00:00"/>
    <s v="O9621"/>
    <d v="2023-07-09T00:00:00"/>
    <x v="4"/>
    <x v="1"/>
    <x v="0"/>
    <n v="5"/>
    <n v="32.410000000000004"/>
    <n v="162.05000000000001"/>
    <x v="1"/>
    <n v="27"/>
    <d v="2025-01-24T00:00:00"/>
    <n v="271"/>
    <x v="1"/>
    <n v="2"/>
    <d v="2025-09-06T00:00:00"/>
    <x v="0"/>
    <x v="4"/>
    <x v="7"/>
    <n v="-124"/>
    <n v="0"/>
    <x v="0"/>
  </r>
  <r>
    <s v="C2832"/>
    <x v="1"/>
    <x v="2"/>
    <x v="0"/>
    <d v="2024-03-07T00:00:00"/>
    <s v="O6832"/>
    <d v="2023-07-09T00:00:00"/>
    <x v="0"/>
    <x v="4"/>
    <x v="0"/>
    <n v="4"/>
    <n v="198.02"/>
    <n v="792.08"/>
    <x v="2"/>
    <n v="19"/>
    <d v="2024-09-21T00:00:00"/>
    <n v="296"/>
    <x v="1"/>
    <n v="4"/>
    <d v="2024-09-13T00:00:00"/>
    <x v="2"/>
    <x v="4"/>
    <x v="7"/>
    <n v="198"/>
    <n v="0"/>
    <x v="0"/>
  </r>
  <r>
    <s v="C6876"/>
    <x v="2"/>
    <x v="2"/>
    <x v="4"/>
    <d v="2025-06-02T00:00:00"/>
    <s v="O10876"/>
    <d v="2023-07-09T00:00:00"/>
    <x v="1"/>
    <x v="4"/>
    <x v="1"/>
    <n v="5"/>
    <n v="271.33199999999999"/>
    <n v="1356.66"/>
    <x v="2"/>
    <n v="30"/>
    <d v="2024-11-13T00:00:00"/>
    <n v="470"/>
    <x v="1"/>
    <n v="4"/>
    <d v="2024-07-11T00:00:00"/>
    <x v="0"/>
    <x v="4"/>
    <x v="7"/>
    <n v="-201"/>
    <n v="0"/>
    <x v="0"/>
  </r>
  <r>
    <s v="C1577"/>
    <x v="0"/>
    <x v="1"/>
    <x v="3"/>
    <d v="2024-08-19T00:00:00"/>
    <s v="O5577"/>
    <d v="2023-07-09T00:00:00"/>
    <x v="1"/>
    <x v="2"/>
    <x v="0"/>
    <n v="1"/>
    <n v="820.53"/>
    <n v="820.53"/>
    <x v="2"/>
    <n v="18"/>
    <d v="2025-05-24T00:00:00"/>
    <n v="402"/>
    <x v="1"/>
    <n v="1"/>
    <d v="2025-08-21T00:00:00"/>
    <x v="2"/>
    <x v="4"/>
    <x v="7"/>
    <n v="278"/>
    <n v="0"/>
    <x v="0"/>
  </r>
  <r>
    <s v="C5668"/>
    <x v="2"/>
    <x v="0"/>
    <x v="1"/>
    <d v="2025-06-27T00:00:00"/>
    <s v="O9668"/>
    <d v="2023-07-09T00:00:00"/>
    <x v="1"/>
    <x v="0"/>
    <x v="2"/>
    <n v="2"/>
    <n v="557.67999999999995"/>
    <n v="1115.3599999999999"/>
    <x v="2"/>
    <n v="9"/>
    <d v="2024-10-20T00:00:00"/>
    <n v="294"/>
    <x v="0"/>
    <n v="2"/>
    <d v="2025-04-30T00:00:00"/>
    <x v="1"/>
    <x v="4"/>
    <x v="7"/>
    <n v="-250"/>
    <n v="1"/>
    <x v="0"/>
  </r>
  <r>
    <s v="C1370"/>
    <x v="0"/>
    <x v="1"/>
    <x v="2"/>
    <d v="2025-04-27T00:00:00"/>
    <s v="O5370"/>
    <d v="2023-07-09T00:00:00"/>
    <x v="1"/>
    <x v="4"/>
    <x v="4"/>
    <n v="3"/>
    <n v="395.66"/>
    <n v="1186.98"/>
    <x v="2"/>
    <n v="11"/>
    <d v="2025-12-04T00:00:00"/>
    <n v="134"/>
    <x v="1"/>
    <n v="2"/>
    <d v="2025-08-07T00:00:00"/>
    <x v="0"/>
    <x v="4"/>
    <x v="7"/>
    <n v="221"/>
    <n v="0"/>
    <x v="0"/>
  </r>
  <r>
    <s v="C5722"/>
    <x v="0"/>
    <x v="2"/>
    <x v="1"/>
    <d v="2025-06-26T00:00:00"/>
    <s v="O9722"/>
    <d v="2023-07-09T00:00:00"/>
    <x v="4"/>
    <x v="1"/>
    <x v="3"/>
    <n v="2"/>
    <n v="607.83500000000004"/>
    <n v="1215.67"/>
    <x v="1"/>
    <n v="8"/>
    <d v="2025-06-29T00:00:00"/>
    <n v="186"/>
    <x v="1"/>
    <n v="4"/>
    <d v="2024-12-27T00:00:00"/>
    <x v="2"/>
    <x v="4"/>
    <x v="7"/>
    <n v="3"/>
    <n v="0"/>
    <x v="0"/>
  </r>
  <r>
    <s v="C6273"/>
    <x v="0"/>
    <x v="2"/>
    <x v="0"/>
    <d v="2025-05-17T00:00:00"/>
    <s v="O10273"/>
    <d v="2023-07-09T00:00:00"/>
    <x v="4"/>
    <x v="2"/>
    <x v="4"/>
    <n v="2"/>
    <n v="307"/>
    <n v="614"/>
    <x v="2"/>
    <n v="21"/>
    <d v="2025-05-03T00:00:00"/>
    <n v="52"/>
    <x v="0"/>
    <n v="3"/>
    <d v="2024-05-11T00:00:00"/>
    <x v="0"/>
    <x v="4"/>
    <x v="7"/>
    <n v="-14"/>
    <n v="1"/>
    <x v="0"/>
  </r>
  <r>
    <s v="C3949"/>
    <x v="0"/>
    <x v="0"/>
    <x v="0"/>
    <d v="2024-10-18T00:00:00"/>
    <s v="O7949"/>
    <d v="2023-08-09T00:00:00"/>
    <x v="4"/>
    <x v="3"/>
    <x v="4"/>
    <n v="2"/>
    <n v="106.295"/>
    <n v="212.59"/>
    <x v="0"/>
    <n v="26"/>
    <d v="2025-06-26T00:00:00"/>
    <n v="302"/>
    <x v="0"/>
    <n v="1"/>
    <d v="2024-09-20T00:00:00"/>
    <x v="2"/>
    <x v="0"/>
    <x v="0"/>
    <n v="251"/>
    <n v="1"/>
    <x v="0"/>
  </r>
  <r>
    <s v="C1847"/>
    <x v="0"/>
    <x v="1"/>
    <x v="2"/>
    <d v="2024-01-03T00:00:00"/>
    <s v="O5847"/>
    <d v="2023-08-09T00:00:00"/>
    <x v="3"/>
    <x v="1"/>
    <x v="3"/>
    <n v="3"/>
    <n v="365.76"/>
    <n v="1097.28"/>
    <x v="2"/>
    <n v="20"/>
    <d v="2024-09-22T00:00:00"/>
    <n v="22"/>
    <x v="0"/>
    <n v="5"/>
    <d v="2024-11-30T00:00:00"/>
    <x v="1"/>
    <x v="0"/>
    <x v="0"/>
    <n v="263"/>
    <n v="1"/>
    <x v="0"/>
  </r>
  <r>
    <s v="C6999"/>
    <x v="2"/>
    <x v="0"/>
    <x v="1"/>
    <d v="2024-05-16T00:00:00"/>
    <s v="O10999"/>
    <d v="2023-08-09T00:00:00"/>
    <x v="3"/>
    <x v="3"/>
    <x v="3"/>
    <n v="2"/>
    <n v="516.79499999999996"/>
    <n v="1033.5899999999999"/>
    <x v="2"/>
    <n v="1"/>
    <d v="2025-01-16T00:00:00"/>
    <n v="255"/>
    <x v="0"/>
    <n v="1"/>
    <d v="2024-06-10T00:00:00"/>
    <x v="1"/>
    <x v="0"/>
    <x v="0"/>
    <n v="245"/>
    <n v="1"/>
    <x v="0"/>
  </r>
  <r>
    <s v="C3717"/>
    <x v="2"/>
    <x v="1"/>
    <x v="4"/>
    <d v="2024-01-07T00:00:00"/>
    <s v="O7717"/>
    <d v="2023-09-09T00:00:00"/>
    <x v="4"/>
    <x v="0"/>
    <x v="2"/>
    <n v="4"/>
    <n v="116.51"/>
    <n v="466.04"/>
    <x v="0"/>
    <n v="27"/>
    <d v="2024-09-25T00:00:00"/>
    <n v="169"/>
    <x v="1"/>
    <n v="1"/>
    <d v="2025-10-04T00:00:00"/>
    <x v="0"/>
    <x v="3"/>
    <x v="8"/>
    <n v="262"/>
    <n v="0"/>
    <x v="0"/>
  </r>
  <r>
    <s v="C6796"/>
    <x v="1"/>
    <x v="2"/>
    <x v="2"/>
    <d v="2024-02-27T00:00:00"/>
    <s v="O10796"/>
    <d v="2023-09-09T00:00:00"/>
    <x v="1"/>
    <x v="0"/>
    <x v="4"/>
    <n v="2"/>
    <n v="362.45499999999998"/>
    <n v="724.91"/>
    <x v="0"/>
    <n v="18"/>
    <d v="2024-04-12T00:00:00"/>
    <n v="438"/>
    <x v="1"/>
    <n v="4"/>
    <d v="2025-03-23T00:00:00"/>
    <x v="0"/>
    <x v="3"/>
    <x v="8"/>
    <n v="45"/>
    <n v="0"/>
    <x v="0"/>
  </r>
  <r>
    <s v="C1799"/>
    <x v="0"/>
    <x v="0"/>
    <x v="1"/>
    <d v="2025-02-22T00:00:00"/>
    <s v="O5799"/>
    <d v="2023-09-09T00:00:00"/>
    <x v="4"/>
    <x v="0"/>
    <x v="2"/>
    <n v="3"/>
    <n v="376.32"/>
    <n v="1128.96"/>
    <x v="2"/>
    <n v="12"/>
    <d v="2025-08-17T00:00:00"/>
    <n v="487"/>
    <x v="0"/>
    <n v="3"/>
    <d v="2025-05-13T00:00:00"/>
    <x v="0"/>
    <x v="3"/>
    <x v="8"/>
    <n v="176"/>
    <n v="1"/>
    <x v="0"/>
  </r>
  <r>
    <s v="C3815"/>
    <x v="0"/>
    <x v="2"/>
    <x v="3"/>
    <d v="2025-07-04T00:00:00"/>
    <s v="O7815"/>
    <d v="2023-09-09T00:00:00"/>
    <x v="2"/>
    <x v="1"/>
    <x v="0"/>
    <n v="5"/>
    <n v="24.568000000000001"/>
    <n v="122.84"/>
    <x v="0"/>
    <n v="43"/>
    <d v="2025-05-24T00:00:00"/>
    <n v="104"/>
    <x v="0"/>
    <n v="5"/>
    <d v="2025-03-29T00:00:00"/>
    <x v="2"/>
    <x v="3"/>
    <x v="8"/>
    <n v="-41"/>
    <n v="1"/>
    <x v="0"/>
  </r>
  <r>
    <s v="C5637"/>
    <x v="0"/>
    <x v="1"/>
    <x v="2"/>
    <d v="2023-11-29T00:00:00"/>
    <s v="O9637"/>
    <d v="2023-09-09T00:00:00"/>
    <x v="3"/>
    <x v="1"/>
    <x v="3"/>
    <n v="3"/>
    <n v="146.66666666666666"/>
    <n v="440"/>
    <x v="1"/>
    <n v="11"/>
    <d v="2024-12-23T00:00:00"/>
    <n v="497"/>
    <x v="0"/>
    <n v="3"/>
    <d v="2025-01-13T00:00:00"/>
    <x v="2"/>
    <x v="3"/>
    <x v="8"/>
    <n v="390"/>
    <n v="1"/>
    <x v="0"/>
  </r>
  <r>
    <s v="C2045"/>
    <x v="0"/>
    <x v="0"/>
    <x v="3"/>
    <d v="2024-06-22T00:00:00"/>
    <s v="O6045"/>
    <d v="2023-09-09T00:00:00"/>
    <x v="4"/>
    <x v="3"/>
    <x v="4"/>
    <n v="2"/>
    <n v="603.80999999999995"/>
    <n v="1207.6199999999999"/>
    <x v="1"/>
    <n v="46"/>
    <d v="2025-02-22T00:00:00"/>
    <n v="91"/>
    <x v="0"/>
    <n v="2"/>
    <d v="2025-03-13T00:00:00"/>
    <x v="2"/>
    <x v="3"/>
    <x v="8"/>
    <n v="245"/>
    <n v="1"/>
    <x v="0"/>
  </r>
  <r>
    <s v="C4628"/>
    <x v="2"/>
    <x v="0"/>
    <x v="0"/>
    <d v="2025-03-20T00:00:00"/>
    <s v="O8628"/>
    <d v="2023-09-09T00:00:00"/>
    <x v="0"/>
    <x v="2"/>
    <x v="3"/>
    <n v="3"/>
    <n v="382.55"/>
    <n v="1147.6500000000001"/>
    <x v="1"/>
    <n v="45"/>
    <d v="2025-04-15T00:00:00"/>
    <n v="353"/>
    <x v="0"/>
    <n v="4"/>
    <d v="2024-12-12T00:00:00"/>
    <x v="2"/>
    <x v="3"/>
    <x v="8"/>
    <n v="26"/>
    <n v="1"/>
    <x v="0"/>
  </r>
  <r>
    <s v="C4407"/>
    <x v="1"/>
    <x v="0"/>
    <x v="0"/>
    <d v="2023-08-31T00:00:00"/>
    <s v="O8407"/>
    <d v="2023-09-09T00:00:00"/>
    <x v="2"/>
    <x v="3"/>
    <x v="3"/>
    <n v="5"/>
    <n v="240.798"/>
    <n v="1203.99"/>
    <x v="1"/>
    <n v="1"/>
    <d v="2025-04-17T00:00:00"/>
    <n v="106"/>
    <x v="1"/>
    <n v="4"/>
    <d v="2025-02-07T00:00:00"/>
    <x v="1"/>
    <x v="3"/>
    <x v="8"/>
    <n v="595"/>
    <n v="0"/>
    <x v="0"/>
  </r>
  <r>
    <s v="C5061"/>
    <x v="2"/>
    <x v="2"/>
    <x v="3"/>
    <d v="2024-06-30T00:00:00"/>
    <s v="O9061"/>
    <d v="2023-09-09T00:00:00"/>
    <x v="0"/>
    <x v="0"/>
    <x v="4"/>
    <n v="2"/>
    <n v="708.54499999999996"/>
    <n v="1417.09"/>
    <x v="2"/>
    <n v="46"/>
    <d v="2025-01-01T00:00:00"/>
    <n v="355"/>
    <x v="0"/>
    <n v="3"/>
    <d v="2025-05-03T00:00:00"/>
    <x v="0"/>
    <x v="3"/>
    <x v="8"/>
    <n v="185"/>
    <n v="1"/>
    <x v="0"/>
  </r>
  <r>
    <s v="C4423"/>
    <x v="0"/>
    <x v="2"/>
    <x v="3"/>
    <d v="2024-06-21T00:00:00"/>
    <s v="O8423"/>
    <d v="2023-09-09T00:00:00"/>
    <x v="2"/>
    <x v="1"/>
    <x v="0"/>
    <n v="5"/>
    <n v="202.03"/>
    <n v="1010.15"/>
    <x v="0"/>
    <n v="25"/>
    <d v="2025-08-03T00:00:00"/>
    <n v="461"/>
    <x v="0"/>
    <n v="3"/>
    <d v="2025-07-16T00:00:00"/>
    <x v="0"/>
    <x v="3"/>
    <x v="8"/>
    <n v="408"/>
    <n v="1"/>
    <x v="0"/>
  </r>
  <r>
    <s v="C2522"/>
    <x v="1"/>
    <x v="2"/>
    <x v="0"/>
    <d v="2025-03-25T00:00:00"/>
    <s v="O6522"/>
    <d v="2023-10-09T00:00:00"/>
    <x v="1"/>
    <x v="3"/>
    <x v="0"/>
    <n v="4"/>
    <n v="147.45500000000001"/>
    <n v="589.82000000000005"/>
    <x v="0"/>
    <n v="28"/>
    <d v="2024-11-12T00:00:00"/>
    <n v="162"/>
    <x v="1"/>
    <n v="2"/>
    <d v="2025-07-08T00:00:00"/>
    <x v="2"/>
    <x v="5"/>
    <x v="9"/>
    <n v="-133"/>
    <n v="0"/>
    <x v="0"/>
  </r>
  <r>
    <s v="C2161"/>
    <x v="2"/>
    <x v="1"/>
    <x v="3"/>
    <d v="2025-01-20T00:00:00"/>
    <s v="O6161"/>
    <d v="2023-10-09T00:00:00"/>
    <x v="1"/>
    <x v="2"/>
    <x v="2"/>
    <n v="1"/>
    <n v="394.08"/>
    <n v="394.08"/>
    <x v="2"/>
    <n v="1"/>
    <d v="2025-06-02T00:00:00"/>
    <n v="169"/>
    <x v="1"/>
    <n v="4"/>
    <d v="2024-12-14T00:00:00"/>
    <x v="1"/>
    <x v="5"/>
    <x v="9"/>
    <n v="133"/>
    <n v="0"/>
    <x v="0"/>
  </r>
  <r>
    <s v="C2167"/>
    <x v="0"/>
    <x v="1"/>
    <x v="1"/>
    <d v="2025-01-30T00:00:00"/>
    <s v="O6167"/>
    <d v="2023-10-09T00:00:00"/>
    <x v="0"/>
    <x v="3"/>
    <x v="0"/>
    <n v="4"/>
    <n v="365.08749999999998"/>
    <n v="1460.35"/>
    <x v="2"/>
    <n v="9"/>
    <d v="2025-04-19T00:00:00"/>
    <n v="315"/>
    <x v="0"/>
    <n v="5"/>
    <d v="2025-01-25T00:00:00"/>
    <x v="0"/>
    <x v="5"/>
    <x v="9"/>
    <n v="79"/>
    <n v="1"/>
    <x v="0"/>
  </r>
  <r>
    <s v="C5088"/>
    <x v="1"/>
    <x v="1"/>
    <x v="2"/>
    <d v="2023-09-25T00:00:00"/>
    <s v="O9088"/>
    <d v="2023-10-09T00:00:00"/>
    <x v="3"/>
    <x v="4"/>
    <x v="2"/>
    <n v="5"/>
    <n v="279.48400000000004"/>
    <n v="1397.42"/>
    <x v="2"/>
    <n v="18"/>
    <d v="2024-08-27T00:00:00"/>
    <n v="36"/>
    <x v="0"/>
    <n v="2"/>
    <d v="2025-11-03T00:00:00"/>
    <x v="0"/>
    <x v="5"/>
    <x v="9"/>
    <n v="337"/>
    <n v="1"/>
    <x v="0"/>
  </r>
  <r>
    <s v="C3941"/>
    <x v="1"/>
    <x v="0"/>
    <x v="2"/>
    <d v="2023-03-10T00:00:00"/>
    <s v="O7941"/>
    <d v="2023-10-09T00:00:00"/>
    <x v="4"/>
    <x v="3"/>
    <x v="0"/>
    <n v="3"/>
    <n v="85.953333333333333"/>
    <n v="257.86"/>
    <x v="1"/>
    <n v="47"/>
    <d v="2025-01-25T00:00:00"/>
    <n v="327"/>
    <x v="1"/>
    <n v="5"/>
    <d v="2025-07-27T00:00:00"/>
    <x v="0"/>
    <x v="5"/>
    <x v="9"/>
    <n v="687"/>
    <n v="0"/>
    <x v="0"/>
  </r>
  <r>
    <s v="C2536"/>
    <x v="2"/>
    <x v="0"/>
    <x v="3"/>
    <d v="2023-12-26T00:00:00"/>
    <s v="O6536"/>
    <d v="2023-10-09T00:00:00"/>
    <x v="0"/>
    <x v="0"/>
    <x v="2"/>
    <n v="3"/>
    <n v="294.25"/>
    <n v="882.75"/>
    <x v="1"/>
    <n v="16"/>
    <d v="2025-01-28T00:00:00"/>
    <n v="13"/>
    <x v="0"/>
    <n v="4"/>
    <d v="2024-08-10T00:00:00"/>
    <x v="1"/>
    <x v="5"/>
    <x v="9"/>
    <n v="399"/>
    <n v="1"/>
    <x v="0"/>
  </r>
  <r>
    <s v="C3321"/>
    <x v="0"/>
    <x v="2"/>
    <x v="1"/>
    <d v="2024-10-05T00:00:00"/>
    <s v="O7321"/>
    <d v="2023-10-09T00:00:00"/>
    <x v="4"/>
    <x v="4"/>
    <x v="1"/>
    <n v="5"/>
    <n v="137.80199999999999"/>
    <n v="689.01"/>
    <x v="2"/>
    <n v="3"/>
    <d v="2025-08-03T00:00:00"/>
    <n v="189"/>
    <x v="1"/>
    <n v="3"/>
    <d v="2024-12-20T00:00:00"/>
    <x v="0"/>
    <x v="5"/>
    <x v="9"/>
    <n v="302"/>
    <n v="0"/>
    <x v="0"/>
  </r>
  <r>
    <s v="C1075"/>
    <x v="0"/>
    <x v="0"/>
    <x v="2"/>
    <d v="2023-09-24T00:00:00"/>
    <s v="O5075"/>
    <d v="2023-10-09T00:00:00"/>
    <x v="3"/>
    <x v="4"/>
    <x v="3"/>
    <n v="2"/>
    <n v="726.39499999999998"/>
    <n v="1452.79"/>
    <x v="0"/>
    <n v="30"/>
    <d v="2024-06-10T00:00:00"/>
    <n v="382"/>
    <x v="0"/>
    <n v="4"/>
    <d v="2025-12-04T00:00:00"/>
    <x v="0"/>
    <x v="5"/>
    <x v="9"/>
    <n v="260"/>
    <n v="1"/>
    <x v="0"/>
  </r>
  <r>
    <s v="C5413"/>
    <x v="1"/>
    <x v="2"/>
    <x v="4"/>
    <d v="2024-11-16T00:00:00"/>
    <s v="O9413"/>
    <d v="2023-10-09T00:00:00"/>
    <x v="3"/>
    <x v="4"/>
    <x v="4"/>
    <n v="3"/>
    <n v="153.48333333333332"/>
    <n v="460.45"/>
    <x v="2"/>
    <n v="40"/>
    <d v="2024-11-23T00:00:00"/>
    <n v="4"/>
    <x v="0"/>
    <n v="4"/>
    <d v="2025-03-05T00:00:00"/>
    <x v="0"/>
    <x v="5"/>
    <x v="9"/>
    <n v="7"/>
    <n v="1"/>
    <x v="0"/>
  </r>
  <r>
    <s v="C6438"/>
    <x v="0"/>
    <x v="1"/>
    <x v="2"/>
    <d v="2025-01-26T00:00:00"/>
    <s v="O10438"/>
    <d v="2023-10-09T00:00:00"/>
    <x v="4"/>
    <x v="4"/>
    <x v="3"/>
    <n v="3"/>
    <n v="216.28333333333333"/>
    <n v="648.85"/>
    <x v="2"/>
    <n v="36"/>
    <d v="2025-08-19T00:00:00"/>
    <n v="289"/>
    <x v="1"/>
    <n v="5"/>
    <d v="2025-07-07T00:00:00"/>
    <x v="2"/>
    <x v="5"/>
    <x v="9"/>
    <n v="205"/>
    <n v="0"/>
    <x v="0"/>
  </r>
  <r>
    <s v="C6145"/>
    <x v="0"/>
    <x v="1"/>
    <x v="1"/>
    <d v="2023-09-30T00:00:00"/>
    <s v="O10145"/>
    <d v="2023-10-09T00:00:00"/>
    <x v="3"/>
    <x v="1"/>
    <x v="3"/>
    <n v="1"/>
    <n v="512.77"/>
    <n v="512.77"/>
    <x v="0"/>
    <n v="18"/>
    <d v="2025-01-01T00:00:00"/>
    <n v="434"/>
    <x v="1"/>
    <n v="1"/>
    <d v="2025-01-14T00:00:00"/>
    <x v="0"/>
    <x v="5"/>
    <x v="9"/>
    <n v="459"/>
    <n v="0"/>
    <x v="0"/>
  </r>
  <r>
    <s v="C6172"/>
    <x v="1"/>
    <x v="0"/>
    <x v="4"/>
    <d v="2025-04-08T00:00:00"/>
    <s v="O10172"/>
    <d v="2023-11-09T00:00:00"/>
    <x v="4"/>
    <x v="0"/>
    <x v="0"/>
    <n v="3"/>
    <n v="481.04333333333335"/>
    <n v="1443.13"/>
    <x v="2"/>
    <n v="1"/>
    <d v="2024-04-12T00:00:00"/>
    <n v="0"/>
    <x v="1"/>
    <n v="1"/>
    <d v="2025-07-16T00:00:00"/>
    <x v="1"/>
    <x v="1"/>
    <x v="10"/>
    <n v="-361"/>
    <n v="0"/>
    <x v="0"/>
  </r>
  <r>
    <s v="C3641"/>
    <x v="0"/>
    <x v="0"/>
    <x v="3"/>
    <d v="2025-06-03T00:00:00"/>
    <s v="O7641"/>
    <d v="2023-11-09T00:00:00"/>
    <x v="4"/>
    <x v="3"/>
    <x v="3"/>
    <n v="3"/>
    <n v="63.75333333333333"/>
    <n v="191.26"/>
    <x v="2"/>
    <n v="33"/>
    <d v="2024-09-17T00:00:00"/>
    <n v="393"/>
    <x v="1"/>
    <n v="2"/>
    <d v="2025-04-05T00:00:00"/>
    <x v="0"/>
    <x v="1"/>
    <x v="10"/>
    <n v="-259"/>
    <n v="0"/>
    <x v="0"/>
  </r>
  <r>
    <s v="C3998"/>
    <x v="2"/>
    <x v="1"/>
    <x v="3"/>
    <d v="2025-03-07T00:00:00"/>
    <s v="O7998"/>
    <d v="2023-11-09T00:00:00"/>
    <x v="2"/>
    <x v="4"/>
    <x v="2"/>
    <n v="1"/>
    <n v="309.02"/>
    <n v="309.02"/>
    <x v="2"/>
    <n v="2"/>
    <d v="2024-08-31T00:00:00"/>
    <n v="477"/>
    <x v="0"/>
    <n v="5"/>
    <d v="2025-03-23T00:00:00"/>
    <x v="0"/>
    <x v="1"/>
    <x v="10"/>
    <n v="-188"/>
    <n v="1"/>
    <x v="0"/>
  </r>
  <r>
    <s v="C6266"/>
    <x v="1"/>
    <x v="1"/>
    <x v="3"/>
    <d v="2024-07-16T00:00:00"/>
    <s v="O10266"/>
    <d v="2023-11-09T00:00:00"/>
    <x v="2"/>
    <x v="0"/>
    <x v="1"/>
    <n v="3"/>
    <n v="155.31666666666666"/>
    <n v="465.95"/>
    <x v="2"/>
    <n v="38"/>
    <d v="2024-10-26T00:00:00"/>
    <n v="275"/>
    <x v="1"/>
    <n v="4"/>
    <d v="2024-10-13T00:00:00"/>
    <x v="0"/>
    <x v="1"/>
    <x v="10"/>
    <n v="102"/>
    <n v="0"/>
    <x v="0"/>
  </r>
  <r>
    <s v="C4699"/>
    <x v="1"/>
    <x v="1"/>
    <x v="4"/>
    <d v="2025-06-24T00:00:00"/>
    <s v="O8699"/>
    <d v="2023-11-09T00:00:00"/>
    <x v="0"/>
    <x v="4"/>
    <x v="2"/>
    <n v="5"/>
    <n v="149.99"/>
    <n v="749.95"/>
    <x v="2"/>
    <n v="38"/>
    <d v="2025-04-03T00:00:00"/>
    <n v="84"/>
    <x v="0"/>
    <n v="2"/>
    <d v="2024-10-18T00:00:00"/>
    <x v="1"/>
    <x v="1"/>
    <x v="10"/>
    <n v="-82"/>
    <n v="1"/>
    <x v="0"/>
  </r>
  <r>
    <s v="C3956"/>
    <x v="1"/>
    <x v="2"/>
    <x v="2"/>
    <d v="2025-03-30T00:00:00"/>
    <s v="O7956"/>
    <d v="2023-11-09T00:00:00"/>
    <x v="2"/>
    <x v="2"/>
    <x v="4"/>
    <n v="5"/>
    <n v="73.003999999999991"/>
    <n v="365.02"/>
    <x v="0"/>
    <n v="49"/>
    <d v="2024-09-25T00:00:00"/>
    <n v="296"/>
    <x v="1"/>
    <n v="4"/>
    <d v="2025-03-27T00:00:00"/>
    <x v="0"/>
    <x v="1"/>
    <x v="10"/>
    <n v="-186"/>
    <n v="0"/>
    <x v="0"/>
  </r>
  <r>
    <s v="C6753"/>
    <x v="1"/>
    <x v="2"/>
    <x v="1"/>
    <d v="2024-08-24T00:00:00"/>
    <s v="O10753"/>
    <d v="2023-11-09T00:00:00"/>
    <x v="1"/>
    <x v="3"/>
    <x v="1"/>
    <n v="5"/>
    <n v="34.489999999999995"/>
    <n v="172.45"/>
    <x v="0"/>
    <n v="6"/>
    <d v="2025-07-01T00:00:00"/>
    <n v="338"/>
    <x v="0"/>
    <n v="5"/>
    <d v="2025-03-13T00:00:00"/>
    <x v="0"/>
    <x v="1"/>
    <x v="10"/>
    <n v="311"/>
    <n v="1"/>
    <x v="0"/>
  </r>
  <r>
    <s v="C1279"/>
    <x v="2"/>
    <x v="2"/>
    <x v="3"/>
    <d v="2025-03-14T00:00:00"/>
    <s v="O5279"/>
    <d v="2023-11-09T00:00:00"/>
    <x v="1"/>
    <x v="3"/>
    <x v="1"/>
    <n v="4"/>
    <n v="41.842500000000001"/>
    <n v="167.37"/>
    <x v="0"/>
    <n v="24"/>
    <d v="2025-03-14T00:00:00"/>
    <n v="442"/>
    <x v="1"/>
    <n v="3"/>
    <d v="2025-03-05T00:00:00"/>
    <x v="1"/>
    <x v="1"/>
    <x v="10"/>
    <n v="0"/>
    <n v="0"/>
    <x v="0"/>
  </r>
  <r>
    <s v="C2458"/>
    <x v="2"/>
    <x v="0"/>
    <x v="4"/>
    <d v="2024-11-02T00:00:00"/>
    <s v="O6458"/>
    <d v="2023-11-09T00:00:00"/>
    <x v="4"/>
    <x v="1"/>
    <x v="2"/>
    <n v="3"/>
    <n v="480.7833333333333"/>
    <n v="1442.35"/>
    <x v="1"/>
    <n v="13"/>
    <d v="2025-07-03T00:00:00"/>
    <n v="188"/>
    <x v="1"/>
    <n v="1"/>
    <d v="2025-06-05T00:00:00"/>
    <x v="1"/>
    <x v="1"/>
    <x v="10"/>
    <n v="243"/>
    <n v="0"/>
    <x v="0"/>
  </r>
  <r>
    <s v="C5113"/>
    <x v="2"/>
    <x v="0"/>
    <x v="0"/>
    <d v="2025-02-21T00:00:00"/>
    <s v="O9113"/>
    <d v="2023-11-09T00:00:00"/>
    <x v="4"/>
    <x v="2"/>
    <x v="2"/>
    <n v="5"/>
    <n v="276.21799999999996"/>
    <n v="1381.09"/>
    <x v="1"/>
    <n v="23"/>
    <d v="2025-04-14T00:00:00"/>
    <n v="193"/>
    <x v="1"/>
    <n v="1"/>
    <d v="2025-10-07T00:00:00"/>
    <x v="2"/>
    <x v="1"/>
    <x v="10"/>
    <n v="52"/>
    <n v="0"/>
    <x v="0"/>
  </r>
  <r>
    <s v="C1800"/>
    <x v="2"/>
    <x v="0"/>
    <x v="1"/>
    <d v="2024-10-31T00:00:00"/>
    <s v="O5800"/>
    <d v="2023-11-09T00:00:00"/>
    <x v="1"/>
    <x v="0"/>
    <x v="4"/>
    <n v="4"/>
    <n v="103.1525"/>
    <n v="412.61"/>
    <x v="0"/>
    <n v="47"/>
    <d v="2025-06-19T00:00:00"/>
    <n v="392"/>
    <x v="0"/>
    <n v="2"/>
    <d v="2024-02-10T00:00:00"/>
    <x v="1"/>
    <x v="1"/>
    <x v="10"/>
    <n v="231"/>
    <n v="1"/>
    <x v="0"/>
  </r>
  <r>
    <s v="C3333"/>
    <x v="1"/>
    <x v="2"/>
    <x v="2"/>
    <d v="2023-12-25T00:00:00"/>
    <s v="O7333"/>
    <d v="2023-11-09T00:00:00"/>
    <x v="0"/>
    <x v="0"/>
    <x v="1"/>
    <n v="5"/>
    <n v="163.92000000000002"/>
    <n v="819.6"/>
    <x v="0"/>
    <n v="47"/>
    <d v="2024-11-20T00:00:00"/>
    <n v="317"/>
    <x v="1"/>
    <n v="3"/>
    <d v="2025-02-27T00:00:00"/>
    <x v="2"/>
    <x v="1"/>
    <x v="10"/>
    <n v="331"/>
    <n v="0"/>
    <x v="0"/>
  </r>
  <r>
    <s v="C6015"/>
    <x v="1"/>
    <x v="0"/>
    <x v="4"/>
    <d v="2025-06-06T00:00:00"/>
    <s v="O10015"/>
    <d v="2023-11-09T00:00:00"/>
    <x v="4"/>
    <x v="4"/>
    <x v="3"/>
    <n v="1"/>
    <n v="1423.77"/>
    <n v="1423.77"/>
    <x v="1"/>
    <n v="24"/>
    <d v="2025-01-30T00:00:00"/>
    <n v="197"/>
    <x v="1"/>
    <n v="3"/>
    <d v="2025-03-07T00:00:00"/>
    <x v="0"/>
    <x v="1"/>
    <x v="10"/>
    <n v="-127"/>
    <n v="0"/>
    <x v="0"/>
  </r>
  <r>
    <s v="C2280"/>
    <x v="0"/>
    <x v="2"/>
    <x v="3"/>
    <d v="2024-05-10T00:00:00"/>
    <s v="O6280"/>
    <d v="2023-11-09T00:00:00"/>
    <x v="0"/>
    <x v="0"/>
    <x v="4"/>
    <n v="1"/>
    <n v="739.3"/>
    <n v="739.3"/>
    <x v="0"/>
    <n v="14"/>
    <d v="2024-10-29T00:00:00"/>
    <n v="481"/>
    <x v="1"/>
    <n v="2"/>
    <d v="2024-11-29T00:00:00"/>
    <x v="0"/>
    <x v="1"/>
    <x v="10"/>
    <n v="172"/>
    <n v="0"/>
    <x v="0"/>
  </r>
  <r>
    <s v="C5166"/>
    <x v="2"/>
    <x v="2"/>
    <x v="3"/>
    <d v="2024-06-29T00:00:00"/>
    <s v="O9166"/>
    <d v="2023-11-09T00:00:00"/>
    <x v="0"/>
    <x v="4"/>
    <x v="4"/>
    <n v="3"/>
    <n v="299.64"/>
    <n v="898.92"/>
    <x v="0"/>
    <n v="27"/>
    <d v="2024-12-31T00:00:00"/>
    <n v="169"/>
    <x v="0"/>
    <n v="3"/>
    <d v="2024-11-29T00:00:00"/>
    <x v="2"/>
    <x v="1"/>
    <x v="10"/>
    <n v="185"/>
    <n v="1"/>
    <x v="0"/>
  </r>
  <r>
    <s v="C3672"/>
    <x v="0"/>
    <x v="0"/>
    <x v="3"/>
    <d v="2023-11-22T00:00:00"/>
    <s v="O7672"/>
    <d v="2023-12-09T00:00:00"/>
    <x v="0"/>
    <x v="3"/>
    <x v="0"/>
    <n v="1"/>
    <n v="1394.3"/>
    <n v="1394.3"/>
    <x v="0"/>
    <n v="16"/>
    <d v="2025-06-07T00:00:00"/>
    <n v="288"/>
    <x v="1"/>
    <n v="5"/>
    <d v="2025-03-23T00:00:00"/>
    <x v="0"/>
    <x v="3"/>
    <x v="11"/>
    <n v="563"/>
    <n v="0"/>
    <x v="0"/>
  </r>
  <r>
    <s v="C1043"/>
    <x v="1"/>
    <x v="1"/>
    <x v="1"/>
    <d v="2025-02-07T00:00:00"/>
    <s v="O5043"/>
    <d v="2023-12-09T00:00:00"/>
    <x v="2"/>
    <x v="2"/>
    <x v="3"/>
    <n v="1"/>
    <n v="664.72"/>
    <n v="664.72"/>
    <x v="2"/>
    <n v="11"/>
    <d v="2025-07-01T00:00:00"/>
    <n v="356"/>
    <x v="1"/>
    <n v="2"/>
    <d v="2025-06-06T00:00:00"/>
    <x v="1"/>
    <x v="3"/>
    <x v="11"/>
    <n v="144"/>
    <n v="0"/>
    <x v="0"/>
  </r>
  <r>
    <s v="C4592"/>
    <x v="1"/>
    <x v="1"/>
    <x v="0"/>
    <d v="2023-08-24T00:00:00"/>
    <s v="O8592"/>
    <d v="2023-12-09T00:00:00"/>
    <x v="1"/>
    <x v="3"/>
    <x v="0"/>
    <n v="1"/>
    <n v="1064.71"/>
    <n v="1064.71"/>
    <x v="2"/>
    <n v="12"/>
    <d v="2025-08-13T00:00:00"/>
    <n v="41"/>
    <x v="0"/>
    <n v="4"/>
    <d v="2024-12-26T00:00:00"/>
    <x v="2"/>
    <x v="3"/>
    <x v="11"/>
    <n v="720"/>
    <n v="1"/>
    <x v="0"/>
  </r>
  <r>
    <s v="C5410"/>
    <x v="0"/>
    <x v="1"/>
    <x v="1"/>
    <d v="2024-01-13T00:00:00"/>
    <s v="O9410"/>
    <d v="2023-12-09T00:00:00"/>
    <x v="4"/>
    <x v="3"/>
    <x v="3"/>
    <n v="2"/>
    <n v="608.82000000000005"/>
    <n v="1217.6400000000001"/>
    <x v="0"/>
    <n v="27"/>
    <d v="2025-01-03T00:00:00"/>
    <n v="115"/>
    <x v="0"/>
    <n v="4"/>
    <d v="2025-05-29T00:00:00"/>
    <x v="1"/>
    <x v="3"/>
    <x v="11"/>
    <n v="356"/>
    <n v="1"/>
    <x v="0"/>
  </r>
  <r>
    <s v="C1176"/>
    <x v="1"/>
    <x v="0"/>
    <x v="2"/>
    <d v="2025-04-19T00:00:00"/>
    <s v="O5176"/>
    <d v="2023-12-09T00:00:00"/>
    <x v="2"/>
    <x v="3"/>
    <x v="1"/>
    <n v="2"/>
    <n v="373.315"/>
    <n v="746.63"/>
    <x v="2"/>
    <n v="47"/>
    <d v="2025-08-15T00:00:00"/>
    <n v="162"/>
    <x v="0"/>
    <n v="5"/>
    <d v="2025-06-13T00:00:00"/>
    <x v="2"/>
    <x v="3"/>
    <x v="11"/>
    <n v="118"/>
    <n v="1"/>
    <x v="0"/>
  </r>
  <r>
    <s v="C2453"/>
    <x v="1"/>
    <x v="1"/>
    <x v="0"/>
    <d v="2024-11-20T00:00:00"/>
    <s v="O6453"/>
    <d v="2023-12-09T00:00:00"/>
    <x v="4"/>
    <x v="2"/>
    <x v="3"/>
    <n v="3"/>
    <n v="296.46999999999997"/>
    <n v="889.41"/>
    <x v="0"/>
    <n v="24"/>
    <d v="2025-07-24T00:00:00"/>
    <n v="101"/>
    <x v="0"/>
    <n v="5"/>
    <d v="2025-06-25T00:00:00"/>
    <x v="0"/>
    <x v="3"/>
    <x v="11"/>
    <n v="246"/>
    <n v="1"/>
    <x v="0"/>
  </r>
  <r>
    <s v="C6181"/>
    <x v="1"/>
    <x v="0"/>
    <x v="3"/>
    <d v="2024-05-04T00:00:00"/>
    <s v="O10181"/>
    <d v="2023-12-09T00:00:00"/>
    <x v="3"/>
    <x v="1"/>
    <x v="4"/>
    <n v="5"/>
    <n v="150.56"/>
    <n v="752.8"/>
    <x v="2"/>
    <n v="33"/>
    <d v="2025-04-19T00:00:00"/>
    <n v="76"/>
    <x v="1"/>
    <n v="4"/>
    <d v="2024-08-30T00:00:00"/>
    <x v="2"/>
    <x v="3"/>
    <x v="11"/>
    <n v="350"/>
    <n v="0"/>
    <x v="0"/>
  </r>
  <r>
    <s v="C5067"/>
    <x v="0"/>
    <x v="1"/>
    <x v="1"/>
    <d v="2024-10-08T00:00:00"/>
    <s v="O9067"/>
    <d v="2023-12-09T00:00:00"/>
    <x v="2"/>
    <x v="0"/>
    <x v="2"/>
    <n v="1"/>
    <n v="582.15"/>
    <n v="582.15"/>
    <x v="0"/>
    <n v="13"/>
    <d v="2024-12-25T00:00:00"/>
    <n v="492"/>
    <x v="0"/>
    <n v="5"/>
    <d v="2024-01-11T00:00:00"/>
    <x v="1"/>
    <x v="3"/>
    <x v="11"/>
    <n v="78"/>
    <n v="1"/>
    <x v="0"/>
  </r>
  <r>
    <s v="C1918"/>
    <x v="0"/>
    <x v="2"/>
    <x v="1"/>
    <d v="2023-11-29T00:00:00"/>
    <s v="O5918"/>
    <d v="2023-12-09T00:00:00"/>
    <x v="2"/>
    <x v="4"/>
    <x v="3"/>
    <n v="5"/>
    <n v="273.53000000000003"/>
    <n v="1367.65"/>
    <x v="1"/>
    <n v="7"/>
    <d v="2025-05-03T00:00:00"/>
    <n v="297"/>
    <x v="1"/>
    <n v="4"/>
    <d v="2025-07-21T00:00:00"/>
    <x v="2"/>
    <x v="3"/>
    <x v="11"/>
    <n v="521"/>
    <n v="0"/>
    <x v="0"/>
  </r>
  <r>
    <s v="C1875"/>
    <x v="0"/>
    <x v="2"/>
    <x v="2"/>
    <d v="2024-12-26T00:00:00"/>
    <s v="O5875"/>
    <d v="2023-09-13T00:00:00"/>
    <x v="1"/>
    <x v="0"/>
    <x v="4"/>
    <n v="5"/>
    <n v="290.87199999999996"/>
    <n v="1454.36"/>
    <x v="2"/>
    <n v="32"/>
    <d v="2024-02-11T00:00:00"/>
    <n v="80"/>
    <x v="1"/>
    <n v="4"/>
    <d v="2025-03-14T00:00:00"/>
    <x v="0"/>
    <x v="0"/>
    <x v="8"/>
    <n v="-319"/>
    <n v="0"/>
    <x v="0"/>
  </r>
  <r>
    <s v="C3778"/>
    <x v="2"/>
    <x v="2"/>
    <x v="2"/>
    <d v="2024-12-01T00:00:00"/>
    <s v="O7778"/>
    <d v="2023-09-13T00:00:00"/>
    <x v="3"/>
    <x v="3"/>
    <x v="4"/>
    <n v="4"/>
    <n v="200.715"/>
    <n v="802.86"/>
    <x v="1"/>
    <n v="44"/>
    <d v="2024-09-24T00:00:00"/>
    <n v="97"/>
    <x v="0"/>
    <n v="4"/>
    <d v="2025-05-21T00:00:00"/>
    <x v="1"/>
    <x v="0"/>
    <x v="8"/>
    <n v="-68"/>
    <n v="1"/>
    <x v="0"/>
  </r>
  <r>
    <s v="C5964"/>
    <x v="0"/>
    <x v="1"/>
    <x v="3"/>
    <d v="2025-03-02T00:00:00"/>
    <s v="O9964"/>
    <d v="2023-09-13T00:00:00"/>
    <x v="3"/>
    <x v="4"/>
    <x v="0"/>
    <n v="3"/>
    <n v="460.67333333333335"/>
    <n v="1382.02"/>
    <x v="1"/>
    <n v="6"/>
    <d v="2025-05-03T00:00:00"/>
    <n v="26"/>
    <x v="1"/>
    <n v="1"/>
    <d v="2025-06-06T00:00:00"/>
    <x v="0"/>
    <x v="0"/>
    <x v="8"/>
    <n v="62"/>
    <n v="0"/>
    <x v="0"/>
  </r>
  <r>
    <s v="C5102"/>
    <x v="0"/>
    <x v="0"/>
    <x v="1"/>
    <d v="2024-01-03T00:00:00"/>
    <s v="O9102"/>
    <d v="2023-09-13T00:00:00"/>
    <x v="4"/>
    <x v="2"/>
    <x v="4"/>
    <n v="3"/>
    <n v="425.30333333333334"/>
    <n v="1275.9100000000001"/>
    <x v="2"/>
    <n v="33"/>
    <d v="2024-08-30T00:00:00"/>
    <n v="368"/>
    <x v="0"/>
    <n v="4"/>
    <d v="2024-11-14T00:00:00"/>
    <x v="1"/>
    <x v="0"/>
    <x v="8"/>
    <n v="240"/>
    <n v="1"/>
    <x v="0"/>
  </r>
  <r>
    <s v="C5371"/>
    <x v="1"/>
    <x v="0"/>
    <x v="3"/>
    <d v="2024-02-25T00:00:00"/>
    <s v="O9371"/>
    <d v="2023-09-13T00:00:00"/>
    <x v="0"/>
    <x v="1"/>
    <x v="2"/>
    <n v="2"/>
    <n v="449.745"/>
    <n v="899.49"/>
    <x v="2"/>
    <n v="29"/>
    <d v="2025-04-01T00:00:00"/>
    <n v="209"/>
    <x v="0"/>
    <n v="3"/>
    <d v="2024-12-20T00:00:00"/>
    <x v="1"/>
    <x v="0"/>
    <x v="8"/>
    <n v="401"/>
    <n v="1"/>
    <x v="0"/>
  </r>
  <r>
    <s v="C6700"/>
    <x v="0"/>
    <x v="0"/>
    <x v="4"/>
    <d v="2024-03-21T00:00:00"/>
    <s v="O10700"/>
    <d v="2023-09-13T00:00:00"/>
    <x v="0"/>
    <x v="1"/>
    <x v="1"/>
    <n v="4"/>
    <n v="120.9725"/>
    <n v="483.89"/>
    <x v="0"/>
    <n v="11"/>
    <d v="2024-08-10T00:00:00"/>
    <n v="493"/>
    <x v="0"/>
    <n v="2"/>
    <d v="2024-10-31T00:00:00"/>
    <x v="1"/>
    <x v="0"/>
    <x v="8"/>
    <n v="142"/>
    <n v="1"/>
    <x v="0"/>
  </r>
  <r>
    <s v="C6335"/>
    <x v="1"/>
    <x v="1"/>
    <x v="2"/>
    <d v="2023-09-21T00:00:00"/>
    <s v="O10335"/>
    <d v="2023-09-13T00:00:00"/>
    <x v="3"/>
    <x v="0"/>
    <x v="3"/>
    <n v="1"/>
    <n v="390.24"/>
    <n v="390.24"/>
    <x v="0"/>
    <n v="49"/>
    <d v="2025-02-15T00:00:00"/>
    <n v="180"/>
    <x v="1"/>
    <n v="1"/>
    <d v="2024-12-10T00:00:00"/>
    <x v="1"/>
    <x v="0"/>
    <x v="8"/>
    <n v="513"/>
    <n v="0"/>
    <x v="0"/>
  </r>
  <r>
    <s v="C3605"/>
    <x v="2"/>
    <x v="0"/>
    <x v="2"/>
    <d v="2024-08-03T00:00:00"/>
    <s v="O7605"/>
    <d v="2023-09-13T00:00:00"/>
    <x v="3"/>
    <x v="1"/>
    <x v="0"/>
    <n v="5"/>
    <n v="214.08600000000001"/>
    <n v="1070.43"/>
    <x v="1"/>
    <n v="20"/>
    <d v="2025-09-08T00:00:00"/>
    <n v="248"/>
    <x v="0"/>
    <n v="4"/>
    <d v="2024-01-09T00:00:00"/>
    <x v="1"/>
    <x v="0"/>
    <x v="8"/>
    <n v="401"/>
    <n v="1"/>
    <x v="0"/>
  </r>
  <r>
    <s v="C2306"/>
    <x v="1"/>
    <x v="1"/>
    <x v="1"/>
    <d v="2024-10-04T00:00:00"/>
    <s v="O6306"/>
    <d v="2023-09-14T00:00:00"/>
    <x v="0"/>
    <x v="1"/>
    <x v="2"/>
    <n v="4"/>
    <n v="316.0625"/>
    <n v="1264.25"/>
    <x v="0"/>
    <n v="26"/>
    <d v="2024-08-22T00:00:00"/>
    <n v="337"/>
    <x v="1"/>
    <n v="1"/>
    <d v="2024-12-30T00:00:00"/>
    <x v="0"/>
    <x v="1"/>
    <x v="8"/>
    <n v="-43"/>
    <n v="0"/>
    <x v="0"/>
  </r>
  <r>
    <s v="C4819"/>
    <x v="2"/>
    <x v="2"/>
    <x v="4"/>
    <d v="2025-04-02T00:00:00"/>
    <s v="O8819"/>
    <d v="2023-09-14T00:00:00"/>
    <x v="2"/>
    <x v="2"/>
    <x v="4"/>
    <n v="3"/>
    <n v="439.30666666666667"/>
    <n v="1317.92"/>
    <x v="2"/>
    <n v="19"/>
    <d v="2025-04-27T00:00:00"/>
    <n v="60"/>
    <x v="0"/>
    <n v="3"/>
    <d v="2024-10-29T00:00:00"/>
    <x v="1"/>
    <x v="1"/>
    <x v="8"/>
    <n v="25"/>
    <n v="1"/>
    <x v="0"/>
  </r>
  <r>
    <s v="C6883"/>
    <x v="1"/>
    <x v="1"/>
    <x v="0"/>
    <d v="2025-08-19T00:00:00"/>
    <s v="O10883"/>
    <d v="2023-09-14T00:00:00"/>
    <x v="4"/>
    <x v="2"/>
    <x v="4"/>
    <n v="1"/>
    <n v="1116.0899999999999"/>
    <n v="1116.0899999999999"/>
    <x v="2"/>
    <n v="14"/>
    <d v="2025-07-19T00:00:00"/>
    <n v="83"/>
    <x v="0"/>
    <n v="2"/>
    <d v="2024-10-30T00:00:00"/>
    <x v="0"/>
    <x v="1"/>
    <x v="8"/>
    <n v="-31"/>
    <n v="1"/>
    <x v="0"/>
  </r>
  <r>
    <s v="C1905"/>
    <x v="2"/>
    <x v="1"/>
    <x v="1"/>
    <d v="2025-08-02T00:00:00"/>
    <s v="O5905"/>
    <d v="2023-09-14T00:00:00"/>
    <x v="0"/>
    <x v="2"/>
    <x v="2"/>
    <n v="5"/>
    <n v="267.04599999999999"/>
    <n v="1335.23"/>
    <x v="1"/>
    <n v="11"/>
    <d v="2024-12-30T00:00:00"/>
    <n v="302"/>
    <x v="0"/>
    <n v="5"/>
    <d v="2025-03-05T00:00:00"/>
    <x v="2"/>
    <x v="1"/>
    <x v="8"/>
    <n v="-215"/>
    <n v="1"/>
    <x v="0"/>
  </r>
  <r>
    <s v="C2556"/>
    <x v="2"/>
    <x v="1"/>
    <x v="4"/>
    <d v="2024-06-26T00:00:00"/>
    <s v="O6556"/>
    <d v="2023-09-14T00:00:00"/>
    <x v="2"/>
    <x v="4"/>
    <x v="0"/>
    <n v="1"/>
    <n v="1352.98"/>
    <n v="1352.98"/>
    <x v="1"/>
    <n v="42"/>
    <d v="2025-01-29T00:00:00"/>
    <n v="494"/>
    <x v="0"/>
    <n v="3"/>
    <d v="2025-09-07T00:00:00"/>
    <x v="2"/>
    <x v="1"/>
    <x v="8"/>
    <n v="217"/>
    <n v="1"/>
    <x v="0"/>
  </r>
  <r>
    <s v="C4282"/>
    <x v="2"/>
    <x v="1"/>
    <x v="2"/>
    <d v="2024-08-21T00:00:00"/>
    <s v="O8282"/>
    <d v="2023-09-14T00:00:00"/>
    <x v="3"/>
    <x v="4"/>
    <x v="2"/>
    <n v="4"/>
    <n v="281.32499999999999"/>
    <n v="1125.3"/>
    <x v="0"/>
    <n v="1"/>
    <d v="2025-10-02T00:00:00"/>
    <n v="10"/>
    <x v="1"/>
    <n v="2"/>
    <d v="2025-04-25T00:00:00"/>
    <x v="0"/>
    <x v="1"/>
    <x v="8"/>
    <n v="407"/>
    <n v="0"/>
    <x v="0"/>
  </r>
  <r>
    <s v="C3554"/>
    <x v="0"/>
    <x v="2"/>
    <x v="3"/>
    <d v="2025-01-05T00:00:00"/>
    <s v="O7554"/>
    <d v="2023-09-14T00:00:00"/>
    <x v="2"/>
    <x v="0"/>
    <x v="2"/>
    <n v="2"/>
    <n v="470.34"/>
    <n v="940.68"/>
    <x v="2"/>
    <n v="49"/>
    <d v="2025-06-03T00:00:00"/>
    <n v="225"/>
    <x v="1"/>
    <n v="4"/>
    <d v="2025-06-14T00:00:00"/>
    <x v="2"/>
    <x v="1"/>
    <x v="8"/>
    <n v="149"/>
    <n v="0"/>
    <x v="0"/>
  </r>
  <r>
    <s v="C6465"/>
    <x v="2"/>
    <x v="1"/>
    <x v="3"/>
    <d v="2025-05-13T00:00:00"/>
    <s v="O10465"/>
    <d v="2023-09-14T00:00:00"/>
    <x v="0"/>
    <x v="2"/>
    <x v="4"/>
    <n v="3"/>
    <n v="317.45999999999998"/>
    <n v="952.38"/>
    <x v="2"/>
    <n v="31"/>
    <d v="2025-05-02T00:00:00"/>
    <n v="12"/>
    <x v="0"/>
    <n v="3"/>
    <d v="2025-07-17T00:00:00"/>
    <x v="2"/>
    <x v="1"/>
    <x v="8"/>
    <n v="-11"/>
    <n v="1"/>
    <x v="0"/>
  </r>
  <r>
    <s v="C5563"/>
    <x v="0"/>
    <x v="2"/>
    <x v="3"/>
    <d v="2024-04-07T00:00:00"/>
    <s v="O9563"/>
    <d v="2023-09-14T00:00:00"/>
    <x v="3"/>
    <x v="0"/>
    <x v="2"/>
    <n v="2"/>
    <n v="251.45"/>
    <n v="502.9"/>
    <x v="1"/>
    <n v="32"/>
    <d v="2025-03-04T00:00:00"/>
    <n v="189"/>
    <x v="1"/>
    <n v="2"/>
    <d v="2025-05-05T00:00:00"/>
    <x v="2"/>
    <x v="1"/>
    <x v="8"/>
    <n v="331"/>
    <n v="0"/>
    <x v="0"/>
  </r>
  <r>
    <s v="C6797"/>
    <x v="1"/>
    <x v="1"/>
    <x v="0"/>
    <d v="2023-09-21T00:00:00"/>
    <s v="O10797"/>
    <d v="2023-09-14T00:00:00"/>
    <x v="3"/>
    <x v="2"/>
    <x v="0"/>
    <n v="3"/>
    <n v="420.84666666666664"/>
    <n v="1262.54"/>
    <x v="2"/>
    <n v="39"/>
    <d v="2024-10-24T00:00:00"/>
    <n v="114"/>
    <x v="0"/>
    <n v="1"/>
    <d v="2025-04-27T00:00:00"/>
    <x v="0"/>
    <x v="1"/>
    <x v="8"/>
    <n v="399"/>
    <n v="1"/>
    <x v="0"/>
  </r>
  <r>
    <s v="C3507"/>
    <x v="0"/>
    <x v="1"/>
    <x v="4"/>
    <d v="2023-12-10T00:00:00"/>
    <s v="O7507"/>
    <d v="2023-09-14T00:00:00"/>
    <x v="3"/>
    <x v="4"/>
    <x v="2"/>
    <n v="3"/>
    <n v="341.21333333333331"/>
    <n v="1023.64"/>
    <x v="1"/>
    <n v="24"/>
    <d v="2025-07-17T00:00:00"/>
    <n v="443"/>
    <x v="0"/>
    <n v="5"/>
    <d v="2025-11-02T00:00:00"/>
    <x v="1"/>
    <x v="1"/>
    <x v="8"/>
    <n v="585"/>
    <n v="1"/>
    <x v="0"/>
  </r>
  <r>
    <s v="C1366"/>
    <x v="1"/>
    <x v="1"/>
    <x v="1"/>
    <d v="2024-10-26T00:00:00"/>
    <s v="O5366"/>
    <d v="2023-09-15T00:00:00"/>
    <x v="3"/>
    <x v="0"/>
    <x v="4"/>
    <n v="5"/>
    <n v="106.45399999999999"/>
    <n v="532.27"/>
    <x v="0"/>
    <n v="4"/>
    <d v="2025-05-30T00:00:00"/>
    <n v="9"/>
    <x v="0"/>
    <n v="1"/>
    <d v="2025-03-08T00:00:00"/>
    <x v="0"/>
    <x v="2"/>
    <x v="8"/>
    <n v="216"/>
    <n v="1"/>
    <x v="0"/>
  </r>
  <r>
    <s v="C3821"/>
    <x v="1"/>
    <x v="1"/>
    <x v="0"/>
    <d v="2025-06-29T00:00:00"/>
    <s v="O7821"/>
    <d v="2023-09-15T00:00:00"/>
    <x v="4"/>
    <x v="0"/>
    <x v="3"/>
    <n v="4"/>
    <n v="304.78500000000003"/>
    <n v="1219.1400000000001"/>
    <x v="1"/>
    <n v="48"/>
    <d v="2025-12-05T00:00:00"/>
    <n v="167"/>
    <x v="1"/>
    <n v="2"/>
    <d v="2025-01-13T00:00:00"/>
    <x v="2"/>
    <x v="2"/>
    <x v="8"/>
    <n v="159"/>
    <n v="0"/>
    <x v="0"/>
  </r>
  <r>
    <s v="C2765"/>
    <x v="1"/>
    <x v="2"/>
    <x v="2"/>
    <d v="2025-08-19T00:00:00"/>
    <s v="O6765"/>
    <d v="2023-09-15T00:00:00"/>
    <x v="2"/>
    <x v="1"/>
    <x v="2"/>
    <n v="3"/>
    <n v="478.38333333333338"/>
    <n v="1435.15"/>
    <x v="0"/>
    <n v="31"/>
    <d v="2025-04-23T00:00:00"/>
    <n v="8"/>
    <x v="0"/>
    <n v="4"/>
    <d v="2024-09-24T00:00:00"/>
    <x v="2"/>
    <x v="2"/>
    <x v="8"/>
    <n v="-118"/>
    <n v="1"/>
    <x v="0"/>
  </r>
  <r>
    <s v="C4309"/>
    <x v="0"/>
    <x v="2"/>
    <x v="2"/>
    <d v="2025-06-28T00:00:00"/>
    <s v="O8309"/>
    <d v="2023-09-15T00:00:00"/>
    <x v="2"/>
    <x v="1"/>
    <x v="0"/>
    <n v="4"/>
    <n v="268.01749999999998"/>
    <n v="1072.07"/>
    <x v="2"/>
    <n v="24"/>
    <d v="2025-08-18T00:00:00"/>
    <n v="429"/>
    <x v="0"/>
    <n v="4"/>
    <d v="2024-04-10T00:00:00"/>
    <x v="2"/>
    <x v="2"/>
    <x v="8"/>
    <n v="51"/>
    <n v="1"/>
    <x v="0"/>
  </r>
  <r>
    <s v="C2848"/>
    <x v="0"/>
    <x v="2"/>
    <x v="2"/>
    <d v="2024-10-13T00:00:00"/>
    <s v="O6848"/>
    <d v="2023-09-15T00:00:00"/>
    <x v="0"/>
    <x v="2"/>
    <x v="1"/>
    <n v="1"/>
    <n v="1419.33"/>
    <n v="1419.33"/>
    <x v="0"/>
    <n v="48"/>
    <d v="2025-11-08T00:00:00"/>
    <n v="155"/>
    <x v="0"/>
    <n v="5"/>
    <d v="2025-06-27T00:00:00"/>
    <x v="1"/>
    <x v="2"/>
    <x v="8"/>
    <n v="391"/>
    <n v="1"/>
    <x v="0"/>
  </r>
  <r>
    <s v="C3174"/>
    <x v="1"/>
    <x v="1"/>
    <x v="1"/>
    <d v="2024-02-28T00:00:00"/>
    <s v="O7174"/>
    <d v="2023-09-15T00:00:00"/>
    <x v="0"/>
    <x v="0"/>
    <x v="2"/>
    <n v="3"/>
    <n v="338.83333333333331"/>
    <n v="1016.5"/>
    <x v="2"/>
    <n v="23"/>
    <d v="2025-06-13T00:00:00"/>
    <n v="235"/>
    <x v="1"/>
    <n v="3"/>
    <d v="2025-01-28T00:00:00"/>
    <x v="1"/>
    <x v="2"/>
    <x v="8"/>
    <n v="471"/>
    <n v="0"/>
    <x v="0"/>
  </r>
  <r>
    <s v="C4516"/>
    <x v="1"/>
    <x v="1"/>
    <x v="4"/>
    <d v="2025-01-26T00:00:00"/>
    <s v="O8516"/>
    <d v="2023-09-15T00:00:00"/>
    <x v="3"/>
    <x v="0"/>
    <x v="3"/>
    <n v="4"/>
    <n v="341.0025"/>
    <n v="1364.01"/>
    <x v="1"/>
    <n v="48"/>
    <d v="2024-01-12T00:00:00"/>
    <n v="165"/>
    <x v="1"/>
    <n v="1"/>
    <d v="2025-04-24T00:00:00"/>
    <x v="2"/>
    <x v="2"/>
    <x v="8"/>
    <n v="-380"/>
    <n v="0"/>
    <x v="0"/>
  </r>
  <r>
    <s v="C6840"/>
    <x v="1"/>
    <x v="1"/>
    <x v="1"/>
    <d v="2024-05-27T00:00:00"/>
    <s v="O10840"/>
    <d v="2023-09-15T00:00:00"/>
    <x v="3"/>
    <x v="0"/>
    <x v="4"/>
    <n v="2"/>
    <n v="244.88"/>
    <n v="489.76"/>
    <x v="1"/>
    <n v="26"/>
    <d v="2024-09-19T00:00:00"/>
    <n v="120"/>
    <x v="0"/>
    <n v="5"/>
    <d v="2025-04-25T00:00:00"/>
    <x v="0"/>
    <x v="2"/>
    <x v="8"/>
    <n v="115"/>
    <n v="1"/>
    <x v="0"/>
  </r>
  <r>
    <s v="C1702"/>
    <x v="2"/>
    <x v="1"/>
    <x v="1"/>
    <d v="2024-06-24T00:00:00"/>
    <s v="O5702"/>
    <d v="2023-09-16T00:00:00"/>
    <x v="2"/>
    <x v="3"/>
    <x v="4"/>
    <n v="1"/>
    <n v="1266.44"/>
    <n v="1266.44"/>
    <x v="1"/>
    <n v="3"/>
    <d v="2024-08-27T00:00:00"/>
    <n v="437"/>
    <x v="1"/>
    <n v="5"/>
    <d v="2025-10-03T00:00:00"/>
    <x v="1"/>
    <x v="3"/>
    <x v="8"/>
    <n v="64"/>
    <n v="0"/>
    <x v="0"/>
  </r>
  <r>
    <s v="C4472"/>
    <x v="0"/>
    <x v="0"/>
    <x v="1"/>
    <d v="2024-08-23T00:00:00"/>
    <s v="O8472"/>
    <d v="2023-09-16T00:00:00"/>
    <x v="3"/>
    <x v="0"/>
    <x v="0"/>
    <n v="4"/>
    <n v="290.42500000000001"/>
    <n v="1161.7"/>
    <x v="1"/>
    <n v="21"/>
    <d v="2024-11-10T00:00:00"/>
    <n v="177"/>
    <x v="0"/>
    <n v="5"/>
    <d v="2025-04-17T00:00:00"/>
    <x v="2"/>
    <x v="3"/>
    <x v="8"/>
    <n v="79"/>
    <n v="1"/>
    <x v="0"/>
  </r>
  <r>
    <s v="C2711"/>
    <x v="1"/>
    <x v="0"/>
    <x v="4"/>
    <d v="2023-08-26T00:00:00"/>
    <s v="O6711"/>
    <d v="2023-09-16T00:00:00"/>
    <x v="3"/>
    <x v="0"/>
    <x v="3"/>
    <n v="2"/>
    <n v="323.81"/>
    <n v="647.62"/>
    <x v="1"/>
    <n v="16"/>
    <d v="2024-10-17T00:00:00"/>
    <n v="375"/>
    <x v="1"/>
    <n v="5"/>
    <d v="2025-03-22T00:00:00"/>
    <x v="1"/>
    <x v="3"/>
    <x v="8"/>
    <n v="418"/>
    <n v="0"/>
    <x v="0"/>
  </r>
  <r>
    <s v="C4540"/>
    <x v="0"/>
    <x v="1"/>
    <x v="1"/>
    <d v="2024-04-22T00:00:00"/>
    <s v="O8540"/>
    <d v="2023-09-16T00:00:00"/>
    <x v="1"/>
    <x v="3"/>
    <x v="1"/>
    <n v="2"/>
    <n v="89.655000000000001"/>
    <n v="179.31"/>
    <x v="2"/>
    <n v="17"/>
    <d v="2024-10-11T00:00:00"/>
    <n v="210"/>
    <x v="0"/>
    <n v="5"/>
    <d v="2025-01-17T00:00:00"/>
    <x v="1"/>
    <x v="3"/>
    <x v="8"/>
    <n v="172"/>
    <n v="1"/>
    <x v="0"/>
  </r>
  <r>
    <s v="C4401"/>
    <x v="0"/>
    <x v="0"/>
    <x v="3"/>
    <d v="2024-09-28T00:00:00"/>
    <s v="O8401"/>
    <d v="2023-09-16T00:00:00"/>
    <x v="1"/>
    <x v="0"/>
    <x v="0"/>
    <n v="3"/>
    <n v="307.84999999999997"/>
    <n v="923.55"/>
    <x v="0"/>
    <n v="18"/>
    <d v="2025-05-15T00:00:00"/>
    <n v="275"/>
    <x v="1"/>
    <n v="2"/>
    <d v="2024-08-26T00:00:00"/>
    <x v="0"/>
    <x v="3"/>
    <x v="8"/>
    <n v="229"/>
    <n v="0"/>
    <x v="0"/>
  </r>
  <r>
    <s v="C2277"/>
    <x v="0"/>
    <x v="1"/>
    <x v="0"/>
    <d v="2023-04-10T00:00:00"/>
    <s v="O6277"/>
    <d v="2023-09-16T00:00:00"/>
    <x v="1"/>
    <x v="1"/>
    <x v="4"/>
    <n v="1"/>
    <n v="184.89"/>
    <n v="184.89"/>
    <x v="1"/>
    <n v="9"/>
    <d v="2024-09-15T00:00:00"/>
    <n v="231"/>
    <x v="0"/>
    <n v="2"/>
    <d v="2025-06-19T00:00:00"/>
    <x v="2"/>
    <x v="3"/>
    <x v="8"/>
    <n v="524"/>
    <n v="1"/>
    <x v="0"/>
  </r>
  <r>
    <s v="C2317"/>
    <x v="0"/>
    <x v="0"/>
    <x v="3"/>
    <d v="2025-08-13T00:00:00"/>
    <s v="O6317"/>
    <d v="2023-09-16T00:00:00"/>
    <x v="0"/>
    <x v="2"/>
    <x v="3"/>
    <n v="4"/>
    <n v="328.6825"/>
    <n v="1314.73"/>
    <x v="1"/>
    <n v="18"/>
    <d v="2025-11-02T00:00:00"/>
    <n v="310"/>
    <x v="0"/>
    <n v="5"/>
    <d v="2025-03-28T00:00:00"/>
    <x v="2"/>
    <x v="3"/>
    <x v="8"/>
    <n v="81"/>
    <n v="1"/>
    <x v="0"/>
  </r>
  <r>
    <s v="C6262"/>
    <x v="2"/>
    <x v="1"/>
    <x v="1"/>
    <d v="2024-05-21T00:00:00"/>
    <s v="O10262"/>
    <d v="2023-09-16T00:00:00"/>
    <x v="1"/>
    <x v="4"/>
    <x v="2"/>
    <n v="2"/>
    <n v="128.72"/>
    <n v="257.44"/>
    <x v="2"/>
    <n v="41"/>
    <d v="2025-07-02T00:00:00"/>
    <n v="98"/>
    <x v="0"/>
    <n v="4"/>
    <d v="2024-09-24T00:00:00"/>
    <x v="2"/>
    <x v="3"/>
    <x v="8"/>
    <n v="407"/>
    <n v="1"/>
    <x v="0"/>
  </r>
  <r>
    <s v="C5702"/>
    <x v="1"/>
    <x v="1"/>
    <x v="1"/>
    <d v="2023-10-20T00:00:00"/>
    <s v="O9702"/>
    <d v="2023-09-16T00:00:00"/>
    <x v="4"/>
    <x v="4"/>
    <x v="1"/>
    <n v="4"/>
    <n v="50.2425"/>
    <n v="200.97"/>
    <x v="1"/>
    <n v="3"/>
    <d v="2024-12-09T00:00:00"/>
    <n v="238"/>
    <x v="1"/>
    <n v="5"/>
    <d v="2025-12-06T00:00:00"/>
    <x v="1"/>
    <x v="3"/>
    <x v="8"/>
    <n v="416"/>
    <n v="0"/>
    <x v="0"/>
  </r>
  <r>
    <s v="C6165"/>
    <x v="2"/>
    <x v="2"/>
    <x v="3"/>
    <d v="2025-03-15T00:00:00"/>
    <s v="O10165"/>
    <d v="2023-09-16T00:00:00"/>
    <x v="4"/>
    <x v="1"/>
    <x v="1"/>
    <n v="4"/>
    <n v="268.73250000000002"/>
    <n v="1074.93"/>
    <x v="2"/>
    <n v="5"/>
    <d v="2025-01-22T00:00:00"/>
    <n v="215"/>
    <x v="0"/>
    <n v="3"/>
    <d v="2024-10-12T00:00:00"/>
    <x v="0"/>
    <x v="3"/>
    <x v="8"/>
    <n v="-52"/>
    <n v="1"/>
    <x v="0"/>
  </r>
  <r>
    <s v="C1053"/>
    <x v="2"/>
    <x v="1"/>
    <x v="4"/>
    <d v="2024-08-05T00:00:00"/>
    <s v="O5053"/>
    <d v="2023-09-16T00:00:00"/>
    <x v="3"/>
    <x v="3"/>
    <x v="3"/>
    <n v="1"/>
    <n v="1094.0999999999999"/>
    <n v="1094.0999999999999"/>
    <x v="1"/>
    <n v="39"/>
    <d v="2024-12-28T00:00:00"/>
    <n v="110"/>
    <x v="0"/>
    <n v="4"/>
    <d v="2024-10-10T00:00:00"/>
    <x v="1"/>
    <x v="3"/>
    <x v="8"/>
    <n v="145"/>
    <n v="1"/>
    <x v="0"/>
  </r>
  <r>
    <s v="C5285"/>
    <x v="2"/>
    <x v="1"/>
    <x v="3"/>
    <d v="2023-10-21T00:00:00"/>
    <s v="O9285"/>
    <d v="2023-09-16T00:00:00"/>
    <x v="2"/>
    <x v="0"/>
    <x v="2"/>
    <n v="2"/>
    <n v="104.535"/>
    <n v="209.07"/>
    <x v="1"/>
    <n v="23"/>
    <d v="2024-01-11T00:00:00"/>
    <n v="257"/>
    <x v="0"/>
    <n v="2"/>
    <d v="2024-09-18T00:00:00"/>
    <x v="2"/>
    <x v="3"/>
    <x v="8"/>
    <n v="82"/>
    <n v="1"/>
    <x v="0"/>
  </r>
  <r>
    <s v="C6496"/>
    <x v="0"/>
    <x v="0"/>
    <x v="2"/>
    <d v="2025-05-16T00:00:00"/>
    <s v="O10496"/>
    <d v="2023-09-17T00:00:00"/>
    <x v="4"/>
    <x v="2"/>
    <x v="3"/>
    <n v="2"/>
    <n v="113.005"/>
    <n v="226.01"/>
    <x v="0"/>
    <n v="30"/>
    <d v="2024-11-14T00:00:00"/>
    <n v="402"/>
    <x v="0"/>
    <n v="1"/>
    <d v="2025-01-15T00:00:00"/>
    <x v="0"/>
    <x v="4"/>
    <x v="8"/>
    <n v="-183"/>
    <n v="1"/>
    <x v="0"/>
  </r>
  <r>
    <s v="C1698"/>
    <x v="0"/>
    <x v="0"/>
    <x v="1"/>
    <d v="2024-07-24T00:00:00"/>
    <s v="O5698"/>
    <d v="2023-09-17T00:00:00"/>
    <x v="0"/>
    <x v="0"/>
    <x v="1"/>
    <n v="4"/>
    <n v="328.13749999999999"/>
    <n v="1312.55"/>
    <x v="2"/>
    <n v="39"/>
    <d v="2025-07-24T00:00:00"/>
    <n v="138"/>
    <x v="0"/>
    <n v="1"/>
    <d v="2024-10-12T00:00:00"/>
    <x v="2"/>
    <x v="4"/>
    <x v="8"/>
    <n v="365"/>
    <n v="1"/>
    <x v="0"/>
  </r>
  <r>
    <s v="C1993"/>
    <x v="1"/>
    <x v="1"/>
    <x v="0"/>
    <d v="2024-01-13T00:00:00"/>
    <s v="O5993"/>
    <d v="2023-09-17T00:00:00"/>
    <x v="4"/>
    <x v="2"/>
    <x v="2"/>
    <n v="1"/>
    <n v="219.65"/>
    <n v="219.65"/>
    <x v="1"/>
    <n v="14"/>
    <d v="2025-09-07T00:00:00"/>
    <n v="394"/>
    <x v="0"/>
    <n v="3"/>
    <d v="2024-04-09T00:00:00"/>
    <x v="1"/>
    <x v="4"/>
    <x v="8"/>
    <n v="603"/>
    <n v="1"/>
    <x v="0"/>
  </r>
  <r>
    <s v="C6047"/>
    <x v="2"/>
    <x v="2"/>
    <x v="1"/>
    <d v="2024-09-13T00:00:00"/>
    <s v="O10047"/>
    <d v="2023-09-17T00:00:00"/>
    <x v="2"/>
    <x v="1"/>
    <x v="3"/>
    <n v="4"/>
    <n v="73.36"/>
    <n v="293.44"/>
    <x v="1"/>
    <n v="30"/>
    <d v="2024-09-18T00:00:00"/>
    <n v="327"/>
    <x v="1"/>
    <n v="1"/>
    <d v="2025-05-07T00:00:00"/>
    <x v="2"/>
    <x v="4"/>
    <x v="8"/>
    <n v="5"/>
    <n v="0"/>
    <x v="0"/>
  </r>
  <r>
    <s v="C6159"/>
    <x v="2"/>
    <x v="0"/>
    <x v="4"/>
    <d v="2024-05-02T00:00:00"/>
    <s v="O10159"/>
    <d v="2023-09-17T00:00:00"/>
    <x v="3"/>
    <x v="1"/>
    <x v="4"/>
    <n v="2"/>
    <n v="415.8"/>
    <n v="831.6"/>
    <x v="1"/>
    <n v="12"/>
    <d v="2024-12-19T00:00:00"/>
    <n v="44"/>
    <x v="0"/>
    <n v="4"/>
    <d v="2024-08-09T00:00:00"/>
    <x v="1"/>
    <x v="4"/>
    <x v="8"/>
    <n v="231"/>
    <n v="1"/>
    <x v="0"/>
  </r>
  <r>
    <s v="C5266"/>
    <x v="2"/>
    <x v="0"/>
    <x v="2"/>
    <d v="2024-05-14T00:00:00"/>
    <s v="O9266"/>
    <d v="2023-09-17T00:00:00"/>
    <x v="2"/>
    <x v="4"/>
    <x v="4"/>
    <n v="5"/>
    <n v="138.18199999999999"/>
    <n v="690.91"/>
    <x v="0"/>
    <n v="14"/>
    <d v="2025-10-07T00:00:00"/>
    <n v="307"/>
    <x v="0"/>
    <n v="3"/>
    <d v="2025-01-14T00:00:00"/>
    <x v="1"/>
    <x v="4"/>
    <x v="8"/>
    <n v="511"/>
    <n v="1"/>
    <x v="0"/>
  </r>
  <r>
    <s v="C3170"/>
    <x v="0"/>
    <x v="2"/>
    <x v="4"/>
    <d v="2024-05-27T00:00:00"/>
    <s v="O7170"/>
    <d v="2023-09-17T00:00:00"/>
    <x v="1"/>
    <x v="4"/>
    <x v="1"/>
    <n v="1"/>
    <n v="1352.59"/>
    <n v="1352.59"/>
    <x v="1"/>
    <n v="45"/>
    <d v="2024-11-15T00:00:00"/>
    <n v="107"/>
    <x v="1"/>
    <n v="3"/>
    <d v="2025-08-06T00:00:00"/>
    <x v="2"/>
    <x v="4"/>
    <x v="8"/>
    <n v="172"/>
    <n v="0"/>
    <x v="0"/>
  </r>
  <r>
    <s v="C3318"/>
    <x v="0"/>
    <x v="0"/>
    <x v="2"/>
    <d v="2025-08-07T00:00:00"/>
    <s v="O7318"/>
    <d v="2023-09-18T00:00:00"/>
    <x v="0"/>
    <x v="2"/>
    <x v="3"/>
    <n v="4"/>
    <n v="133.9725"/>
    <n v="535.89"/>
    <x v="2"/>
    <n v="46"/>
    <d v="2025-02-26T00:00:00"/>
    <n v="261"/>
    <x v="1"/>
    <n v="5"/>
    <d v="2024-09-20T00:00:00"/>
    <x v="1"/>
    <x v="5"/>
    <x v="8"/>
    <n v="-162"/>
    <n v="0"/>
    <x v="0"/>
  </r>
  <r>
    <s v="C3674"/>
    <x v="2"/>
    <x v="0"/>
    <x v="3"/>
    <d v="2024-03-21T00:00:00"/>
    <s v="O7674"/>
    <d v="2023-09-18T00:00:00"/>
    <x v="2"/>
    <x v="2"/>
    <x v="4"/>
    <n v="1"/>
    <n v="1353.56"/>
    <n v="1353.56"/>
    <x v="1"/>
    <n v="34"/>
    <d v="2025-06-25T00:00:00"/>
    <n v="385"/>
    <x v="0"/>
    <n v="4"/>
    <d v="2025-07-14T00:00:00"/>
    <x v="2"/>
    <x v="5"/>
    <x v="8"/>
    <n v="461"/>
    <n v="1"/>
    <x v="0"/>
  </r>
  <r>
    <s v="C6887"/>
    <x v="0"/>
    <x v="1"/>
    <x v="4"/>
    <d v="2023-10-30T00:00:00"/>
    <s v="O10887"/>
    <d v="2023-09-18T00:00:00"/>
    <x v="1"/>
    <x v="3"/>
    <x v="0"/>
    <n v="1"/>
    <n v="1149.56"/>
    <n v="1149.56"/>
    <x v="1"/>
    <n v="43"/>
    <d v="2025-08-07T00:00:00"/>
    <n v="130"/>
    <x v="1"/>
    <n v="1"/>
    <d v="2025-05-20T00:00:00"/>
    <x v="2"/>
    <x v="5"/>
    <x v="8"/>
    <n v="647"/>
    <n v="0"/>
    <x v="0"/>
  </r>
  <r>
    <s v="C3291"/>
    <x v="0"/>
    <x v="1"/>
    <x v="2"/>
    <d v="2025-06-05T00:00:00"/>
    <s v="O7291"/>
    <d v="2023-09-18T00:00:00"/>
    <x v="0"/>
    <x v="2"/>
    <x v="0"/>
    <n v="4"/>
    <n v="337.28750000000002"/>
    <n v="1349.15"/>
    <x v="1"/>
    <n v="48"/>
    <d v="2025-11-08T00:00:00"/>
    <n v="275"/>
    <x v="1"/>
    <n v="3"/>
    <d v="2024-12-31T00:00:00"/>
    <x v="0"/>
    <x v="5"/>
    <x v="8"/>
    <n v="156"/>
    <n v="0"/>
    <x v="0"/>
  </r>
  <r>
    <s v="C5086"/>
    <x v="2"/>
    <x v="2"/>
    <x v="1"/>
    <d v="2025-05-16T00:00:00"/>
    <s v="O9086"/>
    <d v="2023-09-18T00:00:00"/>
    <x v="4"/>
    <x v="2"/>
    <x v="1"/>
    <n v="5"/>
    <n v="257.59800000000001"/>
    <n v="1287.99"/>
    <x v="1"/>
    <n v="6"/>
    <d v="2024-08-30T00:00:00"/>
    <n v="186"/>
    <x v="1"/>
    <n v="4"/>
    <d v="2024-11-19T00:00:00"/>
    <x v="0"/>
    <x v="5"/>
    <x v="8"/>
    <n v="-259"/>
    <n v="0"/>
    <x v="0"/>
  </r>
  <r>
    <s v="C1197"/>
    <x v="2"/>
    <x v="1"/>
    <x v="4"/>
    <d v="2025-01-27T00:00:00"/>
    <s v="O5197"/>
    <d v="2023-09-18T00:00:00"/>
    <x v="3"/>
    <x v="1"/>
    <x v="3"/>
    <n v="2"/>
    <n v="62.93"/>
    <n v="125.86"/>
    <x v="1"/>
    <n v="7"/>
    <d v="2024-10-22T00:00:00"/>
    <n v="148"/>
    <x v="1"/>
    <n v="4"/>
    <d v="2024-10-17T00:00:00"/>
    <x v="2"/>
    <x v="5"/>
    <x v="8"/>
    <n v="-97"/>
    <n v="0"/>
    <x v="0"/>
  </r>
  <r>
    <s v="C6356"/>
    <x v="1"/>
    <x v="2"/>
    <x v="3"/>
    <d v="2024-10-28T00:00:00"/>
    <s v="O10356"/>
    <d v="2023-09-18T00:00:00"/>
    <x v="3"/>
    <x v="3"/>
    <x v="3"/>
    <n v="1"/>
    <n v="284.05"/>
    <n v="284.05"/>
    <x v="0"/>
    <n v="2"/>
    <d v="2024-08-10T00:00:00"/>
    <n v="459"/>
    <x v="1"/>
    <n v="1"/>
    <d v="2024-11-15T00:00:00"/>
    <x v="0"/>
    <x v="5"/>
    <x v="8"/>
    <n v="-79"/>
    <n v="0"/>
    <x v="0"/>
  </r>
  <r>
    <s v="C3872"/>
    <x v="1"/>
    <x v="2"/>
    <x v="1"/>
    <d v="2024-08-12T00:00:00"/>
    <s v="O7872"/>
    <d v="2023-09-18T00:00:00"/>
    <x v="1"/>
    <x v="3"/>
    <x v="2"/>
    <n v="2"/>
    <n v="486.41500000000002"/>
    <n v="972.83"/>
    <x v="2"/>
    <n v="2"/>
    <d v="2025-02-23T00:00:00"/>
    <n v="403"/>
    <x v="0"/>
    <n v="3"/>
    <d v="2025-04-08T00:00:00"/>
    <x v="1"/>
    <x v="5"/>
    <x v="8"/>
    <n v="195"/>
    <n v="1"/>
    <x v="0"/>
  </r>
  <r>
    <s v="C6040"/>
    <x v="0"/>
    <x v="1"/>
    <x v="3"/>
    <d v="2024-08-29T00:00:00"/>
    <s v="O10040"/>
    <d v="2023-09-18T00:00:00"/>
    <x v="0"/>
    <x v="1"/>
    <x v="1"/>
    <n v="4"/>
    <n v="234.6525"/>
    <n v="938.61"/>
    <x v="2"/>
    <n v="49"/>
    <d v="2025-02-14T00:00:00"/>
    <n v="119"/>
    <x v="1"/>
    <n v="5"/>
    <d v="2025-01-29T00:00:00"/>
    <x v="0"/>
    <x v="5"/>
    <x v="8"/>
    <n v="169"/>
    <n v="0"/>
    <x v="0"/>
  </r>
  <r>
    <s v="C4941"/>
    <x v="1"/>
    <x v="1"/>
    <x v="3"/>
    <d v="2023-03-12T00:00:00"/>
    <s v="O8941"/>
    <d v="2023-09-18T00:00:00"/>
    <x v="3"/>
    <x v="4"/>
    <x v="2"/>
    <n v="3"/>
    <n v="404.86999999999995"/>
    <n v="1214.6099999999999"/>
    <x v="2"/>
    <n v="5"/>
    <d v="2025-05-28T00:00:00"/>
    <n v="330"/>
    <x v="1"/>
    <n v="4"/>
    <d v="2025-01-22T00:00:00"/>
    <x v="1"/>
    <x v="5"/>
    <x v="8"/>
    <n v="808"/>
    <n v="0"/>
    <x v="0"/>
  </r>
  <r>
    <s v="C6533"/>
    <x v="2"/>
    <x v="0"/>
    <x v="2"/>
    <d v="2025-08-08T00:00:00"/>
    <s v="O10533"/>
    <d v="2023-09-18T00:00:00"/>
    <x v="3"/>
    <x v="1"/>
    <x v="3"/>
    <n v="5"/>
    <n v="46.748000000000005"/>
    <n v="233.74"/>
    <x v="2"/>
    <n v="15"/>
    <d v="2024-09-23T00:00:00"/>
    <n v="148"/>
    <x v="0"/>
    <n v="4"/>
    <d v="2024-10-30T00:00:00"/>
    <x v="0"/>
    <x v="5"/>
    <x v="8"/>
    <n v="-319"/>
    <n v="1"/>
    <x v="0"/>
  </r>
  <r>
    <s v="C3120"/>
    <x v="0"/>
    <x v="0"/>
    <x v="2"/>
    <d v="2023-02-12T00:00:00"/>
    <s v="O7120"/>
    <d v="2023-09-18T00:00:00"/>
    <x v="3"/>
    <x v="1"/>
    <x v="4"/>
    <n v="5"/>
    <n v="223.59"/>
    <n v="1117.95"/>
    <x v="0"/>
    <n v="6"/>
    <d v="2025-04-27T00:00:00"/>
    <n v="477"/>
    <x v="0"/>
    <n v="1"/>
    <d v="2025-02-25T00:00:00"/>
    <x v="2"/>
    <x v="5"/>
    <x v="8"/>
    <n v="805"/>
    <n v="1"/>
    <x v="0"/>
  </r>
  <r>
    <s v="C1612"/>
    <x v="1"/>
    <x v="1"/>
    <x v="0"/>
    <d v="2024-05-09T00:00:00"/>
    <s v="O5612"/>
    <d v="2023-09-18T00:00:00"/>
    <x v="1"/>
    <x v="4"/>
    <x v="3"/>
    <n v="4"/>
    <n v="268.26249999999999"/>
    <n v="1073.05"/>
    <x v="0"/>
    <n v="23"/>
    <d v="2025-07-04T00:00:00"/>
    <n v="109"/>
    <x v="0"/>
    <n v="5"/>
    <d v="2025-07-03T00:00:00"/>
    <x v="0"/>
    <x v="5"/>
    <x v="8"/>
    <n v="421"/>
    <n v="1"/>
    <x v="0"/>
  </r>
  <r>
    <s v="C3375"/>
    <x v="1"/>
    <x v="2"/>
    <x v="1"/>
    <d v="2025-07-31T00:00:00"/>
    <s v="O7375"/>
    <d v="2023-09-18T00:00:00"/>
    <x v="2"/>
    <x v="4"/>
    <x v="2"/>
    <n v="2"/>
    <n v="63.76"/>
    <n v="127.52"/>
    <x v="1"/>
    <n v="1"/>
    <d v="2025-07-27T00:00:00"/>
    <n v="204"/>
    <x v="0"/>
    <n v="1"/>
    <d v="2025-01-08T00:00:00"/>
    <x v="1"/>
    <x v="5"/>
    <x v="8"/>
    <n v="-4"/>
    <n v="1"/>
    <x v="0"/>
  </r>
  <r>
    <s v="C1243"/>
    <x v="1"/>
    <x v="0"/>
    <x v="0"/>
    <d v="2024-12-12T00:00:00"/>
    <s v="O5243"/>
    <d v="2023-09-19T00:00:00"/>
    <x v="2"/>
    <x v="4"/>
    <x v="2"/>
    <n v="5"/>
    <n v="297.512"/>
    <n v="1487.56"/>
    <x v="1"/>
    <n v="38"/>
    <d v="2025-08-01T00:00:00"/>
    <n v="356"/>
    <x v="1"/>
    <n v="3"/>
    <d v="2025-02-23T00:00:00"/>
    <x v="0"/>
    <x v="6"/>
    <x v="8"/>
    <n v="232"/>
    <n v="0"/>
    <x v="0"/>
  </r>
  <r>
    <s v="C6702"/>
    <x v="2"/>
    <x v="1"/>
    <x v="0"/>
    <d v="2024-05-31T00:00:00"/>
    <s v="O10702"/>
    <d v="2023-09-19T00:00:00"/>
    <x v="3"/>
    <x v="3"/>
    <x v="1"/>
    <n v="1"/>
    <n v="839.84"/>
    <n v="839.84"/>
    <x v="2"/>
    <n v="46"/>
    <d v="2025-05-24T00:00:00"/>
    <n v="426"/>
    <x v="0"/>
    <n v="3"/>
    <d v="2024-12-28T00:00:00"/>
    <x v="2"/>
    <x v="6"/>
    <x v="8"/>
    <n v="358"/>
    <n v="1"/>
    <x v="0"/>
  </r>
  <r>
    <s v="C3041"/>
    <x v="1"/>
    <x v="1"/>
    <x v="3"/>
    <d v="2025-03-18T00:00:00"/>
    <s v="O7041"/>
    <d v="2023-09-19T00:00:00"/>
    <x v="1"/>
    <x v="4"/>
    <x v="2"/>
    <n v="2"/>
    <n v="461.61"/>
    <n v="923.22"/>
    <x v="1"/>
    <n v="31"/>
    <d v="2024-10-29T00:00:00"/>
    <n v="431"/>
    <x v="1"/>
    <n v="2"/>
    <d v="2025-02-02T00:00:00"/>
    <x v="2"/>
    <x v="6"/>
    <x v="8"/>
    <n v="-140"/>
    <n v="0"/>
    <x v="0"/>
  </r>
  <r>
    <s v="C1743"/>
    <x v="2"/>
    <x v="2"/>
    <x v="3"/>
    <d v="2023-09-15T00:00:00"/>
    <s v="O5743"/>
    <d v="2023-09-19T00:00:00"/>
    <x v="1"/>
    <x v="1"/>
    <x v="0"/>
    <n v="3"/>
    <n v="407.8533333333333"/>
    <n v="1223.56"/>
    <x v="0"/>
    <n v="32"/>
    <d v="2025-01-27T00:00:00"/>
    <n v="200"/>
    <x v="0"/>
    <n v="5"/>
    <d v="2024-05-12T00:00:00"/>
    <x v="0"/>
    <x v="6"/>
    <x v="8"/>
    <n v="500"/>
    <n v="1"/>
    <x v="0"/>
  </r>
  <r>
    <s v="C5564"/>
    <x v="2"/>
    <x v="1"/>
    <x v="4"/>
    <d v="2024-10-02T00:00:00"/>
    <s v="O9564"/>
    <d v="2023-09-19T00:00:00"/>
    <x v="0"/>
    <x v="2"/>
    <x v="3"/>
    <n v="3"/>
    <n v="350.85999999999996"/>
    <n v="1052.58"/>
    <x v="2"/>
    <n v="2"/>
    <d v="2025-08-18T00:00:00"/>
    <n v="27"/>
    <x v="1"/>
    <n v="1"/>
    <d v="2025-01-27T00:00:00"/>
    <x v="2"/>
    <x v="6"/>
    <x v="8"/>
    <n v="320"/>
    <n v="0"/>
    <x v="0"/>
  </r>
  <r>
    <s v="C5858"/>
    <x v="2"/>
    <x v="0"/>
    <x v="1"/>
    <d v="2025-06-14T00:00:00"/>
    <s v="O9858"/>
    <d v="2023-09-19T00:00:00"/>
    <x v="3"/>
    <x v="0"/>
    <x v="4"/>
    <n v="2"/>
    <n v="473.01499999999999"/>
    <n v="946.03"/>
    <x v="2"/>
    <n v="32"/>
    <d v="2024-09-12T00:00:00"/>
    <n v="193"/>
    <x v="1"/>
    <n v="5"/>
    <d v="2024-12-17T00:00:00"/>
    <x v="1"/>
    <x v="6"/>
    <x v="8"/>
    <n v="-275"/>
    <n v="0"/>
    <x v="0"/>
  </r>
  <r>
    <s v="C1459"/>
    <x v="1"/>
    <x v="0"/>
    <x v="1"/>
    <d v="2024-05-04T00:00:00"/>
    <s v="O5459"/>
    <d v="2023-09-20T00:00:00"/>
    <x v="2"/>
    <x v="4"/>
    <x v="0"/>
    <n v="5"/>
    <n v="86.97"/>
    <n v="434.85"/>
    <x v="1"/>
    <n v="14"/>
    <d v="2024-12-09T00:00:00"/>
    <n v="148"/>
    <x v="1"/>
    <n v="5"/>
    <d v="2025-08-20T00:00:00"/>
    <x v="2"/>
    <x v="0"/>
    <x v="8"/>
    <n v="219"/>
    <n v="0"/>
    <x v="0"/>
  </r>
  <r>
    <s v="C4875"/>
    <x v="2"/>
    <x v="0"/>
    <x v="4"/>
    <d v="2024-09-26T00:00:00"/>
    <s v="O8875"/>
    <d v="2023-09-20T00:00:00"/>
    <x v="0"/>
    <x v="4"/>
    <x v="2"/>
    <n v="3"/>
    <n v="118.88666666666667"/>
    <n v="356.66"/>
    <x v="1"/>
    <n v="11"/>
    <d v="2024-08-22T00:00:00"/>
    <n v="258"/>
    <x v="1"/>
    <n v="2"/>
    <d v="2024-10-17T00:00:00"/>
    <x v="1"/>
    <x v="0"/>
    <x v="8"/>
    <n v="-35"/>
    <n v="0"/>
    <x v="0"/>
  </r>
  <r>
    <s v="C1814"/>
    <x v="2"/>
    <x v="0"/>
    <x v="3"/>
    <d v="2024-03-01T00:00:00"/>
    <s v="O5814"/>
    <d v="2023-09-20T00:00:00"/>
    <x v="3"/>
    <x v="2"/>
    <x v="3"/>
    <n v="5"/>
    <n v="139.02199999999999"/>
    <n v="695.11"/>
    <x v="1"/>
    <n v="13"/>
    <d v="2025-04-29T00:00:00"/>
    <n v="17"/>
    <x v="1"/>
    <n v="2"/>
    <d v="2025-04-25T00:00:00"/>
    <x v="1"/>
    <x v="0"/>
    <x v="8"/>
    <n v="424"/>
    <n v="0"/>
    <x v="0"/>
  </r>
  <r>
    <s v="C1628"/>
    <x v="1"/>
    <x v="0"/>
    <x v="0"/>
    <d v="2024-08-22T00:00:00"/>
    <s v="O5628"/>
    <d v="2023-09-20T00:00:00"/>
    <x v="1"/>
    <x v="4"/>
    <x v="1"/>
    <n v="1"/>
    <n v="1132.4000000000001"/>
    <n v="1132.4000000000001"/>
    <x v="0"/>
    <n v="46"/>
    <d v="2025-08-19T00:00:00"/>
    <n v="426"/>
    <x v="1"/>
    <n v="2"/>
    <d v="2025-05-26T00:00:00"/>
    <x v="0"/>
    <x v="0"/>
    <x v="8"/>
    <n v="362"/>
    <n v="0"/>
    <x v="0"/>
  </r>
  <r>
    <s v="C4264"/>
    <x v="2"/>
    <x v="0"/>
    <x v="1"/>
    <d v="2025-03-26T00:00:00"/>
    <s v="O8264"/>
    <d v="2023-09-20T00:00:00"/>
    <x v="0"/>
    <x v="4"/>
    <x v="1"/>
    <n v="3"/>
    <n v="269.4733333333333"/>
    <n v="808.42"/>
    <x v="1"/>
    <n v="29"/>
    <d v="2025-11-03T00:00:00"/>
    <n v="423"/>
    <x v="1"/>
    <n v="4"/>
    <d v="2024-10-28T00:00:00"/>
    <x v="0"/>
    <x v="0"/>
    <x v="8"/>
    <n v="222"/>
    <n v="0"/>
    <x v="0"/>
  </r>
  <r>
    <s v="C3006"/>
    <x v="2"/>
    <x v="2"/>
    <x v="3"/>
    <d v="2024-10-09T00:00:00"/>
    <s v="O7006"/>
    <d v="2023-09-20T00:00:00"/>
    <x v="0"/>
    <x v="2"/>
    <x v="3"/>
    <n v="5"/>
    <n v="217.62600000000003"/>
    <n v="1088.1300000000001"/>
    <x v="0"/>
    <n v="40"/>
    <d v="2025-11-03T00:00:00"/>
    <n v="382"/>
    <x v="1"/>
    <n v="2"/>
    <d v="2025-04-22T00:00:00"/>
    <x v="0"/>
    <x v="0"/>
    <x v="8"/>
    <n v="390"/>
    <n v="0"/>
    <x v="0"/>
  </r>
  <r>
    <s v="C4849"/>
    <x v="2"/>
    <x v="0"/>
    <x v="1"/>
    <d v="2024-07-22T00:00:00"/>
    <s v="O8849"/>
    <d v="2023-09-20T00:00:00"/>
    <x v="1"/>
    <x v="0"/>
    <x v="3"/>
    <n v="1"/>
    <n v="1323.97"/>
    <n v="1323.97"/>
    <x v="2"/>
    <n v="36"/>
    <d v="2025-01-05T00:00:00"/>
    <n v="448"/>
    <x v="1"/>
    <n v="5"/>
    <d v="2025-02-08T00:00:00"/>
    <x v="1"/>
    <x v="0"/>
    <x v="8"/>
    <n v="167"/>
    <n v="0"/>
    <x v="0"/>
  </r>
  <r>
    <s v="C6104"/>
    <x v="1"/>
    <x v="1"/>
    <x v="0"/>
    <d v="2024-01-02T00:00:00"/>
    <s v="O10104"/>
    <d v="2023-09-20T00:00:00"/>
    <x v="4"/>
    <x v="3"/>
    <x v="4"/>
    <n v="1"/>
    <n v="1336.88"/>
    <n v="1336.88"/>
    <x v="1"/>
    <n v="9"/>
    <d v="2025-08-14T00:00:00"/>
    <n v="175"/>
    <x v="0"/>
    <n v="3"/>
    <d v="2024-10-31T00:00:00"/>
    <x v="1"/>
    <x v="0"/>
    <x v="8"/>
    <n v="590"/>
    <n v="1"/>
    <x v="0"/>
  </r>
  <r>
    <s v="C6704"/>
    <x v="1"/>
    <x v="0"/>
    <x v="4"/>
    <d v="2023-08-22T00:00:00"/>
    <s v="O10704"/>
    <d v="2023-09-20T00:00:00"/>
    <x v="4"/>
    <x v="2"/>
    <x v="1"/>
    <n v="5"/>
    <n v="69.650000000000006"/>
    <n v="348.25"/>
    <x v="0"/>
    <n v="43"/>
    <d v="2024-09-19T00:00:00"/>
    <n v="143"/>
    <x v="0"/>
    <n v="3"/>
    <d v="2025-10-01T00:00:00"/>
    <x v="0"/>
    <x v="0"/>
    <x v="8"/>
    <n v="394"/>
    <n v="1"/>
    <x v="0"/>
  </r>
  <r>
    <s v="C3632"/>
    <x v="0"/>
    <x v="1"/>
    <x v="2"/>
    <d v="2024-06-08T00:00:00"/>
    <s v="O7632"/>
    <d v="2023-09-20T00:00:00"/>
    <x v="3"/>
    <x v="1"/>
    <x v="0"/>
    <n v="1"/>
    <n v="490.52"/>
    <n v="490.52"/>
    <x v="2"/>
    <n v="30"/>
    <d v="2024-10-31T00:00:00"/>
    <n v="371"/>
    <x v="1"/>
    <n v="5"/>
    <d v="2025-10-01T00:00:00"/>
    <x v="1"/>
    <x v="0"/>
    <x v="8"/>
    <n v="145"/>
    <n v="0"/>
    <x v="0"/>
  </r>
  <r>
    <s v="C5239"/>
    <x v="2"/>
    <x v="2"/>
    <x v="2"/>
    <d v="2024-04-09T00:00:00"/>
    <s v="O9239"/>
    <d v="2023-09-20T00:00:00"/>
    <x v="3"/>
    <x v="0"/>
    <x v="1"/>
    <n v="1"/>
    <n v="102.75"/>
    <n v="102.75"/>
    <x v="1"/>
    <n v="33"/>
    <d v="2024-09-12T00:00:00"/>
    <n v="204"/>
    <x v="1"/>
    <n v="5"/>
    <d v="2024-10-11T00:00:00"/>
    <x v="0"/>
    <x v="0"/>
    <x v="8"/>
    <n v="156"/>
    <n v="0"/>
    <x v="0"/>
  </r>
  <r>
    <s v="C6412"/>
    <x v="2"/>
    <x v="0"/>
    <x v="4"/>
    <d v="2023-10-14T00:00:00"/>
    <s v="O10412"/>
    <d v="2023-09-20T00:00:00"/>
    <x v="3"/>
    <x v="3"/>
    <x v="4"/>
    <n v="4"/>
    <n v="372.9"/>
    <n v="1491.6"/>
    <x v="0"/>
    <n v="20"/>
    <d v="2025-06-25T00:00:00"/>
    <n v="436"/>
    <x v="0"/>
    <n v="4"/>
    <d v="2025-07-28T00:00:00"/>
    <x v="2"/>
    <x v="0"/>
    <x v="8"/>
    <n v="620"/>
    <n v="1"/>
    <x v="0"/>
  </r>
  <r>
    <s v="C5015"/>
    <x v="0"/>
    <x v="2"/>
    <x v="1"/>
    <d v="2025-07-31T00:00:00"/>
    <s v="O9015"/>
    <d v="2023-09-20T00:00:00"/>
    <x v="1"/>
    <x v="0"/>
    <x v="3"/>
    <n v="2"/>
    <n v="720.74"/>
    <n v="1441.48"/>
    <x v="1"/>
    <n v="2"/>
    <d v="2025-01-15T00:00:00"/>
    <n v="40"/>
    <x v="0"/>
    <n v="5"/>
    <d v="2025-05-14T00:00:00"/>
    <x v="2"/>
    <x v="0"/>
    <x v="8"/>
    <n v="-197"/>
    <n v="1"/>
    <x v="0"/>
  </r>
  <r>
    <s v="C5094"/>
    <x v="0"/>
    <x v="2"/>
    <x v="4"/>
    <d v="2024-02-09T00:00:00"/>
    <s v="O9094"/>
    <d v="2023-09-20T00:00:00"/>
    <x v="2"/>
    <x v="3"/>
    <x v="4"/>
    <n v="3"/>
    <n v="277.44333333333333"/>
    <n v="832.33"/>
    <x v="2"/>
    <n v="19"/>
    <d v="2025-10-03T00:00:00"/>
    <n v="365"/>
    <x v="1"/>
    <n v="3"/>
    <d v="2024-10-22T00:00:00"/>
    <x v="1"/>
    <x v="0"/>
    <x v="8"/>
    <n v="602"/>
    <n v="0"/>
    <x v="0"/>
  </r>
  <r>
    <s v="C1892"/>
    <x v="1"/>
    <x v="1"/>
    <x v="1"/>
    <d v="2024-12-13T00:00:00"/>
    <s v="O5892"/>
    <d v="2023-09-21T00:00:00"/>
    <x v="4"/>
    <x v="4"/>
    <x v="4"/>
    <n v="2"/>
    <n v="340.86"/>
    <n v="681.72"/>
    <x v="2"/>
    <n v="10"/>
    <d v="2025-03-22T00:00:00"/>
    <n v="397"/>
    <x v="1"/>
    <n v="5"/>
    <d v="2025-03-23T00:00:00"/>
    <x v="2"/>
    <x v="1"/>
    <x v="8"/>
    <n v="99"/>
    <n v="0"/>
    <x v="0"/>
  </r>
  <r>
    <s v="C4831"/>
    <x v="1"/>
    <x v="2"/>
    <x v="2"/>
    <d v="2024-01-02T00:00:00"/>
    <s v="O8831"/>
    <d v="2023-09-21T00:00:00"/>
    <x v="1"/>
    <x v="0"/>
    <x v="4"/>
    <n v="4"/>
    <n v="175.89500000000001"/>
    <n v="703.58"/>
    <x v="0"/>
    <n v="10"/>
    <d v="2025-08-01T00:00:00"/>
    <n v="342"/>
    <x v="0"/>
    <n v="4"/>
    <d v="2025-04-26T00:00:00"/>
    <x v="2"/>
    <x v="1"/>
    <x v="8"/>
    <n v="577"/>
    <n v="1"/>
    <x v="0"/>
  </r>
  <r>
    <s v="C3213"/>
    <x v="1"/>
    <x v="1"/>
    <x v="1"/>
    <d v="2024-10-07T00:00:00"/>
    <s v="O7213"/>
    <d v="2023-09-21T00:00:00"/>
    <x v="1"/>
    <x v="0"/>
    <x v="3"/>
    <n v="3"/>
    <n v="280.59333333333331"/>
    <n v="841.78"/>
    <x v="0"/>
    <n v="25"/>
    <d v="2025-07-02T00:00:00"/>
    <n v="233"/>
    <x v="1"/>
    <n v="4"/>
    <d v="2024-06-09T00:00:00"/>
    <x v="2"/>
    <x v="1"/>
    <x v="8"/>
    <n v="268"/>
    <n v="0"/>
    <x v="0"/>
  </r>
  <r>
    <s v="C1710"/>
    <x v="1"/>
    <x v="2"/>
    <x v="1"/>
    <d v="2023-01-11T00:00:00"/>
    <s v="O5710"/>
    <d v="2023-09-21T00:00:00"/>
    <x v="1"/>
    <x v="1"/>
    <x v="2"/>
    <n v="3"/>
    <n v="145.51333333333335"/>
    <n v="436.54"/>
    <x v="1"/>
    <n v="26"/>
    <d v="2025-01-30T00:00:00"/>
    <n v="391"/>
    <x v="1"/>
    <n v="4"/>
    <d v="2024-03-11T00:00:00"/>
    <x v="0"/>
    <x v="1"/>
    <x v="8"/>
    <n v="750"/>
    <n v="0"/>
    <x v="0"/>
  </r>
  <r>
    <s v="C6698"/>
    <x v="0"/>
    <x v="0"/>
    <x v="2"/>
    <d v="2025-05-04T00:00:00"/>
    <s v="O10698"/>
    <d v="2023-09-21T00:00:00"/>
    <x v="3"/>
    <x v="0"/>
    <x v="4"/>
    <n v="1"/>
    <n v="829.09"/>
    <n v="829.09"/>
    <x v="0"/>
    <n v="20"/>
    <d v="2025-01-05T00:00:00"/>
    <n v="228"/>
    <x v="1"/>
    <n v="4"/>
    <d v="2025-11-01T00:00:00"/>
    <x v="2"/>
    <x v="1"/>
    <x v="8"/>
    <n v="-119"/>
    <n v="0"/>
    <x v="0"/>
  </r>
  <r>
    <s v="C6157"/>
    <x v="2"/>
    <x v="0"/>
    <x v="2"/>
    <d v="2025-01-31T00:00:00"/>
    <s v="O10157"/>
    <d v="2023-09-21T00:00:00"/>
    <x v="1"/>
    <x v="2"/>
    <x v="3"/>
    <n v="2"/>
    <n v="477.42500000000001"/>
    <n v="954.85"/>
    <x v="2"/>
    <n v="19"/>
    <d v="2025-06-14T00:00:00"/>
    <n v="49"/>
    <x v="1"/>
    <n v="4"/>
    <d v="2024-09-15T00:00:00"/>
    <x v="0"/>
    <x v="1"/>
    <x v="8"/>
    <n v="134"/>
    <n v="0"/>
    <x v="0"/>
  </r>
  <r>
    <s v="C5363"/>
    <x v="2"/>
    <x v="2"/>
    <x v="0"/>
    <d v="2024-10-25T00:00:00"/>
    <s v="O9363"/>
    <d v="2023-09-21T00:00:00"/>
    <x v="4"/>
    <x v="2"/>
    <x v="2"/>
    <n v="4"/>
    <n v="137.13249999999999"/>
    <n v="548.53"/>
    <x v="2"/>
    <n v="21"/>
    <d v="2025-05-08T00:00:00"/>
    <n v="468"/>
    <x v="0"/>
    <n v="4"/>
    <d v="2024-10-21T00:00:00"/>
    <x v="2"/>
    <x v="1"/>
    <x v="8"/>
    <n v="195"/>
    <n v="1"/>
    <x v="0"/>
  </r>
  <r>
    <s v="C3701"/>
    <x v="1"/>
    <x v="1"/>
    <x v="2"/>
    <d v="2024-12-30T00:00:00"/>
    <s v="O7701"/>
    <d v="2023-09-21T00:00:00"/>
    <x v="1"/>
    <x v="0"/>
    <x v="3"/>
    <n v="1"/>
    <n v="856.2"/>
    <n v="856.2"/>
    <x v="1"/>
    <n v="3"/>
    <d v="2025-08-06T00:00:00"/>
    <n v="169"/>
    <x v="0"/>
    <n v="2"/>
    <d v="2024-11-21T00:00:00"/>
    <x v="2"/>
    <x v="1"/>
    <x v="8"/>
    <n v="219"/>
    <n v="1"/>
    <x v="0"/>
  </r>
  <r>
    <s v="C6705"/>
    <x v="1"/>
    <x v="2"/>
    <x v="2"/>
    <d v="2023-03-11T00:00:00"/>
    <s v="O10705"/>
    <d v="2023-09-21T00:00:00"/>
    <x v="0"/>
    <x v="3"/>
    <x v="4"/>
    <n v="4"/>
    <n v="256.4425"/>
    <n v="1025.77"/>
    <x v="2"/>
    <n v="19"/>
    <d v="2025-02-28T00:00:00"/>
    <n v="124"/>
    <x v="1"/>
    <n v="5"/>
    <d v="2025-08-17T00:00:00"/>
    <x v="2"/>
    <x v="1"/>
    <x v="8"/>
    <n v="720"/>
    <n v="0"/>
    <x v="0"/>
  </r>
  <r>
    <s v="C2180"/>
    <x v="0"/>
    <x v="0"/>
    <x v="3"/>
    <d v="2023-09-20T00:00:00"/>
    <s v="O6180"/>
    <d v="2023-09-21T00:00:00"/>
    <x v="4"/>
    <x v="3"/>
    <x v="2"/>
    <n v="5"/>
    <n v="213.18600000000001"/>
    <n v="1065.93"/>
    <x v="1"/>
    <n v="32"/>
    <d v="2025-12-07T00:00:00"/>
    <n v="97"/>
    <x v="0"/>
    <n v="3"/>
    <d v="2025-05-22T00:00:00"/>
    <x v="2"/>
    <x v="1"/>
    <x v="8"/>
    <n v="809"/>
    <n v="1"/>
    <x v="0"/>
  </r>
  <r>
    <s v="C2344"/>
    <x v="1"/>
    <x v="2"/>
    <x v="4"/>
    <d v="2023-11-27T00:00:00"/>
    <s v="O6344"/>
    <d v="2023-09-22T00:00:00"/>
    <x v="0"/>
    <x v="1"/>
    <x v="3"/>
    <n v="4"/>
    <n v="99.212500000000006"/>
    <n v="396.85"/>
    <x v="2"/>
    <n v="1"/>
    <d v="2025-04-25T00:00:00"/>
    <n v="88"/>
    <x v="0"/>
    <n v="3"/>
    <d v="2025-05-14T00:00:00"/>
    <x v="1"/>
    <x v="2"/>
    <x v="8"/>
    <n v="515"/>
    <n v="1"/>
    <x v="0"/>
  </r>
  <r>
    <s v="C2694"/>
    <x v="2"/>
    <x v="1"/>
    <x v="3"/>
    <d v="2024-02-01T00:00:00"/>
    <s v="O6694"/>
    <d v="2023-09-22T00:00:00"/>
    <x v="1"/>
    <x v="0"/>
    <x v="4"/>
    <n v="3"/>
    <n v="287.53000000000003"/>
    <n v="862.59"/>
    <x v="1"/>
    <n v="45"/>
    <d v="2025-08-01T00:00:00"/>
    <n v="152"/>
    <x v="1"/>
    <n v="3"/>
    <d v="2025-01-20T00:00:00"/>
    <x v="2"/>
    <x v="2"/>
    <x v="8"/>
    <n v="547"/>
    <n v="0"/>
    <x v="0"/>
  </r>
  <r>
    <s v="C4911"/>
    <x v="2"/>
    <x v="0"/>
    <x v="0"/>
    <d v="2024-03-17T00:00:00"/>
    <s v="O8911"/>
    <d v="2023-09-22T00:00:00"/>
    <x v="1"/>
    <x v="2"/>
    <x v="1"/>
    <n v="1"/>
    <n v="333.7"/>
    <n v="333.7"/>
    <x v="0"/>
    <n v="44"/>
    <d v="2025-08-18T00:00:00"/>
    <n v="361"/>
    <x v="0"/>
    <n v="1"/>
    <d v="2024-08-25T00:00:00"/>
    <x v="0"/>
    <x v="2"/>
    <x v="8"/>
    <n v="519"/>
    <n v="1"/>
    <x v="0"/>
  </r>
  <r>
    <s v="C3224"/>
    <x v="2"/>
    <x v="1"/>
    <x v="1"/>
    <d v="2024-03-20T00:00:00"/>
    <s v="O7224"/>
    <d v="2023-09-22T00:00:00"/>
    <x v="2"/>
    <x v="3"/>
    <x v="0"/>
    <n v="3"/>
    <n v="310.55666666666667"/>
    <n v="931.67"/>
    <x v="0"/>
    <n v="3"/>
    <d v="2025-05-08T00:00:00"/>
    <n v="246"/>
    <x v="0"/>
    <n v="2"/>
    <d v="2025-02-02T00:00:00"/>
    <x v="0"/>
    <x v="2"/>
    <x v="8"/>
    <n v="414"/>
    <n v="1"/>
    <x v="0"/>
  </r>
  <r>
    <s v="C3267"/>
    <x v="0"/>
    <x v="2"/>
    <x v="0"/>
    <d v="2024-01-15T00:00:00"/>
    <s v="O7267"/>
    <d v="2023-09-22T00:00:00"/>
    <x v="2"/>
    <x v="1"/>
    <x v="1"/>
    <n v="5"/>
    <n v="215.38200000000001"/>
    <n v="1076.9100000000001"/>
    <x v="2"/>
    <n v="14"/>
    <d v="2024-11-27T00:00:00"/>
    <n v="416"/>
    <x v="0"/>
    <n v="4"/>
    <d v="2024-12-31T00:00:00"/>
    <x v="1"/>
    <x v="2"/>
    <x v="8"/>
    <n v="317"/>
    <n v="1"/>
    <x v="0"/>
  </r>
  <r>
    <s v="C4787"/>
    <x v="1"/>
    <x v="2"/>
    <x v="1"/>
    <d v="2024-07-15T00:00:00"/>
    <s v="O8787"/>
    <d v="2023-09-22T00:00:00"/>
    <x v="3"/>
    <x v="3"/>
    <x v="0"/>
    <n v="4"/>
    <n v="40.202500000000001"/>
    <n v="160.81"/>
    <x v="0"/>
    <n v="2"/>
    <d v="2024-10-16T00:00:00"/>
    <n v="152"/>
    <x v="0"/>
    <n v="1"/>
    <d v="2025-10-04T00:00:00"/>
    <x v="0"/>
    <x v="2"/>
    <x v="8"/>
    <n v="93"/>
    <n v="1"/>
    <x v="0"/>
  </r>
  <r>
    <s v="C3151"/>
    <x v="0"/>
    <x v="2"/>
    <x v="3"/>
    <d v="2024-11-01T00:00:00"/>
    <s v="O7151"/>
    <d v="2023-09-22T00:00:00"/>
    <x v="4"/>
    <x v="3"/>
    <x v="2"/>
    <n v="4"/>
    <n v="73.045000000000002"/>
    <n v="292.18"/>
    <x v="0"/>
    <n v="2"/>
    <d v="2025-12-07T00:00:00"/>
    <n v="374"/>
    <x v="0"/>
    <n v="5"/>
    <d v="2025-07-01T00:00:00"/>
    <x v="2"/>
    <x v="2"/>
    <x v="8"/>
    <n v="401"/>
    <n v="1"/>
    <x v="0"/>
  </r>
  <r>
    <s v="C2408"/>
    <x v="0"/>
    <x v="1"/>
    <x v="1"/>
    <d v="2025-07-16T00:00:00"/>
    <s v="O6408"/>
    <d v="2023-09-22T00:00:00"/>
    <x v="4"/>
    <x v="4"/>
    <x v="0"/>
    <n v="4"/>
    <n v="348.7525"/>
    <n v="1395.01"/>
    <x v="0"/>
    <n v="19"/>
    <d v="2025-07-14T00:00:00"/>
    <n v="103"/>
    <x v="0"/>
    <n v="4"/>
    <d v="2025-06-17T00:00:00"/>
    <x v="1"/>
    <x v="2"/>
    <x v="8"/>
    <n v="-2"/>
    <n v="1"/>
    <x v="0"/>
  </r>
  <r>
    <s v="C3427"/>
    <x v="2"/>
    <x v="1"/>
    <x v="3"/>
    <d v="2025-12-02T00:00:00"/>
    <s v="O7427"/>
    <d v="2023-09-22T00:00:00"/>
    <x v="3"/>
    <x v="3"/>
    <x v="2"/>
    <n v="1"/>
    <n v="1340.07"/>
    <n v="1340.07"/>
    <x v="0"/>
    <n v="36"/>
    <d v="2024-12-17T00:00:00"/>
    <n v="347"/>
    <x v="0"/>
    <n v="1"/>
    <d v="2025-03-15T00:00:00"/>
    <x v="0"/>
    <x v="2"/>
    <x v="8"/>
    <n v="-350"/>
    <n v="1"/>
    <x v="0"/>
  </r>
  <r>
    <s v="C5097"/>
    <x v="1"/>
    <x v="1"/>
    <x v="3"/>
    <d v="2024-08-10T00:00:00"/>
    <s v="O9097"/>
    <d v="2023-09-22T00:00:00"/>
    <x v="1"/>
    <x v="3"/>
    <x v="4"/>
    <n v="2"/>
    <n v="60.95"/>
    <n v="121.9"/>
    <x v="1"/>
    <n v="15"/>
    <d v="2024-08-28T00:00:00"/>
    <n v="492"/>
    <x v="1"/>
    <n v="1"/>
    <d v="2024-12-13T00:00:00"/>
    <x v="2"/>
    <x v="2"/>
    <x v="8"/>
    <n v="18"/>
    <n v="0"/>
    <x v="0"/>
  </r>
  <r>
    <s v="C5848"/>
    <x v="2"/>
    <x v="2"/>
    <x v="2"/>
    <d v="2023-12-17T00:00:00"/>
    <s v="O9848"/>
    <d v="2023-09-22T00:00:00"/>
    <x v="1"/>
    <x v="4"/>
    <x v="1"/>
    <n v="1"/>
    <n v="1399.93"/>
    <n v="1399.93"/>
    <x v="1"/>
    <n v="26"/>
    <d v="2024-07-10T00:00:00"/>
    <n v="76"/>
    <x v="0"/>
    <n v="3"/>
    <d v="2025-12-04T00:00:00"/>
    <x v="2"/>
    <x v="2"/>
    <x v="8"/>
    <n v="206"/>
    <n v="1"/>
    <x v="0"/>
  </r>
  <r>
    <s v="C5596"/>
    <x v="2"/>
    <x v="1"/>
    <x v="1"/>
    <d v="2025-07-22T00:00:00"/>
    <s v="O9596"/>
    <d v="2023-09-23T00:00:00"/>
    <x v="1"/>
    <x v="4"/>
    <x v="3"/>
    <n v="5"/>
    <n v="282.8"/>
    <n v="1414"/>
    <x v="1"/>
    <n v="13"/>
    <d v="2025-02-01T00:00:00"/>
    <n v="338"/>
    <x v="0"/>
    <n v="4"/>
    <d v="2025-07-21T00:00:00"/>
    <x v="1"/>
    <x v="3"/>
    <x v="8"/>
    <n v="-171"/>
    <n v="1"/>
    <x v="0"/>
  </r>
  <r>
    <s v="C6767"/>
    <x v="2"/>
    <x v="2"/>
    <x v="4"/>
    <d v="2024-12-22T00:00:00"/>
    <s v="O10767"/>
    <d v="2023-09-23T00:00:00"/>
    <x v="4"/>
    <x v="3"/>
    <x v="2"/>
    <n v="2"/>
    <n v="112.455"/>
    <n v="224.91"/>
    <x v="2"/>
    <n v="15"/>
    <d v="2025-08-19T00:00:00"/>
    <n v="443"/>
    <x v="0"/>
    <n v="1"/>
    <d v="2024-01-10T00:00:00"/>
    <x v="0"/>
    <x v="3"/>
    <x v="8"/>
    <n v="240"/>
    <n v="1"/>
    <x v="0"/>
  </r>
  <r>
    <s v="C6547"/>
    <x v="2"/>
    <x v="1"/>
    <x v="4"/>
    <d v="2024-11-21T00:00:00"/>
    <s v="O10547"/>
    <d v="2023-09-23T00:00:00"/>
    <x v="4"/>
    <x v="2"/>
    <x v="1"/>
    <n v="1"/>
    <n v="262.5"/>
    <n v="262.5"/>
    <x v="0"/>
    <n v="18"/>
    <d v="2025-05-26T00:00:00"/>
    <n v="60"/>
    <x v="0"/>
    <n v="3"/>
    <d v="2024-02-11T00:00:00"/>
    <x v="1"/>
    <x v="3"/>
    <x v="8"/>
    <n v="186"/>
    <n v="1"/>
    <x v="0"/>
  </r>
  <r>
    <s v="C4356"/>
    <x v="0"/>
    <x v="0"/>
    <x v="0"/>
    <d v="2024-12-05T00:00:00"/>
    <s v="O8356"/>
    <d v="2023-09-23T00:00:00"/>
    <x v="4"/>
    <x v="4"/>
    <x v="3"/>
    <n v="3"/>
    <n v="164.86333333333332"/>
    <n v="494.59"/>
    <x v="2"/>
    <n v="6"/>
    <d v="2025-08-19T00:00:00"/>
    <n v="20"/>
    <x v="1"/>
    <n v="3"/>
    <d v="2025-06-20T00:00:00"/>
    <x v="2"/>
    <x v="3"/>
    <x v="8"/>
    <n v="257"/>
    <n v="0"/>
    <x v="0"/>
  </r>
  <r>
    <s v="C3227"/>
    <x v="1"/>
    <x v="0"/>
    <x v="1"/>
    <d v="2024-01-29T00:00:00"/>
    <s v="O7227"/>
    <d v="2023-09-23T00:00:00"/>
    <x v="1"/>
    <x v="0"/>
    <x v="3"/>
    <n v="4"/>
    <n v="245"/>
    <n v="980"/>
    <x v="0"/>
    <n v="1"/>
    <d v="2025-08-08T00:00:00"/>
    <n v="353"/>
    <x v="1"/>
    <n v="4"/>
    <d v="2024-12-23T00:00:00"/>
    <x v="0"/>
    <x v="3"/>
    <x v="8"/>
    <n v="557"/>
    <n v="0"/>
    <x v="0"/>
  </r>
  <r>
    <s v="C6304"/>
    <x v="2"/>
    <x v="2"/>
    <x v="3"/>
    <d v="2024-08-11T00:00:00"/>
    <s v="O10304"/>
    <d v="2023-09-23T00:00:00"/>
    <x v="4"/>
    <x v="2"/>
    <x v="0"/>
    <n v="1"/>
    <n v="228.02"/>
    <n v="228.02"/>
    <x v="0"/>
    <n v="7"/>
    <d v="2024-08-26T00:00:00"/>
    <n v="458"/>
    <x v="0"/>
    <n v="4"/>
    <d v="2025-04-17T00:00:00"/>
    <x v="1"/>
    <x v="3"/>
    <x v="8"/>
    <n v="15"/>
    <n v="1"/>
    <x v="0"/>
  </r>
  <r>
    <s v="C1052"/>
    <x v="1"/>
    <x v="0"/>
    <x v="4"/>
    <d v="2023-09-09T00:00:00"/>
    <s v="O5052"/>
    <d v="2023-09-23T00:00:00"/>
    <x v="2"/>
    <x v="0"/>
    <x v="1"/>
    <n v="1"/>
    <n v="1333.52"/>
    <n v="1333.52"/>
    <x v="2"/>
    <n v="22"/>
    <d v="2025-06-17T00:00:00"/>
    <n v="326"/>
    <x v="1"/>
    <n v="5"/>
    <d v="2025-05-08T00:00:00"/>
    <x v="2"/>
    <x v="3"/>
    <x v="8"/>
    <n v="647"/>
    <n v="0"/>
    <x v="0"/>
  </r>
  <r>
    <s v="C6866"/>
    <x v="0"/>
    <x v="1"/>
    <x v="2"/>
    <d v="2024-02-29T00:00:00"/>
    <s v="O10866"/>
    <d v="2023-09-23T00:00:00"/>
    <x v="1"/>
    <x v="0"/>
    <x v="4"/>
    <n v="5"/>
    <n v="222.33600000000001"/>
    <n v="1111.68"/>
    <x v="2"/>
    <n v="42"/>
    <d v="2024-09-20T00:00:00"/>
    <n v="384"/>
    <x v="1"/>
    <n v="5"/>
    <d v="2024-12-20T00:00:00"/>
    <x v="1"/>
    <x v="3"/>
    <x v="8"/>
    <n v="204"/>
    <n v="0"/>
    <x v="0"/>
  </r>
  <r>
    <s v="C6373"/>
    <x v="1"/>
    <x v="1"/>
    <x v="2"/>
    <d v="2024-01-27T00:00:00"/>
    <s v="O10373"/>
    <d v="2023-09-23T00:00:00"/>
    <x v="2"/>
    <x v="0"/>
    <x v="1"/>
    <n v="4"/>
    <n v="267.84249999999997"/>
    <n v="1071.3699999999999"/>
    <x v="0"/>
    <n v="8"/>
    <d v="2025-06-24T00:00:00"/>
    <n v="491"/>
    <x v="0"/>
    <n v="5"/>
    <d v="2025-10-06T00:00:00"/>
    <x v="1"/>
    <x v="3"/>
    <x v="8"/>
    <n v="514"/>
    <n v="1"/>
    <x v="0"/>
  </r>
  <r>
    <s v="C3942"/>
    <x v="0"/>
    <x v="2"/>
    <x v="3"/>
    <d v="2024-11-23T00:00:00"/>
    <s v="O7942"/>
    <d v="2023-09-24T00:00:00"/>
    <x v="0"/>
    <x v="4"/>
    <x v="3"/>
    <n v="4"/>
    <n v="276.09249999999997"/>
    <n v="1104.3699999999999"/>
    <x v="2"/>
    <n v="6"/>
    <d v="2025-02-25T00:00:00"/>
    <n v="223"/>
    <x v="0"/>
    <n v="5"/>
    <d v="2024-12-20T00:00:00"/>
    <x v="2"/>
    <x v="4"/>
    <x v="8"/>
    <n v="94"/>
    <n v="1"/>
    <x v="0"/>
  </r>
  <r>
    <s v="C4619"/>
    <x v="0"/>
    <x v="0"/>
    <x v="4"/>
    <d v="2024-04-18T00:00:00"/>
    <s v="O8619"/>
    <d v="2023-09-24T00:00:00"/>
    <x v="0"/>
    <x v="0"/>
    <x v="0"/>
    <n v="1"/>
    <n v="901.81"/>
    <n v="901.81"/>
    <x v="0"/>
    <n v="15"/>
    <d v="2025-08-05T00:00:00"/>
    <n v="26"/>
    <x v="0"/>
    <n v="3"/>
    <d v="2025-11-03T00:00:00"/>
    <x v="0"/>
    <x v="4"/>
    <x v="8"/>
    <n v="474"/>
    <n v="1"/>
    <x v="0"/>
  </r>
  <r>
    <s v="C6271"/>
    <x v="2"/>
    <x v="2"/>
    <x v="1"/>
    <d v="2025-01-28T00:00:00"/>
    <s v="O10271"/>
    <d v="2023-09-24T00:00:00"/>
    <x v="1"/>
    <x v="4"/>
    <x v="1"/>
    <n v="5"/>
    <n v="149.12799999999999"/>
    <n v="745.64"/>
    <x v="0"/>
    <n v="2"/>
    <d v="2025-05-24T00:00:00"/>
    <n v="429"/>
    <x v="1"/>
    <n v="1"/>
    <d v="2025-07-16T00:00:00"/>
    <x v="2"/>
    <x v="4"/>
    <x v="8"/>
    <n v="116"/>
    <n v="0"/>
    <x v="0"/>
  </r>
  <r>
    <s v="C3808"/>
    <x v="2"/>
    <x v="2"/>
    <x v="4"/>
    <d v="2025-02-13T00:00:00"/>
    <s v="O7808"/>
    <d v="2023-09-24T00:00:00"/>
    <x v="3"/>
    <x v="0"/>
    <x v="1"/>
    <n v="3"/>
    <n v="40.343333333333334"/>
    <n v="121.03"/>
    <x v="2"/>
    <n v="21"/>
    <d v="2025-11-04T00:00:00"/>
    <n v="69"/>
    <x v="0"/>
    <n v="5"/>
    <d v="2025-08-15T00:00:00"/>
    <x v="0"/>
    <x v="4"/>
    <x v="8"/>
    <n v="264"/>
    <n v="1"/>
    <x v="0"/>
  </r>
  <r>
    <s v="C4051"/>
    <x v="0"/>
    <x v="1"/>
    <x v="2"/>
    <d v="2025-07-25T00:00:00"/>
    <s v="O8051"/>
    <d v="2023-09-24T00:00:00"/>
    <x v="3"/>
    <x v="0"/>
    <x v="1"/>
    <n v="1"/>
    <n v="1376.4"/>
    <n v="1376.4"/>
    <x v="1"/>
    <n v="42"/>
    <d v="2025-07-21T00:00:00"/>
    <n v="76"/>
    <x v="1"/>
    <n v="1"/>
    <d v="2025-02-15T00:00:00"/>
    <x v="0"/>
    <x v="4"/>
    <x v="8"/>
    <n v="-4"/>
    <n v="0"/>
    <x v="0"/>
  </r>
  <r>
    <s v="C1774"/>
    <x v="0"/>
    <x v="0"/>
    <x v="3"/>
    <d v="2024-11-23T00:00:00"/>
    <s v="O5774"/>
    <d v="2023-09-24T00:00:00"/>
    <x v="1"/>
    <x v="3"/>
    <x v="4"/>
    <n v="1"/>
    <n v="1359.52"/>
    <n v="1359.52"/>
    <x v="2"/>
    <n v="6"/>
    <d v="2024-10-14T00:00:00"/>
    <n v="228"/>
    <x v="0"/>
    <n v="1"/>
    <d v="2024-03-12T00:00:00"/>
    <x v="0"/>
    <x v="4"/>
    <x v="8"/>
    <n v="-40"/>
    <n v="1"/>
    <x v="0"/>
  </r>
  <r>
    <s v="C4683"/>
    <x v="1"/>
    <x v="1"/>
    <x v="3"/>
    <d v="2024-02-02T00:00:00"/>
    <s v="O8683"/>
    <d v="2023-09-24T00:00:00"/>
    <x v="3"/>
    <x v="2"/>
    <x v="4"/>
    <n v="1"/>
    <n v="273.98"/>
    <n v="273.98"/>
    <x v="2"/>
    <n v="37"/>
    <d v="2024-02-09T00:00:00"/>
    <n v="173"/>
    <x v="0"/>
    <n v="5"/>
    <d v="2024-09-25T00:00:00"/>
    <x v="0"/>
    <x v="4"/>
    <x v="8"/>
    <n v="7"/>
    <n v="1"/>
    <x v="0"/>
  </r>
  <r>
    <s v="C2248"/>
    <x v="0"/>
    <x v="0"/>
    <x v="0"/>
    <d v="2023-12-30T00:00:00"/>
    <s v="O6248"/>
    <d v="2023-09-24T00:00:00"/>
    <x v="4"/>
    <x v="2"/>
    <x v="3"/>
    <n v="2"/>
    <n v="380.21"/>
    <n v="760.42"/>
    <x v="0"/>
    <n v="10"/>
    <d v="2025-12-05T00:00:00"/>
    <n v="135"/>
    <x v="0"/>
    <n v="3"/>
    <d v="2025-08-13T00:00:00"/>
    <x v="1"/>
    <x v="4"/>
    <x v="8"/>
    <n v="706"/>
    <n v="1"/>
    <x v="0"/>
  </r>
  <r>
    <s v="C3431"/>
    <x v="1"/>
    <x v="1"/>
    <x v="0"/>
    <d v="2025-07-07T00:00:00"/>
    <s v="O7431"/>
    <d v="2023-09-24T00:00:00"/>
    <x v="3"/>
    <x v="2"/>
    <x v="4"/>
    <n v="5"/>
    <n v="114.048"/>
    <n v="570.24"/>
    <x v="0"/>
    <n v="16"/>
    <d v="2025-11-02T00:00:00"/>
    <n v="21"/>
    <x v="1"/>
    <n v="3"/>
    <d v="2025-08-13T00:00:00"/>
    <x v="0"/>
    <x v="4"/>
    <x v="8"/>
    <n v="118"/>
    <n v="0"/>
    <x v="0"/>
  </r>
  <r>
    <s v="C4243"/>
    <x v="1"/>
    <x v="1"/>
    <x v="1"/>
    <d v="2023-12-21T00:00:00"/>
    <s v="O8243"/>
    <d v="2023-09-24T00:00:00"/>
    <x v="2"/>
    <x v="4"/>
    <x v="1"/>
    <n v="5"/>
    <n v="115.306"/>
    <n v="576.53"/>
    <x v="1"/>
    <n v="17"/>
    <d v="2024-06-09T00:00:00"/>
    <n v="40"/>
    <x v="1"/>
    <n v="5"/>
    <d v="2025-01-18T00:00:00"/>
    <x v="2"/>
    <x v="4"/>
    <x v="8"/>
    <n v="171"/>
    <n v="0"/>
    <x v="0"/>
  </r>
  <r>
    <s v="C5836"/>
    <x v="1"/>
    <x v="0"/>
    <x v="1"/>
    <d v="2025-07-20T00:00:00"/>
    <s v="O9836"/>
    <d v="2023-09-25T00:00:00"/>
    <x v="0"/>
    <x v="2"/>
    <x v="2"/>
    <n v="4"/>
    <n v="48.87"/>
    <n v="195.48"/>
    <x v="0"/>
    <n v="6"/>
    <d v="2025-08-08T00:00:00"/>
    <n v="213"/>
    <x v="1"/>
    <n v="5"/>
    <d v="2025-03-05T00:00:00"/>
    <x v="0"/>
    <x v="5"/>
    <x v="8"/>
    <n v="19"/>
    <n v="0"/>
    <x v="0"/>
  </r>
  <r>
    <s v="C1141"/>
    <x v="0"/>
    <x v="2"/>
    <x v="2"/>
    <d v="2024-02-21T00:00:00"/>
    <s v="O5141"/>
    <d v="2023-09-25T00:00:00"/>
    <x v="0"/>
    <x v="4"/>
    <x v="4"/>
    <n v="5"/>
    <n v="150.27000000000001"/>
    <n v="751.35"/>
    <x v="2"/>
    <n v="27"/>
    <d v="2024-08-27T00:00:00"/>
    <n v="214"/>
    <x v="0"/>
    <n v="5"/>
    <d v="2025-05-06T00:00:00"/>
    <x v="2"/>
    <x v="5"/>
    <x v="8"/>
    <n v="188"/>
    <n v="1"/>
    <x v="0"/>
  </r>
  <r>
    <s v="C2836"/>
    <x v="2"/>
    <x v="0"/>
    <x v="2"/>
    <d v="2025-06-14T00:00:00"/>
    <s v="O6836"/>
    <d v="2023-09-25T00:00:00"/>
    <x v="4"/>
    <x v="3"/>
    <x v="2"/>
    <n v="2"/>
    <n v="357.19"/>
    <n v="714.38"/>
    <x v="1"/>
    <n v="45"/>
    <d v="2025-02-22T00:00:00"/>
    <n v="252"/>
    <x v="0"/>
    <n v="2"/>
    <d v="2024-06-11T00:00:00"/>
    <x v="0"/>
    <x v="5"/>
    <x v="8"/>
    <n v="-112"/>
    <n v="1"/>
    <x v="0"/>
  </r>
  <r>
    <s v="C5866"/>
    <x v="1"/>
    <x v="0"/>
    <x v="0"/>
    <d v="2025-06-02T00:00:00"/>
    <s v="O9866"/>
    <d v="2023-09-25T00:00:00"/>
    <x v="4"/>
    <x v="4"/>
    <x v="2"/>
    <n v="2"/>
    <n v="717.9"/>
    <n v="1435.8"/>
    <x v="2"/>
    <n v="42"/>
    <d v="2025-01-22T00:00:00"/>
    <n v="451"/>
    <x v="0"/>
    <n v="3"/>
    <d v="2025-06-17T00:00:00"/>
    <x v="2"/>
    <x v="5"/>
    <x v="8"/>
    <n v="-131"/>
    <n v="1"/>
    <x v="0"/>
  </r>
  <r>
    <s v="C4155"/>
    <x v="1"/>
    <x v="1"/>
    <x v="0"/>
    <d v="2025-01-28T00:00:00"/>
    <s v="O8155"/>
    <d v="2023-09-25T00:00:00"/>
    <x v="0"/>
    <x v="3"/>
    <x v="1"/>
    <n v="4"/>
    <n v="310.90249999999997"/>
    <n v="1243.6099999999999"/>
    <x v="0"/>
    <n v="45"/>
    <d v="2024-11-27T00:00:00"/>
    <n v="274"/>
    <x v="1"/>
    <n v="2"/>
    <d v="2024-10-23T00:00:00"/>
    <x v="1"/>
    <x v="5"/>
    <x v="8"/>
    <n v="-62"/>
    <n v="0"/>
    <x v="0"/>
  </r>
  <r>
    <s v="C6345"/>
    <x v="0"/>
    <x v="1"/>
    <x v="1"/>
    <d v="2024-01-07T00:00:00"/>
    <s v="O10345"/>
    <d v="2023-09-25T00:00:00"/>
    <x v="3"/>
    <x v="1"/>
    <x v="0"/>
    <n v="2"/>
    <n v="582.005"/>
    <n v="1164.01"/>
    <x v="0"/>
    <n v="5"/>
    <d v="2024-12-18T00:00:00"/>
    <n v="187"/>
    <x v="1"/>
    <n v="3"/>
    <d v="2024-11-24T00:00:00"/>
    <x v="2"/>
    <x v="5"/>
    <x v="8"/>
    <n v="346"/>
    <n v="0"/>
    <x v="0"/>
  </r>
  <r>
    <s v="C6055"/>
    <x v="1"/>
    <x v="0"/>
    <x v="4"/>
    <d v="2024-10-06T00:00:00"/>
    <s v="O10055"/>
    <d v="2023-09-26T00:00:00"/>
    <x v="3"/>
    <x v="3"/>
    <x v="3"/>
    <n v="2"/>
    <n v="714.43499999999995"/>
    <n v="1428.87"/>
    <x v="0"/>
    <n v="50"/>
    <d v="2025-12-04T00:00:00"/>
    <n v="4"/>
    <x v="0"/>
    <n v="4"/>
    <d v="2025-04-14T00:00:00"/>
    <x v="1"/>
    <x v="6"/>
    <x v="8"/>
    <n v="424"/>
    <n v="1"/>
    <x v="0"/>
  </r>
  <r>
    <s v="C4195"/>
    <x v="2"/>
    <x v="1"/>
    <x v="1"/>
    <d v="2024-12-21T00:00:00"/>
    <s v="O8195"/>
    <d v="2023-09-26T00:00:00"/>
    <x v="0"/>
    <x v="0"/>
    <x v="3"/>
    <n v="3"/>
    <n v="341.98"/>
    <n v="1025.94"/>
    <x v="0"/>
    <n v="9"/>
    <d v="2025-04-14T00:00:00"/>
    <n v="488"/>
    <x v="1"/>
    <n v="3"/>
    <d v="2025-07-04T00:00:00"/>
    <x v="2"/>
    <x v="6"/>
    <x v="8"/>
    <n v="114"/>
    <n v="0"/>
    <x v="0"/>
  </r>
  <r>
    <s v="C5798"/>
    <x v="1"/>
    <x v="1"/>
    <x v="0"/>
    <d v="2025-07-03T00:00:00"/>
    <s v="O9798"/>
    <d v="2023-09-26T00:00:00"/>
    <x v="3"/>
    <x v="4"/>
    <x v="0"/>
    <n v="5"/>
    <n v="234.75399999999999"/>
    <n v="1173.77"/>
    <x v="2"/>
    <n v="19"/>
    <d v="2024-08-22T00:00:00"/>
    <n v="174"/>
    <x v="1"/>
    <n v="4"/>
    <d v="2025-03-13T00:00:00"/>
    <x v="0"/>
    <x v="6"/>
    <x v="8"/>
    <n v="-315"/>
    <n v="0"/>
    <x v="0"/>
  </r>
  <r>
    <s v="C1878"/>
    <x v="1"/>
    <x v="2"/>
    <x v="1"/>
    <d v="2023-08-09T00:00:00"/>
    <s v="O5878"/>
    <d v="2023-09-26T00:00:00"/>
    <x v="3"/>
    <x v="1"/>
    <x v="4"/>
    <n v="2"/>
    <n v="710.54"/>
    <n v="1421.08"/>
    <x v="2"/>
    <n v="12"/>
    <d v="2025-09-03T00:00:00"/>
    <n v="116"/>
    <x v="0"/>
    <n v="2"/>
    <d v="2025-08-04T00:00:00"/>
    <x v="1"/>
    <x v="6"/>
    <x v="8"/>
    <n v="756"/>
    <n v="1"/>
    <x v="0"/>
  </r>
  <r>
    <s v="C1005"/>
    <x v="2"/>
    <x v="1"/>
    <x v="0"/>
    <d v="2024-11-16T00:00:00"/>
    <s v="O5005"/>
    <d v="2023-09-26T00:00:00"/>
    <x v="1"/>
    <x v="2"/>
    <x v="1"/>
    <n v="4"/>
    <n v="329.21749999999997"/>
    <n v="1316.87"/>
    <x v="2"/>
    <n v="37"/>
    <d v="2025-09-06T00:00:00"/>
    <n v="129"/>
    <x v="0"/>
    <n v="3"/>
    <d v="2025-06-08T00:00:00"/>
    <x v="2"/>
    <x v="6"/>
    <x v="8"/>
    <n v="294"/>
    <n v="1"/>
    <x v="0"/>
  </r>
  <r>
    <s v="C2418"/>
    <x v="0"/>
    <x v="0"/>
    <x v="2"/>
    <d v="2024-07-12T00:00:00"/>
    <s v="O6418"/>
    <d v="2023-09-26T00:00:00"/>
    <x v="2"/>
    <x v="2"/>
    <x v="3"/>
    <n v="5"/>
    <n v="266.53800000000001"/>
    <n v="1332.69"/>
    <x v="1"/>
    <n v="10"/>
    <d v="2024-09-10T00:00:00"/>
    <n v="93"/>
    <x v="0"/>
    <n v="3"/>
    <d v="2025-01-29T00:00:00"/>
    <x v="1"/>
    <x v="6"/>
    <x v="8"/>
    <n v="60"/>
    <n v="1"/>
    <x v="0"/>
  </r>
  <r>
    <s v="C3107"/>
    <x v="1"/>
    <x v="1"/>
    <x v="3"/>
    <d v="2024-04-22T00:00:00"/>
    <s v="O7107"/>
    <d v="2023-09-27T00:00:00"/>
    <x v="1"/>
    <x v="2"/>
    <x v="2"/>
    <n v="3"/>
    <n v="423.98666666666668"/>
    <n v="1271.96"/>
    <x v="0"/>
    <n v="49"/>
    <d v="2024-10-30T00:00:00"/>
    <n v="27"/>
    <x v="1"/>
    <n v="5"/>
    <d v="2024-12-22T00:00:00"/>
    <x v="1"/>
    <x v="0"/>
    <x v="8"/>
    <n v="191"/>
    <n v="0"/>
    <x v="0"/>
  </r>
  <r>
    <s v="C2697"/>
    <x v="1"/>
    <x v="2"/>
    <x v="3"/>
    <d v="2025-11-04T00:00:00"/>
    <s v="O6697"/>
    <d v="2023-09-27T00:00:00"/>
    <x v="1"/>
    <x v="2"/>
    <x v="2"/>
    <n v="3"/>
    <n v="130.75333333333333"/>
    <n v="392.26"/>
    <x v="2"/>
    <n v="16"/>
    <d v="2025-03-08T00:00:00"/>
    <n v="294"/>
    <x v="1"/>
    <n v="2"/>
    <d v="2025-08-13T00:00:00"/>
    <x v="1"/>
    <x v="0"/>
    <x v="8"/>
    <n v="-241"/>
    <n v="0"/>
    <x v="0"/>
  </r>
  <r>
    <s v="C6531"/>
    <x v="2"/>
    <x v="0"/>
    <x v="1"/>
    <d v="2025-07-14T00:00:00"/>
    <s v="O10531"/>
    <d v="2023-09-27T00:00:00"/>
    <x v="3"/>
    <x v="1"/>
    <x v="0"/>
    <n v="1"/>
    <n v="908.4"/>
    <n v="908.4"/>
    <x v="0"/>
    <n v="47"/>
    <d v="2024-04-10T00:00:00"/>
    <n v="145"/>
    <x v="0"/>
    <n v="3"/>
    <d v="2024-01-12T00:00:00"/>
    <x v="2"/>
    <x v="0"/>
    <x v="8"/>
    <n v="-460"/>
    <n v="1"/>
    <x v="0"/>
  </r>
  <r>
    <s v="C5904"/>
    <x v="2"/>
    <x v="2"/>
    <x v="0"/>
    <d v="2023-11-15T00:00:00"/>
    <s v="O9904"/>
    <d v="2023-09-27T00:00:00"/>
    <x v="1"/>
    <x v="2"/>
    <x v="0"/>
    <n v="3"/>
    <n v="331.41666666666669"/>
    <n v="994.25"/>
    <x v="1"/>
    <n v="45"/>
    <d v="2025-01-14T00:00:00"/>
    <n v="118"/>
    <x v="1"/>
    <n v="4"/>
    <d v="2024-10-31T00:00:00"/>
    <x v="1"/>
    <x v="0"/>
    <x v="8"/>
    <n v="426"/>
    <n v="0"/>
    <x v="0"/>
  </r>
  <r>
    <s v="C6518"/>
    <x v="1"/>
    <x v="2"/>
    <x v="4"/>
    <d v="2024-06-07T00:00:00"/>
    <s v="O10518"/>
    <d v="2023-09-27T00:00:00"/>
    <x v="3"/>
    <x v="3"/>
    <x v="3"/>
    <n v="3"/>
    <n v="308.61333333333334"/>
    <n v="925.84"/>
    <x v="2"/>
    <n v="49"/>
    <d v="2025-04-19T00:00:00"/>
    <n v="81"/>
    <x v="1"/>
    <n v="5"/>
    <d v="2025-11-05T00:00:00"/>
    <x v="1"/>
    <x v="0"/>
    <x v="8"/>
    <n v="316"/>
    <n v="0"/>
    <x v="0"/>
  </r>
  <r>
    <s v="C1191"/>
    <x v="1"/>
    <x v="1"/>
    <x v="4"/>
    <d v="2023-03-12T00:00:00"/>
    <s v="O5191"/>
    <d v="2023-09-27T00:00:00"/>
    <x v="2"/>
    <x v="3"/>
    <x v="1"/>
    <n v="5"/>
    <n v="198.76"/>
    <n v="993.8"/>
    <x v="0"/>
    <n v="34"/>
    <d v="2024-12-27T00:00:00"/>
    <n v="471"/>
    <x v="0"/>
    <n v="4"/>
    <d v="2025-06-25T00:00:00"/>
    <x v="2"/>
    <x v="0"/>
    <x v="8"/>
    <n v="656"/>
    <n v="1"/>
    <x v="0"/>
  </r>
  <r>
    <s v="C6605"/>
    <x v="0"/>
    <x v="2"/>
    <x v="0"/>
    <d v="2025-04-04T00:00:00"/>
    <s v="O10605"/>
    <d v="2023-09-27T00:00:00"/>
    <x v="1"/>
    <x v="0"/>
    <x v="4"/>
    <n v="4"/>
    <n v="288.84750000000003"/>
    <n v="1155.3900000000001"/>
    <x v="1"/>
    <n v="34"/>
    <d v="2024-09-19T00:00:00"/>
    <n v="263"/>
    <x v="1"/>
    <n v="5"/>
    <d v="2025-01-08T00:00:00"/>
    <x v="0"/>
    <x v="0"/>
    <x v="8"/>
    <n v="-197"/>
    <n v="0"/>
    <x v="0"/>
  </r>
  <r>
    <s v="C2018"/>
    <x v="2"/>
    <x v="0"/>
    <x v="4"/>
    <d v="2025-07-08T00:00:00"/>
    <s v="O6018"/>
    <d v="2023-09-27T00:00:00"/>
    <x v="4"/>
    <x v="4"/>
    <x v="3"/>
    <n v="1"/>
    <n v="1047.83"/>
    <n v="1047.83"/>
    <x v="0"/>
    <n v="48"/>
    <d v="2024-11-23T00:00:00"/>
    <n v="13"/>
    <x v="0"/>
    <n v="5"/>
    <d v="2025-04-03T00:00:00"/>
    <x v="1"/>
    <x v="0"/>
    <x v="8"/>
    <n v="-227"/>
    <n v="1"/>
    <x v="0"/>
  </r>
  <r>
    <s v="C1609"/>
    <x v="0"/>
    <x v="1"/>
    <x v="1"/>
    <d v="2024-02-16T00:00:00"/>
    <s v="O5609"/>
    <d v="2023-09-27T00:00:00"/>
    <x v="2"/>
    <x v="0"/>
    <x v="4"/>
    <n v="1"/>
    <n v="969.41"/>
    <n v="969.41"/>
    <x v="1"/>
    <n v="37"/>
    <d v="2025-03-08T00:00:00"/>
    <n v="352"/>
    <x v="1"/>
    <n v="1"/>
    <d v="2024-11-24T00:00:00"/>
    <x v="1"/>
    <x v="0"/>
    <x v="8"/>
    <n v="386"/>
    <n v="0"/>
    <x v="0"/>
  </r>
  <r>
    <s v="C6708"/>
    <x v="2"/>
    <x v="2"/>
    <x v="3"/>
    <d v="2024-04-25T00:00:00"/>
    <s v="O10708"/>
    <d v="2023-09-27T00:00:00"/>
    <x v="4"/>
    <x v="4"/>
    <x v="3"/>
    <n v="2"/>
    <n v="391.15"/>
    <n v="782.3"/>
    <x v="0"/>
    <n v="42"/>
    <d v="2025-04-02T00:00:00"/>
    <n v="344"/>
    <x v="1"/>
    <n v="4"/>
    <d v="2025-07-27T00:00:00"/>
    <x v="1"/>
    <x v="0"/>
    <x v="8"/>
    <n v="342"/>
    <n v="0"/>
    <x v="0"/>
  </r>
  <r>
    <s v="C4637"/>
    <x v="1"/>
    <x v="2"/>
    <x v="3"/>
    <d v="2024-10-30T00:00:00"/>
    <s v="O8637"/>
    <d v="2023-09-28T00:00:00"/>
    <x v="0"/>
    <x v="2"/>
    <x v="1"/>
    <n v="3"/>
    <n v="126.46666666666665"/>
    <n v="379.4"/>
    <x v="0"/>
    <n v="38"/>
    <d v="2025-03-07T00:00:00"/>
    <n v="357"/>
    <x v="0"/>
    <n v="1"/>
    <d v="2025-05-04T00:00:00"/>
    <x v="2"/>
    <x v="1"/>
    <x v="8"/>
    <n v="128"/>
    <n v="1"/>
    <x v="0"/>
  </r>
  <r>
    <s v="C6288"/>
    <x v="2"/>
    <x v="2"/>
    <x v="2"/>
    <d v="2024-09-26T00:00:00"/>
    <s v="O10288"/>
    <d v="2023-09-28T00:00:00"/>
    <x v="2"/>
    <x v="0"/>
    <x v="1"/>
    <n v="5"/>
    <n v="298.72800000000001"/>
    <n v="1493.64"/>
    <x v="2"/>
    <n v="42"/>
    <d v="2025-10-06T00:00:00"/>
    <n v="38"/>
    <x v="1"/>
    <n v="3"/>
    <d v="2025-06-16T00:00:00"/>
    <x v="2"/>
    <x v="1"/>
    <x v="8"/>
    <n v="375"/>
    <n v="0"/>
    <x v="0"/>
  </r>
  <r>
    <s v="C5070"/>
    <x v="2"/>
    <x v="2"/>
    <x v="1"/>
    <d v="2025-04-14T00:00:00"/>
    <s v="O9070"/>
    <d v="2023-09-28T00:00:00"/>
    <x v="1"/>
    <x v="0"/>
    <x v="2"/>
    <n v="2"/>
    <n v="261.565"/>
    <n v="523.13"/>
    <x v="1"/>
    <n v="14"/>
    <d v="2025-06-22T00:00:00"/>
    <n v="201"/>
    <x v="1"/>
    <n v="1"/>
    <d v="2024-12-15T00:00:00"/>
    <x v="0"/>
    <x v="1"/>
    <x v="8"/>
    <n v="69"/>
    <n v="0"/>
    <x v="0"/>
  </r>
  <r>
    <s v="C1877"/>
    <x v="0"/>
    <x v="2"/>
    <x v="1"/>
    <d v="2024-01-30T00:00:00"/>
    <s v="O5877"/>
    <d v="2023-09-28T00:00:00"/>
    <x v="3"/>
    <x v="0"/>
    <x v="1"/>
    <n v="3"/>
    <n v="239.30333333333331"/>
    <n v="717.91"/>
    <x v="2"/>
    <n v="29"/>
    <d v="2025-01-19T00:00:00"/>
    <n v="493"/>
    <x v="0"/>
    <n v="5"/>
    <d v="2025-01-20T00:00:00"/>
    <x v="1"/>
    <x v="1"/>
    <x v="8"/>
    <n v="355"/>
    <n v="1"/>
    <x v="0"/>
  </r>
  <r>
    <s v="C1807"/>
    <x v="2"/>
    <x v="1"/>
    <x v="2"/>
    <d v="2025-01-05T00:00:00"/>
    <s v="O5807"/>
    <d v="2023-09-28T00:00:00"/>
    <x v="1"/>
    <x v="1"/>
    <x v="4"/>
    <n v="2"/>
    <n v="410.73"/>
    <n v="821.46"/>
    <x v="1"/>
    <n v="49"/>
    <d v="2025-05-15T00:00:00"/>
    <n v="411"/>
    <x v="0"/>
    <n v="3"/>
    <d v="2024-07-11T00:00:00"/>
    <x v="0"/>
    <x v="1"/>
    <x v="8"/>
    <n v="130"/>
    <n v="1"/>
    <x v="0"/>
  </r>
  <r>
    <s v="C3638"/>
    <x v="0"/>
    <x v="0"/>
    <x v="4"/>
    <d v="2025-07-23T00:00:00"/>
    <s v="O7638"/>
    <d v="2023-09-28T00:00:00"/>
    <x v="3"/>
    <x v="1"/>
    <x v="1"/>
    <n v="1"/>
    <n v="126.7"/>
    <n v="126.7"/>
    <x v="1"/>
    <n v="11"/>
    <d v="2025-05-16T00:00:00"/>
    <n v="389"/>
    <x v="1"/>
    <n v="5"/>
    <d v="2024-05-09T00:00:00"/>
    <x v="1"/>
    <x v="1"/>
    <x v="8"/>
    <n v="-68"/>
    <n v="0"/>
    <x v="0"/>
  </r>
  <r>
    <s v="C3336"/>
    <x v="1"/>
    <x v="1"/>
    <x v="1"/>
    <d v="2024-05-31T00:00:00"/>
    <s v="O7336"/>
    <d v="2023-09-28T00:00:00"/>
    <x v="4"/>
    <x v="0"/>
    <x v="3"/>
    <n v="3"/>
    <n v="474.07"/>
    <n v="1422.21"/>
    <x v="0"/>
    <n v="16"/>
    <d v="2024-11-13T00:00:00"/>
    <n v="468"/>
    <x v="0"/>
    <n v="3"/>
    <d v="2025-02-28T00:00:00"/>
    <x v="2"/>
    <x v="1"/>
    <x v="8"/>
    <n v="166"/>
    <n v="1"/>
    <x v="0"/>
  </r>
  <r>
    <s v="C6602"/>
    <x v="0"/>
    <x v="2"/>
    <x v="2"/>
    <d v="2023-10-17T00:00:00"/>
    <s v="O10602"/>
    <d v="2023-09-28T00:00:00"/>
    <x v="3"/>
    <x v="4"/>
    <x v="2"/>
    <n v="5"/>
    <n v="244.69"/>
    <n v="1223.45"/>
    <x v="2"/>
    <n v="17"/>
    <d v="2025-01-28T00:00:00"/>
    <n v="310"/>
    <x v="1"/>
    <n v="1"/>
    <d v="2025-04-26T00:00:00"/>
    <x v="2"/>
    <x v="1"/>
    <x v="8"/>
    <n v="469"/>
    <n v="0"/>
    <x v="0"/>
  </r>
  <r>
    <s v="C2270"/>
    <x v="0"/>
    <x v="1"/>
    <x v="1"/>
    <d v="2025-03-16T00:00:00"/>
    <s v="O6270"/>
    <d v="2023-09-29T00:00:00"/>
    <x v="4"/>
    <x v="1"/>
    <x v="2"/>
    <n v="3"/>
    <n v="423.75333333333333"/>
    <n v="1271.26"/>
    <x v="1"/>
    <n v="33"/>
    <d v="2024-10-12T00:00:00"/>
    <n v="386"/>
    <x v="1"/>
    <n v="3"/>
    <d v="2025-04-28T00:00:00"/>
    <x v="0"/>
    <x v="2"/>
    <x v="8"/>
    <n v="-155"/>
    <n v="0"/>
    <x v="0"/>
  </r>
  <r>
    <s v="C6176"/>
    <x v="1"/>
    <x v="2"/>
    <x v="0"/>
    <d v="2024-01-28T00:00:00"/>
    <s v="O10176"/>
    <d v="2023-09-29T00:00:00"/>
    <x v="1"/>
    <x v="4"/>
    <x v="4"/>
    <n v="1"/>
    <n v="1234.5899999999999"/>
    <n v="1234.5899999999999"/>
    <x v="1"/>
    <n v="47"/>
    <d v="2025-05-24T00:00:00"/>
    <n v="294"/>
    <x v="1"/>
    <n v="4"/>
    <d v="2024-11-11T00:00:00"/>
    <x v="0"/>
    <x v="2"/>
    <x v="8"/>
    <n v="482"/>
    <n v="0"/>
    <x v="0"/>
  </r>
  <r>
    <s v="C4947"/>
    <x v="1"/>
    <x v="1"/>
    <x v="1"/>
    <d v="2025-07-25T00:00:00"/>
    <s v="O8947"/>
    <d v="2023-09-29T00:00:00"/>
    <x v="4"/>
    <x v="1"/>
    <x v="3"/>
    <n v="4"/>
    <n v="136.91999999999999"/>
    <n v="547.67999999999995"/>
    <x v="2"/>
    <n v="44"/>
    <d v="2025-05-20T00:00:00"/>
    <n v="413"/>
    <x v="1"/>
    <n v="3"/>
    <d v="2025-03-30T00:00:00"/>
    <x v="0"/>
    <x v="2"/>
    <x v="8"/>
    <n v="-66"/>
    <n v="0"/>
    <x v="0"/>
  </r>
  <r>
    <s v="C2698"/>
    <x v="0"/>
    <x v="2"/>
    <x v="2"/>
    <d v="2025-01-06T00:00:00"/>
    <s v="O6698"/>
    <d v="2023-09-29T00:00:00"/>
    <x v="1"/>
    <x v="4"/>
    <x v="0"/>
    <n v="4"/>
    <n v="87.655000000000001"/>
    <n v="350.62"/>
    <x v="2"/>
    <n v="6"/>
    <d v="2025-05-25T00:00:00"/>
    <n v="331"/>
    <x v="0"/>
    <n v="2"/>
    <d v="2025-03-31T00:00:00"/>
    <x v="0"/>
    <x v="2"/>
    <x v="8"/>
    <n v="139"/>
    <n v="1"/>
    <x v="0"/>
  </r>
  <r>
    <s v="C2341"/>
    <x v="2"/>
    <x v="0"/>
    <x v="1"/>
    <d v="2023-08-31T00:00:00"/>
    <s v="O6341"/>
    <d v="2023-09-29T00:00:00"/>
    <x v="1"/>
    <x v="4"/>
    <x v="0"/>
    <n v="2"/>
    <n v="414.09500000000003"/>
    <n v="828.19"/>
    <x v="0"/>
    <n v="49"/>
    <d v="2025-03-05T00:00:00"/>
    <n v="214"/>
    <x v="1"/>
    <n v="5"/>
    <d v="2025-02-03T00:00:00"/>
    <x v="2"/>
    <x v="2"/>
    <x v="8"/>
    <n v="552"/>
    <n v="0"/>
    <x v="0"/>
  </r>
  <r>
    <s v="C4681"/>
    <x v="1"/>
    <x v="1"/>
    <x v="0"/>
    <d v="2025-03-01T00:00:00"/>
    <s v="O8681"/>
    <d v="2023-09-29T00:00:00"/>
    <x v="4"/>
    <x v="0"/>
    <x v="2"/>
    <n v="4"/>
    <n v="316.58749999999998"/>
    <n v="1266.3499999999999"/>
    <x v="1"/>
    <n v="2"/>
    <d v="2025-01-21T00:00:00"/>
    <n v="181"/>
    <x v="0"/>
    <n v="4"/>
    <d v="2025-02-01T00:00:00"/>
    <x v="1"/>
    <x v="2"/>
    <x v="8"/>
    <n v="-39"/>
    <n v="1"/>
    <x v="0"/>
  </r>
  <r>
    <s v="C6627"/>
    <x v="0"/>
    <x v="2"/>
    <x v="1"/>
    <d v="2024-06-21T00:00:00"/>
    <s v="O10627"/>
    <d v="2023-09-29T00:00:00"/>
    <x v="0"/>
    <x v="2"/>
    <x v="3"/>
    <n v="5"/>
    <n v="180.86799999999999"/>
    <n v="904.34"/>
    <x v="2"/>
    <n v="13"/>
    <d v="2024-11-14T00:00:00"/>
    <n v="109"/>
    <x v="0"/>
    <n v="4"/>
    <d v="2025-01-22T00:00:00"/>
    <x v="2"/>
    <x v="2"/>
    <x v="8"/>
    <n v="146"/>
    <n v="1"/>
    <x v="0"/>
  </r>
  <r>
    <s v="C6558"/>
    <x v="1"/>
    <x v="1"/>
    <x v="0"/>
    <d v="2025-05-30T00:00:00"/>
    <s v="O10558"/>
    <d v="2023-09-29T00:00:00"/>
    <x v="4"/>
    <x v="3"/>
    <x v="3"/>
    <n v="4"/>
    <n v="258.93"/>
    <n v="1035.72"/>
    <x v="0"/>
    <n v="42"/>
    <d v="2025-02-08T00:00:00"/>
    <n v="95"/>
    <x v="1"/>
    <n v="3"/>
    <d v="2025-02-16T00:00:00"/>
    <x v="0"/>
    <x v="2"/>
    <x v="8"/>
    <n v="-111"/>
    <n v="0"/>
    <x v="0"/>
  </r>
  <r>
    <s v="C3435"/>
    <x v="1"/>
    <x v="2"/>
    <x v="2"/>
    <d v="2024-07-07T00:00:00"/>
    <s v="O7435"/>
    <d v="2023-09-29T00:00:00"/>
    <x v="1"/>
    <x v="2"/>
    <x v="3"/>
    <n v="3"/>
    <n v="284.23333333333335"/>
    <n v="852.7"/>
    <x v="0"/>
    <n v="26"/>
    <d v="2024-08-09T00:00:00"/>
    <n v="415"/>
    <x v="0"/>
    <n v="2"/>
    <d v="2025-01-24T00:00:00"/>
    <x v="2"/>
    <x v="2"/>
    <x v="8"/>
    <n v="33"/>
    <n v="1"/>
    <x v="0"/>
  </r>
  <r>
    <s v="C3987"/>
    <x v="0"/>
    <x v="0"/>
    <x v="2"/>
    <d v="2024-04-28T00:00:00"/>
    <s v="O7987"/>
    <d v="2023-09-30T00:00:00"/>
    <x v="2"/>
    <x v="2"/>
    <x v="1"/>
    <n v="4"/>
    <n v="362.57499999999999"/>
    <n v="1450.3"/>
    <x v="1"/>
    <n v="39"/>
    <d v="2025-01-26T00:00:00"/>
    <n v="444"/>
    <x v="1"/>
    <n v="4"/>
    <d v="2024-01-09T00:00:00"/>
    <x v="2"/>
    <x v="3"/>
    <x v="8"/>
    <n v="273"/>
    <n v="0"/>
    <x v="0"/>
  </r>
  <r>
    <s v="C5325"/>
    <x v="2"/>
    <x v="2"/>
    <x v="0"/>
    <d v="2024-12-20T00:00:00"/>
    <s v="O9325"/>
    <d v="2023-09-30T00:00:00"/>
    <x v="3"/>
    <x v="1"/>
    <x v="1"/>
    <n v="4"/>
    <n v="194.4725"/>
    <n v="777.89"/>
    <x v="0"/>
    <n v="14"/>
    <d v="2025-11-05T00:00:00"/>
    <n v="333"/>
    <x v="1"/>
    <n v="2"/>
    <d v="2024-09-28T00:00:00"/>
    <x v="2"/>
    <x v="3"/>
    <x v="8"/>
    <n v="320"/>
    <n v="0"/>
    <x v="0"/>
  </r>
  <r>
    <s v="C1645"/>
    <x v="0"/>
    <x v="0"/>
    <x v="2"/>
    <d v="2024-09-02T00:00:00"/>
    <s v="O5645"/>
    <d v="2023-09-30T00:00:00"/>
    <x v="4"/>
    <x v="2"/>
    <x v="0"/>
    <n v="4"/>
    <n v="183.46"/>
    <n v="733.84"/>
    <x v="0"/>
    <n v="44"/>
    <d v="2025-11-04T00:00:00"/>
    <n v="331"/>
    <x v="0"/>
    <n v="1"/>
    <d v="2025-02-19T00:00:00"/>
    <x v="0"/>
    <x v="3"/>
    <x v="8"/>
    <n v="428"/>
    <n v="1"/>
    <x v="0"/>
  </r>
  <r>
    <s v="C2182"/>
    <x v="2"/>
    <x v="0"/>
    <x v="4"/>
    <d v="2024-05-06T00:00:00"/>
    <s v="O6182"/>
    <d v="2023-09-30T00:00:00"/>
    <x v="1"/>
    <x v="4"/>
    <x v="1"/>
    <n v="3"/>
    <n v="229.96"/>
    <n v="689.88"/>
    <x v="2"/>
    <n v="19"/>
    <d v="2025-05-02T00:00:00"/>
    <n v="221"/>
    <x v="1"/>
    <n v="5"/>
    <d v="2025-05-03T00:00:00"/>
    <x v="2"/>
    <x v="3"/>
    <x v="8"/>
    <n v="361"/>
    <n v="0"/>
    <x v="0"/>
  </r>
  <r>
    <s v="C4165"/>
    <x v="0"/>
    <x v="1"/>
    <x v="3"/>
    <d v="2023-10-18T00:00:00"/>
    <s v="O8165"/>
    <d v="2023-09-30T00:00:00"/>
    <x v="0"/>
    <x v="4"/>
    <x v="3"/>
    <n v="2"/>
    <n v="689.06500000000005"/>
    <n v="1378.13"/>
    <x v="2"/>
    <n v="6"/>
    <d v="2025-08-04T00:00:00"/>
    <n v="435"/>
    <x v="0"/>
    <n v="5"/>
    <d v="2024-07-12T00:00:00"/>
    <x v="1"/>
    <x v="3"/>
    <x v="8"/>
    <n v="656"/>
    <n v="1"/>
    <x v="0"/>
  </r>
  <r>
    <s v="C3146"/>
    <x v="0"/>
    <x v="2"/>
    <x v="3"/>
    <d v="2024-05-08T00:00:00"/>
    <s v="O7146"/>
    <d v="2023-09-30T00:00:00"/>
    <x v="0"/>
    <x v="0"/>
    <x v="3"/>
    <n v="5"/>
    <n v="131.66400000000002"/>
    <n v="658.32"/>
    <x v="0"/>
    <n v="8"/>
    <d v="2025-06-27T00:00:00"/>
    <n v="142"/>
    <x v="0"/>
    <n v="4"/>
    <d v="2025-01-26T00:00:00"/>
    <x v="1"/>
    <x v="3"/>
    <x v="8"/>
    <n v="415"/>
    <n v="1"/>
    <x v="0"/>
  </r>
  <r>
    <s v="C3699"/>
    <x v="0"/>
    <x v="0"/>
    <x v="4"/>
    <d v="2023-09-26T00:00:00"/>
    <s v="O7699"/>
    <d v="2023-09-30T00:00:00"/>
    <x v="2"/>
    <x v="0"/>
    <x v="0"/>
    <n v="5"/>
    <n v="96.448000000000008"/>
    <n v="482.24"/>
    <x v="0"/>
    <n v="26"/>
    <d v="2025-06-02T00:00:00"/>
    <n v="256"/>
    <x v="0"/>
    <n v="3"/>
    <d v="2025-10-08T00:00:00"/>
    <x v="2"/>
    <x v="3"/>
    <x v="8"/>
    <n v="615"/>
    <n v="1"/>
    <x v="0"/>
  </r>
  <r>
    <s v="C4298"/>
    <x v="0"/>
    <x v="0"/>
    <x v="4"/>
    <d v="2024-03-03T00:00:00"/>
    <s v="O8298"/>
    <d v="2023-09-30T00:00:00"/>
    <x v="0"/>
    <x v="3"/>
    <x v="3"/>
    <n v="1"/>
    <n v="722.27"/>
    <n v="722.27"/>
    <x v="2"/>
    <n v="24"/>
    <d v="2025-07-14T00:00:00"/>
    <n v="6"/>
    <x v="1"/>
    <n v="5"/>
    <d v="2025-03-13T00:00:00"/>
    <x v="0"/>
    <x v="3"/>
    <x v="8"/>
    <n v="498"/>
    <n v="0"/>
    <x v="0"/>
  </r>
  <r>
    <s v="C4441"/>
    <x v="0"/>
    <x v="2"/>
    <x v="0"/>
    <d v="2025-02-14T00:00:00"/>
    <s v="O8441"/>
    <d v="2023-09-30T00:00:00"/>
    <x v="2"/>
    <x v="4"/>
    <x v="4"/>
    <n v="2"/>
    <n v="164.11"/>
    <n v="328.22"/>
    <x v="1"/>
    <n v="15"/>
    <d v="2025-09-08T00:00:00"/>
    <n v="447"/>
    <x v="0"/>
    <n v="1"/>
    <d v="2025-11-02T00:00:00"/>
    <x v="1"/>
    <x v="3"/>
    <x v="8"/>
    <n v="206"/>
    <n v="1"/>
    <x v="0"/>
  </r>
  <r>
    <s v="C2596"/>
    <x v="2"/>
    <x v="2"/>
    <x v="2"/>
    <d v="2024-05-08T00:00:00"/>
    <s v="O6596"/>
    <d v="2023-09-30T00:00:00"/>
    <x v="1"/>
    <x v="4"/>
    <x v="3"/>
    <n v="2"/>
    <n v="451.05"/>
    <n v="902.1"/>
    <x v="2"/>
    <n v="25"/>
    <d v="2025-07-15T00:00:00"/>
    <n v="280"/>
    <x v="0"/>
    <n v="5"/>
    <d v="2024-07-10T00:00:00"/>
    <x v="2"/>
    <x v="3"/>
    <x v="8"/>
    <n v="433"/>
    <n v="1"/>
    <x v="0"/>
  </r>
  <r>
    <s v="C1852"/>
    <x v="1"/>
    <x v="2"/>
    <x v="1"/>
    <d v="2025-11-04T00:00:00"/>
    <s v="O5852"/>
    <d v="2023-01-10T00:00:00"/>
    <x v="1"/>
    <x v="4"/>
    <x v="4"/>
    <n v="2"/>
    <n v="279.17"/>
    <n v="558.34"/>
    <x v="1"/>
    <n v="40"/>
    <d v="2025-04-06T00:00:00"/>
    <n v="361"/>
    <x v="1"/>
    <n v="2"/>
    <d v="2025-04-16T00:00:00"/>
    <x v="0"/>
    <x v="6"/>
    <x v="1"/>
    <n v="-212"/>
    <n v="0"/>
    <x v="0"/>
  </r>
  <r>
    <s v="C1310"/>
    <x v="1"/>
    <x v="0"/>
    <x v="1"/>
    <d v="2024-10-19T00:00:00"/>
    <s v="O5310"/>
    <d v="2023-01-10T00:00:00"/>
    <x v="1"/>
    <x v="1"/>
    <x v="4"/>
    <n v="1"/>
    <n v="689.59"/>
    <n v="689.59"/>
    <x v="1"/>
    <n v="32"/>
    <d v="2024-11-12T00:00:00"/>
    <n v="387"/>
    <x v="1"/>
    <n v="1"/>
    <d v="2024-05-12T00:00:00"/>
    <x v="1"/>
    <x v="6"/>
    <x v="1"/>
    <n v="24"/>
    <n v="0"/>
    <x v="0"/>
  </r>
  <r>
    <s v="C1871"/>
    <x v="0"/>
    <x v="0"/>
    <x v="1"/>
    <d v="2023-08-11T00:00:00"/>
    <s v="O5871"/>
    <d v="2023-01-10T00:00:00"/>
    <x v="1"/>
    <x v="1"/>
    <x v="4"/>
    <n v="4"/>
    <n v="134.965"/>
    <n v="539.86"/>
    <x v="1"/>
    <n v="28"/>
    <d v="2025-01-05T00:00:00"/>
    <n v="26"/>
    <x v="0"/>
    <n v="4"/>
    <d v="2024-08-21T00:00:00"/>
    <x v="1"/>
    <x v="6"/>
    <x v="1"/>
    <n v="513"/>
    <n v="1"/>
    <x v="0"/>
  </r>
  <r>
    <s v="C4910"/>
    <x v="1"/>
    <x v="1"/>
    <x v="1"/>
    <d v="2023-11-25T00:00:00"/>
    <s v="O8910"/>
    <d v="2023-01-10T00:00:00"/>
    <x v="4"/>
    <x v="0"/>
    <x v="0"/>
    <n v="3"/>
    <n v="485.58666666666664"/>
    <n v="1456.76"/>
    <x v="1"/>
    <n v="43"/>
    <d v="2025-03-13T00:00:00"/>
    <n v="291"/>
    <x v="1"/>
    <n v="3"/>
    <d v="2024-12-09T00:00:00"/>
    <x v="0"/>
    <x v="6"/>
    <x v="1"/>
    <n v="474"/>
    <n v="0"/>
    <x v="0"/>
  </r>
  <r>
    <s v="C1888"/>
    <x v="1"/>
    <x v="0"/>
    <x v="1"/>
    <d v="2024-09-30T00:00:00"/>
    <s v="O5888"/>
    <d v="2023-01-10T00:00:00"/>
    <x v="1"/>
    <x v="4"/>
    <x v="4"/>
    <n v="5"/>
    <n v="294.54399999999998"/>
    <n v="1472.72"/>
    <x v="1"/>
    <n v="49"/>
    <d v="2025-03-30T00:00:00"/>
    <n v="112"/>
    <x v="0"/>
    <n v="4"/>
    <d v="2025-01-21T00:00:00"/>
    <x v="1"/>
    <x v="6"/>
    <x v="1"/>
    <n v="181"/>
    <n v="1"/>
    <x v="0"/>
  </r>
  <r>
    <s v="C3779"/>
    <x v="0"/>
    <x v="1"/>
    <x v="0"/>
    <d v="2023-10-24T00:00:00"/>
    <s v="O7779"/>
    <d v="2023-01-10T00:00:00"/>
    <x v="2"/>
    <x v="3"/>
    <x v="2"/>
    <n v="4"/>
    <n v="68.709999999999994"/>
    <n v="274.83999999999997"/>
    <x v="1"/>
    <n v="22"/>
    <d v="2025-02-16T00:00:00"/>
    <n v="186"/>
    <x v="1"/>
    <n v="3"/>
    <d v="2024-09-27T00:00:00"/>
    <x v="2"/>
    <x v="6"/>
    <x v="1"/>
    <n v="481"/>
    <n v="0"/>
    <x v="0"/>
  </r>
  <r>
    <s v="C4588"/>
    <x v="2"/>
    <x v="0"/>
    <x v="3"/>
    <d v="2024-01-09T00:00:00"/>
    <s v="O8588"/>
    <d v="2023-01-10T00:00:00"/>
    <x v="4"/>
    <x v="4"/>
    <x v="3"/>
    <n v="3"/>
    <n v="200.92999999999998"/>
    <n v="602.79"/>
    <x v="2"/>
    <n v="29"/>
    <d v="2025-12-04T00:00:00"/>
    <n v="166"/>
    <x v="0"/>
    <n v="2"/>
    <d v="2024-02-11T00:00:00"/>
    <x v="1"/>
    <x v="6"/>
    <x v="1"/>
    <n v="695"/>
    <n v="1"/>
    <x v="0"/>
  </r>
  <r>
    <s v="C3908"/>
    <x v="0"/>
    <x v="2"/>
    <x v="0"/>
    <d v="2023-09-27T00:00:00"/>
    <s v="O7908"/>
    <d v="2023-02-10T00:00:00"/>
    <x v="0"/>
    <x v="1"/>
    <x v="4"/>
    <n v="5"/>
    <n v="284.02"/>
    <n v="1420.1"/>
    <x v="2"/>
    <n v="15"/>
    <d v="2025-06-05T00:00:00"/>
    <n v="217"/>
    <x v="0"/>
    <n v="1"/>
    <d v="2025-05-04T00:00:00"/>
    <x v="2"/>
    <x v="2"/>
    <x v="2"/>
    <n v="617"/>
    <n v="1"/>
    <x v="0"/>
  </r>
  <r>
    <s v="C1303"/>
    <x v="0"/>
    <x v="2"/>
    <x v="2"/>
    <d v="2025-06-23T00:00:00"/>
    <s v="O5303"/>
    <d v="2023-02-10T00:00:00"/>
    <x v="3"/>
    <x v="1"/>
    <x v="1"/>
    <n v="4"/>
    <n v="251.76"/>
    <n v="1007.04"/>
    <x v="0"/>
    <n v="22"/>
    <d v="2025-02-27T00:00:00"/>
    <n v="18"/>
    <x v="1"/>
    <n v="3"/>
    <d v="2024-11-13T00:00:00"/>
    <x v="1"/>
    <x v="2"/>
    <x v="2"/>
    <n v="-116"/>
    <n v="0"/>
    <x v="0"/>
  </r>
  <r>
    <s v="C6045"/>
    <x v="2"/>
    <x v="2"/>
    <x v="1"/>
    <d v="2025-06-14T00:00:00"/>
    <s v="O10045"/>
    <d v="2023-02-10T00:00:00"/>
    <x v="3"/>
    <x v="1"/>
    <x v="1"/>
    <n v="1"/>
    <n v="184.69"/>
    <n v="184.69"/>
    <x v="0"/>
    <n v="25"/>
    <d v="2024-11-27T00:00:00"/>
    <n v="21"/>
    <x v="1"/>
    <n v="2"/>
    <d v="2024-03-12T00:00:00"/>
    <x v="2"/>
    <x v="2"/>
    <x v="2"/>
    <n v="-199"/>
    <n v="0"/>
    <x v="0"/>
  </r>
  <r>
    <s v="C2221"/>
    <x v="0"/>
    <x v="1"/>
    <x v="2"/>
    <d v="2024-09-27T00:00:00"/>
    <s v="O6221"/>
    <d v="2023-02-10T00:00:00"/>
    <x v="4"/>
    <x v="3"/>
    <x v="1"/>
    <n v="2"/>
    <n v="429.58"/>
    <n v="859.16"/>
    <x v="0"/>
    <n v="18"/>
    <d v="2025-08-20T00:00:00"/>
    <n v="107"/>
    <x v="0"/>
    <n v="2"/>
    <d v="2025-07-14T00:00:00"/>
    <x v="0"/>
    <x v="2"/>
    <x v="2"/>
    <n v="327"/>
    <n v="1"/>
    <x v="0"/>
  </r>
  <r>
    <s v="C3022"/>
    <x v="1"/>
    <x v="0"/>
    <x v="4"/>
    <d v="2024-03-25T00:00:00"/>
    <s v="O7022"/>
    <d v="2023-02-10T00:00:00"/>
    <x v="2"/>
    <x v="0"/>
    <x v="2"/>
    <n v="4"/>
    <n v="197.17750000000001"/>
    <n v="788.71"/>
    <x v="2"/>
    <n v="27"/>
    <d v="2025-12-03T00:00:00"/>
    <n v="166"/>
    <x v="1"/>
    <n v="1"/>
    <d v="2025-02-19T00:00:00"/>
    <x v="2"/>
    <x v="2"/>
    <x v="2"/>
    <n v="618"/>
    <n v="0"/>
    <x v="0"/>
  </r>
  <r>
    <s v="C3098"/>
    <x v="0"/>
    <x v="2"/>
    <x v="3"/>
    <d v="2024-11-14T00:00:00"/>
    <s v="O7098"/>
    <d v="2023-03-10T00:00:00"/>
    <x v="4"/>
    <x v="0"/>
    <x v="3"/>
    <n v="1"/>
    <n v="1479.44"/>
    <n v="1479.44"/>
    <x v="1"/>
    <n v="15"/>
    <d v="2024-11-18T00:00:00"/>
    <n v="268"/>
    <x v="0"/>
    <n v="3"/>
    <d v="2025-01-27T00:00:00"/>
    <x v="0"/>
    <x v="2"/>
    <x v="3"/>
    <n v="4"/>
    <n v="1"/>
    <x v="0"/>
  </r>
  <r>
    <s v="C5077"/>
    <x v="0"/>
    <x v="0"/>
    <x v="1"/>
    <d v="2024-01-16T00:00:00"/>
    <s v="O9077"/>
    <d v="2023-03-10T00:00:00"/>
    <x v="3"/>
    <x v="4"/>
    <x v="0"/>
    <n v="5"/>
    <n v="246.51799999999997"/>
    <n v="1232.5899999999999"/>
    <x v="0"/>
    <n v="49"/>
    <d v="2024-10-30T00:00:00"/>
    <n v="43"/>
    <x v="0"/>
    <n v="3"/>
    <d v="2025-01-21T00:00:00"/>
    <x v="1"/>
    <x v="2"/>
    <x v="3"/>
    <n v="288"/>
    <n v="1"/>
    <x v="0"/>
  </r>
  <r>
    <s v="C5812"/>
    <x v="0"/>
    <x v="0"/>
    <x v="1"/>
    <d v="2024-07-02T00:00:00"/>
    <s v="O9812"/>
    <d v="2023-03-10T00:00:00"/>
    <x v="3"/>
    <x v="0"/>
    <x v="2"/>
    <n v="5"/>
    <n v="183.63399999999999"/>
    <n v="918.17"/>
    <x v="2"/>
    <n v="30"/>
    <d v="2025-04-30T00:00:00"/>
    <n v="347"/>
    <x v="1"/>
    <n v="3"/>
    <d v="2025-05-27T00:00:00"/>
    <x v="1"/>
    <x v="2"/>
    <x v="3"/>
    <n v="302"/>
    <n v="0"/>
    <x v="0"/>
  </r>
  <r>
    <s v="C6928"/>
    <x v="1"/>
    <x v="0"/>
    <x v="2"/>
    <d v="2024-05-14T00:00:00"/>
    <s v="O10928"/>
    <d v="2023-03-10T00:00:00"/>
    <x v="4"/>
    <x v="1"/>
    <x v="4"/>
    <n v="5"/>
    <n v="82.76"/>
    <n v="413.8"/>
    <x v="0"/>
    <n v="43"/>
    <d v="2025-05-27T00:00:00"/>
    <n v="105"/>
    <x v="0"/>
    <n v="3"/>
    <d v="2024-11-23T00:00:00"/>
    <x v="2"/>
    <x v="2"/>
    <x v="3"/>
    <n v="378"/>
    <n v="1"/>
    <x v="0"/>
  </r>
  <r>
    <s v="C6696"/>
    <x v="1"/>
    <x v="1"/>
    <x v="3"/>
    <d v="2024-05-15T00:00:00"/>
    <s v="O10696"/>
    <d v="2023-03-10T00:00:00"/>
    <x v="3"/>
    <x v="3"/>
    <x v="1"/>
    <n v="5"/>
    <n v="236.958"/>
    <n v="1184.79"/>
    <x v="0"/>
    <n v="35"/>
    <d v="2024-09-11T00:00:00"/>
    <n v="315"/>
    <x v="1"/>
    <n v="5"/>
    <d v="2025-05-30T00:00:00"/>
    <x v="1"/>
    <x v="2"/>
    <x v="3"/>
    <n v="119"/>
    <n v="0"/>
    <x v="0"/>
  </r>
  <r>
    <s v="C1173"/>
    <x v="0"/>
    <x v="2"/>
    <x v="1"/>
    <d v="2024-08-22T00:00:00"/>
    <s v="O5173"/>
    <d v="2023-04-10T00:00:00"/>
    <x v="4"/>
    <x v="2"/>
    <x v="0"/>
    <n v="3"/>
    <n v="113.7"/>
    <n v="341.1"/>
    <x v="1"/>
    <n v="1"/>
    <d v="2025-05-15T00:00:00"/>
    <n v="183"/>
    <x v="1"/>
    <n v="4"/>
    <d v="2024-10-11T00:00:00"/>
    <x v="1"/>
    <x v="5"/>
    <x v="4"/>
    <n v="266"/>
    <n v="0"/>
    <x v="0"/>
  </r>
  <r>
    <s v="C3851"/>
    <x v="1"/>
    <x v="0"/>
    <x v="4"/>
    <d v="2025-01-16T00:00:00"/>
    <s v="O7851"/>
    <d v="2023-04-10T00:00:00"/>
    <x v="2"/>
    <x v="0"/>
    <x v="1"/>
    <n v="5"/>
    <n v="292.322"/>
    <n v="1461.61"/>
    <x v="0"/>
    <n v="15"/>
    <d v="2024-11-22T00:00:00"/>
    <n v="231"/>
    <x v="0"/>
    <n v="1"/>
    <d v="2025-08-02T00:00:00"/>
    <x v="1"/>
    <x v="5"/>
    <x v="4"/>
    <n v="-55"/>
    <n v="1"/>
    <x v="0"/>
  </r>
  <r>
    <s v="C2178"/>
    <x v="1"/>
    <x v="0"/>
    <x v="0"/>
    <d v="2023-10-22T00:00:00"/>
    <s v="O6178"/>
    <d v="2023-04-10T00:00:00"/>
    <x v="0"/>
    <x v="1"/>
    <x v="4"/>
    <n v="5"/>
    <n v="91.460000000000008"/>
    <n v="457.3"/>
    <x v="2"/>
    <n v="5"/>
    <d v="2025-06-06T00:00:00"/>
    <n v="458"/>
    <x v="0"/>
    <n v="3"/>
    <d v="2025-05-20T00:00:00"/>
    <x v="0"/>
    <x v="5"/>
    <x v="4"/>
    <n v="593"/>
    <n v="1"/>
    <x v="0"/>
  </r>
  <r>
    <s v="C6061"/>
    <x v="0"/>
    <x v="2"/>
    <x v="1"/>
    <d v="2024-07-20T00:00:00"/>
    <s v="O10061"/>
    <d v="2023-04-10T00:00:00"/>
    <x v="0"/>
    <x v="4"/>
    <x v="1"/>
    <n v="2"/>
    <n v="431.79500000000002"/>
    <n v="863.59"/>
    <x v="1"/>
    <n v="36"/>
    <d v="2025-03-27T00:00:00"/>
    <n v="120"/>
    <x v="1"/>
    <n v="4"/>
    <d v="2025-04-13T00:00:00"/>
    <x v="2"/>
    <x v="5"/>
    <x v="4"/>
    <n v="250"/>
    <n v="0"/>
    <x v="0"/>
  </r>
  <r>
    <s v="C5419"/>
    <x v="0"/>
    <x v="2"/>
    <x v="2"/>
    <d v="2024-09-22T00:00:00"/>
    <s v="O9419"/>
    <d v="2023-04-10T00:00:00"/>
    <x v="2"/>
    <x v="1"/>
    <x v="0"/>
    <n v="5"/>
    <n v="138.744"/>
    <n v="693.72"/>
    <x v="1"/>
    <n v="22"/>
    <d v="2025-09-06T00:00:00"/>
    <n v="59"/>
    <x v="1"/>
    <n v="2"/>
    <d v="2025-01-30T00:00:00"/>
    <x v="1"/>
    <x v="5"/>
    <x v="4"/>
    <n v="349"/>
    <n v="0"/>
    <x v="0"/>
  </r>
  <r>
    <s v="C2162"/>
    <x v="2"/>
    <x v="1"/>
    <x v="2"/>
    <d v="2024-12-03T00:00:00"/>
    <s v="O6162"/>
    <d v="2023-04-10T00:00:00"/>
    <x v="2"/>
    <x v="0"/>
    <x v="4"/>
    <n v="1"/>
    <n v="1409.53"/>
    <n v="1409.53"/>
    <x v="0"/>
    <n v="25"/>
    <d v="2025-07-06T00:00:00"/>
    <n v="329"/>
    <x v="1"/>
    <n v="5"/>
    <d v="2025-07-27T00:00:00"/>
    <x v="0"/>
    <x v="5"/>
    <x v="4"/>
    <n v="215"/>
    <n v="0"/>
    <x v="0"/>
  </r>
  <r>
    <s v="C4286"/>
    <x v="2"/>
    <x v="2"/>
    <x v="2"/>
    <d v="2024-10-23T00:00:00"/>
    <s v="O8286"/>
    <d v="2023-04-10T00:00:00"/>
    <x v="1"/>
    <x v="4"/>
    <x v="2"/>
    <n v="3"/>
    <n v="334.38666666666666"/>
    <n v="1003.16"/>
    <x v="1"/>
    <n v="23"/>
    <d v="2025-03-26T00:00:00"/>
    <n v="210"/>
    <x v="0"/>
    <n v="1"/>
    <d v="2024-11-28T00:00:00"/>
    <x v="1"/>
    <x v="5"/>
    <x v="4"/>
    <n v="154"/>
    <n v="1"/>
    <x v="0"/>
  </r>
  <r>
    <s v="C1180"/>
    <x v="0"/>
    <x v="2"/>
    <x v="3"/>
    <d v="2024-05-24T00:00:00"/>
    <s v="O5180"/>
    <d v="2023-04-10T00:00:00"/>
    <x v="4"/>
    <x v="2"/>
    <x v="2"/>
    <n v="2"/>
    <n v="418.76"/>
    <n v="837.52"/>
    <x v="1"/>
    <n v="32"/>
    <d v="2024-10-27T00:00:00"/>
    <n v="268"/>
    <x v="1"/>
    <n v="4"/>
    <d v="2025-04-02T00:00:00"/>
    <x v="0"/>
    <x v="5"/>
    <x v="4"/>
    <n v="156"/>
    <n v="0"/>
    <x v="0"/>
  </r>
  <r>
    <s v="C6192"/>
    <x v="2"/>
    <x v="0"/>
    <x v="1"/>
    <d v="2024-01-13T00:00:00"/>
    <s v="O10192"/>
    <d v="2023-05-10T00:00:00"/>
    <x v="0"/>
    <x v="0"/>
    <x v="2"/>
    <n v="5"/>
    <n v="213.57199999999997"/>
    <n v="1067.8599999999999"/>
    <x v="0"/>
    <n v="41"/>
    <d v="2024-08-27T00:00:00"/>
    <n v="164"/>
    <x v="1"/>
    <n v="1"/>
    <d v="2025-08-05T00:00:00"/>
    <x v="2"/>
    <x v="0"/>
    <x v="5"/>
    <n v="227"/>
    <n v="0"/>
    <x v="0"/>
  </r>
  <r>
    <s v="C3598"/>
    <x v="2"/>
    <x v="1"/>
    <x v="3"/>
    <d v="2025-08-15T00:00:00"/>
    <s v="O7598"/>
    <d v="2023-05-10T00:00:00"/>
    <x v="4"/>
    <x v="3"/>
    <x v="2"/>
    <n v="4"/>
    <n v="164.7"/>
    <n v="658.8"/>
    <x v="1"/>
    <n v="10"/>
    <d v="2025-03-19T00:00:00"/>
    <n v="19"/>
    <x v="0"/>
    <n v="3"/>
    <d v="2025-09-08T00:00:00"/>
    <x v="0"/>
    <x v="0"/>
    <x v="5"/>
    <n v="-149"/>
    <n v="1"/>
    <x v="0"/>
  </r>
  <r>
    <s v="C5317"/>
    <x v="0"/>
    <x v="0"/>
    <x v="4"/>
    <d v="2025-02-22T00:00:00"/>
    <s v="O9317"/>
    <d v="2023-05-10T00:00:00"/>
    <x v="4"/>
    <x v="0"/>
    <x v="3"/>
    <n v="3"/>
    <n v="450.79333333333335"/>
    <n v="1352.38"/>
    <x v="0"/>
    <n v="47"/>
    <d v="2025-04-20T00:00:00"/>
    <n v="352"/>
    <x v="0"/>
    <n v="5"/>
    <d v="2025-07-28T00:00:00"/>
    <x v="0"/>
    <x v="0"/>
    <x v="5"/>
    <n v="57"/>
    <n v="1"/>
    <x v="0"/>
  </r>
  <r>
    <s v="C6935"/>
    <x v="1"/>
    <x v="1"/>
    <x v="4"/>
    <d v="2025-09-03T00:00:00"/>
    <s v="O10935"/>
    <d v="2023-05-10T00:00:00"/>
    <x v="0"/>
    <x v="0"/>
    <x v="4"/>
    <n v="5"/>
    <n v="47.96"/>
    <n v="239.8"/>
    <x v="1"/>
    <n v="9"/>
    <d v="2025-06-30T00:00:00"/>
    <n v="79"/>
    <x v="1"/>
    <n v="5"/>
    <d v="2024-11-15T00:00:00"/>
    <x v="2"/>
    <x v="0"/>
    <x v="5"/>
    <n v="-65"/>
    <n v="0"/>
    <x v="0"/>
  </r>
  <r>
    <s v="C1574"/>
    <x v="2"/>
    <x v="2"/>
    <x v="2"/>
    <d v="2024-06-10T00:00:00"/>
    <s v="O5574"/>
    <d v="2023-05-10T00:00:00"/>
    <x v="2"/>
    <x v="4"/>
    <x v="3"/>
    <n v="5"/>
    <n v="70.587999999999994"/>
    <n v="352.94"/>
    <x v="1"/>
    <n v="25"/>
    <d v="2025-02-26T00:00:00"/>
    <n v="492"/>
    <x v="1"/>
    <n v="4"/>
    <d v="2025-06-27T00:00:00"/>
    <x v="2"/>
    <x v="0"/>
    <x v="5"/>
    <n v="261"/>
    <n v="0"/>
    <x v="0"/>
  </r>
  <r>
    <s v="C4758"/>
    <x v="1"/>
    <x v="1"/>
    <x v="1"/>
    <d v="2025-03-30T00:00:00"/>
    <s v="O8758"/>
    <d v="2023-05-10T00:00:00"/>
    <x v="4"/>
    <x v="4"/>
    <x v="4"/>
    <n v="2"/>
    <n v="676.64"/>
    <n v="1353.28"/>
    <x v="1"/>
    <n v="10"/>
    <d v="2025-05-30T00:00:00"/>
    <n v="175"/>
    <x v="0"/>
    <n v="5"/>
    <d v="2025-04-16T00:00:00"/>
    <x v="0"/>
    <x v="0"/>
    <x v="5"/>
    <n v="61"/>
    <n v="1"/>
    <x v="0"/>
  </r>
  <r>
    <s v="C3948"/>
    <x v="2"/>
    <x v="0"/>
    <x v="3"/>
    <d v="2023-08-09T00:00:00"/>
    <s v="O7948"/>
    <d v="2023-05-10T00:00:00"/>
    <x v="1"/>
    <x v="1"/>
    <x v="3"/>
    <n v="3"/>
    <n v="102.54666666666667"/>
    <n v="307.64"/>
    <x v="2"/>
    <n v="37"/>
    <d v="2025-09-01T00:00:00"/>
    <n v="17"/>
    <x v="0"/>
    <n v="2"/>
    <d v="2025-02-05T00:00:00"/>
    <x v="2"/>
    <x v="0"/>
    <x v="5"/>
    <n v="754"/>
    <n v="1"/>
    <x v="0"/>
  </r>
  <r>
    <s v="C3161"/>
    <x v="0"/>
    <x v="0"/>
    <x v="4"/>
    <d v="2025-04-06T00:00:00"/>
    <s v="O7161"/>
    <d v="2023-06-10T00:00:00"/>
    <x v="0"/>
    <x v="4"/>
    <x v="0"/>
    <n v="5"/>
    <n v="93.789999999999992"/>
    <n v="468.95"/>
    <x v="1"/>
    <n v="16"/>
    <d v="2024-09-24T00:00:00"/>
    <n v="355"/>
    <x v="1"/>
    <n v="5"/>
    <d v="2025-06-23T00:00:00"/>
    <x v="0"/>
    <x v="3"/>
    <x v="6"/>
    <n v="-194"/>
    <n v="0"/>
    <x v="0"/>
  </r>
  <r>
    <s v="C2902"/>
    <x v="1"/>
    <x v="2"/>
    <x v="4"/>
    <d v="2025-02-26T00:00:00"/>
    <s v="O6902"/>
    <d v="2023-06-10T00:00:00"/>
    <x v="4"/>
    <x v="4"/>
    <x v="3"/>
    <n v="2"/>
    <n v="121.435"/>
    <n v="242.87"/>
    <x v="1"/>
    <n v="7"/>
    <d v="2025-04-02T00:00:00"/>
    <n v="267"/>
    <x v="0"/>
    <n v="2"/>
    <d v="2025-03-18T00:00:00"/>
    <x v="2"/>
    <x v="3"/>
    <x v="6"/>
    <n v="35"/>
    <n v="1"/>
    <x v="0"/>
  </r>
  <r>
    <s v="C6515"/>
    <x v="2"/>
    <x v="2"/>
    <x v="1"/>
    <d v="2025-02-04T00:00:00"/>
    <s v="O10515"/>
    <d v="2023-06-10T00:00:00"/>
    <x v="3"/>
    <x v="2"/>
    <x v="0"/>
    <n v="4"/>
    <n v="49.427500000000002"/>
    <n v="197.71"/>
    <x v="0"/>
    <n v="20"/>
    <d v="2025-05-01T00:00:00"/>
    <n v="140"/>
    <x v="1"/>
    <n v="3"/>
    <d v="2024-06-09T00:00:00"/>
    <x v="2"/>
    <x v="3"/>
    <x v="6"/>
    <n v="86"/>
    <n v="0"/>
    <x v="0"/>
  </r>
  <r>
    <s v="C6240"/>
    <x v="1"/>
    <x v="2"/>
    <x v="2"/>
    <d v="2025-07-25T00:00:00"/>
    <s v="O10240"/>
    <d v="2023-06-10T00:00:00"/>
    <x v="2"/>
    <x v="2"/>
    <x v="0"/>
    <n v="2"/>
    <n v="699.67"/>
    <n v="1399.34"/>
    <x v="0"/>
    <n v="31"/>
    <d v="2025-01-02T00:00:00"/>
    <n v="314"/>
    <x v="0"/>
    <n v="2"/>
    <d v="2025-07-30T00:00:00"/>
    <x v="0"/>
    <x v="3"/>
    <x v="6"/>
    <n v="-204"/>
    <n v="1"/>
    <x v="0"/>
  </r>
  <r>
    <s v="C6829"/>
    <x v="1"/>
    <x v="2"/>
    <x v="4"/>
    <d v="2024-11-06T00:00:00"/>
    <s v="O10829"/>
    <d v="2023-06-10T00:00:00"/>
    <x v="4"/>
    <x v="0"/>
    <x v="3"/>
    <n v="3"/>
    <n v="419.22333333333336"/>
    <n v="1257.67"/>
    <x v="2"/>
    <n v="48"/>
    <d v="2025-03-29T00:00:00"/>
    <n v="252"/>
    <x v="0"/>
    <n v="1"/>
    <d v="2024-10-25T00:00:00"/>
    <x v="2"/>
    <x v="3"/>
    <x v="6"/>
    <n v="143"/>
    <n v="1"/>
    <x v="0"/>
  </r>
  <r>
    <s v="C3616"/>
    <x v="0"/>
    <x v="1"/>
    <x v="3"/>
    <d v="2024-05-16T00:00:00"/>
    <s v="O7616"/>
    <d v="2023-06-10T00:00:00"/>
    <x v="0"/>
    <x v="1"/>
    <x v="0"/>
    <n v="5"/>
    <n v="222.37600000000003"/>
    <n v="1111.8800000000001"/>
    <x v="1"/>
    <n v="1"/>
    <d v="2024-05-11T00:00:00"/>
    <n v="202"/>
    <x v="1"/>
    <n v="5"/>
    <d v="2025-06-23T00:00:00"/>
    <x v="1"/>
    <x v="3"/>
    <x v="6"/>
    <n v="-5"/>
    <n v="0"/>
    <x v="0"/>
  </r>
  <r>
    <s v="C3250"/>
    <x v="2"/>
    <x v="2"/>
    <x v="0"/>
    <d v="2024-11-22T00:00:00"/>
    <s v="O7250"/>
    <d v="2023-06-10T00:00:00"/>
    <x v="4"/>
    <x v="4"/>
    <x v="1"/>
    <n v="2"/>
    <n v="740.13"/>
    <n v="1480.26"/>
    <x v="2"/>
    <n v="37"/>
    <d v="2024-11-12T00:00:00"/>
    <n v="332"/>
    <x v="1"/>
    <n v="4"/>
    <d v="2024-06-09T00:00:00"/>
    <x v="1"/>
    <x v="3"/>
    <x v="6"/>
    <n v="-10"/>
    <n v="0"/>
    <x v="0"/>
  </r>
  <r>
    <s v="C2082"/>
    <x v="0"/>
    <x v="1"/>
    <x v="0"/>
    <d v="2025-09-02T00:00:00"/>
    <s v="O6082"/>
    <d v="2023-06-10T00:00:00"/>
    <x v="4"/>
    <x v="3"/>
    <x v="3"/>
    <n v="5"/>
    <n v="270.38600000000002"/>
    <n v="1351.93"/>
    <x v="1"/>
    <n v="34"/>
    <d v="2025-09-07T00:00:00"/>
    <n v="90"/>
    <x v="0"/>
    <n v="3"/>
    <d v="2024-11-09T00:00:00"/>
    <x v="2"/>
    <x v="3"/>
    <x v="6"/>
    <n v="5"/>
    <n v="1"/>
    <x v="0"/>
  </r>
  <r>
    <s v="C3761"/>
    <x v="1"/>
    <x v="0"/>
    <x v="1"/>
    <d v="2024-09-05T00:00:00"/>
    <s v="O7761"/>
    <d v="2023-06-10T00:00:00"/>
    <x v="0"/>
    <x v="4"/>
    <x v="3"/>
    <n v="2"/>
    <n v="371.56"/>
    <n v="743.12"/>
    <x v="0"/>
    <n v="34"/>
    <d v="2025-03-14T00:00:00"/>
    <n v="184"/>
    <x v="0"/>
    <n v="2"/>
    <d v="2025-04-22T00:00:00"/>
    <x v="1"/>
    <x v="3"/>
    <x v="6"/>
    <n v="190"/>
    <n v="1"/>
    <x v="0"/>
  </r>
  <r>
    <s v="C3347"/>
    <x v="1"/>
    <x v="2"/>
    <x v="4"/>
    <d v="2024-12-26T00:00:00"/>
    <s v="O7347"/>
    <d v="2023-07-10T00:00:00"/>
    <x v="4"/>
    <x v="4"/>
    <x v="4"/>
    <n v="2"/>
    <n v="507.28500000000003"/>
    <n v="1014.57"/>
    <x v="1"/>
    <n v="39"/>
    <d v="2024-11-28T00:00:00"/>
    <n v="300"/>
    <x v="1"/>
    <n v="2"/>
    <d v="2024-11-17T00:00:00"/>
    <x v="1"/>
    <x v="5"/>
    <x v="7"/>
    <n v="-28"/>
    <n v="0"/>
    <x v="0"/>
  </r>
  <r>
    <s v="C5677"/>
    <x v="0"/>
    <x v="0"/>
    <x v="1"/>
    <d v="2023-11-12T00:00:00"/>
    <s v="O9677"/>
    <d v="2023-07-10T00:00:00"/>
    <x v="4"/>
    <x v="2"/>
    <x v="3"/>
    <n v="3"/>
    <n v="163.30666666666667"/>
    <n v="489.92"/>
    <x v="1"/>
    <n v="7"/>
    <d v="2025-06-06T00:00:00"/>
    <n v="363"/>
    <x v="0"/>
    <n v="2"/>
    <d v="2024-09-23T00:00:00"/>
    <x v="1"/>
    <x v="5"/>
    <x v="7"/>
    <n v="572"/>
    <n v="1"/>
    <x v="0"/>
  </r>
  <r>
    <s v="C5683"/>
    <x v="2"/>
    <x v="2"/>
    <x v="0"/>
    <d v="2024-09-21T00:00:00"/>
    <s v="O9683"/>
    <d v="2023-07-10T00:00:00"/>
    <x v="1"/>
    <x v="3"/>
    <x v="3"/>
    <n v="4"/>
    <n v="295.70499999999998"/>
    <n v="1182.82"/>
    <x v="0"/>
    <n v="12"/>
    <d v="2025-02-08T00:00:00"/>
    <n v="252"/>
    <x v="0"/>
    <n v="3"/>
    <d v="2025-06-19T00:00:00"/>
    <x v="2"/>
    <x v="5"/>
    <x v="7"/>
    <n v="140"/>
    <n v="1"/>
    <x v="0"/>
  </r>
  <r>
    <s v="C6559"/>
    <x v="1"/>
    <x v="1"/>
    <x v="3"/>
    <d v="2023-09-14T00:00:00"/>
    <s v="O10559"/>
    <d v="2023-07-10T00:00:00"/>
    <x v="1"/>
    <x v="0"/>
    <x v="4"/>
    <n v="1"/>
    <n v="1404.83"/>
    <n v="1404.83"/>
    <x v="0"/>
    <n v="45"/>
    <d v="2024-12-31T00:00:00"/>
    <n v="31"/>
    <x v="0"/>
    <n v="5"/>
    <d v="2025-08-16T00:00:00"/>
    <x v="1"/>
    <x v="5"/>
    <x v="7"/>
    <n v="474"/>
    <n v="1"/>
    <x v="0"/>
  </r>
  <r>
    <s v="C6751"/>
    <x v="1"/>
    <x v="0"/>
    <x v="2"/>
    <d v="2025-06-08T00:00:00"/>
    <s v="O10751"/>
    <d v="2023-07-10T00:00:00"/>
    <x v="2"/>
    <x v="2"/>
    <x v="4"/>
    <n v="3"/>
    <n v="423.30666666666667"/>
    <n v="1269.92"/>
    <x v="0"/>
    <n v="43"/>
    <d v="2025-03-24T00:00:00"/>
    <n v="82"/>
    <x v="0"/>
    <n v="2"/>
    <d v="2025-03-05T00:00:00"/>
    <x v="0"/>
    <x v="5"/>
    <x v="7"/>
    <n v="-76"/>
    <n v="1"/>
    <x v="0"/>
  </r>
  <r>
    <s v="C3748"/>
    <x v="2"/>
    <x v="1"/>
    <x v="3"/>
    <d v="2025-04-21T00:00:00"/>
    <s v="O7748"/>
    <d v="2023-07-10T00:00:00"/>
    <x v="2"/>
    <x v="2"/>
    <x v="2"/>
    <n v="1"/>
    <n v="321.33999999999997"/>
    <n v="321.33999999999997"/>
    <x v="1"/>
    <n v="22"/>
    <d v="2024-08-12T00:00:00"/>
    <n v="29"/>
    <x v="0"/>
    <n v="2"/>
    <d v="2024-10-16T00:00:00"/>
    <x v="2"/>
    <x v="5"/>
    <x v="7"/>
    <n v="-252"/>
    <n v="1"/>
    <x v="0"/>
  </r>
  <r>
    <s v="C5441"/>
    <x v="2"/>
    <x v="0"/>
    <x v="3"/>
    <d v="2023-02-09T00:00:00"/>
    <s v="O9441"/>
    <d v="2023-07-10T00:00:00"/>
    <x v="3"/>
    <x v="3"/>
    <x v="3"/>
    <n v="1"/>
    <n v="504.21"/>
    <n v="504.21"/>
    <x v="1"/>
    <n v="37"/>
    <d v="2025-02-21T00:00:00"/>
    <n v="467"/>
    <x v="0"/>
    <n v="5"/>
    <d v="2024-07-12T00:00:00"/>
    <x v="1"/>
    <x v="5"/>
    <x v="7"/>
    <n v="743"/>
    <n v="1"/>
    <x v="0"/>
  </r>
  <r>
    <s v="C6354"/>
    <x v="0"/>
    <x v="0"/>
    <x v="2"/>
    <d v="2024-06-28T00:00:00"/>
    <s v="O10354"/>
    <d v="2023-07-10T00:00:00"/>
    <x v="2"/>
    <x v="3"/>
    <x v="3"/>
    <n v="1"/>
    <n v="353.12"/>
    <n v="353.12"/>
    <x v="1"/>
    <n v="49"/>
    <d v="2025-04-26T00:00:00"/>
    <n v="20"/>
    <x v="0"/>
    <n v="4"/>
    <d v="2025-01-29T00:00:00"/>
    <x v="1"/>
    <x v="5"/>
    <x v="7"/>
    <n v="302"/>
    <n v="1"/>
    <x v="0"/>
  </r>
  <r>
    <s v="C5314"/>
    <x v="2"/>
    <x v="1"/>
    <x v="4"/>
    <d v="2024-12-11T00:00:00"/>
    <s v="O9314"/>
    <d v="2023-08-10T00:00:00"/>
    <x v="4"/>
    <x v="4"/>
    <x v="1"/>
    <n v="2"/>
    <n v="683"/>
    <n v="1366"/>
    <x v="2"/>
    <n v="35"/>
    <d v="2025-08-16T00:00:00"/>
    <n v="436"/>
    <x v="1"/>
    <n v="4"/>
    <d v="2025-09-01T00:00:00"/>
    <x v="2"/>
    <x v="1"/>
    <x v="0"/>
    <n v="248"/>
    <n v="0"/>
    <x v="0"/>
  </r>
  <r>
    <s v="C5583"/>
    <x v="0"/>
    <x v="1"/>
    <x v="4"/>
    <d v="2024-01-26T00:00:00"/>
    <s v="O9583"/>
    <d v="2023-08-10T00:00:00"/>
    <x v="4"/>
    <x v="2"/>
    <x v="2"/>
    <n v="5"/>
    <n v="53.712000000000003"/>
    <n v="268.56"/>
    <x v="0"/>
    <n v="37"/>
    <d v="2024-10-20T00:00:00"/>
    <n v="281"/>
    <x v="0"/>
    <n v="1"/>
    <d v="2024-10-24T00:00:00"/>
    <x v="0"/>
    <x v="1"/>
    <x v="0"/>
    <n v="268"/>
    <n v="1"/>
    <x v="0"/>
  </r>
  <r>
    <s v="C5395"/>
    <x v="0"/>
    <x v="1"/>
    <x v="4"/>
    <d v="2024-05-06T00:00:00"/>
    <s v="O9395"/>
    <d v="2023-08-10T00:00:00"/>
    <x v="0"/>
    <x v="3"/>
    <x v="4"/>
    <n v="2"/>
    <n v="453.005"/>
    <n v="906.01"/>
    <x v="2"/>
    <n v="16"/>
    <d v="2024-03-11T00:00:00"/>
    <n v="387"/>
    <x v="1"/>
    <n v="3"/>
    <d v="2025-09-04T00:00:00"/>
    <x v="2"/>
    <x v="1"/>
    <x v="0"/>
    <n v="-56"/>
    <n v="0"/>
    <x v="0"/>
  </r>
  <r>
    <s v="C6315"/>
    <x v="0"/>
    <x v="1"/>
    <x v="3"/>
    <d v="2024-04-25T00:00:00"/>
    <s v="O10315"/>
    <d v="2023-08-10T00:00:00"/>
    <x v="3"/>
    <x v="3"/>
    <x v="4"/>
    <n v="5"/>
    <n v="182.916"/>
    <n v="914.58"/>
    <x v="0"/>
    <n v="11"/>
    <d v="2024-10-23T00:00:00"/>
    <n v="500"/>
    <x v="1"/>
    <n v="5"/>
    <d v="2025-01-25T00:00:00"/>
    <x v="0"/>
    <x v="1"/>
    <x v="0"/>
    <n v="181"/>
    <n v="0"/>
    <x v="0"/>
  </r>
  <r>
    <s v="C5516"/>
    <x v="1"/>
    <x v="1"/>
    <x v="1"/>
    <d v="2025-06-22T00:00:00"/>
    <s v="O9516"/>
    <d v="2023-09-10T00:00:00"/>
    <x v="3"/>
    <x v="4"/>
    <x v="0"/>
    <n v="2"/>
    <n v="474.35"/>
    <n v="948.7"/>
    <x v="0"/>
    <n v="14"/>
    <d v="2024-10-29T00:00:00"/>
    <n v="221"/>
    <x v="0"/>
    <n v="1"/>
    <d v="2024-12-17T00:00:00"/>
    <x v="1"/>
    <x v="4"/>
    <x v="8"/>
    <n v="-236"/>
    <n v="1"/>
    <x v="0"/>
  </r>
  <r>
    <s v="C6537"/>
    <x v="2"/>
    <x v="1"/>
    <x v="1"/>
    <d v="2024-10-18T00:00:00"/>
    <s v="O10537"/>
    <d v="2023-09-10T00:00:00"/>
    <x v="3"/>
    <x v="2"/>
    <x v="1"/>
    <n v="5"/>
    <n v="124.76400000000001"/>
    <n v="623.82000000000005"/>
    <x v="1"/>
    <n v="28"/>
    <d v="2024-12-19T00:00:00"/>
    <n v="419"/>
    <x v="0"/>
    <n v="1"/>
    <d v="2025-06-22T00:00:00"/>
    <x v="2"/>
    <x v="4"/>
    <x v="8"/>
    <n v="62"/>
    <n v="1"/>
    <x v="0"/>
  </r>
  <r>
    <s v="C1347"/>
    <x v="2"/>
    <x v="0"/>
    <x v="0"/>
    <d v="2025-03-18T00:00:00"/>
    <s v="O5347"/>
    <d v="2023-09-10T00:00:00"/>
    <x v="4"/>
    <x v="2"/>
    <x v="2"/>
    <n v="1"/>
    <n v="1165.1500000000001"/>
    <n v="1165.1500000000001"/>
    <x v="1"/>
    <n v="45"/>
    <d v="2024-10-27T00:00:00"/>
    <n v="90"/>
    <x v="0"/>
    <n v="5"/>
    <d v="2024-12-13T00:00:00"/>
    <x v="1"/>
    <x v="4"/>
    <x v="8"/>
    <n v="-142"/>
    <n v="1"/>
    <x v="0"/>
  </r>
  <r>
    <s v="C5138"/>
    <x v="2"/>
    <x v="0"/>
    <x v="3"/>
    <d v="2025-08-05T00:00:00"/>
    <s v="O9138"/>
    <d v="2023-09-10T00:00:00"/>
    <x v="1"/>
    <x v="2"/>
    <x v="4"/>
    <n v="5"/>
    <n v="235.14400000000001"/>
    <n v="1175.72"/>
    <x v="2"/>
    <n v="38"/>
    <d v="2025-01-18T00:00:00"/>
    <n v="68"/>
    <x v="1"/>
    <n v="1"/>
    <d v="2025-06-21T00:00:00"/>
    <x v="0"/>
    <x v="4"/>
    <x v="8"/>
    <n v="-199"/>
    <n v="0"/>
    <x v="0"/>
  </r>
  <r>
    <s v="C3878"/>
    <x v="2"/>
    <x v="1"/>
    <x v="0"/>
    <d v="2024-02-12T00:00:00"/>
    <s v="O7878"/>
    <d v="2023-09-10T00:00:00"/>
    <x v="2"/>
    <x v="1"/>
    <x v="0"/>
    <n v="4"/>
    <n v="180.5325"/>
    <n v="722.13"/>
    <x v="1"/>
    <n v="18"/>
    <d v="2025-03-24T00:00:00"/>
    <n v="390"/>
    <x v="0"/>
    <n v="2"/>
    <d v="2025-02-23T00:00:00"/>
    <x v="2"/>
    <x v="4"/>
    <x v="8"/>
    <n v="406"/>
    <n v="1"/>
    <x v="0"/>
  </r>
  <r>
    <s v="C4834"/>
    <x v="0"/>
    <x v="1"/>
    <x v="1"/>
    <d v="2024-01-08T00:00:00"/>
    <s v="O8834"/>
    <d v="2023-09-10T00:00:00"/>
    <x v="2"/>
    <x v="2"/>
    <x v="3"/>
    <n v="2"/>
    <n v="193.97499999999999"/>
    <n v="387.95"/>
    <x v="0"/>
    <n v="2"/>
    <d v="2025-02-18T00:00:00"/>
    <n v="482"/>
    <x v="0"/>
    <n v="2"/>
    <d v="2025-06-15T00:00:00"/>
    <x v="0"/>
    <x v="4"/>
    <x v="8"/>
    <n v="407"/>
    <n v="1"/>
    <x v="0"/>
  </r>
  <r>
    <s v="C1606"/>
    <x v="2"/>
    <x v="2"/>
    <x v="1"/>
    <d v="2023-06-12T00:00:00"/>
    <s v="O5606"/>
    <d v="2023-09-10T00:00:00"/>
    <x v="3"/>
    <x v="1"/>
    <x v="2"/>
    <n v="5"/>
    <n v="74.908000000000001"/>
    <n v="374.54"/>
    <x v="0"/>
    <n v="26"/>
    <d v="2024-10-24T00:00:00"/>
    <n v="442"/>
    <x v="0"/>
    <n v="1"/>
    <d v="2025-02-27T00:00:00"/>
    <x v="1"/>
    <x v="4"/>
    <x v="8"/>
    <n v="500"/>
    <n v="1"/>
    <x v="0"/>
  </r>
  <r>
    <s v="C6809"/>
    <x v="2"/>
    <x v="2"/>
    <x v="4"/>
    <d v="2025-08-08T00:00:00"/>
    <s v="O10809"/>
    <d v="2023-09-10T00:00:00"/>
    <x v="4"/>
    <x v="1"/>
    <x v="3"/>
    <n v="4"/>
    <n v="90.875"/>
    <n v="363.5"/>
    <x v="0"/>
    <n v="11"/>
    <d v="2025-12-04T00:00:00"/>
    <n v="310"/>
    <x v="0"/>
    <n v="4"/>
    <d v="2025-02-05T00:00:00"/>
    <x v="2"/>
    <x v="4"/>
    <x v="8"/>
    <n v="118"/>
    <n v="1"/>
    <x v="0"/>
  </r>
  <r>
    <s v="C1801"/>
    <x v="2"/>
    <x v="1"/>
    <x v="3"/>
    <d v="2024-06-01T00:00:00"/>
    <s v="O5801"/>
    <d v="2023-09-10T00:00:00"/>
    <x v="0"/>
    <x v="0"/>
    <x v="0"/>
    <n v="4"/>
    <n v="73.147499999999994"/>
    <n v="292.58999999999997"/>
    <x v="2"/>
    <n v="11"/>
    <d v="2025-09-02T00:00:00"/>
    <n v="105"/>
    <x v="1"/>
    <n v="3"/>
    <d v="2025-03-06T00:00:00"/>
    <x v="1"/>
    <x v="4"/>
    <x v="8"/>
    <n v="458"/>
    <n v="0"/>
    <x v="0"/>
  </r>
  <r>
    <s v="C1486"/>
    <x v="1"/>
    <x v="2"/>
    <x v="2"/>
    <d v="2023-10-26T00:00:00"/>
    <s v="O5486"/>
    <d v="2023-09-10T00:00:00"/>
    <x v="2"/>
    <x v="2"/>
    <x v="2"/>
    <n v="1"/>
    <n v="1474.28"/>
    <n v="1474.28"/>
    <x v="2"/>
    <n v="34"/>
    <d v="2025-07-28T00:00:00"/>
    <n v="249"/>
    <x v="0"/>
    <n v="4"/>
    <d v="2025-04-21T00:00:00"/>
    <x v="2"/>
    <x v="4"/>
    <x v="8"/>
    <n v="641"/>
    <n v="1"/>
    <x v="0"/>
  </r>
  <r>
    <s v="C3880"/>
    <x v="1"/>
    <x v="1"/>
    <x v="2"/>
    <d v="2023-02-12T00:00:00"/>
    <s v="O7880"/>
    <d v="2023-10-10T00:00:00"/>
    <x v="4"/>
    <x v="2"/>
    <x v="2"/>
    <n v="1"/>
    <n v="1448.45"/>
    <n v="1448.45"/>
    <x v="2"/>
    <n v="45"/>
    <d v="2025-09-08T00:00:00"/>
    <n v="138"/>
    <x v="1"/>
    <n v="1"/>
    <d v="2024-12-26T00:00:00"/>
    <x v="1"/>
    <x v="6"/>
    <x v="9"/>
    <n v="939"/>
    <n v="0"/>
    <x v="0"/>
  </r>
  <r>
    <s v="C6970"/>
    <x v="0"/>
    <x v="1"/>
    <x v="3"/>
    <d v="2025-01-21T00:00:00"/>
    <s v="O10970"/>
    <d v="2023-10-10T00:00:00"/>
    <x v="1"/>
    <x v="2"/>
    <x v="2"/>
    <n v="3"/>
    <n v="338.86333333333334"/>
    <n v="1016.59"/>
    <x v="1"/>
    <n v="32"/>
    <d v="2024-10-29T00:00:00"/>
    <n v="373"/>
    <x v="1"/>
    <n v="5"/>
    <d v="2025-04-21T00:00:00"/>
    <x v="0"/>
    <x v="6"/>
    <x v="9"/>
    <n v="-84"/>
    <n v="0"/>
    <x v="0"/>
  </r>
  <r>
    <s v="C4965"/>
    <x v="1"/>
    <x v="0"/>
    <x v="3"/>
    <d v="2024-05-13T00:00:00"/>
    <s v="O8965"/>
    <d v="2023-10-10T00:00:00"/>
    <x v="2"/>
    <x v="1"/>
    <x v="1"/>
    <n v="4"/>
    <n v="185.23"/>
    <n v="740.92"/>
    <x v="1"/>
    <n v="13"/>
    <d v="2025-05-29T00:00:00"/>
    <n v="311"/>
    <x v="0"/>
    <n v="4"/>
    <d v="2025-06-07T00:00:00"/>
    <x v="0"/>
    <x v="6"/>
    <x v="9"/>
    <n v="381"/>
    <n v="1"/>
    <x v="0"/>
  </r>
  <r>
    <s v="C2400"/>
    <x v="0"/>
    <x v="2"/>
    <x v="2"/>
    <d v="2023-02-09T00:00:00"/>
    <s v="O6400"/>
    <d v="2023-10-10T00:00:00"/>
    <x v="4"/>
    <x v="4"/>
    <x v="4"/>
    <n v="4"/>
    <n v="227.815"/>
    <n v="911.26"/>
    <x v="0"/>
    <n v="48"/>
    <d v="2025-07-28T00:00:00"/>
    <n v="221"/>
    <x v="0"/>
    <n v="1"/>
    <d v="2025-06-14T00:00:00"/>
    <x v="2"/>
    <x v="6"/>
    <x v="9"/>
    <n v="900"/>
    <n v="1"/>
    <x v="0"/>
  </r>
  <r>
    <s v="C3563"/>
    <x v="1"/>
    <x v="1"/>
    <x v="2"/>
    <d v="2024-04-15T00:00:00"/>
    <s v="O7563"/>
    <d v="2023-10-10T00:00:00"/>
    <x v="4"/>
    <x v="3"/>
    <x v="0"/>
    <n v="2"/>
    <n v="189.12"/>
    <n v="378.24"/>
    <x v="2"/>
    <n v="34"/>
    <d v="2024-01-10T00:00:00"/>
    <n v="490"/>
    <x v="1"/>
    <n v="3"/>
    <d v="2025-09-04T00:00:00"/>
    <x v="1"/>
    <x v="6"/>
    <x v="9"/>
    <n v="-96"/>
    <n v="0"/>
    <x v="0"/>
  </r>
  <r>
    <s v="C6520"/>
    <x v="1"/>
    <x v="0"/>
    <x v="0"/>
    <d v="2025-11-06T00:00:00"/>
    <s v="O10520"/>
    <d v="2023-10-10T00:00:00"/>
    <x v="0"/>
    <x v="2"/>
    <x v="3"/>
    <n v="4"/>
    <n v="102.08499999999999"/>
    <n v="408.34"/>
    <x v="2"/>
    <n v="37"/>
    <d v="2024-08-25T00:00:00"/>
    <n v="182"/>
    <x v="0"/>
    <n v="1"/>
    <d v="2025-07-30T00:00:00"/>
    <x v="0"/>
    <x v="6"/>
    <x v="9"/>
    <n v="-438"/>
    <n v="1"/>
    <x v="0"/>
  </r>
  <r>
    <s v="C2380"/>
    <x v="0"/>
    <x v="2"/>
    <x v="4"/>
    <d v="2025-05-01T00:00:00"/>
    <s v="O6380"/>
    <d v="2023-10-10T00:00:00"/>
    <x v="1"/>
    <x v="0"/>
    <x v="1"/>
    <n v="5"/>
    <n v="264.69"/>
    <n v="1323.45"/>
    <x v="1"/>
    <n v="43"/>
    <d v="2025-11-01T00:00:00"/>
    <n v="223"/>
    <x v="1"/>
    <n v="5"/>
    <d v="2024-10-17T00:00:00"/>
    <x v="1"/>
    <x v="6"/>
    <x v="9"/>
    <n v="184"/>
    <n v="0"/>
    <x v="0"/>
  </r>
  <r>
    <s v="C2210"/>
    <x v="2"/>
    <x v="2"/>
    <x v="2"/>
    <d v="2023-07-10T00:00:00"/>
    <s v="O6210"/>
    <d v="2023-10-10T00:00:00"/>
    <x v="0"/>
    <x v="0"/>
    <x v="4"/>
    <n v="4"/>
    <n v="158.16499999999999"/>
    <n v="632.66"/>
    <x v="0"/>
    <n v="14"/>
    <d v="2025-07-03T00:00:00"/>
    <n v="127"/>
    <x v="0"/>
    <n v="5"/>
    <d v="2025-05-05T00:00:00"/>
    <x v="0"/>
    <x v="6"/>
    <x v="9"/>
    <n v="724"/>
    <n v="1"/>
    <x v="0"/>
  </r>
  <r>
    <s v="C2651"/>
    <x v="1"/>
    <x v="0"/>
    <x v="4"/>
    <d v="2025-06-19T00:00:00"/>
    <s v="O6651"/>
    <d v="2023-11-10T00:00:00"/>
    <x v="3"/>
    <x v="4"/>
    <x v="3"/>
    <n v="3"/>
    <n v="189.89666666666668"/>
    <n v="569.69000000000005"/>
    <x v="2"/>
    <n v="2"/>
    <d v="2025-02-13T00:00:00"/>
    <n v="485"/>
    <x v="1"/>
    <n v="4"/>
    <d v="2025-11-02T00:00:00"/>
    <x v="1"/>
    <x v="2"/>
    <x v="10"/>
    <n v="-126"/>
    <n v="0"/>
    <x v="0"/>
  </r>
  <r>
    <s v="C2560"/>
    <x v="0"/>
    <x v="1"/>
    <x v="1"/>
    <d v="2025-06-07T00:00:00"/>
    <s v="O6560"/>
    <d v="2023-11-10T00:00:00"/>
    <x v="1"/>
    <x v="4"/>
    <x v="3"/>
    <n v="5"/>
    <n v="26.066000000000003"/>
    <n v="130.33000000000001"/>
    <x v="1"/>
    <n v="17"/>
    <d v="2024-10-12T00:00:00"/>
    <n v="283"/>
    <x v="1"/>
    <n v="2"/>
    <d v="2025-04-05T00:00:00"/>
    <x v="0"/>
    <x v="2"/>
    <x v="10"/>
    <n v="-238"/>
    <n v="0"/>
    <x v="0"/>
  </r>
  <r>
    <s v="C3530"/>
    <x v="1"/>
    <x v="2"/>
    <x v="4"/>
    <d v="2025-05-22T00:00:00"/>
    <s v="O7530"/>
    <d v="2023-11-10T00:00:00"/>
    <x v="1"/>
    <x v="2"/>
    <x v="1"/>
    <n v="2"/>
    <n v="677.79"/>
    <n v="1355.58"/>
    <x v="0"/>
    <n v="4"/>
    <d v="2025-11-07T00:00:00"/>
    <n v="428"/>
    <x v="1"/>
    <n v="3"/>
    <d v="2024-10-12T00:00:00"/>
    <x v="1"/>
    <x v="2"/>
    <x v="10"/>
    <n v="169"/>
    <n v="0"/>
    <x v="0"/>
  </r>
  <r>
    <s v="C6563"/>
    <x v="1"/>
    <x v="1"/>
    <x v="4"/>
    <d v="2023-08-22T00:00:00"/>
    <s v="O10563"/>
    <d v="2023-11-10T00:00:00"/>
    <x v="2"/>
    <x v="4"/>
    <x v="3"/>
    <n v="5"/>
    <n v="190.97800000000001"/>
    <n v="954.89"/>
    <x v="1"/>
    <n v="5"/>
    <d v="2024-12-17T00:00:00"/>
    <n v="311"/>
    <x v="1"/>
    <n v="1"/>
    <d v="2024-11-26T00:00:00"/>
    <x v="0"/>
    <x v="2"/>
    <x v="10"/>
    <n v="483"/>
    <n v="0"/>
    <x v="0"/>
  </r>
  <r>
    <s v="C2732"/>
    <x v="2"/>
    <x v="1"/>
    <x v="2"/>
    <d v="2024-12-22T00:00:00"/>
    <s v="O6732"/>
    <d v="2023-12-10T00:00:00"/>
    <x v="2"/>
    <x v="3"/>
    <x v="1"/>
    <n v="2"/>
    <n v="431.935"/>
    <n v="863.87"/>
    <x v="2"/>
    <n v="37"/>
    <d v="2025-07-16T00:00:00"/>
    <n v="428"/>
    <x v="1"/>
    <n v="4"/>
    <d v="2025-10-03T00:00:00"/>
    <x v="2"/>
    <x v="4"/>
    <x v="11"/>
    <n v="206"/>
    <n v="0"/>
    <x v="0"/>
  </r>
  <r>
    <s v="C1041"/>
    <x v="2"/>
    <x v="0"/>
    <x v="1"/>
    <d v="2023-12-26T00:00:00"/>
    <s v="O5041"/>
    <d v="2023-12-10T00:00:00"/>
    <x v="1"/>
    <x v="4"/>
    <x v="0"/>
    <n v="5"/>
    <n v="207.27800000000002"/>
    <n v="1036.3900000000001"/>
    <x v="1"/>
    <n v="10"/>
    <d v="2024-09-19T00:00:00"/>
    <n v="108"/>
    <x v="0"/>
    <n v="2"/>
    <d v="2024-08-24T00:00:00"/>
    <x v="1"/>
    <x v="4"/>
    <x v="11"/>
    <n v="268"/>
    <n v="1"/>
    <x v="0"/>
  </r>
  <r>
    <s v="C1832"/>
    <x v="0"/>
    <x v="0"/>
    <x v="4"/>
    <d v="2024-08-12T00:00:00"/>
    <s v="O5832"/>
    <d v="2023-12-10T00:00:00"/>
    <x v="3"/>
    <x v="3"/>
    <x v="1"/>
    <n v="3"/>
    <n v="473.4666666666667"/>
    <n v="1420.4"/>
    <x v="1"/>
    <n v="49"/>
    <d v="2024-02-09T00:00:00"/>
    <n v="250"/>
    <x v="0"/>
    <n v="1"/>
    <d v="2025-07-31T00:00:00"/>
    <x v="1"/>
    <x v="4"/>
    <x v="11"/>
    <n v="-185"/>
    <n v="1"/>
    <x v="0"/>
  </r>
  <r>
    <s v="C2513"/>
    <x v="0"/>
    <x v="1"/>
    <x v="2"/>
    <d v="2024-09-08T00:00:00"/>
    <s v="O6513"/>
    <d v="2023-12-10T00:00:00"/>
    <x v="2"/>
    <x v="1"/>
    <x v="4"/>
    <n v="5"/>
    <n v="168.90799999999999"/>
    <n v="844.54"/>
    <x v="1"/>
    <n v="50"/>
    <d v="2025-03-29T00:00:00"/>
    <n v="121"/>
    <x v="1"/>
    <n v="5"/>
    <d v="2024-09-12T00:00:00"/>
    <x v="0"/>
    <x v="4"/>
    <x v="11"/>
    <n v="202"/>
    <n v="0"/>
    <x v="0"/>
  </r>
  <r>
    <s v="C2004"/>
    <x v="0"/>
    <x v="0"/>
    <x v="2"/>
    <d v="2024-02-27T00:00:00"/>
    <s v="O6004"/>
    <d v="2023-12-10T00:00:00"/>
    <x v="0"/>
    <x v="4"/>
    <x v="0"/>
    <n v="5"/>
    <n v="237.51"/>
    <n v="1187.55"/>
    <x v="1"/>
    <n v="16"/>
    <d v="2024-12-12T00:00:00"/>
    <n v="364"/>
    <x v="0"/>
    <n v="2"/>
    <d v="2025-11-06T00:00:00"/>
    <x v="2"/>
    <x v="4"/>
    <x v="11"/>
    <n v="289"/>
    <n v="1"/>
    <x v="0"/>
  </r>
  <r>
    <s v="C1543"/>
    <x v="0"/>
    <x v="0"/>
    <x v="4"/>
    <d v="2025-02-04T00:00:00"/>
    <s v="O5543"/>
    <d v="2023-12-10T00:00:00"/>
    <x v="0"/>
    <x v="3"/>
    <x v="3"/>
    <n v="1"/>
    <n v="1059.5899999999999"/>
    <n v="1059.5899999999999"/>
    <x v="2"/>
    <n v="45"/>
    <d v="2024-09-25T00:00:00"/>
    <n v="275"/>
    <x v="0"/>
    <n v="3"/>
    <d v="2024-07-10T00:00:00"/>
    <x v="0"/>
    <x v="4"/>
    <x v="11"/>
    <n v="-132"/>
    <n v="1"/>
    <x v="0"/>
  </r>
  <r>
    <s v="C5470"/>
    <x v="2"/>
    <x v="2"/>
    <x v="2"/>
    <d v="2024-01-09T00:00:00"/>
    <s v="O9470"/>
    <d v="2023-12-10T00:00:00"/>
    <x v="2"/>
    <x v="2"/>
    <x v="4"/>
    <n v="3"/>
    <n v="132.41333333333333"/>
    <n v="397.24"/>
    <x v="0"/>
    <n v="17"/>
    <d v="2024-03-09T00:00:00"/>
    <n v="297"/>
    <x v="0"/>
    <n v="3"/>
    <d v="2024-12-20T00:00:00"/>
    <x v="0"/>
    <x v="4"/>
    <x v="11"/>
    <n v="60"/>
    <n v="1"/>
    <x v="0"/>
  </r>
  <r>
    <s v="C6966"/>
    <x v="0"/>
    <x v="0"/>
    <x v="4"/>
    <d v="2024-04-24T00:00:00"/>
    <s v="O10966"/>
    <d v="2023-12-10T00:00:00"/>
    <x v="4"/>
    <x v="1"/>
    <x v="3"/>
    <n v="3"/>
    <n v="94.263333333333335"/>
    <n v="282.79000000000002"/>
    <x v="0"/>
    <n v="44"/>
    <d v="2025-06-07T00:00:00"/>
    <n v="136"/>
    <x v="1"/>
    <n v="3"/>
    <d v="2025-02-25T00:00:00"/>
    <x v="1"/>
    <x v="4"/>
    <x v="11"/>
    <n v="409"/>
    <n v="0"/>
    <x v="0"/>
  </r>
  <r>
    <s v="C6638"/>
    <x v="0"/>
    <x v="0"/>
    <x v="4"/>
    <d v="2025-10-04T00:00:00"/>
    <s v="O10638"/>
    <d v="2023-12-10T00:00:00"/>
    <x v="1"/>
    <x v="0"/>
    <x v="1"/>
    <n v="1"/>
    <n v="473.6"/>
    <n v="473.6"/>
    <x v="1"/>
    <n v="35"/>
    <d v="2025-02-24T00:00:00"/>
    <n v="378"/>
    <x v="1"/>
    <n v="1"/>
    <d v="2025-06-23T00:00:00"/>
    <x v="1"/>
    <x v="4"/>
    <x v="11"/>
    <n v="-222"/>
    <n v="0"/>
    <x v="0"/>
  </r>
  <r>
    <s v="C5141"/>
    <x v="1"/>
    <x v="0"/>
    <x v="4"/>
    <d v="2025-04-30T00:00:00"/>
    <s v="O9141"/>
    <d v="2023-10-13T00:00:00"/>
    <x v="0"/>
    <x v="3"/>
    <x v="4"/>
    <n v="5"/>
    <n v="201.05599999999998"/>
    <n v="1005.28"/>
    <x v="1"/>
    <n v="36"/>
    <d v="2025-03-25T00:00:00"/>
    <n v="339"/>
    <x v="0"/>
    <n v="2"/>
    <d v="2025-07-27T00:00:00"/>
    <x v="0"/>
    <x v="2"/>
    <x v="9"/>
    <n v="-36"/>
    <n v="1"/>
    <x v="0"/>
  </r>
  <r>
    <s v="C2141"/>
    <x v="0"/>
    <x v="1"/>
    <x v="1"/>
    <d v="2025-01-06T00:00:00"/>
    <s v="O6141"/>
    <d v="2023-10-13T00:00:00"/>
    <x v="1"/>
    <x v="1"/>
    <x v="4"/>
    <n v="5"/>
    <n v="213.86399999999998"/>
    <n v="1069.32"/>
    <x v="1"/>
    <n v="9"/>
    <d v="2025-01-04T00:00:00"/>
    <n v="291"/>
    <x v="0"/>
    <n v="4"/>
    <d v="2025-08-14T00:00:00"/>
    <x v="1"/>
    <x v="2"/>
    <x v="9"/>
    <n v="-2"/>
    <n v="1"/>
    <x v="0"/>
  </r>
  <r>
    <s v="C2118"/>
    <x v="1"/>
    <x v="2"/>
    <x v="3"/>
    <d v="2024-09-19T00:00:00"/>
    <s v="O6118"/>
    <d v="2023-10-13T00:00:00"/>
    <x v="2"/>
    <x v="3"/>
    <x v="3"/>
    <n v="4"/>
    <n v="200.63749999999999"/>
    <n v="802.55"/>
    <x v="2"/>
    <n v="38"/>
    <d v="2025-11-06T00:00:00"/>
    <n v="125"/>
    <x v="0"/>
    <n v="2"/>
    <d v="2025-03-18T00:00:00"/>
    <x v="2"/>
    <x v="2"/>
    <x v="9"/>
    <n v="413"/>
    <n v="1"/>
    <x v="0"/>
  </r>
  <r>
    <s v="C2640"/>
    <x v="2"/>
    <x v="2"/>
    <x v="4"/>
    <d v="2025-01-06T00:00:00"/>
    <s v="O6640"/>
    <d v="2023-10-13T00:00:00"/>
    <x v="3"/>
    <x v="4"/>
    <x v="1"/>
    <n v="1"/>
    <n v="685.31"/>
    <n v="685.31"/>
    <x v="1"/>
    <n v="31"/>
    <d v="2024-01-09T00:00:00"/>
    <n v="50"/>
    <x v="0"/>
    <n v="5"/>
    <d v="2025-06-08T00:00:00"/>
    <x v="0"/>
    <x v="2"/>
    <x v="9"/>
    <n v="-363"/>
    <n v="1"/>
    <x v="0"/>
  </r>
  <r>
    <s v="C3651"/>
    <x v="2"/>
    <x v="2"/>
    <x v="3"/>
    <d v="2023-02-09T00:00:00"/>
    <s v="O7651"/>
    <d v="2023-10-13T00:00:00"/>
    <x v="1"/>
    <x v="2"/>
    <x v="3"/>
    <n v="4"/>
    <n v="297.25"/>
    <n v="1189"/>
    <x v="0"/>
    <n v="4"/>
    <d v="2025-02-15T00:00:00"/>
    <n v="163"/>
    <x v="0"/>
    <n v="4"/>
    <d v="2025-03-20T00:00:00"/>
    <x v="2"/>
    <x v="2"/>
    <x v="9"/>
    <n v="737"/>
    <n v="1"/>
    <x v="0"/>
  </r>
  <r>
    <s v="C5612"/>
    <x v="1"/>
    <x v="2"/>
    <x v="0"/>
    <d v="2023-12-24T00:00:00"/>
    <s v="O9612"/>
    <d v="2023-10-13T00:00:00"/>
    <x v="4"/>
    <x v="1"/>
    <x v="2"/>
    <n v="3"/>
    <n v="236.33"/>
    <n v="708.99"/>
    <x v="1"/>
    <n v="50"/>
    <d v="2024-10-26T00:00:00"/>
    <n v="212"/>
    <x v="1"/>
    <n v="5"/>
    <d v="2025-07-14T00:00:00"/>
    <x v="2"/>
    <x v="2"/>
    <x v="9"/>
    <n v="307"/>
    <n v="0"/>
    <x v="0"/>
  </r>
  <r>
    <s v="C6709"/>
    <x v="2"/>
    <x v="0"/>
    <x v="1"/>
    <d v="2024-07-02T00:00:00"/>
    <s v="O10709"/>
    <d v="2023-10-13T00:00:00"/>
    <x v="0"/>
    <x v="0"/>
    <x v="2"/>
    <n v="2"/>
    <n v="244.125"/>
    <n v="488.25"/>
    <x v="0"/>
    <n v="42"/>
    <d v="2025-01-26T00:00:00"/>
    <n v="459"/>
    <x v="0"/>
    <n v="1"/>
    <d v="2024-09-12T00:00:00"/>
    <x v="2"/>
    <x v="2"/>
    <x v="9"/>
    <n v="208"/>
    <n v="1"/>
    <x v="0"/>
  </r>
  <r>
    <s v="C5600"/>
    <x v="2"/>
    <x v="2"/>
    <x v="0"/>
    <d v="2023-08-29T00:00:00"/>
    <s v="O9600"/>
    <d v="2023-10-13T00:00:00"/>
    <x v="2"/>
    <x v="4"/>
    <x v="4"/>
    <n v="2"/>
    <n v="552.40499999999997"/>
    <n v="1104.81"/>
    <x v="0"/>
    <n v="49"/>
    <d v="2025-02-18T00:00:00"/>
    <n v="343"/>
    <x v="1"/>
    <n v="2"/>
    <d v="2024-12-18T00:00:00"/>
    <x v="0"/>
    <x v="2"/>
    <x v="9"/>
    <n v="539"/>
    <n v="0"/>
    <x v="0"/>
  </r>
  <r>
    <s v="C5789"/>
    <x v="2"/>
    <x v="2"/>
    <x v="3"/>
    <d v="2025-01-08T00:00:00"/>
    <s v="O9789"/>
    <d v="2023-10-13T00:00:00"/>
    <x v="0"/>
    <x v="2"/>
    <x v="3"/>
    <n v="2"/>
    <n v="408.59"/>
    <n v="817.18"/>
    <x v="0"/>
    <n v="15"/>
    <d v="2024-12-23T00:00:00"/>
    <n v="417"/>
    <x v="1"/>
    <n v="2"/>
    <d v="2025-02-16T00:00:00"/>
    <x v="1"/>
    <x v="2"/>
    <x v="9"/>
    <n v="-16"/>
    <n v="0"/>
    <x v="0"/>
  </r>
  <r>
    <s v="C2779"/>
    <x v="2"/>
    <x v="2"/>
    <x v="2"/>
    <d v="2024-07-09T00:00:00"/>
    <s v="O6779"/>
    <d v="2023-10-13T00:00:00"/>
    <x v="0"/>
    <x v="1"/>
    <x v="1"/>
    <n v="2"/>
    <n v="698.8"/>
    <n v="1397.6"/>
    <x v="2"/>
    <n v="31"/>
    <d v="2025-04-30T00:00:00"/>
    <n v="8"/>
    <x v="1"/>
    <n v="3"/>
    <d v="2025-07-21T00:00:00"/>
    <x v="0"/>
    <x v="2"/>
    <x v="9"/>
    <n v="295"/>
    <n v="0"/>
    <x v="0"/>
  </r>
  <r>
    <s v="C1974"/>
    <x v="2"/>
    <x v="0"/>
    <x v="1"/>
    <d v="2024-12-23T00:00:00"/>
    <s v="O5974"/>
    <d v="2023-10-14T00:00:00"/>
    <x v="0"/>
    <x v="2"/>
    <x v="1"/>
    <n v="2"/>
    <n v="154.47"/>
    <n v="308.94"/>
    <x v="0"/>
    <n v="47"/>
    <d v="2025-04-18T00:00:00"/>
    <n v="429"/>
    <x v="0"/>
    <n v="3"/>
    <d v="2025-06-07T00:00:00"/>
    <x v="1"/>
    <x v="3"/>
    <x v="9"/>
    <n v="116"/>
    <n v="1"/>
    <x v="0"/>
  </r>
  <r>
    <s v="C3394"/>
    <x v="0"/>
    <x v="1"/>
    <x v="0"/>
    <d v="2025-03-08T00:00:00"/>
    <s v="O7394"/>
    <d v="2023-10-14T00:00:00"/>
    <x v="3"/>
    <x v="4"/>
    <x v="0"/>
    <n v="3"/>
    <n v="431.97"/>
    <n v="1295.9100000000001"/>
    <x v="1"/>
    <n v="50"/>
    <d v="2024-08-25T00:00:00"/>
    <n v="424"/>
    <x v="0"/>
    <n v="5"/>
    <d v="2025-07-27T00:00:00"/>
    <x v="0"/>
    <x v="3"/>
    <x v="9"/>
    <n v="-195"/>
    <n v="1"/>
    <x v="0"/>
  </r>
  <r>
    <s v="C2134"/>
    <x v="1"/>
    <x v="2"/>
    <x v="0"/>
    <d v="2025-02-16T00:00:00"/>
    <s v="O6134"/>
    <d v="2023-10-14T00:00:00"/>
    <x v="1"/>
    <x v="3"/>
    <x v="0"/>
    <n v="4"/>
    <n v="154.4425"/>
    <n v="617.77"/>
    <x v="2"/>
    <n v="12"/>
    <d v="2025-07-05T00:00:00"/>
    <n v="284"/>
    <x v="1"/>
    <n v="1"/>
    <d v="2025-06-01T00:00:00"/>
    <x v="2"/>
    <x v="3"/>
    <x v="9"/>
    <n v="139"/>
    <n v="0"/>
    <x v="0"/>
  </r>
  <r>
    <s v="C4826"/>
    <x v="0"/>
    <x v="2"/>
    <x v="4"/>
    <d v="2025-07-13T00:00:00"/>
    <s v="O8826"/>
    <d v="2023-10-14T00:00:00"/>
    <x v="4"/>
    <x v="0"/>
    <x v="2"/>
    <n v="2"/>
    <n v="725.86"/>
    <n v="1451.72"/>
    <x v="2"/>
    <n v="45"/>
    <d v="2025-09-08T00:00:00"/>
    <n v="38"/>
    <x v="1"/>
    <n v="5"/>
    <d v="2025-12-08T00:00:00"/>
    <x v="2"/>
    <x v="3"/>
    <x v="9"/>
    <n v="57"/>
    <n v="0"/>
    <x v="0"/>
  </r>
  <r>
    <s v="C3265"/>
    <x v="2"/>
    <x v="2"/>
    <x v="4"/>
    <d v="2024-11-15T00:00:00"/>
    <s v="O7265"/>
    <d v="2023-10-14T00:00:00"/>
    <x v="3"/>
    <x v="3"/>
    <x v="0"/>
    <n v="5"/>
    <n v="112.83199999999999"/>
    <n v="564.16"/>
    <x v="1"/>
    <n v="14"/>
    <d v="2025-03-01T00:00:00"/>
    <n v="379"/>
    <x v="1"/>
    <n v="2"/>
    <d v="2025-06-04T00:00:00"/>
    <x v="1"/>
    <x v="3"/>
    <x v="9"/>
    <n v="106"/>
    <n v="0"/>
    <x v="0"/>
  </r>
  <r>
    <s v="C3680"/>
    <x v="1"/>
    <x v="0"/>
    <x v="3"/>
    <d v="2024-05-01T00:00:00"/>
    <s v="O7680"/>
    <d v="2023-10-15T00:00:00"/>
    <x v="1"/>
    <x v="3"/>
    <x v="2"/>
    <n v="2"/>
    <n v="684.05"/>
    <n v="1368.1"/>
    <x v="0"/>
    <n v="32"/>
    <d v="2024-10-22T00:00:00"/>
    <n v="205"/>
    <x v="1"/>
    <n v="1"/>
    <d v="2024-05-11T00:00:00"/>
    <x v="0"/>
    <x v="4"/>
    <x v="9"/>
    <n v="174"/>
    <n v="0"/>
    <x v="0"/>
  </r>
  <r>
    <s v="C6140"/>
    <x v="0"/>
    <x v="0"/>
    <x v="0"/>
    <d v="2024-07-03T00:00:00"/>
    <s v="O10140"/>
    <d v="2023-10-15T00:00:00"/>
    <x v="2"/>
    <x v="4"/>
    <x v="4"/>
    <n v="3"/>
    <n v="353.46333333333337"/>
    <n v="1060.3900000000001"/>
    <x v="0"/>
    <n v="48"/>
    <d v="2025-02-13T00:00:00"/>
    <n v="381"/>
    <x v="0"/>
    <n v="3"/>
    <d v="2025-04-01T00:00:00"/>
    <x v="2"/>
    <x v="4"/>
    <x v="9"/>
    <n v="225"/>
    <n v="1"/>
    <x v="0"/>
  </r>
  <r>
    <s v="C2388"/>
    <x v="0"/>
    <x v="2"/>
    <x v="1"/>
    <d v="2024-02-05T00:00:00"/>
    <s v="O6388"/>
    <d v="2023-10-15T00:00:00"/>
    <x v="4"/>
    <x v="2"/>
    <x v="2"/>
    <n v="4"/>
    <n v="254.89500000000001"/>
    <n v="1019.58"/>
    <x v="1"/>
    <n v="30"/>
    <d v="2024-11-10T00:00:00"/>
    <n v="92"/>
    <x v="1"/>
    <n v="2"/>
    <d v="2025-04-07T00:00:00"/>
    <x v="2"/>
    <x v="4"/>
    <x v="9"/>
    <n v="279"/>
    <n v="0"/>
    <x v="0"/>
  </r>
  <r>
    <s v="C5024"/>
    <x v="0"/>
    <x v="2"/>
    <x v="4"/>
    <d v="2025-07-26T00:00:00"/>
    <s v="O9024"/>
    <d v="2023-10-15T00:00:00"/>
    <x v="2"/>
    <x v="1"/>
    <x v="1"/>
    <n v="3"/>
    <n v="76.38"/>
    <n v="229.14"/>
    <x v="2"/>
    <n v="24"/>
    <d v="2024-11-19T00:00:00"/>
    <n v="248"/>
    <x v="0"/>
    <n v="5"/>
    <d v="2025-05-02T00:00:00"/>
    <x v="2"/>
    <x v="4"/>
    <x v="9"/>
    <n v="-249"/>
    <n v="1"/>
    <x v="0"/>
  </r>
  <r>
    <s v="C4940"/>
    <x v="1"/>
    <x v="1"/>
    <x v="1"/>
    <d v="2023-12-19T00:00:00"/>
    <s v="O8940"/>
    <d v="2023-10-15T00:00:00"/>
    <x v="3"/>
    <x v="0"/>
    <x v="1"/>
    <n v="2"/>
    <n v="461.87"/>
    <n v="923.74"/>
    <x v="0"/>
    <n v="40"/>
    <d v="2025-03-19T00:00:00"/>
    <n v="118"/>
    <x v="1"/>
    <n v="3"/>
    <d v="2024-10-30T00:00:00"/>
    <x v="0"/>
    <x v="4"/>
    <x v="9"/>
    <n v="456"/>
    <n v="0"/>
    <x v="0"/>
  </r>
  <r>
    <s v="C5746"/>
    <x v="2"/>
    <x v="0"/>
    <x v="2"/>
    <d v="2024-07-15T00:00:00"/>
    <s v="O9746"/>
    <d v="2023-10-15T00:00:00"/>
    <x v="2"/>
    <x v="0"/>
    <x v="0"/>
    <n v="3"/>
    <n v="79.786666666666676"/>
    <n v="239.36"/>
    <x v="2"/>
    <n v="25"/>
    <d v="2025-04-25T00:00:00"/>
    <n v="331"/>
    <x v="1"/>
    <n v="2"/>
    <d v="2024-08-21T00:00:00"/>
    <x v="2"/>
    <x v="4"/>
    <x v="9"/>
    <n v="284"/>
    <n v="0"/>
    <x v="0"/>
  </r>
  <r>
    <s v="C6394"/>
    <x v="1"/>
    <x v="1"/>
    <x v="0"/>
    <d v="2024-10-20T00:00:00"/>
    <s v="O10394"/>
    <d v="2023-10-16T00:00:00"/>
    <x v="2"/>
    <x v="2"/>
    <x v="2"/>
    <n v="1"/>
    <n v="433.41"/>
    <n v="433.41"/>
    <x v="2"/>
    <n v="21"/>
    <d v="2025-05-31T00:00:00"/>
    <n v="230"/>
    <x v="1"/>
    <n v="5"/>
    <d v="2024-11-13T00:00:00"/>
    <x v="1"/>
    <x v="5"/>
    <x v="9"/>
    <n v="223"/>
    <n v="0"/>
    <x v="0"/>
  </r>
  <r>
    <s v="C4061"/>
    <x v="1"/>
    <x v="2"/>
    <x v="4"/>
    <d v="2025-05-21T00:00:00"/>
    <s v="O8061"/>
    <d v="2023-10-16T00:00:00"/>
    <x v="3"/>
    <x v="2"/>
    <x v="0"/>
    <n v="2"/>
    <n v="621"/>
    <n v="1242"/>
    <x v="2"/>
    <n v="8"/>
    <d v="2025-02-01T00:00:00"/>
    <n v="251"/>
    <x v="0"/>
    <n v="4"/>
    <d v="2025-01-23T00:00:00"/>
    <x v="1"/>
    <x v="5"/>
    <x v="9"/>
    <n v="-109"/>
    <n v="1"/>
    <x v="0"/>
  </r>
  <r>
    <s v="C6697"/>
    <x v="0"/>
    <x v="0"/>
    <x v="2"/>
    <d v="2025-03-15T00:00:00"/>
    <s v="O10697"/>
    <d v="2023-10-16T00:00:00"/>
    <x v="0"/>
    <x v="3"/>
    <x v="1"/>
    <n v="1"/>
    <n v="1411.95"/>
    <n v="1411.95"/>
    <x v="2"/>
    <n v="17"/>
    <d v="2024-07-12T00:00:00"/>
    <n v="138"/>
    <x v="0"/>
    <n v="1"/>
    <d v="2024-09-13T00:00:00"/>
    <x v="0"/>
    <x v="5"/>
    <x v="9"/>
    <n v="-246"/>
    <n v="1"/>
    <x v="0"/>
  </r>
  <r>
    <s v="C1901"/>
    <x v="2"/>
    <x v="2"/>
    <x v="1"/>
    <d v="2024-07-22T00:00:00"/>
    <s v="O5901"/>
    <d v="2023-10-16T00:00:00"/>
    <x v="1"/>
    <x v="3"/>
    <x v="0"/>
    <n v="5"/>
    <n v="65.796000000000006"/>
    <n v="328.98"/>
    <x v="0"/>
    <n v="31"/>
    <d v="2025-08-18T00:00:00"/>
    <n v="200"/>
    <x v="0"/>
    <n v="5"/>
    <d v="2025-10-04T00:00:00"/>
    <x v="1"/>
    <x v="5"/>
    <x v="9"/>
    <n v="392"/>
    <n v="1"/>
    <x v="0"/>
  </r>
  <r>
    <s v="C1912"/>
    <x v="2"/>
    <x v="1"/>
    <x v="0"/>
    <d v="2024-10-28T00:00:00"/>
    <s v="O5912"/>
    <d v="2023-10-16T00:00:00"/>
    <x v="3"/>
    <x v="4"/>
    <x v="3"/>
    <n v="4"/>
    <n v="288.33249999999998"/>
    <n v="1153.33"/>
    <x v="2"/>
    <n v="35"/>
    <d v="2025-01-26T00:00:00"/>
    <n v="423"/>
    <x v="1"/>
    <n v="3"/>
    <d v="2025-07-03T00:00:00"/>
    <x v="0"/>
    <x v="5"/>
    <x v="9"/>
    <n v="90"/>
    <n v="0"/>
    <x v="0"/>
  </r>
  <r>
    <s v="C5983"/>
    <x v="0"/>
    <x v="1"/>
    <x v="3"/>
    <d v="2023-05-10T00:00:00"/>
    <s v="O9983"/>
    <d v="2023-10-16T00:00:00"/>
    <x v="4"/>
    <x v="4"/>
    <x v="1"/>
    <n v="1"/>
    <n v="408.56"/>
    <n v="408.56"/>
    <x v="1"/>
    <n v="24"/>
    <d v="2025-08-06T00:00:00"/>
    <n v="344"/>
    <x v="1"/>
    <n v="1"/>
    <d v="2025-06-29T00:00:00"/>
    <x v="1"/>
    <x v="5"/>
    <x v="9"/>
    <n v="819"/>
    <n v="0"/>
    <x v="0"/>
  </r>
  <r>
    <s v="C3159"/>
    <x v="2"/>
    <x v="2"/>
    <x v="3"/>
    <d v="2025-03-03T00:00:00"/>
    <s v="O7159"/>
    <d v="2023-10-16T00:00:00"/>
    <x v="2"/>
    <x v="0"/>
    <x v="3"/>
    <n v="2"/>
    <n v="509.90499999999997"/>
    <n v="1019.81"/>
    <x v="2"/>
    <n v="30"/>
    <d v="2025-07-03T00:00:00"/>
    <n v="191"/>
    <x v="0"/>
    <n v="3"/>
    <d v="2025-12-03T00:00:00"/>
    <x v="1"/>
    <x v="5"/>
    <x v="9"/>
    <n v="122"/>
    <n v="1"/>
    <x v="0"/>
  </r>
  <r>
    <s v="C5016"/>
    <x v="1"/>
    <x v="1"/>
    <x v="2"/>
    <d v="2024-06-18T00:00:00"/>
    <s v="O9016"/>
    <d v="2023-10-16T00:00:00"/>
    <x v="1"/>
    <x v="0"/>
    <x v="4"/>
    <n v="1"/>
    <n v="637.28"/>
    <n v="637.28"/>
    <x v="0"/>
    <n v="41"/>
    <d v="2025-07-30T00:00:00"/>
    <n v="81"/>
    <x v="1"/>
    <n v="3"/>
    <d v="2025-01-15T00:00:00"/>
    <x v="2"/>
    <x v="5"/>
    <x v="9"/>
    <n v="407"/>
    <n v="0"/>
    <x v="0"/>
  </r>
  <r>
    <s v="C2384"/>
    <x v="2"/>
    <x v="2"/>
    <x v="2"/>
    <d v="2024-04-25T00:00:00"/>
    <s v="O6384"/>
    <d v="2023-10-16T00:00:00"/>
    <x v="2"/>
    <x v="2"/>
    <x v="4"/>
    <n v="5"/>
    <n v="251.12600000000003"/>
    <n v="1255.6300000000001"/>
    <x v="0"/>
    <n v="15"/>
    <d v="2024-04-09T00:00:00"/>
    <n v="323"/>
    <x v="1"/>
    <n v="2"/>
    <d v="2025-06-24T00:00:00"/>
    <x v="2"/>
    <x v="5"/>
    <x v="9"/>
    <n v="-16"/>
    <n v="0"/>
    <x v="0"/>
  </r>
  <r>
    <s v="C1865"/>
    <x v="1"/>
    <x v="1"/>
    <x v="0"/>
    <d v="2024-11-22T00:00:00"/>
    <s v="O5865"/>
    <d v="2023-10-16T00:00:00"/>
    <x v="4"/>
    <x v="4"/>
    <x v="3"/>
    <n v="3"/>
    <n v="63.169999999999995"/>
    <n v="189.51"/>
    <x v="0"/>
    <n v="3"/>
    <d v="2024-09-27T00:00:00"/>
    <n v="173"/>
    <x v="1"/>
    <n v="1"/>
    <d v="2025-03-19T00:00:00"/>
    <x v="2"/>
    <x v="5"/>
    <x v="9"/>
    <n v="-56"/>
    <n v="0"/>
    <x v="0"/>
  </r>
  <r>
    <s v="C1857"/>
    <x v="1"/>
    <x v="0"/>
    <x v="4"/>
    <d v="2023-11-13T00:00:00"/>
    <s v="O5857"/>
    <d v="2023-10-16T00:00:00"/>
    <x v="2"/>
    <x v="1"/>
    <x v="4"/>
    <n v="4"/>
    <n v="240.98500000000001"/>
    <n v="963.94"/>
    <x v="0"/>
    <n v="32"/>
    <d v="2024-10-23T00:00:00"/>
    <n v="146"/>
    <x v="1"/>
    <n v="3"/>
    <d v="2025-07-30T00:00:00"/>
    <x v="1"/>
    <x v="5"/>
    <x v="9"/>
    <n v="345"/>
    <n v="0"/>
    <x v="0"/>
  </r>
  <r>
    <s v="C3053"/>
    <x v="2"/>
    <x v="0"/>
    <x v="4"/>
    <d v="2025-06-13T00:00:00"/>
    <s v="O7053"/>
    <d v="2023-10-16T00:00:00"/>
    <x v="2"/>
    <x v="0"/>
    <x v="4"/>
    <n v="4"/>
    <n v="143.26499999999999"/>
    <n v="573.05999999999995"/>
    <x v="1"/>
    <n v="14"/>
    <d v="2025-02-20T00:00:00"/>
    <n v="72"/>
    <x v="0"/>
    <n v="2"/>
    <d v="2024-10-15T00:00:00"/>
    <x v="1"/>
    <x v="5"/>
    <x v="9"/>
    <n v="-113"/>
    <n v="1"/>
    <x v="0"/>
  </r>
  <r>
    <s v="C5537"/>
    <x v="2"/>
    <x v="1"/>
    <x v="2"/>
    <d v="2023-11-16T00:00:00"/>
    <s v="O9537"/>
    <d v="2023-10-16T00:00:00"/>
    <x v="2"/>
    <x v="4"/>
    <x v="1"/>
    <n v="5"/>
    <n v="146.22800000000001"/>
    <n v="731.14"/>
    <x v="1"/>
    <n v="16"/>
    <d v="2025-09-01T00:00:00"/>
    <n v="447"/>
    <x v="1"/>
    <n v="1"/>
    <d v="2024-10-31T00:00:00"/>
    <x v="1"/>
    <x v="5"/>
    <x v="9"/>
    <n v="655"/>
    <n v="0"/>
    <x v="0"/>
  </r>
  <r>
    <s v="C2446"/>
    <x v="0"/>
    <x v="0"/>
    <x v="0"/>
    <d v="2024-03-25T00:00:00"/>
    <s v="O6446"/>
    <d v="2023-10-16T00:00:00"/>
    <x v="2"/>
    <x v="4"/>
    <x v="4"/>
    <n v="2"/>
    <n v="648.53"/>
    <n v="1297.06"/>
    <x v="2"/>
    <n v="24"/>
    <d v="2025-08-16T00:00:00"/>
    <n v="116"/>
    <x v="0"/>
    <n v="1"/>
    <d v="2024-11-12T00:00:00"/>
    <x v="2"/>
    <x v="5"/>
    <x v="9"/>
    <n v="509"/>
    <n v="1"/>
    <x v="0"/>
  </r>
  <r>
    <s v="C4667"/>
    <x v="0"/>
    <x v="1"/>
    <x v="3"/>
    <d v="2025-08-18T00:00:00"/>
    <s v="O8667"/>
    <d v="2023-10-16T00:00:00"/>
    <x v="0"/>
    <x v="0"/>
    <x v="1"/>
    <n v="1"/>
    <n v="179.23"/>
    <n v="179.23"/>
    <x v="2"/>
    <n v="50"/>
    <d v="2025-03-03T00:00:00"/>
    <n v="412"/>
    <x v="0"/>
    <n v="2"/>
    <d v="2025-10-02T00:00:00"/>
    <x v="1"/>
    <x v="5"/>
    <x v="9"/>
    <n v="-168"/>
    <n v="1"/>
    <x v="0"/>
  </r>
  <r>
    <s v="C3980"/>
    <x v="0"/>
    <x v="0"/>
    <x v="1"/>
    <d v="2025-06-06T00:00:00"/>
    <s v="O7980"/>
    <d v="2023-10-16T00:00:00"/>
    <x v="2"/>
    <x v="4"/>
    <x v="0"/>
    <n v="1"/>
    <n v="1393.3"/>
    <n v="1393.3"/>
    <x v="0"/>
    <n v="10"/>
    <d v="2025-05-16T00:00:00"/>
    <n v="84"/>
    <x v="1"/>
    <n v="5"/>
    <d v="2025-03-04T00:00:00"/>
    <x v="1"/>
    <x v="5"/>
    <x v="9"/>
    <n v="-21"/>
    <n v="0"/>
    <x v="0"/>
  </r>
  <r>
    <s v="C1764"/>
    <x v="0"/>
    <x v="1"/>
    <x v="4"/>
    <d v="2024-07-16T00:00:00"/>
    <s v="O5764"/>
    <d v="2023-10-16T00:00:00"/>
    <x v="4"/>
    <x v="3"/>
    <x v="4"/>
    <n v="5"/>
    <n v="30.82"/>
    <n v="154.1"/>
    <x v="2"/>
    <n v="37"/>
    <d v="2024-10-11T00:00:00"/>
    <n v="439"/>
    <x v="1"/>
    <n v="1"/>
    <d v="2024-05-11T00:00:00"/>
    <x v="1"/>
    <x v="5"/>
    <x v="9"/>
    <n v="87"/>
    <n v="0"/>
    <x v="0"/>
  </r>
  <r>
    <s v="C1054"/>
    <x v="0"/>
    <x v="1"/>
    <x v="0"/>
    <d v="2024-05-28T00:00:00"/>
    <s v="O5054"/>
    <d v="2023-10-17T00:00:00"/>
    <x v="0"/>
    <x v="0"/>
    <x v="4"/>
    <n v="2"/>
    <n v="728.43499999999995"/>
    <n v="1456.87"/>
    <x v="1"/>
    <n v="8"/>
    <d v="2025-08-07T00:00:00"/>
    <n v="264"/>
    <x v="0"/>
    <n v="1"/>
    <d v="2025-05-20T00:00:00"/>
    <x v="0"/>
    <x v="6"/>
    <x v="9"/>
    <n v="436"/>
    <n v="1"/>
    <x v="0"/>
  </r>
  <r>
    <s v="C4769"/>
    <x v="0"/>
    <x v="1"/>
    <x v="2"/>
    <d v="2024-02-08T00:00:00"/>
    <s v="O8769"/>
    <d v="2023-10-17T00:00:00"/>
    <x v="4"/>
    <x v="1"/>
    <x v="0"/>
    <n v="4"/>
    <n v="122.6275"/>
    <n v="490.51"/>
    <x v="0"/>
    <n v="43"/>
    <d v="2025-03-03T00:00:00"/>
    <n v="102"/>
    <x v="1"/>
    <n v="4"/>
    <d v="2025-05-24T00:00:00"/>
    <x v="0"/>
    <x v="6"/>
    <x v="9"/>
    <n v="389"/>
    <n v="0"/>
    <x v="0"/>
  </r>
  <r>
    <s v="C4324"/>
    <x v="1"/>
    <x v="2"/>
    <x v="3"/>
    <d v="2024-03-02T00:00:00"/>
    <s v="O8324"/>
    <d v="2023-10-17T00:00:00"/>
    <x v="1"/>
    <x v="1"/>
    <x v="2"/>
    <n v="3"/>
    <n v="78.28"/>
    <n v="234.84"/>
    <x v="0"/>
    <n v="21"/>
    <d v="2024-09-27T00:00:00"/>
    <n v="377"/>
    <x v="0"/>
    <n v="3"/>
    <d v="2025-05-03T00:00:00"/>
    <x v="2"/>
    <x v="6"/>
    <x v="9"/>
    <n v="209"/>
    <n v="1"/>
    <x v="0"/>
  </r>
  <r>
    <s v="C5291"/>
    <x v="0"/>
    <x v="0"/>
    <x v="1"/>
    <d v="2023-09-18T00:00:00"/>
    <s v="O9291"/>
    <d v="2023-10-17T00:00:00"/>
    <x v="2"/>
    <x v="3"/>
    <x v="0"/>
    <n v="1"/>
    <n v="716.46"/>
    <n v="716.46"/>
    <x v="2"/>
    <n v="11"/>
    <d v="2024-11-15T00:00:00"/>
    <n v="145"/>
    <x v="1"/>
    <n v="5"/>
    <d v="2025-04-03T00:00:00"/>
    <x v="2"/>
    <x v="6"/>
    <x v="9"/>
    <n v="424"/>
    <n v="0"/>
    <x v="0"/>
  </r>
  <r>
    <s v="C5859"/>
    <x v="1"/>
    <x v="1"/>
    <x v="1"/>
    <d v="2024-06-03T00:00:00"/>
    <s v="O9859"/>
    <d v="2023-10-17T00:00:00"/>
    <x v="0"/>
    <x v="2"/>
    <x v="0"/>
    <n v="4"/>
    <n v="105.35"/>
    <n v="421.4"/>
    <x v="0"/>
    <n v="28"/>
    <d v="2024-09-17T00:00:00"/>
    <n v="182"/>
    <x v="1"/>
    <n v="4"/>
    <d v="2024-04-10T00:00:00"/>
    <x v="2"/>
    <x v="6"/>
    <x v="9"/>
    <n v="106"/>
    <n v="0"/>
    <x v="0"/>
  </r>
  <r>
    <s v="C3457"/>
    <x v="1"/>
    <x v="2"/>
    <x v="4"/>
    <d v="2024-08-03T00:00:00"/>
    <s v="O7457"/>
    <d v="2023-10-17T00:00:00"/>
    <x v="4"/>
    <x v="2"/>
    <x v="1"/>
    <n v="4"/>
    <n v="133.8075"/>
    <n v="535.23"/>
    <x v="2"/>
    <n v="50"/>
    <d v="2024-03-10T00:00:00"/>
    <n v="285"/>
    <x v="0"/>
    <n v="3"/>
    <d v="2025-06-06T00:00:00"/>
    <x v="0"/>
    <x v="6"/>
    <x v="9"/>
    <n v="-146"/>
    <n v="1"/>
    <x v="0"/>
  </r>
  <r>
    <s v="C6780"/>
    <x v="2"/>
    <x v="0"/>
    <x v="3"/>
    <d v="2024-09-21T00:00:00"/>
    <s v="O10780"/>
    <d v="2023-10-17T00:00:00"/>
    <x v="2"/>
    <x v="3"/>
    <x v="0"/>
    <n v="2"/>
    <n v="419.1"/>
    <n v="838.2"/>
    <x v="2"/>
    <n v="28"/>
    <d v="2025-05-24T00:00:00"/>
    <n v="366"/>
    <x v="1"/>
    <n v="3"/>
    <d v="2024-08-26T00:00:00"/>
    <x v="2"/>
    <x v="6"/>
    <x v="9"/>
    <n v="245"/>
    <n v="0"/>
    <x v="0"/>
  </r>
  <r>
    <s v="C1779"/>
    <x v="2"/>
    <x v="2"/>
    <x v="2"/>
    <d v="2024-05-16T00:00:00"/>
    <s v="O5779"/>
    <d v="2023-10-17T00:00:00"/>
    <x v="3"/>
    <x v="1"/>
    <x v="2"/>
    <n v="4"/>
    <n v="173.26"/>
    <n v="693.04"/>
    <x v="1"/>
    <n v="13"/>
    <d v="2025-07-29T00:00:00"/>
    <n v="452"/>
    <x v="0"/>
    <n v="2"/>
    <d v="2024-09-26T00:00:00"/>
    <x v="1"/>
    <x v="6"/>
    <x v="9"/>
    <n v="439"/>
    <n v="1"/>
    <x v="0"/>
  </r>
  <r>
    <s v="C1096"/>
    <x v="0"/>
    <x v="1"/>
    <x v="2"/>
    <d v="2023-09-29T00:00:00"/>
    <s v="O5096"/>
    <d v="2023-10-18T00:00:00"/>
    <x v="3"/>
    <x v="4"/>
    <x v="2"/>
    <n v="5"/>
    <n v="264.28000000000003"/>
    <n v="1321.4"/>
    <x v="2"/>
    <n v="20"/>
    <d v="2025-02-28T00:00:00"/>
    <n v="482"/>
    <x v="0"/>
    <n v="5"/>
    <d v="2024-12-14T00:00:00"/>
    <x v="1"/>
    <x v="0"/>
    <x v="9"/>
    <n v="518"/>
    <n v="1"/>
    <x v="0"/>
  </r>
  <r>
    <s v="C5344"/>
    <x v="0"/>
    <x v="2"/>
    <x v="1"/>
    <d v="2025-06-03T00:00:00"/>
    <s v="O9344"/>
    <d v="2023-10-18T00:00:00"/>
    <x v="3"/>
    <x v="1"/>
    <x v="1"/>
    <n v="2"/>
    <n v="651.38"/>
    <n v="1302.76"/>
    <x v="0"/>
    <n v="29"/>
    <d v="2024-08-24T00:00:00"/>
    <n v="410"/>
    <x v="1"/>
    <n v="4"/>
    <d v="2025-07-21T00:00:00"/>
    <x v="1"/>
    <x v="0"/>
    <x v="9"/>
    <n v="-283"/>
    <n v="0"/>
    <x v="0"/>
  </r>
  <r>
    <s v="C1985"/>
    <x v="2"/>
    <x v="0"/>
    <x v="1"/>
    <d v="2025-05-01T00:00:00"/>
    <s v="O5985"/>
    <d v="2023-10-18T00:00:00"/>
    <x v="4"/>
    <x v="4"/>
    <x v="1"/>
    <n v="2"/>
    <n v="311.64"/>
    <n v="623.28"/>
    <x v="0"/>
    <n v="38"/>
    <d v="2024-08-09T00:00:00"/>
    <n v="313"/>
    <x v="0"/>
    <n v="1"/>
    <d v="2024-09-13T00:00:00"/>
    <x v="2"/>
    <x v="0"/>
    <x v="9"/>
    <n v="-265"/>
    <n v="1"/>
    <x v="0"/>
  </r>
  <r>
    <s v="C3226"/>
    <x v="1"/>
    <x v="1"/>
    <x v="2"/>
    <d v="2025-03-17T00:00:00"/>
    <s v="O7226"/>
    <d v="2023-10-18T00:00:00"/>
    <x v="1"/>
    <x v="4"/>
    <x v="0"/>
    <n v="4"/>
    <n v="337.66"/>
    <n v="1350.64"/>
    <x v="0"/>
    <n v="45"/>
    <d v="2025-04-16T00:00:00"/>
    <n v="257"/>
    <x v="1"/>
    <n v="3"/>
    <d v="2024-12-24T00:00:00"/>
    <x v="1"/>
    <x v="0"/>
    <x v="9"/>
    <n v="30"/>
    <n v="0"/>
    <x v="0"/>
  </r>
  <r>
    <s v="C1826"/>
    <x v="1"/>
    <x v="1"/>
    <x v="0"/>
    <d v="2025-05-15T00:00:00"/>
    <s v="O5826"/>
    <d v="2023-10-19T00:00:00"/>
    <x v="1"/>
    <x v="1"/>
    <x v="1"/>
    <n v="5"/>
    <n v="141.81"/>
    <n v="709.05"/>
    <x v="0"/>
    <n v="50"/>
    <d v="2025-11-01T00:00:00"/>
    <n v="330"/>
    <x v="1"/>
    <n v="5"/>
    <d v="2024-03-10T00:00:00"/>
    <x v="2"/>
    <x v="1"/>
    <x v="9"/>
    <n v="170"/>
    <n v="0"/>
    <x v="0"/>
  </r>
  <r>
    <s v="C1664"/>
    <x v="0"/>
    <x v="2"/>
    <x v="0"/>
    <d v="2025-03-28T00:00:00"/>
    <s v="O5664"/>
    <d v="2023-10-19T00:00:00"/>
    <x v="0"/>
    <x v="3"/>
    <x v="1"/>
    <n v="5"/>
    <n v="33.292000000000002"/>
    <n v="166.46"/>
    <x v="2"/>
    <n v="36"/>
    <d v="2025-03-03T00:00:00"/>
    <n v="274"/>
    <x v="0"/>
    <n v="1"/>
    <d v="2025-01-13T00:00:00"/>
    <x v="0"/>
    <x v="1"/>
    <x v="9"/>
    <n v="-25"/>
    <n v="1"/>
    <x v="0"/>
  </r>
  <r>
    <s v="C4186"/>
    <x v="0"/>
    <x v="1"/>
    <x v="1"/>
    <d v="2025-08-02T00:00:00"/>
    <s v="O8186"/>
    <d v="2023-10-19T00:00:00"/>
    <x v="0"/>
    <x v="4"/>
    <x v="2"/>
    <n v="1"/>
    <n v="1034.47"/>
    <n v="1034.47"/>
    <x v="0"/>
    <n v="44"/>
    <d v="2025-03-30T00:00:00"/>
    <n v="116"/>
    <x v="1"/>
    <n v="4"/>
    <d v="2024-10-29T00:00:00"/>
    <x v="1"/>
    <x v="1"/>
    <x v="9"/>
    <n v="-125"/>
    <n v="0"/>
    <x v="0"/>
  </r>
  <r>
    <s v="C3999"/>
    <x v="0"/>
    <x v="2"/>
    <x v="3"/>
    <d v="2024-04-03T00:00:00"/>
    <s v="O7999"/>
    <d v="2023-10-19T00:00:00"/>
    <x v="1"/>
    <x v="4"/>
    <x v="0"/>
    <n v="1"/>
    <n v="503.13"/>
    <n v="503.13"/>
    <x v="0"/>
    <n v="15"/>
    <d v="2024-09-19T00:00:00"/>
    <n v="85"/>
    <x v="0"/>
    <n v="2"/>
    <d v="2025-07-23T00:00:00"/>
    <x v="2"/>
    <x v="1"/>
    <x v="9"/>
    <n v="169"/>
    <n v="1"/>
    <x v="0"/>
  </r>
  <r>
    <s v="C1050"/>
    <x v="1"/>
    <x v="0"/>
    <x v="4"/>
    <d v="2025-03-03T00:00:00"/>
    <s v="O5050"/>
    <d v="2023-10-19T00:00:00"/>
    <x v="1"/>
    <x v="1"/>
    <x v="4"/>
    <n v="1"/>
    <n v="923.65"/>
    <n v="923.65"/>
    <x v="0"/>
    <n v="34"/>
    <d v="2024-05-11T00:00:00"/>
    <n v="156"/>
    <x v="1"/>
    <n v="5"/>
    <d v="2024-11-10T00:00:00"/>
    <x v="1"/>
    <x v="1"/>
    <x v="9"/>
    <n v="-296"/>
    <n v="0"/>
    <x v="0"/>
  </r>
  <r>
    <s v="C1763"/>
    <x v="0"/>
    <x v="0"/>
    <x v="3"/>
    <d v="2025-05-28T00:00:00"/>
    <s v="O5763"/>
    <d v="2023-10-19T00:00:00"/>
    <x v="4"/>
    <x v="0"/>
    <x v="2"/>
    <n v="2"/>
    <n v="419.83"/>
    <n v="839.66"/>
    <x v="2"/>
    <n v="7"/>
    <d v="2025-05-30T00:00:00"/>
    <n v="424"/>
    <x v="0"/>
    <n v="1"/>
    <d v="2025-01-01T00:00:00"/>
    <x v="1"/>
    <x v="1"/>
    <x v="9"/>
    <n v="2"/>
    <n v="1"/>
    <x v="0"/>
  </r>
  <r>
    <s v="C2477"/>
    <x v="2"/>
    <x v="1"/>
    <x v="4"/>
    <d v="2025-05-20T00:00:00"/>
    <s v="O6477"/>
    <d v="2023-10-19T00:00:00"/>
    <x v="3"/>
    <x v="3"/>
    <x v="4"/>
    <n v="3"/>
    <n v="439.84333333333331"/>
    <n v="1319.53"/>
    <x v="2"/>
    <n v="44"/>
    <d v="2025-05-17T00:00:00"/>
    <n v="129"/>
    <x v="1"/>
    <n v="2"/>
    <d v="2024-03-10T00:00:00"/>
    <x v="0"/>
    <x v="1"/>
    <x v="9"/>
    <n v="-3"/>
    <n v="0"/>
    <x v="0"/>
  </r>
  <r>
    <s v="C5246"/>
    <x v="2"/>
    <x v="1"/>
    <x v="1"/>
    <d v="2024-10-11T00:00:00"/>
    <s v="O9246"/>
    <d v="2023-10-19T00:00:00"/>
    <x v="0"/>
    <x v="4"/>
    <x v="4"/>
    <n v="4"/>
    <n v="55.452500000000001"/>
    <n v="221.81"/>
    <x v="2"/>
    <n v="39"/>
    <d v="2025-05-15T00:00:00"/>
    <n v="420"/>
    <x v="1"/>
    <n v="4"/>
    <d v="2024-09-14T00:00:00"/>
    <x v="0"/>
    <x v="1"/>
    <x v="9"/>
    <n v="216"/>
    <n v="0"/>
    <x v="0"/>
  </r>
  <r>
    <s v="C1017"/>
    <x v="2"/>
    <x v="1"/>
    <x v="0"/>
    <d v="2025-07-26T00:00:00"/>
    <s v="O5017"/>
    <d v="2023-10-19T00:00:00"/>
    <x v="0"/>
    <x v="4"/>
    <x v="1"/>
    <n v="3"/>
    <n v="235.84666666666666"/>
    <n v="707.54"/>
    <x v="2"/>
    <n v="22"/>
    <d v="2025-03-02T00:00:00"/>
    <n v="127"/>
    <x v="0"/>
    <n v="4"/>
    <d v="2025-10-03T00:00:00"/>
    <x v="0"/>
    <x v="1"/>
    <x v="9"/>
    <n v="-146"/>
    <n v="1"/>
    <x v="0"/>
  </r>
  <r>
    <s v="C6156"/>
    <x v="2"/>
    <x v="2"/>
    <x v="1"/>
    <d v="2024-07-29T00:00:00"/>
    <s v="O10156"/>
    <d v="2023-10-19T00:00:00"/>
    <x v="0"/>
    <x v="4"/>
    <x v="4"/>
    <n v="5"/>
    <n v="274.55200000000002"/>
    <n v="1372.76"/>
    <x v="2"/>
    <n v="42"/>
    <d v="2024-03-11T00:00:00"/>
    <n v="448"/>
    <x v="0"/>
    <n v="4"/>
    <d v="2025-02-27T00:00:00"/>
    <x v="1"/>
    <x v="1"/>
    <x v="9"/>
    <n v="-140"/>
    <n v="1"/>
    <x v="0"/>
  </r>
  <r>
    <s v="C2266"/>
    <x v="2"/>
    <x v="1"/>
    <x v="2"/>
    <d v="2025-02-15T00:00:00"/>
    <s v="O6266"/>
    <d v="2023-10-19T00:00:00"/>
    <x v="0"/>
    <x v="3"/>
    <x v="0"/>
    <n v="3"/>
    <n v="417.90666666666669"/>
    <n v="1253.72"/>
    <x v="1"/>
    <n v="49"/>
    <d v="2025-07-17T00:00:00"/>
    <n v="260"/>
    <x v="0"/>
    <n v="2"/>
    <d v="2024-09-10T00:00:00"/>
    <x v="1"/>
    <x v="1"/>
    <x v="9"/>
    <n v="152"/>
    <n v="1"/>
    <x v="0"/>
  </r>
  <r>
    <s v="C1661"/>
    <x v="2"/>
    <x v="2"/>
    <x v="4"/>
    <d v="2025-03-31T00:00:00"/>
    <s v="O5661"/>
    <d v="2023-10-19T00:00:00"/>
    <x v="1"/>
    <x v="4"/>
    <x v="4"/>
    <n v="2"/>
    <n v="370.32499999999999"/>
    <n v="740.65"/>
    <x v="2"/>
    <n v="8"/>
    <d v="2025-01-05T00:00:00"/>
    <n v="223"/>
    <x v="0"/>
    <n v="3"/>
    <d v="2025-05-29T00:00:00"/>
    <x v="0"/>
    <x v="1"/>
    <x v="9"/>
    <n v="-85"/>
    <n v="1"/>
    <x v="0"/>
  </r>
  <r>
    <s v="C5074"/>
    <x v="0"/>
    <x v="1"/>
    <x v="3"/>
    <d v="2024-04-01T00:00:00"/>
    <s v="O9074"/>
    <d v="2023-10-19T00:00:00"/>
    <x v="2"/>
    <x v="0"/>
    <x v="3"/>
    <n v="2"/>
    <n v="514.98"/>
    <n v="1029.96"/>
    <x v="1"/>
    <n v="50"/>
    <d v="2024-12-24T00:00:00"/>
    <n v="439"/>
    <x v="0"/>
    <n v="5"/>
    <d v="2025-04-03T00:00:00"/>
    <x v="1"/>
    <x v="1"/>
    <x v="9"/>
    <n v="267"/>
    <n v="1"/>
    <x v="0"/>
  </r>
  <r>
    <s v="C5975"/>
    <x v="0"/>
    <x v="1"/>
    <x v="0"/>
    <d v="2023-09-29T00:00:00"/>
    <s v="O9975"/>
    <d v="2023-10-19T00:00:00"/>
    <x v="0"/>
    <x v="3"/>
    <x v="1"/>
    <n v="1"/>
    <n v="288.02999999999997"/>
    <n v="288.02999999999997"/>
    <x v="1"/>
    <n v="15"/>
    <d v="2025-02-23T00:00:00"/>
    <n v="369"/>
    <x v="1"/>
    <n v="4"/>
    <d v="2025-01-06T00:00:00"/>
    <x v="1"/>
    <x v="1"/>
    <x v="9"/>
    <n v="513"/>
    <n v="0"/>
    <x v="0"/>
  </r>
  <r>
    <s v="C1331"/>
    <x v="2"/>
    <x v="0"/>
    <x v="1"/>
    <d v="2024-03-27T00:00:00"/>
    <s v="O5331"/>
    <d v="2023-10-20T00:00:00"/>
    <x v="4"/>
    <x v="1"/>
    <x v="1"/>
    <n v="4"/>
    <n v="299.04250000000002"/>
    <n v="1196.17"/>
    <x v="2"/>
    <n v="17"/>
    <d v="2025-10-02T00:00:00"/>
    <n v="452"/>
    <x v="0"/>
    <n v="3"/>
    <d v="2025-11-03T00:00:00"/>
    <x v="0"/>
    <x v="2"/>
    <x v="9"/>
    <n v="554"/>
    <n v="1"/>
    <x v="0"/>
  </r>
  <r>
    <s v="C1933"/>
    <x v="0"/>
    <x v="0"/>
    <x v="2"/>
    <d v="2023-01-09T00:00:00"/>
    <s v="O5933"/>
    <d v="2023-10-20T00:00:00"/>
    <x v="0"/>
    <x v="4"/>
    <x v="3"/>
    <n v="1"/>
    <n v="1103.76"/>
    <n v="1103.76"/>
    <x v="0"/>
    <n v="36"/>
    <d v="2025-04-20T00:00:00"/>
    <n v="207"/>
    <x v="0"/>
    <n v="4"/>
    <d v="2025-11-06T00:00:00"/>
    <x v="0"/>
    <x v="2"/>
    <x v="9"/>
    <n v="832"/>
    <n v="1"/>
    <x v="0"/>
  </r>
  <r>
    <s v="C6077"/>
    <x v="2"/>
    <x v="2"/>
    <x v="4"/>
    <d v="2025-01-27T00:00:00"/>
    <s v="O10077"/>
    <d v="2023-10-20T00:00:00"/>
    <x v="4"/>
    <x v="2"/>
    <x v="2"/>
    <n v="4"/>
    <n v="326.89249999999998"/>
    <n v="1307.57"/>
    <x v="1"/>
    <n v="12"/>
    <d v="2025-06-24T00:00:00"/>
    <n v="102"/>
    <x v="0"/>
    <n v="2"/>
    <d v="2024-08-29T00:00:00"/>
    <x v="0"/>
    <x v="2"/>
    <x v="9"/>
    <n v="148"/>
    <n v="1"/>
    <x v="0"/>
  </r>
  <r>
    <s v="C3231"/>
    <x v="1"/>
    <x v="0"/>
    <x v="0"/>
    <d v="2024-01-26T00:00:00"/>
    <s v="O7231"/>
    <d v="2023-10-20T00:00:00"/>
    <x v="4"/>
    <x v="1"/>
    <x v="0"/>
    <n v="4"/>
    <n v="34.4"/>
    <n v="137.6"/>
    <x v="0"/>
    <n v="6"/>
    <d v="2025-02-20T00:00:00"/>
    <n v="140"/>
    <x v="0"/>
    <n v="1"/>
    <d v="2024-11-19T00:00:00"/>
    <x v="1"/>
    <x v="2"/>
    <x v="9"/>
    <n v="391"/>
    <n v="1"/>
    <x v="0"/>
  </r>
  <r>
    <s v="C1114"/>
    <x v="2"/>
    <x v="2"/>
    <x v="3"/>
    <d v="2023-12-17T00:00:00"/>
    <s v="O5114"/>
    <d v="2023-10-20T00:00:00"/>
    <x v="2"/>
    <x v="2"/>
    <x v="3"/>
    <n v="5"/>
    <n v="29.845999999999997"/>
    <n v="149.22999999999999"/>
    <x v="0"/>
    <n v="1"/>
    <d v="2025-10-08T00:00:00"/>
    <n v="212"/>
    <x v="1"/>
    <n v="1"/>
    <d v="2024-09-30T00:00:00"/>
    <x v="0"/>
    <x v="2"/>
    <x v="9"/>
    <n v="661"/>
    <n v="0"/>
    <x v="0"/>
  </r>
  <r>
    <s v="C6889"/>
    <x v="1"/>
    <x v="0"/>
    <x v="1"/>
    <d v="2024-05-15T00:00:00"/>
    <s v="O10889"/>
    <d v="2023-10-20T00:00:00"/>
    <x v="3"/>
    <x v="0"/>
    <x v="3"/>
    <n v="3"/>
    <n v="233.37666666666667"/>
    <n v="700.13"/>
    <x v="0"/>
    <n v="28"/>
    <d v="2025-08-04T00:00:00"/>
    <n v="348"/>
    <x v="1"/>
    <n v="3"/>
    <d v="2024-05-09T00:00:00"/>
    <x v="0"/>
    <x v="2"/>
    <x v="9"/>
    <n v="446"/>
    <n v="0"/>
    <x v="0"/>
  </r>
  <r>
    <s v="C3702"/>
    <x v="1"/>
    <x v="1"/>
    <x v="3"/>
    <d v="2024-03-12T00:00:00"/>
    <s v="O7702"/>
    <d v="2023-10-20T00:00:00"/>
    <x v="1"/>
    <x v="3"/>
    <x v="0"/>
    <n v="3"/>
    <n v="488.74333333333334"/>
    <n v="1466.23"/>
    <x v="2"/>
    <n v="42"/>
    <d v="2024-08-27T00:00:00"/>
    <n v="488"/>
    <x v="1"/>
    <n v="4"/>
    <d v="2024-10-11T00:00:00"/>
    <x v="2"/>
    <x v="2"/>
    <x v="9"/>
    <n v="168"/>
    <n v="0"/>
    <x v="0"/>
  </r>
  <r>
    <s v="C4539"/>
    <x v="1"/>
    <x v="0"/>
    <x v="0"/>
    <d v="2024-05-21T00:00:00"/>
    <s v="O8539"/>
    <d v="2023-10-21T00:00:00"/>
    <x v="3"/>
    <x v="4"/>
    <x v="4"/>
    <n v="1"/>
    <n v="1425.71"/>
    <n v="1425.71"/>
    <x v="2"/>
    <n v="18"/>
    <d v="2025-02-23T00:00:00"/>
    <n v="26"/>
    <x v="0"/>
    <n v="4"/>
    <d v="2025-10-06T00:00:00"/>
    <x v="1"/>
    <x v="3"/>
    <x v="9"/>
    <n v="278"/>
    <n v="1"/>
    <x v="0"/>
  </r>
  <r>
    <s v="C5751"/>
    <x v="1"/>
    <x v="0"/>
    <x v="3"/>
    <d v="2024-09-14T00:00:00"/>
    <s v="O9751"/>
    <d v="2023-10-21T00:00:00"/>
    <x v="4"/>
    <x v="2"/>
    <x v="2"/>
    <n v="3"/>
    <n v="185.96666666666667"/>
    <n v="557.9"/>
    <x v="0"/>
    <n v="20"/>
    <d v="2025-04-27T00:00:00"/>
    <n v="265"/>
    <x v="1"/>
    <n v="5"/>
    <d v="2025-06-22T00:00:00"/>
    <x v="1"/>
    <x v="3"/>
    <x v="9"/>
    <n v="225"/>
    <n v="0"/>
    <x v="0"/>
  </r>
  <r>
    <s v="C1231"/>
    <x v="2"/>
    <x v="2"/>
    <x v="3"/>
    <d v="2023-10-29T00:00:00"/>
    <s v="O5231"/>
    <d v="2023-10-21T00:00:00"/>
    <x v="1"/>
    <x v="4"/>
    <x v="0"/>
    <n v="3"/>
    <n v="391.06333333333333"/>
    <n v="1173.19"/>
    <x v="1"/>
    <n v="46"/>
    <d v="2025-08-02T00:00:00"/>
    <n v="362"/>
    <x v="1"/>
    <n v="1"/>
    <d v="2024-08-31T00:00:00"/>
    <x v="1"/>
    <x v="3"/>
    <x v="9"/>
    <n v="643"/>
    <n v="0"/>
    <x v="0"/>
  </r>
  <r>
    <s v="C3559"/>
    <x v="1"/>
    <x v="1"/>
    <x v="3"/>
    <d v="2024-12-07T00:00:00"/>
    <s v="O7559"/>
    <d v="2023-10-21T00:00:00"/>
    <x v="0"/>
    <x v="3"/>
    <x v="0"/>
    <n v="3"/>
    <n v="228.99"/>
    <n v="686.97"/>
    <x v="1"/>
    <n v="12"/>
    <d v="2025-09-01T00:00:00"/>
    <n v="431"/>
    <x v="0"/>
    <n v="1"/>
    <d v="2025-01-03T00:00:00"/>
    <x v="0"/>
    <x v="3"/>
    <x v="9"/>
    <n v="268"/>
    <n v="1"/>
    <x v="0"/>
  </r>
  <r>
    <s v="C4114"/>
    <x v="1"/>
    <x v="0"/>
    <x v="2"/>
    <d v="2023-12-22T00:00:00"/>
    <s v="O8114"/>
    <d v="2023-10-21T00:00:00"/>
    <x v="0"/>
    <x v="1"/>
    <x v="0"/>
    <n v="4"/>
    <n v="374.89749999999998"/>
    <n v="1499.59"/>
    <x v="0"/>
    <n v="28"/>
    <d v="2025-06-06T00:00:00"/>
    <n v="452"/>
    <x v="0"/>
    <n v="3"/>
    <d v="2025-01-23T00:00:00"/>
    <x v="0"/>
    <x v="3"/>
    <x v="9"/>
    <n v="532"/>
    <n v="1"/>
    <x v="0"/>
  </r>
  <r>
    <s v="C1420"/>
    <x v="0"/>
    <x v="2"/>
    <x v="1"/>
    <d v="2025-10-03T00:00:00"/>
    <s v="O5420"/>
    <d v="2023-10-21T00:00:00"/>
    <x v="0"/>
    <x v="0"/>
    <x v="4"/>
    <n v="2"/>
    <n v="93.09"/>
    <n v="186.18"/>
    <x v="0"/>
    <n v="40"/>
    <d v="2025-05-19T00:00:00"/>
    <n v="389"/>
    <x v="1"/>
    <n v="3"/>
    <d v="2025-09-07T00:00:00"/>
    <x v="2"/>
    <x v="3"/>
    <x v="9"/>
    <n v="-137"/>
    <n v="0"/>
    <x v="0"/>
  </r>
  <r>
    <s v="C1239"/>
    <x v="1"/>
    <x v="2"/>
    <x v="3"/>
    <d v="2025-02-01T00:00:00"/>
    <s v="O5239"/>
    <d v="2023-10-21T00:00:00"/>
    <x v="3"/>
    <x v="1"/>
    <x v="0"/>
    <n v="5"/>
    <n v="46.414000000000001"/>
    <n v="232.07"/>
    <x v="1"/>
    <n v="46"/>
    <d v="2025-01-15T00:00:00"/>
    <n v="180"/>
    <x v="1"/>
    <n v="2"/>
    <d v="2025-01-30T00:00:00"/>
    <x v="0"/>
    <x v="3"/>
    <x v="9"/>
    <n v="-17"/>
    <n v="0"/>
    <x v="0"/>
  </r>
  <r>
    <s v="C3716"/>
    <x v="1"/>
    <x v="2"/>
    <x v="2"/>
    <d v="2023-12-25T00:00:00"/>
    <s v="O7716"/>
    <d v="2023-10-21T00:00:00"/>
    <x v="4"/>
    <x v="3"/>
    <x v="3"/>
    <n v="1"/>
    <n v="1412.49"/>
    <n v="1412.49"/>
    <x v="1"/>
    <n v="45"/>
    <d v="2025-03-30T00:00:00"/>
    <n v="222"/>
    <x v="1"/>
    <n v="2"/>
    <d v="2024-12-10T00:00:00"/>
    <x v="0"/>
    <x v="3"/>
    <x v="9"/>
    <n v="461"/>
    <n v="0"/>
    <x v="0"/>
  </r>
  <r>
    <s v="C3537"/>
    <x v="0"/>
    <x v="2"/>
    <x v="4"/>
    <d v="2024-09-16T00:00:00"/>
    <s v="O7537"/>
    <d v="2023-10-22T00:00:00"/>
    <x v="1"/>
    <x v="0"/>
    <x v="2"/>
    <n v="5"/>
    <n v="226.71799999999999"/>
    <n v="1133.5899999999999"/>
    <x v="2"/>
    <n v="26"/>
    <d v="2024-10-14T00:00:00"/>
    <n v="474"/>
    <x v="0"/>
    <n v="3"/>
    <d v="2024-09-30T00:00:00"/>
    <x v="1"/>
    <x v="4"/>
    <x v="9"/>
    <n v="28"/>
    <n v="1"/>
    <x v="0"/>
  </r>
  <r>
    <s v="C1001"/>
    <x v="0"/>
    <x v="0"/>
    <x v="1"/>
    <d v="2024-08-27T00:00:00"/>
    <s v="O5001"/>
    <d v="2023-10-22T00:00:00"/>
    <x v="2"/>
    <x v="4"/>
    <x v="2"/>
    <n v="5"/>
    <n v="64.544000000000011"/>
    <n v="322.72000000000003"/>
    <x v="0"/>
    <n v="45"/>
    <d v="2025-01-25T00:00:00"/>
    <n v="417"/>
    <x v="0"/>
    <n v="5"/>
    <d v="2024-12-27T00:00:00"/>
    <x v="1"/>
    <x v="4"/>
    <x v="9"/>
    <n v="151"/>
    <n v="1"/>
    <x v="0"/>
  </r>
  <r>
    <s v="C2692"/>
    <x v="0"/>
    <x v="0"/>
    <x v="1"/>
    <d v="2023-12-19T00:00:00"/>
    <s v="O6692"/>
    <d v="2023-10-22T00:00:00"/>
    <x v="4"/>
    <x v="3"/>
    <x v="3"/>
    <n v="4"/>
    <n v="52.462499999999999"/>
    <n v="209.85"/>
    <x v="1"/>
    <n v="14"/>
    <d v="2024-11-11T00:00:00"/>
    <n v="456"/>
    <x v="1"/>
    <n v="3"/>
    <d v="2025-05-04T00:00:00"/>
    <x v="1"/>
    <x v="4"/>
    <x v="9"/>
    <n v="328"/>
    <n v="0"/>
    <x v="0"/>
  </r>
  <r>
    <s v="C1048"/>
    <x v="2"/>
    <x v="1"/>
    <x v="0"/>
    <d v="2025-05-31T00:00:00"/>
    <s v="O5048"/>
    <d v="2023-10-22T00:00:00"/>
    <x v="1"/>
    <x v="2"/>
    <x v="2"/>
    <n v="4"/>
    <n v="251.73"/>
    <n v="1006.92"/>
    <x v="2"/>
    <n v="45"/>
    <d v="2025-01-30T00:00:00"/>
    <n v="41"/>
    <x v="0"/>
    <n v="3"/>
    <d v="2025-02-21T00:00:00"/>
    <x v="1"/>
    <x v="4"/>
    <x v="9"/>
    <n v="-121"/>
    <n v="1"/>
    <x v="0"/>
  </r>
  <r>
    <s v="C1524"/>
    <x v="2"/>
    <x v="1"/>
    <x v="2"/>
    <d v="2023-05-11T00:00:00"/>
    <s v="O5524"/>
    <d v="2023-10-22T00:00:00"/>
    <x v="2"/>
    <x v="4"/>
    <x v="3"/>
    <n v="1"/>
    <n v="862.12"/>
    <n v="862.12"/>
    <x v="1"/>
    <n v="4"/>
    <d v="2024-10-18T00:00:00"/>
    <n v="24"/>
    <x v="0"/>
    <n v="5"/>
    <d v="2025-01-15T00:00:00"/>
    <x v="2"/>
    <x v="4"/>
    <x v="9"/>
    <n v="526"/>
    <n v="1"/>
    <x v="0"/>
  </r>
  <r>
    <s v="C2450"/>
    <x v="0"/>
    <x v="1"/>
    <x v="0"/>
    <d v="2024-05-30T00:00:00"/>
    <s v="O6450"/>
    <d v="2023-10-22T00:00:00"/>
    <x v="1"/>
    <x v="3"/>
    <x v="2"/>
    <n v="2"/>
    <n v="192.35499999999999"/>
    <n v="384.71"/>
    <x v="0"/>
    <n v="24"/>
    <d v="2025-01-02T00:00:00"/>
    <n v="420"/>
    <x v="0"/>
    <n v="3"/>
    <d v="2024-09-11T00:00:00"/>
    <x v="1"/>
    <x v="4"/>
    <x v="9"/>
    <n v="217"/>
    <n v="1"/>
    <x v="0"/>
  </r>
  <r>
    <s v="C4552"/>
    <x v="1"/>
    <x v="0"/>
    <x v="3"/>
    <d v="2024-02-17T00:00:00"/>
    <s v="O8552"/>
    <d v="2023-10-23T00:00:00"/>
    <x v="0"/>
    <x v="1"/>
    <x v="3"/>
    <n v="5"/>
    <n v="254.238"/>
    <n v="1271.19"/>
    <x v="2"/>
    <n v="17"/>
    <d v="2025-03-01T00:00:00"/>
    <n v="143"/>
    <x v="1"/>
    <n v="4"/>
    <d v="2024-12-10T00:00:00"/>
    <x v="0"/>
    <x v="5"/>
    <x v="9"/>
    <n v="378"/>
    <n v="0"/>
    <x v="0"/>
  </r>
  <r>
    <s v="C3721"/>
    <x v="2"/>
    <x v="2"/>
    <x v="3"/>
    <d v="2024-09-03T00:00:00"/>
    <s v="O7721"/>
    <d v="2023-10-23T00:00:00"/>
    <x v="2"/>
    <x v="3"/>
    <x v="4"/>
    <n v="2"/>
    <n v="411.65"/>
    <n v="823.3"/>
    <x v="0"/>
    <n v="49"/>
    <d v="2025-01-20T00:00:00"/>
    <n v="300"/>
    <x v="0"/>
    <n v="5"/>
    <d v="2024-12-23T00:00:00"/>
    <x v="2"/>
    <x v="5"/>
    <x v="9"/>
    <n v="139"/>
    <n v="1"/>
    <x v="0"/>
  </r>
  <r>
    <s v="C2219"/>
    <x v="1"/>
    <x v="2"/>
    <x v="3"/>
    <d v="2024-01-21T00:00:00"/>
    <s v="O6219"/>
    <d v="2023-10-23T00:00:00"/>
    <x v="2"/>
    <x v="3"/>
    <x v="0"/>
    <n v="4"/>
    <n v="253.72"/>
    <n v="1014.88"/>
    <x v="2"/>
    <n v="26"/>
    <d v="2024-11-28T00:00:00"/>
    <n v="54"/>
    <x v="1"/>
    <n v="1"/>
    <d v="2024-09-21T00:00:00"/>
    <x v="0"/>
    <x v="5"/>
    <x v="9"/>
    <n v="312"/>
    <n v="0"/>
    <x v="0"/>
  </r>
  <r>
    <s v="C1695"/>
    <x v="2"/>
    <x v="0"/>
    <x v="2"/>
    <d v="2024-07-04T00:00:00"/>
    <s v="O5695"/>
    <d v="2023-10-23T00:00:00"/>
    <x v="2"/>
    <x v="1"/>
    <x v="2"/>
    <n v="2"/>
    <n v="402.36"/>
    <n v="804.72"/>
    <x v="2"/>
    <n v="3"/>
    <d v="2025-08-01T00:00:00"/>
    <n v="328"/>
    <x v="0"/>
    <n v="5"/>
    <d v="2024-11-09T00:00:00"/>
    <x v="1"/>
    <x v="5"/>
    <x v="9"/>
    <n v="393"/>
    <n v="1"/>
    <x v="0"/>
  </r>
  <r>
    <s v="C3369"/>
    <x v="2"/>
    <x v="1"/>
    <x v="2"/>
    <d v="2024-04-24T00:00:00"/>
    <s v="O7369"/>
    <d v="2023-10-23T00:00:00"/>
    <x v="2"/>
    <x v="1"/>
    <x v="4"/>
    <n v="4"/>
    <n v="270.41000000000003"/>
    <n v="1081.6400000000001"/>
    <x v="0"/>
    <n v="18"/>
    <d v="2025-05-01T00:00:00"/>
    <n v="27"/>
    <x v="0"/>
    <n v="2"/>
    <d v="2025-05-03T00:00:00"/>
    <x v="0"/>
    <x v="5"/>
    <x v="9"/>
    <n v="372"/>
    <n v="1"/>
    <x v="0"/>
  </r>
  <r>
    <s v="C1954"/>
    <x v="1"/>
    <x v="2"/>
    <x v="1"/>
    <d v="2024-02-03T00:00:00"/>
    <s v="O5954"/>
    <d v="2023-10-23T00:00:00"/>
    <x v="2"/>
    <x v="4"/>
    <x v="4"/>
    <n v="2"/>
    <n v="407.65"/>
    <n v="815.3"/>
    <x v="2"/>
    <n v="7"/>
    <d v="2024-09-29T00:00:00"/>
    <n v="343"/>
    <x v="0"/>
    <n v="4"/>
    <d v="2025-05-17T00:00:00"/>
    <x v="0"/>
    <x v="5"/>
    <x v="9"/>
    <n v="239"/>
    <n v="1"/>
    <x v="0"/>
  </r>
  <r>
    <s v="C4009"/>
    <x v="2"/>
    <x v="2"/>
    <x v="0"/>
    <d v="2023-12-31T00:00:00"/>
    <s v="O8009"/>
    <d v="2023-10-23T00:00:00"/>
    <x v="3"/>
    <x v="0"/>
    <x v="1"/>
    <n v="4"/>
    <n v="247.6"/>
    <n v="990.4"/>
    <x v="0"/>
    <n v="30"/>
    <d v="2024-09-25T00:00:00"/>
    <n v="88"/>
    <x v="1"/>
    <n v="4"/>
    <d v="2025-06-23T00:00:00"/>
    <x v="0"/>
    <x v="5"/>
    <x v="9"/>
    <n v="269"/>
    <n v="0"/>
    <x v="0"/>
  </r>
  <r>
    <s v="C5726"/>
    <x v="0"/>
    <x v="2"/>
    <x v="0"/>
    <d v="2024-10-14T00:00:00"/>
    <s v="O9726"/>
    <d v="2023-10-23T00:00:00"/>
    <x v="1"/>
    <x v="0"/>
    <x v="0"/>
    <n v="2"/>
    <n v="440.99"/>
    <n v="881.98"/>
    <x v="2"/>
    <n v="11"/>
    <d v="2025-07-08T00:00:00"/>
    <n v="471"/>
    <x v="0"/>
    <n v="4"/>
    <d v="2025-08-21T00:00:00"/>
    <x v="1"/>
    <x v="5"/>
    <x v="9"/>
    <n v="267"/>
    <n v="1"/>
    <x v="0"/>
  </r>
  <r>
    <s v="C2285"/>
    <x v="0"/>
    <x v="0"/>
    <x v="2"/>
    <d v="2025-02-05T00:00:00"/>
    <s v="O6285"/>
    <d v="2023-10-23T00:00:00"/>
    <x v="3"/>
    <x v="3"/>
    <x v="0"/>
    <n v="2"/>
    <n v="320.52999999999997"/>
    <n v="641.05999999999995"/>
    <x v="1"/>
    <n v="24"/>
    <d v="2024-10-23T00:00:00"/>
    <n v="407"/>
    <x v="0"/>
    <n v="3"/>
    <d v="2025-07-21T00:00:00"/>
    <x v="0"/>
    <x v="5"/>
    <x v="9"/>
    <n v="-105"/>
    <n v="1"/>
    <x v="0"/>
  </r>
  <r>
    <s v="C2708"/>
    <x v="1"/>
    <x v="2"/>
    <x v="4"/>
    <d v="2025-02-28T00:00:00"/>
    <s v="O6708"/>
    <d v="2023-10-23T00:00:00"/>
    <x v="3"/>
    <x v="1"/>
    <x v="4"/>
    <n v="4"/>
    <n v="73.364999999999995"/>
    <n v="293.45999999999998"/>
    <x v="1"/>
    <n v="31"/>
    <d v="2025-04-23T00:00:00"/>
    <n v="193"/>
    <x v="0"/>
    <n v="4"/>
    <d v="2025-01-03T00:00:00"/>
    <x v="0"/>
    <x v="5"/>
    <x v="9"/>
    <n v="54"/>
    <n v="1"/>
    <x v="0"/>
  </r>
  <r>
    <s v="C4363"/>
    <x v="2"/>
    <x v="2"/>
    <x v="4"/>
    <d v="2023-09-30T00:00:00"/>
    <s v="O8363"/>
    <d v="2023-10-23T00:00:00"/>
    <x v="2"/>
    <x v="3"/>
    <x v="3"/>
    <n v="2"/>
    <n v="527.27499999999998"/>
    <n v="1054.55"/>
    <x v="0"/>
    <n v="18"/>
    <d v="2025-02-06T00:00:00"/>
    <n v="43"/>
    <x v="1"/>
    <n v="2"/>
    <d v="2024-12-10T00:00:00"/>
    <x v="2"/>
    <x v="5"/>
    <x v="9"/>
    <n v="495"/>
    <n v="0"/>
    <x v="0"/>
  </r>
  <r>
    <s v="C2374"/>
    <x v="0"/>
    <x v="1"/>
    <x v="1"/>
    <d v="2024-12-01T00:00:00"/>
    <s v="O6374"/>
    <d v="2023-10-23T00:00:00"/>
    <x v="4"/>
    <x v="0"/>
    <x v="3"/>
    <n v="1"/>
    <n v="1033.01"/>
    <n v="1033.01"/>
    <x v="2"/>
    <n v="43"/>
    <d v="2025-03-27T00:00:00"/>
    <n v="27"/>
    <x v="1"/>
    <n v="2"/>
    <d v="2025-02-15T00:00:00"/>
    <x v="0"/>
    <x v="5"/>
    <x v="9"/>
    <n v="116"/>
    <n v="0"/>
    <x v="0"/>
  </r>
  <r>
    <s v="C5541"/>
    <x v="2"/>
    <x v="1"/>
    <x v="4"/>
    <d v="2024-12-25T00:00:00"/>
    <s v="O9541"/>
    <d v="2023-10-23T00:00:00"/>
    <x v="3"/>
    <x v="1"/>
    <x v="3"/>
    <n v="5"/>
    <n v="42.019999999999996"/>
    <n v="210.1"/>
    <x v="1"/>
    <n v="50"/>
    <d v="2024-11-14T00:00:00"/>
    <n v="77"/>
    <x v="1"/>
    <n v="4"/>
    <d v="2025-01-03T00:00:00"/>
    <x v="0"/>
    <x v="5"/>
    <x v="9"/>
    <n v="-41"/>
    <n v="0"/>
    <x v="0"/>
  </r>
  <r>
    <s v="C3760"/>
    <x v="1"/>
    <x v="1"/>
    <x v="2"/>
    <d v="2023-10-30T00:00:00"/>
    <s v="O7760"/>
    <d v="2023-10-23T00:00:00"/>
    <x v="3"/>
    <x v="4"/>
    <x v="2"/>
    <n v="1"/>
    <n v="1022.96"/>
    <n v="1022.96"/>
    <x v="2"/>
    <n v="25"/>
    <d v="2025-07-01T00:00:00"/>
    <n v="61"/>
    <x v="1"/>
    <n v="5"/>
    <d v="2025-08-08T00:00:00"/>
    <x v="2"/>
    <x v="5"/>
    <x v="9"/>
    <n v="610"/>
    <n v="0"/>
    <x v="0"/>
  </r>
  <r>
    <s v="C4883"/>
    <x v="0"/>
    <x v="2"/>
    <x v="2"/>
    <d v="2023-10-15T00:00:00"/>
    <s v="O8883"/>
    <d v="2023-10-23T00:00:00"/>
    <x v="2"/>
    <x v="0"/>
    <x v="0"/>
    <n v="4"/>
    <n v="66.267499999999998"/>
    <n v="265.07"/>
    <x v="2"/>
    <n v="2"/>
    <d v="2025-07-19T00:00:00"/>
    <n v="500"/>
    <x v="0"/>
    <n v="1"/>
    <d v="2025-01-07T00:00:00"/>
    <x v="2"/>
    <x v="5"/>
    <x v="9"/>
    <n v="643"/>
    <n v="1"/>
    <x v="0"/>
  </r>
  <r>
    <s v="C2781"/>
    <x v="2"/>
    <x v="0"/>
    <x v="3"/>
    <d v="2025-03-04T00:00:00"/>
    <s v="O6781"/>
    <d v="2023-10-23T00:00:00"/>
    <x v="3"/>
    <x v="3"/>
    <x v="0"/>
    <n v="5"/>
    <n v="168.398"/>
    <n v="841.99"/>
    <x v="0"/>
    <n v="23"/>
    <d v="2024-04-09T00:00:00"/>
    <n v="470"/>
    <x v="1"/>
    <n v="1"/>
    <d v="2025-12-02T00:00:00"/>
    <x v="2"/>
    <x v="5"/>
    <x v="9"/>
    <n v="-329"/>
    <n v="0"/>
    <x v="0"/>
  </r>
  <r>
    <s v="C4452"/>
    <x v="2"/>
    <x v="2"/>
    <x v="4"/>
    <d v="2024-09-12T00:00:00"/>
    <s v="O8452"/>
    <d v="2023-10-24T00:00:00"/>
    <x v="2"/>
    <x v="0"/>
    <x v="4"/>
    <n v="5"/>
    <n v="165.024"/>
    <n v="825.12"/>
    <x v="2"/>
    <n v="12"/>
    <d v="2025-01-13T00:00:00"/>
    <n v="250"/>
    <x v="0"/>
    <n v="2"/>
    <d v="2025-04-20T00:00:00"/>
    <x v="0"/>
    <x v="6"/>
    <x v="9"/>
    <n v="123"/>
    <n v="1"/>
    <x v="0"/>
  </r>
  <r>
    <s v="C5627"/>
    <x v="0"/>
    <x v="1"/>
    <x v="4"/>
    <d v="2023-08-10T00:00:00"/>
    <s v="O9627"/>
    <d v="2023-10-24T00:00:00"/>
    <x v="1"/>
    <x v="3"/>
    <x v="3"/>
    <n v="3"/>
    <n v="468.91666666666669"/>
    <n v="1406.75"/>
    <x v="0"/>
    <n v="49"/>
    <d v="2024-10-13T00:00:00"/>
    <n v="86"/>
    <x v="1"/>
    <n v="1"/>
    <d v="2024-09-10T00:00:00"/>
    <x v="1"/>
    <x v="6"/>
    <x v="9"/>
    <n v="430"/>
    <n v="0"/>
    <x v="0"/>
  </r>
  <r>
    <s v="C3138"/>
    <x v="1"/>
    <x v="0"/>
    <x v="4"/>
    <d v="2024-06-30T00:00:00"/>
    <s v="O7138"/>
    <d v="2023-10-24T00:00:00"/>
    <x v="0"/>
    <x v="4"/>
    <x v="4"/>
    <n v="4"/>
    <n v="295.63499999999999"/>
    <n v="1182.54"/>
    <x v="2"/>
    <n v="3"/>
    <d v="2025-03-16T00:00:00"/>
    <n v="331"/>
    <x v="1"/>
    <n v="1"/>
    <d v="2024-10-30T00:00:00"/>
    <x v="2"/>
    <x v="6"/>
    <x v="9"/>
    <n v="259"/>
    <n v="0"/>
    <x v="0"/>
  </r>
  <r>
    <s v="C3255"/>
    <x v="2"/>
    <x v="1"/>
    <x v="4"/>
    <d v="2023-10-14T00:00:00"/>
    <s v="O7255"/>
    <d v="2023-10-24T00:00:00"/>
    <x v="3"/>
    <x v="0"/>
    <x v="4"/>
    <n v="4"/>
    <n v="125.21250000000001"/>
    <n v="500.85"/>
    <x v="1"/>
    <n v="35"/>
    <d v="2024-11-10T00:00:00"/>
    <n v="166"/>
    <x v="0"/>
    <n v="5"/>
    <d v="2025-10-08T00:00:00"/>
    <x v="2"/>
    <x v="6"/>
    <x v="9"/>
    <n v="393"/>
    <n v="1"/>
    <x v="0"/>
  </r>
  <r>
    <s v="C6072"/>
    <x v="0"/>
    <x v="2"/>
    <x v="2"/>
    <d v="2024-02-29T00:00:00"/>
    <s v="O10072"/>
    <d v="2023-10-24T00:00:00"/>
    <x v="0"/>
    <x v="4"/>
    <x v="3"/>
    <n v="1"/>
    <n v="527.61"/>
    <n v="527.61"/>
    <x v="2"/>
    <n v="37"/>
    <d v="2025-03-26T00:00:00"/>
    <n v="371"/>
    <x v="0"/>
    <n v="3"/>
    <d v="2025-01-18T00:00:00"/>
    <x v="0"/>
    <x v="6"/>
    <x v="9"/>
    <n v="391"/>
    <n v="1"/>
    <x v="0"/>
  </r>
  <r>
    <s v="C6712"/>
    <x v="1"/>
    <x v="1"/>
    <x v="2"/>
    <d v="2024-10-05T00:00:00"/>
    <s v="O10712"/>
    <d v="2023-10-24T00:00:00"/>
    <x v="1"/>
    <x v="4"/>
    <x v="0"/>
    <n v="5"/>
    <n v="55.555999999999997"/>
    <n v="277.77999999999997"/>
    <x v="2"/>
    <n v="46"/>
    <d v="2025-02-24T00:00:00"/>
    <n v="412"/>
    <x v="1"/>
    <n v="4"/>
    <d v="2024-06-12T00:00:00"/>
    <x v="2"/>
    <x v="6"/>
    <x v="9"/>
    <n v="142"/>
    <n v="0"/>
    <x v="0"/>
  </r>
  <r>
    <s v="C4146"/>
    <x v="1"/>
    <x v="2"/>
    <x v="2"/>
    <d v="2024-09-03T00:00:00"/>
    <s v="O8146"/>
    <d v="2023-10-24T00:00:00"/>
    <x v="1"/>
    <x v="2"/>
    <x v="2"/>
    <n v="1"/>
    <n v="905.27"/>
    <n v="905.27"/>
    <x v="1"/>
    <n v="15"/>
    <d v="2025-01-24T00:00:00"/>
    <n v="238"/>
    <x v="1"/>
    <n v="5"/>
    <d v="2025-04-22T00:00:00"/>
    <x v="2"/>
    <x v="6"/>
    <x v="9"/>
    <n v="143"/>
    <n v="0"/>
    <x v="0"/>
  </r>
  <r>
    <s v="C5653"/>
    <x v="2"/>
    <x v="0"/>
    <x v="3"/>
    <d v="2023-08-12T00:00:00"/>
    <s v="O9653"/>
    <d v="2023-10-24T00:00:00"/>
    <x v="0"/>
    <x v="4"/>
    <x v="0"/>
    <n v="2"/>
    <n v="144.83500000000001"/>
    <n v="289.67"/>
    <x v="0"/>
    <n v="42"/>
    <d v="2025-08-07T00:00:00"/>
    <n v="107"/>
    <x v="0"/>
    <n v="1"/>
    <d v="2025-03-26T00:00:00"/>
    <x v="2"/>
    <x v="6"/>
    <x v="9"/>
    <n v="726"/>
    <n v="1"/>
    <x v="0"/>
  </r>
  <r>
    <s v="C4168"/>
    <x v="0"/>
    <x v="2"/>
    <x v="3"/>
    <d v="2024-09-08T00:00:00"/>
    <s v="O8168"/>
    <d v="2023-10-24T00:00:00"/>
    <x v="2"/>
    <x v="2"/>
    <x v="2"/>
    <n v="1"/>
    <n v="1470.46"/>
    <n v="1470.46"/>
    <x v="0"/>
    <n v="4"/>
    <d v="2025-04-17T00:00:00"/>
    <n v="78"/>
    <x v="0"/>
    <n v="3"/>
    <d v="2025-02-02T00:00:00"/>
    <x v="0"/>
    <x v="6"/>
    <x v="9"/>
    <n v="221"/>
    <n v="1"/>
    <x v="0"/>
  </r>
  <r>
    <s v="C4773"/>
    <x v="2"/>
    <x v="2"/>
    <x v="2"/>
    <d v="2025-08-18T00:00:00"/>
    <s v="O8773"/>
    <d v="2023-10-24T00:00:00"/>
    <x v="4"/>
    <x v="2"/>
    <x v="1"/>
    <n v="1"/>
    <n v="1025.78"/>
    <n v="1025.78"/>
    <x v="1"/>
    <n v="6"/>
    <d v="2025-06-02T00:00:00"/>
    <n v="85"/>
    <x v="0"/>
    <n v="5"/>
    <d v="2024-10-20T00:00:00"/>
    <x v="1"/>
    <x v="6"/>
    <x v="9"/>
    <n v="-77"/>
    <n v="1"/>
    <x v="0"/>
  </r>
  <r>
    <s v="C1895"/>
    <x v="0"/>
    <x v="0"/>
    <x v="1"/>
    <d v="2024-03-14T00:00:00"/>
    <s v="O5895"/>
    <d v="2023-10-24T00:00:00"/>
    <x v="2"/>
    <x v="1"/>
    <x v="4"/>
    <n v="4"/>
    <n v="254.6525"/>
    <n v="1018.61"/>
    <x v="2"/>
    <n v="38"/>
    <d v="2025-04-08T00:00:00"/>
    <n v="142"/>
    <x v="0"/>
    <n v="4"/>
    <d v="2024-09-18T00:00:00"/>
    <x v="1"/>
    <x v="6"/>
    <x v="9"/>
    <n v="390"/>
    <n v="1"/>
    <x v="0"/>
  </r>
  <r>
    <s v="C3973"/>
    <x v="2"/>
    <x v="2"/>
    <x v="0"/>
    <d v="2023-12-20T00:00:00"/>
    <s v="O7973"/>
    <d v="2023-10-24T00:00:00"/>
    <x v="0"/>
    <x v="0"/>
    <x v="0"/>
    <n v="5"/>
    <n v="171.554"/>
    <n v="857.77"/>
    <x v="0"/>
    <n v="11"/>
    <d v="2024-11-17T00:00:00"/>
    <n v="263"/>
    <x v="1"/>
    <n v="3"/>
    <d v="2025-08-19T00:00:00"/>
    <x v="2"/>
    <x v="6"/>
    <x v="9"/>
    <n v="333"/>
    <n v="0"/>
    <x v="0"/>
  </r>
  <r>
    <s v="C4763"/>
    <x v="2"/>
    <x v="0"/>
    <x v="3"/>
    <d v="2024-11-19T00:00:00"/>
    <s v="O8763"/>
    <d v="2023-10-24T00:00:00"/>
    <x v="1"/>
    <x v="3"/>
    <x v="4"/>
    <n v="4"/>
    <n v="92.962500000000006"/>
    <n v="371.85"/>
    <x v="0"/>
    <n v="31"/>
    <d v="2025-02-14T00:00:00"/>
    <n v="10"/>
    <x v="1"/>
    <n v="1"/>
    <d v="2025-08-01T00:00:00"/>
    <x v="2"/>
    <x v="6"/>
    <x v="9"/>
    <n v="87"/>
    <n v="0"/>
    <x v="0"/>
  </r>
  <r>
    <s v="C3667"/>
    <x v="0"/>
    <x v="2"/>
    <x v="3"/>
    <d v="2024-03-28T00:00:00"/>
    <s v="O7667"/>
    <d v="2023-10-24T00:00:00"/>
    <x v="3"/>
    <x v="4"/>
    <x v="0"/>
    <n v="2"/>
    <n v="530.505"/>
    <n v="1061.01"/>
    <x v="1"/>
    <n v="18"/>
    <d v="2024-12-28T00:00:00"/>
    <n v="383"/>
    <x v="1"/>
    <n v="2"/>
    <d v="2025-02-24T00:00:00"/>
    <x v="0"/>
    <x v="6"/>
    <x v="9"/>
    <n v="275"/>
    <n v="0"/>
    <x v="0"/>
  </r>
  <r>
    <s v="C3950"/>
    <x v="0"/>
    <x v="0"/>
    <x v="4"/>
    <d v="2025-02-03T00:00:00"/>
    <s v="O7950"/>
    <d v="2023-10-24T00:00:00"/>
    <x v="0"/>
    <x v="0"/>
    <x v="2"/>
    <n v="3"/>
    <n v="103.00333333333333"/>
    <n v="309.01"/>
    <x v="0"/>
    <n v="23"/>
    <d v="2025-06-05T00:00:00"/>
    <n v="98"/>
    <x v="1"/>
    <n v="5"/>
    <d v="2024-08-22T00:00:00"/>
    <x v="0"/>
    <x v="6"/>
    <x v="9"/>
    <n v="122"/>
    <n v="0"/>
    <x v="0"/>
  </r>
  <r>
    <s v="C6937"/>
    <x v="0"/>
    <x v="1"/>
    <x v="0"/>
    <d v="2023-11-18T00:00:00"/>
    <s v="O10937"/>
    <d v="2023-10-25T00:00:00"/>
    <x v="1"/>
    <x v="2"/>
    <x v="2"/>
    <n v="2"/>
    <n v="644.49"/>
    <n v="1288.98"/>
    <x v="2"/>
    <n v="10"/>
    <d v="2025-05-07T00:00:00"/>
    <n v="8"/>
    <x v="1"/>
    <n v="1"/>
    <d v="2024-05-11T00:00:00"/>
    <x v="2"/>
    <x v="0"/>
    <x v="9"/>
    <n v="536"/>
    <n v="0"/>
    <x v="0"/>
  </r>
  <r>
    <s v="C4687"/>
    <x v="1"/>
    <x v="0"/>
    <x v="2"/>
    <d v="2024-05-25T00:00:00"/>
    <s v="O8687"/>
    <d v="2023-10-25T00:00:00"/>
    <x v="2"/>
    <x v="0"/>
    <x v="0"/>
    <n v="3"/>
    <n v="217.52333333333334"/>
    <n v="652.57000000000005"/>
    <x v="1"/>
    <n v="43"/>
    <d v="2025-04-24T00:00:00"/>
    <n v="408"/>
    <x v="0"/>
    <n v="3"/>
    <d v="2025-02-01T00:00:00"/>
    <x v="1"/>
    <x v="0"/>
    <x v="9"/>
    <n v="334"/>
    <n v="1"/>
    <x v="0"/>
  </r>
  <r>
    <s v="C2411"/>
    <x v="0"/>
    <x v="1"/>
    <x v="2"/>
    <d v="2024-04-24T00:00:00"/>
    <s v="O6411"/>
    <d v="2023-10-25T00:00:00"/>
    <x v="4"/>
    <x v="3"/>
    <x v="3"/>
    <n v="2"/>
    <n v="270.38"/>
    <n v="540.76"/>
    <x v="0"/>
    <n v="16"/>
    <d v="2025-07-14T00:00:00"/>
    <n v="398"/>
    <x v="0"/>
    <n v="1"/>
    <d v="2025-09-08T00:00:00"/>
    <x v="1"/>
    <x v="0"/>
    <x v="9"/>
    <n v="446"/>
    <n v="1"/>
    <x v="0"/>
  </r>
  <r>
    <s v="C5390"/>
    <x v="2"/>
    <x v="1"/>
    <x v="0"/>
    <d v="2024-07-20T00:00:00"/>
    <s v="O9390"/>
    <d v="2023-10-25T00:00:00"/>
    <x v="2"/>
    <x v="4"/>
    <x v="4"/>
    <n v="1"/>
    <n v="1277.21"/>
    <n v="1277.21"/>
    <x v="0"/>
    <n v="48"/>
    <d v="2025-07-13T00:00:00"/>
    <n v="251"/>
    <x v="1"/>
    <n v="1"/>
    <d v="2025-07-19T00:00:00"/>
    <x v="0"/>
    <x v="0"/>
    <x v="9"/>
    <n v="358"/>
    <n v="0"/>
    <x v="0"/>
  </r>
  <r>
    <s v="C1353"/>
    <x v="1"/>
    <x v="1"/>
    <x v="2"/>
    <d v="2023-12-28T00:00:00"/>
    <s v="O5353"/>
    <d v="2023-10-25T00:00:00"/>
    <x v="4"/>
    <x v="1"/>
    <x v="2"/>
    <n v="5"/>
    <n v="180.84"/>
    <n v="904.2"/>
    <x v="2"/>
    <n v="22"/>
    <d v="2024-09-26T00:00:00"/>
    <n v="62"/>
    <x v="0"/>
    <n v="1"/>
    <d v="2024-04-09T00:00:00"/>
    <x v="1"/>
    <x v="0"/>
    <x v="9"/>
    <n v="273"/>
    <n v="1"/>
    <x v="0"/>
  </r>
  <r>
    <s v="C4860"/>
    <x v="2"/>
    <x v="2"/>
    <x v="4"/>
    <d v="2024-07-29T00:00:00"/>
    <s v="O8860"/>
    <d v="2023-10-25T00:00:00"/>
    <x v="1"/>
    <x v="4"/>
    <x v="3"/>
    <n v="5"/>
    <n v="242.452"/>
    <n v="1212.26"/>
    <x v="1"/>
    <n v="17"/>
    <d v="2025-06-14T00:00:00"/>
    <n v="160"/>
    <x v="1"/>
    <n v="4"/>
    <d v="2025-03-16T00:00:00"/>
    <x v="0"/>
    <x v="0"/>
    <x v="9"/>
    <n v="320"/>
    <n v="0"/>
    <x v="0"/>
  </r>
  <r>
    <s v="C5719"/>
    <x v="2"/>
    <x v="2"/>
    <x v="4"/>
    <d v="2023-07-12T00:00:00"/>
    <s v="O9719"/>
    <d v="2023-10-25T00:00:00"/>
    <x v="4"/>
    <x v="3"/>
    <x v="2"/>
    <n v="5"/>
    <n v="160.01400000000001"/>
    <n v="800.07"/>
    <x v="1"/>
    <n v="20"/>
    <d v="2025-05-08T00:00:00"/>
    <n v="203"/>
    <x v="1"/>
    <n v="4"/>
    <d v="2025-03-14T00:00:00"/>
    <x v="1"/>
    <x v="0"/>
    <x v="9"/>
    <n v="666"/>
    <n v="0"/>
    <x v="0"/>
  </r>
  <r>
    <s v="C5415"/>
    <x v="2"/>
    <x v="2"/>
    <x v="3"/>
    <d v="2024-11-21T00:00:00"/>
    <s v="O9415"/>
    <d v="2023-10-26T00:00:00"/>
    <x v="2"/>
    <x v="3"/>
    <x v="1"/>
    <n v="2"/>
    <n v="373.41"/>
    <n v="746.82"/>
    <x v="2"/>
    <n v="37"/>
    <d v="2025-01-07T00:00:00"/>
    <n v="213"/>
    <x v="0"/>
    <n v="2"/>
    <d v="2025-07-27T00:00:00"/>
    <x v="2"/>
    <x v="1"/>
    <x v="9"/>
    <n v="47"/>
    <n v="1"/>
    <x v="0"/>
  </r>
  <r>
    <s v="C4233"/>
    <x v="2"/>
    <x v="2"/>
    <x v="0"/>
    <d v="2024-11-21T00:00:00"/>
    <s v="O8233"/>
    <d v="2023-10-26T00:00:00"/>
    <x v="1"/>
    <x v="4"/>
    <x v="1"/>
    <n v="4"/>
    <n v="113.7775"/>
    <n v="455.11"/>
    <x v="2"/>
    <n v="25"/>
    <d v="2025-05-18T00:00:00"/>
    <n v="173"/>
    <x v="0"/>
    <n v="3"/>
    <d v="2024-12-30T00:00:00"/>
    <x v="2"/>
    <x v="1"/>
    <x v="9"/>
    <n v="178"/>
    <n v="1"/>
    <x v="0"/>
  </r>
  <r>
    <s v="C5029"/>
    <x v="0"/>
    <x v="2"/>
    <x v="2"/>
    <d v="2023-11-26T00:00:00"/>
    <s v="O9029"/>
    <d v="2023-10-26T00:00:00"/>
    <x v="0"/>
    <x v="3"/>
    <x v="2"/>
    <n v="4"/>
    <n v="44.76"/>
    <n v="179.04"/>
    <x v="2"/>
    <n v="48"/>
    <d v="2025-01-16T00:00:00"/>
    <n v="332"/>
    <x v="1"/>
    <n v="3"/>
    <d v="2024-04-09T00:00:00"/>
    <x v="0"/>
    <x v="1"/>
    <x v="9"/>
    <n v="417"/>
    <n v="0"/>
    <x v="0"/>
  </r>
  <r>
    <s v="C4266"/>
    <x v="0"/>
    <x v="1"/>
    <x v="1"/>
    <d v="2024-07-21T00:00:00"/>
    <s v="O8266"/>
    <d v="2023-10-26T00:00:00"/>
    <x v="3"/>
    <x v="3"/>
    <x v="2"/>
    <n v="2"/>
    <n v="92.724999999999994"/>
    <n v="185.45"/>
    <x v="0"/>
    <n v="25"/>
    <d v="2024-11-09T00:00:00"/>
    <n v="98"/>
    <x v="1"/>
    <n v="4"/>
    <d v="2024-12-12T00:00:00"/>
    <x v="2"/>
    <x v="1"/>
    <x v="9"/>
    <n v="111"/>
    <n v="0"/>
    <x v="0"/>
  </r>
  <r>
    <s v="C6183"/>
    <x v="1"/>
    <x v="2"/>
    <x v="2"/>
    <d v="2024-01-12T00:00:00"/>
    <s v="O10183"/>
    <d v="2023-10-26T00:00:00"/>
    <x v="4"/>
    <x v="1"/>
    <x v="2"/>
    <n v="5"/>
    <n v="123.636"/>
    <n v="618.17999999999995"/>
    <x v="2"/>
    <n v="6"/>
    <d v="2025-03-16T00:00:00"/>
    <n v="406"/>
    <x v="1"/>
    <n v="2"/>
    <d v="2025-03-18T00:00:00"/>
    <x v="2"/>
    <x v="1"/>
    <x v="9"/>
    <n v="429"/>
    <n v="0"/>
    <x v="0"/>
  </r>
  <r>
    <s v="C3670"/>
    <x v="2"/>
    <x v="1"/>
    <x v="3"/>
    <d v="2025-07-17T00:00:00"/>
    <s v="O7670"/>
    <d v="2023-10-26T00:00:00"/>
    <x v="2"/>
    <x v="3"/>
    <x v="2"/>
    <n v="3"/>
    <n v="477.66666666666669"/>
    <n v="1433"/>
    <x v="0"/>
    <n v="19"/>
    <d v="2025-01-31T00:00:00"/>
    <n v="310"/>
    <x v="1"/>
    <n v="5"/>
    <d v="2024-10-24T00:00:00"/>
    <x v="0"/>
    <x v="1"/>
    <x v="9"/>
    <n v="-167"/>
    <n v="0"/>
    <x v="0"/>
  </r>
  <r>
    <s v="C2723"/>
    <x v="2"/>
    <x v="2"/>
    <x v="1"/>
    <d v="2024-03-18T00:00:00"/>
    <s v="O6723"/>
    <d v="2023-10-27T00:00:00"/>
    <x v="1"/>
    <x v="3"/>
    <x v="1"/>
    <n v="1"/>
    <n v="814.63"/>
    <n v="814.63"/>
    <x v="2"/>
    <n v="13"/>
    <d v="2025-09-04T00:00:00"/>
    <n v="486"/>
    <x v="0"/>
    <n v="3"/>
    <d v="2025-02-18T00:00:00"/>
    <x v="2"/>
    <x v="2"/>
    <x v="9"/>
    <n v="535"/>
    <n v="1"/>
    <x v="0"/>
  </r>
  <r>
    <s v="C1329"/>
    <x v="2"/>
    <x v="1"/>
    <x v="0"/>
    <d v="2023-11-22T00:00:00"/>
    <s v="O5329"/>
    <d v="2023-10-27T00:00:00"/>
    <x v="0"/>
    <x v="4"/>
    <x v="1"/>
    <n v="3"/>
    <n v="488.80333333333334"/>
    <n v="1466.41"/>
    <x v="2"/>
    <n v="26"/>
    <d v="2025-08-19T00:00:00"/>
    <n v="72"/>
    <x v="0"/>
    <n v="3"/>
    <d v="2025-02-01T00:00:00"/>
    <x v="2"/>
    <x v="2"/>
    <x v="9"/>
    <n v="636"/>
    <n v="1"/>
    <x v="0"/>
  </r>
  <r>
    <s v="C4403"/>
    <x v="0"/>
    <x v="1"/>
    <x v="0"/>
    <d v="2024-11-29T00:00:00"/>
    <s v="O8403"/>
    <d v="2023-10-27T00:00:00"/>
    <x v="2"/>
    <x v="4"/>
    <x v="1"/>
    <n v="4"/>
    <n v="328.42250000000001"/>
    <n v="1313.69"/>
    <x v="0"/>
    <n v="15"/>
    <d v="2025-07-05T00:00:00"/>
    <n v="487"/>
    <x v="1"/>
    <n v="1"/>
    <d v="2024-12-31T00:00:00"/>
    <x v="0"/>
    <x v="2"/>
    <x v="9"/>
    <n v="218"/>
    <n v="0"/>
    <x v="0"/>
  </r>
  <r>
    <s v="C4627"/>
    <x v="1"/>
    <x v="1"/>
    <x v="4"/>
    <d v="2025-08-08T00:00:00"/>
    <s v="O8627"/>
    <d v="2023-10-27T00:00:00"/>
    <x v="4"/>
    <x v="1"/>
    <x v="1"/>
    <n v="3"/>
    <n v="314.45999999999998"/>
    <n v="943.38"/>
    <x v="1"/>
    <n v="10"/>
    <d v="2024-12-26T00:00:00"/>
    <n v="16"/>
    <x v="1"/>
    <n v="3"/>
    <d v="2024-12-29T00:00:00"/>
    <x v="0"/>
    <x v="2"/>
    <x v="9"/>
    <n v="-225"/>
    <n v="0"/>
    <x v="0"/>
  </r>
  <r>
    <s v="C4562"/>
    <x v="1"/>
    <x v="1"/>
    <x v="3"/>
    <d v="2024-11-12T00:00:00"/>
    <s v="O8562"/>
    <d v="2023-10-27T00:00:00"/>
    <x v="3"/>
    <x v="3"/>
    <x v="1"/>
    <n v="1"/>
    <n v="1264.17"/>
    <n v="1264.17"/>
    <x v="2"/>
    <n v="15"/>
    <d v="2024-01-09T00:00:00"/>
    <n v="246"/>
    <x v="0"/>
    <n v="4"/>
    <d v="2024-11-15T00:00:00"/>
    <x v="2"/>
    <x v="2"/>
    <x v="9"/>
    <n v="-308"/>
    <n v="1"/>
    <x v="0"/>
  </r>
  <r>
    <s v="C6555"/>
    <x v="1"/>
    <x v="2"/>
    <x v="1"/>
    <d v="2024-10-05T00:00:00"/>
    <s v="O10555"/>
    <d v="2023-10-27T00:00:00"/>
    <x v="0"/>
    <x v="3"/>
    <x v="1"/>
    <n v="1"/>
    <n v="1351.11"/>
    <n v="1351.11"/>
    <x v="2"/>
    <n v="48"/>
    <d v="2025-05-16T00:00:00"/>
    <n v="458"/>
    <x v="1"/>
    <n v="1"/>
    <d v="2024-12-24T00:00:00"/>
    <x v="1"/>
    <x v="2"/>
    <x v="9"/>
    <n v="223"/>
    <n v="0"/>
    <x v="0"/>
  </r>
  <r>
    <s v="C4178"/>
    <x v="2"/>
    <x v="0"/>
    <x v="0"/>
    <d v="2025-07-14T00:00:00"/>
    <s v="O8178"/>
    <d v="2023-10-27T00:00:00"/>
    <x v="4"/>
    <x v="2"/>
    <x v="4"/>
    <n v="5"/>
    <n v="234.898"/>
    <n v="1174.49"/>
    <x v="1"/>
    <n v="13"/>
    <d v="2025-03-28T00:00:00"/>
    <n v="118"/>
    <x v="1"/>
    <n v="2"/>
    <d v="2024-07-11T00:00:00"/>
    <x v="0"/>
    <x v="2"/>
    <x v="9"/>
    <n v="-108"/>
    <n v="0"/>
    <x v="0"/>
  </r>
  <r>
    <s v="C4229"/>
    <x v="2"/>
    <x v="1"/>
    <x v="1"/>
    <d v="2024-09-05T00:00:00"/>
    <s v="O8229"/>
    <d v="2023-10-27T00:00:00"/>
    <x v="4"/>
    <x v="0"/>
    <x v="0"/>
    <n v="1"/>
    <n v="303.3"/>
    <n v="303.3"/>
    <x v="2"/>
    <n v="42"/>
    <d v="2024-08-30T00:00:00"/>
    <n v="457"/>
    <x v="0"/>
    <n v="3"/>
    <d v="2024-10-14T00:00:00"/>
    <x v="0"/>
    <x v="2"/>
    <x v="9"/>
    <n v="-6"/>
    <n v="1"/>
    <x v="0"/>
  </r>
  <r>
    <s v="C1226"/>
    <x v="1"/>
    <x v="2"/>
    <x v="2"/>
    <d v="2025-01-31T00:00:00"/>
    <s v="O5226"/>
    <d v="2023-10-27T00:00:00"/>
    <x v="4"/>
    <x v="1"/>
    <x v="2"/>
    <n v="5"/>
    <n v="210.70400000000001"/>
    <n v="1053.52"/>
    <x v="1"/>
    <n v="34"/>
    <d v="2025-08-02T00:00:00"/>
    <n v="186"/>
    <x v="1"/>
    <n v="4"/>
    <d v="2024-11-22T00:00:00"/>
    <x v="1"/>
    <x v="2"/>
    <x v="9"/>
    <n v="183"/>
    <n v="0"/>
    <x v="0"/>
  </r>
  <r>
    <s v="C1686"/>
    <x v="0"/>
    <x v="0"/>
    <x v="3"/>
    <d v="2024-07-27T00:00:00"/>
    <s v="O5686"/>
    <d v="2023-10-28T00:00:00"/>
    <x v="4"/>
    <x v="3"/>
    <x v="2"/>
    <n v="5"/>
    <n v="296.12199999999996"/>
    <n v="1480.61"/>
    <x v="2"/>
    <n v="6"/>
    <d v="2024-10-11T00:00:00"/>
    <n v="490"/>
    <x v="0"/>
    <n v="5"/>
    <d v="2025-02-25T00:00:00"/>
    <x v="0"/>
    <x v="3"/>
    <x v="9"/>
    <n v="76"/>
    <n v="1"/>
    <x v="0"/>
  </r>
  <r>
    <s v="C6422"/>
    <x v="1"/>
    <x v="2"/>
    <x v="0"/>
    <d v="2025-12-04T00:00:00"/>
    <s v="O10422"/>
    <d v="2023-10-28T00:00:00"/>
    <x v="0"/>
    <x v="4"/>
    <x v="4"/>
    <n v="1"/>
    <n v="1016.6"/>
    <n v="1016.6"/>
    <x v="1"/>
    <n v="30"/>
    <d v="2024-12-29T00:00:00"/>
    <n v="108"/>
    <x v="1"/>
    <n v="2"/>
    <d v="2025-02-18T00:00:00"/>
    <x v="1"/>
    <x v="3"/>
    <x v="9"/>
    <n v="-340"/>
    <n v="0"/>
    <x v="0"/>
  </r>
  <r>
    <s v="C2044"/>
    <x v="0"/>
    <x v="1"/>
    <x v="0"/>
    <d v="2025-07-26T00:00:00"/>
    <s v="O6044"/>
    <d v="2023-10-28T00:00:00"/>
    <x v="3"/>
    <x v="1"/>
    <x v="1"/>
    <n v="3"/>
    <n v="120.66333333333334"/>
    <n v="361.99"/>
    <x v="1"/>
    <n v="15"/>
    <d v="2025-04-03T00:00:00"/>
    <n v="146"/>
    <x v="1"/>
    <n v="4"/>
    <d v="2025-12-01T00:00:00"/>
    <x v="2"/>
    <x v="3"/>
    <x v="9"/>
    <n v="-114"/>
    <n v="0"/>
    <x v="0"/>
  </r>
  <r>
    <s v="C6247"/>
    <x v="1"/>
    <x v="1"/>
    <x v="4"/>
    <d v="2024-10-04T00:00:00"/>
    <s v="O10247"/>
    <d v="2023-10-28T00:00:00"/>
    <x v="4"/>
    <x v="0"/>
    <x v="2"/>
    <n v="5"/>
    <n v="111.726"/>
    <n v="558.63"/>
    <x v="2"/>
    <n v="21"/>
    <d v="2024-11-09T00:00:00"/>
    <n v="439"/>
    <x v="0"/>
    <n v="1"/>
    <d v="2025-07-25T00:00:00"/>
    <x v="0"/>
    <x v="3"/>
    <x v="9"/>
    <n v="36"/>
    <n v="1"/>
    <x v="0"/>
  </r>
  <r>
    <s v="C6676"/>
    <x v="2"/>
    <x v="1"/>
    <x v="2"/>
    <d v="2024-01-03T00:00:00"/>
    <s v="O10676"/>
    <d v="2023-10-28T00:00:00"/>
    <x v="2"/>
    <x v="4"/>
    <x v="4"/>
    <n v="5"/>
    <n v="246.92199999999997"/>
    <n v="1234.6099999999999"/>
    <x v="1"/>
    <n v="24"/>
    <d v="2025-05-25T00:00:00"/>
    <n v="350"/>
    <x v="0"/>
    <n v="5"/>
    <d v="2024-10-16T00:00:00"/>
    <x v="2"/>
    <x v="3"/>
    <x v="9"/>
    <n v="508"/>
    <n v="1"/>
    <x v="0"/>
  </r>
  <r>
    <s v="C6152"/>
    <x v="2"/>
    <x v="0"/>
    <x v="1"/>
    <d v="2024-12-27T00:00:00"/>
    <s v="O10152"/>
    <d v="2023-10-28T00:00:00"/>
    <x v="0"/>
    <x v="1"/>
    <x v="4"/>
    <n v="2"/>
    <n v="147.30500000000001"/>
    <n v="294.61"/>
    <x v="2"/>
    <n v="19"/>
    <d v="2025-08-13T00:00:00"/>
    <n v="254"/>
    <x v="0"/>
    <n v="4"/>
    <d v="2024-10-25T00:00:00"/>
    <x v="0"/>
    <x v="3"/>
    <x v="9"/>
    <n v="229"/>
    <n v="1"/>
    <x v="0"/>
  </r>
  <r>
    <s v="C6848"/>
    <x v="1"/>
    <x v="1"/>
    <x v="0"/>
    <d v="2024-06-27T00:00:00"/>
    <s v="O10848"/>
    <d v="2023-10-28T00:00:00"/>
    <x v="3"/>
    <x v="2"/>
    <x v="2"/>
    <n v="4"/>
    <n v="240.87"/>
    <n v="963.48"/>
    <x v="0"/>
    <n v="25"/>
    <d v="2025-06-22T00:00:00"/>
    <n v="274"/>
    <x v="1"/>
    <n v="3"/>
    <d v="2025-01-27T00:00:00"/>
    <x v="2"/>
    <x v="3"/>
    <x v="9"/>
    <n v="360"/>
    <n v="0"/>
    <x v="0"/>
  </r>
  <r>
    <s v="C5347"/>
    <x v="0"/>
    <x v="2"/>
    <x v="0"/>
    <d v="2024-02-14T00:00:00"/>
    <s v="O9347"/>
    <d v="2023-10-28T00:00:00"/>
    <x v="2"/>
    <x v="2"/>
    <x v="0"/>
    <n v="5"/>
    <n v="53.588000000000001"/>
    <n v="267.94"/>
    <x v="1"/>
    <n v="16"/>
    <d v="2024-11-09T00:00:00"/>
    <n v="425"/>
    <x v="0"/>
    <n v="4"/>
    <d v="2024-11-26T00:00:00"/>
    <x v="2"/>
    <x v="3"/>
    <x v="9"/>
    <n v="269"/>
    <n v="1"/>
    <x v="0"/>
  </r>
  <r>
    <s v="C3272"/>
    <x v="0"/>
    <x v="2"/>
    <x v="4"/>
    <d v="2024-09-30T00:00:00"/>
    <s v="O7272"/>
    <d v="2023-10-29T00:00:00"/>
    <x v="3"/>
    <x v="2"/>
    <x v="0"/>
    <n v="2"/>
    <n v="526.93499999999995"/>
    <n v="1053.8699999999999"/>
    <x v="2"/>
    <n v="38"/>
    <d v="2024-09-13T00:00:00"/>
    <n v="411"/>
    <x v="0"/>
    <n v="3"/>
    <d v="2024-03-09T00:00:00"/>
    <x v="0"/>
    <x v="4"/>
    <x v="9"/>
    <n v="-17"/>
    <n v="1"/>
    <x v="0"/>
  </r>
  <r>
    <s v="C2603"/>
    <x v="0"/>
    <x v="0"/>
    <x v="0"/>
    <d v="2024-05-29T00:00:00"/>
    <s v="O6603"/>
    <d v="2023-10-29T00:00:00"/>
    <x v="1"/>
    <x v="1"/>
    <x v="3"/>
    <n v="2"/>
    <n v="468.42500000000001"/>
    <n v="936.85"/>
    <x v="0"/>
    <n v="16"/>
    <d v="2025-07-27T00:00:00"/>
    <n v="493"/>
    <x v="1"/>
    <n v="4"/>
    <d v="2025-05-26T00:00:00"/>
    <x v="1"/>
    <x v="4"/>
    <x v="9"/>
    <n v="424"/>
    <n v="0"/>
    <x v="0"/>
  </r>
  <r>
    <s v="C5673"/>
    <x v="2"/>
    <x v="0"/>
    <x v="0"/>
    <d v="2024-06-22T00:00:00"/>
    <s v="O9673"/>
    <d v="2023-10-29T00:00:00"/>
    <x v="0"/>
    <x v="3"/>
    <x v="0"/>
    <n v="2"/>
    <n v="466.66500000000002"/>
    <n v="933.33"/>
    <x v="0"/>
    <n v="30"/>
    <d v="2024-12-31T00:00:00"/>
    <n v="480"/>
    <x v="0"/>
    <n v="5"/>
    <d v="2025-06-18T00:00:00"/>
    <x v="0"/>
    <x v="4"/>
    <x v="9"/>
    <n v="192"/>
    <n v="1"/>
    <x v="0"/>
  </r>
  <r>
    <s v="C3692"/>
    <x v="2"/>
    <x v="2"/>
    <x v="2"/>
    <d v="2024-03-31T00:00:00"/>
    <s v="O7692"/>
    <d v="2023-10-29T00:00:00"/>
    <x v="0"/>
    <x v="2"/>
    <x v="1"/>
    <n v="5"/>
    <n v="58.172000000000004"/>
    <n v="290.86"/>
    <x v="2"/>
    <n v="26"/>
    <d v="2024-11-28T00:00:00"/>
    <n v="45"/>
    <x v="0"/>
    <n v="2"/>
    <d v="2025-04-22T00:00:00"/>
    <x v="2"/>
    <x v="4"/>
    <x v="9"/>
    <n v="242"/>
    <n v="1"/>
    <x v="0"/>
  </r>
  <r>
    <s v="C1697"/>
    <x v="0"/>
    <x v="0"/>
    <x v="0"/>
    <d v="2025-07-06T00:00:00"/>
    <s v="O5697"/>
    <d v="2023-10-29T00:00:00"/>
    <x v="1"/>
    <x v="4"/>
    <x v="0"/>
    <n v="3"/>
    <n v="119.88333333333333"/>
    <n v="359.65"/>
    <x v="1"/>
    <n v="24"/>
    <d v="2025-07-27T00:00:00"/>
    <n v="421"/>
    <x v="1"/>
    <n v="3"/>
    <d v="2024-09-20T00:00:00"/>
    <x v="2"/>
    <x v="4"/>
    <x v="9"/>
    <n v="21"/>
    <n v="0"/>
    <x v="0"/>
  </r>
  <r>
    <s v="C6930"/>
    <x v="2"/>
    <x v="0"/>
    <x v="2"/>
    <d v="2023-12-31T00:00:00"/>
    <s v="O10930"/>
    <d v="2023-10-29T00:00:00"/>
    <x v="3"/>
    <x v="1"/>
    <x v="4"/>
    <n v="4"/>
    <n v="227.5575"/>
    <n v="910.23"/>
    <x v="0"/>
    <n v="23"/>
    <d v="2025-05-23T00:00:00"/>
    <n v="97"/>
    <x v="0"/>
    <n v="5"/>
    <d v="2025-01-01T00:00:00"/>
    <x v="0"/>
    <x v="4"/>
    <x v="9"/>
    <n v="509"/>
    <n v="1"/>
    <x v="0"/>
  </r>
  <r>
    <s v="C5580"/>
    <x v="0"/>
    <x v="0"/>
    <x v="0"/>
    <d v="2024-02-06T00:00:00"/>
    <s v="O9580"/>
    <d v="2023-10-29T00:00:00"/>
    <x v="3"/>
    <x v="2"/>
    <x v="3"/>
    <n v="5"/>
    <n v="108.86800000000001"/>
    <n v="544.34"/>
    <x v="1"/>
    <n v="40"/>
    <d v="2024-09-20T00:00:00"/>
    <n v="74"/>
    <x v="1"/>
    <n v="3"/>
    <d v="2025-04-25T00:00:00"/>
    <x v="1"/>
    <x v="4"/>
    <x v="9"/>
    <n v="227"/>
    <n v="0"/>
    <x v="0"/>
  </r>
  <r>
    <s v="C5033"/>
    <x v="0"/>
    <x v="2"/>
    <x v="2"/>
    <d v="2024-09-24T00:00:00"/>
    <s v="O9033"/>
    <d v="2023-10-29T00:00:00"/>
    <x v="1"/>
    <x v="0"/>
    <x v="3"/>
    <n v="2"/>
    <n v="381.12"/>
    <n v="762.24"/>
    <x v="1"/>
    <n v="8"/>
    <d v="2025-12-06T00:00:00"/>
    <n v="244"/>
    <x v="1"/>
    <n v="5"/>
    <d v="2025-05-06T00:00:00"/>
    <x v="0"/>
    <x v="4"/>
    <x v="9"/>
    <n v="438"/>
    <n v="0"/>
    <x v="0"/>
  </r>
  <r>
    <s v="C4571"/>
    <x v="1"/>
    <x v="2"/>
    <x v="4"/>
    <d v="2024-06-05T00:00:00"/>
    <s v="O8571"/>
    <d v="2023-10-29T00:00:00"/>
    <x v="3"/>
    <x v="4"/>
    <x v="0"/>
    <n v="1"/>
    <n v="375.22"/>
    <n v="375.22"/>
    <x v="0"/>
    <n v="50"/>
    <d v="2025-04-17T00:00:00"/>
    <n v="435"/>
    <x v="1"/>
    <n v="4"/>
    <d v="2024-04-11T00:00:00"/>
    <x v="1"/>
    <x v="4"/>
    <x v="9"/>
    <n v="316"/>
    <n v="0"/>
    <x v="0"/>
  </r>
  <r>
    <s v="C2892"/>
    <x v="0"/>
    <x v="1"/>
    <x v="2"/>
    <d v="2023-09-21T00:00:00"/>
    <s v="O6892"/>
    <d v="2023-10-29T00:00:00"/>
    <x v="0"/>
    <x v="2"/>
    <x v="0"/>
    <n v="5"/>
    <n v="85.722000000000008"/>
    <n v="428.61"/>
    <x v="0"/>
    <n v="37"/>
    <d v="2025-05-26T00:00:00"/>
    <n v="304"/>
    <x v="0"/>
    <n v="1"/>
    <d v="2025-02-21T00:00:00"/>
    <x v="2"/>
    <x v="4"/>
    <x v="9"/>
    <n v="613"/>
    <n v="1"/>
    <x v="0"/>
  </r>
  <r>
    <s v="C1731"/>
    <x v="2"/>
    <x v="1"/>
    <x v="4"/>
    <d v="2024-06-06T00:00:00"/>
    <s v="O5731"/>
    <d v="2023-10-29T00:00:00"/>
    <x v="3"/>
    <x v="4"/>
    <x v="3"/>
    <n v="2"/>
    <n v="396.66500000000002"/>
    <n v="793.33"/>
    <x v="2"/>
    <n v="8"/>
    <d v="2024-12-30T00:00:00"/>
    <n v="499"/>
    <x v="1"/>
    <n v="3"/>
    <d v="2024-11-25T00:00:00"/>
    <x v="0"/>
    <x v="4"/>
    <x v="9"/>
    <n v="207"/>
    <n v="0"/>
    <x v="0"/>
  </r>
  <r>
    <s v="C3535"/>
    <x v="1"/>
    <x v="2"/>
    <x v="4"/>
    <d v="2024-08-17T00:00:00"/>
    <s v="O7535"/>
    <d v="2023-10-29T00:00:00"/>
    <x v="1"/>
    <x v="3"/>
    <x v="4"/>
    <n v="5"/>
    <n v="270.02600000000001"/>
    <n v="1350.13"/>
    <x v="2"/>
    <n v="2"/>
    <d v="2024-11-25T00:00:00"/>
    <n v="58"/>
    <x v="0"/>
    <n v="3"/>
    <d v="2025-01-28T00:00:00"/>
    <x v="2"/>
    <x v="4"/>
    <x v="9"/>
    <n v="100"/>
    <n v="1"/>
    <x v="0"/>
  </r>
  <r>
    <s v="C1240"/>
    <x v="0"/>
    <x v="1"/>
    <x v="1"/>
    <d v="2025-02-17T00:00:00"/>
    <s v="O5240"/>
    <d v="2023-10-29T00:00:00"/>
    <x v="2"/>
    <x v="3"/>
    <x v="0"/>
    <n v="5"/>
    <n v="184.19"/>
    <n v="920.95"/>
    <x v="2"/>
    <n v="22"/>
    <d v="2025-02-04T00:00:00"/>
    <n v="78"/>
    <x v="1"/>
    <n v="4"/>
    <d v="2025-06-08T00:00:00"/>
    <x v="2"/>
    <x v="4"/>
    <x v="9"/>
    <n v="-13"/>
    <n v="0"/>
    <x v="0"/>
  </r>
  <r>
    <s v="C1578"/>
    <x v="1"/>
    <x v="2"/>
    <x v="4"/>
    <d v="2024-04-07T00:00:00"/>
    <s v="O5578"/>
    <d v="2023-10-29T00:00:00"/>
    <x v="1"/>
    <x v="2"/>
    <x v="0"/>
    <n v="4"/>
    <n v="32.204999999999998"/>
    <n v="128.82"/>
    <x v="1"/>
    <n v="17"/>
    <d v="2025-02-25T00:00:00"/>
    <n v="295"/>
    <x v="1"/>
    <n v="5"/>
    <d v="2025-02-27T00:00:00"/>
    <x v="0"/>
    <x v="4"/>
    <x v="9"/>
    <n v="324"/>
    <n v="0"/>
    <x v="0"/>
  </r>
  <r>
    <s v="C5467"/>
    <x v="0"/>
    <x v="1"/>
    <x v="1"/>
    <d v="2024-08-22T00:00:00"/>
    <s v="O9467"/>
    <d v="2023-10-30T00:00:00"/>
    <x v="3"/>
    <x v="4"/>
    <x v="0"/>
    <n v="2"/>
    <n v="276.065"/>
    <n v="552.13"/>
    <x v="0"/>
    <n v="8"/>
    <d v="2024-11-14T00:00:00"/>
    <n v="321"/>
    <x v="1"/>
    <n v="3"/>
    <d v="2025-03-31T00:00:00"/>
    <x v="1"/>
    <x v="5"/>
    <x v="9"/>
    <n v="84"/>
    <n v="0"/>
    <x v="0"/>
  </r>
  <r>
    <s v="C2201"/>
    <x v="1"/>
    <x v="0"/>
    <x v="1"/>
    <d v="2025-03-04T00:00:00"/>
    <s v="O6201"/>
    <d v="2023-10-30T00:00:00"/>
    <x v="1"/>
    <x v="2"/>
    <x v="3"/>
    <n v="5"/>
    <n v="292.536"/>
    <n v="1462.68"/>
    <x v="1"/>
    <n v="45"/>
    <d v="2024-08-23T00:00:00"/>
    <n v="388"/>
    <x v="1"/>
    <n v="1"/>
    <d v="2024-05-09T00:00:00"/>
    <x v="1"/>
    <x v="5"/>
    <x v="9"/>
    <n v="-193"/>
    <n v="0"/>
    <x v="0"/>
  </r>
  <r>
    <s v="C2293"/>
    <x v="2"/>
    <x v="2"/>
    <x v="2"/>
    <d v="2025-07-04T00:00:00"/>
    <s v="O6293"/>
    <d v="2023-10-30T00:00:00"/>
    <x v="1"/>
    <x v="2"/>
    <x v="0"/>
    <n v="1"/>
    <n v="1143.43"/>
    <n v="1143.43"/>
    <x v="1"/>
    <n v="50"/>
    <d v="2024-10-09T00:00:00"/>
    <n v="338"/>
    <x v="0"/>
    <n v="5"/>
    <d v="2024-10-22T00:00:00"/>
    <x v="2"/>
    <x v="5"/>
    <x v="9"/>
    <n v="-268"/>
    <n v="1"/>
    <x v="0"/>
  </r>
  <r>
    <s v="C4994"/>
    <x v="2"/>
    <x v="2"/>
    <x v="1"/>
    <d v="2025-02-04T00:00:00"/>
    <s v="O8994"/>
    <d v="2023-10-30T00:00:00"/>
    <x v="3"/>
    <x v="0"/>
    <x v="1"/>
    <n v="1"/>
    <n v="1217.19"/>
    <n v="1217.19"/>
    <x v="0"/>
    <n v="7"/>
    <d v="2025-05-05T00:00:00"/>
    <n v="88"/>
    <x v="0"/>
    <n v="2"/>
    <d v="2025-07-18T00:00:00"/>
    <x v="2"/>
    <x v="5"/>
    <x v="9"/>
    <n v="90"/>
    <n v="1"/>
    <x v="0"/>
  </r>
  <r>
    <s v="C3715"/>
    <x v="1"/>
    <x v="2"/>
    <x v="1"/>
    <d v="2025-12-04T00:00:00"/>
    <s v="O7715"/>
    <d v="2023-10-30T00:00:00"/>
    <x v="2"/>
    <x v="0"/>
    <x v="0"/>
    <n v="4"/>
    <n v="262.4425"/>
    <n v="1049.77"/>
    <x v="2"/>
    <n v="26"/>
    <d v="2024-11-20T00:00:00"/>
    <n v="139"/>
    <x v="1"/>
    <n v="5"/>
    <d v="2024-10-22T00:00:00"/>
    <x v="2"/>
    <x v="5"/>
    <x v="9"/>
    <n v="-379"/>
    <n v="0"/>
    <x v="0"/>
  </r>
  <r>
    <s v="C4227"/>
    <x v="2"/>
    <x v="2"/>
    <x v="2"/>
    <d v="2023-11-10T00:00:00"/>
    <s v="O8227"/>
    <d v="2023-10-30T00:00:00"/>
    <x v="2"/>
    <x v="4"/>
    <x v="3"/>
    <n v="4"/>
    <n v="229.3075"/>
    <n v="917.23"/>
    <x v="1"/>
    <n v="41"/>
    <d v="2025-03-26T00:00:00"/>
    <n v="479"/>
    <x v="1"/>
    <n v="2"/>
    <d v="2024-09-15T00:00:00"/>
    <x v="0"/>
    <x v="5"/>
    <x v="9"/>
    <n v="502"/>
    <n v="0"/>
    <x v="0"/>
  </r>
  <r>
    <s v="C2966"/>
    <x v="0"/>
    <x v="2"/>
    <x v="4"/>
    <d v="2024-04-05T00:00:00"/>
    <s v="O6966"/>
    <d v="2023-10-30T00:00:00"/>
    <x v="3"/>
    <x v="2"/>
    <x v="0"/>
    <n v="1"/>
    <n v="1049.57"/>
    <n v="1049.57"/>
    <x v="2"/>
    <n v="11"/>
    <d v="2025-01-13T00:00:00"/>
    <n v="383"/>
    <x v="0"/>
    <n v="5"/>
    <d v="2025-04-25T00:00:00"/>
    <x v="2"/>
    <x v="5"/>
    <x v="9"/>
    <n v="283"/>
    <n v="1"/>
    <x v="0"/>
  </r>
  <r>
    <s v="C3593"/>
    <x v="1"/>
    <x v="2"/>
    <x v="3"/>
    <d v="2025-07-25T00:00:00"/>
    <s v="O7593"/>
    <d v="2023-10-30T00:00:00"/>
    <x v="1"/>
    <x v="3"/>
    <x v="0"/>
    <n v="4"/>
    <n v="200.52"/>
    <n v="802.08"/>
    <x v="0"/>
    <n v="26"/>
    <d v="2025-05-18T00:00:00"/>
    <n v="88"/>
    <x v="1"/>
    <n v="2"/>
    <d v="2024-11-21T00:00:00"/>
    <x v="0"/>
    <x v="5"/>
    <x v="9"/>
    <n v="-68"/>
    <n v="0"/>
    <x v="0"/>
  </r>
  <r>
    <s v="C2037"/>
    <x v="0"/>
    <x v="1"/>
    <x v="1"/>
    <d v="2024-05-25T00:00:00"/>
    <s v="O6037"/>
    <d v="2023-10-31T00:00:00"/>
    <x v="4"/>
    <x v="1"/>
    <x v="4"/>
    <n v="1"/>
    <n v="1049.51"/>
    <n v="1049.51"/>
    <x v="0"/>
    <n v="26"/>
    <d v="2024-02-11T00:00:00"/>
    <n v="307"/>
    <x v="0"/>
    <n v="4"/>
    <d v="2025-01-23T00:00:00"/>
    <x v="2"/>
    <x v="6"/>
    <x v="9"/>
    <n v="-104"/>
    <n v="1"/>
    <x v="0"/>
  </r>
  <r>
    <s v="C1275"/>
    <x v="2"/>
    <x v="1"/>
    <x v="3"/>
    <d v="2024-05-27T00:00:00"/>
    <s v="O5275"/>
    <d v="2023-10-31T00:00:00"/>
    <x v="2"/>
    <x v="4"/>
    <x v="4"/>
    <n v="2"/>
    <n v="517.70000000000005"/>
    <n v="1035.4000000000001"/>
    <x v="1"/>
    <n v="44"/>
    <d v="2024-12-10T00:00:00"/>
    <n v="132"/>
    <x v="1"/>
    <n v="1"/>
    <d v="2025-02-17T00:00:00"/>
    <x v="1"/>
    <x v="6"/>
    <x v="9"/>
    <n v="197"/>
    <n v="0"/>
    <x v="0"/>
  </r>
  <r>
    <s v="C6235"/>
    <x v="0"/>
    <x v="0"/>
    <x v="2"/>
    <d v="2025-03-28T00:00:00"/>
    <s v="O10235"/>
    <d v="2023-10-31T00:00:00"/>
    <x v="1"/>
    <x v="4"/>
    <x v="3"/>
    <n v="3"/>
    <n v="490.82333333333332"/>
    <n v="1472.47"/>
    <x v="0"/>
    <n v="23"/>
    <d v="2025-01-29T00:00:00"/>
    <n v="248"/>
    <x v="0"/>
    <n v="3"/>
    <d v="2025-04-18T00:00:00"/>
    <x v="1"/>
    <x v="6"/>
    <x v="9"/>
    <n v="-58"/>
    <n v="1"/>
    <x v="0"/>
  </r>
  <r>
    <s v="C4746"/>
    <x v="2"/>
    <x v="1"/>
    <x v="0"/>
    <d v="2024-02-05T00:00:00"/>
    <s v="O8746"/>
    <d v="2023-10-31T00:00:00"/>
    <x v="3"/>
    <x v="2"/>
    <x v="1"/>
    <n v="1"/>
    <n v="1362.27"/>
    <n v="1362.27"/>
    <x v="1"/>
    <n v="13"/>
    <d v="2025-05-27T00:00:00"/>
    <n v="71"/>
    <x v="1"/>
    <n v="3"/>
    <d v="2024-02-11T00:00:00"/>
    <x v="0"/>
    <x v="6"/>
    <x v="9"/>
    <n v="477"/>
    <n v="0"/>
    <x v="0"/>
  </r>
  <r>
    <s v="C6791"/>
    <x v="0"/>
    <x v="1"/>
    <x v="0"/>
    <d v="2025-07-01T00:00:00"/>
    <s v="O10791"/>
    <d v="2023-10-31T00:00:00"/>
    <x v="4"/>
    <x v="0"/>
    <x v="2"/>
    <n v="2"/>
    <n v="301.68"/>
    <n v="603.36"/>
    <x v="2"/>
    <n v="13"/>
    <d v="2025-06-08T00:00:00"/>
    <n v="418"/>
    <x v="1"/>
    <n v="3"/>
    <d v="2025-01-06T00:00:00"/>
    <x v="1"/>
    <x v="6"/>
    <x v="9"/>
    <n v="-23"/>
    <n v="0"/>
    <x v="0"/>
  </r>
  <r>
    <s v="C5014"/>
    <x v="1"/>
    <x v="2"/>
    <x v="3"/>
    <d v="2024-01-05T00:00:00"/>
    <s v="O9014"/>
    <d v="2023-10-31T00:00:00"/>
    <x v="0"/>
    <x v="4"/>
    <x v="1"/>
    <n v="3"/>
    <n v="347.30666666666667"/>
    <n v="1041.92"/>
    <x v="0"/>
    <n v="3"/>
    <d v="2025-09-08T00:00:00"/>
    <n v="360"/>
    <x v="0"/>
    <n v="3"/>
    <d v="2025-06-27T00:00:00"/>
    <x v="1"/>
    <x v="6"/>
    <x v="9"/>
    <n v="612"/>
    <n v="1"/>
    <x v="0"/>
  </r>
  <r>
    <s v="C2371"/>
    <x v="0"/>
    <x v="0"/>
    <x v="2"/>
    <d v="2025-12-03T00:00:00"/>
    <s v="O6371"/>
    <d v="2023-10-31T00:00:00"/>
    <x v="2"/>
    <x v="3"/>
    <x v="2"/>
    <n v="2"/>
    <n v="669.86500000000001"/>
    <n v="1339.73"/>
    <x v="0"/>
    <n v="14"/>
    <d v="2024-10-22T00:00:00"/>
    <n v="66"/>
    <x v="1"/>
    <n v="1"/>
    <d v="2024-03-10T00:00:00"/>
    <x v="1"/>
    <x v="6"/>
    <x v="9"/>
    <n v="-407"/>
    <n v="0"/>
    <x v="0"/>
  </r>
  <r>
    <s v="C2405"/>
    <x v="1"/>
    <x v="0"/>
    <x v="4"/>
    <d v="2025-05-24T00:00:00"/>
    <s v="O6405"/>
    <d v="2023-10-31T00:00:00"/>
    <x v="3"/>
    <x v="3"/>
    <x v="1"/>
    <n v="1"/>
    <n v="1468.01"/>
    <n v="1468.01"/>
    <x v="0"/>
    <n v="12"/>
    <d v="2024-12-30T00:00:00"/>
    <n v="312"/>
    <x v="0"/>
    <n v="3"/>
    <d v="2025-01-08T00:00:00"/>
    <x v="0"/>
    <x v="6"/>
    <x v="9"/>
    <n v="-145"/>
    <n v="1"/>
    <x v="0"/>
  </r>
  <r>
    <s v="C6656"/>
    <x v="0"/>
    <x v="2"/>
    <x v="2"/>
    <d v="2025-11-01T00:00:00"/>
    <s v="O10656"/>
    <d v="2023-10-31T00:00:00"/>
    <x v="1"/>
    <x v="0"/>
    <x v="2"/>
    <n v="5"/>
    <n v="222.392"/>
    <n v="1111.96"/>
    <x v="0"/>
    <n v="8"/>
    <d v="2025-08-18T00:00:00"/>
    <n v="119"/>
    <x v="0"/>
    <n v="1"/>
    <d v="2025-01-16T00:00:00"/>
    <x v="1"/>
    <x v="6"/>
    <x v="9"/>
    <n v="-75"/>
    <n v="1"/>
    <x v="0"/>
  </r>
  <r>
    <s v="C2504"/>
    <x v="2"/>
    <x v="0"/>
    <x v="4"/>
    <d v="2024-03-23T00:00:00"/>
    <s v="O6504"/>
    <d v="2023-10-31T00:00:00"/>
    <x v="0"/>
    <x v="2"/>
    <x v="4"/>
    <n v="2"/>
    <n v="700.54"/>
    <n v="1401.08"/>
    <x v="2"/>
    <n v="32"/>
    <d v="2025-09-08T00:00:00"/>
    <n v="293"/>
    <x v="1"/>
    <n v="1"/>
    <d v="2024-11-19T00:00:00"/>
    <x v="2"/>
    <x v="6"/>
    <x v="9"/>
    <n v="534"/>
    <n v="0"/>
    <x v="0"/>
  </r>
  <r>
    <s v="C4610"/>
    <x v="0"/>
    <x v="2"/>
    <x v="3"/>
    <d v="2024-01-25T00:00:00"/>
    <s v="O8610"/>
    <d v="2023-01-11T00:00:00"/>
    <x v="0"/>
    <x v="0"/>
    <x v="1"/>
    <n v="3"/>
    <n v="244.30999999999997"/>
    <n v="732.93"/>
    <x v="0"/>
    <n v="31"/>
    <d v="2025-05-14T00:00:00"/>
    <n v="428"/>
    <x v="1"/>
    <n v="2"/>
    <d v="2024-09-10T00:00:00"/>
    <x v="0"/>
    <x v="0"/>
    <x v="1"/>
    <n v="475"/>
    <n v="0"/>
    <x v="0"/>
  </r>
  <r>
    <s v="C2822"/>
    <x v="0"/>
    <x v="0"/>
    <x v="0"/>
    <d v="2025-05-29T00:00:00"/>
    <s v="O6822"/>
    <d v="2023-01-11T00:00:00"/>
    <x v="4"/>
    <x v="3"/>
    <x v="0"/>
    <n v="2"/>
    <n v="105.5"/>
    <n v="211"/>
    <x v="1"/>
    <n v="10"/>
    <d v="2025-02-18T00:00:00"/>
    <n v="452"/>
    <x v="0"/>
    <n v="4"/>
    <d v="2025-04-20T00:00:00"/>
    <x v="2"/>
    <x v="0"/>
    <x v="1"/>
    <n v="-100"/>
    <n v="1"/>
    <x v="0"/>
  </r>
  <r>
    <s v="C3090"/>
    <x v="0"/>
    <x v="0"/>
    <x v="3"/>
    <d v="2024-10-22T00:00:00"/>
    <s v="O7090"/>
    <d v="2023-01-11T00:00:00"/>
    <x v="4"/>
    <x v="0"/>
    <x v="3"/>
    <n v="3"/>
    <n v="477.22"/>
    <n v="1431.66"/>
    <x v="0"/>
    <n v="48"/>
    <d v="2025-05-14T00:00:00"/>
    <n v="302"/>
    <x v="1"/>
    <n v="4"/>
    <d v="2024-10-31T00:00:00"/>
    <x v="0"/>
    <x v="0"/>
    <x v="1"/>
    <n v="204"/>
    <n v="0"/>
    <x v="0"/>
  </r>
  <r>
    <s v="C6137"/>
    <x v="2"/>
    <x v="1"/>
    <x v="4"/>
    <d v="2025-07-05T00:00:00"/>
    <s v="O10137"/>
    <d v="2023-01-11T00:00:00"/>
    <x v="4"/>
    <x v="2"/>
    <x v="2"/>
    <n v="2"/>
    <n v="394.61"/>
    <n v="789.22"/>
    <x v="2"/>
    <n v="48"/>
    <d v="2025-05-16T00:00:00"/>
    <n v="393"/>
    <x v="1"/>
    <n v="1"/>
    <d v="2024-05-10T00:00:00"/>
    <x v="0"/>
    <x v="0"/>
    <x v="1"/>
    <n v="-50"/>
    <n v="0"/>
    <x v="0"/>
  </r>
  <r>
    <s v="C3972"/>
    <x v="2"/>
    <x v="0"/>
    <x v="1"/>
    <d v="2025-01-18T00:00:00"/>
    <s v="O7972"/>
    <d v="2023-01-11T00:00:00"/>
    <x v="2"/>
    <x v="0"/>
    <x v="2"/>
    <n v="1"/>
    <n v="618.04999999999995"/>
    <n v="618.04999999999995"/>
    <x v="0"/>
    <n v="33"/>
    <d v="2024-11-27T00:00:00"/>
    <n v="12"/>
    <x v="1"/>
    <n v="4"/>
    <d v="2025-08-20T00:00:00"/>
    <x v="2"/>
    <x v="0"/>
    <x v="1"/>
    <n v="-52"/>
    <n v="0"/>
    <x v="0"/>
  </r>
  <r>
    <s v="C6734"/>
    <x v="1"/>
    <x v="2"/>
    <x v="0"/>
    <d v="2025-02-08T00:00:00"/>
    <s v="O10734"/>
    <d v="2023-01-11T00:00:00"/>
    <x v="2"/>
    <x v="0"/>
    <x v="1"/>
    <n v="4"/>
    <n v="250.29"/>
    <n v="1001.16"/>
    <x v="2"/>
    <n v="37"/>
    <d v="2025-05-03T00:00:00"/>
    <n v="267"/>
    <x v="1"/>
    <n v="1"/>
    <d v="2025-05-26T00:00:00"/>
    <x v="2"/>
    <x v="0"/>
    <x v="1"/>
    <n v="84"/>
    <n v="0"/>
    <x v="0"/>
  </r>
  <r>
    <s v="C4839"/>
    <x v="1"/>
    <x v="0"/>
    <x v="4"/>
    <d v="2025-07-06T00:00:00"/>
    <s v="O8839"/>
    <d v="2023-01-11T00:00:00"/>
    <x v="3"/>
    <x v="2"/>
    <x v="3"/>
    <n v="3"/>
    <n v="373.55666666666667"/>
    <n v="1120.67"/>
    <x v="1"/>
    <n v="20"/>
    <d v="2024-12-18T00:00:00"/>
    <n v="446"/>
    <x v="0"/>
    <n v="1"/>
    <d v="2025-05-17T00:00:00"/>
    <x v="1"/>
    <x v="0"/>
    <x v="1"/>
    <n v="-200"/>
    <n v="1"/>
    <x v="0"/>
  </r>
  <r>
    <s v="C1851"/>
    <x v="2"/>
    <x v="0"/>
    <x v="0"/>
    <d v="2024-03-18T00:00:00"/>
    <s v="O5851"/>
    <d v="2023-01-11T00:00:00"/>
    <x v="4"/>
    <x v="1"/>
    <x v="4"/>
    <n v="1"/>
    <n v="805.06"/>
    <n v="805.06"/>
    <x v="2"/>
    <n v="23"/>
    <d v="2025-01-13T00:00:00"/>
    <n v="361"/>
    <x v="1"/>
    <n v="4"/>
    <d v="2024-10-09T00:00:00"/>
    <x v="0"/>
    <x v="0"/>
    <x v="1"/>
    <n v="301"/>
    <n v="0"/>
    <x v="0"/>
  </r>
  <r>
    <s v="C6599"/>
    <x v="0"/>
    <x v="1"/>
    <x v="3"/>
    <d v="2023-09-11T00:00:00"/>
    <s v="O10599"/>
    <d v="2023-01-11T00:00:00"/>
    <x v="1"/>
    <x v="3"/>
    <x v="2"/>
    <n v="3"/>
    <n v="468.51333333333332"/>
    <n v="1405.54"/>
    <x v="1"/>
    <n v="5"/>
    <d v="2024-08-26T00:00:00"/>
    <n v="13"/>
    <x v="0"/>
    <n v="2"/>
    <d v="2025-06-30T00:00:00"/>
    <x v="2"/>
    <x v="0"/>
    <x v="1"/>
    <n v="350"/>
    <n v="1"/>
    <x v="0"/>
  </r>
  <r>
    <s v="C2999"/>
    <x v="1"/>
    <x v="2"/>
    <x v="0"/>
    <d v="2024-11-16T00:00:00"/>
    <s v="O6999"/>
    <d v="2023-02-11T00:00:00"/>
    <x v="2"/>
    <x v="0"/>
    <x v="0"/>
    <n v="2"/>
    <n v="547.51499999999999"/>
    <n v="1095.03"/>
    <x v="1"/>
    <n v="49"/>
    <d v="2025-01-07T00:00:00"/>
    <n v="454"/>
    <x v="1"/>
    <n v="4"/>
    <d v="2025-02-28T00:00:00"/>
    <x v="1"/>
    <x v="3"/>
    <x v="2"/>
    <n v="52"/>
    <n v="0"/>
    <x v="0"/>
  </r>
  <r>
    <s v="C3673"/>
    <x v="0"/>
    <x v="2"/>
    <x v="2"/>
    <d v="2024-08-18T00:00:00"/>
    <s v="O7673"/>
    <d v="2023-02-11T00:00:00"/>
    <x v="0"/>
    <x v="0"/>
    <x v="0"/>
    <n v="3"/>
    <n v="182.37666666666667"/>
    <n v="547.13"/>
    <x v="0"/>
    <n v="22"/>
    <d v="2024-11-16T00:00:00"/>
    <n v="358"/>
    <x v="1"/>
    <n v="4"/>
    <d v="2024-11-17T00:00:00"/>
    <x v="1"/>
    <x v="3"/>
    <x v="2"/>
    <n v="90"/>
    <n v="0"/>
    <x v="0"/>
  </r>
  <r>
    <s v="C4938"/>
    <x v="0"/>
    <x v="2"/>
    <x v="2"/>
    <d v="2025-03-22T00:00:00"/>
    <s v="O8938"/>
    <d v="2023-02-11T00:00:00"/>
    <x v="1"/>
    <x v="2"/>
    <x v="4"/>
    <n v="4"/>
    <n v="252.72"/>
    <n v="1010.88"/>
    <x v="0"/>
    <n v="20"/>
    <d v="2025-04-30T00:00:00"/>
    <n v="229"/>
    <x v="0"/>
    <n v="4"/>
    <d v="2025-06-06T00:00:00"/>
    <x v="2"/>
    <x v="3"/>
    <x v="2"/>
    <n v="39"/>
    <n v="1"/>
    <x v="0"/>
  </r>
  <r>
    <s v="C6996"/>
    <x v="0"/>
    <x v="1"/>
    <x v="3"/>
    <d v="2025-03-13T00:00:00"/>
    <s v="O10996"/>
    <d v="2023-02-11T00:00:00"/>
    <x v="1"/>
    <x v="4"/>
    <x v="1"/>
    <n v="4"/>
    <n v="279.26"/>
    <n v="1117.04"/>
    <x v="2"/>
    <n v="42"/>
    <d v="2025-03-24T00:00:00"/>
    <n v="120"/>
    <x v="1"/>
    <n v="5"/>
    <d v="2025-05-14T00:00:00"/>
    <x v="1"/>
    <x v="3"/>
    <x v="2"/>
    <n v="11"/>
    <n v="0"/>
    <x v="0"/>
  </r>
  <r>
    <s v="C5527"/>
    <x v="0"/>
    <x v="0"/>
    <x v="1"/>
    <d v="2024-06-05T00:00:00"/>
    <s v="O9527"/>
    <d v="2023-02-11T00:00:00"/>
    <x v="1"/>
    <x v="1"/>
    <x v="2"/>
    <n v="2"/>
    <n v="57.05"/>
    <n v="114.1"/>
    <x v="0"/>
    <n v="10"/>
    <d v="2024-08-29T00:00:00"/>
    <n v="494"/>
    <x v="1"/>
    <n v="2"/>
    <d v="2024-12-26T00:00:00"/>
    <x v="0"/>
    <x v="3"/>
    <x v="2"/>
    <n v="85"/>
    <n v="0"/>
    <x v="0"/>
  </r>
  <r>
    <s v="C2499"/>
    <x v="2"/>
    <x v="1"/>
    <x v="3"/>
    <d v="2024-05-11T00:00:00"/>
    <s v="O6499"/>
    <d v="2023-02-11T00:00:00"/>
    <x v="4"/>
    <x v="0"/>
    <x v="4"/>
    <n v="4"/>
    <n v="235.535"/>
    <n v="942.14"/>
    <x v="1"/>
    <n v="17"/>
    <d v="2025-06-20T00:00:00"/>
    <n v="456"/>
    <x v="1"/>
    <n v="2"/>
    <d v="2024-10-31T00:00:00"/>
    <x v="2"/>
    <x v="3"/>
    <x v="2"/>
    <n v="405"/>
    <n v="0"/>
    <x v="0"/>
  </r>
  <r>
    <s v="C5775"/>
    <x v="0"/>
    <x v="2"/>
    <x v="1"/>
    <d v="2025-01-29T00:00:00"/>
    <s v="O9775"/>
    <d v="2023-02-11T00:00:00"/>
    <x v="1"/>
    <x v="4"/>
    <x v="1"/>
    <n v="5"/>
    <n v="281.96199999999999"/>
    <n v="1409.81"/>
    <x v="1"/>
    <n v="2"/>
    <d v="2025-03-18T00:00:00"/>
    <n v="344"/>
    <x v="1"/>
    <n v="2"/>
    <d v="2025-09-08T00:00:00"/>
    <x v="2"/>
    <x v="3"/>
    <x v="2"/>
    <n v="48"/>
    <n v="0"/>
    <x v="0"/>
  </r>
  <r>
    <s v="C3492"/>
    <x v="1"/>
    <x v="1"/>
    <x v="3"/>
    <d v="2023-05-09T00:00:00"/>
    <s v="O7492"/>
    <d v="2023-02-11T00:00:00"/>
    <x v="2"/>
    <x v="2"/>
    <x v="4"/>
    <n v="2"/>
    <n v="445.20499999999998"/>
    <n v="890.41"/>
    <x v="2"/>
    <n v="16"/>
    <d v="2025-01-30T00:00:00"/>
    <n v="208"/>
    <x v="0"/>
    <n v="1"/>
    <d v="2025-06-06T00:00:00"/>
    <x v="0"/>
    <x v="3"/>
    <x v="2"/>
    <n v="632"/>
    <n v="1"/>
    <x v="0"/>
  </r>
  <r>
    <s v="C5297"/>
    <x v="2"/>
    <x v="1"/>
    <x v="3"/>
    <d v="2024-08-11T00:00:00"/>
    <s v="O9297"/>
    <d v="2023-02-11T00:00:00"/>
    <x v="4"/>
    <x v="2"/>
    <x v="4"/>
    <n v="3"/>
    <n v="268.13666666666666"/>
    <n v="804.41"/>
    <x v="1"/>
    <n v="3"/>
    <d v="2025-06-02T00:00:00"/>
    <n v="340"/>
    <x v="1"/>
    <n v="5"/>
    <d v="2025-05-27T00:00:00"/>
    <x v="1"/>
    <x v="3"/>
    <x v="2"/>
    <n v="295"/>
    <n v="0"/>
    <x v="0"/>
  </r>
  <r>
    <s v="C4456"/>
    <x v="2"/>
    <x v="0"/>
    <x v="0"/>
    <d v="2024-06-26T00:00:00"/>
    <s v="O8456"/>
    <d v="2023-02-11T00:00:00"/>
    <x v="2"/>
    <x v="1"/>
    <x v="3"/>
    <n v="3"/>
    <n v="291.17666666666668"/>
    <n v="873.53"/>
    <x v="0"/>
    <n v="15"/>
    <d v="2024-05-11T00:00:00"/>
    <n v="40"/>
    <x v="1"/>
    <n v="2"/>
    <d v="2025-03-07T00:00:00"/>
    <x v="2"/>
    <x v="3"/>
    <x v="2"/>
    <n v="-46"/>
    <n v="0"/>
    <x v="0"/>
  </r>
  <r>
    <s v="C3355"/>
    <x v="1"/>
    <x v="0"/>
    <x v="1"/>
    <d v="2024-12-08T00:00:00"/>
    <s v="O7355"/>
    <d v="2023-03-11T00:00:00"/>
    <x v="0"/>
    <x v="4"/>
    <x v="4"/>
    <n v="3"/>
    <n v="445.34999999999997"/>
    <n v="1336.05"/>
    <x v="0"/>
    <n v="32"/>
    <d v="2025-09-07T00:00:00"/>
    <n v="464"/>
    <x v="0"/>
    <n v="5"/>
    <d v="2025-04-22T00:00:00"/>
    <x v="1"/>
    <x v="3"/>
    <x v="3"/>
    <n v="273"/>
    <n v="1"/>
    <x v="0"/>
  </r>
  <r>
    <s v="C2113"/>
    <x v="1"/>
    <x v="2"/>
    <x v="0"/>
    <d v="2025-10-01T00:00:00"/>
    <s v="O6113"/>
    <d v="2023-03-11T00:00:00"/>
    <x v="0"/>
    <x v="1"/>
    <x v="1"/>
    <n v="4"/>
    <n v="274.81"/>
    <n v="1099.24"/>
    <x v="0"/>
    <n v="4"/>
    <d v="2025-01-02T00:00:00"/>
    <n v="194"/>
    <x v="0"/>
    <n v="2"/>
    <d v="2024-12-21T00:00:00"/>
    <x v="0"/>
    <x v="3"/>
    <x v="3"/>
    <n v="-272"/>
    <n v="1"/>
    <x v="0"/>
  </r>
  <r>
    <s v="C1906"/>
    <x v="0"/>
    <x v="1"/>
    <x v="3"/>
    <d v="2023-12-22T00:00:00"/>
    <s v="O5906"/>
    <d v="2023-03-11T00:00:00"/>
    <x v="0"/>
    <x v="0"/>
    <x v="1"/>
    <n v="2"/>
    <n v="269.08999999999997"/>
    <n v="538.17999999999995"/>
    <x v="2"/>
    <n v="28"/>
    <d v="2024-10-17T00:00:00"/>
    <n v="280"/>
    <x v="0"/>
    <n v="5"/>
    <d v="2024-10-13T00:00:00"/>
    <x v="0"/>
    <x v="3"/>
    <x v="3"/>
    <n v="300"/>
    <n v="1"/>
    <x v="0"/>
  </r>
  <r>
    <s v="C3018"/>
    <x v="0"/>
    <x v="0"/>
    <x v="2"/>
    <d v="2023-12-25T00:00:00"/>
    <s v="O7018"/>
    <d v="2023-03-11T00:00:00"/>
    <x v="3"/>
    <x v="4"/>
    <x v="4"/>
    <n v="4"/>
    <n v="110.82"/>
    <n v="443.28"/>
    <x v="0"/>
    <n v="16"/>
    <d v="2025-07-02T00:00:00"/>
    <n v="415"/>
    <x v="1"/>
    <n v="4"/>
    <d v="2025-02-05T00:00:00"/>
    <x v="0"/>
    <x v="3"/>
    <x v="3"/>
    <n v="555"/>
    <n v="0"/>
    <x v="0"/>
  </r>
  <r>
    <s v="C2967"/>
    <x v="2"/>
    <x v="1"/>
    <x v="4"/>
    <d v="2024-01-09T00:00:00"/>
    <s v="O6967"/>
    <d v="2023-03-11T00:00:00"/>
    <x v="1"/>
    <x v="2"/>
    <x v="2"/>
    <n v="4"/>
    <n v="233.78749999999999"/>
    <n v="935.15"/>
    <x v="0"/>
    <n v="49"/>
    <d v="2024-08-11T00:00:00"/>
    <n v="389"/>
    <x v="0"/>
    <n v="2"/>
    <d v="2025-07-22T00:00:00"/>
    <x v="2"/>
    <x v="3"/>
    <x v="3"/>
    <n v="215"/>
    <n v="1"/>
    <x v="0"/>
  </r>
  <r>
    <s v="C3833"/>
    <x v="0"/>
    <x v="2"/>
    <x v="1"/>
    <d v="2024-09-23T00:00:00"/>
    <s v="O7833"/>
    <d v="2023-03-11T00:00:00"/>
    <x v="2"/>
    <x v="1"/>
    <x v="4"/>
    <n v="5"/>
    <n v="42.916000000000004"/>
    <n v="214.58"/>
    <x v="1"/>
    <n v="32"/>
    <d v="2024-11-18T00:00:00"/>
    <n v="157"/>
    <x v="1"/>
    <n v="3"/>
    <d v="2025-06-16T00:00:00"/>
    <x v="2"/>
    <x v="3"/>
    <x v="3"/>
    <n v="56"/>
    <n v="0"/>
    <x v="0"/>
  </r>
  <r>
    <s v="C5020"/>
    <x v="0"/>
    <x v="2"/>
    <x v="1"/>
    <d v="2024-08-04T00:00:00"/>
    <s v="O9020"/>
    <d v="2023-03-11T00:00:00"/>
    <x v="0"/>
    <x v="1"/>
    <x v="2"/>
    <n v="3"/>
    <n v="103.69333333333333"/>
    <n v="311.08"/>
    <x v="1"/>
    <n v="48"/>
    <d v="2025-06-23T00:00:00"/>
    <n v="198"/>
    <x v="0"/>
    <n v="4"/>
    <d v="2024-10-20T00:00:00"/>
    <x v="1"/>
    <x v="3"/>
    <x v="3"/>
    <n v="323"/>
    <n v="1"/>
    <x v="0"/>
  </r>
  <r>
    <s v="C2561"/>
    <x v="2"/>
    <x v="0"/>
    <x v="0"/>
    <d v="2025-02-06T00:00:00"/>
    <s v="O6561"/>
    <d v="2023-03-11T00:00:00"/>
    <x v="0"/>
    <x v="1"/>
    <x v="0"/>
    <n v="4"/>
    <n v="316.57499999999999"/>
    <n v="1266.3"/>
    <x v="1"/>
    <n v="3"/>
    <d v="2025-11-07T00:00:00"/>
    <n v="458"/>
    <x v="1"/>
    <n v="5"/>
    <d v="2025-10-06T00:00:00"/>
    <x v="1"/>
    <x v="3"/>
    <x v="3"/>
    <n v="274"/>
    <n v="0"/>
    <x v="0"/>
  </r>
  <r>
    <s v="C1546"/>
    <x v="2"/>
    <x v="2"/>
    <x v="2"/>
    <d v="2024-12-25T00:00:00"/>
    <s v="O5546"/>
    <d v="2023-04-11T00:00:00"/>
    <x v="2"/>
    <x v="0"/>
    <x v="3"/>
    <n v="2"/>
    <n v="426.58"/>
    <n v="853.16"/>
    <x v="2"/>
    <n v="49"/>
    <d v="2025-06-16T00:00:00"/>
    <n v="181"/>
    <x v="1"/>
    <n v="2"/>
    <d v="2025-06-29T00:00:00"/>
    <x v="2"/>
    <x v="6"/>
    <x v="4"/>
    <n v="173"/>
    <n v="0"/>
    <x v="0"/>
  </r>
  <r>
    <s v="C4308"/>
    <x v="1"/>
    <x v="2"/>
    <x v="3"/>
    <d v="2025-02-04T00:00:00"/>
    <s v="O8308"/>
    <d v="2023-04-11T00:00:00"/>
    <x v="1"/>
    <x v="1"/>
    <x v="4"/>
    <n v="1"/>
    <n v="122.48"/>
    <n v="122.48"/>
    <x v="2"/>
    <n v="21"/>
    <d v="2025-12-02T00:00:00"/>
    <n v="405"/>
    <x v="0"/>
    <n v="4"/>
    <d v="2024-07-09T00:00:00"/>
    <x v="1"/>
    <x v="6"/>
    <x v="4"/>
    <n v="301"/>
    <n v="1"/>
    <x v="0"/>
  </r>
  <r>
    <s v="C5087"/>
    <x v="2"/>
    <x v="0"/>
    <x v="2"/>
    <d v="2024-03-12T00:00:00"/>
    <s v="O9087"/>
    <d v="2023-04-11T00:00:00"/>
    <x v="0"/>
    <x v="3"/>
    <x v="3"/>
    <n v="4"/>
    <n v="301.71749999999997"/>
    <n v="1206.8699999999999"/>
    <x v="2"/>
    <n v="15"/>
    <d v="2025-03-15T00:00:00"/>
    <n v="386"/>
    <x v="1"/>
    <n v="4"/>
    <d v="2025-01-22T00:00:00"/>
    <x v="1"/>
    <x v="6"/>
    <x v="4"/>
    <n v="368"/>
    <n v="0"/>
    <x v="0"/>
  </r>
  <r>
    <s v="C1910"/>
    <x v="2"/>
    <x v="2"/>
    <x v="2"/>
    <d v="2024-01-27T00:00:00"/>
    <s v="O5910"/>
    <d v="2023-04-11T00:00:00"/>
    <x v="2"/>
    <x v="4"/>
    <x v="4"/>
    <n v="2"/>
    <n v="496.88"/>
    <n v="993.76"/>
    <x v="0"/>
    <n v="13"/>
    <d v="2025-02-08T00:00:00"/>
    <n v="145"/>
    <x v="0"/>
    <n v="1"/>
    <d v="2025-09-03T00:00:00"/>
    <x v="2"/>
    <x v="6"/>
    <x v="4"/>
    <n v="378"/>
    <n v="1"/>
    <x v="0"/>
  </r>
  <r>
    <s v="C6566"/>
    <x v="0"/>
    <x v="1"/>
    <x v="2"/>
    <d v="2024-02-06T00:00:00"/>
    <s v="O10566"/>
    <d v="2023-04-11T00:00:00"/>
    <x v="4"/>
    <x v="3"/>
    <x v="0"/>
    <n v="3"/>
    <n v="195.48000000000002"/>
    <n v="586.44000000000005"/>
    <x v="1"/>
    <n v="50"/>
    <d v="2024-12-28T00:00:00"/>
    <n v="2"/>
    <x v="1"/>
    <n v="1"/>
    <d v="2025-04-17T00:00:00"/>
    <x v="1"/>
    <x v="6"/>
    <x v="4"/>
    <n v="326"/>
    <n v="0"/>
    <x v="0"/>
  </r>
  <r>
    <s v="C5043"/>
    <x v="2"/>
    <x v="2"/>
    <x v="0"/>
    <d v="2024-03-21T00:00:00"/>
    <s v="O9043"/>
    <d v="2023-04-11T00:00:00"/>
    <x v="0"/>
    <x v="4"/>
    <x v="4"/>
    <n v="1"/>
    <n v="202.27"/>
    <n v="202.27"/>
    <x v="0"/>
    <n v="7"/>
    <d v="2024-12-20T00:00:00"/>
    <n v="491"/>
    <x v="1"/>
    <n v="2"/>
    <d v="2025-10-02T00:00:00"/>
    <x v="2"/>
    <x v="6"/>
    <x v="4"/>
    <n v="274"/>
    <n v="0"/>
    <x v="0"/>
  </r>
  <r>
    <s v="C3676"/>
    <x v="1"/>
    <x v="1"/>
    <x v="0"/>
    <d v="2024-04-14T00:00:00"/>
    <s v="O7676"/>
    <d v="2023-04-11T00:00:00"/>
    <x v="2"/>
    <x v="4"/>
    <x v="1"/>
    <n v="2"/>
    <n v="526.61"/>
    <n v="1053.22"/>
    <x v="2"/>
    <n v="7"/>
    <d v="2024-10-15T00:00:00"/>
    <n v="357"/>
    <x v="1"/>
    <n v="4"/>
    <d v="2025-06-01T00:00:00"/>
    <x v="0"/>
    <x v="6"/>
    <x v="4"/>
    <n v="184"/>
    <n v="0"/>
    <x v="0"/>
  </r>
  <r>
    <s v="C6674"/>
    <x v="2"/>
    <x v="0"/>
    <x v="4"/>
    <d v="2025-07-13T00:00:00"/>
    <s v="O10674"/>
    <d v="2023-04-11T00:00:00"/>
    <x v="2"/>
    <x v="4"/>
    <x v="1"/>
    <n v="2"/>
    <n v="600.92499999999995"/>
    <n v="1201.8499999999999"/>
    <x v="0"/>
    <n v="38"/>
    <d v="2025-01-02T00:00:00"/>
    <n v="228"/>
    <x v="1"/>
    <n v="3"/>
    <d v="2025-05-30T00:00:00"/>
    <x v="2"/>
    <x v="6"/>
    <x v="4"/>
    <n v="-192"/>
    <n v="0"/>
    <x v="0"/>
  </r>
  <r>
    <s v="C4894"/>
    <x v="0"/>
    <x v="2"/>
    <x v="2"/>
    <d v="2024-09-06T00:00:00"/>
    <s v="O8894"/>
    <d v="2023-05-11T00:00:00"/>
    <x v="4"/>
    <x v="0"/>
    <x v="4"/>
    <n v="3"/>
    <n v="418.00666666666666"/>
    <n v="1254.02"/>
    <x v="2"/>
    <n v="48"/>
    <d v="2025-06-17T00:00:00"/>
    <n v="425"/>
    <x v="1"/>
    <n v="3"/>
    <d v="2024-12-23T00:00:00"/>
    <x v="1"/>
    <x v="1"/>
    <x v="5"/>
    <n v="284"/>
    <n v="0"/>
    <x v="0"/>
  </r>
  <r>
    <s v="C1085"/>
    <x v="1"/>
    <x v="1"/>
    <x v="3"/>
    <d v="2024-04-19T00:00:00"/>
    <s v="O5085"/>
    <d v="2023-05-11T00:00:00"/>
    <x v="4"/>
    <x v="1"/>
    <x v="4"/>
    <n v="4"/>
    <n v="203.0025"/>
    <n v="812.01"/>
    <x v="1"/>
    <n v="48"/>
    <d v="2024-12-27T00:00:00"/>
    <n v="141"/>
    <x v="1"/>
    <n v="3"/>
    <d v="2025-01-05T00:00:00"/>
    <x v="0"/>
    <x v="1"/>
    <x v="5"/>
    <n v="252"/>
    <n v="0"/>
    <x v="0"/>
  </r>
  <r>
    <s v="C4400"/>
    <x v="1"/>
    <x v="0"/>
    <x v="0"/>
    <d v="2023-03-09T00:00:00"/>
    <s v="O8400"/>
    <d v="2023-06-11T00:00:00"/>
    <x v="0"/>
    <x v="4"/>
    <x v="2"/>
    <n v="4"/>
    <n v="204.1275"/>
    <n v="816.51"/>
    <x v="1"/>
    <n v="26"/>
    <d v="2024-04-12T00:00:00"/>
    <n v="346"/>
    <x v="1"/>
    <n v="2"/>
    <d v="2025-07-05T00:00:00"/>
    <x v="2"/>
    <x v="4"/>
    <x v="6"/>
    <n v="400"/>
    <n v="0"/>
    <x v="0"/>
  </r>
  <r>
    <s v="C4059"/>
    <x v="1"/>
    <x v="0"/>
    <x v="3"/>
    <d v="2024-07-01T00:00:00"/>
    <s v="O8059"/>
    <d v="2023-06-11T00:00:00"/>
    <x v="3"/>
    <x v="4"/>
    <x v="4"/>
    <n v="1"/>
    <n v="193.63"/>
    <n v="193.63"/>
    <x v="1"/>
    <n v="44"/>
    <d v="2025-08-16T00:00:00"/>
    <n v="384"/>
    <x v="0"/>
    <n v="5"/>
    <d v="2025-05-08T00:00:00"/>
    <x v="1"/>
    <x v="4"/>
    <x v="6"/>
    <n v="411"/>
    <n v="1"/>
    <x v="0"/>
  </r>
  <r>
    <s v="C2204"/>
    <x v="1"/>
    <x v="2"/>
    <x v="3"/>
    <d v="2023-11-19T00:00:00"/>
    <s v="O6204"/>
    <d v="2023-06-11T00:00:00"/>
    <x v="2"/>
    <x v="2"/>
    <x v="1"/>
    <n v="1"/>
    <n v="946.77"/>
    <n v="946.77"/>
    <x v="2"/>
    <n v="11"/>
    <d v="2024-10-28T00:00:00"/>
    <n v="292"/>
    <x v="0"/>
    <n v="3"/>
    <d v="2025-11-04T00:00:00"/>
    <x v="2"/>
    <x v="4"/>
    <x v="6"/>
    <n v="344"/>
    <n v="1"/>
    <x v="0"/>
  </r>
  <r>
    <s v="C1080"/>
    <x v="2"/>
    <x v="2"/>
    <x v="3"/>
    <d v="2025-01-29T00:00:00"/>
    <s v="O5080"/>
    <d v="2023-06-11T00:00:00"/>
    <x v="2"/>
    <x v="0"/>
    <x v="1"/>
    <n v="1"/>
    <n v="178.49"/>
    <n v="178.49"/>
    <x v="0"/>
    <n v="15"/>
    <d v="2024-10-21T00:00:00"/>
    <n v="446"/>
    <x v="0"/>
    <n v="5"/>
    <d v="2025-04-16T00:00:00"/>
    <x v="1"/>
    <x v="4"/>
    <x v="6"/>
    <n v="-100"/>
    <n v="1"/>
    <x v="0"/>
  </r>
  <r>
    <s v="C4719"/>
    <x v="0"/>
    <x v="1"/>
    <x v="3"/>
    <d v="2024-11-01T00:00:00"/>
    <s v="O8719"/>
    <d v="2023-06-11T00:00:00"/>
    <x v="1"/>
    <x v="4"/>
    <x v="4"/>
    <n v="1"/>
    <n v="721.89"/>
    <n v="721.89"/>
    <x v="2"/>
    <n v="49"/>
    <d v="2024-09-09T00:00:00"/>
    <n v="58"/>
    <x v="1"/>
    <n v="1"/>
    <d v="2024-09-09T00:00:00"/>
    <x v="0"/>
    <x v="4"/>
    <x v="6"/>
    <n v="-53"/>
    <n v="0"/>
    <x v="0"/>
  </r>
  <r>
    <s v="C4781"/>
    <x v="1"/>
    <x v="1"/>
    <x v="0"/>
    <d v="2025-04-05T00:00:00"/>
    <s v="O8781"/>
    <d v="2023-06-11T00:00:00"/>
    <x v="2"/>
    <x v="0"/>
    <x v="0"/>
    <n v="5"/>
    <n v="263.46799999999996"/>
    <n v="1317.34"/>
    <x v="1"/>
    <n v="36"/>
    <d v="2025-01-19T00:00:00"/>
    <n v="166"/>
    <x v="1"/>
    <n v="3"/>
    <d v="2025-01-31T00:00:00"/>
    <x v="0"/>
    <x v="4"/>
    <x v="6"/>
    <n v="-76"/>
    <n v="0"/>
    <x v="0"/>
  </r>
  <r>
    <s v="C4799"/>
    <x v="2"/>
    <x v="1"/>
    <x v="1"/>
    <d v="2023-08-28T00:00:00"/>
    <s v="O8799"/>
    <d v="2023-06-11T00:00:00"/>
    <x v="0"/>
    <x v="4"/>
    <x v="2"/>
    <n v="5"/>
    <n v="60.055999999999997"/>
    <n v="300.27999999999997"/>
    <x v="2"/>
    <n v="31"/>
    <d v="2024-12-31T00:00:00"/>
    <n v="460"/>
    <x v="1"/>
    <n v="1"/>
    <d v="2025-10-08T00:00:00"/>
    <x v="2"/>
    <x v="4"/>
    <x v="6"/>
    <n v="491"/>
    <n v="0"/>
    <x v="0"/>
  </r>
  <r>
    <s v="C3408"/>
    <x v="0"/>
    <x v="0"/>
    <x v="2"/>
    <d v="2025-05-08T00:00:00"/>
    <s v="O7408"/>
    <d v="2023-06-11T00:00:00"/>
    <x v="3"/>
    <x v="4"/>
    <x v="0"/>
    <n v="2"/>
    <n v="138.5"/>
    <n v="277"/>
    <x v="0"/>
    <n v="42"/>
    <d v="2024-05-12T00:00:00"/>
    <n v="291"/>
    <x v="1"/>
    <n v="5"/>
    <d v="2025-02-14T00:00:00"/>
    <x v="2"/>
    <x v="4"/>
    <x v="6"/>
    <n v="-361"/>
    <n v="0"/>
    <x v="0"/>
  </r>
  <r>
    <s v="C3553"/>
    <x v="0"/>
    <x v="1"/>
    <x v="0"/>
    <d v="2024-11-02T00:00:00"/>
    <s v="O7553"/>
    <d v="2023-07-11T00:00:00"/>
    <x v="2"/>
    <x v="2"/>
    <x v="3"/>
    <n v="4"/>
    <n v="193.08"/>
    <n v="772.32"/>
    <x v="2"/>
    <n v="1"/>
    <d v="2025-02-01T00:00:00"/>
    <n v="266"/>
    <x v="1"/>
    <n v="2"/>
    <d v="2025-12-06T00:00:00"/>
    <x v="0"/>
    <x v="6"/>
    <x v="7"/>
    <n v="91"/>
    <n v="0"/>
    <x v="0"/>
  </r>
  <r>
    <s v="C1570"/>
    <x v="2"/>
    <x v="2"/>
    <x v="2"/>
    <d v="2024-11-10T00:00:00"/>
    <s v="O5570"/>
    <d v="2023-07-11T00:00:00"/>
    <x v="4"/>
    <x v="4"/>
    <x v="2"/>
    <n v="4"/>
    <n v="43.79"/>
    <n v="175.16"/>
    <x v="1"/>
    <n v="24"/>
    <d v="2024-10-31T00:00:00"/>
    <n v="440"/>
    <x v="0"/>
    <n v="4"/>
    <d v="2025-07-18T00:00:00"/>
    <x v="1"/>
    <x v="6"/>
    <x v="7"/>
    <n v="-10"/>
    <n v="1"/>
    <x v="0"/>
  </r>
  <r>
    <s v="C3902"/>
    <x v="0"/>
    <x v="2"/>
    <x v="0"/>
    <d v="2024-12-11T00:00:00"/>
    <s v="O7902"/>
    <d v="2023-07-11T00:00:00"/>
    <x v="2"/>
    <x v="1"/>
    <x v="0"/>
    <n v="2"/>
    <n v="150.81"/>
    <n v="301.62"/>
    <x v="0"/>
    <n v="38"/>
    <d v="2025-12-02T00:00:00"/>
    <n v="388"/>
    <x v="0"/>
    <n v="3"/>
    <d v="2025-02-28T00:00:00"/>
    <x v="0"/>
    <x v="6"/>
    <x v="7"/>
    <n v="356"/>
    <n v="1"/>
    <x v="0"/>
  </r>
  <r>
    <s v="C2257"/>
    <x v="1"/>
    <x v="2"/>
    <x v="1"/>
    <d v="2023-11-11T00:00:00"/>
    <s v="O6257"/>
    <d v="2023-07-11T00:00:00"/>
    <x v="0"/>
    <x v="0"/>
    <x v="3"/>
    <n v="4"/>
    <n v="182.2225"/>
    <n v="728.89"/>
    <x v="0"/>
    <n v="21"/>
    <d v="2025-12-06T00:00:00"/>
    <n v="168"/>
    <x v="0"/>
    <n v="5"/>
    <d v="2025-07-18T00:00:00"/>
    <x v="0"/>
    <x v="6"/>
    <x v="7"/>
    <n v="756"/>
    <n v="1"/>
    <x v="0"/>
  </r>
  <r>
    <s v="C6171"/>
    <x v="0"/>
    <x v="2"/>
    <x v="4"/>
    <d v="2024-12-09T00:00:00"/>
    <s v="O10171"/>
    <d v="2023-07-11T00:00:00"/>
    <x v="1"/>
    <x v="1"/>
    <x v="2"/>
    <n v="2"/>
    <n v="241.65"/>
    <n v="483.3"/>
    <x v="2"/>
    <n v="35"/>
    <d v="2025-07-20T00:00:00"/>
    <n v="163"/>
    <x v="1"/>
    <n v="1"/>
    <d v="2025-04-28T00:00:00"/>
    <x v="1"/>
    <x v="6"/>
    <x v="7"/>
    <n v="223"/>
    <n v="0"/>
    <x v="0"/>
  </r>
  <r>
    <s v="C6409"/>
    <x v="1"/>
    <x v="2"/>
    <x v="4"/>
    <d v="2025-03-24T00:00:00"/>
    <s v="O10409"/>
    <d v="2023-07-11T00:00:00"/>
    <x v="3"/>
    <x v="2"/>
    <x v="0"/>
    <n v="2"/>
    <n v="620.11500000000001"/>
    <n v="1240.23"/>
    <x v="2"/>
    <n v="8"/>
    <d v="2025-10-03T00:00:00"/>
    <n v="121"/>
    <x v="1"/>
    <n v="2"/>
    <d v="2024-01-11T00:00:00"/>
    <x v="0"/>
    <x v="6"/>
    <x v="7"/>
    <n v="193"/>
    <n v="0"/>
    <x v="0"/>
  </r>
  <r>
    <s v="C5003"/>
    <x v="1"/>
    <x v="2"/>
    <x v="0"/>
    <d v="2024-11-18T00:00:00"/>
    <s v="O9003"/>
    <d v="2023-07-11T00:00:00"/>
    <x v="4"/>
    <x v="1"/>
    <x v="4"/>
    <n v="1"/>
    <n v="1254.7"/>
    <n v="1254.7"/>
    <x v="2"/>
    <n v="32"/>
    <d v="2025-03-01T00:00:00"/>
    <n v="145"/>
    <x v="0"/>
    <n v="2"/>
    <d v="2024-09-27T00:00:00"/>
    <x v="1"/>
    <x v="6"/>
    <x v="7"/>
    <n v="103"/>
    <n v="1"/>
    <x v="0"/>
  </r>
  <r>
    <s v="C6592"/>
    <x v="0"/>
    <x v="2"/>
    <x v="1"/>
    <d v="2024-03-29T00:00:00"/>
    <s v="O10592"/>
    <d v="2023-07-11T00:00:00"/>
    <x v="2"/>
    <x v="4"/>
    <x v="2"/>
    <n v="3"/>
    <n v="190.00666666666666"/>
    <n v="570.02"/>
    <x v="2"/>
    <n v="43"/>
    <d v="2024-01-12T00:00:00"/>
    <n v="85"/>
    <x v="1"/>
    <n v="1"/>
    <d v="2024-09-21T00:00:00"/>
    <x v="1"/>
    <x v="6"/>
    <x v="7"/>
    <n v="-77"/>
    <n v="0"/>
    <x v="0"/>
  </r>
  <r>
    <s v="C3610"/>
    <x v="1"/>
    <x v="2"/>
    <x v="3"/>
    <d v="2025-06-19T00:00:00"/>
    <s v="O7610"/>
    <d v="2023-08-11T00:00:00"/>
    <x v="4"/>
    <x v="2"/>
    <x v="3"/>
    <n v="3"/>
    <n v="118.45666666666666"/>
    <n v="355.37"/>
    <x v="1"/>
    <n v="34"/>
    <d v="2024-09-16T00:00:00"/>
    <n v="214"/>
    <x v="1"/>
    <n v="3"/>
    <d v="2024-08-24T00:00:00"/>
    <x v="2"/>
    <x v="2"/>
    <x v="0"/>
    <n v="-276"/>
    <n v="0"/>
    <x v="0"/>
  </r>
  <r>
    <s v="C3811"/>
    <x v="2"/>
    <x v="2"/>
    <x v="0"/>
    <d v="2024-09-20T00:00:00"/>
    <s v="O7811"/>
    <d v="2023-08-11T00:00:00"/>
    <x v="4"/>
    <x v="4"/>
    <x v="1"/>
    <n v="1"/>
    <n v="1104.67"/>
    <n v="1104.67"/>
    <x v="2"/>
    <n v="19"/>
    <d v="2025-07-20T00:00:00"/>
    <n v="451"/>
    <x v="1"/>
    <n v="3"/>
    <d v="2025-03-01T00:00:00"/>
    <x v="1"/>
    <x v="2"/>
    <x v="0"/>
    <n v="303"/>
    <n v="0"/>
    <x v="0"/>
  </r>
  <r>
    <s v="C2521"/>
    <x v="2"/>
    <x v="0"/>
    <x v="0"/>
    <d v="2024-06-20T00:00:00"/>
    <s v="O6521"/>
    <d v="2023-08-11T00:00:00"/>
    <x v="4"/>
    <x v="1"/>
    <x v="0"/>
    <n v="5"/>
    <n v="114.67999999999999"/>
    <n v="573.4"/>
    <x v="2"/>
    <n v="49"/>
    <d v="2025-02-14T00:00:00"/>
    <n v="416"/>
    <x v="0"/>
    <n v="1"/>
    <d v="2024-08-10T00:00:00"/>
    <x v="1"/>
    <x v="2"/>
    <x v="0"/>
    <n v="239"/>
    <n v="1"/>
    <x v="0"/>
  </r>
  <r>
    <s v="C5004"/>
    <x v="2"/>
    <x v="1"/>
    <x v="0"/>
    <d v="2024-10-06T00:00:00"/>
    <s v="O9004"/>
    <d v="2023-08-11T00:00:00"/>
    <x v="4"/>
    <x v="3"/>
    <x v="4"/>
    <n v="5"/>
    <n v="65.558000000000007"/>
    <n v="327.79"/>
    <x v="0"/>
    <n v="17"/>
    <d v="2024-08-26T00:00:00"/>
    <n v="80"/>
    <x v="1"/>
    <n v="1"/>
    <d v="2024-09-27T00:00:00"/>
    <x v="2"/>
    <x v="2"/>
    <x v="0"/>
    <n v="-41"/>
    <n v="0"/>
    <x v="0"/>
  </r>
  <r>
    <s v="C2369"/>
    <x v="2"/>
    <x v="0"/>
    <x v="4"/>
    <d v="2024-12-06T00:00:00"/>
    <s v="O6369"/>
    <d v="2023-08-11T00:00:00"/>
    <x v="2"/>
    <x v="4"/>
    <x v="1"/>
    <n v="5"/>
    <n v="280.71600000000001"/>
    <n v="1403.58"/>
    <x v="1"/>
    <n v="13"/>
    <d v="2024-12-17T00:00:00"/>
    <n v="298"/>
    <x v="0"/>
    <n v="4"/>
    <d v="2024-02-11T00:00:00"/>
    <x v="1"/>
    <x v="2"/>
    <x v="0"/>
    <n v="11"/>
    <n v="1"/>
    <x v="0"/>
  </r>
  <r>
    <s v="C1181"/>
    <x v="0"/>
    <x v="1"/>
    <x v="3"/>
    <d v="2024-07-04T00:00:00"/>
    <s v="O5181"/>
    <d v="2023-08-11T00:00:00"/>
    <x v="2"/>
    <x v="2"/>
    <x v="1"/>
    <n v="1"/>
    <n v="1483.22"/>
    <n v="1483.22"/>
    <x v="1"/>
    <n v="37"/>
    <d v="2025-12-03T00:00:00"/>
    <n v="379"/>
    <x v="0"/>
    <n v="3"/>
    <d v="2025-04-17T00:00:00"/>
    <x v="2"/>
    <x v="2"/>
    <x v="0"/>
    <n v="517"/>
    <n v="1"/>
    <x v="0"/>
  </r>
  <r>
    <s v="C4426"/>
    <x v="1"/>
    <x v="0"/>
    <x v="0"/>
    <d v="2025-07-15T00:00:00"/>
    <s v="O8426"/>
    <d v="2023-08-11T00:00:00"/>
    <x v="3"/>
    <x v="3"/>
    <x v="4"/>
    <n v="5"/>
    <n v="135.702"/>
    <n v="678.51"/>
    <x v="1"/>
    <n v="24"/>
    <d v="2025-01-05T00:00:00"/>
    <n v="254"/>
    <x v="0"/>
    <n v="5"/>
    <d v="2025-04-18T00:00:00"/>
    <x v="0"/>
    <x v="2"/>
    <x v="0"/>
    <n v="-191"/>
    <n v="1"/>
    <x v="0"/>
  </r>
  <r>
    <s v="C1122"/>
    <x v="0"/>
    <x v="2"/>
    <x v="4"/>
    <d v="2025-08-03T00:00:00"/>
    <s v="O5122"/>
    <d v="2023-08-11T00:00:00"/>
    <x v="0"/>
    <x v="1"/>
    <x v="2"/>
    <n v="3"/>
    <n v="311.28666666666669"/>
    <n v="933.86"/>
    <x v="2"/>
    <n v="15"/>
    <d v="2024-11-28T00:00:00"/>
    <n v="430"/>
    <x v="1"/>
    <n v="1"/>
    <d v="2025-06-29T00:00:00"/>
    <x v="0"/>
    <x v="2"/>
    <x v="0"/>
    <n v="-248"/>
    <n v="0"/>
    <x v="0"/>
  </r>
  <r>
    <s v="C4496"/>
    <x v="0"/>
    <x v="2"/>
    <x v="1"/>
    <d v="2025-09-01T00:00:00"/>
    <s v="O8496"/>
    <d v="2023-08-11T00:00:00"/>
    <x v="1"/>
    <x v="1"/>
    <x v="3"/>
    <n v="5"/>
    <n v="220.17600000000002"/>
    <n v="1100.8800000000001"/>
    <x v="1"/>
    <n v="42"/>
    <d v="2025-04-22T00:00:00"/>
    <n v="52"/>
    <x v="1"/>
    <n v="1"/>
    <d v="2025-02-18T00:00:00"/>
    <x v="2"/>
    <x v="2"/>
    <x v="0"/>
    <n v="-132"/>
    <n v="0"/>
    <x v="0"/>
  </r>
  <r>
    <s v="C3940"/>
    <x v="1"/>
    <x v="2"/>
    <x v="0"/>
    <d v="2023-08-28T00:00:00"/>
    <s v="O7940"/>
    <d v="2023-08-11T00:00:00"/>
    <x v="3"/>
    <x v="0"/>
    <x v="4"/>
    <n v="2"/>
    <n v="175.01"/>
    <n v="350.02"/>
    <x v="2"/>
    <n v="19"/>
    <d v="2025-07-16T00:00:00"/>
    <n v="372"/>
    <x v="1"/>
    <n v="1"/>
    <d v="2025-03-17T00:00:00"/>
    <x v="1"/>
    <x v="2"/>
    <x v="0"/>
    <n v="688"/>
    <n v="0"/>
    <x v="0"/>
  </r>
  <r>
    <s v="C5890"/>
    <x v="1"/>
    <x v="2"/>
    <x v="2"/>
    <d v="2024-05-15T00:00:00"/>
    <s v="O9890"/>
    <d v="2023-09-11T00:00:00"/>
    <x v="0"/>
    <x v="3"/>
    <x v="0"/>
    <n v="3"/>
    <n v="140.75"/>
    <n v="422.25"/>
    <x v="2"/>
    <n v="49"/>
    <d v="2025-05-01T00:00:00"/>
    <n v="122"/>
    <x v="1"/>
    <n v="4"/>
    <d v="2025-07-20T00:00:00"/>
    <x v="0"/>
    <x v="5"/>
    <x v="8"/>
    <n v="351"/>
    <n v="0"/>
    <x v="0"/>
  </r>
  <r>
    <s v="C4124"/>
    <x v="2"/>
    <x v="2"/>
    <x v="1"/>
    <d v="2023-10-31T00:00:00"/>
    <s v="O8124"/>
    <d v="2023-09-11T00:00:00"/>
    <x v="2"/>
    <x v="0"/>
    <x v="0"/>
    <n v="4"/>
    <n v="96.3"/>
    <n v="385.2"/>
    <x v="2"/>
    <n v="28"/>
    <d v="2024-12-24T00:00:00"/>
    <n v="445"/>
    <x v="1"/>
    <n v="2"/>
    <d v="2025-01-22T00:00:00"/>
    <x v="2"/>
    <x v="5"/>
    <x v="8"/>
    <n v="420"/>
    <n v="0"/>
    <x v="0"/>
  </r>
  <r>
    <s v="C4001"/>
    <x v="0"/>
    <x v="2"/>
    <x v="0"/>
    <d v="2023-08-11T00:00:00"/>
    <s v="O8001"/>
    <d v="2023-09-11T00:00:00"/>
    <x v="0"/>
    <x v="1"/>
    <x v="3"/>
    <n v="2"/>
    <n v="412.52499999999998"/>
    <n v="825.05"/>
    <x v="0"/>
    <n v="49"/>
    <d v="2025-01-08T00:00:00"/>
    <n v="302"/>
    <x v="1"/>
    <n v="5"/>
    <d v="2025-08-04T00:00:00"/>
    <x v="2"/>
    <x v="5"/>
    <x v="8"/>
    <n v="516"/>
    <n v="0"/>
    <x v="0"/>
  </r>
  <r>
    <s v="C4812"/>
    <x v="0"/>
    <x v="0"/>
    <x v="3"/>
    <d v="2024-01-21T00:00:00"/>
    <s v="O8812"/>
    <d v="2023-09-11T00:00:00"/>
    <x v="4"/>
    <x v="0"/>
    <x v="0"/>
    <n v="4"/>
    <n v="358.07249999999999"/>
    <n v="1432.29"/>
    <x v="0"/>
    <n v="34"/>
    <d v="2024-10-11T00:00:00"/>
    <n v="199"/>
    <x v="1"/>
    <n v="4"/>
    <d v="2025-07-07T00:00:00"/>
    <x v="2"/>
    <x v="5"/>
    <x v="8"/>
    <n v="264"/>
    <n v="0"/>
    <x v="0"/>
  </r>
  <r>
    <s v="C1900"/>
    <x v="2"/>
    <x v="1"/>
    <x v="1"/>
    <d v="2024-07-14T00:00:00"/>
    <s v="O5900"/>
    <d v="2023-09-11T00:00:00"/>
    <x v="3"/>
    <x v="2"/>
    <x v="4"/>
    <n v="1"/>
    <n v="820.43"/>
    <n v="820.43"/>
    <x v="2"/>
    <n v="12"/>
    <d v="2024-09-27T00:00:00"/>
    <n v="156"/>
    <x v="1"/>
    <n v="4"/>
    <d v="2025-01-01T00:00:00"/>
    <x v="0"/>
    <x v="5"/>
    <x v="8"/>
    <n v="75"/>
    <n v="0"/>
    <x v="0"/>
  </r>
  <r>
    <s v="C3136"/>
    <x v="2"/>
    <x v="0"/>
    <x v="4"/>
    <d v="2023-11-18T00:00:00"/>
    <s v="O7136"/>
    <d v="2023-09-11T00:00:00"/>
    <x v="3"/>
    <x v="1"/>
    <x v="3"/>
    <n v="1"/>
    <n v="638.41"/>
    <n v="638.41"/>
    <x v="1"/>
    <n v="44"/>
    <d v="2025-03-30T00:00:00"/>
    <n v="292"/>
    <x v="0"/>
    <n v="2"/>
    <d v="2024-12-29T00:00:00"/>
    <x v="0"/>
    <x v="5"/>
    <x v="8"/>
    <n v="498"/>
    <n v="1"/>
    <x v="0"/>
  </r>
  <r>
    <s v="C3920"/>
    <x v="1"/>
    <x v="0"/>
    <x v="1"/>
    <d v="2024-11-26T00:00:00"/>
    <s v="O7920"/>
    <d v="2023-09-11T00:00:00"/>
    <x v="0"/>
    <x v="2"/>
    <x v="2"/>
    <n v="1"/>
    <n v="1411.28"/>
    <n v="1411.28"/>
    <x v="1"/>
    <n v="17"/>
    <d v="2024-11-28T00:00:00"/>
    <n v="313"/>
    <x v="0"/>
    <n v="5"/>
    <d v="2025-02-15T00:00:00"/>
    <x v="1"/>
    <x v="5"/>
    <x v="8"/>
    <n v="2"/>
    <n v="1"/>
    <x v="0"/>
  </r>
  <r>
    <s v="C4449"/>
    <x v="0"/>
    <x v="0"/>
    <x v="2"/>
    <d v="2025-01-15T00:00:00"/>
    <s v="O8449"/>
    <d v="2023-09-11T00:00:00"/>
    <x v="0"/>
    <x v="1"/>
    <x v="2"/>
    <n v="2"/>
    <n v="539.28"/>
    <n v="1078.56"/>
    <x v="1"/>
    <n v="21"/>
    <d v="2024-10-24T00:00:00"/>
    <n v="238"/>
    <x v="0"/>
    <n v="1"/>
    <d v="2025-09-06T00:00:00"/>
    <x v="0"/>
    <x v="5"/>
    <x v="8"/>
    <n v="-83"/>
    <n v="1"/>
    <x v="0"/>
  </r>
  <r>
    <s v="C4569"/>
    <x v="0"/>
    <x v="0"/>
    <x v="1"/>
    <d v="2024-07-31T00:00:00"/>
    <s v="O8569"/>
    <d v="2023-10-11T00:00:00"/>
    <x v="0"/>
    <x v="1"/>
    <x v="4"/>
    <n v="1"/>
    <n v="109.77"/>
    <n v="109.77"/>
    <x v="0"/>
    <n v="14"/>
    <d v="2025-08-05T00:00:00"/>
    <n v="174"/>
    <x v="0"/>
    <n v="2"/>
    <d v="2025-06-28T00:00:00"/>
    <x v="0"/>
    <x v="0"/>
    <x v="9"/>
    <n v="370"/>
    <n v="1"/>
    <x v="0"/>
  </r>
  <r>
    <s v="C4127"/>
    <x v="2"/>
    <x v="0"/>
    <x v="1"/>
    <d v="2025-02-07T00:00:00"/>
    <s v="O8127"/>
    <d v="2023-10-11T00:00:00"/>
    <x v="2"/>
    <x v="2"/>
    <x v="1"/>
    <n v="5"/>
    <n v="151.13800000000001"/>
    <n v="755.69"/>
    <x v="0"/>
    <n v="6"/>
    <d v="2024-12-16T00:00:00"/>
    <n v="185"/>
    <x v="1"/>
    <n v="1"/>
    <d v="2024-09-11T00:00:00"/>
    <x v="1"/>
    <x v="0"/>
    <x v="9"/>
    <n v="-53"/>
    <n v="0"/>
    <x v="0"/>
  </r>
  <r>
    <s v="C1195"/>
    <x v="0"/>
    <x v="1"/>
    <x v="0"/>
    <d v="2025-05-24T00:00:00"/>
    <s v="O5195"/>
    <d v="2023-10-11T00:00:00"/>
    <x v="2"/>
    <x v="0"/>
    <x v="4"/>
    <n v="2"/>
    <n v="240.39500000000001"/>
    <n v="480.79"/>
    <x v="2"/>
    <n v="30"/>
    <d v="2025-05-26T00:00:00"/>
    <n v="82"/>
    <x v="0"/>
    <n v="2"/>
    <d v="2025-09-04T00:00:00"/>
    <x v="0"/>
    <x v="0"/>
    <x v="9"/>
    <n v="2"/>
    <n v="1"/>
    <x v="0"/>
  </r>
  <r>
    <s v="C6952"/>
    <x v="2"/>
    <x v="0"/>
    <x v="1"/>
    <d v="2024-05-17T00:00:00"/>
    <s v="O10952"/>
    <d v="2023-10-11T00:00:00"/>
    <x v="2"/>
    <x v="1"/>
    <x v="3"/>
    <n v="4"/>
    <n v="64.5"/>
    <n v="258"/>
    <x v="1"/>
    <n v="50"/>
    <d v="2024-10-29T00:00:00"/>
    <n v="500"/>
    <x v="0"/>
    <n v="1"/>
    <d v="2025-04-23T00:00:00"/>
    <x v="2"/>
    <x v="0"/>
    <x v="9"/>
    <n v="165"/>
    <n v="1"/>
    <x v="0"/>
  </r>
  <r>
    <s v="C4881"/>
    <x v="2"/>
    <x v="2"/>
    <x v="2"/>
    <d v="2023-09-20T00:00:00"/>
    <s v="O8881"/>
    <d v="2023-10-11T00:00:00"/>
    <x v="3"/>
    <x v="2"/>
    <x v="2"/>
    <n v="4"/>
    <n v="292.82499999999999"/>
    <n v="1171.3"/>
    <x v="0"/>
    <n v="13"/>
    <d v="2025-08-14T00:00:00"/>
    <n v="364"/>
    <x v="0"/>
    <n v="3"/>
    <d v="2024-09-15T00:00:00"/>
    <x v="2"/>
    <x v="0"/>
    <x v="9"/>
    <n v="694"/>
    <n v="1"/>
    <x v="0"/>
  </r>
  <r>
    <s v="C6810"/>
    <x v="1"/>
    <x v="1"/>
    <x v="1"/>
    <d v="2024-02-11T00:00:00"/>
    <s v="O10810"/>
    <d v="2023-11-11T00:00:00"/>
    <x v="1"/>
    <x v="3"/>
    <x v="1"/>
    <n v="5"/>
    <n v="292.84800000000001"/>
    <n v="1464.24"/>
    <x v="1"/>
    <n v="32"/>
    <d v="2024-09-12T00:00:00"/>
    <n v="457"/>
    <x v="0"/>
    <n v="1"/>
    <d v="2025-06-26T00:00:00"/>
    <x v="0"/>
    <x v="3"/>
    <x v="10"/>
    <n v="214"/>
    <n v="1"/>
    <x v="0"/>
  </r>
  <r>
    <s v="C2034"/>
    <x v="2"/>
    <x v="2"/>
    <x v="0"/>
    <d v="2025-03-07T00:00:00"/>
    <s v="O6034"/>
    <d v="2023-11-11T00:00:00"/>
    <x v="3"/>
    <x v="1"/>
    <x v="3"/>
    <n v="5"/>
    <n v="75.805999999999997"/>
    <n v="379.03"/>
    <x v="2"/>
    <n v="34"/>
    <d v="2024-12-26T00:00:00"/>
    <n v="56"/>
    <x v="1"/>
    <n v="3"/>
    <d v="2025-11-07T00:00:00"/>
    <x v="2"/>
    <x v="3"/>
    <x v="10"/>
    <n v="-71"/>
    <n v="0"/>
    <x v="0"/>
  </r>
  <r>
    <s v="C5813"/>
    <x v="0"/>
    <x v="2"/>
    <x v="4"/>
    <d v="2023-10-18T00:00:00"/>
    <s v="O9813"/>
    <d v="2023-11-11T00:00:00"/>
    <x v="0"/>
    <x v="3"/>
    <x v="0"/>
    <n v="2"/>
    <n v="540.495"/>
    <n v="1080.99"/>
    <x v="2"/>
    <n v="45"/>
    <d v="2025-01-25T00:00:00"/>
    <n v="416"/>
    <x v="1"/>
    <n v="2"/>
    <d v="2025-04-02T00:00:00"/>
    <x v="2"/>
    <x v="3"/>
    <x v="10"/>
    <n v="465"/>
    <n v="0"/>
    <x v="0"/>
  </r>
  <r>
    <s v="C6724"/>
    <x v="2"/>
    <x v="2"/>
    <x v="1"/>
    <d v="2023-10-23T00:00:00"/>
    <s v="O10724"/>
    <d v="2023-11-11T00:00:00"/>
    <x v="1"/>
    <x v="2"/>
    <x v="4"/>
    <n v="5"/>
    <n v="215.18800000000002"/>
    <n v="1075.94"/>
    <x v="0"/>
    <n v="39"/>
    <d v="2025-07-26T00:00:00"/>
    <n v="100"/>
    <x v="0"/>
    <n v="3"/>
    <d v="2025-02-28T00:00:00"/>
    <x v="2"/>
    <x v="3"/>
    <x v="10"/>
    <n v="642"/>
    <n v="1"/>
    <x v="0"/>
  </r>
  <r>
    <s v="C2401"/>
    <x v="0"/>
    <x v="1"/>
    <x v="1"/>
    <d v="2023-02-12T00:00:00"/>
    <s v="O6401"/>
    <d v="2023-11-11T00:00:00"/>
    <x v="4"/>
    <x v="2"/>
    <x v="2"/>
    <n v="2"/>
    <n v="106.64"/>
    <n v="213.28"/>
    <x v="0"/>
    <n v="37"/>
    <d v="2025-06-18T00:00:00"/>
    <n v="163"/>
    <x v="1"/>
    <n v="2"/>
    <d v="2025-08-14T00:00:00"/>
    <x v="2"/>
    <x v="3"/>
    <x v="10"/>
    <n v="857"/>
    <n v="0"/>
    <x v="0"/>
  </r>
  <r>
    <s v="C6569"/>
    <x v="0"/>
    <x v="1"/>
    <x v="1"/>
    <d v="2025-09-06T00:00:00"/>
    <s v="O10569"/>
    <d v="2023-11-11T00:00:00"/>
    <x v="0"/>
    <x v="3"/>
    <x v="3"/>
    <n v="2"/>
    <n v="413.95"/>
    <n v="827.9"/>
    <x v="1"/>
    <n v="44"/>
    <d v="2025-02-15T00:00:00"/>
    <n v="483"/>
    <x v="0"/>
    <n v="5"/>
    <d v="2025-02-27T00:00:00"/>
    <x v="2"/>
    <x v="3"/>
    <x v="10"/>
    <n v="-203"/>
    <n v="1"/>
    <x v="0"/>
  </r>
  <r>
    <s v="C3586"/>
    <x v="2"/>
    <x v="0"/>
    <x v="1"/>
    <d v="2024-02-15T00:00:00"/>
    <s v="O7586"/>
    <d v="2023-11-11T00:00:00"/>
    <x v="4"/>
    <x v="2"/>
    <x v="1"/>
    <n v="3"/>
    <n v="42.926666666666669"/>
    <n v="128.78"/>
    <x v="1"/>
    <n v="27"/>
    <d v="2024-08-26T00:00:00"/>
    <n v="389"/>
    <x v="0"/>
    <n v="2"/>
    <d v="2024-09-19T00:00:00"/>
    <x v="0"/>
    <x v="3"/>
    <x v="10"/>
    <n v="193"/>
    <n v="1"/>
    <x v="0"/>
  </r>
  <r>
    <s v="C5933"/>
    <x v="2"/>
    <x v="0"/>
    <x v="4"/>
    <d v="2024-12-29T00:00:00"/>
    <s v="O9933"/>
    <d v="2023-11-11T00:00:00"/>
    <x v="0"/>
    <x v="3"/>
    <x v="2"/>
    <n v="2"/>
    <n v="418.14499999999998"/>
    <n v="836.29"/>
    <x v="2"/>
    <n v="1"/>
    <d v="2025-01-07T00:00:00"/>
    <n v="215"/>
    <x v="0"/>
    <n v="2"/>
    <d v="2025-01-26T00:00:00"/>
    <x v="1"/>
    <x v="3"/>
    <x v="10"/>
    <n v="9"/>
    <n v="1"/>
    <x v="0"/>
  </r>
  <r>
    <s v="C3738"/>
    <x v="0"/>
    <x v="0"/>
    <x v="0"/>
    <d v="2024-02-25T00:00:00"/>
    <s v="O7738"/>
    <d v="2023-11-11T00:00:00"/>
    <x v="4"/>
    <x v="3"/>
    <x v="1"/>
    <n v="4"/>
    <n v="324.32249999999999"/>
    <n v="1297.29"/>
    <x v="0"/>
    <n v="23"/>
    <d v="2025-08-05T00:00:00"/>
    <n v="125"/>
    <x v="0"/>
    <n v="4"/>
    <d v="2024-08-23T00:00:00"/>
    <x v="0"/>
    <x v="3"/>
    <x v="10"/>
    <n v="527"/>
    <n v="1"/>
    <x v="0"/>
  </r>
  <r>
    <s v="C3182"/>
    <x v="0"/>
    <x v="2"/>
    <x v="1"/>
    <d v="2024-05-13T00:00:00"/>
    <s v="O7182"/>
    <d v="2023-12-11T00:00:00"/>
    <x v="1"/>
    <x v="2"/>
    <x v="0"/>
    <n v="5"/>
    <n v="272.60399999999998"/>
    <n v="1363.02"/>
    <x v="2"/>
    <n v="48"/>
    <d v="2025-08-14T00:00:00"/>
    <n v="156"/>
    <x v="1"/>
    <n v="1"/>
    <d v="2024-07-09T00:00:00"/>
    <x v="0"/>
    <x v="5"/>
    <x v="11"/>
    <n v="458"/>
    <n v="0"/>
    <x v="0"/>
  </r>
  <r>
    <s v="C1968"/>
    <x v="0"/>
    <x v="0"/>
    <x v="3"/>
    <d v="2025-06-18T00:00:00"/>
    <s v="O5968"/>
    <d v="2023-12-11T00:00:00"/>
    <x v="4"/>
    <x v="0"/>
    <x v="2"/>
    <n v="5"/>
    <n v="191.178"/>
    <n v="955.89"/>
    <x v="1"/>
    <n v="14"/>
    <d v="2025-01-16T00:00:00"/>
    <n v="184"/>
    <x v="1"/>
    <n v="1"/>
    <d v="2025-03-25T00:00:00"/>
    <x v="1"/>
    <x v="5"/>
    <x v="11"/>
    <n v="-153"/>
    <n v="0"/>
    <x v="0"/>
  </r>
  <r>
    <s v="C2846"/>
    <x v="2"/>
    <x v="0"/>
    <x v="1"/>
    <d v="2024-09-01T00:00:00"/>
    <s v="O6846"/>
    <d v="2023-12-11T00:00:00"/>
    <x v="4"/>
    <x v="4"/>
    <x v="3"/>
    <n v="4"/>
    <n v="78.23"/>
    <n v="312.92"/>
    <x v="0"/>
    <n v="33"/>
    <d v="2025-01-03T00:00:00"/>
    <n v="215"/>
    <x v="0"/>
    <n v="3"/>
    <d v="2025-04-14T00:00:00"/>
    <x v="2"/>
    <x v="5"/>
    <x v="11"/>
    <n v="124"/>
    <n v="1"/>
    <x v="0"/>
  </r>
  <r>
    <s v="C5163"/>
    <x v="2"/>
    <x v="0"/>
    <x v="3"/>
    <d v="2023-09-09T00:00:00"/>
    <s v="O9163"/>
    <d v="2023-12-11T00:00:00"/>
    <x v="1"/>
    <x v="0"/>
    <x v="2"/>
    <n v="2"/>
    <n v="606.1"/>
    <n v="1212.2"/>
    <x v="2"/>
    <n v="1"/>
    <d v="2024-11-11T00:00:00"/>
    <n v="363"/>
    <x v="1"/>
    <n v="1"/>
    <d v="2025-02-20T00:00:00"/>
    <x v="2"/>
    <x v="5"/>
    <x v="11"/>
    <n v="429"/>
    <n v="0"/>
    <x v="0"/>
  </r>
  <r>
    <s v="C2570"/>
    <x v="0"/>
    <x v="2"/>
    <x v="0"/>
    <d v="2024-12-02T00:00:00"/>
    <s v="O6570"/>
    <d v="2023-12-11T00:00:00"/>
    <x v="0"/>
    <x v="3"/>
    <x v="0"/>
    <n v="5"/>
    <n v="191.43199999999999"/>
    <n v="957.16"/>
    <x v="0"/>
    <n v="25"/>
    <d v="2025-06-27T00:00:00"/>
    <n v="371"/>
    <x v="0"/>
    <n v="3"/>
    <d v="2025-05-01T00:00:00"/>
    <x v="1"/>
    <x v="5"/>
    <x v="11"/>
    <n v="207"/>
    <n v="1"/>
    <x v="0"/>
  </r>
  <r>
    <s v="C3361"/>
    <x v="1"/>
    <x v="2"/>
    <x v="4"/>
    <d v="2025-03-24T00:00:00"/>
    <s v="O7361"/>
    <d v="2023-12-11T00:00:00"/>
    <x v="0"/>
    <x v="0"/>
    <x v="0"/>
    <n v="1"/>
    <n v="1473.03"/>
    <n v="1473.03"/>
    <x v="1"/>
    <n v="23"/>
    <d v="2024-12-29T00:00:00"/>
    <n v="373"/>
    <x v="1"/>
    <n v="4"/>
    <d v="2025-05-25T00:00:00"/>
    <x v="0"/>
    <x v="5"/>
    <x v="11"/>
    <n v="-85"/>
    <n v="0"/>
    <x v="0"/>
  </r>
  <r>
    <s v="C3212"/>
    <x v="2"/>
    <x v="2"/>
    <x v="3"/>
    <d v="2025-03-24T00:00:00"/>
    <s v="O7212"/>
    <d v="2023-12-11T00:00:00"/>
    <x v="3"/>
    <x v="4"/>
    <x v="2"/>
    <n v="3"/>
    <n v="211.74333333333334"/>
    <n v="635.23"/>
    <x v="0"/>
    <n v="34"/>
    <d v="2024-10-10T00:00:00"/>
    <n v="273"/>
    <x v="0"/>
    <n v="5"/>
    <d v="2025-02-14T00:00:00"/>
    <x v="2"/>
    <x v="5"/>
    <x v="11"/>
    <n v="-165"/>
    <n v="1"/>
    <x v="0"/>
  </r>
  <r>
    <s v="C4896"/>
    <x v="2"/>
    <x v="1"/>
    <x v="2"/>
    <d v="2024-03-02T00:00:00"/>
    <s v="O8896"/>
    <d v="2023-12-11T00:00:00"/>
    <x v="4"/>
    <x v="4"/>
    <x v="1"/>
    <n v="1"/>
    <n v="1397.19"/>
    <n v="1397.19"/>
    <x v="1"/>
    <n v="11"/>
    <d v="2024-11-11T00:00:00"/>
    <n v="486"/>
    <x v="1"/>
    <n v="4"/>
    <d v="2025-04-28T00:00:00"/>
    <x v="2"/>
    <x v="5"/>
    <x v="11"/>
    <n v="254"/>
    <n v="0"/>
    <x v="0"/>
  </r>
  <r>
    <s v="C1718"/>
    <x v="2"/>
    <x v="1"/>
    <x v="4"/>
    <d v="2024-07-06T00:00:00"/>
    <s v="O5718"/>
    <d v="2023-12-11T00:00:00"/>
    <x v="4"/>
    <x v="4"/>
    <x v="1"/>
    <n v="5"/>
    <n v="38.001999999999995"/>
    <n v="190.01"/>
    <x v="0"/>
    <n v="37"/>
    <d v="2025-01-24T00:00:00"/>
    <n v="345"/>
    <x v="1"/>
    <n v="2"/>
    <d v="2025-03-23T00:00:00"/>
    <x v="1"/>
    <x v="5"/>
    <x v="11"/>
    <n v="202"/>
    <n v="0"/>
    <x v="0"/>
  </r>
  <r>
    <s v="C3891"/>
    <x v="2"/>
    <x v="0"/>
    <x v="2"/>
    <d v="2025-04-18T00:00:00"/>
    <s v="O7891"/>
    <d v="2023-12-11T00:00:00"/>
    <x v="3"/>
    <x v="1"/>
    <x v="0"/>
    <n v="2"/>
    <n v="453.54500000000002"/>
    <n v="907.09"/>
    <x v="1"/>
    <n v="46"/>
    <d v="2025-05-01T00:00:00"/>
    <n v="391"/>
    <x v="1"/>
    <n v="1"/>
    <d v="2025-08-19T00:00:00"/>
    <x v="2"/>
    <x v="5"/>
    <x v="11"/>
    <n v="13"/>
    <n v="0"/>
    <x v="0"/>
  </r>
  <r>
    <s v="C1473"/>
    <x v="1"/>
    <x v="2"/>
    <x v="4"/>
    <d v="2024-01-15T00:00:00"/>
    <s v="O5473"/>
    <d v="2023-11-13T00:00:00"/>
    <x v="2"/>
    <x v="1"/>
    <x v="4"/>
    <n v="4"/>
    <n v="47.835000000000001"/>
    <n v="191.34"/>
    <x v="0"/>
    <n v="41"/>
    <d v="2024-06-11T00:00:00"/>
    <n v="353"/>
    <x v="1"/>
    <n v="2"/>
    <d v="2024-09-15T00:00:00"/>
    <x v="1"/>
    <x v="5"/>
    <x v="10"/>
    <n v="148"/>
    <n v="0"/>
    <x v="0"/>
  </r>
  <r>
    <s v="C1853"/>
    <x v="2"/>
    <x v="0"/>
    <x v="1"/>
    <d v="2024-06-02T00:00:00"/>
    <s v="O5853"/>
    <d v="2023-11-13T00:00:00"/>
    <x v="2"/>
    <x v="4"/>
    <x v="2"/>
    <n v="2"/>
    <n v="600.74"/>
    <n v="1201.48"/>
    <x v="1"/>
    <n v="9"/>
    <d v="2024-11-12T00:00:00"/>
    <n v="80"/>
    <x v="1"/>
    <n v="5"/>
    <d v="2025-11-08T00:00:00"/>
    <x v="0"/>
    <x v="5"/>
    <x v="10"/>
    <n v="163"/>
    <n v="0"/>
    <x v="0"/>
  </r>
  <r>
    <s v="C3121"/>
    <x v="0"/>
    <x v="2"/>
    <x v="3"/>
    <d v="2024-06-21T00:00:00"/>
    <s v="O7121"/>
    <d v="2023-11-13T00:00:00"/>
    <x v="0"/>
    <x v="0"/>
    <x v="0"/>
    <n v="3"/>
    <n v="163.35999999999999"/>
    <n v="490.08"/>
    <x v="2"/>
    <n v="29"/>
    <d v="2024-08-11T00:00:00"/>
    <n v="475"/>
    <x v="0"/>
    <n v="3"/>
    <d v="2025-05-08T00:00:00"/>
    <x v="2"/>
    <x v="5"/>
    <x v="10"/>
    <n v="51"/>
    <n v="1"/>
    <x v="0"/>
  </r>
  <r>
    <s v="C5477"/>
    <x v="1"/>
    <x v="2"/>
    <x v="2"/>
    <d v="2025-06-01T00:00:00"/>
    <s v="O9477"/>
    <d v="2023-11-13T00:00:00"/>
    <x v="3"/>
    <x v="0"/>
    <x v="4"/>
    <n v="3"/>
    <n v="332.99"/>
    <n v="998.97"/>
    <x v="1"/>
    <n v="38"/>
    <d v="2025-09-01T00:00:00"/>
    <n v="318"/>
    <x v="0"/>
    <n v="2"/>
    <d v="2024-10-23T00:00:00"/>
    <x v="1"/>
    <x v="5"/>
    <x v="10"/>
    <n v="92"/>
    <n v="1"/>
    <x v="0"/>
  </r>
  <r>
    <s v="C5714"/>
    <x v="2"/>
    <x v="1"/>
    <x v="3"/>
    <d v="2025-01-03T00:00:00"/>
    <s v="O9714"/>
    <d v="2023-11-13T00:00:00"/>
    <x v="4"/>
    <x v="4"/>
    <x v="1"/>
    <n v="4"/>
    <n v="149.3075"/>
    <n v="597.23"/>
    <x v="0"/>
    <n v="33"/>
    <d v="2024-12-22T00:00:00"/>
    <n v="161"/>
    <x v="1"/>
    <n v="5"/>
    <d v="2024-12-14T00:00:00"/>
    <x v="2"/>
    <x v="5"/>
    <x v="10"/>
    <n v="-12"/>
    <n v="0"/>
    <x v="0"/>
  </r>
  <r>
    <s v="C1423"/>
    <x v="1"/>
    <x v="2"/>
    <x v="0"/>
    <d v="2024-11-01T00:00:00"/>
    <s v="O5423"/>
    <d v="2023-11-13T00:00:00"/>
    <x v="1"/>
    <x v="0"/>
    <x v="1"/>
    <n v="3"/>
    <n v="428.45"/>
    <n v="1285.3499999999999"/>
    <x v="1"/>
    <n v="41"/>
    <d v="2025-02-05T00:00:00"/>
    <n v="372"/>
    <x v="0"/>
    <n v="4"/>
    <d v="2025-01-31T00:00:00"/>
    <x v="1"/>
    <x v="5"/>
    <x v="10"/>
    <n v="96"/>
    <n v="1"/>
    <x v="0"/>
  </r>
  <r>
    <s v="C1390"/>
    <x v="0"/>
    <x v="2"/>
    <x v="1"/>
    <d v="2024-11-26T00:00:00"/>
    <s v="O5390"/>
    <d v="2023-11-13T00:00:00"/>
    <x v="0"/>
    <x v="4"/>
    <x v="0"/>
    <n v="5"/>
    <n v="237.61799999999999"/>
    <n v="1188.0899999999999"/>
    <x v="1"/>
    <n v="27"/>
    <d v="2024-10-16T00:00:00"/>
    <n v="463"/>
    <x v="1"/>
    <n v="3"/>
    <d v="2025-07-19T00:00:00"/>
    <x v="2"/>
    <x v="5"/>
    <x v="10"/>
    <n v="-41"/>
    <n v="0"/>
    <x v="0"/>
  </r>
  <r>
    <s v="C6565"/>
    <x v="2"/>
    <x v="2"/>
    <x v="4"/>
    <d v="2025-12-04T00:00:00"/>
    <s v="O10565"/>
    <d v="2023-11-13T00:00:00"/>
    <x v="0"/>
    <x v="3"/>
    <x v="2"/>
    <n v="2"/>
    <n v="152.5"/>
    <n v="305"/>
    <x v="2"/>
    <n v="1"/>
    <d v="2024-12-17T00:00:00"/>
    <n v="355"/>
    <x v="0"/>
    <n v="2"/>
    <d v="2025-02-04T00:00:00"/>
    <x v="1"/>
    <x v="5"/>
    <x v="10"/>
    <n v="-352"/>
    <n v="1"/>
    <x v="0"/>
  </r>
  <r>
    <s v="C5213"/>
    <x v="2"/>
    <x v="2"/>
    <x v="4"/>
    <d v="2024-04-15T00:00:00"/>
    <s v="O9213"/>
    <d v="2023-11-14T00:00:00"/>
    <x v="0"/>
    <x v="0"/>
    <x v="0"/>
    <n v="4"/>
    <n v="94.55"/>
    <n v="378.2"/>
    <x v="0"/>
    <n v="37"/>
    <d v="2024-12-20T00:00:00"/>
    <n v="199"/>
    <x v="0"/>
    <n v="2"/>
    <d v="2025-06-02T00:00:00"/>
    <x v="2"/>
    <x v="6"/>
    <x v="10"/>
    <n v="249"/>
    <n v="1"/>
    <x v="0"/>
  </r>
  <r>
    <s v="C2456"/>
    <x v="2"/>
    <x v="1"/>
    <x v="0"/>
    <d v="2025-01-01T00:00:00"/>
    <s v="O6456"/>
    <d v="2023-11-14T00:00:00"/>
    <x v="4"/>
    <x v="0"/>
    <x v="0"/>
    <n v="1"/>
    <n v="318.10000000000002"/>
    <n v="318.10000000000002"/>
    <x v="0"/>
    <n v="23"/>
    <d v="2025-07-13T00:00:00"/>
    <n v="44"/>
    <x v="1"/>
    <n v="4"/>
    <d v="2025-04-05T00:00:00"/>
    <x v="2"/>
    <x v="6"/>
    <x v="10"/>
    <n v="193"/>
    <n v="0"/>
    <x v="0"/>
  </r>
  <r>
    <s v="C5414"/>
    <x v="2"/>
    <x v="2"/>
    <x v="3"/>
    <d v="2024-04-07T00:00:00"/>
    <s v="O9414"/>
    <d v="2023-11-14T00:00:00"/>
    <x v="4"/>
    <x v="0"/>
    <x v="2"/>
    <n v="1"/>
    <n v="147.63999999999999"/>
    <n v="147.63999999999999"/>
    <x v="1"/>
    <n v="47"/>
    <d v="2025-01-07T00:00:00"/>
    <n v="327"/>
    <x v="1"/>
    <n v="5"/>
    <d v="2025-06-16T00:00:00"/>
    <x v="1"/>
    <x v="6"/>
    <x v="10"/>
    <n v="275"/>
    <n v="0"/>
    <x v="0"/>
  </r>
  <r>
    <s v="C1094"/>
    <x v="0"/>
    <x v="2"/>
    <x v="4"/>
    <d v="2023-09-17T00:00:00"/>
    <s v="O5094"/>
    <d v="2023-11-14T00:00:00"/>
    <x v="2"/>
    <x v="3"/>
    <x v="1"/>
    <n v="5"/>
    <n v="208.952"/>
    <n v="1044.76"/>
    <x v="1"/>
    <n v="39"/>
    <d v="2025-10-04T00:00:00"/>
    <n v="491"/>
    <x v="0"/>
    <n v="2"/>
    <d v="2025-05-13T00:00:00"/>
    <x v="2"/>
    <x v="6"/>
    <x v="10"/>
    <n v="748"/>
    <n v="1"/>
    <x v="0"/>
  </r>
  <r>
    <s v="C4655"/>
    <x v="0"/>
    <x v="1"/>
    <x v="1"/>
    <d v="2024-02-24T00:00:00"/>
    <s v="O8655"/>
    <d v="2023-11-14T00:00:00"/>
    <x v="3"/>
    <x v="2"/>
    <x v="2"/>
    <n v="3"/>
    <n v="317.55333333333334"/>
    <n v="952.66"/>
    <x v="2"/>
    <n v="8"/>
    <d v="2024-10-28T00:00:00"/>
    <n v="120"/>
    <x v="1"/>
    <n v="4"/>
    <d v="2024-09-28T00:00:00"/>
    <x v="2"/>
    <x v="6"/>
    <x v="10"/>
    <n v="247"/>
    <n v="0"/>
    <x v="0"/>
  </r>
  <r>
    <s v="C4004"/>
    <x v="2"/>
    <x v="0"/>
    <x v="3"/>
    <d v="2024-11-08T00:00:00"/>
    <s v="O8004"/>
    <d v="2023-11-14T00:00:00"/>
    <x v="3"/>
    <x v="0"/>
    <x v="3"/>
    <n v="4"/>
    <n v="214.82499999999999"/>
    <n v="859.3"/>
    <x v="0"/>
    <n v="13"/>
    <d v="2024-07-11T00:00:00"/>
    <n v="320"/>
    <x v="1"/>
    <n v="4"/>
    <d v="2025-07-17T00:00:00"/>
    <x v="2"/>
    <x v="6"/>
    <x v="10"/>
    <n v="-120"/>
    <n v="0"/>
    <x v="0"/>
  </r>
  <r>
    <s v="C4757"/>
    <x v="2"/>
    <x v="2"/>
    <x v="1"/>
    <d v="2025-08-18T00:00:00"/>
    <s v="O8757"/>
    <d v="2023-11-15T00:00:00"/>
    <x v="1"/>
    <x v="4"/>
    <x v="3"/>
    <n v="3"/>
    <n v="470.41666666666669"/>
    <n v="1411.25"/>
    <x v="2"/>
    <n v="19"/>
    <d v="2025-02-22T00:00:00"/>
    <n v="312"/>
    <x v="1"/>
    <n v="4"/>
    <d v="2024-12-26T00:00:00"/>
    <x v="0"/>
    <x v="0"/>
    <x v="10"/>
    <n v="-177"/>
    <n v="0"/>
    <x v="0"/>
  </r>
  <r>
    <s v="C4044"/>
    <x v="0"/>
    <x v="2"/>
    <x v="0"/>
    <d v="2024-12-07T00:00:00"/>
    <s v="O8044"/>
    <d v="2023-11-15T00:00:00"/>
    <x v="3"/>
    <x v="4"/>
    <x v="2"/>
    <n v="2"/>
    <n v="195.76"/>
    <n v="391.52"/>
    <x v="2"/>
    <n v="6"/>
    <d v="2024-08-25T00:00:00"/>
    <n v="239"/>
    <x v="0"/>
    <n v="4"/>
    <d v="2024-01-09T00:00:00"/>
    <x v="2"/>
    <x v="0"/>
    <x v="10"/>
    <n v="-104"/>
    <n v="1"/>
    <x v="0"/>
  </r>
  <r>
    <s v="C4550"/>
    <x v="2"/>
    <x v="0"/>
    <x v="2"/>
    <d v="2024-08-07T00:00:00"/>
    <s v="O8550"/>
    <d v="2023-11-15T00:00:00"/>
    <x v="3"/>
    <x v="3"/>
    <x v="4"/>
    <n v="4"/>
    <n v="198.73500000000001"/>
    <n v="794.94"/>
    <x v="0"/>
    <n v="22"/>
    <d v="2025-06-20T00:00:00"/>
    <n v="204"/>
    <x v="1"/>
    <n v="2"/>
    <d v="2025-03-05T00:00:00"/>
    <x v="0"/>
    <x v="0"/>
    <x v="10"/>
    <n v="317"/>
    <n v="0"/>
    <x v="0"/>
  </r>
  <r>
    <s v="C3556"/>
    <x v="0"/>
    <x v="0"/>
    <x v="1"/>
    <d v="2025-05-20T00:00:00"/>
    <s v="O7556"/>
    <d v="2023-11-15T00:00:00"/>
    <x v="3"/>
    <x v="4"/>
    <x v="0"/>
    <n v="3"/>
    <n v="41.83"/>
    <n v="125.49"/>
    <x v="2"/>
    <n v="21"/>
    <d v="2024-12-11T00:00:00"/>
    <n v="70"/>
    <x v="0"/>
    <n v="2"/>
    <d v="2024-10-30T00:00:00"/>
    <x v="2"/>
    <x v="0"/>
    <x v="10"/>
    <n v="-160"/>
    <n v="1"/>
    <x v="0"/>
  </r>
  <r>
    <s v="C6660"/>
    <x v="0"/>
    <x v="0"/>
    <x v="1"/>
    <d v="2023-12-23T00:00:00"/>
    <s v="O10660"/>
    <d v="2023-11-15T00:00:00"/>
    <x v="3"/>
    <x v="3"/>
    <x v="2"/>
    <n v="5"/>
    <n v="49.283999999999999"/>
    <n v="246.42"/>
    <x v="1"/>
    <n v="46"/>
    <d v="2024-12-28T00:00:00"/>
    <n v="60"/>
    <x v="0"/>
    <n v="2"/>
    <d v="2024-09-30T00:00:00"/>
    <x v="0"/>
    <x v="0"/>
    <x v="10"/>
    <n v="371"/>
    <n v="1"/>
    <x v="0"/>
  </r>
  <r>
    <s v="C6028"/>
    <x v="0"/>
    <x v="1"/>
    <x v="4"/>
    <d v="2024-08-14T00:00:00"/>
    <s v="O10028"/>
    <d v="2023-11-15T00:00:00"/>
    <x v="1"/>
    <x v="4"/>
    <x v="4"/>
    <n v="2"/>
    <n v="607.28"/>
    <n v="1214.56"/>
    <x v="0"/>
    <n v="27"/>
    <d v="2025-07-08T00:00:00"/>
    <n v="267"/>
    <x v="0"/>
    <n v="4"/>
    <d v="2025-07-06T00:00:00"/>
    <x v="1"/>
    <x v="0"/>
    <x v="10"/>
    <n v="328"/>
    <n v="1"/>
    <x v="0"/>
  </r>
  <r>
    <s v="C1883"/>
    <x v="2"/>
    <x v="0"/>
    <x v="0"/>
    <d v="2024-11-30T00:00:00"/>
    <s v="O5883"/>
    <d v="2023-11-15T00:00:00"/>
    <x v="1"/>
    <x v="3"/>
    <x v="1"/>
    <n v="2"/>
    <n v="131.21"/>
    <n v="262.42"/>
    <x v="2"/>
    <n v="45"/>
    <d v="2024-02-09T00:00:00"/>
    <n v="425"/>
    <x v="1"/>
    <n v="1"/>
    <d v="2025-01-14T00:00:00"/>
    <x v="0"/>
    <x v="0"/>
    <x v="10"/>
    <n v="-295"/>
    <n v="0"/>
    <x v="0"/>
  </r>
  <r>
    <s v="C5781"/>
    <x v="0"/>
    <x v="0"/>
    <x v="0"/>
    <d v="2024-05-28T00:00:00"/>
    <s v="O9781"/>
    <d v="2023-11-15T00:00:00"/>
    <x v="2"/>
    <x v="1"/>
    <x v="3"/>
    <n v="3"/>
    <n v="499.91"/>
    <n v="1499.73"/>
    <x v="1"/>
    <n v="2"/>
    <d v="2025-07-15T00:00:00"/>
    <n v="107"/>
    <x v="1"/>
    <n v="5"/>
    <d v="2025-05-13T00:00:00"/>
    <x v="0"/>
    <x v="0"/>
    <x v="10"/>
    <n v="413"/>
    <n v="0"/>
    <x v="0"/>
  </r>
  <r>
    <s v="C1897"/>
    <x v="0"/>
    <x v="1"/>
    <x v="3"/>
    <d v="2024-10-23T00:00:00"/>
    <s v="O5897"/>
    <d v="2023-11-15T00:00:00"/>
    <x v="2"/>
    <x v="0"/>
    <x v="1"/>
    <n v="1"/>
    <n v="610.38"/>
    <n v="610.38"/>
    <x v="2"/>
    <n v="32"/>
    <d v="2024-12-22T00:00:00"/>
    <n v="280"/>
    <x v="0"/>
    <n v="1"/>
    <d v="2025-08-17T00:00:00"/>
    <x v="1"/>
    <x v="0"/>
    <x v="10"/>
    <n v="60"/>
    <n v="1"/>
    <x v="0"/>
  </r>
  <r>
    <s v="C2214"/>
    <x v="1"/>
    <x v="2"/>
    <x v="2"/>
    <d v="2025-05-23T00:00:00"/>
    <s v="O6214"/>
    <d v="2023-11-15T00:00:00"/>
    <x v="1"/>
    <x v="3"/>
    <x v="0"/>
    <n v="2"/>
    <n v="143.88499999999999"/>
    <n v="287.77"/>
    <x v="0"/>
    <n v="5"/>
    <d v="2025-04-14T00:00:00"/>
    <n v="156"/>
    <x v="1"/>
    <n v="2"/>
    <d v="2025-06-02T00:00:00"/>
    <x v="0"/>
    <x v="0"/>
    <x v="10"/>
    <n v="-39"/>
    <n v="0"/>
    <x v="0"/>
  </r>
  <r>
    <s v="C4700"/>
    <x v="0"/>
    <x v="1"/>
    <x v="4"/>
    <d v="2025-04-14T00:00:00"/>
    <s v="O8700"/>
    <d v="2023-11-16T00:00:00"/>
    <x v="4"/>
    <x v="1"/>
    <x v="0"/>
    <n v="3"/>
    <n v="352.51666666666665"/>
    <n v="1057.55"/>
    <x v="0"/>
    <n v="15"/>
    <d v="2025-10-06T00:00:00"/>
    <n v="379"/>
    <x v="1"/>
    <n v="5"/>
    <d v="2024-10-21T00:00:00"/>
    <x v="1"/>
    <x v="1"/>
    <x v="10"/>
    <n v="175"/>
    <n v="0"/>
    <x v="0"/>
  </r>
  <r>
    <s v="C4953"/>
    <x v="1"/>
    <x v="1"/>
    <x v="2"/>
    <d v="2025-03-05T00:00:00"/>
    <s v="O8953"/>
    <d v="2023-11-16T00:00:00"/>
    <x v="0"/>
    <x v="4"/>
    <x v="2"/>
    <n v="4"/>
    <n v="273.5"/>
    <n v="1094"/>
    <x v="2"/>
    <n v="2"/>
    <d v="2025-04-28T00:00:00"/>
    <n v="88"/>
    <x v="1"/>
    <n v="3"/>
    <d v="2025-05-23T00:00:00"/>
    <x v="2"/>
    <x v="1"/>
    <x v="10"/>
    <n v="54"/>
    <n v="0"/>
    <x v="0"/>
  </r>
  <r>
    <s v="C3642"/>
    <x v="0"/>
    <x v="1"/>
    <x v="0"/>
    <d v="2024-02-21T00:00:00"/>
    <s v="O7642"/>
    <d v="2023-11-16T00:00:00"/>
    <x v="0"/>
    <x v="1"/>
    <x v="3"/>
    <n v="1"/>
    <n v="365.37"/>
    <n v="365.37"/>
    <x v="0"/>
    <n v="16"/>
    <d v="2025-04-05T00:00:00"/>
    <n v="7"/>
    <x v="1"/>
    <n v="5"/>
    <d v="2024-12-20T00:00:00"/>
    <x v="2"/>
    <x v="1"/>
    <x v="10"/>
    <n v="409"/>
    <n v="0"/>
    <x v="0"/>
  </r>
  <r>
    <s v="C4836"/>
    <x v="2"/>
    <x v="2"/>
    <x v="1"/>
    <d v="2023-08-29T00:00:00"/>
    <s v="O8836"/>
    <d v="2023-11-16T00:00:00"/>
    <x v="2"/>
    <x v="4"/>
    <x v="4"/>
    <n v="1"/>
    <n v="1287.45"/>
    <n v="1287.45"/>
    <x v="0"/>
    <n v="36"/>
    <d v="2025-09-01T00:00:00"/>
    <n v="239"/>
    <x v="0"/>
    <n v="4"/>
    <d v="2024-05-10T00:00:00"/>
    <x v="2"/>
    <x v="1"/>
    <x v="10"/>
    <n v="734"/>
    <n v="1"/>
    <x v="0"/>
  </r>
  <r>
    <s v="C6177"/>
    <x v="2"/>
    <x v="1"/>
    <x v="4"/>
    <d v="2025-02-18T00:00:00"/>
    <s v="O10177"/>
    <d v="2023-11-16T00:00:00"/>
    <x v="0"/>
    <x v="4"/>
    <x v="3"/>
    <n v="1"/>
    <n v="387.84"/>
    <n v="387.84"/>
    <x v="0"/>
    <n v="31"/>
    <d v="2024-11-11T00:00:00"/>
    <n v="19"/>
    <x v="0"/>
    <n v="5"/>
    <d v="2025-01-08T00:00:00"/>
    <x v="2"/>
    <x v="1"/>
    <x v="10"/>
    <n v="-99"/>
    <n v="1"/>
    <x v="0"/>
  </r>
  <r>
    <s v="C1783"/>
    <x v="1"/>
    <x v="1"/>
    <x v="3"/>
    <d v="2023-10-12T00:00:00"/>
    <s v="O5783"/>
    <d v="2023-11-16T00:00:00"/>
    <x v="1"/>
    <x v="3"/>
    <x v="2"/>
    <n v="2"/>
    <n v="370.745"/>
    <n v="741.49"/>
    <x v="0"/>
    <n v="31"/>
    <d v="2025-03-05T00:00:00"/>
    <n v="319"/>
    <x v="1"/>
    <n v="4"/>
    <d v="2025-05-18T00:00:00"/>
    <x v="2"/>
    <x v="1"/>
    <x v="10"/>
    <n v="510"/>
    <n v="0"/>
    <x v="0"/>
  </r>
  <r>
    <s v="C4486"/>
    <x v="1"/>
    <x v="2"/>
    <x v="1"/>
    <d v="2025-10-07T00:00:00"/>
    <s v="O8486"/>
    <d v="2023-11-17T00:00:00"/>
    <x v="4"/>
    <x v="4"/>
    <x v="0"/>
    <n v="1"/>
    <n v="1003.06"/>
    <n v="1003.06"/>
    <x v="0"/>
    <n v="26"/>
    <d v="2025-07-24T00:00:00"/>
    <n v="294"/>
    <x v="1"/>
    <n v="3"/>
    <d v="2025-04-17T00:00:00"/>
    <x v="0"/>
    <x v="2"/>
    <x v="10"/>
    <n v="-75"/>
    <n v="0"/>
    <x v="0"/>
  </r>
  <r>
    <s v="C2991"/>
    <x v="0"/>
    <x v="1"/>
    <x v="3"/>
    <d v="2025-11-05T00:00:00"/>
    <s v="O6991"/>
    <d v="2023-11-17T00:00:00"/>
    <x v="1"/>
    <x v="2"/>
    <x v="2"/>
    <n v="2"/>
    <n v="69.814999999999998"/>
    <n v="139.63"/>
    <x v="1"/>
    <n v="6"/>
    <d v="2024-11-19T00:00:00"/>
    <n v="193"/>
    <x v="0"/>
    <n v="5"/>
    <d v="2025-01-21T00:00:00"/>
    <x v="2"/>
    <x v="2"/>
    <x v="10"/>
    <n v="-351"/>
    <n v="1"/>
    <x v="0"/>
  </r>
  <r>
    <s v="C6350"/>
    <x v="2"/>
    <x v="2"/>
    <x v="0"/>
    <d v="2024-01-04T00:00:00"/>
    <s v="O10350"/>
    <d v="2023-11-17T00:00:00"/>
    <x v="1"/>
    <x v="4"/>
    <x v="2"/>
    <n v="5"/>
    <n v="108.724"/>
    <n v="543.62"/>
    <x v="2"/>
    <n v="37"/>
    <d v="2025-10-05T00:00:00"/>
    <n v="435"/>
    <x v="1"/>
    <n v="4"/>
    <d v="2025-05-18T00:00:00"/>
    <x v="2"/>
    <x v="2"/>
    <x v="10"/>
    <n v="640"/>
    <n v="0"/>
    <x v="0"/>
  </r>
  <r>
    <s v="C2189"/>
    <x v="2"/>
    <x v="1"/>
    <x v="1"/>
    <d v="2024-01-29T00:00:00"/>
    <s v="O6189"/>
    <d v="2023-11-17T00:00:00"/>
    <x v="3"/>
    <x v="1"/>
    <x v="2"/>
    <n v="1"/>
    <n v="717.73"/>
    <n v="717.73"/>
    <x v="0"/>
    <n v="39"/>
    <d v="2024-11-15T00:00:00"/>
    <n v="157"/>
    <x v="1"/>
    <n v="2"/>
    <d v="2025-07-31T00:00:00"/>
    <x v="0"/>
    <x v="2"/>
    <x v="10"/>
    <n v="291"/>
    <n v="0"/>
    <x v="0"/>
  </r>
  <r>
    <s v="C2770"/>
    <x v="2"/>
    <x v="0"/>
    <x v="4"/>
    <d v="2024-04-26T00:00:00"/>
    <s v="O6770"/>
    <d v="2023-11-17T00:00:00"/>
    <x v="3"/>
    <x v="0"/>
    <x v="3"/>
    <n v="5"/>
    <n v="257.99799999999999"/>
    <n v="1289.99"/>
    <x v="1"/>
    <n v="47"/>
    <d v="2024-10-18T00:00:00"/>
    <n v="115"/>
    <x v="0"/>
    <n v="2"/>
    <d v="2025-11-01T00:00:00"/>
    <x v="1"/>
    <x v="2"/>
    <x v="10"/>
    <n v="175"/>
    <n v="1"/>
    <x v="0"/>
  </r>
  <r>
    <s v="C2786"/>
    <x v="2"/>
    <x v="0"/>
    <x v="2"/>
    <d v="2024-07-19T00:00:00"/>
    <s v="O6786"/>
    <d v="2023-11-17T00:00:00"/>
    <x v="1"/>
    <x v="0"/>
    <x v="1"/>
    <n v="4"/>
    <n v="333.41750000000002"/>
    <n v="1333.67"/>
    <x v="1"/>
    <n v="48"/>
    <d v="2025-06-02T00:00:00"/>
    <n v="456"/>
    <x v="1"/>
    <n v="1"/>
    <d v="2025-10-05T00:00:00"/>
    <x v="0"/>
    <x v="2"/>
    <x v="10"/>
    <n v="318"/>
    <n v="0"/>
    <x v="0"/>
  </r>
  <r>
    <s v="C1741"/>
    <x v="2"/>
    <x v="0"/>
    <x v="4"/>
    <d v="2024-09-06T00:00:00"/>
    <s v="O5741"/>
    <d v="2023-11-17T00:00:00"/>
    <x v="4"/>
    <x v="4"/>
    <x v="2"/>
    <n v="4"/>
    <n v="107.515"/>
    <n v="430.06"/>
    <x v="1"/>
    <n v="9"/>
    <d v="2024-11-30T00:00:00"/>
    <n v="189"/>
    <x v="0"/>
    <n v="3"/>
    <d v="2024-12-26T00:00:00"/>
    <x v="0"/>
    <x v="2"/>
    <x v="10"/>
    <n v="85"/>
    <n v="1"/>
    <x v="0"/>
  </r>
  <r>
    <s v="C3412"/>
    <x v="0"/>
    <x v="1"/>
    <x v="3"/>
    <d v="2024-08-21T00:00:00"/>
    <s v="O7412"/>
    <d v="2023-11-17T00:00:00"/>
    <x v="2"/>
    <x v="3"/>
    <x v="4"/>
    <n v="1"/>
    <n v="242.42"/>
    <n v="242.42"/>
    <x v="1"/>
    <n v="9"/>
    <d v="2025-01-31T00:00:00"/>
    <n v="2"/>
    <x v="1"/>
    <n v="3"/>
    <d v="2025-01-24T00:00:00"/>
    <x v="0"/>
    <x v="2"/>
    <x v="10"/>
    <n v="163"/>
    <n v="0"/>
    <x v="0"/>
  </r>
  <r>
    <s v="C3994"/>
    <x v="2"/>
    <x v="1"/>
    <x v="0"/>
    <d v="2024-01-29T00:00:00"/>
    <s v="O7994"/>
    <d v="2023-11-17T00:00:00"/>
    <x v="2"/>
    <x v="2"/>
    <x v="4"/>
    <n v="2"/>
    <n v="245.47"/>
    <n v="490.94"/>
    <x v="2"/>
    <n v="41"/>
    <d v="2025-10-02T00:00:00"/>
    <n v="18"/>
    <x v="1"/>
    <n v="1"/>
    <d v="2025-07-07T00:00:00"/>
    <x v="2"/>
    <x v="2"/>
    <x v="10"/>
    <n v="612"/>
    <n v="0"/>
    <x v="0"/>
  </r>
  <r>
    <s v="C5833"/>
    <x v="1"/>
    <x v="0"/>
    <x v="4"/>
    <d v="2024-11-18T00:00:00"/>
    <s v="O9833"/>
    <d v="2023-11-18T00:00:00"/>
    <x v="2"/>
    <x v="0"/>
    <x v="4"/>
    <n v="4"/>
    <n v="142.44749999999999"/>
    <n v="569.79"/>
    <x v="1"/>
    <n v="40"/>
    <d v="2024-08-25T00:00:00"/>
    <n v="355"/>
    <x v="0"/>
    <n v="1"/>
    <d v="2025-03-27T00:00:00"/>
    <x v="1"/>
    <x v="3"/>
    <x v="10"/>
    <n v="-85"/>
    <n v="1"/>
    <x v="0"/>
  </r>
  <r>
    <s v="C6983"/>
    <x v="2"/>
    <x v="1"/>
    <x v="0"/>
    <d v="2025-05-30T00:00:00"/>
    <s v="O10983"/>
    <d v="2023-11-18T00:00:00"/>
    <x v="3"/>
    <x v="1"/>
    <x v="4"/>
    <n v="5"/>
    <n v="145.03199999999998"/>
    <n v="725.16"/>
    <x v="1"/>
    <n v="39"/>
    <d v="2024-11-15T00:00:00"/>
    <n v="344"/>
    <x v="0"/>
    <n v="4"/>
    <d v="2024-12-14T00:00:00"/>
    <x v="1"/>
    <x v="3"/>
    <x v="10"/>
    <n v="-196"/>
    <n v="1"/>
    <x v="0"/>
  </r>
  <r>
    <s v="C2724"/>
    <x v="0"/>
    <x v="0"/>
    <x v="4"/>
    <d v="2024-05-15T00:00:00"/>
    <s v="O6724"/>
    <d v="2023-11-18T00:00:00"/>
    <x v="4"/>
    <x v="4"/>
    <x v="4"/>
    <n v="2"/>
    <n v="434.09500000000003"/>
    <n v="868.19"/>
    <x v="1"/>
    <n v="5"/>
    <d v="2025-02-02T00:00:00"/>
    <n v="208"/>
    <x v="0"/>
    <n v="3"/>
    <d v="2025-05-19T00:00:00"/>
    <x v="0"/>
    <x v="3"/>
    <x v="10"/>
    <n v="263"/>
    <n v="1"/>
    <x v="0"/>
  </r>
  <r>
    <s v="C1184"/>
    <x v="0"/>
    <x v="0"/>
    <x v="0"/>
    <d v="2024-01-25T00:00:00"/>
    <s v="O5184"/>
    <d v="2023-11-18T00:00:00"/>
    <x v="0"/>
    <x v="0"/>
    <x v="4"/>
    <n v="3"/>
    <n v="305.98"/>
    <n v="917.94"/>
    <x v="0"/>
    <n v="34"/>
    <d v="2025-01-03T00:00:00"/>
    <n v="174"/>
    <x v="1"/>
    <n v="5"/>
    <d v="2024-10-21T00:00:00"/>
    <x v="2"/>
    <x v="3"/>
    <x v="10"/>
    <n v="344"/>
    <n v="0"/>
    <x v="0"/>
  </r>
  <r>
    <s v="C5979"/>
    <x v="2"/>
    <x v="2"/>
    <x v="3"/>
    <d v="2024-06-30T00:00:00"/>
    <s v="O9979"/>
    <d v="2023-11-18T00:00:00"/>
    <x v="2"/>
    <x v="0"/>
    <x v="4"/>
    <n v="1"/>
    <n v="357.22"/>
    <n v="357.22"/>
    <x v="2"/>
    <n v="14"/>
    <d v="2025-01-06T00:00:00"/>
    <n v="392"/>
    <x v="0"/>
    <n v="3"/>
    <d v="2025-03-28T00:00:00"/>
    <x v="1"/>
    <x v="3"/>
    <x v="10"/>
    <n v="190"/>
    <n v="1"/>
    <x v="0"/>
  </r>
  <r>
    <s v="C6162"/>
    <x v="0"/>
    <x v="2"/>
    <x v="4"/>
    <d v="2024-11-26T00:00:00"/>
    <s v="O10162"/>
    <d v="2023-11-18T00:00:00"/>
    <x v="2"/>
    <x v="4"/>
    <x v="4"/>
    <n v="2"/>
    <n v="622.10500000000002"/>
    <n v="1244.21"/>
    <x v="0"/>
    <n v="43"/>
    <d v="2025-08-04T00:00:00"/>
    <n v="379"/>
    <x v="0"/>
    <n v="1"/>
    <d v="2025-06-28T00:00:00"/>
    <x v="0"/>
    <x v="3"/>
    <x v="10"/>
    <n v="251"/>
    <n v="1"/>
    <x v="0"/>
  </r>
  <r>
    <s v="C2872"/>
    <x v="2"/>
    <x v="2"/>
    <x v="4"/>
    <d v="2024-04-05T00:00:00"/>
    <s v="O6872"/>
    <d v="2023-11-18T00:00:00"/>
    <x v="0"/>
    <x v="2"/>
    <x v="4"/>
    <n v="1"/>
    <n v="126.19"/>
    <n v="126.19"/>
    <x v="1"/>
    <n v="38"/>
    <d v="2025-04-03T00:00:00"/>
    <n v="87"/>
    <x v="0"/>
    <n v="3"/>
    <d v="2025-01-30T00:00:00"/>
    <x v="1"/>
    <x v="3"/>
    <x v="10"/>
    <n v="363"/>
    <n v="1"/>
    <x v="0"/>
  </r>
  <r>
    <s v="C1946"/>
    <x v="0"/>
    <x v="1"/>
    <x v="1"/>
    <d v="2024-04-23T00:00:00"/>
    <s v="O5946"/>
    <d v="2023-11-19T00:00:00"/>
    <x v="3"/>
    <x v="3"/>
    <x v="3"/>
    <n v="3"/>
    <n v="238.12"/>
    <n v="714.36"/>
    <x v="2"/>
    <n v="31"/>
    <d v="2025-01-22T00:00:00"/>
    <n v="178"/>
    <x v="1"/>
    <n v="1"/>
    <d v="2025-07-03T00:00:00"/>
    <x v="2"/>
    <x v="4"/>
    <x v="10"/>
    <n v="274"/>
    <n v="0"/>
    <x v="0"/>
  </r>
  <r>
    <s v="C3561"/>
    <x v="2"/>
    <x v="2"/>
    <x v="3"/>
    <d v="2024-12-20T00:00:00"/>
    <s v="O7561"/>
    <d v="2023-11-19T00:00:00"/>
    <x v="2"/>
    <x v="3"/>
    <x v="3"/>
    <n v="3"/>
    <n v="114.90666666666668"/>
    <n v="344.72"/>
    <x v="1"/>
    <n v="14"/>
    <d v="2025-01-28T00:00:00"/>
    <n v="290"/>
    <x v="1"/>
    <n v="2"/>
    <d v="2025-01-15T00:00:00"/>
    <x v="1"/>
    <x v="4"/>
    <x v="10"/>
    <n v="39"/>
    <n v="0"/>
    <x v="0"/>
  </r>
  <r>
    <s v="C2921"/>
    <x v="1"/>
    <x v="2"/>
    <x v="3"/>
    <d v="2023-10-18T00:00:00"/>
    <s v="O6921"/>
    <d v="2023-11-19T00:00:00"/>
    <x v="0"/>
    <x v="1"/>
    <x v="4"/>
    <n v="5"/>
    <n v="120.328"/>
    <n v="601.64"/>
    <x v="1"/>
    <n v="3"/>
    <d v="2024-11-19T00:00:00"/>
    <n v="478"/>
    <x v="1"/>
    <n v="3"/>
    <d v="2024-03-11T00:00:00"/>
    <x v="2"/>
    <x v="4"/>
    <x v="10"/>
    <n v="398"/>
    <n v="0"/>
    <x v="0"/>
  </r>
  <r>
    <s v="C2897"/>
    <x v="1"/>
    <x v="1"/>
    <x v="0"/>
    <d v="2025-02-05T00:00:00"/>
    <s v="O6897"/>
    <d v="2023-11-19T00:00:00"/>
    <x v="1"/>
    <x v="3"/>
    <x v="1"/>
    <n v="4"/>
    <n v="297.51749999999998"/>
    <n v="1190.07"/>
    <x v="2"/>
    <n v="10"/>
    <d v="2025-05-15T00:00:00"/>
    <n v="126"/>
    <x v="1"/>
    <n v="1"/>
    <d v="2024-08-26T00:00:00"/>
    <x v="2"/>
    <x v="4"/>
    <x v="10"/>
    <n v="99"/>
    <n v="0"/>
    <x v="0"/>
  </r>
  <r>
    <s v="C1740"/>
    <x v="2"/>
    <x v="0"/>
    <x v="4"/>
    <d v="2025-01-26T00:00:00"/>
    <s v="O5740"/>
    <d v="2023-11-19T00:00:00"/>
    <x v="0"/>
    <x v="0"/>
    <x v="4"/>
    <n v="3"/>
    <n v="168.74333333333334"/>
    <n v="506.23"/>
    <x v="2"/>
    <n v="28"/>
    <d v="2025-07-03T00:00:00"/>
    <n v="145"/>
    <x v="0"/>
    <n v="1"/>
    <d v="2025-03-08T00:00:00"/>
    <x v="2"/>
    <x v="4"/>
    <x v="10"/>
    <n v="158"/>
    <n v="1"/>
    <x v="0"/>
  </r>
  <r>
    <s v="C6494"/>
    <x v="0"/>
    <x v="2"/>
    <x v="4"/>
    <d v="2024-05-03T00:00:00"/>
    <s v="O10494"/>
    <d v="2023-11-19T00:00:00"/>
    <x v="3"/>
    <x v="0"/>
    <x v="4"/>
    <n v="2"/>
    <n v="442.22500000000002"/>
    <n v="884.45"/>
    <x v="1"/>
    <n v="28"/>
    <d v="2025-04-04T00:00:00"/>
    <n v="277"/>
    <x v="0"/>
    <n v="1"/>
    <d v="2024-08-22T00:00:00"/>
    <x v="0"/>
    <x v="4"/>
    <x v="10"/>
    <n v="336"/>
    <n v="1"/>
    <x v="0"/>
  </r>
  <r>
    <s v="C5165"/>
    <x v="1"/>
    <x v="2"/>
    <x v="0"/>
    <d v="2024-08-24T00:00:00"/>
    <s v="O9165"/>
    <d v="2023-11-19T00:00:00"/>
    <x v="2"/>
    <x v="4"/>
    <x v="2"/>
    <n v="5"/>
    <n v="226.97399999999999"/>
    <n v="1134.8699999999999"/>
    <x v="2"/>
    <n v="9"/>
    <d v="2024-09-22T00:00:00"/>
    <n v="87"/>
    <x v="0"/>
    <n v="5"/>
    <d v="2025-11-03T00:00:00"/>
    <x v="1"/>
    <x v="4"/>
    <x v="10"/>
    <n v="29"/>
    <n v="1"/>
    <x v="0"/>
  </r>
  <r>
    <s v="C2606"/>
    <x v="1"/>
    <x v="2"/>
    <x v="4"/>
    <d v="2025-05-31T00:00:00"/>
    <s v="O6606"/>
    <d v="2023-11-19T00:00:00"/>
    <x v="4"/>
    <x v="1"/>
    <x v="2"/>
    <n v="1"/>
    <n v="377.64"/>
    <n v="377.64"/>
    <x v="1"/>
    <n v="47"/>
    <d v="2025-04-25T00:00:00"/>
    <n v="133"/>
    <x v="1"/>
    <n v="5"/>
    <d v="2024-12-30T00:00:00"/>
    <x v="2"/>
    <x v="4"/>
    <x v="10"/>
    <n v="-36"/>
    <n v="0"/>
    <x v="0"/>
  </r>
  <r>
    <s v="C3569"/>
    <x v="1"/>
    <x v="2"/>
    <x v="0"/>
    <d v="2024-01-30T00:00:00"/>
    <s v="O7569"/>
    <d v="2023-11-19T00:00:00"/>
    <x v="0"/>
    <x v="2"/>
    <x v="0"/>
    <n v="5"/>
    <n v="107.13199999999999"/>
    <n v="535.66"/>
    <x v="2"/>
    <n v="28"/>
    <d v="2025-01-07T00:00:00"/>
    <n v="434"/>
    <x v="0"/>
    <n v="5"/>
    <d v="2025-10-05T00:00:00"/>
    <x v="2"/>
    <x v="4"/>
    <x v="10"/>
    <n v="343"/>
    <n v="1"/>
    <x v="0"/>
  </r>
  <r>
    <s v="C2416"/>
    <x v="1"/>
    <x v="1"/>
    <x v="2"/>
    <d v="2024-10-06T00:00:00"/>
    <s v="O6416"/>
    <d v="2023-11-19T00:00:00"/>
    <x v="1"/>
    <x v="0"/>
    <x v="0"/>
    <n v="4"/>
    <n v="347.755"/>
    <n v="1391.02"/>
    <x v="0"/>
    <n v="49"/>
    <d v="2025-04-20T00:00:00"/>
    <n v="299"/>
    <x v="0"/>
    <n v="3"/>
    <d v="2025-02-21T00:00:00"/>
    <x v="2"/>
    <x v="4"/>
    <x v="10"/>
    <n v="196"/>
    <n v="1"/>
    <x v="0"/>
  </r>
  <r>
    <s v="C2372"/>
    <x v="2"/>
    <x v="0"/>
    <x v="0"/>
    <d v="2025-06-22T00:00:00"/>
    <s v="O6372"/>
    <d v="2023-11-19T00:00:00"/>
    <x v="2"/>
    <x v="1"/>
    <x v="0"/>
    <n v="3"/>
    <n v="421.78666666666663"/>
    <n v="1265.3599999999999"/>
    <x v="0"/>
    <n v="21"/>
    <d v="2025-03-31T00:00:00"/>
    <n v="386"/>
    <x v="0"/>
    <n v="3"/>
    <d v="2025-01-29T00:00:00"/>
    <x v="2"/>
    <x v="4"/>
    <x v="10"/>
    <n v="-83"/>
    <n v="1"/>
    <x v="0"/>
  </r>
  <r>
    <s v="C2525"/>
    <x v="0"/>
    <x v="0"/>
    <x v="1"/>
    <d v="2024-06-05T00:00:00"/>
    <s v="O6525"/>
    <d v="2023-11-20T00:00:00"/>
    <x v="1"/>
    <x v="3"/>
    <x v="1"/>
    <n v="1"/>
    <n v="1483.24"/>
    <n v="1483.24"/>
    <x v="0"/>
    <n v="50"/>
    <d v="2025-01-22T00:00:00"/>
    <n v="427"/>
    <x v="1"/>
    <n v="2"/>
    <d v="2024-12-30T00:00:00"/>
    <x v="2"/>
    <x v="5"/>
    <x v="10"/>
    <n v="231"/>
    <n v="0"/>
    <x v="0"/>
  </r>
  <r>
    <s v="C6101"/>
    <x v="1"/>
    <x v="2"/>
    <x v="1"/>
    <d v="2024-07-06T00:00:00"/>
    <s v="O10101"/>
    <d v="2023-11-20T00:00:00"/>
    <x v="1"/>
    <x v="4"/>
    <x v="3"/>
    <n v="1"/>
    <n v="288.68"/>
    <n v="288.68"/>
    <x v="2"/>
    <n v="45"/>
    <d v="2025-11-03T00:00:00"/>
    <n v="136"/>
    <x v="0"/>
    <n v="2"/>
    <d v="2025-02-07T00:00:00"/>
    <x v="2"/>
    <x v="5"/>
    <x v="10"/>
    <n v="485"/>
    <n v="1"/>
    <x v="0"/>
  </r>
  <r>
    <s v="C3907"/>
    <x v="2"/>
    <x v="2"/>
    <x v="3"/>
    <d v="2024-09-15T00:00:00"/>
    <s v="O7907"/>
    <d v="2023-11-20T00:00:00"/>
    <x v="1"/>
    <x v="2"/>
    <x v="1"/>
    <n v="3"/>
    <n v="206.78666666666666"/>
    <n v="620.36"/>
    <x v="0"/>
    <n v="32"/>
    <d v="2025-03-06T00:00:00"/>
    <n v="48"/>
    <x v="0"/>
    <n v="1"/>
    <d v="2024-08-10T00:00:00"/>
    <x v="0"/>
    <x v="5"/>
    <x v="10"/>
    <n v="172"/>
    <n v="1"/>
    <x v="0"/>
  </r>
  <r>
    <s v="C1016"/>
    <x v="2"/>
    <x v="0"/>
    <x v="0"/>
    <d v="2023-11-27T00:00:00"/>
    <s v="O5016"/>
    <d v="2023-11-20T00:00:00"/>
    <x v="3"/>
    <x v="3"/>
    <x v="2"/>
    <n v="5"/>
    <n v="112.506"/>
    <n v="562.53"/>
    <x v="0"/>
    <n v="4"/>
    <d v="2025-11-03T00:00:00"/>
    <n v="203"/>
    <x v="0"/>
    <n v="3"/>
    <d v="2024-11-16T00:00:00"/>
    <x v="1"/>
    <x v="5"/>
    <x v="10"/>
    <n v="707"/>
    <n v="1"/>
    <x v="0"/>
  </r>
  <r>
    <s v="C1296"/>
    <x v="0"/>
    <x v="0"/>
    <x v="4"/>
    <d v="2025-02-05T00:00:00"/>
    <s v="O5296"/>
    <d v="2023-11-20T00:00:00"/>
    <x v="2"/>
    <x v="2"/>
    <x v="4"/>
    <n v="3"/>
    <n v="298.84666666666664"/>
    <n v="896.54"/>
    <x v="1"/>
    <n v="6"/>
    <d v="2025-05-07T00:00:00"/>
    <n v="133"/>
    <x v="1"/>
    <n v="5"/>
    <d v="2025-06-17T00:00:00"/>
    <x v="0"/>
    <x v="5"/>
    <x v="10"/>
    <n v="91"/>
    <n v="0"/>
    <x v="0"/>
  </r>
  <r>
    <s v="C4342"/>
    <x v="2"/>
    <x v="1"/>
    <x v="4"/>
    <d v="2024-04-12T00:00:00"/>
    <s v="O8342"/>
    <d v="2023-11-21T00:00:00"/>
    <x v="3"/>
    <x v="4"/>
    <x v="0"/>
    <n v="1"/>
    <n v="208.4"/>
    <n v="208.4"/>
    <x v="2"/>
    <n v="28"/>
    <d v="2024-07-10T00:00:00"/>
    <n v="134"/>
    <x v="1"/>
    <n v="2"/>
    <d v="2024-12-17T00:00:00"/>
    <x v="2"/>
    <x v="6"/>
    <x v="10"/>
    <n v="89"/>
    <n v="0"/>
    <x v="0"/>
  </r>
  <r>
    <s v="C3117"/>
    <x v="0"/>
    <x v="2"/>
    <x v="2"/>
    <d v="2023-11-15T00:00:00"/>
    <s v="O7117"/>
    <d v="2023-11-22T00:00:00"/>
    <x v="2"/>
    <x v="1"/>
    <x v="2"/>
    <n v="3"/>
    <n v="384.25333333333333"/>
    <n v="1152.76"/>
    <x v="0"/>
    <n v="30"/>
    <d v="2024-09-29T00:00:00"/>
    <n v="301"/>
    <x v="1"/>
    <n v="1"/>
    <d v="2024-09-26T00:00:00"/>
    <x v="2"/>
    <x v="0"/>
    <x v="10"/>
    <n v="319"/>
    <n v="0"/>
    <x v="0"/>
  </r>
  <r>
    <s v="C3704"/>
    <x v="0"/>
    <x v="2"/>
    <x v="1"/>
    <d v="2024-12-27T00:00:00"/>
    <s v="O7704"/>
    <d v="2023-11-22T00:00:00"/>
    <x v="3"/>
    <x v="1"/>
    <x v="3"/>
    <n v="5"/>
    <n v="75.272000000000006"/>
    <n v="376.36"/>
    <x v="0"/>
    <n v="36"/>
    <d v="2024-12-09T00:00:00"/>
    <n v="306"/>
    <x v="0"/>
    <n v="1"/>
    <d v="2024-10-16T00:00:00"/>
    <x v="2"/>
    <x v="0"/>
    <x v="10"/>
    <n v="-18"/>
    <n v="1"/>
    <x v="0"/>
  </r>
  <r>
    <s v="C2529"/>
    <x v="0"/>
    <x v="0"/>
    <x v="4"/>
    <d v="2024-03-12T00:00:00"/>
    <s v="O6529"/>
    <d v="2023-11-22T00:00:00"/>
    <x v="1"/>
    <x v="2"/>
    <x v="3"/>
    <n v="1"/>
    <n v="1018.37"/>
    <n v="1018.37"/>
    <x v="0"/>
    <n v="31"/>
    <d v="2025-01-08T00:00:00"/>
    <n v="217"/>
    <x v="0"/>
    <n v="2"/>
    <d v="2024-01-09T00:00:00"/>
    <x v="2"/>
    <x v="0"/>
    <x v="10"/>
    <n v="302"/>
    <n v="1"/>
    <x v="0"/>
  </r>
  <r>
    <s v="C3575"/>
    <x v="2"/>
    <x v="2"/>
    <x v="1"/>
    <d v="2024-02-11T00:00:00"/>
    <s v="O7575"/>
    <d v="2023-11-22T00:00:00"/>
    <x v="1"/>
    <x v="1"/>
    <x v="1"/>
    <n v="1"/>
    <n v="1401.97"/>
    <n v="1401.97"/>
    <x v="0"/>
    <n v="22"/>
    <d v="2025-06-18T00:00:00"/>
    <n v="251"/>
    <x v="0"/>
    <n v="5"/>
    <d v="2025-03-24T00:00:00"/>
    <x v="2"/>
    <x v="0"/>
    <x v="10"/>
    <n v="493"/>
    <n v="1"/>
    <x v="0"/>
  </r>
  <r>
    <s v="C3643"/>
    <x v="2"/>
    <x v="1"/>
    <x v="3"/>
    <d v="2025-07-03T00:00:00"/>
    <s v="O7643"/>
    <d v="2023-11-22T00:00:00"/>
    <x v="4"/>
    <x v="1"/>
    <x v="4"/>
    <n v="2"/>
    <n v="660.76499999999999"/>
    <n v="1321.53"/>
    <x v="2"/>
    <n v="2"/>
    <d v="2025-05-24T00:00:00"/>
    <n v="198"/>
    <x v="1"/>
    <n v="4"/>
    <d v="2025-06-20T00:00:00"/>
    <x v="2"/>
    <x v="0"/>
    <x v="10"/>
    <n v="-40"/>
    <n v="0"/>
    <x v="0"/>
  </r>
  <r>
    <s v="C4346"/>
    <x v="2"/>
    <x v="2"/>
    <x v="2"/>
    <d v="2024-11-03T00:00:00"/>
    <s v="O8346"/>
    <d v="2023-11-22T00:00:00"/>
    <x v="2"/>
    <x v="1"/>
    <x v="1"/>
    <n v="4"/>
    <n v="344.82749999999999"/>
    <n v="1379.31"/>
    <x v="1"/>
    <n v="43"/>
    <d v="2025-06-02T00:00:00"/>
    <n v="168"/>
    <x v="1"/>
    <n v="1"/>
    <d v="2025-06-30T00:00:00"/>
    <x v="2"/>
    <x v="0"/>
    <x v="10"/>
    <n v="211"/>
    <n v="0"/>
    <x v="0"/>
  </r>
  <r>
    <s v="C3990"/>
    <x v="1"/>
    <x v="1"/>
    <x v="2"/>
    <d v="2023-12-17T00:00:00"/>
    <s v="O7990"/>
    <d v="2023-11-23T00:00:00"/>
    <x v="1"/>
    <x v="2"/>
    <x v="1"/>
    <n v="1"/>
    <n v="181.42"/>
    <n v="181.42"/>
    <x v="2"/>
    <n v="4"/>
    <d v="2024-09-29T00:00:00"/>
    <n v="133"/>
    <x v="0"/>
    <n v="4"/>
    <d v="2025-05-13T00:00:00"/>
    <x v="0"/>
    <x v="1"/>
    <x v="10"/>
    <n v="287"/>
    <n v="1"/>
    <x v="0"/>
  </r>
  <r>
    <s v="C2735"/>
    <x v="2"/>
    <x v="1"/>
    <x v="3"/>
    <d v="2024-08-21T00:00:00"/>
    <s v="O6735"/>
    <d v="2023-11-23T00:00:00"/>
    <x v="3"/>
    <x v="1"/>
    <x v="0"/>
    <n v="4"/>
    <n v="263.57499999999999"/>
    <n v="1054.3"/>
    <x v="0"/>
    <n v="48"/>
    <d v="2025-06-24T00:00:00"/>
    <n v="159"/>
    <x v="1"/>
    <n v="4"/>
    <d v="2025-08-15T00:00:00"/>
    <x v="1"/>
    <x v="1"/>
    <x v="10"/>
    <n v="307"/>
    <n v="0"/>
    <x v="0"/>
  </r>
  <r>
    <s v="C6410"/>
    <x v="2"/>
    <x v="0"/>
    <x v="0"/>
    <d v="2023-06-12T00:00:00"/>
    <s v="O10410"/>
    <d v="2023-11-23T00:00:00"/>
    <x v="4"/>
    <x v="0"/>
    <x v="0"/>
    <n v="4"/>
    <n v="324.9975"/>
    <n v="1299.99"/>
    <x v="0"/>
    <n v="25"/>
    <d v="2025-06-29T00:00:00"/>
    <n v="453"/>
    <x v="0"/>
    <n v="1"/>
    <d v="2025-07-15T00:00:00"/>
    <x v="1"/>
    <x v="1"/>
    <x v="10"/>
    <n v="748"/>
    <n v="1"/>
    <x v="0"/>
  </r>
  <r>
    <s v="C2315"/>
    <x v="1"/>
    <x v="1"/>
    <x v="3"/>
    <d v="2024-08-28T00:00:00"/>
    <s v="O6315"/>
    <d v="2023-11-23T00:00:00"/>
    <x v="3"/>
    <x v="0"/>
    <x v="1"/>
    <n v="5"/>
    <n v="78.134"/>
    <n v="390.67"/>
    <x v="1"/>
    <n v="11"/>
    <d v="2025-02-16T00:00:00"/>
    <n v="352"/>
    <x v="1"/>
    <n v="4"/>
    <d v="2025-05-03T00:00:00"/>
    <x v="0"/>
    <x v="1"/>
    <x v="10"/>
    <n v="172"/>
    <n v="0"/>
    <x v="0"/>
  </r>
  <r>
    <s v="C3510"/>
    <x v="0"/>
    <x v="0"/>
    <x v="1"/>
    <d v="2024-09-20T00:00:00"/>
    <s v="O7510"/>
    <d v="2023-11-23T00:00:00"/>
    <x v="4"/>
    <x v="4"/>
    <x v="4"/>
    <n v="5"/>
    <n v="42.095999999999997"/>
    <n v="210.48"/>
    <x v="1"/>
    <n v="20"/>
    <d v="2025-12-03T00:00:00"/>
    <n v="51"/>
    <x v="0"/>
    <n v="3"/>
    <d v="2025-03-27T00:00:00"/>
    <x v="2"/>
    <x v="1"/>
    <x v="10"/>
    <n v="439"/>
    <n v="1"/>
    <x v="0"/>
  </r>
  <r>
    <s v="C2652"/>
    <x v="1"/>
    <x v="0"/>
    <x v="1"/>
    <d v="2024-02-02T00:00:00"/>
    <s v="O6652"/>
    <d v="2023-11-23T00:00:00"/>
    <x v="3"/>
    <x v="2"/>
    <x v="2"/>
    <n v="3"/>
    <n v="83.036666666666676"/>
    <n v="249.11"/>
    <x v="2"/>
    <n v="39"/>
    <d v="2025-05-08T00:00:00"/>
    <n v="237"/>
    <x v="1"/>
    <n v="2"/>
    <d v="2025-01-14T00:00:00"/>
    <x v="0"/>
    <x v="1"/>
    <x v="10"/>
    <n v="461"/>
    <n v="0"/>
    <x v="0"/>
  </r>
  <r>
    <s v="C1749"/>
    <x v="2"/>
    <x v="0"/>
    <x v="2"/>
    <d v="2023-08-23T00:00:00"/>
    <s v="O5749"/>
    <d v="2023-11-23T00:00:00"/>
    <x v="3"/>
    <x v="3"/>
    <x v="4"/>
    <n v="5"/>
    <n v="258.238"/>
    <n v="1291.19"/>
    <x v="2"/>
    <n v="33"/>
    <d v="2025-12-07T00:00:00"/>
    <n v="85"/>
    <x v="0"/>
    <n v="5"/>
    <d v="2024-12-17T00:00:00"/>
    <x v="1"/>
    <x v="1"/>
    <x v="10"/>
    <n v="837"/>
    <n v="1"/>
    <x v="0"/>
  </r>
  <r>
    <s v="C5151"/>
    <x v="2"/>
    <x v="1"/>
    <x v="1"/>
    <d v="2025-01-14T00:00:00"/>
    <s v="O9151"/>
    <d v="2023-11-24T00:00:00"/>
    <x v="3"/>
    <x v="3"/>
    <x v="3"/>
    <n v="3"/>
    <n v="91.026666666666657"/>
    <n v="273.08"/>
    <x v="1"/>
    <n v="32"/>
    <d v="2025-10-01T00:00:00"/>
    <n v="140"/>
    <x v="1"/>
    <n v="2"/>
    <d v="2025-10-03T00:00:00"/>
    <x v="1"/>
    <x v="2"/>
    <x v="10"/>
    <n v="260"/>
    <n v="0"/>
    <x v="0"/>
  </r>
  <r>
    <s v="C5854"/>
    <x v="2"/>
    <x v="1"/>
    <x v="3"/>
    <d v="2025-07-08T00:00:00"/>
    <s v="O9854"/>
    <d v="2023-11-24T00:00:00"/>
    <x v="3"/>
    <x v="4"/>
    <x v="0"/>
    <n v="1"/>
    <n v="185.34"/>
    <n v="185.34"/>
    <x v="0"/>
    <n v="27"/>
    <d v="2025-04-25T00:00:00"/>
    <n v="313"/>
    <x v="0"/>
    <n v="3"/>
    <d v="2024-09-16T00:00:00"/>
    <x v="1"/>
    <x v="2"/>
    <x v="10"/>
    <n v="-74"/>
    <n v="1"/>
    <x v="0"/>
  </r>
  <r>
    <s v="C1202"/>
    <x v="2"/>
    <x v="2"/>
    <x v="3"/>
    <d v="2024-10-29T00:00:00"/>
    <s v="O5202"/>
    <d v="2023-11-24T00:00:00"/>
    <x v="1"/>
    <x v="0"/>
    <x v="4"/>
    <n v="2"/>
    <n v="151.595"/>
    <n v="303.19"/>
    <x v="2"/>
    <n v="17"/>
    <d v="2025-12-02T00:00:00"/>
    <n v="245"/>
    <x v="0"/>
    <n v="5"/>
    <d v="2025-05-08T00:00:00"/>
    <x v="2"/>
    <x v="2"/>
    <x v="10"/>
    <n v="399"/>
    <n v="1"/>
    <x v="0"/>
  </r>
  <r>
    <s v="C1932"/>
    <x v="1"/>
    <x v="1"/>
    <x v="4"/>
    <d v="2023-10-27T00:00:00"/>
    <s v="O5932"/>
    <d v="2023-11-24T00:00:00"/>
    <x v="2"/>
    <x v="0"/>
    <x v="3"/>
    <n v="5"/>
    <n v="44.908000000000001"/>
    <n v="224.54"/>
    <x v="2"/>
    <n v="9"/>
    <d v="2025-02-08T00:00:00"/>
    <n v="390"/>
    <x v="1"/>
    <n v="2"/>
    <d v="2025-04-25T00:00:00"/>
    <x v="1"/>
    <x v="2"/>
    <x v="10"/>
    <n v="470"/>
    <n v="0"/>
    <x v="0"/>
  </r>
  <r>
    <s v="C4245"/>
    <x v="2"/>
    <x v="1"/>
    <x v="3"/>
    <d v="2023-05-09T00:00:00"/>
    <s v="O8245"/>
    <d v="2023-11-24T00:00:00"/>
    <x v="4"/>
    <x v="4"/>
    <x v="2"/>
    <n v="4"/>
    <n v="90.88"/>
    <n v="363.52"/>
    <x v="0"/>
    <n v="21"/>
    <d v="2025-06-07T00:00:00"/>
    <n v="158"/>
    <x v="1"/>
    <n v="2"/>
    <d v="2024-08-31T00:00:00"/>
    <x v="1"/>
    <x v="2"/>
    <x v="10"/>
    <n v="760"/>
    <n v="0"/>
    <x v="0"/>
  </r>
  <r>
    <s v="C1994"/>
    <x v="0"/>
    <x v="1"/>
    <x v="0"/>
    <d v="2024-03-31T00:00:00"/>
    <s v="O5994"/>
    <d v="2023-11-24T00:00:00"/>
    <x v="0"/>
    <x v="4"/>
    <x v="2"/>
    <n v="4"/>
    <n v="225.845"/>
    <n v="903.38"/>
    <x v="1"/>
    <n v="22"/>
    <d v="2025-04-22T00:00:00"/>
    <n v="277"/>
    <x v="1"/>
    <n v="4"/>
    <d v="2024-11-10T00:00:00"/>
    <x v="2"/>
    <x v="2"/>
    <x v="10"/>
    <n v="387"/>
    <n v="0"/>
    <x v="0"/>
  </r>
  <r>
    <s v="C3123"/>
    <x v="0"/>
    <x v="0"/>
    <x v="4"/>
    <d v="2024-12-21T00:00:00"/>
    <s v="O7123"/>
    <d v="2023-11-24T00:00:00"/>
    <x v="4"/>
    <x v="4"/>
    <x v="2"/>
    <n v="3"/>
    <n v="174.98666666666668"/>
    <n v="524.96"/>
    <x v="2"/>
    <n v="3"/>
    <d v="2025-03-30T00:00:00"/>
    <n v="395"/>
    <x v="0"/>
    <n v="5"/>
    <d v="2024-08-24T00:00:00"/>
    <x v="0"/>
    <x v="2"/>
    <x v="10"/>
    <n v="99"/>
    <n v="1"/>
    <x v="0"/>
  </r>
  <r>
    <s v="C2717"/>
    <x v="1"/>
    <x v="2"/>
    <x v="0"/>
    <d v="2025-07-08T00:00:00"/>
    <s v="O6717"/>
    <d v="2023-11-24T00:00:00"/>
    <x v="1"/>
    <x v="3"/>
    <x v="2"/>
    <n v="5"/>
    <n v="246.12199999999999"/>
    <n v="1230.6099999999999"/>
    <x v="1"/>
    <n v="45"/>
    <d v="2025-06-22T00:00:00"/>
    <n v="286"/>
    <x v="0"/>
    <n v="5"/>
    <d v="2024-03-10T00:00:00"/>
    <x v="0"/>
    <x v="2"/>
    <x v="10"/>
    <n v="-16"/>
    <n v="1"/>
    <x v="0"/>
  </r>
  <r>
    <s v="C1726"/>
    <x v="1"/>
    <x v="0"/>
    <x v="3"/>
    <d v="2024-10-03T00:00:00"/>
    <s v="O5726"/>
    <d v="2023-11-24T00:00:00"/>
    <x v="1"/>
    <x v="3"/>
    <x v="4"/>
    <n v="1"/>
    <n v="776.22"/>
    <n v="776.22"/>
    <x v="0"/>
    <n v="41"/>
    <d v="2024-03-09T00:00:00"/>
    <n v="212"/>
    <x v="1"/>
    <n v="4"/>
    <d v="2024-10-10T00:00:00"/>
    <x v="2"/>
    <x v="2"/>
    <x v="10"/>
    <n v="-208"/>
    <n v="0"/>
    <x v="0"/>
  </r>
  <r>
    <s v="C4344"/>
    <x v="1"/>
    <x v="1"/>
    <x v="1"/>
    <d v="2024-04-11T00:00:00"/>
    <s v="O8344"/>
    <d v="2023-11-24T00:00:00"/>
    <x v="2"/>
    <x v="1"/>
    <x v="3"/>
    <n v="1"/>
    <n v="643.62"/>
    <n v="643.62"/>
    <x v="1"/>
    <n v="36"/>
    <d v="2025-07-29T00:00:00"/>
    <n v="183"/>
    <x v="0"/>
    <n v="2"/>
    <d v="2025-03-19T00:00:00"/>
    <x v="2"/>
    <x v="2"/>
    <x v="10"/>
    <n v="474"/>
    <n v="1"/>
    <x v="0"/>
  </r>
  <r>
    <s v="C5923"/>
    <x v="2"/>
    <x v="0"/>
    <x v="4"/>
    <d v="2023-08-24T00:00:00"/>
    <s v="O9923"/>
    <d v="2023-11-25T00:00:00"/>
    <x v="1"/>
    <x v="3"/>
    <x v="0"/>
    <n v="2"/>
    <n v="333.97500000000002"/>
    <n v="667.95"/>
    <x v="1"/>
    <n v="50"/>
    <d v="2024-04-10T00:00:00"/>
    <n v="486"/>
    <x v="0"/>
    <n v="1"/>
    <d v="2025-02-17T00:00:00"/>
    <x v="0"/>
    <x v="3"/>
    <x v="10"/>
    <n v="230"/>
    <n v="1"/>
    <x v="0"/>
  </r>
  <r>
    <s v="C2472"/>
    <x v="2"/>
    <x v="0"/>
    <x v="2"/>
    <d v="2024-12-26T00:00:00"/>
    <s v="O6472"/>
    <d v="2023-11-25T00:00:00"/>
    <x v="3"/>
    <x v="3"/>
    <x v="2"/>
    <n v="1"/>
    <n v="716.43"/>
    <n v="716.43"/>
    <x v="0"/>
    <n v="28"/>
    <d v="2025-06-02T00:00:00"/>
    <n v="240"/>
    <x v="0"/>
    <n v="5"/>
    <d v="2024-11-17T00:00:00"/>
    <x v="0"/>
    <x v="3"/>
    <x v="10"/>
    <n v="158"/>
    <n v="1"/>
    <x v="0"/>
  </r>
  <r>
    <s v="C4865"/>
    <x v="2"/>
    <x v="1"/>
    <x v="0"/>
    <d v="2024-12-21T00:00:00"/>
    <s v="O8865"/>
    <d v="2023-11-25T00:00:00"/>
    <x v="4"/>
    <x v="2"/>
    <x v="4"/>
    <n v="5"/>
    <n v="256.786"/>
    <n v="1283.93"/>
    <x v="0"/>
    <n v="37"/>
    <d v="2025-02-21T00:00:00"/>
    <n v="401"/>
    <x v="1"/>
    <n v="3"/>
    <d v="2024-09-10T00:00:00"/>
    <x v="0"/>
    <x v="3"/>
    <x v="10"/>
    <n v="62"/>
    <n v="0"/>
    <x v="0"/>
  </r>
  <r>
    <s v="C3228"/>
    <x v="1"/>
    <x v="0"/>
    <x v="4"/>
    <d v="2025-04-24T00:00:00"/>
    <s v="O7228"/>
    <d v="2023-11-25T00:00:00"/>
    <x v="2"/>
    <x v="2"/>
    <x v="1"/>
    <n v="4"/>
    <n v="255.37"/>
    <n v="1021.48"/>
    <x v="0"/>
    <n v="50"/>
    <d v="2024-10-22T00:00:00"/>
    <n v="92"/>
    <x v="1"/>
    <n v="4"/>
    <d v="2024-10-22T00:00:00"/>
    <x v="1"/>
    <x v="3"/>
    <x v="10"/>
    <n v="-184"/>
    <n v="0"/>
    <x v="0"/>
  </r>
  <r>
    <s v="C4028"/>
    <x v="2"/>
    <x v="1"/>
    <x v="2"/>
    <d v="2025-07-03T00:00:00"/>
    <s v="O8028"/>
    <d v="2023-11-25T00:00:00"/>
    <x v="0"/>
    <x v="0"/>
    <x v="1"/>
    <n v="5"/>
    <n v="267.7"/>
    <n v="1338.5"/>
    <x v="0"/>
    <n v="2"/>
    <d v="2025-01-25T00:00:00"/>
    <n v="442"/>
    <x v="1"/>
    <n v="3"/>
    <d v="2025-03-31T00:00:00"/>
    <x v="1"/>
    <x v="3"/>
    <x v="10"/>
    <n v="-159"/>
    <n v="0"/>
    <x v="0"/>
  </r>
  <r>
    <s v="C2541"/>
    <x v="0"/>
    <x v="2"/>
    <x v="1"/>
    <d v="2024-07-10T00:00:00"/>
    <s v="O6541"/>
    <d v="2023-11-25T00:00:00"/>
    <x v="3"/>
    <x v="4"/>
    <x v="3"/>
    <n v="3"/>
    <n v="351.35999999999996"/>
    <n v="1054.08"/>
    <x v="1"/>
    <n v="1"/>
    <d v="2025-01-30T00:00:00"/>
    <n v="205"/>
    <x v="1"/>
    <n v="5"/>
    <d v="2025-11-08T00:00:00"/>
    <x v="0"/>
    <x v="3"/>
    <x v="10"/>
    <n v="204"/>
    <n v="0"/>
    <x v="0"/>
  </r>
  <r>
    <s v="C3743"/>
    <x v="0"/>
    <x v="2"/>
    <x v="2"/>
    <d v="2024-05-11T00:00:00"/>
    <s v="O7743"/>
    <d v="2023-11-25T00:00:00"/>
    <x v="4"/>
    <x v="3"/>
    <x v="2"/>
    <n v="5"/>
    <n v="41.72"/>
    <n v="208.6"/>
    <x v="1"/>
    <n v="19"/>
    <d v="2025-04-29T00:00:00"/>
    <n v="181"/>
    <x v="0"/>
    <n v="5"/>
    <d v="2024-12-12T00:00:00"/>
    <x v="0"/>
    <x v="3"/>
    <x v="10"/>
    <n v="353"/>
    <n v="1"/>
    <x v="0"/>
  </r>
  <r>
    <s v="C1256"/>
    <x v="0"/>
    <x v="0"/>
    <x v="1"/>
    <d v="2023-10-10T00:00:00"/>
    <s v="O5256"/>
    <d v="2023-11-25T00:00:00"/>
    <x v="4"/>
    <x v="3"/>
    <x v="0"/>
    <n v="1"/>
    <n v="905.48"/>
    <n v="905.48"/>
    <x v="0"/>
    <n v="26"/>
    <d v="2024-09-24T00:00:00"/>
    <n v="168"/>
    <x v="1"/>
    <n v="2"/>
    <d v="2025-05-22T00:00:00"/>
    <x v="1"/>
    <x v="3"/>
    <x v="10"/>
    <n v="350"/>
    <n v="0"/>
    <x v="0"/>
  </r>
  <r>
    <s v="C1971"/>
    <x v="2"/>
    <x v="1"/>
    <x v="3"/>
    <d v="2025-07-01T00:00:00"/>
    <s v="O5971"/>
    <d v="2023-11-25T00:00:00"/>
    <x v="3"/>
    <x v="4"/>
    <x v="4"/>
    <n v="4"/>
    <n v="123.2325"/>
    <n v="492.93"/>
    <x v="0"/>
    <n v="21"/>
    <d v="2024-10-21T00:00:00"/>
    <n v="91"/>
    <x v="1"/>
    <n v="5"/>
    <d v="2025-05-05T00:00:00"/>
    <x v="2"/>
    <x v="3"/>
    <x v="10"/>
    <n v="-253"/>
    <n v="0"/>
    <x v="0"/>
  </r>
  <r>
    <s v="C1541"/>
    <x v="2"/>
    <x v="2"/>
    <x v="1"/>
    <d v="2023-12-31T00:00:00"/>
    <s v="O5541"/>
    <d v="2023-11-25T00:00:00"/>
    <x v="0"/>
    <x v="2"/>
    <x v="3"/>
    <n v="4"/>
    <n v="47.017499999999998"/>
    <n v="188.07"/>
    <x v="1"/>
    <n v="7"/>
    <d v="2025-05-31T00:00:00"/>
    <n v="255"/>
    <x v="1"/>
    <n v="1"/>
    <d v="2025-09-05T00:00:00"/>
    <x v="2"/>
    <x v="3"/>
    <x v="10"/>
    <n v="517"/>
    <n v="0"/>
    <x v="0"/>
  </r>
  <r>
    <s v="C6595"/>
    <x v="1"/>
    <x v="1"/>
    <x v="4"/>
    <d v="2023-11-28T00:00:00"/>
    <s v="O10595"/>
    <d v="2023-11-25T00:00:00"/>
    <x v="2"/>
    <x v="1"/>
    <x v="2"/>
    <n v="4"/>
    <n v="177.465"/>
    <n v="709.86"/>
    <x v="1"/>
    <n v="43"/>
    <d v="2024-08-21T00:00:00"/>
    <n v="182"/>
    <x v="0"/>
    <n v="4"/>
    <d v="2025-09-07T00:00:00"/>
    <x v="2"/>
    <x v="3"/>
    <x v="10"/>
    <n v="267"/>
    <n v="1"/>
    <x v="0"/>
  </r>
  <r>
    <s v="C5273"/>
    <x v="1"/>
    <x v="2"/>
    <x v="3"/>
    <d v="2025-01-26T00:00:00"/>
    <s v="O9273"/>
    <d v="2023-11-25T00:00:00"/>
    <x v="3"/>
    <x v="1"/>
    <x v="0"/>
    <n v="2"/>
    <n v="551.04499999999996"/>
    <n v="1102.0899999999999"/>
    <x v="2"/>
    <n v="11"/>
    <d v="2024-09-23T00:00:00"/>
    <n v="300"/>
    <x v="0"/>
    <n v="1"/>
    <d v="2025-02-07T00:00:00"/>
    <x v="2"/>
    <x v="3"/>
    <x v="10"/>
    <n v="-125"/>
    <n v="1"/>
    <x v="0"/>
  </r>
  <r>
    <s v="C4246"/>
    <x v="0"/>
    <x v="2"/>
    <x v="0"/>
    <d v="2024-08-05T00:00:00"/>
    <s v="O8246"/>
    <d v="2023-11-26T00:00:00"/>
    <x v="4"/>
    <x v="0"/>
    <x v="2"/>
    <n v="3"/>
    <n v="70.906666666666666"/>
    <n v="212.72"/>
    <x v="0"/>
    <n v="23"/>
    <d v="2024-12-10T00:00:00"/>
    <n v="364"/>
    <x v="1"/>
    <n v="5"/>
    <d v="2025-07-08T00:00:00"/>
    <x v="1"/>
    <x v="4"/>
    <x v="10"/>
    <n v="127"/>
    <n v="0"/>
    <x v="0"/>
  </r>
  <r>
    <s v="C2422"/>
    <x v="1"/>
    <x v="2"/>
    <x v="2"/>
    <d v="2024-05-27T00:00:00"/>
    <s v="O6422"/>
    <d v="2023-11-26T00:00:00"/>
    <x v="0"/>
    <x v="1"/>
    <x v="3"/>
    <n v="5"/>
    <n v="252.37800000000001"/>
    <n v="1261.8900000000001"/>
    <x v="2"/>
    <n v="27"/>
    <d v="2025-01-04T00:00:00"/>
    <n v="40"/>
    <x v="0"/>
    <n v="1"/>
    <d v="2025-06-18T00:00:00"/>
    <x v="1"/>
    <x v="4"/>
    <x v="10"/>
    <n v="222"/>
    <n v="1"/>
    <x v="0"/>
  </r>
  <r>
    <s v="C4694"/>
    <x v="0"/>
    <x v="2"/>
    <x v="4"/>
    <d v="2024-01-02T00:00:00"/>
    <s v="O8694"/>
    <d v="2023-11-26T00:00:00"/>
    <x v="1"/>
    <x v="0"/>
    <x v="1"/>
    <n v="2"/>
    <n v="175.26"/>
    <n v="350.52"/>
    <x v="1"/>
    <n v="45"/>
    <d v="2025-02-20T00:00:00"/>
    <n v="305"/>
    <x v="0"/>
    <n v="5"/>
    <d v="2024-11-22T00:00:00"/>
    <x v="2"/>
    <x v="4"/>
    <x v="10"/>
    <n v="415"/>
    <n v="1"/>
    <x v="0"/>
  </r>
  <r>
    <s v="C5524"/>
    <x v="2"/>
    <x v="2"/>
    <x v="0"/>
    <d v="2025-04-20T00:00:00"/>
    <s v="O9524"/>
    <d v="2023-11-26T00:00:00"/>
    <x v="2"/>
    <x v="0"/>
    <x v="4"/>
    <n v="1"/>
    <n v="986.61"/>
    <n v="986.61"/>
    <x v="2"/>
    <n v="50"/>
    <d v="2024-08-21T00:00:00"/>
    <n v="17"/>
    <x v="0"/>
    <n v="5"/>
    <d v="2025-02-23T00:00:00"/>
    <x v="1"/>
    <x v="4"/>
    <x v="10"/>
    <n v="-242"/>
    <n v="1"/>
    <x v="0"/>
  </r>
  <r>
    <s v="C2483"/>
    <x v="2"/>
    <x v="0"/>
    <x v="2"/>
    <d v="2024-06-30T00:00:00"/>
    <s v="O6483"/>
    <d v="2023-11-26T00:00:00"/>
    <x v="0"/>
    <x v="1"/>
    <x v="2"/>
    <n v="4"/>
    <n v="129.79249999999999"/>
    <n v="519.16999999999996"/>
    <x v="0"/>
    <n v="7"/>
    <d v="2024-10-17T00:00:00"/>
    <n v="361"/>
    <x v="0"/>
    <n v="1"/>
    <d v="2025-06-06T00:00:00"/>
    <x v="0"/>
    <x v="4"/>
    <x v="10"/>
    <n v="109"/>
    <n v="1"/>
    <x v="0"/>
  </r>
  <r>
    <s v="C2690"/>
    <x v="2"/>
    <x v="0"/>
    <x v="2"/>
    <d v="2023-12-18T00:00:00"/>
    <s v="O6690"/>
    <d v="2023-11-26T00:00:00"/>
    <x v="0"/>
    <x v="0"/>
    <x v="4"/>
    <n v="2"/>
    <n v="435.13"/>
    <n v="870.26"/>
    <x v="2"/>
    <n v="41"/>
    <d v="2025-08-13T00:00:00"/>
    <n v="104"/>
    <x v="0"/>
    <n v="2"/>
    <d v="2025-07-17T00:00:00"/>
    <x v="0"/>
    <x v="4"/>
    <x v="10"/>
    <n v="604"/>
    <n v="1"/>
    <x v="0"/>
  </r>
  <r>
    <s v="C6078"/>
    <x v="2"/>
    <x v="1"/>
    <x v="1"/>
    <d v="2024-06-22T00:00:00"/>
    <s v="O10078"/>
    <d v="2023-11-26T00:00:00"/>
    <x v="4"/>
    <x v="3"/>
    <x v="0"/>
    <n v="5"/>
    <n v="177.792"/>
    <n v="888.96"/>
    <x v="2"/>
    <n v="38"/>
    <d v="2025-11-01T00:00:00"/>
    <n v="468"/>
    <x v="0"/>
    <n v="4"/>
    <d v="2025-05-15T00:00:00"/>
    <x v="2"/>
    <x v="4"/>
    <x v="10"/>
    <n v="497"/>
    <n v="1"/>
    <x v="0"/>
  </r>
  <r>
    <s v="C5744"/>
    <x v="0"/>
    <x v="2"/>
    <x v="1"/>
    <d v="2024-04-04T00:00:00"/>
    <s v="O9744"/>
    <d v="2023-11-27T00:00:00"/>
    <x v="1"/>
    <x v="1"/>
    <x v="0"/>
    <n v="5"/>
    <n v="73.066000000000003"/>
    <n v="365.33"/>
    <x v="2"/>
    <n v="7"/>
    <d v="2024-10-09T00:00:00"/>
    <n v="405"/>
    <x v="0"/>
    <n v="5"/>
    <d v="2024-10-19T00:00:00"/>
    <x v="1"/>
    <x v="5"/>
    <x v="10"/>
    <n v="188"/>
    <n v="1"/>
    <x v="0"/>
  </r>
  <r>
    <s v="C3930"/>
    <x v="0"/>
    <x v="0"/>
    <x v="3"/>
    <d v="2025-01-13T00:00:00"/>
    <s v="O7930"/>
    <d v="2023-11-27T00:00:00"/>
    <x v="3"/>
    <x v="0"/>
    <x v="3"/>
    <n v="2"/>
    <n v="567.07000000000005"/>
    <n v="1134.1400000000001"/>
    <x v="2"/>
    <n v="37"/>
    <d v="2025-03-30T00:00:00"/>
    <n v="184"/>
    <x v="0"/>
    <n v="4"/>
    <d v="2025-01-15T00:00:00"/>
    <x v="0"/>
    <x v="5"/>
    <x v="10"/>
    <n v="76"/>
    <n v="1"/>
    <x v="0"/>
  </r>
  <r>
    <s v="C6393"/>
    <x v="2"/>
    <x v="1"/>
    <x v="1"/>
    <d v="2025-04-07T00:00:00"/>
    <s v="O10393"/>
    <d v="2023-11-27T00:00:00"/>
    <x v="3"/>
    <x v="4"/>
    <x v="2"/>
    <n v="5"/>
    <n v="84.132000000000005"/>
    <n v="420.66"/>
    <x v="1"/>
    <n v="25"/>
    <d v="2025-10-07T00:00:00"/>
    <n v="221"/>
    <x v="1"/>
    <n v="2"/>
    <d v="2024-10-30T00:00:00"/>
    <x v="1"/>
    <x v="5"/>
    <x v="10"/>
    <n v="183"/>
    <n v="0"/>
    <x v="0"/>
  </r>
  <r>
    <s v="C6842"/>
    <x v="0"/>
    <x v="1"/>
    <x v="0"/>
    <d v="2024-06-15T00:00:00"/>
    <s v="O10842"/>
    <d v="2023-11-27T00:00:00"/>
    <x v="3"/>
    <x v="3"/>
    <x v="1"/>
    <n v="2"/>
    <n v="457.78"/>
    <n v="915.56"/>
    <x v="1"/>
    <n v="46"/>
    <d v="2025-02-27T00:00:00"/>
    <n v="37"/>
    <x v="1"/>
    <n v="4"/>
    <d v="2024-03-09T00:00:00"/>
    <x v="2"/>
    <x v="5"/>
    <x v="10"/>
    <n v="257"/>
    <n v="0"/>
    <x v="0"/>
  </r>
  <r>
    <s v="C6249"/>
    <x v="2"/>
    <x v="2"/>
    <x v="4"/>
    <d v="2023-11-17T00:00:00"/>
    <s v="O10249"/>
    <d v="2023-11-27T00:00:00"/>
    <x v="3"/>
    <x v="2"/>
    <x v="0"/>
    <n v="5"/>
    <n v="276.42600000000004"/>
    <n v="1382.13"/>
    <x v="2"/>
    <n v="27"/>
    <d v="2024-11-13T00:00:00"/>
    <n v="447"/>
    <x v="0"/>
    <n v="3"/>
    <d v="2025-06-22T00:00:00"/>
    <x v="2"/>
    <x v="5"/>
    <x v="10"/>
    <n v="362"/>
    <n v="1"/>
    <x v="0"/>
  </r>
  <r>
    <s v="C1293"/>
    <x v="1"/>
    <x v="1"/>
    <x v="0"/>
    <d v="2025-10-08T00:00:00"/>
    <s v="O5293"/>
    <d v="2023-11-27T00:00:00"/>
    <x v="2"/>
    <x v="1"/>
    <x v="4"/>
    <n v="1"/>
    <n v="741.51"/>
    <n v="741.51"/>
    <x v="1"/>
    <n v="44"/>
    <d v="2024-11-22T00:00:00"/>
    <n v="400"/>
    <x v="1"/>
    <n v="5"/>
    <d v="2024-11-23T00:00:00"/>
    <x v="2"/>
    <x v="5"/>
    <x v="10"/>
    <n v="-320"/>
    <n v="0"/>
    <x v="0"/>
  </r>
  <r>
    <s v="C1988"/>
    <x v="1"/>
    <x v="2"/>
    <x v="4"/>
    <d v="2024-08-17T00:00:00"/>
    <s v="O5988"/>
    <d v="2023-11-27T00:00:00"/>
    <x v="2"/>
    <x v="0"/>
    <x v="3"/>
    <n v="1"/>
    <n v="946.4"/>
    <n v="946.4"/>
    <x v="1"/>
    <n v="16"/>
    <d v="2025-05-14T00:00:00"/>
    <n v="366"/>
    <x v="1"/>
    <n v="1"/>
    <d v="2025-02-14T00:00:00"/>
    <x v="1"/>
    <x v="5"/>
    <x v="10"/>
    <n v="270"/>
    <n v="0"/>
    <x v="0"/>
  </r>
  <r>
    <s v="C1343"/>
    <x v="0"/>
    <x v="1"/>
    <x v="0"/>
    <d v="2024-10-01T00:00:00"/>
    <s v="O5343"/>
    <d v="2023-11-27T00:00:00"/>
    <x v="3"/>
    <x v="2"/>
    <x v="2"/>
    <n v="3"/>
    <n v="311.6033333333333"/>
    <n v="934.81"/>
    <x v="2"/>
    <n v="20"/>
    <d v="2025-06-05T00:00:00"/>
    <n v="296"/>
    <x v="0"/>
    <n v="4"/>
    <d v="2025-05-18T00:00:00"/>
    <x v="2"/>
    <x v="5"/>
    <x v="10"/>
    <n v="247"/>
    <n v="1"/>
    <x v="0"/>
  </r>
  <r>
    <s v="C4338"/>
    <x v="0"/>
    <x v="0"/>
    <x v="1"/>
    <d v="2025-03-06T00:00:00"/>
    <s v="O8338"/>
    <d v="2023-11-28T00:00:00"/>
    <x v="4"/>
    <x v="4"/>
    <x v="0"/>
    <n v="2"/>
    <n v="394.74"/>
    <n v="789.48"/>
    <x v="2"/>
    <n v="50"/>
    <d v="2025-03-02T00:00:00"/>
    <n v="425"/>
    <x v="1"/>
    <n v="1"/>
    <d v="2025-05-30T00:00:00"/>
    <x v="2"/>
    <x v="6"/>
    <x v="10"/>
    <n v="-4"/>
    <n v="0"/>
    <x v="0"/>
  </r>
  <r>
    <s v="C4579"/>
    <x v="2"/>
    <x v="1"/>
    <x v="0"/>
    <d v="2024-11-04T00:00:00"/>
    <s v="O8579"/>
    <d v="2023-11-28T00:00:00"/>
    <x v="2"/>
    <x v="4"/>
    <x v="3"/>
    <n v="2"/>
    <n v="69.09"/>
    <n v="138.18"/>
    <x v="1"/>
    <n v="24"/>
    <d v="2025-04-18T00:00:00"/>
    <n v="124"/>
    <x v="0"/>
    <n v="2"/>
    <d v="2024-12-16T00:00:00"/>
    <x v="1"/>
    <x v="6"/>
    <x v="10"/>
    <n v="165"/>
    <n v="1"/>
    <x v="0"/>
  </r>
  <r>
    <s v="C3298"/>
    <x v="2"/>
    <x v="0"/>
    <x v="3"/>
    <d v="2025-03-18T00:00:00"/>
    <s v="O7298"/>
    <d v="2023-11-28T00:00:00"/>
    <x v="4"/>
    <x v="3"/>
    <x v="1"/>
    <n v="3"/>
    <n v="456.74"/>
    <n v="1370.22"/>
    <x v="1"/>
    <n v="19"/>
    <d v="2024-11-17T00:00:00"/>
    <n v="134"/>
    <x v="0"/>
    <n v="4"/>
    <d v="2025-02-15T00:00:00"/>
    <x v="2"/>
    <x v="6"/>
    <x v="10"/>
    <n v="-121"/>
    <n v="1"/>
    <x v="0"/>
  </r>
  <r>
    <s v="C5715"/>
    <x v="0"/>
    <x v="2"/>
    <x v="3"/>
    <d v="2024-02-24T00:00:00"/>
    <s v="O9715"/>
    <d v="2023-11-28T00:00:00"/>
    <x v="1"/>
    <x v="4"/>
    <x v="0"/>
    <n v="2"/>
    <n v="726.28"/>
    <n v="1452.56"/>
    <x v="1"/>
    <n v="8"/>
    <d v="2025-07-14T00:00:00"/>
    <n v="276"/>
    <x v="0"/>
    <n v="1"/>
    <d v="2024-10-15T00:00:00"/>
    <x v="1"/>
    <x v="6"/>
    <x v="10"/>
    <n v="506"/>
    <n v="1"/>
    <x v="0"/>
  </r>
  <r>
    <s v="C6281"/>
    <x v="0"/>
    <x v="0"/>
    <x v="1"/>
    <d v="2025-04-30T00:00:00"/>
    <s v="O10281"/>
    <d v="2023-11-28T00:00:00"/>
    <x v="4"/>
    <x v="0"/>
    <x v="3"/>
    <n v="5"/>
    <n v="278.41199999999998"/>
    <n v="1392.06"/>
    <x v="0"/>
    <n v="47"/>
    <d v="2024-08-27T00:00:00"/>
    <n v="213"/>
    <x v="1"/>
    <n v="3"/>
    <d v="2025-12-01T00:00:00"/>
    <x v="0"/>
    <x v="6"/>
    <x v="10"/>
    <n v="-246"/>
    <n v="0"/>
    <x v="0"/>
  </r>
  <r>
    <s v="C5601"/>
    <x v="2"/>
    <x v="1"/>
    <x v="3"/>
    <d v="2024-04-13T00:00:00"/>
    <s v="O9601"/>
    <d v="2023-11-28T00:00:00"/>
    <x v="3"/>
    <x v="4"/>
    <x v="1"/>
    <n v="1"/>
    <n v="188.42"/>
    <n v="188.42"/>
    <x v="0"/>
    <n v="15"/>
    <d v="2025-05-02T00:00:00"/>
    <n v="481"/>
    <x v="0"/>
    <n v="1"/>
    <d v="2025-04-03T00:00:00"/>
    <x v="1"/>
    <x v="6"/>
    <x v="10"/>
    <n v="384"/>
    <n v="1"/>
    <x v="0"/>
  </r>
  <r>
    <s v="C6735"/>
    <x v="2"/>
    <x v="2"/>
    <x v="3"/>
    <d v="2024-07-30T00:00:00"/>
    <s v="O10735"/>
    <d v="2023-11-29T00:00:00"/>
    <x v="2"/>
    <x v="1"/>
    <x v="3"/>
    <n v="2"/>
    <n v="325.22000000000003"/>
    <n v="650.44000000000005"/>
    <x v="2"/>
    <n v="22"/>
    <d v="2025-03-08T00:00:00"/>
    <n v="191"/>
    <x v="1"/>
    <n v="3"/>
    <d v="2024-08-24T00:00:00"/>
    <x v="2"/>
    <x v="0"/>
    <x v="10"/>
    <n v="221"/>
    <n v="0"/>
    <x v="0"/>
  </r>
  <r>
    <s v="C6973"/>
    <x v="0"/>
    <x v="1"/>
    <x v="4"/>
    <d v="2023-08-22T00:00:00"/>
    <s v="O10973"/>
    <d v="2023-11-29T00:00:00"/>
    <x v="1"/>
    <x v="2"/>
    <x v="2"/>
    <n v="1"/>
    <n v="433.23"/>
    <n v="433.23"/>
    <x v="0"/>
    <n v="26"/>
    <d v="2025-04-18T00:00:00"/>
    <n v="16"/>
    <x v="0"/>
    <n v="2"/>
    <d v="2025-06-02T00:00:00"/>
    <x v="2"/>
    <x v="0"/>
    <x v="10"/>
    <n v="605"/>
    <n v="1"/>
    <x v="0"/>
  </r>
  <r>
    <s v="C2993"/>
    <x v="1"/>
    <x v="0"/>
    <x v="3"/>
    <d v="2024-05-07T00:00:00"/>
    <s v="O6993"/>
    <d v="2023-11-29T00:00:00"/>
    <x v="1"/>
    <x v="4"/>
    <x v="2"/>
    <n v="4"/>
    <n v="37.122500000000002"/>
    <n v="148.49"/>
    <x v="0"/>
    <n v="30"/>
    <d v="2025-06-04T00:00:00"/>
    <n v="370"/>
    <x v="0"/>
    <n v="1"/>
    <d v="2025-07-13T00:00:00"/>
    <x v="2"/>
    <x v="0"/>
    <x v="10"/>
    <n v="393"/>
    <n v="1"/>
    <x v="0"/>
  </r>
  <r>
    <s v="C3976"/>
    <x v="2"/>
    <x v="1"/>
    <x v="2"/>
    <d v="2025-05-07T00:00:00"/>
    <s v="O7976"/>
    <d v="2023-11-29T00:00:00"/>
    <x v="4"/>
    <x v="4"/>
    <x v="4"/>
    <n v="2"/>
    <n v="408.875"/>
    <n v="817.75"/>
    <x v="0"/>
    <n v="9"/>
    <d v="2024-09-23T00:00:00"/>
    <n v="372"/>
    <x v="0"/>
    <n v="4"/>
    <d v="2025-07-28T00:00:00"/>
    <x v="0"/>
    <x v="0"/>
    <x v="10"/>
    <n v="-226"/>
    <n v="1"/>
    <x v="0"/>
  </r>
  <r>
    <s v="C3025"/>
    <x v="2"/>
    <x v="1"/>
    <x v="1"/>
    <d v="2025-11-05T00:00:00"/>
    <s v="O7025"/>
    <d v="2023-11-29T00:00:00"/>
    <x v="1"/>
    <x v="1"/>
    <x v="3"/>
    <n v="5"/>
    <n v="234.50399999999999"/>
    <n v="1172.52"/>
    <x v="1"/>
    <n v="16"/>
    <d v="2025-11-01T00:00:00"/>
    <n v="387"/>
    <x v="0"/>
    <n v="5"/>
    <d v="2025-11-03T00:00:00"/>
    <x v="2"/>
    <x v="0"/>
    <x v="10"/>
    <n v="-4"/>
    <n v="1"/>
    <x v="0"/>
  </r>
  <r>
    <s v="C6949"/>
    <x v="0"/>
    <x v="0"/>
    <x v="0"/>
    <d v="2024-10-27T00:00:00"/>
    <s v="O10949"/>
    <d v="2023-11-29T00:00:00"/>
    <x v="0"/>
    <x v="2"/>
    <x v="2"/>
    <n v="2"/>
    <n v="626.995"/>
    <n v="1253.99"/>
    <x v="1"/>
    <n v="47"/>
    <d v="2024-09-10T00:00:00"/>
    <n v="307"/>
    <x v="1"/>
    <n v="2"/>
    <d v="2025-04-14T00:00:00"/>
    <x v="0"/>
    <x v="0"/>
    <x v="10"/>
    <n v="-47"/>
    <n v="0"/>
    <x v="0"/>
  </r>
  <r>
    <s v="C5462"/>
    <x v="0"/>
    <x v="2"/>
    <x v="1"/>
    <d v="2025-07-01T00:00:00"/>
    <s v="O9462"/>
    <d v="2023-11-30T00:00:00"/>
    <x v="2"/>
    <x v="3"/>
    <x v="2"/>
    <n v="2"/>
    <n v="672.14"/>
    <n v="1344.28"/>
    <x v="1"/>
    <n v="43"/>
    <d v="2025-03-19T00:00:00"/>
    <n v="18"/>
    <x v="0"/>
    <n v="5"/>
    <d v="2025-06-26T00:00:00"/>
    <x v="1"/>
    <x v="1"/>
    <x v="10"/>
    <n v="-104"/>
    <n v="1"/>
    <x v="0"/>
  </r>
  <r>
    <s v="C6961"/>
    <x v="0"/>
    <x v="1"/>
    <x v="3"/>
    <d v="2025-12-07T00:00:00"/>
    <s v="O10961"/>
    <d v="2023-11-30T00:00:00"/>
    <x v="3"/>
    <x v="3"/>
    <x v="3"/>
    <n v="1"/>
    <n v="216.3"/>
    <n v="216.3"/>
    <x v="1"/>
    <n v="30"/>
    <d v="2025-02-24T00:00:00"/>
    <n v="219"/>
    <x v="0"/>
    <n v="5"/>
    <d v="2024-12-21T00:00:00"/>
    <x v="2"/>
    <x v="1"/>
    <x v="10"/>
    <n v="-286"/>
    <n v="1"/>
    <x v="0"/>
  </r>
  <r>
    <s v="C4185"/>
    <x v="2"/>
    <x v="2"/>
    <x v="2"/>
    <d v="2025-07-16T00:00:00"/>
    <s v="O8185"/>
    <d v="2023-11-30T00:00:00"/>
    <x v="2"/>
    <x v="1"/>
    <x v="0"/>
    <n v="4"/>
    <n v="292.0625"/>
    <n v="1168.25"/>
    <x v="2"/>
    <n v="48"/>
    <d v="2025-11-04T00:00:00"/>
    <n v="357"/>
    <x v="1"/>
    <n v="2"/>
    <d v="2024-12-09T00:00:00"/>
    <x v="2"/>
    <x v="1"/>
    <x v="10"/>
    <n v="111"/>
    <n v="0"/>
    <x v="0"/>
  </r>
  <r>
    <s v="C2490"/>
    <x v="0"/>
    <x v="1"/>
    <x v="1"/>
    <d v="2024-06-13T00:00:00"/>
    <s v="O6490"/>
    <d v="2023-11-30T00:00:00"/>
    <x v="3"/>
    <x v="3"/>
    <x v="3"/>
    <n v="3"/>
    <n v="54.49"/>
    <n v="163.47"/>
    <x v="2"/>
    <n v="30"/>
    <d v="2025-04-13T00:00:00"/>
    <n v="48"/>
    <x v="1"/>
    <n v="1"/>
    <d v="2025-08-17T00:00:00"/>
    <x v="0"/>
    <x v="1"/>
    <x v="10"/>
    <n v="304"/>
    <n v="0"/>
    <x v="0"/>
  </r>
  <r>
    <s v="C6758"/>
    <x v="1"/>
    <x v="2"/>
    <x v="1"/>
    <d v="2023-09-09T00:00:00"/>
    <s v="O10758"/>
    <d v="2023-11-30T00:00:00"/>
    <x v="1"/>
    <x v="3"/>
    <x v="3"/>
    <n v="2"/>
    <n v="655.97500000000002"/>
    <n v="1311.95"/>
    <x v="1"/>
    <n v="32"/>
    <d v="2025-08-19T00:00:00"/>
    <n v="358"/>
    <x v="1"/>
    <n v="2"/>
    <d v="2024-12-15T00:00:00"/>
    <x v="0"/>
    <x v="1"/>
    <x v="10"/>
    <n v="710"/>
    <n v="0"/>
    <x v="0"/>
  </r>
  <r>
    <s v="C5822"/>
    <x v="2"/>
    <x v="0"/>
    <x v="3"/>
    <d v="2023-11-22T00:00:00"/>
    <s v="O9822"/>
    <d v="2023-11-30T00:00:00"/>
    <x v="0"/>
    <x v="2"/>
    <x v="4"/>
    <n v="4"/>
    <n v="171.9425"/>
    <n v="687.77"/>
    <x v="0"/>
    <n v="17"/>
    <d v="2024-12-28T00:00:00"/>
    <n v="2"/>
    <x v="1"/>
    <n v="4"/>
    <d v="2025-06-14T00:00:00"/>
    <x v="1"/>
    <x v="1"/>
    <x v="10"/>
    <n v="402"/>
    <n v="0"/>
    <x v="0"/>
  </r>
  <r>
    <s v="C1365"/>
    <x v="2"/>
    <x v="1"/>
    <x v="1"/>
    <d v="2025-04-24T00:00:00"/>
    <s v="O5365"/>
    <d v="2023-01-12T00:00:00"/>
    <x v="0"/>
    <x v="0"/>
    <x v="1"/>
    <n v="5"/>
    <n v="23.434000000000001"/>
    <n v="117.17"/>
    <x v="2"/>
    <n v="11"/>
    <d v="2024-06-10T00:00:00"/>
    <n v="281"/>
    <x v="0"/>
    <n v="4"/>
    <d v="2025-04-20T00:00:00"/>
    <x v="2"/>
    <x v="1"/>
    <x v="1"/>
    <n v="-318"/>
    <n v="1"/>
    <x v="0"/>
  </r>
  <r>
    <s v="C3848"/>
    <x v="1"/>
    <x v="0"/>
    <x v="4"/>
    <d v="2025-07-18T00:00:00"/>
    <s v="O7848"/>
    <d v="2023-01-12T00:00:00"/>
    <x v="4"/>
    <x v="4"/>
    <x v="2"/>
    <n v="2"/>
    <n v="126.995"/>
    <n v="253.99"/>
    <x v="2"/>
    <n v="12"/>
    <d v="2025-03-27T00:00:00"/>
    <n v="353"/>
    <x v="1"/>
    <n v="1"/>
    <d v="2025-08-19T00:00:00"/>
    <x v="2"/>
    <x v="1"/>
    <x v="1"/>
    <n v="-113"/>
    <n v="0"/>
    <x v="0"/>
  </r>
  <r>
    <s v="C2756"/>
    <x v="2"/>
    <x v="1"/>
    <x v="2"/>
    <d v="2023-10-26T00:00:00"/>
    <s v="O6756"/>
    <d v="2023-01-12T00:00:00"/>
    <x v="3"/>
    <x v="2"/>
    <x v="4"/>
    <n v="4"/>
    <n v="166.00749999999999"/>
    <n v="664.03"/>
    <x v="1"/>
    <n v="5"/>
    <d v="2024-03-12T00:00:00"/>
    <n v="141"/>
    <x v="0"/>
    <n v="4"/>
    <d v="2025-07-20T00:00:00"/>
    <x v="2"/>
    <x v="1"/>
    <x v="1"/>
    <n v="138"/>
    <n v="1"/>
    <x v="0"/>
  </r>
  <r>
    <s v="C1646"/>
    <x v="1"/>
    <x v="1"/>
    <x v="3"/>
    <d v="2024-08-31T00:00:00"/>
    <s v="O5646"/>
    <d v="2023-01-12T00:00:00"/>
    <x v="3"/>
    <x v="1"/>
    <x v="0"/>
    <n v="5"/>
    <n v="71.599999999999994"/>
    <n v="358"/>
    <x v="1"/>
    <n v="35"/>
    <d v="2025-11-03T00:00:00"/>
    <n v="456"/>
    <x v="0"/>
    <n v="2"/>
    <d v="2025-01-05T00:00:00"/>
    <x v="2"/>
    <x v="1"/>
    <x v="1"/>
    <n v="429"/>
    <n v="1"/>
    <x v="0"/>
  </r>
  <r>
    <s v="C1913"/>
    <x v="1"/>
    <x v="0"/>
    <x v="3"/>
    <d v="2024-05-04T00:00:00"/>
    <s v="O5913"/>
    <d v="2023-01-12T00:00:00"/>
    <x v="0"/>
    <x v="4"/>
    <x v="0"/>
    <n v="1"/>
    <n v="255.52"/>
    <n v="255.52"/>
    <x v="1"/>
    <n v="13"/>
    <d v="2025-04-07T00:00:00"/>
    <n v="44"/>
    <x v="0"/>
    <n v="1"/>
    <d v="2025-07-29T00:00:00"/>
    <x v="2"/>
    <x v="1"/>
    <x v="1"/>
    <n v="338"/>
    <n v="1"/>
    <x v="0"/>
  </r>
  <r>
    <s v="C5130"/>
    <x v="1"/>
    <x v="1"/>
    <x v="2"/>
    <d v="2024-02-18T00:00:00"/>
    <s v="O9130"/>
    <d v="2023-01-12T00:00:00"/>
    <x v="0"/>
    <x v="2"/>
    <x v="1"/>
    <n v="1"/>
    <n v="754.99"/>
    <n v="754.99"/>
    <x v="1"/>
    <n v="48"/>
    <d v="2025-04-17T00:00:00"/>
    <n v="375"/>
    <x v="0"/>
    <n v="2"/>
    <d v="2025-07-19T00:00:00"/>
    <x v="0"/>
    <x v="1"/>
    <x v="1"/>
    <n v="424"/>
    <n v="1"/>
    <x v="0"/>
  </r>
  <r>
    <s v="C1170"/>
    <x v="0"/>
    <x v="2"/>
    <x v="3"/>
    <d v="2024-03-08T00:00:00"/>
    <s v="O5170"/>
    <d v="2023-01-12T00:00:00"/>
    <x v="4"/>
    <x v="0"/>
    <x v="0"/>
    <n v="5"/>
    <n v="169.11799999999999"/>
    <n v="845.59"/>
    <x v="0"/>
    <n v="8"/>
    <d v="2025-04-28T00:00:00"/>
    <n v="146"/>
    <x v="0"/>
    <n v="1"/>
    <d v="2024-11-29T00:00:00"/>
    <x v="2"/>
    <x v="1"/>
    <x v="1"/>
    <n v="416"/>
    <n v="1"/>
    <x v="0"/>
  </r>
  <r>
    <s v="C1587"/>
    <x v="1"/>
    <x v="1"/>
    <x v="1"/>
    <d v="2024-03-28T00:00:00"/>
    <s v="O5587"/>
    <d v="2023-01-12T00:00:00"/>
    <x v="2"/>
    <x v="1"/>
    <x v="3"/>
    <n v="3"/>
    <n v="137.04333333333332"/>
    <n v="411.13"/>
    <x v="2"/>
    <n v="19"/>
    <d v="2025-03-16T00:00:00"/>
    <n v="379"/>
    <x v="0"/>
    <n v="4"/>
    <d v="2025-10-01T00:00:00"/>
    <x v="2"/>
    <x v="1"/>
    <x v="1"/>
    <n v="353"/>
    <n v="1"/>
    <x v="0"/>
  </r>
  <r>
    <s v="C2131"/>
    <x v="1"/>
    <x v="0"/>
    <x v="2"/>
    <d v="2023-12-28T00:00:00"/>
    <s v="O6131"/>
    <d v="2023-01-12T00:00:00"/>
    <x v="3"/>
    <x v="0"/>
    <x v="1"/>
    <n v="5"/>
    <n v="253.17800000000003"/>
    <n v="1265.8900000000001"/>
    <x v="2"/>
    <n v="3"/>
    <d v="2025-04-30T00:00:00"/>
    <n v="243"/>
    <x v="0"/>
    <n v="1"/>
    <d v="2025-07-28T00:00:00"/>
    <x v="2"/>
    <x v="1"/>
    <x v="1"/>
    <n v="489"/>
    <n v="1"/>
    <x v="0"/>
  </r>
  <r>
    <s v="C2543"/>
    <x v="2"/>
    <x v="1"/>
    <x v="2"/>
    <d v="2023-12-23T00:00:00"/>
    <s v="O6543"/>
    <d v="2023-01-12T00:00:00"/>
    <x v="1"/>
    <x v="2"/>
    <x v="1"/>
    <n v="5"/>
    <n v="205.9"/>
    <n v="1029.5"/>
    <x v="0"/>
    <n v="15"/>
    <d v="2025-07-13T00:00:00"/>
    <n v="139"/>
    <x v="1"/>
    <n v="1"/>
    <d v="2025-01-15T00:00:00"/>
    <x v="1"/>
    <x v="1"/>
    <x v="1"/>
    <n v="568"/>
    <n v="0"/>
    <x v="0"/>
  </r>
  <r>
    <s v="C6963"/>
    <x v="0"/>
    <x v="1"/>
    <x v="1"/>
    <d v="2024-07-02T00:00:00"/>
    <s v="O10963"/>
    <d v="2023-01-12T00:00:00"/>
    <x v="0"/>
    <x v="0"/>
    <x v="0"/>
    <n v="1"/>
    <n v="561.46"/>
    <n v="561.46"/>
    <x v="0"/>
    <n v="19"/>
    <d v="2025-02-08T00:00:00"/>
    <n v="340"/>
    <x v="1"/>
    <n v="1"/>
    <d v="2024-03-11T00:00:00"/>
    <x v="1"/>
    <x v="1"/>
    <x v="1"/>
    <n v="221"/>
    <n v="0"/>
    <x v="0"/>
  </r>
  <r>
    <s v="C1215"/>
    <x v="1"/>
    <x v="2"/>
    <x v="4"/>
    <d v="2024-04-11T00:00:00"/>
    <s v="O5215"/>
    <d v="2023-01-12T00:00:00"/>
    <x v="2"/>
    <x v="0"/>
    <x v="3"/>
    <n v="3"/>
    <n v="86.673333333333332"/>
    <n v="260.02"/>
    <x v="1"/>
    <n v="7"/>
    <d v="2025-03-04T00:00:00"/>
    <n v="431"/>
    <x v="1"/>
    <n v="2"/>
    <d v="2025-09-05T00:00:00"/>
    <x v="2"/>
    <x v="1"/>
    <x v="1"/>
    <n v="327"/>
    <n v="0"/>
    <x v="0"/>
  </r>
  <r>
    <s v="C5355"/>
    <x v="2"/>
    <x v="1"/>
    <x v="3"/>
    <d v="2024-07-24T00:00:00"/>
    <s v="O9355"/>
    <d v="2023-02-12T00:00:00"/>
    <x v="1"/>
    <x v="3"/>
    <x v="2"/>
    <n v="2"/>
    <n v="258.69"/>
    <n v="517.38"/>
    <x v="1"/>
    <n v="25"/>
    <d v="2025-12-07T00:00:00"/>
    <n v="44"/>
    <x v="1"/>
    <n v="4"/>
    <d v="2024-11-17T00:00:00"/>
    <x v="1"/>
    <x v="4"/>
    <x v="2"/>
    <n v="501"/>
    <n v="0"/>
    <x v="0"/>
  </r>
  <r>
    <s v="C4659"/>
    <x v="2"/>
    <x v="0"/>
    <x v="3"/>
    <d v="2025-01-18T00:00:00"/>
    <s v="O8659"/>
    <d v="2023-02-12T00:00:00"/>
    <x v="1"/>
    <x v="1"/>
    <x v="4"/>
    <n v="2"/>
    <n v="666.33500000000004"/>
    <n v="1332.67"/>
    <x v="0"/>
    <n v="10"/>
    <d v="2025-04-04T00:00:00"/>
    <n v="492"/>
    <x v="0"/>
    <n v="4"/>
    <d v="2025-03-19T00:00:00"/>
    <x v="1"/>
    <x v="4"/>
    <x v="2"/>
    <n v="76"/>
    <n v="1"/>
    <x v="0"/>
  </r>
  <r>
    <s v="C4248"/>
    <x v="0"/>
    <x v="2"/>
    <x v="0"/>
    <d v="2025-04-21T00:00:00"/>
    <s v="O8248"/>
    <d v="2023-02-12T00:00:00"/>
    <x v="0"/>
    <x v="0"/>
    <x v="1"/>
    <n v="1"/>
    <n v="690.62"/>
    <n v="690.62"/>
    <x v="1"/>
    <n v="36"/>
    <d v="2024-11-13T00:00:00"/>
    <n v="352"/>
    <x v="1"/>
    <n v="5"/>
    <d v="2025-06-16T00:00:00"/>
    <x v="1"/>
    <x v="4"/>
    <x v="2"/>
    <n v="-159"/>
    <n v="0"/>
    <x v="0"/>
  </r>
  <r>
    <s v="C6337"/>
    <x v="0"/>
    <x v="1"/>
    <x v="2"/>
    <d v="2023-09-11T00:00:00"/>
    <s v="O10337"/>
    <d v="2023-02-12T00:00:00"/>
    <x v="1"/>
    <x v="1"/>
    <x v="1"/>
    <n v="3"/>
    <n v="288.77"/>
    <n v="866.31"/>
    <x v="2"/>
    <n v="22"/>
    <d v="2025-05-15T00:00:00"/>
    <n v="165"/>
    <x v="1"/>
    <n v="2"/>
    <d v="2025-01-06T00:00:00"/>
    <x v="1"/>
    <x v="4"/>
    <x v="2"/>
    <n v="612"/>
    <n v="0"/>
    <x v="0"/>
  </r>
  <r>
    <s v="C3335"/>
    <x v="0"/>
    <x v="0"/>
    <x v="3"/>
    <d v="2024-06-27T00:00:00"/>
    <s v="O7335"/>
    <d v="2023-02-12T00:00:00"/>
    <x v="2"/>
    <x v="1"/>
    <x v="4"/>
    <n v="2"/>
    <n v="302.23"/>
    <n v="604.46"/>
    <x v="1"/>
    <n v="18"/>
    <d v="2024-09-27T00:00:00"/>
    <n v="222"/>
    <x v="1"/>
    <n v="5"/>
    <d v="2025-06-15T00:00:00"/>
    <x v="0"/>
    <x v="4"/>
    <x v="2"/>
    <n v="92"/>
    <n v="0"/>
    <x v="0"/>
  </r>
  <r>
    <s v="C4996"/>
    <x v="1"/>
    <x v="2"/>
    <x v="1"/>
    <d v="2024-06-11T00:00:00"/>
    <s v="O8996"/>
    <d v="2023-02-12T00:00:00"/>
    <x v="1"/>
    <x v="1"/>
    <x v="1"/>
    <n v="3"/>
    <n v="133.46"/>
    <n v="400.38"/>
    <x v="1"/>
    <n v="32"/>
    <d v="2025-07-20T00:00:00"/>
    <n v="264"/>
    <x v="0"/>
    <n v="3"/>
    <d v="2024-01-09T00:00:00"/>
    <x v="2"/>
    <x v="4"/>
    <x v="2"/>
    <n v="404"/>
    <n v="1"/>
    <x v="0"/>
  </r>
  <r>
    <s v="C1376"/>
    <x v="2"/>
    <x v="1"/>
    <x v="0"/>
    <d v="2025-03-08T00:00:00"/>
    <s v="O5376"/>
    <d v="2023-02-12T00:00:00"/>
    <x v="1"/>
    <x v="3"/>
    <x v="1"/>
    <n v="1"/>
    <n v="1286.78"/>
    <n v="1286.78"/>
    <x v="2"/>
    <n v="14"/>
    <d v="2025-07-02T00:00:00"/>
    <n v="382"/>
    <x v="1"/>
    <n v="3"/>
    <d v="2025-02-27T00:00:00"/>
    <x v="1"/>
    <x v="4"/>
    <x v="2"/>
    <n v="116"/>
    <n v="0"/>
    <x v="0"/>
  </r>
  <r>
    <s v="C1380"/>
    <x v="1"/>
    <x v="2"/>
    <x v="2"/>
    <d v="2024-05-22T00:00:00"/>
    <s v="O5380"/>
    <d v="2023-02-12T00:00:00"/>
    <x v="4"/>
    <x v="4"/>
    <x v="4"/>
    <n v="4"/>
    <n v="255.36750000000001"/>
    <n v="1021.47"/>
    <x v="2"/>
    <n v="6"/>
    <d v="2025-07-07T00:00:00"/>
    <n v="35"/>
    <x v="1"/>
    <n v="2"/>
    <d v="2025-05-26T00:00:00"/>
    <x v="0"/>
    <x v="4"/>
    <x v="2"/>
    <n v="411"/>
    <n v="0"/>
    <x v="0"/>
  </r>
  <r>
    <s v="C4255"/>
    <x v="1"/>
    <x v="2"/>
    <x v="1"/>
    <d v="2023-09-15T00:00:00"/>
    <s v="O8255"/>
    <d v="2023-02-12T00:00:00"/>
    <x v="4"/>
    <x v="4"/>
    <x v="4"/>
    <n v="3"/>
    <n v="64"/>
    <n v="192"/>
    <x v="2"/>
    <n v="43"/>
    <d v="2024-12-17T00:00:00"/>
    <n v="261"/>
    <x v="1"/>
    <n v="4"/>
    <d v="2025-09-03T00:00:00"/>
    <x v="0"/>
    <x v="4"/>
    <x v="2"/>
    <n v="459"/>
    <n v="0"/>
    <x v="0"/>
  </r>
  <r>
    <s v="C5096"/>
    <x v="0"/>
    <x v="0"/>
    <x v="4"/>
    <d v="2024-08-23T00:00:00"/>
    <s v="O9096"/>
    <d v="2023-02-12T00:00:00"/>
    <x v="4"/>
    <x v="0"/>
    <x v="3"/>
    <n v="3"/>
    <n v="123.04666666666667"/>
    <n v="369.14"/>
    <x v="0"/>
    <n v="48"/>
    <d v="2024-11-29T00:00:00"/>
    <n v="231"/>
    <x v="1"/>
    <n v="1"/>
    <d v="2025-05-24T00:00:00"/>
    <x v="1"/>
    <x v="4"/>
    <x v="2"/>
    <n v="98"/>
    <n v="0"/>
    <x v="0"/>
  </r>
  <r>
    <s v="C2177"/>
    <x v="0"/>
    <x v="2"/>
    <x v="0"/>
    <d v="2023-09-23T00:00:00"/>
    <s v="O6177"/>
    <d v="2023-02-12T00:00:00"/>
    <x v="2"/>
    <x v="2"/>
    <x v="4"/>
    <n v="2"/>
    <n v="678.03"/>
    <n v="1356.06"/>
    <x v="1"/>
    <n v="14"/>
    <d v="2025-06-14T00:00:00"/>
    <n v="436"/>
    <x v="0"/>
    <n v="2"/>
    <d v="2024-11-19T00:00:00"/>
    <x v="0"/>
    <x v="4"/>
    <x v="2"/>
    <n v="630"/>
    <n v="1"/>
    <x v="0"/>
  </r>
  <r>
    <s v="C5112"/>
    <x v="1"/>
    <x v="0"/>
    <x v="2"/>
    <d v="2023-12-12T00:00:00"/>
    <s v="O9112"/>
    <d v="2023-03-12T00:00:00"/>
    <x v="3"/>
    <x v="0"/>
    <x v="1"/>
    <n v="5"/>
    <n v="29.956"/>
    <n v="149.78"/>
    <x v="2"/>
    <n v="23"/>
    <d v="2025-06-15T00:00:00"/>
    <n v="482"/>
    <x v="1"/>
    <n v="5"/>
    <d v="2024-09-18T00:00:00"/>
    <x v="0"/>
    <x v="4"/>
    <x v="3"/>
    <n v="551"/>
    <n v="0"/>
    <x v="0"/>
  </r>
  <r>
    <s v="C4679"/>
    <x v="0"/>
    <x v="1"/>
    <x v="0"/>
    <d v="2025-03-23T00:00:00"/>
    <s v="O8679"/>
    <d v="2023-03-12T00:00:00"/>
    <x v="2"/>
    <x v="3"/>
    <x v="4"/>
    <n v="4"/>
    <n v="349.33499999999998"/>
    <n v="1397.34"/>
    <x v="0"/>
    <n v="10"/>
    <d v="2025-04-16T00:00:00"/>
    <n v="208"/>
    <x v="1"/>
    <n v="3"/>
    <d v="2025-01-28T00:00:00"/>
    <x v="1"/>
    <x v="4"/>
    <x v="3"/>
    <n v="24"/>
    <n v="0"/>
    <x v="0"/>
  </r>
  <r>
    <s v="C4794"/>
    <x v="1"/>
    <x v="0"/>
    <x v="1"/>
    <d v="2025-08-15T00:00:00"/>
    <s v="O8794"/>
    <d v="2023-03-12T00:00:00"/>
    <x v="4"/>
    <x v="2"/>
    <x v="1"/>
    <n v="1"/>
    <n v="143.03"/>
    <n v="143.03"/>
    <x v="2"/>
    <n v="32"/>
    <d v="2025-01-21T00:00:00"/>
    <n v="179"/>
    <x v="0"/>
    <n v="5"/>
    <d v="2025-02-28T00:00:00"/>
    <x v="0"/>
    <x v="4"/>
    <x v="3"/>
    <n v="-206"/>
    <n v="1"/>
    <x v="0"/>
  </r>
  <r>
    <s v="C4625"/>
    <x v="2"/>
    <x v="0"/>
    <x v="0"/>
    <d v="2025-04-29T00:00:00"/>
    <s v="O8625"/>
    <d v="2023-03-12T00:00:00"/>
    <x v="2"/>
    <x v="2"/>
    <x v="4"/>
    <n v="1"/>
    <n v="531.32000000000005"/>
    <n v="531.32000000000005"/>
    <x v="2"/>
    <n v="38"/>
    <d v="2025-05-15T00:00:00"/>
    <n v="17"/>
    <x v="0"/>
    <n v="4"/>
    <d v="2025-05-05T00:00:00"/>
    <x v="1"/>
    <x v="4"/>
    <x v="3"/>
    <n v="16"/>
    <n v="1"/>
    <x v="0"/>
  </r>
  <r>
    <s v="C5528"/>
    <x v="0"/>
    <x v="0"/>
    <x v="3"/>
    <d v="2023-06-12T00:00:00"/>
    <s v="O9528"/>
    <d v="2023-03-12T00:00:00"/>
    <x v="4"/>
    <x v="4"/>
    <x v="0"/>
    <n v="3"/>
    <n v="409.52"/>
    <n v="1228.56"/>
    <x v="0"/>
    <n v="17"/>
    <d v="2025-05-15T00:00:00"/>
    <n v="458"/>
    <x v="1"/>
    <n v="2"/>
    <d v="2025-05-20T00:00:00"/>
    <x v="0"/>
    <x v="4"/>
    <x v="3"/>
    <n v="703"/>
    <n v="0"/>
    <x v="0"/>
  </r>
  <r>
    <s v="C1667"/>
    <x v="1"/>
    <x v="0"/>
    <x v="4"/>
    <d v="2024-05-10T00:00:00"/>
    <s v="O5667"/>
    <d v="2023-03-12T00:00:00"/>
    <x v="1"/>
    <x v="2"/>
    <x v="4"/>
    <n v="4"/>
    <n v="266.53500000000003"/>
    <n v="1066.1400000000001"/>
    <x v="1"/>
    <n v="49"/>
    <d v="2025-01-06T00:00:00"/>
    <n v="303"/>
    <x v="1"/>
    <n v="5"/>
    <d v="2025-03-21T00:00:00"/>
    <x v="2"/>
    <x v="4"/>
    <x v="3"/>
    <n v="241"/>
    <n v="0"/>
    <x v="0"/>
  </r>
  <r>
    <s v="C4258"/>
    <x v="0"/>
    <x v="1"/>
    <x v="1"/>
    <d v="2025-03-27T00:00:00"/>
    <s v="O8258"/>
    <d v="2023-03-12T00:00:00"/>
    <x v="4"/>
    <x v="0"/>
    <x v="2"/>
    <n v="3"/>
    <n v="349.87333333333328"/>
    <n v="1049.6199999999999"/>
    <x v="0"/>
    <n v="48"/>
    <d v="2025-01-08T00:00:00"/>
    <n v="97"/>
    <x v="0"/>
    <n v="1"/>
    <d v="2025-07-27T00:00:00"/>
    <x v="2"/>
    <x v="4"/>
    <x v="3"/>
    <n v="-78"/>
    <n v="1"/>
    <x v="0"/>
  </r>
  <r>
    <s v="C1654"/>
    <x v="0"/>
    <x v="0"/>
    <x v="1"/>
    <d v="2024-03-01T00:00:00"/>
    <s v="O5654"/>
    <d v="2023-03-12T00:00:00"/>
    <x v="3"/>
    <x v="2"/>
    <x v="2"/>
    <n v="5"/>
    <n v="184.55599999999998"/>
    <n v="922.78"/>
    <x v="0"/>
    <n v="1"/>
    <d v="2025-03-02T00:00:00"/>
    <n v="99"/>
    <x v="1"/>
    <n v="1"/>
    <d v="2025-06-24T00:00:00"/>
    <x v="1"/>
    <x v="4"/>
    <x v="3"/>
    <n v="366"/>
    <n v="0"/>
    <x v="0"/>
  </r>
  <r>
    <s v="C5176"/>
    <x v="0"/>
    <x v="0"/>
    <x v="2"/>
    <d v="2025-03-29T00:00:00"/>
    <s v="O9176"/>
    <d v="2023-03-12T00:00:00"/>
    <x v="1"/>
    <x v="1"/>
    <x v="0"/>
    <n v="5"/>
    <n v="77.948000000000008"/>
    <n v="389.74"/>
    <x v="2"/>
    <n v="6"/>
    <d v="2025-10-01T00:00:00"/>
    <n v="288"/>
    <x v="1"/>
    <n v="2"/>
    <d v="2024-02-11T00:00:00"/>
    <x v="0"/>
    <x v="4"/>
    <x v="3"/>
    <n v="186"/>
    <n v="0"/>
    <x v="0"/>
  </r>
  <r>
    <s v="C3729"/>
    <x v="1"/>
    <x v="1"/>
    <x v="2"/>
    <d v="2024-03-06T00:00:00"/>
    <s v="O7729"/>
    <d v="2023-03-12T00:00:00"/>
    <x v="2"/>
    <x v="4"/>
    <x v="1"/>
    <n v="4"/>
    <n v="369.92"/>
    <n v="1479.68"/>
    <x v="2"/>
    <n v="29"/>
    <d v="2024-10-09T00:00:00"/>
    <n v="59"/>
    <x v="0"/>
    <n v="1"/>
    <d v="2025-07-29T00:00:00"/>
    <x v="1"/>
    <x v="4"/>
    <x v="3"/>
    <n v="217"/>
    <n v="1"/>
    <x v="0"/>
  </r>
  <r>
    <s v="C6479"/>
    <x v="0"/>
    <x v="0"/>
    <x v="1"/>
    <d v="2024-05-13T00:00:00"/>
    <s v="O10479"/>
    <d v="2023-03-12T00:00:00"/>
    <x v="2"/>
    <x v="1"/>
    <x v="2"/>
    <n v="2"/>
    <n v="155.77500000000001"/>
    <n v="311.55"/>
    <x v="1"/>
    <n v="48"/>
    <d v="2025-01-25T00:00:00"/>
    <n v="320"/>
    <x v="0"/>
    <n v="1"/>
    <d v="2025-01-17T00:00:00"/>
    <x v="0"/>
    <x v="4"/>
    <x v="3"/>
    <n v="257"/>
    <n v="1"/>
    <x v="0"/>
  </r>
  <r>
    <s v="C6507"/>
    <x v="1"/>
    <x v="2"/>
    <x v="3"/>
    <d v="2023-12-16T00:00:00"/>
    <s v="O10507"/>
    <d v="2023-03-12T00:00:00"/>
    <x v="2"/>
    <x v="0"/>
    <x v="2"/>
    <n v="5"/>
    <n v="239.70400000000001"/>
    <n v="1198.52"/>
    <x v="2"/>
    <n v="50"/>
    <d v="2025-05-18T00:00:00"/>
    <n v="425"/>
    <x v="1"/>
    <n v="2"/>
    <d v="2025-05-20T00:00:00"/>
    <x v="1"/>
    <x v="4"/>
    <x v="3"/>
    <n v="519"/>
    <n v="0"/>
    <x v="0"/>
  </r>
  <r>
    <s v="C4650"/>
    <x v="1"/>
    <x v="0"/>
    <x v="4"/>
    <d v="2024-02-16T00:00:00"/>
    <s v="O8650"/>
    <d v="2023-03-12T00:00:00"/>
    <x v="3"/>
    <x v="1"/>
    <x v="2"/>
    <n v="1"/>
    <n v="842.48"/>
    <n v="842.48"/>
    <x v="2"/>
    <n v="26"/>
    <d v="2025-04-24T00:00:00"/>
    <n v="273"/>
    <x v="1"/>
    <n v="3"/>
    <d v="2024-12-25T00:00:00"/>
    <x v="2"/>
    <x v="4"/>
    <x v="3"/>
    <n v="433"/>
    <n v="0"/>
    <x v="0"/>
  </r>
  <r>
    <s v="C1399"/>
    <x v="2"/>
    <x v="2"/>
    <x v="3"/>
    <d v="2024-10-08T00:00:00"/>
    <s v="O5399"/>
    <d v="2023-03-12T00:00:00"/>
    <x v="0"/>
    <x v="3"/>
    <x v="3"/>
    <n v="4"/>
    <n v="309"/>
    <n v="1236"/>
    <x v="1"/>
    <n v="2"/>
    <d v="2024-09-23T00:00:00"/>
    <n v="11"/>
    <x v="1"/>
    <n v="2"/>
    <d v="2025-12-03T00:00:00"/>
    <x v="0"/>
    <x v="4"/>
    <x v="3"/>
    <n v="-15"/>
    <n v="0"/>
    <x v="0"/>
  </r>
  <r>
    <s v="C2681"/>
    <x v="2"/>
    <x v="2"/>
    <x v="2"/>
    <d v="2024-02-03T00:00:00"/>
    <s v="O6681"/>
    <d v="2023-03-12T00:00:00"/>
    <x v="4"/>
    <x v="0"/>
    <x v="2"/>
    <n v="3"/>
    <n v="298.20333333333332"/>
    <n v="894.61"/>
    <x v="2"/>
    <n v="5"/>
    <d v="2025-06-20T00:00:00"/>
    <n v="29"/>
    <x v="0"/>
    <n v="1"/>
    <d v="2024-09-25T00:00:00"/>
    <x v="1"/>
    <x v="4"/>
    <x v="3"/>
    <n v="503"/>
    <n v="1"/>
    <x v="0"/>
  </r>
  <r>
    <s v="C6747"/>
    <x v="1"/>
    <x v="0"/>
    <x v="0"/>
    <d v="2023-11-16T00:00:00"/>
    <s v="O10747"/>
    <d v="2023-03-12T00:00:00"/>
    <x v="1"/>
    <x v="2"/>
    <x v="3"/>
    <n v="4"/>
    <n v="305.27499999999998"/>
    <n v="1221.0999999999999"/>
    <x v="1"/>
    <n v="48"/>
    <d v="2025-01-31T00:00:00"/>
    <n v="289"/>
    <x v="0"/>
    <n v="2"/>
    <d v="2025-02-19T00:00:00"/>
    <x v="0"/>
    <x v="4"/>
    <x v="3"/>
    <n v="442"/>
    <n v="1"/>
    <x v="0"/>
  </r>
  <r>
    <s v="C6964"/>
    <x v="0"/>
    <x v="2"/>
    <x v="4"/>
    <d v="2023-09-21T00:00:00"/>
    <s v="O10964"/>
    <d v="2023-04-12T00:00:00"/>
    <x v="0"/>
    <x v="3"/>
    <x v="2"/>
    <n v="2"/>
    <n v="147.655"/>
    <n v="295.31"/>
    <x v="0"/>
    <n v="26"/>
    <d v="2025-03-24T00:00:00"/>
    <n v="194"/>
    <x v="0"/>
    <n v="2"/>
    <d v="2024-01-12T00:00:00"/>
    <x v="0"/>
    <x v="0"/>
    <x v="4"/>
    <n v="550"/>
    <n v="1"/>
    <x v="0"/>
  </r>
  <r>
    <s v="C1692"/>
    <x v="1"/>
    <x v="0"/>
    <x v="2"/>
    <d v="2024-09-03T00:00:00"/>
    <s v="O5692"/>
    <d v="2023-04-12T00:00:00"/>
    <x v="3"/>
    <x v="1"/>
    <x v="1"/>
    <n v="3"/>
    <n v="73.84"/>
    <n v="221.52"/>
    <x v="0"/>
    <n v="38"/>
    <d v="2025-12-03T00:00:00"/>
    <n v="92"/>
    <x v="0"/>
    <n v="3"/>
    <d v="2025-07-31T00:00:00"/>
    <x v="1"/>
    <x v="0"/>
    <x v="4"/>
    <n v="456"/>
    <n v="1"/>
    <x v="0"/>
  </r>
  <r>
    <s v="C5242"/>
    <x v="2"/>
    <x v="1"/>
    <x v="1"/>
    <d v="2025-07-14T00:00:00"/>
    <s v="O9242"/>
    <d v="2023-04-12T00:00:00"/>
    <x v="2"/>
    <x v="2"/>
    <x v="3"/>
    <n v="5"/>
    <n v="188.69200000000001"/>
    <n v="943.46"/>
    <x v="0"/>
    <n v="41"/>
    <d v="2024-11-19T00:00:00"/>
    <n v="74"/>
    <x v="0"/>
    <n v="2"/>
    <d v="2024-10-31T00:00:00"/>
    <x v="2"/>
    <x v="0"/>
    <x v="4"/>
    <n v="-237"/>
    <n v="1"/>
    <x v="0"/>
  </r>
  <r>
    <s v="C2676"/>
    <x v="2"/>
    <x v="2"/>
    <x v="2"/>
    <d v="2025-07-05T00:00:00"/>
    <s v="O6676"/>
    <d v="2023-04-12T00:00:00"/>
    <x v="0"/>
    <x v="4"/>
    <x v="4"/>
    <n v="4"/>
    <n v="230.6275"/>
    <n v="922.51"/>
    <x v="0"/>
    <n v="34"/>
    <d v="2025-01-01T00:00:00"/>
    <n v="61"/>
    <x v="0"/>
    <n v="4"/>
    <d v="2024-11-14T00:00:00"/>
    <x v="0"/>
    <x v="0"/>
    <x v="4"/>
    <n v="-185"/>
    <n v="1"/>
    <x v="0"/>
  </r>
  <r>
    <s v="C4583"/>
    <x v="1"/>
    <x v="1"/>
    <x v="0"/>
    <d v="2025-02-28T00:00:00"/>
    <s v="O8583"/>
    <d v="2023-04-12T00:00:00"/>
    <x v="1"/>
    <x v="0"/>
    <x v="4"/>
    <n v="2"/>
    <n v="603.90499999999997"/>
    <n v="1207.81"/>
    <x v="2"/>
    <n v="20"/>
    <d v="2024-04-09T00:00:00"/>
    <n v="217"/>
    <x v="1"/>
    <n v="4"/>
    <d v="2025-04-26T00:00:00"/>
    <x v="1"/>
    <x v="0"/>
    <x v="4"/>
    <n v="-325"/>
    <n v="0"/>
    <x v="0"/>
  </r>
  <r>
    <s v="C4190"/>
    <x v="0"/>
    <x v="0"/>
    <x v="0"/>
    <d v="2025-08-07T00:00:00"/>
    <s v="O8190"/>
    <d v="2023-04-12T00:00:00"/>
    <x v="2"/>
    <x v="2"/>
    <x v="3"/>
    <n v="5"/>
    <n v="205.65799999999999"/>
    <n v="1028.29"/>
    <x v="0"/>
    <n v="31"/>
    <d v="2025-01-28T00:00:00"/>
    <n v="52"/>
    <x v="0"/>
    <n v="1"/>
    <d v="2025-01-13T00:00:00"/>
    <x v="0"/>
    <x v="0"/>
    <x v="4"/>
    <n v="-191"/>
    <n v="1"/>
    <x v="0"/>
  </r>
  <r>
    <s v="C5442"/>
    <x v="0"/>
    <x v="2"/>
    <x v="4"/>
    <d v="2024-10-31T00:00:00"/>
    <s v="O9442"/>
    <d v="2023-04-12T00:00:00"/>
    <x v="4"/>
    <x v="3"/>
    <x v="3"/>
    <n v="4"/>
    <n v="367.66750000000002"/>
    <n v="1470.67"/>
    <x v="1"/>
    <n v="4"/>
    <d v="2024-08-10T00:00:00"/>
    <n v="5"/>
    <x v="0"/>
    <n v="2"/>
    <d v="2024-10-28T00:00:00"/>
    <x v="0"/>
    <x v="0"/>
    <x v="4"/>
    <n v="-82"/>
    <n v="1"/>
    <x v="0"/>
  </r>
  <r>
    <s v="C6228"/>
    <x v="0"/>
    <x v="0"/>
    <x v="1"/>
    <d v="2025-09-02T00:00:00"/>
    <s v="O10228"/>
    <d v="2023-04-12T00:00:00"/>
    <x v="0"/>
    <x v="3"/>
    <x v="2"/>
    <n v="3"/>
    <n v="391.32333333333332"/>
    <n v="1173.97"/>
    <x v="0"/>
    <n v="23"/>
    <d v="2025-07-16T00:00:00"/>
    <n v="423"/>
    <x v="1"/>
    <n v="2"/>
    <d v="2025-03-22T00:00:00"/>
    <x v="2"/>
    <x v="0"/>
    <x v="4"/>
    <n v="-48"/>
    <n v="0"/>
    <x v="0"/>
  </r>
  <r>
    <s v="C3099"/>
    <x v="1"/>
    <x v="0"/>
    <x v="3"/>
    <d v="2024-03-06T00:00:00"/>
    <s v="O7099"/>
    <d v="2023-04-12T00:00:00"/>
    <x v="4"/>
    <x v="4"/>
    <x v="2"/>
    <n v="5"/>
    <n v="280.63"/>
    <n v="1403.15"/>
    <x v="1"/>
    <n v="18"/>
    <d v="2025-03-20T00:00:00"/>
    <n v="391"/>
    <x v="1"/>
    <n v="5"/>
    <d v="2025-06-02T00:00:00"/>
    <x v="1"/>
    <x v="0"/>
    <x v="4"/>
    <n v="379"/>
    <n v="0"/>
    <x v="0"/>
  </r>
  <r>
    <s v="C4931"/>
    <x v="0"/>
    <x v="1"/>
    <x v="0"/>
    <d v="2024-10-24T00:00:00"/>
    <s v="O8931"/>
    <d v="2023-04-12T00:00:00"/>
    <x v="2"/>
    <x v="3"/>
    <x v="4"/>
    <n v="2"/>
    <n v="346.77499999999998"/>
    <n v="693.55"/>
    <x v="2"/>
    <n v="50"/>
    <d v="2025-07-19T00:00:00"/>
    <n v="356"/>
    <x v="1"/>
    <n v="2"/>
    <d v="2024-12-18T00:00:00"/>
    <x v="2"/>
    <x v="0"/>
    <x v="4"/>
    <n v="268"/>
    <n v="0"/>
    <x v="0"/>
  </r>
  <r>
    <s v="C3653"/>
    <x v="0"/>
    <x v="1"/>
    <x v="2"/>
    <d v="2025-07-16T00:00:00"/>
    <s v="O7653"/>
    <d v="2023-04-12T00:00:00"/>
    <x v="4"/>
    <x v="3"/>
    <x v="0"/>
    <n v="3"/>
    <n v="78.606666666666669"/>
    <n v="235.82"/>
    <x v="2"/>
    <n v="46"/>
    <d v="2025-07-24T00:00:00"/>
    <n v="222"/>
    <x v="1"/>
    <n v="4"/>
    <d v="2025-02-03T00:00:00"/>
    <x v="0"/>
    <x v="0"/>
    <x v="4"/>
    <n v="8"/>
    <n v="0"/>
    <x v="0"/>
  </r>
  <r>
    <s v="C2917"/>
    <x v="2"/>
    <x v="2"/>
    <x v="1"/>
    <d v="2024-11-18T00:00:00"/>
    <s v="O6917"/>
    <d v="2023-05-12T00:00:00"/>
    <x v="2"/>
    <x v="0"/>
    <x v="0"/>
    <n v="2"/>
    <n v="267.92"/>
    <n v="535.84"/>
    <x v="0"/>
    <n v="12"/>
    <d v="2025-06-05T00:00:00"/>
    <n v="221"/>
    <x v="1"/>
    <n v="3"/>
    <d v="2025-06-14T00:00:00"/>
    <x v="0"/>
    <x v="2"/>
    <x v="5"/>
    <n v="199"/>
    <n v="0"/>
    <x v="0"/>
  </r>
  <r>
    <s v="C1611"/>
    <x v="2"/>
    <x v="1"/>
    <x v="1"/>
    <d v="2023-01-09T00:00:00"/>
    <s v="O5611"/>
    <d v="2023-05-12T00:00:00"/>
    <x v="1"/>
    <x v="3"/>
    <x v="1"/>
    <n v="3"/>
    <n v="107.80333333333334"/>
    <n v="323.41000000000003"/>
    <x v="2"/>
    <n v="17"/>
    <d v="2025-08-06T00:00:00"/>
    <n v="420"/>
    <x v="0"/>
    <n v="2"/>
    <d v="2025-07-25T00:00:00"/>
    <x v="2"/>
    <x v="2"/>
    <x v="5"/>
    <n v="940"/>
    <n v="1"/>
    <x v="0"/>
  </r>
  <r>
    <s v="C4263"/>
    <x v="1"/>
    <x v="2"/>
    <x v="2"/>
    <d v="2024-08-28T00:00:00"/>
    <s v="O8263"/>
    <d v="2023-05-12T00:00:00"/>
    <x v="4"/>
    <x v="3"/>
    <x v="2"/>
    <n v="2"/>
    <n v="170.63499999999999"/>
    <n v="341.27"/>
    <x v="1"/>
    <n v="23"/>
    <d v="2025-04-19T00:00:00"/>
    <n v="471"/>
    <x v="1"/>
    <n v="3"/>
    <d v="2025-06-02T00:00:00"/>
    <x v="1"/>
    <x v="2"/>
    <x v="5"/>
    <n v="234"/>
    <n v="0"/>
    <x v="0"/>
  </r>
  <r>
    <s v="C4906"/>
    <x v="2"/>
    <x v="0"/>
    <x v="2"/>
    <d v="2023-08-30T00:00:00"/>
    <s v="O8906"/>
    <d v="2023-05-12T00:00:00"/>
    <x v="1"/>
    <x v="0"/>
    <x v="4"/>
    <n v="1"/>
    <n v="1429.2"/>
    <n v="1429.2"/>
    <x v="1"/>
    <n v="18"/>
    <d v="2025-04-26T00:00:00"/>
    <n v="15"/>
    <x v="1"/>
    <n v="2"/>
    <d v="2025-04-21T00:00:00"/>
    <x v="2"/>
    <x v="2"/>
    <x v="5"/>
    <n v="605"/>
    <n v="0"/>
    <x v="0"/>
  </r>
  <r>
    <s v="C3901"/>
    <x v="1"/>
    <x v="1"/>
    <x v="3"/>
    <d v="2024-05-11T00:00:00"/>
    <s v="O7901"/>
    <d v="2023-05-12T00:00:00"/>
    <x v="4"/>
    <x v="0"/>
    <x v="2"/>
    <n v="3"/>
    <n v="343.41"/>
    <n v="1030.23"/>
    <x v="2"/>
    <n v="27"/>
    <d v="2024-09-24T00:00:00"/>
    <n v="50"/>
    <x v="0"/>
    <n v="1"/>
    <d v="2025-03-15T00:00:00"/>
    <x v="1"/>
    <x v="2"/>
    <x v="5"/>
    <n v="136"/>
    <n v="1"/>
    <x v="0"/>
  </r>
  <r>
    <s v="C4945"/>
    <x v="0"/>
    <x v="2"/>
    <x v="0"/>
    <d v="2025-03-07T00:00:00"/>
    <s v="O8945"/>
    <d v="2023-06-12T00:00:00"/>
    <x v="2"/>
    <x v="2"/>
    <x v="1"/>
    <n v="4"/>
    <n v="177.54499999999999"/>
    <n v="710.18"/>
    <x v="1"/>
    <n v="10"/>
    <d v="2024-09-26T00:00:00"/>
    <n v="332"/>
    <x v="0"/>
    <n v="3"/>
    <d v="2025-06-03T00:00:00"/>
    <x v="1"/>
    <x v="5"/>
    <x v="6"/>
    <n v="-162"/>
    <n v="1"/>
    <x v="0"/>
  </r>
  <r>
    <s v="C2696"/>
    <x v="1"/>
    <x v="2"/>
    <x v="0"/>
    <d v="2025-08-07T00:00:00"/>
    <s v="O6696"/>
    <d v="2023-06-12T00:00:00"/>
    <x v="3"/>
    <x v="2"/>
    <x v="0"/>
    <n v="3"/>
    <n v="494.36666666666662"/>
    <n v="1483.1"/>
    <x v="2"/>
    <n v="47"/>
    <d v="2025-04-26T00:00:00"/>
    <n v="255"/>
    <x v="0"/>
    <n v="1"/>
    <d v="2025-07-25T00:00:00"/>
    <x v="2"/>
    <x v="5"/>
    <x v="6"/>
    <n v="-103"/>
    <n v="1"/>
    <x v="0"/>
  </r>
  <r>
    <s v="C2775"/>
    <x v="1"/>
    <x v="2"/>
    <x v="4"/>
    <d v="2024-05-24T00:00:00"/>
    <s v="O6775"/>
    <d v="2023-06-12T00:00:00"/>
    <x v="2"/>
    <x v="1"/>
    <x v="1"/>
    <n v="5"/>
    <n v="123.04600000000001"/>
    <n v="615.23"/>
    <x v="1"/>
    <n v="21"/>
    <d v="2025-06-04T00:00:00"/>
    <n v="351"/>
    <x v="1"/>
    <n v="3"/>
    <d v="2025-03-03T00:00:00"/>
    <x v="1"/>
    <x v="5"/>
    <x v="6"/>
    <n v="376"/>
    <n v="0"/>
    <x v="0"/>
  </r>
  <r>
    <s v="C3758"/>
    <x v="0"/>
    <x v="1"/>
    <x v="1"/>
    <d v="2023-12-22T00:00:00"/>
    <s v="O7758"/>
    <d v="2023-06-12T00:00:00"/>
    <x v="3"/>
    <x v="1"/>
    <x v="2"/>
    <n v="3"/>
    <n v="225.05333333333331"/>
    <n v="675.16"/>
    <x v="0"/>
    <n v="1"/>
    <d v="2025-02-25T00:00:00"/>
    <n v="317"/>
    <x v="1"/>
    <n v="1"/>
    <d v="2025-07-28T00:00:00"/>
    <x v="0"/>
    <x v="5"/>
    <x v="6"/>
    <n v="431"/>
    <n v="0"/>
    <x v="0"/>
  </r>
  <r>
    <s v="C6351"/>
    <x v="0"/>
    <x v="2"/>
    <x v="4"/>
    <d v="2025-07-05T00:00:00"/>
    <s v="O10351"/>
    <d v="2023-06-12T00:00:00"/>
    <x v="2"/>
    <x v="4"/>
    <x v="2"/>
    <n v="3"/>
    <n v="113.24000000000001"/>
    <n v="339.72"/>
    <x v="2"/>
    <n v="49"/>
    <d v="2025-02-16T00:00:00"/>
    <n v="119"/>
    <x v="1"/>
    <n v="3"/>
    <d v="2025-01-20T00:00:00"/>
    <x v="1"/>
    <x v="5"/>
    <x v="6"/>
    <n v="-139"/>
    <n v="0"/>
    <x v="0"/>
  </r>
  <r>
    <s v="C2576"/>
    <x v="1"/>
    <x v="2"/>
    <x v="3"/>
    <d v="2023-12-21T00:00:00"/>
    <s v="O6576"/>
    <d v="2023-06-12T00:00:00"/>
    <x v="4"/>
    <x v="4"/>
    <x v="0"/>
    <n v="3"/>
    <n v="369.06333333333333"/>
    <n v="1107.19"/>
    <x v="1"/>
    <n v="33"/>
    <d v="2024-12-13T00:00:00"/>
    <n v="238"/>
    <x v="0"/>
    <n v="2"/>
    <d v="2025-03-19T00:00:00"/>
    <x v="1"/>
    <x v="5"/>
    <x v="6"/>
    <n v="358"/>
    <n v="1"/>
    <x v="0"/>
  </r>
  <r>
    <s v="C1437"/>
    <x v="0"/>
    <x v="0"/>
    <x v="4"/>
    <d v="2024-08-25T00:00:00"/>
    <s v="O5437"/>
    <d v="2023-07-12T00:00:00"/>
    <x v="0"/>
    <x v="3"/>
    <x v="2"/>
    <n v="5"/>
    <n v="177.65"/>
    <n v="888.25"/>
    <x v="1"/>
    <n v="35"/>
    <d v="2025-10-07T00:00:00"/>
    <n v="179"/>
    <x v="1"/>
    <n v="1"/>
    <d v="2025-08-08T00:00:00"/>
    <x v="0"/>
    <x v="0"/>
    <x v="7"/>
    <n v="408"/>
    <n v="0"/>
    <x v="0"/>
  </r>
  <r>
    <s v="C2145"/>
    <x v="2"/>
    <x v="1"/>
    <x v="3"/>
    <d v="2023-12-29T00:00:00"/>
    <s v="O6145"/>
    <d v="2023-07-12T00:00:00"/>
    <x v="1"/>
    <x v="4"/>
    <x v="0"/>
    <n v="2"/>
    <n v="679.76499999999999"/>
    <n v="1359.53"/>
    <x v="1"/>
    <n v="50"/>
    <d v="2025-12-04T00:00:00"/>
    <n v="118"/>
    <x v="0"/>
    <n v="1"/>
    <d v="2025-01-24T00:00:00"/>
    <x v="1"/>
    <x v="0"/>
    <x v="7"/>
    <n v="706"/>
    <n v="1"/>
    <x v="0"/>
  </r>
  <r>
    <s v="C2366"/>
    <x v="1"/>
    <x v="1"/>
    <x v="1"/>
    <d v="2024-12-23T00:00:00"/>
    <s v="O6366"/>
    <d v="2023-07-12T00:00:00"/>
    <x v="2"/>
    <x v="3"/>
    <x v="4"/>
    <n v="5"/>
    <n v="263.33199999999999"/>
    <n v="1316.66"/>
    <x v="2"/>
    <n v="5"/>
    <d v="2025-06-23T00:00:00"/>
    <n v="58"/>
    <x v="0"/>
    <n v="1"/>
    <d v="2025-05-05T00:00:00"/>
    <x v="2"/>
    <x v="0"/>
    <x v="7"/>
    <n v="182"/>
    <n v="1"/>
    <x v="0"/>
  </r>
  <r>
    <s v="C4824"/>
    <x v="1"/>
    <x v="0"/>
    <x v="4"/>
    <d v="2025-05-22T00:00:00"/>
    <s v="O8824"/>
    <d v="2023-07-12T00:00:00"/>
    <x v="2"/>
    <x v="0"/>
    <x v="0"/>
    <n v="4"/>
    <n v="69.637500000000003"/>
    <n v="278.55"/>
    <x v="0"/>
    <n v="45"/>
    <d v="2024-10-18T00:00:00"/>
    <n v="280"/>
    <x v="1"/>
    <n v="1"/>
    <d v="2024-12-23T00:00:00"/>
    <x v="2"/>
    <x v="0"/>
    <x v="7"/>
    <n v="-216"/>
    <n v="0"/>
    <x v="0"/>
  </r>
  <r>
    <s v="C5638"/>
    <x v="1"/>
    <x v="2"/>
    <x v="3"/>
    <d v="2025-04-29T00:00:00"/>
    <s v="O9638"/>
    <d v="2023-07-12T00:00:00"/>
    <x v="3"/>
    <x v="3"/>
    <x v="3"/>
    <n v="2"/>
    <n v="212.73"/>
    <n v="425.46"/>
    <x v="2"/>
    <n v="18"/>
    <d v="2025-07-26T00:00:00"/>
    <n v="27"/>
    <x v="1"/>
    <n v="5"/>
    <d v="2024-12-29T00:00:00"/>
    <x v="1"/>
    <x v="0"/>
    <x v="7"/>
    <n v="88"/>
    <n v="0"/>
    <x v="0"/>
  </r>
  <r>
    <s v="C1482"/>
    <x v="0"/>
    <x v="2"/>
    <x v="0"/>
    <d v="2023-09-26T00:00:00"/>
    <s v="O5482"/>
    <d v="2023-07-12T00:00:00"/>
    <x v="0"/>
    <x v="0"/>
    <x v="3"/>
    <n v="3"/>
    <n v="397.18"/>
    <n v="1191.54"/>
    <x v="1"/>
    <n v="11"/>
    <d v="2024-12-21T00:00:00"/>
    <n v="71"/>
    <x v="0"/>
    <n v="3"/>
    <d v="2024-10-30T00:00:00"/>
    <x v="1"/>
    <x v="0"/>
    <x v="7"/>
    <n v="452"/>
    <n v="1"/>
    <x v="0"/>
  </r>
  <r>
    <s v="C1567"/>
    <x v="1"/>
    <x v="1"/>
    <x v="0"/>
    <d v="2025-11-08T00:00:00"/>
    <s v="O5567"/>
    <d v="2023-07-12T00:00:00"/>
    <x v="3"/>
    <x v="3"/>
    <x v="0"/>
    <n v="1"/>
    <n v="1238.3800000000001"/>
    <n v="1238.3800000000001"/>
    <x v="0"/>
    <n v="6"/>
    <d v="2025-01-30T00:00:00"/>
    <n v="302"/>
    <x v="1"/>
    <n v="3"/>
    <d v="2024-03-09T00:00:00"/>
    <x v="2"/>
    <x v="0"/>
    <x v="7"/>
    <n v="-282"/>
    <n v="0"/>
    <x v="0"/>
  </r>
  <r>
    <s v="C5655"/>
    <x v="1"/>
    <x v="1"/>
    <x v="0"/>
    <d v="2025-03-26T00:00:00"/>
    <s v="O9655"/>
    <d v="2023-07-12T00:00:00"/>
    <x v="0"/>
    <x v="4"/>
    <x v="2"/>
    <n v="5"/>
    <n v="263.726"/>
    <n v="1318.63"/>
    <x v="0"/>
    <n v="48"/>
    <d v="2025-03-13T00:00:00"/>
    <n v="1"/>
    <x v="0"/>
    <n v="2"/>
    <d v="2024-05-12T00:00:00"/>
    <x v="0"/>
    <x v="0"/>
    <x v="7"/>
    <n v="-13"/>
    <n v="1"/>
    <x v="0"/>
  </r>
  <r>
    <s v="C5622"/>
    <x v="2"/>
    <x v="2"/>
    <x v="4"/>
    <d v="2025-05-23T00:00:00"/>
    <s v="O9622"/>
    <d v="2023-07-12T00:00:00"/>
    <x v="1"/>
    <x v="2"/>
    <x v="1"/>
    <n v="5"/>
    <n v="39.32"/>
    <n v="196.6"/>
    <x v="0"/>
    <n v="4"/>
    <d v="2024-08-23T00:00:00"/>
    <n v="284"/>
    <x v="0"/>
    <n v="2"/>
    <d v="2024-11-23T00:00:00"/>
    <x v="0"/>
    <x v="0"/>
    <x v="7"/>
    <n v="-273"/>
    <n v="1"/>
    <x v="0"/>
  </r>
  <r>
    <s v="C2463"/>
    <x v="1"/>
    <x v="2"/>
    <x v="4"/>
    <d v="2025-11-02T00:00:00"/>
    <s v="O6463"/>
    <d v="2023-08-12T00:00:00"/>
    <x v="4"/>
    <x v="3"/>
    <x v="0"/>
    <n v="1"/>
    <n v="1087.2"/>
    <n v="1087.2"/>
    <x v="1"/>
    <n v="48"/>
    <d v="2024-11-20T00:00:00"/>
    <n v="77"/>
    <x v="0"/>
    <n v="4"/>
    <d v="2025-06-01T00:00:00"/>
    <x v="1"/>
    <x v="3"/>
    <x v="0"/>
    <n v="-347"/>
    <n v="1"/>
    <x v="0"/>
  </r>
  <r>
    <s v="C1705"/>
    <x v="1"/>
    <x v="1"/>
    <x v="2"/>
    <d v="2024-10-12T00:00:00"/>
    <s v="O5705"/>
    <d v="2023-08-12T00:00:00"/>
    <x v="3"/>
    <x v="0"/>
    <x v="1"/>
    <n v="1"/>
    <n v="1024.1500000000001"/>
    <n v="1024.1500000000001"/>
    <x v="1"/>
    <n v="20"/>
    <d v="2024-08-12T00:00:00"/>
    <n v="93"/>
    <x v="0"/>
    <n v="4"/>
    <d v="2025-02-04T00:00:00"/>
    <x v="1"/>
    <x v="3"/>
    <x v="0"/>
    <n v="-61"/>
    <n v="1"/>
    <x v="0"/>
  </r>
  <r>
    <s v="C1709"/>
    <x v="1"/>
    <x v="2"/>
    <x v="1"/>
    <d v="2024-08-19T00:00:00"/>
    <s v="O5709"/>
    <d v="2023-08-12T00:00:00"/>
    <x v="0"/>
    <x v="3"/>
    <x v="1"/>
    <n v="1"/>
    <n v="340.04"/>
    <n v="340.04"/>
    <x v="2"/>
    <n v="2"/>
    <d v="2025-03-25T00:00:00"/>
    <n v="455"/>
    <x v="0"/>
    <n v="4"/>
    <d v="2025-06-25T00:00:00"/>
    <x v="1"/>
    <x v="3"/>
    <x v="0"/>
    <n v="218"/>
    <n v="1"/>
    <x v="0"/>
  </r>
  <r>
    <s v="C6672"/>
    <x v="2"/>
    <x v="2"/>
    <x v="0"/>
    <d v="2024-03-14T00:00:00"/>
    <s v="O10672"/>
    <d v="2023-08-12T00:00:00"/>
    <x v="2"/>
    <x v="3"/>
    <x v="0"/>
    <n v="5"/>
    <n v="177.54000000000002"/>
    <n v="887.7"/>
    <x v="0"/>
    <n v="2"/>
    <d v="2024-12-17T00:00:00"/>
    <n v="438"/>
    <x v="1"/>
    <n v="1"/>
    <d v="2025-06-01T00:00:00"/>
    <x v="2"/>
    <x v="3"/>
    <x v="0"/>
    <n v="278"/>
    <n v="0"/>
    <x v="0"/>
  </r>
  <r>
    <s v="C3329"/>
    <x v="2"/>
    <x v="2"/>
    <x v="4"/>
    <d v="2024-11-09T00:00:00"/>
    <s v="O7329"/>
    <d v="2023-08-12T00:00:00"/>
    <x v="1"/>
    <x v="2"/>
    <x v="0"/>
    <n v="5"/>
    <n v="218.87800000000001"/>
    <n v="1094.3900000000001"/>
    <x v="0"/>
    <n v="15"/>
    <d v="2024-08-28T00:00:00"/>
    <n v="146"/>
    <x v="1"/>
    <n v="4"/>
    <d v="2025-07-16T00:00:00"/>
    <x v="2"/>
    <x v="3"/>
    <x v="0"/>
    <n v="-73"/>
    <n v="0"/>
    <x v="0"/>
  </r>
  <r>
    <s v="C5520"/>
    <x v="0"/>
    <x v="0"/>
    <x v="2"/>
    <d v="2025-08-17T00:00:00"/>
    <s v="O9520"/>
    <d v="2023-08-12T00:00:00"/>
    <x v="0"/>
    <x v="4"/>
    <x v="4"/>
    <n v="4"/>
    <n v="94.867500000000007"/>
    <n v="379.47"/>
    <x v="1"/>
    <n v="36"/>
    <d v="2025-05-08T00:00:00"/>
    <n v="65"/>
    <x v="0"/>
    <n v="2"/>
    <d v="2024-09-26T00:00:00"/>
    <x v="0"/>
    <x v="3"/>
    <x v="0"/>
    <n v="-101"/>
    <n v="1"/>
    <x v="0"/>
  </r>
  <r>
    <s v="C6197"/>
    <x v="0"/>
    <x v="2"/>
    <x v="1"/>
    <d v="2023-07-09T00:00:00"/>
    <s v="O10197"/>
    <d v="2023-08-12T00:00:00"/>
    <x v="2"/>
    <x v="3"/>
    <x v="3"/>
    <n v="1"/>
    <n v="473.14"/>
    <n v="473.14"/>
    <x v="2"/>
    <n v="30"/>
    <d v="2024-12-11T00:00:00"/>
    <n v="464"/>
    <x v="0"/>
    <n v="2"/>
    <d v="2025-06-02T00:00:00"/>
    <x v="2"/>
    <x v="3"/>
    <x v="0"/>
    <n v="521"/>
    <n v="1"/>
    <x v="0"/>
  </r>
  <r>
    <s v="C1056"/>
    <x v="2"/>
    <x v="0"/>
    <x v="2"/>
    <d v="2023-11-27T00:00:00"/>
    <s v="O5056"/>
    <d v="2023-08-12T00:00:00"/>
    <x v="4"/>
    <x v="2"/>
    <x v="1"/>
    <n v="4"/>
    <n v="256.38749999999999"/>
    <n v="1025.55"/>
    <x v="1"/>
    <n v="26"/>
    <d v="2024-09-30T00:00:00"/>
    <n v="393"/>
    <x v="0"/>
    <n v="3"/>
    <d v="2024-09-22T00:00:00"/>
    <x v="0"/>
    <x v="3"/>
    <x v="0"/>
    <n v="308"/>
    <n v="1"/>
    <x v="0"/>
  </r>
  <r>
    <s v="C3597"/>
    <x v="1"/>
    <x v="0"/>
    <x v="0"/>
    <d v="2023-11-19T00:00:00"/>
    <s v="O7597"/>
    <d v="2023-08-12T00:00:00"/>
    <x v="4"/>
    <x v="1"/>
    <x v="1"/>
    <n v="3"/>
    <n v="33.916666666666664"/>
    <n v="101.75"/>
    <x v="0"/>
    <n v="43"/>
    <d v="2025-01-29T00:00:00"/>
    <n v="140"/>
    <x v="0"/>
    <n v="1"/>
    <d v="2025-09-06T00:00:00"/>
    <x v="0"/>
    <x v="3"/>
    <x v="0"/>
    <n v="437"/>
    <n v="1"/>
    <x v="0"/>
  </r>
  <r>
    <s v="C4162"/>
    <x v="0"/>
    <x v="0"/>
    <x v="2"/>
    <d v="2024-04-06T00:00:00"/>
    <s v="O8162"/>
    <d v="2023-08-12T00:00:00"/>
    <x v="3"/>
    <x v="2"/>
    <x v="2"/>
    <n v="4"/>
    <n v="114.10250000000001"/>
    <n v="456.41"/>
    <x v="1"/>
    <n v="48"/>
    <d v="2024-08-10T00:00:00"/>
    <n v="317"/>
    <x v="1"/>
    <n v="3"/>
    <d v="2025-01-15T00:00:00"/>
    <x v="0"/>
    <x v="3"/>
    <x v="0"/>
    <n v="126"/>
    <n v="0"/>
    <x v="0"/>
  </r>
  <r>
    <s v="C2625"/>
    <x v="1"/>
    <x v="2"/>
    <x v="1"/>
    <d v="2025-02-08T00:00:00"/>
    <s v="O6625"/>
    <d v="2023-08-12T00:00:00"/>
    <x v="2"/>
    <x v="4"/>
    <x v="3"/>
    <n v="5"/>
    <n v="123.81400000000001"/>
    <n v="619.07000000000005"/>
    <x v="2"/>
    <n v="39"/>
    <d v="2025-09-03T00:00:00"/>
    <n v="326"/>
    <x v="0"/>
    <n v="1"/>
    <d v="2025-04-15T00:00:00"/>
    <x v="1"/>
    <x v="3"/>
    <x v="0"/>
    <n v="207"/>
    <n v="1"/>
    <x v="0"/>
  </r>
  <r>
    <s v="C5261"/>
    <x v="0"/>
    <x v="2"/>
    <x v="3"/>
    <d v="2025-03-02T00:00:00"/>
    <s v="O9261"/>
    <d v="2023-08-12T00:00:00"/>
    <x v="1"/>
    <x v="0"/>
    <x v="3"/>
    <n v="2"/>
    <n v="697.32"/>
    <n v="1394.64"/>
    <x v="0"/>
    <n v="36"/>
    <d v="2024-01-11T00:00:00"/>
    <n v="425"/>
    <x v="1"/>
    <n v="1"/>
    <d v="2025-06-02T00:00:00"/>
    <x v="0"/>
    <x v="3"/>
    <x v="0"/>
    <n v="-416"/>
    <n v="0"/>
    <x v="0"/>
  </r>
  <r>
    <s v="C2159"/>
    <x v="2"/>
    <x v="1"/>
    <x v="2"/>
    <d v="2024-04-20T00:00:00"/>
    <s v="O6159"/>
    <d v="2023-08-12T00:00:00"/>
    <x v="2"/>
    <x v="1"/>
    <x v="0"/>
    <n v="2"/>
    <n v="172.3"/>
    <n v="344.6"/>
    <x v="0"/>
    <n v="48"/>
    <d v="2025-08-08T00:00:00"/>
    <n v="466"/>
    <x v="1"/>
    <n v="5"/>
    <d v="2025-06-15T00:00:00"/>
    <x v="2"/>
    <x v="3"/>
    <x v="0"/>
    <n v="475"/>
    <n v="0"/>
    <x v="0"/>
  </r>
  <r>
    <s v="C5745"/>
    <x v="0"/>
    <x v="2"/>
    <x v="3"/>
    <d v="2023-11-21T00:00:00"/>
    <s v="O9745"/>
    <d v="2023-09-12T00:00:00"/>
    <x v="3"/>
    <x v="2"/>
    <x v="4"/>
    <n v="4"/>
    <n v="296.07499999999999"/>
    <n v="1184.3"/>
    <x v="1"/>
    <n v="13"/>
    <d v="2024-04-09T00:00:00"/>
    <n v="331"/>
    <x v="1"/>
    <n v="1"/>
    <d v="2024-10-22T00:00:00"/>
    <x v="2"/>
    <x v="6"/>
    <x v="8"/>
    <n v="140"/>
    <n v="0"/>
    <x v="0"/>
  </r>
  <r>
    <s v="C6662"/>
    <x v="2"/>
    <x v="2"/>
    <x v="1"/>
    <d v="2024-11-04T00:00:00"/>
    <s v="O10662"/>
    <d v="2023-09-12T00:00:00"/>
    <x v="3"/>
    <x v="2"/>
    <x v="3"/>
    <n v="4"/>
    <n v="270.44499999999999"/>
    <n v="1081.78"/>
    <x v="1"/>
    <n v="24"/>
    <d v="2025-06-28T00:00:00"/>
    <n v="185"/>
    <x v="0"/>
    <n v="3"/>
    <d v="2025-09-07T00:00:00"/>
    <x v="2"/>
    <x v="6"/>
    <x v="8"/>
    <n v="236"/>
    <n v="1"/>
    <x v="0"/>
  </r>
  <r>
    <s v="C2647"/>
    <x v="1"/>
    <x v="0"/>
    <x v="2"/>
    <d v="2024-02-22T00:00:00"/>
    <s v="O6647"/>
    <d v="2023-09-12T00:00:00"/>
    <x v="0"/>
    <x v="2"/>
    <x v="1"/>
    <n v="4"/>
    <n v="243.30250000000001"/>
    <n v="973.21"/>
    <x v="0"/>
    <n v="31"/>
    <d v="2025-09-04T00:00:00"/>
    <n v="314"/>
    <x v="1"/>
    <n v="2"/>
    <d v="2025-02-08T00:00:00"/>
    <x v="2"/>
    <x v="6"/>
    <x v="8"/>
    <n v="560"/>
    <n v="0"/>
    <x v="0"/>
  </r>
  <r>
    <s v="C2496"/>
    <x v="2"/>
    <x v="1"/>
    <x v="4"/>
    <d v="2023-08-09T00:00:00"/>
    <s v="O6496"/>
    <d v="2023-09-12T00:00:00"/>
    <x v="1"/>
    <x v="2"/>
    <x v="0"/>
    <n v="4"/>
    <n v="258.71499999999997"/>
    <n v="1034.8599999999999"/>
    <x v="2"/>
    <n v="42"/>
    <d v="2025-10-06T00:00:00"/>
    <n v="310"/>
    <x v="0"/>
    <n v="5"/>
    <d v="2025-06-13T00:00:00"/>
    <x v="1"/>
    <x v="6"/>
    <x v="8"/>
    <n v="789"/>
    <n v="1"/>
    <x v="0"/>
  </r>
  <r>
    <s v="C1746"/>
    <x v="2"/>
    <x v="1"/>
    <x v="0"/>
    <d v="2024-12-30T00:00:00"/>
    <s v="O5746"/>
    <d v="2023-09-12T00:00:00"/>
    <x v="0"/>
    <x v="1"/>
    <x v="3"/>
    <n v="1"/>
    <n v="437.22"/>
    <n v="437.22"/>
    <x v="1"/>
    <n v="48"/>
    <d v="2025-04-06T00:00:00"/>
    <n v="88"/>
    <x v="0"/>
    <n v="2"/>
    <d v="2024-11-24T00:00:00"/>
    <x v="0"/>
    <x v="6"/>
    <x v="8"/>
    <n v="97"/>
    <n v="1"/>
    <x v="0"/>
  </r>
  <r>
    <s v="C3399"/>
    <x v="1"/>
    <x v="0"/>
    <x v="4"/>
    <d v="2025-07-17T00:00:00"/>
    <s v="O7399"/>
    <d v="2023-09-12T00:00:00"/>
    <x v="1"/>
    <x v="1"/>
    <x v="0"/>
    <n v="3"/>
    <n v="322.08666666666664"/>
    <n v="966.26"/>
    <x v="2"/>
    <n v="10"/>
    <d v="2025-05-27T00:00:00"/>
    <n v="285"/>
    <x v="0"/>
    <n v="4"/>
    <d v="2024-09-30T00:00:00"/>
    <x v="1"/>
    <x v="6"/>
    <x v="8"/>
    <n v="-51"/>
    <n v="1"/>
    <x v="0"/>
  </r>
  <r>
    <s v="C4841"/>
    <x v="0"/>
    <x v="1"/>
    <x v="4"/>
    <d v="2023-05-09T00:00:00"/>
    <s v="O8841"/>
    <d v="2023-09-12T00:00:00"/>
    <x v="3"/>
    <x v="3"/>
    <x v="1"/>
    <n v="1"/>
    <n v="654.21"/>
    <n v="654.21"/>
    <x v="0"/>
    <n v="2"/>
    <d v="2024-12-19T00:00:00"/>
    <n v="75"/>
    <x v="1"/>
    <n v="5"/>
    <d v="2025-01-26T00:00:00"/>
    <x v="0"/>
    <x v="6"/>
    <x v="8"/>
    <n v="590"/>
    <n v="0"/>
    <x v="0"/>
  </r>
  <r>
    <s v="C4739"/>
    <x v="0"/>
    <x v="1"/>
    <x v="3"/>
    <d v="2025-05-16T00:00:00"/>
    <s v="O8739"/>
    <d v="2023-09-12T00:00:00"/>
    <x v="2"/>
    <x v="1"/>
    <x v="4"/>
    <n v="5"/>
    <n v="189.61199999999999"/>
    <n v="948.06"/>
    <x v="0"/>
    <n v="10"/>
    <d v="2025-01-20T00:00:00"/>
    <n v="193"/>
    <x v="0"/>
    <n v="1"/>
    <d v="2025-05-04T00:00:00"/>
    <x v="2"/>
    <x v="6"/>
    <x v="8"/>
    <n v="-116"/>
    <n v="1"/>
    <x v="0"/>
  </r>
  <r>
    <s v="C6481"/>
    <x v="1"/>
    <x v="1"/>
    <x v="4"/>
    <d v="2025-07-05T00:00:00"/>
    <s v="O10481"/>
    <d v="2023-09-12T00:00:00"/>
    <x v="1"/>
    <x v="3"/>
    <x v="1"/>
    <n v="4"/>
    <n v="305.50749999999999"/>
    <n v="1222.03"/>
    <x v="1"/>
    <n v="50"/>
    <d v="2024-11-27T00:00:00"/>
    <n v="391"/>
    <x v="1"/>
    <n v="5"/>
    <d v="2024-10-22T00:00:00"/>
    <x v="2"/>
    <x v="6"/>
    <x v="8"/>
    <n v="-220"/>
    <n v="0"/>
    <x v="0"/>
  </r>
  <r>
    <s v="C3352"/>
    <x v="1"/>
    <x v="0"/>
    <x v="3"/>
    <d v="2024-04-15T00:00:00"/>
    <s v="O7352"/>
    <d v="2023-10-12T00:00:00"/>
    <x v="4"/>
    <x v="1"/>
    <x v="1"/>
    <n v="5"/>
    <n v="226.32"/>
    <n v="1131.5999999999999"/>
    <x v="0"/>
    <n v="4"/>
    <d v="2024-04-11T00:00:00"/>
    <n v="498"/>
    <x v="1"/>
    <n v="5"/>
    <d v="2025-05-25T00:00:00"/>
    <x v="2"/>
    <x v="1"/>
    <x v="9"/>
    <n v="-4"/>
    <n v="0"/>
    <x v="0"/>
  </r>
  <r>
    <s v="C6852"/>
    <x v="2"/>
    <x v="0"/>
    <x v="1"/>
    <d v="2025-06-17T00:00:00"/>
    <s v="O10852"/>
    <d v="2023-10-12T00:00:00"/>
    <x v="4"/>
    <x v="0"/>
    <x v="2"/>
    <n v="5"/>
    <n v="34.404000000000003"/>
    <n v="172.02"/>
    <x v="2"/>
    <n v="20"/>
    <d v="2025-06-18T00:00:00"/>
    <n v="254"/>
    <x v="0"/>
    <n v="3"/>
    <d v="2025-03-23T00:00:00"/>
    <x v="0"/>
    <x v="1"/>
    <x v="9"/>
    <n v="1"/>
    <n v="1"/>
    <x v="0"/>
  </r>
  <r>
    <s v="C2895"/>
    <x v="1"/>
    <x v="1"/>
    <x v="4"/>
    <d v="2023-10-11T00:00:00"/>
    <s v="O6895"/>
    <d v="2023-10-12T00:00:00"/>
    <x v="4"/>
    <x v="1"/>
    <x v="2"/>
    <n v="1"/>
    <n v="714.28"/>
    <n v="714.28"/>
    <x v="1"/>
    <n v="41"/>
    <d v="2024-10-14T00:00:00"/>
    <n v="444"/>
    <x v="1"/>
    <n v="2"/>
    <d v="2025-07-14T00:00:00"/>
    <x v="0"/>
    <x v="1"/>
    <x v="9"/>
    <n v="369"/>
    <n v="0"/>
    <x v="0"/>
  </r>
  <r>
    <s v="C2811"/>
    <x v="2"/>
    <x v="1"/>
    <x v="0"/>
    <d v="2024-06-20T00:00:00"/>
    <s v="O6811"/>
    <d v="2023-11-12T00:00:00"/>
    <x v="3"/>
    <x v="2"/>
    <x v="1"/>
    <n v="5"/>
    <n v="180.75"/>
    <n v="903.75"/>
    <x v="1"/>
    <n v="26"/>
    <d v="2024-12-23T00:00:00"/>
    <n v="270"/>
    <x v="0"/>
    <n v="1"/>
    <d v="2024-08-11T00:00:00"/>
    <x v="0"/>
    <x v="4"/>
    <x v="10"/>
    <n v="186"/>
    <n v="1"/>
    <x v="0"/>
  </r>
  <r>
    <s v="C4653"/>
    <x v="0"/>
    <x v="1"/>
    <x v="0"/>
    <d v="2023-02-11T00:00:00"/>
    <s v="O8653"/>
    <d v="2023-11-12T00:00:00"/>
    <x v="0"/>
    <x v="4"/>
    <x v="4"/>
    <n v="2"/>
    <n v="369.05500000000001"/>
    <n v="738.11"/>
    <x v="0"/>
    <n v="18"/>
    <d v="2025-04-05T00:00:00"/>
    <n v="52"/>
    <x v="0"/>
    <n v="4"/>
    <d v="2025-06-08T00:00:00"/>
    <x v="1"/>
    <x v="4"/>
    <x v="10"/>
    <n v="784"/>
    <n v="1"/>
    <x v="0"/>
  </r>
  <r>
    <s v="C2498"/>
    <x v="0"/>
    <x v="2"/>
    <x v="1"/>
    <d v="2023-11-16T00:00:00"/>
    <s v="O6498"/>
    <d v="2023-11-12T00:00:00"/>
    <x v="1"/>
    <x v="2"/>
    <x v="3"/>
    <n v="5"/>
    <n v="240.148"/>
    <n v="1200.74"/>
    <x v="0"/>
    <n v="13"/>
    <d v="2025-07-31T00:00:00"/>
    <n v="351"/>
    <x v="0"/>
    <n v="3"/>
    <d v="2024-10-26T00:00:00"/>
    <x v="0"/>
    <x v="4"/>
    <x v="10"/>
    <n v="623"/>
    <n v="1"/>
    <x v="0"/>
  </r>
  <r>
    <s v="C6082"/>
    <x v="2"/>
    <x v="1"/>
    <x v="0"/>
    <d v="2024-09-08T00:00:00"/>
    <s v="O10082"/>
    <d v="2023-11-12T00:00:00"/>
    <x v="3"/>
    <x v="2"/>
    <x v="4"/>
    <n v="5"/>
    <n v="141.274"/>
    <n v="706.37"/>
    <x v="1"/>
    <n v="39"/>
    <d v="2025-01-16T00:00:00"/>
    <n v="431"/>
    <x v="1"/>
    <n v="2"/>
    <d v="2025-07-15T00:00:00"/>
    <x v="2"/>
    <x v="4"/>
    <x v="10"/>
    <n v="130"/>
    <n v="0"/>
    <x v="0"/>
  </r>
  <r>
    <s v="C3506"/>
    <x v="1"/>
    <x v="1"/>
    <x v="4"/>
    <d v="2025-01-23T00:00:00"/>
    <s v="O7506"/>
    <d v="2023-11-12T00:00:00"/>
    <x v="1"/>
    <x v="0"/>
    <x v="3"/>
    <n v="2"/>
    <n v="284.54500000000002"/>
    <n v="569.09"/>
    <x v="0"/>
    <n v="18"/>
    <d v="2024-09-19T00:00:00"/>
    <n v="107"/>
    <x v="0"/>
    <n v="2"/>
    <d v="2025-03-30T00:00:00"/>
    <x v="0"/>
    <x v="4"/>
    <x v="10"/>
    <n v="-126"/>
    <n v="1"/>
    <x v="0"/>
  </r>
  <r>
    <s v="C5688"/>
    <x v="2"/>
    <x v="1"/>
    <x v="2"/>
    <d v="2024-10-07T00:00:00"/>
    <s v="O9688"/>
    <d v="2023-11-12T00:00:00"/>
    <x v="3"/>
    <x v="2"/>
    <x v="1"/>
    <n v="1"/>
    <n v="1247.8800000000001"/>
    <n v="1247.8800000000001"/>
    <x v="1"/>
    <n v="36"/>
    <d v="2024-06-09T00:00:00"/>
    <n v="465"/>
    <x v="0"/>
    <n v="2"/>
    <d v="2025-06-08T00:00:00"/>
    <x v="1"/>
    <x v="4"/>
    <x v="10"/>
    <n v="-120"/>
    <n v="1"/>
    <x v="0"/>
  </r>
  <r>
    <s v="C3836"/>
    <x v="1"/>
    <x v="0"/>
    <x v="1"/>
    <d v="2024-09-11T00:00:00"/>
    <s v="O7836"/>
    <d v="2023-11-12T00:00:00"/>
    <x v="0"/>
    <x v="2"/>
    <x v="3"/>
    <n v="5"/>
    <n v="208.61399999999998"/>
    <n v="1043.07"/>
    <x v="1"/>
    <n v="43"/>
    <d v="2025-04-02T00:00:00"/>
    <n v="401"/>
    <x v="0"/>
    <n v="4"/>
    <d v="2024-09-26T00:00:00"/>
    <x v="0"/>
    <x v="4"/>
    <x v="10"/>
    <n v="203"/>
    <n v="1"/>
    <x v="0"/>
  </r>
  <r>
    <s v="C4593"/>
    <x v="0"/>
    <x v="2"/>
    <x v="4"/>
    <d v="2023-12-20T00:00:00"/>
    <s v="O8593"/>
    <d v="2023-12-12T00:00:00"/>
    <x v="1"/>
    <x v="4"/>
    <x v="3"/>
    <n v="2"/>
    <n v="256.11500000000001"/>
    <n v="512.23"/>
    <x v="1"/>
    <n v="6"/>
    <d v="2024-02-12T00:00:00"/>
    <n v="498"/>
    <x v="1"/>
    <n v="2"/>
    <d v="2024-11-18T00:00:00"/>
    <x v="2"/>
    <x v="6"/>
    <x v="11"/>
    <n v="54"/>
    <n v="0"/>
    <x v="0"/>
  </r>
  <r>
    <s v="C5529"/>
    <x v="2"/>
    <x v="2"/>
    <x v="1"/>
    <d v="2024-06-18T00:00:00"/>
    <s v="O9529"/>
    <d v="2023-12-12T00:00:00"/>
    <x v="1"/>
    <x v="1"/>
    <x v="4"/>
    <n v="2"/>
    <n v="603.9"/>
    <n v="1207.8"/>
    <x v="0"/>
    <n v="12"/>
    <d v="2024-02-10T00:00:00"/>
    <n v="452"/>
    <x v="1"/>
    <n v="4"/>
    <d v="2025-04-15T00:00:00"/>
    <x v="1"/>
    <x v="6"/>
    <x v="11"/>
    <n v="-129"/>
    <n v="0"/>
    <x v="0"/>
  </r>
  <r>
    <s v="C4921"/>
    <x v="1"/>
    <x v="2"/>
    <x v="0"/>
    <d v="2025-08-02T00:00:00"/>
    <s v="O8921"/>
    <d v="2023-12-12T00:00:00"/>
    <x v="2"/>
    <x v="2"/>
    <x v="1"/>
    <n v="1"/>
    <n v="536.5"/>
    <n v="536.5"/>
    <x v="2"/>
    <n v="24"/>
    <d v="2025-06-06T00:00:00"/>
    <n v="494"/>
    <x v="0"/>
    <n v="2"/>
    <d v="2024-10-27T00:00:00"/>
    <x v="0"/>
    <x v="6"/>
    <x v="11"/>
    <n v="-57"/>
    <n v="1"/>
    <x v="0"/>
  </r>
  <r>
    <s v="C2172"/>
    <x v="0"/>
    <x v="2"/>
    <x v="0"/>
    <d v="2023-12-25T00:00:00"/>
    <s v="O6172"/>
    <d v="2023-12-12T00:00:00"/>
    <x v="2"/>
    <x v="3"/>
    <x v="0"/>
    <n v="2"/>
    <n v="110.64"/>
    <n v="221.28"/>
    <x v="0"/>
    <n v="19"/>
    <d v="2024-10-11T00:00:00"/>
    <n v="13"/>
    <x v="1"/>
    <n v="4"/>
    <d v="2025-02-07T00:00:00"/>
    <x v="2"/>
    <x v="6"/>
    <x v="11"/>
    <n v="291"/>
    <n v="0"/>
    <x v="0"/>
  </r>
  <r>
    <s v="C5198"/>
    <x v="0"/>
    <x v="1"/>
    <x v="0"/>
    <d v="2025-01-21T00:00:00"/>
    <s v="O9198"/>
    <d v="2023-12-12T00:00:00"/>
    <x v="2"/>
    <x v="3"/>
    <x v="1"/>
    <n v="5"/>
    <n v="182.94"/>
    <n v="914.7"/>
    <x v="1"/>
    <n v="47"/>
    <d v="2025-05-02T00:00:00"/>
    <n v="378"/>
    <x v="0"/>
    <n v="5"/>
    <d v="2025-05-24T00:00:00"/>
    <x v="0"/>
    <x v="6"/>
    <x v="11"/>
    <n v="101"/>
    <n v="1"/>
    <x v="0"/>
  </r>
  <r>
    <s v="C3890"/>
    <x v="2"/>
    <x v="2"/>
    <x v="0"/>
    <d v="2023-09-25T00:00:00"/>
    <s v="O7890"/>
    <d v="2023-12-12T00:00:00"/>
    <x v="3"/>
    <x v="4"/>
    <x v="0"/>
    <n v="3"/>
    <n v="434.26"/>
    <n v="1302.78"/>
    <x v="0"/>
    <n v="21"/>
    <d v="2025-06-27T00:00:00"/>
    <n v="238"/>
    <x v="0"/>
    <n v="1"/>
    <d v="2024-11-09T00:00:00"/>
    <x v="1"/>
    <x v="6"/>
    <x v="11"/>
    <n v="641"/>
    <n v="1"/>
    <x v="0"/>
  </r>
  <r>
    <s v="C1029"/>
    <x v="0"/>
    <x v="1"/>
    <x v="0"/>
    <d v="2024-08-05T00:00:00"/>
    <s v="O5029"/>
    <d v="2023-12-12T00:00:00"/>
    <x v="1"/>
    <x v="2"/>
    <x v="4"/>
    <n v="4"/>
    <n v="169.06"/>
    <n v="676.24"/>
    <x v="2"/>
    <n v="42"/>
    <d v="2025-04-25T00:00:00"/>
    <n v="109"/>
    <x v="1"/>
    <n v="1"/>
    <d v="2025-02-05T00:00:00"/>
    <x v="0"/>
    <x v="6"/>
    <x v="11"/>
    <n v="263"/>
    <n v="0"/>
    <x v="0"/>
  </r>
  <r>
    <s v="C6459"/>
    <x v="2"/>
    <x v="1"/>
    <x v="0"/>
    <d v="2024-02-01T00:00:00"/>
    <s v="O10459"/>
    <d v="2023-12-12T00:00:00"/>
    <x v="4"/>
    <x v="0"/>
    <x v="4"/>
    <n v="4"/>
    <n v="240.13749999999999"/>
    <n v="960.55"/>
    <x v="0"/>
    <n v="19"/>
    <d v="2025-06-20T00:00:00"/>
    <n v="67"/>
    <x v="1"/>
    <n v="5"/>
    <d v="2025-04-20T00:00:00"/>
    <x v="1"/>
    <x v="6"/>
    <x v="11"/>
    <n v="505"/>
    <n v="0"/>
    <x v="0"/>
  </r>
  <r>
    <s v="C4074"/>
    <x v="0"/>
    <x v="0"/>
    <x v="3"/>
    <d v="2024-09-25T00:00:00"/>
    <s v="O8074"/>
    <d v="2023-12-13T00:00:00"/>
    <x v="4"/>
    <x v="2"/>
    <x v="4"/>
    <n v="5"/>
    <n v="119.578"/>
    <n v="597.89"/>
    <x v="1"/>
    <n v="47"/>
    <d v="2025-01-29T00:00:00"/>
    <n v="104"/>
    <x v="0"/>
    <n v="4"/>
    <d v="2025-05-31T00:00:00"/>
    <x v="0"/>
    <x v="0"/>
    <x v="11"/>
    <n v="126"/>
    <n v="1"/>
    <x v="0"/>
  </r>
  <r>
    <s v="C2883"/>
    <x v="1"/>
    <x v="0"/>
    <x v="0"/>
    <d v="2024-10-26T00:00:00"/>
    <s v="O6883"/>
    <d v="2023-12-13T00:00:00"/>
    <x v="0"/>
    <x v="4"/>
    <x v="4"/>
    <n v="3"/>
    <n v="87.95"/>
    <n v="263.85000000000002"/>
    <x v="2"/>
    <n v="31"/>
    <d v="2025-04-16T00:00:00"/>
    <n v="491"/>
    <x v="1"/>
    <n v="1"/>
    <d v="2025-02-13T00:00:00"/>
    <x v="0"/>
    <x v="0"/>
    <x v="11"/>
    <n v="172"/>
    <n v="0"/>
    <x v="0"/>
  </r>
  <r>
    <s v="C1704"/>
    <x v="1"/>
    <x v="0"/>
    <x v="3"/>
    <d v="2024-05-05T00:00:00"/>
    <s v="O5704"/>
    <d v="2023-12-13T00:00:00"/>
    <x v="1"/>
    <x v="2"/>
    <x v="0"/>
    <n v="1"/>
    <n v="674.19"/>
    <n v="674.19"/>
    <x v="1"/>
    <n v="30"/>
    <d v="2024-11-24T00:00:00"/>
    <n v="265"/>
    <x v="1"/>
    <n v="1"/>
    <d v="2024-08-30T00:00:00"/>
    <x v="1"/>
    <x v="0"/>
    <x v="11"/>
    <n v="203"/>
    <n v="0"/>
    <x v="0"/>
  </r>
  <r>
    <s v="C5269"/>
    <x v="2"/>
    <x v="0"/>
    <x v="2"/>
    <d v="2025-10-07T00:00:00"/>
    <s v="O9269"/>
    <d v="2023-12-13T00:00:00"/>
    <x v="3"/>
    <x v="4"/>
    <x v="3"/>
    <n v="1"/>
    <n v="764.38"/>
    <n v="764.38"/>
    <x v="2"/>
    <n v="7"/>
    <d v="2025-07-23T00:00:00"/>
    <n v="314"/>
    <x v="0"/>
    <n v="2"/>
    <d v="2025-07-24T00:00:00"/>
    <x v="2"/>
    <x v="0"/>
    <x v="11"/>
    <n v="-76"/>
    <n v="1"/>
    <x v="0"/>
  </r>
  <r>
    <s v="C2202"/>
    <x v="1"/>
    <x v="2"/>
    <x v="3"/>
    <d v="2025-12-01T00:00:00"/>
    <s v="O6202"/>
    <d v="2023-12-13T00:00:00"/>
    <x v="4"/>
    <x v="4"/>
    <x v="3"/>
    <n v="1"/>
    <n v="1166.57"/>
    <n v="1166.57"/>
    <x v="2"/>
    <n v="41"/>
    <d v="2024-09-27T00:00:00"/>
    <n v="457"/>
    <x v="0"/>
    <n v="3"/>
    <d v="2025-07-13T00:00:00"/>
    <x v="2"/>
    <x v="0"/>
    <x v="11"/>
    <n v="-430"/>
    <n v="1"/>
    <x v="0"/>
  </r>
  <r>
    <s v="C4541"/>
    <x v="1"/>
    <x v="1"/>
    <x v="2"/>
    <d v="2025-08-13T00:00:00"/>
    <s v="O8541"/>
    <d v="2023-12-13T00:00:00"/>
    <x v="3"/>
    <x v="4"/>
    <x v="1"/>
    <n v="1"/>
    <n v="1473.49"/>
    <n v="1473.49"/>
    <x v="1"/>
    <n v="48"/>
    <d v="2024-11-18T00:00:00"/>
    <n v="398"/>
    <x v="0"/>
    <n v="4"/>
    <d v="2025-01-30T00:00:00"/>
    <x v="1"/>
    <x v="0"/>
    <x v="11"/>
    <n v="-268"/>
    <n v="1"/>
    <x v="0"/>
  </r>
  <r>
    <s v="C2156"/>
    <x v="1"/>
    <x v="0"/>
    <x v="2"/>
    <d v="2023-12-13T00:00:00"/>
    <s v="O6156"/>
    <d v="2023-12-14T00:00:00"/>
    <x v="4"/>
    <x v="2"/>
    <x v="1"/>
    <n v="3"/>
    <n v="222.18666666666664"/>
    <n v="666.56"/>
    <x v="1"/>
    <n v="33"/>
    <d v="2024-10-21T00:00:00"/>
    <n v="141"/>
    <x v="1"/>
    <n v="4"/>
    <d v="2024-10-23T00:00:00"/>
    <x v="1"/>
    <x v="1"/>
    <x v="11"/>
    <n v="313"/>
    <n v="0"/>
    <x v="0"/>
  </r>
  <r>
    <s v="C5762"/>
    <x v="2"/>
    <x v="0"/>
    <x v="4"/>
    <d v="2025-01-07T00:00:00"/>
    <s v="O9762"/>
    <d v="2023-12-14T00:00:00"/>
    <x v="0"/>
    <x v="0"/>
    <x v="1"/>
    <n v="2"/>
    <n v="686.03"/>
    <n v="1372.06"/>
    <x v="1"/>
    <n v="8"/>
    <d v="2024-07-11T00:00:00"/>
    <n v="372"/>
    <x v="0"/>
    <n v="2"/>
    <d v="2025-05-16T00:00:00"/>
    <x v="2"/>
    <x v="1"/>
    <x v="11"/>
    <n v="-180"/>
    <n v="1"/>
    <x v="0"/>
  </r>
  <r>
    <s v="C4964"/>
    <x v="1"/>
    <x v="1"/>
    <x v="1"/>
    <d v="2025-02-21T00:00:00"/>
    <s v="O8964"/>
    <d v="2023-12-14T00:00:00"/>
    <x v="4"/>
    <x v="1"/>
    <x v="0"/>
    <n v="1"/>
    <n v="733.1"/>
    <n v="733.1"/>
    <x v="2"/>
    <n v="22"/>
    <d v="2025-06-17T00:00:00"/>
    <n v="226"/>
    <x v="1"/>
    <n v="2"/>
    <d v="2025-07-16T00:00:00"/>
    <x v="0"/>
    <x v="1"/>
    <x v="11"/>
    <n v="116"/>
    <n v="0"/>
    <x v="0"/>
  </r>
  <r>
    <s v="C4928"/>
    <x v="2"/>
    <x v="1"/>
    <x v="3"/>
    <d v="2025-08-03T00:00:00"/>
    <s v="O8928"/>
    <d v="2023-12-14T00:00:00"/>
    <x v="4"/>
    <x v="2"/>
    <x v="1"/>
    <n v="1"/>
    <n v="978.87"/>
    <n v="978.87"/>
    <x v="0"/>
    <n v="42"/>
    <d v="2025-04-15T00:00:00"/>
    <n v="171"/>
    <x v="1"/>
    <n v="5"/>
    <d v="2025-01-01T00:00:00"/>
    <x v="1"/>
    <x v="1"/>
    <x v="11"/>
    <n v="-110"/>
    <n v="0"/>
    <x v="0"/>
  </r>
  <r>
    <s v="C1469"/>
    <x v="1"/>
    <x v="0"/>
    <x v="2"/>
    <d v="2024-05-12T00:00:00"/>
    <s v="O5469"/>
    <d v="2023-12-14T00:00:00"/>
    <x v="4"/>
    <x v="2"/>
    <x v="4"/>
    <n v="4"/>
    <n v="123.32"/>
    <n v="493.28"/>
    <x v="0"/>
    <n v="9"/>
    <d v="2025-04-19T00:00:00"/>
    <n v="276"/>
    <x v="0"/>
    <n v="1"/>
    <d v="2025-07-15T00:00:00"/>
    <x v="2"/>
    <x v="1"/>
    <x v="11"/>
    <n v="342"/>
    <n v="1"/>
    <x v="0"/>
  </r>
  <r>
    <s v="C6748"/>
    <x v="1"/>
    <x v="1"/>
    <x v="1"/>
    <d v="2025-12-05T00:00:00"/>
    <s v="O10748"/>
    <d v="2023-12-14T00:00:00"/>
    <x v="0"/>
    <x v="1"/>
    <x v="0"/>
    <n v="2"/>
    <n v="674.25"/>
    <n v="1348.5"/>
    <x v="1"/>
    <n v="11"/>
    <d v="2024-01-11T00:00:00"/>
    <n v="164"/>
    <x v="0"/>
    <n v="1"/>
    <d v="2025-02-04T00:00:00"/>
    <x v="1"/>
    <x v="1"/>
    <x v="11"/>
    <n v="-694"/>
    <n v="1"/>
    <x v="0"/>
  </r>
  <r>
    <s v="C3857"/>
    <x v="0"/>
    <x v="1"/>
    <x v="0"/>
    <d v="2025-09-04T00:00:00"/>
    <s v="O7857"/>
    <d v="2023-12-14T00:00:00"/>
    <x v="0"/>
    <x v="2"/>
    <x v="0"/>
    <n v="3"/>
    <n v="337.2"/>
    <n v="1011.6"/>
    <x v="1"/>
    <n v="24"/>
    <d v="2024-03-12T00:00:00"/>
    <n v="423"/>
    <x v="0"/>
    <n v="3"/>
    <d v="2025-12-05T00:00:00"/>
    <x v="2"/>
    <x v="1"/>
    <x v="11"/>
    <n v="-541"/>
    <n v="1"/>
    <x v="0"/>
  </r>
  <r>
    <s v="C3105"/>
    <x v="0"/>
    <x v="1"/>
    <x v="1"/>
    <d v="2024-05-18T00:00:00"/>
    <s v="O7105"/>
    <d v="2023-12-14T00:00:00"/>
    <x v="3"/>
    <x v="3"/>
    <x v="3"/>
    <n v="2"/>
    <n v="449.61"/>
    <n v="899.22"/>
    <x v="2"/>
    <n v="17"/>
    <d v="2025-03-30T00:00:00"/>
    <n v="48"/>
    <x v="1"/>
    <n v="1"/>
    <d v="2024-10-26T00:00:00"/>
    <x v="1"/>
    <x v="1"/>
    <x v="11"/>
    <n v="316"/>
    <n v="0"/>
    <x v="0"/>
  </r>
  <r>
    <s v="C4647"/>
    <x v="0"/>
    <x v="1"/>
    <x v="4"/>
    <d v="2025-03-21T00:00:00"/>
    <s v="O8647"/>
    <d v="2023-12-14T00:00:00"/>
    <x v="0"/>
    <x v="1"/>
    <x v="2"/>
    <n v="5"/>
    <n v="225.36999999999998"/>
    <n v="1126.8499999999999"/>
    <x v="2"/>
    <n v="46"/>
    <d v="2025-03-07T00:00:00"/>
    <n v="395"/>
    <x v="0"/>
    <n v="3"/>
    <d v="2024-11-20T00:00:00"/>
    <x v="2"/>
    <x v="1"/>
    <x v="11"/>
    <n v="-14"/>
    <n v="1"/>
    <x v="0"/>
  </r>
  <r>
    <s v="C5144"/>
    <x v="1"/>
    <x v="2"/>
    <x v="2"/>
    <d v="2024-07-25T00:00:00"/>
    <s v="O9144"/>
    <d v="2023-12-15T00:00:00"/>
    <x v="2"/>
    <x v="4"/>
    <x v="1"/>
    <n v="2"/>
    <n v="303.755"/>
    <n v="607.51"/>
    <x v="2"/>
    <n v="19"/>
    <d v="2025-09-03T00:00:00"/>
    <n v="88"/>
    <x v="0"/>
    <n v="4"/>
    <d v="2025-04-07T00:00:00"/>
    <x v="0"/>
    <x v="2"/>
    <x v="11"/>
    <n v="405"/>
    <n v="1"/>
    <x v="0"/>
  </r>
  <r>
    <s v="C4684"/>
    <x v="1"/>
    <x v="1"/>
    <x v="3"/>
    <d v="2024-07-14T00:00:00"/>
    <s v="O8684"/>
    <d v="2023-12-15T00:00:00"/>
    <x v="0"/>
    <x v="4"/>
    <x v="1"/>
    <n v="5"/>
    <n v="251.07800000000003"/>
    <n v="1255.3900000000001"/>
    <x v="0"/>
    <n v="29"/>
    <d v="2025-06-30T00:00:00"/>
    <n v="120"/>
    <x v="0"/>
    <n v="4"/>
    <d v="2025-05-04T00:00:00"/>
    <x v="2"/>
    <x v="2"/>
    <x v="11"/>
    <n v="351"/>
    <n v="1"/>
    <x v="0"/>
  </r>
  <r>
    <s v="C6509"/>
    <x v="0"/>
    <x v="1"/>
    <x v="3"/>
    <d v="2023-01-12T00:00:00"/>
    <s v="O10509"/>
    <d v="2023-12-15T00:00:00"/>
    <x v="4"/>
    <x v="4"/>
    <x v="0"/>
    <n v="1"/>
    <n v="1263.3900000000001"/>
    <n v="1263.3900000000001"/>
    <x v="0"/>
    <n v="40"/>
    <d v="2024-11-27T00:00:00"/>
    <n v="468"/>
    <x v="1"/>
    <n v="5"/>
    <d v="2024-08-31T00:00:00"/>
    <x v="1"/>
    <x v="2"/>
    <x v="11"/>
    <n v="685"/>
    <n v="0"/>
    <x v="0"/>
  </r>
  <r>
    <s v="C4238"/>
    <x v="2"/>
    <x v="0"/>
    <x v="3"/>
    <d v="2024-02-29T00:00:00"/>
    <s v="O8238"/>
    <d v="2023-12-15T00:00:00"/>
    <x v="0"/>
    <x v="4"/>
    <x v="0"/>
    <n v="2"/>
    <n v="177.05"/>
    <n v="354.1"/>
    <x v="2"/>
    <n v="15"/>
    <d v="2025-01-15T00:00:00"/>
    <n v="3"/>
    <x v="0"/>
    <n v="5"/>
    <d v="2025-08-08T00:00:00"/>
    <x v="1"/>
    <x v="2"/>
    <x v="11"/>
    <n v="321"/>
    <n v="1"/>
    <x v="0"/>
  </r>
  <r>
    <s v="C5436"/>
    <x v="0"/>
    <x v="1"/>
    <x v="2"/>
    <d v="2025-12-06T00:00:00"/>
    <s v="O9436"/>
    <d v="2023-12-15T00:00:00"/>
    <x v="1"/>
    <x v="2"/>
    <x v="3"/>
    <n v="5"/>
    <n v="128.066"/>
    <n v="640.33000000000004"/>
    <x v="0"/>
    <n v="44"/>
    <d v="2025-01-30T00:00:00"/>
    <n v="74"/>
    <x v="1"/>
    <n v="2"/>
    <d v="2025-09-05T00:00:00"/>
    <x v="1"/>
    <x v="2"/>
    <x v="11"/>
    <n v="-310"/>
    <n v="0"/>
    <x v="0"/>
  </r>
  <r>
    <s v="C5275"/>
    <x v="0"/>
    <x v="1"/>
    <x v="4"/>
    <d v="2025-02-26T00:00:00"/>
    <s v="O9275"/>
    <d v="2023-12-15T00:00:00"/>
    <x v="3"/>
    <x v="4"/>
    <x v="3"/>
    <n v="2"/>
    <n v="98.51"/>
    <n v="197.02"/>
    <x v="2"/>
    <n v="36"/>
    <d v="2025-06-02T00:00:00"/>
    <n v="96"/>
    <x v="1"/>
    <n v="4"/>
    <d v="2024-11-20T00:00:00"/>
    <x v="2"/>
    <x v="2"/>
    <x v="11"/>
    <n v="96"/>
    <n v="0"/>
    <x v="0"/>
  </r>
  <r>
    <s v="C6323"/>
    <x v="1"/>
    <x v="0"/>
    <x v="2"/>
    <d v="2023-12-22T00:00:00"/>
    <s v="O10323"/>
    <d v="2023-12-15T00:00:00"/>
    <x v="3"/>
    <x v="3"/>
    <x v="4"/>
    <n v="5"/>
    <n v="267.01400000000001"/>
    <n v="1335.07"/>
    <x v="1"/>
    <n v="49"/>
    <d v="2025-01-15T00:00:00"/>
    <n v="0"/>
    <x v="1"/>
    <n v="2"/>
    <d v="2025-02-28T00:00:00"/>
    <x v="2"/>
    <x v="2"/>
    <x v="11"/>
    <n v="390"/>
    <n v="0"/>
    <x v="0"/>
  </r>
  <r>
    <s v="C1773"/>
    <x v="0"/>
    <x v="2"/>
    <x v="2"/>
    <d v="2023-12-23T00:00:00"/>
    <s v="O5773"/>
    <d v="2023-12-15T00:00:00"/>
    <x v="1"/>
    <x v="4"/>
    <x v="2"/>
    <n v="2"/>
    <n v="540.57500000000005"/>
    <n v="1081.1500000000001"/>
    <x v="2"/>
    <n v="12"/>
    <d v="2025-08-18T00:00:00"/>
    <n v="141"/>
    <x v="0"/>
    <n v="5"/>
    <d v="2025-01-28T00:00:00"/>
    <x v="2"/>
    <x v="2"/>
    <x v="11"/>
    <n v="604"/>
    <n v="1"/>
    <x v="0"/>
  </r>
  <r>
    <s v="C6811"/>
    <x v="1"/>
    <x v="2"/>
    <x v="4"/>
    <d v="2024-05-21T00:00:00"/>
    <s v="O10811"/>
    <d v="2023-12-16T00:00:00"/>
    <x v="3"/>
    <x v="2"/>
    <x v="1"/>
    <n v="4"/>
    <n v="163.0025"/>
    <n v="652.01"/>
    <x v="1"/>
    <n v="28"/>
    <d v="2025-06-15T00:00:00"/>
    <n v="147"/>
    <x v="0"/>
    <n v="4"/>
    <d v="2024-08-12T00:00:00"/>
    <x v="0"/>
    <x v="3"/>
    <x v="11"/>
    <n v="390"/>
    <n v="1"/>
    <x v="0"/>
  </r>
  <r>
    <s v="C5530"/>
    <x v="0"/>
    <x v="1"/>
    <x v="4"/>
    <d v="2024-05-25T00:00:00"/>
    <s v="O9530"/>
    <d v="2023-12-16T00:00:00"/>
    <x v="0"/>
    <x v="4"/>
    <x v="3"/>
    <n v="5"/>
    <n v="37.031999999999996"/>
    <n v="185.16"/>
    <x v="2"/>
    <n v="46"/>
    <d v="2025-08-20T00:00:00"/>
    <n v="305"/>
    <x v="1"/>
    <n v="3"/>
    <d v="2024-10-28T00:00:00"/>
    <x v="1"/>
    <x v="3"/>
    <x v="11"/>
    <n v="452"/>
    <n v="0"/>
    <x v="0"/>
  </r>
  <r>
    <s v="C2593"/>
    <x v="0"/>
    <x v="0"/>
    <x v="2"/>
    <d v="2024-01-10T00:00:00"/>
    <s v="O6593"/>
    <d v="2023-12-16T00:00:00"/>
    <x v="0"/>
    <x v="0"/>
    <x v="2"/>
    <n v="1"/>
    <n v="588.86"/>
    <n v="588.86"/>
    <x v="0"/>
    <n v="31"/>
    <d v="2025-12-02T00:00:00"/>
    <n v="471"/>
    <x v="1"/>
    <n v="3"/>
    <d v="2025-02-14T00:00:00"/>
    <x v="2"/>
    <x v="3"/>
    <x v="11"/>
    <n v="692"/>
    <n v="0"/>
    <x v="0"/>
  </r>
  <r>
    <s v="C3287"/>
    <x v="1"/>
    <x v="2"/>
    <x v="1"/>
    <d v="2024-04-26T00:00:00"/>
    <s v="O7287"/>
    <d v="2023-12-16T00:00:00"/>
    <x v="1"/>
    <x v="3"/>
    <x v="1"/>
    <n v="1"/>
    <n v="1464.61"/>
    <n v="1464.61"/>
    <x v="2"/>
    <n v="15"/>
    <d v="2024-11-12T00:00:00"/>
    <n v="455"/>
    <x v="1"/>
    <n v="4"/>
    <d v="2025-07-22T00:00:00"/>
    <x v="2"/>
    <x v="3"/>
    <x v="11"/>
    <n v="200"/>
    <n v="0"/>
    <x v="0"/>
  </r>
  <r>
    <s v="C2016"/>
    <x v="1"/>
    <x v="2"/>
    <x v="4"/>
    <d v="2023-12-10T00:00:00"/>
    <s v="O6016"/>
    <d v="2023-12-16T00:00:00"/>
    <x v="0"/>
    <x v="1"/>
    <x v="2"/>
    <n v="2"/>
    <n v="584.82000000000005"/>
    <n v="1169.6400000000001"/>
    <x v="2"/>
    <n v="26"/>
    <d v="2024-11-27T00:00:00"/>
    <n v="306"/>
    <x v="1"/>
    <n v="4"/>
    <d v="2025-01-08T00:00:00"/>
    <x v="0"/>
    <x v="3"/>
    <x v="11"/>
    <n v="353"/>
    <n v="0"/>
    <x v="0"/>
  </r>
  <r>
    <s v="C1358"/>
    <x v="2"/>
    <x v="0"/>
    <x v="1"/>
    <d v="2024-01-11T00:00:00"/>
    <s v="O5358"/>
    <d v="2023-12-16T00:00:00"/>
    <x v="1"/>
    <x v="1"/>
    <x v="3"/>
    <n v="5"/>
    <n v="217.042"/>
    <n v="1085.21"/>
    <x v="1"/>
    <n v="20"/>
    <d v="2025-03-18T00:00:00"/>
    <n v="245"/>
    <x v="1"/>
    <n v="1"/>
    <d v="2025-07-24T00:00:00"/>
    <x v="0"/>
    <x v="3"/>
    <x v="11"/>
    <n v="432"/>
    <n v="0"/>
    <x v="0"/>
  </r>
  <r>
    <s v="C2432"/>
    <x v="1"/>
    <x v="1"/>
    <x v="2"/>
    <d v="2024-08-13T00:00:00"/>
    <s v="O6432"/>
    <d v="2023-12-16T00:00:00"/>
    <x v="4"/>
    <x v="4"/>
    <x v="4"/>
    <n v="5"/>
    <n v="113.58599999999998"/>
    <n v="567.92999999999995"/>
    <x v="1"/>
    <n v="44"/>
    <d v="2024-12-24T00:00:00"/>
    <n v="342"/>
    <x v="0"/>
    <n v="1"/>
    <d v="2025-07-23T00:00:00"/>
    <x v="0"/>
    <x v="3"/>
    <x v="11"/>
    <n v="133"/>
    <n v="1"/>
    <x v="0"/>
  </r>
  <r>
    <s v="C6306"/>
    <x v="0"/>
    <x v="0"/>
    <x v="3"/>
    <d v="2025-03-16T00:00:00"/>
    <s v="O10306"/>
    <d v="2023-12-17T00:00:00"/>
    <x v="0"/>
    <x v="2"/>
    <x v="0"/>
    <n v="4"/>
    <n v="360.55"/>
    <n v="1442.2"/>
    <x v="1"/>
    <n v="5"/>
    <d v="2024-09-18T00:00:00"/>
    <n v="294"/>
    <x v="1"/>
    <n v="4"/>
    <d v="2025-04-24T00:00:00"/>
    <x v="2"/>
    <x v="4"/>
    <x v="11"/>
    <n v="-179"/>
    <n v="0"/>
    <x v="0"/>
  </r>
  <r>
    <s v="C2297"/>
    <x v="0"/>
    <x v="0"/>
    <x v="1"/>
    <d v="2024-07-13T00:00:00"/>
    <s v="O6297"/>
    <d v="2023-12-17T00:00:00"/>
    <x v="1"/>
    <x v="0"/>
    <x v="3"/>
    <n v="2"/>
    <n v="271.05500000000001"/>
    <n v="542.11"/>
    <x v="0"/>
    <n v="16"/>
    <d v="2024-08-31T00:00:00"/>
    <n v="176"/>
    <x v="0"/>
    <n v="5"/>
    <d v="2024-12-25T00:00:00"/>
    <x v="0"/>
    <x v="4"/>
    <x v="11"/>
    <n v="49"/>
    <n v="1"/>
    <x v="0"/>
  </r>
  <r>
    <s v="C6822"/>
    <x v="2"/>
    <x v="2"/>
    <x v="2"/>
    <d v="2024-06-14T00:00:00"/>
    <s v="O10822"/>
    <d v="2023-12-17T00:00:00"/>
    <x v="2"/>
    <x v="2"/>
    <x v="3"/>
    <n v="4"/>
    <n v="85.082499999999996"/>
    <n v="340.33"/>
    <x v="0"/>
    <n v="28"/>
    <d v="2024-11-12T00:00:00"/>
    <n v="433"/>
    <x v="0"/>
    <n v="4"/>
    <d v="2025-11-03T00:00:00"/>
    <x v="2"/>
    <x v="4"/>
    <x v="11"/>
    <n v="151"/>
    <n v="1"/>
    <x v="0"/>
  </r>
  <r>
    <s v="C2348"/>
    <x v="0"/>
    <x v="2"/>
    <x v="1"/>
    <d v="2024-04-08T00:00:00"/>
    <s v="O6348"/>
    <d v="2023-12-17T00:00:00"/>
    <x v="2"/>
    <x v="3"/>
    <x v="1"/>
    <n v="1"/>
    <n v="963.34"/>
    <n v="963.34"/>
    <x v="1"/>
    <n v="1"/>
    <d v="2025-02-13T00:00:00"/>
    <n v="110"/>
    <x v="0"/>
    <n v="2"/>
    <d v="2025-01-30T00:00:00"/>
    <x v="0"/>
    <x v="4"/>
    <x v="11"/>
    <n v="311"/>
    <n v="1"/>
    <x v="0"/>
  </r>
  <r>
    <s v="C3993"/>
    <x v="0"/>
    <x v="2"/>
    <x v="2"/>
    <d v="2023-10-22T00:00:00"/>
    <s v="O7993"/>
    <d v="2023-12-17T00:00:00"/>
    <x v="1"/>
    <x v="4"/>
    <x v="4"/>
    <n v="3"/>
    <n v="428.42"/>
    <n v="1285.26"/>
    <x v="0"/>
    <n v="46"/>
    <d v="2025-05-04T00:00:00"/>
    <n v="225"/>
    <x v="1"/>
    <n v="4"/>
    <d v="2025-09-05T00:00:00"/>
    <x v="1"/>
    <x v="4"/>
    <x v="11"/>
    <n v="560"/>
    <n v="0"/>
    <x v="0"/>
  </r>
  <r>
    <s v="C2100"/>
    <x v="0"/>
    <x v="2"/>
    <x v="4"/>
    <d v="2023-04-11T00:00:00"/>
    <s v="O6100"/>
    <d v="2023-12-17T00:00:00"/>
    <x v="4"/>
    <x v="3"/>
    <x v="1"/>
    <n v="3"/>
    <n v="88.316666666666663"/>
    <n v="264.95"/>
    <x v="1"/>
    <n v="21"/>
    <d v="2024-05-09T00:00:00"/>
    <n v="353"/>
    <x v="1"/>
    <n v="4"/>
    <d v="2024-11-16T00:00:00"/>
    <x v="2"/>
    <x v="4"/>
    <x v="11"/>
    <n v="394"/>
    <n v="0"/>
    <x v="0"/>
  </r>
  <r>
    <s v="C5915"/>
    <x v="0"/>
    <x v="0"/>
    <x v="0"/>
    <d v="2025-11-02T00:00:00"/>
    <s v="O9915"/>
    <d v="2023-12-17T00:00:00"/>
    <x v="1"/>
    <x v="4"/>
    <x v="1"/>
    <n v="4"/>
    <n v="297.40249999999997"/>
    <n v="1189.6099999999999"/>
    <x v="0"/>
    <n v="33"/>
    <d v="2024-12-28T00:00:00"/>
    <n v="461"/>
    <x v="0"/>
    <n v="4"/>
    <d v="2024-10-13T00:00:00"/>
    <x v="1"/>
    <x v="4"/>
    <x v="11"/>
    <n v="-309"/>
    <n v="1"/>
    <x v="0"/>
  </r>
  <r>
    <s v="C5407"/>
    <x v="1"/>
    <x v="2"/>
    <x v="1"/>
    <d v="2024-04-10T00:00:00"/>
    <s v="O9407"/>
    <d v="2023-12-17T00:00:00"/>
    <x v="2"/>
    <x v="2"/>
    <x v="0"/>
    <n v="4"/>
    <n v="218.82749999999999"/>
    <n v="875.31"/>
    <x v="0"/>
    <n v="21"/>
    <d v="2025-06-14T00:00:00"/>
    <n v="222"/>
    <x v="0"/>
    <n v="5"/>
    <d v="2024-12-13T00:00:00"/>
    <x v="2"/>
    <x v="4"/>
    <x v="11"/>
    <n v="430"/>
    <n v="1"/>
    <x v="0"/>
  </r>
  <r>
    <s v="C6374"/>
    <x v="0"/>
    <x v="1"/>
    <x v="0"/>
    <d v="2024-09-10T00:00:00"/>
    <s v="O10374"/>
    <d v="2023-12-18T00:00:00"/>
    <x v="1"/>
    <x v="1"/>
    <x v="0"/>
    <n v="4"/>
    <n v="98.667500000000004"/>
    <n v="394.67"/>
    <x v="2"/>
    <n v="11"/>
    <d v="2025-12-06T00:00:00"/>
    <n v="253"/>
    <x v="0"/>
    <n v="2"/>
    <d v="2024-08-29T00:00:00"/>
    <x v="0"/>
    <x v="5"/>
    <x v="11"/>
    <n v="452"/>
    <n v="1"/>
    <x v="0"/>
  </r>
  <r>
    <s v="C3366"/>
    <x v="0"/>
    <x v="2"/>
    <x v="4"/>
    <d v="2024-05-24T00:00:00"/>
    <s v="O7366"/>
    <d v="2023-12-18T00:00:00"/>
    <x v="4"/>
    <x v="1"/>
    <x v="3"/>
    <n v="4"/>
    <n v="54.99"/>
    <n v="219.96"/>
    <x v="0"/>
    <n v="37"/>
    <d v="2025-07-08T00:00:00"/>
    <n v="494"/>
    <x v="1"/>
    <n v="1"/>
    <d v="2025-05-07T00:00:00"/>
    <x v="2"/>
    <x v="5"/>
    <x v="11"/>
    <n v="410"/>
    <n v="0"/>
    <x v="0"/>
  </r>
  <r>
    <s v="C3592"/>
    <x v="2"/>
    <x v="1"/>
    <x v="2"/>
    <d v="2024-07-30T00:00:00"/>
    <s v="O7592"/>
    <d v="2023-12-18T00:00:00"/>
    <x v="3"/>
    <x v="1"/>
    <x v="3"/>
    <n v="3"/>
    <n v="143.68"/>
    <n v="431.04"/>
    <x v="0"/>
    <n v="44"/>
    <d v="2025-03-05T00:00:00"/>
    <n v="143"/>
    <x v="0"/>
    <n v="1"/>
    <d v="2025-01-21T00:00:00"/>
    <x v="0"/>
    <x v="5"/>
    <x v="11"/>
    <n v="218"/>
    <n v="1"/>
    <x v="0"/>
  </r>
  <r>
    <s v="C5388"/>
    <x v="1"/>
    <x v="1"/>
    <x v="3"/>
    <d v="2024-11-22T00:00:00"/>
    <s v="O9388"/>
    <d v="2023-12-18T00:00:00"/>
    <x v="2"/>
    <x v="1"/>
    <x v="4"/>
    <n v="2"/>
    <n v="742.11"/>
    <n v="1484.22"/>
    <x v="0"/>
    <n v="50"/>
    <d v="2024-10-29T00:00:00"/>
    <n v="224"/>
    <x v="0"/>
    <n v="1"/>
    <d v="2025-09-06T00:00:00"/>
    <x v="2"/>
    <x v="5"/>
    <x v="11"/>
    <n v="-24"/>
    <n v="1"/>
    <x v="0"/>
  </r>
  <r>
    <s v="C4269"/>
    <x v="2"/>
    <x v="0"/>
    <x v="1"/>
    <d v="2023-09-27T00:00:00"/>
    <s v="O8269"/>
    <d v="2023-12-18T00:00:00"/>
    <x v="3"/>
    <x v="1"/>
    <x v="1"/>
    <n v="4"/>
    <n v="82.564999999999998"/>
    <n v="330.26"/>
    <x v="0"/>
    <n v="24"/>
    <d v="2025-01-22T00:00:00"/>
    <n v="183"/>
    <x v="0"/>
    <n v="5"/>
    <d v="2025-04-03T00:00:00"/>
    <x v="2"/>
    <x v="5"/>
    <x v="11"/>
    <n v="483"/>
    <n v="1"/>
    <x v="0"/>
  </r>
  <r>
    <s v="C5237"/>
    <x v="0"/>
    <x v="2"/>
    <x v="3"/>
    <d v="2024-02-01T00:00:00"/>
    <s v="O9237"/>
    <d v="2023-12-18T00:00:00"/>
    <x v="1"/>
    <x v="0"/>
    <x v="1"/>
    <n v="3"/>
    <n v="373.60999999999996"/>
    <n v="1120.83"/>
    <x v="1"/>
    <n v="11"/>
    <d v="2025-02-19T00:00:00"/>
    <n v="172"/>
    <x v="0"/>
    <n v="3"/>
    <d v="2025-06-28T00:00:00"/>
    <x v="2"/>
    <x v="5"/>
    <x v="11"/>
    <n v="384"/>
    <n v="1"/>
    <x v="0"/>
  </r>
  <r>
    <s v="C6868"/>
    <x v="2"/>
    <x v="2"/>
    <x v="0"/>
    <d v="2024-04-11T00:00:00"/>
    <s v="O10868"/>
    <d v="2023-12-18T00:00:00"/>
    <x v="2"/>
    <x v="2"/>
    <x v="3"/>
    <n v="5"/>
    <n v="28.086000000000002"/>
    <n v="140.43"/>
    <x v="2"/>
    <n v="8"/>
    <d v="2024-10-12T00:00:00"/>
    <n v="8"/>
    <x v="0"/>
    <n v="2"/>
    <d v="2024-10-15T00:00:00"/>
    <x v="2"/>
    <x v="5"/>
    <x v="11"/>
    <n v="184"/>
    <n v="1"/>
    <x v="0"/>
  </r>
  <r>
    <s v="C4347"/>
    <x v="2"/>
    <x v="2"/>
    <x v="3"/>
    <d v="2024-12-20T00:00:00"/>
    <s v="O8347"/>
    <d v="2023-12-18T00:00:00"/>
    <x v="1"/>
    <x v="4"/>
    <x v="2"/>
    <n v="1"/>
    <n v="1346.57"/>
    <n v="1346.57"/>
    <x v="1"/>
    <n v="11"/>
    <d v="2025-06-16T00:00:00"/>
    <n v="205"/>
    <x v="0"/>
    <n v="2"/>
    <d v="2025-08-03T00:00:00"/>
    <x v="0"/>
    <x v="5"/>
    <x v="11"/>
    <n v="178"/>
    <n v="1"/>
    <x v="0"/>
  </r>
  <r>
    <s v="C4140"/>
    <x v="1"/>
    <x v="1"/>
    <x v="1"/>
    <d v="2025-02-03T00:00:00"/>
    <s v="O8140"/>
    <d v="2023-12-19T00:00:00"/>
    <x v="2"/>
    <x v="0"/>
    <x v="3"/>
    <n v="3"/>
    <n v="37.833333333333336"/>
    <n v="113.5"/>
    <x v="1"/>
    <n v="16"/>
    <d v="2024-08-29T00:00:00"/>
    <n v="284"/>
    <x v="0"/>
    <n v="2"/>
    <d v="2024-12-13T00:00:00"/>
    <x v="0"/>
    <x v="6"/>
    <x v="11"/>
    <n v="-158"/>
    <n v="1"/>
    <x v="0"/>
  </r>
  <r>
    <s v="C6391"/>
    <x v="2"/>
    <x v="0"/>
    <x v="2"/>
    <d v="2023-03-12T00:00:00"/>
    <s v="O10391"/>
    <d v="2023-12-19T00:00:00"/>
    <x v="1"/>
    <x v="3"/>
    <x v="4"/>
    <n v="2"/>
    <n v="353.53"/>
    <n v="707.06"/>
    <x v="1"/>
    <n v="12"/>
    <d v="2025-04-15T00:00:00"/>
    <n v="217"/>
    <x v="0"/>
    <n v="1"/>
    <d v="2025-05-05T00:00:00"/>
    <x v="0"/>
    <x v="6"/>
    <x v="11"/>
    <n v="765"/>
    <n v="1"/>
    <x v="0"/>
  </r>
  <r>
    <s v="C5720"/>
    <x v="2"/>
    <x v="1"/>
    <x v="4"/>
    <d v="2025-07-16T00:00:00"/>
    <s v="O9720"/>
    <d v="2023-12-19T00:00:00"/>
    <x v="4"/>
    <x v="1"/>
    <x v="2"/>
    <n v="5"/>
    <n v="204.86599999999999"/>
    <n v="1024.33"/>
    <x v="1"/>
    <n v="43"/>
    <d v="2024-07-11T00:00:00"/>
    <n v="424"/>
    <x v="0"/>
    <n v="4"/>
    <d v="2025-01-18T00:00:00"/>
    <x v="2"/>
    <x v="6"/>
    <x v="11"/>
    <n v="-370"/>
    <n v="1"/>
    <x v="0"/>
  </r>
  <r>
    <s v="C4276"/>
    <x v="0"/>
    <x v="2"/>
    <x v="2"/>
    <d v="2025-03-08T00:00:00"/>
    <s v="O8276"/>
    <d v="2023-12-19T00:00:00"/>
    <x v="2"/>
    <x v="3"/>
    <x v="1"/>
    <n v="1"/>
    <n v="194.63"/>
    <n v="194.63"/>
    <x v="1"/>
    <n v="8"/>
    <d v="2025-08-15T00:00:00"/>
    <n v="302"/>
    <x v="1"/>
    <n v="4"/>
    <d v="2025-02-17T00:00:00"/>
    <x v="0"/>
    <x v="6"/>
    <x v="11"/>
    <n v="160"/>
    <n v="0"/>
    <x v="0"/>
  </r>
  <r>
    <s v="C2644"/>
    <x v="0"/>
    <x v="2"/>
    <x v="4"/>
    <d v="2025-07-18T00:00:00"/>
    <s v="O6644"/>
    <d v="2023-12-19T00:00:00"/>
    <x v="0"/>
    <x v="1"/>
    <x v="1"/>
    <n v="2"/>
    <n v="476.19"/>
    <n v="952.38"/>
    <x v="1"/>
    <n v="49"/>
    <d v="2025-07-19T00:00:00"/>
    <n v="30"/>
    <x v="0"/>
    <n v="4"/>
    <d v="2024-12-20T00:00:00"/>
    <x v="2"/>
    <x v="6"/>
    <x v="11"/>
    <n v="1"/>
    <n v="1"/>
    <x v="0"/>
  </r>
  <r>
    <s v="C3436"/>
    <x v="1"/>
    <x v="1"/>
    <x v="0"/>
    <d v="2024-06-28T00:00:00"/>
    <s v="O7436"/>
    <d v="2023-12-19T00:00:00"/>
    <x v="1"/>
    <x v="4"/>
    <x v="3"/>
    <n v="4"/>
    <n v="249.755"/>
    <n v="999.02"/>
    <x v="1"/>
    <n v="13"/>
    <d v="2024-09-15T00:00:00"/>
    <n v="58"/>
    <x v="0"/>
    <n v="2"/>
    <d v="2024-10-27T00:00:00"/>
    <x v="2"/>
    <x v="6"/>
    <x v="11"/>
    <n v="79"/>
    <n v="1"/>
    <x v="0"/>
  </r>
  <r>
    <s v="C4189"/>
    <x v="1"/>
    <x v="0"/>
    <x v="1"/>
    <d v="2024-01-14T00:00:00"/>
    <s v="O8189"/>
    <d v="2023-12-19T00:00:00"/>
    <x v="0"/>
    <x v="2"/>
    <x v="2"/>
    <n v="2"/>
    <n v="157.095"/>
    <n v="314.19"/>
    <x v="2"/>
    <n v="2"/>
    <d v="2025-06-27T00:00:00"/>
    <n v="55"/>
    <x v="0"/>
    <n v="1"/>
    <d v="2024-10-20T00:00:00"/>
    <x v="1"/>
    <x v="6"/>
    <x v="11"/>
    <n v="530"/>
    <n v="1"/>
    <x v="0"/>
  </r>
  <r>
    <s v="C6435"/>
    <x v="2"/>
    <x v="1"/>
    <x v="2"/>
    <d v="2025-07-17T00:00:00"/>
    <s v="O10435"/>
    <d v="2023-12-19T00:00:00"/>
    <x v="4"/>
    <x v="4"/>
    <x v="2"/>
    <n v="5"/>
    <n v="48.272000000000006"/>
    <n v="241.36"/>
    <x v="2"/>
    <n v="26"/>
    <d v="2025-02-07T00:00:00"/>
    <n v="321"/>
    <x v="1"/>
    <n v="4"/>
    <d v="2024-08-22T00:00:00"/>
    <x v="0"/>
    <x v="6"/>
    <x v="11"/>
    <n v="-160"/>
    <n v="0"/>
    <x v="0"/>
  </r>
  <r>
    <s v="C6117"/>
    <x v="0"/>
    <x v="2"/>
    <x v="1"/>
    <d v="2025-02-07T00:00:00"/>
    <s v="O10117"/>
    <d v="2023-12-20T00:00:00"/>
    <x v="1"/>
    <x v="2"/>
    <x v="0"/>
    <n v="5"/>
    <n v="289.29599999999999"/>
    <n v="1446.48"/>
    <x v="0"/>
    <n v="22"/>
    <d v="2025-08-02T00:00:00"/>
    <n v="278"/>
    <x v="1"/>
    <n v="4"/>
    <d v="2024-08-24T00:00:00"/>
    <x v="2"/>
    <x v="0"/>
    <x v="11"/>
    <n v="176"/>
    <n v="0"/>
    <x v="0"/>
  </r>
  <r>
    <s v="C1341"/>
    <x v="1"/>
    <x v="2"/>
    <x v="0"/>
    <d v="2023-12-09T00:00:00"/>
    <s v="O5341"/>
    <d v="2023-12-20T00:00:00"/>
    <x v="4"/>
    <x v="2"/>
    <x v="3"/>
    <n v="3"/>
    <n v="303.17666666666668"/>
    <n v="909.53"/>
    <x v="1"/>
    <n v="29"/>
    <d v="2024-11-27T00:00:00"/>
    <n v="337"/>
    <x v="0"/>
    <n v="4"/>
    <d v="2025-05-15T00:00:00"/>
    <x v="0"/>
    <x v="0"/>
    <x v="11"/>
    <n v="354"/>
    <n v="1"/>
    <x v="0"/>
  </r>
  <r>
    <s v="C2682"/>
    <x v="0"/>
    <x v="2"/>
    <x v="3"/>
    <d v="2024-10-11T00:00:00"/>
    <s v="O6682"/>
    <d v="2023-12-20T00:00:00"/>
    <x v="2"/>
    <x v="4"/>
    <x v="1"/>
    <n v="3"/>
    <n v="494.94333333333333"/>
    <n v="1484.83"/>
    <x v="2"/>
    <n v="33"/>
    <d v="2025-07-30T00:00:00"/>
    <n v="398"/>
    <x v="0"/>
    <n v="2"/>
    <d v="2025-11-01T00:00:00"/>
    <x v="2"/>
    <x v="0"/>
    <x v="11"/>
    <n v="292"/>
    <n v="1"/>
    <x v="0"/>
  </r>
  <r>
    <s v="C2153"/>
    <x v="2"/>
    <x v="2"/>
    <x v="0"/>
    <d v="2024-04-26T00:00:00"/>
    <s v="O6153"/>
    <d v="2023-12-20T00:00:00"/>
    <x v="4"/>
    <x v="3"/>
    <x v="4"/>
    <n v="1"/>
    <n v="1163.8499999999999"/>
    <n v="1163.8499999999999"/>
    <x v="2"/>
    <n v="4"/>
    <d v="2024-09-16T00:00:00"/>
    <n v="77"/>
    <x v="1"/>
    <n v="3"/>
    <d v="2025-07-31T00:00:00"/>
    <x v="1"/>
    <x v="0"/>
    <x v="11"/>
    <n v="143"/>
    <n v="0"/>
    <x v="0"/>
  </r>
  <r>
    <s v="C2517"/>
    <x v="0"/>
    <x v="0"/>
    <x v="0"/>
    <d v="2025-01-16T00:00:00"/>
    <s v="O6517"/>
    <d v="2023-12-20T00:00:00"/>
    <x v="4"/>
    <x v="1"/>
    <x v="4"/>
    <n v="4"/>
    <n v="311.47000000000003"/>
    <n v="1245.8800000000001"/>
    <x v="2"/>
    <n v="12"/>
    <d v="2025-08-16T00:00:00"/>
    <n v="123"/>
    <x v="1"/>
    <n v="1"/>
    <d v="2025-07-07T00:00:00"/>
    <x v="2"/>
    <x v="0"/>
    <x v="11"/>
    <n v="212"/>
    <n v="0"/>
    <x v="0"/>
  </r>
  <r>
    <s v="C1398"/>
    <x v="2"/>
    <x v="1"/>
    <x v="4"/>
    <d v="2024-05-20T00:00:00"/>
    <s v="O5398"/>
    <d v="2023-12-20T00:00:00"/>
    <x v="0"/>
    <x v="1"/>
    <x v="1"/>
    <n v="4"/>
    <n v="261.48750000000001"/>
    <n v="1045.95"/>
    <x v="2"/>
    <n v="38"/>
    <d v="2025-05-23T00:00:00"/>
    <n v="87"/>
    <x v="0"/>
    <n v="2"/>
    <d v="2024-10-27T00:00:00"/>
    <x v="1"/>
    <x v="0"/>
    <x v="11"/>
    <n v="368"/>
    <n v="1"/>
    <x v="0"/>
  </r>
  <r>
    <s v="C2946"/>
    <x v="1"/>
    <x v="0"/>
    <x v="2"/>
    <d v="2025-03-14T00:00:00"/>
    <s v="O6946"/>
    <d v="2023-12-21T00:00:00"/>
    <x v="3"/>
    <x v="3"/>
    <x v="3"/>
    <n v="3"/>
    <n v="189.08"/>
    <n v="567.24"/>
    <x v="1"/>
    <n v="27"/>
    <d v="2025-04-29T00:00:00"/>
    <n v="197"/>
    <x v="0"/>
    <n v="5"/>
    <d v="2025-03-17T00:00:00"/>
    <x v="0"/>
    <x v="1"/>
    <x v="11"/>
    <n v="46"/>
    <n v="1"/>
    <x v="0"/>
  </r>
  <r>
    <s v="C2470"/>
    <x v="2"/>
    <x v="2"/>
    <x v="1"/>
    <d v="2024-10-22T00:00:00"/>
    <s v="O6470"/>
    <d v="2023-12-21T00:00:00"/>
    <x v="4"/>
    <x v="4"/>
    <x v="0"/>
    <n v="4"/>
    <n v="295.11750000000001"/>
    <n v="1180.47"/>
    <x v="0"/>
    <n v="15"/>
    <d v="2025-04-28T00:00:00"/>
    <n v="421"/>
    <x v="1"/>
    <n v="5"/>
    <d v="2025-01-21T00:00:00"/>
    <x v="1"/>
    <x v="1"/>
    <x v="11"/>
    <n v="188"/>
    <n v="0"/>
    <x v="0"/>
  </r>
  <r>
    <s v="C4056"/>
    <x v="1"/>
    <x v="0"/>
    <x v="3"/>
    <d v="2024-04-08T00:00:00"/>
    <s v="O8056"/>
    <d v="2023-12-21T00:00:00"/>
    <x v="1"/>
    <x v="4"/>
    <x v="2"/>
    <n v="4"/>
    <n v="274.14499999999998"/>
    <n v="1096.58"/>
    <x v="1"/>
    <n v="11"/>
    <d v="2025-11-04T00:00:00"/>
    <n v="96"/>
    <x v="0"/>
    <n v="2"/>
    <d v="2025-02-25T00:00:00"/>
    <x v="2"/>
    <x v="1"/>
    <x v="11"/>
    <n v="575"/>
    <n v="1"/>
    <x v="0"/>
  </r>
  <r>
    <s v="C3562"/>
    <x v="0"/>
    <x v="0"/>
    <x v="2"/>
    <d v="2024-11-02T00:00:00"/>
    <s v="O7562"/>
    <d v="2023-12-21T00:00:00"/>
    <x v="1"/>
    <x v="3"/>
    <x v="3"/>
    <n v="1"/>
    <n v="784.64"/>
    <n v="784.64"/>
    <x v="1"/>
    <n v="25"/>
    <d v="2025-07-21T00:00:00"/>
    <n v="31"/>
    <x v="0"/>
    <n v="1"/>
    <d v="2025-12-01T00:00:00"/>
    <x v="0"/>
    <x v="1"/>
    <x v="11"/>
    <n v="261"/>
    <n v="1"/>
    <x v="0"/>
  </r>
  <r>
    <s v="C6227"/>
    <x v="1"/>
    <x v="2"/>
    <x v="2"/>
    <d v="2023-04-10T00:00:00"/>
    <s v="O10227"/>
    <d v="2023-12-21T00:00:00"/>
    <x v="4"/>
    <x v="3"/>
    <x v="3"/>
    <n v="2"/>
    <n v="618.54"/>
    <n v="1237.08"/>
    <x v="0"/>
    <n v="26"/>
    <d v="2025-07-27T00:00:00"/>
    <n v="124"/>
    <x v="0"/>
    <n v="5"/>
    <d v="2024-12-28T00:00:00"/>
    <x v="1"/>
    <x v="1"/>
    <x v="11"/>
    <n v="839"/>
    <n v="1"/>
    <x v="0"/>
  </r>
  <r>
    <s v="C4253"/>
    <x v="1"/>
    <x v="2"/>
    <x v="3"/>
    <d v="2024-09-22T00:00:00"/>
    <s v="O8253"/>
    <d v="2023-12-21T00:00:00"/>
    <x v="0"/>
    <x v="3"/>
    <x v="3"/>
    <n v="1"/>
    <n v="612.07000000000005"/>
    <n v="612.07000000000005"/>
    <x v="0"/>
    <n v="32"/>
    <d v="2024-10-22T00:00:00"/>
    <n v="388"/>
    <x v="0"/>
    <n v="3"/>
    <d v="2025-07-21T00:00:00"/>
    <x v="0"/>
    <x v="1"/>
    <x v="11"/>
    <n v="30"/>
    <n v="1"/>
    <x v="0"/>
  </r>
  <r>
    <s v="C5428"/>
    <x v="1"/>
    <x v="2"/>
    <x v="1"/>
    <d v="2024-04-07T00:00:00"/>
    <s v="O9428"/>
    <d v="2023-12-21T00:00:00"/>
    <x v="0"/>
    <x v="0"/>
    <x v="1"/>
    <n v="1"/>
    <n v="779.98"/>
    <n v="779.98"/>
    <x v="0"/>
    <n v="15"/>
    <d v="2024-02-11T00:00:00"/>
    <n v="353"/>
    <x v="0"/>
    <n v="3"/>
    <d v="2025-06-14T00:00:00"/>
    <x v="2"/>
    <x v="1"/>
    <x v="11"/>
    <n v="-56"/>
    <n v="1"/>
    <x v="0"/>
  </r>
  <r>
    <s v="C1018"/>
    <x v="2"/>
    <x v="0"/>
    <x v="4"/>
    <d v="2025-01-31T00:00:00"/>
    <s v="O5018"/>
    <d v="2023-12-21T00:00:00"/>
    <x v="4"/>
    <x v="3"/>
    <x v="2"/>
    <n v="2"/>
    <n v="237.57499999999999"/>
    <n v="475.15"/>
    <x v="2"/>
    <n v="1"/>
    <d v="2025-05-24T00:00:00"/>
    <n v="92"/>
    <x v="1"/>
    <n v="1"/>
    <d v="2024-10-15T00:00:00"/>
    <x v="0"/>
    <x v="1"/>
    <x v="11"/>
    <n v="113"/>
    <n v="0"/>
    <x v="0"/>
  </r>
  <r>
    <s v="C2559"/>
    <x v="1"/>
    <x v="2"/>
    <x v="1"/>
    <d v="2024-07-29T00:00:00"/>
    <s v="O6559"/>
    <d v="2023-12-21T00:00:00"/>
    <x v="3"/>
    <x v="4"/>
    <x v="0"/>
    <n v="2"/>
    <n v="668.9"/>
    <n v="1337.8"/>
    <x v="2"/>
    <n v="45"/>
    <d v="2025-05-29T00:00:00"/>
    <n v="461"/>
    <x v="0"/>
    <n v="2"/>
    <d v="2024-11-14T00:00:00"/>
    <x v="2"/>
    <x v="1"/>
    <x v="11"/>
    <n v="304"/>
    <n v="1"/>
    <x v="0"/>
  </r>
  <r>
    <s v="C6926"/>
    <x v="2"/>
    <x v="1"/>
    <x v="3"/>
    <d v="2024-05-11T00:00:00"/>
    <s v="O10926"/>
    <d v="2023-12-21T00:00:00"/>
    <x v="1"/>
    <x v="4"/>
    <x v="3"/>
    <n v="5"/>
    <n v="61.241999999999997"/>
    <n v="306.20999999999998"/>
    <x v="0"/>
    <n v="25"/>
    <d v="2025-02-18T00:00:00"/>
    <n v="416"/>
    <x v="1"/>
    <n v="2"/>
    <d v="2024-12-23T00:00:00"/>
    <x v="1"/>
    <x v="1"/>
    <x v="11"/>
    <n v="283"/>
    <n v="0"/>
    <x v="0"/>
  </r>
  <r>
    <s v="C5771"/>
    <x v="1"/>
    <x v="0"/>
    <x v="2"/>
    <d v="2024-11-10T00:00:00"/>
    <s v="O9771"/>
    <d v="2023-12-22T00:00:00"/>
    <x v="4"/>
    <x v="4"/>
    <x v="0"/>
    <n v="2"/>
    <n v="591.07500000000005"/>
    <n v="1182.1500000000001"/>
    <x v="1"/>
    <n v="37"/>
    <d v="2025-08-06T00:00:00"/>
    <n v="404"/>
    <x v="1"/>
    <n v="1"/>
    <d v="2025-07-17T00:00:00"/>
    <x v="0"/>
    <x v="2"/>
    <x v="11"/>
    <n v="269"/>
    <n v="0"/>
    <x v="0"/>
  </r>
  <r>
    <s v="C6433"/>
    <x v="1"/>
    <x v="0"/>
    <x v="1"/>
    <d v="2024-11-29T00:00:00"/>
    <s v="O10433"/>
    <d v="2023-12-22T00:00:00"/>
    <x v="3"/>
    <x v="2"/>
    <x v="0"/>
    <n v="5"/>
    <n v="264.036"/>
    <n v="1320.18"/>
    <x v="2"/>
    <n v="36"/>
    <d v="2025-05-25T00:00:00"/>
    <n v="204"/>
    <x v="1"/>
    <n v="4"/>
    <d v="2024-12-27T00:00:00"/>
    <x v="0"/>
    <x v="2"/>
    <x v="11"/>
    <n v="177"/>
    <n v="0"/>
    <x v="0"/>
  </r>
  <r>
    <s v="C1560"/>
    <x v="2"/>
    <x v="1"/>
    <x v="1"/>
    <d v="2024-01-30T00:00:00"/>
    <s v="O5560"/>
    <d v="2023-12-22T00:00:00"/>
    <x v="4"/>
    <x v="0"/>
    <x v="1"/>
    <n v="4"/>
    <n v="72.17"/>
    <n v="288.68"/>
    <x v="2"/>
    <n v="15"/>
    <d v="2025-02-08T00:00:00"/>
    <n v="183"/>
    <x v="0"/>
    <n v="2"/>
    <d v="2025-07-21T00:00:00"/>
    <x v="2"/>
    <x v="2"/>
    <x v="11"/>
    <n v="375"/>
    <n v="1"/>
    <x v="0"/>
  </r>
  <r>
    <s v="C1836"/>
    <x v="2"/>
    <x v="0"/>
    <x v="3"/>
    <d v="2024-01-23T00:00:00"/>
    <s v="O5836"/>
    <d v="2023-12-22T00:00:00"/>
    <x v="4"/>
    <x v="4"/>
    <x v="0"/>
    <n v="3"/>
    <n v="148.76"/>
    <n v="446.28"/>
    <x v="2"/>
    <n v="31"/>
    <d v="2025-02-19T00:00:00"/>
    <n v="31"/>
    <x v="1"/>
    <n v="3"/>
    <d v="2025-03-29T00:00:00"/>
    <x v="0"/>
    <x v="2"/>
    <x v="11"/>
    <n v="393"/>
    <n v="0"/>
    <x v="0"/>
  </r>
  <r>
    <s v="C3130"/>
    <x v="1"/>
    <x v="1"/>
    <x v="2"/>
    <d v="2023-10-20T00:00:00"/>
    <s v="O7130"/>
    <d v="2023-12-22T00:00:00"/>
    <x v="0"/>
    <x v="4"/>
    <x v="0"/>
    <n v="1"/>
    <n v="454.24"/>
    <n v="454.24"/>
    <x v="1"/>
    <n v="15"/>
    <d v="2024-08-24T00:00:00"/>
    <n v="197"/>
    <x v="0"/>
    <n v="5"/>
    <d v="2025-02-06T00:00:00"/>
    <x v="1"/>
    <x v="2"/>
    <x v="11"/>
    <n v="309"/>
    <n v="1"/>
    <x v="0"/>
  </r>
  <r>
    <s v="C5095"/>
    <x v="1"/>
    <x v="2"/>
    <x v="1"/>
    <d v="2024-02-26T00:00:00"/>
    <s v="O9095"/>
    <d v="2023-12-22T00:00:00"/>
    <x v="3"/>
    <x v="0"/>
    <x v="1"/>
    <n v="4"/>
    <n v="246.36500000000001"/>
    <n v="985.46"/>
    <x v="2"/>
    <n v="40"/>
    <d v="2025-08-19T00:00:00"/>
    <n v="476"/>
    <x v="1"/>
    <n v="4"/>
    <d v="2025-03-30T00:00:00"/>
    <x v="1"/>
    <x v="2"/>
    <x v="11"/>
    <n v="540"/>
    <n v="0"/>
    <x v="0"/>
  </r>
  <r>
    <s v="C3898"/>
    <x v="2"/>
    <x v="2"/>
    <x v="0"/>
    <d v="2024-05-17T00:00:00"/>
    <s v="O7898"/>
    <d v="2023-12-22T00:00:00"/>
    <x v="2"/>
    <x v="3"/>
    <x v="1"/>
    <n v="3"/>
    <n v="90.526666666666657"/>
    <n v="271.58"/>
    <x v="1"/>
    <n v="24"/>
    <d v="2025-02-05T00:00:00"/>
    <n v="263"/>
    <x v="1"/>
    <n v="3"/>
    <d v="2025-05-18T00:00:00"/>
    <x v="1"/>
    <x v="2"/>
    <x v="11"/>
    <n v="264"/>
    <n v="0"/>
    <x v="0"/>
  </r>
  <r>
    <s v="C2976"/>
    <x v="2"/>
    <x v="2"/>
    <x v="0"/>
    <d v="2025-06-29T00:00:00"/>
    <s v="O6976"/>
    <d v="2023-12-22T00:00:00"/>
    <x v="0"/>
    <x v="1"/>
    <x v="0"/>
    <n v="3"/>
    <n v="359.39000000000004"/>
    <n v="1078.17"/>
    <x v="0"/>
    <n v="37"/>
    <d v="2025-08-08T00:00:00"/>
    <n v="178"/>
    <x v="1"/>
    <n v="3"/>
    <d v="2024-11-17T00:00:00"/>
    <x v="2"/>
    <x v="2"/>
    <x v="11"/>
    <n v="40"/>
    <n v="0"/>
    <x v="0"/>
  </r>
  <r>
    <s v="C4740"/>
    <x v="2"/>
    <x v="0"/>
    <x v="4"/>
    <d v="2025-04-17T00:00:00"/>
    <s v="O8740"/>
    <d v="2023-12-23T00:00:00"/>
    <x v="0"/>
    <x v="1"/>
    <x v="4"/>
    <n v="3"/>
    <n v="311.38333333333333"/>
    <n v="934.15"/>
    <x v="2"/>
    <n v="22"/>
    <d v="2024-12-12T00:00:00"/>
    <n v="170"/>
    <x v="1"/>
    <n v="4"/>
    <d v="2025-05-07T00:00:00"/>
    <x v="1"/>
    <x v="3"/>
    <x v="11"/>
    <n v="-126"/>
    <n v="0"/>
    <x v="0"/>
  </r>
  <r>
    <s v="C1326"/>
    <x v="2"/>
    <x v="2"/>
    <x v="4"/>
    <d v="2025-07-03T00:00:00"/>
    <s v="O5326"/>
    <d v="2023-12-23T00:00:00"/>
    <x v="0"/>
    <x v="2"/>
    <x v="4"/>
    <n v="5"/>
    <n v="195.268"/>
    <n v="976.34"/>
    <x v="0"/>
    <n v="23"/>
    <d v="2024-09-09T00:00:00"/>
    <n v="402"/>
    <x v="0"/>
    <n v="1"/>
    <d v="2025-07-21T00:00:00"/>
    <x v="2"/>
    <x v="3"/>
    <x v="11"/>
    <n v="-297"/>
    <n v="1"/>
    <x v="0"/>
  </r>
  <r>
    <s v="C1396"/>
    <x v="0"/>
    <x v="1"/>
    <x v="4"/>
    <d v="2024-05-27T00:00:00"/>
    <s v="O5396"/>
    <d v="2023-12-23T00:00:00"/>
    <x v="4"/>
    <x v="4"/>
    <x v="3"/>
    <n v="5"/>
    <n v="33.322000000000003"/>
    <n v="166.61"/>
    <x v="1"/>
    <n v="32"/>
    <d v="2024-04-09T00:00:00"/>
    <n v="115"/>
    <x v="0"/>
    <n v="3"/>
    <d v="2024-10-12T00:00:00"/>
    <x v="2"/>
    <x v="3"/>
    <x v="11"/>
    <n v="-48"/>
    <n v="1"/>
    <x v="0"/>
  </r>
  <r>
    <s v="C6150"/>
    <x v="2"/>
    <x v="0"/>
    <x v="4"/>
    <d v="2025-08-08T00:00:00"/>
    <s v="O10150"/>
    <d v="2023-12-23T00:00:00"/>
    <x v="2"/>
    <x v="0"/>
    <x v="1"/>
    <n v="5"/>
    <n v="89.066000000000003"/>
    <n v="445.33"/>
    <x v="1"/>
    <n v="48"/>
    <d v="2025-06-22T00:00:00"/>
    <n v="241"/>
    <x v="1"/>
    <n v="1"/>
    <d v="2025-09-07T00:00:00"/>
    <x v="2"/>
    <x v="3"/>
    <x v="11"/>
    <n v="-47"/>
    <n v="0"/>
    <x v="0"/>
  </r>
  <r>
    <s v="C3577"/>
    <x v="0"/>
    <x v="1"/>
    <x v="2"/>
    <d v="2024-02-29T00:00:00"/>
    <s v="O7577"/>
    <d v="2023-12-23T00:00:00"/>
    <x v="4"/>
    <x v="3"/>
    <x v="4"/>
    <n v="3"/>
    <n v="200.21"/>
    <n v="600.63"/>
    <x v="1"/>
    <n v="44"/>
    <d v="2025-04-05T00:00:00"/>
    <n v="310"/>
    <x v="0"/>
    <n v="4"/>
    <d v="2024-04-10T00:00:00"/>
    <x v="2"/>
    <x v="3"/>
    <x v="11"/>
    <n v="401"/>
    <n v="1"/>
    <x v="0"/>
  </r>
  <r>
    <s v="C3785"/>
    <x v="1"/>
    <x v="1"/>
    <x v="2"/>
    <d v="2024-01-10T00:00:00"/>
    <s v="O7785"/>
    <d v="2023-12-23T00:00:00"/>
    <x v="4"/>
    <x v="4"/>
    <x v="0"/>
    <n v="4"/>
    <n v="350.88249999999999"/>
    <n v="1403.53"/>
    <x v="0"/>
    <n v="11"/>
    <d v="2024-05-10T00:00:00"/>
    <n v="338"/>
    <x v="1"/>
    <n v="4"/>
    <d v="2025-02-04T00:00:00"/>
    <x v="1"/>
    <x v="3"/>
    <x v="11"/>
    <n v="121"/>
    <n v="0"/>
    <x v="0"/>
  </r>
  <r>
    <s v="C4193"/>
    <x v="1"/>
    <x v="0"/>
    <x v="3"/>
    <d v="2025-02-19T00:00:00"/>
    <s v="O8193"/>
    <d v="2023-12-23T00:00:00"/>
    <x v="1"/>
    <x v="4"/>
    <x v="4"/>
    <n v="2"/>
    <n v="112.99"/>
    <n v="225.98"/>
    <x v="1"/>
    <n v="44"/>
    <d v="2025-08-04T00:00:00"/>
    <n v="461"/>
    <x v="0"/>
    <n v="1"/>
    <d v="2024-12-11T00:00:00"/>
    <x v="2"/>
    <x v="3"/>
    <x v="11"/>
    <n v="166"/>
    <n v="1"/>
    <x v="0"/>
  </r>
  <r>
    <s v="C3415"/>
    <x v="2"/>
    <x v="1"/>
    <x v="2"/>
    <d v="2024-02-28T00:00:00"/>
    <s v="O7415"/>
    <d v="2023-12-23T00:00:00"/>
    <x v="2"/>
    <x v="2"/>
    <x v="2"/>
    <n v="1"/>
    <n v="557.46"/>
    <n v="557.46"/>
    <x v="0"/>
    <n v="6"/>
    <d v="2025-08-20T00:00:00"/>
    <n v="498"/>
    <x v="0"/>
    <n v="2"/>
    <d v="2025-12-06T00:00:00"/>
    <x v="2"/>
    <x v="3"/>
    <x v="11"/>
    <n v="539"/>
    <n v="1"/>
    <x v="0"/>
  </r>
  <r>
    <s v="C3411"/>
    <x v="0"/>
    <x v="0"/>
    <x v="0"/>
    <d v="2024-04-02T00:00:00"/>
    <s v="O7411"/>
    <d v="2023-12-23T00:00:00"/>
    <x v="3"/>
    <x v="2"/>
    <x v="3"/>
    <n v="4"/>
    <n v="176.41"/>
    <n v="705.64"/>
    <x v="0"/>
    <n v="35"/>
    <d v="2025-06-22T00:00:00"/>
    <n v="161"/>
    <x v="1"/>
    <n v="4"/>
    <d v="2025-06-01T00:00:00"/>
    <x v="1"/>
    <x v="3"/>
    <x v="11"/>
    <n v="446"/>
    <n v="0"/>
    <x v="0"/>
  </r>
  <r>
    <s v="C1566"/>
    <x v="0"/>
    <x v="1"/>
    <x v="4"/>
    <d v="2024-05-02T00:00:00"/>
    <s v="O5566"/>
    <d v="2023-12-23T00:00:00"/>
    <x v="0"/>
    <x v="0"/>
    <x v="3"/>
    <n v="3"/>
    <n v="414.33333333333331"/>
    <n v="1243"/>
    <x v="1"/>
    <n v="24"/>
    <d v="2025-07-04T00:00:00"/>
    <n v="105"/>
    <x v="1"/>
    <n v="3"/>
    <d v="2024-10-20T00:00:00"/>
    <x v="1"/>
    <x v="3"/>
    <x v="11"/>
    <n v="428"/>
    <n v="0"/>
    <x v="0"/>
  </r>
  <r>
    <s v="C2238"/>
    <x v="1"/>
    <x v="1"/>
    <x v="1"/>
    <d v="2025-02-06T00:00:00"/>
    <s v="O6238"/>
    <d v="2023-12-23T00:00:00"/>
    <x v="1"/>
    <x v="3"/>
    <x v="2"/>
    <n v="2"/>
    <n v="667.38499999999999"/>
    <n v="1334.77"/>
    <x v="2"/>
    <n v="49"/>
    <d v="2024-09-19T00:00:00"/>
    <n v="431"/>
    <x v="0"/>
    <n v="5"/>
    <d v="2025-01-02T00:00:00"/>
    <x v="2"/>
    <x v="3"/>
    <x v="11"/>
    <n v="-140"/>
    <n v="1"/>
    <x v="0"/>
  </r>
  <r>
    <s v="C6053"/>
    <x v="1"/>
    <x v="0"/>
    <x v="0"/>
    <d v="2025-05-22T00:00:00"/>
    <s v="O10053"/>
    <d v="2023-12-23T00:00:00"/>
    <x v="4"/>
    <x v="0"/>
    <x v="1"/>
    <n v="5"/>
    <n v="179.876"/>
    <n v="899.38"/>
    <x v="2"/>
    <n v="21"/>
    <d v="2025-02-06T00:00:00"/>
    <n v="301"/>
    <x v="0"/>
    <n v="2"/>
    <d v="2025-02-01T00:00:00"/>
    <x v="2"/>
    <x v="3"/>
    <x v="11"/>
    <n v="-105"/>
    <n v="1"/>
    <x v="0"/>
  </r>
  <r>
    <s v="C5481"/>
    <x v="0"/>
    <x v="2"/>
    <x v="4"/>
    <d v="2023-11-28T00:00:00"/>
    <s v="O9481"/>
    <d v="2023-12-24T00:00:00"/>
    <x v="0"/>
    <x v="2"/>
    <x v="1"/>
    <n v="5"/>
    <n v="266.654"/>
    <n v="1333.27"/>
    <x v="1"/>
    <n v="22"/>
    <d v="2024-12-28T00:00:00"/>
    <n v="417"/>
    <x v="1"/>
    <n v="3"/>
    <d v="2024-09-27T00:00:00"/>
    <x v="0"/>
    <x v="4"/>
    <x v="11"/>
    <n v="396"/>
    <n v="0"/>
    <x v="0"/>
  </r>
  <r>
    <s v="C6576"/>
    <x v="2"/>
    <x v="2"/>
    <x v="0"/>
    <d v="2023-09-28T00:00:00"/>
    <s v="O10576"/>
    <d v="2023-12-24T00:00:00"/>
    <x v="3"/>
    <x v="4"/>
    <x v="2"/>
    <n v="5"/>
    <n v="184.71199999999999"/>
    <n v="923.56"/>
    <x v="0"/>
    <n v="30"/>
    <d v="2025-04-17T00:00:00"/>
    <n v="473"/>
    <x v="0"/>
    <n v="4"/>
    <d v="2024-10-10T00:00:00"/>
    <x v="1"/>
    <x v="4"/>
    <x v="11"/>
    <n v="567"/>
    <n v="1"/>
    <x v="0"/>
  </r>
  <r>
    <s v="C3246"/>
    <x v="2"/>
    <x v="0"/>
    <x v="3"/>
    <d v="2024-04-18T00:00:00"/>
    <s v="O7246"/>
    <d v="2023-12-24T00:00:00"/>
    <x v="1"/>
    <x v="0"/>
    <x v="2"/>
    <n v="2"/>
    <n v="336.78500000000003"/>
    <n v="673.57"/>
    <x v="0"/>
    <n v="26"/>
    <d v="2025-05-08T00:00:00"/>
    <n v="216"/>
    <x v="1"/>
    <n v="3"/>
    <d v="2025-01-13T00:00:00"/>
    <x v="1"/>
    <x v="4"/>
    <x v="11"/>
    <n v="385"/>
    <n v="0"/>
    <x v="0"/>
  </r>
  <r>
    <s v="C1605"/>
    <x v="2"/>
    <x v="0"/>
    <x v="1"/>
    <d v="2024-09-28T00:00:00"/>
    <s v="O5605"/>
    <d v="2023-12-24T00:00:00"/>
    <x v="3"/>
    <x v="0"/>
    <x v="0"/>
    <n v="4"/>
    <n v="147.0025"/>
    <n v="588.01"/>
    <x v="1"/>
    <n v="30"/>
    <d v="2025-03-01T00:00:00"/>
    <n v="230"/>
    <x v="0"/>
    <n v="3"/>
    <d v="2025-02-22T00:00:00"/>
    <x v="1"/>
    <x v="4"/>
    <x v="11"/>
    <n v="154"/>
    <n v="1"/>
    <x v="0"/>
  </r>
  <r>
    <s v="C6914"/>
    <x v="1"/>
    <x v="0"/>
    <x v="2"/>
    <d v="2023-03-10T00:00:00"/>
    <s v="O10914"/>
    <d v="2023-12-24T00:00:00"/>
    <x v="3"/>
    <x v="1"/>
    <x v="0"/>
    <n v="4"/>
    <n v="27.54"/>
    <n v="110.16"/>
    <x v="0"/>
    <n v="32"/>
    <d v="2024-08-26T00:00:00"/>
    <n v="412"/>
    <x v="1"/>
    <n v="2"/>
    <d v="2025-07-04T00:00:00"/>
    <x v="0"/>
    <x v="4"/>
    <x v="11"/>
    <n v="535"/>
    <n v="0"/>
    <x v="0"/>
  </r>
  <r>
    <s v="C5993"/>
    <x v="1"/>
    <x v="0"/>
    <x v="3"/>
    <d v="2023-02-12T00:00:00"/>
    <s v="O9993"/>
    <d v="2023-12-24T00:00:00"/>
    <x v="3"/>
    <x v="4"/>
    <x v="2"/>
    <n v="5"/>
    <n v="265.822"/>
    <n v="1329.11"/>
    <x v="0"/>
    <n v="11"/>
    <d v="2024-12-23T00:00:00"/>
    <n v="82"/>
    <x v="1"/>
    <n v="5"/>
    <d v="2025-03-05T00:00:00"/>
    <x v="0"/>
    <x v="4"/>
    <x v="11"/>
    <n v="680"/>
    <n v="0"/>
    <x v="0"/>
  </r>
  <r>
    <s v="C5806"/>
    <x v="0"/>
    <x v="0"/>
    <x v="1"/>
    <d v="2025-04-08T00:00:00"/>
    <s v="O9806"/>
    <d v="2023-12-24T00:00:00"/>
    <x v="1"/>
    <x v="1"/>
    <x v="3"/>
    <n v="1"/>
    <n v="889"/>
    <n v="889"/>
    <x v="2"/>
    <n v="25"/>
    <d v="2024-09-23T00:00:00"/>
    <n v="391"/>
    <x v="0"/>
    <n v="4"/>
    <d v="2025-01-05T00:00:00"/>
    <x v="2"/>
    <x v="4"/>
    <x v="11"/>
    <n v="-197"/>
    <n v="1"/>
    <x v="0"/>
  </r>
  <r>
    <s v="C6726"/>
    <x v="0"/>
    <x v="1"/>
    <x v="1"/>
    <d v="2025-06-13T00:00:00"/>
    <s v="O10726"/>
    <d v="2023-12-24T00:00:00"/>
    <x v="2"/>
    <x v="1"/>
    <x v="3"/>
    <n v="2"/>
    <n v="626.01499999999999"/>
    <n v="1252.03"/>
    <x v="0"/>
    <n v="1"/>
    <d v="2025-03-30T00:00:00"/>
    <n v="187"/>
    <x v="0"/>
    <n v="2"/>
    <d v="2025-07-23T00:00:00"/>
    <x v="1"/>
    <x v="4"/>
    <x v="11"/>
    <n v="-75"/>
    <n v="1"/>
    <x v="0"/>
  </r>
  <r>
    <s v="C1340"/>
    <x v="2"/>
    <x v="0"/>
    <x v="4"/>
    <d v="2024-11-26T00:00:00"/>
    <s v="O5340"/>
    <d v="2023-12-24T00:00:00"/>
    <x v="4"/>
    <x v="4"/>
    <x v="1"/>
    <n v="5"/>
    <n v="144.648"/>
    <n v="723.24"/>
    <x v="0"/>
    <n v="43"/>
    <d v="2024-01-10T00:00:00"/>
    <n v="182"/>
    <x v="0"/>
    <n v="1"/>
    <d v="2025-08-05T00:00:00"/>
    <x v="1"/>
    <x v="4"/>
    <x v="11"/>
    <n v="-321"/>
    <n v="1"/>
    <x v="0"/>
  </r>
  <r>
    <s v="C3578"/>
    <x v="2"/>
    <x v="0"/>
    <x v="2"/>
    <d v="2024-04-21T00:00:00"/>
    <s v="O7578"/>
    <d v="2023-12-24T00:00:00"/>
    <x v="2"/>
    <x v="0"/>
    <x v="0"/>
    <n v="4"/>
    <n v="258.89249999999998"/>
    <n v="1035.57"/>
    <x v="1"/>
    <n v="15"/>
    <d v="2025-08-13T00:00:00"/>
    <n v="297"/>
    <x v="0"/>
    <n v="2"/>
    <d v="2025-02-26T00:00:00"/>
    <x v="1"/>
    <x v="4"/>
    <x v="11"/>
    <n v="479"/>
    <n v="1"/>
    <x v="0"/>
  </r>
  <r>
    <s v="C4669"/>
    <x v="0"/>
    <x v="0"/>
    <x v="3"/>
    <d v="2023-11-16T00:00:00"/>
    <s v="O8669"/>
    <d v="2023-12-24T00:00:00"/>
    <x v="4"/>
    <x v="3"/>
    <x v="3"/>
    <n v="1"/>
    <n v="819.69"/>
    <n v="819.69"/>
    <x v="0"/>
    <n v="30"/>
    <d v="2025-12-02T00:00:00"/>
    <n v="224"/>
    <x v="0"/>
    <n v="5"/>
    <d v="2025-08-03T00:00:00"/>
    <x v="0"/>
    <x v="4"/>
    <x v="11"/>
    <n v="747"/>
    <n v="1"/>
    <x v="0"/>
  </r>
  <r>
    <s v="C4737"/>
    <x v="0"/>
    <x v="1"/>
    <x v="0"/>
    <d v="2025-06-05T00:00:00"/>
    <s v="O8737"/>
    <d v="2023-12-24T00:00:00"/>
    <x v="2"/>
    <x v="2"/>
    <x v="2"/>
    <n v="3"/>
    <n v="345.66333333333336"/>
    <n v="1036.99"/>
    <x v="1"/>
    <n v="42"/>
    <d v="2024-01-12T00:00:00"/>
    <n v="87"/>
    <x v="0"/>
    <n v="5"/>
    <d v="2024-10-18T00:00:00"/>
    <x v="0"/>
    <x v="4"/>
    <x v="11"/>
    <n v="-510"/>
    <n v="1"/>
    <x v="0"/>
  </r>
  <r>
    <s v="C5986"/>
    <x v="1"/>
    <x v="1"/>
    <x v="1"/>
    <d v="2023-01-11T00:00:00"/>
    <s v="O9986"/>
    <d v="2023-12-24T00:00:00"/>
    <x v="4"/>
    <x v="3"/>
    <x v="4"/>
    <n v="4"/>
    <n v="371.14499999999998"/>
    <n v="1484.58"/>
    <x v="1"/>
    <n v="50"/>
    <d v="2025-04-24T00:00:00"/>
    <n v="183"/>
    <x v="1"/>
    <n v="1"/>
    <d v="2024-11-29T00:00:00"/>
    <x v="1"/>
    <x v="4"/>
    <x v="11"/>
    <n v="834"/>
    <n v="0"/>
    <x v="0"/>
  </r>
  <r>
    <s v="C2642"/>
    <x v="2"/>
    <x v="2"/>
    <x v="2"/>
    <d v="2024-11-03T00:00:00"/>
    <s v="O6642"/>
    <d v="2023-12-24T00:00:00"/>
    <x v="3"/>
    <x v="2"/>
    <x v="1"/>
    <n v="2"/>
    <n v="192.995"/>
    <n v="385.99"/>
    <x v="0"/>
    <n v="17"/>
    <d v="2024-09-26T00:00:00"/>
    <n v="469"/>
    <x v="1"/>
    <n v="2"/>
    <d v="2025-04-06T00:00:00"/>
    <x v="0"/>
    <x v="4"/>
    <x v="11"/>
    <n v="-38"/>
    <n v="0"/>
    <x v="0"/>
  </r>
  <r>
    <s v="C4143"/>
    <x v="1"/>
    <x v="0"/>
    <x v="0"/>
    <d v="2024-06-09T00:00:00"/>
    <s v="O8143"/>
    <d v="2023-12-25T00:00:00"/>
    <x v="3"/>
    <x v="1"/>
    <x v="1"/>
    <n v="5"/>
    <n v="149.69200000000001"/>
    <n v="748.46"/>
    <x v="0"/>
    <n v="37"/>
    <d v="2025-06-20T00:00:00"/>
    <n v="373"/>
    <x v="0"/>
    <n v="2"/>
    <d v="2025-01-06T00:00:00"/>
    <x v="2"/>
    <x v="5"/>
    <x v="11"/>
    <n v="376"/>
    <n v="1"/>
    <x v="0"/>
  </r>
  <r>
    <s v="C1125"/>
    <x v="2"/>
    <x v="2"/>
    <x v="4"/>
    <d v="2025-12-07T00:00:00"/>
    <s v="O5125"/>
    <d v="2023-12-25T00:00:00"/>
    <x v="4"/>
    <x v="2"/>
    <x v="0"/>
    <n v="4"/>
    <n v="36.590000000000003"/>
    <n v="146.36000000000001"/>
    <x v="0"/>
    <n v="29"/>
    <d v="2024-11-15T00:00:00"/>
    <n v="204"/>
    <x v="0"/>
    <n v="3"/>
    <d v="2025-03-16T00:00:00"/>
    <x v="2"/>
    <x v="5"/>
    <x v="11"/>
    <n v="-387"/>
    <n v="1"/>
    <x v="0"/>
  </r>
  <r>
    <s v="C3711"/>
    <x v="1"/>
    <x v="0"/>
    <x v="0"/>
    <d v="2024-10-13T00:00:00"/>
    <s v="O7711"/>
    <d v="2023-12-25T00:00:00"/>
    <x v="1"/>
    <x v="0"/>
    <x v="1"/>
    <n v="4"/>
    <n v="119.27500000000001"/>
    <n v="477.1"/>
    <x v="0"/>
    <n v="13"/>
    <d v="2025-05-08T00:00:00"/>
    <n v="453"/>
    <x v="1"/>
    <n v="5"/>
    <d v="2025-03-13T00:00:00"/>
    <x v="2"/>
    <x v="5"/>
    <x v="11"/>
    <n v="207"/>
    <n v="0"/>
    <x v="0"/>
  </r>
  <r>
    <s v="C5852"/>
    <x v="1"/>
    <x v="0"/>
    <x v="3"/>
    <d v="2025-01-08T00:00:00"/>
    <s v="O9852"/>
    <d v="2023-12-25T00:00:00"/>
    <x v="4"/>
    <x v="2"/>
    <x v="2"/>
    <n v="2"/>
    <n v="316.70999999999998"/>
    <n v="633.41999999999996"/>
    <x v="1"/>
    <n v="9"/>
    <d v="2025-06-15T00:00:00"/>
    <n v="415"/>
    <x v="1"/>
    <n v="5"/>
    <d v="2024-11-24T00:00:00"/>
    <x v="0"/>
    <x v="5"/>
    <x v="11"/>
    <n v="158"/>
    <n v="0"/>
    <x v="0"/>
  </r>
  <r>
    <s v="C3795"/>
    <x v="0"/>
    <x v="2"/>
    <x v="1"/>
    <d v="2024-03-06T00:00:00"/>
    <s v="O7795"/>
    <d v="2023-12-25T00:00:00"/>
    <x v="2"/>
    <x v="1"/>
    <x v="3"/>
    <n v="4"/>
    <n v="214.33"/>
    <n v="857.32"/>
    <x v="0"/>
    <n v="34"/>
    <d v="2025-04-05T00:00:00"/>
    <n v="211"/>
    <x v="1"/>
    <n v="1"/>
    <d v="2024-10-25T00:00:00"/>
    <x v="2"/>
    <x v="5"/>
    <x v="11"/>
    <n v="395"/>
    <n v="0"/>
    <x v="0"/>
  </r>
  <r>
    <s v="C5873"/>
    <x v="2"/>
    <x v="1"/>
    <x v="3"/>
    <d v="2025-03-31T00:00:00"/>
    <s v="O9873"/>
    <d v="2023-12-25T00:00:00"/>
    <x v="4"/>
    <x v="4"/>
    <x v="0"/>
    <n v="1"/>
    <n v="1383.98"/>
    <n v="1383.98"/>
    <x v="1"/>
    <n v="1"/>
    <d v="2024-11-16T00:00:00"/>
    <n v="408"/>
    <x v="0"/>
    <n v="1"/>
    <d v="2025-05-30T00:00:00"/>
    <x v="2"/>
    <x v="5"/>
    <x v="11"/>
    <n v="-135"/>
    <n v="1"/>
    <x v="0"/>
  </r>
  <r>
    <s v="C3205"/>
    <x v="1"/>
    <x v="1"/>
    <x v="0"/>
    <d v="2024-03-24T00:00:00"/>
    <s v="O7205"/>
    <d v="2023-12-25T00:00:00"/>
    <x v="4"/>
    <x v="2"/>
    <x v="4"/>
    <n v="2"/>
    <n v="281.85500000000002"/>
    <n v="563.71"/>
    <x v="1"/>
    <n v="33"/>
    <d v="2025-02-27T00:00:00"/>
    <n v="222"/>
    <x v="0"/>
    <n v="2"/>
    <d v="2024-12-27T00:00:00"/>
    <x v="1"/>
    <x v="5"/>
    <x v="11"/>
    <n v="340"/>
    <n v="1"/>
    <x v="0"/>
  </r>
  <r>
    <s v="C6750"/>
    <x v="2"/>
    <x v="0"/>
    <x v="0"/>
    <d v="2024-01-28T00:00:00"/>
    <s v="O10750"/>
    <d v="2023-12-25T00:00:00"/>
    <x v="1"/>
    <x v="4"/>
    <x v="4"/>
    <n v="5"/>
    <n v="267.524"/>
    <n v="1337.62"/>
    <x v="0"/>
    <n v="43"/>
    <d v="2025-07-04T00:00:00"/>
    <n v="55"/>
    <x v="1"/>
    <n v="1"/>
    <d v="2024-10-26T00:00:00"/>
    <x v="0"/>
    <x v="5"/>
    <x v="11"/>
    <n v="523"/>
    <n v="0"/>
    <x v="0"/>
  </r>
  <r>
    <s v="C1610"/>
    <x v="1"/>
    <x v="0"/>
    <x v="0"/>
    <d v="2024-07-24T00:00:00"/>
    <s v="O5610"/>
    <d v="2023-12-25T00:00:00"/>
    <x v="4"/>
    <x v="1"/>
    <x v="1"/>
    <n v="1"/>
    <n v="655.19000000000005"/>
    <n v="655.19000000000005"/>
    <x v="2"/>
    <n v="12"/>
    <d v="2024-10-30T00:00:00"/>
    <n v="159"/>
    <x v="0"/>
    <n v="5"/>
    <d v="2025-05-27T00:00:00"/>
    <x v="2"/>
    <x v="5"/>
    <x v="11"/>
    <n v="98"/>
    <n v="1"/>
    <x v="0"/>
  </r>
  <r>
    <s v="C5674"/>
    <x v="0"/>
    <x v="0"/>
    <x v="4"/>
    <d v="2024-01-28T00:00:00"/>
    <s v="O9674"/>
    <d v="2023-12-26T00:00:00"/>
    <x v="1"/>
    <x v="3"/>
    <x v="4"/>
    <n v="4"/>
    <n v="219.755"/>
    <n v="879.02"/>
    <x v="2"/>
    <n v="22"/>
    <d v="2025-07-15T00:00:00"/>
    <n v="239"/>
    <x v="0"/>
    <n v="1"/>
    <d v="2024-03-10T00:00:00"/>
    <x v="1"/>
    <x v="6"/>
    <x v="11"/>
    <n v="534"/>
    <n v="1"/>
    <x v="0"/>
  </r>
  <r>
    <s v="C6298"/>
    <x v="2"/>
    <x v="0"/>
    <x v="2"/>
    <d v="2025-06-06T00:00:00"/>
    <s v="O10298"/>
    <d v="2023-12-26T00:00:00"/>
    <x v="2"/>
    <x v="3"/>
    <x v="2"/>
    <n v="5"/>
    <n v="155.87799999999999"/>
    <n v="779.39"/>
    <x v="0"/>
    <n v="7"/>
    <d v="2025-08-19T00:00:00"/>
    <n v="245"/>
    <x v="1"/>
    <n v="1"/>
    <d v="2024-09-22T00:00:00"/>
    <x v="2"/>
    <x v="6"/>
    <x v="11"/>
    <n v="74"/>
    <n v="0"/>
    <x v="0"/>
  </r>
  <r>
    <s v="C3115"/>
    <x v="0"/>
    <x v="0"/>
    <x v="2"/>
    <d v="2024-12-10T00:00:00"/>
    <s v="O7115"/>
    <d v="2023-12-26T00:00:00"/>
    <x v="0"/>
    <x v="3"/>
    <x v="1"/>
    <n v="1"/>
    <n v="586.24"/>
    <n v="586.24"/>
    <x v="0"/>
    <n v="42"/>
    <d v="2025-02-04T00:00:00"/>
    <n v="364"/>
    <x v="0"/>
    <n v="3"/>
    <d v="2025-03-29T00:00:00"/>
    <x v="2"/>
    <x v="6"/>
    <x v="11"/>
    <n v="56"/>
    <n v="1"/>
    <x v="0"/>
  </r>
  <r>
    <s v="C4497"/>
    <x v="1"/>
    <x v="2"/>
    <x v="4"/>
    <d v="2024-09-01T00:00:00"/>
    <s v="O8497"/>
    <d v="2023-12-26T00:00:00"/>
    <x v="0"/>
    <x v="2"/>
    <x v="4"/>
    <n v="2"/>
    <n v="197.3"/>
    <n v="394.6"/>
    <x v="2"/>
    <n v="29"/>
    <d v="2025-03-24T00:00:00"/>
    <n v="149"/>
    <x v="1"/>
    <n v="1"/>
    <d v="2024-04-09T00:00:00"/>
    <x v="1"/>
    <x v="6"/>
    <x v="11"/>
    <n v="204"/>
    <n v="0"/>
    <x v="0"/>
  </r>
  <r>
    <s v="C2801"/>
    <x v="0"/>
    <x v="1"/>
    <x v="1"/>
    <d v="2025-07-14T00:00:00"/>
    <s v="O6801"/>
    <d v="2023-12-26T00:00:00"/>
    <x v="4"/>
    <x v="2"/>
    <x v="3"/>
    <n v="3"/>
    <n v="131.10999999999999"/>
    <n v="393.33"/>
    <x v="2"/>
    <n v="36"/>
    <d v="2024-12-27T00:00:00"/>
    <n v="176"/>
    <x v="1"/>
    <n v="1"/>
    <d v="2024-12-27T00:00:00"/>
    <x v="0"/>
    <x v="6"/>
    <x v="11"/>
    <n v="-199"/>
    <n v="0"/>
    <x v="0"/>
  </r>
  <r>
    <s v="C6571"/>
    <x v="0"/>
    <x v="1"/>
    <x v="0"/>
    <d v="2025-04-25T00:00:00"/>
    <s v="O10571"/>
    <d v="2023-12-26T00:00:00"/>
    <x v="1"/>
    <x v="4"/>
    <x v="4"/>
    <n v="5"/>
    <n v="222.512"/>
    <n v="1112.56"/>
    <x v="2"/>
    <n v="4"/>
    <d v="2024-11-26T00:00:00"/>
    <n v="364"/>
    <x v="1"/>
    <n v="4"/>
    <d v="2025-07-05T00:00:00"/>
    <x v="0"/>
    <x v="6"/>
    <x v="11"/>
    <n v="-150"/>
    <n v="0"/>
    <x v="0"/>
  </r>
  <r>
    <s v="C1631"/>
    <x v="2"/>
    <x v="2"/>
    <x v="3"/>
    <d v="2024-05-19T00:00:00"/>
    <s v="O5631"/>
    <d v="2023-12-26T00:00:00"/>
    <x v="2"/>
    <x v="4"/>
    <x v="0"/>
    <n v="1"/>
    <n v="1416.87"/>
    <n v="1416.87"/>
    <x v="2"/>
    <n v="9"/>
    <d v="2025-11-07T00:00:00"/>
    <n v="302"/>
    <x v="0"/>
    <n v="4"/>
    <d v="2025-01-02T00:00:00"/>
    <x v="2"/>
    <x v="6"/>
    <x v="11"/>
    <n v="537"/>
    <n v="1"/>
    <x v="0"/>
  </r>
  <r>
    <s v="C1297"/>
    <x v="0"/>
    <x v="0"/>
    <x v="4"/>
    <d v="2024-11-07T00:00:00"/>
    <s v="O5297"/>
    <d v="2023-12-27T00:00:00"/>
    <x v="0"/>
    <x v="0"/>
    <x v="0"/>
    <n v="4"/>
    <n v="156.11750000000001"/>
    <n v="624.47"/>
    <x v="0"/>
    <n v="42"/>
    <d v="2025-03-18T00:00:00"/>
    <n v="481"/>
    <x v="0"/>
    <n v="4"/>
    <d v="2024-11-25T00:00:00"/>
    <x v="2"/>
    <x v="0"/>
    <x v="11"/>
    <n v="131"/>
    <n v="1"/>
    <x v="0"/>
  </r>
  <r>
    <s v="C4512"/>
    <x v="2"/>
    <x v="0"/>
    <x v="3"/>
    <d v="2024-12-20T00:00:00"/>
    <s v="O8512"/>
    <d v="2023-12-27T00:00:00"/>
    <x v="4"/>
    <x v="1"/>
    <x v="2"/>
    <n v="4"/>
    <n v="372.48250000000002"/>
    <n v="1489.93"/>
    <x v="2"/>
    <n v="26"/>
    <d v="2025-02-04T00:00:00"/>
    <n v="413"/>
    <x v="0"/>
    <n v="1"/>
    <d v="2025-08-07T00:00:00"/>
    <x v="0"/>
    <x v="0"/>
    <x v="11"/>
    <n v="46"/>
    <n v="1"/>
    <x v="0"/>
  </r>
  <r>
    <s v="C3700"/>
    <x v="1"/>
    <x v="2"/>
    <x v="0"/>
    <d v="2025-05-26T00:00:00"/>
    <s v="O7700"/>
    <d v="2023-12-27T00:00:00"/>
    <x v="4"/>
    <x v="0"/>
    <x v="4"/>
    <n v="3"/>
    <n v="272.18666666666667"/>
    <n v="816.56"/>
    <x v="2"/>
    <n v="15"/>
    <d v="2025-06-06T00:00:00"/>
    <n v="93"/>
    <x v="0"/>
    <n v="2"/>
    <d v="2025-03-07T00:00:00"/>
    <x v="2"/>
    <x v="0"/>
    <x v="11"/>
    <n v="11"/>
    <n v="1"/>
    <x v="0"/>
  </r>
  <r>
    <s v="C3289"/>
    <x v="0"/>
    <x v="2"/>
    <x v="2"/>
    <d v="2024-03-06T00:00:00"/>
    <s v="O7289"/>
    <d v="2023-12-27T00:00:00"/>
    <x v="1"/>
    <x v="1"/>
    <x v="0"/>
    <n v="3"/>
    <n v="100.36"/>
    <n v="301.08"/>
    <x v="1"/>
    <n v="16"/>
    <d v="2025-05-21T00:00:00"/>
    <n v="131"/>
    <x v="0"/>
    <n v="1"/>
    <d v="2025-07-29T00:00:00"/>
    <x v="1"/>
    <x v="0"/>
    <x v="11"/>
    <n v="441"/>
    <n v="1"/>
    <x v="0"/>
  </r>
  <r>
    <s v="C4981"/>
    <x v="2"/>
    <x v="0"/>
    <x v="1"/>
    <d v="2025-03-27T00:00:00"/>
    <s v="O8981"/>
    <d v="2023-12-27T00:00:00"/>
    <x v="2"/>
    <x v="0"/>
    <x v="2"/>
    <n v="2"/>
    <n v="512.63499999999999"/>
    <n v="1025.27"/>
    <x v="2"/>
    <n v="27"/>
    <d v="2025-05-16T00:00:00"/>
    <n v="109"/>
    <x v="0"/>
    <n v="5"/>
    <d v="2025-07-16T00:00:00"/>
    <x v="1"/>
    <x v="0"/>
    <x v="11"/>
    <n v="50"/>
    <n v="1"/>
    <x v="0"/>
  </r>
  <r>
    <s v="C6396"/>
    <x v="2"/>
    <x v="1"/>
    <x v="0"/>
    <d v="2024-05-11T00:00:00"/>
    <s v="O10396"/>
    <d v="2023-12-27T00:00:00"/>
    <x v="3"/>
    <x v="4"/>
    <x v="1"/>
    <n v="5"/>
    <n v="146.57999999999998"/>
    <n v="732.9"/>
    <x v="0"/>
    <n v="8"/>
    <d v="2024-08-29T00:00:00"/>
    <n v="410"/>
    <x v="0"/>
    <n v="5"/>
    <d v="2025-06-15T00:00:00"/>
    <x v="2"/>
    <x v="0"/>
    <x v="11"/>
    <n v="110"/>
    <n v="1"/>
    <x v="0"/>
  </r>
  <r>
    <s v="C4952"/>
    <x v="0"/>
    <x v="2"/>
    <x v="1"/>
    <d v="2024-10-10T00:00:00"/>
    <s v="O8952"/>
    <d v="2023-12-27T00:00:00"/>
    <x v="1"/>
    <x v="3"/>
    <x v="0"/>
    <n v="5"/>
    <n v="194.38399999999999"/>
    <n v="971.92"/>
    <x v="2"/>
    <n v="13"/>
    <d v="2025-06-20T00:00:00"/>
    <n v="39"/>
    <x v="1"/>
    <n v="2"/>
    <d v="2024-12-25T00:00:00"/>
    <x v="2"/>
    <x v="0"/>
    <x v="11"/>
    <n v="253"/>
    <n v="0"/>
    <x v="0"/>
  </r>
  <r>
    <s v="C5038"/>
    <x v="2"/>
    <x v="2"/>
    <x v="0"/>
    <d v="2025-05-01T00:00:00"/>
    <s v="O9038"/>
    <d v="2023-12-27T00:00:00"/>
    <x v="4"/>
    <x v="0"/>
    <x v="4"/>
    <n v="5"/>
    <n v="210.38000000000002"/>
    <n v="1051.9000000000001"/>
    <x v="0"/>
    <n v="15"/>
    <d v="2025-03-19T00:00:00"/>
    <n v="237"/>
    <x v="0"/>
    <n v="4"/>
    <d v="2025-04-24T00:00:00"/>
    <x v="1"/>
    <x v="0"/>
    <x v="11"/>
    <n v="-43"/>
    <n v="1"/>
    <x v="0"/>
  </r>
  <r>
    <s v="C6056"/>
    <x v="2"/>
    <x v="1"/>
    <x v="1"/>
    <d v="2023-09-30T00:00:00"/>
    <s v="O10056"/>
    <d v="2023-12-27T00:00:00"/>
    <x v="1"/>
    <x v="2"/>
    <x v="0"/>
    <n v="4"/>
    <n v="345.65499999999997"/>
    <n v="1382.62"/>
    <x v="2"/>
    <n v="20"/>
    <d v="2025-04-24T00:00:00"/>
    <n v="139"/>
    <x v="1"/>
    <n v="1"/>
    <d v="2025-04-26T00:00:00"/>
    <x v="2"/>
    <x v="0"/>
    <x v="11"/>
    <n v="572"/>
    <n v="0"/>
    <x v="0"/>
  </r>
  <r>
    <s v="C6300"/>
    <x v="0"/>
    <x v="1"/>
    <x v="4"/>
    <d v="2023-01-12T00:00:00"/>
    <s v="O10300"/>
    <d v="2023-12-28T00:00:00"/>
    <x v="4"/>
    <x v="1"/>
    <x v="3"/>
    <n v="5"/>
    <n v="109.678"/>
    <n v="548.39"/>
    <x v="2"/>
    <n v="13"/>
    <d v="2024-10-31T00:00:00"/>
    <n v="55"/>
    <x v="1"/>
    <n v="1"/>
    <d v="2024-02-09T00:00:00"/>
    <x v="2"/>
    <x v="1"/>
    <x v="11"/>
    <n v="658"/>
    <n v="0"/>
    <x v="0"/>
  </r>
  <r>
    <s v="C6332"/>
    <x v="0"/>
    <x v="2"/>
    <x v="4"/>
    <d v="2024-08-30T00:00:00"/>
    <s v="O10332"/>
    <d v="2023-12-28T00:00:00"/>
    <x v="1"/>
    <x v="4"/>
    <x v="2"/>
    <n v="3"/>
    <n v="497.95333333333332"/>
    <n v="1493.86"/>
    <x v="1"/>
    <n v="44"/>
    <d v="2024-12-16T00:00:00"/>
    <n v="136"/>
    <x v="0"/>
    <n v="2"/>
    <d v="2025-05-18T00:00:00"/>
    <x v="1"/>
    <x v="1"/>
    <x v="11"/>
    <n v="108"/>
    <n v="1"/>
    <x v="0"/>
  </r>
  <r>
    <s v="C4716"/>
    <x v="2"/>
    <x v="0"/>
    <x v="4"/>
    <d v="2024-10-07T00:00:00"/>
    <s v="O8716"/>
    <d v="2023-12-28T00:00:00"/>
    <x v="4"/>
    <x v="0"/>
    <x v="4"/>
    <n v="2"/>
    <n v="648.16499999999996"/>
    <n v="1296.33"/>
    <x v="1"/>
    <n v="46"/>
    <d v="2024-11-25T00:00:00"/>
    <n v="90"/>
    <x v="1"/>
    <n v="3"/>
    <d v="2024-02-10T00:00:00"/>
    <x v="1"/>
    <x v="1"/>
    <x v="11"/>
    <n v="49"/>
    <n v="0"/>
    <x v="0"/>
  </r>
  <r>
    <s v="C2021"/>
    <x v="1"/>
    <x v="2"/>
    <x v="4"/>
    <d v="2025-09-01T00:00:00"/>
    <s v="O6021"/>
    <d v="2023-12-28T00:00:00"/>
    <x v="4"/>
    <x v="0"/>
    <x v="1"/>
    <n v="2"/>
    <n v="330.81"/>
    <n v="661.62"/>
    <x v="1"/>
    <n v="50"/>
    <d v="2024-12-26T00:00:00"/>
    <n v="385"/>
    <x v="1"/>
    <n v="1"/>
    <d v="2025-04-29T00:00:00"/>
    <x v="1"/>
    <x v="1"/>
    <x v="11"/>
    <n v="-249"/>
    <n v="0"/>
    <x v="0"/>
  </r>
  <r>
    <s v="C6207"/>
    <x v="2"/>
    <x v="1"/>
    <x v="0"/>
    <d v="2024-11-04T00:00:00"/>
    <s v="O10207"/>
    <d v="2023-12-28T00:00:00"/>
    <x v="4"/>
    <x v="2"/>
    <x v="0"/>
    <n v="2"/>
    <n v="274.06"/>
    <n v="548.12"/>
    <x v="0"/>
    <n v="41"/>
    <d v="2025-03-26T00:00:00"/>
    <n v="60"/>
    <x v="0"/>
    <n v="3"/>
    <d v="2025-11-02T00:00:00"/>
    <x v="2"/>
    <x v="1"/>
    <x v="11"/>
    <n v="142"/>
    <n v="1"/>
    <x v="0"/>
  </r>
  <r>
    <s v="C6551"/>
    <x v="2"/>
    <x v="1"/>
    <x v="0"/>
    <d v="2025-08-13T00:00:00"/>
    <s v="O10551"/>
    <d v="2023-12-28T00:00:00"/>
    <x v="2"/>
    <x v="1"/>
    <x v="2"/>
    <n v="4"/>
    <n v="132.02000000000001"/>
    <n v="528.08000000000004"/>
    <x v="1"/>
    <n v="11"/>
    <d v="2024-08-10T00:00:00"/>
    <n v="484"/>
    <x v="0"/>
    <n v="5"/>
    <d v="2025-07-30T00:00:00"/>
    <x v="2"/>
    <x v="1"/>
    <x v="11"/>
    <n v="-368"/>
    <n v="1"/>
    <x v="0"/>
  </r>
  <r>
    <s v="C1620"/>
    <x v="2"/>
    <x v="2"/>
    <x v="0"/>
    <d v="2024-10-27T00:00:00"/>
    <s v="O5620"/>
    <d v="2023-12-28T00:00:00"/>
    <x v="4"/>
    <x v="1"/>
    <x v="1"/>
    <n v="3"/>
    <n v="338.39"/>
    <n v="1015.17"/>
    <x v="0"/>
    <n v="16"/>
    <d v="2025-07-03T00:00:00"/>
    <n v="288"/>
    <x v="1"/>
    <n v="3"/>
    <d v="2025-11-01T00:00:00"/>
    <x v="2"/>
    <x v="1"/>
    <x v="11"/>
    <n v="249"/>
    <n v="0"/>
    <x v="0"/>
  </r>
  <r>
    <s v="C1073"/>
    <x v="2"/>
    <x v="2"/>
    <x v="0"/>
    <d v="2023-11-19T00:00:00"/>
    <s v="O5073"/>
    <d v="2023-12-29T00:00:00"/>
    <x v="2"/>
    <x v="4"/>
    <x v="2"/>
    <n v="3"/>
    <n v="265.10666666666668"/>
    <n v="795.32"/>
    <x v="0"/>
    <n v="16"/>
    <d v="2025-03-20T00:00:00"/>
    <n v="443"/>
    <x v="1"/>
    <n v="2"/>
    <d v="2025-01-18T00:00:00"/>
    <x v="2"/>
    <x v="2"/>
    <x v="11"/>
    <n v="487"/>
    <n v="0"/>
    <x v="0"/>
  </r>
  <r>
    <s v="C3735"/>
    <x v="1"/>
    <x v="2"/>
    <x v="2"/>
    <d v="2024-12-30T00:00:00"/>
    <s v="O7735"/>
    <d v="2023-12-29T00:00:00"/>
    <x v="1"/>
    <x v="1"/>
    <x v="1"/>
    <n v="1"/>
    <n v="1382.66"/>
    <n v="1382.66"/>
    <x v="0"/>
    <n v="22"/>
    <d v="2025-08-07T00:00:00"/>
    <n v="102"/>
    <x v="1"/>
    <n v="3"/>
    <d v="2025-07-05T00:00:00"/>
    <x v="1"/>
    <x v="2"/>
    <x v="11"/>
    <n v="220"/>
    <n v="0"/>
    <x v="0"/>
  </r>
  <r>
    <s v="C4840"/>
    <x v="0"/>
    <x v="1"/>
    <x v="3"/>
    <d v="2023-09-17T00:00:00"/>
    <s v="O8840"/>
    <d v="2023-12-29T00:00:00"/>
    <x v="2"/>
    <x v="3"/>
    <x v="1"/>
    <n v="3"/>
    <n v="125.63666666666667"/>
    <n v="376.91"/>
    <x v="0"/>
    <n v="45"/>
    <d v="2024-10-20T00:00:00"/>
    <n v="467"/>
    <x v="1"/>
    <n v="5"/>
    <d v="2024-12-26T00:00:00"/>
    <x v="0"/>
    <x v="2"/>
    <x v="11"/>
    <n v="399"/>
    <n v="0"/>
    <x v="0"/>
  </r>
  <r>
    <s v="C6897"/>
    <x v="0"/>
    <x v="2"/>
    <x v="1"/>
    <d v="2024-12-15T00:00:00"/>
    <s v="O10897"/>
    <d v="2023-12-29T00:00:00"/>
    <x v="1"/>
    <x v="1"/>
    <x v="3"/>
    <n v="3"/>
    <n v="177.82666666666668"/>
    <n v="533.48"/>
    <x v="0"/>
    <n v="16"/>
    <d v="2025-12-01T00:00:00"/>
    <n v="346"/>
    <x v="0"/>
    <n v="1"/>
    <d v="2025-11-03T00:00:00"/>
    <x v="2"/>
    <x v="2"/>
    <x v="11"/>
    <n v="351"/>
    <n v="1"/>
    <x v="0"/>
  </r>
  <r>
    <s v="C2441"/>
    <x v="2"/>
    <x v="1"/>
    <x v="2"/>
    <d v="2024-05-28T00:00:00"/>
    <s v="O6441"/>
    <d v="2023-12-29T00:00:00"/>
    <x v="0"/>
    <x v="1"/>
    <x v="4"/>
    <n v="4"/>
    <n v="173.245"/>
    <n v="692.98"/>
    <x v="0"/>
    <n v="21"/>
    <d v="2024-10-10T00:00:00"/>
    <n v="153"/>
    <x v="0"/>
    <n v="5"/>
    <d v="2025-05-19T00:00:00"/>
    <x v="2"/>
    <x v="2"/>
    <x v="11"/>
    <n v="135"/>
    <n v="1"/>
    <x v="0"/>
  </r>
  <r>
    <s v="C6807"/>
    <x v="2"/>
    <x v="0"/>
    <x v="4"/>
    <d v="2024-05-17T00:00:00"/>
    <s v="O10807"/>
    <d v="2023-12-29T00:00:00"/>
    <x v="1"/>
    <x v="0"/>
    <x v="0"/>
    <n v="4"/>
    <n v="215.77250000000001"/>
    <n v="863.09"/>
    <x v="0"/>
    <n v="17"/>
    <d v="2025-03-30T00:00:00"/>
    <n v="237"/>
    <x v="1"/>
    <n v="1"/>
    <d v="2025-05-26T00:00:00"/>
    <x v="2"/>
    <x v="2"/>
    <x v="11"/>
    <n v="317"/>
    <n v="0"/>
    <x v="0"/>
  </r>
  <r>
    <s v="C6425"/>
    <x v="1"/>
    <x v="2"/>
    <x v="4"/>
    <d v="2024-10-08T00:00:00"/>
    <s v="O10425"/>
    <d v="2023-12-29T00:00:00"/>
    <x v="4"/>
    <x v="0"/>
    <x v="3"/>
    <n v="1"/>
    <n v="297.24"/>
    <n v="297.24"/>
    <x v="0"/>
    <n v="2"/>
    <d v="2025-08-17T00:00:00"/>
    <n v="19"/>
    <x v="0"/>
    <n v="1"/>
    <d v="2025-05-27T00:00:00"/>
    <x v="1"/>
    <x v="2"/>
    <x v="11"/>
    <n v="313"/>
    <n v="1"/>
    <x v="0"/>
  </r>
  <r>
    <s v="C2783"/>
    <x v="1"/>
    <x v="1"/>
    <x v="2"/>
    <d v="2024-08-18T00:00:00"/>
    <s v="O6783"/>
    <d v="2023-12-31T00:00:00"/>
    <x v="3"/>
    <x v="0"/>
    <x v="2"/>
    <n v="4"/>
    <n v="365.14"/>
    <n v="1460.56"/>
    <x v="2"/>
    <n v="35"/>
    <d v="2024-05-09T00:00:00"/>
    <n v="191"/>
    <x v="1"/>
    <n v="3"/>
    <d v="2025-04-21T00:00:00"/>
    <x v="0"/>
    <x v="4"/>
    <x v="11"/>
    <n v="-101"/>
    <n v="0"/>
    <x v="0"/>
  </r>
  <r>
    <s v="C4360"/>
    <x v="0"/>
    <x v="0"/>
    <x v="0"/>
    <d v="2024-03-13T00:00:00"/>
    <s v="O8360"/>
    <d v="2023-12-31T00:00:00"/>
    <x v="3"/>
    <x v="4"/>
    <x v="4"/>
    <n v="4"/>
    <n v="250.21"/>
    <n v="1000.84"/>
    <x v="2"/>
    <n v="7"/>
    <d v="2025-01-25T00:00:00"/>
    <n v="76"/>
    <x v="1"/>
    <n v="1"/>
    <d v="2025-11-01T00:00:00"/>
    <x v="2"/>
    <x v="4"/>
    <x v="11"/>
    <n v="318"/>
    <n v="0"/>
    <x v="0"/>
  </r>
  <r>
    <s v="C5901"/>
    <x v="2"/>
    <x v="1"/>
    <x v="2"/>
    <d v="2025-07-21T00:00:00"/>
    <s v="O9901"/>
    <d v="2023-12-31T00:00:00"/>
    <x v="0"/>
    <x v="0"/>
    <x v="1"/>
    <n v="4"/>
    <n v="135.965"/>
    <n v="543.86"/>
    <x v="1"/>
    <n v="22"/>
    <d v="2025-03-06T00:00:00"/>
    <n v="3"/>
    <x v="1"/>
    <n v="1"/>
    <d v="2025-03-18T00:00:00"/>
    <x v="2"/>
    <x v="4"/>
    <x v="11"/>
    <n v="-137"/>
    <n v="0"/>
    <x v="0"/>
  </r>
  <r>
    <s v="C3681"/>
    <x v="1"/>
    <x v="2"/>
    <x v="3"/>
    <d v="2024-07-12T00:00:00"/>
    <s v="O7681"/>
    <d v="2023-12-31T00:00:00"/>
    <x v="2"/>
    <x v="0"/>
    <x v="2"/>
    <n v="3"/>
    <n v="331.8533333333333"/>
    <n v="995.56"/>
    <x v="0"/>
    <n v="30"/>
    <d v="2025-11-05T00:00:00"/>
    <n v="5"/>
    <x v="0"/>
    <n v="4"/>
    <d v="2024-10-26T00:00:00"/>
    <x v="0"/>
    <x v="4"/>
    <x v="11"/>
    <n v="481"/>
    <n v="1"/>
    <x v="0"/>
  </r>
  <r>
    <s v="C4868"/>
    <x v="1"/>
    <x v="0"/>
    <x v="1"/>
    <d v="2024-04-26T00:00:00"/>
    <s v="O8868"/>
    <d v="2023-12-31T00:00:00"/>
    <x v="1"/>
    <x v="3"/>
    <x v="2"/>
    <n v="4"/>
    <n v="96.142499999999998"/>
    <n v="384.57"/>
    <x v="1"/>
    <n v="22"/>
    <d v="2025-06-16T00:00:00"/>
    <n v="120"/>
    <x v="0"/>
    <n v="4"/>
    <d v="2024-12-19T00:00:00"/>
    <x v="1"/>
    <x v="4"/>
    <x v="11"/>
    <n v="416"/>
    <n v="1"/>
    <x v="0"/>
  </r>
  <r>
    <s v="C5615"/>
    <x v="2"/>
    <x v="1"/>
    <x v="4"/>
    <d v="2025-10-08T00:00:00"/>
    <s v="O9615"/>
    <d v="2023-12-31T00:00:00"/>
    <x v="1"/>
    <x v="4"/>
    <x v="1"/>
    <n v="3"/>
    <n v="279.88666666666666"/>
    <n v="839.66"/>
    <x v="0"/>
    <n v="49"/>
    <d v="2024-10-10T00:00:00"/>
    <n v="306"/>
    <x v="1"/>
    <n v="3"/>
    <d v="2024-08-26T00:00:00"/>
    <x v="0"/>
    <x v="4"/>
    <x v="11"/>
    <n v="-363"/>
    <n v="0"/>
    <x v="0"/>
  </r>
  <r>
    <s v="C5248"/>
    <x v="0"/>
    <x v="0"/>
    <x v="1"/>
    <d v="2023-12-17T00:00:00"/>
    <s v="O9248"/>
    <d v="2023-12-31T00:00:00"/>
    <x v="0"/>
    <x v="3"/>
    <x v="2"/>
    <n v="1"/>
    <n v="709.1"/>
    <n v="709.1"/>
    <x v="2"/>
    <n v="15"/>
    <d v="2025-07-06T00:00:00"/>
    <n v="54"/>
    <x v="1"/>
    <n v="1"/>
    <d v="2024-04-12T00:00:00"/>
    <x v="0"/>
    <x v="4"/>
    <x v="11"/>
    <n v="567"/>
    <n v="0"/>
    <x v="0"/>
  </r>
  <r>
    <s v="C3472"/>
    <x v="1"/>
    <x v="1"/>
    <x v="0"/>
    <d v="2024-01-01T00:00:00"/>
    <s v="O7472"/>
    <d v="2024-01-01T00:00:00"/>
    <x v="4"/>
    <x v="0"/>
    <x v="2"/>
    <n v="2"/>
    <n v="527.44000000000005"/>
    <n v="1054.8800000000001"/>
    <x v="2"/>
    <n v="24"/>
    <d v="2025-11-08T00:00:00"/>
    <n v="404"/>
    <x v="0"/>
    <n v="4"/>
    <d v="2025-05-04T00:00:00"/>
    <x v="2"/>
    <x v="5"/>
    <x v="1"/>
    <n v="677"/>
    <n v="1"/>
    <x v="1"/>
  </r>
  <r>
    <s v="C4730"/>
    <x v="2"/>
    <x v="2"/>
    <x v="4"/>
    <d v="2024-01-03T00:00:00"/>
    <s v="O8730"/>
    <d v="2024-01-01T00:00:00"/>
    <x v="0"/>
    <x v="4"/>
    <x v="1"/>
    <n v="1"/>
    <n v="1062.47"/>
    <n v="1062.47"/>
    <x v="1"/>
    <n v="20"/>
    <d v="2025-05-27T00:00:00"/>
    <n v="167"/>
    <x v="1"/>
    <n v="5"/>
    <d v="2024-10-12T00:00:00"/>
    <x v="0"/>
    <x v="5"/>
    <x v="1"/>
    <n v="510"/>
    <n v="0"/>
    <x v="1"/>
  </r>
  <r>
    <s v="C3645"/>
    <x v="0"/>
    <x v="0"/>
    <x v="4"/>
    <d v="2025-02-03T00:00:00"/>
    <s v="O7645"/>
    <d v="2024-01-01T00:00:00"/>
    <x v="1"/>
    <x v="2"/>
    <x v="1"/>
    <n v="4"/>
    <n v="47.862499999999997"/>
    <n v="191.45"/>
    <x v="2"/>
    <n v="14"/>
    <d v="2024-09-29T00:00:00"/>
    <n v="31"/>
    <x v="1"/>
    <n v="4"/>
    <d v="2025-03-17T00:00:00"/>
    <x v="2"/>
    <x v="5"/>
    <x v="1"/>
    <n v="-127"/>
    <n v="0"/>
    <x v="1"/>
  </r>
  <r>
    <s v="C3740"/>
    <x v="0"/>
    <x v="0"/>
    <x v="0"/>
    <d v="2023-12-26T00:00:00"/>
    <s v="O7740"/>
    <d v="2024-01-01T00:00:00"/>
    <x v="1"/>
    <x v="2"/>
    <x v="2"/>
    <n v="2"/>
    <n v="458.55500000000001"/>
    <n v="917.11"/>
    <x v="0"/>
    <n v="12"/>
    <d v="2024-06-10T00:00:00"/>
    <n v="331"/>
    <x v="0"/>
    <n v="1"/>
    <d v="2025-07-03T00:00:00"/>
    <x v="1"/>
    <x v="5"/>
    <x v="1"/>
    <n v="167"/>
    <n v="1"/>
    <x v="1"/>
  </r>
  <r>
    <s v="C2988"/>
    <x v="1"/>
    <x v="0"/>
    <x v="0"/>
    <d v="2024-11-11T00:00:00"/>
    <s v="O6988"/>
    <d v="2024-01-01T00:00:00"/>
    <x v="3"/>
    <x v="4"/>
    <x v="4"/>
    <n v="5"/>
    <n v="77.515999999999991"/>
    <n v="387.58"/>
    <x v="2"/>
    <n v="17"/>
    <d v="2025-04-15T00:00:00"/>
    <n v="65"/>
    <x v="0"/>
    <n v="3"/>
    <d v="2024-09-26T00:00:00"/>
    <x v="1"/>
    <x v="5"/>
    <x v="1"/>
    <n v="155"/>
    <n v="1"/>
    <x v="1"/>
  </r>
  <r>
    <s v="C6221"/>
    <x v="1"/>
    <x v="1"/>
    <x v="2"/>
    <d v="2024-01-23T00:00:00"/>
    <s v="O10221"/>
    <d v="2024-01-01T00:00:00"/>
    <x v="3"/>
    <x v="3"/>
    <x v="0"/>
    <n v="4"/>
    <n v="61.034999999999997"/>
    <n v="244.14"/>
    <x v="0"/>
    <n v="13"/>
    <d v="2025-08-07T00:00:00"/>
    <n v="404"/>
    <x v="1"/>
    <n v="3"/>
    <d v="2025-01-01T00:00:00"/>
    <x v="1"/>
    <x v="5"/>
    <x v="1"/>
    <n v="562"/>
    <n v="0"/>
    <x v="1"/>
  </r>
  <r>
    <s v="C6738"/>
    <x v="0"/>
    <x v="1"/>
    <x v="2"/>
    <d v="2024-08-27T00:00:00"/>
    <s v="O10738"/>
    <d v="2024-01-01T00:00:00"/>
    <x v="1"/>
    <x v="4"/>
    <x v="3"/>
    <n v="2"/>
    <n v="444.815"/>
    <n v="889.63"/>
    <x v="1"/>
    <n v="29"/>
    <d v="2024-09-25T00:00:00"/>
    <n v="105"/>
    <x v="0"/>
    <n v="2"/>
    <d v="2024-10-22T00:00:00"/>
    <x v="2"/>
    <x v="5"/>
    <x v="1"/>
    <n v="29"/>
    <n v="1"/>
    <x v="1"/>
  </r>
  <r>
    <s v="C3091"/>
    <x v="1"/>
    <x v="1"/>
    <x v="1"/>
    <d v="2024-08-20T00:00:00"/>
    <s v="O7091"/>
    <d v="2024-02-01T00:00:00"/>
    <x v="0"/>
    <x v="1"/>
    <x v="2"/>
    <n v="5"/>
    <n v="107.176"/>
    <n v="535.88"/>
    <x v="2"/>
    <n v="15"/>
    <d v="2025-04-24T00:00:00"/>
    <n v="456"/>
    <x v="0"/>
    <n v="3"/>
    <d v="2025-06-01T00:00:00"/>
    <x v="1"/>
    <x v="1"/>
    <x v="2"/>
    <n v="247"/>
    <n v="1"/>
    <x v="1"/>
  </r>
  <r>
    <s v="C4128"/>
    <x v="0"/>
    <x v="1"/>
    <x v="4"/>
    <d v="2025-03-18T00:00:00"/>
    <s v="O8128"/>
    <d v="2024-02-01T00:00:00"/>
    <x v="0"/>
    <x v="0"/>
    <x v="1"/>
    <n v="5"/>
    <n v="269.53000000000003"/>
    <n v="1347.65"/>
    <x v="0"/>
    <n v="9"/>
    <d v="2024-12-23T00:00:00"/>
    <n v="109"/>
    <x v="1"/>
    <n v="3"/>
    <d v="2025-01-06T00:00:00"/>
    <x v="1"/>
    <x v="1"/>
    <x v="2"/>
    <n v="-85"/>
    <n v="0"/>
    <x v="1"/>
  </r>
  <r>
    <s v="C2428"/>
    <x v="2"/>
    <x v="0"/>
    <x v="0"/>
    <d v="2023-10-16T00:00:00"/>
    <s v="O6428"/>
    <d v="2024-02-01T00:00:00"/>
    <x v="2"/>
    <x v="1"/>
    <x v="2"/>
    <n v="2"/>
    <n v="509.48500000000001"/>
    <n v="1018.97"/>
    <x v="2"/>
    <n v="25"/>
    <d v="2024-05-09T00:00:00"/>
    <n v="37"/>
    <x v="0"/>
    <n v="5"/>
    <d v="2025-07-05T00:00:00"/>
    <x v="1"/>
    <x v="1"/>
    <x v="2"/>
    <n v="206"/>
    <n v="1"/>
    <x v="1"/>
  </r>
  <r>
    <s v="C5478"/>
    <x v="2"/>
    <x v="0"/>
    <x v="3"/>
    <d v="2025-10-07T00:00:00"/>
    <s v="O9478"/>
    <d v="2024-02-01T00:00:00"/>
    <x v="0"/>
    <x v="4"/>
    <x v="1"/>
    <n v="1"/>
    <n v="1016.55"/>
    <n v="1016.55"/>
    <x v="2"/>
    <n v="30"/>
    <d v="2024-08-10T00:00:00"/>
    <n v="216"/>
    <x v="0"/>
    <n v="5"/>
    <d v="2025-06-29T00:00:00"/>
    <x v="1"/>
    <x v="1"/>
    <x v="2"/>
    <n v="-423"/>
    <n v="1"/>
    <x v="1"/>
  </r>
  <r>
    <s v="C5894"/>
    <x v="1"/>
    <x v="0"/>
    <x v="1"/>
    <d v="2024-09-23T00:00:00"/>
    <s v="O9894"/>
    <d v="2024-02-01T00:00:00"/>
    <x v="2"/>
    <x v="3"/>
    <x v="4"/>
    <n v="2"/>
    <n v="468.69499999999999"/>
    <n v="937.39"/>
    <x v="0"/>
    <n v="22"/>
    <d v="2025-06-26T00:00:00"/>
    <n v="152"/>
    <x v="1"/>
    <n v="4"/>
    <d v="2025-04-14T00:00:00"/>
    <x v="2"/>
    <x v="1"/>
    <x v="2"/>
    <n v="276"/>
    <n v="0"/>
    <x v="1"/>
  </r>
  <r>
    <s v="C1192"/>
    <x v="2"/>
    <x v="2"/>
    <x v="4"/>
    <d v="2024-07-28T00:00:00"/>
    <s v="O5192"/>
    <d v="2024-02-01T00:00:00"/>
    <x v="4"/>
    <x v="1"/>
    <x v="3"/>
    <n v="1"/>
    <n v="400.99"/>
    <n v="400.99"/>
    <x v="1"/>
    <n v="22"/>
    <d v="2025-04-25T00:00:00"/>
    <n v="277"/>
    <x v="1"/>
    <n v="1"/>
    <d v="2025-09-01T00:00:00"/>
    <x v="2"/>
    <x v="1"/>
    <x v="2"/>
    <n v="271"/>
    <n v="0"/>
    <x v="1"/>
  </r>
  <r>
    <s v="C1389"/>
    <x v="0"/>
    <x v="0"/>
    <x v="4"/>
    <d v="2023-12-25T00:00:00"/>
    <s v="O5389"/>
    <d v="2024-02-01T00:00:00"/>
    <x v="3"/>
    <x v="3"/>
    <x v="4"/>
    <n v="2"/>
    <n v="298.685"/>
    <n v="597.37"/>
    <x v="1"/>
    <n v="48"/>
    <d v="2025-05-03T00:00:00"/>
    <n v="413"/>
    <x v="0"/>
    <n v="5"/>
    <d v="2025-03-01T00:00:00"/>
    <x v="2"/>
    <x v="1"/>
    <x v="2"/>
    <n v="495"/>
    <n v="1"/>
    <x v="1"/>
  </r>
  <r>
    <s v="C2436"/>
    <x v="0"/>
    <x v="1"/>
    <x v="2"/>
    <d v="2024-05-04T00:00:00"/>
    <s v="O6436"/>
    <d v="2024-02-01T00:00:00"/>
    <x v="2"/>
    <x v="0"/>
    <x v="0"/>
    <n v="4"/>
    <n v="155.03749999999999"/>
    <n v="620.15"/>
    <x v="0"/>
    <n v="48"/>
    <d v="2025-06-18T00:00:00"/>
    <n v="425"/>
    <x v="1"/>
    <n v="4"/>
    <d v="2025-07-22T00:00:00"/>
    <x v="0"/>
    <x v="1"/>
    <x v="2"/>
    <n v="410"/>
    <n v="0"/>
    <x v="1"/>
  </r>
  <r>
    <s v="C2885"/>
    <x v="1"/>
    <x v="1"/>
    <x v="0"/>
    <d v="2023-11-30T00:00:00"/>
    <s v="O6885"/>
    <d v="2024-02-01T00:00:00"/>
    <x v="2"/>
    <x v="0"/>
    <x v="2"/>
    <n v="4"/>
    <n v="110.8875"/>
    <n v="443.55"/>
    <x v="0"/>
    <n v="23"/>
    <d v="2025-02-25T00:00:00"/>
    <n v="176"/>
    <x v="1"/>
    <n v="4"/>
    <d v="2025-06-17T00:00:00"/>
    <x v="2"/>
    <x v="1"/>
    <x v="2"/>
    <n v="453"/>
    <n v="0"/>
    <x v="1"/>
  </r>
  <r>
    <s v="C2619"/>
    <x v="2"/>
    <x v="1"/>
    <x v="3"/>
    <d v="2025-01-26T00:00:00"/>
    <s v="O6619"/>
    <d v="2024-02-01T00:00:00"/>
    <x v="4"/>
    <x v="3"/>
    <x v="2"/>
    <n v="2"/>
    <n v="617.1"/>
    <n v="1234.2"/>
    <x v="1"/>
    <n v="21"/>
    <d v="2025-10-01T00:00:00"/>
    <n v="87"/>
    <x v="1"/>
    <n v="2"/>
    <d v="2025-03-24T00:00:00"/>
    <x v="2"/>
    <x v="1"/>
    <x v="2"/>
    <n v="248"/>
    <n v="0"/>
    <x v="1"/>
  </r>
  <r>
    <s v="C6971"/>
    <x v="0"/>
    <x v="1"/>
    <x v="0"/>
    <d v="2024-02-21T00:00:00"/>
    <s v="O10971"/>
    <d v="2024-02-01T00:00:00"/>
    <x v="4"/>
    <x v="3"/>
    <x v="0"/>
    <n v="5"/>
    <n v="204.26600000000002"/>
    <n v="1021.33"/>
    <x v="1"/>
    <n v="45"/>
    <d v="2025-06-23T00:00:00"/>
    <n v="271"/>
    <x v="0"/>
    <n v="1"/>
    <d v="2025-03-16T00:00:00"/>
    <x v="0"/>
    <x v="1"/>
    <x v="2"/>
    <n v="488"/>
    <n v="1"/>
    <x v="1"/>
  </r>
  <r>
    <s v="C3439"/>
    <x v="1"/>
    <x v="2"/>
    <x v="4"/>
    <d v="2024-09-29T00:00:00"/>
    <s v="O7439"/>
    <d v="2024-03-01T00:00:00"/>
    <x v="0"/>
    <x v="1"/>
    <x v="2"/>
    <n v="3"/>
    <n v="277.8533333333333"/>
    <n v="833.56"/>
    <x v="2"/>
    <n v="2"/>
    <d v="2025-07-17T00:00:00"/>
    <n v="8"/>
    <x v="1"/>
    <n v="5"/>
    <d v="2025-07-23T00:00:00"/>
    <x v="1"/>
    <x v="2"/>
    <x v="3"/>
    <n v="291"/>
    <n v="0"/>
    <x v="1"/>
  </r>
  <r>
    <s v="C4476"/>
    <x v="0"/>
    <x v="0"/>
    <x v="2"/>
    <d v="2023-12-29T00:00:00"/>
    <s v="O8476"/>
    <d v="2024-03-01T00:00:00"/>
    <x v="4"/>
    <x v="2"/>
    <x v="0"/>
    <n v="5"/>
    <n v="220.63800000000001"/>
    <n v="1103.19"/>
    <x v="0"/>
    <n v="10"/>
    <d v="2025-12-03T00:00:00"/>
    <n v="443"/>
    <x v="1"/>
    <n v="1"/>
    <d v="2025-02-20T00:00:00"/>
    <x v="2"/>
    <x v="2"/>
    <x v="3"/>
    <n v="705"/>
    <n v="0"/>
    <x v="1"/>
  </r>
  <r>
    <s v="C3552"/>
    <x v="2"/>
    <x v="0"/>
    <x v="0"/>
    <d v="2024-01-15T00:00:00"/>
    <s v="O7552"/>
    <d v="2024-03-01T00:00:00"/>
    <x v="0"/>
    <x v="1"/>
    <x v="1"/>
    <n v="1"/>
    <n v="428.86"/>
    <n v="428.86"/>
    <x v="1"/>
    <n v="31"/>
    <d v="2024-10-21T00:00:00"/>
    <n v="246"/>
    <x v="0"/>
    <n v="2"/>
    <d v="2025-01-23T00:00:00"/>
    <x v="2"/>
    <x v="2"/>
    <x v="3"/>
    <n v="280"/>
    <n v="1"/>
    <x v="1"/>
  </r>
  <r>
    <s v="C5959"/>
    <x v="1"/>
    <x v="1"/>
    <x v="1"/>
    <d v="2024-02-28T00:00:00"/>
    <s v="O9959"/>
    <d v="2024-03-01T00:00:00"/>
    <x v="2"/>
    <x v="4"/>
    <x v="3"/>
    <n v="3"/>
    <n v="236.07333333333335"/>
    <n v="708.22"/>
    <x v="1"/>
    <n v="19"/>
    <d v="2025-09-07T00:00:00"/>
    <n v="496"/>
    <x v="1"/>
    <n v="5"/>
    <d v="2024-09-12T00:00:00"/>
    <x v="1"/>
    <x v="2"/>
    <x v="3"/>
    <n v="557"/>
    <n v="0"/>
    <x v="1"/>
  </r>
  <r>
    <s v="C1378"/>
    <x v="2"/>
    <x v="1"/>
    <x v="1"/>
    <d v="2024-07-15T00:00:00"/>
    <s v="O5378"/>
    <d v="2024-03-01T00:00:00"/>
    <x v="2"/>
    <x v="3"/>
    <x v="1"/>
    <n v="3"/>
    <n v="490.19"/>
    <n v="1470.57"/>
    <x v="0"/>
    <n v="40"/>
    <d v="2025-06-18T00:00:00"/>
    <n v="5"/>
    <x v="0"/>
    <n v="2"/>
    <d v="2025-11-08T00:00:00"/>
    <x v="2"/>
    <x v="2"/>
    <x v="3"/>
    <n v="338"/>
    <n v="1"/>
    <x v="1"/>
  </r>
  <r>
    <s v="C5083"/>
    <x v="1"/>
    <x v="0"/>
    <x v="2"/>
    <d v="2023-12-12T00:00:00"/>
    <s v="O9083"/>
    <d v="2024-03-01T00:00:00"/>
    <x v="4"/>
    <x v="4"/>
    <x v="4"/>
    <n v="3"/>
    <n v="395.07666666666665"/>
    <n v="1185.23"/>
    <x v="1"/>
    <n v="26"/>
    <d v="2025-02-02T00:00:00"/>
    <n v="70"/>
    <x v="1"/>
    <n v="3"/>
    <d v="2024-09-24T00:00:00"/>
    <x v="2"/>
    <x v="2"/>
    <x v="3"/>
    <n v="418"/>
    <n v="0"/>
    <x v="1"/>
  </r>
  <r>
    <s v="C2473"/>
    <x v="0"/>
    <x v="2"/>
    <x v="3"/>
    <d v="2024-08-21T00:00:00"/>
    <s v="O6473"/>
    <d v="2024-03-01T00:00:00"/>
    <x v="4"/>
    <x v="1"/>
    <x v="2"/>
    <n v="4"/>
    <n v="54.5"/>
    <n v="218"/>
    <x v="2"/>
    <n v="44"/>
    <d v="2025-04-24T00:00:00"/>
    <n v="411"/>
    <x v="0"/>
    <n v="5"/>
    <d v="2024-11-22T00:00:00"/>
    <x v="1"/>
    <x v="2"/>
    <x v="3"/>
    <n v="246"/>
    <n v="1"/>
    <x v="1"/>
  </r>
  <r>
    <s v="C2054"/>
    <x v="2"/>
    <x v="1"/>
    <x v="4"/>
    <d v="2025-07-22T00:00:00"/>
    <s v="O6054"/>
    <d v="2024-04-01T00:00:00"/>
    <x v="1"/>
    <x v="1"/>
    <x v="4"/>
    <n v="1"/>
    <n v="215.88"/>
    <n v="215.88"/>
    <x v="0"/>
    <n v="46"/>
    <d v="2025-03-23T00:00:00"/>
    <n v="217"/>
    <x v="0"/>
    <n v="1"/>
    <d v="2025-01-03T00:00:00"/>
    <x v="0"/>
    <x v="5"/>
    <x v="4"/>
    <n v="-121"/>
    <n v="1"/>
    <x v="1"/>
  </r>
  <r>
    <s v="C1601"/>
    <x v="0"/>
    <x v="1"/>
    <x v="1"/>
    <d v="2024-12-28T00:00:00"/>
    <s v="O5601"/>
    <d v="2024-04-01T00:00:00"/>
    <x v="1"/>
    <x v="0"/>
    <x v="3"/>
    <n v="3"/>
    <n v="401.68666666666667"/>
    <n v="1205.06"/>
    <x v="0"/>
    <n v="33"/>
    <d v="2024-10-31T00:00:00"/>
    <n v="197"/>
    <x v="1"/>
    <n v="5"/>
    <d v="2025-11-08T00:00:00"/>
    <x v="0"/>
    <x v="5"/>
    <x v="4"/>
    <n v="-58"/>
    <n v="0"/>
    <x v="1"/>
  </r>
  <r>
    <s v="C6437"/>
    <x v="1"/>
    <x v="2"/>
    <x v="4"/>
    <d v="2023-05-10T00:00:00"/>
    <s v="O10437"/>
    <d v="2024-04-01T00:00:00"/>
    <x v="3"/>
    <x v="4"/>
    <x v="1"/>
    <n v="2"/>
    <n v="265.13"/>
    <n v="530.26"/>
    <x v="2"/>
    <n v="11"/>
    <d v="2024-08-23T00:00:00"/>
    <n v="43"/>
    <x v="0"/>
    <n v="2"/>
    <d v="2025-01-14T00:00:00"/>
    <x v="0"/>
    <x v="5"/>
    <x v="4"/>
    <n v="471"/>
    <n v="1"/>
    <x v="1"/>
  </r>
  <r>
    <s v="C3103"/>
    <x v="2"/>
    <x v="2"/>
    <x v="4"/>
    <d v="2024-02-20T00:00:00"/>
    <s v="O7103"/>
    <d v="2024-04-01T00:00:00"/>
    <x v="1"/>
    <x v="1"/>
    <x v="2"/>
    <n v="2"/>
    <n v="490.65499999999997"/>
    <n v="981.31"/>
    <x v="2"/>
    <n v="38"/>
    <d v="2025-01-27T00:00:00"/>
    <n v="289"/>
    <x v="0"/>
    <n v="4"/>
    <d v="2024-05-09T00:00:00"/>
    <x v="2"/>
    <x v="5"/>
    <x v="4"/>
    <n v="342"/>
    <n v="1"/>
    <x v="1"/>
  </r>
  <r>
    <s v="C5731"/>
    <x v="2"/>
    <x v="2"/>
    <x v="3"/>
    <d v="2025-06-19T00:00:00"/>
    <s v="O9731"/>
    <d v="2024-04-01T00:00:00"/>
    <x v="0"/>
    <x v="2"/>
    <x v="4"/>
    <n v="2"/>
    <n v="460.29500000000002"/>
    <n v="920.59"/>
    <x v="0"/>
    <n v="49"/>
    <d v="2024-11-24T00:00:00"/>
    <n v="248"/>
    <x v="0"/>
    <n v="4"/>
    <d v="2025-01-18T00:00:00"/>
    <x v="1"/>
    <x v="5"/>
    <x v="4"/>
    <n v="-207"/>
    <n v="1"/>
    <x v="1"/>
  </r>
  <r>
    <s v="C5707"/>
    <x v="1"/>
    <x v="0"/>
    <x v="3"/>
    <d v="2025-05-30T00:00:00"/>
    <s v="O9707"/>
    <d v="2024-04-01T00:00:00"/>
    <x v="3"/>
    <x v="1"/>
    <x v="4"/>
    <n v="1"/>
    <n v="1162.28"/>
    <n v="1162.28"/>
    <x v="1"/>
    <n v="28"/>
    <d v="2024-12-23T00:00:00"/>
    <n v="40"/>
    <x v="1"/>
    <n v="2"/>
    <d v="2025-02-05T00:00:00"/>
    <x v="0"/>
    <x v="5"/>
    <x v="4"/>
    <n v="-158"/>
    <n v="0"/>
    <x v="1"/>
  </r>
  <r>
    <s v="C6508"/>
    <x v="0"/>
    <x v="1"/>
    <x v="1"/>
    <d v="2025-04-23T00:00:00"/>
    <s v="O10508"/>
    <d v="2024-04-01T00:00:00"/>
    <x v="3"/>
    <x v="1"/>
    <x v="2"/>
    <n v="2"/>
    <n v="143.85"/>
    <n v="287.7"/>
    <x v="2"/>
    <n v="28"/>
    <d v="2025-05-30T00:00:00"/>
    <n v="228"/>
    <x v="1"/>
    <n v="5"/>
    <d v="2024-11-11T00:00:00"/>
    <x v="0"/>
    <x v="5"/>
    <x v="4"/>
    <n v="37"/>
    <n v="0"/>
    <x v="1"/>
  </r>
  <r>
    <s v="C6124"/>
    <x v="0"/>
    <x v="0"/>
    <x v="0"/>
    <d v="2024-04-30T00:00:00"/>
    <s v="O10124"/>
    <d v="2024-04-01T00:00:00"/>
    <x v="4"/>
    <x v="0"/>
    <x v="3"/>
    <n v="5"/>
    <n v="187.916"/>
    <n v="939.58"/>
    <x v="2"/>
    <n v="33"/>
    <d v="2025-10-02T00:00:00"/>
    <n v="129"/>
    <x v="1"/>
    <n v="2"/>
    <d v="2025-05-19T00:00:00"/>
    <x v="0"/>
    <x v="5"/>
    <x v="4"/>
    <n v="520"/>
    <n v="0"/>
    <x v="1"/>
  </r>
  <r>
    <s v="C4294"/>
    <x v="1"/>
    <x v="0"/>
    <x v="2"/>
    <d v="2024-05-28T00:00:00"/>
    <s v="O8294"/>
    <d v="2024-05-01T00:00:00"/>
    <x v="3"/>
    <x v="2"/>
    <x v="0"/>
    <n v="3"/>
    <n v="477.52333333333331"/>
    <n v="1432.57"/>
    <x v="2"/>
    <n v="17"/>
    <d v="2024-11-21T00:00:00"/>
    <n v="333"/>
    <x v="1"/>
    <n v="2"/>
    <d v="2024-11-21T00:00:00"/>
    <x v="2"/>
    <x v="0"/>
    <x v="5"/>
    <n v="177"/>
    <n v="0"/>
    <x v="1"/>
  </r>
  <r>
    <s v="C3478"/>
    <x v="0"/>
    <x v="2"/>
    <x v="0"/>
    <d v="2024-08-05T00:00:00"/>
    <s v="O7478"/>
    <d v="2024-05-01T00:00:00"/>
    <x v="4"/>
    <x v="1"/>
    <x v="0"/>
    <n v="3"/>
    <n v="249.19333333333336"/>
    <n v="747.58"/>
    <x v="1"/>
    <n v="16"/>
    <d v="2024-09-10T00:00:00"/>
    <n v="290"/>
    <x v="0"/>
    <n v="3"/>
    <d v="2025-09-07T00:00:00"/>
    <x v="2"/>
    <x v="0"/>
    <x v="5"/>
    <n v="36"/>
    <n v="1"/>
    <x v="1"/>
  </r>
  <r>
    <s v="C1198"/>
    <x v="2"/>
    <x v="1"/>
    <x v="3"/>
    <d v="2025-06-24T00:00:00"/>
    <s v="O5198"/>
    <d v="2024-05-01T00:00:00"/>
    <x v="0"/>
    <x v="1"/>
    <x v="0"/>
    <n v="1"/>
    <n v="839.34"/>
    <n v="839.34"/>
    <x v="0"/>
    <n v="18"/>
    <d v="2024-09-14T00:00:00"/>
    <n v="347"/>
    <x v="0"/>
    <n v="4"/>
    <d v="2024-09-14T00:00:00"/>
    <x v="0"/>
    <x v="0"/>
    <x v="5"/>
    <n v="-283"/>
    <n v="1"/>
    <x v="1"/>
  </r>
  <r>
    <s v="C4085"/>
    <x v="1"/>
    <x v="0"/>
    <x v="4"/>
    <d v="2025-07-03T00:00:00"/>
    <s v="O8085"/>
    <d v="2024-05-01T00:00:00"/>
    <x v="3"/>
    <x v="3"/>
    <x v="2"/>
    <n v="1"/>
    <n v="1142.8499999999999"/>
    <n v="1142.8499999999999"/>
    <x v="0"/>
    <n v="22"/>
    <d v="2024-10-29T00:00:00"/>
    <n v="288"/>
    <x v="1"/>
    <n v="5"/>
    <d v="2025-06-30T00:00:00"/>
    <x v="2"/>
    <x v="0"/>
    <x v="5"/>
    <n v="-247"/>
    <n v="0"/>
    <x v="1"/>
  </r>
  <r>
    <s v="C4108"/>
    <x v="2"/>
    <x v="2"/>
    <x v="0"/>
    <d v="2025-08-18T00:00:00"/>
    <s v="O8108"/>
    <d v="2024-05-01T00:00:00"/>
    <x v="2"/>
    <x v="0"/>
    <x v="3"/>
    <n v="1"/>
    <n v="350.81"/>
    <n v="350.81"/>
    <x v="1"/>
    <n v="19"/>
    <d v="2025-02-23T00:00:00"/>
    <n v="4"/>
    <x v="0"/>
    <n v="1"/>
    <d v="2025-01-30T00:00:00"/>
    <x v="0"/>
    <x v="0"/>
    <x v="5"/>
    <n v="-176"/>
    <n v="1"/>
    <x v="1"/>
  </r>
  <r>
    <s v="C3774"/>
    <x v="1"/>
    <x v="0"/>
    <x v="0"/>
    <d v="2024-02-27T00:00:00"/>
    <s v="O7774"/>
    <d v="2024-05-01T00:00:00"/>
    <x v="3"/>
    <x v="1"/>
    <x v="0"/>
    <n v="1"/>
    <n v="404.66"/>
    <n v="404.66"/>
    <x v="0"/>
    <n v="19"/>
    <d v="2025-11-08T00:00:00"/>
    <n v="348"/>
    <x v="1"/>
    <n v="1"/>
    <d v="2025-11-08T00:00:00"/>
    <x v="1"/>
    <x v="0"/>
    <x v="5"/>
    <n v="620"/>
    <n v="0"/>
    <x v="1"/>
  </r>
  <r>
    <s v="C5951"/>
    <x v="0"/>
    <x v="0"/>
    <x v="4"/>
    <d v="2023-09-26T00:00:00"/>
    <s v="O9951"/>
    <d v="2024-05-01T00:00:00"/>
    <x v="4"/>
    <x v="1"/>
    <x v="4"/>
    <n v="5"/>
    <n v="84.421999999999997"/>
    <n v="422.11"/>
    <x v="0"/>
    <n v="38"/>
    <d v="2025-10-03T00:00:00"/>
    <n v="85"/>
    <x v="1"/>
    <n v="4"/>
    <d v="2025-01-29T00:00:00"/>
    <x v="0"/>
    <x v="0"/>
    <x v="5"/>
    <n v="738"/>
    <n v="0"/>
    <x v="1"/>
  </r>
  <r>
    <s v="C4624"/>
    <x v="1"/>
    <x v="2"/>
    <x v="2"/>
    <d v="2024-03-31T00:00:00"/>
    <s v="O8624"/>
    <d v="2024-05-01T00:00:00"/>
    <x v="4"/>
    <x v="4"/>
    <x v="2"/>
    <n v="2"/>
    <n v="105.19499999999999"/>
    <n v="210.39"/>
    <x v="2"/>
    <n v="44"/>
    <d v="2024-11-23T00:00:00"/>
    <n v="151"/>
    <x v="1"/>
    <n v="3"/>
    <d v="2024-11-10T00:00:00"/>
    <x v="0"/>
    <x v="0"/>
    <x v="5"/>
    <n v="237"/>
    <n v="0"/>
    <x v="1"/>
  </r>
  <r>
    <s v="C1977"/>
    <x v="0"/>
    <x v="0"/>
    <x v="1"/>
    <d v="2025-03-23T00:00:00"/>
    <s v="O5977"/>
    <d v="2024-05-01T00:00:00"/>
    <x v="0"/>
    <x v="1"/>
    <x v="2"/>
    <n v="3"/>
    <n v="284.16333333333336"/>
    <n v="852.49"/>
    <x v="2"/>
    <n v="2"/>
    <d v="2025-05-31T00:00:00"/>
    <n v="124"/>
    <x v="1"/>
    <n v="3"/>
    <d v="2025-05-31T00:00:00"/>
    <x v="2"/>
    <x v="0"/>
    <x v="5"/>
    <n v="69"/>
    <n v="0"/>
    <x v="1"/>
  </r>
  <r>
    <s v="C3311"/>
    <x v="0"/>
    <x v="0"/>
    <x v="3"/>
    <d v="2025-09-06T00:00:00"/>
    <s v="O7311"/>
    <d v="2024-05-01T00:00:00"/>
    <x v="3"/>
    <x v="4"/>
    <x v="0"/>
    <n v="2"/>
    <n v="423.01"/>
    <n v="846.02"/>
    <x v="2"/>
    <n v="24"/>
    <d v="2025-03-03T00:00:00"/>
    <n v="98"/>
    <x v="0"/>
    <n v="2"/>
    <d v="2025-03-22T00:00:00"/>
    <x v="2"/>
    <x v="0"/>
    <x v="5"/>
    <n v="-187"/>
    <n v="1"/>
    <x v="1"/>
  </r>
  <r>
    <s v="C2523"/>
    <x v="0"/>
    <x v="2"/>
    <x v="4"/>
    <d v="2024-06-23T00:00:00"/>
    <s v="O6523"/>
    <d v="2024-05-01T00:00:00"/>
    <x v="3"/>
    <x v="2"/>
    <x v="3"/>
    <n v="5"/>
    <n v="203.042"/>
    <n v="1015.21"/>
    <x v="1"/>
    <n v="29"/>
    <d v="2025-03-30T00:00:00"/>
    <n v="354"/>
    <x v="1"/>
    <n v="2"/>
    <d v="2025-06-21T00:00:00"/>
    <x v="0"/>
    <x v="0"/>
    <x v="5"/>
    <n v="280"/>
    <n v="0"/>
    <x v="1"/>
  </r>
  <r>
    <s v="C5420"/>
    <x v="1"/>
    <x v="0"/>
    <x v="3"/>
    <d v="2024-04-29T00:00:00"/>
    <s v="O9420"/>
    <d v="2024-05-01T00:00:00"/>
    <x v="1"/>
    <x v="4"/>
    <x v="3"/>
    <n v="3"/>
    <n v="125.92333333333333"/>
    <n v="377.77"/>
    <x v="0"/>
    <n v="4"/>
    <d v="2024-09-14T00:00:00"/>
    <n v="481"/>
    <x v="1"/>
    <n v="5"/>
    <d v="2025-01-14T00:00:00"/>
    <x v="2"/>
    <x v="0"/>
    <x v="5"/>
    <n v="138"/>
    <n v="0"/>
    <x v="1"/>
  </r>
  <r>
    <s v="C3233"/>
    <x v="1"/>
    <x v="2"/>
    <x v="0"/>
    <d v="2024-05-16T00:00:00"/>
    <s v="O7233"/>
    <d v="2024-05-01T00:00:00"/>
    <x v="1"/>
    <x v="1"/>
    <x v="1"/>
    <n v="2"/>
    <n v="97.89"/>
    <n v="195.78"/>
    <x v="2"/>
    <n v="15"/>
    <d v="2024-10-24T00:00:00"/>
    <n v="235"/>
    <x v="1"/>
    <n v="3"/>
    <d v="2025-11-03T00:00:00"/>
    <x v="0"/>
    <x v="0"/>
    <x v="5"/>
    <n v="161"/>
    <n v="0"/>
    <x v="1"/>
  </r>
  <r>
    <s v="C6234"/>
    <x v="1"/>
    <x v="1"/>
    <x v="2"/>
    <d v="2024-11-24T00:00:00"/>
    <s v="O10234"/>
    <d v="2024-06-01T00:00:00"/>
    <x v="3"/>
    <x v="4"/>
    <x v="2"/>
    <n v="2"/>
    <n v="706.84"/>
    <n v="1413.68"/>
    <x v="2"/>
    <n v="12"/>
    <d v="2025-03-27T00:00:00"/>
    <n v="168"/>
    <x v="1"/>
    <n v="4"/>
    <d v="2025-01-25T00:00:00"/>
    <x v="2"/>
    <x v="3"/>
    <x v="6"/>
    <n v="123"/>
    <n v="0"/>
    <x v="1"/>
  </r>
  <r>
    <s v="C1784"/>
    <x v="0"/>
    <x v="1"/>
    <x v="3"/>
    <d v="2023-11-12T00:00:00"/>
    <s v="O5784"/>
    <d v="2024-06-01T00:00:00"/>
    <x v="2"/>
    <x v="4"/>
    <x v="1"/>
    <n v="3"/>
    <n v="388.91"/>
    <n v="1166.73"/>
    <x v="0"/>
    <n v="4"/>
    <d v="2025-04-22T00:00:00"/>
    <n v="286"/>
    <x v="1"/>
    <n v="4"/>
    <d v="2024-12-15T00:00:00"/>
    <x v="2"/>
    <x v="3"/>
    <x v="6"/>
    <n v="527"/>
    <n v="0"/>
    <x v="1"/>
  </r>
  <r>
    <s v="C1976"/>
    <x v="0"/>
    <x v="2"/>
    <x v="1"/>
    <d v="2025-09-02T00:00:00"/>
    <s v="O5976"/>
    <d v="2024-06-01T00:00:00"/>
    <x v="0"/>
    <x v="3"/>
    <x v="3"/>
    <n v="4"/>
    <n v="203.42250000000001"/>
    <n v="813.69"/>
    <x v="2"/>
    <n v="14"/>
    <d v="2025-11-01T00:00:00"/>
    <n v="437"/>
    <x v="1"/>
    <n v="5"/>
    <d v="2025-11-03T00:00:00"/>
    <x v="1"/>
    <x v="3"/>
    <x v="6"/>
    <n v="60"/>
    <n v="0"/>
    <x v="1"/>
  </r>
  <r>
    <s v="C2649"/>
    <x v="1"/>
    <x v="0"/>
    <x v="0"/>
    <d v="2023-11-30T00:00:00"/>
    <s v="O6649"/>
    <d v="2024-06-01T00:00:00"/>
    <x v="3"/>
    <x v="2"/>
    <x v="0"/>
    <n v="5"/>
    <n v="212.27600000000001"/>
    <n v="1061.3800000000001"/>
    <x v="2"/>
    <n v="25"/>
    <d v="2025-01-02T00:00:00"/>
    <n v="15"/>
    <x v="0"/>
    <n v="5"/>
    <d v="2025-05-07T00:00:00"/>
    <x v="2"/>
    <x v="3"/>
    <x v="6"/>
    <n v="399"/>
    <n v="1"/>
    <x v="1"/>
  </r>
  <r>
    <s v="C6220"/>
    <x v="1"/>
    <x v="0"/>
    <x v="4"/>
    <d v="2025-04-27T00:00:00"/>
    <s v="O10220"/>
    <d v="2024-06-01T00:00:00"/>
    <x v="0"/>
    <x v="3"/>
    <x v="4"/>
    <n v="2"/>
    <n v="177.4"/>
    <n v="354.8"/>
    <x v="1"/>
    <n v="2"/>
    <d v="2024-11-18T00:00:00"/>
    <n v="368"/>
    <x v="0"/>
    <n v="5"/>
    <d v="2025-01-29T00:00:00"/>
    <x v="2"/>
    <x v="3"/>
    <x v="6"/>
    <n v="-160"/>
    <n v="1"/>
    <x v="1"/>
  </r>
  <r>
    <s v="C2056"/>
    <x v="0"/>
    <x v="2"/>
    <x v="1"/>
    <d v="2024-03-24T00:00:00"/>
    <s v="O6056"/>
    <d v="2024-07-01T00:00:00"/>
    <x v="3"/>
    <x v="2"/>
    <x v="2"/>
    <n v="5"/>
    <n v="296.47800000000001"/>
    <n v="1482.39"/>
    <x v="1"/>
    <n v="37"/>
    <d v="2025-06-24T00:00:00"/>
    <n v="141"/>
    <x v="0"/>
    <n v="5"/>
    <d v="2025-11-06T00:00:00"/>
    <x v="0"/>
    <x v="5"/>
    <x v="7"/>
    <n v="457"/>
    <n v="1"/>
    <x v="1"/>
  </r>
  <r>
    <s v="C5346"/>
    <x v="2"/>
    <x v="1"/>
    <x v="2"/>
    <d v="2025-03-21T00:00:00"/>
    <s v="O9346"/>
    <d v="2024-07-01T00:00:00"/>
    <x v="2"/>
    <x v="4"/>
    <x v="2"/>
    <n v="3"/>
    <n v="121.13666666666667"/>
    <n v="363.41"/>
    <x v="0"/>
    <n v="7"/>
    <d v="2025-01-15T00:00:00"/>
    <n v="309"/>
    <x v="0"/>
    <n v="3"/>
    <d v="2025-05-23T00:00:00"/>
    <x v="0"/>
    <x v="5"/>
    <x v="7"/>
    <n v="-65"/>
    <n v="1"/>
    <x v="1"/>
  </r>
  <r>
    <s v="C1562"/>
    <x v="2"/>
    <x v="0"/>
    <x v="1"/>
    <d v="2025-04-26T00:00:00"/>
    <s v="O5562"/>
    <d v="2024-07-01T00:00:00"/>
    <x v="1"/>
    <x v="1"/>
    <x v="4"/>
    <n v="2"/>
    <n v="470.51499999999999"/>
    <n v="941.03"/>
    <x v="0"/>
    <n v="30"/>
    <d v="2024-09-19T00:00:00"/>
    <n v="169"/>
    <x v="1"/>
    <n v="2"/>
    <d v="2025-01-23T00:00:00"/>
    <x v="1"/>
    <x v="5"/>
    <x v="7"/>
    <n v="-219"/>
    <n v="0"/>
    <x v="1"/>
  </r>
  <r>
    <s v="C4122"/>
    <x v="0"/>
    <x v="0"/>
    <x v="0"/>
    <d v="2024-09-10T00:00:00"/>
    <s v="O8122"/>
    <d v="2024-07-01T00:00:00"/>
    <x v="1"/>
    <x v="1"/>
    <x v="3"/>
    <n v="3"/>
    <n v="242.11"/>
    <n v="726.33"/>
    <x v="2"/>
    <n v="35"/>
    <d v="2025-02-08T00:00:00"/>
    <n v="174"/>
    <x v="1"/>
    <n v="1"/>
    <d v="2025-03-18T00:00:00"/>
    <x v="2"/>
    <x v="5"/>
    <x v="7"/>
    <n v="151"/>
    <n v="0"/>
    <x v="1"/>
  </r>
  <r>
    <s v="C4536"/>
    <x v="2"/>
    <x v="2"/>
    <x v="1"/>
    <d v="2024-11-11T00:00:00"/>
    <s v="O8536"/>
    <d v="2024-07-01T00:00:00"/>
    <x v="1"/>
    <x v="4"/>
    <x v="4"/>
    <n v="3"/>
    <n v="467.46333333333337"/>
    <n v="1402.39"/>
    <x v="2"/>
    <n v="47"/>
    <d v="2025-05-24T00:00:00"/>
    <n v="266"/>
    <x v="0"/>
    <n v="1"/>
    <d v="2025-02-08T00:00:00"/>
    <x v="1"/>
    <x v="5"/>
    <x v="7"/>
    <n v="194"/>
    <n v="1"/>
    <x v="1"/>
  </r>
  <r>
    <s v="C6752"/>
    <x v="1"/>
    <x v="1"/>
    <x v="0"/>
    <d v="2024-09-30T00:00:00"/>
    <s v="O10752"/>
    <d v="2024-07-01T00:00:00"/>
    <x v="2"/>
    <x v="1"/>
    <x v="1"/>
    <n v="5"/>
    <n v="128.81199999999998"/>
    <n v="644.05999999999995"/>
    <x v="0"/>
    <n v="2"/>
    <d v="2025-03-02T00:00:00"/>
    <n v="221"/>
    <x v="0"/>
    <n v="4"/>
    <d v="2024-01-11T00:00:00"/>
    <x v="0"/>
    <x v="5"/>
    <x v="7"/>
    <n v="153"/>
    <n v="1"/>
    <x v="1"/>
  </r>
  <r>
    <s v="C6149"/>
    <x v="1"/>
    <x v="1"/>
    <x v="1"/>
    <d v="2024-03-06T00:00:00"/>
    <s v="O10149"/>
    <d v="2024-07-01T00:00:00"/>
    <x v="3"/>
    <x v="0"/>
    <x v="2"/>
    <n v="4"/>
    <n v="166.3175"/>
    <n v="665.27"/>
    <x v="2"/>
    <n v="31"/>
    <d v="2025-06-15T00:00:00"/>
    <n v="79"/>
    <x v="0"/>
    <n v="5"/>
    <d v="2024-03-09T00:00:00"/>
    <x v="2"/>
    <x v="5"/>
    <x v="7"/>
    <n v="466"/>
    <n v="1"/>
    <x v="1"/>
  </r>
  <r>
    <s v="C1633"/>
    <x v="1"/>
    <x v="0"/>
    <x v="1"/>
    <d v="2024-07-19T00:00:00"/>
    <s v="O5633"/>
    <d v="2024-07-01T00:00:00"/>
    <x v="4"/>
    <x v="1"/>
    <x v="3"/>
    <n v="5"/>
    <n v="119.648"/>
    <n v="598.24"/>
    <x v="0"/>
    <n v="49"/>
    <d v="2025-07-27T00:00:00"/>
    <n v="8"/>
    <x v="1"/>
    <n v="4"/>
    <d v="2025-07-19T00:00:00"/>
    <x v="2"/>
    <x v="5"/>
    <x v="7"/>
    <n v="373"/>
    <n v="0"/>
    <x v="1"/>
  </r>
  <r>
    <s v="C4528"/>
    <x v="1"/>
    <x v="1"/>
    <x v="2"/>
    <d v="2025-05-29T00:00:00"/>
    <s v="O8528"/>
    <d v="2024-07-01T00:00:00"/>
    <x v="2"/>
    <x v="3"/>
    <x v="0"/>
    <n v="2"/>
    <n v="404.22"/>
    <n v="808.44"/>
    <x v="0"/>
    <n v="44"/>
    <d v="2025-01-19T00:00:00"/>
    <n v="391"/>
    <x v="1"/>
    <n v="4"/>
    <d v="2024-12-19T00:00:00"/>
    <x v="1"/>
    <x v="5"/>
    <x v="7"/>
    <n v="-130"/>
    <n v="0"/>
    <x v="1"/>
  </r>
  <r>
    <s v="C6405"/>
    <x v="1"/>
    <x v="0"/>
    <x v="3"/>
    <d v="2024-08-31T00:00:00"/>
    <s v="O10405"/>
    <d v="2024-07-01T00:00:00"/>
    <x v="1"/>
    <x v="3"/>
    <x v="3"/>
    <n v="3"/>
    <n v="107.07666666666667"/>
    <n v="321.23"/>
    <x v="2"/>
    <n v="45"/>
    <d v="2025-08-20T00:00:00"/>
    <n v="262"/>
    <x v="1"/>
    <n v="3"/>
    <d v="2025-02-03T00:00:00"/>
    <x v="0"/>
    <x v="5"/>
    <x v="7"/>
    <n v="354"/>
    <n v="0"/>
    <x v="1"/>
  </r>
  <r>
    <s v="C5617"/>
    <x v="1"/>
    <x v="1"/>
    <x v="1"/>
    <d v="2024-03-21T00:00:00"/>
    <s v="O9617"/>
    <d v="2024-07-01T00:00:00"/>
    <x v="1"/>
    <x v="2"/>
    <x v="0"/>
    <n v="4"/>
    <n v="133.94999999999999"/>
    <n v="535.79999999999995"/>
    <x v="2"/>
    <n v="27"/>
    <d v="2024-09-27T00:00:00"/>
    <n v="486"/>
    <x v="0"/>
    <n v="1"/>
    <d v="2025-01-03T00:00:00"/>
    <x v="2"/>
    <x v="5"/>
    <x v="7"/>
    <n v="190"/>
    <n v="1"/>
    <x v="1"/>
  </r>
  <r>
    <s v="C5278"/>
    <x v="1"/>
    <x v="0"/>
    <x v="2"/>
    <d v="2023-12-09T00:00:00"/>
    <s v="O9278"/>
    <d v="2024-07-01T00:00:00"/>
    <x v="3"/>
    <x v="2"/>
    <x v="0"/>
    <n v="2"/>
    <n v="82.165000000000006"/>
    <n v="164.33"/>
    <x v="2"/>
    <n v="24"/>
    <d v="2025-02-23T00:00:00"/>
    <n v="446"/>
    <x v="0"/>
    <n v="4"/>
    <d v="2024-12-24T00:00:00"/>
    <x v="1"/>
    <x v="5"/>
    <x v="7"/>
    <n v="442"/>
    <n v="1"/>
    <x v="1"/>
  </r>
  <r>
    <s v="C5962"/>
    <x v="0"/>
    <x v="1"/>
    <x v="2"/>
    <d v="2025-02-16T00:00:00"/>
    <s v="O9962"/>
    <d v="2024-07-01T00:00:00"/>
    <x v="3"/>
    <x v="0"/>
    <x v="0"/>
    <n v="2"/>
    <n v="244.125"/>
    <n v="488.25"/>
    <x v="2"/>
    <n v="32"/>
    <d v="2025-01-05T00:00:00"/>
    <n v="422"/>
    <x v="1"/>
    <n v="3"/>
    <d v="2025-06-24T00:00:00"/>
    <x v="2"/>
    <x v="5"/>
    <x v="7"/>
    <n v="-42"/>
    <n v="0"/>
    <x v="1"/>
  </r>
  <r>
    <s v="C4210"/>
    <x v="0"/>
    <x v="2"/>
    <x v="4"/>
    <d v="2025-09-02T00:00:00"/>
    <s v="O8210"/>
    <d v="2024-08-01T00:00:00"/>
    <x v="1"/>
    <x v="1"/>
    <x v="1"/>
    <n v="5"/>
    <n v="269.92399999999998"/>
    <n v="1349.62"/>
    <x v="0"/>
    <n v="32"/>
    <d v="2025-08-08T00:00:00"/>
    <n v="225"/>
    <x v="0"/>
    <n v="4"/>
    <d v="2024-10-21T00:00:00"/>
    <x v="2"/>
    <x v="1"/>
    <x v="0"/>
    <n v="-25"/>
    <n v="1"/>
    <x v="1"/>
  </r>
  <r>
    <s v="C3765"/>
    <x v="1"/>
    <x v="0"/>
    <x v="2"/>
    <d v="2025-10-02T00:00:00"/>
    <s v="O7765"/>
    <d v="2024-08-01T00:00:00"/>
    <x v="2"/>
    <x v="1"/>
    <x v="0"/>
    <n v="2"/>
    <n v="688.86"/>
    <n v="1377.72"/>
    <x v="0"/>
    <n v="16"/>
    <d v="2025-07-07T00:00:00"/>
    <n v="438"/>
    <x v="0"/>
    <n v="5"/>
    <d v="2025-03-25T00:00:00"/>
    <x v="2"/>
    <x v="1"/>
    <x v="0"/>
    <n v="-87"/>
    <n v="1"/>
    <x v="1"/>
  </r>
  <r>
    <s v="C4305"/>
    <x v="2"/>
    <x v="1"/>
    <x v="4"/>
    <d v="2025-08-15T00:00:00"/>
    <s v="O8305"/>
    <d v="2024-08-01T00:00:00"/>
    <x v="1"/>
    <x v="0"/>
    <x v="4"/>
    <n v="2"/>
    <n v="328.74"/>
    <n v="657.48"/>
    <x v="1"/>
    <n v="5"/>
    <d v="2025-12-02T00:00:00"/>
    <n v="353"/>
    <x v="0"/>
    <n v="3"/>
    <d v="2024-09-09T00:00:00"/>
    <x v="0"/>
    <x v="1"/>
    <x v="0"/>
    <n v="109"/>
    <n v="1"/>
    <x v="1"/>
  </r>
  <r>
    <s v="C4615"/>
    <x v="0"/>
    <x v="1"/>
    <x v="3"/>
    <d v="2024-07-26T00:00:00"/>
    <s v="O8615"/>
    <d v="2024-08-01T00:00:00"/>
    <x v="3"/>
    <x v="4"/>
    <x v="2"/>
    <n v="3"/>
    <n v="189.32000000000002"/>
    <n v="567.96"/>
    <x v="1"/>
    <n v="2"/>
    <d v="2025-03-05T00:00:00"/>
    <n v="212"/>
    <x v="1"/>
    <n v="5"/>
    <d v="2025-01-05T00:00:00"/>
    <x v="1"/>
    <x v="1"/>
    <x v="0"/>
    <n v="222"/>
    <n v="0"/>
    <x v="1"/>
  </r>
  <r>
    <s v="C1150"/>
    <x v="0"/>
    <x v="1"/>
    <x v="4"/>
    <d v="2023-11-27T00:00:00"/>
    <s v="O5150"/>
    <d v="2024-08-01T00:00:00"/>
    <x v="2"/>
    <x v="3"/>
    <x v="4"/>
    <n v="4"/>
    <n v="237.58750000000001"/>
    <n v="950.35"/>
    <x v="2"/>
    <n v="7"/>
    <d v="2025-01-04T00:00:00"/>
    <n v="433"/>
    <x v="0"/>
    <n v="2"/>
    <d v="2025-04-20T00:00:00"/>
    <x v="1"/>
    <x v="1"/>
    <x v="0"/>
    <n v="404"/>
    <n v="1"/>
    <x v="1"/>
  </r>
  <r>
    <s v="C1681"/>
    <x v="2"/>
    <x v="2"/>
    <x v="1"/>
    <d v="2025-05-06T00:00:00"/>
    <s v="O5681"/>
    <d v="2024-08-01T00:00:00"/>
    <x v="1"/>
    <x v="0"/>
    <x v="2"/>
    <n v="3"/>
    <n v="177.36666666666667"/>
    <n v="532.1"/>
    <x v="0"/>
    <n v="27"/>
    <d v="2025-05-04T00:00:00"/>
    <n v="373"/>
    <x v="0"/>
    <n v="2"/>
    <d v="2024-04-11T00:00:00"/>
    <x v="0"/>
    <x v="1"/>
    <x v="0"/>
    <n v="-2"/>
    <n v="1"/>
    <x v="1"/>
  </r>
  <r>
    <s v="C1680"/>
    <x v="0"/>
    <x v="0"/>
    <x v="2"/>
    <d v="2025-04-15T00:00:00"/>
    <s v="O5680"/>
    <d v="2024-09-01T00:00:00"/>
    <x v="2"/>
    <x v="4"/>
    <x v="2"/>
    <n v="5"/>
    <n v="84.308000000000007"/>
    <n v="421.54"/>
    <x v="1"/>
    <n v="18"/>
    <d v="2025-05-04T00:00:00"/>
    <n v="10"/>
    <x v="0"/>
    <n v="2"/>
    <d v="2024-02-09T00:00:00"/>
    <x v="2"/>
    <x v="4"/>
    <x v="8"/>
    <n v="19"/>
    <n v="1"/>
    <x v="1"/>
  </r>
  <r>
    <s v="C6208"/>
    <x v="2"/>
    <x v="2"/>
    <x v="2"/>
    <d v="2024-12-25T00:00:00"/>
    <s v="O10208"/>
    <d v="2024-09-01T00:00:00"/>
    <x v="1"/>
    <x v="3"/>
    <x v="4"/>
    <n v="3"/>
    <n v="344.94333333333333"/>
    <n v="1034.83"/>
    <x v="1"/>
    <n v="37"/>
    <d v="2025-01-18T00:00:00"/>
    <n v="405"/>
    <x v="0"/>
    <n v="1"/>
    <d v="2024-02-12T00:00:00"/>
    <x v="2"/>
    <x v="4"/>
    <x v="8"/>
    <n v="24"/>
    <n v="1"/>
    <x v="1"/>
  </r>
  <r>
    <s v="C1164"/>
    <x v="0"/>
    <x v="2"/>
    <x v="3"/>
    <d v="2025-05-18T00:00:00"/>
    <s v="O5164"/>
    <d v="2024-09-01T00:00:00"/>
    <x v="3"/>
    <x v="1"/>
    <x v="0"/>
    <n v="2"/>
    <n v="174.245"/>
    <n v="348.49"/>
    <x v="2"/>
    <n v="3"/>
    <d v="2024-01-12T00:00:00"/>
    <n v="475"/>
    <x v="1"/>
    <n v="3"/>
    <d v="2024-08-28T00:00:00"/>
    <x v="0"/>
    <x v="4"/>
    <x v="8"/>
    <n v="-492"/>
    <n v="0"/>
    <x v="1"/>
  </r>
  <r>
    <s v="C6544"/>
    <x v="2"/>
    <x v="0"/>
    <x v="2"/>
    <d v="2025-06-26T00:00:00"/>
    <s v="O10544"/>
    <d v="2024-09-01T00:00:00"/>
    <x v="0"/>
    <x v="2"/>
    <x v="1"/>
    <n v="1"/>
    <n v="1012.8"/>
    <n v="1012.8"/>
    <x v="0"/>
    <n v="38"/>
    <d v="2025-06-13T00:00:00"/>
    <n v="271"/>
    <x v="1"/>
    <n v="2"/>
    <d v="2025-05-03T00:00:00"/>
    <x v="2"/>
    <x v="4"/>
    <x v="8"/>
    <n v="-13"/>
    <n v="0"/>
    <x v="1"/>
  </r>
  <r>
    <s v="C3842"/>
    <x v="1"/>
    <x v="2"/>
    <x v="3"/>
    <d v="2024-08-31T00:00:00"/>
    <s v="O7842"/>
    <d v="2024-09-01T00:00:00"/>
    <x v="4"/>
    <x v="4"/>
    <x v="2"/>
    <n v="5"/>
    <n v="286.75"/>
    <n v="1433.75"/>
    <x v="0"/>
    <n v="41"/>
    <d v="2024-05-09T00:00:00"/>
    <n v="233"/>
    <x v="0"/>
    <n v="1"/>
    <d v="2024-12-11T00:00:00"/>
    <x v="2"/>
    <x v="4"/>
    <x v="8"/>
    <n v="-114"/>
    <n v="1"/>
    <x v="1"/>
  </r>
  <r>
    <s v="C3801"/>
    <x v="2"/>
    <x v="2"/>
    <x v="0"/>
    <d v="2024-05-09T00:00:00"/>
    <s v="O7801"/>
    <d v="2024-09-01T00:00:00"/>
    <x v="4"/>
    <x v="2"/>
    <x v="1"/>
    <n v="2"/>
    <n v="175.64500000000001"/>
    <n v="351.29"/>
    <x v="0"/>
    <n v="31"/>
    <d v="2025-12-04T00:00:00"/>
    <n v="167"/>
    <x v="1"/>
    <n v="2"/>
    <d v="2025-01-24T00:00:00"/>
    <x v="2"/>
    <x v="4"/>
    <x v="8"/>
    <n v="574"/>
    <n v="0"/>
    <x v="1"/>
  </r>
  <r>
    <s v="C1962"/>
    <x v="2"/>
    <x v="0"/>
    <x v="2"/>
    <d v="2025-01-13T00:00:00"/>
    <s v="O5962"/>
    <d v="2024-09-01T00:00:00"/>
    <x v="2"/>
    <x v="0"/>
    <x v="3"/>
    <n v="1"/>
    <n v="1234.2"/>
    <n v="1234.2"/>
    <x v="1"/>
    <n v="29"/>
    <d v="2024-11-11T00:00:00"/>
    <n v="346"/>
    <x v="1"/>
    <n v="3"/>
    <d v="2025-01-05T00:00:00"/>
    <x v="0"/>
    <x v="4"/>
    <x v="8"/>
    <n v="-63"/>
    <n v="0"/>
    <x v="1"/>
  </r>
  <r>
    <s v="C1810"/>
    <x v="2"/>
    <x v="0"/>
    <x v="4"/>
    <d v="2024-04-12T00:00:00"/>
    <s v="O5810"/>
    <d v="2024-09-01T00:00:00"/>
    <x v="4"/>
    <x v="3"/>
    <x v="1"/>
    <n v="4"/>
    <n v="202.185"/>
    <n v="808.74"/>
    <x v="2"/>
    <n v="26"/>
    <d v="2025-09-04T00:00:00"/>
    <n v="80"/>
    <x v="0"/>
    <n v="5"/>
    <d v="2025-02-05T00:00:00"/>
    <x v="2"/>
    <x v="4"/>
    <x v="8"/>
    <n v="510"/>
    <n v="1"/>
    <x v="1"/>
  </r>
  <r>
    <s v="C1551"/>
    <x v="2"/>
    <x v="2"/>
    <x v="4"/>
    <d v="2025-03-26T00:00:00"/>
    <s v="O5551"/>
    <d v="2024-09-01T00:00:00"/>
    <x v="2"/>
    <x v="1"/>
    <x v="2"/>
    <n v="4"/>
    <n v="356.71249999999998"/>
    <n v="1426.85"/>
    <x v="0"/>
    <n v="9"/>
    <d v="2024-11-18T00:00:00"/>
    <n v="156"/>
    <x v="1"/>
    <n v="4"/>
    <d v="2024-07-11T00:00:00"/>
    <x v="0"/>
    <x v="4"/>
    <x v="8"/>
    <n v="-128"/>
    <n v="0"/>
    <x v="1"/>
  </r>
  <r>
    <s v="C6620"/>
    <x v="2"/>
    <x v="0"/>
    <x v="4"/>
    <d v="2025-08-16T00:00:00"/>
    <s v="O10620"/>
    <d v="2024-09-01T00:00:00"/>
    <x v="2"/>
    <x v="0"/>
    <x v="4"/>
    <n v="1"/>
    <n v="595.62"/>
    <n v="595.62"/>
    <x v="1"/>
    <n v="28"/>
    <d v="2025-08-15T00:00:00"/>
    <n v="354"/>
    <x v="0"/>
    <n v="3"/>
    <d v="2025-12-05T00:00:00"/>
    <x v="1"/>
    <x v="4"/>
    <x v="8"/>
    <n v="-1"/>
    <n v="1"/>
    <x v="1"/>
  </r>
  <r>
    <s v="C5221"/>
    <x v="0"/>
    <x v="1"/>
    <x v="2"/>
    <d v="2023-03-10T00:00:00"/>
    <s v="O9221"/>
    <d v="2024-10-01T00:00:00"/>
    <x v="0"/>
    <x v="0"/>
    <x v="0"/>
    <n v="3"/>
    <n v="430.38000000000005"/>
    <n v="1291.1400000000001"/>
    <x v="2"/>
    <n v="7"/>
    <d v="2025-08-21T00:00:00"/>
    <n v="42"/>
    <x v="1"/>
    <n v="3"/>
    <d v="2024-11-29T00:00:00"/>
    <x v="0"/>
    <x v="6"/>
    <x v="9"/>
    <n v="895"/>
    <n v="0"/>
    <x v="1"/>
  </r>
  <r>
    <s v="C6953"/>
    <x v="0"/>
    <x v="2"/>
    <x v="0"/>
    <d v="2025-04-29T00:00:00"/>
    <s v="O10953"/>
    <d v="2024-10-01T00:00:00"/>
    <x v="0"/>
    <x v="2"/>
    <x v="0"/>
    <n v="3"/>
    <n v="211.02333333333334"/>
    <n v="633.07000000000005"/>
    <x v="2"/>
    <n v="29"/>
    <d v="2025-04-22T00:00:00"/>
    <n v="171"/>
    <x v="0"/>
    <n v="3"/>
    <d v="2024-11-09T00:00:00"/>
    <x v="2"/>
    <x v="6"/>
    <x v="9"/>
    <n v="-7"/>
    <n v="1"/>
    <x v="1"/>
  </r>
  <r>
    <s v="C5271"/>
    <x v="1"/>
    <x v="1"/>
    <x v="0"/>
    <d v="2025-07-05T00:00:00"/>
    <s v="O9271"/>
    <d v="2024-10-01T00:00:00"/>
    <x v="1"/>
    <x v="2"/>
    <x v="0"/>
    <n v="3"/>
    <n v="285.54333333333335"/>
    <n v="856.63"/>
    <x v="2"/>
    <n v="21"/>
    <d v="2025-06-20T00:00:00"/>
    <n v="294"/>
    <x v="1"/>
    <n v="2"/>
    <d v="2025-05-26T00:00:00"/>
    <x v="2"/>
    <x v="6"/>
    <x v="9"/>
    <n v="-15"/>
    <n v="0"/>
    <x v="1"/>
  </r>
  <r>
    <s v="C1158"/>
    <x v="2"/>
    <x v="2"/>
    <x v="3"/>
    <d v="2025-06-13T00:00:00"/>
    <s v="O5158"/>
    <d v="2024-10-01T00:00:00"/>
    <x v="0"/>
    <x v="1"/>
    <x v="4"/>
    <n v="4"/>
    <n v="226.6225"/>
    <n v="906.49"/>
    <x v="1"/>
    <n v="6"/>
    <d v="2025-03-20T00:00:00"/>
    <n v="319"/>
    <x v="0"/>
    <n v="1"/>
    <d v="2025-11-07T00:00:00"/>
    <x v="0"/>
    <x v="6"/>
    <x v="9"/>
    <n v="-85"/>
    <n v="1"/>
    <x v="1"/>
  </r>
  <r>
    <s v="C1956"/>
    <x v="2"/>
    <x v="1"/>
    <x v="1"/>
    <d v="2024-05-23T00:00:00"/>
    <s v="O5956"/>
    <d v="2024-10-01T00:00:00"/>
    <x v="0"/>
    <x v="1"/>
    <x v="1"/>
    <n v="2"/>
    <n v="64.984999999999999"/>
    <n v="129.97"/>
    <x v="0"/>
    <n v="8"/>
    <d v="2024-11-25T00:00:00"/>
    <n v="143"/>
    <x v="1"/>
    <n v="5"/>
    <d v="2025-07-16T00:00:00"/>
    <x v="1"/>
    <x v="6"/>
    <x v="9"/>
    <n v="186"/>
    <n v="0"/>
    <x v="1"/>
  </r>
  <r>
    <s v="C2379"/>
    <x v="1"/>
    <x v="2"/>
    <x v="3"/>
    <d v="2024-10-09T00:00:00"/>
    <s v="O6379"/>
    <d v="2024-10-01T00:00:00"/>
    <x v="2"/>
    <x v="2"/>
    <x v="2"/>
    <n v="1"/>
    <n v="1446.89"/>
    <n v="1446.89"/>
    <x v="2"/>
    <n v="46"/>
    <d v="2024-01-12T00:00:00"/>
    <n v="218"/>
    <x v="0"/>
    <n v="2"/>
    <d v="2025-05-07T00:00:00"/>
    <x v="2"/>
    <x v="6"/>
    <x v="9"/>
    <n v="-271"/>
    <n v="1"/>
    <x v="1"/>
  </r>
  <r>
    <s v="C6173"/>
    <x v="2"/>
    <x v="1"/>
    <x v="3"/>
    <d v="2024-12-18T00:00:00"/>
    <s v="O10173"/>
    <d v="2024-10-01T00:00:00"/>
    <x v="0"/>
    <x v="3"/>
    <x v="0"/>
    <n v="5"/>
    <n v="205.70599999999999"/>
    <n v="1028.53"/>
    <x v="2"/>
    <n v="11"/>
    <d v="2024-12-30T00:00:00"/>
    <n v="477"/>
    <x v="0"/>
    <n v="2"/>
    <d v="2024-10-18T00:00:00"/>
    <x v="1"/>
    <x v="6"/>
    <x v="9"/>
    <n v="12"/>
    <n v="1"/>
    <x v="1"/>
  </r>
  <r>
    <s v="C3807"/>
    <x v="0"/>
    <x v="2"/>
    <x v="2"/>
    <d v="2023-09-24T00:00:00"/>
    <s v="O7807"/>
    <d v="2024-11-01T00:00:00"/>
    <x v="1"/>
    <x v="2"/>
    <x v="3"/>
    <n v="5"/>
    <n v="141.066"/>
    <n v="705.33"/>
    <x v="2"/>
    <n v="23"/>
    <d v="2024-10-24T00:00:00"/>
    <n v="433"/>
    <x v="0"/>
    <n v="5"/>
    <d v="2025-05-07T00:00:00"/>
    <x v="0"/>
    <x v="2"/>
    <x v="10"/>
    <n v="396"/>
    <n v="1"/>
    <x v="1"/>
  </r>
  <r>
    <s v="C6784"/>
    <x v="1"/>
    <x v="2"/>
    <x v="2"/>
    <d v="2024-04-28T00:00:00"/>
    <s v="O10784"/>
    <d v="2024-11-01T00:00:00"/>
    <x v="2"/>
    <x v="1"/>
    <x v="0"/>
    <n v="5"/>
    <n v="208.01"/>
    <n v="1040.05"/>
    <x v="2"/>
    <n v="9"/>
    <d v="2025-01-08T00:00:00"/>
    <n v="153"/>
    <x v="0"/>
    <n v="3"/>
    <d v="2024-07-11T00:00:00"/>
    <x v="0"/>
    <x v="2"/>
    <x v="10"/>
    <n v="255"/>
    <n v="1"/>
    <x v="1"/>
  </r>
  <r>
    <s v="C2974"/>
    <x v="0"/>
    <x v="2"/>
    <x v="0"/>
    <d v="2025-01-01T00:00:00"/>
    <s v="O6974"/>
    <d v="2024-11-01T00:00:00"/>
    <x v="2"/>
    <x v="2"/>
    <x v="4"/>
    <n v="5"/>
    <n v="276.29399999999998"/>
    <n v="1381.47"/>
    <x v="1"/>
    <n v="10"/>
    <d v="2025-03-22T00:00:00"/>
    <n v="157"/>
    <x v="0"/>
    <n v="1"/>
    <d v="2025-02-21T00:00:00"/>
    <x v="1"/>
    <x v="2"/>
    <x v="10"/>
    <n v="80"/>
    <n v="1"/>
    <x v="1"/>
  </r>
  <r>
    <s v="C5843"/>
    <x v="0"/>
    <x v="1"/>
    <x v="3"/>
    <d v="2024-04-11T00:00:00"/>
    <s v="O9843"/>
    <d v="2024-11-01T00:00:00"/>
    <x v="2"/>
    <x v="0"/>
    <x v="0"/>
    <n v="5"/>
    <n v="139.428"/>
    <n v="697.14"/>
    <x v="0"/>
    <n v="20"/>
    <d v="2025-05-01T00:00:00"/>
    <n v="69"/>
    <x v="0"/>
    <n v="1"/>
    <d v="2025-08-01T00:00:00"/>
    <x v="2"/>
    <x v="2"/>
    <x v="10"/>
    <n v="385"/>
    <n v="1"/>
    <x v="1"/>
  </r>
  <r>
    <s v="C2766"/>
    <x v="1"/>
    <x v="0"/>
    <x v="2"/>
    <d v="2025-01-03T00:00:00"/>
    <s v="O6766"/>
    <d v="2024-11-01T00:00:00"/>
    <x v="0"/>
    <x v="3"/>
    <x v="2"/>
    <n v="5"/>
    <n v="161.68800000000002"/>
    <n v="808.44"/>
    <x v="1"/>
    <n v="20"/>
    <d v="2025-07-04T00:00:00"/>
    <n v="34"/>
    <x v="1"/>
    <n v="2"/>
    <d v="2024-08-22T00:00:00"/>
    <x v="0"/>
    <x v="2"/>
    <x v="10"/>
    <n v="182"/>
    <n v="0"/>
    <x v="1"/>
  </r>
  <r>
    <s v="C1521"/>
    <x v="2"/>
    <x v="0"/>
    <x v="3"/>
    <d v="2025-04-06T00:00:00"/>
    <s v="O5521"/>
    <d v="2024-11-01T00:00:00"/>
    <x v="0"/>
    <x v="4"/>
    <x v="0"/>
    <n v="4"/>
    <n v="204.5625"/>
    <n v="818.25"/>
    <x v="2"/>
    <n v="14"/>
    <d v="2024-10-12T00:00:00"/>
    <n v="226"/>
    <x v="0"/>
    <n v="3"/>
    <d v="2025-10-04T00:00:00"/>
    <x v="2"/>
    <x v="2"/>
    <x v="10"/>
    <n v="-176"/>
    <n v="1"/>
    <x v="1"/>
  </r>
  <r>
    <s v="C6401"/>
    <x v="0"/>
    <x v="1"/>
    <x v="4"/>
    <d v="2024-02-18T00:00:00"/>
    <s v="O10401"/>
    <d v="2024-11-01T00:00:00"/>
    <x v="2"/>
    <x v="4"/>
    <x v="2"/>
    <n v="2"/>
    <n v="218.10499999999999"/>
    <n v="436.21"/>
    <x v="1"/>
    <n v="4"/>
    <d v="2024-09-28T00:00:00"/>
    <n v="196"/>
    <x v="1"/>
    <n v="2"/>
    <d v="2025-03-29T00:00:00"/>
    <x v="1"/>
    <x v="2"/>
    <x v="10"/>
    <n v="223"/>
    <n v="0"/>
    <x v="1"/>
  </r>
  <r>
    <s v="C1369"/>
    <x v="0"/>
    <x v="1"/>
    <x v="1"/>
    <d v="2023-08-28T00:00:00"/>
    <s v="O5369"/>
    <d v="2024-11-01T00:00:00"/>
    <x v="0"/>
    <x v="2"/>
    <x v="1"/>
    <n v="2"/>
    <n v="368.79500000000002"/>
    <n v="737.59"/>
    <x v="1"/>
    <n v="46"/>
    <d v="2024-11-30T00:00:00"/>
    <n v="328"/>
    <x v="0"/>
    <n v="4"/>
    <d v="2025-12-03T00:00:00"/>
    <x v="2"/>
    <x v="2"/>
    <x v="10"/>
    <n v="460"/>
    <n v="1"/>
    <x v="1"/>
  </r>
  <r>
    <s v="C1101"/>
    <x v="2"/>
    <x v="2"/>
    <x v="1"/>
    <d v="2025-03-03T00:00:00"/>
    <s v="O5101"/>
    <d v="2024-12-01T00:00:00"/>
    <x v="1"/>
    <x v="1"/>
    <x v="4"/>
    <n v="5"/>
    <n v="297.57800000000003"/>
    <n v="1487.89"/>
    <x v="2"/>
    <n v="19"/>
    <d v="2025-03-13T00:00:00"/>
    <n v="32"/>
    <x v="0"/>
    <n v="4"/>
    <d v="2025-04-07T00:00:00"/>
    <x v="0"/>
    <x v="4"/>
    <x v="11"/>
    <n v="10"/>
    <n v="1"/>
    <x v="1"/>
  </r>
  <r>
    <s v="C4431"/>
    <x v="0"/>
    <x v="1"/>
    <x v="4"/>
    <d v="2025-04-03T00:00:00"/>
    <s v="O8431"/>
    <d v="2024-12-01T00:00:00"/>
    <x v="1"/>
    <x v="2"/>
    <x v="2"/>
    <n v="4"/>
    <n v="71.112499999999997"/>
    <n v="284.45"/>
    <x v="1"/>
    <n v="16"/>
    <d v="2025-02-25T00:00:00"/>
    <n v="173"/>
    <x v="0"/>
    <n v="1"/>
    <d v="2024-12-11T00:00:00"/>
    <x v="1"/>
    <x v="4"/>
    <x v="11"/>
    <n v="-37"/>
    <n v="1"/>
    <x v="1"/>
  </r>
  <r>
    <s v="C3085"/>
    <x v="2"/>
    <x v="2"/>
    <x v="4"/>
    <d v="2024-11-29T00:00:00"/>
    <s v="O7085"/>
    <d v="2024-12-01T00:00:00"/>
    <x v="3"/>
    <x v="0"/>
    <x v="4"/>
    <n v="2"/>
    <n v="387.73500000000001"/>
    <n v="775.47"/>
    <x v="0"/>
    <n v="25"/>
    <d v="2025-11-04T00:00:00"/>
    <n v="172"/>
    <x v="0"/>
    <n v="3"/>
    <d v="2025-03-14T00:00:00"/>
    <x v="1"/>
    <x v="4"/>
    <x v="11"/>
    <n v="340"/>
    <n v="1"/>
    <x v="1"/>
  </r>
  <r>
    <s v="C5439"/>
    <x v="2"/>
    <x v="0"/>
    <x v="3"/>
    <d v="2025-08-13T00:00:00"/>
    <s v="O9439"/>
    <d v="2024-12-01T00:00:00"/>
    <x v="3"/>
    <x v="4"/>
    <x v="4"/>
    <n v="2"/>
    <n v="237.55500000000001"/>
    <n v="475.11"/>
    <x v="1"/>
    <n v="20"/>
    <d v="2025-06-08T00:00:00"/>
    <n v="103"/>
    <x v="0"/>
    <n v="1"/>
    <d v="2024-10-26T00:00:00"/>
    <x v="1"/>
    <x v="4"/>
    <x v="11"/>
    <n v="-66"/>
    <n v="1"/>
    <x v="1"/>
  </r>
  <r>
    <s v="C1318"/>
    <x v="1"/>
    <x v="1"/>
    <x v="1"/>
    <d v="2024-12-21T00:00:00"/>
    <s v="O5318"/>
    <d v="2024-12-01T00:00:00"/>
    <x v="2"/>
    <x v="2"/>
    <x v="4"/>
    <n v="4"/>
    <n v="35.8675"/>
    <n v="143.47"/>
    <x v="0"/>
    <n v="4"/>
    <d v="2025-04-23T00:00:00"/>
    <n v="119"/>
    <x v="1"/>
    <n v="5"/>
    <d v="2025-01-14T00:00:00"/>
    <x v="2"/>
    <x v="4"/>
    <x v="11"/>
    <n v="123"/>
    <n v="0"/>
    <x v="1"/>
  </r>
  <r>
    <s v="C5216"/>
    <x v="1"/>
    <x v="1"/>
    <x v="3"/>
    <d v="2024-08-21T00:00:00"/>
    <s v="O9216"/>
    <d v="2024-12-01T00:00:00"/>
    <x v="3"/>
    <x v="1"/>
    <x v="2"/>
    <n v="4"/>
    <n v="201.715"/>
    <n v="806.86"/>
    <x v="2"/>
    <n v="24"/>
    <d v="2024-08-22T00:00:00"/>
    <n v="235"/>
    <x v="1"/>
    <n v="3"/>
    <d v="2024-06-11T00:00:00"/>
    <x v="0"/>
    <x v="4"/>
    <x v="11"/>
    <n v="1"/>
    <n v="0"/>
    <x v="1"/>
  </r>
  <r>
    <s v="C5155"/>
    <x v="0"/>
    <x v="0"/>
    <x v="3"/>
    <d v="2024-04-14T00:00:00"/>
    <s v="O9155"/>
    <d v="2024-01-13T00:00:00"/>
    <x v="0"/>
    <x v="0"/>
    <x v="1"/>
    <n v="1"/>
    <n v="463.29"/>
    <n v="463.29"/>
    <x v="1"/>
    <n v="21"/>
    <d v="2025-05-24T00:00:00"/>
    <n v="166"/>
    <x v="1"/>
    <n v="4"/>
    <d v="2025-07-05T00:00:00"/>
    <x v="0"/>
    <x v="3"/>
    <x v="1"/>
    <n v="405"/>
    <n v="0"/>
    <x v="1"/>
  </r>
  <r>
    <s v="C2714"/>
    <x v="1"/>
    <x v="2"/>
    <x v="0"/>
    <d v="2024-05-17T00:00:00"/>
    <s v="O6714"/>
    <d v="2024-01-13T00:00:00"/>
    <x v="0"/>
    <x v="0"/>
    <x v="2"/>
    <n v="4"/>
    <n v="275.38499999999999"/>
    <n v="1101.54"/>
    <x v="1"/>
    <n v="19"/>
    <d v="2025-03-03T00:00:00"/>
    <n v="381"/>
    <x v="0"/>
    <n v="3"/>
    <d v="2025-02-23T00:00:00"/>
    <x v="1"/>
    <x v="3"/>
    <x v="1"/>
    <n v="290"/>
    <n v="1"/>
    <x v="1"/>
  </r>
  <r>
    <s v="C1082"/>
    <x v="1"/>
    <x v="1"/>
    <x v="1"/>
    <d v="2024-12-26T00:00:00"/>
    <s v="O5082"/>
    <d v="2024-01-13T00:00:00"/>
    <x v="0"/>
    <x v="4"/>
    <x v="2"/>
    <n v="3"/>
    <n v="376.1033333333333"/>
    <n v="1128.31"/>
    <x v="0"/>
    <n v="20"/>
    <d v="2024-10-23T00:00:00"/>
    <n v="106"/>
    <x v="0"/>
    <n v="3"/>
    <d v="2025-07-19T00:00:00"/>
    <x v="2"/>
    <x v="3"/>
    <x v="1"/>
    <n v="-64"/>
    <n v="1"/>
    <x v="1"/>
  </r>
  <r>
    <s v="C4463"/>
    <x v="2"/>
    <x v="2"/>
    <x v="4"/>
    <d v="2025-02-24T00:00:00"/>
    <s v="O8463"/>
    <d v="2024-01-13T00:00:00"/>
    <x v="3"/>
    <x v="0"/>
    <x v="3"/>
    <n v="2"/>
    <n v="310.91500000000002"/>
    <n v="621.83000000000004"/>
    <x v="2"/>
    <n v="13"/>
    <d v="2025-12-08T00:00:00"/>
    <n v="356"/>
    <x v="0"/>
    <n v="5"/>
    <d v="2024-07-10T00:00:00"/>
    <x v="1"/>
    <x v="3"/>
    <x v="1"/>
    <n v="287"/>
    <n v="1"/>
    <x v="1"/>
  </r>
  <r>
    <s v="C6859"/>
    <x v="1"/>
    <x v="1"/>
    <x v="0"/>
    <d v="2023-10-23T00:00:00"/>
    <s v="O10859"/>
    <d v="2024-01-13T00:00:00"/>
    <x v="1"/>
    <x v="4"/>
    <x v="3"/>
    <n v="3"/>
    <n v="92.75"/>
    <n v="278.25"/>
    <x v="1"/>
    <n v="44"/>
    <d v="2025-08-02T00:00:00"/>
    <n v="315"/>
    <x v="1"/>
    <n v="4"/>
    <d v="2024-01-11T00:00:00"/>
    <x v="0"/>
    <x v="3"/>
    <x v="1"/>
    <n v="649"/>
    <n v="0"/>
    <x v="1"/>
  </r>
  <r>
    <s v="C3820"/>
    <x v="1"/>
    <x v="1"/>
    <x v="0"/>
    <d v="2024-05-22T00:00:00"/>
    <s v="O7820"/>
    <d v="2024-01-13T00:00:00"/>
    <x v="2"/>
    <x v="4"/>
    <x v="1"/>
    <n v="4"/>
    <n v="358.45499999999998"/>
    <n v="1433.82"/>
    <x v="1"/>
    <n v="7"/>
    <d v="2024-10-10T00:00:00"/>
    <n v="36"/>
    <x v="1"/>
    <n v="5"/>
    <d v="2024-09-16T00:00:00"/>
    <x v="2"/>
    <x v="3"/>
    <x v="1"/>
    <n v="141"/>
    <n v="0"/>
    <x v="1"/>
  </r>
  <r>
    <s v="C6231"/>
    <x v="0"/>
    <x v="2"/>
    <x v="1"/>
    <d v="2025-08-06T00:00:00"/>
    <s v="O10231"/>
    <d v="2024-01-13T00:00:00"/>
    <x v="2"/>
    <x v="2"/>
    <x v="2"/>
    <n v="1"/>
    <n v="1325.65"/>
    <n v="1325.65"/>
    <x v="0"/>
    <n v="42"/>
    <d v="2025-06-05T00:00:00"/>
    <n v="349"/>
    <x v="0"/>
    <n v="4"/>
    <d v="2025-05-21T00:00:00"/>
    <x v="1"/>
    <x v="3"/>
    <x v="1"/>
    <n v="-62"/>
    <n v="1"/>
    <x v="1"/>
  </r>
  <r>
    <s v="C5379"/>
    <x v="2"/>
    <x v="1"/>
    <x v="3"/>
    <d v="2025-08-05T00:00:00"/>
    <s v="O9379"/>
    <d v="2024-01-13T00:00:00"/>
    <x v="3"/>
    <x v="4"/>
    <x v="3"/>
    <n v="3"/>
    <n v="134.16"/>
    <n v="402.48"/>
    <x v="2"/>
    <n v="47"/>
    <d v="2024-11-26T00:00:00"/>
    <n v="209"/>
    <x v="0"/>
    <n v="1"/>
    <d v="2025-06-17T00:00:00"/>
    <x v="2"/>
    <x v="3"/>
    <x v="1"/>
    <n v="-252"/>
    <n v="1"/>
    <x v="1"/>
  </r>
  <r>
    <s v="C3967"/>
    <x v="2"/>
    <x v="2"/>
    <x v="3"/>
    <d v="2025-11-01T00:00:00"/>
    <s v="O7967"/>
    <d v="2024-01-13T00:00:00"/>
    <x v="0"/>
    <x v="0"/>
    <x v="2"/>
    <n v="4"/>
    <n v="65.930000000000007"/>
    <n v="263.72000000000003"/>
    <x v="1"/>
    <n v="29"/>
    <d v="2025-05-27T00:00:00"/>
    <n v="457"/>
    <x v="1"/>
    <n v="5"/>
    <d v="2025-01-08T00:00:00"/>
    <x v="0"/>
    <x v="3"/>
    <x v="1"/>
    <n v="-158"/>
    <n v="0"/>
    <x v="1"/>
  </r>
  <r>
    <s v="C4640"/>
    <x v="1"/>
    <x v="1"/>
    <x v="1"/>
    <d v="2024-09-11T00:00:00"/>
    <s v="O8640"/>
    <d v="2024-01-14T00:00:00"/>
    <x v="0"/>
    <x v="0"/>
    <x v="3"/>
    <n v="2"/>
    <n v="677.18"/>
    <n v="1354.36"/>
    <x v="1"/>
    <n v="4"/>
    <d v="2025-06-21T00:00:00"/>
    <n v="214"/>
    <x v="1"/>
    <n v="2"/>
    <d v="2024-09-18T00:00:00"/>
    <x v="1"/>
    <x v="4"/>
    <x v="1"/>
    <n v="283"/>
    <n v="0"/>
    <x v="1"/>
  </r>
  <r>
    <s v="C1916"/>
    <x v="1"/>
    <x v="0"/>
    <x v="1"/>
    <d v="2024-08-15T00:00:00"/>
    <s v="O5916"/>
    <d v="2024-01-14T00:00:00"/>
    <x v="3"/>
    <x v="1"/>
    <x v="4"/>
    <n v="2"/>
    <n v="502.88"/>
    <n v="1005.76"/>
    <x v="1"/>
    <n v="9"/>
    <d v="2025-01-13T00:00:00"/>
    <n v="392"/>
    <x v="1"/>
    <n v="5"/>
    <d v="2025-01-18T00:00:00"/>
    <x v="2"/>
    <x v="4"/>
    <x v="1"/>
    <n v="151"/>
    <n v="0"/>
    <x v="1"/>
  </r>
  <r>
    <s v="C2291"/>
    <x v="1"/>
    <x v="1"/>
    <x v="0"/>
    <d v="2023-12-16T00:00:00"/>
    <s v="O6291"/>
    <d v="2024-01-14T00:00:00"/>
    <x v="3"/>
    <x v="2"/>
    <x v="3"/>
    <n v="2"/>
    <n v="80.704999999999998"/>
    <n v="161.41"/>
    <x v="1"/>
    <n v="20"/>
    <d v="2025-01-28T00:00:00"/>
    <n v="471"/>
    <x v="1"/>
    <n v="5"/>
    <d v="2025-03-29T00:00:00"/>
    <x v="0"/>
    <x v="4"/>
    <x v="1"/>
    <n v="409"/>
    <n v="0"/>
    <x v="1"/>
  </r>
  <r>
    <s v="C1409"/>
    <x v="1"/>
    <x v="1"/>
    <x v="0"/>
    <d v="2023-03-10T00:00:00"/>
    <s v="O5409"/>
    <d v="2024-01-14T00:00:00"/>
    <x v="1"/>
    <x v="1"/>
    <x v="2"/>
    <n v="2"/>
    <n v="193.34"/>
    <n v="386.68"/>
    <x v="0"/>
    <n v="32"/>
    <d v="2024-12-25T00:00:00"/>
    <n v="95"/>
    <x v="1"/>
    <n v="1"/>
    <d v="2024-09-11T00:00:00"/>
    <x v="0"/>
    <x v="4"/>
    <x v="1"/>
    <n v="656"/>
    <n v="0"/>
    <x v="1"/>
  </r>
  <r>
    <s v="C2704"/>
    <x v="2"/>
    <x v="1"/>
    <x v="1"/>
    <d v="2024-07-08T00:00:00"/>
    <s v="O6704"/>
    <d v="2024-01-14T00:00:00"/>
    <x v="4"/>
    <x v="2"/>
    <x v="0"/>
    <n v="2"/>
    <n v="360.62"/>
    <n v="721.24"/>
    <x v="1"/>
    <n v="14"/>
    <d v="2024-08-10T00:00:00"/>
    <n v="156"/>
    <x v="0"/>
    <n v="2"/>
    <d v="2025-03-06T00:00:00"/>
    <x v="0"/>
    <x v="4"/>
    <x v="1"/>
    <n v="33"/>
    <n v="1"/>
    <x v="1"/>
  </r>
  <r>
    <s v="C4297"/>
    <x v="0"/>
    <x v="2"/>
    <x v="3"/>
    <d v="2024-06-12T00:00:00"/>
    <s v="O8297"/>
    <d v="2024-01-14T00:00:00"/>
    <x v="2"/>
    <x v="1"/>
    <x v="1"/>
    <n v="1"/>
    <n v="626.89"/>
    <n v="626.89"/>
    <x v="0"/>
    <n v="26"/>
    <d v="2024-10-12T00:00:00"/>
    <n v="136"/>
    <x v="0"/>
    <n v="3"/>
    <d v="2025-01-29T00:00:00"/>
    <x v="1"/>
    <x v="4"/>
    <x v="1"/>
    <n v="122"/>
    <n v="1"/>
    <x v="1"/>
  </r>
  <r>
    <s v="C6960"/>
    <x v="0"/>
    <x v="0"/>
    <x v="4"/>
    <d v="2025-08-13T00:00:00"/>
    <s v="O10960"/>
    <d v="2024-01-14T00:00:00"/>
    <x v="3"/>
    <x v="0"/>
    <x v="4"/>
    <n v="4"/>
    <n v="172.07499999999999"/>
    <n v="688.3"/>
    <x v="1"/>
    <n v="23"/>
    <d v="2024-05-10T00:00:00"/>
    <n v="305"/>
    <x v="1"/>
    <n v="5"/>
    <d v="2024-09-11T00:00:00"/>
    <x v="1"/>
    <x v="4"/>
    <x v="1"/>
    <n v="-460"/>
    <n v="0"/>
    <x v="1"/>
  </r>
  <r>
    <s v="C6428"/>
    <x v="2"/>
    <x v="1"/>
    <x v="1"/>
    <d v="2025-07-22T00:00:00"/>
    <s v="O10428"/>
    <d v="2024-01-14T00:00:00"/>
    <x v="2"/>
    <x v="0"/>
    <x v="1"/>
    <n v="2"/>
    <n v="527.59500000000003"/>
    <n v="1055.19"/>
    <x v="1"/>
    <n v="34"/>
    <d v="2025-01-28T00:00:00"/>
    <n v="170"/>
    <x v="0"/>
    <n v="5"/>
    <d v="2024-07-12T00:00:00"/>
    <x v="0"/>
    <x v="4"/>
    <x v="1"/>
    <n v="-175"/>
    <n v="1"/>
    <x v="1"/>
  </r>
  <r>
    <s v="C2350"/>
    <x v="0"/>
    <x v="0"/>
    <x v="1"/>
    <d v="2024-11-26T00:00:00"/>
    <s v="O6350"/>
    <d v="2024-01-15T00:00:00"/>
    <x v="4"/>
    <x v="1"/>
    <x v="2"/>
    <n v="2"/>
    <n v="727.70500000000004"/>
    <n v="1455.41"/>
    <x v="1"/>
    <n v="19"/>
    <d v="2025-03-20T00:00:00"/>
    <n v="451"/>
    <x v="0"/>
    <n v="3"/>
    <d v="2025-05-05T00:00:00"/>
    <x v="2"/>
    <x v="5"/>
    <x v="1"/>
    <n v="114"/>
    <n v="1"/>
    <x v="1"/>
  </r>
  <r>
    <s v="C4279"/>
    <x v="0"/>
    <x v="0"/>
    <x v="0"/>
    <d v="2024-08-19T00:00:00"/>
    <s v="O8279"/>
    <d v="2024-01-15T00:00:00"/>
    <x v="1"/>
    <x v="4"/>
    <x v="2"/>
    <n v="4"/>
    <n v="348.82749999999999"/>
    <n v="1395.31"/>
    <x v="1"/>
    <n v="35"/>
    <d v="2025-03-14T00:00:00"/>
    <n v="332"/>
    <x v="0"/>
    <n v="2"/>
    <d v="2025-10-04T00:00:00"/>
    <x v="0"/>
    <x v="5"/>
    <x v="1"/>
    <n v="207"/>
    <n v="1"/>
    <x v="1"/>
  </r>
  <r>
    <s v="C5888"/>
    <x v="0"/>
    <x v="2"/>
    <x v="2"/>
    <d v="2024-09-06T00:00:00"/>
    <s v="O9888"/>
    <d v="2024-01-15T00:00:00"/>
    <x v="2"/>
    <x v="2"/>
    <x v="3"/>
    <n v="5"/>
    <n v="281.20799999999997"/>
    <n v="1406.04"/>
    <x v="2"/>
    <n v="10"/>
    <d v="2024-08-09T00:00:00"/>
    <n v="276"/>
    <x v="0"/>
    <n v="3"/>
    <d v="2024-08-27T00:00:00"/>
    <x v="2"/>
    <x v="5"/>
    <x v="1"/>
    <n v="-28"/>
    <n v="1"/>
    <x v="1"/>
  </r>
  <r>
    <s v="C2924"/>
    <x v="1"/>
    <x v="2"/>
    <x v="0"/>
    <d v="2024-10-01T00:00:00"/>
    <s v="O6924"/>
    <d v="2024-01-15T00:00:00"/>
    <x v="0"/>
    <x v="3"/>
    <x v="3"/>
    <n v="4"/>
    <n v="156.13"/>
    <n v="624.52"/>
    <x v="0"/>
    <n v="50"/>
    <d v="2024-12-10T00:00:00"/>
    <n v="343"/>
    <x v="1"/>
    <n v="4"/>
    <d v="2025-11-01T00:00:00"/>
    <x v="0"/>
    <x v="5"/>
    <x v="1"/>
    <n v="70"/>
    <n v="0"/>
    <x v="1"/>
  </r>
  <r>
    <s v="C5164"/>
    <x v="1"/>
    <x v="0"/>
    <x v="2"/>
    <d v="2023-07-12T00:00:00"/>
    <s v="O9164"/>
    <d v="2024-01-15T00:00:00"/>
    <x v="3"/>
    <x v="3"/>
    <x v="2"/>
    <n v="1"/>
    <n v="161.59"/>
    <n v="161.59"/>
    <x v="2"/>
    <n v="1"/>
    <d v="2025-04-23T00:00:00"/>
    <n v="47"/>
    <x v="0"/>
    <n v="4"/>
    <d v="2025-01-01T00:00:00"/>
    <x v="2"/>
    <x v="5"/>
    <x v="1"/>
    <n v="651"/>
    <n v="1"/>
    <x v="1"/>
  </r>
  <r>
    <s v="C2574"/>
    <x v="0"/>
    <x v="1"/>
    <x v="2"/>
    <d v="2024-01-08T00:00:00"/>
    <s v="O6574"/>
    <d v="2024-01-15T00:00:00"/>
    <x v="1"/>
    <x v="3"/>
    <x v="4"/>
    <n v="4"/>
    <n v="303.20249999999999"/>
    <n v="1212.81"/>
    <x v="2"/>
    <n v="25"/>
    <d v="2025-06-28T00:00:00"/>
    <n v="500"/>
    <x v="1"/>
    <n v="2"/>
    <d v="2024-06-10T00:00:00"/>
    <x v="2"/>
    <x v="5"/>
    <x v="1"/>
    <n v="537"/>
    <n v="0"/>
    <x v="1"/>
  </r>
  <r>
    <s v="C3823"/>
    <x v="2"/>
    <x v="2"/>
    <x v="3"/>
    <d v="2024-07-16T00:00:00"/>
    <s v="O7823"/>
    <d v="2024-01-15T00:00:00"/>
    <x v="0"/>
    <x v="0"/>
    <x v="0"/>
    <n v="2"/>
    <n v="639.49"/>
    <n v="1278.98"/>
    <x v="2"/>
    <n v="11"/>
    <d v="2024-09-15T00:00:00"/>
    <n v="433"/>
    <x v="0"/>
    <n v="1"/>
    <d v="2025-11-04T00:00:00"/>
    <x v="0"/>
    <x v="5"/>
    <x v="1"/>
    <n v="61"/>
    <n v="1"/>
    <x v="1"/>
  </r>
  <r>
    <s v="C1797"/>
    <x v="2"/>
    <x v="0"/>
    <x v="1"/>
    <d v="2025-04-24T00:00:00"/>
    <s v="O5797"/>
    <d v="2024-01-15T00:00:00"/>
    <x v="4"/>
    <x v="3"/>
    <x v="3"/>
    <n v="5"/>
    <n v="245.06"/>
    <n v="1225.3"/>
    <x v="1"/>
    <n v="36"/>
    <d v="2025-03-13T00:00:00"/>
    <n v="466"/>
    <x v="0"/>
    <n v="3"/>
    <d v="2025-12-02T00:00:00"/>
    <x v="0"/>
    <x v="5"/>
    <x v="1"/>
    <n v="-42"/>
    <n v="1"/>
    <x v="1"/>
  </r>
  <r>
    <s v="C3458"/>
    <x v="1"/>
    <x v="2"/>
    <x v="2"/>
    <d v="2025-07-21T00:00:00"/>
    <s v="O7458"/>
    <d v="2024-01-15T00:00:00"/>
    <x v="2"/>
    <x v="4"/>
    <x v="4"/>
    <n v="5"/>
    <n v="57.652000000000001"/>
    <n v="288.26"/>
    <x v="1"/>
    <n v="46"/>
    <d v="2024-11-26T00:00:00"/>
    <n v="154"/>
    <x v="1"/>
    <n v="5"/>
    <d v="2025-06-24T00:00:00"/>
    <x v="0"/>
    <x v="5"/>
    <x v="1"/>
    <n v="-237"/>
    <n v="0"/>
    <x v="1"/>
  </r>
  <r>
    <s v="C6239"/>
    <x v="2"/>
    <x v="0"/>
    <x v="3"/>
    <d v="2025-03-20T00:00:00"/>
    <s v="O10239"/>
    <d v="2024-01-15T00:00:00"/>
    <x v="2"/>
    <x v="2"/>
    <x v="4"/>
    <n v="4"/>
    <n v="294.77999999999997"/>
    <n v="1179.1199999999999"/>
    <x v="0"/>
    <n v="20"/>
    <d v="2024-11-19T00:00:00"/>
    <n v="77"/>
    <x v="0"/>
    <n v="3"/>
    <d v="2024-12-31T00:00:00"/>
    <x v="0"/>
    <x v="5"/>
    <x v="1"/>
    <n v="-121"/>
    <n v="1"/>
    <x v="1"/>
  </r>
  <r>
    <s v="C2049"/>
    <x v="0"/>
    <x v="0"/>
    <x v="0"/>
    <d v="2025-07-13T00:00:00"/>
    <s v="O6049"/>
    <d v="2024-01-15T00:00:00"/>
    <x v="1"/>
    <x v="3"/>
    <x v="1"/>
    <n v="2"/>
    <n v="696.43"/>
    <n v="1392.86"/>
    <x v="2"/>
    <n v="29"/>
    <d v="2025-04-17T00:00:00"/>
    <n v="403"/>
    <x v="0"/>
    <n v="4"/>
    <d v="2025-02-23T00:00:00"/>
    <x v="0"/>
    <x v="5"/>
    <x v="1"/>
    <n v="-87"/>
    <n v="1"/>
    <x v="1"/>
  </r>
  <r>
    <s v="C6998"/>
    <x v="0"/>
    <x v="1"/>
    <x v="2"/>
    <d v="2024-10-08T00:00:00"/>
    <s v="O10998"/>
    <d v="2024-01-15T00:00:00"/>
    <x v="4"/>
    <x v="3"/>
    <x v="4"/>
    <n v="1"/>
    <n v="571.39"/>
    <n v="571.39"/>
    <x v="1"/>
    <n v="42"/>
    <d v="2025-05-08T00:00:00"/>
    <n v="161"/>
    <x v="1"/>
    <n v="3"/>
    <d v="2025-03-18T00:00:00"/>
    <x v="1"/>
    <x v="5"/>
    <x v="1"/>
    <n v="212"/>
    <n v="0"/>
    <x v="1"/>
  </r>
  <r>
    <s v="C5994"/>
    <x v="0"/>
    <x v="2"/>
    <x v="0"/>
    <d v="2024-08-20T00:00:00"/>
    <s v="O9994"/>
    <d v="2024-01-15T00:00:00"/>
    <x v="2"/>
    <x v="3"/>
    <x v="4"/>
    <n v="5"/>
    <n v="123.44200000000001"/>
    <n v="617.21"/>
    <x v="2"/>
    <n v="10"/>
    <d v="2024-12-16T00:00:00"/>
    <n v="324"/>
    <x v="1"/>
    <n v="5"/>
    <d v="2025-10-08T00:00:00"/>
    <x v="0"/>
    <x v="5"/>
    <x v="1"/>
    <n v="118"/>
    <n v="0"/>
    <x v="1"/>
  </r>
  <r>
    <s v="C5510"/>
    <x v="2"/>
    <x v="1"/>
    <x v="0"/>
    <d v="2024-08-27T00:00:00"/>
    <s v="O9510"/>
    <d v="2024-01-16T00:00:00"/>
    <x v="0"/>
    <x v="2"/>
    <x v="1"/>
    <n v="3"/>
    <n v="265.58333333333331"/>
    <n v="796.75"/>
    <x v="1"/>
    <n v="3"/>
    <d v="2025-04-20T00:00:00"/>
    <n v="19"/>
    <x v="0"/>
    <n v="1"/>
    <d v="2024-09-20T00:00:00"/>
    <x v="2"/>
    <x v="6"/>
    <x v="1"/>
    <n v="236"/>
    <n v="1"/>
    <x v="1"/>
  </r>
  <r>
    <s v="C5037"/>
    <x v="1"/>
    <x v="2"/>
    <x v="3"/>
    <d v="2025-01-07T00:00:00"/>
    <s v="O9037"/>
    <d v="2024-01-16T00:00:00"/>
    <x v="0"/>
    <x v="3"/>
    <x v="4"/>
    <n v="2"/>
    <n v="261.79000000000002"/>
    <n v="523.58000000000004"/>
    <x v="0"/>
    <n v="33"/>
    <d v="2025-02-24T00:00:00"/>
    <n v="125"/>
    <x v="0"/>
    <n v="2"/>
    <d v="2024-09-13T00:00:00"/>
    <x v="2"/>
    <x v="6"/>
    <x v="1"/>
    <n v="48"/>
    <n v="1"/>
    <x v="1"/>
  </r>
  <r>
    <s v="C3303"/>
    <x v="1"/>
    <x v="0"/>
    <x v="2"/>
    <d v="2023-12-26T00:00:00"/>
    <s v="O7303"/>
    <d v="2024-01-16T00:00:00"/>
    <x v="3"/>
    <x v="2"/>
    <x v="2"/>
    <n v="1"/>
    <n v="1149.73"/>
    <n v="1149.73"/>
    <x v="2"/>
    <n v="19"/>
    <d v="2025-07-24T00:00:00"/>
    <n v="92"/>
    <x v="0"/>
    <n v="3"/>
    <d v="2025-01-26T00:00:00"/>
    <x v="0"/>
    <x v="6"/>
    <x v="1"/>
    <n v="576"/>
    <n v="1"/>
    <x v="1"/>
  </r>
  <r>
    <s v="C3282"/>
    <x v="2"/>
    <x v="2"/>
    <x v="4"/>
    <d v="2025-01-25T00:00:00"/>
    <s v="O7282"/>
    <d v="2024-01-16T00:00:00"/>
    <x v="4"/>
    <x v="3"/>
    <x v="0"/>
    <n v="2"/>
    <n v="444.69499999999999"/>
    <n v="889.39"/>
    <x v="2"/>
    <n v="25"/>
    <d v="2025-10-01T00:00:00"/>
    <n v="105"/>
    <x v="0"/>
    <n v="4"/>
    <d v="2024-11-19T00:00:00"/>
    <x v="2"/>
    <x v="6"/>
    <x v="1"/>
    <n v="249"/>
    <n v="1"/>
    <x v="1"/>
  </r>
  <r>
    <s v="C5105"/>
    <x v="2"/>
    <x v="2"/>
    <x v="1"/>
    <d v="2025-01-27T00:00:00"/>
    <s v="O9105"/>
    <d v="2024-01-16T00:00:00"/>
    <x v="1"/>
    <x v="4"/>
    <x v="3"/>
    <n v="4"/>
    <n v="190.77500000000001"/>
    <n v="763.1"/>
    <x v="0"/>
    <n v="27"/>
    <d v="2024-08-24T00:00:00"/>
    <n v="0"/>
    <x v="1"/>
    <n v="3"/>
    <d v="2025-06-14T00:00:00"/>
    <x v="0"/>
    <x v="6"/>
    <x v="1"/>
    <n v="-156"/>
    <n v="0"/>
    <x v="1"/>
  </r>
  <r>
    <s v="C1862"/>
    <x v="0"/>
    <x v="1"/>
    <x v="0"/>
    <d v="2024-07-28T00:00:00"/>
    <s v="O5862"/>
    <d v="2024-01-16T00:00:00"/>
    <x v="3"/>
    <x v="3"/>
    <x v="0"/>
    <n v="3"/>
    <n v="48.6"/>
    <n v="145.80000000000001"/>
    <x v="0"/>
    <n v="30"/>
    <d v="2024-11-13T00:00:00"/>
    <n v="395"/>
    <x v="1"/>
    <n v="3"/>
    <d v="2025-06-29T00:00:00"/>
    <x v="1"/>
    <x v="6"/>
    <x v="1"/>
    <n v="108"/>
    <n v="0"/>
    <x v="1"/>
  </r>
  <r>
    <s v="C6864"/>
    <x v="0"/>
    <x v="2"/>
    <x v="3"/>
    <d v="2025-08-07T00:00:00"/>
    <s v="O10864"/>
    <d v="2024-01-16T00:00:00"/>
    <x v="0"/>
    <x v="4"/>
    <x v="1"/>
    <n v="2"/>
    <n v="285.89499999999998"/>
    <n v="571.79"/>
    <x v="0"/>
    <n v="17"/>
    <d v="2024-11-11T00:00:00"/>
    <n v="207"/>
    <x v="0"/>
    <n v="5"/>
    <d v="2025-07-14T00:00:00"/>
    <x v="2"/>
    <x v="6"/>
    <x v="1"/>
    <n v="-269"/>
    <n v="1"/>
    <x v="1"/>
  </r>
  <r>
    <s v="C4443"/>
    <x v="0"/>
    <x v="2"/>
    <x v="2"/>
    <d v="2024-05-15T00:00:00"/>
    <s v="O8443"/>
    <d v="2024-01-16T00:00:00"/>
    <x v="0"/>
    <x v="1"/>
    <x v="2"/>
    <n v="3"/>
    <n v="96.259999999999991"/>
    <n v="288.77999999999997"/>
    <x v="1"/>
    <n v="36"/>
    <d v="2025-02-25T00:00:00"/>
    <n v="265"/>
    <x v="0"/>
    <n v="4"/>
    <d v="2024-10-23T00:00:00"/>
    <x v="0"/>
    <x v="6"/>
    <x v="1"/>
    <n v="286"/>
    <n v="1"/>
    <x v="1"/>
  </r>
  <r>
    <s v="C5499"/>
    <x v="2"/>
    <x v="0"/>
    <x v="0"/>
    <d v="2025-05-02T00:00:00"/>
    <s v="O9499"/>
    <d v="2024-01-16T00:00:00"/>
    <x v="0"/>
    <x v="3"/>
    <x v="3"/>
    <n v="3"/>
    <n v="105.97666666666667"/>
    <n v="317.93"/>
    <x v="1"/>
    <n v="44"/>
    <d v="2025-07-26T00:00:00"/>
    <n v="476"/>
    <x v="0"/>
    <n v="1"/>
    <d v="2025-02-05T00:00:00"/>
    <x v="2"/>
    <x v="6"/>
    <x v="1"/>
    <n v="85"/>
    <n v="1"/>
    <x v="1"/>
  </r>
  <r>
    <s v="C4721"/>
    <x v="1"/>
    <x v="2"/>
    <x v="3"/>
    <d v="2024-07-07T00:00:00"/>
    <s v="O8721"/>
    <d v="2024-01-16T00:00:00"/>
    <x v="2"/>
    <x v="1"/>
    <x v="4"/>
    <n v="5"/>
    <n v="94.882000000000005"/>
    <n v="474.41"/>
    <x v="0"/>
    <n v="44"/>
    <d v="2025-08-17T00:00:00"/>
    <n v="133"/>
    <x v="1"/>
    <n v="2"/>
    <d v="2025-05-16T00:00:00"/>
    <x v="0"/>
    <x v="6"/>
    <x v="1"/>
    <n v="406"/>
    <n v="0"/>
    <x v="1"/>
  </r>
  <r>
    <s v="C1829"/>
    <x v="0"/>
    <x v="1"/>
    <x v="2"/>
    <d v="2024-10-29T00:00:00"/>
    <s v="O5829"/>
    <d v="2024-01-17T00:00:00"/>
    <x v="2"/>
    <x v="2"/>
    <x v="3"/>
    <n v="1"/>
    <n v="1389.84"/>
    <n v="1389.84"/>
    <x v="2"/>
    <n v="11"/>
    <d v="2025-07-04T00:00:00"/>
    <n v="242"/>
    <x v="1"/>
    <n v="1"/>
    <d v="2025-06-17T00:00:00"/>
    <x v="0"/>
    <x v="0"/>
    <x v="1"/>
    <n v="248"/>
    <n v="0"/>
    <x v="1"/>
  </r>
  <r>
    <s v="C6219"/>
    <x v="0"/>
    <x v="1"/>
    <x v="0"/>
    <d v="2024-06-14T00:00:00"/>
    <s v="O10219"/>
    <d v="2024-01-17T00:00:00"/>
    <x v="0"/>
    <x v="3"/>
    <x v="0"/>
    <n v="5"/>
    <n v="71.234000000000009"/>
    <n v="356.17"/>
    <x v="2"/>
    <n v="2"/>
    <d v="2024-12-20T00:00:00"/>
    <n v="8"/>
    <x v="1"/>
    <n v="5"/>
    <d v="2025-05-01T00:00:00"/>
    <x v="0"/>
    <x v="0"/>
    <x v="1"/>
    <n v="189"/>
    <n v="0"/>
    <x v="1"/>
  </r>
  <r>
    <s v="C4582"/>
    <x v="2"/>
    <x v="2"/>
    <x v="1"/>
    <d v="2024-03-02T00:00:00"/>
    <s v="O8582"/>
    <d v="2024-01-17T00:00:00"/>
    <x v="0"/>
    <x v="4"/>
    <x v="2"/>
    <n v="1"/>
    <n v="1103.3699999999999"/>
    <n v="1103.3699999999999"/>
    <x v="2"/>
    <n v="50"/>
    <d v="2025-03-06T00:00:00"/>
    <n v="474"/>
    <x v="1"/>
    <n v="4"/>
    <d v="2025-03-22T00:00:00"/>
    <x v="1"/>
    <x v="0"/>
    <x v="1"/>
    <n v="369"/>
    <n v="0"/>
    <x v="1"/>
  </r>
  <r>
    <s v="C4257"/>
    <x v="2"/>
    <x v="1"/>
    <x v="0"/>
    <d v="2024-03-05T00:00:00"/>
    <s v="O8257"/>
    <d v="2024-01-17T00:00:00"/>
    <x v="0"/>
    <x v="3"/>
    <x v="3"/>
    <n v="1"/>
    <n v="1183.92"/>
    <n v="1183.92"/>
    <x v="0"/>
    <n v="44"/>
    <d v="2025-03-19T00:00:00"/>
    <n v="174"/>
    <x v="1"/>
    <n v="4"/>
    <d v="2025-01-06T00:00:00"/>
    <x v="1"/>
    <x v="0"/>
    <x v="1"/>
    <n v="379"/>
    <n v="0"/>
    <x v="1"/>
  </r>
  <r>
    <s v="C3905"/>
    <x v="1"/>
    <x v="2"/>
    <x v="2"/>
    <d v="2025-06-30T00:00:00"/>
    <s v="O7905"/>
    <d v="2024-01-17T00:00:00"/>
    <x v="2"/>
    <x v="1"/>
    <x v="3"/>
    <n v="1"/>
    <n v="901.08"/>
    <n v="901.08"/>
    <x v="0"/>
    <n v="12"/>
    <d v="2024-08-21T00:00:00"/>
    <n v="202"/>
    <x v="0"/>
    <n v="3"/>
    <d v="2025-06-23T00:00:00"/>
    <x v="2"/>
    <x v="0"/>
    <x v="1"/>
    <n v="-313"/>
    <n v="1"/>
    <x v="1"/>
  </r>
  <r>
    <s v="C2146"/>
    <x v="1"/>
    <x v="0"/>
    <x v="3"/>
    <d v="2024-08-04T00:00:00"/>
    <s v="O6146"/>
    <d v="2024-01-17T00:00:00"/>
    <x v="4"/>
    <x v="3"/>
    <x v="4"/>
    <n v="5"/>
    <n v="297.18"/>
    <n v="1485.9"/>
    <x v="1"/>
    <n v="22"/>
    <d v="2024-12-17T00:00:00"/>
    <n v="394"/>
    <x v="0"/>
    <n v="3"/>
    <d v="2025-05-05T00:00:00"/>
    <x v="2"/>
    <x v="0"/>
    <x v="1"/>
    <n v="135"/>
    <n v="1"/>
    <x v="1"/>
  </r>
  <r>
    <s v="C2410"/>
    <x v="0"/>
    <x v="0"/>
    <x v="2"/>
    <d v="2024-08-02T00:00:00"/>
    <s v="O6410"/>
    <d v="2024-01-18T00:00:00"/>
    <x v="4"/>
    <x v="2"/>
    <x v="2"/>
    <n v="1"/>
    <n v="838.79"/>
    <n v="838.79"/>
    <x v="0"/>
    <n v="25"/>
    <d v="2025-01-03T00:00:00"/>
    <n v="212"/>
    <x v="1"/>
    <n v="5"/>
    <d v="2025-07-08T00:00:00"/>
    <x v="0"/>
    <x v="1"/>
    <x v="1"/>
    <n v="154"/>
    <n v="0"/>
    <x v="1"/>
  </r>
  <r>
    <s v="C3331"/>
    <x v="1"/>
    <x v="0"/>
    <x v="3"/>
    <d v="2023-05-09T00:00:00"/>
    <s v="O7331"/>
    <d v="2024-01-18T00:00:00"/>
    <x v="0"/>
    <x v="3"/>
    <x v="3"/>
    <n v="3"/>
    <n v="214.25"/>
    <n v="642.75"/>
    <x v="0"/>
    <n v="34"/>
    <d v="2024-10-10T00:00:00"/>
    <n v="403"/>
    <x v="0"/>
    <n v="4"/>
    <d v="2025-06-15T00:00:00"/>
    <x v="0"/>
    <x v="1"/>
    <x v="1"/>
    <n v="520"/>
    <n v="1"/>
    <x v="1"/>
  </r>
  <r>
    <s v="C5044"/>
    <x v="0"/>
    <x v="2"/>
    <x v="0"/>
    <d v="2024-07-18T00:00:00"/>
    <s v="O9044"/>
    <d v="2024-01-18T00:00:00"/>
    <x v="4"/>
    <x v="0"/>
    <x v="0"/>
    <n v="2"/>
    <n v="743.68499999999995"/>
    <n v="1487.37"/>
    <x v="0"/>
    <n v="50"/>
    <d v="2024-09-19T00:00:00"/>
    <n v="227"/>
    <x v="0"/>
    <n v="3"/>
    <d v="2025-02-21T00:00:00"/>
    <x v="2"/>
    <x v="1"/>
    <x v="1"/>
    <n v="63"/>
    <n v="1"/>
    <x v="1"/>
  </r>
  <r>
    <s v="C4800"/>
    <x v="0"/>
    <x v="0"/>
    <x v="1"/>
    <d v="2024-05-05T00:00:00"/>
    <s v="O8800"/>
    <d v="2024-01-18T00:00:00"/>
    <x v="3"/>
    <x v="4"/>
    <x v="0"/>
    <n v="5"/>
    <n v="214.02199999999999"/>
    <n v="1070.1099999999999"/>
    <x v="2"/>
    <n v="33"/>
    <d v="2025-07-29T00:00:00"/>
    <n v="153"/>
    <x v="1"/>
    <n v="2"/>
    <d v="2025-05-01T00:00:00"/>
    <x v="1"/>
    <x v="1"/>
    <x v="1"/>
    <n v="450"/>
    <n v="0"/>
    <x v="1"/>
  </r>
  <r>
    <s v="C2392"/>
    <x v="0"/>
    <x v="0"/>
    <x v="0"/>
    <d v="2024-08-15T00:00:00"/>
    <s v="O6392"/>
    <d v="2024-01-18T00:00:00"/>
    <x v="4"/>
    <x v="2"/>
    <x v="0"/>
    <n v="2"/>
    <n v="146.27000000000001"/>
    <n v="292.54000000000002"/>
    <x v="2"/>
    <n v="14"/>
    <d v="2024-12-17T00:00:00"/>
    <n v="299"/>
    <x v="1"/>
    <n v="5"/>
    <d v="2025-04-18T00:00:00"/>
    <x v="0"/>
    <x v="1"/>
    <x v="1"/>
    <n v="124"/>
    <n v="0"/>
    <x v="1"/>
  </r>
  <r>
    <s v="C6168"/>
    <x v="0"/>
    <x v="1"/>
    <x v="4"/>
    <d v="2024-11-12T00:00:00"/>
    <s v="O10168"/>
    <d v="2024-01-18T00:00:00"/>
    <x v="3"/>
    <x v="2"/>
    <x v="3"/>
    <n v="2"/>
    <n v="731.69"/>
    <n v="1463.38"/>
    <x v="1"/>
    <n v="5"/>
    <d v="2024-03-11T00:00:00"/>
    <n v="275"/>
    <x v="0"/>
    <n v="3"/>
    <d v="2025-06-14T00:00:00"/>
    <x v="2"/>
    <x v="1"/>
    <x v="1"/>
    <n v="-246"/>
    <n v="1"/>
    <x v="1"/>
  </r>
  <r>
    <s v="C2617"/>
    <x v="2"/>
    <x v="0"/>
    <x v="1"/>
    <d v="2024-11-06T00:00:00"/>
    <s v="O6617"/>
    <d v="2024-01-18T00:00:00"/>
    <x v="2"/>
    <x v="3"/>
    <x v="4"/>
    <n v="5"/>
    <n v="269.56599999999997"/>
    <n v="1347.83"/>
    <x v="0"/>
    <n v="14"/>
    <d v="2024-09-18T00:00:00"/>
    <n v="295"/>
    <x v="0"/>
    <n v="5"/>
    <d v="2024-12-24T00:00:00"/>
    <x v="1"/>
    <x v="1"/>
    <x v="1"/>
    <n v="-49"/>
    <n v="1"/>
    <x v="1"/>
  </r>
  <r>
    <s v="C3885"/>
    <x v="2"/>
    <x v="0"/>
    <x v="2"/>
    <d v="2025-04-27T00:00:00"/>
    <s v="O7885"/>
    <d v="2024-01-18T00:00:00"/>
    <x v="0"/>
    <x v="3"/>
    <x v="4"/>
    <n v="1"/>
    <n v="803.8"/>
    <n v="803.8"/>
    <x v="2"/>
    <n v="45"/>
    <d v="2025-01-01T00:00:00"/>
    <n v="181"/>
    <x v="0"/>
    <n v="4"/>
    <d v="2025-02-19T00:00:00"/>
    <x v="2"/>
    <x v="1"/>
    <x v="1"/>
    <n v="-116"/>
    <n v="1"/>
    <x v="1"/>
  </r>
  <r>
    <s v="C6446"/>
    <x v="1"/>
    <x v="0"/>
    <x v="3"/>
    <d v="2024-01-11T00:00:00"/>
    <s v="O10446"/>
    <d v="2024-01-18T00:00:00"/>
    <x v="0"/>
    <x v="1"/>
    <x v="0"/>
    <n v="3"/>
    <n v="434.93666666666667"/>
    <n v="1304.81"/>
    <x v="0"/>
    <n v="10"/>
    <d v="2024-11-30T00:00:00"/>
    <n v="365"/>
    <x v="1"/>
    <n v="1"/>
    <d v="2025-08-20T00:00:00"/>
    <x v="0"/>
    <x v="1"/>
    <x v="1"/>
    <n v="324"/>
    <n v="0"/>
    <x v="1"/>
  </r>
  <r>
    <s v="C3102"/>
    <x v="1"/>
    <x v="1"/>
    <x v="1"/>
    <d v="2024-12-23T00:00:00"/>
    <s v="O7102"/>
    <d v="2024-01-19T00:00:00"/>
    <x v="1"/>
    <x v="3"/>
    <x v="3"/>
    <n v="5"/>
    <n v="163.03399999999999"/>
    <n v="815.17"/>
    <x v="0"/>
    <n v="12"/>
    <d v="2024-09-09T00:00:00"/>
    <n v="478"/>
    <x v="0"/>
    <n v="3"/>
    <d v="2024-10-29T00:00:00"/>
    <x v="2"/>
    <x v="2"/>
    <x v="1"/>
    <n v="-105"/>
    <n v="1"/>
    <x v="1"/>
  </r>
  <r>
    <s v="C2940"/>
    <x v="1"/>
    <x v="0"/>
    <x v="3"/>
    <d v="2025-06-06T00:00:00"/>
    <s v="O6940"/>
    <d v="2024-01-19T00:00:00"/>
    <x v="2"/>
    <x v="4"/>
    <x v="2"/>
    <n v="1"/>
    <n v="592.9"/>
    <n v="592.9"/>
    <x v="0"/>
    <n v="35"/>
    <d v="2025-06-19T00:00:00"/>
    <n v="127"/>
    <x v="1"/>
    <n v="1"/>
    <d v="2025-07-03T00:00:00"/>
    <x v="0"/>
    <x v="2"/>
    <x v="1"/>
    <n v="13"/>
    <n v="0"/>
    <x v="1"/>
  </r>
  <r>
    <s v="C1035"/>
    <x v="1"/>
    <x v="0"/>
    <x v="3"/>
    <d v="2024-05-28T00:00:00"/>
    <s v="O5035"/>
    <d v="2024-01-19T00:00:00"/>
    <x v="4"/>
    <x v="0"/>
    <x v="2"/>
    <n v="4"/>
    <n v="116.13"/>
    <n v="464.52"/>
    <x v="2"/>
    <n v="13"/>
    <d v="2025-05-25T00:00:00"/>
    <n v="112"/>
    <x v="1"/>
    <n v="3"/>
    <d v="2024-10-16T00:00:00"/>
    <x v="2"/>
    <x v="2"/>
    <x v="1"/>
    <n v="362"/>
    <n v="0"/>
    <x v="1"/>
  </r>
  <r>
    <s v="C2437"/>
    <x v="1"/>
    <x v="1"/>
    <x v="0"/>
    <d v="2025-05-25T00:00:00"/>
    <s v="O6437"/>
    <d v="2024-01-19T00:00:00"/>
    <x v="2"/>
    <x v="3"/>
    <x v="4"/>
    <n v="2"/>
    <n v="399.04500000000002"/>
    <n v="798.09"/>
    <x v="1"/>
    <n v="40"/>
    <d v="2025-09-04T00:00:00"/>
    <n v="406"/>
    <x v="0"/>
    <n v="5"/>
    <d v="2025-05-21T00:00:00"/>
    <x v="1"/>
    <x v="2"/>
    <x v="1"/>
    <n v="102"/>
    <n v="1"/>
    <x v="1"/>
  </r>
  <r>
    <s v="C3459"/>
    <x v="0"/>
    <x v="1"/>
    <x v="2"/>
    <d v="2024-04-26T00:00:00"/>
    <s v="O7459"/>
    <d v="2024-01-19T00:00:00"/>
    <x v="4"/>
    <x v="4"/>
    <x v="0"/>
    <n v="1"/>
    <n v="143.30000000000001"/>
    <n v="143.30000000000001"/>
    <x v="0"/>
    <n v="22"/>
    <d v="2024-11-10T00:00:00"/>
    <n v="168"/>
    <x v="0"/>
    <n v="3"/>
    <d v="2025-05-14T00:00:00"/>
    <x v="0"/>
    <x v="2"/>
    <x v="1"/>
    <n v="198"/>
    <n v="1"/>
    <x v="1"/>
  </r>
  <r>
    <s v="C3504"/>
    <x v="2"/>
    <x v="0"/>
    <x v="2"/>
    <d v="2024-08-09T00:00:00"/>
    <s v="O7504"/>
    <d v="2024-01-19T00:00:00"/>
    <x v="0"/>
    <x v="0"/>
    <x v="4"/>
    <n v="2"/>
    <n v="639.52"/>
    <n v="1279.04"/>
    <x v="0"/>
    <n v="35"/>
    <d v="2025-03-26T00:00:00"/>
    <n v="116"/>
    <x v="0"/>
    <n v="1"/>
    <d v="2025-05-01T00:00:00"/>
    <x v="2"/>
    <x v="2"/>
    <x v="1"/>
    <n v="229"/>
    <n v="1"/>
    <x v="1"/>
  </r>
  <r>
    <s v="C4427"/>
    <x v="2"/>
    <x v="0"/>
    <x v="4"/>
    <d v="2025-02-27T00:00:00"/>
    <s v="O8427"/>
    <d v="2024-01-19T00:00:00"/>
    <x v="0"/>
    <x v="0"/>
    <x v="4"/>
    <n v="3"/>
    <n v="188.73333333333335"/>
    <n v="566.20000000000005"/>
    <x v="0"/>
    <n v="20"/>
    <d v="2025-03-20T00:00:00"/>
    <n v="265"/>
    <x v="1"/>
    <n v="4"/>
    <d v="2025-05-13T00:00:00"/>
    <x v="2"/>
    <x v="2"/>
    <x v="1"/>
    <n v="21"/>
    <n v="0"/>
    <x v="1"/>
  </r>
  <r>
    <s v="C3038"/>
    <x v="2"/>
    <x v="2"/>
    <x v="1"/>
    <d v="2024-12-03T00:00:00"/>
    <s v="O7038"/>
    <d v="2024-01-19T00:00:00"/>
    <x v="2"/>
    <x v="4"/>
    <x v="2"/>
    <n v="4"/>
    <n v="262.38499999999999"/>
    <n v="1049.54"/>
    <x v="1"/>
    <n v="44"/>
    <d v="2025-03-01T00:00:00"/>
    <n v="324"/>
    <x v="1"/>
    <n v="1"/>
    <d v="2025-12-05T00:00:00"/>
    <x v="1"/>
    <x v="2"/>
    <x v="1"/>
    <n v="88"/>
    <n v="0"/>
    <x v="1"/>
  </r>
  <r>
    <s v="C3856"/>
    <x v="2"/>
    <x v="0"/>
    <x v="3"/>
    <d v="2024-11-20T00:00:00"/>
    <s v="O7856"/>
    <d v="2024-01-19T00:00:00"/>
    <x v="2"/>
    <x v="1"/>
    <x v="3"/>
    <n v="5"/>
    <n v="189.446"/>
    <n v="947.23"/>
    <x v="2"/>
    <n v="10"/>
    <d v="2025-02-02T00:00:00"/>
    <n v="269"/>
    <x v="1"/>
    <n v="1"/>
    <d v="2025-08-14T00:00:00"/>
    <x v="1"/>
    <x v="2"/>
    <x v="1"/>
    <n v="74"/>
    <n v="0"/>
    <x v="1"/>
  </r>
  <r>
    <s v="C5354"/>
    <x v="2"/>
    <x v="2"/>
    <x v="4"/>
    <d v="2025-01-25T00:00:00"/>
    <s v="O9354"/>
    <d v="2024-01-19T00:00:00"/>
    <x v="3"/>
    <x v="4"/>
    <x v="1"/>
    <n v="4"/>
    <n v="365.20499999999998"/>
    <n v="1460.82"/>
    <x v="1"/>
    <n v="1"/>
    <d v="2025-06-26T00:00:00"/>
    <n v="92"/>
    <x v="1"/>
    <n v="1"/>
    <d v="2024-08-30T00:00:00"/>
    <x v="1"/>
    <x v="2"/>
    <x v="1"/>
    <n v="152"/>
    <n v="0"/>
    <x v="1"/>
  </r>
  <r>
    <s v="C5206"/>
    <x v="1"/>
    <x v="0"/>
    <x v="2"/>
    <d v="2024-12-02T00:00:00"/>
    <s v="O9206"/>
    <d v="2024-01-19T00:00:00"/>
    <x v="0"/>
    <x v="3"/>
    <x v="0"/>
    <n v="5"/>
    <n v="298.87"/>
    <n v="1494.35"/>
    <x v="0"/>
    <n v="9"/>
    <d v="2025-04-25T00:00:00"/>
    <n v="61"/>
    <x v="0"/>
    <n v="4"/>
    <d v="2025-06-03T00:00:00"/>
    <x v="2"/>
    <x v="2"/>
    <x v="1"/>
    <n v="144"/>
    <n v="1"/>
    <x v="1"/>
  </r>
  <r>
    <s v="C6855"/>
    <x v="2"/>
    <x v="0"/>
    <x v="0"/>
    <d v="2024-03-23T00:00:00"/>
    <s v="O10855"/>
    <d v="2024-01-20T00:00:00"/>
    <x v="3"/>
    <x v="4"/>
    <x v="0"/>
    <n v="4"/>
    <n v="173.69749999999999"/>
    <n v="694.79"/>
    <x v="2"/>
    <n v="48"/>
    <d v="2024-02-10T00:00:00"/>
    <n v="50"/>
    <x v="0"/>
    <n v="4"/>
    <d v="2025-05-04T00:00:00"/>
    <x v="2"/>
    <x v="3"/>
    <x v="1"/>
    <n v="-42"/>
    <n v="1"/>
    <x v="1"/>
  </r>
  <r>
    <s v="C5961"/>
    <x v="1"/>
    <x v="2"/>
    <x v="0"/>
    <d v="2023-10-19T00:00:00"/>
    <s v="O9961"/>
    <d v="2024-01-20T00:00:00"/>
    <x v="3"/>
    <x v="2"/>
    <x v="4"/>
    <n v="3"/>
    <n v="53.49666666666667"/>
    <n v="160.49"/>
    <x v="0"/>
    <n v="28"/>
    <d v="2024-12-15T00:00:00"/>
    <n v="109"/>
    <x v="1"/>
    <n v="5"/>
    <d v="2024-08-31T00:00:00"/>
    <x v="1"/>
    <x v="3"/>
    <x v="1"/>
    <n v="423"/>
    <n v="0"/>
    <x v="1"/>
  </r>
  <r>
    <s v="C4742"/>
    <x v="1"/>
    <x v="2"/>
    <x v="0"/>
    <d v="2024-08-09T00:00:00"/>
    <s v="O8742"/>
    <d v="2024-01-20T00:00:00"/>
    <x v="3"/>
    <x v="3"/>
    <x v="0"/>
    <n v="3"/>
    <n v="317.34999999999997"/>
    <n v="952.05"/>
    <x v="2"/>
    <n v="36"/>
    <d v="2025-06-19T00:00:00"/>
    <n v="382"/>
    <x v="0"/>
    <n v="5"/>
    <d v="2024-10-19T00:00:00"/>
    <x v="1"/>
    <x v="3"/>
    <x v="1"/>
    <n v="314"/>
    <n v="1"/>
    <x v="1"/>
  </r>
  <r>
    <s v="C6990"/>
    <x v="0"/>
    <x v="2"/>
    <x v="1"/>
    <d v="2023-11-30T00:00:00"/>
    <s v="O10990"/>
    <d v="2024-01-21T00:00:00"/>
    <x v="3"/>
    <x v="2"/>
    <x v="3"/>
    <n v="5"/>
    <n v="225.31"/>
    <n v="1126.55"/>
    <x v="2"/>
    <n v="27"/>
    <d v="2025-03-01T00:00:00"/>
    <n v="448"/>
    <x v="1"/>
    <n v="3"/>
    <d v="2024-11-27T00:00:00"/>
    <x v="0"/>
    <x v="4"/>
    <x v="1"/>
    <n v="457"/>
    <n v="0"/>
    <x v="1"/>
  </r>
  <r>
    <s v="C3816"/>
    <x v="1"/>
    <x v="0"/>
    <x v="3"/>
    <d v="2025-04-21T00:00:00"/>
    <s v="O7816"/>
    <d v="2024-01-21T00:00:00"/>
    <x v="0"/>
    <x v="1"/>
    <x v="2"/>
    <n v="5"/>
    <n v="158.17599999999999"/>
    <n v="790.88"/>
    <x v="1"/>
    <n v="13"/>
    <d v="2025-06-24T00:00:00"/>
    <n v="190"/>
    <x v="0"/>
    <n v="2"/>
    <d v="2025-07-06T00:00:00"/>
    <x v="2"/>
    <x v="4"/>
    <x v="1"/>
    <n v="64"/>
    <n v="1"/>
    <x v="1"/>
  </r>
  <r>
    <s v="C2304"/>
    <x v="2"/>
    <x v="0"/>
    <x v="2"/>
    <d v="2025-08-06T00:00:00"/>
    <s v="O6304"/>
    <d v="2024-01-21T00:00:00"/>
    <x v="0"/>
    <x v="1"/>
    <x v="2"/>
    <n v="5"/>
    <n v="154.86199999999999"/>
    <n v="774.31"/>
    <x v="0"/>
    <n v="41"/>
    <d v="2024-12-30T00:00:00"/>
    <n v="278"/>
    <x v="0"/>
    <n v="2"/>
    <d v="2025-03-30T00:00:00"/>
    <x v="0"/>
    <x v="4"/>
    <x v="1"/>
    <n v="-219"/>
    <n v="1"/>
    <x v="1"/>
  </r>
  <r>
    <s v="C3309"/>
    <x v="0"/>
    <x v="2"/>
    <x v="2"/>
    <d v="2024-12-13T00:00:00"/>
    <s v="O7309"/>
    <d v="2024-01-21T00:00:00"/>
    <x v="1"/>
    <x v="2"/>
    <x v="1"/>
    <n v="1"/>
    <n v="298.02999999999997"/>
    <n v="298.02999999999997"/>
    <x v="0"/>
    <n v="45"/>
    <d v="2024-09-30T00:00:00"/>
    <n v="81"/>
    <x v="1"/>
    <n v="1"/>
    <d v="2024-12-27T00:00:00"/>
    <x v="2"/>
    <x v="4"/>
    <x v="1"/>
    <n v="-74"/>
    <n v="0"/>
    <x v="1"/>
  </r>
  <r>
    <s v="C3114"/>
    <x v="1"/>
    <x v="2"/>
    <x v="2"/>
    <d v="2024-07-05T00:00:00"/>
    <s v="O7114"/>
    <d v="2024-01-21T00:00:00"/>
    <x v="1"/>
    <x v="4"/>
    <x v="0"/>
    <n v="3"/>
    <n v="466.46333333333337"/>
    <n v="1399.39"/>
    <x v="0"/>
    <n v="14"/>
    <d v="2024-12-22T00:00:00"/>
    <n v="311"/>
    <x v="0"/>
    <n v="4"/>
    <d v="2025-02-08T00:00:00"/>
    <x v="1"/>
    <x v="4"/>
    <x v="1"/>
    <n v="170"/>
    <n v="1"/>
    <x v="1"/>
  </r>
  <r>
    <s v="C2688"/>
    <x v="2"/>
    <x v="2"/>
    <x v="3"/>
    <d v="2024-06-03T00:00:00"/>
    <s v="O6688"/>
    <d v="2024-01-22T00:00:00"/>
    <x v="1"/>
    <x v="0"/>
    <x v="1"/>
    <n v="3"/>
    <n v="117.35333333333334"/>
    <n v="352.06"/>
    <x v="1"/>
    <n v="21"/>
    <d v="2024-05-09T00:00:00"/>
    <n v="394"/>
    <x v="0"/>
    <n v="4"/>
    <d v="2025-09-08T00:00:00"/>
    <x v="1"/>
    <x v="5"/>
    <x v="1"/>
    <n v="-25"/>
    <n v="1"/>
    <x v="1"/>
  </r>
  <r>
    <s v="C1350"/>
    <x v="2"/>
    <x v="0"/>
    <x v="2"/>
    <d v="2024-02-09T00:00:00"/>
    <s v="O5350"/>
    <d v="2024-01-22T00:00:00"/>
    <x v="3"/>
    <x v="4"/>
    <x v="2"/>
    <n v="1"/>
    <n v="135.58000000000001"/>
    <n v="135.58000000000001"/>
    <x v="2"/>
    <n v="18"/>
    <d v="2025-04-26T00:00:00"/>
    <n v="358"/>
    <x v="1"/>
    <n v="3"/>
    <d v="2025-03-23T00:00:00"/>
    <x v="2"/>
    <x v="5"/>
    <x v="1"/>
    <n v="442"/>
    <n v="0"/>
    <x v="1"/>
  </r>
  <r>
    <s v="C2479"/>
    <x v="1"/>
    <x v="2"/>
    <x v="0"/>
    <d v="2025-03-22T00:00:00"/>
    <s v="O6479"/>
    <d v="2024-01-22T00:00:00"/>
    <x v="1"/>
    <x v="1"/>
    <x v="2"/>
    <n v="1"/>
    <n v="1261.54"/>
    <n v="1261.54"/>
    <x v="1"/>
    <n v="27"/>
    <d v="2025-02-18T00:00:00"/>
    <n v="296"/>
    <x v="0"/>
    <n v="4"/>
    <d v="2025-08-20T00:00:00"/>
    <x v="2"/>
    <x v="5"/>
    <x v="1"/>
    <n v="-32"/>
    <n v="1"/>
    <x v="1"/>
  </r>
  <r>
    <s v="C2956"/>
    <x v="0"/>
    <x v="0"/>
    <x v="2"/>
    <d v="2024-12-13T00:00:00"/>
    <s v="O6956"/>
    <d v="2024-01-22T00:00:00"/>
    <x v="4"/>
    <x v="3"/>
    <x v="1"/>
    <n v="3"/>
    <n v="152.08666666666667"/>
    <n v="456.26"/>
    <x v="0"/>
    <n v="32"/>
    <d v="2024-10-19T00:00:00"/>
    <n v="365"/>
    <x v="0"/>
    <n v="5"/>
    <d v="2025-05-03T00:00:00"/>
    <x v="0"/>
    <x v="5"/>
    <x v="1"/>
    <n v="-55"/>
    <n v="1"/>
    <x v="1"/>
  </r>
  <r>
    <s v="C2390"/>
    <x v="0"/>
    <x v="0"/>
    <x v="0"/>
    <d v="2023-06-09T00:00:00"/>
    <s v="O6390"/>
    <d v="2024-01-22T00:00:00"/>
    <x v="2"/>
    <x v="4"/>
    <x v="2"/>
    <n v="4"/>
    <n v="253.3475"/>
    <n v="1013.39"/>
    <x v="2"/>
    <n v="28"/>
    <d v="2024-06-11T00:00:00"/>
    <n v="457"/>
    <x v="0"/>
    <n v="3"/>
    <d v="2024-08-11T00:00:00"/>
    <x v="0"/>
    <x v="5"/>
    <x v="1"/>
    <n v="368"/>
    <n v="1"/>
    <x v="1"/>
  </r>
  <r>
    <s v="C3951"/>
    <x v="1"/>
    <x v="2"/>
    <x v="1"/>
    <d v="2024-03-09T00:00:00"/>
    <s v="O7951"/>
    <d v="2024-01-22T00:00:00"/>
    <x v="3"/>
    <x v="1"/>
    <x v="0"/>
    <n v="5"/>
    <n v="262.30200000000002"/>
    <n v="1311.51"/>
    <x v="1"/>
    <n v="27"/>
    <d v="2025-05-02T00:00:00"/>
    <n v="75"/>
    <x v="0"/>
    <n v="3"/>
    <d v="2025-04-13T00:00:00"/>
    <x v="0"/>
    <x v="5"/>
    <x v="1"/>
    <n v="419"/>
    <n v="1"/>
    <x v="1"/>
  </r>
  <r>
    <s v="C6263"/>
    <x v="0"/>
    <x v="2"/>
    <x v="1"/>
    <d v="2024-04-17T00:00:00"/>
    <s v="O10263"/>
    <d v="2024-01-22T00:00:00"/>
    <x v="2"/>
    <x v="4"/>
    <x v="4"/>
    <n v="5"/>
    <n v="76.054000000000002"/>
    <n v="380.27"/>
    <x v="0"/>
    <n v="37"/>
    <d v="2024-08-25T00:00:00"/>
    <n v="445"/>
    <x v="0"/>
    <n v="4"/>
    <d v="2025-04-26T00:00:00"/>
    <x v="1"/>
    <x v="5"/>
    <x v="1"/>
    <n v="130"/>
    <n v="1"/>
    <x v="1"/>
  </r>
  <r>
    <s v="C6131"/>
    <x v="1"/>
    <x v="2"/>
    <x v="2"/>
    <d v="2025-01-04T00:00:00"/>
    <s v="O10131"/>
    <d v="2024-01-22T00:00:00"/>
    <x v="2"/>
    <x v="2"/>
    <x v="4"/>
    <n v="1"/>
    <n v="1239.25"/>
    <n v="1239.25"/>
    <x v="2"/>
    <n v="23"/>
    <d v="2025-01-15T00:00:00"/>
    <n v="111"/>
    <x v="1"/>
    <n v="1"/>
    <d v="2025-01-30T00:00:00"/>
    <x v="0"/>
    <x v="5"/>
    <x v="1"/>
    <n v="11"/>
    <n v="0"/>
    <x v="1"/>
  </r>
  <r>
    <s v="C5899"/>
    <x v="0"/>
    <x v="1"/>
    <x v="3"/>
    <d v="2024-02-09T00:00:00"/>
    <s v="O9899"/>
    <d v="2024-01-23T00:00:00"/>
    <x v="1"/>
    <x v="4"/>
    <x v="2"/>
    <n v="2"/>
    <n v="522.17999999999995"/>
    <n v="1044.3599999999999"/>
    <x v="0"/>
    <n v="8"/>
    <d v="2025-03-01T00:00:00"/>
    <n v="144"/>
    <x v="1"/>
    <n v="2"/>
    <d v="2024-11-20T00:00:00"/>
    <x v="0"/>
    <x v="6"/>
    <x v="1"/>
    <n v="386"/>
    <n v="0"/>
    <x v="1"/>
  </r>
  <r>
    <s v="C1995"/>
    <x v="1"/>
    <x v="0"/>
    <x v="3"/>
    <d v="2025-11-02T00:00:00"/>
    <s v="O5995"/>
    <d v="2024-01-23T00:00:00"/>
    <x v="0"/>
    <x v="0"/>
    <x v="0"/>
    <n v="3"/>
    <n v="155.30666666666667"/>
    <n v="465.92"/>
    <x v="1"/>
    <n v="47"/>
    <d v="2024-10-12T00:00:00"/>
    <n v="248"/>
    <x v="0"/>
    <n v="1"/>
    <d v="2024-08-29T00:00:00"/>
    <x v="1"/>
    <x v="6"/>
    <x v="1"/>
    <n v="-386"/>
    <n v="1"/>
    <x v="1"/>
  </r>
  <r>
    <s v="C1255"/>
    <x v="1"/>
    <x v="2"/>
    <x v="1"/>
    <d v="2024-08-17T00:00:00"/>
    <s v="O5255"/>
    <d v="2024-01-23T00:00:00"/>
    <x v="2"/>
    <x v="3"/>
    <x v="4"/>
    <n v="5"/>
    <n v="294.27600000000001"/>
    <n v="1471.38"/>
    <x v="0"/>
    <n v="27"/>
    <d v="2025-05-13T00:00:00"/>
    <n v="200"/>
    <x v="0"/>
    <n v="2"/>
    <d v="2025-01-21T00:00:00"/>
    <x v="1"/>
    <x v="6"/>
    <x v="1"/>
    <n v="269"/>
    <n v="1"/>
    <x v="1"/>
  </r>
  <r>
    <s v="C4651"/>
    <x v="2"/>
    <x v="1"/>
    <x v="3"/>
    <d v="2023-02-12T00:00:00"/>
    <s v="O8651"/>
    <d v="2024-01-23T00:00:00"/>
    <x v="1"/>
    <x v="2"/>
    <x v="3"/>
    <n v="4"/>
    <n v="107.3275"/>
    <n v="429.31"/>
    <x v="0"/>
    <n v="10"/>
    <d v="2025-06-29T00:00:00"/>
    <n v="15"/>
    <x v="1"/>
    <n v="4"/>
    <d v="2025-06-16T00:00:00"/>
    <x v="2"/>
    <x v="6"/>
    <x v="1"/>
    <n v="868"/>
    <n v="0"/>
    <x v="1"/>
  </r>
  <r>
    <s v="C3932"/>
    <x v="1"/>
    <x v="2"/>
    <x v="0"/>
    <d v="2023-10-31T00:00:00"/>
    <s v="O7932"/>
    <d v="2024-01-23T00:00:00"/>
    <x v="3"/>
    <x v="4"/>
    <x v="2"/>
    <n v="3"/>
    <n v="258.98"/>
    <n v="776.94"/>
    <x v="0"/>
    <n v="29"/>
    <d v="2024-10-10T00:00:00"/>
    <n v="443"/>
    <x v="1"/>
    <n v="5"/>
    <d v="2025-03-16T00:00:00"/>
    <x v="2"/>
    <x v="6"/>
    <x v="1"/>
    <n v="345"/>
    <n v="0"/>
    <x v="1"/>
  </r>
  <r>
    <s v="C6720"/>
    <x v="1"/>
    <x v="2"/>
    <x v="3"/>
    <d v="2023-09-19T00:00:00"/>
    <s v="O10720"/>
    <d v="2024-01-23T00:00:00"/>
    <x v="2"/>
    <x v="1"/>
    <x v="1"/>
    <n v="4"/>
    <n v="306.14999999999998"/>
    <n v="1224.5999999999999"/>
    <x v="2"/>
    <n v="8"/>
    <d v="2025-09-07T00:00:00"/>
    <n v="254"/>
    <x v="0"/>
    <n v="4"/>
    <d v="2024-11-12T00:00:00"/>
    <x v="2"/>
    <x v="6"/>
    <x v="1"/>
    <n v="719"/>
    <n v="1"/>
    <x v="1"/>
  </r>
  <r>
    <s v="C2572"/>
    <x v="2"/>
    <x v="1"/>
    <x v="2"/>
    <d v="2024-03-22T00:00:00"/>
    <s v="O6572"/>
    <d v="2024-01-23T00:00:00"/>
    <x v="0"/>
    <x v="3"/>
    <x v="4"/>
    <n v="1"/>
    <n v="265.79000000000002"/>
    <n v="265.79000000000002"/>
    <x v="2"/>
    <n v="27"/>
    <d v="2024-11-16T00:00:00"/>
    <n v="128"/>
    <x v="1"/>
    <n v="4"/>
    <d v="2024-12-21T00:00:00"/>
    <x v="0"/>
    <x v="6"/>
    <x v="1"/>
    <n v="239"/>
    <n v="0"/>
    <x v="1"/>
  </r>
  <r>
    <s v="C2933"/>
    <x v="1"/>
    <x v="2"/>
    <x v="0"/>
    <d v="2025-11-04T00:00:00"/>
    <s v="O6933"/>
    <d v="2024-01-23T00:00:00"/>
    <x v="4"/>
    <x v="3"/>
    <x v="4"/>
    <n v="5"/>
    <n v="293.21600000000001"/>
    <n v="1466.08"/>
    <x v="1"/>
    <n v="45"/>
    <d v="2025-05-18T00:00:00"/>
    <n v="336"/>
    <x v="1"/>
    <n v="5"/>
    <d v="2024-12-09T00:00:00"/>
    <x v="2"/>
    <x v="6"/>
    <x v="1"/>
    <n v="-170"/>
    <n v="0"/>
    <x v="1"/>
  </r>
  <r>
    <s v="C6357"/>
    <x v="1"/>
    <x v="2"/>
    <x v="1"/>
    <d v="2024-10-30T00:00:00"/>
    <s v="O10357"/>
    <d v="2024-01-23T00:00:00"/>
    <x v="0"/>
    <x v="2"/>
    <x v="4"/>
    <n v="3"/>
    <n v="127.07333333333334"/>
    <n v="381.22"/>
    <x v="0"/>
    <n v="24"/>
    <d v="2025-05-01T00:00:00"/>
    <n v="328"/>
    <x v="1"/>
    <n v="3"/>
    <d v="2025-03-03T00:00:00"/>
    <x v="0"/>
    <x v="6"/>
    <x v="1"/>
    <n v="183"/>
    <n v="0"/>
    <x v="1"/>
  </r>
  <r>
    <s v="C5445"/>
    <x v="2"/>
    <x v="0"/>
    <x v="3"/>
    <d v="2024-07-12T00:00:00"/>
    <s v="O9445"/>
    <d v="2024-01-23T00:00:00"/>
    <x v="4"/>
    <x v="3"/>
    <x v="0"/>
    <n v="3"/>
    <n v="356.42333333333335"/>
    <n v="1069.27"/>
    <x v="2"/>
    <n v="6"/>
    <d v="2025-01-05T00:00:00"/>
    <n v="268"/>
    <x v="1"/>
    <n v="3"/>
    <d v="2025-04-19T00:00:00"/>
    <x v="2"/>
    <x v="6"/>
    <x v="1"/>
    <n v="177"/>
    <n v="0"/>
    <x v="1"/>
  </r>
  <r>
    <s v="C6424"/>
    <x v="2"/>
    <x v="2"/>
    <x v="4"/>
    <d v="2024-03-24T00:00:00"/>
    <s v="O10424"/>
    <d v="2024-01-24T00:00:00"/>
    <x v="0"/>
    <x v="1"/>
    <x v="2"/>
    <n v="2"/>
    <n v="337.55"/>
    <n v="675.1"/>
    <x v="2"/>
    <n v="26"/>
    <d v="2025-07-16T00:00:00"/>
    <n v="463"/>
    <x v="1"/>
    <n v="2"/>
    <d v="2024-11-19T00:00:00"/>
    <x v="2"/>
    <x v="0"/>
    <x v="1"/>
    <n v="479"/>
    <n v="0"/>
    <x v="1"/>
  </r>
  <r>
    <s v="C3623"/>
    <x v="2"/>
    <x v="0"/>
    <x v="0"/>
    <d v="2023-09-13T00:00:00"/>
    <s v="O7623"/>
    <d v="2024-01-24T00:00:00"/>
    <x v="1"/>
    <x v="3"/>
    <x v="3"/>
    <n v="5"/>
    <n v="72.89"/>
    <n v="364.45"/>
    <x v="1"/>
    <n v="10"/>
    <d v="2025-05-02T00:00:00"/>
    <n v="339"/>
    <x v="1"/>
    <n v="1"/>
    <d v="2024-09-20T00:00:00"/>
    <x v="2"/>
    <x v="0"/>
    <x v="1"/>
    <n v="597"/>
    <n v="0"/>
    <x v="1"/>
  </r>
  <r>
    <s v="C5385"/>
    <x v="1"/>
    <x v="1"/>
    <x v="1"/>
    <d v="2025-03-01T00:00:00"/>
    <s v="O9385"/>
    <d v="2024-01-24T00:00:00"/>
    <x v="1"/>
    <x v="2"/>
    <x v="3"/>
    <n v="5"/>
    <n v="55.370000000000005"/>
    <n v="276.85000000000002"/>
    <x v="0"/>
    <n v="7"/>
    <d v="2024-08-25T00:00:00"/>
    <n v="114"/>
    <x v="1"/>
    <n v="3"/>
    <d v="2025-03-20T00:00:00"/>
    <x v="0"/>
    <x v="0"/>
    <x v="1"/>
    <n v="-188"/>
    <n v="0"/>
    <x v="1"/>
  </r>
  <r>
    <s v="C4307"/>
    <x v="0"/>
    <x v="1"/>
    <x v="4"/>
    <d v="2024-04-09T00:00:00"/>
    <s v="O8307"/>
    <d v="2024-01-24T00:00:00"/>
    <x v="4"/>
    <x v="1"/>
    <x v="1"/>
    <n v="2"/>
    <n v="407.82"/>
    <n v="815.64"/>
    <x v="2"/>
    <n v="6"/>
    <d v="2024-09-28T00:00:00"/>
    <n v="328"/>
    <x v="0"/>
    <n v="2"/>
    <d v="2025-09-05T00:00:00"/>
    <x v="0"/>
    <x v="0"/>
    <x v="1"/>
    <n v="172"/>
    <n v="1"/>
    <x v="1"/>
  </r>
  <r>
    <s v="C1211"/>
    <x v="0"/>
    <x v="1"/>
    <x v="1"/>
    <d v="2023-12-20T00:00:00"/>
    <s v="O5211"/>
    <d v="2024-01-24T00:00:00"/>
    <x v="4"/>
    <x v="0"/>
    <x v="0"/>
    <n v="2"/>
    <n v="290.29000000000002"/>
    <n v="580.58000000000004"/>
    <x v="1"/>
    <n v="46"/>
    <d v="2025-03-14T00:00:00"/>
    <n v="343"/>
    <x v="0"/>
    <n v="4"/>
    <d v="2025-07-18T00:00:00"/>
    <x v="0"/>
    <x v="0"/>
    <x v="1"/>
    <n v="450"/>
    <n v="1"/>
    <x v="1"/>
  </r>
  <r>
    <s v="C3193"/>
    <x v="1"/>
    <x v="2"/>
    <x v="4"/>
    <d v="2024-01-18T00:00:00"/>
    <s v="O7193"/>
    <d v="2024-01-24T00:00:00"/>
    <x v="1"/>
    <x v="0"/>
    <x v="3"/>
    <n v="5"/>
    <n v="131.68599999999998"/>
    <n v="658.43"/>
    <x v="2"/>
    <n v="26"/>
    <d v="2024-10-22T00:00:00"/>
    <n v="99"/>
    <x v="0"/>
    <n v="2"/>
    <d v="2024-01-12T00:00:00"/>
    <x v="0"/>
    <x v="0"/>
    <x v="1"/>
    <n v="278"/>
    <n v="1"/>
    <x v="1"/>
  </r>
  <r>
    <s v="C2834"/>
    <x v="1"/>
    <x v="2"/>
    <x v="3"/>
    <d v="2024-04-12T00:00:00"/>
    <s v="O6834"/>
    <d v="2024-01-24T00:00:00"/>
    <x v="2"/>
    <x v="0"/>
    <x v="1"/>
    <n v="2"/>
    <n v="295.51499999999999"/>
    <n v="591.03"/>
    <x v="2"/>
    <n v="1"/>
    <d v="2025-04-14T00:00:00"/>
    <n v="23"/>
    <x v="0"/>
    <n v="1"/>
    <d v="2025-07-20T00:00:00"/>
    <x v="0"/>
    <x v="0"/>
    <x v="1"/>
    <n v="367"/>
    <n v="1"/>
    <x v="1"/>
  </r>
  <r>
    <s v="C4913"/>
    <x v="0"/>
    <x v="1"/>
    <x v="1"/>
    <d v="2023-12-16T00:00:00"/>
    <s v="O8913"/>
    <d v="2024-01-24T00:00:00"/>
    <x v="1"/>
    <x v="3"/>
    <x v="2"/>
    <n v="4"/>
    <n v="365.38749999999999"/>
    <n v="1461.55"/>
    <x v="1"/>
    <n v="16"/>
    <d v="2025-01-17T00:00:00"/>
    <n v="50"/>
    <x v="0"/>
    <n v="2"/>
    <d v="2024-10-22T00:00:00"/>
    <x v="0"/>
    <x v="0"/>
    <x v="1"/>
    <n v="398"/>
    <n v="1"/>
    <x v="1"/>
  </r>
  <r>
    <s v="C5976"/>
    <x v="0"/>
    <x v="2"/>
    <x v="3"/>
    <d v="2023-12-17T00:00:00"/>
    <s v="O9976"/>
    <d v="2024-01-24T00:00:00"/>
    <x v="2"/>
    <x v="1"/>
    <x v="3"/>
    <n v="3"/>
    <n v="195.28666666666666"/>
    <n v="585.86"/>
    <x v="2"/>
    <n v="49"/>
    <d v="2025-01-18T00:00:00"/>
    <n v="219"/>
    <x v="0"/>
    <n v="4"/>
    <d v="2025-01-07T00:00:00"/>
    <x v="1"/>
    <x v="0"/>
    <x v="1"/>
    <n v="398"/>
    <n v="1"/>
    <x v="1"/>
  </r>
  <r>
    <s v="C2487"/>
    <x v="0"/>
    <x v="2"/>
    <x v="1"/>
    <d v="2025-04-02T00:00:00"/>
    <s v="O6487"/>
    <d v="2024-01-25T00:00:00"/>
    <x v="1"/>
    <x v="2"/>
    <x v="1"/>
    <n v="4"/>
    <n v="352.4375"/>
    <n v="1409.75"/>
    <x v="1"/>
    <n v="38"/>
    <d v="2025-05-02T00:00:00"/>
    <n v="233"/>
    <x v="1"/>
    <n v="3"/>
    <d v="2025-11-08T00:00:00"/>
    <x v="2"/>
    <x v="1"/>
    <x v="1"/>
    <n v="30"/>
    <n v="0"/>
    <x v="1"/>
  </r>
  <r>
    <s v="C6098"/>
    <x v="2"/>
    <x v="1"/>
    <x v="1"/>
    <d v="2024-06-04T00:00:00"/>
    <s v="O10098"/>
    <d v="2024-01-25T00:00:00"/>
    <x v="2"/>
    <x v="3"/>
    <x v="4"/>
    <n v="1"/>
    <n v="354.09"/>
    <n v="354.09"/>
    <x v="2"/>
    <n v="13"/>
    <d v="2025-09-08T00:00:00"/>
    <n v="85"/>
    <x v="0"/>
    <n v="1"/>
    <d v="2025-07-18T00:00:00"/>
    <x v="0"/>
    <x v="1"/>
    <x v="1"/>
    <n v="461"/>
    <n v="1"/>
    <x v="1"/>
  </r>
  <r>
    <s v="C5117"/>
    <x v="0"/>
    <x v="2"/>
    <x v="1"/>
    <d v="2025-01-18T00:00:00"/>
    <s v="O9117"/>
    <d v="2024-01-25T00:00:00"/>
    <x v="0"/>
    <x v="0"/>
    <x v="0"/>
    <n v="3"/>
    <n v="306.5"/>
    <n v="919.5"/>
    <x v="1"/>
    <n v="28"/>
    <d v="2025-01-01T00:00:00"/>
    <n v="180"/>
    <x v="0"/>
    <n v="4"/>
    <d v="2025-03-20T00:00:00"/>
    <x v="1"/>
    <x v="1"/>
    <x v="1"/>
    <n v="-17"/>
    <n v="1"/>
    <x v="1"/>
  </r>
  <r>
    <s v="C3330"/>
    <x v="2"/>
    <x v="0"/>
    <x v="2"/>
    <d v="2024-10-13T00:00:00"/>
    <s v="O7330"/>
    <d v="2024-01-25T00:00:00"/>
    <x v="3"/>
    <x v="3"/>
    <x v="0"/>
    <n v="5"/>
    <n v="269.06399999999996"/>
    <n v="1345.32"/>
    <x v="1"/>
    <n v="49"/>
    <d v="2024-12-25T00:00:00"/>
    <n v="270"/>
    <x v="1"/>
    <n v="3"/>
    <d v="2025-06-20T00:00:00"/>
    <x v="0"/>
    <x v="1"/>
    <x v="1"/>
    <n v="73"/>
    <n v="0"/>
    <x v="1"/>
  </r>
  <r>
    <s v="C2580"/>
    <x v="1"/>
    <x v="1"/>
    <x v="1"/>
    <d v="2025-08-03T00:00:00"/>
    <s v="O6580"/>
    <d v="2024-01-25T00:00:00"/>
    <x v="2"/>
    <x v="1"/>
    <x v="4"/>
    <n v="4"/>
    <n v="319.26"/>
    <n v="1277.04"/>
    <x v="0"/>
    <n v="30"/>
    <d v="2025-06-03T00:00:00"/>
    <n v="124"/>
    <x v="0"/>
    <n v="4"/>
    <d v="2025-07-03T00:00:00"/>
    <x v="0"/>
    <x v="1"/>
    <x v="1"/>
    <n v="-61"/>
    <n v="1"/>
    <x v="1"/>
  </r>
  <r>
    <s v="C4857"/>
    <x v="2"/>
    <x v="1"/>
    <x v="0"/>
    <d v="2025-09-06T00:00:00"/>
    <s v="O8857"/>
    <d v="2024-01-25T00:00:00"/>
    <x v="4"/>
    <x v="4"/>
    <x v="0"/>
    <n v="3"/>
    <n v="398.36333333333329"/>
    <n v="1195.0899999999999"/>
    <x v="1"/>
    <n v="49"/>
    <d v="2024-11-30T00:00:00"/>
    <n v="82"/>
    <x v="1"/>
    <n v="3"/>
    <d v="2024-03-09T00:00:00"/>
    <x v="0"/>
    <x v="1"/>
    <x v="1"/>
    <n v="-280"/>
    <n v="0"/>
    <x v="1"/>
  </r>
  <r>
    <s v="C3417"/>
    <x v="0"/>
    <x v="1"/>
    <x v="0"/>
    <d v="2024-10-17T00:00:00"/>
    <s v="O7417"/>
    <d v="2024-01-25T00:00:00"/>
    <x v="4"/>
    <x v="1"/>
    <x v="1"/>
    <n v="1"/>
    <n v="378.48"/>
    <n v="378.48"/>
    <x v="0"/>
    <n v="21"/>
    <d v="2024-09-19T00:00:00"/>
    <n v="80"/>
    <x v="0"/>
    <n v="3"/>
    <d v="2025-02-16T00:00:00"/>
    <x v="1"/>
    <x v="1"/>
    <x v="1"/>
    <n v="-28"/>
    <n v="1"/>
    <x v="1"/>
  </r>
  <r>
    <s v="C4017"/>
    <x v="0"/>
    <x v="1"/>
    <x v="0"/>
    <d v="2024-07-24T00:00:00"/>
    <s v="O8017"/>
    <d v="2024-01-26T00:00:00"/>
    <x v="2"/>
    <x v="3"/>
    <x v="4"/>
    <n v="1"/>
    <n v="1075.73"/>
    <n v="1075.73"/>
    <x v="1"/>
    <n v="33"/>
    <d v="2025-01-24T00:00:00"/>
    <n v="155"/>
    <x v="1"/>
    <n v="1"/>
    <d v="2025-05-31T00:00:00"/>
    <x v="2"/>
    <x v="2"/>
    <x v="1"/>
    <n v="184"/>
    <n v="0"/>
    <x v="1"/>
  </r>
  <r>
    <s v="C1979"/>
    <x v="1"/>
    <x v="2"/>
    <x v="0"/>
    <d v="2023-11-15T00:00:00"/>
    <s v="O5979"/>
    <d v="2024-01-26T00:00:00"/>
    <x v="0"/>
    <x v="0"/>
    <x v="3"/>
    <n v="4"/>
    <n v="198.37"/>
    <n v="793.48"/>
    <x v="0"/>
    <n v="8"/>
    <d v="2024-11-26T00:00:00"/>
    <n v="58"/>
    <x v="0"/>
    <n v="4"/>
    <d v="2025-03-07T00:00:00"/>
    <x v="1"/>
    <x v="2"/>
    <x v="1"/>
    <n v="377"/>
    <n v="1"/>
    <x v="1"/>
  </r>
  <r>
    <s v="C4801"/>
    <x v="1"/>
    <x v="2"/>
    <x v="3"/>
    <d v="2024-03-06T00:00:00"/>
    <s v="O8801"/>
    <d v="2024-01-26T00:00:00"/>
    <x v="2"/>
    <x v="2"/>
    <x v="4"/>
    <n v="3"/>
    <n v="445.92"/>
    <n v="1337.76"/>
    <x v="2"/>
    <n v="39"/>
    <d v="2024-12-28T00:00:00"/>
    <n v="13"/>
    <x v="1"/>
    <n v="2"/>
    <d v="2024-11-22T00:00:00"/>
    <x v="2"/>
    <x v="2"/>
    <x v="1"/>
    <n v="297"/>
    <n v="0"/>
    <x v="1"/>
  </r>
  <r>
    <s v="C6054"/>
    <x v="1"/>
    <x v="2"/>
    <x v="0"/>
    <d v="2023-11-15T00:00:00"/>
    <s v="O10054"/>
    <d v="2024-01-26T00:00:00"/>
    <x v="1"/>
    <x v="0"/>
    <x v="2"/>
    <n v="2"/>
    <n v="420.28"/>
    <n v="840.56"/>
    <x v="1"/>
    <n v="33"/>
    <d v="2025-06-19T00:00:00"/>
    <n v="274"/>
    <x v="1"/>
    <n v="1"/>
    <d v="2025-09-06T00:00:00"/>
    <x v="1"/>
    <x v="2"/>
    <x v="1"/>
    <n v="582"/>
    <n v="0"/>
    <x v="1"/>
  </r>
  <r>
    <s v="C2190"/>
    <x v="0"/>
    <x v="2"/>
    <x v="2"/>
    <d v="2024-01-19T00:00:00"/>
    <s v="O6190"/>
    <d v="2024-01-26T00:00:00"/>
    <x v="1"/>
    <x v="3"/>
    <x v="4"/>
    <n v="3"/>
    <n v="443.73666666666668"/>
    <n v="1331.21"/>
    <x v="2"/>
    <n v="40"/>
    <d v="2024-10-19T00:00:00"/>
    <n v="469"/>
    <x v="1"/>
    <n v="1"/>
    <d v="2024-10-26T00:00:00"/>
    <x v="1"/>
    <x v="2"/>
    <x v="1"/>
    <n v="274"/>
    <n v="0"/>
    <x v="1"/>
  </r>
  <r>
    <s v="C2749"/>
    <x v="2"/>
    <x v="2"/>
    <x v="3"/>
    <d v="2024-10-25T00:00:00"/>
    <s v="O6749"/>
    <d v="2024-01-26T00:00:00"/>
    <x v="1"/>
    <x v="3"/>
    <x v="0"/>
    <n v="2"/>
    <n v="567.88499999999999"/>
    <n v="1135.77"/>
    <x v="2"/>
    <n v="36"/>
    <d v="2025-01-23T00:00:00"/>
    <n v="416"/>
    <x v="0"/>
    <n v="4"/>
    <d v="2025-01-16T00:00:00"/>
    <x v="1"/>
    <x v="2"/>
    <x v="1"/>
    <n v="90"/>
    <n v="1"/>
    <x v="1"/>
  </r>
  <r>
    <s v="C6981"/>
    <x v="2"/>
    <x v="2"/>
    <x v="3"/>
    <d v="2025-04-06T00:00:00"/>
    <s v="O10981"/>
    <d v="2024-01-26T00:00:00"/>
    <x v="0"/>
    <x v="3"/>
    <x v="3"/>
    <n v="4"/>
    <n v="191.04499999999999"/>
    <n v="764.18"/>
    <x v="2"/>
    <n v="18"/>
    <d v="2025-04-28T00:00:00"/>
    <n v="476"/>
    <x v="0"/>
    <n v="5"/>
    <d v="2024-10-26T00:00:00"/>
    <x v="0"/>
    <x v="2"/>
    <x v="1"/>
    <n v="22"/>
    <n v="1"/>
    <x v="1"/>
  </r>
  <r>
    <s v="C4603"/>
    <x v="1"/>
    <x v="1"/>
    <x v="2"/>
    <d v="2023-09-19T00:00:00"/>
    <s v="O8603"/>
    <d v="2024-01-26T00:00:00"/>
    <x v="3"/>
    <x v="0"/>
    <x v="2"/>
    <n v="5"/>
    <n v="80.015999999999991"/>
    <n v="400.08"/>
    <x v="2"/>
    <n v="35"/>
    <d v="2025-06-21T00:00:00"/>
    <n v="20"/>
    <x v="0"/>
    <n v="1"/>
    <d v="2024-09-15T00:00:00"/>
    <x v="2"/>
    <x v="2"/>
    <x v="1"/>
    <n v="641"/>
    <n v="1"/>
    <x v="1"/>
  </r>
  <r>
    <s v="C6610"/>
    <x v="0"/>
    <x v="1"/>
    <x v="3"/>
    <d v="2024-08-19T00:00:00"/>
    <s v="O10610"/>
    <d v="2024-01-26T00:00:00"/>
    <x v="0"/>
    <x v="3"/>
    <x v="1"/>
    <n v="3"/>
    <n v="477.90333333333336"/>
    <n v="1433.71"/>
    <x v="1"/>
    <n v="11"/>
    <d v="2025-08-05T00:00:00"/>
    <n v="217"/>
    <x v="1"/>
    <n v="1"/>
    <d v="2025-06-06T00:00:00"/>
    <x v="1"/>
    <x v="2"/>
    <x v="1"/>
    <n v="351"/>
    <n v="0"/>
    <x v="1"/>
  </r>
  <r>
    <s v="C5262"/>
    <x v="0"/>
    <x v="1"/>
    <x v="2"/>
    <d v="2025-06-29T00:00:00"/>
    <s v="O9262"/>
    <d v="2024-01-27T00:00:00"/>
    <x v="4"/>
    <x v="3"/>
    <x v="2"/>
    <n v="5"/>
    <n v="135.51600000000002"/>
    <n v="677.58"/>
    <x v="2"/>
    <n v="32"/>
    <d v="2024-12-27T00:00:00"/>
    <n v="111"/>
    <x v="0"/>
    <n v="3"/>
    <d v="2024-08-29T00:00:00"/>
    <x v="2"/>
    <x v="3"/>
    <x v="1"/>
    <n v="-184"/>
    <n v="1"/>
    <x v="1"/>
  </r>
  <r>
    <s v="C2336"/>
    <x v="2"/>
    <x v="1"/>
    <x v="4"/>
    <d v="2025-08-06T00:00:00"/>
    <s v="O6336"/>
    <d v="2024-01-27T00:00:00"/>
    <x v="1"/>
    <x v="4"/>
    <x v="4"/>
    <n v="2"/>
    <n v="620.05999999999995"/>
    <n v="1240.1199999999999"/>
    <x v="1"/>
    <n v="5"/>
    <d v="2025-06-29T00:00:00"/>
    <n v="372"/>
    <x v="0"/>
    <n v="2"/>
    <d v="2025-09-03T00:00:00"/>
    <x v="0"/>
    <x v="3"/>
    <x v="1"/>
    <n v="-38"/>
    <n v="1"/>
    <x v="1"/>
  </r>
  <r>
    <s v="C5345"/>
    <x v="2"/>
    <x v="0"/>
    <x v="3"/>
    <d v="2024-09-16T00:00:00"/>
    <s v="O9345"/>
    <d v="2024-01-27T00:00:00"/>
    <x v="0"/>
    <x v="0"/>
    <x v="3"/>
    <n v="3"/>
    <n v="220.54"/>
    <n v="661.62"/>
    <x v="0"/>
    <n v="42"/>
    <d v="2024-11-17T00:00:00"/>
    <n v="401"/>
    <x v="0"/>
    <n v="5"/>
    <d v="2024-11-19T00:00:00"/>
    <x v="0"/>
    <x v="3"/>
    <x v="1"/>
    <n v="62"/>
    <n v="1"/>
    <x v="1"/>
  </r>
  <r>
    <s v="C3358"/>
    <x v="1"/>
    <x v="2"/>
    <x v="1"/>
    <d v="2023-11-18T00:00:00"/>
    <s v="O7358"/>
    <d v="2024-01-27T00:00:00"/>
    <x v="1"/>
    <x v="1"/>
    <x v="2"/>
    <n v="5"/>
    <n v="192.852"/>
    <n v="964.26"/>
    <x v="0"/>
    <n v="35"/>
    <d v="2025-06-23T00:00:00"/>
    <n v="364"/>
    <x v="1"/>
    <n v="5"/>
    <d v="2025-06-27T00:00:00"/>
    <x v="2"/>
    <x v="3"/>
    <x v="1"/>
    <n v="583"/>
    <n v="0"/>
    <x v="1"/>
  </r>
  <r>
    <s v="C6348"/>
    <x v="2"/>
    <x v="0"/>
    <x v="3"/>
    <d v="2024-01-04T00:00:00"/>
    <s v="O10348"/>
    <d v="2024-01-27T00:00:00"/>
    <x v="4"/>
    <x v="4"/>
    <x v="4"/>
    <n v="3"/>
    <n v="267.08666666666664"/>
    <n v="801.26"/>
    <x v="2"/>
    <n v="22"/>
    <d v="2024-09-17T00:00:00"/>
    <n v="142"/>
    <x v="0"/>
    <n v="4"/>
    <d v="2025-04-03T00:00:00"/>
    <x v="2"/>
    <x v="3"/>
    <x v="1"/>
    <n v="257"/>
    <n v="1"/>
    <x v="1"/>
  </r>
  <r>
    <s v="C1165"/>
    <x v="0"/>
    <x v="1"/>
    <x v="2"/>
    <d v="2024-07-31T00:00:00"/>
    <s v="O5165"/>
    <d v="2024-01-27T00:00:00"/>
    <x v="0"/>
    <x v="0"/>
    <x v="3"/>
    <n v="1"/>
    <n v="456.55"/>
    <n v="456.55"/>
    <x v="0"/>
    <n v="15"/>
    <d v="2024-12-18T00:00:00"/>
    <n v="222"/>
    <x v="1"/>
    <n v="5"/>
    <d v="2024-10-09T00:00:00"/>
    <x v="2"/>
    <x v="3"/>
    <x v="1"/>
    <n v="140"/>
    <n v="0"/>
    <x v="1"/>
  </r>
  <r>
    <s v="C1057"/>
    <x v="0"/>
    <x v="0"/>
    <x v="2"/>
    <d v="2023-09-23T00:00:00"/>
    <s v="O5057"/>
    <d v="2024-01-27T00:00:00"/>
    <x v="0"/>
    <x v="4"/>
    <x v="2"/>
    <n v="5"/>
    <n v="237.61999999999998"/>
    <n v="1188.0999999999999"/>
    <x v="1"/>
    <n v="10"/>
    <d v="2024-07-10T00:00:00"/>
    <n v="349"/>
    <x v="1"/>
    <n v="5"/>
    <d v="2025-01-23T00:00:00"/>
    <x v="0"/>
    <x v="3"/>
    <x v="1"/>
    <n v="291"/>
    <n v="0"/>
    <x v="1"/>
  </r>
  <r>
    <s v="C1328"/>
    <x v="0"/>
    <x v="1"/>
    <x v="3"/>
    <d v="2023-11-12T00:00:00"/>
    <s v="O5328"/>
    <d v="2024-01-27T00:00:00"/>
    <x v="3"/>
    <x v="2"/>
    <x v="3"/>
    <n v="1"/>
    <n v="910.55"/>
    <n v="910.55"/>
    <x v="2"/>
    <n v="10"/>
    <d v="2025-04-27T00:00:00"/>
    <n v="203"/>
    <x v="1"/>
    <n v="5"/>
    <d v="2024-10-22T00:00:00"/>
    <x v="0"/>
    <x v="3"/>
    <x v="1"/>
    <n v="532"/>
    <n v="0"/>
    <x v="1"/>
  </r>
  <r>
    <s v="C2078"/>
    <x v="1"/>
    <x v="1"/>
    <x v="3"/>
    <d v="2024-10-22T00:00:00"/>
    <s v="O6078"/>
    <d v="2024-01-27T00:00:00"/>
    <x v="0"/>
    <x v="2"/>
    <x v="1"/>
    <n v="5"/>
    <n v="74.311999999999998"/>
    <n v="371.56"/>
    <x v="0"/>
    <n v="48"/>
    <d v="2025-05-17T00:00:00"/>
    <n v="311"/>
    <x v="1"/>
    <n v="5"/>
    <d v="2025-09-07T00:00:00"/>
    <x v="2"/>
    <x v="3"/>
    <x v="1"/>
    <n v="207"/>
    <n v="0"/>
    <x v="1"/>
  </r>
  <r>
    <s v="C6567"/>
    <x v="0"/>
    <x v="1"/>
    <x v="3"/>
    <d v="2023-02-09T00:00:00"/>
    <s v="O10567"/>
    <d v="2024-01-28T00:00:00"/>
    <x v="4"/>
    <x v="3"/>
    <x v="4"/>
    <n v="3"/>
    <n v="175.36333333333334"/>
    <n v="526.09"/>
    <x v="0"/>
    <n v="34"/>
    <d v="2025-04-29T00:00:00"/>
    <n v="378"/>
    <x v="1"/>
    <n v="2"/>
    <d v="2024-12-26T00:00:00"/>
    <x v="2"/>
    <x v="4"/>
    <x v="1"/>
    <n v="810"/>
    <n v="0"/>
    <x v="1"/>
  </r>
  <r>
    <s v="C1322"/>
    <x v="0"/>
    <x v="0"/>
    <x v="3"/>
    <d v="2025-07-22T00:00:00"/>
    <s v="O5322"/>
    <d v="2024-01-28T00:00:00"/>
    <x v="2"/>
    <x v="2"/>
    <x v="3"/>
    <n v="1"/>
    <n v="466.7"/>
    <n v="466.7"/>
    <x v="0"/>
    <n v="41"/>
    <d v="2025-07-02T00:00:00"/>
    <n v="131"/>
    <x v="0"/>
    <n v="1"/>
    <d v="2025-03-27T00:00:00"/>
    <x v="1"/>
    <x v="4"/>
    <x v="1"/>
    <n v="-20"/>
    <n v="1"/>
    <x v="1"/>
  </r>
  <r>
    <s v="C5603"/>
    <x v="1"/>
    <x v="1"/>
    <x v="3"/>
    <d v="2025-04-26T00:00:00"/>
    <s v="O9603"/>
    <d v="2024-01-28T00:00:00"/>
    <x v="3"/>
    <x v="1"/>
    <x v="4"/>
    <n v="1"/>
    <n v="1489.11"/>
    <n v="1489.11"/>
    <x v="0"/>
    <n v="46"/>
    <d v="2025-04-07T00:00:00"/>
    <n v="141"/>
    <x v="0"/>
    <n v="3"/>
    <d v="2025-01-03T00:00:00"/>
    <x v="2"/>
    <x v="4"/>
    <x v="1"/>
    <n v="-19"/>
    <n v="1"/>
    <x v="1"/>
  </r>
  <r>
    <s v="C3505"/>
    <x v="2"/>
    <x v="2"/>
    <x v="2"/>
    <d v="2025-06-08T00:00:00"/>
    <s v="O7505"/>
    <d v="2024-01-28T00:00:00"/>
    <x v="0"/>
    <x v="4"/>
    <x v="3"/>
    <n v="1"/>
    <n v="111.42"/>
    <n v="111.42"/>
    <x v="0"/>
    <n v="32"/>
    <d v="2025-07-14T00:00:00"/>
    <n v="47"/>
    <x v="1"/>
    <n v="1"/>
    <d v="2024-09-20T00:00:00"/>
    <x v="2"/>
    <x v="4"/>
    <x v="1"/>
    <n v="36"/>
    <n v="0"/>
    <x v="1"/>
  </r>
  <r>
    <s v="C4326"/>
    <x v="2"/>
    <x v="1"/>
    <x v="4"/>
    <d v="2025-07-27T00:00:00"/>
    <s v="O8326"/>
    <d v="2024-01-28T00:00:00"/>
    <x v="0"/>
    <x v="3"/>
    <x v="4"/>
    <n v="2"/>
    <n v="117.46"/>
    <n v="234.92"/>
    <x v="2"/>
    <n v="42"/>
    <d v="2025-11-02T00:00:00"/>
    <n v="180"/>
    <x v="0"/>
    <n v="1"/>
    <d v="2024-09-14T00:00:00"/>
    <x v="1"/>
    <x v="4"/>
    <x v="1"/>
    <n v="98"/>
    <n v="1"/>
    <x v="1"/>
  </r>
  <r>
    <s v="C2502"/>
    <x v="2"/>
    <x v="1"/>
    <x v="1"/>
    <d v="2024-06-07T00:00:00"/>
    <s v="O6502"/>
    <d v="2024-01-28T00:00:00"/>
    <x v="1"/>
    <x v="1"/>
    <x v="1"/>
    <n v="2"/>
    <n v="713.91"/>
    <n v="1427.82"/>
    <x v="2"/>
    <n v="20"/>
    <d v="2025-11-02T00:00:00"/>
    <n v="460"/>
    <x v="0"/>
    <n v="4"/>
    <d v="2024-09-26T00:00:00"/>
    <x v="0"/>
    <x v="4"/>
    <x v="1"/>
    <n v="513"/>
    <n v="1"/>
    <x v="1"/>
  </r>
  <r>
    <s v="C5963"/>
    <x v="2"/>
    <x v="0"/>
    <x v="2"/>
    <d v="2025-05-13T00:00:00"/>
    <s v="O9963"/>
    <d v="2024-01-28T00:00:00"/>
    <x v="1"/>
    <x v="2"/>
    <x v="1"/>
    <n v="5"/>
    <n v="204.64400000000001"/>
    <n v="1023.22"/>
    <x v="1"/>
    <n v="24"/>
    <d v="2025-06-23T00:00:00"/>
    <n v="181"/>
    <x v="0"/>
    <n v="2"/>
    <d v="2024-11-16T00:00:00"/>
    <x v="0"/>
    <x v="4"/>
    <x v="1"/>
    <n v="41"/>
    <n v="1"/>
    <x v="1"/>
  </r>
  <r>
    <s v="C5168"/>
    <x v="0"/>
    <x v="0"/>
    <x v="2"/>
    <d v="2023-08-26T00:00:00"/>
    <s v="O9168"/>
    <d v="2024-01-29T00:00:00"/>
    <x v="3"/>
    <x v="3"/>
    <x v="2"/>
    <n v="4"/>
    <n v="333.77"/>
    <n v="1335.08"/>
    <x v="1"/>
    <n v="3"/>
    <d v="2025-04-26T00:00:00"/>
    <n v="94"/>
    <x v="1"/>
    <n v="4"/>
    <d v="2025-12-08T00:00:00"/>
    <x v="1"/>
    <x v="5"/>
    <x v="1"/>
    <n v="609"/>
    <n v="0"/>
    <x v="1"/>
  </r>
  <r>
    <s v="C6670"/>
    <x v="0"/>
    <x v="0"/>
    <x v="4"/>
    <d v="2024-10-05T00:00:00"/>
    <s v="O10670"/>
    <d v="2024-01-29T00:00:00"/>
    <x v="1"/>
    <x v="4"/>
    <x v="4"/>
    <n v="2"/>
    <n v="683.82"/>
    <n v="1367.64"/>
    <x v="1"/>
    <n v="22"/>
    <d v="2025-02-28T00:00:00"/>
    <n v="159"/>
    <x v="0"/>
    <n v="3"/>
    <d v="2025-02-21T00:00:00"/>
    <x v="2"/>
    <x v="5"/>
    <x v="1"/>
    <n v="146"/>
    <n v="1"/>
    <x v="1"/>
  </r>
  <r>
    <s v="C2067"/>
    <x v="1"/>
    <x v="0"/>
    <x v="4"/>
    <d v="2024-03-30T00:00:00"/>
    <s v="O6067"/>
    <d v="2024-01-29T00:00:00"/>
    <x v="1"/>
    <x v="1"/>
    <x v="3"/>
    <n v="4"/>
    <n v="142.96"/>
    <n v="571.84"/>
    <x v="2"/>
    <n v="3"/>
    <d v="2025-12-05T00:00:00"/>
    <n v="120"/>
    <x v="1"/>
    <n v="5"/>
    <d v="2025-04-27T00:00:00"/>
    <x v="2"/>
    <x v="5"/>
    <x v="1"/>
    <n v="615"/>
    <n v="0"/>
    <x v="1"/>
  </r>
  <r>
    <s v="C4793"/>
    <x v="2"/>
    <x v="2"/>
    <x v="1"/>
    <d v="2025-02-17T00:00:00"/>
    <s v="O8793"/>
    <d v="2024-01-29T00:00:00"/>
    <x v="1"/>
    <x v="0"/>
    <x v="1"/>
    <n v="1"/>
    <n v="986.14"/>
    <n v="986.14"/>
    <x v="2"/>
    <n v="23"/>
    <d v="2024-11-23T00:00:00"/>
    <n v="287"/>
    <x v="0"/>
    <n v="3"/>
    <d v="2025-06-21T00:00:00"/>
    <x v="0"/>
    <x v="5"/>
    <x v="1"/>
    <n v="-86"/>
    <n v="1"/>
    <x v="1"/>
  </r>
  <r>
    <s v="C3570"/>
    <x v="2"/>
    <x v="1"/>
    <x v="4"/>
    <d v="2023-12-27T00:00:00"/>
    <s v="O7570"/>
    <d v="2024-01-29T00:00:00"/>
    <x v="0"/>
    <x v="4"/>
    <x v="0"/>
    <n v="2"/>
    <n v="361.34"/>
    <n v="722.68"/>
    <x v="0"/>
    <n v="15"/>
    <d v="2025-02-25T00:00:00"/>
    <n v="0"/>
    <x v="0"/>
    <n v="4"/>
    <d v="2025-02-26T00:00:00"/>
    <x v="2"/>
    <x v="5"/>
    <x v="1"/>
    <n v="426"/>
    <n v="1"/>
    <x v="1"/>
  </r>
  <r>
    <s v="C6352"/>
    <x v="2"/>
    <x v="1"/>
    <x v="4"/>
    <d v="2024-01-08T00:00:00"/>
    <s v="O10352"/>
    <d v="2024-01-29T00:00:00"/>
    <x v="1"/>
    <x v="1"/>
    <x v="1"/>
    <n v="2"/>
    <n v="88.45"/>
    <n v="176.9"/>
    <x v="2"/>
    <n v="1"/>
    <d v="2024-09-22T00:00:00"/>
    <n v="134"/>
    <x v="1"/>
    <n v="5"/>
    <d v="2025-01-17T00:00:00"/>
    <x v="0"/>
    <x v="5"/>
    <x v="1"/>
    <n v="258"/>
    <n v="0"/>
    <x v="1"/>
  </r>
  <r>
    <s v="C2155"/>
    <x v="0"/>
    <x v="2"/>
    <x v="2"/>
    <d v="2024-05-10T00:00:00"/>
    <s v="O6155"/>
    <d v="2024-01-29T00:00:00"/>
    <x v="4"/>
    <x v="3"/>
    <x v="3"/>
    <n v="3"/>
    <n v="420.8533333333333"/>
    <n v="1262.56"/>
    <x v="2"/>
    <n v="34"/>
    <d v="2025-02-16T00:00:00"/>
    <n v="178"/>
    <x v="1"/>
    <n v="1"/>
    <d v="2024-11-20T00:00:00"/>
    <x v="1"/>
    <x v="5"/>
    <x v="1"/>
    <n v="282"/>
    <n v="0"/>
    <x v="1"/>
  </r>
  <r>
    <s v="C1714"/>
    <x v="2"/>
    <x v="1"/>
    <x v="3"/>
    <d v="2025-04-03T00:00:00"/>
    <s v="O5714"/>
    <d v="2024-01-29T00:00:00"/>
    <x v="4"/>
    <x v="4"/>
    <x v="3"/>
    <n v="5"/>
    <n v="65.701999999999998"/>
    <n v="328.51"/>
    <x v="0"/>
    <n v="17"/>
    <d v="2024-09-21T00:00:00"/>
    <n v="108"/>
    <x v="0"/>
    <n v="1"/>
    <d v="2025-05-08T00:00:00"/>
    <x v="1"/>
    <x v="5"/>
    <x v="1"/>
    <n v="-194"/>
    <n v="1"/>
    <x v="1"/>
  </r>
  <r>
    <s v="C4283"/>
    <x v="2"/>
    <x v="1"/>
    <x v="4"/>
    <d v="2024-09-03T00:00:00"/>
    <s v="O8283"/>
    <d v="2024-01-29T00:00:00"/>
    <x v="2"/>
    <x v="4"/>
    <x v="1"/>
    <n v="5"/>
    <n v="173.376"/>
    <n v="866.88"/>
    <x v="0"/>
    <n v="48"/>
    <d v="2024-11-23T00:00:00"/>
    <n v="229"/>
    <x v="1"/>
    <n v="5"/>
    <d v="2024-09-28T00:00:00"/>
    <x v="0"/>
    <x v="5"/>
    <x v="1"/>
    <n v="81"/>
    <n v="0"/>
    <x v="1"/>
  </r>
  <r>
    <s v="C4767"/>
    <x v="2"/>
    <x v="0"/>
    <x v="4"/>
    <d v="2025-04-20T00:00:00"/>
    <s v="O8767"/>
    <d v="2024-01-30T00:00:00"/>
    <x v="4"/>
    <x v="1"/>
    <x v="0"/>
    <n v="1"/>
    <n v="806.81"/>
    <n v="806.81"/>
    <x v="0"/>
    <n v="50"/>
    <d v="2025-01-08T00:00:00"/>
    <n v="311"/>
    <x v="0"/>
    <n v="3"/>
    <d v="2025-01-13T00:00:00"/>
    <x v="1"/>
    <x v="6"/>
    <x v="1"/>
    <n v="-102"/>
    <n v="1"/>
    <x v="1"/>
  </r>
  <r>
    <s v="C2599"/>
    <x v="2"/>
    <x v="1"/>
    <x v="0"/>
    <d v="2024-08-22T00:00:00"/>
    <s v="O6599"/>
    <d v="2024-01-30T00:00:00"/>
    <x v="3"/>
    <x v="0"/>
    <x v="2"/>
    <n v="3"/>
    <n v="302.66000000000003"/>
    <n v="907.98"/>
    <x v="2"/>
    <n v="23"/>
    <d v="2025-05-13T00:00:00"/>
    <n v="302"/>
    <x v="0"/>
    <n v="1"/>
    <d v="2024-11-14T00:00:00"/>
    <x v="0"/>
    <x v="6"/>
    <x v="1"/>
    <n v="264"/>
    <n v="1"/>
    <x v="1"/>
  </r>
  <r>
    <s v="C5547"/>
    <x v="2"/>
    <x v="1"/>
    <x v="1"/>
    <d v="2023-12-31T00:00:00"/>
    <s v="O9547"/>
    <d v="2024-01-30T00:00:00"/>
    <x v="0"/>
    <x v="4"/>
    <x v="2"/>
    <n v="4"/>
    <n v="308.08249999999998"/>
    <n v="1232.33"/>
    <x v="2"/>
    <n v="5"/>
    <d v="2025-04-08T00:00:00"/>
    <n v="19"/>
    <x v="1"/>
    <n v="5"/>
    <d v="2025-05-21T00:00:00"/>
    <x v="2"/>
    <x v="6"/>
    <x v="1"/>
    <n v="464"/>
    <n v="0"/>
    <x v="1"/>
  </r>
  <r>
    <s v="C4944"/>
    <x v="2"/>
    <x v="1"/>
    <x v="1"/>
    <d v="2023-10-22T00:00:00"/>
    <s v="O8944"/>
    <d v="2024-01-30T00:00:00"/>
    <x v="0"/>
    <x v="0"/>
    <x v="1"/>
    <n v="5"/>
    <n v="83.787999999999997"/>
    <n v="418.94"/>
    <x v="2"/>
    <n v="16"/>
    <d v="2025-01-25T00:00:00"/>
    <n v="73"/>
    <x v="1"/>
    <n v="2"/>
    <d v="2025-02-18T00:00:00"/>
    <x v="2"/>
    <x v="6"/>
    <x v="1"/>
    <n v="461"/>
    <n v="0"/>
    <x v="1"/>
  </r>
  <r>
    <s v="C6861"/>
    <x v="2"/>
    <x v="1"/>
    <x v="3"/>
    <d v="2024-06-12T00:00:00"/>
    <s v="O10861"/>
    <d v="2024-01-30T00:00:00"/>
    <x v="1"/>
    <x v="2"/>
    <x v="1"/>
    <n v="3"/>
    <n v="198.74666666666667"/>
    <n v="596.24"/>
    <x v="1"/>
    <n v="49"/>
    <d v="2024-11-29T00:00:00"/>
    <n v="177"/>
    <x v="0"/>
    <n v="4"/>
    <d v="2025-04-04T00:00:00"/>
    <x v="1"/>
    <x v="6"/>
    <x v="1"/>
    <n v="170"/>
    <n v="1"/>
    <x v="1"/>
  </r>
  <r>
    <s v="C1291"/>
    <x v="2"/>
    <x v="0"/>
    <x v="2"/>
    <d v="2023-11-16T00:00:00"/>
    <s v="O5291"/>
    <d v="2024-01-30T00:00:00"/>
    <x v="2"/>
    <x v="3"/>
    <x v="3"/>
    <n v="4"/>
    <n v="85.577500000000001"/>
    <n v="342.31"/>
    <x v="1"/>
    <n v="46"/>
    <d v="2025-01-23T00:00:00"/>
    <n v="276"/>
    <x v="0"/>
    <n v="4"/>
    <d v="2024-10-26T00:00:00"/>
    <x v="2"/>
    <x v="6"/>
    <x v="1"/>
    <n v="434"/>
    <n v="1"/>
    <x v="1"/>
  </r>
  <r>
    <s v="C5257"/>
    <x v="1"/>
    <x v="2"/>
    <x v="3"/>
    <d v="2023-01-11T00:00:00"/>
    <s v="O9257"/>
    <d v="2024-01-30T00:00:00"/>
    <x v="2"/>
    <x v="4"/>
    <x v="3"/>
    <n v="4"/>
    <n v="215.58750000000001"/>
    <n v="862.35"/>
    <x v="1"/>
    <n v="48"/>
    <d v="2024-10-23T00:00:00"/>
    <n v="400"/>
    <x v="1"/>
    <n v="2"/>
    <d v="2024-01-10T00:00:00"/>
    <x v="2"/>
    <x v="6"/>
    <x v="1"/>
    <n v="651"/>
    <n v="0"/>
    <x v="1"/>
  </r>
  <r>
    <s v="C2754"/>
    <x v="2"/>
    <x v="2"/>
    <x v="2"/>
    <d v="2025-07-22T00:00:00"/>
    <s v="O6754"/>
    <d v="2024-01-30T00:00:00"/>
    <x v="3"/>
    <x v="0"/>
    <x v="1"/>
    <n v="4"/>
    <n v="332.71749999999997"/>
    <n v="1330.87"/>
    <x v="2"/>
    <n v="43"/>
    <d v="2024-04-11T00:00:00"/>
    <n v="128"/>
    <x v="1"/>
    <n v="5"/>
    <d v="2025-06-05T00:00:00"/>
    <x v="2"/>
    <x v="6"/>
    <x v="1"/>
    <n v="-467"/>
    <n v="0"/>
    <x v="1"/>
  </r>
  <r>
    <s v="C6133"/>
    <x v="2"/>
    <x v="0"/>
    <x v="4"/>
    <d v="2024-02-24T00:00:00"/>
    <s v="O10133"/>
    <d v="2024-01-30T00:00:00"/>
    <x v="1"/>
    <x v="4"/>
    <x v="2"/>
    <n v="4"/>
    <n v="114.235"/>
    <n v="456.94"/>
    <x v="1"/>
    <n v="48"/>
    <d v="2025-07-22T00:00:00"/>
    <n v="42"/>
    <x v="0"/>
    <n v="1"/>
    <d v="2025-03-01T00:00:00"/>
    <x v="1"/>
    <x v="6"/>
    <x v="1"/>
    <n v="514"/>
    <n v="1"/>
    <x v="1"/>
  </r>
  <r>
    <s v="C3216"/>
    <x v="1"/>
    <x v="0"/>
    <x v="4"/>
    <d v="2023-08-10T00:00:00"/>
    <s v="O7216"/>
    <d v="2024-01-30T00:00:00"/>
    <x v="0"/>
    <x v="0"/>
    <x v="0"/>
    <n v="2"/>
    <n v="565.32500000000005"/>
    <n v="1130.6500000000001"/>
    <x v="0"/>
    <n v="16"/>
    <d v="2025-08-13T00:00:00"/>
    <n v="211"/>
    <x v="0"/>
    <n v="2"/>
    <d v="2025-09-05T00:00:00"/>
    <x v="1"/>
    <x v="6"/>
    <x v="1"/>
    <n v="734"/>
    <n v="1"/>
    <x v="1"/>
  </r>
  <r>
    <s v="C5212"/>
    <x v="1"/>
    <x v="1"/>
    <x v="2"/>
    <d v="2023-10-25T00:00:00"/>
    <s v="O9212"/>
    <d v="2024-01-30T00:00:00"/>
    <x v="1"/>
    <x v="0"/>
    <x v="0"/>
    <n v="4"/>
    <n v="251.1925"/>
    <n v="1004.77"/>
    <x v="1"/>
    <n v="36"/>
    <d v="2025-09-06T00:00:00"/>
    <n v="263"/>
    <x v="0"/>
    <n v="1"/>
    <d v="2025-08-17T00:00:00"/>
    <x v="2"/>
    <x v="6"/>
    <x v="1"/>
    <n v="682"/>
    <n v="1"/>
    <x v="1"/>
  </r>
  <r>
    <s v="C4301"/>
    <x v="1"/>
    <x v="0"/>
    <x v="3"/>
    <d v="2024-08-01T00:00:00"/>
    <s v="O8301"/>
    <d v="2024-01-31T00:00:00"/>
    <x v="3"/>
    <x v="4"/>
    <x v="4"/>
    <n v="1"/>
    <n v="763.67"/>
    <n v="763.67"/>
    <x v="2"/>
    <n v="30"/>
    <d v="2025-07-20T00:00:00"/>
    <n v="315"/>
    <x v="1"/>
    <n v="4"/>
    <d v="2025-04-26T00:00:00"/>
    <x v="2"/>
    <x v="0"/>
    <x v="1"/>
    <n v="353"/>
    <n v="0"/>
    <x v="1"/>
  </r>
  <r>
    <s v="C6160"/>
    <x v="2"/>
    <x v="0"/>
    <x v="0"/>
    <d v="2024-06-22T00:00:00"/>
    <s v="O10160"/>
    <d v="2024-01-31T00:00:00"/>
    <x v="0"/>
    <x v="2"/>
    <x v="2"/>
    <n v="4"/>
    <n v="356.84249999999997"/>
    <n v="1427.37"/>
    <x v="2"/>
    <n v="47"/>
    <d v="2025-05-26T00:00:00"/>
    <n v="384"/>
    <x v="0"/>
    <n v="3"/>
    <d v="2025-03-28T00:00:00"/>
    <x v="0"/>
    <x v="0"/>
    <x v="1"/>
    <n v="338"/>
    <n v="1"/>
    <x v="1"/>
  </r>
  <r>
    <s v="C3238"/>
    <x v="1"/>
    <x v="1"/>
    <x v="1"/>
    <d v="2025-03-29T00:00:00"/>
    <s v="O7238"/>
    <d v="2024-01-31T00:00:00"/>
    <x v="3"/>
    <x v="0"/>
    <x v="1"/>
    <n v="4"/>
    <n v="356.48500000000001"/>
    <n v="1425.94"/>
    <x v="1"/>
    <n v="9"/>
    <d v="2024-02-11T00:00:00"/>
    <n v="15"/>
    <x v="1"/>
    <n v="3"/>
    <d v="2024-11-28T00:00:00"/>
    <x v="0"/>
    <x v="0"/>
    <x v="1"/>
    <n v="-412"/>
    <n v="0"/>
    <x v="1"/>
  </r>
  <r>
    <s v="C3401"/>
    <x v="1"/>
    <x v="1"/>
    <x v="0"/>
    <d v="2025-07-04T00:00:00"/>
    <s v="O7401"/>
    <d v="2024-01-31T00:00:00"/>
    <x v="0"/>
    <x v="3"/>
    <x v="2"/>
    <n v="5"/>
    <n v="296.44400000000002"/>
    <n v="1482.22"/>
    <x v="2"/>
    <n v="28"/>
    <d v="2025-05-16T00:00:00"/>
    <n v="238"/>
    <x v="0"/>
    <n v="1"/>
    <d v="2024-12-14T00:00:00"/>
    <x v="1"/>
    <x v="0"/>
    <x v="1"/>
    <n v="-49"/>
    <n v="1"/>
    <x v="1"/>
  </r>
  <r>
    <s v="C6806"/>
    <x v="1"/>
    <x v="1"/>
    <x v="1"/>
    <d v="2025-07-26T00:00:00"/>
    <s v="O10806"/>
    <d v="2024-01-31T00:00:00"/>
    <x v="4"/>
    <x v="0"/>
    <x v="0"/>
    <n v="3"/>
    <n v="303.11"/>
    <n v="909.33"/>
    <x v="2"/>
    <n v="29"/>
    <d v="2024-11-16T00:00:00"/>
    <n v="226"/>
    <x v="1"/>
    <n v="2"/>
    <d v="2025-04-17T00:00:00"/>
    <x v="0"/>
    <x v="0"/>
    <x v="1"/>
    <n v="-252"/>
    <n v="0"/>
    <x v="1"/>
  </r>
  <r>
    <s v="C4518"/>
    <x v="1"/>
    <x v="1"/>
    <x v="1"/>
    <d v="2023-10-19T00:00:00"/>
    <s v="O8518"/>
    <d v="2024-01-31T00:00:00"/>
    <x v="1"/>
    <x v="0"/>
    <x v="2"/>
    <n v="2"/>
    <n v="601.03499999999997"/>
    <n v="1202.07"/>
    <x v="2"/>
    <n v="5"/>
    <d v="2024-10-22T00:00:00"/>
    <n v="242"/>
    <x v="0"/>
    <n v="1"/>
    <d v="2025-02-21T00:00:00"/>
    <x v="2"/>
    <x v="0"/>
    <x v="1"/>
    <n v="369"/>
    <n v="1"/>
    <x v="1"/>
  </r>
  <r>
    <s v="C3084"/>
    <x v="1"/>
    <x v="0"/>
    <x v="3"/>
    <d v="2024-01-06T00:00:00"/>
    <s v="O7084"/>
    <d v="2024-01-02T00:00:00"/>
    <x v="3"/>
    <x v="3"/>
    <x v="1"/>
    <n v="4"/>
    <n v="239.05250000000001"/>
    <n v="956.21"/>
    <x v="0"/>
    <n v="35"/>
    <d v="2025-01-24T00:00:00"/>
    <n v="39"/>
    <x v="1"/>
    <n v="2"/>
    <d v="2024-11-20T00:00:00"/>
    <x v="2"/>
    <x v="6"/>
    <x v="1"/>
    <n v="384"/>
    <n v="0"/>
    <x v="1"/>
  </r>
  <r>
    <s v="C5982"/>
    <x v="2"/>
    <x v="0"/>
    <x v="3"/>
    <d v="2024-04-16T00:00:00"/>
    <s v="O9982"/>
    <d v="2024-01-02T00:00:00"/>
    <x v="2"/>
    <x v="3"/>
    <x v="2"/>
    <n v="4"/>
    <n v="203.5"/>
    <n v="814"/>
    <x v="0"/>
    <n v="34"/>
    <d v="2025-04-24T00:00:00"/>
    <n v="280"/>
    <x v="1"/>
    <n v="3"/>
    <d v="2024-08-26T00:00:00"/>
    <x v="2"/>
    <x v="6"/>
    <x v="1"/>
    <n v="373"/>
    <n v="0"/>
    <x v="1"/>
  </r>
  <r>
    <s v="C1860"/>
    <x v="1"/>
    <x v="0"/>
    <x v="3"/>
    <d v="2023-08-26T00:00:00"/>
    <s v="O5860"/>
    <d v="2024-01-02T00:00:00"/>
    <x v="3"/>
    <x v="4"/>
    <x v="4"/>
    <n v="3"/>
    <n v="453.88000000000005"/>
    <n v="1361.64"/>
    <x v="1"/>
    <n v="31"/>
    <d v="2024-10-23T00:00:00"/>
    <n v="30"/>
    <x v="1"/>
    <n v="5"/>
    <d v="2025-08-14T00:00:00"/>
    <x v="0"/>
    <x v="6"/>
    <x v="1"/>
    <n v="424"/>
    <n v="0"/>
    <x v="1"/>
  </r>
  <r>
    <s v="C1766"/>
    <x v="0"/>
    <x v="2"/>
    <x v="0"/>
    <d v="2024-08-15T00:00:00"/>
    <s v="O5766"/>
    <d v="2024-01-02T00:00:00"/>
    <x v="1"/>
    <x v="3"/>
    <x v="4"/>
    <n v="3"/>
    <n v="290.07666666666665"/>
    <n v="870.23"/>
    <x v="0"/>
    <n v="40"/>
    <d v="2024-09-25T00:00:00"/>
    <n v="305"/>
    <x v="0"/>
    <n v="2"/>
    <d v="2025-07-19T00:00:00"/>
    <x v="2"/>
    <x v="6"/>
    <x v="1"/>
    <n v="41"/>
    <n v="1"/>
    <x v="1"/>
  </r>
  <r>
    <s v="C3626"/>
    <x v="0"/>
    <x v="1"/>
    <x v="1"/>
    <d v="2023-10-27T00:00:00"/>
    <s v="O7626"/>
    <d v="2024-01-02T00:00:00"/>
    <x v="3"/>
    <x v="0"/>
    <x v="1"/>
    <n v="4"/>
    <n v="74.084999999999994"/>
    <n v="296.33999999999997"/>
    <x v="1"/>
    <n v="12"/>
    <d v="2025-05-19T00:00:00"/>
    <n v="196"/>
    <x v="0"/>
    <n v="3"/>
    <d v="2025-07-19T00:00:00"/>
    <x v="2"/>
    <x v="6"/>
    <x v="1"/>
    <n v="570"/>
    <n v="1"/>
    <x v="1"/>
  </r>
  <r>
    <s v="C2007"/>
    <x v="1"/>
    <x v="0"/>
    <x v="0"/>
    <d v="2024-09-10T00:00:00"/>
    <s v="O6007"/>
    <d v="2024-01-02T00:00:00"/>
    <x v="3"/>
    <x v="4"/>
    <x v="0"/>
    <n v="5"/>
    <n v="295.738"/>
    <n v="1478.69"/>
    <x v="0"/>
    <n v="21"/>
    <d v="2025-07-21T00:00:00"/>
    <n v="391"/>
    <x v="0"/>
    <n v="1"/>
    <d v="2025-04-08T00:00:00"/>
    <x v="2"/>
    <x v="6"/>
    <x v="1"/>
    <n v="314"/>
    <n v="1"/>
    <x v="1"/>
  </r>
  <r>
    <s v="C2575"/>
    <x v="0"/>
    <x v="1"/>
    <x v="4"/>
    <d v="2025-04-27T00:00:00"/>
    <s v="O6575"/>
    <d v="2024-01-02T00:00:00"/>
    <x v="4"/>
    <x v="4"/>
    <x v="2"/>
    <n v="1"/>
    <n v="1290.2"/>
    <n v="1290.2"/>
    <x v="0"/>
    <n v="42"/>
    <d v="2025-01-06T00:00:00"/>
    <n v="308"/>
    <x v="0"/>
    <n v="1"/>
    <d v="2024-10-20T00:00:00"/>
    <x v="0"/>
    <x v="6"/>
    <x v="1"/>
    <n v="-111"/>
    <n v="1"/>
    <x v="1"/>
  </r>
  <r>
    <s v="C2439"/>
    <x v="1"/>
    <x v="0"/>
    <x v="3"/>
    <d v="2024-07-01T00:00:00"/>
    <s v="O6439"/>
    <d v="2024-01-02T00:00:00"/>
    <x v="0"/>
    <x v="0"/>
    <x v="3"/>
    <n v="4"/>
    <n v="299.2475"/>
    <n v="1196.99"/>
    <x v="2"/>
    <n v="32"/>
    <d v="2024-03-12T00:00:00"/>
    <n v="252"/>
    <x v="0"/>
    <n v="2"/>
    <d v="2025-01-30T00:00:00"/>
    <x v="0"/>
    <x v="6"/>
    <x v="1"/>
    <n v="-111"/>
    <n v="1"/>
    <x v="1"/>
  </r>
  <r>
    <s v="C2864"/>
    <x v="0"/>
    <x v="2"/>
    <x v="3"/>
    <d v="2025-08-06T00:00:00"/>
    <s v="O6864"/>
    <d v="2024-02-02T00:00:00"/>
    <x v="1"/>
    <x v="4"/>
    <x v="1"/>
    <n v="1"/>
    <n v="1286.55"/>
    <n v="1286.55"/>
    <x v="0"/>
    <n v="4"/>
    <d v="2025-03-23T00:00:00"/>
    <n v="454"/>
    <x v="0"/>
    <n v="1"/>
    <d v="2025-04-26T00:00:00"/>
    <x v="1"/>
    <x v="2"/>
    <x v="2"/>
    <n v="-136"/>
    <n v="1"/>
    <x v="1"/>
  </r>
  <r>
    <s v="C1136"/>
    <x v="1"/>
    <x v="1"/>
    <x v="0"/>
    <d v="2024-03-18T00:00:00"/>
    <s v="O5136"/>
    <d v="2024-02-02T00:00:00"/>
    <x v="1"/>
    <x v="0"/>
    <x v="4"/>
    <n v="5"/>
    <n v="229.97800000000001"/>
    <n v="1149.8900000000001"/>
    <x v="1"/>
    <n v="19"/>
    <d v="2024-03-09T00:00:00"/>
    <n v="351"/>
    <x v="0"/>
    <n v="4"/>
    <d v="2024-05-11T00:00:00"/>
    <x v="0"/>
    <x v="2"/>
    <x v="2"/>
    <n v="-9"/>
    <n v="1"/>
    <x v="1"/>
  </r>
  <r>
    <s v="C5185"/>
    <x v="1"/>
    <x v="1"/>
    <x v="1"/>
    <d v="2023-04-12T00:00:00"/>
    <s v="O9185"/>
    <d v="2024-02-02T00:00:00"/>
    <x v="1"/>
    <x v="0"/>
    <x v="4"/>
    <n v="3"/>
    <n v="59.550000000000004"/>
    <n v="178.65"/>
    <x v="0"/>
    <n v="40"/>
    <d v="2024-01-11T00:00:00"/>
    <n v="73"/>
    <x v="0"/>
    <n v="4"/>
    <d v="2025-02-06T00:00:00"/>
    <x v="1"/>
    <x v="2"/>
    <x v="2"/>
    <n v="274"/>
    <n v="1"/>
    <x v="1"/>
  </r>
  <r>
    <s v="C6733"/>
    <x v="1"/>
    <x v="2"/>
    <x v="3"/>
    <d v="2025-11-07T00:00:00"/>
    <s v="O10733"/>
    <d v="2024-02-02T00:00:00"/>
    <x v="4"/>
    <x v="3"/>
    <x v="1"/>
    <n v="5"/>
    <n v="292.99599999999998"/>
    <n v="1464.98"/>
    <x v="1"/>
    <n v="30"/>
    <d v="2024-08-11T00:00:00"/>
    <n v="382"/>
    <x v="1"/>
    <n v="3"/>
    <d v="2024-12-22T00:00:00"/>
    <x v="2"/>
    <x v="2"/>
    <x v="2"/>
    <n v="-453"/>
    <n v="0"/>
    <x v="1"/>
  </r>
  <r>
    <s v="C4912"/>
    <x v="1"/>
    <x v="2"/>
    <x v="0"/>
    <d v="2024-06-04T00:00:00"/>
    <s v="O8912"/>
    <d v="2024-02-02T00:00:00"/>
    <x v="4"/>
    <x v="2"/>
    <x v="0"/>
    <n v="3"/>
    <n v="162.52000000000001"/>
    <n v="487.56"/>
    <x v="1"/>
    <n v="7"/>
    <d v="2025-03-18T00:00:00"/>
    <n v="396"/>
    <x v="1"/>
    <n v="3"/>
    <d v="2024-12-26T00:00:00"/>
    <x v="1"/>
    <x v="2"/>
    <x v="2"/>
    <n v="287"/>
    <n v="0"/>
    <x v="1"/>
  </r>
  <r>
    <s v="C4405"/>
    <x v="2"/>
    <x v="2"/>
    <x v="4"/>
    <d v="2025-05-15T00:00:00"/>
    <s v="O8405"/>
    <d v="2024-03-02T00:00:00"/>
    <x v="3"/>
    <x v="3"/>
    <x v="0"/>
    <n v="1"/>
    <n v="862.82"/>
    <n v="862.82"/>
    <x v="1"/>
    <n v="44"/>
    <d v="2025-03-06T00:00:00"/>
    <n v="9"/>
    <x v="1"/>
    <n v="1"/>
    <d v="2025-03-20T00:00:00"/>
    <x v="2"/>
    <x v="3"/>
    <x v="3"/>
    <n v="-70"/>
    <n v="0"/>
    <x v="1"/>
  </r>
  <r>
    <s v="C5227"/>
    <x v="0"/>
    <x v="0"/>
    <x v="2"/>
    <d v="2024-07-09T00:00:00"/>
    <s v="O9227"/>
    <d v="2024-03-02T00:00:00"/>
    <x v="3"/>
    <x v="0"/>
    <x v="0"/>
    <n v="3"/>
    <n v="353.86999999999995"/>
    <n v="1061.6099999999999"/>
    <x v="1"/>
    <n v="48"/>
    <d v="2025-08-01T00:00:00"/>
    <n v="410"/>
    <x v="1"/>
    <n v="1"/>
    <d v="2024-09-13T00:00:00"/>
    <x v="2"/>
    <x v="3"/>
    <x v="3"/>
    <n v="388"/>
    <n v="0"/>
    <x v="1"/>
  </r>
  <r>
    <s v="C2017"/>
    <x v="0"/>
    <x v="1"/>
    <x v="2"/>
    <d v="2025-07-29T00:00:00"/>
    <s v="O6017"/>
    <d v="2024-03-02T00:00:00"/>
    <x v="4"/>
    <x v="2"/>
    <x v="0"/>
    <n v="2"/>
    <n v="510.92"/>
    <n v="1021.84"/>
    <x v="0"/>
    <n v="12"/>
    <d v="2024-10-12T00:00:00"/>
    <n v="331"/>
    <x v="1"/>
    <n v="4"/>
    <d v="2025-01-14T00:00:00"/>
    <x v="1"/>
    <x v="3"/>
    <x v="3"/>
    <n v="-290"/>
    <n v="0"/>
    <x v="1"/>
  </r>
  <r>
    <s v="C1671"/>
    <x v="0"/>
    <x v="2"/>
    <x v="0"/>
    <d v="2025-05-04T00:00:00"/>
    <s v="O5671"/>
    <d v="2024-03-02T00:00:00"/>
    <x v="3"/>
    <x v="2"/>
    <x v="1"/>
    <n v="2"/>
    <n v="523.495"/>
    <n v="1046.99"/>
    <x v="0"/>
    <n v="41"/>
    <d v="2025-08-02T00:00:00"/>
    <n v="467"/>
    <x v="0"/>
    <n v="1"/>
    <d v="2024-12-28T00:00:00"/>
    <x v="1"/>
    <x v="3"/>
    <x v="3"/>
    <n v="90"/>
    <n v="1"/>
    <x v="1"/>
  </r>
  <r>
    <s v="C4707"/>
    <x v="1"/>
    <x v="1"/>
    <x v="1"/>
    <d v="2024-05-16T00:00:00"/>
    <s v="O8707"/>
    <d v="2024-04-02T00:00:00"/>
    <x v="2"/>
    <x v="4"/>
    <x v="2"/>
    <n v="1"/>
    <n v="1020.92"/>
    <n v="1020.92"/>
    <x v="1"/>
    <n v="33"/>
    <d v="2024-09-16T00:00:00"/>
    <n v="455"/>
    <x v="1"/>
    <n v="4"/>
    <d v="2024-09-16T00:00:00"/>
    <x v="1"/>
    <x v="6"/>
    <x v="4"/>
    <n v="123"/>
    <n v="0"/>
    <x v="1"/>
  </r>
  <r>
    <s v="C3264"/>
    <x v="2"/>
    <x v="2"/>
    <x v="4"/>
    <d v="2023-09-15T00:00:00"/>
    <s v="O7264"/>
    <d v="2024-04-02T00:00:00"/>
    <x v="1"/>
    <x v="3"/>
    <x v="4"/>
    <n v="4"/>
    <n v="135.33500000000001"/>
    <n v="541.34"/>
    <x v="0"/>
    <n v="1"/>
    <d v="2025-06-05T00:00:00"/>
    <n v="38"/>
    <x v="1"/>
    <n v="3"/>
    <d v="2025-07-16T00:00:00"/>
    <x v="1"/>
    <x v="6"/>
    <x v="4"/>
    <n v="629"/>
    <n v="0"/>
    <x v="1"/>
  </r>
  <r>
    <s v="C2423"/>
    <x v="0"/>
    <x v="0"/>
    <x v="1"/>
    <d v="2025-04-29T00:00:00"/>
    <s v="O6423"/>
    <d v="2024-04-02T00:00:00"/>
    <x v="3"/>
    <x v="3"/>
    <x v="1"/>
    <n v="1"/>
    <n v="380.52"/>
    <n v="380.52"/>
    <x v="1"/>
    <n v="39"/>
    <d v="2025-02-07T00:00:00"/>
    <n v="313"/>
    <x v="0"/>
    <n v="1"/>
    <d v="2025-02-01T00:00:00"/>
    <x v="0"/>
    <x v="6"/>
    <x v="4"/>
    <n v="-81"/>
    <n v="1"/>
    <x v="1"/>
  </r>
  <r>
    <s v="C6063"/>
    <x v="2"/>
    <x v="0"/>
    <x v="3"/>
    <d v="2024-07-02T00:00:00"/>
    <s v="O10063"/>
    <d v="2024-04-02T00:00:00"/>
    <x v="4"/>
    <x v="4"/>
    <x v="2"/>
    <n v="5"/>
    <n v="231.45400000000001"/>
    <n v="1157.27"/>
    <x v="0"/>
    <n v="25"/>
    <d v="2025-06-22T00:00:00"/>
    <n v="140"/>
    <x v="1"/>
    <n v="1"/>
    <d v="2025-05-28T00:00:00"/>
    <x v="2"/>
    <x v="6"/>
    <x v="4"/>
    <n v="355"/>
    <n v="0"/>
    <x v="1"/>
  </r>
  <r>
    <s v="C1019"/>
    <x v="2"/>
    <x v="0"/>
    <x v="2"/>
    <d v="2023-12-27T00:00:00"/>
    <s v="O5019"/>
    <d v="2024-04-02T00:00:00"/>
    <x v="4"/>
    <x v="3"/>
    <x v="3"/>
    <n v="2"/>
    <n v="405.55500000000001"/>
    <n v="811.11"/>
    <x v="1"/>
    <n v="35"/>
    <d v="2024-10-13T00:00:00"/>
    <n v="202"/>
    <x v="1"/>
    <n v="3"/>
    <d v="2024-09-21T00:00:00"/>
    <x v="1"/>
    <x v="6"/>
    <x v="4"/>
    <n v="291"/>
    <n v="0"/>
    <x v="1"/>
  </r>
  <r>
    <s v="C6744"/>
    <x v="1"/>
    <x v="0"/>
    <x v="3"/>
    <d v="2024-08-26T00:00:00"/>
    <s v="O10744"/>
    <d v="2024-05-02T00:00:00"/>
    <x v="2"/>
    <x v="3"/>
    <x v="2"/>
    <n v="3"/>
    <n v="461.85666666666663"/>
    <n v="1385.57"/>
    <x v="2"/>
    <n v="44"/>
    <d v="2025-06-26T00:00:00"/>
    <n v="150"/>
    <x v="0"/>
    <n v="1"/>
    <d v="2024-12-17T00:00:00"/>
    <x v="0"/>
    <x v="1"/>
    <x v="5"/>
    <n v="304"/>
    <n v="1"/>
    <x v="1"/>
  </r>
  <r>
    <s v="C1950"/>
    <x v="1"/>
    <x v="1"/>
    <x v="3"/>
    <d v="2025-02-27T00:00:00"/>
    <s v="O5950"/>
    <d v="2024-05-02T00:00:00"/>
    <x v="0"/>
    <x v="2"/>
    <x v="4"/>
    <n v="5"/>
    <n v="194.63800000000001"/>
    <n v="973.19"/>
    <x v="1"/>
    <n v="37"/>
    <d v="2025-02-01T00:00:00"/>
    <n v="371"/>
    <x v="1"/>
    <n v="2"/>
    <d v="2024-09-28T00:00:00"/>
    <x v="2"/>
    <x v="1"/>
    <x v="5"/>
    <n v="-26"/>
    <n v="0"/>
    <x v="1"/>
  </r>
  <r>
    <s v="C6895"/>
    <x v="1"/>
    <x v="0"/>
    <x v="2"/>
    <d v="2024-02-27T00:00:00"/>
    <s v="O10895"/>
    <d v="2024-05-02T00:00:00"/>
    <x v="1"/>
    <x v="1"/>
    <x v="1"/>
    <n v="5"/>
    <n v="184.268"/>
    <n v="921.34"/>
    <x v="1"/>
    <n v="26"/>
    <d v="2024-12-25T00:00:00"/>
    <n v="337"/>
    <x v="0"/>
    <n v="4"/>
    <d v="2025-06-29T00:00:00"/>
    <x v="2"/>
    <x v="1"/>
    <x v="5"/>
    <n v="302"/>
    <n v="1"/>
    <x v="1"/>
  </r>
  <r>
    <s v="C1761"/>
    <x v="0"/>
    <x v="0"/>
    <x v="0"/>
    <d v="2024-01-11T00:00:00"/>
    <s v="O5761"/>
    <d v="2024-05-02T00:00:00"/>
    <x v="3"/>
    <x v="0"/>
    <x v="1"/>
    <n v="1"/>
    <n v="961.38"/>
    <n v="961.38"/>
    <x v="2"/>
    <n v="1"/>
    <d v="2025-06-15T00:00:00"/>
    <n v="146"/>
    <x v="1"/>
    <n v="2"/>
    <d v="2024-01-12T00:00:00"/>
    <x v="0"/>
    <x v="1"/>
    <x v="5"/>
    <n v="521"/>
    <n v="0"/>
    <x v="1"/>
  </r>
  <r>
    <s v="C3327"/>
    <x v="1"/>
    <x v="2"/>
    <x v="0"/>
    <d v="2024-12-12T00:00:00"/>
    <s v="O7327"/>
    <d v="2024-05-02T00:00:00"/>
    <x v="4"/>
    <x v="0"/>
    <x v="1"/>
    <n v="1"/>
    <n v="1480.59"/>
    <n v="1480.59"/>
    <x v="2"/>
    <n v="40"/>
    <d v="2025-03-26T00:00:00"/>
    <n v="250"/>
    <x v="0"/>
    <n v="5"/>
    <d v="2025-01-27T00:00:00"/>
    <x v="1"/>
    <x v="1"/>
    <x v="5"/>
    <n v="104"/>
    <n v="1"/>
    <x v="1"/>
  </r>
  <r>
    <s v="C5259"/>
    <x v="0"/>
    <x v="2"/>
    <x v="2"/>
    <d v="2025-07-24T00:00:00"/>
    <s v="O9259"/>
    <d v="2024-05-02T00:00:00"/>
    <x v="0"/>
    <x v="2"/>
    <x v="4"/>
    <n v="1"/>
    <n v="348.41"/>
    <n v="348.41"/>
    <x v="0"/>
    <n v="48"/>
    <d v="2024-12-22T00:00:00"/>
    <n v="120"/>
    <x v="1"/>
    <n v="5"/>
    <d v="2025-01-04T00:00:00"/>
    <x v="0"/>
    <x v="1"/>
    <x v="5"/>
    <n v="-214"/>
    <n v="0"/>
    <x v="1"/>
  </r>
  <r>
    <s v="C2530"/>
    <x v="0"/>
    <x v="1"/>
    <x v="2"/>
    <d v="2023-12-10T00:00:00"/>
    <s v="O6530"/>
    <d v="2024-05-02T00:00:00"/>
    <x v="0"/>
    <x v="4"/>
    <x v="4"/>
    <n v="3"/>
    <n v="122.09333333333332"/>
    <n v="366.28"/>
    <x v="1"/>
    <n v="13"/>
    <d v="2025-01-05T00:00:00"/>
    <n v="234"/>
    <x v="1"/>
    <n v="3"/>
    <d v="2025-05-18T00:00:00"/>
    <x v="0"/>
    <x v="1"/>
    <x v="5"/>
    <n v="392"/>
    <n v="0"/>
    <x v="1"/>
  </r>
  <r>
    <s v="C6278"/>
    <x v="0"/>
    <x v="0"/>
    <x v="4"/>
    <d v="2025-10-05T00:00:00"/>
    <s v="O10278"/>
    <d v="2024-05-02T00:00:00"/>
    <x v="1"/>
    <x v="0"/>
    <x v="4"/>
    <n v="3"/>
    <n v="178.83"/>
    <n v="536.49"/>
    <x v="1"/>
    <n v="49"/>
    <d v="2024-03-12T00:00:00"/>
    <n v="272"/>
    <x v="1"/>
    <n v="1"/>
    <d v="2025-04-14T00:00:00"/>
    <x v="2"/>
    <x v="1"/>
    <x v="5"/>
    <n v="-572"/>
    <n v="0"/>
    <x v="1"/>
  </r>
  <r>
    <s v="C1640"/>
    <x v="1"/>
    <x v="1"/>
    <x v="0"/>
    <d v="2025-02-16T00:00:00"/>
    <s v="O5640"/>
    <d v="2024-06-02T00:00:00"/>
    <x v="2"/>
    <x v="0"/>
    <x v="0"/>
    <n v="1"/>
    <n v="1121.1400000000001"/>
    <n v="1121.1400000000001"/>
    <x v="2"/>
    <n v="39"/>
    <d v="2024-12-20T00:00:00"/>
    <n v="31"/>
    <x v="0"/>
    <n v="4"/>
    <d v="2024-11-27T00:00:00"/>
    <x v="2"/>
    <x v="4"/>
    <x v="6"/>
    <n v="-58"/>
    <n v="1"/>
    <x v="1"/>
  </r>
  <r>
    <s v="C5718"/>
    <x v="2"/>
    <x v="2"/>
    <x v="0"/>
    <d v="2024-04-19T00:00:00"/>
    <s v="O9718"/>
    <d v="2024-06-02T00:00:00"/>
    <x v="1"/>
    <x v="1"/>
    <x v="1"/>
    <n v="4"/>
    <n v="255.1"/>
    <n v="1020.4"/>
    <x v="0"/>
    <n v="5"/>
    <d v="2025-01-27T00:00:00"/>
    <n v="73"/>
    <x v="1"/>
    <n v="5"/>
    <d v="2024-01-10T00:00:00"/>
    <x v="0"/>
    <x v="4"/>
    <x v="6"/>
    <n v="283"/>
    <n v="0"/>
    <x v="1"/>
  </r>
  <r>
    <s v="C6084"/>
    <x v="2"/>
    <x v="1"/>
    <x v="1"/>
    <d v="2025-05-18T00:00:00"/>
    <s v="O10084"/>
    <d v="2024-06-02T00:00:00"/>
    <x v="0"/>
    <x v="2"/>
    <x v="1"/>
    <n v="5"/>
    <n v="109.718"/>
    <n v="548.59"/>
    <x v="1"/>
    <n v="50"/>
    <d v="2025-11-03T00:00:00"/>
    <n v="311"/>
    <x v="0"/>
    <n v="5"/>
    <d v="2025-04-08T00:00:00"/>
    <x v="1"/>
    <x v="4"/>
    <x v="6"/>
    <n v="169"/>
    <n v="1"/>
    <x v="1"/>
  </r>
  <r>
    <s v="C3708"/>
    <x v="2"/>
    <x v="0"/>
    <x v="3"/>
    <d v="2023-12-13T00:00:00"/>
    <s v="O7708"/>
    <d v="2024-06-02T00:00:00"/>
    <x v="3"/>
    <x v="2"/>
    <x v="2"/>
    <n v="1"/>
    <n v="1073.18"/>
    <n v="1073.18"/>
    <x v="1"/>
    <n v="1"/>
    <d v="2024-04-12T00:00:00"/>
    <n v="96"/>
    <x v="1"/>
    <n v="1"/>
    <d v="2024-09-23T00:00:00"/>
    <x v="2"/>
    <x v="4"/>
    <x v="6"/>
    <n v="121"/>
    <n v="0"/>
    <x v="1"/>
  </r>
  <r>
    <s v="C4714"/>
    <x v="2"/>
    <x v="1"/>
    <x v="4"/>
    <d v="2024-04-08T00:00:00"/>
    <s v="O8714"/>
    <d v="2024-06-02T00:00:00"/>
    <x v="3"/>
    <x v="1"/>
    <x v="4"/>
    <n v="2"/>
    <n v="500.88"/>
    <n v="1001.76"/>
    <x v="2"/>
    <n v="1"/>
    <d v="2024-09-12T00:00:00"/>
    <n v="115"/>
    <x v="0"/>
    <n v="4"/>
    <d v="2024-12-27T00:00:00"/>
    <x v="1"/>
    <x v="4"/>
    <x v="6"/>
    <n v="157"/>
    <n v="1"/>
    <x v="1"/>
  </r>
  <r>
    <s v="C5104"/>
    <x v="2"/>
    <x v="1"/>
    <x v="4"/>
    <d v="2024-08-28T00:00:00"/>
    <s v="O9104"/>
    <d v="2024-06-02T00:00:00"/>
    <x v="0"/>
    <x v="2"/>
    <x v="4"/>
    <n v="2"/>
    <n v="355.005"/>
    <n v="710.01"/>
    <x v="1"/>
    <n v="46"/>
    <d v="2025-09-03T00:00:00"/>
    <n v="51"/>
    <x v="0"/>
    <n v="2"/>
    <d v="2024-09-18T00:00:00"/>
    <x v="1"/>
    <x v="4"/>
    <x v="6"/>
    <n v="371"/>
    <n v="1"/>
    <x v="1"/>
  </r>
  <r>
    <s v="C3988"/>
    <x v="2"/>
    <x v="0"/>
    <x v="2"/>
    <d v="2024-07-13T00:00:00"/>
    <s v="O7988"/>
    <d v="2024-06-02T00:00:00"/>
    <x v="3"/>
    <x v="2"/>
    <x v="3"/>
    <n v="2"/>
    <n v="440.3"/>
    <n v="880.6"/>
    <x v="0"/>
    <n v="22"/>
    <d v="2024-12-10T00:00:00"/>
    <n v="215"/>
    <x v="0"/>
    <n v="5"/>
    <d v="2025-03-20T00:00:00"/>
    <x v="1"/>
    <x v="4"/>
    <x v="6"/>
    <n v="150"/>
    <n v="1"/>
    <x v="1"/>
  </r>
  <r>
    <s v="C4845"/>
    <x v="0"/>
    <x v="0"/>
    <x v="0"/>
    <d v="2024-09-07T00:00:00"/>
    <s v="O8845"/>
    <d v="2024-06-02T00:00:00"/>
    <x v="3"/>
    <x v="4"/>
    <x v="0"/>
    <n v="3"/>
    <n v="175.92666666666665"/>
    <n v="527.78"/>
    <x v="2"/>
    <n v="6"/>
    <d v="2025-03-27T00:00:00"/>
    <n v="133"/>
    <x v="1"/>
    <n v="5"/>
    <d v="2025-05-28T00:00:00"/>
    <x v="1"/>
    <x v="4"/>
    <x v="6"/>
    <n v="201"/>
    <n v="0"/>
    <x v="1"/>
  </r>
  <r>
    <s v="C4972"/>
    <x v="0"/>
    <x v="0"/>
    <x v="4"/>
    <d v="2025-01-16T00:00:00"/>
    <s v="O8972"/>
    <d v="2024-06-02T00:00:00"/>
    <x v="4"/>
    <x v="0"/>
    <x v="1"/>
    <n v="4"/>
    <n v="63.0625"/>
    <n v="252.25"/>
    <x v="0"/>
    <n v="42"/>
    <d v="2024-09-23T00:00:00"/>
    <n v="163"/>
    <x v="0"/>
    <n v="2"/>
    <d v="2025-03-27T00:00:00"/>
    <x v="0"/>
    <x v="4"/>
    <x v="6"/>
    <n v="-115"/>
    <n v="1"/>
    <x v="1"/>
  </r>
  <r>
    <s v="C3689"/>
    <x v="1"/>
    <x v="2"/>
    <x v="0"/>
    <d v="2024-04-22T00:00:00"/>
    <s v="O7689"/>
    <d v="2024-07-02T00:00:00"/>
    <x v="1"/>
    <x v="3"/>
    <x v="1"/>
    <n v="3"/>
    <n v="409.84333333333331"/>
    <n v="1229.53"/>
    <x v="0"/>
    <n v="6"/>
    <d v="2024-10-21T00:00:00"/>
    <n v="11"/>
    <x v="0"/>
    <n v="4"/>
    <d v="2025-04-07T00:00:00"/>
    <x v="0"/>
    <x v="6"/>
    <x v="7"/>
    <n v="182"/>
    <n v="1"/>
    <x v="1"/>
  </r>
  <r>
    <s v="C3501"/>
    <x v="1"/>
    <x v="2"/>
    <x v="0"/>
    <d v="2023-03-11T00:00:00"/>
    <s v="O7501"/>
    <d v="2024-07-02T00:00:00"/>
    <x v="0"/>
    <x v="0"/>
    <x v="4"/>
    <n v="1"/>
    <n v="776.39"/>
    <n v="776.39"/>
    <x v="1"/>
    <n v="11"/>
    <d v="2025-06-17T00:00:00"/>
    <n v="112"/>
    <x v="1"/>
    <n v="4"/>
    <d v="2024-12-25T00:00:00"/>
    <x v="0"/>
    <x v="6"/>
    <x v="7"/>
    <n v="829"/>
    <n v="0"/>
    <x v="1"/>
  </r>
  <r>
    <s v="C2852"/>
    <x v="2"/>
    <x v="0"/>
    <x v="0"/>
    <d v="2024-02-13T00:00:00"/>
    <s v="O6852"/>
    <d v="2024-07-02T00:00:00"/>
    <x v="3"/>
    <x v="1"/>
    <x v="3"/>
    <n v="3"/>
    <n v="158.20666666666668"/>
    <n v="474.62"/>
    <x v="0"/>
    <n v="26"/>
    <d v="2024-08-29T00:00:00"/>
    <n v="358"/>
    <x v="0"/>
    <n v="3"/>
    <d v="2025-03-19T00:00:00"/>
    <x v="1"/>
    <x v="6"/>
    <x v="7"/>
    <n v="198"/>
    <n v="1"/>
    <x v="1"/>
  </r>
  <r>
    <s v="C6919"/>
    <x v="1"/>
    <x v="0"/>
    <x v="3"/>
    <d v="2025-04-26T00:00:00"/>
    <s v="O10919"/>
    <d v="2024-07-02T00:00:00"/>
    <x v="0"/>
    <x v="2"/>
    <x v="0"/>
    <n v="1"/>
    <n v="435.08"/>
    <n v="435.08"/>
    <x v="2"/>
    <n v="46"/>
    <d v="2025-07-26T00:00:00"/>
    <n v="358"/>
    <x v="0"/>
    <n v="2"/>
    <d v="2025-08-20T00:00:00"/>
    <x v="1"/>
    <x v="6"/>
    <x v="7"/>
    <n v="91"/>
    <n v="1"/>
    <x v="1"/>
  </r>
  <r>
    <s v="C4032"/>
    <x v="0"/>
    <x v="2"/>
    <x v="0"/>
    <d v="2025-05-23T00:00:00"/>
    <s v="O8032"/>
    <d v="2024-07-02T00:00:00"/>
    <x v="0"/>
    <x v="3"/>
    <x v="3"/>
    <n v="5"/>
    <n v="81.658000000000001"/>
    <n v="408.29"/>
    <x v="1"/>
    <n v="47"/>
    <d v="2025-03-15T00:00:00"/>
    <n v="20"/>
    <x v="0"/>
    <n v="2"/>
    <d v="2024-02-11T00:00:00"/>
    <x v="2"/>
    <x v="6"/>
    <x v="7"/>
    <n v="-69"/>
    <n v="1"/>
    <x v="1"/>
  </r>
  <r>
    <s v="C1497"/>
    <x v="0"/>
    <x v="2"/>
    <x v="3"/>
    <d v="2025-08-05T00:00:00"/>
    <s v="O5497"/>
    <d v="2024-07-02T00:00:00"/>
    <x v="4"/>
    <x v="2"/>
    <x v="2"/>
    <n v="3"/>
    <n v="498.09666666666664"/>
    <n v="1494.29"/>
    <x v="1"/>
    <n v="17"/>
    <d v="2025-03-24T00:00:00"/>
    <n v="495"/>
    <x v="1"/>
    <n v="2"/>
    <d v="2024-09-15T00:00:00"/>
    <x v="0"/>
    <x v="6"/>
    <x v="7"/>
    <n v="-134"/>
    <n v="0"/>
    <x v="1"/>
  </r>
  <r>
    <s v="C3342"/>
    <x v="2"/>
    <x v="0"/>
    <x v="0"/>
    <d v="2025-05-05T00:00:00"/>
    <s v="O7342"/>
    <d v="2024-07-02T00:00:00"/>
    <x v="2"/>
    <x v="4"/>
    <x v="2"/>
    <n v="3"/>
    <n v="304.93666666666667"/>
    <n v="914.81"/>
    <x v="1"/>
    <n v="19"/>
    <d v="2025-01-02T00:00:00"/>
    <n v="67"/>
    <x v="0"/>
    <n v="1"/>
    <d v="2025-08-15T00:00:00"/>
    <x v="1"/>
    <x v="6"/>
    <x v="7"/>
    <n v="-123"/>
    <n v="1"/>
    <x v="1"/>
  </r>
  <r>
    <s v="C5194"/>
    <x v="1"/>
    <x v="2"/>
    <x v="1"/>
    <d v="2025-04-17T00:00:00"/>
    <s v="O9194"/>
    <d v="2024-08-02T00:00:00"/>
    <x v="2"/>
    <x v="3"/>
    <x v="1"/>
    <n v="1"/>
    <n v="1021.82"/>
    <n v="1021.82"/>
    <x v="1"/>
    <n v="15"/>
    <d v="2024-10-25T00:00:00"/>
    <n v="430"/>
    <x v="1"/>
    <n v="2"/>
    <d v="2025-12-05T00:00:00"/>
    <x v="2"/>
    <x v="2"/>
    <x v="0"/>
    <n v="-174"/>
    <n v="0"/>
    <x v="1"/>
  </r>
  <r>
    <s v="C5480"/>
    <x v="1"/>
    <x v="0"/>
    <x v="3"/>
    <d v="2024-03-14T00:00:00"/>
    <s v="O9480"/>
    <d v="2024-08-02T00:00:00"/>
    <x v="3"/>
    <x v="1"/>
    <x v="0"/>
    <n v="5"/>
    <n v="284.226"/>
    <n v="1421.13"/>
    <x v="2"/>
    <n v="39"/>
    <d v="2025-07-27T00:00:00"/>
    <n v="352"/>
    <x v="0"/>
    <n v="3"/>
    <d v="2024-10-22T00:00:00"/>
    <x v="1"/>
    <x v="2"/>
    <x v="0"/>
    <n v="500"/>
    <n v="1"/>
    <x v="1"/>
  </r>
  <r>
    <s v="C1319"/>
    <x v="1"/>
    <x v="1"/>
    <x v="1"/>
    <d v="2025-06-23T00:00:00"/>
    <s v="O5319"/>
    <d v="2024-08-02T00:00:00"/>
    <x v="1"/>
    <x v="1"/>
    <x v="4"/>
    <n v="2"/>
    <n v="614.21"/>
    <n v="1228.42"/>
    <x v="0"/>
    <n v="25"/>
    <d v="2024-10-14T00:00:00"/>
    <n v="409"/>
    <x v="1"/>
    <n v="4"/>
    <d v="2025-07-14T00:00:00"/>
    <x v="2"/>
    <x v="2"/>
    <x v="0"/>
    <n v="-252"/>
    <n v="0"/>
    <x v="1"/>
  </r>
  <r>
    <s v="C2589"/>
    <x v="2"/>
    <x v="1"/>
    <x v="3"/>
    <d v="2025-12-05T00:00:00"/>
    <s v="O6589"/>
    <d v="2024-08-02T00:00:00"/>
    <x v="0"/>
    <x v="3"/>
    <x v="0"/>
    <n v="3"/>
    <n v="249.47333333333333"/>
    <n v="748.42"/>
    <x v="1"/>
    <n v="3"/>
    <d v="2024-12-30T00:00:00"/>
    <n v="462"/>
    <x v="1"/>
    <n v="1"/>
    <d v="2024-09-09T00:00:00"/>
    <x v="1"/>
    <x v="2"/>
    <x v="0"/>
    <n v="-340"/>
    <n v="0"/>
    <x v="1"/>
  </r>
  <r>
    <s v="C5232"/>
    <x v="2"/>
    <x v="1"/>
    <x v="2"/>
    <d v="2024-07-22T00:00:00"/>
    <s v="O9232"/>
    <d v="2024-08-02T00:00:00"/>
    <x v="4"/>
    <x v="3"/>
    <x v="2"/>
    <n v="1"/>
    <n v="730.76"/>
    <n v="730.76"/>
    <x v="1"/>
    <n v="34"/>
    <d v="2024-10-15T00:00:00"/>
    <n v="479"/>
    <x v="0"/>
    <n v="2"/>
    <d v="2024-08-21T00:00:00"/>
    <x v="0"/>
    <x v="2"/>
    <x v="0"/>
    <n v="85"/>
    <n v="1"/>
    <x v="1"/>
  </r>
  <r>
    <s v="C2352"/>
    <x v="1"/>
    <x v="0"/>
    <x v="3"/>
    <d v="2024-08-21T00:00:00"/>
    <s v="O6352"/>
    <d v="2024-08-02T00:00:00"/>
    <x v="1"/>
    <x v="2"/>
    <x v="2"/>
    <n v="1"/>
    <n v="938.44"/>
    <n v="938.44"/>
    <x v="2"/>
    <n v="3"/>
    <d v="2025-03-03T00:00:00"/>
    <n v="241"/>
    <x v="0"/>
    <n v="5"/>
    <d v="2024-11-19T00:00:00"/>
    <x v="1"/>
    <x v="2"/>
    <x v="0"/>
    <n v="194"/>
    <n v="1"/>
    <x v="1"/>
  </r>
  <r>
    <s v="C1246"/>
    <x v="1"/>
    <x v="1"/>
    <x v="4"/>
    <d v="2024-07-15T00:00:00"/>
    <s v="O5246"/>
    <d v="2024-08-02T00:00:00"/>
    <x v="3"/>
    <x v="0"/>
    <x v="4"/>
    <n v="3"/>
    <n v="55.23"/>
    <n v="165.69"/>
    <x v="2"/>
    <n v="22"/>
    <d v="2024-12-30T00:00:00"/>
    <n v="236"/>
    <x v="0"/>
    <n v="4"/>
    <d v="2024-08-10T00:00:00"/>
    <x v="2"/>
    <x v="2"/>
    <x v="0"/>
    <n v="168"/>
    <n v="1"/>
    <x v="1"/>
  </r>
  <r>
    <s v="C3363"/>
    <x v="2"/>
    <x v="2"/>
    <x v="0"/>
    <d v="2024-10-03T00:00:00"/>
    <s v="O7363"/>
    <d v="2024-09-02T00:00:00"/>
    <x v="0"/>
    <x v="1"/>
    <x v="1"/>
    <n v="3"/>
    <n v="57.316666666666663"/>
    <n v="171.95"/>
    <x v="0"/>
    <n v="25"/>
    <d v="2025-06-14T00:00:00"/>
    <n v="215"/>
    <x v="0"/>
    <n v="4"/>
    <d v="2025-01-24T00:00:00"/>
    <x v="1"/>
    <x v="5"/>
    <x v="8"/>
    <n v="254"/>
    <n v="1"/>
    <x v="1"/>
  </r>
  <r>
    <s v="C2742"/>
    <x v="1"/>
    <x v="0"/>
    <x v="4"/>
    <d v="2024-03-28T00:00:00"/>
    <s v="O6742"/>
    <d v="2024-09-02T00:00:00"/>
    <x v="1"/>
    <x v="0"/>
    <x v="4"/>
    <n v="1"/>
    <n v="878.99"/>
    <n v="878.99"/>
    <x v="1"/>
    <n v="29"/>
    <d v="2025-07-17T00:00:00"/>
    <n v="105"/>
    <x v="1"/>
    <n v="3"/>
    <d v="2025-08-05T00:00:00"/>
    <x v="0"/>
    <x v="5"/>
    <x v="8"/>
    <n v="476"/>
    <n v="0"/>
    <x v="1"/>
  </r>
  <r>
    <s v="C5193"/>
    <x v="2"/>
    <x v="1"/>
    <x v="0"/>
    <d v="2024-06-19T00:00:00"/>
    <s v="O9193"/>
    <d v="2024-09-02T00:00:00"/>
    <x v="1"/>
    <x v="4"/>
    <x v="1"/>
    <n v="3"/>
    <n v="215.45666666666668"/>
    <n v="646.37"/>
    <x v="2"/>
    <n v="7"/>
    <d v="2025-05-18T00:00:00"/>
    <n v="138"/>
    <x v="0"/>
    <n v="1"/>
    <d v="2025-04-30T00:00:00"/>
    <x v="2"/>
    <x v="5"/>
    <x v="8"/>
    <n v="333"/>
    <n v="1"/>
    <x v="1"/>
  </r>
  <r>
    <s v="C4943"/>
    <x v="1"/>
    <x v="0"/>
    <x v="2"/>
    <d v="2025-08-06T00:00:00"/>
    <s v="O8943"/>
    <d v="2024-09-02T00:00:00"/>
    <x v="1"/>
    <x v="0"/>
    <x v="1"/>
    <n v="3"/>
    <n v="316.14333333333332"/>
    <n v="948.43"/>
    <x v="1"/>
    <n v="44"/>
    <d v="2025-01-17T00:00:00"/>
    <n v="51"/>
    <x v="1"/>
    <n v="2"/>
    <d v="2024-09-13T00:00:00"/>
    <x v="2"/>
    <x v="5"/>
    <x v="8"/>
    <n v="-201"/>
    <n v="0"/>
    <x v="1"/>
  </r>
  <r>
    <s v="C3039"/>
    <x v="1"/>
    <x v="1"/>
    <x v="3"/>
    <d v="2023-10-16T00:00:00"/>
    <s v="O7039"/>
    <d v="2024-09-02T00:00:00"/>
    <x v="2"/>
    <x v="0"/>
    <x v="4"/>
    <n v="4"/>
    <n v="37.659999999999997"/>
    <n v="150.63999999999999"/>
    <x v="0"/>
    <n v="45"/>
    <d v="2025-03-24T00:00:00"/>
    <n v="367"/>
    <x v="0"/>
    <n v="3"/>
    <d v="2025-02-21T00:00:00"/>
    <x v="2"/>
    <x v="5"/>
    <x v="8"/>
    <n v="525"/>
    <n v="1"/>
    <x v="1"/>
  </r>
  <r>
    <s v="C2247"/>
    <x v="2"/>
    <x v="1"/>
    <x v="1"/>
    <d v="2024-10-23T00:00:00"/>
    <s v="O6247"/>
    <d v="2024-09-02T00:00:00"/>
    <x v="3"/>
    <x v="2"/>
    <x v="0"/>
    <n v="4"/>
    <n v="272.03250000000003"/>
    <n v="1088.1300000000001"/>
    <x v="1"/>
    <n v="44"/>
    <d v="2024-10-30T00:00:00"/>
    <n v="63"/>
    <x v="1"/>
    <n v="5"/>
    <d v="2025-10-02T00:00:00"/>
    <x v="1"/>
    <x v="5"/>
    <x v="8"/>
    <n v="7"/>
    <n v="0"/>
    <x v="1"/>
  </r>
  <r>
    <s v="C2982"/>
    <x v="0"/>
    <x v="2"/>
    <x v="4"/>
    <d v="2024-04-17T00:00:00"/>
    <s v="O6982"/>
    <d v="2024-09-02T00:00:00"/>
    <x v="3"/>
    <x v="4"/>
    <x v="0"/>
    <n v="4"/>
    <n v="72.72"/>
    <n v="290.88"/>
    <x v="0"/>
    <n v="21"/>
    <d v="2025-03-06T00:00:00"/>
    <n v="458"/>
    <x v="1"/>
    <n v="4"/>
    <d v="2025-01-28T00:00:00"/>
    <x v="0"/>
    <x v="5"/>
    <x v="8"/>
    <n v="323"/>
    <n v="0"/>
    <x v="1"/>
  </r>
  <r>
    <s v="C5311"/>
    <x v="2"/>
    <x v="1"/>
    <x v="0"/>
    <d v="2025-07-15T00:00:00"/>
    <s v="O9311"/>
    <d v="2024-10-02T00:00:00"/>
    <x v="0"/>
    <x v="3"/>
    <x v="0"/>
    <n v="4"/>
    <n v="277.91250000000002"/>
    <n v="1111.6500000000001"/>
    <x v="2"/>
    <n v="42"/>
    <d v="2025-09-04T00:00:00"/>
    <n v="130"/>
    <x v="1"/>
    <n v="1"/>
    <d v="2025-07-14T00:00:00"/>
    <x v="0"/>
    <x v="0"/>
    <x v="9"/>
    <n v="51"/>
    <n v="0"/>
    <x v="1"/>
  </r>
  <r>
    <s v="C3508"/>
    <x v="2"/>
    <x v="2"/>
    <x v="1"/>
    <d v="2024-06-13T00:00:00"/>
    <s v="O7508"/>
    <d v="2024-10-02T00:00:00"/>
    <x v="0"/>
    <x v="0"/>
    <x v="3"/>
    <n v="2"/>
    <n v="360.78500000000003"/>
    <n v="721.57"/>
    <x v="1"/>
    <n v="34"/>
    <d v="2024-11-12T00:00:00"/>
    <n v="201"/>
    <x v="0"/>
    <n v="1"/>
    <d v="2025-09-07T00:00:00"/>
    <x v="0"/>
    <x v="0"/>
    <x v="9"/>
    <n v="152"/>
    <n v="1"/>
    <x v="1"/>
  </r>
  <r>
    <s v="C4499"/>
    <x v="1"/>
    <x v="2"/>
    <x v="0"/>
    <d v="2024-09-04T00:00:00"/>
    <s v="O8499"/>
    <d v="2024-10-02T00:00:00"/>
    <x v="0"/>
    <x v="0"/>
    <x v="4"/>
    <n v="2"/>
    <n v="159"/>
    <n v="318"/>
    <x v="2"/>
    <n v="48"/>
    <d v="2025-06-18T00:00:00"/>
    <n v="241"/>
    <x v="0"/>
    <n v="5"/>
    <d v="2024-08-10T00:00:00"/>
    <x v="1"/>
    <x v="0"/>
    <x v="9"/>
    <n v="287"/>
    <n v="1"/>
    <x v="1"/>
  </r>
  <r>
    <s v="C3888"/>
    <x v="0"/>
    <x v="2"/>
    <x v="4"/>
    <d v="2024-04-18T00:00:00"/>
    <s v="O7888"/>
    <d v="2024-10-02T00:00:00"/>
    <x v="2"/>
    <x v="0"/>
    <x v="4"/>
    <n v="3"/>
    <n v="447.1033333333333"/>
    <n v="1341.31"/>
    <x v="1"/>
    <n v="2"/>
    <d v="2024-09-17T00:00:00"/>
    <n v="19"/>
    <x v="1"/>
    <n v="1"/>
    <d v="2025-10-04T00:00:00"/>
    <x v="2"/>
    <x v="0"/>
    <x v="9"/>
    <n v="152"/>
    <n v="0"/>
    <x v="1"/>
  </r>
  <r>
    <s v="C5084"/>
    <x v="1"/>
    <x v="0"/>
    <x v="0"/>
    <d v="2024-07-09T00:00:00"/>
    <s v="O9084"/>
    <d v="2024-10-02T00:00:00"/>
    <x v="1"/>
    <x v="4"/>
    <x v="0"/>
    <n v="1"/>
    <n v="1258.9000000000001"/>
    <n v="1258.9000000000001"/>
    <x v="2"/>
    <n v="44"/>
    <d v="2024-05-10T00:00:00"/>
    <n v="225"/>
    <x v="1"/>
    <n v="1"/>
    <d v="2025-06-16T00:00:00"/>
    <x v="0"/>
    <x v="0"/>
    <x v="9"/>
    <n v="-60"/>
    <n v="0"/>
    <x v="1"/>
  </r>
  <r>
    <s v="C1623"/>
    <x v="2"/>
    <x v="1"/>
    <x v="0"/>
    <d v="2024-12-25T00:00:00"/>
    <s v="O5623"/>
    <d v="2024-10-02T00:00:00"/>
    <x v="2"/>
    <x v="1"/>
    <x v="2"/>
    <n v="4"/>
    <n v="342.70249999999999"/>
    <n v="1370.81"/>
    <x v="1"/>
    <n v="36"/>
    <d v="2025-06-03T00:00:00"/>
    <n v="95"/>
    <x v="1"/>
    <n v="1"/>
    <d v="2024-08-28T00:00:00"/>
    <x v="2"/>
    <x v="0"/>
    <x v="9"/>
    <n v="160"/>
    <n v="0"/>
    <x v="1"/>
  </r>
  <r>
    <s v="C6480"/>
    <x v="0"/>
    <x v="1"/>
    <x v="1"/>
    <d v="2023-10-19T00:00:00"/>
    <s v="O10480"/>
    <d v="2024-10-02T00:00:00"/>
    <x v="0"/>
    <x v="2"/>
    <x v="0"/>
    <n v="1"/>
    <n v="820.63"/>
    <n v="820.63"/>
    <x v="0"/>
    <n v="4"/>
    <d v="2025-09-03T00:00:00"/>
    <n v="147"/>
    <x v="0"/>
    <n v="4"/>
    <d v="2024-12-14T00:00:00"/>
    <x v="1"/>
    <x v="0"/>
    <x v="9"/>
    <n v="685"/>
    <n v="1"/>
    <x v="1"/>
  </r>
  <r>
    <s v="C2944"/>
    <x v="0"/>
    <x v="0"/>
    <x v="1"/>
    <d v="2024-08-08T00:00:00"/>
    <s v="O6944"/>
    <d v="2024-10-02T00:00:00"/>
    <x v="0"/>
    <x v="3"/>
    <x v="3"/>
    <n v="3"/>
    <n v="151.66666666666666"/>
    <n v="455"/>
    <x v="2"/>
    <n v="45"/>
    <d v="2025-03-18T00:00:00"/>
    <n v="403"/>
    <x v="0"/>
    <n v="5"/>
    <d v="2025-08-15T00:00:00"/>
    <x v="0"/>
    <x v="0"/>
    <x v="9"/>
    <n v="222"/>
    <n v="1"/>
    <x v="1"/>
  </r>
  <r>
    <s v="C2638"/>
    <x v="1"/>
    <x v="1"/>
    <x v="0"/>
    <d v="2024-04-29T00:00:00"/>
    <s v="O6638"/>
    <d v="2024-11-02T00:00:00"/>
    <x v="1"/>
    <x v="0"/>
    <x v="3"/>
    <n v="2"/>
    <n v="358.33"/>
    <n v="716.66"/>
    <x v="1"/>
    <n v="12"/>
    <d v="2025-08-01T00:00:00"/>
    <n v="187"/>
    <x v="1"/>
    <n v="5"/>
    <d v="2024-10-12T00:00:00"/>
    <x v="0"/>
    <x v="3"/>
    <x v="10"/>
    <n v="459"/>
    <n v="0"/>
    <x v="1"/>
  </r>
  <r>
    <s v="C3602"/>
    <x v="2"/>
    <x v="0"/>
    <x v="0"/>
    <d v="2023-12-10T00:00:00"/>
    <s v="O7602"/>
    <d v="2024-11-02T00:00:00"/>
    <x v="0"/>
    <x v="0"/>
    <x v="4"/>
    <n v="5"/>
    <n v="249.51599999999999"/>
    <n v="1247.58"/>
    <x v="1"/>
    <n v="16"/>
    <d v="2024-08-25T00:00:00"/>
    <n v="442"/>
    <x v="1"/>
    <n v="3"/>
    <d v="2024-09-30T00:00:00"/>
    <x v="2"/>
    <x v="3"/>
    <x v="10"/>
    <n v="259"/>
    <n v="0"/>
    <x v="1"/>
  </r>
  <r>
    <s v="C3368"/>
    <x v="2"/>
    <x v="2"/>
    <x v="0"/>
    <d v="2024-06-19T00:00:00"/>
    <s v="O7368"/>
    <d v="2024-11-02T00:00:00"/>
    <x v="4"/>
    <x v="3"/>
    <x v="3"/>
    <n v="3"/>
    <n v="128.86333333333332"/>
    <n v="386.59"/>
    <x v="2"/>
    <n v="24"/>
    <d v="2024-11-13T00:00:00"/>
    <n v="468"/>
    <x v="0"/>
    <n v="2"/>
    <d v="2024-06-10T00:00:00"/>
    <x v="2"/>
    <x v="3"/>
    <x v="10"/>
    <n v="147"/>
    <n v="1"/>
    <x v="1"/>
  </r>
  <r>
    <s v="C6512"/>
    <x v="1"/>
    <x v="1"/>
    <x v="3"/>
    <d v="2024-06-28T00:00:00"/>
    <s v="O10512"/>
    <d v="2024-11-02T00:00:00"/>
    <x v="0"/>
    <x v="2"/>
    <x v="3"/>
    <n v="4"/>
    <n v="362.3075"/>
    <n v="1449.23"/>
    <x v="2"/>
    <n v="41"/>
    <d v="2025-05-29T00:00:00"/>
    <n v="257"/>
    <x v="1"/>
    <n v="2"/>
    <d v="2024-10-25T00:00:00"/>
    <x v="1"/>
    <x v="3"/>
    <x v="10"/>
    <n v="335"/>
    <n v="0"/>
    <x v="1"/>
  </r>
  <r>
    <s v="C4775"/>
    <x v="2"/>
    <x v="2"/>
    <x v="0"/>
    <d v="2024-02-16T00:00:00"/>
    <s v="O8775"/>
    <d v="2024-11-02T00:00:00"/>
    <x v="3"/>
    <x v="3"/>
    <x v="3"/>
    <n v="4"/>
    <n v="103.0775"/>
    <n v="412.31"/>
    <x v="2"/>
    <n v="14"/>
    <d v="2025-01-07T00:00:00"/>
    <n v="18"/>
    <x v="0"/>
    <n v="2"/>
    <d v="2024-12-19T00:00:00"/>
    <x v="1"/>
    <x v="3"/>
    <x v="10"/>
    <n v="326"/>
    <n v="1"/>
    <x v="1"/>
  </r>
  <r>
    <s v="C6322"/>
    <x v="2"/>
    <x v="1"/>
    <x v="1"/>
    <d v="2024-05-23T00:00:00"/>
    <s v="O10322"/>
    <d v="2024-11-02T00:00:00"/>
    <x v="2"/>
    <x v="3"/>
    <x v="1"/>
    <n v="1"/>
    <n v="1250.97"/>
    <n v="1250.97"/>
    <x v="0"/>
    <n v="16"/>
    <d v="2025-04-06T00:00:00"/>
    <n v="30"/>
    <x v="1"/>
    <n v="3"/>
    <d v="2025-06-24T00:00:00"/>
    <x v="1"/>
    <x v="3"/>
    <x v="10"/>
    <n v="318"/>
    <n v="0"/>
    <x v="1"/>
  </r>
  <r>
    <s v="C5515"/>
    <x v="0"/>
    <x v="1"/>
    <x v="3"/>
    <d v="2023-10-09T00:00:00"/>
    <s v="O9515"/>
    <d v="2024-11-02T00:00:00"/>
    <x v="4"/>
    <x v="3"/>
    <x v="4"/>
    <n v="1"/>
    <n v="985.03"/>
    <n v="985.03"/>
    <x v="1"/>
    <n v="43"/>
    <d v="2024-09-29T00:00:00"/>
    <n v="344"/>
    <x v="1"/>
    <n v="1"/>
    <d v="2024-09-25T00:00:00"/>
    <x v="0"/>
    <x v="3"/>
    <x v="10"/>
    <n v="356"/>
    <n v="0"/>
    <x v="1"/>
  </r>
  <r>
    <s v="C2745"/>
    <x v="0"/>
    <x v="2"/>
    <x v="0"/>
    <d v="2023-08-27T00:00:00"/>
    <s v="O6745"/>
    <d v="2024-11-02T00:00:00"/>
    <x v="4"/>
    <x v="0"/>
    <x v="1"/>
    <n v="3"/>
    <n v="427.97333333333336"/>
    <n v="1283.92"/>
    <x v="0"/>
    <n v="13"/>
    <d v="2024-08-09T00:00:00"/>
    <n v="244"/>
    <x v="1"/>
    <n v="2"/>
    <d v="2024-12-17T00:00:00"/>
    <x v="1"/>
    <x v="3"/>
    <x v="10"/>
    <n v="348"/>
    <n v="0"/>
    <x v="1"/>
  </r>
  <r>
    <s v="C2828"/>
    <x v="2"/>
    <x v="0"/>
    <x v="3"/>
    <d v="2024-03-15T00:00:00"/>
    <s v="O6828"/>
    <d v="2024-11-02T00:00:00"/>
    <x v="3"/>
    <x v="3"/>
    <x v="3"/>
    <n v="5"/>
    <n v="220.98400000000001"/>
    <n v="1104.92"/>
    <x v="0"/>
    <n v="11"/>
    <d v="2025-07-14T00:00:00"/>
    <n v="404"/>
    <x v="0"/>
    <n v="2"/>
    <d v="2024-08-24T00:00:00"/>
    <x v="2"/>
    <x v="3"/>
    <x v="10"/>
    <n v="486"/>
    <n v="1"/>
    <x v="1"/>
  </r>
  <r>
    <s v="C6872"/>
    <x v="1"/>
    <x v="2"/>
    <x v="4"/>
    <d v="2024-04-18T00:00:00"/>
    <s v="O10872"/>
    <d v="2024-11-02T00:00:00"/>
    <x v="4"/>
    <x v="3"/>
    <x v="1"/>
    <n v="4"/>
    <n v="348.14249999999998"/>
    <n v="1392.57"/>
    <x v="2"/>
    <n v="18"/>
    <d v="2025-07-05T00:00:00"/>
    <n v="47"/>
    <x v="0"/>
    <n v="1"/>
    <d v="2024-10-11T00:00:00"/>
    <x v="0"/>
    <x v="3"/>
    <x v="10"/>
    <n v="443"/>
    <n v="1"/>
    <x v="1"/>
  </r>
  <r>
    <s v="C2537"/>
    <x v="0"/>
    <x v="0"/>
    <x v="4"/>
    <d v="2025-06-18T00:00:00"/>
    <s v="O6537"/>
    <d v="2024-12-02T00:00:00"/>
    <x v="4"/>
    <x v="1"/>
    <x v="1"/>
    <n v="3"/>
    <n v="453.63000000000005"/>
    <n v="1360.89"/>
    <x v="0"/>
    <n v="5"/>
    <d v="2025-08-20T00:00:00"/>
    <n v="227"/>
    <x v="0"/>
    <n v="1"/>
    <d v="2024-08-27T00:00:00"/>
    <x v="0"/>
    <x v="5"/>
    <x v="11"/>
    <n v="63"/>
    <n v="1"/>
    <x v="1"/>
  </r>
  <r>
    <s v="C1780"/>
    <x v="0"/>
    <x v="1"/>
    <x v="4"/>
    <d v="2025-04-19T00:00:00"/>
    <s v="O5780"/>
    <d v="2024-12-02T00:00:00"/>
    <x v="2"/>
    <x v="1"/>
    <x v="0"/>
    <n v="5"/>
    <n v="75.45"/>
    <n v="377.25"/>
    <x v="2"/>
    <n v="9"/>
    <d v="2025-05-13T00:00:00"/>
    <n v="422"/>
    <x v="0"/>
    <n v="1"/>
    <d v="2024-08-12T00:00:00"/>
    <x v="1"/>
    <x v="5"/>
    <x v="11"/>
    <n v="24"/>
    <n v="1"/>
    <x v="1"/>
  </r>
  <r>
    <s v="C5698"/>
    <x v="1"/>
    <x v="2"/>
    <x v="2"/>
    <d v="2024-11-07T00:00:00"/>
    <s v="O9698"/>
    <d v="2024-12-02T00:00:00"/>
    <x v="0"/>
    <x v="4"/>
    <x v="1"/>
    <n v="5"/>
    <n v="57.922000000000004"/>
    <n v="289.61"/>
    <x v="0"/>
    <n v="7"/>
    <d v="2025-06-18T00:00:00"/>
    <n v="116"/>
    <x v="1"/>
    <n v="3"/>
    <d v="2024-04-09T00:00:00"/>
    <x v="1"/>
    <x v="5"/>
    <x v="11"/>
    <n v="223"/>
    <n v="0"/>
    <x v="1"/>
  </r>
  <r>
    <s v="C6445"/>
    <x v="2"/>
    <x v="1"/>
    <x v="0"/>
    <d v="2025-05-04T00:00:00"/>
    <s v="O10445"/>
    <d v="2024-12-02T00:00:00"/>
    <x v="1"/>
    <x v="2"/>
    <x v="0"/>
    <n v="1"/>
    <n v="659.93"/>
    <n v="659.93"/>
    <x v="1"/>
    <n v="16"/>
    <d v="2025-04-27T00:00:00"/>
    <n v="113"/>
    <x v="0"/>
    <n v="4"/>
    <d v="2025-05-25T00:00:00"/>
    <x v="2"/>
    <x v="5"/>
    <x v="11"/>
    <n v="-7"/>
    <n v="1"/>
    <x v="1"/>
  </r>
  <r>
    <s v="C4256"/>
    <x v="0"/>
    <x v="2"/>
    <x v="2"/>
    <d v="2024-09-27T00:00:00"/>
    <s v="O8256"/>
    <d v="2024-12-02T00:00:00"/>
    <x v="1"/>
    <x v="3"/>
    <x v="0"/>
    <n v="2"/>
    <n v="483.89499999999998"/>
    <n v="967.79"/>
    <x v="0"/>
    <n v="41"/>
    <d v="2024-11-10T00:00:00"/>
    <n v="412"/>
    <x v="1"/>
    <n v="4"/>
    <d v="2025-06-25T00:00:00"/>
    <x v="0"/>
    <x v="5"/>
    <x v="11"/>
    <n v="44"/>
    <n v="0"/>
    <x v="1"/>
  </r>
  <r>
    <s v="C4690"/>
    <x v="1"/>
    <x v="1"/>
    <x v="4"/>
    <d v="2024-01-17T00:00:00"/>
    <s v="O8690"/>
    <d v="2024-02-13T00:00:00"/>
    <x v="4"/>
    <x v="2"/>
    <x v="3"/>
    <n v="3"/>
    <n v="57.31"/>
    <n v="171.93"/>
    <x v="2"/>
    <n v="16"/>
    <d v="2025-03-20T00:00:00"/>
    <n v="129"/>
    <x v="0"/>
    <n v="4"/>
    <d v="2024-08-29T00:00:00"/>
    <x v="1"/>
    <x v="6"/>
    <x v="2"/>
    <n v="428"/>
    <n v="1"/>
    <x v="1"/>
  </r>
  <r>
    <s v="C1952"/>
    <x v="1"/>
    <x v="1"/>
    <x v="0"/>
    <d v="2024-05-17T00:00:00"/>
    <s v="O5952"/>
    <d v="2024-02-13T00:00:00"/>
    <x v="1"/>
    <x v="1"/>
    <x v="2"/>
    <n v="5"/>
    <n v="126.322"/>
    <n v="631.61"/>
    <x v="2"/>
    <n v="25"/>
    <d v="2025-02-25T00:00:00"/>
    <n v="34"/>
    <x v="0"/>
    <n v="5"/>
    <d v="2024-08-25T00:00:00"/>
    <x v="2"/>
    <x v="6"/>
    <x v="2"/>
    <n v="284"/>
    <n v="1"/>
    <x v="1"/>
  </r>
  <r>
    <s v="C4415"/>
    <x v="1"/>
    <x v="2"/>
    <x v="4"/>
    <d v="2024-07-20T00:00:00"/>
    <s v="O8415"/>
    <d v="2024-02-13T00:00:00"/>
    <x v="4"/>
    <x v="0"/>
    <x v="3"/>
    <n v="3"/>
    <n v="142.6"/>
    <n v="427.8"/>
    <x v="2"/>
    <n v="20"/>
    <d v="2025-03-19T00:00:00"/>
    <n v="11"/>
    <x v="0"/>
    <n v="2"/>
    <d v="2025-02-28T00:00:00"/>
    <x v="2"/>
    <x v="6"/>
    <x v="2"/>
    <n v="242"/>
    <n v="1"/>
    <x v="1"/>
  </r>
  <r>
    <s v="C3108"/>
    <x v="2"/>
    <x v="0"/>
    <x v="3"/>
    <d v="2024-01-28T00:00:00"/>
    <s v="O7108"/>
    <d v="2024-02-14T00:00:00"/>
    <x v="3"/>
    <x v="3"/>
    <x v="1"/>
    <n v="5"/>
    <n v="68.960000000000008"/>
    <n v="344.8"/>
    <x v="0"/>
    <n v="7"/>
    <d v="2025-02-03T00:00:00"/>
    <n v="400"/>
    <x v="0"/>
    <n v="4"/>
    <d v="2024-10-21T00:00:00"/>
    <x v="2"/>
    <x v="0"/>
    <x v="2"/>
    <n v="372"/>
    <n v="1"/>
    <x v="1"/>
  </r>
  <r>
    <s v="C4750"/>
    <x v="0"/>
    <x v="0"/>
    <x v="0"/>
    <d v="2024-02-20T00:00:00"/>
    <s v="O8750"/>
    <d v="2024-02-14T00:00:00"/>
    <x v="3"/>
    <x v="0"/>
    <x v="2"/>
    <n v="1"/>
    <n v="1370.46"/>
    <n v="1370.46"/>
    <x v="1"/>
    <n v="15"/>
    <d v="2025-05-25T00:00:00"/>
    <n v="59"/>
    <x v="1"/>
    <n v="4"/>
    <d v="2024-02-09T00:00:00"/>
    <x v="0"/>
    <x v="0"/>
    <x v="2"/>
    <n v="460"/>
    <n v="0"/>
    <x v="1"/>
  </r>
  <r>
    <s v="C4480"/>
    <x v="0"/>
    <x v="0"/>
    <x v="2"/>
    <d v="2024-08-23T00:00:00"/>
    <s v="O8480"/>
    <d v="2024-02-14T00:00:00"/>
    <x v="1"/>
    <x v="1"/>
    <x v="1"/>
    <n v="1"/>
    <n v="291.02999999999997"/>
    <n v="291.02999999999997"/>
    <x v="1"/>
    <n v="42"/>
    <d v="2025-06-25T00:00:00"/>
    <n v="205"/>
    <x v="1"/>
    <n v="4"/>
    <d v="2024-01-12T00:00:00"/>
    <x v="1"/>
    <x v="0"/>
    <x v="2"/>
    <n v="306"/>
    <n v="0"/>
    <x v="1"/>
  </r>
  <r>
    <s v="C1462"/>
    <x v="2"/>
    <x v="0"/>
    <x v="4"/>
    <d v="2025-10-04T00:00:00"/>
    <s v="O5462"/>
    <d v="2024-02-14T00:00:00"/>
    <x v="0"/>
    <x v="1"/>
    <x v="4"/>
    <n v="4"/>
    <n v="303.92500000000001"/>
    <n v="1215.7"/>
    <x v="1"/>
    <n v="2"/>
    <d v="2025-07-08T00:00:00"/>
    <n v="298"/>
    <x v="0"/>
    <n v="5"/>
    <d v="2024-09-24T00:00:00"/>
    <x v="1"/>
    <x v="0"/>
    <x v="2"/>
    <n v="-88"/>
    <n v="1"/>
    <x v="1"/>
  </r>
  <r>
    <s v="C4524"/>
    <x v="1"/>
    <x v="1"/>
    <x v="4"/>
    <d v="2025-12-05T00:00:00"/>
    <s v="O8524"/>
    <d v="2024-02-14T00:00:00"/>
    <x v="1"/>
    <x v="0"/>
    <x v="2"/>
    <n v="2"/>
    <n v="635.65"/>
    <n v="1271.3"/>
    <x v="1"/>
    <n v="3"/>
    <d v="2025-02-01T00:00:00"/>
    <n v="300"/>
    <x v="0"/>
    <n v="1"/>
    <d v="2025-08-04T00:00:00"/>
    <x v="0"/>
    <x v="0"/>
    <x v="2"/>
    <n v="-307"/>
    <n v="1"/>
    <x v="1"/>
  </r>
  <r>
    <s v="C1199"/>
    <x v="1"/>
    <x v="2"/>
    <x v="2"/>
    <d v="2024-10-08T00:00:00"/>
    <s v="O5199"/>
    <d v="2024-02-15T00:00:00"/>
    <x v="3"/>
    <x v="3"/>
    <x v="4"/>
    <n v="4"/>
    <n v="86.864999999999995"/>
    <n v="347.46"/>
    <x v="1"/>
    <n v="37"/>
    <d v="2024-11-26T00:00:00"/>
    <n v="74"/>
    <x v="1"/>
    <n v="3"/>
    <d v="2025-03-17T00:00:00"/>
    <x v="2"/>
    <x v="1"/>
    <x v="2"/>
    <n v="49"/>
    <n v="0"/>
    <x v="1"/>
  </r>
  <r>
    <s v="C3219"/>
    <x v="0"/>
    <x v="2"/>
    <x v="1"/>
    <d v="2024-08-23T00:00:00"/>
    <s v="O7219"/>
    <d v="2024-02-15T00:00:00"/>
    <x v="4"/>
    <x v="3"/>
    <x v="4"/>
    <n v="1"/>
    <n v="729.97"/>
    <n v="729.97"/>
    <x v="1"/>
    <n v="5"/>
    <d v="2025-07-16T00:00:00"/>
    <n v="472"/>
    <x v="0"/>
    <n v="4"/>
    <d v="2024-10-12T00:00:00"/>
    <x v="2"/>
    <x v="1"/>
    <x v="2"/>
    <n v="327"/>
    <n v="1"/>
    <x v="1"/>
  </r>
  <r>
    <s v="C2407"/>
    <x v="2"/>
    <x v="2"/>
    <x v="3"/>
    <d v="2024-12-15T00:00:00"/>
    <s v="O6407"/>
    <d v="2024-02-15T00:00:00"/>
    <x v="1"/>
    <x v="1"/>
    <x v="2"/>
    <n v="5"/>
    <n v="298.61399999999998"/>
    <n v="1493.07"/>
    <x v="0"/>
    <n v="14"/>
    <d v="2025-02-13T00:00:00"/>
    <n v="423"/>
    <x v="0"/>
    <n v="4"/>
    <d v="2025-05-17T00:00:00"/>
    <x v="0"/>
    <x v="1"/>
    <x v="2"/>
    <n v="60"/>
    <n v="1"/>
    <x v="1"/>
  </r>
  <r>
    <s v="C2199"/>
    <x v="2"/>
    <x v="1"/>
    <x v="3"/>
    <d v="2024-12-28T00:00:00"/>
    <s v="O6199"/>
    <d v="2024-02-15T00:00:00"/>
    <x v="1"/>
    <x v="1"/>
    <x v="4"/>
    <n v="5"/>
    <n v="139.102"/>
    <n v="695.51"/>
    <x v="1"/>
    <n v="27"/>
    <d v="2025-03-23T00:00:00"/>
    <n v="227"/>
    <x v="1"/>
    <n v="3"/>
    <d v="2025-05-24T00:00:00"/>
    <x v="0"/>
    <x v="1"/>
    <x v="2"/>
    <n v="85"/>
    <n v="0"/>
    <x v="1"/>
  </r>
  <r>
    <s v="C1533"/>
    <x v="1"/>
    <x v="0"/>
    <x v="3"/>
    <d v="2025-07-17T00:00:00"/>
    <s v="O5533"/>
    <d v="2024-02-15T00:00:00"/>
    <x v="4"/>
    <x v="1"/>
    <x v="4"/>
    <n v="2"/>
    <n v="210.05500000000001"/>
    <n v="420.11"/>
    <x v="2"/>
    <n v="15"/>
    <d v="2024-07-11T00:00:00"/>
    <n v="281"/>
    <x v="1"/>
    <n v="1"/>
    <d v="2024-08-31T00:00:00"/>
    <x v="1"/>
    <x v="1"/>
    <x v="2"/>
    <n v="-371"/>
    <n v="0"/>
    <x v="1"/>
  </r>
  <r>
    <s v="C4211"/>
    <x v="1"/>
    <x v="1"/>
    <x v="0"/>
    <d v="2024-10-31T00:00:00"/>
    <s v="O8211"/>
    <d v="2024-02-15T00:00:00"/>
    <x v="1"/>
    <x v="0"/>
    <x v="2"/>
    <n v="5"/>
    <n v="105.446"/>
    <n v="527.23"/>
    <x v="0"/>
    <n v="16"/>
    <d v="2025-10-03T00:00:00"/>
    <n v="256"/>
    <x v="1"/>
    <n v="4"/>
    <d v="2025-02-27T00:00:00"/>
    <x v="1"/>
    <x v="1"/>
    <x v="2"/>
    <n v="337"/>
    <n v="0"/>
    <x v="1"/>
  </r>
  <r>
    <s v="C1121"/>
    <x v="2"/>
    <x v="1"/>
    <x v="4"/>
    <d v="2025-11-06T00:00:00"/>
    <s v="O5121"/>
    <d v="2024-02-15T00:00:00"/>
    <x v="2"/>
    <x v="4"/>
    <x v="1"/>
    <n v="5"/>
    <n v="156.94800000000001"/>
    <n v="784.74"/>
    <x v="1"/>
    <n v="22"/>
    <d v="2024-11-14T00:00:00"/>
    <n v="425"/>
    <x v="0"/>
    <n v="1"/>
    <d v="2024-05-10T00:00:00"/>
    <x v="2"/>
    <x v="1"/>
    <x v="2"/>
    <n v="-357"/>
    <n v="1"/>
    <x v="1"/>
  </r>
  <r>
    <s v="C6991"/>
    <x v="2"/>
    <x v="2"/>
    <x v="1"/>
    <d v="2023-09-24T00:00:00"/>
    <s v="O10991"/>
    <d v="2024-02-15T00:00:00"/>
    <x v="1"/>
    <x v="0"/>
    <x v="4"/>
    <n v="4"/>
    <n v="324.6875"/>
    <n v="1298.75"/>
    <x v="2"/>
    <n v="28"/>
    <d v="2024-09-22T00:00:00"/>
    <n v="285"/>
    <x v="0"/>
    <n v="1"/>
    <d v="2025-07-07T00:00:00"/>
    <x v="2"/>
    <x v="1"/>
    <x v="2"/>
    <n v="364"/>
    <n v="1"/>
    <x v="1"/>
  </r>
  <r>
    <s v="C5779"/>
    <x v="1"/>
    <x v="2"/>
    <x v="1"/>
    <d v="2024-07-05T00:00:00"/>
    <s v="O9779"/>
    <d v="2024-02-16T00:00:00"/>
    <x v="1"/>
    <x v="1"/>
    <x v="3"/>
    <n v="1"/>
    <n v="298.83"/>
    <n v="298.83"/>
    <x v="2"/>
    <n v="23"/>
    <d v="2024-10-15T00:00:00"/>
    <n v="275"/>
    <x v="0"/>
    <n v="1"/>
    <d v="2025-06-02T00:00:00"/>
    <x v="0"/>
    <x v="2"/>
    <x v="2"/>
    <n v="102"/>
    <n v="1"/>
    <x v="1"/>
  </r>
  <r>
    <s v="C1719"/>
    <x v="0"/>
    <x v="2"/>
    <x v="2"/>
    <d v="2024-12-24T00:00:00"/>
    <s v="O5719"/>
    <d v="2024-02-16T00:00:00"/>
    <x v="1"/>
    <x v="4"/>
    <x v="0"/>
    <n v="5"/>
    <n v="169.66800000000001"/>
    <n v="848.34"/>
    <x v="2"/>
    <n v="12"/>
    <d v="2025-06-20T00:00:00"/>
    <n v="283"/>
    <x v="1"/>
    <n v="3"/>
    <d v="2025-04-02T00:00:00"/>
    <x v="1"/>
    <x v="2"/>
    <x v="2"/>
    <n v="178"/>
    <n v="0"/>
    <x v="1"/>
  </r>
  <r>
    <s v="C2355"/>
    <x v="0"/>
    <x v="1"/>
    <x v="1"/>
    <d v="2023-09-30T00:00:00"/>
    <s v="O6355"/>
    <d v="2024-02-16T00:00:00"/>
    <x v="0"/>
    <x v="3"/>
    <x v="2"/>
    <n v="2"/>
    <n v="557.125"/>
    <n v="1114.25"/>
    <x v="0"/>
    <n v="47"/>
    <d v="2025-03-30T00:00:00"/>
    <n v="60"/>
    <x v="0"/>
    <n v="4"/>
    <d v="2025-05-25T00:00:00"/>
    <x v="0"/>
    <x v="2"/>
    <x v="2"/>
    <n v="547"/>
    <n v="1"/>
    <x v="1"/>
  </r>
  <r>
    <s v="C3936"/>
    <x v="1"/>
    <x v="0"/>
    <x v="0"/>
    <d v="2025-01-26T00:00:00"/>
    <s v="O7936"/>
    <d v="2024-02-16T00:00:00"/>
    <x v="4"/>
    <x v="2"/>
    <x v="0"/>
    <n v="3"/>
    <n v="269.11333333333334"/>
    <n v="807.34"/>
    <x v="2"/>
    <n v="11"/>
    <d v="2025-07-22T00:00:00"/>
    <n v="44"/>
    <x v="1"/>
    <n v="1"/>
    <d v="2025-05-17T00:00:00"/>
    <x v="2"/>
    <x v="2"/>
    <x v="2"/>
    <n v="177"/>
    <n v="0"/>
    <x v="1"/>
  </r>
  <r>
    <s v="C1003"/>
    <x v="0"/>
    <x v="2"/>
    <x v="4"/>
    <d v="2023-11-15T00:00:00"/>
    <s v="O5003"/>
    <d v="2024-02-16T00:00:00"/>
    <x v="4"/>
    <x v="2"/>
    <x v="2"/>
    <n v="1"/>
    <n v="133.44"/>
    <n v="133.44"/>
    <x v="0"/>
    <n v="16"/>
    <d v="2025-09-03T00:00:00"/>
    <n v="142"/>
    <x v="0"/>
    <n v="2"/>
    <d v="2025-02-16T00:00:00"/>
    <x v="0"/>
    <x v="2"/>
    <x v="2"/>
    <n v="658"/>
    <n v="1"/>
    <x v="1"/>
  </r>
  <r>
    <s v="C2508"/>
    <x v="1"/>
    <x v="2"/>
    <x v="3"/>
    <d v="2024-05-03T00:00:00"/>
    <s v="O6508"/>
    <d v="2024-02-16T00:00:00"/>
    <x v="1"/>
    <x v="0"/>
    <x v="0"/>
    <n v="2"/>
    <n v="89.484999999999999"/>
    <n v="178.97"/>
    <x v="0"/>
    <n v="21"/>
    <d v="2025-02-20T00:00:00"/>
    <n v="322"/>
    <x v="1"/>
    <n v="1"/>
    <d v="2024-02-12T00:00:00"/>
    <x v="1"/>
    <x v="2"/>
    <x v="2"/>
    <n v="293"/>
    <n v="0"/>
    <x v="1"/>
  </r>
  <r>
    <s v="C4398"/>
    <x v="2"/>
    <x v="2"/>
    <x v="3"/>
    <d v="2025-03-07T00:00:00"/>
    <s v="O8398"/>
    <d v="2024-02-16T00:00:00"/>
    <x v="1"/>
    <x v="3"/>
    <x v="0"/>
    <n v="2"/>
    <n v="446.85"/>
    <n v="893.7"/>
    <x v="1"/>
    <n v="33"/>
    <d v="2025-02-20T00:00:00"/>
    <n v="245"/>
    <x v="0"/>
    <n v="1"/>
    <d v="2024-02-11T00:00:00"/>
    <x v="1"/>
    <x v="2"/>
    <x v="2"/>
    <n v="-15"/>
    <n v="1"/>
    <x v="1"/>
  </r>
  <r>
    <s v="C3686"/>
    <x v="0"/>
    <x v="0"/>
    <x v="4"/>
    <d v="2024-12-22T00:00:00"/>
    <s v="O7686"/>
    <d v="2024-02-17T00:00:00"/>
    <x v="2"/>
    <x v="1"/>
    <x v="4"/>
    <n v="4"/>
    <n v="295.065"/>
    <n v="1180.26"/>
    <x v="0"/>
    <n v="33"/>
    <d v="2024-10-25T00:00:00"/>
    <n v="456"/>
    <x v="1"/>
    <n v="2"/>
    <d v="2025-07-26T00:00:00"/>
    <x v="1"/>
    <x v="3"/>
    <x v="2"/>
    <n v="-58"/>
    <n v="0"/>
    <x v="1"/>
  </r>
  <r>
    <s v="C4924"/>
    <x v="0"/>
    <x v="1"/>
    <x v="1"/>
    <d v="2025-06-27T00:00:00"/>
    <s v="O8924"/>
    <d v="2024-02-17T00:00:00"/>
    <x v="2"/>
    <x v="0"/>
    <x v="2"/>
    <n v="5"/>
    <n v="140.346"/>
    <n v="701.73"/>
    <x v="1"/>
    <n v="24"/>
    <d v="2025-01-16T00:00:00"/>
    <n v="394"/>
    <x v="0"/>
    <n v="3"/>
    <d v="2025-11-08T00:00:00"/>
    <x v="1"/>
    <x v="3"/>
    <x v="2"/>
    <n v="-162"/>
    <n v="1"/>
    <x v="1"/>
  </r>
  <r>
    <s v="C6969"/>
    <x v="1"/>
    <x v="0"/>
    <x v="0"/>
    <d v="2024-03-25T00:00:00"/>
    <s v="O10969"/>
    <d v="2024-02-17T00:00:00"/>
    <x v="2"/>
    <x v="2"/>
    <x v="3"/>
    <n v="5"/>
    <n v="242.67199999999997"/>
    <n v="1213.3599999999999"/>
    <x v="0"/>
    <n v="43"/>
    <d v="2025-05-28T00:00:00"/>
    <n v="439"/>
    <x v="1"/>
    <n v="1"/>
    <d v="2024-03-11T00:00:00"/>
    <x v="0"/>
    <x v="3"/>
    <x v="2"/>
    <n v="429"/>
    <n v="0"/>
    <x v="1"/>
  </r>
  <r>
    <s v="C6581"/>
    <x v="2"/>
    <x v="2"/>
    <x v="3"/>
    <d v="2024-11-20T00:00:00"/>
    <s v="O10581"/>
    <d v="2024-02-17T00:00:00"/>
    <x v="0"/>
    <x v="1"/>
    <x v="1"/>
    <n v="2"/>
    <n v="432.58499999999998"/>
    <n v="865.17"/>
    <x v="2"/>
    <n v="8"/>
    <d v="2025-04-07T00:00:00"/>
    <n v="374"/>
    <x v="1"/>
    <n v="3"/>
    <d v="2024-10-15T00:00:00"/>
    <x v="1"/>
    <x v="3"/>
    <x v="2"/>
    <n v="138"/>
    <n v="0"/>
    <x v="1"/>
  </r>
  <r>
    <s v="C2795"/>
    <x v="2"/>
    <x v="1"/>
    <x v="4"/>
    <d v="2023-10-29T00:00:00"/>
    <s v="O6795"/>
    <d v="2024-02-17T00:00:00"/>
    <x v="0"/>
    <x v="3"/>
    <x v="1"/>
    <n v="3"/>
    <n v="128.79333333333332"/>
    <n v="386.38"/>
    <x v="1"/>
    <n v="37"/>
    <d v="2025-06-28T00:00:00"/>
    <n v="257"/>
    <x v="1"/>
    <n v="3"/>
    <d v="2024-11-17T00:00:00"/>
    <x v="0"/>
    <x v="3"/>
    <x v="2"/>
    <n v="608"/>
    <n v="0"/>
    <x v="1"/>
  </r>
  <r>
    <s v="C2707"/>
    <x v="2"/>
    <x v="1"/>
    <x v="3"/>
    <d v="2024-03-10T00:00:00"/>
    <s v="O6707"/>
    <d v="2024-02-17T00:00:00"/>
    <x v="2"/>
    <x v="3"/>
    <x v="1"/>
    <n v="1"/>
    <n v="988.94"/>
    <n v="988.94"/>
    <x v="0"/>
    <n v="49"/>
    <d v="2024-07-12T00:00:00"/>
    <n v="443"/>
    <x v="0"/>
    <n v="3"/>
    <d v="2024-11-28T00:00:00"/>
    <x v="0"/>
    <x v="3"/>
    <x v="2"/>
    <n v="124"/>
    <n v="1"/>
    <x v="1"/>
  </r>
  <r>
    <s v="C4509"/>
    <x v="1"/>
    <x v="2"/>
    <x v="1"/>
    <d v="2024-08-03T00:00:00"/>
    <s v="O8509"/>
    <d v="2024-02-17T00:00:00"/>
    <x v="3"/>
    <x v="1"/>
    <x v="3"/>
    <n v="4"/>
    <n v="276.69"/>
    <n v="1106.76"/>
    <x v="1"/>
    <n v="20"/>
    <d v="2025-11-06T00:00:00"/>
    <n v="368"/>
    <x v="0"/>
    <n v="3"/>
    <d v="2024-09-30T00:00:00"/>
    <x v="2"/>
    <x v="3"/>
    <x v="2"/>
    <n v="460"/>
    <n v="1"/>
    <x v="1"/>
  </r>
  <r>
    <s v="C5876"/>
    <x v="2"/>
    <x v="2"/>
    <x v="4"/>
    <d v="2025-06-17T00:00:00"/>
    <s v="O9876"/>
    <d v="2024-02-17T00:00:00"/>
    <x v="4"/>
    <x v="3"/>
    <x v="2"/>
    <n v="2"/>
    <n v="483.315"/>
    <n v="966.63"/>
    <x v="2"/>
    <n v="18"/>
    <d v="2024-11-28T00:00:00"/>
    <n v="461"/>
    <x v="1"/>
    <n v="4"/>
    <d v="2024-11-23T00:00:00"/>
    <x v="1"/>
    <x v="3"/>
    <x v="2"/>
    <n v="-201"/>
    <n v="0"/>
    <x v="1"/>
  </r>
  <r>
    <s v="C5701"/>
    <x v="1"/>
    <x v="1"/>
    <x v="4"/>
    <d v="2024-09-08T00:00:00"/>
    <s v="O9701"/>
    <d v="2024-02-18T00:00:00"/>
    <x v="3"/>
    <x v="1"/>
    <x v="4"/>
    <n v="2"/>
    <n v="636.91499999999996"/>
    <n v="1273.83"/>
    <x v="1"/>
    <n v="23"/>
    <d v="2025-01-19T00:00:00"/>
    <n v="474"/>
    <x v="1"/>
    <n v="5"/>
    <d v="2025-09-03T00:00:00"/>
    <x v="0"/>
    <x v="4"/>
    <x v="2"/>
    <n v="133"/>
    <n v="0"/>
    <x v="1"/>
  </r>
  <r>
    <s v="C4373"/>
    <x v="0"/>
    <x v="1"/>
    <x v="4"/>
    <d v="2024-12-02T00:00:00"/>
    <s v="O8373"/>
    <d v="2024-02-18T00:00:00"/>
    <x v="4"/>
    <x v="4"/>
    <x v="3"/>
    <n v="1"/>
    <n v="538.38"/>
    <n v="538.38"/>
    <x v="1"/>
    <n v="19"/>
    <d v="2024-08-22T00:00:00"/>
    <n v="208"/>
    <x v="1"/>
    <n v="2"/>
    <d v="2025-02-01T00:00:00"/>
    <x v="2"/>
    <x v="4"/>
    <x v="2"/>
    <n v="-102"/>
    <n v="0"/>
    <x v="1"/>
  </r>
  <r>
    <s v="C2701"/>
    <x v="1"/>
    <x v="1"/>
    <x v="0"/>
    <d v="2024-05-10T00:00:00"/>
    <s v="O6701"/>
    <d v="2024-02-18T00:00:00"/>
    <x v="3"/>
    <x v="4"/>
    <x v="1"/>
    <n v="5"/>
    <n v="136.93"/>
    <n v="684.65"/>
    <x v="0"/>
    <n v="23"/>
    <d v="2025-08-04T00:00:00"/>
    <n v="487"/>
    <x v="0"/>
    <n v="4"/>
    <d v="2024-09-19T00:00:00"/>
    <x v="0"/>
    <x v="4"/>
    <x v="2"/>
    <n v="451"/>
    <n v="1"/>
    <x v="1"/>
  </r>
  <r>
    <s v="C5748"/>
    <x v="1"/>
    <x v="0"/>
    <x v="0"/>
    <d v="2025-03-05T00:00:00"/>
    <s v="O9748"/>
    <d v="2024-02-18T00:00:00"/>
    <x v="0"/>
    <x v="2"/>
    <x v="4"/>
    <n v="4"/>
    <n v="45.317500000000003"/>
    <n v="181.27"/>
    <x v="0"/>
    <n v="47"/>
    <d v="2024-01-09T00:00:00"/>
    <n v="230"/>
    <x v="0"/>
    <n v="1"/>
    <d v="2024-08-11T00:00:00"/>
    <x v="0"/>
    <x v="4"/>
    <x v="2"/>
    <n v="-421"/>
    <n v="1"/>
    <x v="1"/>
  </r>
  <r>
    <s v="C6746"/>
    <x v="2"/>
    <x v="1"/>
    <x v="3"/>
    <d v="2024-08-12T00:00:00"/>
    <s v="O10746"/>
    <d v="2024-02-18T00:00:00"/>
    <x v="4"/>
    <x v="0"/>
    <x v="2"/>
    <n v="1"/>
    <n v="861.14"/>
    <n v="861.14"/>
    <x v="0"/>
    <n v="46"/>
    <d v="2025-06-17T00:00:00"/>
    <n v="15"/>
    <x v="0"/>
    <n v="1"/>
    <d v="2025-11-06T00:00:00"/>
    <x v="2"/>
    <x v="4"/>
    <x v="2"/>
    <n v="309"/>
    <n v="1"/>
    <x v="1"/>
  </r>
  <r>
    <s v="C4744"/>
    <x v="1"/>
    <x v="2"/>
    <x v="2"/>
    <d v="2024-02-02T00:00:00"/>
    <s v="O8744"/>
    <d v="2024-02-18T00:00:00"/>
    <x v="2"/>
    <x v="0"/>
    <x v="4"/>
    <n v="5"/>
    <n v="199.09200000000001"/>
    <n v="995.46"/>
    <x v="1"/>
    <n v="8"/>
    <d v="2025-03-13T00:00:00"/>
    <n v="112"/>
    <x v="1"/>
    <n v="3"/>
    <d v="2025-05-29T00:00:00"/>
    <x v="2"/>
    <x v="4"/>
    <x v="2"/>
    <n v="405"/>
    <n v="0"/>
    <x v="1"/>
  </r>
  <r>
    <s v="C1214"/>
    <x v="1"/>
    <x v="0"/>
    <x v="3"/>
    <d v="2024-05-18T00:00:00"/>
    <s v="O5214"/>
    <d v="2024-02-18T00:00:00"/>
    <x v="0"/>
    <x v="3"/>
    <x v="2"/>
    <n v="4"/>
    <n v="268.58499999999998"/>
    <n v="1074.3399999999999"/>
    <x v="1"/>
    <n v="35"/>
    <d v="2024-10-26T00:00:00"/>
    <n v="225"/>
    <x v="0"/>
    <n v="4"/>
    <d v="2025-01-01T00:00:00"/>
    <x v="0"/>
    <x v="4"/>
    <x v="2"/>
    <n v="161"/>
    <n v="1"/>
    <x v="1"/>
  </r>
  <r>
    <s v="C2784"/>
    <x v="0"/>
    <x v="0"/>
    <x v="2"/>
    <d v="2025-06-25T00:00:00"/>
    <s v="O6784"/>
    <d v="2024-02-18T00:00:00"/>
    <x v="1"/>
    <x v="4"/>
    <x v="1"/>
    <n v="3"/>
    <n v="214.63333333333333"/>
    <n v="643.9"/>
    <x v="2"/>
    <n v="15"/>
    <d v="2025-08-18T00:00:00"/>
    <n v="310"/>
    <x v="1"/>
    <n v="5"/>
    <d v="2024-02-10T00:00:00"/>
    <x v="2"/>
    <x v="4"/>
    <x v="2"/>
    <n v="54"/>
    <n v="0"/>
    <x v="1"/>
  </r>
  <r>
    <s v="C6191"/>
    <x v="1"/>
    <x v="2"/>
    <x v="2"/>
    <d v="2024-03-12T00:00:00"/>
    <s v="O10191"/>
    <d v="2024-02-18T00:00:00"/>
    <x v="4"/>
    <x v="4"/>
    <x v="3"/>
    <n v="5"/>
    <n v="119.232"/>
    <n v="596.16"/>
    <x v="1"/>
    <n v="49"/>
    <d v="2024-12-14T00:00:00"/>
    <n v="136"/>
    <x v="1"/>
    <n v="3"/>
    <d v="2025-08-03T00:00:00"/>
    <x v="0"/>
    <x v="4"/>
    <x v="2"/>
    <n v="277"/>
    <n v="0"/>
    <x v="1"/>
  </r>
  <r>
    <s v="C4682"/>
    <x v="0"/>
    <x v="1"/>
    <x v="2"/>
    <d v="2024-07-29T00:00:00"/>
    <s v="O8682"/>
    <d v="2024-02-18T00:00:00"/>
    <x v="1"/>
    <x v="3"/>
    <x v="2"/>
    <n v="3"/>
    <n v="162.21"/>
    <n v="486.63"/>
    <x v="0"/>
    <n v="49"/>
    <d v="2024-12-28T00:00:00"/>
    <n v="94"/>
    <x v="1"/>
    <n v="1"/>
    <d v="2025-02-19T00:00:00"/>
    <x v="1"/>
    <x v="4"/>
    <x v="2"/>
    <n v="152"/>
    <n v="0"/>
    <x v="1"/>
  </r>
  <r>
    <s v="C3772"/>
    <x v="1"/>
    <x v="1"/>
    <x v="3"/>
    <d v="2024-03-16T00:00:00"/>
    <s v="O7772"/>
    <d v="2024-02-19T00:00:00"/>
    <x v="2"/>
    <x v="1"/>
    <x v="1"/>
    <n v="5"/>
    <n v="95.611999999999995"/>
    <n v="478.06"/>
    <x v="1"/>
    <n v="25"/>
    <d v="2025-03-07T00:00:00"/>
    <n v="390"/>
    <x v="1"/>
    <n v="1"/>
    <d v="2025-03-01T00:00:00"/>
    <x v="0"/>
    <x v="5"/>
    <x v="2"/>
    <n v="356"/>
    <n v="0"/>
    <x v="1"/>
  </r>
  <r>
    <s v="C4820"/>
    <x v="0"/>
    <x v="1"/>
    <x v="4"/>
    <d v="2025-11-07T00:00:00"/>
    <s v="O8820"/>
    <d v="2024-02-19T00:00:00"/>
    <x v="3"/>
    <x v="4"/>
    <x v="1"/>
    <n v="3"/>
    <n v="171.72333333333333"/>
    <n v="515.16999999999996"/>
    <x v="0"/>
    <n v="20"/>
    <d v="2025-10-08T00:00:00"/>
    <n v="450"/>
    <x v="1"/>
    <n v="3"/>
    <d v="2025-01-27T00:00:00"/>
    <x v="2"/>
    <x v="5"/>
    <x v="2"/>
    <n v="-30"/>
    <n v="0"/>
    <x v="1"/>
  </r>
  <r>
    <s v="C4325"/>
    <x v="2"/>
    <x v="1"/>
    <x v="2"/>
    <d v="2025-08-14T00:00:00"/>
    <s v="O8325"/>
    <d v="2024-02-19T00:00:00"/>
    <x v="2"/>
    <x v="1"/>
    <x v="0"/>
    <n v="2"/>
    <n v="481.19499999999999"/>
    <n v="962.39"/>
    <x v="1"/>
    <n v="1"/>
    <d v="2025-01-07T00:00:00"/>
    <n v="273"/>
    <x v="0"/>
    <n v="1"/>
    <d v="2025-04-26T00:00:00"/>
    <x v="0"/>
    <x v="5"/>
    <x v="2"/>
    <n v="-219"/>
    <n v="1"/>
    <x v="1"/>
  </r>
  <r>
    <s v="C3234"/>
    <x v="1"/>
    <x v="2"/>
    <x v="4"/>
    <d v="2024-06-24T00:00:00"/>
    <s v="O7234"/>
    <d v="2024-02-19T00:00:00"/>
    <x v="1"/>
    <x v="1"/>
    <x v="0"/>
    <n v="3"/>
    <n v="485.33666666666664"/>
    <n v="1456.01"/>
    <x v="2"/>
    <n v="42"/>
    <d v="2024-04-11T00:00:00"/>
    <n v="404"/>
    <x v="0"/>
    <n v="4"/>
    <d v="2025-01-21T00:00:00"/>
    <x v="1"/>
    <x v="5"/>
    <x v="2"/>
    <n v="-74"/>
    <n v="1"/>
    <x v="1"/>
  </r>
  <r>
    <s v="C3712"/>
    <x v="0"/>
    <x v="1"/>
    <x v="1"/>
    <d v="2024-09-27T00:00:00"/>
    <s v="O7712"/>
    <d v="2024-02-19T00:00:00"/>
    <x v="0"/>
    <x v="0"/>
    <x v="2"/>
    <n v="3"/>
    <n v="99.576666666666668"/>
    <n v="298.73"/>
    <x v="0"/>
    <n v="17"/>
    <d v="2024-12-28T00:00:00"/>
    <n v="28"/>
    <x v="1"/>
    <n v="5"/>
    <d v="2025-03-07T00:00:00"/>
    <x v="1"/>
    <x v="5"/>
    <x v="2"/>
    <n v="92"/>
    <n v="0"/>
    <x v="1"/>
  </r>
  <r>
    <s v="C5492"/>
    <x v="0"/>
    <x v="1"/>
    <x v="0"/>
    <d v="2024-04-30T00:00:00"/>
    <s v="O9492"/>
    <d v="2024-02-19T00:00:00"/>
    <x v="4"/>
    <x v="0"/>
    <x v="3"/>
    <n v="3"/>
    <n v="425.46000000000004"/>
    <n v="1276.3800000000001"/>
    <x v="0"/>
    <n v="34"/>
    <d v="2024-01-09T00:00:00"/>
    <n v="286"/>
    <x v="0"/>
    <n v="1"/>
    <d v="2025-05-16T00:00:00"/>
    <x v="1"/>
    <x v="5"/>
    <x v="2"/>
    <n v="-112"/>
    <n v="1"/>
    <x v="1"/>
  </r>
  <r>
    <s v="C4601"/>
    <x v="1"/>
    <x v="0"/>
    <x v="0"/>
    <d v="2024-07-21T00:00:00"/>
    <s v="O8601"/>
    <d v="2024-02-19T00:00:00"/>
    <x v="2"/>
    <x v="0"/>
    <x v="4"/>
    <n v="4"/>
    <n v="117.42749999999999"/>
    <n v="469.71"/>
    <x v="2"/>
    <n v="1"/>
    <d v="2024-10-24T00:00:00"/>
    <n v="156"/>
    <x v="0"/>
    <n v="5"/>
    <d v="2024-11-23T00:00:00"/>
    <x v="0"/>
    <x v="5"/>
    <x v="2"/>
    <n v="95"/>
    <n v="1"/>
    <x v="1"/>
  </r>
  <r>
    <s v="C3927"/>
    <x v="2"/>
    <x v="1"/>
    <x v="2"/>
    <d v="2024-09-17T00:00:00"/>
    <s v="O7927"/>
    <d v="2024-02-20T00:00:00"/>
    <x v="4"/>
    <x v="3"/>
    <x v="4"/>
    <n v="2"/>
    <n v="396.88499999999999"/>
    <n v="793.77"/>
    <x v="1"/>
    <n v="19"/>
    <d v="2024-11-09T00:00:00"/>
    <n v="56"/>
    <x v="1"/>
    <n v="5"/>
    <d v="2025-05-23T00:00:00"/>
    <x v="1"/>
    <x v="6"/>
    <x v="2"/>
    <n v="53"/>
    <n v="0"/>
    <x v="1"/>
  </r>
  <r>
    <s v="C5697"/>
    <x v="0"/>
    <x v="2"/>
    <x v="1"/>
    <d v="2023-09-18T00:00:00"/>
    <s v="O9697"/>
    <d v="2024-02-20T00:00:00"/>
    <x v="1"/>
    <x v="0"/>
    <x v="1"/>
    <n v="2"/>
    <n v="643.99"/>
    <n v="1287.98"/>
    <x v="0"/>
    <n v="17"/>
    <d v="2025-11-01T00:00:00"/>
    <n v="392"/>
    <x v="0"/>
    <n v="5"/>
    <d v="2025-06-25T00:00:00"/>
    <x v="2"/>
    <x v="6"/>
    <x v="2"/>
    <n v="775"/>
    <n v="1"/>
    <x v="1"/>
  </r>
  <r>
    <s v="C2882"/>
    <x v="0"/>
    <x v="0"/>
    <x v="0"/>
    <d v="2025-03-16T00:00:00"/>
    <s v="O6882"/>
    <d v="2024-02-20T00:00:00"/>
    <x v="3"/>
    <x v="3"/>
    <x v="3"/>
    <n v="3"/>
    <n v="348.72"/>
    <n v="1046.1600000000001"/>
    <x v="1"/>
    <n v="2"/>
    <d v="2024-08-21T00:00:00"/>
    <n v="435"/>
    <x v="0"/>
    <n v="5"/>
    <d v="2024-06-11T00:00:00"/>
    <x v="1"/>
    <x v="6"/>
    <x v="2"/>
    <n v="-207"/>
    <n v="1"/>
    <x v="1"/>
  </r>
  <r>
    <s v="C4854"/>
    <x v="2"/>
    <x v="2"/>
    <x v="2"/>
    <d v="2025-04-02T00:00:00"/>
    <s v="O8854"/>
    <d v="2024-02-20T00:00:00"/>
    <x v="2"/>
    <x v="3"/>
    <x v="4"/>
    <n v="3"/>
    <n v="199.99"/>
    <n v="599.97"/>
    <x v="1"/>
    <n v="33"/>
    <d v="2024-10-26T00:00:00"/>
    <n v="320"/>
    <x v="0"/>
    <n v="4"/>
    <d v="2025-06-05T00:00:00"/>
    <x v="2"/>
    <x v="6"/>
    <x v="2"/>
    <n v="-158"/>
    <n v="1"/>
    <x v="1"/>
  </r>
  <r>
    <s v="C6589"/>
    <x v="0"/>
    <x v="0"/>
    <x v="0"/>
    <d v="2024-02-16T00:00:00"/>
    <s v="O10589"/>
    <d v="2024-02-20T00:00:00"/>
    <x v="3"/>
    <x v="4"/>
    <x v="3"/>
    <n v="2"/>
    <n v="117.91"/>
    <n v="235.82"/>
    <x v="2"/>
    <n v="11"/>
    <d v="2024-12-20T00:00:00"/>
    <n v="40"/>
    <x v="1"/>
    <n v="5"/>
    <d v="2025-10-07T00:00:00"/>
    <x v="0"/>
    <x v="6"/>
    <x v="2"/>
    <n v="308"/>
    <n v="0"/>
    <x v="1"/>
  </r>
  <r>
    <s v="C6151"/>
    <x v="2"/>
    <x v="2"/>
    <x v="0"/>
    <d v="2024-01-19T00:00:00"/>
    <s v="O10151"/>
    <d v="2024-02-20T00:00:00"/>
    <x v="0"/>
    <x v="1"/>
    <x v="4"/>
    <n v="5"/>
    <n v="99.768000000000001"/>
    <n v="498.84"/>
    <x v="0"/>
    <n v="24"/>
    <d v="2024-11-19T00:00:00"/>
    <n v="111"/>
    <x v="1"/>
    <n v="2"/>
    <d v="2024-09-09T00:00:00"/>
    <x v="2"/>
    <x v="6"/>
    <x v="2"/>
    <n v="305"/>
    <n v="0"/>
    <x v="1"/>
  </r>
  <r>
    <s v="C6103"/>
    <x v="1"/>
    <x v="0"/>
    <x v="0"/>
    <d v="2024-03-30T00:00:00"/>
    <s v="O10103"/>
    <d v="2024-02-20T00:00:00"/>
    <x v="2"/>
    <x v="2"/>
    <x v="2"/>
    <n v="3"/>
    <n v="332.90333333333336"/>
    <n v="998.71"/>
    <x v="2"/>
    <n v="16"/>
    <d v="2025-06-02T00:00:00"/>
    <n v="317"/>
    <x v="1"/>
    <n v="5"/>
    <d v="2025-06-18T00:00:00"/>
    <x v="1"/>
    <x v="6"/>
    <x v="2"/>
    <n v="429"/>
    <n v="0"/>
    <x v="1"/>
  </r>
  <r>
    <s v="C4664"/>
    <x v="0"/>
    <x v="2"/>
    <x v="1"/>
    <d v="2024-12-22T00:00:00"/>
    <s v="O8664"/>
    <d v="2024-02-20T00:00:00"/>
    <x v="1"/>
    <x v="0"/>
    <x v="3"/>
    <n v="1"/>
    <n v="478.34"/>
    <n v="478.34"/>
    <x v="2"/>
    <n v="9"/>
    <d v="2025-02-08T00:00:00"/>
    <n v="252"/>
    <x v="1"/>
    <n v="3"/>
    <d v="2024-01-09T00:00:00"/>
    <x v="0"/>
    <x v="6"/>
    <x v="2"/>
    <n v="48"/>
    <n v="0"/>
    <x v="1"/>
  </r>
  <r>
    <s v="C1446"/>
    <x v="1"/>
    <x v="0"/>
    <x v="3"/>
    <d v="2024-10-01T00:00:00"/>
    <s v="O5446"/>
    <d v="2024-02-21T00:00:00"/>
    <x v="4"/>
    <x v="4"/>
    <x v="1"/>
    <n v="2"/>
    <n v="56.64"/>
    <n v="113.28"/>
    <x v="1"/>
    <n v="16"/>
    <d v="2025-06-02T00:00:00"/>
    <n v="141"/>
    <x v="0"/>
    <n v="3"/>
    <d v="2025-05-04T00:00:00"/>
    <x v="0"/>
    <x v="0"/>
    <x v="2"/>
    <n v="244"/>
    <n v="1"/>
    <x v="1"/>
  </r>
  <r>
    <s v="C4570"/>
    <x v="2"/>
    <x v="0"/>
    <x v="2"/>
    <d v="2024-04-14T00:00:00"/>
    <s v="O8570"/>
    <d v="2024-02-21T00:00:00"/>
    <x v="3"/>
    <x v="2"/>
    <x v="1"/>
    <n v="1"/>
    <n v="342.45"/>
    <n v="342.45"/>
    <x v="2"/>
    <n v="11"/>
    <d v="2025-03-28T00:00:00"/>
    <n v="164"/>
    <x v="0"/>
    <n v="4"/>
    <d v="2025-06-18T00:00:00"/>
    <x v="1"/>
    <x v="0"/>
    <x v="2"/>
    <n v="348"/>
    <n v="1"/>
    <x v="1"/>
  </r>
  <r>
    <s v="C6344"/>
    <x v="2"/>
    <x v="2"/>
    <x v="1"/>
    <d v="2025-03-08T00:00:00"/>
    <s v="O10344"/>
    <d v="2024-02-21T00:00:00"/>
    <x v="0"/>
    <x v="1"/>
    <x v="4"/>
    <n v="1"/>
    <n v="854.74"/>
    <n v="854.74"/>
    <x v="0"/>
    <n v="40"/>
    <d v="2025-02-25T00:00:00"/>
    <n v="280"/>
    <x v="1"/>
    <n v="4"/>
    <d v="2024-09-12T00:00:00"/>
    <x v="0"/>
    <x v="0"/>
    <x v="2"/>
    <n v="-11"/>
    <n v="0"/>
    <x v="1"/>
  </r>
  <r>
    <s v="C2413"/>
    <x v="0"/>
    <x v="1"/>
    <x v="0"/>
    <d v="2024-05-01T00:00:00"/>
    <s v="O6413"/>
    <d v="2024-02-21T00:00:00"/>
    <x v="2"/>
    <x v="1"/>
    <x v="3"/>
    <n v="5"/>
    <n v="272.79399999999998"/>
    <n v="1363.97"/>
    <x v="0"/>
    <n v="30"/>
    <d v="2024-12-28T00:00:00"/>
    <n v="71"/>
    <x v="1"/>
    <n v="3"/>
    <d v="2024-03-11T00:00:00"/>
    <x v="0"/>
    <x v="0"/>
    <x v="2"/>
    <n v="241"/>
    <n v="0"/>
    <x v="1"/>
  </r>
  <r>
    <s v="C6816"/>
    <x v="0"/>
    <x v="2"/>
    <x v="2"/>
    <d v="2024-10-01T00:00:00"/>
    <s v="O10816"/>
    <d v="2024-02-21T00:00:00"/>
    <x v="0"/>
    <x v="2"/>
    <x v="3"/>
    <n v="1"/>
    <n v="546.03"/>
    <n v="546.03"/>
    <x v="0"/>
    <n v="41"/>
    <d v="2025-01-15T00:00:00"/>
    <n v="478"/>
    <x v="0"/>
    <n v="4"/>
    <d v="2025-07-18T00:00:00"/>
    <x v="1"/>
    <x v="0"/>
    <x v="2"/>
    <n v="106"/>
    <n v="1"/>
    <x v="1"/>
  </r>
  <r>
    <s v="C4771"/>
    <x v="2"/>
    <x v="2"/>
    <x v="2"/>
    <d v="2025-06-28T00:00:00"/>
    <s v="O8771"/>
    <d v="2024-02-21T00:00:00"/>
    <x v="1"/>
    <x v="0"/>
    <x v="3"/>
    <n v="2"/>
    <n v="138.30000000000001"/>
    <n v="276.60000000000002"/>
    <x v="2"/>
    <n v="7"/>
    <d v="2025-04-30T00:00:00"/>
    <n v="85"/>
    <x v="0"/>
    <n v="3"/>
    <d v="2025-11-08T00:00:00"/>
    <x v="1"/>
    <x v="0"/>
    <x v="2"/>
    <n v="-59"/>
    <n v="1"/>
    <x v="1"/>
  </r>
  <r>
    <s v="C2032"/>
    <x v="0"/>
    <x v="0"/>
    <x v="0"/>
    <d v="2024-09-01T00:00:00"/>
    <s v="O6032"/>
    <d v="2024-02-21T00:00:00"/>
    <x v="0"/>
    <x v="1"/>
    <x v="2"/>
    <n v="3"/>
    <n v="459.42666666666668"/>
    <n v="1378.28"/>
    <x v="0"/>
    <n v="50"/>
    <d v="2025-06-20T00:00:00"/>
    <n v="107"/>
    <x v="1"/>
    <n v="2"/>
    <d v="2025-07-15T00:00:00"/>
    <x v="0"/>
    <x v="0"/>
    <x v="2"/>
    <n v="292"/>
    <n v="0"/>
    <x v="1"/>
  </r>
  <r>
    <s v="C4827"/>
    <x v="0"/>
    <x v="2"/>
    <x v="2"/>
    <d v="2024-11-28T00:00:00"/>
    <s v="O8827"/>
    <d v="2024-02-21T00:00:00"/>
    <x v="3"/>
    <x v="4"/>
    <x v="2"/>
    <n v="1"/>
    <n v="218.31"/>
    <n v="218.31"/>
    <x v="1"/>
    <n v="20"/>
    <d v="2025-09-08T00:00:00"/>
    <n v="84"/>
    <x v="1"/>
    <n v="4"/>
    <d v="2025-04-24T00:00:00"/>
    <x v="2"/>
    <x v="0"/>
    <x v="2"/>
    <n v="284"/>
    <n v="0"/>
    <x v="1"/>
  </r>
  <r>
    <s v="C4157"/>
    <x v="2"/>
    <x v="1"/>
    <x v="1"/>
    <d v="2025-04-05T00:00:00"/>
    <s v="O8157"/>
    <d v="2024-02-21T00:00:00"/>
    <x v="2"/>
    <x v="4"/>
    <x v="3"/>
    <n v="2"/>
    <n v="742.48500000000001"/>
    <n v="1484.97"/>
    <x v="0"/>
    <n v="3"/>
    <d v="2025-03-03T00:00:00"/>
    <n v="323"/>
    <x v="1"/>
    <n v="4"/>
    <d v="2024-11-21T00:00:00"/>
    <x v="1"/>
    <x v="0"/>
    <x v="2"/>
    <n v="-33"/>
    <n v="0"/>
    <x v="1"/>
  </r>
  <r>
    <s v="C3691"/>
    <x v="1"/>
    <x v="1"/>
    <x v="0"/>
    <d v="2024-07-03T00:00:00"/>
    <s v="O7691"/>
    <d v="2024-02-22T00:00:00"/>
    <x v="4"/>
    <x v="2"/>
    <x v="3"/>
    <n v="4"/>
    <n v="203.4075"/>
    <n v="813.63"/>
    <x v="0"/>
    <n v="36"/>
    <d v="2025-04-03T00:00:00"/>
    <n v="51"/>
    <x v="1"/>
    <n v="4"/>
    <d v="2025-03-21T00:00:00"/>
    <x v="2"/>
    <x v="1"/>
    <x v="2"/>
    <n v="274"/>
    <n v="0"/>
    <x v="1"/>
  </r>
  <r>
    <s v="C3229"/>
    <x v="1"/>
    <x v="1"/>
    <x v="4"/>
    <d v="2025-02-22T00:00:00"/>
    <s v="O7229"/>
    <d v="2024-02-22T00:00:00"/>
    <x v="4"/>
    <x v="3"/>
    <x v="0"/>
    <n v="2"/>
    <n v="261.2"/>
    <n v="522.4"/>
    <x v="0"/>
    <n v="11"/>
    <d v="2024-09-18T00:00:00"/>
    <n v="47"/>
    <x v="0"/>
    <n v="5"/>
    <d v="2024-04-10T00:00:00"/>
    <x v="2"/>
    <x v="1"/>
    <x v="2"/>
    <n v="-157"/>
    <n v="1"/>
    <x v="1"/>
  </r>
  <r>
    <s v="C3156"/>
    <x v="2"/>
    <x v="1"/>
    <x v="0"/>
    <d v="2024-01-24T00:00:00"/>
    <s v="O7156"/>
    <d v="2024-02-22T00:00:00"/>
    <x v="1"/>
    <x v="1"/>
    <x v="2"/>
    <n v="1"/>
    <n v="420.14"/>
    <n v="420.14"/>
    <x v="2"/>
    <n v="14"/>
    <d v="2024-06-12T00:00:00"/>
    <n v="265"/>
    <x v="1"/>
    <n v="2"/>
    <d v="2024-10-19T00:00:00"/>
    <x v="1"/>
    <x v="1"/>
    <x v="2"/>
    <n v="140"/>
    <n v="0"/>
    <x v="1"/>
  </r>
  <r>
    <s v="C2573"/>
    <x v="2"/>
    <x v="2"/>
    <x v="1"/>
    <d v="2024-05-31T00:00:00"/>
    <s v="O6573"/>
    <d v="2024-02-22T00:00:00"/>
    <x v="3"/>
    <x v="0"/>
    <x v="4"/>
    <n v="3"/>
    <n v="366.87666666666672"/>
    <n v="1100.6300000000001"/>
    <x v="0"/>
    <n v="29"/>
    <d v="2024-08-12T00:00:00"/>
    <n v="412"/>
    <x v="0"/>
    <n v="4"/>
    <d v="2025-05-21T00:00:00"/>
    <x v="0"/>
    <x v="1"/>
    <x v="2"/>
    <n v="73"/>
    <n v="1"/>
    <x v="1"/>
  </r>
  <r>
    <s v="C3519"/>
    <x v="2"/>
    <x v="2"/>
    <x v="4"/>
    <d v="2024-09-20T00:00:00"/>
    <s v="O7519"/>
    <d v="2024-02-22T00:00:00"/>
    <x v="1"/>
    <x v="3"/>
    <x v="1"/>
    <n v="1"/>
    <n v="1338.35"/>
    <n v="1338.35"/>
    <x v="1"/>
    <n v="3"/>
    <d v="2024-10-16T00:00:00"/>
    <n v="490"/>
    <x v="0"/>
    <n v="3"/>
    <d v="2025-06-05T00:00:00"/>
    <x v="0"/>
    <x v="1"/>
    <x v="2"/>
    <n v="26"/>
    <n v="1"/>
    <x v="1"/>
  </r>
  <r>
    <s v="C5678"/>
    <x v="1"/>
    <x v="2"/>
    <x v="0"/>
    <d v="2024-12-31T00:00:00"/>
    <s v="O9678"/>
    <d v="2024-02-22T00:00:00"/>
    <x v="0"/>
    <x v="1"/>
    <x v="4"/>
    <n v="3"/>
    <n v="342.31333333333333"/>
    <n v="1026.94"/>
    <x v="2"/>
    <n v="1"/>
    <d v="2025-09-02T00:00:00"/>
    <n v="419"/>
    <x v="1"/>
    <n v="4"/>
    <d v="2025-08-06T00:00:00"/>
    <x v="0"/>
    <x v="1"/>
    <x v="2"/>
    <n v="245"/>
    <n v="0"/>
    <x v="1"/>
  </r>
  <r>
    <s v="C5188"/>
    <x v="0"/>
    <x v="0"/>
    <x v="4"/>
    <d v="2023-07-11T00:00:00"/>
    <s v="O9188"/>
    <d v="2024-02-22T00:00:00"/>
    <x v="3"/>
    <x v="2"/>
    <x v="0"/>
    <n v="2"/>
    <n v="432.36"/>
    <n v="864.72"/>
    <x v="1"/>
    <n v="8"/>
    <d v="2025-07-20T00:00:00"/>
    <n v="195"/>
    <x v="0"/>
    <n v="3"/>
    <d v="2024-10-30T00:00:00"/>
    <x v="2"/>
    <x v="1"/>
    <x v="2"/>
    <n v="740"/>
    <n v="1"/>
    <x v="1"/>
  </r>
  <r>
    <s v="C5372"/>
    <x v="1"/>
    <x v="0"/>
    <x v="4"/>
    <d v="2023-10-20T00:00:00"/>
    <s v="O9372"/>
    <d v="2024-02-22T00:00:00"/>
    <x v="2"/>
    <x v="4"/>
    <x v="3"/>
    <n v="3"/>
    <n v="268.3966666666667"/>
    <n v="805.19"/>
    <x v="2"/>
    <n v="43"/>
    <d v="2024-01-09T00:00:00"/>
    <n v="261"/>
    <x v="0"/>
    <n v="1"/>
    <d v="2024-09-15T00:00:00"/>
    <x v="2"/>
    <x v="1"/>
    <x v="2"/>
    <n v="81"/>
    <n v="1"/>
    <x v="1"/>
  </r>
  <r>
    <s v="C2519"/>
    <x v="1"/>
    <x v="0"/>
    <x v="1"/>
    <d v="2023-11-16T00:00:00"/>
    <s v="O6519"/>
    <d v="2024-02-22T00:00:00"/>
    <x v="1"/>
    <x v="4"/>
    <x v="2"/>
    <n v="3"/>
    <n v="431.28"/>
    <n v="1293.8399999999999"/>
    <x v="0"/>
    <n v="33"/>
    <d v="2024-01-12T00:00:00"/>
    <n v="198"/>
    <x v="0"/>
    <n v="4"/>
    <d v="2025-12-03T00:00:00"/>
    <x v="1"/>
    <x v="1"/>
    <x v="2"/>
    <n v="57"/>
    <n v="1"/>
    <x v="1"/>
  </r>
  <r>
    <s v="C6884"/>
    <x v="1"/>
    <x v="1"/>
    <x v="1"/>
    <d v="2025-05-16T00:00:00"/>
    <s v="O10884"/>
    <d v="2024-02-23T00:00:00"/>
    <x v="3"/>
    <x v="3"/>
    <x v="4"/>
    <n v="5"/>
    <n v="56.1"/>
    <n v="280.5"/>
    <x v="0"/>
    <n v="19"/>
    <d v="2025-04-13T00:00:00"/>
    <n v="144"/>
    <x v="1"/>
    <n v="3"/>
    <d v="2024-12-12T00:00:00"/>
    <x v="2"/>
    <x v="2"/>
    <x v="2"/>
    <n v="-33"/>
    <n v="0"/>
    <x v="1"/>
  </r>
  <r>
    <s v="C3634"/>
    <x v="2"/>
    <x v="1"/>
    <x v="2"/>
    <d v="2025-01-26T00:00:00"/>
    <s v="O7634"/>
    <d v="2024-02-23T00:00:00"/>
    <x v="3"/>
    <x v="1"/>
    <x v="2"/>
    <n v="2"/>
    <n v="142.29"/>
    <n v="284.58"/>
    <x v="0"/>
    <n v="49"/>
    <d v="2025-05-21T00:00:00"/>
    <n v="38"/>
    <x v="1"/>
    <n v="2"/>
    <d v="2024-08-25T00:00:00"/>
    <x v="1"/>
    <x v="2"/>
    <x v="2"/>
    <n v="115"/>
    <n v="0"/>
    <x v="1"/>
  </r>
  <r>
    <s v="C4466"/>
    <x v="2"/>
    <x v="2"/>
    <x v="4"/>
    <d v="2024-10-06T00:00:00"/>
    <s v="O8466"/>
    <d v="2024-02-23T00:00:00"/>
    <x v="2"/>
    <x v="1"/>
    <x v="3"/>
    <n v="5"/>
    <n v="128.892"/>
    <n v="644.46"/>
    <x v="1"/>
    <n v="4"/>
    <d v="2025-04-13T00:00:00"/>
    <n v="467"/>
    <x v="1"/>
    <n v="5"/>
    <d v="2025-12-03T00:00:00"/>
    <x v="1"/>
    <x v="2"/>
    <x v="2"/>
    <n v="189"/>
    <n v="0"/>
    <x v="1"/>
  </r>
  <r>
    <s v="C3805"/>
    <x v="2"/>
    <x v="1"/>
    <x v="2"/>
    <d v="2024-12-13T00:00:00"/>
    <s v="O7805"/>
    <d v="2024-02-23T00:00:00"/>
    <x v="0"/>
    <x v="1"/>
    <x v="2"/>
    <n v="3"/>
    <n v="55.523333333333333"/>
    <n v="166.57"/>
    <x v="2"/>
    <n v="14"/>
    <d v="2024-11-11T00:00:00"/>
    <n v="18"/>
    <x v="0"/>
    <n v="5"/>
    <d v="2025-07-27T00:00:00"/>
    <x v="1"/>
    <x v="2"/>
    <x v="2"/>
    <n v="-32"/>
    <n v="1"/>
    <x v="1"/>
  </r>
  <r>
    <s v="C1161"/>
    <x v="1"/>
    <x v="1"/>
    <x v="2"/>
    <d v="2025-03-20T00:00:00"/>
    <s v="O5161"/>
    <d v="2024-02-23T00:00:00"/>
    <x v="3"/>
    <x v="2"/>
    <x v="0"/>
    <n v="3"/>
    <n v="463.03999999999996"/>
    <n v="1389.12"/>
    <x v="1"/>
    <n v="44"/>
    <d v="2025-03-26T00:00:00"/>
    <n v="144"/>
    <x v="1"/>
    <n v="1"/>
    <d v="2024-09-09T00:00:00"/>
    <x v="1"/>
    <x v="2"/>
    <x v="2"/>
    <n v="6"/>
    <n v="0"/>
    <x v="1"/>
  </r>
  <r>
    <s v="C4838"/>
    <x v="0"/>
    <x v="2"/>
    <x v="3"/>
    <d v="2025-02-17T00:00:00"/>
    <s v="O8838"/>
    <d v="2024-02-23T00:00:00"/>
    <x v="1"/>
    <x v="1"/>
    <x v="1"/>
    <n v="2"/>
    <n v="93.43"/>
    <n v="186.86"/>
    <x v="0"/>
    <n v="36"/>
    <d v="2024-09-30T00:00:00"/>
    <n v="326"/>
    <x v="1"/>
    <n v="2"/>
    <d v="2025-03-29T00:00:00"/>
    <x v="1"/>
    <x v="2"/>
    <x v="2"/>
    <n v="-140"/>
    <n v="0"/>
    <x v="1"/>
  </r>
  <r>
    <s v="C6713"/>
    <x v="2"/>
    <x v="1"/>
    <x v="0"/>
    <d v="2024-11-05T00:00:00"/>
    <s v="O10713"/>
    <d v="2024-02-23T00:00:00"/>
    <x v="1"/>
    <x v="3"/>
    <x v="0"/>
    <n v="2"/>
    <n v="331.91"/>
    <n v="663.82"/>
    <x v="1"/>
    <n v="11"/>
    <d v="2025-11-08T00:00:00"/>
    <n v="283"/>
    <x v="0"/>
    <n v="3"/>
    <d v="2025-04-06T00:00:00"/>
    <x v="2"/>
    <x v="2"/>
    <x v="2"/>
    <n v="368"/>
    <n v="1"/>
    <x v="1"/>
  </r>
  <r>
    <s v="C4817"/>
    <x v="2"/>
    <x v="2"/>
    <x v="1"/>
    <d v="2023-08-30T00:00:00"/>
    <s v="O8817"/>
    <d v="2024-02-23T00:00:00"/>
    <x v="4"/>
    <x v="1"/>
    <x v="2"/>
    <n v="2"/>
    <n v="244.04"/>
    <n v="488.08"/>
    <x v="2"/>
    <n v="21"/>
    <d v="2024-10-12T00:00:00"/>
    <n v="21"/>
    <x v="1"/>
    <n v="3"/>
    <d v="2025-03-14T00:00:00"/>
    <x v="2"/>
    <x v="2"/>
    <x v="2"/>
    <n v="409"/>
    <n v="0"/>
    <x v="1"/>
  </r>
  <r>
    <s v="C4871"/>
    <x v="2"/>
    <x v="2"/>
    <x v="3"/>
    <d v="2023-06-11T00:00:00"/>
    <s v="O8871"/>
    <d v="2024-02-23T00:00:00"/>
    <x v="1"/>
    <x v="2"/>
    <x v="1"/>
    <n v="2"/>
    <n v="423.65499999999997"/>
    <n v="847.31"/>
    <x v="2"/>
    <n v="1"/>
    <d v="2024-12-21T00:00:00"/>
    <n v="189"/>
    <x v="0"/>
    <n v="3"/>
    <d v="2025-04-02T00:00:00"/>
    <x v="0"/>
    <x v="2"/>
    <x v="2"/>
    <n v="559"/>
    <n v="1"/>
    <x v="1"/>
  </r>
  <r>
    <s v="C5145"/>
    <x v="0"/>
    <x v="1"/>
    <x v="4"/>
    <d v="2023-11-26T00:00:00"/>
    <s v="O9145"/>
    <d v="2024-02-24T00:00:00"/>
    <x v="0"/>
    <x v="4"/>
    <x v="1"/>
    <n v="1"/>
    <n v="689.33"/>
    <n v="689.33"/>
    <x v="2"/>
    <n v="6"/>
    <d v="2025-06-13T00:00:00"/>
    <n v="376"/>
    <x v="0"/>
    <n v="2"/>
    <d v="2024-08-29T00:00:00"/>
    <x v="1"/>
    <x v="3"/>
    <x v="2"/>
    <n v="565"/>
    <n v="1"/>
    <x v="1"/>
  </r>
  <r>
    <s v="C2829"/>
    <x v="1"/>
    <x v="2"/>
    <x v="0"/>
    <d v="2024-07-29T00:00:00"/>
    <s v="O6829"/>
    <d v="2024-02-24T00:00:00"/>
    <x v="4"/>
    <x v="4"/>
    <x v="1"/>
    <n v="3"/>
    <n v="396.75"/>
    <n v="1190.25"/>
    <x v="1"/>
    <n v="14"/>
    <d v="2025-04-03T00:00:00"/>
    <n v="63"/>
    <x v="0"/>
    <n v="3"/>
    <d v="2025-03-27T00:00:00"/>
    <x v="0"/>
    <x v="3"/>
    <x v="2"/>
    <n v="248"/>
    <n v="1"/>
    <x v="1"/>
  </r>
  <r>
    <s v="C4445"/>
    <x v="0"/>
    <x v="0"/>
    <x v="3"/>
    <d v="2024-03-29T00:00:00"/>
    <s v="O8445"/>
    <d v="2024-02-24T00:00:00"/>
    <x v="4"/>
    <x v="4"/>
    <x v="0"/>
    <n v="1"/>
    <n v="1241.56"/>
    <n v="1241.56"/>
    <x v="2"/>
    <n v="38"/>
    <d v="2025-02-01T00:00:00"/>
    <n v="148"/>
    <x v="0"/>
    <n v="1"/>
    <d v="2025-08-06T00:00:00"/>
    <x v="1"/>
    <x v="3"/>
    <x v="2"/>
    <n v="309"/>
    <n v="1"/>
    <x v="1"/>
  </r>
  <r>
    <s v="C2433"/>
    <x v="0"/>
    <x v="2"/>
    <x v="3"/>
    <d v="2025-04-24T00:00:00"/>
    <s v="O6433"/>
    <d v="2024-02-24T00:00:00"/>
    <x v="3"/>
    <x v="4"/>
    <x v="4"/>
    <n v="3"/>
    <n v="97.14"/>
    <n v="291.42"/>
    <x v="0"/>
    <n v="18"/>
    <d v="2024-11-27T00:00:00"/>
    <n v="105"/>
    <x v="1"/>
    <n v="4"/>
    <d v="2024-08-21T00:00:00"/>
    <x v="0"/>
    <x v="3"/>
    <x v="2"/>
    <n v="-148"/>
    <n v="0"/>
    <x v="1"/>
  </r>
  <r>
    <s v="C6703"/>
    <x v="2"/>
    <x v="2"/>
    <x v="1"/>
    <d v="2025-05-15T00:00:00"/>
    <s v="O10703"/>
    <d v="2024-02-24T00:00:00"/>
    <x v="0"/>
    <x v="3"/>
    <x v="2"/>
    <n v="3"/>
    <n v="123.26333333333334"/>
    <n v="369.79"/>
    <x v="2"/>
    <n v="42"/>
    <d v="2025-07-14T00:00:00"/>
    <n v="47"/>
    <x v="1"/>
    <n v="2"/>
    <d v="2025-04-02T00:00:00"/>
    <x v="2"/>
    <x v="3"/>
    <x v="2"/>
    <n v="60"/>
    <n v="0"/>
    <x v="1"/>
  </r>
  <r>
    <s v="C5797"/>
    <x v="1"/>
    <x v="2"/>
    <x v="4"/>
    <d v="2024-03-06T00:00:00"/>
    <s v="O9797"/>
    <d v="2024-02-24T00:00:00"/>
    <x v="0"/>
    <x v="3"/>
    <x v="1"/>
    <n v="1"/>
    <n v="740.6"/>
    <n v="740.6"/>
    <x v="2"/>
    <n v="12"/>
    <d v="2025-02-07T00:00:00"/>
    <n v="52"/>
    <x v="1"/>
    <n v="5"/>
    <d v="2025-04-16T00:00:00"/>
    <x v="1"/>
    <x v="3"/>
    <x v="2"/>
    <n v="338"/>
    <n v="0"/>
    <x v="1"/>
  </r>
  <r>
    <s v="C1359"/>
    <x v="0"/>
    <x v="2"/>
    <x v="0"/>
    <d v="2023-10-18T00:00:00"/>
    <s v="O5359"/>
    <d v="2024-02-24T00:00:00"/>
    <x v="2"/>
    <x v="4"/>
    <x v="4"/>
    <n v="3"/>
    <n v="278.30666666666667"/>
    <n v="834.92"/>
    <x v="0"/>
    <n v="12"/>
    <d v="2025-06-07T00:00:00"/>
    <n v="115"/>
    <x v="1"/>
    <n v="1"/>
    <d v="2025-07-30T00:00:00"/>
    <x v="0"/>
    <x v="3"/>
    <x v="2"/>
    <n v="598"/>
    <n v="0"/>
    <x v="1"/>
  </r>
  <r>
    <s v="C1496"/>
    <x v="0"/>
    <x v="0"/>
    <x v="3"/>
    <d v="2025-02-24T00:00:00"/>
    <s v="O5496"/>
    <d v="2024-02-24T00:00:00"/>
    <x v="2"/>
    <x v="4"/>
    <x v="4"/>
    <n v="5"/>
    <n v="30.901999999999997"/>
    <n v="154.51"/>
    <x v="1"/>
    <n v="50"/>
    <d v="2025-07-22T00:00:00"/>
    <n v="421"/>
    <x v="0"/>
    <n v="5"/>
    <d v="2024-12-31T00:00:00"/>
    <x v="0"/>
    <x v="3"/>
    <x v="2"/>
    <n v="148"/>
    <n v="1"/>
    <x v="1"/>
  </r>
  <r>
    <s v="C2093"/>
    <x v="1"/>
    <x v="0"/>
    <x v="0"/>
    <d v="2024-03-20T00:00:00"/>
    <s v="O6093"/>
    <d v="2024-02-24T00:00:00"/>
    <x v="3"/>
    <x v="3"/>
    <x v="1"/>
    <n v="5"/>
    <n v="51.326000000000001"/>
    <n v="256.63"/>
    <x v="1"/>
    <n v="30"/>
    <d v="2025-02-03T00:00:00"/>
    <n v="236"/>
    <x v="1"/>
    <n v="3"/>
    <d v="2025-09-05T00:00:00"/>
    <x v="1"/>
    <x v="3"/>
    <x v="2"/>
    <n v="320"/>
    <n v="0"/>
    <x v="1"/>
  </r>
  <r>
    <s v="C6213"/>
    <x v="1"/>
    <x v="1"/>
    <x v="0"/>
    <d v="2024-02-02T00:00:00"/>
    <s v="O10213"/>
    <d v="2024-02-24T00:00:00"/>
    <x v="2"/>
    <x v="4"/>
    <x v="0"/>
    <n v="3"/>
    <n v="69.736666666666665"/>
    <n v="209.21"/>
    <x v="0"/>
    <n v="26"/>
    <d v="2025-06-13T00:00:00"/>
    <n v="203"/>
    <x v="0"/>
    <n v="5"/>
    <d v="2024-11-17T00:00:00"/>
    <x v="2"/>
    <x v="3"/>
    <x v="2"/>
    <n v="497"/>
    <n v="1"/>
    <x v="1"/>
  </r>
  <r>
    <s v="C1250"/>
    <x v="0"/>
    <x v="1"/>
    <x v="4"/>
    <d v="2023-10-20T00:00:00"/>
    <s v="O5250"/>
    <d v="2024-02-24T00:00:00"/>
    <x v="3"/>
    <x v="0"/>
    <x v="4"/>
    <n v="1"/>
    <n v="624.23"/>
    <n v="624.23"/>
    <x v="1"/>
    <n v="19"/>
    <d v="2025-11-05T00:00:00"/>
    <n v="214"/>
    <x v="0"/>
    <n v="4"/>
    <d v="2025-05-25T00:00:00"/>
    <x v="2"/>
    <x v="3"/>
    <x v="2"/>
    <n v="747"/>
    <n v="1"/>
    <x v="1"/>
  </r>
  <r>
    <s v="C4618"/>
    <x v="1"/>
    <x v="2"/>
    <x v="3"/>
    <d v="2024-06-25T00:00:00"/>
    <s v="O8618"/>
    <d v="2024-02-24T00:00:00"/>
    <x v="4"/>
    <x v="1"/>
    <x v="2"/>
    <n v="2"/>
    <n v="485.20499999999998"/>
    <n v="970.41"/>
    <x v="0"/>
    <n v="24"/>
    <d v="2024-08-12T00:00:00"/>
    <n v="478"/>
    <x v="1"/>
    <n v="1"/>
    <d v="2025-06-03T00:00:00"/>
    <x v="1"/>
    <x v="3"/>
    <x v="2"/>
    <n v="48"/>
    <n v="0"/>
    <x v="1"/>
  </r>
  <r>
    <s v="C3547"/>
    <x v="0"/>
    <x v="1"/>
    <x v="3"/>
    <d v="2023-06-10T00:00:00"/>
    <s v="O7547"/>
    <d v="2024-02-24T00:00:00"/>
    <x v="1"/>
    <x v="0"/>
    <x v="0"/>
    <n v="5"/>
    <n v="245.82399999999998"/>
    <n v="1229.1199999999999"/>
    <x v="0"/>
    <n v="17"/>
    <d v="2025-01-26T00:00:00"/>
    <n v="361"/>
    <x v="1"/>
    <n v="2"/>
    <d v="2024-10-11T00:00:00"/>
    <x v="2"/>
    <x v="3"/>
    <x v="2"/>
    <n v="596"/>
    <n v="0"/>
    <x v="1"/>
  </r>
  <r>
    <s v="C6245"/>
    <x v="2"/>
    <x v="2"/>
    <x v="4"/>
    <d v="2023-12-30T00:00:00"/>
    <s v="O10245"/>
    <d v="2024-02-24T00:00:00"/>
    <x v="1"/>
    <x v="2"/>
    <x v="3"/>
    <n v="3"/>
    <n v="45.476666666666667"/>
    <n v="136.43"/>
    <x v="2"/>
    <n v="20"/>
    <d v="2025-04-18T00:00:00"/>
    <n v="474"/>
    <x v="1"/>
    <n v="2"/>
    <d v="2025-12-08T00:00:00"/>
    <x v="2"/>
    <x v="3"/>
    <x v="2"/>
    <n v="475"/>
    <n v="0"/>
    <x v="1"/>
  </r>
  <r>
    <s v="C6721"/>
    <x v="0"/>
    <x v="2"/>
    <x v="0"/>
    <d v="2025-01-03T00:00:00"/>
    <s v="O10721"/>
    <d v="2024-02-24T00:00:00"/>
    <x v="0"/>
    <x v="2"/>
    <x v="2"/>
    <n v="3"/>
    <n v="97.523333333333326"/>
    <n v="292.57"/>
    <x v="1"/>
    <n v="36"/>
    <d v="2025-05-21T00:00:00"/>
    <n v="167"/>
    <x v="1"/>
    <n v="4"/>
    <d v="2024-12-12T00:00:00"/>
    <x v="2"/>
    <x v="3"/>
    <x v="2"/>
    <n v="138"/>
    <n v="0"/>
    <x v="1"/>
  </r>
  <r>
    <s v="C3402"/>
    <x v="2"/>
    <x v="0"/>
    <x v="3"/>
    <d v="2024-08-22T00:00:00"/>
    <s v="O7402"/>
    <d v="2024-02-25T00:00:00"/>
    <x v="3"/>
    <x v="2"/>
    <x v="3"/>
    <n v="1"/>
    <n v="646.95000000000005"/>
    <n v="646.95000000000005"/>
    <x v="0"/>
    <n v="23"/>
    <d v="2025-08-06T00:00:00"/>
    <n v="473"/>
    <x v="0"/>
    <n v="1"/>
    <d v="2025-01-18T00:00:00"/>
    <x v="0"/>
    <x v="4"/>
    <x v="2"/>
    <n v="349"/>
    <n v="1"/>
    <x v="1"/>
  </r>
  <r>
    <s v="C2464"/>
    <x v="2"/>
    <x v="2"/>
    <x v="0"/>
    <d v="2024-08-05T00:00:00"/>
    <s v="O6464"/>
    <d v="2024-02-25T00:00:00"/>
    <x v="0"/>
    <x v="2"/>
    <x v="3"/>
    <n v="3"/>
    <n v="391.4666666666667"/>
    <n v="1174.4000000000001"/>
    <x v="1"/>
    <n v="41"/>
    <d v="2024-01-12T00:00:00"/>
    <n v="82"/>
    <x v="0"/>
    <n v="3"/>
    <d v="2024-12-13T00:00:00"/>
    <x v="1"/>
    <x v="4"/>
    <x v="2"/>
    <n v="-206"/>
    <n v="1"/>
    <x v="1"/>
  </r>
  <r>
    <s v="C6166"/>
    <x v="0"/>
    <x v="1"/>
    <x v="0"/>
    <d v="2024-06-21T00:00:00"/>
    <s v="O10166"/>
    <d v="2024-02-25T00:00:00"/>
    <x v="2"/>
    <x v="3"/>
    <x v="0"/>
    <n v="1"/>
    <n v="1444.27"/>
    <n v="1444.27"/>
    <x v="0"/>
    <n v="12"/>
    <d v="2025-01-26T00:00:00"/>
    <n v="144"/>
    <x v="1"/>
    <n v="5"/>
    <d v="2024-09-23T00:00:00"/>
    <x v="2"/>
    <x v="4"/>
    <x v="2"/>
    <n v="219"/>
    <n v="0"/>
    <x v="1"/>
  </r>
  <r>
    <s v="C4349"/>
    <x v="1"/>
    <x v="0"/>
    <x v="1"/>
    <d v="2024-07-08T00:00:00"/>
    <s v="O8349"/>
    <d v="2024-02-25T00:00:00"/>
    <x v="1"/>
    <x v="2"/>
    <x v="0"/>
    <n v="2"/>
    <n v="454.03500000000003"/>
    <n v="908.07"/>
    <x v="0"/>
    <n v="13"/>
    <d v="2024-10-23T00:00:00"/>
    <n v="223"/>
    <x v="0"/>
    <n v="2"/>
    <d v="2024-09-18T00:00:00"/>
    <x v="1"/>
    <x v="4"/>
    <x v="2"/>
    <n v="107"/>
    <n v="1"/>
    <x v="1"/>
  </r>
  <r>
    <s v="C4292"/>
    <x v="0"/>
    <x v="0"/>
    <x v="3"/>
    <d v="2024-10-15T00:00:00"/>
    <s v="O8292"/>
    <d v="2024-02-25T00:00:00"/>
    <x v="3"/>
    <x v="0"/>
    <x v="2"/>
    <n v="5"/>
    <n v="217.88600000000002"/>
    <n v="1089.43"/>
    <x v="2"/>
    <n v="37"/>
    <d v="2024-11-28T00:00:00"/>
    <n v="265"/>
    <x v="1"/>
    <n v="4"/>
    <d v="2025-04-26T00:00:00"/>
    <x v="2"/>
    <x v="4"/>
    <x v="2"/>
    <n v="44"/>
    <n v="0"/>
    <x v="1"/>
  </r>
  <r>
    <s v="C3824"/>
    <x v="1"/>
    <x v="0"/>
    <x v="3"/>
    <d v="2024-09-02T00:00:00"/>
    <s v="O7824"/>
    <d v="2024-02-25T00:00:00"/>
    <x v="1"/>
    <x v="3"/>
    <x v="0"/>
    <n v="2"/>
    <n v="475.77"/>
    <n v="951.54"/>
    <x v="2"/>
    <n v="24"/>
    <d v="2025-02-08T00:00:00"/>
    <n v="101"/>
    <x v="0"/>
    <n v="3"/>
    <d v="2024-12-12T00:00:00"/>
    <x v="2"/>
    <x v="4"/>
    <x v="2"/>
    <n v="159"/>
    <n v="1"/>
    <x v="1"/>
  </r>
  <r>
    <s v="C1498"/>
    <x v="1"/>
    <x v="1"/>
    <x v="1"/>
    <d v="2024-06-21T00:00:00"/>
    <s v="O5498"/>
    <d v="2024-02-25T00:00:00"/>
    <x v="3"/>
    <x v="1"/>
    <x v="2"/>
    <n v="1"/>
    <n v="1275.47"/>
    <n v="1275.47"/>
    <x v="2"/>
    <n v="41"/>
    <d v="2025-06-21T00:00:00"/>
    <n v="236"/>
    <x v="1"/>
    <n v="5"/>
    <d v="2025-02-26T00:00:00"/>
    <x v="1"/>
    <x v="4"/>
    <x v="2"/>
    <n v="365"/>
    <n v="0"/>
    <x v="1"/>
  </r>
  <r>
    <s v="C5568"/>
    <x v="1"/>
    <x v="0"/>
    <x v="2"/>
    <d v="2024-08-13T00:00:00"/>
    <s v="O9568"/>
    <d v="2024-02-25T00:00:00"/>
    <x v="1"/>
    <x v="3"/>
    <x v="4"/>
    <n v="1"/>
    <n v="445.08"/>
    <n v="445.08"/>
    <x v="0"/>
    <n v="41"/>
    <d v="2024-02-09T00:00:00"/>
    <n v="453"/>
    <x v="0"/>
    <n v="2"/>
    <d v="2025-04-08T00:00:00"/>
    <x v="2"/>
    <x v="4"/>
    <x v="2"/>
    <n v="-186"/>
    <n v="1"/>
    <x v="1"/>
  </r>
  <r>
    <s v="C5240"/>
    <x v="2"/>
    <x v="0"/>
    <x v="3"/>
    <d v="2024-08-28T00:00:00"/>
    <s v="O9240"/>
    <d v="2024-02-25T00:00:00"/>
    <x v="4"/>
    <x v="0"/>
    <x v="0"/>
    <n v="4"/>
    <n v="99.34"/>
    <n v="397.36"/>
    <x v="1"/>
    <n v="25"/>
    <d v="2024-09-20T00:00:00"/>
    <n v="439"/>
    <x v="0"/>
    <n v="4"/>
    <d v="2024-12-18T00:00:00"/>
    <x v="1"/>
    <x v="4"/>
    <x v="2"/>
    <n v="23"/>
    <n v="1"/>
    <x v="1"/>
  </r>
  <r>
    <s v="C1148"/>
    <x v="2"/>
    <x v="0"/>
    <x v="2"/>
    <d v="2023-03-11T00:00:00"/>
    <s v="O5148"/>
    <d v="2024-02-25T00:00:00"/>
    <x v="4"/>
    <x v="0"/>
    <x v="1"/>
    <n v="4"/>
    <n v="242.3125"/>
    <n v="969.25"/>
    <x v="1"/>
    <n v="32"/>
    <d v="2025-02-26T00:00:00"/>
    <n v="290"/>
    <x v="0"/>
    <n v="5"/>
    <d v="2025-06-23T00:00:00"/>
    <x v="0"/>
    <x v="4"/>
    <x v="2"/>
    <n v="718"/>
    <n v="1"/>
    <x v="1"/>
  </r>
  <r>
    <s v="C6921"/>
    <x v="0"/>
    <x v="1"/>
    <x v="1"/>
    <d v="2025-07-29T00:00:00"/>
    <s v="O10921"/>
    <d v="2024-02-25T00:00:00"/>
    <x v="2"/>
    <x v="1"/>
    <x v="1"/>
    <n v="4"/>
    <n v="140.9075"/>
    <n v="563.63"/>
    <x v="2"/>
    <n v="8"/>
    <d v="2024-11-15T00:00:00"/>
    <n v="373"/>
    <x v="1"/>
    <n v="5"/>
    <d v="2025-08-15T00:00:00"/>
    <x v="2"/>
    <x v="4"/>
    <x v="2"/>
    <n v="-256"/>
    <n v="0"/>
    <x v="1"/>
  </r>
  <r>
    <s v="C2773"/>
    <x v="0"/>
    <x v="0"/>
    <x v="0"/>
    <d v="2023-01-12T00:00:00"/>
    <s v="O6773"/>
    <d v="2024-02-26T00:00:00"/>
    <x v="0"/>
    <x v="1"/>
    <x v="3"/>
    <n v="5"/>
    <n v="198.416"/>
    <n v="992.08"/>
    <x v="1"/>
    <n v="12"/>
    <d v="2025-06-21T00:00:00"/>
    <n v="302"/>
    <x v="0"/>
    <n v="2"/>
    <d v="2024-10-23T00:00:00"/>
    <x v="1"/>
    <x v="5"/>
    <x v="2"/>
    <n v="891"/>
    <n v="1"/>
    <x v="1"/>
  </r>
  <r>
    <s v="C5334"/>
    <x v="1"/>
    <x v="2"/>
    <x v="3"/>
    <d v="2025-12-03T00:00:00"/>
    <s v="O9334"/>
    <d v="2024-02-26T00:00:00"/>
    <x v="2"/>
    <x v="2"/>
    <x v="2"/>
    <n v="3"/>
    <n v="491.53999999999996"/>
    <n v="1474.62"/>
    <x v="1"/>
    <n v="41"/>
    <d v="2025-01-26T00:00:00"/>
    <n v="267"/>
    <x v="1"/>
    <n v="3"/>
    <d v="2025-04-04T00:00:00"/>
    <x v="2"/>
    <x v="5"/>
    <x v="2"/>
    <n v="-311"/>
    <n v="0"/>
    <x v="1"/>
  </r>
  <r>
    <s v="C1407"/>
    <x v="2"/>
    <x v="0"/>
    <x v="3"/>
    <d v="2024-09-23T00:00:00"/>
    <s v="O5407"/>
    <d v="2024-02-26T00:00:00"/>
    <x v="3"/>
    <x v="4"/>
    <x v="4"/>
    <n v="2"/>
    <n v="141.66"/>
    <n v="283.32"/>
    <x v="0"/>
    <n v="30"/>
    <d v="2024-11-24T00:00:00"/>
    <n v="91"/>
    <x v="0"/>
    <n v="4"/>
    <d v="2024-02-09T00:00:00"/>
    <x v="0"/>
    <x v="5"/>
    <x v="2"/>
    <n v="62"/>
    <n v="1"/>
    <x v="1"/>
  </r>
  <r>
    <s v="C2968"/>
    <x v="0"/>
    <x v="1"/>
    <x v="3"/>
    <d v="2024-04-10T00:00:00"/>
    <s v="O6968"/>
    <d v="2024-02-26T00:00:00"/>
    <x v="1"/>
    <x v="2"/>
    <x v="0"/>
    <n v="5"/>
    <n v="53.760000000000005"/>
    <n v="268.8"/>
    <x v="0"/>
    <n v="5"/>
    <d v="2024-12-13T00:00:00"/>
    <n v="357"/>
    <x v="0"/>
    <n v="1"/>
    <d v="2025-04-28T00:00:00"/>
    <x v="0"/>
    <x v="5"/>
    <x v="2"/>
    <n v="247"/>
    <n v="1"/>
    <x v="1"/>
  </r>
  <r>
    <s v="C3125"/>
    <x v="1"/>
    <x v="2"/>
    <x v="4"/>
    <d v="2024-07-25T00:00:00"/>
    <s v="O7125"/>
    <d v="2024-02-26T00:00:00"/>
    <x v="3"/>
    <x v="4"/>
    <x v="0"/>
    <n v="1"/>
    <n v="1367.43"/>
    <n v="1367.43"/>
    <x v="1"/>
    <n v="13"/>
    <d v="2025-01-06T00:00:00"/>
    <n v="203"/>
    <x v="0"/>
    <n v="4"/>
    <d v="2024-03-12T00:00:00"/>
    <x v="2"/>
    <x v="5"/>
    <x v="2"/>
    <n v="165"/>
    <n v="1"/>
    <x v="1"/>
  </r>
  <r>
    <s v="C5534"/>
    <x v="1"/>
    <x v="0"/>
    <x v="4"/>
    <d v="2024-03-20T00:00:00"/>
    <s v="O9534"/>
    <d v="2024-02-26T00:00:00"/>
    <x v="1"/>
    <x v="1"/>
    <x v="1"/>
    <n v="1"/>
    <n v="220.06"/>
    <n v="220.06"/>
    <x v="2"/>
    <n v="49"/>
    <d v="2024-09-20T00:00:00"/>
    <n v="415"/>
    <x v="0"/>
    <n v="4"/>
    <d v="2025-05-05T00:00:00"/>
    <x v="2"/>
    <x v="5"/>
    <x v="2"/>
    <n v="184"/>
    <n v="1"/>
    <x v="1"/>
  </r>
  <r>
    <s v="C6217"/>
    <x v="2"/>
    <x v="1"/>
    <x v="2"/>
    <d v="2023-11-25T00:00:00"/>
    <s v="O10217"/>
    <d v="2024-02-26T00:00:00"/>
    <x v="1"/>
    <x v="3"/>
    <x v="4"/>
    <n v="2"/>
    <n v="203.255"/>
    <n v="406.51"/>
    <x v="0"/>
    <n v="40"/>
    <d v="2024-12-29T00:00:00"/>
    <n v="431"/>
    <x v="1"/>
    <n v="3"/>
    <d v="2025-08-14T00:00:00"/>
    <x v="2"/>
    <x v="5"/>
    <x v="2"/>
    <n v="400"/>
    <n v="0"/>
    <x v="1"/>
  </r>
  <r>
    <s v="C1011"/>
    <x v="2"/>
    <x v="2"/>
    <x v="4"/>
    <d v="2024-05-15T00:00:00"/>
    <s v="O5011"/>
    <d v="2024-02-27T00:00:00"/>
    <x v="2"/>
    <x v="1"/>
    <x v="3"/>
    <n v="2"/>
    <n v="112.215"/>
    <n v="224.43"/>
    <x v="1"/>
    <n v="10"/>
    <d v="2025-07-01T00:00:00"/>
    <n v="401"/>
    <x v="0"/>
    <n v="4"/>
    <d v="2024-08-09T00:00:00"/>
    <x v="1"/>
    <x v="6"/>
    <x v="2"/>
    <n v="412"/>
    <n v="1"/>
    <x v="1"/>
  </r>
  <r>
    <s v="C4543"/>
    <x v="2"/>
    <x v="2"/>
    <x v="0"/>
    <d v="2024-08-03T00:00:00"/>
    <s v="O8543"/>
    <d v="2024-02-27T00:00:00"/>
    <x v="2"/>
    <x v="3"/>
    <x v="2"/>
    <n v="2"/>
    <n v="443.46"/>
    <n v="886.92"/>
    <x v="0"/>
    <n v="40"/>
    <d v="2025-05-29T00:00:00"/>
    <n v="137"/>
    <x v="0"/>
    <n v="4"/>
    <d v="2025-12-04T00:00:00"/>
    <x v="1"/>
    <x v="6"/>
    <x v="2"/>
    <n v="299"/>
    <n v="1"/>
    <x v="1"/>
  </r>
  <r>
    <s v="C1456"/>
    <x v="2"/>
    <x v="2"/>
    <x v="2"/>
    <d v="2024-11-20T00:00:00"/>
    <s v="O5456"/>
    <d v="2024-02-27T00:00:00"/>
    <x v="2"/>
    <x v="3"/>
    <x v="4"/>
    <n v="3"/>
    <n v="344.71333333333337"/>
    <n v="1034.1400000000001"/>
    <x v="0"/>
    <n v="34"/>
    <d v="2024-09-25T00:00:00"/>
    <n v="12"/>
    <x v="0"/>
    <n v="2"/>
    <d v="2025-03-25T00:00:00"/>
    <x v="0"/>
    <x v="6"/>
    <x v="2"/>
    <n v="-56"/>
    <n v="1"/>
    <x v="1"/>
  </r>
  <r>
    <s v="C1684"/>
    <x v="1"/>
    <x v="1"/>
    <x v="2"/>
    <d v="2024-07-02T00:00:00"/>
    <s v="O5684"/>
    <d v="2024-02-27T00:00:00"/>
    <x v="0"/>
    <x v="1"/>
    <x v="3"/>
    <n v="2"/>
    <n v="339.48"/>
    <n v="678.96"/>
    <x v="2"/>
    <n v="44"/>
    <d v="2024-12-26T00:00:00"/>
    <n v="310"/>
    <x v="0"/>
    <n v="5"/>
    <d v="2025-07-27T00:00:00"/>
    <x v="2"/>
    <x v="6"/>
    <x v="2"/>
    <n v="177"/>
    <n v="1"/>
    <x v="1"/>
  </r>
  <r>
    <s v="C3127"/>
    <x v="1"/>
    <x v="1"/>
    <x v="4"/>
    <d v="2024-12-20T00:00:00"/>
    <s v="O7127"/>
    <d v="2024-02-27T00:00:00"/>
    <x v="1"/>
    <x v="1"/>
    <x v="0"/>
    <n v="2"/>
    <n v="221.25"/>
    <n v="442.5"/>
    <x v="1"/>
    <n v="32"/>
    <d v="2025-06-29T00:00:00"/>
    <n v="322"/>
    <x v="1"/>
    <n v="2"/>
    <d v="2025-10-07T00:00:00"/>
    <x v="2"/>
    <x v="6"/>
    <x v="2"/>
    <n v="191"/>
    <n v="0"/>
    <x v="1"/>
  </r>
  <r>
    <s v="C2042"/>
    <x v="1"/>
    <x v="2"/>
    <x v="2"/>
    <d v="2024-04-04T00:00:00"/>
    <s v="O6042"/>
    <d v="2024-02-27T00:00:00"/>
    <x v="4"/>
    <x v="3"/>
    <x v="1"/>
    <n v="3"/>
    <n v="430.98333333333335"/>
    <n v="1292.95"/>
    <x v="1"/>
    <n v="28"/>
    <d v="2025-10-06T00:00:00"/>
    <n v="51"/>
    <x v="0"/>
    <n v="4"/>
    <d v="2025-03-21T00:00:00"/>
    <x v="1"/>
    <x v="6"/>
    <x v="2"/>
    <n v="550"/>
    <n v="1"/>
    <x v="1"/>
  </r>
  <r>
    <s v="C2713"/>
    <x v="2"/>
    <x v="0"/>
    <x v="3"/>
    <d v="2025-05-27T00:00:00"/>
    <s v="O6713"/>
    <d v="2024-02-27T00:00:00"/>
    <x v="2"/>
    <x v="1"/>
    <x v="1"/>
    <n v="1"/>
    <n v="399.92"/>
    <n v="399.92"/>
    <x v="0"/>
    <n v="48"/>
    <d v="2024-05-12T00:00:00"/>
    <n v="5"/>
    <x v="0"/>
    <n v="2"/>
    <d v="2024-10-21T00:00:00"/>
    <x v="2"/>
    <x v="6"/>
    <x v="2"/>
    <n v="-380"/>
    <n v="1"/>
    <x v="1"/>
  </r>
  <r>
    <s v="C1264"/>
    <x v="0"/>
    <x v="0"/>
    <x v="4"/>
    <d v="2025-07-25T00:00:00"/>
    <s v="O5264"/>
    <d v="2024-02-27T00:00:00"/>
    <x v="4"/>
    <x v="1"/>
    <x v="0"/>
    <n v="5"/>
    <n v="272.55799999999999"/>
    <n v="1362.79"/>
    <x v="2"/>
    <n v="9"/>
    <d v="2025-07-21T00:00:00"/>
    <n v="405"/>
    <x v="1"/>
    <n v="5"/>
    <d v="2024-09-30T00:00:00"/>
    <x v="1"/>
    <x v="6"/>
    <x v="2"/>
    <n v="-4"/>
    <n v="0"/>
    <x v="1"/>
  </r>
  <r>
    <s v="C2176"/>
    <x v="0"/>
    <x v="2"/>
    <x v="2"/>
    <d v="2024-10-12T00:00:00"/>
    <s v="O6176"/>
    <d v="2024-02-27T00:00:00"/>
    <x v="4"/>
    <x v="2"/>
    <x v="2"/>
    <n v="4"/>
    <n v="30.602499999999999"/>
    <n v="122.41"/>
    <x v="1"/>
    <n v="40"/>
    <d v="2025-07-02T00:00:00"/>
    <n v="15"/>
    <x v="1"/>
    <n v="2"/>
    <d v="2025-06-20T00:00:00"/>
    <x v="0"/>
    <x v="6"/>
    <x v="2"/>
    <n v="263"/>
    <n v="0"/>
    <x v="1"/>
  </r>
  <r>
    <s v="C6482"/>
    <x v="1"/>
    <x v="2"/>
    <x v="1"/>
    <d v="2024-03-03T00:00:00"/>
    <s v="O10482"/>
    <d v="2024-02-27T00:00:00"/>
    <x v="1"/>
    <x v="4"/>
    <x v="1"/>
    <n v="2"/>
    <n v="674.92"/>
    <n v="1349.84"/>
    <x v="0"/>
    <n v="7"/>
    <d v="2025-05-22T00:00:00"/>
    <n v="77"/>
    <x v="1"/>
    <n v="4"/>
    <d v="2025-07-28T00:00:00"/>
    <x v="2"/>
    <x v="6"/>
    <x v="2"/>
    <n v="445"/>
    <n v="0"/>
    <x v="1"/>
  </r>
  <r>
    <s v="C1519"/>
    <x v="1"/>
    <x v="0"/>
    <x v="0"/>
    <d v="2025-04-02T00:00:00"/>
    <s v="O5519"/>
    <d v="2024-02-27T00:00:00"/>
    <x v="2"/>
    <x v="2"/>
    <x v="3"/>
    <n v="5"/>
    <n v="93.47999999999999"/>
    <n v="467.4"/>
    <x v="1"/>
    <n v="4"/>
    <d v="2025-07-28T00:00:00"/>
    <n v="343"/>
    <x v="0"/>
    <n v="2"/>
    <d v="2024-06-11T00:00:00"/>
    <x v="1"/>
    <x v="6"/>
    <x v="2"/>
    <n v="117"/>
    <n v="1"/>
    <x v="1"/>
  </r>
  <r>
    <s v="C4789"/>
    <x v="2"/>
    <x v="0"/>
    <x v="3"/>
    <d v="2024-02-28T00:00:00"/>
    <s v="O8789"/>
    <d v="2024-02-28T00:00:00"/>
    <x v="3"/>
    <x v="0"/>
    <x v="0"/>
    <n v="3"/>
    <n v="281.28333333333336"/>
    <n v="843.85"/>
    <x v="0"/>
    <n v="34"/>
    <d v="2024-11-26T00:00:00"/>
    <n v="391"/>
    <x v="0"/>
    <n v="5"/>
    <d v="2024-09-26T00:00:00"/>
    <x v="1"/>
    <x v="0"/>
    <x v="2"/>
    <n v="272"/>
    <n v="1"/>
    <x v="1"/>
  </r>
  <r>
    <s v="C1220"/>
    <x v="0"/>
    <x v="0"/>
    <x v="1"/>
    <d v="2023-10-30T00:00:00"/>
    <s v="O5220"/>
    <d v="2024-02-28T00:00:00"/>
    <x v="0"/>
    <x v="0"/>
    <x v="4"/>
    <n v="2"/>
    <n v="247.995"/>
    <n v="495.99"/>
    <x v="2"/>
    <n v="9"/>
    <d v="2025-10-08T00:00:00"/>
    <n v="477"/>
    <x v="0"/>
    <n v="1"/>
    <d v="2025-01-25T00:00:00"/>
    <x v="1"/>
    <x v="0"/>
    <x v="2"/>
    <n v="709"/>
    <n v="1"/>
    <x v="1"/>
  </r>
  <r>
    <s v="C4091"/>
    <x v="0"/>
    <x v="0"/>
    <x v="1"/>
    <d v="2024-12-30T00:00:00"/>
    <s v="O8091"/>
    <d v="2024-02-28T00:00:00"/>
    <x v="2"/>
    <x v="0"/>
    <x v="3"/>
    <n v="1"/>
    <n v="122.84"/>
    <n v="122.84"/>
    <x v="1"/>
    <n v="31"/>
    <d v="2025-06-17T00:00:00"/>
    <n v="456"/>
    <x v="1"/>
    <n v="1"/>
    <d v="2025-08-21T00:00:00"/>
    <x v="2"/>
    <x v="0"/>
    <x v="2"/>
    <n v="169"/>
    <n v="0"/>
    <x v="1"/>
  </r>
  <r>
    <s v="C2332"/>
    <x v="1"/>
    <x v="1"/>
    <x v="1"/>
    <d v="2025-02-04T00:00:00"/>
    <s v="O6332"/>
    <d v="2024-02-28T00:00:00"/>
    <x v="0"/>
    <x v="3"/>
    <x v="1"/>
    <n v="1"/>
    <n v="903.28"/>
    <n v="903.28"/>
    <x v="0"/>
    <n v="4"/>
    <d v="2025-05-19T00:00:00"/>
    <n v="352"/>
    <x v="1"/>
    <n v="2"/>
    <d v="2025-07-22T00:00:00"/>
    <x v="1"/>
    <x v="0"/>
    <x v="2"/>
    <n v="104"/>
    <n v="0"/>
    <x v="1"/>
  </r>
  <r>
    <s v="C6279"/>
    <x v="1"/>
    <x v="0"/>
    <x v="0"/>
    <d v="2023-09-24T00:00:00"/>
    <s v="O10279"/>
    <d v="2024-02-28T00:00:00"/>
    <x v="4"/>
    <x v="0"/>
    <x v="4"/>
    <n v="3"/>
    <n v="188.39"/>
    <n v="565.16999999999996"/>
    <x v="2"/>
    <n v="23"/>
    <d v="2024-12-31T00:00:00"/>
    <n v="181"/>
    <x v="1"/>
    <n v="3"/>
    <d v="2024-10-24T00:00:00"/>
    <x v="1"/>
    <x v="0"/>
    <x v="2"/>
    <n v="464"/>
    <n v="0"/>
    <x v="1"/>
  </r>
  <r>
    <s v="C6175"/>
    <x v="2"/>
    <x v="1"/>
    <x v="4"/>
    <d v="2025-08-07T00:00:00"/>
    <s v="O10175"/>
    <d v="2024-02-29T00:00:00"/>
    <x v="1"/>
    <x v="3"/>
    <x v="2"/>
    <n v="2"/>
    <n v="365.79"/>
    <n v="731.58"/>
    <x v="0"/>
    <n v="2"/>
    <d v="2025-12-05T00:00:00"/>
    <n v="87"/>
    <x v="1"/>
    <n v="3"/>
    <d v="2025-03-03T00:00:00"/>
    <x v="0"/>
    <x v="1"/>
    <x v="2"/>
    <n v="120"/>
    <n v="0"/>
    <x v="1"/>
  </r>
  <r>
    <s v="C5475"/>
    <x v="1"/>
    <x v="2"/>
    <x v="0"/>
    <d v="2024-04-22T00:00:00"/>
    <s v="O9475"/>
    <d v="2024-02-29T00:00:00"/>
    <x v="1"/>
    <x v="2"/>
    <x v="4"/>
    <n v="5"/>
    <n v="46.239999999999995"/>
    <n v="231.2"/>
    <x v="1"/>
    <n v="43"/>
    <d v="2025-05-24T00:00:00"/>
    <n v="125"/>
    <x v="1"/>
    <n v="3"/>
    <d v="2025-04-08T00:00:00"/>
    <x v="2"/>
    <x v="1"/>
    <x v="2"/>
    <n v="397"/>
    <n v="0"/>
    <x v="1"/>
  </r>
  <r>
    <s v="C4705"/>
    <x v="0"/>
    <x v="1"/>
    <x v="3"/>
    <d v="2024-07-10T00:00:00"/>
    <s v="O8705"/>
    <d v="2024-02-29T00:00:00"/>
    <x v="1"/>
    <x v="0"/>
    <x v="1"/>
    <n v="3"/>
    <n v="168.55333333333334"/>
    <n v="505.66"/>
    <x v="1"/>
    <n v="8"/>
    <d v="2024-01-09T00:00:00"/>
    <n v="354"/>
    <x v="1"/>
    <n v="1"/>
    <d v="2024-12-11T00:00:00"/>
    <x v="2"/>
    <x v="1"/>
    <x v="2"/>
    <n v="-183"/>
    <n v="0"/>
    <x v="1"/>
  </r>
  <r>
    <s v="C5364"/>
    <x v="0"/>
    <x v="0"/>
    <x v="3"/>
    <d v="2024-04-08T00:00:00"/>
    <s v="O9364"/>
    <d v="2024-02-29T00:00:00"/>
    <x v="2"/>
    <x v="3"/>
    <x v="0"/>
    <n v="4"/>
    <n v="337.57249999999999"/>
    <n v="1350.29"/>
    <x v="1"/>
    <n v="44"/>
    <d v="2024-01-11T00:00:00"/>
    <n v="148"/>
    <x v="1"/>
    <n v="3"/>
    <d v="2025-05-19T00:00:00"/>
    <x v="2"/>
    <x v="1"/>
    <x v="2"/>
    <n v="-88"/>
    <n v="0"/>
    <x v="1"/>
  </r>
  <r>
    <s v="C1285"/>
    <x v="1"/>
    <x v="2"/>
    <x v="0"/>
    <d v="2025-06-06T00:00:00"/>
    <s v="O5285"/>
    <d v="2024-02-29T00:00:00"/>
    <x v="2"/>
    <x v="0"/>
    <x v="0"/>
    <n v="2"/>
    <n v="190.75"/>
    <n v="381.5"/>
    <x v="0"/>
    <n v="39"/>
    <d v="2025-04-06T00:00:00"/>
    <n v="114"/>
    <x v="0"/>
    <n v="4"/>
    <d v="2025-01-25T00:00:00"/>
    <x v="1"/>
    <x v="1"/>
    <x v="2"/>
    <n v="-61"/>
    <n v="1"/>
    <x v="1"/>
  </r>
  <r>
    <s v="C4676"/>
    <x v="1"/>
    <x v="1"/>
    <x v="3"/>
    <d v="2025-02-20T00:00:00"/>
    <s v="O8676"/>
    <d v="2024-02-29T00:00:00"/>
    <x v="1"/>
    <x v="3"/>
    <x v="4"/>
    <n v="3"/>
    <n v="232.64333333333332"/>
    <n v="697.93"/>
    <x v="1"/>
    <n v="17"/>
    <d v="2025-01-25T00:00:00"/>
    <n v="89"/>
    <x v="1"/>
    <n v="4"/>
    <d v="2025-07-19T00:00:00"/>
    <x v="2"/>
    <x v="1"/>
    <x v="2"/>
    <n v="-26"/>
    <n v="0"/>
    <x v="1"/>
  </r>
  <r>
    <s v="C5656"/>
    <x v="2"/>
    <x v="0"/>
    <x v="0"/>
    <d v="2025-07-21T00:00:00"/>
    <s v="O9656"/>
    <d v="2024-02-29T00:00:00"/>
    <x v="0"/>
    <x v="3"/>
    <x v="0"/>
    <n v="3"/>
    <n v="256.62666666666667"/>
    <n v="769.88"/>
    <x v="2"/>
    <n v="22"/>
    <d v="2024-11-21T00:00:00"/>
    <n v="433"/>
    <x v="1"/>
    <n v="2"/>
    <d v="2025-02-03T00:00:00"/>
    <x v="1"/>
    <x v="1"/>
    <x v="2"/>
    <n v="-242"/>
    <n v="0"/>
    <x v="1"/>
  </r>
  <r>
    <s v="C1785"/>
    <x v="2"/>
    <x v="0"/>
    <x v="2"/>
    <d v="2023-01-10T00:00:00"/>
    <s v="O5785"/>
    <d v="2024-02-29T00:00:00"/>
    <x v="4"/>
    <x v="4"/>
    <x v="4"/>
    <n v="1"/>
    <n v="1225.02"/>
    <n v="1225.02"/>
    <x v="0"/>
    <n v="14"/>
    <d v="2024-08-26T00:00:00"/>
    <n v="484"/>
    <x v="0"/>
    <n v="3"/>
    <d v="2024-10-28T00:00:00"/>
    <x v="2"/>
    <x v="1"/>
    <x v="2"/>
    <n v="594"/>
    <n v="1"/>
    <x v="1"/>
  </r>
  <r>
    <s v="C3443"/>
    <x v="1"/>
    <x v="2"/>
    <x v="1"/>
    <d v="2023-09-18T00:00:00"/>
    <s v="O7443"/>
    <d v="2024-02-29T00:00:00"/>
    <x v="3"/>
    <x v="3"/>
    <x v="2"/>
    <n v="2"/>
    <n v="598.92999999999995"/>
    <n v="1197.8599999999999"/>
    <x v="0"/>
    <n v="16"/>
    <d v="2025-04-16T00:00:00"/>
    <n v="195"/>
    <x v="1"/>
    <n v="1"/>
    <d v="2024-09-10T00:00:00"/>
    <x v="2"/>
    <x v="1"/>
    <x v="2"/>
    <n v="576"/>
    <n v="0"/>
    <x v="1"/>
  </r>
  <r>
    <s v="C2533"/>
    <x v="1"/>
    <x v="1"/>
    <x v="2"/>
    <d v="2023-11-19T00:00:00"/>
    <s v="O6533"/>
    <d v="2024-02-29T00:00:00"/>
    <x v="3"/>
    <x v="0"/>
    <x v="2"/>
    <n v="4"/>
    <n v="81.745000000000005"/>
    <n v="326.98"/>
    <x v="2"/>
    <n v="17"/>
    <d v="2025-11-06T00:00:00"/>
    <n v="47"/>
    <x v="0"/>
    <n v="3"/>
    <d v="2025-06-15T00:00:00"/>
    <x v="1"/>
    <x v="1"/>
    <x v="2"/>
    <n v="718"/>
    <n v="1"/>
    <x v="1"/>
  </r>
  <r>
    <s v="C3710"/>
    <x v="2"/>
    <x v="2"/>
    <x v="2"/>
    <d v="2024-12-06T00:00:00"/>
    <s v="O7710"/>
    <d v="2024-01-03T00:00:00"/>
    <x v="2"/>
    <x v="0"/>
    <x v="4"/>
    <n v="4"/>
    <n v="196.85749999999999"/>
    <n v="787.43"/>
    <x v="1"/>
    <n v="28"/>
    <d v="2024-12-23T00:00:00"/>
    <n v="17"/>
    <x v="1"/>
    <n v="3"/>
    <d v="2025-04-15T00:00:00"/>
    <x v="0"/>
    <x v="0"/>
    <x v="1"/>
    <n v="17"/>
    <n v="0"/>
    <x v="1"/>
  </r>
  <r>
    <s v="C5352"/>
    <x v="1"/>
    <x v="2"/>
    <x v="2"/>
    <d v="2025-03-16T00:00:00"/>
    <s v="O9352"/>
    <d v="2024-01-03T00:00:00"/>
    <x v="0"/>
    <x v="0"/>
    <x v="4"/>
    <n v="2"/>
    <n v="248.27500000000001"/>
    <n v="496.55"/>
    <x v="1"/>
    <n v="1"/>
    <d v="2025-06-07T00:00:00"/>
    <n v="224"/>
    <x v="0"/>
    <n v="5"/>
    <d v="2025-04-22T00:00:00"/>
    <x v="1"/>
    <x v="0"/>
    <x v="1"/>
    <n v="83"/>
    <n v="1"/>
    <x v="1"/>
  </r>
  <r>
    <s v="C3832"/>
    <x v="2"/>
    <x v="0"/>
    <x v="1"/>
    <d v="2025-01-26T00:00:00"/>
    <s v="O7832"/>
    <d v="2024-01-03T00:00:00"/>
    <x v="1"/>
    <x v="2"/>
    <x v="3"/>
    <n v="4"/>
    <n v="73.234999999999999"/>
    <n v="292.94"/>
    <x v="0"/>
    <n v="11"/>
    <d v="2025-05-16T00:00:00"/>
    <n v="306"/>
    <x v="0"/>
    <n v="5"/>
    <d v="2025-01-03T00:00:00"/>
    <x v="2"/>
    <x v="0"/>
    <x v="1"/>
    <n v="110"/>
    <n v="1"/>
    <x v="1"/>
  </r>
  <r>
    <s v="C5331"/>
    <x v="0"/>
    <x v="2"/>
    <x v="4"/>
    <d v="2025-11-02T00:00:00"/>
    <s v="O9331"/>
    <d v="2024-01-03T00:00:00"/>
    <x v="1"/>
    <x v="2"/>
    <x v="3"/>
    <n v="5"/>
    <n v="224.74799999999999"/>
    <n v="1123.74"/>
    <x v="1"/>
    <n v="48"/>
    <d v="2025-01-03T00:00:00"/>
    <n v="400"/>
    <x v="0"/>
    <n v="5"/>
    <d v="2025-07-16T00:00:00"/>
    <x v="2"/>
    <x v="0"/>
    <x v="1"/>
    <n v="-303"/>
    <n v="1"/>
    <x v="1"/>
  </r>
  <r>
    <s v="C4223"/>
    <x v="0"/>
    <x v="1"/>
    <x v="0"/>
    <d v="2025-04-28T00:00:00"/>
    <s v="O8223"/>
    <d v="2024-01-03T00:00:00"/>
    <x v="2"/>
    <x v="3"/>
    <x v="0"/>
    <n v="5"/>
    <n v="181.92400000000001"/>
    <n v="909.62"/>
    <x v="0"/>
    <n v="6"/>
    <d v="2025-11-01T00:00:00"/>
    <n v="385"/>
    <x v="0"/>
    <n v="1"/>
    <d v="2025-02-16T00:00:00"/>
    <x v="0"/>
    <x v="0"/>
    <x v="1"/>
    <n v="187"/>
    <n v="1"/>
    <x v="1"/>
  </r>
  <r>
    <s v="C4300"/>
    <x v="0"/>
    <x v="0"/>
    <x v="4"/>
    <d v="2023-09-27T00:00:00"/>
    <s v="O8300"/>
    <d v="2024-02-03T00:00:00"/>
    <x v="2"/>
    <x v="3"/>
    <x v="1"/>
    <n v="1"/>
    <n v="1461.24"/>
    <n v="1461.24"/>
    <x v="2"/>
    <n v="22"/>
    <d v="2025-01-30T00:00:00"/>
    <n v="155"/>
    <x v="1"/>
    <n v="3"/>
    <d v="2024-09-27T00:00:00"/>
    <x v="2"/>
    <x v="3"/>
    <x v="2"/>
    <n v="491"/>
    <n v="0"/>
    <x v="1"/>
  </r>
  <r>
    <s v="C4016"/>
    <x v="0"/>
    <x v="2"/>
    <x v="1"/>
    <d v="2025-07-16T00:00:00"/>
    <s v="O8016"/>
    <d v="2024-02-03T00:00:00"/>
    <x v="3"/>
    <x v="1"/>
    <x v="2"/>
    <n v="1"/>
    <n v="119.17"/>
    <n v="119.17"/>
    <x v="1"/>
    <n v="33"/>
    <d v="2025-02-06T00:00:00"/>
    <n v="400"/>
    <x v="1"/>
    <n v="3"/>
    <d v="2025-01-13T00:00:00"/>
    <x v="1"/>
    <x v="3"/>
    <x v="2"/>
    <n v="-160"/>
    <n v="0"/>
    <x v="1"/>
  </r>
  <r>
    <s v="C1558"/>
    <x v="1"/>
    <x v="2"/>
    <x v="1"/>
    <d v="2025-01-20T00:00:00"/>
    <s v="O5558"/>
    <d v="2024-02-03T00:00:00"/>
    <x v="0"/>
    <x v="4"/>
    <x v="0"/>
    <n v="2"/>
    <n v="166.52"/>
    <n v="333.04"/>
    <x v="2"/>
    <n v="46"/>
    <d v="2024-10-27T00:00:00"/>
    <n v="252"/>
    <x v="0"/>
    <n v="3"/>
    <d v="2025-05-03T00:00:00"/>
    <x v="2"/>
    <x v="3"/>
    <x v="2"/>
    <n v="-85"/>
    <n v="1"/>
    <x v="1"/>
  </r>
  <r>
    <s v="C4384"/>
    <x v="2"/>
    <x v="1"/>
    <x v="1"/>
    <d v="2024-11-07T00:00:00"/>
    <s v="O8384"/>
    <d v="2024-02-03T00:00:00"/>
    <x v="2"/>
    <x v="4"/>
    <x v="0"/>
    <n v="1"/>
    <n v="1056.72"/>
    <n v="1056.72"/>
    <x v="1"/>
    <n v="30"/>
    <d v="2025-03-23T00:00:00"/>
    <n v="152"/>
    <x v="1"/>
    <n v="3"/>
    <d v="2024-12-30T00:00:00"/>
    <x v="2"/>
    <x v="3"/>
    <x v="2"/>
    <n v="136"/>
    <n v="0"/>
    <x v="1"/>
  </r>
  <r>
    <s v="C3538"/>
    <x v="2"/>
    <x v="0"/>
    <x v="1"/>
    <d v="2024-02-18T00:00:00"/>
    <s v="O7538"/>
    <d v="2024-02-03T00:00:00"/>
    <x v="0"/>
    <x v="1"/>
    <x v="2"/>
    <n v="4"/>
    <n v="118.7225"/>
    <n v="474.89"/>
    <x v="0"/>
    <n v="2"/>
    <d v="2025-06-07T00:00:00"/>
    <n v="236"/>
    <x v="0"/>
    <n v="5"/>
    <d v="2025-05-08T00:00:00"/>
    <x v="1"/>
    <x v="3"/>
    <x v="2"/>
    <n v="475"/>
    <n v="1"/>
    <x v="1"/>
  </r>
  <r>
    <s v="C3429"/>
    <x v="0"/>
    <x v="2"/>
    <x v="3"/>
    <d v="2025-06-18T00:00:00"/>
    <s v="O7429"/>
    <d v="2024-02-03T00:00:00"/>
    <x v="3"/>
    <x v="1"/>
    <x v="0"/>
    <n v="2"/>
    <n v="413.07499999999999"/>
    <n v="826.15"/>
    <x v="2"/>
    <n v="29"/>
    <d v="2024-12-17T00:00:00"/>
    <n v="258"/>
    <x v="0"/>
    <n v="3"/>
    <d v="2024-11-17T00:00:00"/>
    <x v="1"/>
    <x v="3"/>
    <x v="2"/>
    <n v="-183"/>
    <n v="1"/>
    <x v="1"/>
  </r>
  <r>
    <s v="C1432"/>
    <x v="0"/>
    <x v="0"/>
    <x v="0"/>
    <d v="2025-07-18T00:00:00"/>
    <s v="O5432"/>
    <d v="2024-03-03T00:00:00"/>
    <x v="3"/>
    <x v="3"/>
    <x v="3"/>
    <n v="1"/>
    <n v="1440.89"/>
    <n v="1440.89"/>
    <x v="0"/>
    <n v="12"/>
    <d v="2025-01-26T00:00:00"/>
    <n v="277"/>
    <x v="0"/>
    <n v="5"/>
    <d v="2024-03-12T00:00:00"/>
    <x v="0"/>
    <x v="4"/>
    <x v="3"/>
    <n v="-173"/>
    <n v="1"/>
    <x v="1"/>
  </r>
  <r>
    <s v="C2393"/>
    <x v="1"/>
    <x v="2"/>
    <x v="2"/>
    <d v="2025-06-01T00:00:00"/>
    <s v="O6393"/>
    <d v="2024-03-03T00:00:00"/>
    <x v="4"/>
    <x v="1"/>
    <x v="2"/>
    <n v="1"/>
    <n v="1143.46"/>
    <n v="1143.46"/>
    <x v="0"/>
    <n v="1"/>
    <d v="2024-08-30T00:00:00"/>
    <n v="379"/>
    <x v="0"/>
    <n v="2"/>
    <d v="2025-03-15T00:00:00"/>
    <x v="1"/>
    <x v="4"/>
    <x v="3"/>
    <n v="-275"/>
    <n v="1"/>
    <x v="1"/>
  </r>
  <r>
    <s v="C5123"/>
    <x v="1"/>
    <x v="0"/>
    <x v="0"/>
    <d v="2025-01-22T00:00:00"/>
    <s v="O9123"/>
    <d v="2024-03-03T00:00:00"/>
    <x v="2"/>
    <x v="1"/>
    <x v="3"/>
    <n v="5"/>
    <n v="200.56800000000001"/>
    <n v="1002.84"/>
    <x v="0"/>
    <n v="40"/>
    <d v="2024-12-21T00:00:00"/>
    <n v="70"/>
    <x v="1"/>
    <n v="4"/>
    <d v="2025-08-03T00:00:00"/>
    <x v="1"/>
    <x v="4"/>
    <x v="3"/>
    <n v="-32"/>
    <n v="0"/>
    <x v="1"/>
  </r>
  <r>
    <s v="C4394"/>
    <x v="2"/>
    <x v="1"/>
    <x v="1"/>
    <d v="2024-01-07T00:00:00"/>
    <s v="O8394"/>
    <d v="2024-03-03T00:00:00"/>
    <x v="2"/>
    <x v="0"/>
    <x v="3"/>
    <n v="2"/>
    <n v="588.84"/>
    <n v="1177.68"/>
    <x v="0"/>
    <n v="22"/>
    <d v="2025-02-05T00:00:00"/>
    <n v="307"/>
    <x v="0"/>
    <n v="4"/>
    <d v="2025-11-01T00:00:00"/>
    <x v="2"/>
    <x v="4"/>
    <x v="3"/>
    <n v="395"/>
    <n v="1"/>
    <x v="1"/>
  </r>
  <r>
    <s v="C6046"/>
    <x v="0"/>
    <x v="1"/>
    <x v="2"/>
    <d v="2023-03-09T00:00:00"/>
    <s v="O10046"/>
    <d v="2024-03-03T00:00:00"/>
    <x v="4"/>
    <x v="0"/>
    <x v="0"/>
    <n v="1"/>
    <n v="561.29999999999995"/>
    <n v="561.29999999999995"/>
    <x v="0"/>
    <n v="16"/>
    <d v="2024-05-12T00:00:00"/>
    <n v="101"/>
    <x v="0"/>
    <n v="1"/>
    <d v="2024-08-24T00:00:00"/>
    <x v="1"/>
    <x v="4"/>
    <x v="3"/>
    <n v="430"/>
    <n v="1"/>
    <x v="1"/>
  </r>
  <r>
    <s v="C3446"/>
    <x v="0"/>
    <x v="0"/>
    <x v="0"/>
    <d v="2025-02-14T00:00:00"/>
    <s v="O7446"/>
    <d v="2024-03-03T00:00:00"/>
    <x v="2"/>
    <x v="3"/>
    <x v="4"/>
    <n v="1"/>
    <n v="629.77"/>
    <n v="629.77"/>
    <x v="2"/>
    <n v="19"/>
    <d v="2024-12-17T00:00:00"/>
    <n v="239"/>
    <x v="1"/>
    <n v="4"/>
    <d v="2024-03-12T00:00:00"/>
    <x v="1"/>
    <x v="4"/>
    <x v="3"/>
    <n v="-59"/>
    <n v="0"/>
    <x v="1"/>
  </r>
  <r>
    <s v="C6188"/>
    <x v="0"/>
    <x v="2"/>
    <x v="2"/>
    <d v="2025-01-07T00:00:00"/>
    <s v="O10188"/>
    <d v="2024-03-03T00:00:00"/>
    <x v="1"/>
    <x v="2"/>
    <x v="0"/>
    <n v="3"/>
    <n v="248.69333333333336"/>
    <n v="746.08"/>
    <x v="2"/>
    <n v="20"/>
    <d v="2025-12-06T00:00:00"/>
    <n v="430"/>
    <x v="1"/>
    <n v="1"/>
    <d v="2025-02-17T00:00:00"/>
    <x v="0"/>
    <x v="4"/>
    <x v="3"/>
    <n v="333"/>
    <n v="0"/>
    <x v="1"/>
  </r>
  <r>
    <s v="C5809"/>
    <x v="1"/>
    <x v="0"/>
    <x v="4"/>
    <d v="2024-03-10T00:00:00"/>
    <s v="O9809"/>
    <d v="2024-03-03T00:00:00"/>
    <x v="3"/>
    <x v="3"/>
    <x v="4"/>
    <n v="5"/>
    <n v="233.5"/>
    <n v="1167.5"/>
    <x v="1"/>
    <n v="31"/>
    <d v="2024-06-12T00:00:00"/>
    <n v="313"/>
    <x v="1"/>
    <n v="1"/>
    <d v="2025-08-03T00:00:00"/>
    <x v="0"/>
    <x v="4"/>
    <x v="3"/>
    <n v="94"/>
    <n v="0"/>
    <x v="1"/>
  </r>
  <r>
    <s v="C6360"/>
    <x v="0"/>
    <x v="2"/>
    <x v="2"/>
    <d v="2025-01-20T00:00:00"/>
    <s v="O10360"/>
    <d v="2024-03-03T00:00:00"/>
    <x v="1"/>
    <x v="3"/>
    <x v="0"/>
    <n v="2"/>
    <n v="273.08"/>
    <n v="546.16"/>
    <x v="2"/>
    <n v="35"/>
    <d v="2025-01-28T00:00:00"/>
    <n v="21"/>
    <x v="0"/>
    <n v="3"/>
    <d v="2025-07-25T00:00:00"/>
    <x v="2"/>
    <x v="4"/>
    <x v="3"/>
    <n v="8"/>
    <n v="1"/>
    <x v="1"/>
  </r>
  <r>
    <s v="C2471"/>
    <x v="1"/>
    <x v="2"/>
    <x v="2"/>
    <d v="2024-11-23T00:00:00"/>
    <s v="O6471"/>
    <d v="2024-03-03T00:00:00"/>
    <x v="1"/>
    <x v="3"/>
    <x v="4"/>
    <n v="5"/>
    <n v="76.138000000000005"/>
    <n v="380.69"/>
    <x v="1"/>
    <n v="39"/>
    <d v="2025-07-15T00:00:00"/>
    <n v="265"/>
    <x v="0"/>
    <n v="5"/>
    <d v="2024-10-19T00:00:00"/>
    <x v="1"/>
    <x v="4"/>
    <x v="3"/>
    <n v="234"/>
    <n v="1"/>
    <x v="1"/>
  </r>
  <r>
    <s v="C4722"/>
    <x v="2"/>
    <x v="2"/>
    <x v="0"/>
    <d v="2023-09-29T00:00:00"/>
    <s v="O8722"/>
    <d v="2024-03-03T00:00:00"/>
    <x v="3"/>
    <x v="1"/>
    <x v="1"/>
    <n v="1"/>
    <n v="778.17"/>
    <n v="778.17"/>
    <x v="1"/>
    <n v="3"/>
    <d v="2025-05-19T00:00:00"/>
    <n v="285"/>
    <x v="1"/>
    <n v="2"/>
    <d v="2024-11-20T00:00:00"/>
    <x v="1"/>
    <x v="4"/>
    <x v="3"/>
    <n v="598"/>
    <n v="0"/>
    <x v="1"/>
  </r>
  <r>
    <s v="C3830"/>
    <x v="2"/>
    <x v="2"/>
    <x v="2"/>
    <d v="2024-08-13T00:00:00"/>
    <s v="O7830"/>
    <d v="2024-04-03T00:00:00"/>
    <x v="4"/>
    <x v="0"/>
    <x v="0"/>
    <n v="1"/>
    <n v="600.62"/>
    <n v="600.62"/>
    <x v="2"/>
    <n v="11"/>
    <d v="2025-07-01T00:00:00"/>
    <n v="168"/>
    <x v="0"/>
    <n v="3"/>
    <d v="2025-07-24T00:00:00"/>
    <x v="0"/>
    <x v="0"/>
    <x v="4"/>
    <n v="322"/>
    <n v="1"/>
    <x v="1"/>
  </r>
  <r>
    <s v="C3306"/>
    <x v="0"/>
    <x v="1"/>
    <x v="0"/>
    <d v="2024-06-22T00:00:00"/>
    <s v="O7306"/>
    <d v="2024-04-03T00:00:00"/>
    <x v="2"/>
    <x v="2"/>
    <x v="0"/>
    <n v="4"/>
    <n v="151.1"/>
    <n v="604.4"/>
    <x v="1"/>
    <n v="40"/>
    <d v="2025-04-24T00:00:00"/>
    <n v="484"/>
    <x v="1"/>
    <n v="2"/>
    <d v="2025-03-24T00:00:00"/>
    <x v="2"/>
    <x v="0"/>
    <x v="4"/>
    <n v="306"/>
    <n v="0"/>
    <x v="1"/>
  </r>
  <r>
    <s v="C4859"/>
    <x v="2"/>
    <x v="0"/>
    <x v="1"/>
    <d v="2024-03-18T00:00:00"/>
    <s v="O8859"/>
    <d v="2024-04-03T00:00:00"/>
    <x v="4"/>
    <x v="4"/>
    <x v="2"/>
    <n v="2"/>
    <n v="371.05"/>
    <n v="742.1"/>
    <x v="1"/>
    <n v="39"/>
    <d v="2025-07-24T00:00:00"/>
    <n v="78"/>
    <x v="0"/>
    <n v="2"/>
    <d v="2024-12-28T00:00:00"/>
    <x v="2"/>
    <x v="0"/>
    <x v="4"/>
    <n v="493"/>
    <n v="1"/>
    <x v="1"/>
  </r>
  <r>
    <s v="C3648"/>
    <x v="0"/>
    <x v="2"/>
    <x v="2"/>
    <d v="2024-02-17T00:00:00"/>
    <s v="O7648"/>
    <d v="2024-04-03T00:00:00"/>
    <x v="1"/>
    <x v="1"/>
    <x v="0"/>
    <n v="1"/>
    <n v="713.35"/>
    <n v="713.35"/>
    <x v="1"/>
    <n v="14"/>
    <d v="2025-09-07T00:00:00"/>
    <n v="1"/>
    <x v="1"/>
    <n v="2"/>
    <d v="2024-02-09T00:00:00"/>
    <x v="0"/>
    <x v="0"/>
    <x v="4"/>
    <n v="568"/>
    <n v="0"/>
    <x v="1"/>
  </r>
  <r>
    <s v="C6655"/>
    <x v="1"/>
    <x v="1"/>
    <x v="0"/>
    <d v="2024-05-17T00:00:00"/>
    <s v="O10655"/>
    <d v="2024-04-03T00:00:00"/>
    <x v="4"/>
    <x v="3"/>
    <x v="2"/>
    <n v="1"/>
    <n v="1050.5999999999999"/>
    <n v="1050.5999999999999"/>
    <x v="1"/>
    <n v="15"/>
    <d v="2024-08-31T00:00:00"/>
    <n v="299"/>
    <x v="0"/>
    <n v="2"/>
    <d v="2025-03-02T00:00:00"/>
    <x v="0"/>
    <x v="0"/>
    <x v="4"/>
    <n v="106"/>
    <n v="1"/>
    <x v="1"/>
  </r>
  <r>
    <s v="C1622"/>
    <x v="1"/>
    <x v="2"/>
    <x v="3"/>
    <d v="2025-06-13T00:00:00"/>
    <s v="O5622"/>
    <d v="2024-04-03T00:00:00"/>
    <x v="4"/>
    <x v="2"/>
    <x v="1"/>
    <n v="4"/>
    <n v="159.04499999999999"/>
    <n v="636.17999999999995"/>
    <x v="2"/>
    <n v="48"/>
    <d v="2025-04-24T00:00:00"/>
    <n v="458"/>
    <x v="0"/>
    <n v="4"/>
    <d v="2024-09-19T00:00:00"/>
    <x v="0"/>
    <x v="0"/>
    <x v="4"/>
    <n v="-50"/>
    <n v="1"/>
    <x v="1"/>
  </r>
  <r>
    <s v="C1941"/>
    <x v="0"/>
    <x v="2"/>
    <x v="4"/>
    <d v="2025-04-21T00:00:00"/>
    <s v="O5941"/>
    <d v="2024-04-03T00:00:00"/>
    <x v="3"/>
    <x v="4"/>
    <x v="3"/>
    <n v="5"/>
    <n v="219.15"/>
    <n v="1095.75"/>
    <x v="0"/>
    <n v="27"/>
    <d v="2025-02-01T00:00:00"/>
    <n v="443"/>
    <x v="0"/>
    <n v="3"/>
    <d v="2025-03-29T00:00:00"/>
    <x v="0"/>
    <x v="0"/>
    <x v="4"/>
    <n v="-79"/>
    <n v="1"/>
    <x v="1"/>
  </r>
  <r>
    <s v="C6756"/>
    <x v="2"/>
    <x v="1"/>
    <x v="2"/>
    <d v="2023-02-09T00:00:00"/>
    <s v="O10756"/>
    <d v="2024-04-03T00:00:00"/>
    <x v="2"/>
    <x v="1"/>
    <x v="0"/>
    <n v="3"/>
    <n v="487.77666666666664"/>
    <n v="1463.33"/>
    <x v="2"/>
    <n v="21"/>
    <d v="2024-08-30T00:00:00"/>
    <n v="249"/>
    <x v="1"/>
    <n v="3"/>
    <d v="2024-11-20T00:00:00"/>
    <x v="1"/>
    <x v="0"/>
    <x v="4"/>
    <n v="568"/>
    <n v="0"/>
    <x v="1"/>
  </r>
  <r>
    <s v="C5430"/>
    <x v="0"/>
    <x v="1"/>
    <x v="3"/>
    <d v="2024-07-11T00:00:00"/>
    <s v="O9430"/>
    <d v="2024-05-03T00:00:00"/>
    <x v="4"/>
    <x v="4"/>
    <x v="1"/>
    <n v="4"/>
    <n v="141.24"/>
    <n v="564.96"/>
    <x v="1"/>
    <n v="10"/>
    <d v="2025-03-20T00:00:00"/>
    <n v="339"/>
    <x v="0"/>
    <n v="2"/>
    <d v="2025-04-02T00:00:00"/>
    <x v="0"/>
    <x v="2"/>
    <x v="5"/>
    <n v="252"/>
    <n v="1"/>
    <x v="1"/>
  </r>
  <r>
    <s v="C3591"/>
    <x v="2"/>
    <x v="0"/>
    <x v="3"/>
    <d v="2025-04-04T00:00:00"/>
    <s v="O7591"/>
    <d v="2024-05-03T00:00:00"/>
    <x v="1"/>
    <x v="2"/>
    <x v="0"/>
    <n v="3"/>
    <n v="293.01"/>
    <n v="879.03"/>
    <x v="0"/>
    <n v="22"/>
    <d v="2025-04-17T00:00:00"/>
    <n v="439"/>
    <x v="0"/>
    <n v="5"/>
    <d v="2025-02-05T00:00:00"/>
    <x v="2"/>
    <x v="2"/>
    <x v="5"/>
    <n v="13"/>
    <n v="1"/>
    <x v="1"/>
  </r>
  <r>
    <s v="C1062"/>
    <x v="0"/>
    <x v="1"/>
    <x v="3"/>
    <d v="2025-05-28T00:00:00"/>
    <s v="O5062"/>
    <d v="2024-05-03T00:00:00"/>
    <x v="2"/>
    <x v="0"/>
    <x v="1"/>
    <n v="2"/>
    <n v="99.78"/>
    <n v="199.56"/>
    <x v="1"/>
    <n v="47"/>
    <d v="2025-03-26T00:00:00"/>
    <n v="442"/>
    <x v="0"/>
    <n v="3"/>
    <d v="2025-06-22T00:00:00"/>
    <x v="2"/>
    <x v="2"/>
    <x v="5"/>
    <n v="-63"/>
    <n v="1"/>
    <x v="1"/>
  </r>
  <r>
    <s v="C1632"/>
    <x v="0"/>
    <x v="0"/>
    <x v="0"/>
    <d v="2024-04-05T00:00:00"/>
    <s v="O5632"/>
    <d v="2024-05-03T00:00:00"/>
    <x v="2"/>
    <x v="0"/>
    <x v="0"/>
    <n v="3"/>
    <n v="367.05333333333334"/>
    <n v="1101.1600000000001"/>
    <x v="1"/>
    <n v="19"/>
    <d v="2025-01-23T00:00:00"/>
    <n v="52"/>
    <x v="1"/>
    <n v="1"/>
    <d v="2025-01-15T00:00:00"/>
    <x v="0"/>
    <x v="2"/>
    <x v="5"/>
    <n v="293"/>
    <n v="0"/>
    <x v="1"/>
  </r>
  <r>
    <s v="C5323"/>
    <x v="1"/>
    <x v="0"/>
    <x v="3"/>
    <d v="2025-07-19T00:00:00"/>
    <s v="O9323"/>
    <d v="2024-05-03T00:00:00"/>
    <x v="1"/>
    <x v="3"/>
    <x v="4"/>
    <n v="3"/>
    <n v="381.63333333333338"/>
    <n v="1144.9000000000001"/>
    <x v="2"/>
    <n v="28"/>
    <d v="2025-08-03T00:00:00"/>
    <n v="331"/>
    <x v="0"/>
    <n v="5"/>
    <d v="2024-11-15T00:00:00"/>
    <x v="2"/>
    <x v="2"/>
    <x v="5"/>
    <n v="15"/>
    <n v="1"/>
    <x v="1"/>
  </r>
  <r>
    <s v="C4075"/>
    <x v="2"/>
    <x v="2"/>
    <x v="1"/>
    <d v="2025-04-28T00:00:00"/>
    <s v="O8075"/>
    <d v="2024-05-03T00:00:00"/>
    <x v="1"/>
    <x v="3"/>
    <x v="0"/>
    <n v="4"/>
    <n v="110.0675"/>
    <n v="440.27"/>
    <x v="0"/>
    <n v="48"/>
    <d v="2025-05-03T00:00:00"/>
    <n v="365"/>
    <x v="1"/>
    <n v="5"/>
    <d v="2024-09-09T00:00:00"/>
    <x v="0"/>
    <x v="2"/>
    <x v="5"/>
    <n v="5"/>
    <n v="0"/>
    <x v="1"/>
  </r>
  <r>
    <s v="C3884"/>
    <x v="0"/>
    <x v="1"/>
    <x v="2"/>
    <d v="2023-12-22T00:00:00"/>
    <s v="O7884"/>
    <d v="2024-06-03T00:00:00"/>
    <x v="4"/>
    <x v="3"/>
    <x v="0"/>
    <n v="3"/>
    <n v="34.676666666666669"/>
    <n v="104.03"/>
    <x v="1"/>
    <n v="40"/>
    <d v="2025-03-24T00:00:00"/>
    <n v="51"/>
    <x v="1"/>
    <n v="2"/>
    <d v="2025-02-19T00:00:00"/>
    <x v="0"/>
    <x v="5"/>
    <x v="6"/>
    <n v="458"/>
    <n v="0"/>
    <x v="1"/>
  </r>
  <r>
    <s v="C4656"/>
    <x v="2"/>
    <x v="1"/>
    <x v="2"/>
    <d v="2024-01-23T00:00:00"/>
    <s v="O8656"/>
    <d v="2024-06-03T00:00:00"/>
    <x v="2"/>
    <x v="3"/>
    <x v="3"/>
    <n v="3"/>
    <n v="131.76333333333335"/>
    <n v="395.29"/>
    <x v="2"/>
    <n v="38"/>
    <d v="2025-06-30T00:00:00"/>
    <n v="127"/>
    <x v="1"/>
    <n v="3"/>
    <d v="2025-05-02T00:00:00"/>
    <x v="1"/>
    <x v="5"/>
    <x v="6"/>
    <n v="524"/>
    <n v="0"/>
    <x v="1"/>
  </r>
  <r>
    <s v="C2091"/>
    <x v="0"/>
    <x v="1"/>
    <x v="3"/>
    <d v="2024-04-01T00:00:00"/>
    <s v="O6091"/>
    <d v="2024-06-03T00:00:00"/>
    <x v="1"/>
    <x v="4"/>
    <x v="1"/>
    <n v="3"/>
    <n v="314.96666666666664"/>
    <n v="944.9"/>
    <x v="1"/>
    <n v="11"/>
    <d v="2025-06-06T00:00:00"/>
    <n v="152"/>
    <x v="1"/>
    <n v="1"/>
    <d v="2025-07-21T00:00:00"/>
    <x v="0"/>
    <x v="5"/>
    <x v="6"/>
    <n v="431"/>
    <n v="0"/>
    <x v="1"/>
  </r>
  <r>
    <s v="C5203"/>
    <x v="0"/>
    <x v="0"/>
    <x v="4"/>
    <d v="2024-09-24T00:00:00"/>
    <s v="O9203"/>
    <d v="2024-06-03T00:00:00"/>
    <x v="4"/>
    <x v="1"/>
    <x v="4"/>
    <n v="3"/>
    <n v="264.95999999999998"/>
    <n v="794.88"/>
    <x v="1"/>
    <n v="13"/>
    <d v="2024-12-19T00:00:00"/>
    <n v="362"/>
    <x v="0"/>
    <n v="4"/>
    <d v="2024-04-10T00:00:00"/>
    <x v="2"/>
    <x v="5"/>
    <x v="6"/>
    <n v="86"/>
    <n v="1"/>
    <x v="1"/>
  </r>
  <r>
    <s v="C6093"/>
    <x v="2"/>
    <x v="0"/>
    <x v="1"/>
    <d v="2023-12-17T00:00:00"/>
    <s v="O10093"/>
    <d v="2024-06-03T00:00:00"/>
    <x v="3"/>
    <x v="2"/>
    <x v="2"/>
    <n v="4"/>
    <n v="205.7825"/>
    <n v="823.13"/>
    <x v="1"/>
    <n v="47"/>
    <d v="2024-12-22T00:00:00"/>
    <n v="414"/>
    <x v="1"/>
    <n v="3"/>
    <d v="2025-01-26T00:00:00"/>
    <x v="2"/>
    <x v="5"/>
    <x v="6"/>
    <n v="371"/>
    <n v="0"/>
    <x v="1"/>
  </r>
  <r>
    <s v="C2965"/>
    <x v="2"/>
    <x v="2"/>
    <x v="1"/>
    <d v="2025-03-15T00:00:00"/>
    <s v="O6965"/>
    <d v="2024-06-03T00:00:00"/>
    <x v="4"/>
    <x v="4"/>
    <x v="2"/>
    <n v="4"/>
    <n v="256.24"/>
    <n v="1024.96"/>
    <x v="1"/>
    <n v="23"/>
    <d v="2025-12-03T00:00:00"/>
    <n v="235"/>
    <x v="0"/>
    <n v="4"/>
    <d v="2024-02-09T00:00:00"/>
    <x v="0"/>
    <x v="5"/>
    <x v="6"/>
    <n v="263"/>
    <n v="1"/>
    <x v="1"/>
  </r>
  <r>
    <s v="C4777"/>
    <x v="2"/>
    <x v="0"/>
    <x v="1"/>
    <d v="2025-03-03T00:00:00"/>
    <s v="O8777"/>
    <d v="2024-06-03T00:00:00"/>
    <x v="2"/>
    <x v="2"/>
    <x v="3"/>
    <n v="4"/>
    <n v="296.32"/>
    <n v="1185.28"/>
    <x v="2"/>
    <n v="43"/>
    <d v="2025-02-21T00:00:00"/>
    <n v="46"/>
    <x v="0"/>
    <n v="3"/>
    <d v="2025-08-07T00:00:00"/>
    <x v="0"/>
    <x v="5"/>
    <x v="6"/>
    <n v="-10"/>
    <n v="1"/>
    <x v="1"/>
  </r>
  <r>
    <s v="C4904"/>
    <x v="1"/>
    <x v="2"/>
    <x v="1"/>
    <d v="2024-03-07T00:00:00"/>
    <s v="O8904"/>
    <d v="2024-06-03T00:00:00"/>
    <x v="2"/>
    <x v="4"/>
    <x v="2"/>
    <n v="3"/>
    <n v="361.02666666666664"/>
    <n v="1083.08"/>
    <x v="1"/>
    <n v="43"/>
    <d v="2025-01-04T00:00:00"/>
    <n v="193"/>
    <x v="0"/>
    <n v="1"/>
    <d v="2025-09-02T00:00:00"/>
    <x v="0"/>
    <x v="5"/>
    <x v="6"/>
    <n v="303"/>
    <n v="1"/>
    <x v="1"/>
  </r>
  <r>
    <s v="C2015"/>
    <x v="1"/>
    <x v="0"/>
    <x v="2"/>
    <d v="2025-10-05T00:00:00"/>
    <s v="O6015"/>
    <d v="2024-06-03T00:00:00"/>
    <x v="3"/>
    <x v="1"/>
    <x v="2"/>
    <n v="1"/>
    <n v="1022.37"/>
    <n v="1022.37"/>
    <x v="1"/>
    <n v="12"/>
    <d v="2025-05-23T00:00:00"/>
    <n v="114"/>
    <x v="0"/>
    <n v="2"/>
    <d v="2025-03-25T00:00:00"/>
    <x v="1"/>
    <x v="5"/>
    <x v="6"/>
    <n v="-135"/>
    <n v="1"/>
    <x v="1"/>
  </r>
  <r>
    <s v="C5616"/>
    <x v="0"/>
    <x v="1"/>
    <x v="0"/>
    <d v="2023-07-10T00:00:00"/>
    <s v="O9616"/>
    <d v="2024-07-03T00:00:00"/>
    <x v="2"/>
    <x v="0"/>
    <x v="1"/>
    <n v="5"/>
    <n v="50.061999999999998"/>
    <n v="250.31"/>
    <x v="0"/>
    <n v="30"/>
    <d v="2025-11-03T00:00:00"/>
    <n v="457"/>
    <x v="1"/>
    <n v="1"/>
    <d v="2024-11-26T00:00:00"/>
    <x v="2"/>
    <x v="0"/>
    <x v="7"/>
    <n v="847"/>
    <n v="0"/>
    <x v="1"/>
  </r>
  <r>
    <s v="C3179"/>
    <x v="0"/>
    <x v="1"/>
    <x v="4"/>
    <d v="2025-04-24T00:00:00"/>
    <s v="O7179"/>
    <d v="2024-07-03T00:00:00"/>
    <x v="4"/>
    <x v="0"/>
    <x v="3"/>
    <n v="2"/>
    <n v="382.92"/>
    <n v="765.84"/>
    <x v="0"/>
    <n v="48"/>
    <d v="2024-11-29T00:00:00"/>
    <n v="252"/>
    <x v="0"/>
    <n v="5"/>
    <d v="2024-12-11T00:00:00"/>
    <x v="1"/>
    <x v="0"/>
    <x v="7"/>
    <n v="-146"/>
    <n v="1"/>
    <x v="1"/>
  </r>
  <r>
    <s v="C4379"/>
    <x v="2"/>
    <x v="0"/>
    <x v="2"/>
    <d v="2025-06-26T00:00:00"/>
    <s v="O8379"/>
    <d v="2024-07-03T00:00:00"/>
    <x v="3"/>
    <x v="0"/>
    <x v="4"/>
    <n v="2"/>
    <n v="448.935"/>
    <n v="897.87"/>
    <x v="2"/>
    <n v="7"/>
    <d v="2024-10-21T00:00:00"/>
    <n v="488"/>
    <x v="1"/>
    <n v="5"/>
    <d v="2024-03-12T00:00:00"/>
    <x v="1"/>
    <x v="0"/>
    <x v="7"/>
    <n v="-248"/>
    <n v="0"/>
    <x v="1"/>
  </r>
  <r>
    <s v="C3975"/>
    <x v="0"/>
    <x v="1"/>
    <x v="4"/>
    <d v="2025-01-07T00:00:00"/>
    <s v="O7975"/>
    <d v="2024-07-03T00:00:00"/>
    <x v="2"/>
    <x v="1"/>
    <x v="2"/>
    <n v="1"/>
    <n v="505.39"/>
    <n v="505.39"/>
    <x v="1"/>
    <n v="13"/>
    <d v="2024-05-12T00:00:00"/>
    <n v="339"/>
    <x v="0"/>
    <n v="5"/>
    <d v="2024-12-21T00:00:00"/>
    <x v="1"/>
    <x v="0"/>
    <x v="7"/>
    <n v="-240"/>
    <n v="1"/>
    <x v="1"/>
  </r>
  <r>
    <s v="C5906"/>
    <x v="2"/>
    <x v="0"/>
    <x v="2"/>
    <d v="2025-09-02T00:00:00"/>
    <s v="O9906"/>
    <d v="2024-07-03T00:00:00"/>
    <x v="4"/>
    <x v="3"/>
    <x v="2"/>
    <n v="5"/>
    <n v="168.29000000000002"/>
    <n v="841.45"/>
    <x v="2"/>
    <n v="14"/>
    <d v="2024-01-10T00:00:00"/>
    <n v="371"/>
    <x v="0"/>
    <n v="2"/>
    <d v="2025-02-06T00:00:00"/>
    <x v="0"/>
    <x v="0"/>
    <x v="7"/>
    <n v="-601"/>
    <n v="1"/>
    <x v="1"/>
  </r>
  <r>
    <s v="C2387"/>
    <x v="1"/>
    <x v="2"/>
    <x v="2"/>
    <d v="2023-08-09T00:00:00"/>
    <s v="O6387"/>
    <d v="2024-07-03T00:00:00"/>
    <x v="4"/>
    <x v="3"/>
    <x v="1"/>
    <n v="4"/>
    <n v="122.89"/>
    <n v="491.56"/>
    <x v="1"/>
    <n v="42"/>
    <d v="2024-09-15T00:00:00"/>
    <n v="210"/>
    <x v="0"/>
    <n v="1"/>
    <d v="2024-11-19T00:00:00"/>
    <x v="1"/>
    <x v="0"/>
    <x v="7"/>
    <n v="403"/>
    <n v="1"/>
    <x v="1"/>
  </r>
  <r>
    <s v="C6594"/>
    <x v="0"/>
    <x v="0"/>
    <x v="2"/>
    <d v="2023-12-15T00:00:00"/>
    <s v="O10594"/>
    <d v="2024-07-03T00:00:00"/>
    <x v="4"/>
    <x v="3"/>
    <x v="0"/>
    <n v="3"/>
    <n v="255.37666666666667"/>
    <n v="766.13"/>
    <x v="0"/>
    <n v="30"/>
    <d v="2025-06-19T00:00:00"/>
    <n v="161"/>
    <x v="0"/>
    <n v="2"/>
    <d v="2025-02-03T00:00:00"/>
    <x v="0"/>
    <x v="0"/>
    <x v="7"/>
    <n v="552"/>
    <n v="1"/>
    <x v="1"/>
  </r>
  <r>
    <s v="C4198"/>
    <x v="0"/>
    <x v="2"/>
    <x v="1"/>
    <d v="2023-10-17T00:00:00"/>
    <s v="O8198"/>
    <d v="2024-07-03T00:00:00"/>
    <x v="1"/>
    <x v="1"/>
    <x v="3"/>
    <n v="4"/>
    <n v="144.95750000000001"/>
    <n v="579.83000000000004"/>
    <x v="0"/>
    <n v="43"/>
    <d v="2024-09-16T00:00:00"/>
    <n v="219"/>
    <x v="1"/>
    <n v="3"/>
    <d v="2024-11-25T00:00:00"/>
    <x v="0"/>
    <x v="0"/>
    <x v="7"/>
    <n v="335"/>
    <n v="0"/>
    <x v="1"/>
  </r>
  <r>
    <s v="C4139"/>
    <x v="0"/>
    <x v="0"/>
    <x v="3"/>
    <d v="2024-04-21T00:00:00"/>
    <s v="O8139"/>
    <d v="2024-07-03T00:00:00"/>
    <x v="0"/>
    <x v="2"/>
    <x v="1"/>
    <n v="1"/>
    <n v="591.59"/>
    <n v="591.59"/>
    <x v="2"/>
    <n v="7"/>
    <d v="2025-06-16T00:00:00"/>
    <n v="417"/>
    <x v="0"/>
    <n v="1"/>
    <d v="2025-04-19T00:00:00"/>
    <x v="0"/>
    <x v="0"/>
    <x v="7"/>
    <n v="421"/>
    <n v="1"/>
    <x v="1"/>
  </r>
  <r>
    <s v="C5756"/>
    <x v="1"/>
    <x v="0"/>
    <x v="2"/>
    <d v="2024-04-08T00:00:00"/>
    <s v="O9756"/>
    <d v="2024-07-03T00:00:00"/>
    <x v="4"/>
    <x v="4"/>
    <x v="4"/>
    <n v="1"/>
    <n v="141.27000000000001"/>
    <n v="141.27000000000001"/>
    <x v="2"/>
    <n v="46"/>
    <d v="2025-03-07T00:00:00"/>
    <n v="356"/>
    <x v="0"/>
    <n v="2"/>
    <d v="2025-03-19T00:00:00"/>
    <x v="0"/>
    <x v="0"/>
    <x v="7"/>
    <n v="333"/>
    <n v="1"/>
    <x v="1"/>
  </r>
  <r>
    <s v="C6085"/>
    <x v="2"/>
    <x v="0"/>
    <x v="4"/>
    <d v="2024-07-18T00:00:00"/>
    <s v="O10085"/>
    <d v="2024-07-03T00:00:00"/>
    <x v="2"/>
    <x v="3"/>
    <x v="2"/>
    <n v="4"/>
    <n v="219.68"/>
    <n v="878.72"/>
    <x v="1"/>
    <n v="9"/>
    <d v="2024-01-12T00:00:00"/>
    <n v="112"/>
    <x v="1"/>
    <n v="5"/>
    <d v="2024-02-12T00:00:00"/>
    <x v="0"/>
    <x v="0"/>
    <x v="7"/>
    <n v="-188"/>
    <n v="0"/>
    <x v="1"/>
  </r>
  <r>
    <s v="C1907"/>
    <x v="0"/>
    <x v="2"/>
    <x v="2"/>
    <d v="2024-12-08T00:00:00"/>
    <s v="O5907"/>
    <d v="2024-08-03T00:00:00"/>
    <x v="0"/>
    <x v="4"/>
    <x v="0"/>
    <n v="5"/>
    <n v="200.864"/>
    <n v="1004.32"/>
    <x v="1"/>
    <n v="39"/>
    <d v="2025-02-18T00:00:00"/>
    <n v="332"/>
    <x v="0"/>
    <n v="3"/>
    <d v="2025-02-19T00:00:00"/>
    <x v="2"/>
    <x v="3"/>
    <x v="0"/>
    <n v="72"/>
    <n v="1"/>
    <x v="1"/>
  </r>
  <r>
    <s v="C6021"/>
    <x v="0"/>
    <x v="2"/>
    <x v="4"/>
    <d v="2024-01-15T00:00:00"/>
    <s v="O10021"/>
    <d v="2024-08-03T00:00:00"/>
    <x v="2"/>
    <x v="3"/>
    <x v="2"/>
    <n v="5"/>
    <n v="299.786"/>
    <n v="1498.93"/>
    <x v="0"/>
    <n v="12"/>
    <d v="2025-04-28T00:00:00"/>
    <n v="304"/>
    <x v="1"/>
    <n v="3"/>
    <d v="2025-04-17T00:00:00"/>
    <x v="0"/>
    <x v="3"/>
    <x v="0"/>
    <n v="469"/>
    <n v="0"/>
    <x v="1"/>
  </r>
  <r>
    <s v="C4631"/>
    <x v="2"/>
    <x v="2"/>
    <x v="2"/>
    <d v="2024-09-28T00:00:00"/>
    <s v="O8631"/>
    <d v="2024-08-03T00:00:00"/>
    <x v="0"/>
    <x v="2"/>
    <x v="2"/>
    <n v="5"/>
    <n v="182.07"/>
    <n v="910.35"/>
    <x v="0"/>
    <n v="39"/>
    <d v="2024-07-12T00:00:00"/>
    <n v="293"/>
    <x v="0"/>
    <n v="4"/>
    <d v="2024-09-13T00:00:00"/>
    <x v="0"/>
    <x v="3"/>
    <x v="0"/>
    <n v="-78"/>
    <n v="1"/>
    <x v="1"/>
  </r>
  <r>
    <s v="C2283"/>
    <x v="1"/>
    <x v="0"/>
    <x v="3"/>
    <d v="2024-08-27T00:00:00"/>
    <s v="O6283"/>
    <d v="2024-08-03T00:00:00"/>
    <x v="0"/>
    <x v="3"/>
    <x v="3"/>
    <n v="3"/>
    <n v="271.66000000000003"/>
    <n v="814.98"/>
    <x v="2"/>
    <n v="19"/>
    <d v="2025-11-04T00:00:00"/>
    <n v="135"/>
    <x v="0"/>
    <n v="1"/>
    <d v="2025-06-17T00:00:00"/>
    <x v="1"/>
    <x v="3"/>
    <x v="0"/>
    <n v="434"/>
    <n v="1"/>
    <x v="1"/>
  </r>
  <r>
    <s v="C5773"/>
    <x v="1"/>
    <x v="2"/>
    <x v="0"/>
    <d v="2024-05-19T00:00:00"/>
    <s v="O9773"/>
    <d v="2024-08-03T00:00:00"/>
    <x v="0"/>
    <x v="3"/>
    <x v="4"/>
    <n v="4"/>
    <n v="272.60250000000002"/>
    <n v="1090.4100000000001"/>
    <x v="2"/>
    <n v="32"/>
    <d v="2024-07-11T00:00:00"/>
    <n v="5"/>
    <x v="0"/>
    <n v="2"/>
    <d v="2024-02-12T00:00:00"/>
    <x v="1"/>
    <x v="3"/>
    <x v="0"/>
    <n v="53"/>
    <n v="1"/>
    <x v="1"/>
  </r>
  <r>
    <s v="C1367"/>
    <x v="2"/>
    <x v="0"/>
    <x v="4"/>
    <d v="2025-04-19T00:00:00"/>
    <s v="O5367"/>
    <d v="2024-08-03T00:00:00"/>
    <x v="0"/>
    <x v="3"/>
    <x v="1"/>
    <n v="2"/>
    <n v="705.57"/>
    <n v="1411.14"/>
    <x v="2"/>
    <n v="19"/>
    <d v="2025-02-14T00:00:00"/>
    <n v="459"/>
    <x v="1"/>
    <n v="2"/>
    <d v="2025-06-26T00:00:00"/>
    <x v="2"/>
    <x v="3"/>
    <x v="0"/>
    <n v="-64"/>
    <n v="0"/>
    <x v="1"/>
  </r>
  <r>
    <s v="C1015"/>
    <x v="0"/>
    <x v="0"/>
    <x v="2"/>
    <d v="2024-10-05T00:00:00"/>
    <s v="O5015"/>
    <d v="2024-08-03T00:00:00"/>
    <x v="0"/>
    <x v="1"/>
    <x v="4"/>
    <n v="2"/>
    <n v="671.68499999999995"/>
    <n v="1343.37"/>
    <x v="0"/>
    <n v="33"/>
    <d v="2024-12-09T00:00:00"/>
    <n v="83"/>
    <x v="0"/>
    <n v="2"/>
    <d v="2025-04-07T00:00:00"/>
    <x v="0"/>
    <x v="3"/>
    <x v="0"/>
    <n v="65"/>
    <n v="1"/>
    <x v="1"/>
  </r>
  <r>
    <s v="C2881"/>
    <x v="0"/>
    <x v="2"/>
    <x v="1"/>
    <d v="2025-05-29T00:00:00"/>
    <s v="O6881"/>
    <d v="2024-08-03T00:00:00"/>
    <x v="4"/>
    <x v="4"/>
    <x v="4"/>
    <n v="4"/>
    <n v="258.53500000000003"/>
    <n v="1034.1400000000001"/>
    <x v="1"/>
    <n v="13"/>
    <d v="2025-06-28T00:00:00"/>
    <n v="218"/>
    <x v="1"/>
    <n v="3"/>
    <d v="2025-03-07T00:00:00"/>
    <x v="2"/>
    <x v="3"/>
    <x v="0"/>
    <n v="30"/>
    <n v="0"/>
    <x v="1"/>
  </r>
  <r>
    <s v="C6836"/>
    <x v="2"/>
    <x v="1"/>
    <x v="1"/>
    <d v="2024-04-19T00:00:00"/>
    <s v="O10836"/>
    <d v="2024-09-03T00:00:00"/>
    <x v="3"/>
    <x v="3"/>
    <x v="0"/>
    <n v="3"/>
    <n v="484.59999999999997"/>
    <n v="1453.8"/>
    <x v="2"/>
    <n v="33"/>
    <d v="2025-02-26T00:00:00"/>
    <n v="416"/>
    <x v="0"/>
    <n v="5"/>
    <d v="2024-01-11T00:00:00"/>
    <x v="2"/>
    <x v="6"/>
    <x v="8"/>
    <n v="313"/>
    <n v="1"/>
    <x v="1"/>
  </r>
  <r>
    <s v="C5031"/>
    <x v="1"/>
    <x v="2"/>
    <x v="2"/>
    <d v="2025-03-08T00:00:00"/>
    <s v="O9031"/>
    <d v="2024-09-03T00:00:00"/>
    <x v="3"/>
    <x v="0"/>
    <x v="1"/>
    <n v="4"/>
    <n v="356.03500000000003"/>
    <n v="1424.14"/>
    <x v="0"/>
    <n v="11"/>
    <d v="2024-12-12T00:00:00"/>
    <n v="31"/>
    <x v="0"/>
    <n v="2"/>
    <d v="2025-07-13T00:00:00"/>
    <x v="0"/>
    <x v="6"/>
    <x v="8"/>
    <n v="-86"/>
    <n v="1"/>
    <x v="1"/>
  </r>
  <r>
    <s v="C6837"/>
    <x v="1"/>
    <x v="1"/>
    <x v="3"/>
    <d v="2024-02-25T00:00:00"/>
    <s v="O10837"/>
    <d v="2024-09-03T00:00:00"/>
    <x v="2"/>
    <x v="0"/>
    <x v="3"/>
    <n v="1"/>
    <n v="495.9"/>
    <n v="495.9"/>
    <x v="1"/>
    <n v="13"/>
    <d v="2025-07-22T00:00:00"/>
    <n v="361"/>
    <x v="1"/>
    <n v="1"/>
    <d v="2024-08-29T00:00:00"/>
    <x v="0"/>
    <x v="6"/>
    <x v="8"/>
    <n v="513"/>
    <n v="0"/>
    <x v="1"/>
  </r>
  <r>
    <s v="C1010"/>
    <x v="0"/>
    <x v="1"/>
    <x v="4"/>
    <d v="2023-05-12T00:00:00"/>
    <s v="O5010"/>
    <d v="2024-09-03T00:00:00"/>
    <x v="1"/>
    <x v="2"/>
    <x v="2"/>
    <n v="1"/>
    <n v="533.91999999999996"/>
    <n v="533.91999999999996"/>
    <x v="2"/>
    <n v="2"/>
    <d v="2025-08-07T00:00:00"/>
    <n v="303"/>
    <x v="0"/>
    <n v="4"/>
    <d v="2024-08-28T00:00:00"/>
    <x v="1"/>
    <x v="6"/>
    <x v="8"/>
    <n v="818"/>
    <n v="1"/>
    <x v="1"/>
  </r>
  <r>
    <s v="C1301"/>
    <x v="0"/>
    <x v="1"/>
    <x v="0"/>
    <d v="2025-04-04T00:00:00"/>
    <s v="O5301"/>
    <d v="2024-09-03T00:00:00"/>
    <x v="0"/>
    <x v="1"/>
    <x v="0"/>
    <n v="1"/>
    <n v="1208.3499999999999"/>
    <n v="1208.3499999999999"/>
    <x v="0"/>
    <n v="22"/>
    <d v="2025-02-24T00:00:00"/>
    <n v="315"/>
    <x v="1"/>
    <n v="5"/>
    <d v="2025-01-21T00:00:00"/>
    <x v="0"/>
    <x v="6"/>
    <x v="8"/>
    <n v="-39"/>
    <n v="0"/>
    <x v="1"/>
  </r>
  <r>
    <s v="C3644"/>
    <x v="1"/>
    <x v="2"/>
    <x v="0"/>
    <d v="2025-02-27T00:00:00"/>
    <s v="O7644"/>
    <d v="2024-09-03T00:00:00"/>
    <x v="0"/>
    <x v="3"/>
    <x v="4"/>
    <n v="4"/>
    <n v="359.48"/>
    <n v="1437.92"/>
    <x v="0"/>
    <n v="42"/>
    <d v="2024-02-10T00:00:00"/>
    <n v="217"/>
    <x v="0"/>
    <n v="5"/>
    <d v="2024-09-12T00:00:00"/>
    <x v="0"/>
    <x v="6"/>
    <x v="8"/>
    <n v="-383"/>
    <n v="1"/>
    <x v="1"/>
  </r>
  <r>
    <s v="C4587"/>
    <x v="1"/>
    <x v="0"/>
    <x v="0"/>
    <d v="2025-06-13T00:00:00"/>
    <s v="O8587"/>
    <d v="2024-09-03T00:00:00"/>
    <x v="4"/>
    <x v="0"/>
    <x v="2"/>
    <n v="1"/>
    <n v="424.96"/>
    <n v="424.96"/>
    <x v="2"/>
    <n v="17"/>
    <d v="2025-10-03T00:00:00"/>
    <n v="376"/>
    <x v="0"/>
    <n v="2"/>
    <d v="2025-05-07T00:00:00"/>
    <x v="1"/>
    <x v="6"/>
    <x v="8"/>
    <n v="112"/>
    <n v="1"/>
    <x v="1"/>
  </r>
  <r>
    <s v="C5322"/>
    <x v="2"/>
    <x v="2"/>
    <x v="4"/>
    <d v="2024-11-08T00:00:00"/>
    <s v="O9322"/>
    <d v="2024-09-03T00:00:00"/>
    <x v="1"/>
    <x v="3"/>
    <x v="4"/>
    <n v="1"/>
    <n v="106.7"/>
    <n v="106.7"/>
    <x v="2"/>
    <n v="11"/>
    <d v="2024-10-25T00:00:00"/>
    <n v="103"/>
    <x v="1"/>
    <n v="3"/>
    <d v="2024-02-10T00:00:00"/>
    <x v="1"/>
    <x v="6"/>
    <x v="8"/>
    <n v="-14"/>
    <n v="0"/>
    <x v="1"/>
  </r>
  <r>
    <s v="C1336"/>
    <x v="2"/>
    <x v="1"/>
    <x v="1"/>
    <d v="2024-08-11T00:00:00"/>
    <s v="O5336"/>
    <d v="2024-09-03T00:00:00"/>
    <x v="4"/>
    <x v="4"/>
    <x v="0"/>
    <n v="4"/>
    <n v="270.44749999999999"/>
    <n v="1081.79"/>
    <x v="0"/>
    <n v="11"/>
    <d v="2024-10-19T00:00:00"/>
    <n v="81"/>
    <x v="1"/>
    <n v="1"/>
    <d v="2024-10-10T00:00:00"/>
    <x v="2"/>
    <x v="6"/>
    <x v="8"/>
    <n v="69"/>
    <n v="0"/>
    <x v="1"/>
  </r>
  <r>
    <s v="C5604"/>
    <x v="1"/>
    <x v="0"/>
    <x v="0"/>
    <d v="2024-08-10T00:00:00"/>
    <s v="O9604"/>
    <d v="2024-09-03T00:00:00"/>
    <x v="3"/>
    <x v="4"/>
    <x v="2"/>
    <n v="1"/>
    <n v="951.59"/>
    <n v="951.59"/>
    <x v="1"/>
    <n v="29"/>
    <d v="2025-06-17T00:00:00"/>
    <n v="277"/>
    <x v="1"/>
    <n v="5"/>
    <d v="2024-08-10T00:00:00"/>
    <x v="2"/>
    <x v="6"/>
    <x v="8"/>
    <n v="311"/>
    <n v="0"/>
    <x v="1"/>
  </r>
  <r>
    <s v="C5301"/>
    <x v="1"/>
    <x v="2"/>
    <x v="0"/>
    <d v="2025-05-25T00:00:00"/>
    <s v="O9301"/>
    <d v="2024-09-03T00:00:00"/>
    <x v="2"/>
    <x v="0"/>
    <x v="4"/>
    <n v="3"/>
    <n v="245.05333333333331"/>
    <n v="735.16"/>
    <x v="0"/>
    <n v="1"/>
    <d v="2025-07-18T00:00:00"/>
    <n v="413"/>
    <x v="0"/>
    <n v="5"/>
    <d v="2025-09-04T00:00:00"/>
    <x v="2"/>
    <x v="6"/>
    <x v="8"/>
    <n v="54"/>
    <n v="1"/>
    <x v="1"/>
  </r>
  <r>
    <s v="C4422"/>
    <x v="0"/>
    <x v="1"/>
    <x v="2"/>
    <d v="2024-02-02T00:00:00"/>
    <s v="O8422"/>
    <d v="2024-09-03T00:00:00"/>
    <x v="4"/>
    <x v="1"/>
    <x v="1"/>
    <n v="5"/>
    <n v="250.59399999999999"/>
    <n v="1252.97"/>
    <x v="1"/>
    <n v="3"/>
    <d v="2024-09-21T00:00:00"/>
    <n v="206"/>
    <x v="1"/>
    <n v="5"/>
    <d v="2024-10-18T00:00:00"/>
    <x v="2"/>
    <x v="6"/>
    <x v="8"/>
    <n v="232"/>
    <n v="0"/>
    <x v="1"/>
  </r>
  <r>
    <s v="C5867"/>
    <x v="2"/>
    <x v="0"/>
    <x v="3"/>
    <d v="2023-04-11T00:00:00"/>
    <s v="O9867"/>
    <d v="2024-10-03T00:00:00"/>
    <x v="0"/>
    <x v="2"/>
    <x v="3"/>
    <n v="2"/>
    <n v="587.82500000000005"/>
    <n v="1175.6500000000001"/>
    <x v="0"/>
    <n v="40"/>
    <d v="2024-10-27T00:00:00"/>
    <n v="248"/>
    <x v="0"/>
    <n v="3"/>
    <d v="2025-07-03T00:00:00"/>
    <x v="2"/>
    <x v="1"/>
    <x v="9"/>
    <n v="565"/>
    <n v="1"/>
    <x v="1"/>
  </r>
  <r>
    <s v="C3971"/>
    <x v="1"/>
    <x v="2"/>
    <x v="4"/>
    <d v="2025-12-03T00:00:00"/>
    <s v="O7971"/>
    <d v="2024-10-03T00:00:00"/>
    <x v="2"/>
    <x v="2"/>
    <x v="2"/>
    <n v="3"/>
    <n v="183.51999999999998"/>
    <n v="550.55999999999995"/>
    <x v="2"/>
    <n v="9"/>
    <d v="2025-12-03T00:00:00"/>
    <n v="111"/>
    <x v="0"/>
    <n v="1"/>
    <d v="2025-06-19T00:00:00"/>
    <x v="2"/>
    <x v="1"/>
    <x v="9"/>
    <n v="0"/>
    <n v="1"/>
    <x v="1"/>
  </r>
  <r>
    <s v="C6556"/>
    <x v="1"/>
    <x v="2"/>
    <x v="3"/>
    <d v="2024-07-26T00:00:00"/>
    <s v="O10556"/>
    <d v="2024-11-03T00:00:00"/>
    <x v="0"/>
    <x v="3"/>
    <x v="1"/>
    <n v="4"/>
    <n v="159.05500000000001"/>
    <n v="636.22"/>
    <x v="2"/>
    <n v="41"/>
    <d v="2025-09-03T00:00:00"/>
    <n v="278"/>
    <x v="0"/>
    <n v="1"/>
    <d v="2025-04-22T00:00:00"/>
    <x v="1"/>
    <x v="4"/>
    <x v="10"/>
    <n v="404"/>
    <n v="1"/>
    <x v="1"/>
  </r>
  <r>
    <s v="C3048"/>
    <x v="1"/>
    <x v="2"/>
    <x v="2"/>
    <d v="2024-08-08T00:00:00"/>
    <s v="O7048"/>
    <d v="2024-11-03T00:00:00"/>
    <x v="3"/>
    <x v="4"/>
    <x v="1"/>
    <n v="5"/>
    <n v="88.001999999999995"/>
    <n v="440.01"/>
    <x v="0"/>
    <n v="27"/>
    <d v="2025-06-03T00:00:00"/>
    <n v="261"/>
    <x v="1"/>
    <n v="1"/>
    <d v="2024-01-11T00:00:00"/>
    <x v="0"/>
    <x v="4"/>
    <x v="10"/>
    <n v="299"/>
    <n v="0"/>
    <x v="1"/>
  </r>
  <r>
    <s v="C6968"/>
    <x v="2"/>
    <x v="2"/>
    <x v="0"/>
    <d v="2024-06-06T00:00:00"/>
    <s v="O10968"/>
    <d v="2024-11-03T00:00:00"/>
    <x v="2"/>
    <x v="1"/>
    <x v="0"/>
    <n v="5"/>
    <n v="74.039999999999992"/>
    <n v="370.2"/>
    <x v="2"/>
    <n v="24"/>
    <d v="2024-10-12T00:00:00"/>
    <n v="379"/>
    <x v="0"/>
    <n v="1"/>
    <d v="2025-03-26T00:00:00"/>
    <x v="0"/>
    <x v="4"/>
    <x v="10"/>
    <n v="128"/>
    <n v="1"/>
    <x v="1"/>
  </r>
  <r>
    <s v="C2181"/>
    <x v="0"/>
    <x v="1"/>
    <x v="3"/>
    <d v="2023-12-21T00:00:00"/>
    <s v="O6181"/>
    <d v="2024-12-03T00:00:00"/>
    <x v="1"/>
    <x v="2"/>
    <x v="2"/>
    <n v="5"/>
    <n v="117.91600000000001"/>
    <n v="589.58000000000004"/>
    <x v="0"/>
    <n v="36"/>
    <d v="2025-07-30T00:00:00"/>
    <n v="263"/>
    <x v="0"/>
    <n v="3"/>
    <d v="2024-11-11T00:00:00"/>
    <x v="2"/>
    <x v="6"/>
    <x v="11"/>
    <n v="587"/>
    <n v="1"/>
    <x v="1"/>
  </r>
  <r>
    <s v="C1756"/>
    <x v="2"/>
    <x v="1"/>
    <x v="2"/>
    <d v="2025-02-01T00:00:00"/>
    <s v="O5756"/>
    <d v="2024-12-03T00:00:00"/>
    <x v="2"/>
    <x v="4"/>
    <x v="0"/>
    <n v="3"/>
    <n v="307.36"/>
    <n v="922.08"/>
    <x v="0"/>
    <n v="11"/>
    <d v="2024-12-11T00:00:00"/>
    <n v="140"/>
    <x v="1"/>
    <n v="4"/>
    <d v="2024-12-31T00:00:00"/>
    <x v="1"/>
    <x v="6"/>
    <x v="11"/>
    <n v="-52"/>
    <n v="0"/>
    <x v="1"/>
  </r>
  <r>
    <s v="C3730"/>
    <x v="2"/>
    <x v="0"/>
    <x v="3"/>
    <d v="2024-12-12T00:00:00"/>
    <s v="O7730"/>
    <d v="2024-12-03T00:00:00"/>
    <x v="4"/>
    <x v="2"/>
    <x v="4"/>
    <n v="5"/>
    <n v="87.444000000000003"/>
    <n v="437.22"/>
    <x v="2"/>
    <n v="5"/>
    <d v="2025-08-01T00:00:00"/>
    <n v="34"/>
    <x v="0"/>
    <n v="5"/>
    <d v="2024-09-27T00:00:00"/>
    <x v="1"/>
    <x v="6"/>
    <x v="11"/>
    <n v="232"/>
    <n v="1"/>
    <x v="1"/>
  </r>
  <r>
    <s v="C4982"/>
    <x v="2"/>
    <x v="1"/>
    <x v="4"/>
    <d v="2024-04-23T00:00:00"/>
    <s v="O8982"/>
    <d v="2024-12-03T00:00:00"/>
    <x v="3"/>
    <x v="4"/>
    <x v="1"/>
    <n v="4"/>
    <n v="160.0675"/>
    <n v="640.27"/>
    <x v="1"/>
    <n v="23"/>
    <d v="2025-09-02T00:00:00"/>
    <n v="385"/>
    <x v="1"/>
    <n v="5"/>
    <d v="2025-11-05T00:00:00"/>
    <x v="2"/>
    <x v="6"/>
    <x v="11"/>
    <n v="497"/>
    <n v="0"/>
    <x v="1"/>
  </r>
  <r>
    <s v="C6030"/>
    <x v="1"/>
    <x v="0"/>
    <x v="3"/>
    <d v="2024-07-23T00:00:00"/>
    <s v="O10030"/>
    <d v="2024-12-03T00:00:00"/>
    <x v="3"/>
    <x v="1"/>
    <x v="3"/>
    <n v="2"/>
    <n v="337.1"/>
    <n v="674.2"/>
    <x v="2"/>
    <n v="15"/>
    <d v="2025-01-15T00:00:00"/>
    <n v="187"/>
    <x v="0"/>
    <n v="1"/>
    <d v="2025-08-06T00:00:00"/>
    <x v="0"/>
    <x v="6"/>
    <x v="11"/>
    <n v="176"/>
    <n v="1"/>
    <x v="1"/>
  </r>
  <r>
    <s v="C1580"/>
    <x v="1"/>
    <x v="0"/>
    <x v="0"/>
    <d v="2024-01-18T00:00:00"/>
    <s v="O5580"/>
    <d v="2024-12-03T00:00:00"/>
    <x v="1"/>
    <x v="0"/>
    <x v="2"/>
    <n v="3"/>
    <n v="129.12333333333333"/>
    <n v="387.37"/>
    <x v="2"/>
    <n v="29"/>
    <d v="2024-11-22T00:00:00"/>
    <n v="437"/>
    <x v="1"/>
    <n v="1"/>
    <d v="2024-09-26T00:00:00"/>
    <x v="0"/>
    <x v="6"/>
    <x v="11"/>
    <n v="309"/>
    <n v="0"/>
    <x v="1"/>
  </r>
  <r>
    <s v="C3367"/>
    <x v="2"/>
    <x v="1"/>
    <x v="4"/>
    <d v="2023-06-11T00:00:00"/>
    <s v="O7367"/>
    <d v="2024-12-03T00:00:00"/>
    <x v="1"/>
    <x v="2"/>
    <x v="1"/>
    <n v="5"/>
    <n v="33.963999999999999"/>
    <n v="169.82"/>
    <x v="0"/>
    <n v="23"/>
    <d v="2024-12-19T00:00:00"/>
    <n v="153"/>
    <x v="1"/>
    <n v="4"/>
    <d v="2025-06-23T00:00:00"/>
    <x v="1"/>
    <x v="6"/>
    <x v="11"/>
    <n v="557"/>
    <n v="0"/>
    <x v="1"/>
  </r>
  <r>
    <s v="C4354"/>
    <x v="0"/>
    <x v="2"/>
    <x v="0"/>
    <d v="2024-05-05T00:00:00"/>
    <s v="O8354"/>
    <d v="2024-12-03T00:00:00"/>
    <x v="3"/>
    <x v="3"/>
    <x v="0"/>
    <n v="2"/>
    <n v="710.4"/>
    <n v="1420.8"/>
    <x v="1"/>
    <n v="12"/>
    <d v="2024-10-31T00:00:00"/>
    <n v="93"/>
    <x v="1"/>
    <n v="5"/>
    <d v="2025-07-16T00:00:00"/>
    <x v="1"/>
    <x v="6"/>
    <x v="11"/>
    <n v="179"/>
    <n v="0"/>
    <x v="1"/>
  </r>
  <r>
    <s v="C3421"/>
    <x v="2"/>
    <x v="0"/>
    <x v="2"/>
    <d v="2025-05-03T00:00:00"/>
    <s v="O7421"/>
    <d v="2024-03-13T00:00:00"/>
    <x v="4"/>
    <x v="2"/>
    <x v="2"/>
    <n v="2"/>
    <n v="86.534999999999997"/>
    <n v="173.07"/>
    <x v="1"/>
    <n v="38"/>
    <d v="2025-06-06T00:00:00"/>
    <n v="426"/>
    <x v="0"/>
    <n v="1"/>
    <d v="2024-12-25T00:00:00"/>
    <x v="0"/>
    <x v="0"/>
    <x v="3"/>
    <n v="34"/>
    <n v="1"/>
    <x v="1"/>
  </r>
  <r>
    <s v="C6890"/>
    <x v="1"/>
    <x v="1"/>
    <x v="0"/>
    <d v="2024-05-24T00:00:00"/>
    <s v="O10890"/>
    <d v="2024-03-13T00:00:00"/>
    <x v="3"/>
    <x v="3"/>
    <x v="0"/>
    <n v="1"/>
    <n v="609.51"/>
    <n v="609.51"/>
    <x v="0"/>
    <n v="47"/>
    <d v="2025-03-18T00:00:00"/>
    <n v="159"/>
    <x v="0"/>
    <n v="4"/>
    <d v="2025-07-29T00:00:00"/>
    <x v="1"/>
    <x v="0"/>
    <x v="3"/>
    <n v="298"/>
    <n v="1"/>
    <x v="1"/>
  </r>
  <r>
    <s v="C1222"/>
    <x v="1"/>
    <x v="0"/>
    <x v="4"/>
    <d v="2024-08-05T00:00:00"/>
    <s v="O5222"/>
    <d v="2024-03-13T00:00:00"/>
    <x v="4"/>
    <x v="1"/>
    <x v="1"/>
    <n v="1"/>
    <n v="613.12"/>
    <n v="613.12"/>
    <x v="2"/>
    <n v="3"/>
    <d v="2024-08-25T00:00:00"/>
    <n v="124"/>
    <x v="0"/>
    <n v="1"/>
    <d v="2025-07-08T00:00:00"/>
    <x v="2"/>
    <x v="0"/>
    <x v="3"/>
    <n v="20"/>
    <n v="1"/>
    <x v="1"/>
  </r>
  <r>
    <s v="C6648"/>
    <x v="1"/>
    <x v="0"/>
    <x v="4"/>
    <d v="2024-09-10T00:00:00"/>
    <s v="O10648"/>
    <d v="2024-03-13T00:00:00"/>
    <x v="0"/>
    <x v="2"/>
    <x v="3"/>
    <n v="2"/>
    <n v="453.26"/>
    <n v="906.52"/>
    <x v="2"/>
    <n v="13"/>
    <d v="2025-05-13T00:00:00"/>
    <n v="1"/>
    <x v="0"/>
    <n v="3"/>
    <d v="2025-06-07T00:00:00"/>
    <x v="0"/>
    <x v="0"/>
    <x v="3"/>
    <n v="245"/>
    <n v="1"/>
    <x v="1"/>
  </r>
  <r>
    <s v="C2686"/>
    <x v="2"/>
    <x v="1"/>
    <x v="2"/>
    <d v="2025-12-03T00:00:00"/>
    <s v="O6686"/>
    <d v="2024-03-13T00:00:00"/>
    <x v="0"/>
    <x v="3"/>
    <x v="0"/>
    <n v="4"/>
    <n v="326.11500000000001"/>
    <n v="1304.46"/>
    <x v="2"/>
    <n v="10"/>
    <d v="2025-07-13T00:00:00"/>
    <n v="235"/>
    <x v="0"/>
    <n v="3"/>
    <d v="2025-04-25T00:00:00"/>
    <x v="2"/>
    <x v="0"/>
    <x v="3"/>
    <n v="-143"/>
    <n v="1"/>
    <x v="1"/>
  </r>
  <r>
    <s v="C4929"/>
    <x v="0"/>
    <x v="0"/>
    <x v="1"/>
    <d v="2023-12-15T00:00:00"/>
    <s v="O8929"/>
    <d v="2024-03-13T00:00:00"/>
    <x v="0"/>
    <x v="0"/>
    <x v="1"/>
    <n v="5"/>
    <n v="168.39400000000001"/>
    <n v="841.97"/>
    <x v="0"/>
    <n v="11"/>
    <d v="2025-01-27T00:00:00"/>
    <n v="338"/>
    <x v="1"/>
    <n v="5"/>
    <d v="2025-08-20T00:00:00"/>
    <x v="2"/>
    <x v="0"/>
    <x v="3"/>
    <n v="409"/>
    <n v="0"/>
    <x v="1"/>
  </r>
  <r>
    <s v="C6779"/>
    <x v="1"/>
    <x v="2"/>
    <x v="1"/>
    <d v="2024-10-01T00:00:00"/>
    <s v="O10779"/>
    <d v="2024-03-13T00:00:00"/>
    <x v="1"/>
    <x v="3"/>
    <x v="4"/>
    <n v="5"/>
    <n v="166.274"/>
    <n v="831.37"/>
    <x v="2"/>
    <n v="3"/>
    <d v="2024-10-27T00:00:00"/>
    <n v="52"/>
    <x v="0"/>
    <n v="4"/>
    <d v="2025-04-04T00:00:00"/>
    <x v="0"/>
    <x v="0"/>
    <x v="3"/>
    <n v="26"/>
    <n v="1"/>
    <x v="1"/>
  </r>
  <r>
    <s v="C6553"/>
    <x v="1"/>
    <x v="2"/>
    <x v="3"/>
    <d v="2023-08-22T00:00:00"/>
    <s v="O10553"/>
    <d v="2024-03-13T00:00:00"/>
    <x v="3"/>
    <x v="4"/>
    <x v="3"/>
    <n v="1"/>
    <n v="552.92999999999995"/>
    <n v="552.92999999999995"/>
    <x v="2"/>
    <n v="20"/>
    <d v="2025-06-29T00:00:00"/>
    <n v="331"/>
    <x v="0"/>
    <n v="4"/>
    <d v="2025-02-14T00:00:00"/>
    <x v="1"/>
    <x v="0"/>
    <x v="3"/>
    <n v="677"/>
    <n v="1"/>
    <x v="1"/>
  </r>
  <r>
    <s v="C5538"/>
    <x v="2"/>
    <x v="0"/>
    <x v="2"/>
    <d v="2025-08-15T00:00:00"/>
    <s v="O9538"/>
    <d v="2024-03-14T00:00:00"/>
    <x v="2"/>
    <x v="4"/>
    <x v="1"/>
    <n v="1"/>
    <n v="326.45"/>
    <n v="326.45"/>
    <x v="2"/>
    <n v="34"/>
    <d v="2025-05-31T00:00:00"/>
    <n v="102"/>
    <x v="0"/>
    <n v="3"/>
    <d v="2025-03-01T00:00:00"/>
    <x v="0"/>
    <x v="1"/>
    <x v="3"/>
    <n v="-76"/>
    <n v="1"/>
    <x v="1"/>
  </r>
  <r>
    <s v="C2370"/>
    <x v="2"/>
    <x v="0"/>
    <x v="3"/>
    <d v="2024-09-30T00:00:00"/>
    <s v="O6370"/>
    <d v="2024-03-14T00:00:00"/>
    <x v="3"/>
    <x v="2"/>
    <x v="0"/>
    <n v="3"/>
    <n v="282.1033333333333"/>
    <n v="846.31"/>
    <x v="1"/>
    <n v="18"/>
    <d v="2024-10-13T00:00:00"/>
    <n v="448"/>
    <x v="0"/>
    <n v="5"/>
    <d v="2025-06-08T00:00:00"/>
    <x v="1"/>
    <x v="1"/>
    <x v="3"/>
    <n v="13"/>
    <n v="1"/>
    <x v="1"/>
  </r>
  <r>
    <s v="C2884"/>
    <x v="0"/>
    <x v="2"/>
    <x v="0"/>
    <d v="2024-11-27T00:00:00"/>
    <s v="O6884"/>
    <d v="2024-03-14T00:00:00"/>
    <x v="2"/>
    <x v="2"/>
    <x v="0"/>
    <n v="4"/>
    <n v="188.535"/>
    <n v="754.14"/>
    <x v="0"/>
    <n v="49"/>
    <d v="2025-03-04T00:00:00"/>
    <n v="89"/>
    <x v="1"/>
    <n v="4"/>
    <d v="2025-08-21T00:00:00"/>
    <x v="1"/>
    <x v="1"/>
    <x v="3"/>
    <n v="97"/>
    <n v="0"/>
    <x v="1"/>
  </r>
  <r>
    <s v="C4548"/>
    <x v="2"/>
    <x v="1"/>
    <x v="1"/>
    <d v="2024-12-10T00:00:00"/>
    <s v="O8548"/>
    <d v="2024-03-14T00:00:00"/>
    <x v="3"/>
    <x v="0"/>
    <x v="2"/>
    <n v="4"/>
    <n v="275.04500000000002"/>
    <n v="1100.18"/>
    <x v="0"/>
    <n v="12"/>
    <d v="2025-07-03T00:00:00"/>
    <n v="368"/>
    <x v="0"/>
    <n v="5"/>
    <d v="2025-07-27T00:00:00"/>
    <x v="2"/>
    <x v="1"/>
    <x v="3"/>
    <n v="205"/>
    <n v="1"/>
    <x v="1"/>
  </r>
  <r>
    <s v="C5447"/>
    <x v="0"/>
    <x v="0"/>
    <x v="2"/>
    <d v="2024-06-23T00:00:00"/>
    <s v="O9447"/>
    <d v="2024-03-14T00:00:00"/>
    <x v="4"/>
    <x v="4"/>
    <x v="3"/>
    <n v="4"/>
    <n v="263.14499999999998"/>
    <n v="1052.58"/>
    <x v="2"/>
    <n v="47"/>
    <d v="2024-12-17T00:00:00"/>
    <n v="75"/>
    <x v="1"/>
    <n v="5"/>
    <d v="2025-04-20T00:00:00"/>
    <x v="1"/>
    <x v="1"/>
    <x v="3"/>
    <n v="177"/>
    <n v="0"/>
    <x v="1"/>
  </r>
  <r>
    <s v="C4549"/>
    <x v="2"/>
    <x v="0"/>
    <x v="1"/>
    <d v="2024-12-24T00:00:00"/>
    <s v="O8549"/>
    <d v="2024-03-14T00:00:00"/>
    <x v="3"/>
    <x v="0"/>
    <x v="4"/>
    <n v="5"/>
    <n v="121.434"/>
    <n v="607.16999999999996"/>
    <x v="2"/>
    <n v="10"/>
    <d v="2024-12-20T00:00:00"/>
    <n v="293"/>
    <x v="0"/>
    <n v="3"/>
    <d v="2024-07-12T00:00:00"/>
    <x v="1"/>
    <x v="1"/>
    <x v="3"/>
    <n v="-4"/>
    <n v="1"/>
    <x v="1"/>
  </r>
  <r>
    <s v="C3173"/>
    <x v="0"/>
    <x v="1"/>
    <x v="1"/>
    <d v="2024-05-25T00:00:00"/>
    <s v="O7173"/>
    <d v="2024-03-14T00:00:00"/>
    <x v="2"/>
    <x v="1"/>
    <x v="0"/>
    <n v="4"/>
    <n v="229.62"/>
    <n v="918.48"/>
    <x v="0"/>
    <n v="42"/>
    <d v="2024-11-12T00:00:00"/>
    <n v="99"/>
    <x v="1"/>
    <n v="3"/>
    <d v="2024-11-11T00:00:00"/>
    <x v="0"/>
    <x v="1"/>
    <x v="3"/>
    <n v="171"/>
    <n v="0"/>
    <x v="1"/>
  </r>
  <r>
    <s v="C4915"/>
    <x v="1"/>
    <x v="2"/>
    <x v="2"/>
    <d v="2023-08-10T00:00:00"/>
    <s v="O8915"/>
    <d v="2024-03-14T00:00:00"/>
    <x v="4"/>
    <x v="1"/>
    <x v="0"/>
    <n v="1"/>
    <n v="1477.97"/>
    <n v="1477.97"/>
    <x v="0"/>
    <n v="38"/>
    <d v="2025-09-04T00:00:00"/>
    <n v="154"/>
    <x v="1"/>
    <n v="2"/>
    <d v="2024-11-10T00:00:00"/>
    <x v="2"/>
    <x v="1"/>
    <x v="3"/>
    <n v="756"/>
    <n v="0"/>
    <x v="1"/>
  </r>
  <r>
    <s v="C2886"/>
    <x v="0"/>
    <x v="2"/>
    <x v="0"/>
    <d v="2024-06-26T00:00:00"/>
    <s v="O6886"/>
    <d v="2024-03-15T00:00:00"/>
    <x v="3"/>
    <x v="4"/>
    <x v="4"/>
    <n v="3"/>
    <n v="440.19"/>
    <n v="1320.57"/>
    <x v="1"/>
    <n v="46"/>
    <d v="2025-04-27T00:00:00"/>
    <n v="273"/>
    <x v="0"/>
    <n v="1"/>
    <d v="2024-03-12T00:00:00"/>
    <x v="0"/>
    <x v="2"/>
    <x v="3"/>
    <n v="305"/>
    <n v="1"/>
    <x v="1"/>
  </r>
  <r>
    <s v="C3558"/>
    <x v="0"/>
    <x v="2"/>
    <x v="4"/>
    <d v="2023-10-25T00:00:00"/>
    <s v="O7558"/>
    <d v="2024-03-15T00:00:00"/>
    <x v="1"/>
    <x v="4"/>
    <x v="4"/>
    <n v="3"/>
    <n v="451.91666666666669"/>
    <n v="1355.75"/>
    <x v="2"/>
    <n v="21"/>
    <d v="2024-11-21T00:00:00"/>
    <n v="161"/>
    <x v="1"/>
    <n v="3"/>
    <d v="2025-02-25T00:00:00"/>
    <x v="0"/>
    <x v="2"/>
    <x v="3"/>
    <n v="393"/>
    <n v="0"/>
    <x v="1"/>
  </r>
  <r>
    <s v="C1480"/>
    <x v="0"/>
    <x v="2"/>
    <x v="1"/>
    <d v="2024-10-18T00:00:00"/>
    <s v="O5480"/>
    <d v="2024-03-15T00:00:00"/>
    <x v="1"/>
    <x v="3"/>
    <x v="0"/>
    <n v="2"/>
    <n v="546.26499999999999"/>
    <n v="1092.53"/>
    <x v="2"/>
    <n v="19"/>
    <d v="2025-04-02T00:00:00"/>
    <n v="500"/>
    <x v="0"/>
    <n v="1"/>
    <d v="2024-03-10T00:00:00"/>
    <x v="2"/>
    <x v="2"/>
    <x v="3"/>
    <n v="166"/>
    <n v="1"/>
    <x v="1"/>
  </r>
  <r>
    <s v="C4387"/>
    <x v="0"/>
    <x v="1"/>
    <x v="3"/>
    <d v="2024-06-17T00:00:00"/>
    <s v="O8387"/>
    <d v="2024-03-15T00:00:00"/>
    <x v="1"/>
    <x v="0"/>
    <x v="2"/>
    <n v="5"/>
    <n v="246.63000000000002"/>
    <n v="1233.1500000000001"/>
    <x v="0"/>
    <n v="25"/>
    <d v="2025-10-03T00:00:00"/>
    <n v="347"/>
    <x v="0"/>
    <n v="4"/>
    <d v="2025-02-06T00:00:00"/>
    <x v="0"/>
    <x v="2"/>
    <x v="3"/>
    <n v="473"/>
    <n v="1"/>
    <x v="1"/>
  </r>
  <r>
    <s v="C3277"/>
    <x v="1"/>
    <x v="2"/>
    <x v="4"/>
    <d v="2024-12-20T00:00:00"/>
    <s v="O7277"/>
    <d v="2024-03-15T00:00:00"/>
    <x v="0"/>
    <x v="4"/>
    <x v="0"/>
    <n v="2"/>
    <n v="660.66499999999996"/>
    <n v="1321.33"/>
    <x v="1"/>
    <n v="33"/>
    <d v="2025-04-27T00:00:00"/>
    <n v="160"/>
    <x v="1"/>
    <n v="2"/>
    <d v="2024-09-19T00:00:00"/>
    <x v="2"/>
    <x v="2"/>
    <x v="3"/>
    <n v="128"/>
    <n v="0"/>
    <x v="1"/>
  </r>
  <r>
    <s v="C3855"/>
    <x v="2"/>
    <x v="0"/>
    <x v="2"/>
    <d v="2025-02-08T00:00:00"/>
    <s v="O7855"/>
    <d v="2024-03-15T00:00:00"/>
    <x v="3"/>
    <x v="3"/>
    <x v="3"/>
    <n v="3"/>
    <n v="213.04999999999998"/>
    <n v="639.15"/>
    <x v="2"/>
    <n v="13"/>
    <d v="2025-03-05T00:00:00"/>
    <n v="328"/>
    <x v="0"/>
    <n v="2"/>
    <d v="2025-06-15T00:00:00"/>
    <x v="2"/>
    <x v="2"/>
    <x v="3"/>
    <n v="25"/>
    <n v="1"/>
    <x v="1"/>
  </r>
  <r>
    <s v="C6043"/>
    <x v="2"/>
    <x v="2"/>
    <x v="2"/>
    <d v="2025-04-06T00:00:00"/>
    <s v="O10043"/>
    <d v="2024-03-15T00:00:00"/>
    <x v="2"/>
    <x v="3"/>
    <x v="3"/>
    <n v="4"/>
    <n v="87.797499999999999"/>
    <n v="351.19"/>
    <x v="2"/>
    <n v="37"/>
    <d v="2024-07-12T00:00:00"/>
    <n v="369"/>
    <x v="0"/>
    <n v="3"/>
    <d v="2025-01-03T00:00:00"/>
    <x v="1"/>
    <x v="2"/>
    <x v="3"/>
    <n v="-268"/>
    <n v="1"/>
    <x v="1"/>
  </r>
  <r>
    <s v="C6049"/>
    <x v="0"/>
    <x v="0"/>
    <x v="2"/>
    <d v="2024-08-02T00:00:00"/>
    <s v="O10049"/>
    <d v="2024-03-15T00:00:00"/>
    <x v="4"/>
    <x v="3"/>
    <x v="3"/>
    <n v="5"/>
    <n v="21.758000000000003"/>
    <n v="108.79"/>
    <x v="2"/>
    <n v="41"/>
    <d v="2025-05-06T00:00:00"/>
    <n v="290"/>
    <x v="0"/>
    <n v="2"/>
    <d v="2025-01-23T00:00:00"/>
    <x v="0"/>
    <x v="2"/>
    <x v="3"/>
    <n v="277"/>
    <n v="1"/>
    <x v="1"/>
  </r>
  <r>
    <s v="C3360"/>
    <x v="2"/>
    <x v="2"/>
    <x v="3"/>
    <d v="2024-07-04T00:00:00"/>
    <s v="O7360"/>
    <d v="2024-03-16T00:00:00"/>
    <x v="3"/>
    <x v="3"/>
    <x v="1"/>
    <n v="2"/>
    <n v="687.61"/>
    <n v="1375.22"/>
    <x v="0"/>
    <n v="8"/>
    <d v="2024-12-11T00:00:00"/>
    <n v="27"/>
    <x v="0"/>
    <n v="3"/>
    <d v="2025-07-21T00:00:00"/>
    <x v="2"/>
    <x v="3"/>
    <x v="3"/>
    <n v="160"/>
    <n v="1"/>
    <x v="1"/>
  </r>
  <r>
    <s v="C5902"/>
    <x v="0"/>
    <x v="1"/>
    <x v="2"/>
    <d v="2024-02-13T00:00:00"/>
    <s v="O9902"/>
    <d v="2024-03-16T00:00:00"/>
    <x v="1"/>
    <x v="1"/>
    <x v="3"/>
    <n v="3"/>
    <n v="152.57"/>
    <n v="457.71"/>
    <x v="2"/>
    <n v="11"/>
    <d v="2024-08-10T00:00:00"/>
    <n v="40"/>
    <x v="0"/>
    <n v="2"/>
    <d v="2025-06-05T00:00:00"/>
    <x v="0"/>
    <x v="3"/>
    <x v="3"/>
    <n v="179"/>
    <n v="1"/>
    <x v="1"/>
  </r>
  <r>
    <s v="C2364"/>
    <x v="0"/>
    <x v="2"/>
    <x v="4"/>
    <d v="2025-01-14T00:00:00"/>
    <s v="O6364"/>
    <d v="2024-03-16T00:00:00"/>
    <x v="3"/>
    <x v="1"/>
    <x v="0"/>
    <n v="4"/>
    <n v="275.85500000000002"/>
    <n v="1103.42"/>
    <x v="0"/>
    <n v="7"/>
    <d v="2025-03-31T00:00:00"/>
    <n v="276"/>
    <x v="1"/>
    <n v="4"/>
    <d v="2025-03-25T00:00:00"/>
    <x v="0"/>
    <x v="3"/>
    <x v="3"/>
    <n v="76"/>
    <n v="0"/>
    <x v="1"/>
  </r>
  <r>
    <s v="C4778"/>
    <x v="1"/>
    <x v="2"/>
    <x v="0"/>
    <d v="2024-04-10T00:00:00"/>
    <s v="O8778"/>
    <d v="2024-03-16T00:00:00"/>
    <x v="1"/>
    <x v="4"/>
    <x v="4"/>
    <n v="1"/>
    <n v="135.21"/>
    <n v="135.21"/>
    <x v="0"/>
    <n v="21"/>
    <d v="2025-01-27T00:00:00"/>
    <n v="279"/>
    <x v="0"/>
    <n v="5"/>
    <d v="2024-12-15T00:00:00"/>
    <x v="2"/>
    <x v="3"/>
    <x v="3"/>
    <n v="292"/>
    <n v="1"/>
    <x v="1"/>
  </r>
  <r>
    <s v="C4251"/>
    <x v="2"/>
    <x v="0"/>
    <x v="4"/>
    <d v="2025-04-06T00:00:00"/>
    <s v="O8251"/>
    <d v="2024-03-16T00:00:00"/>
    <x v="1"/>
    <x v="4"/>
    <x v="3"/>
    <n v="5"/>
    <n v="239.35"/>
    <n v="1196.75"/>
    <x v="1"/>
    <n v="24"/>
    <d v="2024-11-20T00:00:00"/>
    <n v="262"/>
    <x v="0"/>
    <n v="3"/>
    <d v="2024-09-16T00:00:00"/>
    <x v="2"/>
    <x v="3"/>
    <x v="3"/>
    <n v="-137"/>
    <n v="1"/>
    <x v="1"/>
  </r>
  <r>
    <s v="C6429"/>
    <x v="1"/>
    <x v="2"/>
    <x v="2"/>
    <d v="2024-10-06T00:00:00"/>
    <s v="O10429"/>
    <d v="2024-03-16T00:00:00"/>
    <x v="3"/>
    <x v="2"/>
    <x v="2"/>
    <n v="1"/>
    <n v="798.27"/>
    <n v="798.27"/>
    <x v="2"/>
    <n v="29"/>
    <d v="2025-12-05T00:00:00"/>
    <n v="295"/>
    <x v="0"/>
    <n v="4"/>
    <d v="2025-05-24T00:00:00"/>
    <x v="2"/>
    <x v="3"/>
    <x v="3"/>
    <n v="425"/>
    <n v="1"/>
    <x v="1"/>
  </r>
  <r>
    <s v="C3392"/>
    <x v="2"/>
    <x v="1"/>
    <x v="4"/>
    <d v="2025-08-13T00:00:00"/>
    <s v="O7392"/>
    <d v="2024-03-16T00:00:00"/>
    <x v="2"/>
    <x v="2"/>
    <x v="0"/>
    <n v="5"/>
    <n v="238.16399999999999"/>
    <n v="1190.82"/>
    <x v="0"/>
    <n v="40"/>
    <d v="2024-08-25T00:00:00"/>
    <n v="66"/>
    <x v="1"/>
    <n v="4"/>
    <d v="2024-08-25T00:00:00"/>
    <x v="2"/>
    <x v="3"/>
    <x v="3"/>
    <n v="-353"/>
    <n v="0"/>
    <x v="1"/>
  </r>
  <r>
    <s v="C6301"/>
    <x v="0"/>
    <x v="0"/>
    <x v="1"/>
    <d v="2024-10-03T00:00:00"/>
    <s v="O10301"/>
    <d v="2024-03-17T00:00:00"/>
    <x v="3"/>
    <x v="2"/>
    <x v="2"/>
    <n v="5"/>
    <n v="283.03800000000001"/>
    <n v="1415.19"/>
    <x v="0"/>
    <n v="40"/>
    <d v="2025-06-04T00:00:00"/>
    <n v="19"/>
    <x v="1"/>
    <n v="5"/>
    <d v="2024-09-26T00:00:00"/>
    <x v="1"/>
    <x v="4"/>
    <x v="3"/>
    <n v="244"/>
    <n v="0"/>
    <x v="1"/>
  </r>
  <r>
    <s v="C5109"/>
    <x v="0"/>
    <x v="1"/>
    <x v="4"/>
    <d v="2025-02-06T00:00:00"/>
    <s v="O9109"/>
    <d v="2024-03-17T00:00:00"/>
    <x v="3"/>
    <x v="0"/>
    <x v="0"/>
    <n v="2"/>
    <n v="129.69499999999999"/>
    <n v="259.39"/>
    <x v="1"/>
    <n v="27"/>
    <d v="2024-09-26T00:00:00"/>
    <n v="449"/>
    <x v="1"/>
    <n v="3"/>
    <d v="2024-04-10T00:00:00"/>
    <x v="1"/>
    <x v="4"/>
    <x v="3"/>
    <n v="-133"/>
    <n v="0"/>
    <x v="1"/>
  </r>
  <r>
    <s v="C4993"/>
    <x v="2"/>
    <x v="1"/>
    <x v="1"/>
    <d v="2024-07-22T00:00:00"/>
    <s v="O8993"/>
    <d v="2024-03-17T00:00:00"/>
    <x v="0"/>
    <x v="2"/>
    <x v="2"/>
    <n v="5"/>
    <n v="46.116"/>
    <n v="230.58"/>
    <x v="2"/>
    <n v="36"/>
    <d v="2025-07-22T00:00:00"/>
    <n v="485"/>
    <x v="1"/>
    <n v="3"/>
    <d v="2024-08-29T00:00:00"/>
    <x v="2"/>
    <x v="4"/>
    <x v="3"/>
    <n v="365"/>
    <n v="0"/>
    <x v="1"/>
  </r>
  <r>
    <s v="C4133"/>
    <x v="2"/>
    <x v="0"/>
    <x v="1"/>
    <d v="2023-05-12T00:00:00"/>
    <s v="O8133"/>
    <d v="2024-03-17T00:00:00"/>
    <x v="3"/>
    <x v="2"/>
    <x v="2"/>
    <n v="4"/>
    <n v="147.66499999999999"/>
    <n v="590.66"/>
    <x v="2"/>
    <n v="2"/>
    <d v="2025-04-17T00:00:00"/>
    <n v="387"/>
    <x v="0"/>
    <n v="2"/>
    <d v="2024-02-10T00:00:00"/>
    <x v="1"/>
    <x v="4"/>
    <x v="3"/>
    <n v="706"/>
    <n v="1"/>
    <x v="1"/>
  </r>
  <r>
    <s v="C5254"/>
    <x v="1"/>
    <x v="1"/>
    <x v="3"/>
    <d v="2025-04-18T00:00:00"/>
    <s v="O9254"/>
    <d v="2024-03-17T00:00:00"/>
    <x v="2"/>
    <x v="0"/>
    <x v="0"/>
    <n v="3"/>
    <n v="345.65333333333336"/>
    <n v="1036.96"/>
    <x v="1"/>
    <n v="28"/>
    <d v="2025-06-20T00:00:00"/>
    <n v="395"/>
    <x v="1"/>
    <n v="4"/>
    <d v="2025-12-04T00:00:00"/>
    <x v="2"/>
    <x v="4"/>
    <x v="3"/>
    <n v="63"/>
    <n v="0"/>
    <x v="1"/>
  </r>
  <r>
    <s v="C3101"/>
    <x v="1"/>
    <x v="1"/>
    <x v="4"/>
    <d v="2024-03-12T00:00:00"/>
    <s v="O7101"/>
    <d v="2024-03-17T00:00:00"/>
    <x v="0"/>
    <x v="3"/>
    <x v="1"/>
    <n v="1"/>
    <n v="1373.35"/>
    <n v="1373.35"/>
    <x v="1"/>
    <n v="40"/>
    <d v="2024-11-26T00:00:00"/>
    <n v="334"/>
    <x v="0"/>
    <n v="1"/>
    <d v="2025-02-20T00:00:00"/>
    <x v="2"/>
    <x v="4"/>
    <x v="3"/>
    <n v="259"/>
    <n v="1"/>
    <x v="1"/>
  </r>
  <r>
    <s v="C4218"/>
    <x v="0"/>
    <x v="1"/>
    <x v="3"/>
    <d v="2023-04-09T00:00:00"/>
    <s v="O8218"/>
    <d v="2024-03-17T00:00:00"/>
    <x v="3"/>
    <x v="1"/>
    <x v="1"/>
    <n v="2"/>
    <n v="193.97499999999999"/>
    <n v="387.95"/>
    <x v="1"/>
    <n v="47"/>
    <d v="2025-06-05T00:00:00"/>
    <n v="347"/>
    <x v="1"/>
    <n v="2"/>
    <d v="2024-05-12T00:00:00"/>
    <x v="2"/>
    <x v="4"/>
    <x v="3"/>
    <n v="788"/>
    <n v="0"/>
    <x v="1"/>
  </r>
  <r>
    <s v="C2231"/>
    <x v="2"/>
    <x v="0"/>
    <x v="1"/>
    <d v="2024-11-26T00:00:00"/>
    <s v="O6231"/>
    <d v="2024-03-17T00:00:00"/>
    <x v="3"/>
    <x v="1"/>
    <x v="2"/>
    <n v="2"/>
    <n v="332.98"/>
    <n v="665.96"/>
    <x v="2"/>
    <n v="18"/>
    <d v="2025-07-19T00:00:00"/>
    <n v="265"/>
    <x v="1"/>
    <n v="4"/>
    <d v="2024-08-11T00:00:00"/>
    <x v="1"/>
    <x v="4"/>
    <x v="3"/>
    <n v="235"/>
    <n v="0"/>
    <x v="1"/>
  </r>
  <r>
    <s v="C1095"/>
    <x v="1"/>
    <x v="1"/>
    <x v="1"/>
    <d v="2023-09-25T00:00:00"/>
    <s v="O5095"/>
    <d v="2024-03-17T00:00:00"/>
    <x v="4"/>
    <x v="4"/>
    <x v="3"/>
    <n v="5"/>
    <n v="243.19"/>
    <n v="1215.95"/>
    <x v="0"/>
    <n v="31"/>
    <d v="2025-03-21T00:00:00"/>
    <n v="29"/>
    <x v="1"/>
    <n v="4"/>
    <d v="2025-08-04T00:00:00"/>
    <x v="0"/>
    <x v="4"/>
    <x v="3"/>
    <n v="543"/>
    <n v="0"/>
    <x v="1"/>
  </r>
  <r>
    <s v="C4459"/>
    <x v="1"/>
    <x v="2"/>
    <x v="0"/>
    <d v="2024-09-23T00:00:00"/>
    <s v="O8459"/>
    <d v="2024-03-18T00:00:00"/>
    <x v="1"/>
    <x v="3"/>
    <x v="0"/>
    <n v="1"/>
    <n v="609.80999999999995"/>
    <n v="609.80999999999995"/>
    <x v="1"/>
    <n v="12"/>
    <d v="2025-08-21T00:00:00"/>
    <n v="80"/>
    <x v="0"/>
    <n v="3"/>
    <d v="2025-07-03T00:00:00"/>
    <x v="2"/>
    <x v="5"/>
    <x v="3"/>
    <n v="332"/>
    <n v="1"/>
    <x v="1"/>
  </r>
  <r>
    <s v="C2286"/>
    <x v="2"/>
    <x v="0"/>
    <x v="1"/>
    <d v="2024-02-03T00:00:00"/>
    <s v="O6286"/>
    <d v="2024-03-18T00:00:00"/>
    <x v="3"/>
    <x v="0"/>
    <x v="2"/>
    <n v="3"/>
    <n v="115.30666666666667"/>
    <n v="345.92"/>
    <x v="0"/>
    <n v="20"/>
    <d v="2024-09-24T00:00:00"/>
    <n v="352"/>
    <x v="0"/>
    <n v="4"/>
    <d v="2024-01-10T00:00:00"/>
    <x v="0"/>
    <x v="5"/>
    <x v="3"/>
    <n v="234"/>
    <n v="1"/>
    <x v="1"/>
  </r>
  <r>
    <s v="C1504"/>
    <x v="2"/>
    <x v="0"/>
    <x v="0"/>
    <d v="2024-05-02T00:00:00"/>
    <s v="O5504"/>
    <d v="2024-03-18T00:00:00"/>
    <x v="3"/>
    <x v="4"/>
    <x v="4"/>
    <n v="3"/>
    <n v="345.77"/>
    <n v="1037.31"/>
    <x v="0"/>
    <n v="42"/>
    <d v="2024-05-09T00:00:00"/>
    <n v="88"/>
    <x v="1"/>
    <n v="2"/>
    <d v="2025-03-17T00:00:00"/>
    <x v="2"/>
    <x v="5"/>
    <x v="3"/>
    <n v="7"/>
    <n v="0"/>
    <x v="1"/>
  </r>
  <r>
    <s v="C3654"/>
    <x v="2"/>
    <x v="2"/>
    <x v="1"/>
    <d v="2023-10-11T00:00:00"/>
    <s v="O7654"/>
    <d v="2024-03-18T00:00:00"/>
    <x v="3"/>
    <x v="4"/>
    <x v="2"/>
    <n v="4"/>
    <n v="325.59249999999997"/>
    <n v="1302.3699999999999"/>
    <x v="0"/>
    <n v="10"/>
    <d v="2025-03-23T00:00:00"/>
    <n v="247"/>
    <x v="1"/>
    <n v="2"/>
    <d v="2025-05-30T00:00:00"/>
    <x v="0"/>
    <x v="5"/>
    <x v="3"/>
    <n v="529"/>
    <n v="0"/>
    <x v="1"/>
  </r>
  <r>
    <s v="C1527"/>
    <x v="0"/>
    <x v="0"/>
    <x v="4"/>
    <d v="2023-11-24T00:00:00"/>
    <s v="O5527"/>
    <d v="2024-03-18T00:00:00"/>
    <x v="1"/>
    <x v="0"/>
    <x v="2"/>
    <n v="4"/>
    <n v="220.1925"/>
    <n v="880.77"/>
    <x v="1"/>
    <n v="32"/>
    <d v="2025-08-13T00:00:00"/>
    <n v="335"/>
    <x v="1"/>
    <n v="3"/>
    <d v="2024-12-16T00:00:00"/>
    <x v="0"/>
    <x v="5"/>
    <x v="3"/>
    <n v="628"/>
    <n v="0"/>
    <x v="1"/>
  </r>
  <r>
    <s v="C6783"/>
    <x v="0"/>
    <x v="0"/>
    <x v="3"/>
    <d v="2025-06-14T00:00:00"/>
    <s v="O10783"/>
    <d v="2024-03-18T00:00:00"/>
    <x v="3"/>
    <x v="2"/>
    <x v="4"/>
    <n v="1"/>
    <n v="632.37"/>
    <n v="632.37"/>
    <x v="2"/>
    <n v="49"/>
    <d v="2025-07-08T00:00:00"/>
    <n v="353"/>
    <x v="0"/>
    <n v="5"/>
    <d v="2025-01-16T00:00:00"/>
    <x v="1"/>
    <x v="5"/>
    <x v="3"/>
    <n v="24"/>
    <n v="1"/>
    <x v="1"/>
  </r>
  <r>
    <s v="C4151"/>
    <x v="0"/>
    <x v="2"/>
    <x v="4"/>
    <d v="2024-06-29T00:00:00"/>
    <s v="O8151"/>
    <d v="2024-03-18T00:00:00"/>
    <x v="1"/>
    <x v="1"/>
    <x v="0"/>
    <n v="1"/>
    <n v="466.39"/>
    <n v="466.39"/>
    <x v="2"/>
    <n v="20"/>
    <d v="2025-08-02T00:00:00"/>
    <n v="282"/>
    <x v="1"/>
    <n v="4"/>
    <d v="2025-04-02T00:00:00"/>
    <x v="2"/>
    <x v="5"/>
    <x v="3"/>
    <n v="399"/>
    <n v="0"/>
    <x v="1"/>
  </r>
  <r>
    <s v="C2076"/>
    <x v="2"/>
    <x v="1"/>
    <x v="2"/>
    <d v="2024-10-10T00:00:00"/>
    <s v="O6076"/>
    <d v="2024-03-18T00:00:00"/>
    <x v="3"/>
    <x v="4"/>
    <x v="2"/>
    <n v="3"/>
    <n v="220.77333333333334"/>
    <n v="662.32"/>
    <x v="2"/>
    <n v="27"/>
    <d v="2025-05-25T00:00:00"/>
    <n v="134"/>
    <x v="0"/>
    <n v="3"/>
    <d v="2025-04-30T00:00:00"/>
    <x v="2"/>
    <x v="5"/>
    <x v="3"/>
    <n v="227"/>
    <n v="1"/>
    <x v="1"/>
  </r>
  <r>
    <s v="C1608"/>
    <x v="1"/>
    <x v="0"/>
    <x v="1"/>
    <d v="2024-04-26T00:00:00"/>
    <s v="O5608"/>
    <d v="2024-03-19T00:00:00"/>
    <x v="0"/>
    <x v="1"/>
    <x v="4"/>
    <n v="2"/>
    <n v="609.63499999999999"/>
    <n v="1219.27"/>
    <x v="1"/>
    <n v="4"/>
    <d v="2024-12-28T00:00:00"/>
    <n v="330"/>
    <x v="0"/>
    <n v="4"/>
    <d v="2025-06-27T00:00:00"/>
    <x v="0"/>
    <x v="6"/>
    <x v="3"/>
    <n v="246"/>
    <n v="1"/>
    <x v="1"/>
  </r>
  <r>
    <s v="C5910"/>
    <x v="0"/>
    <x v="0"/>
    <x v="4"/>
    <d v="2025-12-04T00:00:00"/>
    <s v="O9910"/>
    <d v="2024-03-19T00:00:00"/>
    <x v="2"/>
    <x v="3"/>
    <x v="3"/>
    <n v="4"/>
    <n v="227.66249999999999"/>
    <n v="910.65"/>
    <x v="0"/>
    <n v="37"/>
    <d v="2025-03-06T00:00:00"/>
    <n v="468"/>
    <x v="1"/>
    <n v="1"/>
    <d v="2024-11-09T00:00:00"/>
    <x v="1"/>
    <x v="6"/>
    <x v="3"/>
    <n v="-273"/>
    <n v="0"/>
    <x v="1"/>
  </r>
  <r>
    <s v="C3021"/>
    <x v="0"/>
    <x v="2"/>
    <x v="1"/>
    <d v="2025-03-19T00:00:00"/>
    <s v="O7021"/>
    <d v="2024-03-19T00:00:00"/>
    <x v="0"/>
    <x v="1"/>
    <x v="1"/>
    <n v="5"/>
    <n v="53.546000000000006"/>
    <n v="267.73"/>
    <x v="0"/>
    <n v="32"/>
    <d v="2024-10-16T00:00:00"/>
    <n v="283"/>
    <x v="0"/>
    <n v="3"/>
    <d v="2024-05-11T00:00:00"/>
    <x v="0"/>
    <x v="6"/>
    <x v="3"/>
    <n v="-154"/>
    <n v="1"/>
    <x v="1"/>
  </r>
  <r>
    <s v="C5747"/>
    <x v="2"/>
    <x v="0"/>
    <x v="1"/>
    <d v="2024-02-24T00:00:00"/>
    <s v="O9747"/>
    <d v="2024-03-19T00:00:00"/>
    <x v="2"/>
    <x v="3"/>
    <x v="3"/>
    <n v="4"/>
    <n v="45.43"/>
    <n v="181.72"/>
    <x v="0"/>
    <n v="10"/>
    <d v="2025-05-23T00:00:00"/>
    <n v="213"/>
    <x v="0"/>
    <n v="3"/>
    <d v="2025-10-04T00:00:00"/>
    <x v="1"/>
    <x v="6"/>
    <x v="3"/>
    <n v="454"/>
    <n v="1"/>
    <x v="1"/>
  </r>
  <r>
    <s v="C5985"/>
    <x v="2"/>
    <x v="2"/>
    <x v="0"/>
    <d v="2024-12-16T00:00:00"/>
    <s v="O9985"/>
    <d v="2024-03-19T00:00:00"/>
    <x v="0"/>
    <x v="4"/>
    <x v="3"/>
    <n v="5"/>
    <n v="139.38800000000001"/>
    <n v="696.94"/>
    <x v="1"/>
    <n v="7"/>
    <d v="2024-08-09T00:00:00"/>
    <n v="12"/>
    <x v="0"/>
    <n v="1"/>
    <d v="2025-02-24T00:00:00"/>
    <x v="2"/>
    <x v="6"/>
    <x v="3"/>
    <n v="-129"/>
    <n v="1"/>
    <x v="1"/>
  </r>
  <r>
    <s v="C6004"/>
    <x v="0"/>
    <x v="0"/>
    <x v="2"/>
    <d v="2025-04-08T00:00:00"/>
    <s v="O10004"/>
    <d v="2024-03-19T00:00:00"/>
    <x v="1"/>
    <x v="0"/>
    <x v="4"/>
    <n v="3"/>
    <n v="234.04999999999998"/>
    <n v="702.15"/>
    <x v="1"/>
    <n v="50"/>
    <d v="2024-08-10T00:00:00"/>
    <n v="167"/>
    <x v="1"/>
    <n v="4"/>
    <d v="2024-08-12T00:00:00"/>
    <x v="0"/>
    <x v="6"/>
    <x v="3"/>
    <n v="-241"/>
    <n v="0"/>
    <x v="1"/>
  </r>
  <r>
    <s v="C2330"/>
    <x v="1"/>
    <x v="0"/>
    <x v="3"/>
    <d v="2025-02-28T00:00:00"/>
    <s v="O6330"/>
    <d v="2024-03-19T00:00:00"/>
    <x v="2"/>
    <x v="2"/>
    <x v="4"/>
    <n v="3"/>
    <n v="107.64999999999999"/>
    <n v="322.95"/>
    <x v="0"/>
    <n v="11"/>
    <d v="2025-09-01T00:00:00"/>
    <n v="166"/>
    <x v="1"/>
    <n v="3"/>
    <d v="2025-07-26T00:00:00"/>
    <x v="2"/>
    <x v="6"/>
    <x v="3"/>
    <n v="185"/>
    <n v="0"/>
    <x v="1"/>
  </r>
  <r>
    <s v="C3471"/>
    <x v="0"/>
    <x v="0"/>
    <x v="0"/>
    <d v="2023-09-16T00:00:00"/>
    <s v="O7471"/>
    <d v="2024-03-20T00:00:00"/>
    <x v="4"/>
    <x v="2"/>
    <x v="4"/>
    <n v="5"/>
    <n v="258.56399999999996"/>
    <n v="1292.82"/>
    <x v="2"/>
    <n v="19"/>
    <d v="2024-11-19T00:00:00"/>
    <n v="64"/>
    <x v="1"/>
    <n v="1"/>
    <d v="2025-04-25T00:00:00"/>
    <x v="1"/>
    <x v="0"/>
    <x v="3"/>
    <n v="430"/>
    <n v="0"/>
    <x v="1"/>
  </r>
  <r>
    <s v="C1627"/>
    <x v="0"/>
    <x v="0"/>
    <x v="0"/>
    <d v="2023-07-12T00:00:00"/>
    <s v="O5627"/>
    <d v="2024-03-20T00:00:00"/>
    <x v="2"/>
    <x v="4"/>
    <x v="1"/>
    <n v="4"/>
    <n v="85.77"/>
    <n v="343.08"/>
    <x v="0"/>
    <n v="6"/>
    <d v="2024-09-09T00:00:00"/>
    <n v="109"/>
    <x v="0"/>
    <n v="1"/>
    <d v="2025-04-03T00:00:00"/>
    <x v="2"/>
    <x v="0"/>
    <x v="3"/>
    <n v="425"/>
    <n v="1"/>
    <x v="1"/>
  </r>
  <r>
    <s v="C3726"/>
    <x v="1"/>
    <x v="0"/>
    <x v="0"/>
    <d v="2024-09-26T00:00:00"/>
    <s v="O7726"/>
    <d v="2024-03-20T00:00:00"/>
    <x v="0"/>
    <x v="0"/>
    <x v="1"/>
    <n v="4"/>
    <n v="128.6275"/>
    <n v="514.51"/>
    <x v="2"/>
    <n v="5"/>
    <d v="2025-03-23T00:00:00"/>
    <n v="77"/>
    <x v="1"/>
    <n v="1"/>
    <d v="2024-11-18T00:00:00"/>
    <x v="0"/>
    <x v="0"/>
    <x v="3"/>
    <n v="178"/>
    <n v="0"/>
    <x v="1"/>
  </r>
  <r>
    <s v="C6385"/>
    <x v="1"/>
    <x v="2"/>
    <x v="2"/>
    <d v="2024-04-09T00:00:00"/>
    <s v="O10385"/>
    <d v="2024-03-20T00:00:00"/>
    <x v="1"/>
    <x v="2"/>
    <x v="0"/>
    <n v="1"/>
    <n v="754.68"/>
    <n v="754.68"/>
    <x v="1"/>
    <n v="11"/>
    <d v="2025-03-15T00:00:00"/>
    <n v="329"/>
    <x v="0"/>
    <n v="1"/>
    <d v="2024-12-15T00:00:00"/>
    <x v="0"/>
    <x v="0"/>
    <x v="3"/>
    <n v="340"/>
    <n v="1"/>
    <x v="1"/>
  </r>
  <r>
    <s v="C4923"/>
    <x v="0"/>
    <x v="2"/>
    <x v="1"/>
    <d v="2025-02-25T00:00:00"/>
    <s v="O8923"/>
    <d v="2024-03-20T00:00:00"/>
    <x v="0"/>
    <x v="4"/>
    <x v="1"/>
    <n v="3"/>
    <n v="424.91"/>
    <n v="1274.73"/>
    <x v="1"/>
    <n v="48"/>
    <d v="2024-01-11T00:00:00"/>
    <n v="415"/>
    <x v="0"/>
    <n v="5"/>
    <d v="2025-06-17T00:00:00"/>
    <x v="0"/>
    <x v="0"/>
    <x v="3"/>
    <n v="-411"/>
    <n v="1"/>
    <x v="1"/>
  </r>
  <r>
    <s v="C3419"/>
    <x v="1"/>
    <x v="0"/>
    <x v="0"/>
    <d v="2024-01-05T00:00:00"/>
    <s v="O7419"/>
    <d v="2024-03-20T00:00:00"/>
    <x v="3"/>
    <x v="4"/>
    <x v="4"/>
    <n v="3"/>
    <n v="468.08"/>
    <n v="1404.24"/>
    <x v="1"/>
    <n v="23"/>
    <d v="2025-05-25T00:00:00"/>
    <n v="350"/>
    <x v="1"/>
    <n v="4"/>
    <d v="2025-07-19T00:00:00"/>
    <x v="0"/>
    <x v="0"/>
    <x v="3"/>
    <n v="506"/>
    <n v="0"/>
    <x v="1"/>
  </r>
  <r>
    <s v="C1298"/>
    <x v="1"/>
    <x v="1"/>
    <x v="3"/>
    <d v="2024-05-31T00:00:00"/>
    <s v="O5298"/>
    <d v="2024-03-21T00:00:00"/>
    <x v="4"/>
    <x v="0"/>
    <x v="0"/>
    <n v="5"/>
    <n v="49.957999999999998"/>
    <n v="249.79"/>
    <x v="2"/>
    <n v="16"/>
    <d v="2024-10-11T00:00:00"/>
    <n v="236"/>
    <x v="1"/>
    <n v="5"/>
    <d v="2025-09-05T00:00:00"/>
    <x v="1"/>
    <x v="1"/>
    <x v="3"/>
    <n v="133"/>
    <n v="0"/>
    <x v="1"/>
  </r>
  <r>
    <s v="C2995"/>
    <x v="1"/>
    <x v="0"/>
    <x v="0"/>
    <d v="2023-11-25T00:00:00"/>
    <s v="O6995"/>
    <d v="2024-03-21T00:00:00"/>
    <x v="2"/>
    <x v="4"/>
    <x v="2"/>
    <n v="2"/>
    <n v="675.04"/>
    <n v="1350.08"/>
    <x v="0"/>
    <n v="8"/>
    <d v="2024-10-25T00:00:00"/>
    <n v="28"/>
    <x v="1"/>
    <n v="3"/>
    <d v="2025-05-19T00:00:00"/>
    <x v="2"/>
    <x v="1"/>
    <x v="3"/>
    <n v="335"/>
    <n v="0"/>
    <x v="1"/>
  </r>
  <r>
    <s v="C5199"/>
    <x v="2"/>
    <x v="0"/>
    <x v="4"/>
    <d v="2024-02-24T00:00:00"/>
    <s v="O9199"/>
    <d v="2024-03-21T00:00:00"/>
    <x v="0"/>
    <x v="0"/>
    <x v="0"/>
    <n v="4"/>
    <n v="179.02"/>
    <n v="716.08"/>
    <x v="0"/>
    <n v="34"/>
    <d v="2025-05-30T00:00:00"/>
    <n v="136"/>
    <x v="0"/>
    <n v="4"/>
    <d v="2025-04-04T00:00:00"/>
    <x v="0"/>
    <x v="1"/>
    <x v="3"/>
    <n v="461"/>
    <n v="1"/>
    <x v="1"/>
  </r>
  <r>
    <s v="C1224"/>
    <x v="0"/>
    <x v="0"/>
    <x v="2"/>
    <d v="2025-04-07T00:00:00"/>
    <s v="O5224"/>
    <d v="2024-03-21T00:00:00"/>
    <x v="2"/>
    <x v="2"/>
    <x v="4"/>
    <n v="4"/>
    <n v="66.165000000000006"/>
    <n v="264.66000000000003"/>
    <x v="2"/>
    <n v="21"/>
    <d v="2024-11-11T00:00:00"/>
    <n v="321"/>
    <x v="0"/>
    <n v="5"/>
    <d v="2025-05-24T00:00:00"/>
    <x v="1"/>
    <x v="1"/>
    <x v="3"/>
    <n v="-147"/>
    <n v="1"/>
    <x v="1"/>
  </r>
  <r>
    <s v="C6317"/>
    <x v="2"/>
    <x v="1"/>
    <x v="2"/>
    <d v="2025-02-04T00:00:00"/>
    <s v="O10317"/>
    <d v="2024-03-21T00:00:00"/>
    <x v="0"/>
    <x v="3"/>
    <x v="0"/>
    <n v="2"/>
    <n v="283.45"/>
    <n v="566.9"/>
    <x v="1"/>
    <n v="32"/>
    <d v="2025-01-14T00:00:00"/>
    <n v="243"/>
    <x v="0"/>
    <n v="1"/>
    <d v="2025-10-01T00:00:00"/>
    <x v="1"/>
    <x v="1"/>
    <x v="3"/>
    <n v="-21"/>
    <n v="1"/>
    <x v="1"/>
  </r>
  <r>
    <s v="C4328"/>
    <x v="2"/>
    <x v="1"/>
    <x v="2"/>
    <d v="2025-02-13T00:00:00"/>
    <s v="O8328"/>
    <d v="2024-03-21T00:00:00"/>
    <x v="2"/>
    <x v="0"/>
    <x v="3"/>
    <n v="1"/>
    <n v="1029.2"/>
    <n v="1029.2"/>
    <x v="2"/>
    <n v="37"/>
    <d v="2025-08-13T00:00:00"/>
    <n v="200"/>
    <x v="1"/>
    <n v="3"/>
    <d v="2024-09-26T00:00:00"/>
    <x v="2"/>
    <x v="1"/>
    <x v="3"/>
    <n v="181"/>
    <n v="0"/>
    <x v="1"/>
  </r>
  <r>
    <s v="C1225"/>
    <x v="0"/>
    <x v="2"/>
    <x v="3"/>
    <d v="2024-04-28T00:00:00"/>
    <s v="O5225"/>
    <d v="2024-03-22T00:00:00"/>
    <x v="2"/>
    <x v="4"/>
    <x v="2"/>
    <n v="1"/>
    <n v="663.09"/>
    <n v="663.09"/>
    <x v="0"/>
    <n v="39"/>
    <d v="2024-09-18T00:00:00"/>
    <n v="327"/>
    <x v="1"/>
    <n v="5"/>
    <d v="2024-11-23T00:00:00"/>
    <x v="2"/>
    <x v="2"/>
    <x v="3"/>
    <n v="143"/>
    <n v="0"/>
    <x v="1"/>
  </r>
  <r>
    <s v="C2535"/>
    <x v="0"/>
    <x v="2"/>
    <x v="1"/>
    <d v="2025-11-06T00:00:00"/>
    <s v="O6535"/>
    <d v="2024-03-22T00:00:00"/>
    <x v="4"/>
    <x v="1"/>
    <x v="4"/>
    <n v="1"/>
    <n v="693.19"/>
    <n v="693.19"/>
    <x v="2"/>
    <n v="17"/>
    <d v="2025-08-19T00:00:00"/>
    <n v="495"/>
    <x v="1"/>
    <n v="5"/>
    <d v="2025-06-22T00:00:00"/>
    <x v="0"/>
    <x v="2"/>
    <x v="3"/>
    <n v="-79"/>
    <n v="0"/>
    <x v="1"/>
  </r>
  <r>
    <s v="C3966"/>
    <x v="1"/>
    <x v="2"/>
    <x v="2"/>
    <d v="2024-10-21T00:00:00"/>
    <s v="O7966"/>
    <d v="2024-03-22T00:00:00"/>
    <x v="2"/>
    <x v="3"/>
    <x v="1"/>
    <n v="1"/>
    <n v="856.76"/>
    <n v="856.76"/>
    <x v="0"/>
    <n v="41"/>
    <d v="2025-06-25T00:00:00"/>
    <n v="214"/>
    <x v="1"/>
    <n v="3"/>
    <d v="2025-01-18T00:00:00"/>
    <x v="0"/>
    <x v="2"/>
    <x v="3"/>
    <n v="247"/>
    <n v="0"/>
    <x v="1"/>
  </r>
  <r>
    <s v="C3727"/>
    <x v="0"/>
    <x v="0"/>
    <x v="4"/>
    <d v="2025-05-07T00:00:00"/>
    <s v="O7727"/>
    <d v="2024-03-22T00:00:00"/>
    <x v="4"/>
    <x v="3"/>
    <x v="3"/>
    <n v="1"/>
    <n v="885.37"/>
    <n v="885.37"/>
    <x v="2"/>
    <n v="5"/>
    <d v="2025-04-23T00:00:00"/>
    <n v="148"/>
    <x v="0"/>
    <n v="3"/>
    <d v="2025-02-20T00:00:00"/>
    <x v="1"/>
    <x v="2"/>
    <x v="3"/>
    <n v="-14"/>
    <n v="1"/>
    <x v="1"/>
  </r>
  <r>
    <s v="C1187"/>
    <x v="2"/>
    <x v="2"/>
    <x v="0"/>
    <d v="2024-08-16T00:00:00"/>
    <s v="O5187"/>
    <d v="2024-03-22T00:00:00"/>
    <x v="1"/>
    <x v="4"/>
    <x v="3"/>
    <n v="1"/>
    <n v="540.87"/>
    <n v="540.87"/>
    <x v="0"/>
    <n v="33"/>
    <d v="2024-11-14T00:00:00"/>
    <n v="438"/>
    <x v="1"/>
    <n v="2"/>
    <d v="2025-11-03T00:00:00"/>
    <x v="0"/>
    <x v="2"/>
    <x v="3"/>
    <n v="90"/>
    <n v="0"/>
    <x v="1"/>
  </r>
  <r>
    <s v="C5916"/>
    <x v="0"/>
    <x v="0"/>
    <x v="0"/>
    <d v="2025-02-18T00:00:00"/>
    <s v="O9916"/>
    <d v="2024-03-22T00:00:00"/>
    <x v="4"/>
    <x v="4"/>
    <x v="4"/>
    <n v="3"/>
    <n v="382.63333333333338"/>
    <n v="1147.9000000000001"/>
    <x v="1"/>
    <n v="50"/>
    <d v="2025-07-30T00:00:00"/>
    <n v="257"/>
    <x v="0"/>
    <n v="4"/>
    <d v="2024-06-12T00:00:00"/>
    <x v="1"/>
    <x v="2"/>
    <x v="3"/>
    <n v="162"/>
    <n v="1"/>
    <x v="1"/>
  </r>
  <r>
    <s v="C1063"/>
    <x v="0"/>
    <x v="1"/>
    <x v="2"/>
    <d v="2023-09-17T00:00:00"/>
    <s v="O5063"/>
    <d v="2024-03-22T00:00:00"/>
    <x v="0"/>
    <x v="0"/>
    <x v="4"/>
    <n v="3"/>
    <n v="186.37666666666667"/>
    <n v="559.13"/>
    <x v="0"/>
    <n v="17"/>
    <d v="2025-12-01T00:00:00"/>
    <n v="306"/>
    <x v="0"/>
    <n v="5"/>
    <d v="2025-03-23T00:00:00"/>
    <x v="0"/>
    <x v="2"/>
    <x v="3"/>
    <n v="806"/>
    <n v="1"/>
    <x v="1"/>
  </r>
  <r>
    <s v="C3119"/>
    <x v="0"/>
    <x v="2"/>
    <x v="4"/>
    <d v="2025-07-28T00:00:00"/>
    <s v="O7119"/>
    <d v="2024-03-22T00:00:00"/>
    <x v="1"/>
    <x v="0"/>
    <x v="1"/>
    <n v="2"/>
    <n v="380.94499999999999"/>
    <n v="761.89"/>
    <x v="2"/>
    <n v="47"/>
    <d v="2024-10-28T00:00:00"/>
    <n v="479"/>
    <x v="0"/>
    <n v="4"/>
    <d v="2025-07-13T00:00:00"/>
    <x v="1"/>
    <x v="2"/>
    <x v="3"/>
    <n v="-273"/>
    <n v="1"/>
    <x v="1"/>
  </r>
  <r>
    <s v="C1754"/>
    <x v="1"/>
    <x v="0"/>
    <x v="3"/>
    <d v="2024-01-15T00:00:00"/>
    <s v="O5754"/>
    <d v="2024-03-22T00:00:00"/>
    <x v="2"/>
    <x v="1"/>
    <x v="3"/>
    <n v="1"/>
    <n v="380.58"/>
    <n v="380.58"/>
    <x v="2"/>
    <n v="19"/>
    <d v="2024-09-29T00:00:00"/>
    <n v="8"/>
    <x v="1"/>
    <n v="3"/>
    <d v="2025-01-19T00:00:00"/>
    <x v="2"/>
    <x v="2"/>
    <x v="3"/>
    <n v="258"/>
    <n v="0"/>
    <x v="1"/>
  </r>
  <r>
    <s v="C4030"/>
    <x v="0"/>
    <x v="0"/>
    <x v="3"/>
    <d v="2025-02-16T00:00:00"/>
    <s v="O8030"/>
    <d v="2024-03-23T00:00:00"/>
    <x v="1"/>
    <x v="0"/>
    <x v="3"/>
    <n v="5"/>
    <n v="60.338000000000001"/>
    <n v="301.69"/>
    <x v="1"/>
    <n v="46"/>
    <d v="2025-08-17T00:00:00"/>
    <n v="367"/>
    <x v="0"/>
    <n v="2"/>
    <d v="2025-01-31T00:00:00"/>
    <x v="0"/>
    <x v="3"/>
    <x v="3"/>
    <n v="182"/>
    <n v="1"/>
    <x v="1"/>
  </r>
  <r>
    <s v="C4105"/>
    <x v="1"/>
    <x v="1"/>
    <x v="0"/>
    <d v="2024-01-08T00:00:00"/>
    <s v="O8105"/>
    <d v="2024-03-23T00:00:00"/>
    <x v="4"/>
    <x v="0"/>
    <x v="1"/>
    <n v="2"/>
    <n v="734.76499999999999"/>
    <n v="1469.53"/>
    <x v="1"/>
    <n v="20"/>
    <d v="2025-01-04T00:00:00"/>
    <n v="76"/>
    <x v="1"/>
    <n v="2"/>
    <d v="2025-10-08T00:00:00"/>
    <x v="1"/>
    <x v="3"/>
    <x v="3"/>
    <n v="362"/>
    <n v="0"/>
    <x v="1"/>
  </r>
  <r>
    <s v="C4316"/>
    <x v="0"/>
    <x v="0"/>
    <x v="2"/>
    <d v="2023-08-11T00:00:00"/>
    <s v="O8316"/>
    <d v="2024-03-23T00:00:00"/>
    <x v="2"/>
    <x v="4"/>
    <x v="1"/>
    <n v="2"/>
    <n v="132.64500000000001"/>
    <n v="265.29000000000002"/>
    <x v="0"/>
    <n v="30"/>
    <d v="2025-05-17T00:00:00"/>
    <n v="383"/>
    <x v="0"/>
    <n v="2"/>
    <d v="2025-04-15T00:00:00"/>
    <x v="0"/>
    <x v="3"/>
    <x v="3"/>
    <n v="645"/>
    <n v="1"/>
    <x v="1"/>
  </r>
  <r>
    <s v="C1805"/>
    <x v="1"/>
    <x v="2"/>
    <x v="4"/>
    <d v="2023-05-12T00:00:00"/>
    <s v="O5805"/>
    <d v="2024-03-23T00:00:00"/>
    <x v="3"/>
    <x v="0"/>
    <x v="1"/>
    <n v="3"/>
    <n v="416.33"/>
    <n v="1248.99"/>
    <x v="1"/>
    <n v="49"/>
    <d v="2025-08-20T00:00:00"/>
    <n v="372"/>
    <x v="1"/>
    <n v="5"/>
    <d v="2025-05-26T00:00:00"/>
    <x v="2"/>
    <x v="3"/>
    <x v="3"/>
    <n v="831"/>
    <n v="0"/>
    <x v="1"/>
  </r>
  <r>
    <s v="C3323"/>
    <x v="1"/>
    <x v="0"/>
    <x v="3"/>
    <d v="2024-05-08T00:00:00"/>
    <s v="O7323"/>
    <d v="2024-03-23T00:00:00"/>
    <x v="4"/>
    <x v="0"/>
    <x v="3"/>
    <n v="1"/>
    <n v="238.13"/>
    <n v="238.13"/>
    <x v="0"/>
    <n v="15"/>
    <d v="2025-01-16T00:00:00"/>
    <n v="451"/>
    <x v="0"/>
    <n v="1"/>
    <d v="2025-01-19T00:00:00"/>
    <x v="2"/>
    <x v="3"/>
    <x v="3"/>
    <n v="253"/>
    <n v="1"/>
    <x v="1"/>
  </r>
  <r>
    <s v="C2943"/>
    <x v="2"/>
    <x v="2"/>
    <x v="1"/>
    <d v="2023-11-18T00:00:00"/>
    <s v="O6943"/>
    <d v="2024-03-23T00:00:00"/>
    <x v="0"/>
    <x v="0"/>
    <x v="0"/>
    <n v="5"/>
    <n v="253.96599999999998"/>
    <n v="1269.83"/>
    <x v="2"/>
    <n v="4"/>
    <d v="2024-12-24T00:00:00"/>
    <n v="259"/>
    <x v="1"/>
    <n v="3"/>
    <d v="2024-11-09T00:00:00"/>
    <x v="0"/>
    <x v="3"/>
    <x v="3"/>
    <n v="402"/>
    <n v="0"/>
    <x v="1"/>
  </r>
  <r>
    <s v="C5818"/>
    <x v="0"/>
    <x v="0"/>
    <x v="1"/>
    <d v="2025-06-30T00:00:00"/>
    <s v="O9818"/>
    <d v="2024-03-23T00:00:00"/>
    <x v="0"/>
    <x v="1"/>
    <x v="1"/>
    <n v="5"/>
    <n v="108.39000000000001"/>
    <n v="541.95000000000005"/>
    <x v="2"/>
    <n v="26"/>
    <d v="2025-07-25T00:00:00"/>
    <n v="444"/>
    <x v="0"/>
    <n v="1"/>
    <d v="2024-12-21T00:00:00"/>
    <x v="2"/>
    <x v="3"/>
    <x v="3"/>
    <n v="25"/>
    <n v="1"/>
    <x v="1"/>
  </r>
  <r>
    <s v="C4096"/>
    <x v="0"/>
    <x v="2"/>
    <x v="2"/>
    <d v="2024-08-06T00:00:00"/>
    <s v="O8096"/>
    <d v="2024-03-23T00:00:00"/>
    <x v="3"/>
    <x v="1"/>
    <x v="1"/>
    <n v="2"/>
    <n v="324.97500000000002"/>
    <n v="649.95000000000005"/>
    <x v="0"/>
    <n v="24"/>
    <d v="2025-04-21T00:00:00"/>
    <n v="125"/>
    <x v="1"/>
    <n v="4"/>
    <d v="2025-12-02T00:00:00"/>
    <x v="0"/>
    <x v="3"/>
    <x v="3"/>
    <n v="258"/>
    <n v="0"/>
    <x v="1"/>
  </r>
  <r>
    <s v="C4361"/>
    <x v="1"/>
    <x v="1"/>
    <x v="0"/>
    <d v="2024-09-20T00:00:00"/>
    <s v="O8361"/>
    <d v="2024-03-23T00:00:00"/>
    <x v="3"/>
    <x v="0"/>
    <x v="3"/>
    <n v="4"/>
    <n v="86.894999999999996"/>
    <n v="347.58"/>
    <x v="2"/>
    <n v="21"/>
    <d v="2025-08-14T00:00:00"/>
    <n v="101"/>
    <x v="0"/>
    <n v="4"/>
    <d v="2024-12-10T00:00:00"/>
    <x v="2"/>
    <x v="3"/>
    <x v="3"/>
    <n v="328"/>
    <n v="1"/>
    <x v="1"/>
  </r>
  <r>
    <s v="C1100"/>
    <x v="0"/>
    <x v="0"/>
    <x v="3"/>
    <d v="2024-03-24T00:00:00"/>
    <s v="O5100"/>
    <d v="2024-03-23T00:00:00"/>
    <x v="1"/>
    <x v="2"/>
    <x v="1"/>
    <n v="1"/>
    <n v="486.5"/>
    <n v="486.5"/>
    <x v="2"/>
    <n v="29"/>
    <d v="2025-05-05T00:00:00"/>
    <n v="305"/>
    <x v="1"/>
    <n v="5"/>
    <d v="2025-11-07T00:00:00"/>
    <x v="1"/>
    <x v="3"/>
    <x v="3"/>
    <n v="407"/>
    <n v="0"/>
    <x v="1"/>
  </r>
  <r>
    <s v="C2361"/>
    <x v="0"/>
    <x v="0"/>
    <x v="0"/>
    <d v="2025-03-15T00:00:00"/>
    <s v="O6361"/>
    <d v="2024-03-23T00:00:00"/>
    <x v="3"/>
    <x v="1"/>
    <x v="0"/>
    <n v="5"/>
    <n v="207.74"/>
    <n v="1038.7"/>
    <x v="1"/>
    <n v="38"/>
    <d v="2025-09-07T00:00:00"/>
    <n v="431"/>
    <x v="1"/>
    <n v="4"/>
    <d v="2025-06-20T00:00:00"/>
    <x v="2"/>
    <x v="3"/>
    <x v="3"/>
    <n v="176"/>
    <n v="0"/>
    <x v="1"/>
  </r>
  <r>
    <s v="C4170"/>
    <x v="2"/>
    <x v="0"/>
    <x v="0"/>
    <d v="2024-08-26T00:00:00"/>
    <s v="O8170"/>
    <d v="2024-03-23T00:00:00"/>
    <x v="2"/>
    <x v="2"/>
    <x v="1"/>
    <n v="4"/>
    <n v="162.215"/>
    <n v="648.86"/>
    <x v="2"/>
    <n v="24"/>
    <d v="2025-06-16T00:00:00"/>
    <n v="289"/>
    <x v="0"/>
    <n v="4"/>
    <d v="2024-08-22T00:00:00"/>
    <x v="2"/>
    <x v="3"/>
    <x v="3"/>
    <n v="294"/>
    <n v="1"/>
    <x v="1"/>
  </r>
  <r>
    <s v="C3445"/>
    <x v="0"/>
    <x v="1"/>
    <x v="0"/>
    <d v="2024-08-20T00:00:00"/>
    <s v="O7445"/>
    <d v="2024-03-23T00:00:00"/>
    <x v="0"/>
    <x v="0"/>
    <x v="4"/>
    <n v="1"/>
    <n v="1013.21"/>
    <n v="1013.21"/>
    <x v="0"/>
    <n v="4"/>
    <d v="2025-03-30T00:00:00"/>
    <n v="45"/>
    <x v="0"/>
    <n v="4"/>
    <d v="2024-11-25T00:00:00"/>
    <x v="1"/>
    <x v="3"/>
    <x v="3"/>
    <n v="222"/>
    <n v="1"/>
    <x v="1"/>
  </r>
  <r>
    <s v="C5855"/>
    <x v="2"/>
    <x v="1"/>
    <x v="2"/>
    <d v="2023-08-22T00:00:00"/>
    <s v="O9855"/>
    <d v="2024-03-24T00:00:00"/>
    <x v="2"/>
    <x v="4"/>
    <x v="0"/>
    <n v="3"/>
    <n v="114.77666666666666"/>
    <n v="344.33"/>
    <x v="1"/>
    <n v="9"/>
    <d v="2024-03-11T00:00:00"/>
    <n v="348"/>
    <x v="0"/>
    <n v="5"/>
    <d v="2024-09-17T00:00:00"/>
    <x v="2"/>
    <x v="4"/>
    <x v="3"/>
    <n v="202"/>
    <n v="1"/>
    <x v="1"/>
  </r>
  <r>
    <s v="C6002"/>
    <x v="1"/>
    <x v="1"/>
    <x v="1"/>
    <d v="2025-07-16T00:00:00"/>
    <s v="O10002"/>
    <d v="2024-03-24T00:00:00"/>
    <x v="1"/>
    <x v="1"/>
    <x v="3"/>
    <n v="4"/>
    <n v="327.94"/>
    <n v="1311.76"/>
    <x v="1"/>
    <n v="14"/>
    <d v="2024-05-12T00:00:00"/>
    <n v="130"/>
    <x v="0"/>
    <n v="5"/>
    <d v="2025-08-06T00:00:00"/>
    <x v="2"/>
    <x v="4"/>
    <x v="3"/>
    <n v="-430"/>
    <n v="1"/>
    <x v="1"/>
  </r>
  <r>
    <s v="C2565"/>
    <x v="2"/>
    <x v="0"/>
    <x v="4"/>
    <d v="2023-02-10T00:00:00"/>
    <s v="O6565"/>
    <d v="2024-03-24T00:00:00"/>
    <x v="1"/>
    <x v="0"/>
    <x v="2"/>
    <n v="3"/>
    <n v="437.63000000000005"/>
    <n v="1312.89"/>
    <x v="0"/>
    <n v="1"/>
    <d v="2024-08-26T00:00:00"/>
    <n v="24"/>
    <x v="0"/>
    <n v="3"/>
    <d v="2024-11-12T00:00:00"/>
    <x v="2"/>
    <x v="4"/>
    <x v="3"/>
    <n v="563"/>
    <n v="1"/>
    <x v="1"/>
  </r>
  <r>
    <s v="C1477"/>
    <x v="0"/>
    <x v="0"/>
    <x v="0"/>
    <d v="2024-02-26T00:00:00"/>
    <s v="O5477"/>
    <d v="2024-03-24T00:00:00"/>
    <x v="3"/>
    <x v="3"/>
    <x v="0"/>
    <n v="1"/>
    <n v="478.89"/>
    <n v="478.89"/>
    <x v="0"/>
    <n v="1"/>
    <d v="2025-05-03T00:00:00"/>
    <n v="211"/>
    <x v="0"/>
    <n v="2"/>
    <d v="2024-07-12T00:00:00"/>
    <x v="0"/>
    <x v="4"/>
    <x v="3"/>
    <n v="432"/>
    <n v="1"/>
    <x v="1"/>
  </r>
  <r>
    <s v="C6130"/>
    <x v="0"/>
    <x v="0"/>
    <x v="2"/>
    <d v="2024-07-18T00:00:00"/>
    <s v="O10130"/>
    <d v="2024-03-24T00:00:00"/>
    <x v="2"/>
    <x v="3"/>
    <x v="3"/>
    <n v="1"/>
    <n v="781.67"/>
    <n v="781.67"/>
    <x v="0"/>
    <n v="19"/>
    <d v="2024-01-12T00:00:00"/>
    <n v="372"/>
    <x v="1"/>
    <n v="3"/>
    <d v="2025-11-06T00:00:00"/>
    <x v="0"/>
    <x v="4"/>
    <x v="3"/>
    <n v="-188"/>
    <n v="0"/>
    <x v="1"/>
  </r>
  <r>
    <s v="C4720"/>
    <x v="2"/>
    <x v="2"/>
    <x v="1"/>
    <d v="2024-06-30T00:00:00"/>
    <s v="O8720"/>
    <d v="2024-03-24T00:00:00"/>
    <x v="1"/>
    <x v="0"/>
    <x v="3"/>
    <n v="3"/>
    <n v="400.2833333333333"/>
    <n v="1200.8499999999999"/>
    <x v="1"/>
    <n v="28"/>
    <d v="2025-04-18T00:00:00"/>
    <n v="26"/>
    <x v="1"/>
    <n v="1"/>
    <d v="2025-03-21T00:00:00"/>
    <x v="1"/>
    <x v="4"/>
    <x v="3"/>
    <n v="292"/>
    <n v="0"/>
    <x v="1"/>
  </r>
  <r>
    <s v="C6799"/>
    <x v="1"/>
    <x v="0"/>
    <x v="4"/>
    <d v="2025-09-07T00:00:00"/>
    <s v="O10799"/>
    <d v="2024-03-24T00:00:00"/>
    <x v="0"/>
    <x v="0"/>
    <x v="1"/>
    <n v="3"/>
    <n v="462.82"/>
    <n v="1388.46"/>
    <x v="0"/>
    <n v="31"/>
    <d v="2024-07-12T00:00:00"/>
    <n v="151"/>
    <x v="1"/>
    <n v="3"/>
    <d v="2025-06-15T00:00:00"/>
    <x v="2"/>
    <x v="4"/>
    <x v="3"/>
    <n v="-422"/>
    <n v="0"/>
    <x v="1"/>
  </r>
  <r>
    <s v="C5054"/>
    <x v="0"/>
    <x v="0"/>
    <x v="4"/>
    <d v="2023-09-21T00:00:00"/>
    <s v="O9054"/>
    <d v="2024-03-25T00:00:00"/>
    <x v="2"/>
    <x v="2"/>
    <x v="2"/>
    <n v="2"/>
    <n v="304.36500000000001"/>
    <n v="608.73"/>
    <x v="1"/>
    <n v="20"/>
    <d v="2024-12-09T00:00:00"/>
    <n v="210"/>
    <x v="1"/>
    <n v="3"/>
    <d v="2025-01-02T00:00:00"/>
    <x v="2"/>
    <x v="5"/>
    <x v="3"/>
    <n v="445"/>
    <n v="0"/>
    <x v="1"/>
  </r>
  <r>
    <s v="C2887"/>
    <x v="1"/>
    <x v="1"/>
    <x v="2"/>
    <d v="2023-03-10T00:00:00"/>
    <s v="O6887"/>
    <d v="2024-03-25T00:00:00"/>
    <x v="3"/>
    <x v="2"/>
    <x v="2"/>
    <n v="3"/>
    <n v="181.15"/>
    <n v="543.45000000000005"/>
    <x v="1"/>
    <n v="46"/>
    <d v="2024-07-11T00:00:00"/>
    <n v="257"/>
    <x v="0"/>
    <n v="1"/>
    <d v="2024-05-10T00:00:00"/>
    <x v="2"/>
    <x v="5"/>
    <x v="3"/>
    <n v="489"/>
    <n v="1"/>
    <x v="1"/>
  </r>
  <r>
    <s v="C5332"/>
    <x v="1"/>
    <x v="2"/>
    <x v="2"/>
    <d v="2025-09-03T00:00:00"/>
    <s v="O9332"/>
    <d v="2024-03-25T00:00:00"/>
    <x v="4"/>
    <x v="0"/>
    <x v="2"/>
    <n v="3"/>
    <n v="332.4733333333333"/>
    <n v="997.42"/>
    <x v="2"/>
    <n v="7"/>
    <d v="2025-04-14T00:00:00"/>
    <n v="383"/>
    <x v="1"/>
    <n v="4"/>
    <d v="2024-11-13T00:00:00"/>
    <x v="0"/>
    <x v="5"/>
    <x v="3"/>
    <n v="-142"/>
    <n v="0"/>
    <x v="1"/>
  </r>
  <r>
    <s v="C3747"/>
    <x v="2"/>
    <x v="2"/>
    <x v="4"/>
    <d v="2025-11-05T00:00:00"/>
    <s v="O7747"/>
    <d v="2024-03-25T00:00:00"/>
    <x v="4"/>
    <x v="1"/>
    <x v="4"/>
    <n v="1"/>
    <n v="1049.77"/>
    <n v="1049.77"/>
    <x v="0"/>
    <n v="36"/>
    <d v="2025-06-19T00:00:00"/>
    <n v="472"/>
    <x v="1"/>
    <n v="1"/>
    <d v="2024-11-24T00:00:00"/>
    <x v="2"/>
    <x v="5"/>
    <x v="3"/>
    <n v="-139"/>
    <n v="0"/>
    <x v="1"/>
  </r>
  <r>
    <s v="C2778"/>
    <x v="1"/>
    <x v="1"/>
    <x v="2"/>
    <d v="2024-07-28T00:00:00"/>
    <s v="O6778"/>
    <d v="2024-03-25T00:00:00"/>
    <x v="3"/>
    <x v="2"/>
    <x v="4"/>
    <n v="5"/>
    <n v="275.19"/>
    <n v="1375.95"/>
    <x v="0"/>
    <n v="23"/>
    <d v="2025-10-03T00:00:00"/>
    <n v="53"/>
    <x v="0"/>
    <n v="4"/>
    <d v="2024-08-21T00:00:00"/>
    <x v="2"/>
    <x v="5"/>
    <x v="3"/>
    <n v="432"/>
    <n v="1"/>
    <x v="1"/>
  </r>
  <r>
    <s v="C5170"/>
    <x v="1"/>
    <x v="1"/>
    <x v="2"/>
    <d v="2023-09-13T00:00:00"/>
    <s v="O9170"/>
    <d v="2024-03-25T00:00:00"/>
    <x v="1"/>
    <x v="2"/>
    <x v="4"/>
    <n v="2"/>
    <n v="243.54499999999999"/>
    <n v="487.09"/>
    <x v="2"/>
    <n v="17"/>
    <d v="2024-09-21T00:00:00"/>
    <n v="0"/>
    <x v="0"/>
    <n v="3"/>
    <d v="2025-04-01T00:00:00"/>
    <x v="1"/>
    <x v="5"/>
    <x v="3"/>
    <n v="374"/>
    <n v="1"/>
    <x v="1"/>
  </r>
  <r>
    <s v="C3440"/>
    <x v="0"/>
    <x v="0"/>
    <x v="3"/>
    <d v="2025-06-20T00:00:00"/>
    <s v="O7440"/>
    <d v="2024-03-26T00:00:00"/>
    <x v="4"/>
    <x v="1"/>
    <x v="0"/>
    <n v="3"/>
    <n v="162.07333333333335"/>
    <n v="486.22"/>
    <x v="2"/>
    <n v="5"/>
    <d v="2025-04-17T00:00:00"/>
    <n v="469"/>
    <x v="1"/>
    <n v="5"/>
    <d v="2024-06-12T00:00:00"/>
    <x v="1"/>
    <x v="6"/>
    <x v="3"/>
    <n v="-64"/>
    <n v="0"/>
    <x v="1"/>
  </r>
  <r>
    <s v="C6216"/>
    <x v="1"/>
    <x v="1"/>
    <x v="0"/>
    <d v="2025-05-07T00:00:00"/>
    <s v="O10216"/>
    <d v="2024-03-26T00:00:00"/>
    <x v="3"/>
    <x v="4"/>
    <x v="0"/>
    <n v="2"/>
    <n v="301.23500000000001"/>
    <n v="602.47"/>
    <x v="0"/>
    <n v="25"/>
    <d v="2024-09-28T00:00:00"/>
    <n v="320"/>
    <x v="1"/>
    <n v="4"/>
    <d v="2025-01-30T00:00:00"/>
    <x v="0"/>
    <x v="6"/>
    <x v="3"/>
    <n v="-221"/>
    <n v="0"/>
    <x v="1"/>
  </r>
  <r>
    <s v="C3912"/>
    <x v="0"/>
    <x v="0"/>
    <x v="4"/>
    <d v="2024-04-01T00:00:00"/>
    <s v="O7912"/>
    <d v="2024-03-26T00:00:00"/>
    <x v="1"/>
    <x v="2"/>
    <x v="3"/>
    <n v="2"/>
    <n v="89.29"/>
    <n v="178.58"/>
    <x v="0"/>
    <n v="29"/>
    <d v="2025-09-02T00:00:00"/>
    <n v="35"/>
    <x v="1"/>
    <n v="1"/>
    <d v="2025-08-04T00:00:00"/>
    <x v="2"/>
    <x v="6"/>
    <x v="3"/>
    <n v="519"/>
    <n v="0"/>
    <x v="1"/>
  </r>
  <r>
    <s v="C4810"/>
    <x v="2"/>
    <x v="2"/>
    <x v="4"/>
    <d v="2023-12-15T00:00:00"/>
    <s v="O8810"/>
    <d v="2024-03-26T00:00:00"/>
    <x v="2"/>
    <x v="3"/>
    <x v="1"/>
    <n v="3"/>
    <n v="243.17333333333332"/>
    <n v="729.52"/>
    <x v="0"/>
    <n v="21"/>
    <d v="2025-05-30T00:00:00"/>
    <n v="69"/>
    <x v="0"/>
    <n v="2"/>
    <d v="2025-08-20T00:00:00"/>
    <x v="0"/>
    <x v="6"/>
    <x v="3"/>
    <n v="532"/>
    <n v="1"/>
    <x v="1"/>
  </r>
  <r>
    <s v="C1223"/>
    <x v="1"/>
    <x v="1"/>
    <x v="1"/>
    <d v="2024-02-28T00:00:00"/>
    <s v="O5223"/>
    <d v="2024-03-27T00:00:00"/>
    <x v="4"/>
    <x v="1"/>
    <x v="3"/>
    <n v="2"/>
    <n v="405.68"/>
    <n v="811.36"/>
    <x v="0"/>
    <n v="22"/>
    <d v="2024-04-10T00:00:00"/>
    <n v="14"/>
    <x v="0"/>
    <n v="1"/>
    <d v="2025-06-27T00:00:00"/>
    <x v="2"/>
    <x v="0"/>
    <x v="3"/>
    <n v="42"/>
    <n v="1"/>
    <x v="1"/>
  </r>
  <r>
    <s v="C5641"/>
    <x v="1"/>
    <x v="1"/>
    <x v="4"/>
    <d v="2023-10-13T00:00:00"/>
    <s v="O9641"/>
    <d v="2024-03-27T00:00:00"/>
    <x v="2"/>
    <x v="0"/>
    <x v="4"/>
    <n v="4"/>
    <n v="155.24"/>
    <n v="620.96"/>
    <x v="2"/>
    <n v="17"/>
    <d v="2025-08-21T00:00:00"/>
    <n v="206"/>
    <x v="0"/>
    <n v="2"/>
    <d v="2025-09-04T00:00:00"/>
    <x v="0"/>
    <x v="0"/>
    <x v="3"/>
    <n v="678"/>
    <n v="1"/>
    <x v="1"/>
  </r>
  <r>
    <s v="C3073"/>
    <x v="0"/>
    <x v="1"/>
    <x v="4"/>
    <d v="2025-05-23T00:00:00"/>
    <s v="O7073"/>
    <d v="2024-03-27T00:00:00"/>
    <x v="2"/>
    <x v="0"/>
    <x v="1"/>
    <n v="2"/>
    <n v="502.38"/>
    <n v="1004.76"/>
    <x v="0"/>
    <n v="5"/>
    <d v="2025-01-23T00:00:00"/>
    <n v="111"/>
    <x v="1"/>
    <n v="5"/>
    <d v="2024-09-22T00:00:00"/>
    <x v="0"/>
    <x v="0"/>
    <x v="3"/>
    <n v="-120"/>
    <n v="0"/>
    <x v="1"/>
  </r>
  <r>
    <s v="C5897"/>
    <x v="2"/>
    <x v="0"/>
    <x v="1"/>
    <d v="2023-09-21T00:00:00"/>
    <s v="O9897"/>
    <d v="2024-03-27T00:00:00"/>
    <x v="1"/>
    <x v="1"/>
    <x v="1"/>
    <n v="5"/>
    <n v="105.30199999999999"/>
    <n v="526.51"/>
    <x v="2"/>
    <n v="23"/>
    <d v="2024-07-11T00:00:00"/>
    <n v="235"/>
    <x v="1"/>
    <n v="2"/>
    <d v="2025-04-19T00:00:00"/>
    <x v="2"/>
    <x v="0"/>
    <x v="3"/>
    <n v="294"/>
    <n v="0"/>
    <x v="1"/>
  </r>
  <r>
    <s v="C5737"/>
    <x v="2"/>
    <x v="2"/>
    <x v="1"/>
    <d v="2025-05-16T00:00:00"/>
    <s v="O9737"/>
    <d v="2024-03-27T00:00:00"/>
    <x v="0"/>
    <x v="2"/>
    <x v="3"/>
    <n v="1"/>
    <n v="703.07"/>
    <n v="703.07"/>
    <x v="1"/>
    <n v="8"/>
    <d v="2025-04-23T00:00:00"/>
    <n v="51"/>
    <x v="1"/>
    <n v="5"/>
    <d v="2025-07-21T00:00:00"/>
    <x v="1"/>
    <x v="0"/>
    <x v="3"/>
    <n v="-23"/>
    <n v="0"/>
    <x v="1"/>
  </r>
  <r>
    <s v="C1760"/>
    <x v="0"/>
    <x v="0"/>
    <x v="0"/>
    <d v="2025-07-14T00:00:00"/>
    <s v="O5760"/>
    <d v="2024-03-27T00:00:00"/>
    <x v="4"/>
    <x v="2"/>
    <x v="3"/>
    <n v="3"/>
    <n v="160.65666666666667"/>
    <n v="481.97"/>
    <x v="2"/>
    <n v="49"/>
    <d v="2025-02-28T00:00:00"/>
    <n v="314"/>
    <x v="0"/>
    <n v="1"/>
    <d v="2024-11-29T00:00:00"/>
    <x v="2"/>
    <x v="0"/>
    <x v="3"/>
    <n v="-136"/>
    <n v="1"/>
    <x v="1"/>
  </r>
  <r>
    <s v="C5591"/>
    <x v="2"/>
    <x v="1"/>
    <x v="1"/>
    <d v="2024-02-21T00:00:00"/>
    <s v="O9591"/>
    <d v="2024-03-27T00:00:00"/>
    <x v="1"/>
    <x v="2"/>
    <x v="2"/>
    <n v="4"/>
    <n v="59.737499999999997"/>
    <n v="238.95"/>
    <x v="0"/>
    <n v="15"/>
    <d v="2025-06-24T00:00:00"/>
    <n v="382"/>
    <x v="1"/>
    <n v="2"/>
    <d v="2024-02-12T00:00:00"/>
    <x v="2"/>
    <x v="0"/>
    <x v="3"/>
    <n v="489"/>
    <n v="0"/>
    <x v="1"/>
  </r>
  <r>
    <s v="C2445"/>
    <x v="1"/>
    <x v="1"/>
    <x v="3"/>
    <d v="2025-01-03T00:00:00"/>
    <s v="O6445"/>
    <d v="2024-03-27T00:00:00"/>
    <x v="1"/>
    <x v="0"/>
    <x v="4"/>
    <n v="3"/>
    <n v="319.26666666666665"/>
    <n v="957.8"/>
    <x v="0"/>
    <n v="38"/>
    <d v="2025-02-19T00:00:00"/>
    <n v="315"/>
    <x v="1"/>
    <n v="5"/>
    <d v="2025-07-03T00:00:00"/>
    <x v="0"/>
    <x v="0"/>
    <x v="3"/>
    <n v="47"/>
    <n v="0"/>
    <x v="1"/>
  </r>
  <r>
    <s v="C5805"/>
    <x v="1"/>
    <x v="0"/>
    <x v="4"/>
    <d v="2024-06-17T00:00:00"/>
    <s v="O9805"/>
    <d v="2024-03-28T00:00:00"/>
    <x v="3"/>
    <x v="4"/>
    <x v="0"/>
    <n v="1"/>
    <n v="231.35"/>
    <n v="231.35"/>
    <x v="1"/>
    <n v="6"/>
    <d v="2024-07-10T00:00:00"/>
    <n v="247"/>
    <x v="0"/>
    <n v="2"/>
    <d v="2025-05-07T00:00:00"/>
    <x v="2"/>
    <x v="1"/>
    <x v="3"/>
    <n v="23"/>
    <n v="1"/>
    <x v="1"/>
  </r>
  <r>
    <s v="C6355"/>
    <x v="2"/>
    <x v="2"/>
    <x v="3"/>
    <d v="2024-10-16T00:00:00"/>
    <s v="O10355"/>
    <d v="2024-03-28T00:00:00"/>
    <x v="0"/>
    <x v="3"/>
    <x v="3"/>
    <n v="4"/>
    <n v="32.157499999999999"/>
    <n v="128.63"/>
    <x v="0"/>
    <n v="23"/>
    <d v="2024-11-28T00:00:00"/>
    <n v="154"/>
    <x v="0"/>
    <n v="5"/>
    <d v="2024-11-15T00:00:00"/>
    <x v="1"/>
    <x v="1"/>
    <x v="3"/>
    <n v="43"/>
    <n v="1"/>
    <x v="1"/>
  </r>
  <r>
    <s v="C5872"/>
    <x v="1"/>
    <x v="2"/>
    <x v="3"/>
    <d v="2025-06-19T00:00:00"/>
    <s v="O9872"/>
    <d v="2024-03-28T00:00:00"/>
    <x v="4"/>
    <x v="0"/>
    <x v="4"/>
    <n v="2"/>
    <n v="142.44999999999999"/>
    <n v="284.89999999999998"/>
    <x v="1"/>
    <n v="32"/>
    <d v="2025-03-14T00:00:00"/>
    <n v="289"/>
    <x v="0"/>
    <n v="4"/>
    <d v="2025-12-04T00:00:00"/>
    <x v="2"/>
    <x v="1"/>
    <x v="3"/>
    <n v="-97"/>
    <n v="1"/>
    <x v="1"/>
  </r>
  <r>
    <s v="C5581"/>
    <x v="0"/>
    <x v="2"/>
    <x v="1"/>
    <d v="2024-01-13T00:00:00"/>
    <s v="O9581"/>
    <d v="2024-03-28T00:00:00"/>
    <x v="2"/>
    <x v="2"/>
    <x v="1"/>
    <n v="1"/>
    <n v="1316.01"/>
    <n v="1316.01"/>
    <x v="0"/>
    <n v="28"/>
    <d v="2025-11-01T00:00:00"/>
    <n v="215"/>
    <x v="0"/>
    <n v="4"/>
    <d v="2024-09-30T00:00:00"/>
    <x v="2"/>
    <x v="1"/>
    <x v="3"/>
    <n v="658"/>
    <n v="1"/>
    <x v="1"/>
  </r>
  <r>
    <s v="C2138"/>
    <x v="0"/>
    <x v="2"/>
    <x v="4"/>
    <d v="2023-04-12T00:00:00"/>
    <s v="O6138"/>
    <d v="2024-03-28T00:00:00"/>
    <x v="0"/>
    <x v="1"/>
    <x v="2"/>
    <n v="2"/>
    <n v="408.18"/>
    <n v="816.36"/>
    <x v="2"/>
    <n v="13"/>
    <d v="2025-08-03T00:00:00"/>
    <n v="450"/>
    <x v="1"/>
    <n v="5"/>
    <d v="2024-10-25T00:00:00"/>
    <x v="2"/>
    <x v="1"/>
    <x v="3"/>
    <n v="844"/>
    <n v="0"/>
    <x v="1"/>
  </r>
  <r>
    <s v="C6819"/>
    <x v="2"/>
    <x v="0"/>
    <x v="2"/>
    <d v="2024-05-22T00:00:00"/>
    <s v="O10819"/>
    <d v="2024-03-28T00:00:00"/>
    <x v="0"/>
    <x v="1"/>
    <x v="0"/>
    <n v="2"/>
    <n v="393.96"/>
    <n v="787.92"/>
    <x v="1"/>
    <n v="33"/>
    <d v="2025-09-06T00:00:00"/>
    <n v="212"/>
    <x v="0"/>
    <n v="3"/>
    <d v="2025-03-30T00:00:00"/>
    <x v="0"/>
    <x v="1"/>
    <x v="3"/>
    <n v="472"/>
    <n v="1"/>
    <x v="1"/>
  </r>
  <r>
    <s v="C3449"/>
    <x v="2"/>
    <x v="1"/>
    <x v="0"/>
    <d v="2025-05-24T00:00:00"/>
    <s v="O7449"/>
    <d v="2024-03-28T00:00:00"/>
    <x v="1"/>
    <x v="2"/>
    <x v="2"/>
    <n v="3"/>
    <n v="318.73"/>
    <n v="956.19"/>
    <x v="2"/>
    <n v="17"/>
    <d v="2025-07-03T00:00:00"/>
    <n v="229"/>
    <x v="0"/>
    <n v="1"/>
    <d v="2025-07-24T00:00:00"/>
    <x v="0"/>
    <x v="1"/>
    <x v="3"/>
    <n v="40"/>
    <n v="1"/>
    <x v="1"/>
  </r>
  <r>
    <s v="C4976"/>
    <x v="2"/>
    <x v="1"/>
    <x v="4"/>
    <d v="2025-04-15T00:00:00"/>
    <s v="O8976"/>
    <d v="2024-03-28T00:00:00"/>
    <x v="3"/>
    <x v="4"/>
    <x v="4"/>
    <n v="4"/>
    <n v="231.79499999999999"/>
    <n v="927.18"/>
    <x v="2"/>
    <n v="12"/>
    <d v="2025-04-06T00:00:00"/>
    <n v="26"/>
    <x v="1"/>
    <n v="1"/>
    <d v="2025-04-03T00:00:00"/>
    <x v="2"/>
    <x v="1"/>
    <x v="3"/>
    <n v="-9"/>
    <n v="0"/>
    <x v="1"/>
  </r>
  <r>
    <s v="C2402"/>
    <x v="1"/>
    <x v="2"/>
    <x v="2"/>
    <d v="2024-11-06T00:00:00"/>
    <s v="O6402"/>
    <d v="2024-03-29T00:00:00"/>
    <x v="4"/>
    <x v="4"/>
    <x v="2"/>
    <n v="5"/>
    <n v="58.429999999999993"/>
    <n v="292.14999999999998"/>
    <x v="1"/>
    <n v="42"/>
    <d v="2024-10-16T00:00:00"/>
    <n v="211"/>
    <x v="0"/>
    <n v="4"/>
    <d v="2025-01-21T00:00:00"/>
    <x v="0"/>
    <x v="2"/>
    <x v="3"/>
    <n v="-21"/>
    <n v="1"/>
    <x v="1"/>
  </r>
  <r>
    <s v="C5893"/>
    <x v="0"/>
    <x v="2"/>
    <x v="3"/>
    <d v="2023-09-09T00:00:00"/>
    <s v="O9893"/>
    <d v="2024-03-29T00:00:00"/>
    <x v="4"/>
    <x v="1"/>
    <x v="3"/>
    <n v="1"/>
    <n v="1405.01"/>
    <n v="1405.01"/>
    <x v="2"/>
    <n v="23"/>
    <d v="2024-10-23T00:00:00"/>
    <n v="417"/>
    <x v="0"/>
    <n v="1"/>
    <d v="2025-01-27T00:00:00"/>
    <x v="2"/>
    <x v="2"/>
    <x v="3"/>
    <n v="410"/>
    <n v="1"/>
    <x v="1"/>
  </r>
  <r>
    <s v="C5643"/>
    <x v="2"/>
    <x v="0"/>
    <x v="0"/>
    <d v="2024-12-03T00:00:00"/>
    <s v="O9643"/>
    <d v="2024-03-29T00:00:00"/>
    <x v="1"/>
    <x v="4"/>
    <x v="3"/>
    <n v="2"/>
    <n v="70.754999999999995"/>
    <n v="141.51"/>
    <x v="0"/>
    <n v="4"/>
    <d v="2025-07-05T00:00:00"/>
    <n v="72"/>
    <x v="1"/>
    <n v="5"/>
    <d v="2025-02-02T00:00:00"/>
    <x v="2"/>
    <x v="2"/>
    <x v="3"/>
    <n v="214"/>
    <n v="0"/>
    <x v="1"/>
  </r>
  <r>
    <s v="C2269"/>
    <x v="2"/>
    <x v="1"/>
    <x v="4"/>
    <d v="2024-11-21T00:00:00"/>
    <s v="O6269"/>
    <d v="2024-03-29T00:00:00"/>
    <x v="0"/>
    <x v="2"/>
    <x v="4"/>
    <n v="1"/>
    <n v="129.44999999999999"/>
    <n v="129.44999999999999"/>
    <x v="1"/>
    <n v="10"/>
    <d v="2024-10-20T00:00:00"/>
    <n v="51"/>
    <x v="0"/>
    <n v="5"/>
    <d v="2024-10-15T00:00:00"/>
    <x v="0"/>
    <x v="2"/>
    <x v="3"/>
    <n v="-32"/>
    <n v="1"/>
    <x v="1"/>
  </r>
  <r>
    <s v="C3714"/>
    <x v="2"/>
    <x v="1"/>
    <x v="3"/>
    <d v="2025-08-07T00:00:00"/>
    <s v="O7714"/>
    <d v="2024-03-29T00:00:00"/>
    <x v="1"/>
    <x v="4"/>
    <x v="4"/>
    <n v="2"/>
    <n v="155.38499999999999"/>
    <n v="310.77"/>
    <x v="0"/>
    <n v="50"/>
    <d v="2025-05-06T00:00:00"/>
    <n v="128"/>
    <x v="0"/>
    <n v="3"/>
    <d v="2025-08-20T00:00:00"/>
    <x v="1"/>
    <x v="2"/>
    <x v="3"/>
    <n v="-93"/>
    <n v="1"/>
    <x v="1"/>
  </r>
  <r>
    <s v="C4042"/>
    <x v="2"/>
    <x v="0"/>
    <x v="1"/>
    <d v="2024-08-28T00:00:00"/>
    <s v="O8042"/>
    <d v="2024-03-29T00:00:00"/>
    <x v="3"/>
    <x v="2"/>
    <x v="2"/>
    <n v="4"/>
    <n v="232.45750000000001"/>
    <n v="929.83"/>
    <x v="0"/>
    <n v="9"/>
    <d v="2024-10-16T00:00:00"/>
    <n v="479"/>
    <x v="0"/>
    <n v="1"/>
    <d v="2025-04-14T00:00:00"/>
    <x v="1"/>
    <x v="2"/>
    <x v="3"/>
    <n v="49"/>
    <n v="1"/>
    <x v="1"/>
  </r>
  <r>
    <s v="C6270"/>
    <x v="1"/>
    <x v="2"/>
    <x v="4"/>
    <d v="2025-04-04T00:00:00"/>
    <s v="O10270"/>
    <d v="2024-03-29T00:00:00"/>
    <x v="3"/>
    <x v="2"/>
    <x v="1"/>
    <n v="5"/>
    <n v="187.858"/>
    <n v="939.29"/>
    <x v="1"/>
    <n v="24"/>
    <d v="2025-08-17T00:00:00"/>
    <n v="229"/>
    <x v="1"/>
    <n v="1"/>
    <d v="2025-04-19T00:00:00"/>
    <x v="1"/>
    <x v="2"/>
    <x v="3"/>
    <n v="135"/>
    <n v="0"/>
    <x v="1"/>
  </r>
  <r>
    <s v="C4007"/>
    <x v="2"/>
    <x v="2"/>
    <x v="3"/>
    <d v="2023-07-10T00:00:00"/>
    <s v="O8007"/>
    <d v="2024-03-29T00:00:00"/>
    <x v="0"/>
    <x v="4"/>
    <x v="3"/>
    <n v="4"/>
    <n v="243.8075"/>
    <n v="975.23"/>
    <x v="2"/>
    <n v="26"/>
    <d v="2024-11-19T00:00:00"/>
    <n v="189"/>
    <x v="0"/>
    <n v="5"/>
    <d v="2025-01-03T00:00:00"/>
    <x v="2"/>
    <x v="2"/>
    <x v="3"/>
    <n v="498"/>
    <n v="1"/>
    <x v="1"/>
  </r>
  <r>
    <s v="C4035"/>
    <x v="2"/>
    <x v="2"/>
    <x v="2"/>
    <d v="2023-08-10T00:00:00"/>
    <s v="O8035"/>
    <d v="2024-03-29T00:00:00"/>
    <x v="1"/>
    <x v="3"/>
    <x v="3"/>
    <n v="5"/>
    <n v="105.21"/>
    <n v="526.04999999999995"/>
    <x v="2"/>
    <n v="18"/>
    <d v="2024-01-11T00:00:00"/>
    <n v="155"/>
    <x v="0"/>
    <n v="2"/>
    <d v="2025-05-06T00:00:00"/>
    <x v="1"/>
    <x v="2"/>
    <x v="3"/>
    <n v="154"/>
    <n v="1"/>
    <x v="1"/>
  </r>
  <r>
    <s v="C4278"/>
    <x v="2"/>
    <x v="2"/>
    <x v="2"/>
    <d v="2024-12-28T00:00:00"/>
    <s v="O8278"/>
    <d v="2024-03-29T00:00:00"/>
    <x v="2"/>
    <x v="0"/>
    <x v="1"/>
    <n v="2"/>
    <n v="699.88"/>
    <n v="1399.76"/>
    <x v="2"/>
    <n v="33"/>
    <d v="2025-08-21T00:00:00"/>
    <n v="186"/>
    <x v="0"/>
    <n v="4"/>
    <d v="2024-08-24T00:00:00"/>
    <x v="1"/>
    <x v="2"/>
    <x v="3"/>
    <n v="236"/>
    <n v="1"/>
    <x v="1"/>
  </r>
  <r>
    <s v="C4247"/>
    <x v="2"/>
    <x v="2"/>
    <x v="1"/>
    <d v="2024-12-20T00:00:00"/>
    <s v="O8247"/>
    <d v="2024-03-29T00:00:00"/>
    <x v="0"/>
    <x v="1"/>
    <x v="1"/>
    <n v="5"/>
    <n v="297.334"/>
    <n v="1486.67"/>
    <x v="1"/>
    <n v="40"/>
    <d v="2024-04-09T00:00:00"/>
    <n v="65"/>
    <x v="0"/>
    <n v="4"/>
    <d v="2024-10-27T00:00:00"/>
    <x v="1"/>
    <x v="2"/>
    <x v="3"/>
    <n v="-255"/>
    <n v="1"/>
    <x v="1"/>
  </r>
  <r>
    <s v="C2771"/>
    <x v="0"/>
    <x v="0"/>
    <x v="2"/>
    <d v="2023-08-22T00:00:00"/>
    <s v="O6771"/>
    <d v="2024-03-29T00:00:00"/>
    <x v="3"/>
    <x v="1"/>
    <x v="3"/>
    <n v="4"/>
    <n v="345.26249999999999"/>
    <n v="1381.05"/>
    <x v="0"/>
    <n v="49"/>
    <d v="2025-08-04T00:00:00"/>
    <n v="161"/>
    <x v="1"/>
    <n v="4"/>
    <d v="2024-12-15T00:00:00"/>
    <x v="0"/>
    <x v="2"/>
    <x v="3"/>
    <n v="713"/>
    <n v="0"/>
    <x v="1"/>
  </r>
  <r>
    <s v="C1188"/>
    <x v="0"/>
    <x v="0"/>
    <x v="2"/>
    <d v="2025-04-19T00:00:00"/>
    <s v="O5188"/>
    <d v="2024-03-30T00:00:00"/>
    <x v="3"/>
    <x v="3"/>
    <x v="3"/>
    <n v="3"/>
    <n v="406.56"/>
    <n v="1219.68"/>
    <x v="0"/>
    <n v="3"/>
    <d v="2025-06-21T00:00:00"/>
    <n v="464"/>
    <x v="1"/>
    <n v="5"/>
    <d v="2024-10-18T00:00:00"/>
    <x v="2"/>
    <x v="3"/>
    <x v="3"/>
    <n v="63"/>
    <n v="0"/>
    <x v="1"/>
  </r>
  <r>
    <s v="C3979"/>
    <x v="0"/>
    <x v="1"/>
    <x v="0"/>
    <d v="2024-12-13T00:00:00"/>
    <s v="O7979"/>
    <d v="2024-03-30T00:00:00"/>
    <x v="3"/>
    <x v="1"/>
    <x v="2"/>
    <n v="4"/>
    <n v="216.25749999999999"/>
    <n v="865.03"/>
    <x v="2"/>
    <n v="4"/>
    <d v="2025-10-07T00:00:00"/>
    <n v="95"/>
    <x v="0"/>
    <n v="1"/>
    <d v="2024-09-10T00:00:00"/>
    <x v="1"/>
    <x v="3"/>
    <x v="3"/>
    <n v="298"/>
    <n v="1"/>
    <x v="1"/>
  </r>
  <r>
    <s v="C3274"/>
    <x v="0"/>
    <x v="0"/>
    <x v="3"/>
    <d v="2024-01-17T00:00:00"/>
    <s v="O7274"/>
    <d v="2024-03-30T00:00:00"/>
    <x v="0"/>
    <x v="0"/>
    <x v="3"/>
    <n v="1"/>
    <n v="1249.58"/>
    <n v="1249.58"/>
    <x v="2"/>
    <n v="30"/>
    <d v="2025-05-08T00:00:00"/>
    <n v="419"/>
    <x v="1"/>
    <n v="3"/>
    <d v="2024-11-19T00:00:00"/>
    <x v="1"/>
    <x v="3"/>
    <x v="3"/>
    <n v="477"/>
    <n v="0"/>
    <x v="1"/>
  </r>
  <r>
    <s v="C6312"/>
    <x v="1"/>
    <x v="1"/>
    <x v="4"/>
    <d v="2025-05-02T00:00:00"/>
    <s v="O10312"/>
    <d v="2024-03-30T00:00:00"/>
    <x v="2"/>
    <x v="2"/>
    <x v="4"/>
    <n v="4"/>
    <n v="193.91"/>
    <n v="775.64"/>
    <x v="2"/>
    <n v="12"/>
    <d v="2024-10-26T00:00:00"/>
    <n v="182"/>
    <x v="1"/>
    <n v="1"/>
    <d v="2025-06-13T00:00:00"/>
    <x v="1"/>
    <x v="3"/>
    <x v="3"/>
    <n v="-188"/>
    <n v="0"/>
    <x v="1"/>
  </r>
  <r>
    <s v="C4545"/>
    <x v="0"/>
    <x v="0"/>
    <x v="1"/>
    <d v="2023-10-28T00:00:00"/>
    <s v="O8545"/>
    <d v="2024-03-30T00:00:00"/>
    <x v="4"/>
    <x v="3"/>
    <x v="2"/>
    <n v="5"/>
    <n v="74.417999999999992"/>
    <n v="372.09"/>
    <x v="2"/>
    <n v="3"/>
    <d v="2025-03-28T00:00:00"/>
    <n v="417"/>
    <x v="0"/>
    <n v="5"/>
    <d v="2025-03-26T00:00:00"/>
    <x v="1"/>
    <x v="3"/>
    <x v="3"/>
    <n v="517"/>
    <n v="1"/>
    <x v="1"/>
  </r>
  <r>
    <s v="C6062"/>
    <x v="1"/>
    <x v="2"/>
    <x v="4"/>
    <d v="2024-05-11T00:00:00"/>
    <s v="O10062"/>
    <d v="2024-03-30T00:00:00"/>
    <x v="1"/>
    <x v="1"/>
    <x v="3"/>
    <n v="5"/>
    <n v="212.61999999999998"/>
    <n v="1063.0999999999999"/>
    <x v="1"/>
    <n v="9"/>
    <d v="2024-07-09T00:00:00"/>
    <n v="390"/>
    <x v="1"/>
    <n v="3"/>
    <d v="2025-04-08T00:00:00"/>
    <x v="0"/>
    <x v="3"/>
    <x v="3"/>
    <n v="59"/>
    <n v="0"/>
    <x v="1"/>
  </r>
  <r>
    <s v="C3511"/>
    <x v="0"/>
    <x v="2"/>
    <x v="2"/>
    <d v="2025-03-18T00:00:00"/>
    <s v="O7511"/>
    <d v="2024-03-30T00:00:00"/>
    <x v="3"/>
    <x v="1"/>
    <x v="0"/>
    <n v="3"/>
    <n v="297.38666666666666"/>
    <n v="892.16"/>
    <x v="1"/>
    <n v="45"/>
    <d v="2024-02-12T00:00:00"/>
    <n v="242"/>
    <x v="1"/>
    <n v="4"/>
    <d v="2024-09-12T00:00:00"/>
    <x v="2"/>
    <x v="3"/>
    <x v="3"/>
    <n v="-400"/>
    <n v="0"/>
    <x v="1"/>
  </r>
  <r>
    <s v="C3187"/>
    <x v="0"/>
    <x v="2"/>
    <x v="3"/>
    <d v="2025-03-29T00:00:00"/>
    <s v="O7187"/>
    <d v="2024-03-30T00:00:00"/>
    <x v="4"/>
    <x v="2"/>
    <x v="1"/>
    <n v="5"/>
    <n v="107.518"/>
    <n v="537.59"/>
    <x v="0"/>
    <n v="36"/>
    <d v="2024-09-19T00:00:00"/>
    <n v="88"/>
    <x v="0"/>
    <n v="3"/>
    <d v="2025-01-03T00:00:00"/>
    <x v="2"/>
    <x v="3"/>
    <x v="3"/>
    <n v="-191"/>
    <n v="1"/>
    <x v="1"/>
  </r>
  <r>
    <s v="C6462"/>
    <x v="1"/>
    <x v="0"/>
    <x v="2"/>
    <d v="2025-06-19T00:00:00"/>
    <s v="O10462"/>
    <d v="2024-03-30T00:00:00"/>
    <x v="1"/>
    <x v="4"/>
    <x v="3"/>
    <n v="5"/>
    <n v="295.75"/>
    <n v="1478.75"/>
    <x v="0"/>
    <n v="13"/>
    <d v="2025-07-21T00:00:00"/>
    <n v="383"/>
    <x v="0"/>
    <n v="4"/>
    <d v="2025-07-02T00:00:00"/>
    <x v="2"/>
    <x v="3"/>
    <x v="3"/>
    <n v="32"/>
    <n v="1"/>
    <x v="1"/>
  </r>
  <r>
    <s v="C6654"/>
    <x v="0"/>
    <x v="0"/>
    <x v="3"/>
    <d v="2023-10-23T00:00:00"/>
    <s v="O10654"/>
    <d v="2024-03-31T00:00:00"/>
    <x v="3"/>
    <x v="4"/>
    <x v="0"/>
    <n v="2"/>
    <n v="93.385000000000005"/>
    <n v="186.77"/>
    <x v="2"/>
    <n v="24"/>
    <d v="2025-06-14T00:00:00"/>
    <n v="88"/>
    <x v="1"/>
    <n v="1"/>
    <d v="2024-10-10T00:00:00"/>
    <x v="1"/>
    <x v="4"/>
    <x v="3"/>
    <n v="600"/>
    <n v="0"/>
    <x v="1"/>
  </r>
  <r>
    <s v="C6027"/>
    <x v="1"/>
    <x v="2"/>
    <x v="4"/>
    <d v="2025-05-02T00:00:00"/>
    <s v="O10027"/>
    <d v="2024-03-31T00:00:00"/>
    <x v="4"/>
    <x v="4"/>
    <x v="3"/>
    <n v="1"/>
    <n v="231.83"/>
    <n v="231.83"/>
    <x v="0"/>
    <n v="7"/>
    <d v="2025-10-01T00:00:00"/>
    <n v="338"/>
    <x v="1"/>
    <n v="3"/>
    <d v="2025-04-30T00:00:00"/>
    <x v="1"/>
    <x v="4"/>
    <x v="3"/>
    <n v="152"/>
    <n v="0"/>
    <x v="1"/>
  </r>
  <r>
    <s v="C3749"/>
    <x v="2"/>
    <x v="0"/>
    <x v="1"/>
    <d v="2023-11-13T00:00:00"/>
    <s v="O7749"/>
    <d v="2024-03-31T00:00:00"/>
    <x v="3"/>
    <x v="0"/>
    <x v="2"/>
    <n v="4"/>
    <n v="82.602500000000006"/>
    <n v="330.41"/>
    <x v="1"/>
    <n v="28"/>
    <d v="2024-05-10T00:00:00"/>
    <n v="71"/>
    <x v="1"/>
    <n v="3"/>
    <d v="2025-08-20T00:00:00"/>
    <x v="0"/>
    <x v="4"/>
    <x v="3"/>
    <n v="179"/>
    <n v="0"/>
    <x v="1"/>
  </r>
  <r>
    <s v="C4902"/>
    <x v="2"/>
    <x v="1"/>
    <x v="4"/>
    <d v="2024-02-23T00:00:00"/>
    <s v="O8902"/>
    <d v="2024-03-31T00:00:00"/>
    <x v="0"/>
    <x v="0"/>
    <x v="1"/>
    <n v="2"/>
    <n v="228.14"/>
    <n v="456.28"/>
    <x v="0"/>
    <n v="11"/>
    <d v="2025-04-14T00:00:00"/>
    <n v="186"/>
    <x v="1"/>
    <n v="4"/>
    <d v="2024-09-09T00:00:00"/>
    <x v="0"/>
    <x v="4"/>
    <x v="3"/>
    <n v="416"/>
    <n v="0"/>
    <x v="1"/>
  </r>
  <r>
    <s v="C2955"/>
    <x v="1"/>
    <x v="1"/>
    <x v="4"/>
    <d v="2023-02-10T00:00:00"/>
    <s v="O6955"/>
    <d v="2024-01-04T00:00:00"/>
    <x v="3"/>
    <x v="3"/>
    <x v="3"/>
    <n v="4"/>
    <n v="139.91999999999999"/>
    <n v="559.67999999999995"/>
    <x v="1"/>
    <n v="25"/>
    <d v="2025-01-25T00:00:00"/>
    <n v="468"/>
    <x v="0"/>
    <n v="5"/>
    <d v="2025-04-04T00:00:00"/>
    <x v="1"/>
    <x v="1"/>
    <x v="1"/>
    <n v="715"/>
    <n v="1"/>
    <x v="1"/>
  </r>
  <r>
    <s v="C4436"/>
    <x v="0"/>
    <x v="2"/>
    <x v="2"/>
    <d v="2024-05-04T00:00:00"/>
    <s v="O8436"/>
    <d v="2024-01-04T00:00:00"/>
    <x v="2"/>
    <x v="3"/>
    <x v="0"/>
    <n v="5"/>
    <n v="45.442"/>
    <n v="227.21"/>
    <x v="2"/>
    <n v="41"/>
    <d v="2025-06-29T00:00:00"/>
    <n v="310"/>
    <x v="0"/>
    <n v="5"/>
    <d v="2025-03-31T00:00:00"/>
    <x v="2"/>
    <x v="1"/>
    <x v="1"/>
    <n v="421"/>
    <n v="1"/>
    <x v="1"/>
  </r>
  <r>
    <s v="C2930"/>
    <x v="1"/>
    <x v="0"/>
    <x v="4"/>
    <d v="2024-05-31T00:00:00"/>
    <s v="O6930"/>
    <d v="2024-01-04T00:00:00"/>
    <x v="1"/>
    <x v="4"/>
    <x v="2"/>
    <n v="5"/>
    <n v="138.626"/>
    <n v="693.13"/>
    <x v="2"/>
    <n v="36"/>
    <d v="2025-01-02T00:00:00"/>
    <n v="201"/>
    <x v="1"/>
    <n v="2"/>
    <d v="2025-08-15T00:00:00"/>
    <x v="0"/>
    <x v="1"/>
    <x v="1"/>
    <n v="216"/>
    <n v="0"/>
    <x v="1"/>
  </r>
  <r>
    <s v="C5523"/>
    <x v="0"/>
    <x v="0"/>
    <x v="4"/>
    <d v="2024-05-12T00:00:00"/>
    <s v="O9523"/>
    <d v="2024-01-04T00:00:00"/>
    <x v="4"/>
    <x v="0"/>
    <x v="4"/>
    <n v="2"/>
    <n v="174.33"/>
    <n v="348.66"/>
    <x v="2"/>
    <n v="31"/>
    <d v="2025-07-28T00:00:00"/>
    <n v="41"/>
    <x v="1"/>
    <n v="5"/>
    <d v="2025-03-22T00:00:00"/>
    <x v="1"/>
    <x v="1"/>
    <x v="1"/>
    <n v="442"/>
    <n v="0"/>
    <x v="1"/>
  </r>
  <r>
    <s v="C6339"/>
    <x v="1"/>
    <x v="1"/>
    <x v="1"/>
    <d v="2023-09-14T00:00:00"/>
    <s v="O10339"/>
    <d v="2024-01-04T00:00:00"/>
    <x v="0"/>
    <x v="3"/>
    <x v="0"/>
    <n v="4"/>
    <n v="334.98250000000002"/>
    <n v="1339.93"/>
    <x v="1"/>
    <n v="19"/>
    <d v="2025-09-08T00:00:00"/>
    <n v="77"/>
    <x v="1"/>
    <n v="3"/>
    <d v="2024-01-12T00:00:00"/>
    <x v="1"/>
    <x v="1"/>
    <x v="1"/>
    <n v="725"/>
    <n v="0"/>
    <x v="1"/>
  </r>
  <r>
    <s v="C2923"/>
    <x v="2"/>
    <x v="0"/>
    <x v="0"/>
    <d v="2023-09-15T00:00:00"/>
    <s v="O6923"/>
    <d v="2024-01-04T00:00:00"/>
    <x v="4"/>
    <x v="3"/>
    <x v="0"/>
    <n v="3"/>
    <n v="249.32666666666668"/>
    <n v="747.98"/>
    <x v="1"/>
    <n v="36"/>
    <d v="2025-02-08T00:00:00"/>
    <n v="408"/>
    <x v="0"/>
    <n v="1"/>
    <d v="2025-06-28T00:00:00"/>
    <x v="1"/>
    <x v="1"/>
    <x v="1"/>
    <n v="512"/>
    <n v="1"/>
    <x v="1"/>
  </r>
  <r>
    <s v="C6863"/>
    <x v="1"/>
    <x v="2"/>
    <x v="2"/>
    <d v="2025-05-24T00:00:00"/>
    <s v="O10863"/>
    <d v="2024-01-04T00:00:00"/>
    <x v="3"/>
    <x v="0"/>
    <x v="0"/>
    <n v="5"/>
    <n v="49.007999999999996"/>
    <n v="245.04"/>
    <x v="0"/>
    <n v="5"/>
    <d v="2025-01-03T00:00:00"/>
    <n v="246"/>
    <x v="0"/>
    <n v="2"/>
    <d v="2025-11-05T00:00:00"/>
    <x v="0"/>
    <x v="1"/>
    <x v="1"/>
    <n v="-141"/>
    <n v="1"/>
    <x v="1"/>
  </r>
  <r>
    <s v="C3499"/>
    <x v="1"/>
    <x v="0"/>
    <x v="0"/>
    <d v="2024-01-05T00:00:00"/>
    <s v="O7499"/>
    <d v="2024-01-04T00:00:00"/>
    <x v="1"/>
    <x v="2"/>
    <x v="1"/>
    <n v="3"/>
    <n v="369.09333333333331"/>
    <n v="1107.28"/>
    <x v="0"/>
    <n v="28"/>
    <d v="2025-07-18T00:00:00"/>
    <n v="185"/>
    <x v="0"/>
    <n v="4"/>
    <d v="2025-02-14T00:00:00"/>
    <x v="0"/>
    <x v="1"/>
    <x v="1"/>
    <n v="560"/>
    <n v="1"/>
    <x v="1"/>
  </r>
  <r>
    <s v="C5784"/>
    <x v="2"/>
    <x v="2"/>
    <x v="0"/>
    <d v="2024-04-01T00:00:00"/>
    <s v="O9784"/>
    <d v="2024-01-04T00:00:00"/>
    <x v="1"/>
    <x v="0"/>
    <x v="0"/>
    <n v="3"/>
    <n v="54.699999999999996"/>
    <n v="164.1"/>
    <x v="2"/>
    <n v="5"/>
    <d v="2025-10-08T00:00:00"/>
    <n v="126"/>
    <x v="0"/>
    <n v="5"/>
    <d v="2025-10-02T00:00:00"/>
    <x v="2"/>
    <x v="1"/>
    <x v="1"/>
    <n v="555"/>
    <n v="1"/>
    <x v="1"/>
  </r>
  <r>
    <s v="C2475"/>
    <x v="2"/>
    <x v="0"/>
    <x v="2"/>
    <d v="2023-12-22T00:00:00"/>
    <s v="O6475"/>
    <d v="2024-01-04T00:00:00"/>
    <x v="0"/>
    <x v="2"/>
    <x v="3"/>
    <n v="1"/>
    <n v="400.61"/>
    <n v="400.61"/>
    <x v="2"/>
    <n v="29"/>
    <d v="2025-11-06T00:00:00"/>
    <n v="206"/>
    <x v="0"/>
    <n v="3"/>
    <d v="2025-05-21T00:00:00"/>
    <x v="0"/>
    <x v="1"/>
    <x v="1"/>
    <n v="685"/>
    <n v="1"/>
    <x v="1"/>
  </r>
  <r>
    <s v="C2288"/>
    <x v="0"/>
    <x v="0"/>
    <x v="3"/>
    <d v="2024-11-09T00:00:00"/>
    <s v="O6288"/>
    <d v="2024-02-04T00:00:00"/>
    <x v="1"/>
    <x v="0"/>
    <x v="1"/>
    <n v="3"/>
    <n v="154.76333333333335"/>
    <n v="464.29"/>
    <x v="0"/>
    <n v="34"/>
    <d v="2025-01-20T00:00:00"/>
    <n v="124"/>
    <x v="1"/>
    <n v="5"/>
    <d v="2025-10-07T00:00:00"/>
    <x v="2"/>
    <x v="4"/>
    <x v="2"/>
    <n v="72"/>
    <n v="0"/>
    <x v="1"/>
  </r>
  <r>
    <s v="C3961"/>
    <x v="2"/>
    <x v="0"/>
    <x v="0"/>
    <d v="2024-06-06T00:00:00"/>
    <s v="O7961"/>
    <d v="2024-02-04T00:00:00"/>
    <x v="2"/>
    <x v="1"/>
    <x v="3"/>
    <n v="4"/>
    <n v="246.83500000000001"/>
    <n v="987.34"/>
    <x v="1"/>
    <n v="14"/>
    <d v="2025-02-18T00:00:00"/>
    <n v="310"/>
    <x v="0"/>
    <n v="4"/>
    <d v="2025-05-16T00:00:00"/>
    <x v="1"/>
    <x v="4"/>
    <x v="2"/>
    <n v="257"/>
    <n v="1"/>
    <x v="1"/>
  </r>
  <r>
    <s v="C3784"/>
    <x v="1"/>
    <x v="2"/>
    <x v="0"/>
    <d v="2025-12-08T00:00:00"/>
    <s v="O7784"/>
    <d v="2024-02-04T00:00:00"/>
    <x v="3"/>
    <x v="4"/>
    <x v="3"/>
    <n v="2"/>
    <n v="735.21500000000003"/>
    <n v="1470.43"/>
    <x v="2"/>
    <n v="13"/>
    <d v="2025-05-23T00:00:00"/>
    <n v="188"/>
    <x v="1"/>
    <n v="4"/>
    <d v="2024-08-21T00:00:00"/>
    <x v="1"/>
    <x v="4"/>
    <x v="2"/>
    <n v="-199"/>
    <n v="0"/>
    <x v="1"/>
  </r>
  <r>
    <s v="C3198"/>
    <x v="0"/>
    <x v="0"/>
    <x v="4"/>
    <d v="2024-08-15T00:00:00"/>
    <s v="O7198"/>
    <d v="2024-03-04T00:00:00"/>
    <x v="2"/>
    <x v="3"/>
    <x v="3"/>
    <n v="2"/>
    <n v="198.155"/>
    <n v="396.31"/>
    <x v="2"/>
    <n v="26"/>
    <d v="2025-01-07T00:00:00"/>
    <n v="15"/>
    <x v="1"/>
    <n v="1"/>
    <d v="2025-04-03T00:00:00"/>
    <x v="2"/>
    <x v="5"/>
    <x v="3"/>
    <n v="145"/>
    <n v="0"/>
    <x v="1"/>
  </r>
  <r>
    <s v="C6778"/>
    <x v="2"/>
    <x v="1"/>
    <x v="0"/>
    <d v="2025-08-02T00:00:00"/>
    <s v="O10778"/>
    <d v="2024-03-04T00:00:00"/>
    <x v="4"/>
    <x v="2"/>
    <x v="2"/>
    <n v="1"/>
    <n v="443.64"/>
    <n v="443.64"/>
    <x v="2"/>
    <n v="49"/>
    <d v="2025-05-06T00:00:00"/>
    <n v="387"/>
    <x v="1"/>
    <n v="2"/>
    <d v="2025-05-07T00:00:00"/>
    <x v="1"/>
    <x v="5"/>
    <x v="3"/>
    <n v="-88"/>
    <n v="0"/>
    <x v="1"/>
  </r>
  <r>
    <s v="C1648"/>
    <x v="1"/>
    <x v="2"/>
    <x v="3"/>
    <d v="2024-09-24T00:00:00"/>
    <s v="O5648"/>
    <d v="2024-03-04T00:00:00"/>
    <x v="3"/>
    <x v="1"/>
    <x v="2"/>
    <n v="2"/>
    <n v="731.94500000000005"/>
    <n v="1463.89"/>
    <x v="2"/>
    <n v="3"/>
    <d v="2025-04-25T00:00:00"/>
    <n v="305"/>
    <x v="1"/>
    <n v="5"/>
    <d v="2024-11-29T00:00:00"/>
    <x v="0"/>
    <x v="5"/>
    <x v="3"/>
    <n v="213"/>
    <n v="0"/>
    <x v="1"/>
  </r>
  <r>
    <s v="C6421"/>
    <x v="2"/>
    <x v="1"/>
    <x v="0"/>
    <d v="2023-10-21T00:00:00"/>
    <s v="O10421"/>
    <d v="2024-03-04T00:00:00"/>
    <x v="3"/>
    <x v="2"/>
    <x v="1"/>
    <n v="2"/>
    <n v="508.30500000000001"/>
    <n v="1016.61"/>
    <x v="2"/>
    <n v="34"/>
    <d v="2025-06-22T00:00:00"/>
    <n v="367"/>
    <x v="0"/>
    <n v="2"/>
    <d v="2024-12-16T00:00:00"/>
    <x v="0"/>
    <x v="5"/>
    <x v="3"/>
    <n v="610"/>
    <n v="1"/>
    <x v="1"/>
  </r>
  <r>
    <s v="C5411"/>
    <x v="2"/>
    <x v="1"/>
    <x v="0"/>
    <d v="2025-04-06T00:00:00"/>
    <s v="O9411"/>
    <d v="2024-03-04T00:00:00"/>
    <x v="4"/>
    <x v="3"/>
    <x v="2"/>
    <n v="1"/>
    <n v="1295.96"/>
    <n v="1295.96"/>
    <x v="0"/>
    <n v="29"/>
    <d v="2025-06-27T00:00:00"/>
    <n v="161"/>
    <x v="1"/>
    <n v="2"/>
    <d v="2024-09-23T00:00:00"/>
    <x v="0"/>
    <x v="5"/>
    <x v="3"/>
    <n v="82"/>
    <n v="0"/>
    <x v="1"/>
  </r>
  <r>
    <s v="C2488"/>
    <x v="0"/>
    <x v="0"/>
    <x v="0"/>
    <d v="2023-12-30T00:00:00"/>
    <s v="O6488"/>
    <d v="2024-03-04T00:00:00"/>
    <x v="0"/>
    <x v="4"/>
    <x v="2"/>
    <n v="4"/>
    <n v="278.56"/>
    <n v="1114.24"/>
    <x v="0"/>
    <n v="42"/>
    <d v="2025-12-05T00:00:00"/>
    <n v="97"/>
    <x v="1"/>
    <n v="3"/>
    <d v="2025-06-16T00:00:00"/>
    <x v="2"/>
    <x v="5"/>
    <x v="3"/>
    <n v="706"/>
    <n v="0"/>
    <x v="1"/>
  </r>
  <r>
    <s v="C6034"/>
    <x v="0"/>
    <x v="1"/>
    <x v="4"/>
    <d v="2023-12-10T00:00:00"/>
    <s v="O10034"/>
    <d v="2024-04-04T00:00:00"/>
    <x v="3"/>
    <x v="2"/>
    <x v="4"/>
    <n v="5"/>
    <n v="295.50400000000002"/>
    <n v="1477.52"/>
    <x v="0"/>
    <n v="37"/>
    <d v="2025-02-22T00:00:00"/>
    <n v="214"/>
    <x v="0"/>
    <n v="5"/>
    <d v="2024-12-20T00:00:00"/>
    <x v="2"/>
    <x v="1"/>
    <x v="4"/>
    <n v="440"/>
    <n v="1"/>
    <x v="1"/>
  </r>
  <r>
    <s v="C2075"/>
    <x v="0"/>
    <x v="2"/>
    <x v="4"/>
    <d v="2024-03-21T00:00:00"/>
    <s v="O6075"/>
    <d v="2024-04-04T00:00:00"/>
    <x v="0"/>
    <x v="4"/>
    <x v="4"/>
    <n v="3"/>
    <n v="461.65666666666669"/>
    <n v="1384.97"/>
    <x v="0"/>
    <n v="6"/>
    <d v="2024-10-09T00:00:00"/>
    <n v="109"/>
    <x v="0"/>
    <n v="5"/>
    <d v="2025-01-19T00:00:00"/>
    <x v="1"/>
    <x v="1"/>
    <x v="4"/>
    <n v="202"/>
    <n v="1"/>
    <x v="1"/>
  </r>
  <r>
    <s v="C6823"/>
    <x v="1"/>
    <x v="2"/>
    <x v="4"/>
    <d v="2025-02-16T00:00:00"/>
    <s v="O10823"/>
    <d v="2024-04-04T00:00:00"/>
    <x v="3"/>
    <x v="1"/>
    <x v="3"/>
    <n v="2"/>
    <n v="394.57499999999999"/>
    <n v="789.15"/>
    <x v="1"/>
    <n v="26"/>
    <d v="2025-07-16T00:00:00"/>
    <n v="314"/>
    <x v="0"/>
    <n v="2"/>
    <d v="2024-01-12T00:00:00"/>
    <x v="2"/>
    <x v="1"/>
    <x v="4"/>
    <n v="150"/>
    <n v="1"/>
    <x v="1"/>
  </r>
  <r>
    <s v="C3398"/>
    <x v="1"/>
    <x v="2"/>
    <x v="3"/>
    <d v="2023-09-11T00:00:00"/>
    <s v="O7398"/>
    <d v="2024-04-04T00:00:00"/>
    <x v="1"/>
    <x v="1"/>
    <x v="1"/>
    <n v="3"/>
    <n v="245.41"/>
    <n v="736.23"/>
    <x v="0"/>
    <n v="16"/>
    <d v="2025-11-07T00:00:00"/>
    <n v="55"/>
    <x v="1"/>
    <n v="3"/>
    <d v="2025-03-14T00:00:00"/>
    <x v="1"/>
    <x v="1"/>
    <x v="4"/>
    <n v="788"/>
    <n v="0"/>
    <x v="1"/>
  </r>
  <r>
    <s v="C6376"/>
    <x v="2"/>
    <x v="2"/>
    <x v="2"/>
    <d v="2024-11-20T00:00:00"/>
    <s v="O10376"/>
    <d v="2024-04-04T00:00:00"/>
    <x v="2"/>
    <x v="4"/>
    <x v="0"/>
    <n v="5"/>
    <n v="233.38800000000001"/>
    <n v="1166.94"/>
    <x v="0"/>
    <n v="22"/>
    <d v="2024-09-17T00:00:00"/>
    <n v="495"/>
    <x v="0"/>
    <n v="1"/>
    <d v="2024-12-12T00:00:00"/>
    <x v="2"/>
    <x v="1"/>
    <x v="4"/>
    <n v="-64"/>
    <n v="1"/>
    <x v="1"/>
  </r>
  <r>
    <s v="C5116"/>
    <x v="2"/>
    <x v="2"/>
    <x v="4"/>
    <d v="2025-01-16T00:00:00"/>
    <s v="O9116"/>
    <d v="2024-04-04T00:00:00"/>
    <x v="2"/>
    <x v="0"/>
    <x v="4"/>
    <n v="2"/>
    <n v="386.08499999999998"/>
    <n v="772.17"/>
    <x v="2"/>
    <n v="25"/>
    <d v="2025-03-25T00:00:00"/>
    <n v="387"/>
    <x v="0"/>
    <n v="1"/>
    <d v="2025-07-14T00:00:00"/>
    <x v="1"/>
    <x v="1"/>
    <x v="4"/>
    <n v="68"/>
    <n v="1"/>
    <x v="1"/>
  </r>
  <r>
    <s v="C5576"/>
    <x v="1"/>
    <x v="2"/>
    <x v="1"/>
    <d v="2025-10-01T00:00:00"/>
    <s v="O9576"/>
    <d v="2024-04-04T00:00:00"/>
    <x v="3"/>
    <x v="2"/>
    <x v="2"/>
    <n v="3"/>
    <n v="481.43666666666667"/>
    <n v="1444.31"/>
    <x v="0"/>
    <n v="32"/>
    <d v="2025-11-04T00:00:00"/>
    <n v="319"/>
    <x v="1"/>
    <n v="2"/>
    <d v="2025-01-30T00:00:00"/>
    <x v="1"/>
    <x v="1"/>
    <x v="4"/>
    <n v="34"/>
    <n v="0"/>
    <x v="1"/>
  </r>
  <r>
    <s v="C1665"/>
    <x v="2"/>
    <x v="1"/>
    <x v="3"/>
    <d v="2025-02-26T00:00:00"/>
    <s v="O5665"/>
    <d v="2024-04-04T00:00:00"/>
    <x v="3"/>
    <x v="0"/>
    <x v="2"/>
    <n v="2"/>
    <n v="376.72"/>
    <n v="753.44"/>
    <x v="2"/>
    <n v="34"/>
    <d v="2025-06-16T00:00:00"/>
    <n v="371"/>
    <x v="1"/>
    <n v="5"/>
    <d v="2025-05-22T00:00:00"/>
    <x v="0"/>
    <x v="1"/>
    <x v="4"/>
    <n v="110"/>
    <n v="0"/>
    <x v="1"/>
  </r>
  <r>
    <s v="C5503"/>
    <x v="1"/>
    <x v="2"/>
    <x v="3"/>
    <d v="2025-08-20T00:00:00"/>
    <s v="O9503"/>
    <d v="2024-04-04T00:00:00"/>
    <x v="3"/>
    <x v="0"/>
    <x v="3"/>
    <n v="5"/>
    <n v="211.14400000000001"/>
    <n v="1055.72"/>
    <x v="1"/>
    <n v="5"/>
    <d v="2024-08-11T00:00:00"/>
    <n v="487"/>
    <x v="1"/>
    <n v="3"/>
    <d v="2025-07-29T00:00:00"/>
    <x v="0"/>
    <x v="1"/>
    <x v="4"/>
    <n v="-374"/>
    <n v="0"/>
    <x v="1"/>
  </r>
  <r>
    <s v="C5064"/>
    <x v="2"/>
    <x v="0"/>
    <x v="0"/>
    <d v="2024-12-05T00:00:00"/>
    <s v="O9064"/>
    <d v="2024-05-04T00:00:00"/>
    <x v="4"/>
    <x v="3"/>
    <x v="1"/>
    <n v="5"/>
    <n v="240.86199999999999"/>
    <n v="1204.31"/>
    <x v="2"/>
    <n v="4"/>
    <d v="2024-11-28T00:00:00"/>
    <n v="232"/>
    <x v="0"/>
    <n v="1"/>
    <d v="2025-01-17T00:00:00"/>
    <x v="1"/>
    <x v="3"/>
    <x v="5"/>
    <n v="-7"/>
    <n v="1"/>
    <x v="1"/>
  </r>
  <r>
    <s v="C1911"/>
    <x v="1"/>
    <x v="2"/>
    <x v="0"/>
    <d v="2025-04-13T00:00:00"/>
    <s v="O5911"/>
    <d v="2024-05-04T00:00:00"/>
    <x v="1"/>
    <x v="1"/>
    <x v="1"/>
    <n v="3"/>
    <n v="423.75333333333333"/>
    <n v="1271.26"/>
    <x v="1"/>
    <n v="18"/>
    <d v="2025-04-24T00:00:00"/>
    <n v="471"/>
    <x v="1"/>
    <n v="5"/>
    <d v="2025-07-26T00:00:00"/>
    <x v="2"/>
    <x v="3"/>
    <x v="5"/>
    <n v="11"/>
    <n v="0"/>
    <x v="1"/>
  </r>
  <r>
    <s v="C1937"/>
    <x v="1"/>
    <x v="2"/>
    <x v="1"/>
    <d v="2024-02-12T00:00:00"/>
    <s v="O5937"/>
    <d v="2024-05-04T00:00:00"/>
    <x v="1"/>
    <x v="0"/>
    <x v="2"/>
    <n v="2"/>
    <n v="307.94499999999999"/>
    <n v="615.89"/>
    <x v="1"/>
    <n v="26"/>
    <d v="2025-05-04T00:00:00"/>
    <n v="372"/>
    <x v="0"/>
    <n v="4"/>
    <d v="2025-05-24T00:00:00"/>
    <x v="0"/>
    <x v="3"/>
    <x v="5"/>
    <n v="447"/>
    <n v="1"/>
    <x v="1"/>
  </r>
  <r>
    <s v="C6008"/>
    <x v="1"/>
    <x v="2"/>
    <x v="0"/>
    <d v="2025-10-06T00:00:00"/>
    <s v="O10008"/>
    <d v="2024-05-04T00:00:00"/>
    <x v="1"/>
    <x v="2"/>
    <x v="2"/>
    <n v="3"/>
    <n v="269.3966666666667"/>
    <n v="808.19"/>
    <x v="1"/>
    <n v="32"/>
    <d v="2025-11-05T00:00:00"/>
    <n v="407"/>
    <x v="1"/>
    <n v="2"/>
    <d v="2024-10-15T00:00:00"/>
    <x v="0"/>
    <x v="3"/>
    <x v="5"/>
    <n v="30"/>
    <n v="0"/>
    <x v="1"/>
  </r>
  <r>
    <s v="C2744"/>
    <x v="0"/>
    <x v="1"/>
    <x v="2"/>
    <d v="2024-05-09T00:00:00"/>
    <s v="O6744"/>
    <d v="2024-06-04T00:00:00"/>
    <x v="0"/>
    <x v="1"/>
    <x v="4"/>
    <n v="5"/>
    <n v="237.27800000000002"/>
    <n v="1186.3900000000001"/>
    <x v="1"/>
    <n v="6"/>
    <d v="2024-09-21T00:00:00"/>
    <n v="370"/>
    <x v="0"/>
    <n v="4"/>
    <d v="2025-01-16T00:00:00"/>
    <x v="1"/>
    <x v="6"/>
    <x v="6"/>
    <n v="135"/>
    <n v="1"/>
    <x v="1"/>
  </r>
  <r>
    <s v="C2465"/>
    <x v="0"/>
    <x v="0"/>
    <x v="0"/>
    <d v="2024-02-26T00:00:00"/>
    <s v="O6465"/>
    <d v="2024-06-04T00:00:00"/>
    <x v="3"/>
    <x v="1"/>
    <x v="2"/>
    <n v="2"/>
    <n v="299.18"/>
    <n v="598.36"/>
    <x v="0"/>
    <n v="47"/>
    <d v="2025-08-08T00:00:00"/>
    <n v="51"/>
    <x v="0"/>
    <n v="1"/>
    <d v="2025-06-29T00:00:00"/>
    <x v="1"/>
    <x v="6"/>
    <x v="6"/>
    <n v="529"/>
    <n v="1"/>
    <x v="1"/>
  </r>
  <r>
    <s v="C2814"/>
    <x v="2"/>
    <x v="0"/>
    <x v="4"/>
    <d v="2024-08-05T00:00:00"/>
    <s v="O6814"/>
    <d v="2024-06-04T00:00:00"/>
    <x v="4"/>
    <x v="1"/>
    <x v="3"/>
    <n v="5"/>
    <n v="50.64"/>
    <n v="253.2"/>
    <x v="0"/>
    <n v="18"/>
    <d v="2024-08-11T00:00:00"/>
    <n v="172"/>
    <x v="0"/>
    <n v="3"/>
    <d v="2024-09-19T00:00:00"/>
    <x v="1"/>
    <x v="6"/>
    <x v="6"/>
    <n v="6"/>
    <n v="1"/>
    <x v="1"/>
  </r>
  <r>
    <s v="C1591"/>
    <x v="2"/>
    <x v="1"/>
    <x v="4"/>
    <d v="2024-02-14T00:00:00"/>
    <s v="O5591"/>
    <d v="2024-06-04T00:00:00"/>
    <x v="3"/>
    <x v="4"/>
    <x v="4"/>
    <n v="1"/>
    <n v="701.79"/>
    <n v="701.79"/>
    <x v="0"/>
    <n v="17"/>
    <d v="2024-11-23T00:00:00"/>
    <n v="54"/>
    <x v="1"/>
    <n v="4"/>
    <d v="2025-01-22T00:00:00"/>
    <x v="1"/>
    <x v="6"/>
    <x v="6"/>
    <n v="283"/>
    <n v="0"/>
    <x v="1"/>
  </r>
  <r>
    <s v="C5042"/>
    <x v="1"/>
    <x v="1"/>
    <x v="2"/>
    <d v="2023-01-12T00:00:00"/>
    <s v="O9042"/>
    <d v="2024-06-04T00:00:00"/>
    <x v="0"/>
    <x v="1"/>
    <x v="4"/>
    <n v="1"/>
    <n v="1359.62"/>
    <n v="1359.62"/>
    <x v="0"/>
    <n v="11"/>
    <d v="2024-11-18T00:00:00"/>
    <n v="447"/>
    <x v="1"/>
    <n v="2"/>
    <d v="2024-10-21T00:00:00"/>
    <x v="0"/>
    <x v="6"/>
    <x v="6"/>
    <n v="676"/>
    <n v="0"/>
    <x v="1"/>
  </r>
  <r>
    <s v="C1526"/>
    <x v="0"/>
    <x v="1"/>
    <x v="4"/>
    <d v="2024-02-02T00:00:00"/>
    <s v="O5526"/>
    <d v="2024-06-04T00:00:00"/>
    <x v="1"/>
    <x v="3"/>
    <x v="1"/>
    <n v="4"/>
    <n v="114.16500000000001"/>
    <n v="456.66"/>
    <x v="0"/>
    <n v="33"/>
    <d v="2025-04-22T00:00:00"/>
    <n v="181"/>
    <x v="0"/>
    <n v="1"/>
    <d v="2025-07-20T00:00:00"/>
    <x v="1"/>
    <x v="6"/>
    <x v="6"/>
    <n v="445"/>
    <n v="1"/>
    <x v="1"/>
  </r>
  <r>
    <s v="C2114"/>
    <x v="2"/>
    <x v="1"/>
    <x v="2"/>
    <d v="2025-02-13T00:00:00"/>
    <s v="O6114"/>
    <d v="2024-06-04T00:00:00"/>
    <x v="2"/>
    <x v="3"/>
    <x v="0"/>
    <n v="3"/>
    <n v="285.70999999999998"/>
    <n v="857.13"/>
    <x v="2"/>
    <n v="13"/>
    <d v="2025-06-22T00:00:00"/>
    <n v="115"/>
    <x v="1"/>
    <n v="4"/>
    <d v="2025-01-20T00:00:00"/>
    <x v="1"/>
    <x v="6"/>
    <x v="6"/>
    <n v="129"/>
    <n v="0"/>
    <x v="1"/>
  </r>
  <r>
    <s v="C4985"/>
    <x v="0"/>
    <x v="2"/>
    <x v="3"/>
    <d v="2023-08-26T00:00:00"/>
    <s v="O8985"/>
    <d v="2024-06-04T00:00:00"/>
    <x v="2"/>
    <x v="2"/>
    <x v="2"/>
    <n v="1"/>
    <n v="1100.43"/>
    <n v="1100.43"/>
    <x v="1"/>
    <n v="22"/>
    <d v="2024-10-29T00:00:00"/>
    <n v="51"/>
    <x v="0"/>
    <n v="2"/>
    <d v="2025-07-14T00:00:00"/>
    <x v="0"/>
    <x v="6"/>
    <x v="6"/>
    <n v="430"/>
    <n v="1"/>
    <x v="1"/>
  </r>
  <r>
    <s v="C1055"/>
    <x v="1"/>
    <x v="1"/>
    <x v="1"/>
    <d v="2023-11-12T00:00:00"/>
    <s v="O5055"/>
    <d v="2024-06-04T00:00:00"/>
    <x v="2"/>
    <x v="2"/>
    <x v="2"/>
    <n v="3"/>
    <n v="292.43666666666667"/>
    <n v="877.31"/>
    <x v="2"/>
    <n v="16"/>
    <d v="2025-02-18T00:00:00"/>
    <n v="31"/>
    <x v="0"/>
    <n v="2"/>
    <d v="2024-08-24T00:00:00"/>
    <x v="0"/>
    <x v="6"/>
    <x v="6"/>
    <n v="464"/>
    <n v="1"/>
    <x v="1"/>
  </r>
  <r>
    <s v="C3844"/>
    <x v="1"/>
    <x v="2"/>
    <x v="3"/>
    <d v="2024-06-12T00:00:00"/>
    <s v="O7844"/>
    <d v="2024-07-04T00:00:00"/>
    <x v="3"/>
    <x v="1"/>
    <x v="1"/>
    <n v="4"/>
    <n v="109.6125"/>
    <n v="438.45"/>
    <x v="2"/>
    <n v="28"/>
    <d v="2025-03-23T00:00:00"/>
    <n v="324"/>
    <x v="0"/>
    <n v="2"/>
    <d v="2025-02-15T00:00:00"/>
    <x v="0"/>
    <x v="1"/>
    <x v="7"/>
    <n v="284"/>
    <n v="1"/>
    <x v="1"/>
  </r>
  <r>
    <s v="C6035"/>
    <x v="0"/>
    <x v="2"/>
    <x v="3"/>
    <d v="2025-01-27T00:00:00"/>
    <s v="O10035"/>
    <d v="2024-07-04T00:00:00"/>
    <x v="1"/>
    <x v="2"/>
    <x v="4"/>
    <n v="3"/>
    <n v="315.33666666666664"/>
    <n v="946.01"/>
    <x v="1"/>
    <n v="27"/>
    <d v="2025-02-19T00:00:00"/>
    <n v="254"/>
    <x v="1"/>
    <n v="1"/>
    <d v="2025-03-23T00:00:00"/>
    <x v="1"/>
    <x v="1"/>
    <x v="7"/>
    <n v="23"/>
    <n v="0"/>
    <x v="1"/>
  </r>
  <r>
    <s v="C3055"/>
    <x v="2"/>
    <x v="0"/>
    <x v="4"/>
    <d v="2024-02-27T00:00:00"/>
    <s v="O7055"/>
    <d v="2024-07-04T00:00:00"/>
    <x v="1"/>
    <x v="2"/>
    <x v="2"/>
    <n v="4"/>
    <n v="298.76249999999999"/>
    <n v="1195.05"/>
    <x v="1"/>
    <n v="9"/>
    <d v="2024-03-12T00:00:00"/>
    <n v="382"/>
    <x v="1"/>
    <n v="4"/>
    <d v="2024-08-26T00:00:00"/>
    <x v="1"/>
    <x v="1"/>
    <x v="7"/>
    <n v="14"/>
    <n v="0"/>
    <x v="1"/>
  </r>
  <r>
    <s v="C4505"/>
    <x v="0"/>
    <x v="0"/>
    <x v="0"/>
    <d v="2025-07-05T00:00:00"/>
    <s v="O8505"/>
    <d v="2024-07-04T00:00:00"/>
    <x v="3"/>
    <x v="4"/>
    <x v="0"/>
    <n v="5"/>
    <n v="65.75800000000001"/>
    <n v="328.79"/>
    <x v="1"/>
    <n v="30"/>
    <d v="2024-08-22T00:00:00"/>
    <n v="329"/>
    <x v="1"/>
    <n v="5"/>
    <d v="2025-06-20T00:00:00"/>
    <x v="0"/>
    <x v="1"/>
    <x v="7"/>
    <n v="-317"/>
    <n v="0"/>
    <x v="1"/>
  </r>
  <r>
    <s v="C5288"/>
    <x v="0"/>
    <x v="2"/>
    <x v="2"/>
    <d v="2023-10-29T00:00:00"/>
    <s v="O9288"/>
    <d v="2024-07-04T00:00:00"/>
    <x v="1"/>
    <x v="0"/>
    <x v="3"/>
    <n v="3"/>
    <n v="136.94333333333333"/>
    <n v="410.83"/>
    <x v="2"/>
    <n v="8"/>
    <d v="2025-01-28T00:00:00"/>
    <n v="387"/>
    <x v="0"/>
    <n v="1"/>
    <d v="2025-10-04T00:00:00"/>
    <x v="0"/>
    <x v="1"/>
    <x v="7"/>
    <n v="457"/>
    <n v="1"/>
    <x v="1"/>
  </r>
  <r>
    <s v="C3526"/>
    <x v="0"/>
    <x v="1"/>
    <x v="1"/>
    <d v="2024-08-20T00:00:00"/>
    <s v="O7526"/>
    <d v="2024-08-04T00:00:00"/>
    <x v="3"/>
    <x v="3"/>
    <x v="2"/>
    <n v="1"/>
    <n v="935.47"/>
    <n v="935.47"/>
    <x v="2"/>
    <n v="36"/>
    <d v="2024-12-31T00:00:00"/>
    <n v="385"/>
    <x v="0"/>
    <n v="4"/>
    <d v="2024-07-10T00:00:00"/>
    <x v="1"/>
    <x v="4"/>
    <x v="0"/>
    <n v="133"/>
    <n v="1"/>
    <x v="1"/>
  </r>
  <r>
    <s v="C2905"/>
    <x v="1"/>
    <x v="2"/>
    <x v="4"/>
    <d v="2024-05-25T00:00:00"/>
    <s v="O6905"/>
    <d v="2024-08-04T00:00:00"/>
    <x v="2"/>
    <x v="0"/>
    <x v="2"/>
    <n v="1"/>
    <n v="514.30999999999995"/>
    <n v="514.30999999999995"/>
    <x v="1"/>
    <n v="6"/>
    <d v="2024-12-21T00:00:00"/>
    <n v="271"/>
    <x v="1"/>
    <n v="4"/>
    <d v="2024-12-14T00:00:00"/>
    <x v="2"/>
    <x v="4"/>
    <x v="0"/>
    <n v="210"/>
    <n v="0"/>
    <x v="1"/>
  </r>
  <r>
    <s v="C1040"/>
    <x v="1"/>
    <x v="2"/>
    <x v="2"/>
    <d v="2025-11-05T00:00:00"/>
    <s v="O5040"/>
    <d v="2024-08-04T00:00:00"/>
    <x v="3"/>
    <x v="1"/>
    <x v="3"/>
    <n v="4"/>
    <n v="133.54249999999999"/>
    <n v="534.16999999999996"/>
    <x v="1"/>
    <n v="38"/>
    <d v="2025-02-01T00:00:00"/>
    <n v="382"/>
    <x v="1"/>
    <n v="3"/>
    <d v="2024-01-11T00:00:00"/>
    <x v="1"/>
    <x v="4"/>
    <x v="0"/>
    <n v="-277"/>
    <n v="0"/>
    <x v="1"/>
  </r>
  <r>
    <s v="C2427"/>
    <x v="1"/>
    <x v="0"/>
    <x v="4"/>
    <d v="2024-12-09T00:00:00"/>
    <s v="O6427"/>
    <d v="2024-08-04T00:00:00"/>
    <x v="4"/>
    <x v="0"/>
    <x v="2"/>
    <n v="2"/>
    <n v="343.94"/>
    <n v="687.88"/>
    <x v="0"/>
    <n v="3"/>
    <d v="2025-03-23T00:00:00"/>
    <n v="122"/>
    <x v="0"/>
    <n v="2"/>
    <d v="2025-07-23T00:00:00"/>
    <x v="1"/>
    <x v="4"/>
    <x v="0"/>
    <n v="104"/>
    <n v="1"/>
    <x v="1"/>
  </r>
  <r>
    <s v="C2143"/>
    <x v="1"/>
    <x v="2"/>
    <x v="4"/>
    <d v="2025-01-16T00:00:00"/>
    <s v="O6143"/>
    <d v="2024-08-04T00:00:00"/>
    <x v="2"/>
    <x v="2"/>
    <x v="0"/>
    <n v="4"/>
    <n v="206.47"/>
    <n v="825.88"/>
    <x v="2"/>
    <n v="31"/>
    <d v="2024-09-10T00:00:00"/>
    <n v="83"/>
    <x v="0"/>
    <n v="5"/>
    <d v="2024-11-15T00:00:00"/>
    <x v="0"/>
    <x v="4"/>
    <x v="0"/>
    <n v="-128"/>
    <n v="1"/>
    <x v="1"/>
  </r>
  <r>
    <s v="C5079"/>
    <x v="1"/>
    <x v="1"/>
    <x v="3"/>
    <d v="2025-09-05T00:00:00"/>
    <s v="O9079"/>
    <d v="2024-08-04T00:00:00"/>
    <x v="0"/>
    <x v="3"/>
    <x v="4"/>
    <n v="3"/>
    <n v="167.11333333333332"/>
    <n v="501.34"/>
    <x v="1"/>
    <n v="22"/>
    <d v="2024-05-10T00:00:00"/>
    <n v="169"/>
    <x v="1"/>
    <n v="5"/>
    <d v="2025-06-24T00:00:00"/>
    <x v="0"/>
    <x v="4"/>
    <x v="0"/>
    <n v="-483"/>
    <n v="0"/>
    <x v="1"/>
  </r>
  <r>
    <s v="C4317"/>
    <x v="0"/>
    <x v="2"/>
    <x v="4"/>
    <d v="2023-10-20T00:00:00"/>
    <s v="O8317"/>
    <d v="2024-08-04T00:00:00"/>
    <x v="0"/>
    <x v="4"/>
    <x v="2"/>
    <n v="3"/>
    <n v="217.67333333333332"/>
    <n v="653.02"/>
    <x v="1"/>
    <n v="48"/>
    <d v="2025-01-08T00:00:00"/>
    <n v="35"/>
    <x v="1"/>
    <n v="3"/>
    <d v="2024-10-22T00:00:00"/>
    <x v="0"/>
    <x v="4"/>
    <x v="0"/>
    <n v="446"/>
    <n v="0"/>
    <x v="1"/>
  </r>
  <r>
    <s v="C3854"/>
    <x v="2"/>
    <x v="2"/>
    <x v="4"/>
    <d v="2024-08-22T00:00:00"/>
    <s v="O7854"/>
    <d v="2024-08-04T00:00:00"/>
    <x v="2"/>
    <x v="3"/>
    <x v="0"/>
    <n v="2"/>
    <n v="64.81"/>
    <n v="129.62"/>
    <x v="2"/>
    <n v="27"/>
    <d v="2025-08-20T00:00:00"/>
    <n v="163"/>
    <x v="1"/>
    <n v="5"/>
    <d v="2024-12-30T00:00:00"/>
    <x v="2"/>
    <x v="4"/>
    <x v="0"/>
    <n v="363"/>
    <n v="0"/>
    <x v="1"/>
  </r>
  <r>
    <s v="C4311"/>
    <x v="1"/>
    <x v="2"/>
    <x v="0"/>
    <d v="2025-02-16T00:00:00"/>
    <s v="O8311"/>
    <d v="2024-08-04T00:00:00"/>
    <x v="3"/>
    <x v="0"/>
    <x v="1"/>
    <n v="5"/>
    <n v="171.24"/>
    <n v="856.2"/>
    <x v="0"/>
    <n v="30"/>
    <d v="2025-06-26T00:00:00"/>
    <n v="259"/>
    <x v="0"/>
    <n v="4"/>
    <d v="2025-06-20T00:00:00"/>
    <x v="0"/>
    <x v="4"/>
    <x v="0"/>
    <n v="130"/>
    <n v="1"/>
    <x v="1"/>
  </r>
  <r>
    <s v="C2788"/>
    <x v="2"/>
    <x v="1"/>
    <x v="2"/>
    <d v="2024-10-18T00:00:00"/>
    <s v="O6788"/>
    <d v="2024-08-04T00:00:00"/>
    <x v="4"/>
    <x v="3"/>
    <x v="1"/>
    <n v="3"/>
    <n v="352.57"/>
    <n v="1057.71"/>
    <x v="0"/>
    <n v="44"/>
    <d v="2025-03-27T00:00:00"/>
    <n v="309"/>
    <x v="1"/>
    <n v="5"/>
    <d v="2024-08-25T00:00:00"/>
    <x v="1"/>
    <x v="4"/>
    <x v="0"/>
    <n v="160"/>
    <n v="0"/>
    <x v="1"/>
  </r>
  <r>
    <s v="C5209"/>
    <x v="0"/>
    <x v="2"/>
    <x v="2"/>
    <d v="2025-12-07T00:00:00"/>
    <s v="O9209"/>
    <d v="2024-08-04T00:00:00"/>
    <x v="0"/>
    <x v="0"/>
    <x v="0"/>
    <n v="2"/>
    <n v="289.73"/>
    <n v="579.46"/>
    <x v="1"/>
    <n v="31"/>
    <d v="2025-03-17T00:00:00"/>
    <n v="282"/>
    <x v="1"/>
    <n v="3"/>
    <d v="2024-11-10T00:00:00"/>
    <x v="1"/>
    <x v="4"/>
    <x v="0"/>
    <n v="-265"/>
    <n v="0"/>
    <x v="1"/>
  </r>
  <r>
    <s v="C3773"/>
    <x v="1"/>
    <x v="0"/>
    <x v="1"/>
    <d v="2023-08-30T00:00:00"/>
    <s v="O7773"/>
    <d v="2024-09-04T00:00:00"/>
    <x v="0"/>
    <x v="2"/>
    <x v="0"/>
    <n v="5"/>
    <n v="54.71"/>
    <n v="273.55"/>
    <x v="2"/>
    <n v="37"/>
    <d v="2025-10-05T00:00:00"/>
    <n v="101"/>
    <x v="1"/>
    <n v="3"/>
    <d v="2024-10-17T00:00:00"/>
    <x v="1"/>
    <x v="0"/>
    <x v="8"/>
    <n v="767"/>
    <n v="0"/>
    <x v="1"/>
  </r>
  <r>
    <s v="C4914"/>
    <x v="1"/>
    <x v="2"/>
    <x v="4"/>
    <d v="2024-05-09T00:00:00"/>
    <s v="O8914"/>
    <d v="2024-09-04T00:00:00"/>
    <x v="1"/>
    <x v="3"/>
    <x v="4"/>
    <n v="1"/>
    <n v="1305.02"/>
    <n v="1305.02"/>
    <x v="2"/>
    <n v="49"/>
    <d v="2024-09-22T00:00:00"/>
    <n v="226"/>
    <x v="0"/>
    <n v="1"/>
    <d v="2024-12-17T00:00:00"/>
    <x v="0"/>
    <x v="0"/>
    <x v="8"/>
    <n v="136"/>
    <n v="1"/>
    <x v="1"/>
  </r>
  <r>
    <s v="C1711"/>
    <x v="1"/>
    <x v="1"/>
    <x v="0"/>
    <d v="2024-09-08T00:00:00"/>
    <s v="O5711"/>
    <d v="2024-09-04T00:00:00"/>
    <x v="0"/>
    <x v="4"/>
    <x v="3"/>
    <n v="4"/>
    <n v="134.26"/>
    <n v="537.04"/>
    <x v="1"/>
    <n v="2"/>
    <d v="2025-01-26T00:00:00"/>
    <n v="357"/>
    <x v="1"/>
    <n v="4"/>
    <d v="2024-08-24T00:00:00"/>
    <x v="2"/>
    <x v="0"/>
    <x v="8"/>
    <n v="140"/>
    <n v="0"/>
    <x v="1"/>
  </r>
  <r>
    <s v="C5023"/>
    <x v="0"/>
    <x v="1"/>
    <x v="0"/>
    <d v="2025-05-04T00:00:00"/>
    <s v="O9023"/>
    <d v="2024-09-04T00:00:00"/>
    <x v="2"/>
    <x v="1"/>
    <x v="3"/>
    <n v="5"/>
    <n v="78.7"/>
    <n v="393.5"/>
    <x v="1"/>
    <n v="27"/>
    <d v="2025-08-13T00:00:00"/>
    <n v="110"/>
    <x v="0"/>
    <n v="3"/>
    <d v="2025-04-29T00:00:00"/>
    <x v="1"/>
    <x v="0"/>
    <x v="8"/>
    <n v="101"/>
    <n v="1"/>
    <x v="1"/>
  </r>
  <r>
    <s v="C4846"/>
    <x v="0"/>
    <x v="0"/>
    <x v="4"/>
    <d v="2023-10-11T00:00:00"/>
    <s v="O8846"/>
    <d v="2024-09-04T00:00:00"/>
    <x v="2"/>
    <x v="0"/>
    <x v="4"/>
    <n v="5"/>
    <n v="287"/>
    <n v="1435"/>
    <x v="0"/>
    <n v="27"/>
    <d v="2025-08-06T00:00:00"/>
    <n v="109"/>
    <x v="1"/>
    <n v="2"/>
    <d v="2025-03-04T00:00:00"/>
    <x v="0"/>
    <x v="0"/>
    <x v="8"/>
    <n v="665"/>
    <n v="0"/>
    <x v="1"/>
  </r>
  <r>
    <s v="C2859"/>
    <x v="0"/>
    <x v="2"/>
    <x v="2"/>
    <d v="2024-04-09T00:00:00"/>
    <s v="O6859"/>
    <d v="2024-09-04T00:00:00"/>
    <x v="2"/>
    <x v="1"/>
    <x v="2"/>
    <n v="3"/>
    <n v="242.47333333333333"/>
    <n v="727.42"/>
    <x v="1"/>
    <n v="45"/>
    <d v="2025-02-23T00:00:00"/>
    <n v="430"/>
    <x v="1"/>
    <n v="1"/>
    <d v="2024-12-22T00:00:00"/>
    <x v="1"/>
    <x v="0"/>
    <x v="8"/>
    <n v="320"/>
    <n v="0"/>
    <x v="1"/>
  </r>
  <r>
    <s v="C5965"/>
    <x v="0"/>
    <x v="1"/>
    <x v="3"/>
    <d v="2025-07-13T00:00:00"/>
    <s v="O9965"/>
    <d v="2024-09-04T00:00:00"/>
    <x v="1"/>
    <x v="2"/>
    <x v="4"/>
    <n v="5"/>
    <n v="56.484000000000002"/>
    <n v="282.42"/>
    <x v="0"/>
    <n v="50"/>
    <d v="2025-04-13T00:00:00"/>
    <n v="178"/>
    <x v="1"/>
    <n v="4"/>
    <d v="2024-10-24T00:00:00"/>
    <x v="0"/>
    <x v="0"/>
    <x v="8"/>
    <n v="-91"/>
    <n v="0"/>
    <x v="1"/>
  </r>
  <r>
    <s v="C4169"/>
    <x v="0"/>
    <x v="2"/>
    <x v="3"/>
    <d v="2024-02-27T00:00:00"/>
    <s v="O8169"/>
    <d v="2024-09-04T00:00:00"/>
    <x v="4"/>
    <x v="0"/>
    <x v="3"/>
    <n v="5"/>
    <n v="116.042"/>
    <n v="580.21"/>
    <x v="0"/>
    <n v="30"/>
    <d v="2025-07-22T00:00:00"/>
    <n v="414"/>
    <x v="0"/>
    <n v="1"/>
    <d v="2025-06-25T00:00:00"/>
    <x v="2"/>
    <x v="0"/>
    <x v="8"/>
    <n v="511"/>
    <n v="1"/>
    <x v="1"/>
  </r>
  <r>
    <s v="C2382"/>
    <x v="1"/>
    <x v="0"/>
    <x v="0"/>
    <d v="2024-12-15T00:00:00"/>
    <s v="O6382"/>
    <d v="2024-09-04T00:00:00"/>
    <x v="1"/>
    <x v="2"/>
    <x v="3"/>
    <n v="3"/>
    <n v="406.17333333333335"/>
    <n v="1218.52"/>
    <x v="1"/>
    <n v="22"/>
    <d v="2024-12-11T00:00:00"/>
    <n v="252"/>
    <x v="0"/>
    <n v="1"/>
    <d v="2025-02-27T00:00:00"/>
    <x v="1"/>
    <x v="0"/>
    <x v="8"/>
    <n v="-4"/>
    <n v="1"/>
    <x v="1"/>
  </r>
  <r>
    <s v="C1070"/>
    <x v="2"/>
    <x v="2"/>
    <x v="0"/>
    <d v="2024-10-08T00:00:00"/>
    <s v="O5070"/>
    <d v="2024-09-04T00:00:00"/>
    <x v="3"/>
    <x v="4"/>
    <x v="0"/>
    <n v="1"/>
    <n v="1420.93"/>
    <n v="1420.93"/>
    <x v="0"/>
    <n v="8"/>
    <d v="2025-05-26T00:00:00"/>
    <n v="486"/>
    <x v="0"/>
    <n v="3"/>
    <d v="2025-01-19T00:00:00"/>
    <x v="2"/>
    <x v="0"/>
    <x v="8"/>
    <n v="230"/>
    <n v="1"/>
    <x v="1"/>
  </r>
  <r>
    <s v="C5265"/>
    <x v="2"/>
    <x v="1"/>
    <x v="0"/>
    <d v="2023-10-18T00:00:00"/>
    <s v="O9265"/>
    <d v="2024-09-04T00:00:00"/>
    <x v="3"/>
    <x v="0"/>
    <x v="1"/>
    <n v="2"/>
    <n v="414.45499999999998"/>
    <n v="828.91"/>
    <x v="2"/>
    <n v="47"/>
    <d v="2024-10-23T00:00:00"/>
    <n v="436"/>
    <x v="0"/>
    <n v="5"/>
    <d v="2025-02-01T00:00:00"/>
    <x v="1"/>
    <x v="0"/>
    <x v="8"/>
    <n v="371"/>
    <n v="1"/>
    <x v="1"/>
  </r>
  <r>
    <s v="C3325"/>
    <x v="0"/>
    <x v="0"/>
    <x v="4"/>
    <d v="2025-07-17T00:00:00"/>
    <s v="O7325"/>
    <d v="2024-10-04T00:00:00"/>
    <x v="3"/>
    <x v="4"/>
    <x v="3"/>
    <n v="5"/>
    <n v="211.52800000000002"/>
    <n v="1057.6400000000001"/>
    <x v="2"/>
    <n v="44"/>
    <d v="2025-06-21T00:00:00"/>
    <n v="231"/>
    <x v="0"/>
    <n v="2"/>
    <d v="2024-07-11T00:00:00"/>
    <x v="2"/>
    <x v="2"/>
    <x v="9"/>
    <n v="-26"/>
    <n v="1"/>
    <x v="1"/>
  </r>
  <r>
    <s v="C5559"/>
    <x v="0"/>
    <x v="2"/>
    <x v="2"/>
    <d v="2025-01-01T00:00:00"/>
    <s v="O9559"/>
    <d v="2024-10-04T00:00:00"/>
    <x v="0"/>
    <x v="0"/>
    <x v="2"/>
    <n v="3"/>
    <n v="170.23333333333332"/>
    <n v="510.7"/>
    <x v="0"/>
    <n v="24"/>
    <d v="2025-03-23T00:00:00"/>
    <n v="241"/>
    <x v="1"/>
    <n v="3"/>
    <d v="2024-11-11T00:00:00"/>
    <x v="0"/>
    <x v="2"/>
    <x v="9"/>
    <n v="81"/>
    <n v="0"/>
    <x v="1"/>
  </r>
  <r>
    <s v="C6259"/>
    <x v="1"/>
    <x v="2"/>
    <x v="3"/>
    <d v="2024-04-06T00:00:00"/>
    <s v="O10259"/>
    <d v="2024-10-04T00:00:00"/>
    <x v="3"/>
    <x v="4"/>
    <x v="3"/>
    <n v="4"/>
    <n v="315.07499999999999"/>
    <n v="1260.3"/>
    <x v="2"/>
    <n v="41"/>
    <d v="2025-03-13T00:00:00"/>
    <n v="300"/>
    <x v="0"/>
    <n v="4"/>
    <d v="2024-02-11T00:00:00"/>
    <x v="2"/>
    <x v="2"/>
    <x v="9"/>
    <n v="341"/>
    <n v="1"/>
    <x v="1"/>
  </r>
  <r>
    <s v="C5574"/>
    <x v="0"/>
    <x v="1"/>
    <x v="1"/>
    <d v="2025-05-26T00:00:00"/>
    <s v="O9574"/>
    <d v="2024-10-04T00:00:00"/>
    <x v="3"/>
    <x v="1"/>
    <x v="2"/>
    <n v="2"/>
    <n v="145.77000000000001"/>
    <n v="291.54000000000002"/>
    <x v="1"/>
    <n v="31"/>
    <d v="2025-05-07T00:00:00"/>
    <n v="38"/>
    <x v="0"/>
    <n v="2"/>
    <d v="2024-07-11T00:00:00"/>
    <x v="2"/>
    <x v="2"/>
    <x v="9"/>
    <n v="-19"/>
    <n v="1"/>
    <x v="1"/>
  </r>
  <r>
    <s v="C1793"/>
    <x v="1"/>
    <x v="2"/>
    <x v="2"/>
    <d v="2024-07-05T00:00:00"/>
    <s v="O5793"/>
    <d v="2024-11-04T00:00:00"/>
    <x v="1"/>
    <x v="1"/>
    <x v="4"/>
    <n v="4"/>
    <n v="75.952500000000001"/>
    <n v="303.81"/>
    <x v="0"/>
    <n v="24"/>
    <d v="2025-09-08T00:00:00"/>
    <n v="372"/>
    <x v="1"/>
    <n v="3"/>
    <d v="2024-09-22T00:00:00"/>
    <x v="2"/>
    <x v="5"/>
    <x v="10"/>
    <n v="430"/>
    <n v="0"/>
    <x v="1"/>
  </r>
  <r>
    <s v="C4752"/>
    <x v="2"/>
    <x v="0"/>
    <x v="2"/>
    <d v="2023-09-19T00:00:00"/>
    <s v="O8752"/>
    <d v="2024-11-04T00:00:00"/>
    <x v="0"/>
    <x v="0"/>
    <x v="2"/>
    <n v="5"/>
    <n v="37.025999999999996"/>
    <n v="185.13"/>
    <x v="2"/>
    <n v="26"/>
    <d v="2025-05-01T00:00:00"/>
    <n v="330"/>
    <x v="1"/>
    <n v="3"/>
    <d v="2024-11-20T00:00:00"/>
    <x v="1"/>
    <x v="5"/>
    <x v="10"/>
    <n v="590"/>
    <n v="0"/>
    <x v="1"/>
  </r>
  <r>
    <s v="C5133"/>
    <x v="0"/>
    <x v="2"/>
    <x v="3"/>
    <d v="2025-11-06T00:00:00"/>
    <s v="O9133"/>
    <d v="2024-11-04T00:00:00"/>
    <x v="4"/>
    <x v="2"/>
    <x v="4"/>
    <n v="3"/>
    <n v="383.38666666666671"/>
    <n v="1150.1600000000001"/>
    <x v="0"/>
    <n v="7"/>
    <d v="2025-02-21T00:00:00"/>
    <n v="184"/>
    <x v="1"/>
    <n v="1"/>
    <d v="2024-08-11T00:00:00"/>
    <x v="0"/>
    <x v="5"/>
    <x v="10"/>
    <n v="-258"/>
    <n v="0"/>
    <x v="1"/>
  </r>
  <r>
    <s v="C5002"/>
    <x v="0"/>
    <x v="2"/>
    <x v="2"/>
    <d v="2025-07-04T00:00:00"/>
    <s v="O9002"/>
    <d v="2024-11-04T00:00:00"/>
    <x v="1"/>
    <x v="4"/>
    <x v="0"/>
    <n v="2"/>
    <n v="378.67500000000001"/>
    <n v="757.35"/>
    <x v="0"/>
    <n v="20"/>
    <d v="2024-12-30T00:00:00"/>
    <n v="237"/>
    <x v="1"/>
    <n v="1"/>
    <d v="2025-04-15T00:00:00"/>
    <x v="1"/>
    <x v="5"/>
    <x v="10"/>
    <n v="-186"/>
    <n v="0"/>
    <x v="1"/>
  </r>
  <r>
    <s v="C5539"/>
    <x v="0"/>
    <x v="1"/>
    <x v="0"/>
    <d v="2024-05-17T00:00:00"/>
    <s v="O9539"/>
    <d v="2024-11-04T00:00:00"/>
    <x v="4"/>
    <x v="4"/>
    <x v="4"/>
    <n v="3"/>
    <n v="115.06"/>
    <n v="345.18"/>
    <x v="1"/>
    <n v="38"/>
    <d v="2025-01-23T00:00:00"/>
    <n v="447"/>
    <x v="0"/>
    <n v="2"/>
    <d v="2024-11-27T00:00:00"/>
    <x v="2"/>
    <x v="5"/>
    <x v="10"/>
    <n v="251"/>
    <n v="1"/>
    <x v="1"/>
  </r>
  <r>
    <s v="C5437"/>
    <x v="1"/>
    <x v="1"/>
    <x v="0"/>
    <d v="2024-07-19T00:00:00"/>
    <s v="O9437"/>
    <d v="2024-11-04T00:00:00"/>
    <x v="0"/>
    <x v="4"/>
    <x v="3"/>
    <n v="5"/>
    <n v="287.99599999999998"/>
    <n v="1439.98"/>
    <x v="2"/>
    <n v="45"/>
    <d v="2025-11-01T00:00:00"/>
    <n v="385"/>
    <x v="1"/>
    <n v="3"/>
    <d v="2024-11-20T00:00:00"/>
    <x v="1"/>
    <x v="5"/>
    <x v="10"/>
    <n v="470"/>
    <n v="0"/>
    <x v="1"/>
  </r>
  <r>
    <s v="C4574"/>
    <x v="2"/>
    <x v="0"/>
    <x v="4"/>
    <d v="2025-04-27T00:00:00"/>
    <s v="O8574"/>
    <d v="2024-12-04T00:00:00"/>
    <x v="1"/>
    <x v="3"/>
    <x v="2"/>
    <n v="3"/>
    <n v="200.22333333333333"/>
    <n v="600.66999999999996"/>
    <x v="2"/>
    <n v="30"/>
    <d v="2024-12-14T00:00:00"/>
    <n v="315"/>
    <x v="0"/>
    <n v="3"/>
    <d v="2025-05-28T00:00:00"/>
    <x v="0"/>
    <x v="0"/>
    <x v="11"/>
    <n v="-134"/>
    <n v="1"/>
    <x v="1"/>
  </r>
  <r>
    <s v="C6853"/>
    <x v="1"/>
    <x v="0"/>
    <x v="3"/>
    <d v="2024-06-01T00:00:00"/>
    <s v="O10853"/>
    <d v="2024-12-04T00:00:00"/>
    <x v="2"/>
    <x v="0"/>
    <x v="0"/>
    <n v="1"/>
    <n v="1353.19"/>
    <n v="1353.19"/>
    <x v="2"/>
    <n v="6"/>
    <d v="2025-11-01T00:00:00"/>
    <n v="361"/>
    <x v="1"/>
    <n v="2"/>
    <d v="2025-11-06T00:00:00"/>
    <x v="1"/>
    <x v="0"/>
    <x v="11"/>
    <n v="518"/>
    <n v="0"/>
    <x v="1"/>
  </r>
  <r>
    <s v="C3211"/>
    <x v="2"/>
    <x v="2"/>
    <x v="4"/>
    <d v="2025-02-20T00:00:00"/>
    <s v="O7211"/>
    <d v="2024-12-04T00:00:00"/>
    <x v="1"/>
    <x v="2"/>
    <x v="0"/>
    <n v="4"/>
    <n v="136.47"/>
    <n v="545.88"/>
    <x v="1"/>
    <n v="32"/>
    <d v="2024-10-23T00:00:00"/>
    <n v="70"/>
    <x v="1"/>
    <n v="3"/>
    <d v="2025-03-08T00:00:00"/>
    <x v="0"/>
    <x v="0"/>
    <x v="11"/>
    <n v="-120"/>
    <n v="0"/>
    <x v="1"/>
  </r>
  <r>
    <s v="C2853"/>
    <x v="0"/>
    <x v="2"/>
    <x v="4"/>
    <d v="2024-01-03T00:00:00"/>
    <s v="O6853"/>
    <d v="2024-12-04T00:00:00"/>
    <x v="2"/>
    <x v="4"/>
    <x v="3"/>
    <n v="3"/>
    <n v="192.50666666666666"/>
    <n v="577.52"/>
    <x v="0"/>
    <n v="1"/>
    <d v="2025-04-07T00:00:00"/>
    <n v="384"/>
    <x v="0"/>
    <n v="5"/>
    <d v="2025-04-08T00:00:00"/>
    <x v="0"/>
    <x v="0"/>
    <x v="11"/>
    <n v="460"/>
    <n v="1"/>
    <x v="1"/>
  </r>
  <r>
    <s v="C2412"/>
    <x v="1"/>
    <x v="1"/>
    <x v="1"/>
    <d v="2025-06-06T00:00:00"/>
    <s v="O6412"/>
    <d v="2024-12-04T00:00:00"/>
    <x v="1"/>
    <x v="0"/>
    <x v="2"/>
    <n v="2"/>
    <n v="406.88"/>
    <n v="813.76"/>
    <x v="2"/>
    <n v="33"/>
    <d v="2025-01-04T00:00:00"/>
    <n v="422"/>
    <x v="1"/>
    <n v="3"/>
    <d v="2025-05-18T00:00:00"/>
    <x v="0"/>
    <x v="0"/>
    <x v="11"/>
    <n v="-153"/>
    <n v="0"/>
    <x v="1"/>
  </r>
  <r>
    <s v="C6833"/>
    <x v="1"/>
    <x v="0"/>
    <x v="0"/>
    <d v="2025-03-28T00:00:00"/>
    <s v="O10833"/>
    <d v="2024-12-04T00:00:00"/>
    <x v="4"/>
    <x v="2"/>
    <x v="2"/>
    <n v="2"/>
    <n v="498.48500000000001"/>
    <n v="996.97"/>
    <x v="0"/>
    <n v="18"/>
    <d v="2025-09-01T00:00:00"/>
    <n v="93"/>
    <x v="1"/>
    <n v="1"/>
    <d v="2025-10-03T00:00:00"/>
    <x v="2"/>
    <x v="0"/>
    <x v="11"/>
    <n v="157"/>
    <n v="0"/>
    <x v="1"/>
  </r>
  <r>
    <s v="C2730"/>
    <x v="0"/>
    <x v="2"/>
    <x v="2"/>
    <d v="2024-10-01T00:00:00"/>
    <s v="O6730"/>
    <d v="2024-12-04T00:00:00"/>
    <x v="1"/>
    <x v="0"/>
    <x v="3"/>
    <n v="3"/>
    <n v="193.07333333333335"/>
    <n v="579.22"/>
    <x v="1"/>
    <n v="1"/>
    <d v="2024-10-09T00:00:00"/>
    <n v="260"/>
    <x v="1"/>
    <n v="4"/>
    <d v="2025-05-30T00:00:00"/>
    <x v="1"/>
    <x v="0"/>
    <x v="11"/>
    <n v="8"/>
    <n v="0"/>
    <x v="1"/>
  </r>
  <r>
    <s v="C4738"/>
    <x v="1"/>
    <x v="1"/>
    <x v="2"/>
    <d v="2023-06-10T00:00:00"/>
    <s v="O8738"/>
    <d v="2024-12-04T00:00:00"/>
    <x v="3"/>
    <x v="4"/>
    <x v="3"/>
    <n v="5"/>
    <n v="289.06200000000001"/>
    <n v="1445.31"/>
    <x v="0"/>
    <n v="49"/>
    <d v="2025-09-03T00:00:00"/>
    <n v="19"/>
    <x v="1"/>
    <n v="1"/>
    <d v="2024-11-13T00:00:00"/>
    <x v="2"/>
    <x v="0"/>
    <x v="11"/>
    <n v="816"/>
    <n v="0"/>
    <x v="1"/>
  </r>
  <r>
    <s v="C5154"/>
    <x v="2"/>
    <x v="1"/>
    <x v="2"/>
    <d v="2024-04-04T00:00:00"/>
    <s v="O9154"/>
    <d v="2024-12-04T00:00:00"/>
    <x v="4"/>
    <x v="1"/>
    <x v="0"/>
    <n v="3"/>
    <n v="494.04333333333335"/>
    <n v="1482.13"/>
    <x v="2"/>
    <n v="31"/>
    <d v="2025-03-06T00:00:00"/>
    <n v="251"/>
    <x v="0"/>
    <n v="4"/>
    <d v="2025-04-13T00:00:00"/>
    <x v="2"/>
    <x v="0"/>
    <x v="11"/>
    <n v="336"/>
    <n v="1"/>
    <x v="1"/>
  </r>
  <r>
    <s v="C3794"/>
    <x v="1"/>
    <x v="1"/>
    <x v="0"/>
    <d v="2025-06-25T00:00:00"/>
    <s v="O7794"/>
    <d v="2024-12-04T00:00:00"/>
    <x v="4"/>
    <x v="1"/>
    <x v="1"/>
    <n v="5"/>
    <n v="146.66"/>
    <n v="733.3"/>
    <x v="2"/>
    <n v="48"/>
    <d v="2024-01-12T00:00:00"/>
    <n v="447"/>
    <x v="1"/>
    <n v="3"/>
    <d v="2025-01-13T00:00:00"/>
    <x v="2"/>
    <x v="0"/>
    <x v="11"/>
    <n v="-530"/>
    <n v="0"/>
    <x v="1"/>
  </r>
  <r>
    <s v="C2668"/>
    <x v="0"/>
    <x v="1"/>
    <x v="2"/>
    <d v="2024-12-31T00:00:00"/>
    <s v="O6668"/>
    <d v="2024-12-04T00:00:00"/>
    <x v="0"/>
    <x v="2"/>
    <x v="1"/>
    <n v="5"/>
    <n v="199.446"/>
    <n v="997.23"/>
    <x v="2"/>
    <n v="45"/>
    <d v="2025-08-13T00:00:00"/>
    <n v="315"/>
    <x v="0"/>
    <n v="2"/>
    <d v="2025-06-05T00:00:00"/>
    <x v="0"/>
    <x v="0"/>
    <x v="11"/>
    <n v="225"/>
    <n v="1"/>
    <x v="1"/>
  </r>
  <r>
    <s v="C1734"/>
    <x v="0"/>
    <x v="2"/>
    <x v="0"/>
    <d v="2024-05-10T00:00:00"/>
    <s v="O5734"/>
    <d v="2024-04-13T00:00:00"/>
    <x v="0"/>
    <x v="3"/>
    <x v="4"/>
    <n v="5"/>
    <n v="158.01400000000001"/>
    <n v="790.07"/>
    <x v="1"/>
    <n v="8"/>
    <d v="2025-07-18T00:00:00"/>
    <n v="361"/>
    <x v="0"/>
    <n v="2"/>
    <d v="2024-12-17T00:00:00"/>
    <x v="1"/>
    <x v="3"/>
    <x v="4"/>
    <n v="434"/>
    <n v="1"/>
    <x v="1"/>
  </r>
  <r>
    <s v="C3297"/>
    <x v="1"/>
    <x v="2"/>
    <x v="1"/>
    <d v="2024-09-14T00:00:00"/>
    <s v="O7297"/>
    <d v="2024-04-13T00:00:00"/>
    <x v="1"/>
    <x v="2"/>
    <x v="0"/>
    <n v="2"/>
    <n v="282.12"/>
    <n v="564.24"/>
    <x v="0"/>
    <n v="48"/>
    <d v="2025-12-04T00:00:00"/>
    <n v="483"/>
    <x v="1"/>
    <n v="3"/>
    <d v="2025-08-16T00:00:00"/>
    <x v="2"/>
    <x v="3"/>
    <x v="4"/>
    <n v="446"/>
    <n v="0"/>
    <x v="1"/>
  </r>
  <r>
    <s v="C5945"/>
    <x v="1"/>
    <x v="2"/>
    <x v="4"/>
    <d v="2024-06-18T00:00:00"/>
    <s v="O9945"/>
    <d v="2024-04-13T00:00:00"/>
    <x v="2"/>
    <x v="3"/>
    <x v="4"/>
    <n v="1"/>
    <n v="864.56"/>
    <n v="864.56"/>
    <x v="1"/>
    <n v="32"/>
    <d v="2024-12-31T00:00:00"/>
    <n v="148"/>
    <x v="0"/>
    <n v="5"/>
    <d v="2024-09-27T00:00:00"/>
    <x v="1"/>
    <x v="3"/>
    <x v="4"/>
    <n v="196"/>
    <n v="1"/>
    <x v="1"/>
  </r>
  <r>
    <s v="C1556"/>
    <x v="1"/>
    <x v="1"/>
    <x v="2"/>
    <d v="2024-02-16T00:00:00"/>
    <s v="O5556"/>
    <d v="2024-04-13T00:00:00"/>
    <x v="2"/>
    <x v="1"/>
    <x v="4"/>
    <n v="3"/>
    <n v="201.38333333333333"/>
    <n v="604.15"/>
    <x v="2"/>
    <n v="49"/>
    <d v="2025-02-15T00:00:00"/>
    <n v="122"/>
    <x v="1"/>
    <n v="2"/>
    <d v="2025-08-16T00:00:00"/>
    <x v="2"/>
    <x v="3"/>
    <x v="4"/>
    <n v="365"/>
    <n v="0"/>
    <x v="1"/>
  </r>
  <r>
    <s v="C3660"/>
    <x v="1"/>
    <x v="1"/>
    <x v="0"/>
    <d v="2024-10-30T00:00:00"/>
    <s v="O7660"/>
    <d v="2024-04-13T00:00:00"/>
    <x v="0"/>
    <x v="3"/>
    <x v="1"/>
    <n v="5"/>
    <n v="220.66399999999999"/>
    <n v="1103.32"/>
    <x v="0"/>
    <n v="40"/>
    <d v="2024-12-13T00:00:00"/>
    <n v="86"/>
    <x v="0"/>
    <n v="1"/>
    <d v="2025-01-08T00:00:00"/>
    <x v="2"/>
    <x v="3"/>
    <x v="4"/>
    <n v="44"/>
    <n v="1"/>
    <x v="1"/>
  </r>
  <r>
    <s v="C2733"/>
    <x v="1"/>
    <x v="1"/>
    <x v="1"/>
    <d v="2024-10-24T00:00:00"/>
    <s v="O6733"/>
    <d v="2024-04-13T00:00:00"/>
    <x v="2"/>
    <x v="3"/>
    <x v="0"/>
    <n v="5"/>
    <n v="83.361999999999995"/>
    <n v="416.81"/>
    <x v="1"/>
    <n v="36"/>
    <d v="2025-03-29T00:00:00"/>
    <n v="108"/>
    <x v="0"/>
    <n v="3"/>
    <d v="2025-02-15T00:00:00"/>
    <x v="2"/>
    <x v="3"/>
    <x v="4"/>
    <n v="156"/>
    <n v="1"/>
    <x v="1"/>
  </r>
  <r>
    <s v="C4212"/>
    <x v="0"/>
    <x v="1"/>
    <x v="3"/>
    <d v="2024-03-22T00:00:00"/>
    <s v="O8212"/>
    <d v="2024-04-13T00:00:00"/>
    <x v="0"/>
    <x v="4"/>
    <x v="4"/>
    <n v="2"/>
    <n v="638.37"/>
    <n v="1276.74"/>
    <x v="2"/>
    <n v="42"/>
    <d v="2025-12-03T00:00:00"/>
    <n v="104"/>
    <x v="1"/>
    <n v="3"/>
    <d v="2025-09-06T00:00:00"/>
    <x v="2"/>
    <x v="3"/>
    <x v="4"/>
    <n v="621"/>
    <n v="0"/>
    <x v="1"/>
  </r>
  <r>
    <s v="C3141"/>
    <x v="1"/>
    <x v="2"/>
    <x v="2"/>
    <d v="2024-04-26T00:00:00"/>
    <s v="O7141"/>
    <d v="2024-04-13T00:00:00"/>
    <x v="3"/>
    <x v="1"/>
    <x v="0"/>
    <n v="4"/>
    <n v="112.8475"/>
    <n v="451.39"/>
    <x v="0"/>
    <n v="34"/>
    <d v="2025-01-24T00:00:00"/>
    <n v="428"/>
    <x v="1"/>
    <n v="3"/>
    <d v="2025-04-29T00:00:00"/>
    <x v="1"/>
    <x v="3"/>
    <x v="4"/>
    <n v="273"/>
    <n v="0"/>
    <x v="1"/>
  </r>
  <r>
    <s v="C6614"/>
    <x v="2"/>
    <x v="2"/>
    <x v="3"/>
    <d v="2024-12-02T00:00:00"/>
    <s v="O10614"/>
    <d v="2024-04-13T00:00:00"/>
    <x v="2"/>
    <x v="3"/>
    <x v="1"/>
    <n v="5"/>
    <n v="261.71999999999997"/>
    <n v="1308.5999999999999"/>
    <x v="2"/>
    <n v="47"/>
    <d v="2025-06-18T00:00:00"/>
    <n v="264"/>
    <x v="1"/>
    <n v="2"/>
    <d v="2024-10-23T00:00:00"/>
    <x v="0"/>
    <x v="3"/>
    <x v="4"/>
    <n v="198"/>
    <n v="0"/>
    <x v="1"/>
  </r>
  <r>
    <s v="C1983"/>
    <x v="2"/>
    <x v="1"/>
    <x v="4"/>
    <d v="2024-01-02T00:00:00"/>
    <s v="O5983"/>
    <d v="2024-04-14T00:00:00"/>
    <x v="1"/>
    <x v="0"/>
    <x v="3"/>
    <n v="4"/>
    <n v="324.42750000000001"/>
    <n v="1297.71"/>
    <x v="1"/>
    <n v="1"/>
    <d v="2025-03-18T00:00:00"/>
    <n v="419"/>
    <x v="0"/>
    <n v="4"/>
    <d v="2025-01-29T00:00:00"/>
    <x v="1"/>
    <x v="4"/>
    <x v="4"/>
    <n v="441"/>
    <n v="1"/>
    <x v="1"/>
  </r>
  <r>
    <s v="C1453"/>
    <x v="0"/>
    <x v="2"/>
    <x v="1"/>
    <d v="2023-10-23T00:00:00"/>
    <s v="O5453"/>
    <d v="2024-04-14T00:00:00"/>
    <x v="2"/>
    <x v="3"/>
    <x v="3"/>
    <n v="5"/>
    <n v="40.857999999999997"/>
    <n v="204.29"/>
    <x v="1"/>
    <n v="28"/>
    <d v="2025-06-01T00:00:00"/>
    <n v="467"/>
    <x v="1"/>
    <n v="1"/>
    <d v="2024-10-10T00:00:00"/>
    <x v="1"/>
    <x v="4"/>
    <x v="4"/>
    <n v="587"/>
    <n v="0"/>
    <x v="1"/>
  </r>
  <r>
    <s v="C4208"/>
    <x v="2"/>
    <x v="0"/>
    <x v="1"/>
    <d v="2023-01-10T00:00:00"/>
    <s v="O8208"/>
    <d v="2024-04-14T00:00:00"/>
    <x v="3"/>
    <x v="4"/>
    <x v="4"/>
    <n v="2"/>
    <n v="624.61"/>
    <n v="1249.22"/>
    <x v="1"/>
    <n v="46"/>
    <d v="2024-12-19T00:00:00"/>
    <n v="141"/>
    <x v="0"/>
    <n v="4"/>
    <d v="2025-04-22T00:00:00"/>
    <x v="1"/>
    <x v="4"/>
    <x v="4"/>
    <n v="709"/>
    <n v="1"/>
    <x v="1"/>
  </r>
  <r>
    <s v="C6568"/>
    <x v="0"/>
    <x v="2"/>
    <x v="2"/>
    <d v="2023-11-18T00:00:00"/>
    <s v="O10568"/>
    <d v="2024-04-14T00:00:00"/>
    <x v="1"/>
    <x v="0"/>
    <x v="4"/>
    <n v="5"/>
    <n v="125.63800000000001"/>
    <n v="628.19000000000005"/>
    <x v="0"/>
    <n v="40"/>
    <d v="2024-11-21T00:00:00"/>
    <n v="354"/>
    <x v="1"/>
    <n v="5"/>
    <d v="2024-09-11T00:00:00"/>
    <x v="2"/>
    <x v="4"/>
    <x v="4"/>
    <n v="369"/>
    <n v="0"/>
    <x v="1"/>
  </r>
  <r>
    <s v="C1008"/>
    <x v="0"/>
    <x v="2"/>
    <x v="1"/>
    <d v="2024-03-14T00:00:00"/>
    <s v="O5008"/>
    <d v="2024-04-14T00:00:00"/>
    <x v="1"/>
    <x v="2"/>
    <x v="2"/>
    <n v="2"/>
    <n v="270.95499999999998"/>
    <n v="541.91"/>
    <x v="2"/>
    <n v="7"/>
    <d v="2024-11-20T00:00:00"/>
    <n v="426"/>
    <x v="0"/>
    <n v="2"/>
    <d v="2025-03-15T00:00:00"/>
    <x v="0"/>
    <x v="4"/>
    <x v="4"/>
    <n v="251"/>
    <n v="1"/>
    <x v="1"/>
  </r>
  <r>
    <s v="C6417"/>
    <x v="2"/>
    <x v="2"/>
    <x v="2"/>
    <d v="2025-12-04T00:00:00"/>
    <s v="O10417"/>
    <d v="2024-04-14T00:00:00"/>
    <x v="1"/>
    <x v="3"/>
    <x v="0"/>
    <n v="5"/>
    <n v="106.41"/>
    <n v="532.04999999999995"/>
    <x v="0"/>
    <n v="19"/>
    <d v="2025-05-01T00:00:00"/>
    <n v="256"/>
    <x v="1"/>
    <n v="1"/>
    <d v="2025-01-23T00:00:00"/>
    <x v="0"/>
    <x v="4"/>
    <x v="4"/>
    <n v="-217"/>
    <n v="0"/>
    <x v="1"/>
  </r>
  <r>
    <s v="C5235"/>
    <x v="0"/>
    <x v="1"/>
    <x v="4"/>
    <d v="2024-02-16T00:00:00"/>
    <s v="O9235"/>
    <d v="2024-04-14T00:00:00"/>
    <x v="0"/>
    <x v="4"/>
    <x v="4"/>
    <n v="3"/>
    <n v="335.68333333333334"/>
    <n v="1007.05"/>
    <x v="2"/>
    <n v="15"/>
    <d v="2025-08-15T00:00:00"/>
    <n v="182"/>
    <x v="1"/>
    <n v="4"/>
    <d v="2025-02-17T00:00:00"/>
    <x v="1"/>
    <x v="4"/>
    <x v="4"/>
    <n v="546"/>
    <n v="0"/>
    <x v="1"/>
  </r>
  <r>
    <s v="C1819"/>
    <x v="1"/>
    <x v="2"/>
    <x v="2"/>
    <d v="2024-08-13T00:00:00"/>
    <s v="O5819"/>
    <d v="2024-04-14T00:00:00"/>
    <x v="0"/>
    <x v="3"/>
    <x v="4"/>
    <n v="5"/>
    <n v="70.86"/>
    <n v="354.3"/>
    <x v="2"/>
    <n v="50"/>
    <d v="2024-12-17T00:00:00"/>
    <n v="334"/>
    <x v="0"/>
    <n v="2"/>
    <d v="2025-02-08T00:00:00"/>
    <x v="2"/>
    <x v="4"/>
    <x v="4"/>
    <n v="126"/>
    <n v="1"/>
    <x v="1"/>
  </r>
  <r>
    <s v="C1987"/>
    <x v="0"/>
    <x v="0"/>
    <x v="2"/>
    <d v="2024-06-07T00:00:00"/>
    <s v="O5987"/>
    <d v="2024-04-14T00:00:00"/>
    <x v="2"/>
    <x v="3"/>
    <x v="4"/>
    <n v="1"/>
    <n v="485.88"/>
    <n v="485.88"/>
    <x v="0"/>
    <n v="39"/>
    <d v="2024-12-21T00:00:00"/>
    <n v="407"/>
    <x v="0"/>
    <n v="5"/>
    <d v="2024-09-10T00:00:00"/>
    <x v="2"/>
    <x v="4"/>
    <x v="4"/>
    <n v="197"/>
    <n v="1"/>
    <x v="1"/>
  </r>
  <r>
    <s v="C1576"/>
    <x v="1"/>
    <x v="2"/>
    <x v="0"/>
    <d v="2024-06-27T00:00:00"/>
    <s v="O5576"/>
    <d v="2024-04-14T00:00:00"/>
    <x v="1"/>
    <x v="3"/>
    <x v="1"/>
    <n v="3"/>
    <n v="209.62333333333333"/>
    <n v="628.87"/>
    <x v="2"/>
    <n v="23"/>
    <d v="2025-02-22T00:00:00"/>
    <n v="188"/>
    <x v="0"/>
    <n v="5"/>
    <d v="2025-03-03T00:00:00"/>
    <x v="2"/>
    <x v="4"/>
    <x v="4"/>
    <n v="240"/>
    <n v="1"/>
    <x v="1"/>
  </r>
  <r>
    <s v="C4713"/>
    <x v="2"/>
    <x v="2"/>
    <x v="2"/>
    <d v="2024-02-11T00:00:00"/>
    <s v="O8713"/>
    <d v="2024-04-14T00:00:00"/>
    <x v="1"/>
    <x v="4"/>
    <x v="4"/>
    <n v="3"/>
    <n v="182.28666666666666"/>
    <n v="546.86"/>
    <x v="0"/>
    <n v="7"/>
    <d v="2025-03-25T00:00:00"/>
    <n v="418"/>
    <x v="1"/>
    <n v="4"/>
    <d v="2024-09-13T00:00:00"/>
    <x v="2"/>
    <x v="4"/>
    <x v="4"/>
    <n v="408"/>
    <n v="0"/>
    <x v="1"/>
  </r>
  <r>
    <s v="C4058"/>
    <x v="0"/>
    <x v="2"/>
    <x v="1"/>
    <d v="2025-04-05T00:00:00"/>
    <s v="O8058"/>
    <d v="2024-04-14T00:00:00"/>
    <x v="0"/>
    <x v="3"/>
    <x v="4"/>
    <n v="5"/>
    <n v="28.82"/>
    <n v="144.1"/>
    <x v="0"/>
    <n v="23"/>
    <d v="2024-10-22T00:00:00"/>
    <n v="100"/>
    <x v="0"/>
    <n v="2"/>
    <d v="2025-11-06T00:00:00"/>
    <x v="1"/>
    <x v="4"/>
    <x v="4"/>
    <n v="-165"/>
    <n v="1"/>
    <x v="1"/>
  </r>
  <r>
    <s v="C3719"/>
    <x v="0"/>
    <x v="1"/>
    <x v="4"/>
    <d v="2023-11-24T00:00:00"/>
    <s v="O7719"/>
    <d v="2024-04-14T00:00:00"/>
    <x v="4"/>
    <x v="4"/>
    <x v="0"/>
    <n v="2"/>
    <n v="623.77"/>
    <n v="1247.54"/>
    <x v="0"/>
    <n v="42"/>
    <d v="2025-04-21T00:00:00"/>
    <n v="176"/>
    <x v="0"/>
    <n v="3"/>
    <d v="2024-11-19T00:00:00"/>
    <x v="1"/>
    <x v="4"/>
    <x v="4"/>
    <n v="514"/>
    <n v="1"/>
    <x v="1"/>
  </r>
  <r>
    <s v="C2008"/>
    <x v="0"/>
    <x v="1"/>
    <x v="2"/>
    <d v="2024-07-07T00:00:00"/>
    <s v="O6008"/>
    <d v="2024-04-14T00:00:00"/>
    <x v="2"/>
    <x v="1"/>
    <x v="3"/>
    <n v="5"/>
    <n v="282.10000000000002"/>
    <n v="1410.5"/>
    <x v="1"/>
    <n v="43"/>
    <d v="2025-04-13T00:00:00"/>
    <n v="477"/>
    <x v="0"/>
    <n v="2"/>
    <d v="2024-09-10T00:00:00"/>
    <x v="1"/>
    <x v="4"/>
    <x v="4"/>
    <n v="280"/>
    <n v="1"/>
    <x v="1"/>
  </r>
  <r>
    <s v="C2932"/>
    <x v="0"/>
    <x v="0"/>
    <x v="3"/>
    <d v="2024-03-06T00:00:00"/>
    <s v="O6932"/>
    <d v="2024-04-15T00:00:00"/>
    <x v="4"/>
    <x v="3"/>
    <x v="2"/>
    <n v="3"/>
    <n v="388.37333333333328"/>
    <n v="1165.1199999999999"/>
    <x v="1"/>
    <n v="16"/>
    <d v="2025-04-28T00:00:00"/>
    <n v="217"/>
    <x v="0"/>
    <n v="1"/>
    <d v="2025-04-28T00:00:00"/>
    <x v="2"/>
    <x v="5"/>
    <x v="4"/>
    <n v="418"/>
    <n v="1"/>
    <x v="1"/>
  </r>
  <r>
    <s v="C5647"/>
    <x v="2"/>
    <x v="2"/>
    <x v="1"/>
    <d v="2024-05-13T00:00:00"/>
    <s v="O9647"/>
    <d v="2024-04-15T00:00:00"/>
    <x v="3"/>
    <x v="4"/>
    <x v="2"/>
    <n v="5"/>
    <n v="294.34199999999998"/>
    <n v="1471.71"/>
    <x v="1"/>
    <n v="12"/>
    <d v="2025-03-05T00:00:00"/>
    <n v="149"/>
    <x v="0"/>
    <n v="2"/>
    <d v="2025-07-20T00:00:00"/>
    <x v="0"/>
    <x v="5"/>
    <x v="4"/>
    <n v="296"/>
    <n v="1"/>
    <x v="1"/>
  </r>
  <r>
    <s v="C2552"/>
    <x v="2"/>
    <x v="0"/>
    <x v="0"/>
    <d v="2025-06-28T00:00:00"/>
    <s v="O6552"/>
    <d v="2024-04-15T00:00:00"/>
    <x v="4"/>
    <x v="4"/>
    <x v="3"/>
    <n v="5"/>
    <n v="288.39600000000002"/>
    <n v="1441.98"/>
    <x v="2"/>
    <n v="13"/>
    <d v="2024-11-23T00:00:00"/>
    <n v="174"/>
    <x v="1"/>
    <n v="4"/>
    <d v="2025-04-30T00:00:00"/>
    <x v="0"/>
    <x v="5"/>
    <x v="4"/>
    <n v="-217"/>
    <n v="0"/>
    <x v="1"/>
  </r>
  <r>
    <s v="C6892"/>
    <x v="1"/>
    <x v="1"/>
    <x v="1"/>
    <d v="2024-03-30T00:00:00"/>
    <s v="O10892"/>
    <d v="2024-04-15T00:00:00"/>
    <x v="4"/>
    <x v="3"/>
    <x v="1"/>
    <n v="4"/>
    <n v="246.92"/>
    <n v="987.68"/>
    <x v="0"/>
    <n v="37"/>
    <d v="2025-02-04T00:00:00"/>
    <n v="35"/>
    <x v="0"/>
    <n v="4"/>
    <d v="2025-03-21T00:00:00"/>
    <x v="1"/>
    <x v="5"/>
    <x v="4"/>
    <n v="311"/>
    <n v="1"/>
    <x v="1"/>
  </r>
  <r>
    <s v="C2685"/>
    <x v="2"/>
    <x v="0"/>
    <x v="2"/>
    <d v="2024-04-07T00:00:00"/>
    <s v="O6685"/>
    <d v="2024-04-15T00:00:00"/>
    <x v="4"/>
    <x v="3"/>
    <x v="3"/>
    <n v="4"/>
    <n v="184.80250000000001"/>
    <n v="739.21"/>
    <x v="1"/>
    <n v="17"/>
    <d v="2025-02-03T00:00:00"/>
    <n v="132"/>
    <x v="1"/>
    <n v="3"/>
    <d v="2025-04-07T00:00:00"/>
    <x v="0"/>
    <x v="5"/>
    <x v="4"/>
    <n v="302"/>
    <n v="0"/>
    <x v="1"/>
  </r>
  <r>
    <s v="C1381"/>
    <x v="1"/>
    <x v="1"/>
    <x v="2"/>
    <d v="2025-03-24T00:00:00"/>
    <s v="O5381"/>
    <d v="2024-04-15T00:00:00"/>
    <x v="3"/>
    <x v="4"/>
    <x v="1"/>
    <n v="5"/>
    <n v="90.5"/>
    <n v="452.5"/>
    <x v="0"/>
    <n v="29"/>
    <d v="2025-12-05T00:00:00"/>
    <n v="315"/>
    <x v="1"/>
    <n v="4"/>
    <d v="2025-03-29T00:00:00"/>
    <x v="2"/>
    <x v="5"/>
    <x v="4"/>
    <n v="256"/>
    <n v="0"/>
    <x v="1"/>
  </r>
  <r>
    <s v="C6622"/>
    <x v="0"/>
    <x v="1"/>
    <x v="3"/>
    <d v="2024-10-12T00:00:00"/>
    <s v="O10622"/>
    <d v="2024-04-15T00:00:00"/>
    <x v="4"/>
    <x v="0"/>
    <x v="3"/>
    <n v="2"/>
    <n v="354.49"/>
    <n v="708.98"/>
    <x v="2"/>
    <n v="21"/>
    <d v="2025-01-30T00:00:00"/>
    <n v="279"/>
    <x v="0"/>
    <n v="3"/>
    <d v="2025-02-15T00:00:00"/>
    <x v="2"/>
    <x v="5"/>
    <x v="4"/>
    <n v="110"/>
    <n v="1"/>
    <x v="1"/>
  </r>
  <r>
    <s v="C3893"/>
    <x v="2"/>
    <x v="0"/>
    <x v="1"/>
    <d v="2025-03-14T00:00:00"/>
    <s v="O7893"/>
    <d v="2024-04-15T00:00:00"/>
    <x v="3"/>
    <x v="1"/>
    <x v="0"/>
    <n v="3"/>
    <n v="431.24"/>
    <n v="1293.72"/>
    <x v="2"/>
    <n v="12"/>
    <d v="2024-03-11T00:00:00"/>
    <n v="373"/>
    <x v="1"/>
    <n v="2"/>
    <d v="2025-02-15T00:00:00"/>
    <x v="1"/>
    <x v="5"/>
    <x v="4"/>
    <n v="-368"/>
    <n v="0"/>
    <x v="1"/>
  </r>
  <r>
    <s v="C2070"/>
    <x v="2"/>
    <x v="0"/>
    <x v="2"/>
    <d v="2024-01-07T00:00:00"/>
    <s v="O6070"/>
    <d v="2024-04-16T00:00:00"/>
    <x v="4"/>
    <x v="0"/>
    <x v="0"/>
    <n v="1"/>
    <n v="246.12"/>
    <n v="246.12"/>
    <x v="2"/>
    <n v="24"/>
    <d v="2025-06-28T00:00:00"/>
    <n v="488"/>
    <x v="0"/>
    <n v="5"/>
    <d v="2025-10-05T00:00:00"/>
    <x v="1"/>
    <x v="6"/>
    <x v="4"/>
    <n v="538"/>
    <n v="1"/>
    <x v="1"/>
  </r>
  <r>
    <s v="C3385"/>
    <x v="1"/>
    <x v="2"/>
    <x v="2"/>
    <d v="2024-04-24T00:00:00"/>
    <s v="O7385"/>
    <d v="2024-04-16T00:00:00"/>
    <x v="1"/>
    <x v="1"/>
    <x v="4"/>
    <n v="1"/>
    <n v="1016.12"/>
    <n v="1016.12"/>
    <x v="1"/>
    <n v="13"/>
    <d v="2025-11-06T00:00:00"/>
    <n v="364"/>
    <x v="1"/>
    <n v="4"/>
    <d v="2025-03-15T00:00:00"/>
    <x v="1"/>
    <x v="6"/>
    <x v="4"/>
    <n v="561"/>
    <n v="0"/>
    <x v="1"/>
  </r>
  <r>
    <s v="C4181"/>
    <x v="2"/>
    <x v="0"/>
    <x v="1"/>
    <d v="2024-09-23T00:00:00"/>
    <s v="O8181"/>
    <d v="2024-04-16T00:00:00"/>
    <x v="3"/>
    <x v="1"/>
    <x v="0"/>
    <n v="5"/>
    <n v="86.652000000000001"/>
    <n v="433.26"/>
    <x v="2"/>
    <n v="16"/>
    <d v="2024-12-30T00:00:00"/>
    <n v="45"/>
    <x v="0"/>
    <n v="5"/>
    <d v="2025-11-04T00:00:00"/>
    <x v="2"/>
    <x v="6"/>
    <x v="4"/>
    <n v="98"/>
    <n v="1"/>
    <x v="1"/>
  </r>
  <r>
    <s v="C3015"/>
    <x v="0"/>
    <x v="2"/>
    <x v="2"/>
    <d v="2025-08-05T00:00:00"/>
    <s v="O7015"/>
    <d v="2024-04-16T00:00:00"/>
    <x v="3"/>
    <x v="4"/>
    <x v="1"/>
    <n v="4"/>
    <n v="37.672499999999999"/>
    <n v="150.69"/>
    <x v="1"/>
    <n v="28"/>
    <d v="2024-11-15T00:00:00"/>
    <n v="254"/>
    <x v="0"/>
    <n v="1"/>
    <d v="2025-03-04T00:00:00"/>
    <x v="0"/>
    <x v="6"/>
    <x v="4"/>
    <n v="-263"/>
    <n v="1"/>
    <x v="1"/>
  </r>
  <r>
    <s v="C4504"/>
    <x v="1"/>
    <x v="0"/>
    <x v="3"/>
    <d v="2023-09-24T00:00:00"/>
    <s v="O8504"/>
    <d v="2024-04-17T00:00:00"/>
    <x v="0"/>
    <x v="2"/>
    <x v="1"/>
    <n v="3"/>
    <n v="90.423333333333332"/>
    <n v="271.27"/>
    <x v="2"/>
    <n v="2"/>
    <d v="2025-04-05T00:00:00"/>
    <n v="211"/>
    <x v="1"/>
    <n v="2"/>
    <d v="2024-10-15T00:00:00"/>
    <x v="1"/>
    <x v="0"/>
    <x v="4"/>
    <n v="559"/>
    <n v="0"/>
    <x v="1"/>
  </r>
  <r>
    <s v="C1262"/>
    <x v="1"/>
    <x v="0"/>
    <x v="0"/>
    <d v="2024-05-15T00:00:00"/>
    <s v="O5262"/>
    <d v="2024-04-17T00:00:00"/>
    <x v="3"/>
    <x v="4"/>
    <x v="2"/>
    <n v="4"/>
    <n v="85.6"/>
    <n v="342.4"/>
    <x v="1"/>
    <n v="36"/>
    <d v="2024-09-14T00:00:00"/>
    <n v="6"/>
    <x v="1"/>
    <n v="1"/>
    <d v="2024-12-22T00:00:00"/>
    <x v="1"/>
    <x v="0"/>
    <x v="4"/>
    <n v="122"/>
    <n v="0"/>
    <x v="1"/>
  </r>
  <r>
    <s v="C1607"/>
    <x v="0"/>
    <x v="0"/>
    <x v="3"/>
    <d v="2024-01-03T00:00:00"/>
    <s v="O5607"/>
    <d v="2024-04-17T00:00:00"/>
    <x v="2"/>
    <x v="3"/>
    <x v="1"/>
    <n v="3"/>
    <n v="217.58666666666667"/>
    <n v="652.76"/>
    <x v="0"/>
    <n v="11"/>
    <d v="2024-06-12T00:00:00"/>
    <n v="133"/>
    <x v="0"/>
    <n v="1"/>
    <d v="2025-04-07T00:00:00"/>
    <x v="0"/>
    <x v="0"/>
    <x v="4"/>
    <n v="161"/>
    <n v="1"/>
    <x v="1"/>
  </r>
  <r>
    <s v="C1861"/>
    <x v="0"/>
    <x v="1"/>
    <x v="2"/>
    <d v="2025-03-27T00:00:00"/>
    <s v="O5861"/>
    <d v="2024-04-17T00:00:00"/>
    <x v="3"/>
    <x v="2"/>
    <x v="0"/>
    <n v="3"/>
    <n v="33.906666666666666"/>
    <n v="101.72"/>
    <x v="0"/>
    <n v="32"/>
    <d v="2025-04-07T00:00:00"/>
    <n v="7"/>
    <x v="1"/>
    <n v="5"/>
    <d v="2025-02-28T00:00:00"/>
    <x v="1"/>
    <x v="0"/>
    <x v="4"/>
    <n v="11"/>
    <n v="0"/>
    <x v="1"/>
  </r>
  <r>
    <s v="C5456"/>
    <x v="1"/>
    <x v="1"/>
    <x v="3"/>
    <d v="2025-04-25T00:00:00"/>
    <s v="O9456"/>
    <d v="2024-04-17T00:00:00"/>
    <x v="0"/>
    <x v="1"/>
    <x v="2"/>
    <n v="5"/>
    <n v="245.12600000000003"/>
    <n v="1225.6300000000001"/>
    <x v="0"/>
    <n v="37"/>
    <d v="2025-07-28T00:00:00"/>
    <n v="351"/>
    <x v="1"/>
    <n v="5"/>
    <d v="2024-08-27T00:00:00"/>
    <x v="0"/>
    <x v="0"/>
    <x v="4"/>
    <n v="94"/>
    <n v="0"/>
    <x v="1"/>
  </r>
  <r>
    <s v="C2880"/>
    <x v="0"/>
    <x v="2"/>
    <x v="4"/>
    <d v="2024-09-21T00:00:00"/>
    <s v="O6880"/>
    <d v="2024-04-17T00:00:00"/>
    <x v="4"/>
    <x v="4"/>
    <x v="3"/>
    <n v="2"/>
    <n v="658.71500000000003"/>
    <n v="1317.43"/>
    <x v="0"/>
    <n v="2"/>
    <d v="2025-05-22T00:00:00"/>
    <n v="335"/>
    <x v="0"/>
    <n v="4"/>
    <d v="2024-10-21T00:00:00"/>
    <x v="2"/>
    <x v="0"/>
    <x v="4"/>
    <n v="243"/>
    <n v="1"/>
    <x v="1"/>
  </r>
  <r>
    <s v="C4547"/>
    <x v="1"/>
    <x v="0"/>
    <x v="4"/>
    <d v="2025-12-05T00:00:00"/>
    <s v="O8547"/>
    <d v="2024-04-17T00:00:00"/>
    <x v="0"/>
    <x v="1"/>
    <x v="0"/>
    <n v="3"/>
    <n v="326.03333333333336"/>
    <n v="978.1"/>
    <x v="2"/>
    <n v="25"/>
    <d v="2024-12-31T00:00:00"/>
    <n v="317"/>
    <x v="1"/>
    <n v="3"/>
    <d v="2024-10-17T00:00:00"/>
    <x v="1"/>
    <x v="0"/>
    <x v="4"/>
    <n v="-339"/>
    <n v="0"/>
    <x v="1"/>
  </r>
  <r>
    <s v="C5635"/>
    <x v="0"/>
    <x v="1"/>
    <x v="4"/>
    <d v="2024-09-16T00:00:00"/>
    <s v="O9635"/>
    <d v="2024-04-17T00:00:00"/>
    <x v="2"/>
    <x v="1"/>
    <x v="4"/>
    <n v="3"/>
    <n v="194.19000000000003"/>
    <n v="582.57000000000005"/>
    <x v="1"/>
    <n v="41"/>
    <d v="2025-06-25T00:00:00"/>
    <n v="277"/>
    <x v="1"/>
    <n v="5"/>
    <d v="2024-12-25T00:00:00"/>
    <x v="2"/>
    <x v="0"/>
    <x v="4"/>
    <n v="282"/>
    <n v="0"/>
    <x v="1"/>
  </r>
  <r>
    <s v="C1476"/>
    <x v="0"/>
    <x v="0"/>
    <x v="4"/>
    <d v="2025-12-05T00:00:00"/>
    <s v="O5476"/>
    <d v="2024-04-18T00:00:00"/>
    <x v="3"/>
    <x v="2"/>
    <x v="1"/>
    <n v="5"/>
    <n v="174.31400000000002"/>
    <n v="871.57"/>
    <x v="1"/>
    <n v="1"/>
    <d v="2025-02-19T00:00:00"/>
    <n v="273"/>
    <x v="0"/>
    <n v="1"/>
    <d v="2025-10-07T00:00:00"/>
    <x v="1"/>
    <x v="1"/>
    <x v="4"/>
    <n v="-289"/>
    <n v="1"/>
    <x v="1"/>
  </r>
  <r>
    <s v="C2489"/>
    <x v="1"/>
    <x v="0"/>
    <x v="0"/>
    <d v="2024-05-25T00:00:00"/>
    <s v="O6489"/>
    <d v="2024-04-18T00:00:00"/>
    <x v="0"/>
    <x v="4"/>
    <x v="0"/>
    <n v="5"/>
    <n v="76.665999999999997"/>
    <n v="383.33"/>
    <x v="0"/>
    <n v="19"/>
    <d v="2025-01-18T00:00:00"/>
    <n v="301"/>
    <x v="0"/>
    <n v="1"/>
    <d v="2025-08-06T00:00:00"/>
    <x v="0"/>
    <x v="1"/>
    <x v="4"/>
    <n v="238"/>
    <n v="1"/>
    <x v="1"/>
  </r>
  <r>
    <s v="C5868"/>
    <x v="2"/>
    <x v="1"/>
    <x v="4"/>
    <d v="2024-08-30T00:00:00"/>
    <s v="O9868"/>
    <d v="2024-04-18T00:00:00"/>
    <x v="3"/>
    <x v="0"/>
    <x v="1"/>
    <n v="4"/>
    <n v="186.10249999999999"/>
    <n v="744.41"/>
    <x v="1"/>
    <n v="3"/>
    <d v="2024-12-10T00:00:00"/>
    <n v="386"/>
    <x v="1"/>
    <n v="1"/>
    <d v="2025-07-26T00:00:00"/>
    <x v="2"/>
    <x v="1"/>
    <x v="4"/>
    <n v="102"/>
    <n v="0"/>
    <x v="1"/>
  </r>
  <r>
    <s v="C3403"/>
    <x v="2"/>
    <x v="1"/>
    <x v="2"/>
    <d v="2024-12-19T00:00:00"/>
    <s v="O7403"/>
    <d v="2024-04-18T00:00:00"/>
    <x v="3"/>
    <x v="0"/>
    <x v="3"/>
    <n v="5"/>
    <n v="148.988"/>
    <n v="744.94"/>
    <x v="0"/>
    <n v="16"/>
    <d v="2025-06-13T00:00:00"/>
    <n v="412"/>
    <x v="0"/>
    <n v="4"/>
    <d v="2024-01-10T00:00:00"/>
    <x v="1"/>
    <x v="1"/>
    <x v="4"/>
    <n v="176"/>
    <n v="1"/>
    <x v="1"/>
  </r>
  <r>
    <s v="C1472"/>
    <x v="0"/>
    <x v="1"/>
    <x v="1"/>
    <d v="2024-11-05T00:00:00"/>
    <s v="O5472"/>
    <d v="2024-04-19T00:00:00"/>
    <x v="2"/>
    <x v="0"/>
    <x v="2"/>
    <n v="2"/>
    <n v="69.010000000000005"/>
    <n v="138.02000000000001"/>
    <x v="0"/>
    <n v="46"/>
    <d v="2024-12-12T00:00:00"/>
    <n v="255"/>
    <x v="0"/>
    <n v="1"/>
    <d v="2025-06-28T00:00:00"/>
    <x v="2"/>
    <x v="2"/>
    <x v="4"/>
    <n v="37"/>
    <n v="1"/>
    <x v="1"/>
  </r>
  <r>
    <s v="C1597"/>
    <x v="2"/>
    <x v="1"/>
    <x v="3"/>
    <d v="2023-05-11T00:00:00"/>
    <s v="O5597"/>
    <d v="2024-04-19T00:00:00"/>
    <x v="1"/>
    <x v="4"/>
    <x v="4"/>
    <n v="3"/>
    <n v="432.34"/>
    <n v="1297.02"/>
    <x v="0"/>
    <n v="27"/>
    <d v="2025-02-26T00:00:00"/>
    <n v="30"/>
    <x v="1"/>
    <n v="3"/>
    <d v="2024-08-29T00:00:00"/>
    <x v="1"/>
    <x v="2"/>
    <x v="4"/>
    <n v="657"/>
    <n v="0"/>
    <x v="1"/>
  </r>
  <r>
    <s v="C1509"/>
    <x v="0"/>
    <x v="2"/>
    <x v="1"/>
    <d v="2023-09-27T00:00:00"/>
    <s v="O5509"/>
    <d v="2024-04-19T00:00:00"/>
    <x v="4"/>
    <x v="0"/>
    <x v="4"/>
    <n v="1"/>
    <n v="436.88"/>
    <n v="436.88"/>
    <x v="1"/>
    <n v="9"/>
    <d v="2024-09-17T00:00:00"/>
    <n v="297"/>
    <x v="0"/>
    <n v="2"/>
    <d v="2025-08-14T00:00:00"/>
    <x v="1"/>
    <x v="2"/>
    <x v="4"/>
    <n v="356"/>
    <n v="1"/>
    <x v="1"/>
  </r>
  <r>
    <s v="C2102"/>
    <x v="0"/>
    <x v="1"/>
    <x v="3"/>
    <d v="2024-08-17T00:00:00"/>
    <s v="O6102"/>
    <d v="2024-04-19T00:00:00"/>
    <x v="0"/>
    <x v="1"/>
    <x v="3"/>
    <n v="5"/>
    <n v="148.678"/>
    <n v="743.39"/>
    <x v="1"/>
    <n v="49"/>
    <d v="2025-08-06T00:00:00"/>
    <n v="387"/>
    <x v="0"/>
    <n v="3"/>
    <d v="2024-11-16T00:00:00"/>
    <x v="1"/>
    <x v="2"/>
    <x v="4"/>
    <n v="354"/>
    <n v="1"/>
    <x v="1"/>
  </r>
  <r>
    <s v="C3070"/>
    <x v="2"/>
    <x v="1"/>
    <x v="3"/>
    <d v="2025-06-05T00:00:00"/>
    <s v="O7070"/>
    <d v="2024-04-19T00:00:00"/>
    <x v="4"/>
    <x v="3"/>
    <x v="3"/>
    <n v="1"/>
    <n v="1231.51"/>
    <n v="1231.51"/>
    <x v="2"/>
    <n v="40"/>
    <d v="2025-06-01T00:00:00"/>
    <n v="128"/>
    <x v="0"/>
    <n v="2"/>
    <d v="2025-05-24T00:00:00"/>
    <x v="0"/>
    <x v="2"/>
    <x v="4"/>
    <n v="-4"/>
    <n v="1"/>
    <x v="1"/>
  </r>
  <r>
    <s v="C6121"/>
    <x v="0"/>
    <x v="0"/>
    <x v="0"/>
    <d v="2025-01-01T00:00:00"/>
    <s v="O10121"/>
    <d v="2024-04-19T00:00:00"/>
    <x v="1"/>
    <x v="3"/>
    <x v="1"/>
    <n v="1"/>
    <n v="1170.1099999999999"/>
    <n v="1170.1099999999999"/>
    <x v="2"/>
    <n v="44"/>
    <d v="2025-01-03T00:00:00"/>
    <n v="408"/>
    <x v="0"/>
    <n v="1"/>
    <d v="2025-09-07T00:00:00"/>
    <x v="0"/>
    <x v="2"/>
    <x v="4"/>
    <n v="2"/>
    <n v="1"/>
    <x v="1"/>
  </r>
  <r>
    <s v="C2211"/>
    <x v="0"/>
    <x v="0"/>
    <x v="0"/>
    <d v="2024-05-24T00:00:00"/>
    <s v="O6211"/>
    <d v="2024-04-19T00:00:00"/>
    <x v="1"/>
    <x v="1"/>
    <x v="1"/>
    <n v="3"/>
    <n v="452.43666666666667"/>
    <n v="1357.31"/>
    <x v="0"/>
    <n v="8"/>
    <d v="2025-07-27T00:00:00"/>
    <n v="108"/>
    <x v="0"/>
    <n v="3"/>
    <d v="2025-06-13T00:00:00"/>
    <x v="1"/>
    <x v="2"/>
    <x v="4"/>
    <n v="429"/>
    <n v="1"/>
    <x v="1"/>
  </r>
  <r>
    <s v="C5279"/>
    <x v="0"/>
    <x v="0"/>
    <x v="0"/>
    <d v="2023-11-18T00:00:00"/>
    <s v="O9279"/>
    <d v="2024-04-19T00:00:00"/>
    <x v="1"/>
    <x v="3"/>
    <x v="3"/>
    <n v="4"/>
    <n v="272.33"/>
    <n v="1089.32"/>
    <x v="1"/>
    <n v="8"/>
    <d v="2025-03-18T00:00:00"/>
    <n v="28"/>
    <x v="0"/>
    <n v="5"/>
    <d v="2024-09-28T00:00:00"/>
    <x v="2"/>
    <x v="2"/>
    <x v="4"/>
    <n v="486"/>
    <n v="1"/>
    <x v="1"/>
  </r>
  <r>
    <s v="C6786"/>
    <x v="0"/>
    <x v="1"/>
    <x v="4"/>
    <d v="2025-02-13T00:00:00"/>
    <s v="O10786"/>
    <d v="2024-04-19T00:00:00"/>
    <x v="3"/>
    <x v="2"/>
    <x v="2"/>
    <n v="2"/>
    <n v="325.52"/>
    <n v="651.04"/>
    <x v="1"/>
    <n v="27"/>
    <d v="2025-07-06T00:00:00"/>
    <n v="483"/>
    <x v="0"/>
    <n v="1"/>
    <d v="2025-04-23T00:00:00"/>
    <x v="0"/>
    <x v="2"/>
    <x v="4"/>
    <n v="143"/>
    <n v="1"/>
    <x v="1"/>
  </r>
  <r>
    <s v="C6588"/>
    <x v="0"/>
    <x v="0"/>
    <x v="3"/>
    <d v="2023-06-12T00:00:00"/>
    <s v="O10588"/>
    <d v="2024-04-19T00:00:00"/>
    <x v="2"/>
    <x v="3"/>
    <x v="3"/>
    <n v="4"/>
    <n v="276.8725"/>
    <n v="1107.49"/>
    <x v="2"/>
    <n v="25"/>
    <d v="2025-06-27T00:00:00"/>
    <n v="141"/>
    <x v="1"/>
    <n v="1"/>
    <d v="2025-04-23T00:00:00"/>
    <x v="0"/>
    <x v="2"/>
    <x v="4"/>
    <n v="746"/>
    <n v="0"/>
    <x v="1"/>
  </r>
  <r>
    <s v="C4530"/>
    <x v="1"/>
    <x v="0"/>
    <x v="4"/>
    <d v="2024-02-07T00:00:00"/>
    <s v="O8530"/>
    <d v="2024-04-19T00:00:00"/>
    <x v="4"/>
    <x v="4"/>
    <x v="2"/>
    <n v="4"/>
    <n v="316.54000000000002"/>
    <n v="1266.1600000000001"/>
    <x v="0"/>
    <n v="22"/>
    <d v="2025-03-01T00:00:00"/>
    <n v="108"/>
    <x v="0"/>
    <n v="2"/>
    <d v="2024-05-09T00:00:00"/>
    <x v="1"/>
    <x v="2"/>
    <x v="4"/>
    <n v="388"/>
    <n v="1"/>
    <x v="1"/>
  </r>
  <r>
    <s v="C6723"/>
    <x v="2"/>
    <x v="1"/>
    <x v="0"/>
    <d v="2024-04-20T00:00:00"/>
    <s v="O10723"/>
    <d v="2024-04-19T00:00:00"/>
    <x v="4"/>
    <x v="4"/>
    <x v="0"/>
    <n v="1"/>
    <n v="613.36"/>
    <n v="613.36"/>
    <x v="2"/>
    <n v="16"/>
    <d v="2024-12-26T00:00:00"/>
    <n v="105"/>
    <x v="0"/>
    <n v="3"/>
    <d v="2024-04-11T00:00:00"/>
    <x v="0"/>
    <x v="2"/>
    <x v="4"/>
    <n v="250"/>
    <n v="1"/>
    <x v="1"/>
  </r>
  <r>
    <s v="C1127"/>
    <x v="0"/>
    <x v="1"/>
    <x v="4"/>
    <d v="2024-05-13T00:00:00"/>
    <s v="O5127"/>
    <d v="2024-04-19T00:00:00"/>
    <x v="3"/>
    <x v="1"/>
    <x v="4"/>
    <n v="5"/>
    <n v="36.238"/>
    <n v="181.19"/>
    <x v="2"/>
    <n v="43"/>
    <d v="2025-03-31T00:00:00"/>
    <n v="192"/>
    <x v="0"/>
    <n v="4"/>
    <d v="2025-12-01T00:00:00"/>
    <x v="0"/>
    <x v="2"/>
    <x v="4"/>
    <n v="322"/>
    <n v="1"/>
    <x v="1"/>
  </r>
  <r>
    <s v="C2326"/>
    <x v="2"/>
    <x v="0"/>
    <x v="1"/>
    <d v="2023-08-11T00:00:00"/>
    <s v="O6326"/>
    <d v="2024-04-20T00:00:00"/>
    <x v="1"/>
    <x v="0"/>
    <x v="1"/>
    <n v="4"/>
    <n v="316.36250000000001"/>
    <n v="1265.45"/>
    <x v="2"/>
    <n v="35"/>
    <d v="2025-10-06T00:00:00"/>
    <n v="216"/>
    <x v="0"/>
    <n v="3"/>
    <d v="2025-06-17T00:00:00"/>
    <x v="2"/>
    <x v="3"/>
    <x v="4"/>
    <n v="787"/>
    <n v="1"/>
    <x v="1"/>
  </r>
  <r>
    <s v="C5553"/>
    <x v="0"/>
    <x v="0"/>
    <x v="2"/>
    <d v="2023-11-23T00:00:00"/>
    <s v="O9553"/>
    <d v="2024-04-20T00:00:00"/>
    <x v="0"/>
    <x v="0"/>
    <x v="4"/>
    <n v="4"/>
    <n v="277.04500000000002"/>
    <n v="1108.18"/>
    <x v="1"/>
    <n v="48"/>
    <d v="2025-05-08T00:00:00"/>
    <n v="397"/>
    <x v="0"/>
    <n v="2"/>
    <d v="2025-07-16T00:00:00"/>
    <x v="2"/>
    <x v="3"/>
    <x v="4"/>
    <n v="532"/>
    <n v="1"/>
    <x v="1"/>
  </r>
  <r>
    <s v="C6618"/>
    <x v="2"/>
    <x v="2"/>
    <x v="4"/>
    <d v="2025-02-23T00:00:00"/>
    <s v="O10618"/>
    <d v="2024-04-20T00:00:00"/>
    <x v="3"/>
    <x v="0"/>
    <x v="1"/>
    <n v="4"/>
    <n v="188.06"/>
    <n v="752.24"/>
    <x v="0"/>
    <n v="4"/>
    <d v="2024-12-28T00:00:00"/>
    <n v="334"/>
    <x v="0"/>
    <n v="3"/>
    <d v="2024-12-10T00:00:00"/>
    <x v="1"/>
    <x v="3"/>
    <x v="4"/>
    <n v="-57"/>
    <n v="1"/>
    <x v="1"/>
  </r>
  <r>
    <s v="C5680"/>
    <x v="1"/>
    <x v="2"/>
    <x v="3"/>
    <d v="2024-05-30T00:00:00"/>
    <s v="O9680"/>
    <d v="2024-04-20T00:00:00"/>
    <x v="0"/>
    <x v="3"/>
    <x v="2"/>
    <n v="3"/>
    <n v="398.19666666666666"/>
    <n v="1194.5899999999999"/>
    <x v="0"/>
    <n v="18"/>
    <d v="2024-12-12T00:00:00"/>
    <n v="198"/>
    <x v="1"/>
    <n v="1"/>
    <d v="2024-10-14T00:00:00"/>
    <x v="0"/>
    <x v="3"/>
    <x v="4"/>
    <n v="196"/>
    <n v="0"/>
    <x v="1"/>
  </r>
  <r>
    <s v="C1455"/>
    <x v="2"/>
    <x v="2"/>
    <x v="0"/>
    <d v="2023-02-11T00:00:00"/>
    <s v="O5455"/>
    <d v="2024-04-20T00:00:00"/>
    <x v="3"/>
    <x v="0"/>
    <x v="1"/>
    <n v="5"/>
    <n v="20.097999999999999"/>
    <n v="100.49"/>
    <x v="2"/>
    <n v="30"/>
    <d v="2025-03-23T00:00:00"/>
    <n v="87"/>
    <x v="0"/>
    <n v="4"/>
    <d v="2024-11-25T00:00:00"/>
    <x v="1"/>
    <x v="3"/>
    <x v="4"/>
    <n v="771"/>
    <n v="1"/>
    <x v="1"/>
  </r>
  <r>
    <s v="C5908"/>
    <x v="1"/>
    <x v="1"/>
    <x v="0"/>
    <d v="2023-08-12T00:00:00"/>
    <s v="O9908"/>
    <d v="2024-04-20T00:00:00"/>
    <x v="1"/>
    <x v="1"/>
    <x v="3"/>
    <n v="2"/>
    <n v="144.11500000000001"/>
    <n v="288.23"/>
    <x v="2"/>
    <n v="6"/>
    <d v="2025-02-18T00:00:00"/>
    <n v="98"/>
    <x v="0"/>
    <n v="3"/>
    <d v="2025-05-21T00:00:00"/>
    <x v="1"/>
    <x v="3"/>
    <x v="4"/>
    <n v="556"/>
    <n v="1"/>
    <x v="1"/>
  </r>
  <r>
    <s v="C6749"/>
    <x v="1"/>
    <x v="2"/>
    <x v="1"/>
    <d v="2025-01-31T00:00:00"/>
    <s v="O10749"/>
    <d v="2024-04-20T00:00:00"/>
    <x v="1"/>
    <x v="2"/>
    <x v="0"/>
    <n v="2"/>
    <n v="219.28"/>
    <n v="438.56"/>
    <x v="2"/>
    <n v="10"/>
    <d v="2024-08-29T00:00:00"/>
    <n v="403"/>
    <x v="0"/>
    <n v="3"/>
    <d v="2025-02-16T00:00:00"/>
    <x v="1"/>
    <x v="3"/>
    <x v="4"/>
    <n v="-155"/>
    <n v="1"/>
    <x v="1"/>
  </r>
  <r>
    <s v="C1902"/>
    <x v="0"/>
    <x v="0"/>
    <x v="2"/>
    <d v="2024-05-23T00:00:00"/>
    <s v="O5902"/>
    <d v="2024-04-21T00:00:00"/>
    <x v="0"/>
    <x v="0"/>
    <x v="2"/>
    <n v="5"/>
    <n v="140.61199999999999"/>
    <n v="703.06"/>
    <x v="2"/>
    <n v="37"/>
    <d v="2025-08-15T00:00:00"/>
    <n v="373"/>
    <x v="0"/>
    <n v="2"/>
    <d v="2024-10-22T00:00:00"/>
    <x v="1"/>
    <x v="4"/>
    <x v="4"/>
    <n v="449"/>
    <n v="1"/>
    <x v="1"/>
  </r>
  <r>
    <s v="C4460"/>
    <x v="2"/>
    <x v="1"/>
    <x v="2"/>
    <d v="2024-12-15T00:00:00"/>
    <s v="O8460"/>
    <d v="2024-04-21T00:00:00"/>
    <x v="0"/>
    <x v="4"/>
    <x v="1"/>
    <n v="3"/>
    <n v="394.53"/>
    <n v="1183.5899999999999"/>
    <x v="2"/>
    <n v="5"/>
    <d v="2025-07-18T00:00:00"/>
    <n v="431"/>
    <x v="1"/>
    <n v="1"/>
    <d v="2025-01-07T00:00:00"/>
    <x v="1"/>
    <x v="4"/>
    <x v="4"/>
    <n v="215"/>
    <n v="0"/>
    <x v="1"/>
  </r>
  <r>
    <s v="C2491"/>
    <x v="0"/>
    <x v="2"/>
    <x v="1"/>
    <d v="2025-05-15T00:00:00"/>
    <s v="O6491"/>
    <d v="2024-04-21T00:00:00"/>
    <x v="4"/>
    <x v="1"/>
    <x v="1"/>
    <n v="4"/>
    <n v="283.9425"/>
    <n v="1135.77"/>
    <x v="0"/>
    <n v="39"/>
    <d v="2024-03-11T00:00:00"/>
    <n v="385"/>
    <x v="0"/>
    <n v="2"/>
    <d v="2025-06-17T00:00:00"/>
    <x v="1"/>
    <x v="4"/>
    <x v="4"/>
    <n v="-430"/>
    <n v="1"/>
    <x v="1"/>
  </r>
  <r>
    <s v="C4668"/>
    <x v="2"/>
    <x v="2"/>
    <x v="4"/>
    <d v="2025-06-25T00:00:00"/>
    <s v="O8668"/>
    <d v="2024-04-21T00:00:00"/>
    <x v="1"/>
    <x v="3"/>
    <x v="4"/>
    <n v="4"/>
    <n v="51.022500000000001"/>
    <n v="204.09"/>
    <x v="0"/>
    <n v="28"/>
    <d v="2025-06-28T00:00:00"/>
    <n v="354"/>
    <x v="0"/>
    <n v="3"/>
    <d v="2025-03-04T00:00:00"/>
    <x v="1"/>
    <x v="4"/>
    <x v="4"/>
    <n v="3"/>
    <n v="1"/>
    <x v="1"/>
  </r>
  <r>
    <s v="C2391"/>
    <x v="2"/>
    <x v="1"/>
    <x v="4"/>
    <d v="2025-08-21T00:00:00"/>
    <s v="O6391"/>
    <d v="2024-04-21T00:00:00"/>
    <x v="1"/>
    <x v="3"/>
    <x v="2"/>
    <n v="2"/>
    <n v="685.16"/>
    <n v="1370.32"/>
    <x v="2"/>
    <n v="20"/>
    <d v="2025-05-21T00:00:00"/>
    <n v="416"/>
    <x v="1"/>
    <n v="4"/>
    <d v="2025-07-13T00:00:00"/>
    <x v="0"/>
    <x v="4"/>
    <x v="4"/>
    <n v="-92"/>
    <n v="0"/>
    <x v="1"/>
  </r>
  <r>
    <s v="C6942"/>
    <x v="1"/>
    <x v="2"/>
    <x v="0"/>
    <d v="2023-12-11T00:00:00"/>
    <s v="O10942"/>
    <d v="2024-04-21T00:00:00"/>
    <x v="1"/>
    <x v="2"/>
    <x v="3"/>
    <n v="2"/>
    <n v="483.375"/>
    <n v="966.75"/>
    <x v="0"/>
    <n v="43"/>
    <d v="2024-08-28T00:00:00"/>
    <n v="66"/>
    <x v="1"/>
    <n v="2"/>
    <d v="2025-05-18T00:00:00"/>
    <x v="1"/>
    <x v="4"/>
    <x v="4"/>
    <n v="261"/>
    <n v="0"/>
    <x v="1"/>
  </r>
  <r>
    <s v="C4770"/>
    <x v="1"/>
    <x v="0"/>
    <x v="4"/>
    <d v="2024-11-29T00:00:00"/>
    <s v="O8770"/>
    <d v="2024-04-21T00:00:00"/>
    <x v="1"/>
    <x v="2"/>
    <x v="0"/>
    <n v="2"/>
    <n v="358.02"/>
    <n v="716.04"/>
    <x v="2"/>
    <n v="3"/>
    <d v="2025-04-20T00:00:00"/>
    <n v="111"/>
    <x v="0"/>
    <n v="4"/>
    <d v="2025-03-29T00:00:00"/>
    <x v="1"/>
    <x v="4"/>
    <x v="4"/>
    <n v="142"/>
    <n v="1"/>
    <x v="1"/>
  </r>
  <r>
    <s v="C4418"/>
    <x v="0"/>
    <x v="2"/>
    <x v="3"/>
    <d v="2024-10-18T00:00:00"/>
    <s v="O8418"/>
    <d v="2024-04-21T00:00:00"/>
    <x v="2"/>
    <x v="1"/>
    <x v="4"/>
    <n v="5"/>
    <n v="117.724"/>
    <n v="588.62"/>
    <x v="1"/>
    <n v="32"/>
    <d v="2025-09-06T00:00:00"/>
    <n v="235"/>
    <x v="0"/>
    <n v="3"/>
    <d v="2025-09-08T00:00:00"/>
    <x v="1"/>
    <x v="4"/>
    <x v="4"/>
    <n v="323"/>
    <n v="1"/>
    <x v="1"/>
  </r>
  <r>
    <s v="C2227"/>
    <x v="1"/>
    <x v="0"/>
    <x v="2"/>
    <d v="2024-03-08T00:00:00"/>
    <s v="O6227"/>
    <d v="2024-04-21T00:00:00"/>
    <x v="1"/>
    <x v="4"/>
    <x v="2"/>
    <n v="5"/>
    <n v="122.59400000000001"/>
    <n v="612.97"/>
    <x v="1"/>
    <n v="3"/>
    <d v="2025-02-03T00:00:00"/>
    <n v="239"/>
    <x v="1"/>
    <n v="3"/>
    <d v="2024-12-18T00:00:00"/>
    <x v="0"/>
    <x v="4"/>
    <x v="4"/>
    <n v="332"/>
    <n v="0"/>
    <x v="1"/>
  </r>
  <r>
    <s v="C5368"/>
    <x v="1"/>
    <x v="2"/>
    <x v="3"/>
    <d v="2025-07-24T00:00:00"/>
    <s v="O9368"/>
    <d v="2024-04-21T00:00:00"/>
    <x v="0"/>
    <x v="2"/>
    <x v="0"/>
    <n v="4"/>
    <n v="155.58250000000001"/>
    <n v="622.33000000000004"/>
    <x v="1"/>
    <n v="16"/>
    <d v="2024-09-18T00:00:00"/>
    <n v="405"/>
    <x v="1"/>
    <n v="3"/>
    <d v="2025-06-06T00:00:00"/>
    <x v="2"/>
    <x v="4"/>
    <x v="4"/>
    <n v="-309"/>
    <n v="0"/>
    <x v="1"/>
  </r>
  <r>
    <s v="C5803"/>
    <x v="0"/>
    <x v="1"/>
    <x v="4"/>
    <d v="2023-05-09T00:00:00"/>
    <s v="O9803"/>
    <d v="2024-04-21T00:00:00"/>
    <x v="0"/>
    <x v="1"/>
    <x v="3"/>
    <n v="5"/>
    <n v="236.03200000000001"/>
    <n v="1180.1600000000001"/>
    <x v="1"/>
    <n v="37"/>
    <d v="2025-05-23T00:00:00"/>
    <n v="494"/>
    <x v="0"/>
    <n v="1"/>
    <d v="2024-07-12T00:00:00"/>
    <x v="2"/>
    <x v="4"/>
    <x v="4"/>
    <n v="745"/>
    <n v="1"/>
    <x v="1"/>
  </r>
  <r>
    <s v="C6119"/>
    <x v="2"/>
    <x v="2"/>
    <x v="2"/>
    <d v="2023-03-10T00:00:00"/>
    <s v="O10119"/>
    <d v="2024-04-21T00:00:00"/>
    <x v="4"/>
    <x v="0"/>
    <x v="4"/>
    <n v="5"/>
    <n v="156.00399999999999"/>
    <n v="780.02"/>
    <x v="0"/>
    <n v="39"/>
    <d v="2025-01-23T00:00:00"/>
    <n v="203"/>
    <x v="0"/>
    <n v="3"/>
    <d v="2025-06-04T00:00:00"/>
    <x v="2"/>
    <x v="4"/>
    <x v="4"/>
    <n v="685"/>
    <n v="1"/>
    <x v="1"/>
  </r>
  <r>
    <s v="C3076"/>
    <x v="2"/>
    <x v="0"/>
    <x v="4"/>
    <d v="2025-06-07T00:00:00"/>
    <s v="O7076"/>
    <d v="2024-04-21T00:00:00"/>
    <x v="3"/>
    <x v="2"/>
    <x v="2"/>
    <n v="3"/>
    <n v="151.37666666666667"/>
    <n v="454.13"/>
    <x v="2"/>
    <n v="3"/>
    <d v="2024-08-23T00:00:00"/>
    <n v="298"/>
    <x v="1"/>
    <n v="2"/>
    <d v="2025-06-14T00:00:00"/>
    <x v="0"/>
    <x v="4"/>
    <x v="4"/>
    <n v="-288"/>
    <n v="0"/>
    <x v="1"/>
  </r>
  <r>
    <s v="C6714"/>
    <x v="1"/>
    <x v="0"/>
    <x v="4"/>
    <d v="2025-05-31T00:00:00"/>
    <s v="O10714"/>
    <d v="2024-04-21T00:00:00"/>
    <x v="0"/>
    <x v="2"/>
    <x v="2"/>
    <n v="3"/>
    <n v="384.00666666666666"/>
    <n v="1152.02"/>
    <x v="0"/>
    <n v="40"/>
    <d v="2025-07-15T00:00:00"/>
    <n v="72"/>
    <x v="0"/>
    <n v="5"/>
    <d v="2025-07-08T00:00:00"/>
    <x v="1"/>
    <x v="4"/>
    <x v="4"/>
    <n v="45"/>
    <n v="1"/>
    <x v="1"/>
  </r>
  <r>
    <s v="C4487"/>
    <x v="0"/>
    <x v="0"/>
    <x v="0"/>
    <d v="2024-09-05T00:00:00"/>
    <s v="O8487"/>
    <d v="2024-04-22T00:00:00"/>
    <x v="2"/>
    <x v="2"/>
    <x v="3"/>
    <n v="3"/>
    <n v="475.01333333333332"/>
    <n v="1425.04"/>
    <x v="1"/>
    <n v="34"/>
    <d v="2025-06-15T00:00:00"/>
    <n v="364"/>
    <x v="0"/>
    <n v="1"/>
    <d v="2025-11-07T00:00:00"/>
    <x v="1"/>
    <x v="5"/>
    <x v="4"/>
    <n v="283"/>
    <n v="1"/>
    <x v="1"/>
  </r>
  <r>
    <s v="C1460"/>
    <x v="2"/>
    <x v="2"/>
    <x v="0"/>
    <d v="2024-09-22T00:00:00"/>
    <s v="O5460"/>
    <d v="2024-04-22T00:00:00"/>
    <x v="3"/>
    <x v="0"/>
    <x v="3"/>
    <n v="1"/>
    <n v="1015.44"/>
    <n v="1015.44"/>
    <x v="2"/>
    <n v="33"/>
    <d v="2024-08-25T00:00:00"/>
    <n v="424"/>
    <x v="0"/>
    <n v="5"/>
    <d v="2025-10-08T00:00:00"/>
    <x v="1"/>
    <x v="5"/>
    <x v="4"/>
    <n v="-28"/>
    <n v="1"/>
    <x v="1"/>
  </r>
  <r>
    <s v="C2026"/>
    <x v="0"/>
    <x v="0"/>
    <x v="4"/>
    <d v="2024-10-12T00:00:00"/>
    <s v="O6026"/>
    <d v="2024-04-22T00:00:00"/>
    <x v="0"/>
    <x v="4"/>
    <x v="3"/>
    <n v="4"/>
    <n v="295.7"/>
    <n v="1182.8"/>
    <x v="2"/>
    <n v="40"/>
    <d v="2025-05-26T00:00:00"/>
    <n v="491"/>
    <x v="0"/>
    <n v="3"/>
    <d v="2024-09-13T00:00:00"/>
    <x v="1"/>
    <x v="5"/>
    <x v="4"/>
    <n v="226"/>
    <n v="1"/>
    <x v="1"/>
  </r>
  <r>
    <s v="C5939"/>
    <x v="2"/>
    <x v="1"/>
    <x v="1"/>
    <d v="2025-04-19T00:00:00"/>
    <s v="O9939"/>
    <d v="2024-04-22T00:00:00"/>
    <x v="0"/>
    <x v="4"/>
    <x v="3"/>
    <n v="1"/>
    <n v="786.54"/>
    <n v="786.54"/>
    <x v="2"/>
    <n v="42"/>
    <d v="2025-03-04T00:00:00"/>
    <n v="298"/>
    <x v="1"/>
    <n v="4"/>
    <d v="2024-09-28T00:00:00"/>
    <x v="0"/>
    <x v="5"/>
    <x v="4"/>
    <n v="-46"/>
    <n v="0"/>
    <x v="1"/>
  </r>
  <r>
    <s v="C4055"/>
    <x v="0"/>
    <x v="2"/>
    <x v="3"/>
    <d v="2025-10-08T00:00:00"/>
    <s v="O8055"/>
    <d v="2024-04-22T00:00:00"/>
    <x v="2"/>
    <x v="1"/>
    <x v="1"/>
    <n v="2"/>
    <n v="437.86500000000001"/>
    <n v="875.73"/>
    <x v="1"/>
    <n v="30"/>
    <d v="2025-04-03T00:00:00"/>
    <n v="155"/>
    <x v="1"/>
    <n v="3"/>
    <d v="2024-09-26T00:00:00"/>
    <x v="1"/>
    <x v="5"/>
    <x v="4"/>
    <n v="-188"/>
    <n v="0"/>
    <x v="1"/>
  </r>
  <r>
    <s v="C5659"/>
    <x v="0"/>
    <x v="0"/>
    <x v="1"/>
    <d v="2024-07-04T00:00:00"/>
    <s v="O9659"/>
    <d v="2024-04-22T00:00:00"/>
    <x v="1"/>
    <x v="0"/>
    <x v="1"/>
    <n v="4"/>
    <n v="39.89"/>
    <n v="159.56"/>
    <x v="2"/>
    <n v="35"/>
    <d v="2025-03-08T00:00:00"/>
    <n v="380"/>
    <x v="0"/>
    <n v="1"/>
    <d v="2025-04-19T00:00:00"/>
    <x v="0"/>
    <x v="5"/>
    <x v="4"/>
    <n v="247"/>
    <n v="1"/>
    <x v="1"/>
  </r>
  <r>
    <s v="C3097"/>
    <x v="0"/>
    <x v="2"/>
    <x v="3"/>
    <d v="2025-06-01T00:00:00"/>
    <s v="O7097"/>
    <d v="2024-04-22T00:00:00"/>
    <x v="1"/>
    <x v="2"/>
    <x v="4"/>
    <n v="5"/>
    <n v="52.205999999999996"/>
    <n v="261.02999999999997"/>
    <x v="1"/>
    <n v="25"/>
    <d v="2025-04-04T00:00:00"/>
    <n v="171"/>
    <x v="0"/>
    <n v="4"/>
    <d v="2024-07-11T00:00:00"/>
    <x v="0"/>
    <x v="5"/>
    <x v="4"/>
    <n v="-58"/>
    <n v="1"/>
    <x v="1"/>
  </r>
  <r>
    <s v="C2590"/>
    <x v="0"/>
    <x v="2"/>
    <x v="1"/>
    <d v="2023-11-14T00:00:00"/>
    <s v="O6590"/>
    <d v="2024-04-22T00:00:00"/>
    <x v="2"/>
    <x v="2"/>
    <x v="3"/>
    <n v="4"/>
    <n v="180.41499999999999"/>
    <n v="721.66"/>
    <x v="2"/>
    <n v="20"/>
    <d v="2024-12-14T00:00:00"/>
    <n v="158"/>
    <x v="1"/>
    <n v="4"/>
    <d v="2024-01-12T00:00:00"/>
    <x v="0"/>
    <x v="5"/>
    <x v="4"/>
    <n v="396"/>
    <n v="0"/>
    <x v="1"/>
  </r>
  <r>
    <s v="C1503"/>
    <x v="2"/>
    <x v="2"/>
    <x v="3"/>
    <d v="2025-12-03T00:00:00"/>
    <s v="O5503"/>
    <d v="2024-04-22T00:00:00"/>
    <x v="2"/>
    <x v="3"/>
    <x v="2"/>
    <n v="5"/>
    <n v="38.683999999999997"/>
    <n v="193.42"/>
    <x v="0"/>
    <n v="49"/>
    <d v="2025-02-26T00:00:00"/>
    <n v="75"/>
    <x v="0"/>
    <n v="2"/>
    <d v="2024-11-10T00:00:00"/>
    <x v="1"/>
    <x v="5"/>
    <x v="4"/>
    <n v="-280"/>
    <n v="1"/>
    <x v="1"/>
  </r>
  <r>
    <s v="C3497"/>
    <x v="1"/>
    <x v="1"/>
    <x v="2"/>
    <d v="2024-06-18T00:00:00"/>
    <s v="O7497"/>
    <d v="2024-04-22T00:00:00"/>
    <x v="0"/>
    <x v="3"/>
    <x v="4"/>
    <n v="4"/>
    <n v="55.577500000000001"/>
    <n v="222.31"/>
    <x v="1"/>
    <n v="4"/>
    <d v="2025-11-05T00:00:00"/>
    <n v="450"/>
    <x v="1"/>
    <n v="4"/>
    <d v="2025-08-06T00:00:00"/>
    <x v="2"/>
    <x v="5"/>
    <x v="4"/>
    <n v="505"/>
    <n v="0"/>
    <x v="1"/>
  </r>
  <r>
    <s v="C4774"/>
    <x v="1"/>
    <x v="0"/>
    <x v="4"/>
    <d v="2023-11-29T00:00:00"/>
    <s v="O8774"/>
    <d v="2024-04-23T00:00:00"/>
    <x v="4"/>
    <x v="1"/>
    <x v="0"/>
    <n v="3"/>
    <n v="169.67333333333332"/>
    <n v="509.02"/>
    <x v="0"/>
    <n v="46"/>
    <d v="2024-11-25T00:00:00"/>
    <n v="193"/>
    <x v="0"/>
    <n v="4"/>
    <d v="2025-04-04T00:00:00"/>
    <x v="0"/>
    <x v="6"/>
    <x v="4"/>
    <n v="362"/>
    <n v="1"/>
    <x v="1"/>
  </r>
  <r>
    <s v="C1965"/>
    <x v="2"/>
    <x v="2"/>
    <x v="2"/>
    <d v="2024-12-15T00:00:00"/>
    <s v="O5965"/>
    <d v="2024-04-23T00:00:00"/>
    <x v="2"/>
    <x v="1"/>
    <x v="0"/>
    <n v="2"/>
    <n v="160.97999999999999"/>
    <n v="321.95999999999998"/>
    <x v="1"/>
    <n v="25"/>
    <d v="2025-09-07T00:00:00"/>
    <n v="222"/>
    <x v="1"/>
    <n v="1"/>
    <d v="2025-07-06T00:00:00"/>
    <x v="0"/>
    <x v="6"/>
    <x v="4"/>
    <n v="266"/>
    <n v="0"/>
    <x v="1"/>
  </r>
  <r>
    <s v="C4045"/>
    <x v="1"/>
    <x v="2"/>
    <x v="1"/>
    <d v="2025-04-02T00:00:00"/>
    <s v="O8045"/>
    <d v="2024-04-23T00:00:00"/>
    <x v="2"/>
    <x v="1"/>
    <x v="2"/>
    <n v="4"/>
    <n v="222.42750000000001"/>
    <n v="889.71"/>
    <x v="0"/>
    <n v="13"/>
    <d v="2025-06-02T00:00:00"/>
    <n v="126"/>
    <x v="0"/>
    <n v="4"/>
    <d v="2024-11-12T00:00:00"/>
    <x v="1"/>
    <x v="6"/>
    <x v="4"/>
    <n v="61"/>
    <n v="1"/>
    <x v="1"/>
  </r>
  <r>
    <s v="C6269"/>
    <x v="2"/>
    <x v="0"/>
    <x v="4"/>
    <d v="2024-10-30T00:00:00"/>
    <s v="O10269"/>
    <d v="2024-04-23T00:00:00"/>
    <x v="2"/>
    <x v="4"/>
    <x v="2"/>
    <n v="4"/>
    <n v="40.895000000000003"/>
    <n v="163.58000000000001"/>
    <x v="2"/>
    <n v="6"/>
    <d v="2025-07-20T00:00:00"/>
    <n v="272"/>
    <x v="0"/>
    <n v="3"/>
    <d v="2025-05-03T00:00:00"/>
    <x v="0"/>
    <x v="6"/>
    <x v="4"/>
    <n v="263"/>
    <n v="1"/>
    <x v="1"/>
  </r>
  <r>
    <s v="C1210"/>
    <x v="1"/>
    <x v="0"/>
    <x v="1"/>
    <d v="2024-09-07T00:00:00"/>
    <s v="O5210"/>
    <d v="2024-04-23T00:00:00"/>
    <x v="0"/>
    <x v="3"/>
    <x v="1"/>
    <n v="3"/>
    <n v="419.90666666666669"/>
    <n v="1259.72"/>
    <x v="2"/>
    <n v="39"/>
    <d v="2025-12-04T00:00:00"/>
    <n v="59"/>
    <x v="1"/>
    <n v="1"/>
    <d v="2025-04-07T00:00:00"/>
    <x v="1"/>
    <x v="6"/>
    <x v="4"/>
    <n v="453"/>
    <n v="0"/>
    <x v="1"/>
  </r>
  <r>
    <s v="C4850"/>
    <x v="1"/>
    <x v="2"/>
    <x v="4"/>
    <d v="2025-07-14T00:00:00"/>
    <s v="O8850"/>
    <d v="2024-04-23T00:00:00"/>
    <x v="3"/>
    <x v="3"/>
    <x v="0"/>
    <n v="1"/>
    <n v="452.54"/>
    <n v="452.54"/>
    <x v="0"/>
    <n v="27"/>
    <d v="2025-06-30T00:00:00"/>
    <n v="467"/>
    <x v="1"/>
    <n v="5"/>
    <d v="2024-02-11T00:00:00"/>
    <x v="1"/>
    <x v="6"/>
    <x v="4"/>
    <n v="-14"/>
    <n v="0"/>
    <x v="1"/>
  </r>
  <r>
    <s v="C2443"/>
    <x v="0"/>
    <x v="0"/>
    <x v="4"/>
    <d v="2023-08-31T00:00:00"/>
    <s v="O6443"/>
    <d v="2024-04-23T00:00:00"/>
    <x v="2"/>
    <x v="3"/>
    <x v="3"/>
    <n v="3"/>
    <n v="466.50333333333333"/>
    <n v="1399.51"/>
    <x v="2"/>
    <n v="6"/>
    <d v="2025-02-24T00:00:00"/>
    <n v="4"/>
    <x v="1"/>
    <n v="4"/>
    <d v="2024-08-31T00:00:00"/>
    <x v="0"/>
    <x v="6"/>
    <x v="4"/>
    <n v="543"/>
    <n v="0"/>
    <x v="1"/>
  </r>
  <r>
    <s v="C4874"/>
    <x v="2"/>
    <x v="2"/>
    <x v="2"/>
    <d v="2024-10-04T00:00:00"/>
    <s v="O8874"/>
    <d v="2024-04-23T00:00:00"/>
    <x v="2"/>
    <x v="0"/>
    <x v="3"/>
    <n v="1"/>
    <n v="501.59"/>
    <n v="501.59"/>
    <x v="2"/>
    <n v="4"/>
    <d v="2025-10-02T00:00:00"/>
    <n v="139"/>
    <x v="1"/>
    <n v="2"/>
    <d v="2024-09-14T00:00:00"/>
    <x v="1"/>
    <x v="6"/>
    <x v="4"/>
    <n v="363"/>
    <n v="0"/>
    <x v="1"/>
  </r>
  <r>
    <s v="C2206"/>
    <x v="1"/>
    <x v="1"/>
    <x v="0"/>
    <d v="2024-03-21T00:00:00"/>
    <s v="O6206"/>
    <d v="2024-04-23T00:00:00"/>
    <x v="4"/>
    <x v="2"/>
    <x v="3"/>
    <n v="5"/>
    <n v="156.70599999999999"/>
    <n v="783.53"/>
    <x v="2"/>
    <n v="11"/>
    <d v="2025-02-03T00:00:00"/>
    <n v="276"/>
    <x v="0"/>
    <n v="2"/>
    <d v="2025-12-05T00:00:00"/>
    <x v="2"/>
    <x v="6"/>
    <x v="4"/>
    <n v="319"/>
    <n v="1"/>
    <x v="1"/>
  </r>
  <r>
    <s v="C5783"/>
    <x v="2"/>
    <x v="2"/>
    <x v="1"/>
    <d v="2025-06-29T00:00:00"/>
    <s v="O9783"/>
    <d v="2024-04-23T00:00:00"/>
    <x v="2"/>
    <x v="4"/>
    <x v="3"/>
    <n v="4"/>
    <n v="91.06"/>
    <n v="364.24"/>
    <x v="2"/>
    <n v="25"/>
    <d v="2025-07-02T00:00:00"/>
    <n v="220"/>
    <x v="1"/>
    <n v="2"/>
    <d v="2025-11-08T00:00:00"/>
    <x v="1"/>
    <x v="6"/>
    <x v="4"/>
    <n v="3"/>
    <n v="0"/>
    <x v="1"/>
  </r>
  <r>
    <s v="C4712"/>
    <x v="0"/>
    <x v="0"/>
    <x v="0"/>
    <d v="2023-06-11T00:00:00"/>
    <s v="O8712"/>
    <d v="2024-04-23T00:00:00"/>
    <x v="4"/>
    <x v="4"/>
    <x v="4"/>
    <n v="4"/>
    <n v="312.92500000000001"/>
    <n v="1251.7"/>
    <x v="2"/>
    <n v="22"/>
    <d v="2025-07-19T00:00:00"/>
    <n v="218"/>
    <x v="1"/>
    <n v="2"/>
    <d v="2025-06-17T00:00:00"/>
    <x v="1"/>
    <x v="6"/>
    <x v="4"/>
    <n v="769"/>
    <n v="0"/>
    <x v="1"/>
  </r>
  <r>
    <s v="C3132"/>
    <x v="0"/>
    <x v="0"/>
    <x v="4"/>
    <d v="2025-02-14T00:00:00"/>
    <s v="O7132"/>
    <d v="2024-04-24T00:00:00"/>
    <x v="1"/>
    <x v="0"/>
    <x v="2"/>
    <n v="4"/>
    <n v="104.3475"/>
    <n v="417.39"/>
    <x v="1"/>
    <n v="37"/>
    <d v="2024-08-10T00:00:00"/>
    <n v="180"/>
    <x v="0"/>
    <n v="3"/>
    <d v="2024-07-12T00:00:00"/>
    <x v="2"/>
    <x v="0"/>
    <x v="4"/>
    <n v="-188"/>
    <n v="1"/>
    <x v="1"/>
  </r>
  <r>
    <s v="C3540"/>
    <x v="0"/>
    <x v="1"/>
    <x v="4"/>
    <d v="2023-11-24T00:00:00"/>
    <s v="O7540"/>
    <d v="2024-04-24T00:00:00"/>
    <x v="1"/>
    <x v="4"/>
    <x v="2"/>
    <n v="1"/>
    <n v="153.81"/>
    <n v="153.81"/>
    <x v="2"/>
    <n v="17"/>
    <d v="2025-02-18T00:00:00"/>
    <n v="106"/>
    <x v="0"/>
    <n v="3"/>
    <d v="2024-12-27T00:00:00"/>
    <x v="1"/>
    <x v="0"/>
    <x v="4"/>
    <n v="452"/>
    <n v="1"/>
    <x v="1"/>
  </r>
  <r>
    <s v="C4265"/>
    <x v="1"/>
    <x v="0"/>
    <x v="1"/>
    <d v="2024-03-17T00:00:00"/>
    <s v="O8265"/>
    <d v="2024-04-24T00:00:00"/>
    <x v="4"/>
    <x v="1"/>
    <x v="2"/>
    <n v="3"/>
    <n v="202.08"/>
    <n v="606.24"/>
    <x v="0"/>
    <n v="10"/>
    <d v="2024-11-14T00:00:00"/>
    <n v="125"/>
    <x v="1"/>
    <n v="2"/>
    <d v="2025-04-24T00:00:00"/>
    <x v="1"/>
    <x v="0"/>
    <x v="4"/>
    <n v="242"/>
    <n v="0"/>
    <x v="1"/>
  </r>
  <r>
    <s v="C6582"/>
    <x v="2"/>
    <x v="2"/>
    <x v="4"/>
    <d v="2023-12-10T00:00:00"/>
    <s v="O10582"/>
    <d v="2024-04-24T00:00:00"/>
    <x v="4"/>
    <x v="0"/>
    <x v="1"/>
    <n v="4"/>
    <n v="305.09500000000003"/>
    <n v="1220.3800000000001"/>
    <x v="0"/>
    <n v="42"/>
    <d v="2025-06-25T00:00:00"/>
    <n v="409"/>
    <x v="0"/>
    <n v="4"/>
    <d v="2024-11-09T00:00:00"/>
    <x v="0"/>
    <x v="0"/>
    <x v="4"/>
    <n v="563"/>
    <n v="1"/>
    <x v="1"/>
  </r>
  <r>
    <s v="C3195"/>
    <x v="1"/>
    <x v="0"/>
    <x v="3"/>
    <d v="2025-06-30T00:00:00"/>
    <s v="O7195"/>
    <d v="2024-04-24T00:00:00"/>
    <x v="4"/>
    <x v="2"/>
    <x v="2"/>
    <n v="5"/>
    <n v="260.19200000000001"/>
    <n v="1300.96"/>
    <x v="2"/>
    <n v="8"/>
    <d v="2025-10-02T00:00:00"/>
    <n v="269"/>
    <x v="1"/>
    <n v="5"/>
    <d v="2024-10-25T00:00:00"/>
    <x v="0"/>
    <x v="0"/>
    <x v="4"/>
    <n v="94"/>
    <n v="0"/>
    <x v="1"/>
  </r>
  <r>
    <s v="C3466"/>
    <x v="0"/>
    <x v="1"/>
    <x v="3"/>
    <d v="2023-11-11T00:00:00"/>
    <s v="O7466"/>
    <d v="2024-04-24T00:00:00"/>
    <x v="0"/>
    <x v="4"/>
    <x v="0"/>
    <n v="4"/>
    <n v="119.095"/>
    <n v="476.38"/>
    <x v="1"/>
    <n v="27"/>
    <d v="2024-11-28T00:00:00"/>
    <n v="222"/>
    <x v="1"/>
    <n v="1"/>
    <d v="2025-08-05T00:00:00"/>
    <x v="0"/>
    <x v="0"/>
    <x v="4"/>
    <n v="383"/>
    <n v="0"/>
    <x v="1"/>
  </r>
  <r>
    <s v="C2671"/>
    <x v="2"/>
    <x v="1"/>
    <x v="1"/>
    <d v="2024-07-11T00:00:00"/>
    <s v="O6671"/>
    <d v="2024-04-24T00:00:00"/>
    <x v="0"/>
    <x v="3"/>
    <x v="4"/>
    <n v="3"/>
    <n v="214.75666666666666"/>
    <n v="644.27"/>
    <x v="0"/>
    <n v="17"/>
    <d v="2024-12-12T00:00:00"/>
    <n v="265"/>
    <x v="1"/>
    <n v="2"/>
    <d v="2025-06-13T00:00:00"/>
    <x v="2"/>
    <x v="0"/>
    <x v="4"/>
    <n v="154"/>
    <n v="0"/>
    <x v="1"/>
  </r>
  <r>
    <s v="C4172"/>
    <x v="2"/>
    <x v="2"/>
    <x v="3"/>
    <d v="2024-11-08T00:00:00"/>
    <s v="O8172"/>
    <d v="2024-04-24T00:00:00"/>
    <x v="0"/>
    <x v="3"/>
    <x v="3"/>
    <n v="1"/>
    <n v="125.81"/>
    <n v="125.81"/>
    <x v="2"/>
    <n v="47"/>
    <d v="2025-08-04T00:00:00"/>
    <n v="311"/>
    <x v="0"/>
    <n v="4"/>
    <d v="2024-09-12T00:00:00"/>
    <x v="0"/>
    <x v="0"/>
    <x v="4"/>
    <n v="269"/>
    <n v="1"/>
    <x v="1"/>
  </r>
  <r>
    <s v="C1254"/>
    <x v="1"/>
    <x v="0"/>
    <x v="4"/>
    <d v="2023-12-26T00:00:00"/>
    <s v="O5254"/>
    <d v="2024-04-24T00:00:00"/>
    <x v="2"/>
    <x v="3"/>
    <x v="3"/>
    <n v="1"/>
    <n v="1492.01"/>
    <n v="1492.01"/>
    <x v="0"/>
    <n v="28"/>
    <d v="2025-09-03T00:00:00"/>
    <n v="433"/>
    <x v="0"/>
    <n v="4"/>
    <d v="2024-09-24T00:00:00"/>
    <x v="0"/>
    <x v="0"/>
    <x v="4"/>
    <n v="617"/>
    <n v="1"/>
    <x v="1"/>
  </r>
  <r>
    <s v="C5660"/>
    <x v="0"/>
    <x v="0"/>
    <x v="3"/>
    <d v="2025-07-05T00:00:00"/>
    <s v="O9660"/>
    <d v="2024-04-24T00:00:00"/>
    <x v="4"/>
    <x v="4"/>
    <x v="0"/>
    <n v="4"/>
    <n v="374.54"/>
    <n v="1498.16"/>
    <x v="0"/>
    <n v="42"/>
    <d v="2024-12-12T00:00:00"/>
    <n v="446"/>
    <x v="0"/>
    <n v="4"/>
    <d v="2024-10-11T00:00:00"/>
    <x v="2"/>
    <x v="0"/>
    <x v="4"/>
    <n v="-205"/>
    <n v="1"/>
    <x v="1"/>
  </r>
  <r>
    <s v="C1071"/>
    <x v="0"/>
    <x v="1"/>
    <x v="0"/>
    <d v="2024-02-04T00:00:00"/>
    <s v="O5071"/>
    <d v="2024-04-24T00:00:00"/>
    <x v="2"/>
    <x v="2"/>
    <x v="0"/>
    <n v="4"/>
    <n v="198.29750000000001"/>
    <n v="793.19"/>
    <x v="1"/>
    <n v="32"/>
    <d v="2025-05-02T00:00:00"/>
    <n v="133"/>
    <x v="0"/>
    <n v="1"/>
    <d v="2024-08-24T00:00:00"/>
    <x v="2"/>
    <x v="0"/>
    <x v="4"/>
    <n v="453"/>
    <n v="1"/>
    <x v="1"/>
  </r>
  <r>
    <s v="C2643"/>
    <x v="0"/>
    <x v="1"/>
    <x v="4"/>
    <d v="2024-10-31T00:00:00"/>
    <s v="O6643"/>
    <d v="2024-04-24T00:00:00"/>
    <x v="2"/>
    <x v="3"/>
    <x v="3"/>
    <n v="5"/>
    <n v="64.554000000000002"/>
    <n v="322.77"/>
    <x v="2"/>
    <n v="48"/>
    <d v="2025-03-01T00:00:00"/>
    <n v="405"/>
    <x v="1"/>
    <n v="1"/>
    <d v="2024-12-27T00:00:00"/>
    <x v="1"/>
    <x v="0"/>
    <x v="4"/>
    <n v="121"/>
    <n v="0"/>
    <x v="1"/>
  </r>
  <r>
    <s v="C5290"/>
    <x v="1"/>
    <x v="1"/>
    <x v="3"/>
    <d v="2024-07-24T00:00:00"/>
    <s v="O9290"/>
    <d v="2024-04-25T00:00:00"/>
    <x v="0"/>
    <x v="1"/>
    <x v="4"/>
    <n v="2"/>
    <n v="627.66999999999996"/>
    <n v="1255.3399999999999"/>
    <x v="2"/>
    <n v="42"/>
    <d v="2024-11-24T00:00:00"/>
    <n v="102"/>
    <x v="1"/>
    <n v="4"/>
    <d v="2025-07-05T00:00:00"/>
    <x v="0"/>
    <x v="1"/>
    <x v="4"/>
    <n v="123"/>
    <n v="0"/>
    <x v="1"/>
  </r>
  <r>
    <s v="C2622"/>
    <x v="0"/>
    <x v="2"/>
    <x v="3"/>
    <d v="2023-11-16T00:00:00"/>
    <s v="O6622"/>
    <d v="2024-04-25T00:00:00"/>
    <x v="4"/>
    <x v="1"/>
    <x v="4"/>
    <n v="2"/>
    <n v="524.08500000000004"/>
    <n v="1048.17"/>
    <x v="1"/>
    <n v="9"/>
    <d v="2025-05-04T00:00:00"/>
    <n v="407"/>
    <x v="0"/>
    <n v="3"/>
    <d v="2024-11-28T00:00:00"/>
    <x v="2"/>
    <x v="1"/>
    <x v="4"/>
    <n v="535"/>
    <n v="1"/>
    <x v="1"/>
  </r>
  <r>
    <s v="C2365"/>
    <x v="1"/>
    <x v="2"/>
    <x v="1"/>
    <d v="2024-02-07T00:00:00"/>
    <s v="O6365"/>
    <d v="2024-04-25T00:00:00"/>
    <x v="3"/>
    <x v="4"/>
    <x v="4"/>
    <n v="5"/>
    <n v="263.04599999999999"/>
    <n v="1315.23"/>
    <x v="2"/>
    <n v="21"/>
    <d v="2025-03-26T00:00:00"/>
    <n v="155"/>
    <x v="0"/>
    <n v="1"/>
    <d v="2024-12-24T00:00:00"/>
    <x v="2"/>
    <x v="1"/>
    <x v="4"/>
    <n v="413"/>
    <n v="1"/>
    <x v="1"/>
  </r>
  <r>
    <s v="C3943"/>
    <x v="2"/>
    <x v="2"/>
    <x v="1"/>
    <d v="2025-06-29T00:00:00"/>
    <s v="O7943"/>
    <d v="2024-04-25T00:00:00"/>
    <x v="0"/>
    <x v="2"/>
    <x v="0"/>
    <n v="1"/>
    <n v="624.54999999999995"/>
    <n v="624.54999999999995"/>
    <x v="1"/>
    <n v="13"/>
    <d v="2025-01-19T00:00:00"/>
    <n v="214"/>
    <x v="0"/>
    <n v="5"/>
    <d v="2024-10-26T00:00:00"/>
    <x v="0"/>
    <x v="1"/>
    <x v="4"/>
    <n v="-161"/>
    <n v="1"/>
    <x v="1"/>
  </r>
  <r>
    <s v="C6955"/>
    <x v="1"/>
    <x v="2"/>
    <x v="3"/>
    <d v="2025-05-31T00:00:00"/>
    <s v="O10955"/>
    <d v="2024-04-25T00:00:00"/>
    <x v="3"/>
    <x v="2"/>
    <x v="4"/>
    <n v="2"/>
    <n v="375.625"/>
    <n v="751.25"/>
    <x v="2"/>
    <n v="1"/>
    <d v="2025-07-22T00:00:00"/>
    <n v="77"/>
    <x v="1"/>
    <n v="5"/>
    <d v="2024-11-28T00:00:00"/>
    <x v="2"/>
    <x v="1"/>
    <x v="4"/>
    <n v="52"/>
    <n v="0"/>
    <x v="1"/>
  </r>
  <r>
    <s v="C1850"/>
    <x v="0"/>
    <x v="2"/>
    <x v="3"/>
    <d v="2023-09-29T00:00:00"/>
    <s v="O5850"/>
    <d v="2024-04-25T00:00:00"/>
    <x v="2"/>
    <x v="1"/>
    <x v="3"/>
    <n v="3"/>
    <n v="242.33"/>
    <n v="726.99"/>
    <x v="1"/>
    <n v="28"/>
    <d v="2024-09-09T00:00:00"/>
    <n v="192"/>
    <x v="1"/>
    <n v="3"/>
    <d v="2024-09-11T00:00:00"/>
    <x v="2"/>
    <x v="1"/>
    <x v="4"/>
    <n v="346"/>
    <n v="0"/>
    <x v="1"/>
  </r>
  <r>
    <s v="C5984"/>
    <x v="0"/>
    <x v="1"/>
    <x v="4"/>
    <d v="2024-05-11T00:00:00"/>
    <s v="O9984"/>
    <d v="2024-04-25T00:00:00"/>
    <x v="4"/>
    <x v="1"/>
    <x v="0"/>
    <n v="1"/>
    <n v="654.82000000000005"/>
    <n v="654.82000000000005"/>
    <x v="0"/>
    <n v="47"/>
    <d v="2025-06-21T00:00:00"/>
    <n v="177"/>
    <x v="0"/>
    <n v="1"/>
    <d v="2024-03-10T00:00:00"/>
    <x v="1"/>
    <x v="1"/>
    <x v="4"/>
    <n v="406"/>
    <n v="1"/>
    <x v="1"/>
  </r>
  <r>
    <s v="C6458"/>
    <x v="0"/>
    <x v="0"/>
    <x v="0"/>
    <d v="2024-07-14T00:00:00"/>
    <s v="O10458"/>
    <d v="2024-04-25T00:00:00"/>
    <x v="2"/>
    <x v="4"/>
    <x v="1"/>
    <n v="3"/>
    <n v="113.92666666666666"/>
    <n v="341.78"/>
    <x v="0"/>
    <n v="19"/>
    <d v="2024-09-11T00:00:00"/>
    <n v="3"/>
    <x v="1"/>
    <n v="2"/>
    <d v="2025-05-16T00:00:00"/>
    <x v="1"/>
    <x v="1"/>
    <x v="4"/>
    <n v="59"/>
    <n v="0"/>
    <x v="1"/>
  </r>
  <r>
    <s v="C2096"/>
    <x v="2"/>
    <x v="2"/>
    <x v="0"/>
    <d v="2024-08-10T00:00:00"/>
    <s v="O6096"/>
    <d v="2024-04-25T00:00:00"/>
    <x v="2"/>
    <x v="3"/>
    <x v="0"/>
    <n v="2"/>
    <n v="613.15499999999997"/>
    <n v="1226.31"/>
    <x v="2"/>
    <n v="13"/>
    <d v="2024-09-11T00:00:00"/>
    <n v="272"/>
    <x v="1"/>
    <n v="4"/>
    <d v="2025-07-13T00:00:00"/>
    <x v="1"/>
    <x v="1"/>
    <x v="4"/>
    <n v="32"/>
    <n v="0"/>
    <x v="1"/>
  </r>
  <r>
    <s v="C3169"/>
    <x v="2"/>
    <x v="0"/>
    <x v="0"/>
    <d v="2024-03-16T00:00:00"/>
    <s v="O7169"/>
    <d v="2024-04-25T00:00:00"/>
    <x v="2"/>
    <x v="0"/>
    <x v="4"/>
    <n v="5"/>
    <n v="93.39"/>
    <n v="466.95"/>
    <x v="2"/>
    <n v="15"/>
    <d v="2025-10-06T00:00:00"/>
    <n v="436"/>
    <x v="1"/>
    <n v="3"/>
    <d v="2025-06-14T00:00:00"/>
    <x v="1"/>
    <x v="1"/>
    <x v="4"/>
    <n v="569"/>
    <n v="0"/>
    <x v="1"/>
  </r>
  <r>
    <s v="C5924"/>
    <x v="2"/>
    <x v="0"/>
    <x v="3"/>
    <d v="2024-01-04T00:00:00"/>
    <s v="O9924"/>
    <d v="2024-04-26T00:00:00"/>
    <x v="0"/>
    <x v="1"/>
    <x v="2"/>
    <n v="1"/>
    <n v="1098.54"/>
    <n v="1098.54"/>
    <x v="1"/>
    <n v="13"/>
    <d v="2025-05-06T00:00:00"/>
    <n v="15"/>
    <x v="0"/>
    <n v="4"/>
    <d v="2024-12-17T00:00:00"/>
    <x v="1"/>
    <x v="2"/>
    <x v="4"/>
    <n v="488"/>
    <n v="1"/>
    <x v="1"/>
  </r>
  <r>
    <s v="C5556"/>
    <x v="2"/>
    <x v="0"/>
    <x v="2"/>
    <d v="2024-08-04T00:00:00"/>
    <s v="O9556"/>
    <d v="2024-04-26T00:00:00"/>
    <x v="1"/>
    <x v="2"/>
    <x v="0"/>
    <n v="4"/>
    <n v="71.397499999999994"/>
    <n v="285.58999999999997"/>
    <x v="0"/>
    <n v="45"/>
    <d v="2024-12-24T00:00:00"/>
    <n v="263"/>
    <x v="1"/>
    <n v="4"/>
    <d v="2024-02-09T00:00:00"/>
    <x v="1"/>
    <x v="2"/>
    <x v="4"/>
    <n v="142"/>
    <n v="0"/>
    <x v="1"/>
  </r>
  <r>
    <s v="C3430"/>
    <x v="1"/>
    <x v="2"/>
    <x v="2"/>
    <d v="2024-05-17T00:00:00"/>
    <s v="O7430"/>
    <d v="2024-04-26T00:00:00"/>
    <x v="4"/>
    <x v="3"/>
    <x v="4"/>
    <n v="2"/>
    <n v="641.79"/>
    <n v="1283.58"/>
    <x v="1"/>
    <n v="49"/>
    <d v="2025-01-21T00:00:00"/>
    <n v="375"/>
    <x v="1"/>
    <n v="1"/>
    <d v="2024-12-18T00:00:00"/>
    <x v="2"/>
    <x v="2"/>
    <x v="4"/>
    <n v="249"/>
    <n v="0"/>
    <x v="1"/>
  </r>
  <r>
    <s v="C3013"/>
    <x v="2"/>
    <x v="2"/>
    <x v="1"/>
    <d v="2024-06-02T00:00:00"/>
    <s v="O7013"/>
    <d v="2024-04-26T00:00:00"/>
    <x v="3"/>
    <x v="1"/>
    <x v="3"/>
    <n v="1"/>
    <n v="240.55"/>
    <n v="240.55"/>
    <x v="1"/>
    <n v="47"/>
    <d v="2025-07-15T00:00:00"/>
    <n v="412"/>
    <x v="1"/>
    <n v="5"/>
    <d v="2025-07-06T00:00:00"/>
    <x v="0"/>
    <x v="2"/>
    <x v="4"/>
    <n v="408"/>
    <n v="0"/>
    <x v="1"/>
  </r>
  <r>
    <s v="C1478"/>
    <x v="1"/>
    <x v="0"/>
    <x v="3"/>
    <d v="2024-08-23T00:00:00"/>
    <s v="O5478"/>
    <d v="2024-04-26T00:00:00"/>
    <x v="3"/>
    <x v="3"/>
    <x v="2"/>
    <n v="5"/>
    <n v="96.234000000000009"/>
    <n v="481.17"/>
    <x v="2"/>
    <n v="48"/>
    <d v="2025-02-03T00:00:00"/>
    <n v="391"/>
    <x v="1"/>
    <n v="4"/>
    <d v="2024-10-13T00:00:00"/>
    <x v="0"/>
    <x v="2"/>
    <x v="4"/>
    <n v="164"/>
    <n v="0"/>
    <x v="1"/>
  </r>
  <r>
    <s v="C3423"/>
    <x v="1"/>
    <x v="0"/>
    <x v="3"/>
    <d v="2025-02-17T00:00:00"/>
    <s v="O7423"/>
    <d v="2024-04-26T00:00:00"/>
    <x v="1"/>
    <x v="4"/>
    <x v="4"/>
    <n v="3"/>
    <n v="462.44666666666666"/>
    <n v="1387.34"/>
    <x v="2"/>
    <n v="40"/>
    <d v="2024-09-29T00:00:00"/>
    <n v="51"/>
    <x v="0"/>
    <n v="4"/>
    <d v="2025-03-30T00:00:00"/>
    <x v="0"/>
    <x v="2"/>
    <x v="4"/>
    <n v="-141"/>
    <n v="1"/>
    <x v="1"/>
  </r>
  <r>
    <s v="C4641"/>
    <x v="1"/>
    <x v="2"/>
    <x v="1"/>
    <d v="2023-10-18T00:00:00"/>
    <s v="O8641"/>
    <d v="2024-04-26T00:00:00"/>
    <x v="4"/>
    <x v="0"/>
    <x v="3"/>
    <n v="3"/>
    <n v="337.26"/>
    <n v="1011.78"/>
    <x v="1"/>
    <n v="25"/>
    <d v="2024-03-10T00:00:00"/>
    <n v="39"/>
    <x v="1"/>
    <n v="4"/>
    <d v="2025-01-07T00:00:00"/>
    <x v="1"/>
    <x v="2"/>
    <x v="4"/>
    <n v="144"/>
    <n v="0"/>
    <x v="1"/>
  </r>
  <r>
    <s v="C2409"/>
    <x v="2"/>
    <x v="1"/>
    <x v="3"/>
    <d v="2024-02-22T00:00:00"/>
    <s v="O6409"/>
    <d v="2024-04-26T00:00:00"/>
    <x v="2"/>
    <x v="3"/>
    <x v="1"/>
    <n v="2"/>
    <n v="681.57500000000005"/>
    <n v="1363.15"/>
    <x v="0"/>
    <n v="32"/>
    <d v="2025-06-01T00:00:00"/>
    <n v="471"/>
    <x v="1"/>
    <n v="2"/>
    <d v="2024-07-10T00:00:00"/>
    <x v="2"/>
    <x v="2"/>
    <x v="4"/>
    <n v="465"/>
    <n v="0"/>
    <x v="1"/>
  </r>
  <r>
    <s v="C2863"/>
    <x v="0"/>
    <x v="2"/>
    <x v="3"/>
    <d v="2024-06-19T00:00:00"/>
    <s v="O6863"/>
    <d v="2024-04-26T00:00:00"/>
    <x v="2"/>
    <x v="4"/>
    <x v="0"/>
    <n v="3"/>
    <n v="401.51666666666665"/>
    <n v="1204.55"/>
    <x v="2"/>
    <n v="47"/>
    <d v="2025-07-04T00:00:00"/>
    <n v="400"/>
    <x v="1"/>
    <n v="3"/>
    <d v="2025-02-05T00:00:00"/>
    <x v="1"/>
    <x v="2"/>
    <x v="4"/>
    <n v="380"/>
    <n v="0"/>
    <x v="1"/>
  </r>
  <r>
    <s v="C5063"/>
    <x v="1"/>
    <x v="1"/>
    <x v="4"/>
    <d v="2024-05-21T00:00:00"/>
    <s v="O9063"/>
    <d v="2024-04-27T00:00:00"/>
    <x v="1"/>
    <x v="4"/>
    <x v="4"/>
    <n v="2"/>
    <n v="483.24"/>
    <n v="966.48"/>
    <x v="2"/>
    <n v="5"/>
    <d v="2025-01-05T00:00:00"/>
    <n v="195"/>
    <x v="0"/>
    <n v="2"/>
    <d v="2025-11-07T00:00:00"/>
    <x v="1"/>
    <x v="3"/>
    <x v="4"/>
    <n v="229"/>
    <n v="1"/>
    <x v="1"/>
  </r>
  <r>
    <s v="C4885"/>
    <x v="1"/>
    <x v="1"/>
    <x v="0"/>
    <d v="2024-07-04T00:00:00"/>
    <s v="O8885"/>
    <d v="2024-04-27T00:00:00"/>
    <x v="2"/>
    <x v="1"/>
    <x v="0"/>
    <n v="2"/>
    <n v="666.88499999999999"/>
    <n v="1333.77"/>
    <x v="0"/>
    <n v="26"/>
    <d v="2025-03-15T00:00:00"/>
    <n v="272"/>
    <x v="0"/>
    <n v="1"/>
    <d v="2025-07-17T00:00:00"/>
    <x v="0"/>
    <x v="3"/>
    <x v="4"/>
    <n v="254"/>
    <n v="1"/>
    <x v="1"/>
  </r>
  <r>
    <s v="C1904"/>
    <x v="1"/>
    <x v="2"/>
    <x v="0"/>
    <d v="2023-07-10T00:00:00"/>
    <s v="O5904"/>
    <d v="2024-04-27T00:00:00"/>
    <x v="0"/>
    <x v="2"/>
    <x v="2"/>
    <n v="3"/>
    <n v="207.68666666666664"/>
    <n v="623.05999999999995"/>
    <x v="0"/>
    <n v="26"/>
    <d v="2025-04-17T00:00:00"/>
    <n v="440"/>
    <x v="1"/>
    <n v="4"/>
    <d v="2025-02-14T00:00:00"/>
    <x v="2"/>
    <x v="3"/>
    <x v="4"/>
    <n v="647"/>
    <n v="0"/>
    <x v="1"/>
  </r>
  <r>
    <s v="C3307"/>
    <x v="1"/>
    <x v="0"/>
    <x v="2"/>
    <d v="2025-11-05T00:00:00"/>
    <s v="O7307"/>
    <d v="2024-04-27T00:00:00"/>
    <x v="3"/>
    <x v="3"/>
    <x v="0"/>
    <n v="5"/>
    <n v="38.207999999999998"/>
    <n v="191.04"/>
    <x v="2"/>
    <n v="5"/>
    <d v="2024-12-26T00:00:00"/>
    <n v="210"/>
    <x v="0"/>
    <n v="3"/>
    <d v="2025-11-04T00:00:00"/>
    <x v="2"/>
    <x v="3"/>
    <x v="4"/>
    <n v="-314"/>
    <n v="1"/>
    <x v="1"/>
  </r>
  <r>
    <s v="C1585"/>
    <x v="2"/>
    <x v="2"/>
    <x v="1"/>
    <d v="2025-03-22T00:00:00"/>
    <s v="O5585"/>
    <d v="2024-04-27T00:00:00"/>
    <x v="2"/>
    <x v="0"/>
    <x v="0"/>
    <n v="2"/>
    <n v="478.52"/>
    <n v="957.04"/>
    <x v="1"/>
    <n v="47"/>
    <d v="2024-10-30T00:00:00"/>
    <n v="380"/>
    <x v="1"/>
    <n v="1"/>
    <d v="2025-05-04T00:00:00"/>
    <x v="0"/>
    <x v="3"/>
    <x v="4"/>
    <n v="-143"/>
    <n v="0"/>
    <x v="1"/>
  </r>
  <r>
    <s v="C3661"/>
    <x v="1"/>
    <x v="0"/>
    <x v="4"/>
    <d v="2024-05-19T00:00:00"/>
    <s v="O7661"/>
    <d v="2024-04-27T00:00:00"/>
    <x v="1"/>
    <x v="2"/>
    <x v="3"/>
    <n v="4"/>
    <n v="253.14250000000001"/>
    <n v="1012.57"/>
    <x v="1"/>
    <n v="26"/>
    <d v="2024-08-24T00:00:00"/>
    <n v="463"/>
    <x v="1"/>
    <n v="2"/>
    <d v="2024-10-24T00:00:00"/>
    <x v="1"/>
    <x v="3"/>
    <x v="4"/>
    <n v="97"/>
    <n v="0"/>
    <x v="1"/>
  </r>
  <r>
    <s v="C2438"/>
    <x v="2"/>
    <x v="2"/>
    <x v="0"/>
    <d v="2024-11-04T00:00:00"/>
    <s v="O6438"/>
    <d v="2024-04-27T00:00:00"/>
    <x v="3"/>
    <x v="1"/>
    <x v="0"/>
    <n v="1"/>
    <n v="1154.18"/>
    <n v="1154.18"/>
    <x v="0"/>
    <n v="23"/>
    <d v="2024-10-15T00:00:00"/>
    <n v="448"/>
    <x v="1"/>
    <n v="2"/>
    <d v="2025-07-21T00:00:00"/>
    <x v="2"/>
    <x v="3"/>
    <x v="4"/>
    <n v="-20"/>
    <n v="0"/>
    <x v="1"/>
  </r>
  <r>
    <s v="C6936"/>
    <x v="2"/>
    <x v="0"/>
    <x v="1"/>
    <d v="2024-01-21T00:00:00"/>
    <s v="O10936"/>
    <d v="2024-04-27T00:00:00"/>
    <x v="3"/>
    <x v="0"/>
    <x v="4"/>
    <n v="4"/>
    <n v="306.76749999999998"/>
    <n v="1227.07"/>
    <x v="2"/>
    <n v="11"/>
    <d v="2025-03-04T00:00:00"/>
    <n v="291"/>
    <x v="0"/>
    <n v="5"/>
    <d v="2025-01-15T00:00:00"/>
    <x v="2"/>
    <x v="3"/>
    <x v="4"/>
    <n v="408"/>
    <n v="1"/>
    <x v="1"/>
  </r>
  <r>
    <s v="C5267"/>
    <x v="2"/>
    <x v="1"/>
    <x v="4"/>
    <d v="2023-08-24T00:00:00"/>
    <s v="O9267"/>
    <d v="2024-04-27T00:00:00"/>
    <x v="3"/>
    <x v="1"/>
    <x v="1"/>
    <n v="5"/>
    <n v="37.781999999999996"/>
    <n v="188.91"/>
    <x v="2"/>
    <n v="23"/>
    <d v="2024-07-10T00:00:00"/>
    <n v="234"/>
    <x v="0"/>
    <n v="5"/>
    <d v="2025-02-19T00:00:00"/>
    <x v="2"/>
    <x v="3"/>
    <x v="4"/>
    <n v="321"/>
    <n v="1"/>
    <x v="1"/>
  </r>
  <r>
    <s v="C6514"/>
    <x v="2"/>
    <x v="2"/>
    <x v="4"/>
    <d v="2024-04-10T00:00:00"/>
    <s v="O10514"/>
    <d v="2024-04-28T00:00:00"/>
    <x v="1"/>
    <x v="2"/>
    <x v="4"/>
    <n v="2"/>
    <n v="410.41"/>
    <n v="820.82"/>
    <x v="1"/>
    <n v="47"/>
    <d v="2024-04-09T00:00:00"/>
    <n v="294"/>
    <x v="1"/>
    <n v="4"/>
    <d v="2024-10-13T00:00:00"/>
    <x v="2"/>
    <x v="4"/>
    <x v="4"/>
    <n v="-1"/>
    <n v="0"/>
    <x v="1"/>
  </r>
  <r>
    <s v="C5394"/>
    <x v="1"/>
    <x v="1"/>
    <x v="0"/>
    <d v="2023-04-11T00:00:00"/>
    <s v="O9394"/>
    <d v="2024-04-28T00:00:00"/>
    <x v="1"/>
    <x v="0"/>
    <x v="4"/>
    <n v="4"/>
    <n v="201.27250000000001"/>
    <n v="805.09"/>
    <x v="0"/>
    <n v="35"/>
    <d v="2024-11-25T00:00:00"/>
    <n v="195"/>
    <x v="1"/>
    <n v="5"/>
    <d v="2025-03-06T00:00:00"/>
    <x v="0"/>
    <x v="4"/>
    <x v="4"/>
    <n v="594"/>
    <n v="0"/>
    <x v="1"/>
  </r>
  <r>
    <s v="C4973"/>
    <x v="1"/>
    <x v="1"/>
    <x v="1"/>
    <d v="2024-09-14T00:00:00"/>
    <s v="O8973"/>
    <d v="2024-04-28T00:00:00"/>
    <x v="4"/>
    <x v="0"/>
    <x v="0"/>
    <n v="2"/>
    <n v="305.76"/>
    <n v="611.52"/>
    <x v="1"/>
    <n v="21"/>
    <d v="2024-12-16T00:00:00"/>
    <n v="73"/>
    <x v="0"/>
    <n v="3"/>
    <d v="2025-07-22T00:00:00"/>
    <x v="0"/>
    <x v="4"/>
    <x v="4"/>
    <n v="93"/>
    <n v="1"/>
    <x v="1"/>
  </r>
  <r>
    <s v="C2899"/>
    <x v="0"/>
    <x v="0"/>
    <x v="4"/>
    <d v="2025-05-01T00:00:00"/>
    <s v="O6899"/>
    <d v="2024-04-28T00:00:00"/>
    <x v="2"/>
    <x v="0"/>
    <x v="0"/>
    <n v="5"/>
    <n v="214.36599999999999"/>
    <n v="1071.83"/>
    <x v="2"/>
    <n v="24"/>
    <d v="2025-07-06T00:00:00"/>
    <n v="349"/>
    <x v="1"/>
    <n v="2"/>
    <d v="2025-11-06T00:00:00"/>
    <x v="0"/>
    <x v="4"/>
    <x v="4"/>
    <n v="66"/>
    <n v="0"/>
    <x v="1"/>
  </r>
  <r>
    <s v="C2302"/>
    <x v="1"/>
    <x v="0"/>
    <x v="0"/>
    <d v="2025-03-17T00:00:00"/>
    <s v="O6302"/>
    <d v="2024-04-28T00:00:00"/>
    <x v="1"/>
    <x v="1"/>
    <x v="1"/>
    <n v="1"/>
    <n v="1145.82"/>
    <n v="1145.82"/>
    <x v="2"/>
    <n v="30"/>
    <d v="2024-11-29T00:00:00"/>
    <n v="122"/>
    <x v="0"/>
    <n v="3"/>
    <d v="2025-01-18T00:00:00"/>
    <x v="0"/>
    <x v="4"/>
    <x v="4"/>
    <n v="-108"/>
    <n v="1"/>
    <x v="1"/>
  </r>
  <r>
    <s v="C3322"/>
    <x v="0"/>
    <x v="2"/>
    <x v="3"/>
    <d v="2024-07-04T00:00:00"/>
    <s v="O7322"/>
    <d v="2024-04-28T00:00:00"/>
    <x v="2"/>
    <x v="3"/>
    <x v="3"/>
    <n v="1"/>
    <n v="411.37"/>
    <n v="411.37"/>
    <x v="0"/>
    <n v="30"/>
    <d v="2025-11-06T00:00:00"/>
    <n v="243"/>
    <x v="0"/>
    <n v="2"/>
    <d v="2025-07-25T00:00:00"/>
    <x v="0"/>
    <x v="4"/>
    <x v="4"/>
    <n v="490"/>
    <n v="1"/>
    <x v="1"/>
  </r>
  <r>
    <s v="C1479"/>
    <x v="1"/>
    <x v="0"/>
    <x v="1"/>
    <d v="2023-07-12T00:00:00"/>
    <s v="O5479"/>
    <d v="2024-04-28T00:00:00"/>
    <x v="2"/>
    <x v="4"/>
    <x v="1"/>
    <n v="2"/>
    <n v="80.41"/>
    <n v="160.82"/>
    <x v="1"/>
    <n v="8"/>
    <d v="2025-07-24T00:00:00"/>
    <n v="285"/>
    <x v="1"/>
    <n v="2"/>
    <d v="2024-08-28T00:00:00"/>
    <x v="2"/>
    <x v="4"/>
    <x v="4"/>
    <n v="743"/>
    <n v="0"/>
    <x v="1"/>
  </r>
  <r>
    <s v="C4239"/>
    <x v="2"/>
    <x v="2"/>
    <x v="1"/>
    <d v="2025-08-15T00:00:00"/>
    <s v="O8239"/>
    <d v="2024-04-29T00:00:00"/>
    <x v="1"/>
    <x v="3"/>
    <x v="3"/>
    <n v="2"/>
    <n v="592.6"/>
    <n v="1185.2"/>
    <x v="2"/>
    <n v="46"/>
    <d v="2025-08-13T00:00:00"/>
    <n v="491"/>
    <x v="0"/>
    <n v="3"/>
    <d v="2025-05-29T00:00:00"/>
    <x v="0"/>
    <x v="5"/>
    <x v="4"/>
    <n v="-2"/>
    <n v="1"/>
    <x v="1"/>
  </r>
  <r>
    <s v="C3707"/>
    <x v="0"/>
    <x v="2"/>
    <x v="0"/>
    <d v="2023-10-16T00:00:00"/>
    <s v="O7707"/>
    <d v="2024-04-29T00:00:00"/>
    <x v="1"/>
    <x v="0"/>
    <x v="0"/>
    <n v="4"/>
    <n v="232.71250000000001"/>
    <n v="930.85"/>
    <x v="1"/>
    <n v="4"/>
    <d v="2024-09-24T00:00:00"/>
    <n v="92"/>
    <x v="1"/>
    <n v="3"/>
    <d v="2025-06-20T00:00:00"/>
    <x v="1"/>
    <x v="5"/>
    <x v="4"/>
    <n v="344"/>
    <n v="0"/>
    <x v="1"/>
  </r>
  <r>
    <s v="C4101"/>
    <x v="1"/>
    <x v="2"/>
    <x v="3"/>
    <d v="2024-12-17T00:00:00"/>
    <s v="O8101"/>
    <d v="2024-04-29T00:00:00"/>
    <x v="3"/>
    <x v="4"/>
    <x v="4"/>
    <n v="5"/>
    <n v="253.05799999999999"/>
    <n v="1265.29"/>
    <x v="1"/>
    <n v="4"/>
    <d v="2024-10-18T00:00:00"/>
    <n v="262"/>
    <x v="0"/>
    <n v="3"/>
    <d v="2025-02-05T00:00:00"/>
    <x v="2"/>
    <x v="5"/>
    <x v="4"/>
    <n v="-60"/>
    <n v="1"/>
    <x v="1"/>
  </r>
  <r>
    <s v="C3142"/>
    <x v="2"/>
    <x v="0"/>
    <x v="0"/>
    <d v="2024-12-18T00:00:00"/>
    <s v="O7142"/>
    <d v="2024-04-29T00:00:00"/>
    <x v="2"/>
    <x v="1"/>
    <x v="1"/>
    <n v="3"/>
    <n v="100.06"/>
    <n v="300.18"/>
    <x v="0"/>
    <n v="3"/>
    <d v="2025-11-01T00:00:00"/>
    <n v="411"/>
    <x v="0"/>
    <n v="5"/>
    <d v="2025-01-15T00:00:00"/>
    <x v="0"/>
    <x v="5"/>
    <x v="4"/>
    <n v="318"/>
    <n v="1"/>
    <x v="1"/>
  </r>
  <r>
    <s v="C4371"/>
    <x v="1"/>
    <x v="0"/>
    <x v="0"/>
    <d v="2024-10-26T00:00:00"/>
    <s v="O8371"/>
    <d v="2024-04-29T00:00:00"/>
    <x v="2"/>
    <x v="3"/>
    <x v="2"/>
    <n v="1"/>
    <n v="494.13"/>
    <n v="494.13"/>
    <x v="2"/>
    <n v="6"/>
    <d v="2025-04-28T00:00:00"/>
    <n v="262"/>
    <x v="0"/>
    <n v="4"/>
    <d v="2025-02-14T00:00:00"/>
    <x v="2"/>
    <x v="5"/>
    <x v="4"/>
    <n v="184"/>
    <n v="1"/>
    <x v="1"/>
  </r>
  <r>
    <s v="C1980"/>
    <x v="2"/>
    <x v="1"/>
    <x v="1"/>
    <d v="2024-02-26T00:00:00"/>
    <s v="O5980"/>
    <d v="2024-04-29T00:00:00"/>
    <x v="3"/>
    <x v="4"/>
    <x v="3"/>
    <n v="3"/>
    <n v="343.13666666666671"/>
    <n v="1029.4100000000001"/>
    <x v="2"/>
    <n v="32"/>
    <d v="2025-07-20T00:00:00"/>
    <n v="45"/>
    <x v="1"/>
    <n v="3"/>
    <d v="2024-12-16T00:00:00"/>
    <x v="2"/>
    <x v="5"/>
    <x v="4"/>
    <n v="510"/>
    <n v="0"/>
    <x v="1"/>
  </r>
  <r>
    <s v="C4359"/>
    <x v="0"/>
    <x v="0"/>
    <x v="3"/>
    <d v="2025-10-01T00:00:00"/>
    <s v="O8359"/>
    <d v="2024-04-29T00:00:00"/>
    <x v="3"/>
    <x v="3"/>
    <x v="1"/>
    <n v="5"/>
    <n v="277.36199999999997"/>
    <n v="1386.81"/>
    <x v="1"/>
    <n v="19"/>
    <d v="2024-11-18T00:00:00"/>
    <n v="240"/>
    <x v="0"/>
    <n v="1"/>
    <d v="2024-09-21T00:00:00"/>
    <x v="2"/>
    <x v="5"/>
    <x v="4"/>
    <n v="-317"/>
    <n v="1"/>
    <x v="1"/>
  </r>
  <r>
    <s v="C2063"/>
    <x v="1"/>
    <x v="2"/>
    <x v="1"/>
    <d v="2024-07-16T00:00:00"/>
    <s v="O6063"/>
    <d v="2024-04-29T00:00:00"/>
    <x v="1"/>
    <x v="0"/>
    <x v="2"/>
    <n v="3"/>
    <n v="329.24666666666667"/>
    <n v="987.74"/>
    <x v="0"/>
    <n v="50"/>
    <d v="2025-05-14T00:00:00"/>
    <n v="228"/>
    <x v="0"/>
    <n v="1"/>
    <d v="2025-06-06T00:00:00"/>
    <x v="2"/>
    <x v="5"/>
    <x v="4"/>
    <n v="302"/>
    <n v="1"/>
    <x v="1"/>
  </r>
  <r>
    <s v="C2128"/>
    <x v="2"/>
    <x v="0"/>
    <x v="3"/>
    <d v="2024-10-30T00:00:00"/>
    <s v="O6128"/>
    <d v="2024-04-30T00:00:00"/>
    <x v="1"/>
    <x v="1"/>
    <x v="2"/>
    <n v="1"/>
    <n v="1275.78"/>
    <n v="1275.78"/>
    <x v="1"/>
    <n v="47"/>
    <d v="2024-10-14T00:00:00"/>
    <n v="351"/>
    <x v="1"/>
    <n v="1"/>
    <d v="2025-07-20T00:00:00"/>
    <x v="2"/>
    <x v="6"/>
    <x v="4"/>
    <n v="-16"/>
    <n v="0"/>
    <x v="1"/>
  </r>
  <r>
    <s v="C4818"/>
    <x v="2"/>
    <x v="0"/>
    <x v="0"/>
    <d v="2025-05-08T00:00:00"/>
    <s v="O8818"/>
    <d v="2024-04-30T00:00:00"/>
    <x v="4"/>
    <x v="0"/>
    <x v="0"/>
    <n v="4"/>
    <n v="170.97"/>
    <n v="683.88"/>
    <x v="1"/>
    <n v="33"/>
    <d v="2025-03-30T00:00:00"/>
    <n v="475"/>
    <x v="0"/>
    <n v="4"/>
    <d v="2025-11-06T00:00:00"/>
    <x v="0"/>
    <x v="6"/>
    <x v="4"/>
    <n v="-39"/>
    <n v="1"/>
    <x v="1"/>
  </r>
  <r>
    <s v="C1758"/>
    <x v="0"/>
    <x v="1"/>
    <x v="0"/>
    <d v="2025-01-05T00:00:00"/>
    <s v="O5758"/>
    <d v="2024-04-30T00:00:00"/>
    <x v="0"/>
    <x v="3"/>
    <x v="4"/>
    <n v="2"/>
    <n v="506.09"/>
    <n v="1012.18"/>
    <x v="1"/>
    <n v="35"/>
    <d v="2025-01-22T00:00:00"/>
    <n v="141"/>
    <x v="0"/>
    <n v="2"/>
    <d v="2024-10-22T00:00:00"/>
    <x v="2"/>
    <x v="6"/>
    <x v="4"/>
    <n v="17"/>
    <n v="1"/>
    <x v="1"/>
  </r>
  <r>
    <s v="C1750"/>
    <x v="2"/>
    <x v="1"/>
    <x v="1"/>
    <d v="2024-05-29T00:00:00"/>
    <s v="O5750"/>
    <d v="2024-04-30T00:00:00"/>
    <x v="3"/>
    <x v="4"/>
    <x v="3"/>
    <n v="4"/>
    <n v="43.482500000000002"/>
    <n v="173.93"/>
    <x v="2"/>
    <n v="8"/>
    <d v="2025-03-05T00:00:00"/>
    <n v="310"/>
    <x v="0"/>
    <n v="1"/>
    <d v="2024-06-10T00:00:00"/>
    <x v="2"/>
    <x v="6"/>
    <x v="4"/>
    <n v="280"/>
    <n v="1"/>
    <x v="1"/>
  </r>
  <r>
    <s v="C2137"/>
    <x v="2"/>
    <x v="1"/>
    <x v="0"/>
    <d v="2025-07-14T00:00:00"/>
    <s v="O6137"/>
    <d v="2024-04-30T00:00:00"/>
    <x v="0"/>
    <x v="2"/>
    <x v="3"/>
    <n v="3"/>
    <n v="92.133333333333326"/>
    <n v="276.39999999999998"/>
    <x v="2"/>
    <n v="20"/>
    <d v="2024-08-29T00:00:00"/>
    <n v="216"/>
    <x v="1"/>
    <n v="5"/>
    <d v="2025-05-18T00:00:00"/>
    <x v="0"/>
    <x v="6"/>
    <x v="4"/>
    <n v="-319"/>
    <n v="0"/>
    <x v="1"/>
  </r>
  <r>
    <s v="C6342"/>
    <x v="1"/>
    <x v="0"/>
    <x v="4"/>
    <d v="2023-10-19T00:00:00"/>
    <s v="O10342"/>
    <d v="2024-04-30T00:00:00"/>
    <x v="2"/>
    <x v="2"/>
    <x v="3"/>
    <n v="2"/>
    <n v="187.55"/>
    <n v="375.1"/>
    <x v="2"/>
    <n v="12"/>
    <d v="2024-09-27T00:00:00"/>
    <n v="107"/>
    <x v="1"/>
    <n v="5"/>
    <d v="2025-04-21T00:00:00"/>
    <x v="2"/>
    <x v="6"/>
    <x v="4"/>
    <n v="344"/>
    <n v="0"/>
    <x v="1"/>
  </r>
  <r>
    <s v="C6492"/>
    <x v="0"/>
    <x v="1"/>
    <x v="0"/>
    <d v="2024-12-05T00:00:00"/>
    <s v="O10492"/>
    <d v="2024-01-05T00:00:00"/>
    <x v="4"/>
    <x v="1"/>
    <x v="4"/>
    <n v="4"/>
    <n v="234.67"/>
    <n v="938.68"/>
    <x v="0"/>
    <n v="30"/>
    <d v="2024-09-15T00:00:00"/>
    <n v="367"/>
    <x v="1"/>
    <n v="2"/>
    <d v="2024-12-09T00:00:00"/>
    <x v="1"/>
    <x v="2"/>
    <x v="1"/>
    <n v="-81"/>
    <n v="0"/>
    <x v="1"/>
  </r>
  <r>
    <s v="C6439"/>
    <x v="0"/>
    <x v="2"/>
    <x v="2"/>
    <d v="2025-05-16T00:00:00"/>
    <s v="O10439"/>
    <d v="2024-01-05T00:00:00"/>
    <x v="2"/>
    <x v="3"/>
    <x v="2"/>
    <n v="5"/>
    <n v="130.88200000000001"/>
    <n v="654.41"/>
    <x v="0"/>
    <n v="36"/>
    <d v="2024-10-30T00:00:00"/>
    <n v="268"/>
    <x v="1"/>
    <n v="4"/>
    <d v="2025-11-05T00:00:00"/>
    <x v="2"/>
    <x v="2"/>
    <x v="1"/>
    <n v="-198"/>
    <n v="0"/>
    <x v="1"/>
  </r>
  <r>
    <s v="C5914"/>
    <x v="2"/>
    <x v="2"/>
    <x v="0"/>
    <d v="2024-05-05T00:00:00"/>
    <s v="O9914"/>
    <d v="2024-01-05T00:00:00"/>
    <x v="3"/>
    <x v="2"/>
    <x v="1"/>
    <n v="4"/>
    <n v="291.065"/>
    <n v="1164.26"/>
    <x v="0"/>
    <n v="47"/>
    <d v="2025-08-05T00:00:00"/>
    <n v="149"/>
    <x v="1"/>
    <n v="4"/>
    <d v="2024-10-15T00:00:00"/>
    <x v="2"/>
    <x v="2"/>
    <x v="1"/>
    <n v="457"/>
    <n v="0"/>
    <x v="1"/>
  </r>
  <r>
    <s v="C1168"/>
    <x v="0"/>
    <x v="1"/>
    <x v="0"/>
    <d v="2025-04-30T00:00:00"/>
    <s v="O5168"/>
    <d v="2024-01-05T00:00:00"/>
    <x v="3"/>
    <x v="4"/>
    <x v="3"/>
    <n v="1"/>
    <n v="592.84"/>
    <n v="592.84"/>
    <x v="2"/>
    <n v="39"/>
    <d v="2025-05-27T00:00:00"/>
    <n v="290"/>
    <x v="0"/>
    <n v="1"/>
    <d v="2024-10-26T00:00:00"/>
    <x v="2"/>
    <x v="2"/>
    <x v="1"/>
    <n v="27"/>
    <n v="1"/>
    <x v="1"/>
  </r>
  <r>
    <s v="C2722"/>
    <x v="1"/>
    <x v="1"/>
    <x v="4"/>
    <d v="2023-10-11T00:00:00"/>
    <s v="O6722"/>
    <d v="2024-02-05T00:00:00"/>
    <x v="2"/>
    <x v="3"/>
    <x v="3"/>
    <n v="3"/>
    <n v="459.02"/>
    <n v="1377.06"/>
    <x v="0"/>
    <n v="29"/>
    <d v="2024-11-30T00:00:00"/>
    <n v="372"/>
    <x v="1"/>
    <n v="1"/>
    <d v="2025-07-05T00:00:00"/>
    <x v="2"/>
    <x v="5"/>
    <x v="2"/>
    <n v="416"/>
    <n v="0"/>
    <x v="1"/>
  </r>
  <r>
    <s v="C5597"/>
    <x v="1"/>
    <x v="2"/>
    <x v="3"/>
    <d v="2024-11-10T00:00:00"/>
    <s v="O9597"/>
    <d v="2024-02-05T00:00:00"/>
    <x v="1"/>
    <x v="4"/>
    <x v="2"/>
    <n v="2"/>
    <n v="307.10500000000002"/>
    <n v="614.21"/>
    <x v="0"/>
    <n v="11"/>
    <d v="2025-06-13T00:00:00"/>
    <n v="361"/>
    <x v="1"/>
    <n v="1"/>
    <d v="2024-12-26T00:00:00"/>
    <x v="1"/>
    <x v="5"/>
    <x v="2"/>
    <n v="215"/>
    <n v="0"/>
    <x v="1"/>
  </r>
  <r>
    <s v="C5606"/>
    <x v="0"/>
    <x v="2"/>
    <x v="4"/>
    <d v="2024-10-15T00:00:00"/>
    <s v="O9606"/>
    <d v="2024-02-05T00:00:00"/>
    <x v="2"/>
    <x v="4"/>
    <x v="0"/>
    <n v="3"/>
    <n v="192.14666666666668"/>
    <n v="576.44000000000005"/>
    <x v="0"/>
    <n v="43"/>
    <d v="2025-08-15T00:00:00"/>
    <n v="460"/>
    <x v="1"/>
    <n v="3"/>
    <d v="2025-02-23T00:00:00"/>
    <x v="2"/>
    <x v="5"/>
    <x v="2"/>
    <n v="304"/>
    <n v="0"/>
    <x v="1"/>
  </r>
  <r>
    <s v="C6136"/>
    <x v="2"/>
    <x v="1"/>
    <x v="3"/>
    <d v="2025-06-28T00:00:00"/>
    <s v="O10136"/>
    <d v="2024-02-05T00:00:00"/>
    <x v="4"/>
    <x v="3"/>
    <x v="2"/>
    <n v="2"/>
    <n v="684.65"/>
    <n v="1369.3"/>
    <x v="2"/>
    <n v="45"/>
    <d v="2025-05-03T00:00:00"/>
    <n v="48"/>
    <x v="1"/>
    <n v="5"/>
    <d v="2025-03-05T00:00:00"/>
    <x v="2"/>
    <x v="5"/>
    <x v="2"/>
    <n v="-56"/>
    <n v="0"/>
    <x v="1"/>
  </r>
  <r>
    <s v="C1186"/>
    <x v="0"/>
    <x v="2"/>
    <x v="1"/>
    <d v="2024-07-26T00:00:00"/>
    <s v="O5186"/>
    <d v="2024-02-05T00:00:00"/>
    <x v="3"/>
    <x v="3"/>
    <x v="1"/>
    <n v="2"/>
    <n v="218.13"/>
    <n v="436.26"/>
    <x v="2"/>
    <n v="14"/>
    <d v="2024-10-15T00:00:00"/>
    <n v="278"/>
    <x v="1"/>
    <n v="1"/>
    <d v="2024-12-24T00:00:00"/>
    <x v="1"/>
    <x v="5"/>
    <x v="2"/>
    <n v="81"/>
    <n v="0"/>
    <x v="1"/>
  </r>
  <r>
    <s v="C5274"/>
    <x v="1"/>
    <x v="2"/>
    <x v="0"/>
    <d v="2024-02-06T00:00:00"/>
    <s v="O9274"/>
    <d v="2024-02-05T00:00:00"/>
    <x v="2"/>
    <x v="0"/>
    <x v="4"/>
    <n v="5"/>
    <n v="41.572000000000003"/>
    <n v="207.86"/>
    <x v="0"/>
    <n v="20"/>
    <d v="2025-04-14T00:00:00"/>
    <n v="251"/>
    <x v="0"/>
    <n v="4"/>
    <d v="2025-09-08T00:00:00"/>
    <x v="2"/>
    <x v="5"/>
    <x v="2"/>
    <n v="433"/>
    <n v="1"/>
    <x v="1"/>
  </r>
  <r>
    <s v="C1060"/>
    <x v="2"/>
    <x v="0"/>
    <x v="1"/>
    <d v="2024-06-05T00:00:00"/>
    <s v="O5060"/>
    <d v="2024-02-05T00:00:00"/>
    <x v="3"/>
    <x v="2"/>
    <x v="4"/>
    <n v="4"/>
    <n v="85.037499999999994"/>
    <n v="340.15"/>
    <x v="0"/>
    <n v="44"/>
    <d v="2025-10-06T00:00:00"/>
    <n v="450"/>
    <x v="0"/>
    <n v="3"/>
    <d v="2025-06-30T00:00:00"/>
    <x v="0"/>
    <x v="5"/>
    <x v="2"/>
    <n v="488"/>
    <n v="1"/>
    <x v="1"/>
  </r>
  <r>
    <s v="C6584"/>
    <x v="2"/>
    <x v="1"/>
    <x v="4"/>
    <d v="2025-07-31T00:00:00"/>
    <s v="O10584"/>
    <d v="2024-02-05T00:00:00"/>
    <x v="3"/>
    <x v="1"/>
    <x v="0"/>
    <n v="5"/>
    <n v="23.434000000000001"/>
    <n v="117.17"/>
    <x v="1"/>
    <n v="32"/>
    <d v="2025-08-04T00:00:00"/>
    <n v="488"/>
    <x v="1"/>
    <n v="3"/>
    <d v="2024-03-11T00:00:00"/>
    <x v="1"/>
    <x v="5"/>
    <x v="2"/>
    <n v="4"/>
    <n v="0"/>
    <x v="1"/>
  </r>
  <r>
    <s v="C2586"/>
    <x v="1"/>
    <x v="2"/>
    <x v="0"/>
    <d v="2025-07-27T00:00:00"/>
    <s v="O6586"/>
    <d v="2024-02-05T00:00:00"/>
    <x v="0"/>
    <x v="0"/>
    <x v="3"/>
    <n v="4"/>
    <n v="212.4075"/>
    <n v="849.63"/>
    <x v="1"/>
    <n v="1"/>
    <d v="2025-02-28T00:00:00"/>
    <n v="482"/>
    <x v="0"/>
    <n v="4"/>
    <d v="2024-11-25T00:00:00"/>
    <x v="0"/>
    <x v="5"/>
    <x v="2"/>
    <n v="-149"/>
    <n v="1"/>
    <x v="1"/>
  </r>
  <r>
    <s v="C4971"/>
    <x v="2"/>
    <x v="0"/>
    <x v="2"/>
    <d v="2024-07-21T00:00:00"/>
    <s v="O8971"/>
    <d v="2024-03-05T00:00:00"/>
    <x v="0"/>
    <x v="2"/>
    <x v="2"/>
    <n v="4"/>
    <n v="337.48250000000002"/>
    <n v="1349.93"/>
    <x v="2"/>
    <n v="14"/>
    <d v="2025-04-16T00:00:00"/>
    <n v="2"/>
    <x v="0"/>
    <n v="4"/>
    <d v="2025-04-24T00:00:00"/>
    <x v="0"/>
    <x v="6"/>
    <x v="3"/>
    <n v="269"/>
    <n v="1"/>
    <x v="1"/>
  </r>
  <r>
    <s v="C4437"/>
    <x v="0"/>
    <x v="2"/>
    <x v="3"/>
    <d v="2023-04-11T00:00:00"/>
    <s v="O8437"/>
    <d v="2024-03-05T00:00:00"/>
    <x v="4"/>
    <x v="3"/>
    <x v="2"/>
    <n v="4"/>
    <n v="282.63499999999999"/>
    <n v="1130.54"/>
    <x v="2"/>
    <n v="14"/>
    <d v="2025-04-28T00:00:00"/>
    <n v="315"/>
    <x v="0"/>
    <n v="2"/>
    <d v="2024-10-15T00:00:00"/>
    <x v="2"/>
    <x v="6"/>
    <x v="3"/>
    <n v="748"/>
    <n v="1"/>
    <x v="1"/>
  </r>
  <r>
    <s v="C6869"/>
    <x v="0"/>
    <x v="2"/>
    <x v="1"/>
    <d v="2025-01-24T00:00:00"/>
    <s v="O10869"/>
    <d v="2024-03-05T00:00:00"/>
    <x v="0"/>
    <x v="0"/>
    <x v="0"/>
    <n v="5"/>
    <n v="145.292"/>
    <n v="726.46"/>
    <x v="0"/>
    <n v="11"/>
    <d v="2024-11-28T00:00:00"/>
    <n v="386"/>
    <x v="1"/>
    <n v="4"/>
    <d v="2024-12-21T00:00:00"/>
    <x v="2"/>
    <x v="6"/>
    <x v="3"/>
    <n v="-57"/>
    <n v="0"/>
    <x v="1"/>
  </r>
  <r>
    <s v="C1869"/>
    <x v="2"/>
    <x v="1"/>
    <x v="0"/>
    <d v="2024-08-15T00:00:00"/>
    <s v="O5869"/>
    <d v="2024-03-05T00:00:00"/>
    <x v="4"/>
    <x v="2"/>
    <x v="2"/>
    <n v="2"/>
    <n v="586.08500000000004"/>
    <n v="1172.17"/>
    <x v="0"/>
    <n v="6"/>
    <d v="2025-07-19T00:00:00"/>
    <n v="315"/>
    <x v="0"/>
    <n v="2"/>
    <d v="2025-04-04T00:00:00"/>
    <x v="0"/>
    <x v="6"/>
    <x v="3"/>
    <n v="338"/>
    <n v="1"/>
    <x v="1"/>
  </r>
  <r>
    <s v="C5521"/>
    <x v="2"/>
    <x v="0"/>
    <x v="3"/>
    <d v="2024-06-07T00:00:00"/>
    <s v="O9521"/>
    <d v="2024-03-05T00:00:00"/>
    <x v="3"/>
    <x v="1"/>
    <x v="4"/>
    <n v="2"/>
    <n v="351.435"/>
    <n v="702.87"/>
    <x v="0"/>
    <n v="20"/>
    <d v="2025-06-28T00:00:00"/>
    <n v="258"/>
    <x v="0"/>
    <n v="1"/>
    <d v="2024-08-29T00:00:00"/>
    <x v="0"/>
    <x v="6"/>
    <x v="3"/>
    <n v="386"/>
    <n v="1"/>
    <x v="1"/>
  </r>
  <r>
    <s v="C2229"/>
    <x v="1"/>
    <x v="1"/>
    <x v="1"/>
    <d v="2024-05-19T00:00:00"/>
    <s v="O6229"/>
    <d v="2024-03-05T00:00:00"/>
    <x v="2"/>
    <x v="3"/>
    <x v="2"/>
    <n v="5"/>
    <n v="147.846"/>
    <n v="739.23"/>
    <x v="1"/>
    <n v="33"/>
    <d v="2025-05-05T00:00:00"/>
    <n v="333"/>
    <x v="0"/>
    <n v="1"/>
    <d v="2024-01-10T00:00:00"/>
    <x v="0"/>
    <x v="6"/>
    <x v="3"/>
    <n v="351"/>
    <n v="1"/>
    <x v="1"/>
  </r>
  <r>
    <s v="C6830"/>
    <x v="1"/>
    <x v="1"/>
    <x v="2"/>
    <d v="2024-02-26T00:00:00"/>
    <s v="O10830"/>
    <d v="2024-04-05T00:00:00"/>
    <x v="2"/>
    <x v="1"/>
    <x v="2"/>
    <n v="5"/>
    <n v="83.91"/>
    <n v="419.55"/>
    <x v="2"/>
    <n v="50"/>
    <d v="2024-09-29T00:00:00"/>
    <n v="241"/>
    <x v="0"/>
    <n v="5"/>
    <d v="2024-12-24T00:00:00"/>
    <x v="2"/>
    <x v="2"/>
    <x v="4"/>
    <n v="216"/>
    <n v="1"/>
    <x v="1"/>
  </r>
  <r>
    <s v="C4917"/>
    <x v="2"/>
    <x v="0"/>
    <x v="3"/>
    <d v="2025-03-28T00:00:00"/>
    <s v="O8917"/>
    <d v="2024-04-05T00:00:00"/>
    <x v="1"/>
    <x v="4"/>
    <x v="0"/>
    <n v="3"/>
    <n v="292.13333333333333"/>
    <n v="876.4"/>
    <x v="1"/>
    <n v="7"/>
    <d v="2025-04-27T00:00:00"/>
    <n v="137"/>
    <x v="0"/>
    <n v="3"/>
    <d v="2024-08-26T00:00:00"/>
    <x v="0"/>
    <x v="2"/>
    <x v="4"/>
    <n v="30"/>
    <n v="1"/>
    <x v="1"/>
  </r>
  <r>
    <s v="C1334"/>
    <x v="1"/>
    <x v="0"/>
    <x v="3"/>
    <d v="2024-10-22T00:00:00"/>
    <s v="O5334"/>
    <d v="2024-04-05T00:00:00"/>
    <x v="1"/>
    <x v="1"/>
    <x v="4"/>
    <n v="3"/>
    <n v="78.976666666666674"/>
    <n v="236.93"/>
    <x v="2"/>
    <n v="49"/>
    <d v="2025-11-02T00:00:00"/>
    <n v="446"/>
    <x v="0"/>
    <n v="3"/>
    <d v="2025-01-25T00:00:00"/>
    <x v="2"/>
    <x v="2"/>
    <x v="4"/>
    <n v="376"/>
    <n v="1"/>
    <x v="1"/>
  </r>
  <r>
    <s v="C1555"/>
    <x v="1"/>
    <x v="1"/>
    <x v="3"/>
    <d v="2023-09-20T00:00:00"/>
    <s v="O5555"/>
    <d v="2024-04-05T00:00:00"/>
    <x v="1"/>
    <x v="4"/>
    <x v="0"/>
    <n v="1"/>
    <n v="171.97"/>
    <n v="171.97"/>
    <x v="1"/>
    <n v="19"/>
    <d v="2024-09-09T00:00:00"/>
    <n v="412"/>
    <x v="1"/>
    <n v="4"/>
    <d v="2025-04-02T00:00:00"/>
    <x v="2"/>
    <x v="2"/>
    <x v="4"/>
    <n v="355"/>
    <n v="0"/>
    <x v="1"/>
  </r>
  <r>
    <s v="C2345"/>
    <x v="1"/>
    <x v="1"/>
    <x v="2"/>
    <d v="2024-08-19T00:00:00"/>
    <s v="O6345"/>
    <d v="2024-04-05T00:00:00"/>
    <x v="2"/>
    <x v="1"/>
    <x v="3"/>
    <n v="5"/>
    <n v="159.876"/>
    <n v="799.38"/>
    <x v="1"/>
    <n v="42"/>
    <d v="2024-11-22T00:00:00"/>
    <n v="300"/>
    <x v="0"/>
    <n v="2"/>
    <d v="2024-10-22T00:00:00"/>
    <x v="2"/>
    <x v="2"/>
    <x v="4"/>
    <n v="95"/>
    <n v="1"/>
    <x v="1"/>
  </r>
  <r>
    <s v="C5664"/>
    <x v="2"/>
    <x v="0"/>
    <x v="1"/>
    <d v="2025-09-07T00:00:00"/>
    <s v="O9664"/>
    <d v="2024-04-05T00:00:00"/>
    <x v="1"/>
    <x v="4"/>
    <x v="3"/>
    <n v="1"/>
    <n v="492.37"/>
    <n v="492.37"/>
    <x v="0"/>
    <n v="4"/>
    <d v="2025-02-19T00:00:00"/>
    <n v="348"/>
    <x v="0"/>
    <n v="2"/>
    <d v="2025-05-27T00:00:00"/>
    <x v="2"/>
    <x v="2"/>
    <x v="4"/>
    <n v="-200"/>
    <n v="1"/>
    <x v="1"/>
  </r>
  <r>
    <s v="C2819"/>
    <x v="0"/>
    <x v="0"/>
    <x v="1"/>
    <d v="2025-02-18T00:00:00"/>
    <s v="O6819"/>
    <d v="2024-05-05T00:00:00"/>
    <x v="2"/>
    <x v="4"/>
    <x v="3"/>
    <n v="3"/>
    <n v="268.78000000000003"/>
    <n v="806.34"/>
    <x v="2"/>
    <n v="18"/>
    <d v="2025-12-02T00:00:00"/>
    <n v="278"/>
    <x v="1"/>
    <n v="5"/>
    <d v="2024-12-26T00:00:00"/>
    <x v="0"/>
    <x v="4"/>
    <x v="5"/>
    <n v="287"/>
    <n v="0"/>
    <x v="1"/>
  </r>
  <r>
    <s v="C3455"/>
    <x v="1"/>
    <x v="2"/>
    <x v="1"/>
    <d v="2024-10-31T00:00:00"/>
    <s v="O7455"/>
    <d v="2024-05-05T00:00:00"/>
    <x v="1"/>
    <x v="1"/>
    <x v="1"/>
    <n v="2"/>
    <n v="652.34500000000003"/>
    <n v="1304.69"/>
    <x v="0"/>
    <n v="27"/>
    <d v="2024-10-25T00:00:00"/>
    <n v="436"/>
    <x v="0"/>
    <n v="3"/>
    <d v="2025-08-01T00:00:00"/>
    <x v="2"/>
    <x v="4"/>
    <x v="5"/>
    <n v="-6"/>
    <n v="1"/>
    <x v="1"/>
  </r>
  <r>
    <s v="C5827"/>
    <x v="1"/>
    <x v="2"/>
    <x v="2"/>
    <d v="2024-06-11T00:00:00"/>
    <s v="O9827"/>
    <d v="2024-05-05T00:00:00"/>
    <x v="1"/>
    <x v="4"/>
    <x v="0"/>
    <n v="4"/>
    <n v="336.0575"/>
    <n v="1344.23"/>
    <x v="2"/>
    <n v="45"/>
    <d v="2025-04-25T00:00:00"/>
    <n v="398"/>
    <x v="1"/>
    <n v="2"/>
    <d v="2025-08-14T00:00:00"/>
    <x v="0"/>
    <x v="4"/>
    <x v="5"/>
    <n v="318"/>
    <n v="0"/>
    <x v="1"/>
  </r>
  <r>
    <s v="C6528"/>
    <x v="0"/>
    <x v="2"/>
    <x v="2"/>
    <d v="2024-08-08T00:00:00"/>
    <s v="O10528"/>
    <d v="2024-05-05T00:00:00"/>
    <x v="2"/>
    <x v="4"/>
    <x v="0"/>
    <n v="2"/>
    <n v="573.32000000000005"/>
    <n v="1146.6400000000001"/>
    <x v="0"/>
    <n v="23"/>
    <d v="2024-12-15T00:00:00"/>
    <n v="401"/>
    <x v="0"/>
    <n v="2"/>
    <d v="2024-11-18T00:00:00"/>
    <x v="0"/>
    <x v="4"/>
    <x v="5"/>
    <n v="129"/>
    <n v="1"/>
    <x v="1"/>
  </r>
  <r>
    <s v="C1129"/>
    <x v="2"/>
    <x v="0"/>
    <x v="2"/>
    <d v="2025-09-01T00:00:00"/>
    <s v="O5129"/>
    <d v="2024-05-05T00:00:00"/>
    <x v="0"/>
    <x v="1"/>
    <x v="3"/>
    <n v="3"/>
    <n v="65.69"/>
    <n v="197.07"/>
    <x v="2"/>
    <n v="38"/>
    <d v="2024-11-19T00:00:00"/>
    <n v="20"/>
    <x v="0"/>
    <n v="4"/>
    <d v="2025-05-04T00:00:00"/>
    <x v="2"/>
    <x v="4"/>
    <x v="5"/>
    <n v="-286"/>
    <n v="1"/>
    <x v="1"/>
  </r>
  <r>
    <s v="C4734"/>
    <x v="2"/>
    <x v="0"/>
    <x v="1"/>
    <d v="2024-02-16T00:00:00"/>
    <s v="O8734"/>
    <d v="2024-05-05T00:00:00"/>
    <x v="2"/>
    <x v="3"/>
    <x v="4"/>
    <n v="4"/>
    <n v="329.42750000000001"/>
    <n v="1317.71"/>
    <x v="1"/>
    <n v="36"/>
    <d v="2024-11-13T00:00:00"/>
    <n v="252"/>
    <x v="1"/>
    <n v="1"/>
    <d v="2025-03-28T00:00:00"/>
    <x v="0"/>
    <x v="4"/>
    <x v="5"/>
    <n v="271"/>
    <n v="0"/>
    <x v="1"/>
  </r>
  <r>
    <s v="C4508"/>
    <x v="2"/>
    <x v="0"/>
    <x v="2"/>
    <d v="2024-11-30T00:00:00"/>
    <s v="O8508"/>
    <d v="2024-05-05T00:00:00"/>
    <x v="0"/>
    <x v="0"/>
    <x v="2"/>
    <n v="4"/>
    <n v="34.342500000000001"/>
    <n v="137.37"/>
    <x v="1"/>
    <n v="33"/>
    <d v="2025-08-05T00:00:00"/>
    <n v="412"/>
    <x v="0"/>
    <n v="4"/>
    <d v="2025-05-04T00:00:00"/>
    <x v="0"/>
    <x v="4"/>
    <x v="5"/>
    <n v="248"/>
    <n v="1"/>
    <x v="1"/>
  </r>
  <r>
    <s v="C3463"/>
    <x v="1"/>
    <x v="2"/>
    <x v="4"/>
    <d v="2025-02-16T00:00:00"/>
    <s v="O7463"/>
    <d v="2024-06-05T00:00:00"/>
    <x v="0"/>
    <x v="3"/>
    <x v="0"/>
    <n v="2"/>
    <n v="219.35"/>
    <n v="438.7"/>
    <x v="1"/>
    <n v="24"/>
    <d v="2024-05-09T00:00:00"/>
    <n v="64"/>
    <x v="1"/>
    <n v="2"/>
    <d v="2025-08-08T00:00:00"/>
    <x v="1"/>
    <x v="0"/>
    <x v="6"/>
    <n v="-283"/>
    <n v="0"/>
    <x v="1"/>
  </r>
  <r>
    <s v="C3671"/>
    <x v="0"/>
    <x v="1"/>
    <x v="4"/>
    <d v="2023-09-16T00:00:00"/>
    <s v="O7671"/>
    <d v="2024-06-05T00:00:00"/>
    <x v="0"/>
    <x v="3"/>
    <x v="3"/>
    <n v="2"/>
    <n v="540.005"/>
    <n v="1080.01"/>
    <x v="2"/>
    <n v="41"/>
    <d v="2024-10-24T00:00:00"/>
    <n v="106"/>
    <x v="0"/>
    <n v="3"/>
    <d v="2025-07-24T00:00:00"/>
    <x v="2"/>
    <x v="0"/>
    <x v="6"/>
    <n v="404"/>
    <n v="1"/>
    <x v="1"/>
  </r>
  <r>
    <s v="C3273"/>
    <x v="1"/>
    <x v="1"/>
    <x v="0"/>
    <d v="2024-09-11T00:00:00"/>
    <s v="O7273"/>
    <d v="2024-06-05T00:00:00"/>
    <x v="4"/>
    <x v="4"/>
    <x v="1"/>
    <n v="3"/>
    <n v="393.37666666666672"/>
    <n v="1180.1300000000001"/>
    <x v="2"/>
    <n v="15"/>
    <d v="2025-01-16T00:00:00"/>
    <n v="373"/>
    <x v="1"/>
    <n v="5"/>
    <d v="2025-12-04T00:00:00"/>
    <x v="1"/>
    <x v="0"/>
    <x v="6"/>
    <n v="127"/>
    <n v="0"/>
    <x v="1"/>
  </r>
  <r>
    <s v="C4205"/>
    <x v="0"/>
    <x v="1"/>
    <x v="0"/>
    <d v="2024-11-27T00:00:00"/>
    <s v="O8205"/>
    <d v="2024-06-05T00:00:00"/>
    <x v="0"/>
    <x v="2"/>
    <x v="3"/>
    <n v="2"/>
    <n v="402.065"/>
    <n v="804.13"/>
    <x v="2"/>
    <n v="26"/>
    <d v="2025-06-24T00:00:00"/>
    <n v="298"/>
    <x v="1"/>
    <n v="1"/>
    <d v="2025-04-24T00:00:00"/>
    <x v="1"/>
    <x v="0"/>
    <x v="6"/>
    <n v="209"/>
    <n v="0"/>
    <x v="1"/>
  </r>
  <r>
    <s v="C2174"/>
    <x v="2"/>
    <x v="2"/>
    <x v="0"/>
    <d v="2024-05-21T00:00:00"/>
    <s v="O6174"/>
    <d v="2024-06-05T00:00:00"/>
    <x v="0"/>
    <x v="1"/>
    <x v="0"/>
    <n v="5"/>
    <n v="66.667999999999992"/>
    <n v="333.34"/>
    <x v="0"/>
    <n v="18"/>
    <d v="2025-08-07T00:00:00"/>
    <n v="258"/>
    <x v="0"/>
    <n v="1"/>
    <d v="2024-08-22T00:00:00"/>
    <x v="1"/>
    <x v="0"/>
    <x v="6"/>
    <n v="443"/>
    <n v="1"/>
    <x v="1"/>
  </r>
  <r>
    <s v="C2699"/>
    <x v="2"/>
    <x v="0"/>
    <x v="2"/>
    <d v="2024-07-01T00:00:00"/>
    <s v="O6699"/>
    <d v="2024-07-05T00:00:00"/>
    <x v="0"/>
    <x v="4"/>
    <x v="0"/>
    <n v="1"/>
    <n v="834.97"/>
    <n v="834.97"/>
    <x v="1"/>
    <n v="31"/>
    <d v="2024-08-23T00:00:00"/>
    <n v="263"/>
    <x v="1"/>
    <n v="1"/>
    <d v="2024-11-09T00:00:00"/>
    <x v="1"/>
    <x v="2"/>
    <x v="7"/>
    <n v="53"/>
    <n v="0"/>
    <x v="1"/>
  </r>
  <r>
    <s v="C4521"/>
    <x v="1"/>
    <x v="0"/>
    <x v="1"/>
    <d v="2025-05-07T00:00:00"/>
    <s v="O8521"/>
    <d v="2024-07-05T00:00:00"/>
    <x v="2"/>
    <x v="2"/>
    <x v="3"/>
    <n v="2"/>
    <n v="539.59500000000003"/>
    <n v="1079.19"/>
    <x v="1"/>
    <n v="4"/>
    <d v="2024-09-20T00:00:00"/>
    <n v="9"/>
    <x v="1"/>
    <n v="1"/>
    <d v="2025-03-08T00:00:00"/>
    <x v="1"/>
    <x v="2"/>
    <x v="7"/>
    <n v="-229"/>
    <n v="0"/>
    <x v="1"/>
  </r>
  <r>
    <s v="C3467"/>
    <x v="2"/>
    <x v="1"/>
    <x v="2"/>
    <d v="2024-03-16T00:00:00"/>
    <s v="O7467"/>
    <d v="2024-07-05T00:00:00"/>
    <x v="2"/>
    <x v="2"/>
    <x v="1"/>
    <n v="5"/>
    <n v="107.46600000000001"/>
    <n v="537.33000000000004"/>
    <x v="0"/>
    <n v="33"/>
    <d v="2024-12-21T00:00:00"/>
    <n v="239"/>
    <x v="1"/>
    <n v="2"/>
    <d v="2025-04-28T00:00:00"/>
    <x v="1"/>
    <x v="2"/>
    <x v="7"/>
    <n v="280"/>
    <n v="0"/>
    <x v="1"/>
  </r>
  <r>
    <s v="C4510"/>
    <x v="2"/>
    <x v="1"/>
    <x v="2"/>
    <d v="2025-03-01T00:00:00"/>
    <s v="O8510"/>
    <d v="2024-07-05T00:00:00"/>
    <x v="1"/>
    <x v="0"/>
    <x v="0"/>
    <n v="1"/>
    <n v="896.27"/>
    <n v="896.27"/>
    <x v="0"/>
    <n v="11"/>
    <d v="2025-11-02T00:00:00"/>
    <n v="61"/>
    <x v="0"/>
    <n v="2"/>
    <d v="2024-08-26T00:00:00"/>
    <x v="2"/>
    <x v="2"/>
    <x v="7"/>
    <n v="246"/>
    <n v="1"/>
    <x v="1"/>
  </r>
  <r>
    <s v="C6154"/>
    <x v="1"/>
    <x v="2"/>
    <x v="0"/>
    <d v="2024-08-04T00:00:00"/>
    <s v="O10154"/>
    <d v="2024-07-05T00:00:00"/>
    <x v="4"/>
    <x v="1"/>
    <x v="0"/>
    <n v="2"/>
    <n v="244.88"/>
    <n v="489.76"/>
    <x v="2"/>
    <n v="45"/>
    <d v="2025-05-21T00:00:00"/>
    <n v="59"/>
    <x v="0"/>
    <n v="5"/>
    <d v="2025-09-02T00:00:00"/>
    <x v="1"/>
    <x v="2"/>
    <x v="7"/>
    <n v="290"/>
    <n v="1"/>
    <x v="1"/>
  </r>
  <r>
    <s v="C2782"/>
    <x v="1"/>
    <x v="0"/>
    <x v="3"/>
    <d v="2023-12-09T00:00:00"/>
    <s v="O6782"/>
    <d v="2024-07-05T00:00:00"/>
    <x v="3"/>
    <x v="4"/>
    <x v="3"/>
    <n v="3"/>
    <n v="341.52333333333331"/>
    <n v="1024.57"/>
    <x v="2"/>
    <n v="32"/>
    <d v="2025-07-29T00:00:00"/>
    <n v="409"/>
    <x v="0"/>
    <n v="4"/>
    <d v="2024-12-20T00:00:00"/>
    <x v="2"/>
    <x v="2"/>
    <x v="7"/>
    <n v="598"/>
    <n v="1"/>
    <x v="1"/>
  </r>
  <r>
    <s v="C6215"/>
    <x v="1"/>
    <x v="0"/>
    <x v="4"/>
    <d v="2025-07-15T00:00:00"/>
    <s v="O10215"/>
    <d v="2024-08-05T00:00:00"/>
    <x v="2"/>
    <x v="2"/>
    <x v="0"/>
    <n v="3"/>
    <n v="47.713333333333331"/>
    <n v="143.13999999999999"/>
    <x v="1"/>
    <n v="12"/>
    <d v="2025-06-20T00:00:00"/>
    <n v="491"/>
    <x v="1"/>
    <n v="2"/>
    <d v="2025-03-13T00:00:00"/>
    <x v="1"/>
    <x v="5"/>
    <x v="0"/>
    <n v="-25"/>
    <n v="0"/>
    <x v="1"/>
  </r>
  <r>
    <s v="C5032"/>
    <x v="0"/>
    <x v="2"/>
    <x v="2"/>
    <d v="2025-12-04T00:00:00"/>
    <s v="O9032"/>
    <d v="2024-08-05T00:00:00"/>
    <x v="2"/>
    <x v="1"/>
    <x v="0"/>
    <n v="3"/>
    <n v="69.959999999999994"/>
    <n v="209.88"/>
    <x v="0"/>
    <n v="32"/>
    <d v="2025-04-20T00:00:00"/>
    <n v="66"/>
    <x v="0"/>
    <n v="4"/>
    <d v="2024-06-09T00:00:00"/>
    <x v="1"/>
    <x v="5"/>
    <x v="0"/>
    <n v="-228"/>
    <n v="1"/>
    <x v="1"/>
  </r>
  <r>
    <s v="C5389"/>
    <x v="1"/>
    <x v="2"/>
    <x v="4"/>
    <d v="2024-09-26T00:00:00"/>
    <s v="O9389"/>
    <d v="2024-08-05T00:00:00"/>
    <x v="3"/>
    <x v="3"/>
    <x v="0"/>
    <n v="2"/>
    <n v="453.11"/>
    <n v="906.22"/>
    <x v="2"/>
    <n v="11"/>
    <d v="2024-08-10T00:00:00"/>
    <n v="439"/>
    <x v="1"/>
    <n v="4"/>
    <d v="2025-01-06T00:00:00"/>
    <x v="0"/>
    <x v="5"/>
    <x v="0"/>
    <n v="-47"/>
    <n v="0"/>
    <x v="1"/>
  </r>
  <r>
    <s v="C5749"/>
    <x v="1"/>
    <x v="1"/>
    <x v="1"/>
    <d v="2025-03-28T00:00:00"/>
    <s v="O9749"/>
    <d v="2024-08-05T00:00:00"/>
    <x v="4"/>
    <x v="1"/>
    <x v="2"/>
    <n v="3"/>
    <n v="427.62333333333328"/>
    <n v="1282.8699999999999"/>
    <x v="0"/>
    <n v="46"/>
    <d v="2024-10-30T00:00:00"/>
    <n v="480"/>
    <x v="1"/>
    <n v="5"/>
    <d v="2024-05-11T00:00:00"/>
    <x v="1"/>
    <x v="5"/>
    <x v="0"/>
    <n v="-149"/>
    <n v="0"/>
    <x v="1"/>
  </r>
  <r>
    <s v="C6873"/>
    <x v="0"/>
    <x v="2"/>
    <x v="2"/>
    <d v="2025-01-08T00:00:00"/>
    <s v="O10873"/>
    <d v="2024-08-05T00:00:00"/>
    <x v="0"/>
    <x v="2"/>
    <x v="3"/>
    <n v="1"/>
    <n v="900.48"/>
    <n v="900.48"/>
    <x v="1"/>
    <n v="13"/>
    <d v="2025-07-20T00:00:00"/>
    <n v="28"/>
    <x v="0"/>
    <n v="5"/>
    <d v="2025-06-16T00:00:00"/>
    <x v="1"/>
    <x v="5"/>
    <x v="0"/>
    <n v="193"/>
    <n v="1"/>
    <x v="1"/>
  </r>
  <r>
    <s v="C2949"/>
    <x v="2"/>
    <x v="2"/>
    <x v="2"/>
    <d v="2024-05-08T00:00:00"/>
    <s v="O6949"/>
    <d v="2024-08-05T00:00:00"/>
    <x v="4"/>
    <x v="2"/>
    <x v="3"/>
    <n v="2"/>
    <n v="367.03"/>
    <n v="734.06"/>
    <x v="0"/>
    <n v="39"/>
    <d v="2025-02-05T00:00:00"/>
    <n v="120"/>
    <x v="1"/>
    <n v="4"/>
    <d v="2024-09-23T00:00:00"/>
    <x v="0"/>
    <x v="5"/>
    <x v="0"/>
    <n v="273"/>
    <n v="0"/>
    <x v="1"/>
  </r>
  <r>
    <s v="C3889"/>
    <x v="2"/>
    <x v="2"/>
    <x v="2"/>
    <d v="2024-08-17T00:00:00"/>
    <s v="O7889"/>
    <d v="2024-08-05T00:00:00"/>
    <x v="1"/>
    <x v="1"/>
    <x v="4"/>
    <n v="1"/>
    <n v="733.23"/>
    <n v="733.23"/>
    <x v="0"/>
    <n v="26"/>
    <d v="2024-11-18T00:00:00"/>
    <n v="299"/>
    <x v="0"/>
    <n v="3"/>
    <d v="2024-12-09T00:00:00"/>
    <x v="2"/>
    <x v="5"/>
    <x v="0"/>
    <n v="93"/>
    <n v="1"/>
    <x v="1"/>
  </r>
  <r>
    <s v="C4123"/>
    <x v="1"/>
    <x v="0"/>
    <x v="1"/>
    <d v="2023-12-10T00:00:00"/>
    <s v="O8123"/>
    <d v="2024-08-05T00:00:00"/>
    <x v="1"/>
    <x v="3"/>
    <x v="4"/>
    <n v="4"/>
    <n v="233.73"/>
    <n v="934.92"/>
    <x v="1"/>
    <n v="32"/>
    <d v="2025-06-16T00:00:00"/>
    <n v="327"/>
    <x v="1"/>
    <n v="1"/>
    <d v="2024-12-13T00:00:00"/>
    <x v="2"/>
    <x v="5"/>
    <x v="0"/>
    <n v="554"/>
    <n v="0"/>
    <x v="1"/>
  </r>
  <r>
    <s v="C6939"/>
    <x v="2"/>
    <x v="2"/>
    <x v="1"/>
    <d v="2024-11-12T00:00:00"/>
    <s v="O10939"/>
    <d v="2024-08-05T00:00:00"/>
    <x v="1"/>
    <x v="4"/>
    <x v="2"/>
    <n v="2"/>
    <n v="182.02500000000001"/>
    <n v="364.05"/>
    <x v="1"/>
    <n v="43"/>
    <d v="2024-08-12T00:00:00"/>
    <n v="244"/>
    <x v="1"/>
    <n v="1"/>
    <d v="2025-07-29T00:00:00"/>
    <x v="1"/>
    <x v="5"/>
    <x v="0"/>
    <n v="-92"/>
    <n v="0"/>
    <x v="1"/>
  </r>
  <r>
    <s v="C3769"/>
    <x v="1"/>
    <x v="0"/>
    <x v="4"/>
    <d v="2025-04-30T00:00:00"/>
    <s v="O7769"/>
    <d v="2024-08-05T00:00:00"/>
    <x v="0"/>
    <x v="4"/>
    <x v="1"/>
    <n v="4"/>
    <n v="123.99"/>
    <n v="495.96"/>
    <x v="1"/>
    <n v="14"/>
    <d v="2024-08-22T00:00:00"/>
    <n v="149"/>
    <x v="0"/>
    <n v="5"/>
    <d v="2025-02-13T00:00:00"/>
    <x v="1"/>
    <x v="5"/>
    <x v="0"/>
    <n v="-251"/>
    <n v="1"/>
    <x v="1"/>
  </r>
  <r>
    <s v="C1037"/>
    <x v="0"/>
    <x v="0"/>
    <x v="1"/>
    <d v="2025-12-01T00:00:00"/>
    <s v="O5037"/>
    <d v="2024-08-05T00:00:00"/>
    <x v="3"/>
    <x v="3"/>
    <x v="3"/>
    <n v="2"/>
    <n v="353.45499999999998"/>
    <n v="706.91"/>
    <x v="0"/>
    <n v="27"/>
    <d v="2025-06-02T00:00:00"/>
    <n v="310"/>
    <x v="1"/>
    <n v="2"/>
    <d v="2025-02-17T00:00:00"/>
    <x v="2"/>
    <x v="5"/>
    <x v="0"/>
    <n v="-182"/>
    <n v="0"/>
    <x v="1"/>
  </r>
  <r>
    <s v="C5187"/>
    <x v="2"/>
    <x v="0"/>
    <x v="1"/>
    <d v="2025-02-02T00:00:00"/>
    <s v="O9187"/>
    <d v="2024-09-05T00:00:00"/>
    <x v="3"/>
    <x v="4"/>
    <x v="0"/>
    <n v="1"/>
    <n v="219.54"/>
    <n v="219.54"/>
    <x v="0"/>
    <n v="42"/>
    <d v="2024-09-26T00:00:00"/>
    <n v="392"/>
    <x v="0"/>
    <n v="1"/>
    <d v="2024-10-23T00:00:00"/>
    <x v="0"/>
    <x v="1"/>
    <x v="8"/>
    <n v="-129"/>
    <n v="1"/>
    <x v="1"/>
  </r>
  <r>
    <s v="C1771"/>
    <x v="2"/>
    <x v="0"/>
    <x v="2"/>
    <d v="2025-07-05T00:00:00"/>
    <s v="O5771"/>
    <d v="2024-09-05T00:00:00"/>
    <x v="2"/>
    <x v="0"/>
    <x v="0"/>
    <n v="2"/>
    <n v="57.37"/>
    <n v="114.74"/>
    <x v="0"/>
    <n v="30"/>
    <d v="2025-06-01T00:00:00"/>
    <n v="402"/>
    <x v="0"/>
    <n v="2"/>
    <d v="2024-10-26T00:00:00"/>
    <x v="0"/>
    <x v="1"/>
    <x v="8"/>
    <n v="-34"/>
    <n v="1"/>
    <x v="1"/>
  </r>
  <r>
    <s v="C3542"/>
    <x v="1"/>
    <x v="2"/>
    <x v="1"/>
    <d v="2023-09-20T00:00:00"/>
    <s v="O7542"/>
    <d v="2024-09-05T00:00:00"/>
    <x v="0"/>
    <x v="1"/>
    <x v="3"/>
    <n v="2"/>
    <n v="494.13499999999999"/>
    <n v="988.27"/>
    <x v="1"/>
    <n v="10"/>
    <d v="2024-12-12T00:00:00"/>
    <n v="131"/>
    <x v="0"/>
    <n v="3"/>
    <d v="2025-05-04T00:00:00"/>
    <x v="1"/>
    <x v="1"/>
    <x v="8"/>
    <n v="449"/>
    <n v="1"/>
    <x v="1"/>
  </r>
  <r>
    <s v="C6538"/>
    <x v="0"/>
    <x v="0"/>
    <x v="4"/>
    <d v="2025-03-24T00:00:00"/>
    <s v="O10538"/>
    <d v="2024-09-05T00:00:00"/>
    <x v="1"/>
    <x v="2"/>
    <x v="3"/>
    <n v="2"/>
    <n v="554.76"/>
    <n v="1109.52"/>
    <x v="0"/>
    <n v="23"/>
    <d v="2025-01-13T00:00:00"/>
    <n v="423"/>
    <x v="1"/>
    <n v="2"/>
    <d v="2024-11-10T00:00:00"/>
    <x v="0"/>
    <x v="1"/>
    <x v="8"/>
    <n v="-70"/>
    <n v="0"/>
    <x v="1"/>
  </r>
  <r>
    <s v="C4926"/>
    <x v="1"/>
    <x v="0"/>
    <x v="1"/>
    <d v="2025-07-05T00:00:00"/>
    <s v="O8926"/>
    <d v="2024-09-05T00:00:00"/>
    <x v="0"/>
    <x v="3"/>
    <x v="2"/>
    <n v="5"/>
    <n v="163.78199999999998"/>
    <n v="818.91"/>
    <x v="0"/>
    <n v="35"/>
    <d v="2025-07-07T00:00:00"/>
    <n v="243"/>
    <x v="1"/>
    <n v="3"/>
    <d v="2025-03-21T00:00:00"/>
    <x v="0"/>
    <x v="1"/>
    <x v="8"/>
    <n v="2"/>
    <n v="0"/>
    <x v="1"/>
  </r>
  <r>
    <s v="C4856"/>
    <x v="1"/>
    <x v="0"/>
    <x v="2"/>
    <d v="2025-05-01T00:00:00"/>
    <s v="O8856"/>
    <d v="2024-09-05T00:00:00"/>
    <x v="4"/>
    <x v="1"/>
    <x v="2"/>
    <n v="1"/>
    <n v="646.07000000000005"/>
    <n v="646.07000000000005"/>
    <x v="2"/>
    <n v="8"/>
    <d v="2024-12-21T00:00:00"/>
    <n v="278"/>
    <x v="1"/>
    <n v="5"/>
    <d v="2025-04-23T00:00:00"/>
    <x v="2"/>
    <x v="1"/>
    <x v="8"/>
    <n v="-131"/>
    <n v="0"/>
    <x v="1"/>
  </r>
  <r>
    <s v="C3515"/>
    <x v="2"/>
    <x v="0"/>
    <x v="0"/>
    <d v="2024-02-05T00:00:00"/>
    <s v="O7515"/>
    <d v="2024-09-05T00:00:00"/>
    <x v="3"/>
    <x v="1"/>
    <x v="4"/>
    <n v="1"/>
    <n v="1485.85"/>
    <n v="1485.85"/>
    <x v="0"/>
    <n v="47"/>
    <d v="2024-12-27T00:00:00"/>
    <n v="393"/>
    <x v="0"/>
    <n v="3"/>
    <d v="2025-03-15T00:00:00"/>
    <x v="0"/>
    <x v="1"/>
    <x v="8"/>
    <n v="326"/>
    <n v="1"/>
    <x v="1"/>
  </r>
  <r>
    <s v="C2087"/>
    <x v="1"/>
    <x v="0"/>
    <x v="3"/>
    <d v="2024-02-05T00:00:00"/>
    <s v="O6087"/>
    <d v="2024-09-05T00:00:00"/>
    <x v="2"/>
    <x v="2"/>
    <x v="4"/>
    <n v="5"/>
    <n v="260.03000000000003"/>
    <n v="1300.1500000000001"/>
    <x v="2"/>
    <n v="42"/>
    <d v="2024-09-16T00:00:00"/>
    <n v="14"/>
    <x v="0"/>
    <n v="2"/>
    <d v="2024-11-13T00:00:00"/>
    <x v="1"/>
    <x v="1"/>
    <x v="8"/>
    <n v="224"/>
    <n v="1"/>
    <x v="1"/>
  </r>
  <r>
    <s v="C2084"/>
    <x v="1"/>
    <x v="1"/>
    <x v="1"/>
    <d v="2024-01-04T00:00:00"/>
    <s v="O6084"/>
    <d v="2024-10-05T00:00:00"/>
    <x v="4"/>
    <x v="3"/>
    <x v="0"/>
    <n v="5"/>
    <n v="293.90600000000001"/>
    <n v="1469.53"/>
    <x v="2"/>
    <n v="13"/>
    <d v="2025-03-06T00:00:00"/>
    <n v="165"/>
    <x v="0"/>
    <n v="5"/>
    <d v="2025-01-04T00:00:00"/>
    <x v="2"/>
    <x v="3"/>
    <x v="9"/>
    <n v="427"/>
    <n v="1"/>
    <x v="1"/>
  </r>
  <r>
    <s v="C5820"/>
    <x v="0"/>
    <x v="2"/>
    <x v="0"/>
    <d v="2023-11-15T00:00:00"/>
    <s v="O9820"/>
    <d v="2024-10-05T00:00:00"/>
    <x v="0"/>
    <x v="4"/>
    <x v="4"/>
    <n v="3"/>
    <n v="431.57"/>
    <n v="1294.71"/>
    <x v="0"/>
    <n v="50"/>
    <d v="2025-11-04T00:00:00"/>
    <n v="161"/>
    <x v="0"/>
    <n v="1"/>
    <d v="2025-06-15T00:00:00"/>
    <x v="0"/>
    <x v="3"/>
    <x v="9"/>
    <n v="720"/>
    <n v="1"/>
    <x v="1"/>
  </r>
  <r>
    <s v="C3496"/>
    <x v="2"/>
    <x v="1"/>
    <x v="4"/>
    <d v="2023-08-24T00:00:00"/>
    <s v="O7496"/>
    <d v="2024-10-05T00:00:00"/>
    <x v="0"/>
    <x v="0"/>
    <x v="3"/>
    <n v="5"/>
    <n v="58.05"/>
    <n v="290.25"/>
    <x v="2"/>
    <n v="29"/>
    <d v="2025-06-14T00:00:00"/>
    <n v="82"/>
    <x v="0"/>
    <n v="1"/>
    <d v="2025-05-21T00:00:00"/>
    <x v="1"/>
    <x v="3"/>
    <x v="9"/>
    <n v="660"/>
    <n v="1"/>
    <x v="1"/>
  </r>
  <r>
    <s v="C1909"/>
    <x v="0"/>
    <x v="1"/>
    <x v="3"/>
    <d v="2023-01-09T00:00:00"/>
    <s v="O5909"/>
    <d v="2024-10-05T00:00:00"/>
    <x v="4"/>
    <x v="0"/>
    <x v="4"/>
    <n v="4"/>
    <n v="134.96250000000001"/>
    <n v="539.85"/>
    <x v="0"/>
    <n v="21"/>
    <d v="2024-10-31T00:00:00"/>
    <n v="370"/>
    <x v="0"/>
    <n v="2"/>
    <d v="2025-02-27T00:00:00"/>
    <x v="0"/>
    <x v="3"/>
    <x v="9"/>
    <n v="661"/>
    <n v="1"/>
    <x v="1"/>
  </r>
  <r>
    <s v="C3046"/>
    <x v="1"/>
    <x v="2"/>
    <x v="1"/>
    <d v="2023-10-16T00:00:00"/>
    <s v="O7046"/>
    <d v="2024-10-05T00:00:00"/>
    <x v="4"/>
    <x v="3"/>
    <x v="3"/>
    <n v="1"/>
    <n v="469.04"/>
    <n v="469.04"/>
    <x v="0"/>
    <n v="14"/>
    <d v="2025-12-06T00:00:00"/>
    <n v="296"/>
    <x v="0"/>
    <n v="1"/>
    <d v="2024-07-09T00:00:00"/>
    <x v="0"/>
    <x v="3"/>
    <x v="9"/>
    <n v="782"/>
    <n v="1"/>
    <x v="1"/>
  </r>
  <r>
    <s v="C1843"/>
    <x v="2"/>
    <x v="0"/>
    <x v="3"/>
    <d v="2024-08-24T00:00:00"/>
    <s v="O5843"/>
    <d v="2024-10-05T00:00:00"/>
    <x v="4"/>
    <x v="0"/>
    <x v="0"/>
    <n v="5"/>
    <n v="89.725999999999999"/>
    <n v="448.63"/>
    <x v="1"/>
    <n v="41"/>
    <d v="2025-01-01T00:00:00"/>
    <n v="464"/>
    <x v="0"/>
    <n v="5"/>
    <d v="2024-10-09T00:00:00"/>
    <x v="2"/>
    <x v="3"/>
    <x v="9"/>
    <n v="130"/>
    <n v="1"/>
    <x v="1"/>
  </r>
  <r>
    <s v="C6682"/>
    <x v="2"/>
    <x v="1"/>
    <x v="3"/>
    <d v="2025-06-21T00:00:00"/>
    <s v="O10682"/>
    <d v="2024-10-05T00:00:00"/>
    <x v="1"/>
    <x v="1"/>
    <x v="1"/>
    <n v="4"/>
    <n v="336.16250000000002"/>
    <n v="1344.65"/>
    <x v="2"/>
    <n v="46"/>
    <d v="2025-01-28T00:00:00"/>
    <n v="307"/>
    <x v="1"/>
    <n v="3"/>
    <d v="2025-07-13T00:00:00"/>
    <x v="2"/>
    <x v="3"/>
    <x v="9"/>
    <n v="-144"/>
    <n v="0"/>
    <x v="1"/>
  </r>
  <r>
    <s v="C5644"/>
    <x v="1"/>
    <x v="0"/>
    <x v="0"/>
    <d v="2024-12-15T00:00:00"/>
    <s v="O9644"/>
    <d v="2024-11-05T00:00:00"/>
    <x v="4"/>
    <x v="4"/>
    <x v="4"/>
    <n v="4"/>
    <n v="237.45"/>
    <n v="949.8"/>
    <x v="0"/>
    <n v="48"/>
    <d v="2025-04-16T00:00:00"/>
    <n v="481"/>
    <x v="0"/>
    <n v="4"/>
    <d v="2025-08-13T00:00:00"/>
    <x v="0"/>
    <x v="6"/>
    <x v="10"/>
    <n v="122"/>
    <n v="1"/>
    <x v="1"/>
  </r>
  <r>
    <s v="C4242"/>
    <x v="0"/>
    <x v="1"/>
    <x v="4"/>
    <d v="2023-08-24T00:00:00"/>
    <s v="O8242"/>
    <d v="2024-11-05T00:00:00"/>
    <x v="4"/>
    <x v="1"/>
    <x v="0"/>
    <n v="3"/>
    <n v="75.056666666666658"/>
    <n v="225.17"/>
    <x v="2"/>
    <n v="22"/>
    <d v="2025-04-28T00:00:00"/>
    <n v="489"/>
    <x v="0"/>
    <n v="3"/>
    <d v="2024-04-11T00:00:00"/>
    <x v="1"/>
    <x v="6"/>
    <x v="10"/>
    <n v="613"/>
    <n v="1"/>
    <x v="1"/>
  </r>
  <r>
    <s v="C3868"/>
    <x v="0"/>
    <x v="2"/>
    <x v="4"/>
    <d v="2024-11-21T00:00:00"/>
    <s v="O7868"/>
    <d v="2024-12-05T00:00:00"/>
    <x v="3"/>
    <x v="0"/>
    <x v="1"/>
    <n v="2"/>
    <n v="87.74"/>
    <n v="175.48"/>
    <x v="0"/>
    <n v="42"/>
    <d v="2025-05-15T00:00:00"/>
    <n v="413"/>
    <x v="1"/>
    <n v="5"/>
    <d v="2025-06-29T00:00:00"/>
    <x v="2"/>
    <x v="1"/>
    <x v="11"/>
    <n v="175"/>
    <n v="0"/>
    <x v="1"/>
  </r>
  <r>
    <s v="C4434"/>
    <x v="0"/>
    <x v="0"/>
    <x v="0"/>
    <d v="2025-07-22T00:00:00"/>
    <s v="O8434"/>
    <d v="2024-12-05T00:00:00"/>
    <x v="1"/>
    <x v="4"/>
    <x v="0"/>
    <n v="4"/>
    <n v="109.13249999999999"/>
    <n v="436.53"/>
    <x v="1"/>
    <n v="40"/>
    <d v="2025-07-20T00:00:00"/>
    <n v="135"/>
    <x v="1"/>
    <n v="5"/>
    <d v="2024-07-12T00:00:00"/>
    <x v="2"/>
    <x v="1"/>
    <x v="11"/>
    <n v="-2"/>
    <n v="0"/>
    <x v="1"/>
  </r>
  <r>
    <s v="C5125"/>
    <x v="1"/>
    <x v="2"/>
    <x v="0"/>
    <d v="2024-05-22T00:00:00"/>
    <s v="O9125"/>
    <d v="2024-12-05T00:00:00"/>
    <x v="1"/>
    <x v="1"/>
    <x v="2"/>
    <n v="1"/>
    <n v="913.2"/>
    <n v="913.2"/>
    <x v="0"/>
    <n v="19"/>
    <d v="2025-04-20T00:00:00"/>
    <n v="161"/>
    <x v="0"/>
    <n v="3"/>
    <d v="2025-07-13T00:00:00"/>
    <x v="1"/>
    <x v="1"/>
    <x v="11"/>
    <n v="333"/>
    <n v="1"/>
    <x v="1"/>
  </r>
  <r>
    <s v="C1573"/>
    <x v="1"/>
    <x v="1"/>
    <x v="4"/>
    <d v="2024-02-29T00:00:00"/>
    <s v="O5573"/>
    <d v="2024-12-05T00:00:00"/>
    <x v="4"/>
    <x v="1"/>
    <x v="1"/>
    <n v="3"/>
    <n v="407.51666666666665"/>
    <n v="1222.55"/>
    <x v="0"/>
    <n v="49"/>
    <d v="2025-01-18T00:00:00"/>
    <n v="442"/>
    <x v="0"/>
    <n v="2"/>
    <d v="2025-05-06T00:00:00"/>
    <x v="2"/>
    <x v="1"/>
    <x v="11"/>
    <n v="324"/>
    <n v="1"/>
    <x v="1"/>
  </r>
  <r>
    <s v="C2168"/>
    <x v="0"/>
    <x v="2"/>
    <x v="0"/>
    <d v="2024-03-27T00:00:00"/>
    <s v="O6168"/>
    <d v="2024-12-05T00:00:00"/>
    <x v="3"/>
    <x v="0"/>
    <x v="1"/>
    <n v="4"/>
    <n v="149.24"/>
    <n v="596.96"/>
    <x v="0"/>
    <n v="13"/>
    <d v="2025-08-01T00:00:00"/>
    <n v="235"/>
    <x v="0"/>
    <n v="1"/>
    <d v="2025-04-27T00:00:00"/>
    <x v="0"/>
    <x v="1"/>
    <x v="11"/>
    <n v="492"/>
    <n v="1"/>
    <x v="1"/>
  </r>
  <r>
    <s v="C3451"/>
    <x v="2"/>
    <x v="2"/>
    <x v="2"/>
    <d v="2024-01-03T00:00:00"/>
    <s v="O7451"/>
    <d v="2024-12-05T00:00:00"/>
    <x v="4"/>
    <x v="1"/>
    <x v="0"/>
    <n v="3"/>
    <n v="208.14333333333332"/>
    <n v="624.42999999999995"/>
    <x v="0"/>
    <n v="46"/>
    <d v="2025-02-04T00:00:00"/>
    <n v="47"/>
    <x v="1"/>
    <n v="2"/>
    <d v="2025-02-02T00:00:00"/>
    <x v="2"/>
    <x v="1"/>
    <x v="11"/>
    <n v="398"/>
    <n v="0"/>
    <x v="1"/>
  </r>
  <r>
    <s v="C5409"/>
    <x v="0"/>
    <x v="0"/>
    <x v="0"/>
    <d v="2024-09-24T00:00:00"/>
    <s v="O9409"/>
    <d v="2024-12-05T00:00:00"/>
    <x v="3"/>
    <x v="2"/>
    <x v="1"/>
    <n v="2"/>
    <n v="254.12"/>
    <n v="508.24"/>
    <x v="1"/>
    <n v="10"/>
    <d v="2024-08-28T00:00:00"/>
    <n v="148"/>
    <x v="0"/>
    <n v="4"/>
    <d v="2025-02-03T00:00:00"/>
    <x v="2"/>
    <x v="1"/>
    <x v="11"/>
    <n v="-27"/>
    <n v="1"/>
    <x v="1"/>
  </r>
  <r>
    <s v="C1106"/>
    <x v="1"/>
    <x v="1"/>
    <x v="4"/>
    <d v="2024-08-21T00:00:00"/>
    <s v="O5106"/>
    <d v="2024-12-05T00:00:00"/>
    <x v="4"/>
    <x v="3"/>
    <x v="2"/>
    <n v="1"/>
    <n v="1396.82"/>
    <n v="1396.82"/>
    <x v="2"/>
    <n v="27"/>
    <d v="2025-11-06T00:00:00"/>
    <n v="188"/>
    <x v="1"/>
    <n v="2"/>
    <d v="2024-11-29T00:00:00"/>
    <x v="2"/>
    <x v="1"/>
    <x v="11"/>
    <n v="442"/>
    <n v="0"/>
    <x v="1"/>
  </r>
  <r>
    <s v="C2451"/>
    <x v="0"/>
    <x v="2"/>
    <x v="4"/>
    <d v="2024-04-17T00:00:00"/>
    <s v="O6451"/>
    <d v="2024-12-05T00:00:00"/>
    <x v="4"/>
    <x v="3"/>
    <x v="3"/>
    <n v="4"/>
    <n v="222.89500000000001"/>
    <n v="891.58"/>
    <x v="1"/>
    <n v="41"/>
    <d v="2024-12-12T00:00:00"/>
    <n v="372"/>
    <x v="0"/>
    <n v="5"/>
    <d v="2025-01-30T00:00:00"/>
    <x v="2"/>
    <x v="1"/>
    <x v="11"/>
    <n v="239"/>
    <n v="1"/>
    <x v="1"/>
  </r>
  <r>
    <s v="C6283"/>
    <x v="0"/>
    <x v="2"/>
    <x v="1"/>
    <d v="2024-01-19T00:00:00"/>
    <s v="O10283"/>
    <d v="2024-05-13T00:00:00"/>
    <x v="1"/>
    <x v="4"/>
    <x v="1"/>
    <n v="5"/>
    <n v="228.48400000000001"/>
    <n v="1142.42"/>
    <x v="2"/>
    <n v="36"/>
    <d v="2025-05-30T00:00:00"/>
    <n v="272"/>
    <x v="0"/>
    <n v="1"/>
    <d v="2025-06-01T00:00:00"/>
    <x v="1"/>
    <x v="5"/>
    <x v="5"/>
    <n v="497"/>
    <n v="1"/>
    <x v="1"/>
  </r>
  <r>
    <s v="C2493"/>
    <x v="1"/>
    <x v="2"/>
    <x v="1"/>
    <d v="2024-09-16T00:00:00"/>
    <s v="O6493"/>
    <d v="2024-05-13T00:00:00"/>
    <x v="3"/>
    <x v="1"/>
    <x v="1"/>
    <n v="2"/>
    <n v="535.53499999999997"/>
    <n v="1071.07"/>
    <x v="0"/>
    <n v="41"/>
    <d v="2025-02-06T00:00:00"/>
    <n v="498"/>
    <x v="1"/>
    <n v="4"/>
    <d v="2024-08-24T00:00:00"/>
    <x v="0"/>
    <x v="5"/>
    <x v="5"/>
    <n v="143"/>
    <n v="0"/>
    <x v="1"/>
  </r>
  <r>
    <s v="C3061"/>
    <x v="2"/>
    <x v="2"/>
    <x v="3"/>
    <d v="2024-09-18T00:00:00"/>
    <s v="O7061"/>
    <d v="2024-05-13T00:00:00"/>
    <x v="1"/>
    <x v="4"/>
    <x v="3"/>
    <n v="4"/>
    <n v="362.33"/>
    <n v="1449.32"/>
    <x v="0"/>
    <n v="45"/>
    <d v="2024-11-15T00:00:00"/>
    <n v="326"/>
    <x v="0"/>
    <n v="5"/>
    <d v="2025-09-01T00:00:00"/>
    <x v="2"/>
    <x v="5"/>
    <x v="5"/>
    <n v="58"/>
    <n v="1"/>
    <x v="1"/>
  </r>
  <r>
    <s v="C3850"/>
    <x v="0"/>
    <x v="2"/>
    <x v="3"/>
    <d v="2025-05-31T00:00:00"/>
    <s v="O7850"/>
    <d v="2024-05-13T00:00:00"/>
    <x v="0"/>
    <x v="2"/>
    <x v="4"/>
    <n v="5"/>
    <n v="162.072"/>
    <n v="810.36"/>
    <x v="1"/>
    <n v="4"/>
    <d v="2024-02-09T00:00:00"/>
    <n v="26"/>
    <x v="0"/>
    <n v="5"/>
    <d v="2025-11-05T00:00:00"/>
    <x v="2"/>
    <x v="5"/>
    <x v="5"/>
    <n v="-477"/>
    <n v="1"/>
    <x v="1"/>
  </r>
  <r>
    <s v="C1831"/>
    <x v="1"/>
    <x v="1"/>
    <x v="0"/>
    <d v="2023-08-28T00:00:00"/>
    <s v="O5831"/>
    <d v="2024-05-13T00:00:00"/>
    <x v="3"/>
    <x v="2"/>
    <x v="1"/>
    <n v="1"/>
    <n v="872.74"/>
    <n v="872.74"/>
    <x v="0"/>
    <n v="15"/>
    <d v="2024-09-27T00:00:00"/>
    <n v="224"/>
    <x v="0"/>
    <n v="5"/>
    <d v="2024-04-09T00:00:00"/>
    <x v="1"/>
    <x v="5"/>
    <x v="5"/>
    <n v="396"/>
    <n v="1"/>
    <x v="1"/>
  </r>
  <r>
    <s v="C3541"/>
    <x v="0"/>
    <x v="1"/>
    <x v="0"/>
    <d v="2025-07-26T00:00:00"/>
    <s v="O7541"/>
    <d v="2024-05-13T00:00:00"/>
    <x v="3"/>
    <x v="1"/>
    <x v="0"/>
    <n v="1"/>
    <n v="248.51"/>
    <n v="248.51"/>
    <x v="2"/>
    <n v="45"/>
    <d v="2025-01-08T00:00:00"/>
    <n v="259"/>
    <x v="0"/>
    <n v="1"/>
    <d v="2025-03-06T00:00:00"/>
    <x v="0"/>
    <x v="5"/>
    <x v="5"/>
    <n v="-199"/>
    <n v="1"/>
    <x v="1"/>
  </r>
  <r>
    <s v="C4697"/>
    <x v="1"/>
    <x v="2"/>
    <x v="1"/>
    <d v="2024-08-26T00:00:00"/>
    <s v="O8697"/>
    <d v="2024-05-13T00:00:00"/>
    <x v="0"/>
    <x v="2"/>
    <x v="2"/>
    <n v="1"/>
    <n v="622.02"/>
    <n v="622.02"/>
    <x v="1"/>
    <n v="24"/>
    <d v="2024-09-24T00:00:00"/>
    <n v="164"/>
    <x v="0"/>
    <n v="2"/>
    <d v="2025-01-24T00:00:00"/>
    <x v="0"/>
    <x v="5"/>
    <x v="5"/>
    <n v="29"/>
    <n v="1"/>
    <x v="1"/>
  </r>
  <r>
    <s v="C3581"/>
    <x v="0"/>
    <x v="2"/>
    <x v="2"/>
    <d v="2025-07-27T00:00:00"/>
    <s v="O7581"/>
    <d v="2024-05-13T00:00:00"/>
    <x v="2"/>
    <x v="3"/>
    <x v="0"/>
    <n v="3"/>
    <n v="68.946666666666673"/>
    <n v="206.84"/>
    <x v="0"/>
    <n v="3"/>
    <d v="2024-06-09T00:00:00"/>
    <n v="141"/>
    <x v="1"/>
    <n v="1"/>
    <d v="2024-12-30T00:00:00"/>
    <x v="2"/>
    <x v="5"/>
    <x v="5"/>
    <n v="-413"/>
    <n v="0"/>
    <x v="1"/>
  </r>
  <r>
    <s v="C6108"/>
    <x v="0"/>
    <x v="2"/>
    <x v="4"/>
    <d v="2023-11-14T00:00:00"/>
    <s v="O10108"/>
    <d v="2024-05-13T00:00:00"/>
    <x v="3"/>
    <x v="4"/>
    <x v="0"/>
    <n v="2"/>
    <n v="716.51"/>
    <n v="1433.02"/>
    <x v="2"/>
    <n v="33"/>
    <d v="2024-02-09T00:00:00"/>
    <n v="469"/>
    <x v="0"/>
    <n v="4"/>
    <d v="2024-09-14T00:00:00"/>
    <x v="1"/>
    <x v="5"/>
    <x v="5"/>
    <n v="87"/>
    <n v="1"/>
    <x v="1"/>
  </r>
  <r>
    <s v="C2777"/>
    <x v="1"/>
    <x v="1"/>
    <x v="0"/>
    <d v="2024-09-18T00:00:00"/>
    <s v="O6777"/>
    <d v="2024-05-14T00:00:00"/>
    <x v="2"/>
    <x v="4"/>
    <x v="2"/>
    <n v="4"/>
    <n v="307.40499999999997"/>
    <n v="1229.6199999999999"/>
    <x v="1"/>
    <n v="23"/>
    <d v="2024-12-26T00:00:00"/>
    <n v="495"/>
    <x v="0"/>
    <n v="4"/>
    <d v="2024-09-28T00:00:00"/>
    <x v="2"/>
    <x v="6"/>
    <x v="5"/>
    <n v="99"/>
    <n v="1"/>
    <x v="1"/>
  </r>
  <r>
    <s v="C4141"/>
    <x v="0"/>
    <x v="1"/>
    <x v="0"/>
    <d v="2024-07-23T00:00:00"/>
    <s v="O8141"/>
    <d v="2024-05-14T00:00:00"/>
    <x v="4"/>
    <x v="4"/>
    <x v="4"/>
    <n v="1"/>
    <n v="156.71"/>
    <n v="156.71"/>
    <x v="1"/>
    <n v="29"/>
    <d v="2025-07-20T00:00:00"/>
    <n v="486"/>
    <x v="0"/>
    <n v="3"/>
    <d v="2025-07-27T00:00:00"/>
    <x v="2"/>
    <x v="6"/>
    <x v="5"/>
    <n v="362"/>
    <n v="1"/>
    <x v="1"/>
  </r>
  <r>
    <s v="C4492"/>
    <x v="2"/>
    <x v="2"/>
    <x v="0"/>
    <d v="2024-08-09T00:00:00"/>
    <s v="O8492"/>
    <d v="2024-05-14T00:00:00"/>
    <x v="2"/>
    <x v="1"/>
    <x v="2"/>
    <n v="1"/>
    <n v="852.45"/>
    <n v="852.45"/>
    <x v="0"/>
    <n v="17"/>
    <d v="2024-09-14T00:00:00"/>
    <n v="184"/>
    <x v="1"/>
    <n v="5"/>
    <d v="2025-04-07T00:00:00"/>
    <x v="2"/>
    <x v="6"/>
    <x v="5"/>
    <n v="36"/>
    <n v="0"/>
    <x v="1"/>
  </r>
  <r>
    <s v="C4069"/>
    <x v="1"/>
    <x v="1"/>
    <x v="1"/>
    <d v="2024-05-08T00:00:00"/>
    <s v="O8069"/>
    <d v="2024-05-14T00:00:00"/>
    <x v="0"/>
    <x v="3"/>
    <x v="2"/>
    <n v="5"/>
    <n v="254.60599999999999"/>
    <n v="1273.03"/>
    <x v="1"/>
    <n v="17"/>
    <d v="2025-05-19T00:00:00"/>
    <n v="309"/>
    <x v="0"/>
    <n v="2"/>
    <d v="2025-05-07T00:00:00"/>
    <x v="2"/>
    <x v="6"/>
    <x v="5"/>
    <n v="376"/>
    <n v="1"/>
    <x v="1"/>
  </r>
  <r>
    <s v="C1943"/>
    <x v="2"/>
    <x v="0"/>
    <x v="4"/>
    <d v="2024-05-20T00:00:00"/>
    <s v="O5943"/>
    <d v="2024-05-14T00:00:00"/>
    <x v="4"/>
    <x v="0"/>
    <x v="1"/>
    <n v="2"/>
    <n v="696.09500000000003"/>
    <n v="1392.19"/>
    <x v="1"/>
    <n v="31"/>
    <d v="2025-01-14T00:00:00"/>
    <n v="192"/>
    <x v="0"/>
    <n v="2"/>
    <d v="2024-11-24T00:00:00"/>
    <x v="2"/>
    <x v="6"/>
    <x v="5"/>
    <n v="239"/>
    <n v="1"/>
    <x v="1"/>
  </r>
  <r>
    <s v="C5768"/>
    <x v="1"/>
    <x v="2"/>
    <x v="4"/>
    <d v="2024-06-16T00:00:00"/>
    <s v="O9768"/>
    <d v="2024-05-14T00:00:00"/>
    <x v="0"/>
    <x v="2"/>
    <x v="3"/>
    <n v="2"/>
    <n v="464.58499999999998"/>
    <n v="929.17"/>
    <x v="1"/>
    <n v="24"/>
    <d v="2025-07-14T00:00:00"/>
    <n v="309"/>
    <x v="0"/>
    <n v="3"/>
    <d v="2025-06-24T00:00:00"/>
    <x v="1"/>
    <x v="6"/>
    <x v="5"/>
    <n v="393"/>
    <n v="1"/>
    <x v="1"/>
  </r>
  <r>
    <s v="C3413"/>
    <x v="0"/>
    <x v="0"/>
    <x v="4"/>
    <d v="2025-02-22T00:00:00"/>
    <s v="O7413"/>
    <d v="2024-05-14T00:00:00"/>
    <x v="1"/>
    <x v="1"/>
    <x v="3"/>
    <n v="4"/>
    <n v="204.345"/>
    <n v="817.38"/>
    <x v="2"/>
    <n v="26"/>
    <d v="2025-04-24T00:00:00"/>
    <n v="132"/>
    <x v="1"/>
    <n v="4"/>
    <d v="2025-07-05T00:00:00"/>
    <x v="2"/>
    <x v="6"/>
    <x v="5"/>
    <n v="61"/>
    <n v="0"/>
    <x v="1"/>
  </r>
  <r>
    <s v="C4159"/>
    <x v="0"/>
    <x v="0"/>
    <x v="0"/>
    <d v="2024-11-06T00:00:00"/>
    <s v="O8159"/>
    <d v="2024-05-14T00:00:00"/>
    <x v="1"/>
    <x v="4"/>
    <x v="0"/>
    <n v="5"/>
    <n v="279.15600000000001"/>
    <n v="1395.78"/>
    <x v="2"/>
    <n v="23"/>
    <d v="2025-08-20T00:00:00"/>
    <n v="101"/>
    <x v="0"/>
    <n v="1"/>
    <d v="2025-12-06T00:00:00"/>
    <x v="0"/>
    <x v="6"/>
    <x v="5"/>
    <n v="287"/>
    <n v="1"/>
    <x v="1"/>
  </r>
  <r>
    <s v="C4385"/>
    <x v="2"/>
    <x v="2"/>
    <x v="4"/>
    <d v="2024-09-02T00:00:00"/>
    <s v="O8385"/>
    <d v="2024-05-14T00:00:00"/>
    <x v="3"/>
    <x v="0"/>
    <x v="0"/>
    <n v="5"/>
    <n v="235.09800000000001"/>
    <n v="1175.49"/>
    <x v="2"/>
    <n v="7"/>
    <d v="2024-10-18T00:00:00"/>
    <n v="71"/>
    <x v="0"/>
    <n v="5"/>
    <d v="2024-09-18T00:00:00"/>
    <x v="0"/>
    <x v="6"/>
    <x v="5"/>
    <n v="46"/>
    <n v="1"/>
    <x v="1"/>
  </r>
  <r>
    <s v="C4448"/>
    <x v="1"/>
    <x v="1"/>
    <x v="4"/>
    <d v="2025-03-17T00:00:00"/>
    <s v="O8448"/>
    <d v="2024-05-14T00:00:00"/>
    <x v="4"/>
    <x v="1"/>
    <x v="4"/>
    <n v="5"/>
    <n v="229.952"/>
    <n v="1149.76"/>
    <x v="1"/>
    <n v="40"/>
    <d v="2024-09-24T00:00:00"/>
    <n v="25"/>
    <x v="0"/>
    <n v="1"/>
    <d v="2025-02-20T00:00:00"/>
    <x v="2"/>
    <x v="6"/>
    <x v="5"/>
    <n v="-174"/>
    <n v="1"/>
    <x v="1"/>
  </r>
  <r>
    <s v="C5807"/>
    <x v="0"/>
    <x v="0"/>
    <x v="1"/>
    <d v="2025-04-18T00:00:00"/>
    <s v="O9807"/>
    <d v="2024-05-15T00:00:00"/>
    <x v="1"/>
    <x v="2"/>
    <x v="3"/>
    <n v="4"/>
    <n v="126.38"/>
    <n v="505.52"/>
    <x v="2"/>
    <n v="21"/>
    <d v="2024-10-25T00:00:00"/>
    <n v="276"/>
    <x v="1"/>
    <n v="5"/>
    <d v="2025-10-02T00:00:00"/>
    <x v="1"/>
    <x v="0"/>
    <x v="5"/>
    <n v="-175"/>
    <n v="0"/>
    <x v="1"/>
  </r>
  <r>
    <s v="C3560"/>
    <x v="1"/>
    <x v="0"/>
    <x v="2"/>
    <d v="2024-02-09T00:00:00"/>
    <s v="O7560"/>
    <d v="2024-05-15T00:00:00"/>
    <x v="1"/>
    <x v="1"/>
    <x v="0"/>
    <n v="4"/>
    <n v="254.19749999999999"/>
    <n v="1016.79"/>
    <x v="1"/>
    <n v="1"/>
    <d v="2024-10-17T00:00:00"/>
    <n v="310"/>
    <x v="1"/>
    <n v="5"/>
    <d v="2025-06-05T00:00:00"/>
    <x v="1"/>
    <x v="0"/>
    <x v="5"/>
    <n v="251"/>
    <n v="0"/>
    <x v="1"/>
  </r>
  <r>
    <s v="C1004"/>
    <x v="1"/>
    <x v="2"/>
    <x v="1"/>
    <d v="2024-09-24T00:00:00"/>
    <s v="O5004"/>
    <d v="2024-05-15T00:00:00"/>
    <x v="2"/>
    <x v="4"/>
    <x v="4"/>
    <n v="1"/>
    <n v="1044.8900000000001"/>
    <n v="1044.8900000000001"/>
    <x v="1"/>
    <n v="40"/>
    <d v="2025-04-23T00:00:00"/>
    <n v="217"/>
    <x v="0"/>
    <n v="2"/>
    <d v="2024-10-24T00:00:00"/>
    <x v="2"/>
    <x v="0"/>
    <x v="5"/>
    <n v="211"/>
    <n v="1"/>
    <x v="1"/>
  </r>
  <r>
    <s v="C2296"/>
    <x v="1"/>
    <x v="1"/>
    <x v="2"/>
    <d v="2025-04-02T00:00:00"/>
    <s v="O6296"/>
    <d v="2024-05-15T00:00:00"/>
    <x v="2"/>
    <x v="0"/>
    <x v="0"/>
    <n v="3"/>
    <n v="233.02333333333334"/>
    <n v="699.07"/>
    <x v="1"/>
    <n v="38"/>
    <d v="2025-05-20T00:00:00"/>
    <n v="304"/>
    <x v="1"/>
    <n v="4"/>
    <d v="2025-02-21T00:00:00"/>
    <x v="1"/>
    <x v="0"/>
    <x v="5"/>
    <n v="48"/>
    <n v="0"/>
    <x v="1"/>
  </r>
  <r>
    <s v="C2835"/>
    <x v="1"/>
    <x v="1"/>
    <x v="3"/>
    <d v="2025-10-04T00:00:00"/>
    <s v="O6835"/>
    <d v="2024-05-15T00:00:00"/>
    <x v="1"/>
    <x v="3"/>
    <x v="2"/>
    <n v="4"/>
    <n v="309.82249999999999"/>
    <n v="1239.29"/>
    <x v="1"/>
    <n v="32"/>
    <d v="2024-10-19T00:00:00"/>
    <n v="141"/>
    <x v="0"/>
    <n v="1"/>
    <d v="2025-03-13T00:00:00"/>
    <x v="2"/>
    <x v="0"/>
    <x v="5"/>
    <n v="-350"/>
    <n v="1"/>
    <x v="1"/>
  </r>
  <r>
    <s v="C4202"/>
    <x v="2"/>
    <x v="2"/>
    <x v="1"/>
    <d v="2023-08-22T00:00:00"/>
    <s v="O8202"/>
    <d v="2024-05-15T00:00:00"/>
    <x v="0"/>
    <x v="0"/>
    <x v="1"/>
    <n v="2"/>
    <n v="272.57"/>
    <n v="545.14"/>
    <x v="0"/>
    <n v="10"/>
    <d v="2024-12-16T00:00:00"/>
    <n v="35"/>
    <x v="0"/>
    <n v="5"/>
    <d v="2025-03-17T00:00:00"/>
    <x v="0"/>
    <x v="0"/>
    <x v="5"/>
    <n v="482"/>
    <n v="1"/>
    <x v="1"/>
  </r>
  <r>
    <s v="C3791"/>
    <x v="0"/>
    <x v="0"/>
    <x v="1"/>
    <d v="2025-07-20T00:00:00"/>
    <s v="O7791"/>
    <d v="2024-05-15T00:00:00"/>
    <x v="3"/>
    <x v="0"/>
    <x v="3"/>
    <n v="1"/>
    <n v="1029.8900000000001"/>
    <n v="1029.8900000000001"/>
    <x v="1"/>
    <n v="12"/>
    <d v="2025-03-18T00:00:00"/>
    <n v="115"/>
    <x v="0"/>
    <n v="2"/>
    <d v="2025-03-02T00:00:00"/>
    <x v="2"/>
    <x v="0"/>
    <x v="5"/>
    <n v="-124"/>
    <n v="1"/>
    <x v="1"/>
  </r>
  <r>
    <s v="C6984"/>
    <x v="0"/>
    <x v="1"/>
    <x v="3"/>
    <d v="2023-11-17T00:00:00"/>
    <s v="O10984"/>
    <d v="2024-05-16T00:00:00"/>
    <x v="2"/>
    <x v="0"/>
    <x v="3"/>
    <n v="2"/>
    <n v="731.87"/>
    <n v="1463.74"/>
    <x v="0"/>
    <n v="9"/>
    <d v="2025-06-07T00:00:00"/>
    <n v="281"/>
    <x v="0"/>
    <n v="2"/>
    <d v="2025-02-27T00:00:00"/>
    <x v="0"/>
    <x v="1"/>
    <x v="5"/>
    <n v="568"/>
    <n v="1"/>
    <x v="1"/>
  </r>
  <r>
    <s v="C2230"/>
    <x v="2"/>
    <x v="2"/>
    <x v="3"/>
    <d v="2024-05-24T00:00:00"/>
    <s v="O6230"/>
    <d v="2024-05-16T00:00:00"/>
    <x v="0"/>
    <x v="2"/>
    <x v="3"/>
    <n v="3"/>
    <n v="56.25333333333333"/>
    <n v="168.76"/>
    <x v="0"/>
    <n v="30"/>
    <d v="2025-03-24T00:00:00"/>
    <n v="258"/>
    <x v="0"/>
    <n v="4"/>
    <d v="2025-01-21T00:00:00"/>
    <x v="2"/>
    <x v="1"/>
    <x v="5"/>
    <n v="304"/>
    <n v="1"/>
    <x v="1"/>
  </r>
  <r>
    <s v="C6995"/>
    <x v="1"/>
    <x v="2"/>
    <x v="3"/>
    <d v="2023-09-26T00:00:00"/>
    <s v="O10995"/>
    <d v="2024-05-16T00:00:00"/>
    <x v="1"/>
    <x v="1"/>
    <x v="4"/>
    <n v="3"/>
    <n v="218.33333333333334"/>
    <n v="655"/>
    <x v="1"/>
    <n v="25"/>
    <d v="2025-03-18T00:00:00"/>
    <n v="19"/>
    <x v="0"/>
    <n v="2"/>
    <d v="2025-01-08T00:00:00"/>
    <x v="2"/>
    <x v="1"/>
    <x v="5"/>
    <n v="539"/>
    <n v="1"/>
    <x v="1"/>
  </r>
  <r>
    <s v="C4228"/>
    <x v="0"/>
    <x v="2"/>
    <x v="3"/>
    <d v="2025-07-26T00:00:00"/>
    <s v="O8228"/>
    <d v="2024-05-16T00:00:00"/>
    <x v="2"/>
    <x v="3"/>
    <x v="4"/>
    <n v="3"/>
    <n v="346.86666666666662"/>
    <n v="1040.5999999999999"/>
    <x v="1"/>
    <n v="39"/>
    <d v="2024-11-12T00:00:00"/>
    <n v="484"/>
    <x v="1"/>
    <n v="3"/>
    <d v="2024-09-19T00:00:00"/>
    <x v="1"/>
    <x v="1"/>
    <x v="5"/>
    <n v="-256"/>
    <n v="0"/>
    <x v="1"/>
  </r>
  <r>
    <s v="C4062"/>
    <x v="1"/>
    <x v="1"/>
    <x v="3"/>
    <d v="2024-05-19T00:00:00"/>
    <s v="O8062"/>
    <d v="2024-05-16T00:00:00"/>
    <x v="3"/>
    <x v="0"/>
    <x v="2"/>
    <n v="1"/>
    <n v="1287.1400000000001"/>
    <n v="1287.1400000000001"/>
    <x v="2"/>
    <n v="17"/>
    <d v="2025-04-01T00:00:00"/>
    <n v="325"/>
    <x v="0"/>
    <n v="4"/>
    <d v="2025-04-24T00:00:00"/>
    <x v="2"/>
    <x v="1"/>
    <x v="5"/>
    <n v="317"/>
    <n v="1"/>
    <x v="1"/>
  </r>
  <r>
    <s v="C6623"/>
    <x v="2"/>
    <x v="0"/>
    <x v="1"/>
    <d v="2025-05-08T00:00:00"/>
    <s v="O10623"/>
    <d v="2024-05-16T00:00:00"/>
    <x v="3"/>
    <x v="1"/>
    <x v="1"/>
    <n v="2"/>
    <n v="269.815"/>
    <n v="539.63"/>
    <x v="0"/>
    <n v="5"/>
    <d v="2025-07-17T00:00:00"/>
    <n v="114"/>
    <x v="1"/>
    <n v="4"/>
    <d v="2025-03-07T00:00:00"/>
    <x v="2"/>
    <x v="1"/>
    <x v="5"/>
    <n v="70"/>
    <n v="0"/>
    <x v="1"/>
  </r>
  <r>
    <s v="C6667"/>
    <x v="1"/>
    <x v="0"/>
    <x v="4"/>
    <d v="2025-04-13T00:00:00"/>
    <s v="O10667"/>
    <d v="2024-05-16T00:00:00"/>
    <x v="1"/>
    <x v="0"/>
    <x v="3"/>
    <n v="4"/>
    <n v="234.47"/>
    <n v="937.88"/>
    <x v="1"/>
    <n v="41"/>
    <d v="2025-05-30T00:00:00"/>
    <n v="197"/>
    <x v="0"/>
    <n v="1"/>
    <d v="2025-01-25T00:00:00"/>
    <x v="1"/>
    <x v="1"/>
    <x v="5"/>
    <n v="47"/>
    <n v="1"/>
    <x v="1"/>
  </r>
  <r>
    <s v="C1443"/>
    <x v="2"/>
    <x v="1"/>
    <x v="0"/>
    <d v="2023-03-11T00:00:00"/>
    <s v="O5443"/>
    <d v="2024-05-16T00:00:00"/>
    <x v="2"/>
    <x v="0"/>
    <x v="1"/>
    <n v="4"/>
    <n v="51.567500000000003"/>
    <n v="206.27"/>
    <x v="2"/>
    <n v="15"/>
    <d v="2025-07-15T00:00:00"/>
    <n v="454"/>
    <x v="0"/>
    <n v="3"/>
    <d v="2024-10-28T00:00:00"/>
    <x v="1"/>
    <x v="1"/>
    <x v="5"/>
    <n v="857"/>
    <n v="1"/>
    <x v="1"/>
  </r>
  <r>
    <s v="C1401"/>
    <x v="2"/>
    <x v="2"/>
    <x v="3"/>
    <d v="2023-09-15T00:00:00"/>
    <s v="O5401"/>
    <d v="2024-05-16T00:00:00"/>
    <x v="3"/>
    <x v="3"/>
    <x v="4"/>
    <n v="1"/>
    <n v="654.29999999999995"/>
    <n v="654.29999999999995"/>
    <x v="2"/>
    <n v="15"/>
    <d v="2025-01-04T00:00:00"/>
    <n v="423"/>
    <x v="0"/>
    <n v="5"/>
    <d v="2024-08-09T00:00:00"/>
    <x v="2"/>
    <x v="1"/>
    <x v="5"/>
    <n v="477"/>
    <n v="1"/>
    <x v="1"/>
  </r>
  <r>
    <s v="C1798"/>
    <x v="2"/>
    <x v="1"/>
    <x v="4"/>
    <d v="2024-11-19T00:00:00"/>
    <s v="O5798"/>
    <d v="2024-05-17T00:00:00"/>
    <x v="2"/>
    <x v="4"/>
    <x v="4"/>
    <n v="1"/>
    <n v="510.62"/>
    <n v="510.62"/>
    <x v="1"/>
    <n v="31"/>
    <d v="2025-08-06T00:00:00"/>
    <n v="500"/>
    <x v="1"/>
    <n v="5"/>
    <d v="2024-09-25T00:00:00"/>
    <x v="0"/>
    <x v="2"/>
    <x v="5"/>
    <n v="260"/>
    <n v="0"/>
    <x v="1"/>
  </r>
  <r>
    <s v="C5978"/>
    <x v="0"/>
    <x v="2"/>
    <x v="2"/>
    <d v="2025-10-04T00:00:00"/>
    <s v="O9978"/>
    <d v="2024-05-17T00:00:00"/>
    <x v="2"/>
    <x v="1"/>
    <x v="4"/>
    <n v="1"/>
    <n v="897.57"/>
    <n v="897.57"/>
    <x v="2"/>
    <n v="14"/>
    <d v="2025-03-27T00:00:00"/>
    <n v="216"/>
    <x v="0"/>
    <n v="1"/>
    <d v="2025-09-01T00:00:00"/>
    <x v="2"/>
    <x v="2"/>
    <x v="5"/>
    <n v="-191"/>
    <n v="1"/>
    <x v="1"/>
  </r>
  <r>
    <s v="C2254"/>
    <x v="0"/>
    <x v="1"/>
    <x v="2"/>
    <d v="2024-07-05T00:00:00"/>
    <s v="O6254"/>
    <d v="2024-05-17T00:00:00"/>
    <x v="2"/>
    <x v="3"/>
    <x v="1"/>
    <n v="1"/>
    <n v="497.43"/>
    <n v="497.43"/>
    <x v="0"/>
    <n v="29"/>
    <d v="2025-05-23T00:00:00"/>
    <n v="152"/>
    <x v="0"/>
    <n v="2"/>
    <d v="2025-01-26T00:00:00"/>
    <x v="0"/>
    <x v="2"/>
    <x v="5"/>
    <n v="322"/>
    <n v="1"/>
    <x v="1"/>
  </r>
  <r>
    <s v="C6545"/>
    <x v="0"/>
    <x v="2"/>
    <x v="4"/>
    <d v="2025-02-22T00:00:00"/>
    <s v="O10545"/>
    <d v="2024-05-17T00:00:00"/>
    <x v="2"/>
    <x v="0"/>
    <x v="2"/>
    <n v="1"/>
    <n v="1383.4"/>
    <n v="1383.4"/>
    <x v="0"/>
    <n v="11"/>
    <d v="2025-04-26T00:00:00"/>
    <n v="261"/>
    <x v="1"/>
    <n v="3"/>
    <d v="2025-05-17T00:00:00"/>
    <x v="1"/>
    <x v="2"/>
    <x v="5"/>
    <n v="63"/>
    <n v="0"/>
    <x v="1"/>
  </r>
  <r>
    <s v="C2626"/>
    <x v="1"/>
    <x v="0"/>
    <x v="1"/>
    <d v="2025-02-25T00:00:00"/>
    <s v="O6626"/>
    <d v="2024-05-17T00:00:00"/>
    <x v="1"/>
    <x v="2"/>
    <x v="2"/>
    <n v="4"/>
    <n v="116.925"/>
    <n v="467.7"/>
    <x v="2"/>
    <n v="34"/>
    <d v="2025-10-07T00:00:00"/>
    <n v="385"/>
    <x v="1"/>
    <n v="4"/>
    <d v="2025-08-21T00:00:00"/>
    <x v="0"/>
    <x v="2"/>
    <x v="5"/>
    <n v="224"/>
    <n v="0"/>
    <x v="1"/>
  </r>
  <r>
    <s v="C2857"/>
    <x v="1"/>
    <x v="0"/>
    <x v="1"/>
    <d v="2024-11-12T00:00:00"/>
    <s v="O6857"/>
    <d v="2024-05-17T00:00:00"/>
    <x v="3"/>
    <x v="2"/>
    <x v="0"/>
    <n v="5"/>
    <n v="299.74400000000003"/>
    <n v="1498.72"/>
    <x v="1"/>
    <n v="42"/>
    <d v="2025-02-05T00:00:00"/>
    <n v="70"/>
    <x v="0"/>
    <n v="2"/>
    <d v="2025-04-29T00:00:00"/>
    <x v="1"/>
    <x v="2"/>
    <x v="5"/>
    <n v="85"/>
    <n v="1"/>
    <x v="1"/>
  </r>
  <r>
    <s v="C2396"/>
    <x v="1"/>
    <x v="0"/>
    <x v="3"/>
    <d v="2024-05-10T00:00:00"/>
    <s v="O6396"/>
    <d v="2024-05-17T00:00:00"/>
    <x v="4"/>
    <x v="0"/>
    <x v="1"/>
    <n v="3"/>
    <n v="127.51333333333334"/>
    <n v="382.54"/>
    <x v="1"/>
    <n v="33"/>
    <d v="2024-11-16T00:00:00"/>
    <n v="322"/>
    <x v="1"/>
    <n v="4"/>
    <d v="2024-06-10T00:00:00"/>
    <x v="2"/>
    <x v="2"/>
    <x v="5"/>
    <n v="190"/>
    <n v="0"/>
    <x v="1"/>
  </r>
  <r>
    <s v="C2404"/>
    <x v="2"/>
    <x v="1"/>
    <x v="0"/>
    <d v="2025-04-08T00:00:00"/>
    <s v="O6404"/>
    <d v="2024-05-17T00:00:00"/>
    <x v="3"/>
    <x v="1"/>
    <x v="3"/>
    <n v="2"/>
    <n v="451.85500000000002"/>
    <n v="903.71"/>
    <x v="0"/>
    <n v="18"/>
    <d v="2025-08-20T00:00:00"/>
    <n v="143"/>
    <x v="1"/>
    <n v="1"/>
    <d v="2024-12-22T00:00:00"/>
    <x v="2"/>
    <x v="2"/>
    <x v="5"/>
    <n v="134"/>
    <n v="0"/>
    <x v="1"/>
  </r>
  <r>
    <s v="C3866"/>
    <x v="0"/>
    <x v="2"/>
    <x v="2"/>
    <d v="2024-05-13T00:00:00"/>
    <s v="O7866"/>
    <d v="2024-05-17T00:00:00"/>
    <x v="3"/>
    <x v="1"/>
    <x v="2"/>
    <n v="5"/>
    <n v="49.182000000000002"/>
    <n v="245.91"/>
    <x v="0"/>
    <n v="23"/>
    <d v="2024-09-10T00:00:00"/>
    <n v="17"/>
    <x v="1"/>
    <n v="2"/>
    <d v="2025-02-20T00:00:00"/>
    <x v="2"/>
    <x v="2"/>
    <x v="5"/>
    <n v="120"/>
    <n v="0"/>
    <x v="1"/>
  </r>
  <r>
    <s v="C4327"/>
    <x v="1"/>
    <x v="0"/>
    <x v="3"/>
    <d v="2025-07-16T00:00:00"/>
    <s v="O8327"/>
    <d v="2024-05-18T00:00:00"/>
    <x v="4"/>
    <x v="3"/>
    <x v="0"/>
    <n v="3"/>
    <n v="191.26333333333332"/>
    <n v="573.79"/>
    <x v="2"/>
    <n v="42"/>
    <d v="2025-11-06T00:00:00"/>
    <n v="26"/>
    <x v="0"/>
    <n v="5"/>
    <d v="2025-07-17T00:00:00"/>
    <x v="1"/>
    <x v="3"/>
    <x v="5"/>
    <n v="113"/>
    <n v="1"/>
    <x v="1"/>
  </r>
  <r>
    <s v="C6414"/>
    <x v="0"/>
    <x v="2"/>
    <x v="3"/>
    <d v="2023-10-19T00:00:00"/>
    <s v="O10414"/>
    <d v="2024-05-18T00:00:00"/>
    <x v="4"/>
    <x v="4"/>
    <x v="4"/>
    <n v="1"/>
    <n v="982.15"/>
    <n v="982.15"/>
    <x v="1"/>
    <n v="50"/>
    <d v="2025-02-18T00:00:00"/>
    <n v="376"/>
    <x v="1"/>
    <n v="3"/>
    <d v="2025-07-24T00:00:00"/>
    <x v="0"/>
    <x v="3"/>
    <x v="5"/>
    <n v="488"/>
    <n v="0"/>
    <x v="1"/>
  </r>
  <r>
    <s v="C3081"/>
    <x v="2"/>
    <x v="1"/>
    <x v="1"/>
    <d v="2023-05-09T00:00:00"/>
    <s v="O7081"/>
    <d v="2024-05-18T00:00:00"/>
    <x v="2"/>
    <x v="0"/>
    <x v="2"/>
    <n v="2"/>
    <n v="600.41999999999996"/>
    <n v="1200.8399999999999"/>
    <x v="2"/>
    <n v="2"/>
    <d v="2025-08-05T00:00:00"/>
    <n v="134"/>
    <x v="0"/>
    <n v="4"/>
    <d v="2024-12-21T00:00:00"/>
    <x v="1"/>
    <x v="3"/>
    <x v="5"/>
    <n v="819"/>
    <n v="1"/>
    <x v="1"/>
  </r>
  <r>
    <s v="C2674"/>
    <x v="2"/>
    <x v="0"/>
    <x v="1"/>
    <d v="2025-02-25T00:00:00"/>
    <s v="O6674"/>
    <d v="2024-05-18T00:00:00"/>
    <x v="4"/>
    <x v="1"/>
    <x v="4"/>
    <n v="3"/>
    <n v="447.23333333333335"/>
    <n v="1341.7"/>
    <x v="0"/>
    <n v="30"/>
    <d v="2025-12-06T00:00:00"/>
    <n v="277"/>
    <x v="0"/>
    <n v="1"/>
    <d v="2025-03-04T00:00:00"/>
    <x v="2"/>
    <x v="3"/>
    <x v="5"/>
    <n v="284"/>
    <n v="1"/>
    <x v="1"/>
  </r>
  <r>
    <s v="C6934"/>
    <x v="0"/>
    <x v="2"/>
    <x v="0"/>
    <d v="2024-06-20T00:00:00"/>
    <s v="O10934"/>
    <d v="2024-05-18T00:00:00"/>
    <x v="3"/>
    <x v="1"/>
    <x v="3"/>
    <n v="3"/>
    <n v="104.62"/>
    <n v="313.86"/>
    <x v="1"/>
    <n v="21"/>
    <d v="2024-10-15T00:00:00"/>
    <n v="295"/>
    <x v="0"/>
    <n v="1"/>
    <d v="2025-01-26T00:00:00"/>
    <x v="1"/>
    <x v="3"/>
    <x v="5"/>
    <n v="117"/>
    <n v="1"/>
    <x v="1"/>
  </r>
  <r>
    <s v="C2394"/>
    <x v="0"/>
    <x v="0"/>
    <x v="2"/>
    <d v="2024-01-01T00:00:00"/>
    <s v="O6394"/>
    <d v="2024-05-18T00:00:00"/>
    <x v="1"/>
    <x v="1"/>
    <x v="4"/>
    <n v="5"/>
    <n v="181.60999999999999"/>
    <n v="908.05"/>
    <x v="2"/>
    <n v="44"/>
    <d v="2025-01-03T00:00:00"/>
    <n v="336"/>
    <x v="1"/>
    <n v="1"/>
    <d v="2024-12-23T00:00:00"/>
    <x v="2"/>
    <x v="3"/>
    <x v="5"/>
    <n v="368"/>
    <n v="0"/>
    <x v="1"/>
  </r>
  <r>
    <s v="C5545"/>
    <x v="2"/>
    <x v="1"/>
    <x v="0"/>
    <d v="2024-08-19T00:00:00"/>
    <s v="O9545"/>
    <d v="2024-05-18T00:00:00"/>
    <x v="3"/>
    <x v="3"/>
    <x v="2"/>
    <n v="1"/>
    <n v="841.93"/>
    <n v="841.93"/>
    <x v="1"/>
    <n v="26"/>
    <d v="2025-11-04T00:00:00"/>
    <n v="449"/>
    <x v="1"/>
    <n v="5"/>
    <d v="2025-03-31T00:00:00"/>
    <x v="1"/>
    <x v="3"/>
    <x v="5"/>
    <n v="442"/>
    <n v="0"/>
    <x v="1"/>
  </r>
  <r>
    <s v="C6329"/>
    <x v="1"/>
    <x v="1"/>
    <x v="1"/>
    <d v="2025-01-13T00:00:00"/>
    <s v="O10329"/>
    <d v="2024-05-18T00:00:00"/>
    <x v="2"/>
    <x v="0"/>
    <x v="0"/>
    <n v="3"/>
    <n v="62.403333333333336"/>
    <n v="187.21"/>
    <x v="0"/>
    <n v="6"/>
    <d v="2025-01-13T00:00:00"/>
    <n v="5"/>
    <x v="1"/>
    <n v="2"/>
    <d v="2024-11-14T00:00:00"/>
    <x v="2"/>
    <x v="3"/>
    <x v="5"/>
    <n v="0"/>
    <n v="0"/>
    <x v="1"/>
  </r>
  <r>
    <s v="C2157"/>
    <x v="0"/>
    <x v="0"/>
    <x v="1"/>
    <d v="2024-05-06T00:00:00"/>
    <s v="O6157"/>
    <d v="2024-05-18T00:00:00"/>
    <x v="1"/>
    <x v="1"/>
    <x v="0"/>
    <n v="2"/>
    <n v="633.41499999999996"/>
    <n v="1266.83"/>
    <x v="1"/>
    <n v="3"/>
    <d v="2025-03-07T00:00:00"/>
    <n v="51"/>
    <x v="0"/>
    <n v="5"/>
    <d v="2025-10-04T00:00:00"/>
    <x v="2"/>
    <x v="3"/>
    <x v="5"/>
    <n v="305"/>
    <n v="1"/>
    <x v="1"/>
  </r>
  <r>
    <s v="C6386"/>
    <x v="1"/>
    <x v="1"/>
    <x v="3"/>
    <d v="2024-08-26T00:00:00"/>
    <s v="O10386"/>
    <d v="2024-05-18T00:00:00"/>
    <x v="0"/>
    <x v="4"/>
    <x v="3"/>
    <n v="5"/>
    <n v="132.756"/>
    <n v="663.78"/>
    <x v="1"/>
    <n v="32"/>
    <d v="2025-05-27T00:00:00"/>
    <n v="153"/>
    <x v="0"/>
    <n v="4"/>
    <d v="2025-03-05T00:00:00"/>
    <x v="2"/>
    <x v="3"/>
    <x v="5"/>
    <n v="274"/>
    <n v="1"/>
    <x v="1"/>
  </r>
  <r>
    <s v="C4232"/>
    <x v="2"/>
    <x v="2"/>
    <x v="1"/>
    <d v="2025-06-25T00:00:00"/>
    <s v="O8232"/>
    <d v="2024-05-18T00:00:00"/>
    <x v="0"/>
    <x v="1"/>
    <x v="0"/>
    <n v="1"/>
    <n v="1411.3"/>
    <n v="1411.3"/>
    <x v="2"/>
    <n v="17"/>
    <d v="2025-03-03T00:00:00"/>
    <n v="249"/>
    <x v="1"/>
    <n v="3"/>
    <d v="2025-02-16T00:00:00"/>
    <x v="2"/>
    <x v="3"/>
    <x v="5"/>
    <n v="-114"/>
    <n v="0"/>
    <x v="1"/>
  </r>
  <r>
    <s v="C5320"/>
    <x v="0"/>
    <x v="0"/>
    <x v="3"/>
    <d v="2024-10-24T00:00:00"/>
    <s v="O9320"/>
    <d v="2024-05-18T00:00:00"/>
    <x v="1"/>
    <x v="3"/>
    <x v="2"/>
    <n v="2"/>
    <n v="345.23"/>
    <n v="690.46"/>
    <x v="2"/>
    <n v="26"/>
    <d v="2025-11-07T00:00:00"/>
    <n v="214"/>
    <x v="1"/>
    <n v="1"/>
    <d v="2025-05-20T00:00:00"/>
    <x v="2"/>
    <x v="3"/>
    <x v="5"/>
    <n v="379"/>
    <n v="0"/>
    <x v="1"/>
  </r>
  <r>
    <s v="C3178"/>
    <x v="2"/>
    <x v="2"/>
    <x v="4"/>
    <d v="2024-03-01T00:00:00"/>
    <s v="O7178"/>
    <d v="2024-05-18T00:00:00"/>
    <x v="2"/>
    <x v="0"/>
    <x v="1"/>
    <n v="3"/>
    <n v="113.43666666666667"/>
    <n v="340.31"/>
    <x v="1"/>
    <n v="26"/>
    <d v="2025-04-25T00:00:00"/>
    <n v="268"/>
    <x v="1"/>
    <n v="5"/>
    <d v="2024-09-20T00:00:00"/>
    <x v="1"/>
    <x v="3"/>
    <x v="5"/>
    <n v="420"/>
    <n v="0"/>
    <x v="1"/>
  </r>
  <r>
    <s v="C4129"/>
    <x v="2"/>
    <x v="1"/>
    <x v="4"/>
    <d v="2025-04-27T00:00:00"/>
    <s v="O8129"/>
    <d v="2024-05-19T00:00:00"/>
    <x v="3"/>
    <x v="2"/>
    <x v="0"/>
    <n v="2"/>
    <n v="190.80500000000001"/>
    <n v="381.61"/>
    <x v="2"/>
    <n v="46"/>
    <d v="2025-01-19T00:00:00"/>
    <n v="53"/>
    <x v="0"/>
    <n v="4"/>
    <d v="2025-03-21T00:00:00"/>
    <x v="0"/>
    <x v="4"/>
    <x v="5"/>
    <n v="-98"/>
    <n v="1"/>
    <x v="1"/>
  </r>
  <r>
    <s v="C3982"/>
    <x v="2"/>
    <x v="0"/>
    <x v="1"/>
    <d v="2023-11-21T00:00:00"/>
    <s v="O7982"/>
    <d v="2024-05-19T00:00:00"/>
    <x v="0"/>
    <x v="0"/>
    <x v="1"/>
    <n v="5"/>
    <n v="30.786000000000001"/>
    <n v="153.93"/>
    <x v="0"/>
    <n v="17"/>
    <d v="2025-07-02T00:00:00"/>
    <n v="486"/>
    <x v="1"/>
    <n v="5"/>
    <d v="2024-12-10T00:00:00"/>
    <x v="2"/>
    <x v="4"/>
    <x v="5"/>
    <n v="589"/>
    <n v="0"/>
    <x v="1"/>
  </r>
  <r>
    <s v="C1118"/>
    <x v="0"/>
    <x v="1"/>
    <x v="0"/>
    <d v="2024-03-08T00:00:00"/>
    <s v="O5118"/>
    <d v="2024-05-19T00:00:00"/>
    <x v="1"/>
    <x v="4"/>
    <x v="4"/>
    <n v="2"/>
    <n v="708.26499999999999"/>
    <n v="1416.53"/>
    <x v="1"/>
    <n v="20"/>
    <d v="2025-05-28T00:00:00"/>
    <n v="15"/>
    <x v="0"/>
    <n v="3"/>
    <d v="2025-02-19T00:00:00"/>
    <x v="0"/>
    <x v="4"/>
    <x v="5"/>
    <n v="446"/>
    <n v="1"/>
    <x v="1"/>
  </r>
  <r>
    <s v="C1475"/>
    <x v="1"/>
    <x v="2"/>
    <x v="0"/>
    <d v="2025-01-06T00:00:00"/>
    <s v="O5475"/>
    <d v="2024-05-19T00:00:00"/>
    <x v="2"/>
    <x v="2"/>
    <x v="1"/>
    <n v="3"/>
    <n v="177.94333333333336"/>
    <n v="533.83000000000004"/>
    <x v="2"/>
    <n v="29"/>
    <d v="2024-11-12T00:00:00"/>
    <n v="379"/>
    <x v="0"/>
    <n v="1"/>
    <d v="2025-04-23T00:00:00"/>
    <x v="1"/>
    <x v="4"/>
    <x v="5"/>
    <n v="-55"/>
    <n v="1"/>
    <x v="1"/>
  </r>
  <r>
    <s v="C6722"/>
    <x v="1"/>
    <x v="2"/>
    <x v="1"/>
    <d v="2023-09-29T00:00:00"/>
    <s v="O10722"/>
    <d v="2024-05-19T00:00:00"/>
    <x v="0"/>
    <x v="4"/>
    <x v="4"/>
    <n v="1"/>
    <n v="1058.71"/>
    <n v="1058.71"/>
    <x v="0"/>
    <n v="6"/>
    <d v="2024-06-09T00:00:00"/>
    <n v="67"/>
    <x v="1"/>
    <n v="5"/>
    <d v="2024-12-10T00:00:00"/>
    <x v="1"/>
    <x v="4"/>
    <x v="5"/>
    <n v="254"/>
    <n v="0"/>
    <x v="1"/>
  </r>
  <r>
    <s v="C1447"/>
    <x v="0"/>
    <x v="2"/>
    <x v="0"/>
    <d v="2025-07-29T00:00:00"/>
    <s v="O5447"/>
    <d v="2024-05-19T00:00:00"/>
    <x v="2"/>
    <x v="4"/>
    <x v="4"/>
    <n v="5"/>
    <n v="50.507999999999996"/>
    <n v="252.54"/>
    <x v="1"/>
    <n v="44"/>
    <d v="2025-09-06T00:00:00"/>
    <n v="398"/>
    <x v="0"/>
    <n v="5"/>
    <d v="2025-02-25T00:00:00"/>
    <x v="2"/>
    <x v="4"/>
    <x v="5"/>
    <n v="39"/>
    <n v="1"/>
    <x v="1"/>
  </r>
  <r>
    <s v="C6564"/>
    <x v="0"/>
    <x v="1"/>
    <x v="1"/>
    <d v="2025-07-01T00:00:00"/>
    <s v="O10564"/>
    <d v="2024-05-19T00:00:00"/>
    <x v="2"/>
    <x v="2"/>
    <x v="3"/>
    <n v="4"/>
    <n v="121.285"/>
    <n v="485.14"/>
    <x v="2"/>
    <n v="47"/>
    <d v="2024-11-15T00:00:00"/>
    <n v="157"/>
    <x v="1"/>
    <n v="2"/>
    <d v="2024-10-13T00:00:00"/>
    <x v="2"/>
    <x v="4"/>
    <x v="5"/>
    <n v="-228"/>
    <n v="0"/>
    <x v="1"/>
  </r>
  <r>
    <s v="C4250"/>
    <x v="1"/>
    <x v="1"/>
    <x v="0"/>
    <d v="2025-04-21T00:00:00"/>
    <s v="O8250"/>
    <d v="2024-05-19T00:00:00"/>
    <x v="4"/>
    <x v="0"/>
    <x v="4"/>
    <n v="2"/>
    <n v="459.58499999999998"/>
    <n v="919.17"/>
    <x v="1"/>
    <n v="50"/>
    <d v="2024-09-28T00:00:00"/>
    <n v="311"/>
    <x v="1"/>
    <n v="3"/>
    <d v="2024-03-09T00:00:00"/>
    <x v="1"/>
    <x v="4"/>
    <x v="5"/>
    <n v="-205"/>
    <n v="0"/>
    <x v="1"/>
  </r>
  <r>
    <s v="C3963"/>
    <x v="1"/>
    <x v="2"/>
    <x v="1"/>
    <d v="2023-05-11T00:00:00"/>
    <s v="O7963"/>
    <d v="2024-05-20T00:00:00"/>
    <x v="1"/>
    <x v="0"/>
    <x v="2"/>
    <n v="3"/>
    <n v="76.153333333333336"/>
    <n v="228.46"/>
    <x v="0"/>
    <n v="11"/>
    <d v="2025-01-28T00:00:00"/>
    <n v="17"/>
    <x v="1"/>
    <n v="2"/>
    <d v="2024-01-11T00:00:00"/>
    <x v="1"/>
    <x v="5"/>
    <x v="5"/>
    <n v="628"/>
    <n v="0"/>
    <x v="1"/>
  </r>
  <r>
    <s v="C4041"/>
    <x v="2"/>
    <x v="1"/>
    <x v="0"/>
    <d v="2024-12-18T00:00:00"/>
    <s v="O8041"/>
    <d v="2024-05-20T00:00:00"/>
    <x v="1"/>
    <x v="4"/>
    <x v="1"/>
    <n v="1"/>
    <n v="900.71"/>
    <n v="900.71"/>
    <x v="2"/>
    <n v="45"/>
    <d v="2025-05-14T00:00:00"/>
    <n v="486"/>
    <x v="1"/>
    <n v="4"/>
    <d v="2025-02-05T00:00:00"/>
    <x v="0"/>
    <x v="5"/>
    <x v="5"/>
    <n v="147"/>
    <n v="0"/>
    <x v="1"/>
  </r>
  <r>
    <s v="C4388"/>
    <x v="2"/>
    <x v="1"/>
    <x v="1"/>
    <d v="2024-12-19T00:00:00"/>
    <s v="O8388"/>
    <d v="2024-05-20T00:00:00"/>
    <x v="2"/>
    <x v="1"/>
    <x v="2"/>
    <n v="5"/>
    <n v="141.86199999999999"/>
    <n v="709.31"/>
    <x v="0"/>
    <n v="36"/>
    <d v="2025-01-23T00:00:00"/>
    <n v="4"/>
    <x v="1"/>
    <n v="5"/>
    <d v="2024-03-11T00:00:00"/>
    <x v="1"/>
    <x v="5"/>
    <x v="5"/>
    <n v="35"/>
    <n v="0"/>
    <x v="1"/>
  </r>
  <r>
    <s v="C1345"/>
    <x v="2"/>
    <x v="2"/>
    <x v="3"/>
    <d v="2024-05-09T00:00:00"/>
    <s v="O5345"/>
    <d v="2024-05-20T00:00:00"/>
    <x v="4"/>
    <x v="4"/>
    <x v="3"/>
    <n v="5"/>
    <n v="222.66"/>
    <n v="1113.3"/>
    <x v="1"/>
    <n v="35"/>
    <d v="2025-05-16T00:00:00"/>
    <n v="294"/>
    <x v="0"/>
    <n v="1"/>
    <d v="2025-03-19T00:00:00"/>
    <x v="0"/>
    <x v="5"/>
    <x v="5"/>
    <n v="372"/>
    <n v="1"/>
    <x v="1"/>
  </r>
  <r>
    <s v="C4884"/>
    <x v="1"/>
    <x v="2"/>
    <x v="4"/>
    <d v="2024-06-21T00:00:00"/>
    <s v="O8884"/>
    <d v="2024-05-20T00:00:00"/>
    <x v="1"/>
    <x v="4"/>
    <x v="1"/>
    <n v="4"/>
    <n v="238.4075"/>
    <n v="953.63"/>
    <x v="0"/>
    <n v="15"/>
    <d v="2025-02-25T00:00:00"/>
    <n v="130"/>
    <x v="1"/>
    <n v="3"/>
    <d v="2025-04-02T00:00:00"/>
    <x v="2"/>
    <x v="5"/>
    <x v="5"/>
    <n v="249"/>
    <n v="0"/>
    <x v="1"/>
  </r>
  <r>
    <s v="C4252"/>
    <x v="1"/>
    <x v="1"/>
    <x v="3"/>
    <d v="2025-11-04T00:00:00"/>
    <s v="O8252"/>
    <d v="2024-05-20T00:00:00"/>
    <x v="2"/>
    <x v="4"/>
    <x v="2"/>
    <n v="4"/>
    <n v="226.36250000000001"/>
    <n v="905.45"/>
    <x v="2"/>
    <n v="14"/>
    <d v="2025-08-07T00:00:00"/>
    <n v="303"/>
    <x v="0"/>
    <n v="4"/>
    <d v="2024-10-13T00:00:00"/>
    <x v="2"/>
    <x v="5"/>
    <x v="5"/>
    <n v="-89"/>
    <n v="1"/>
    <x v="1"/>
  </r>
  <r>
    <s v="C6757"/>
    <x v="2"/>
    <x v="1"/>
    <x v="4"/>
    <d v="2025-07-08T00:00:00"/>
    <s v="O10757"/>
    <d v="2024-05-20T00:00:00"/>
    <x v="2"/>
    <x v="3"/>
    <x v="4"/>
    <n v="1"/>
    <n v="1278.9000000000001"/>
    <n v="1278.9000000000001"/>
    <x v="0"/>
    <n v="44"/>
    <d v="2024-09-25T00:00:00"/>
    <n v="25"/>
    <x v="1"/>
    <n v="2"/>
    <d v="2025-07-24T00:00:00"/>
    <x v="2"/>
    <x v="5"/>
    <x v="5"/>
    <n v="-286"/>
    <n v="0"/>
    <x v="1"/>
  </r>
  <r>
    <s v="C2358"/>
    <x v="1"/>
    <x v="2"/>
    <x v="2"/>
    <d v="2025-07-22T00:00:00"/>
    <s v="O6358"/>
    <d v="2024-05-21T00:00:00"/>
    <x v="0"/>
    <x v="0"/>
    <x v="1"/>
    <n v="1"/>
    <n v="1253.8499999999999"/>
    <n v="1253.8499999999999"/>
    <x v="1"/>
    <n v="31"/>
    <d v="2024-12-19T00:00:00"/>
    <n v="267"/>
    <x v="1"/>
    <n v="5"/>
    <d v="2025-07-23T00:00:00"/>
    <x v="2"/>
    <x v="6"/>
    <x v="5"/>
    <n v="-215"/>
    <n v="0"/>
    <x v="1"/>
  </r>
  <r>
    <s v="C2339"/>
    <x v="2"/>
    <x v="2"/>
    <x v="0"/>
    <d v="2025-04-26T00:00:00"/>
    <s v="O6339"/>
    <d v="2024-05-21T00:00:00"/>
    <x v="0"/>
    <x v="3"/>
    <x v="4"/>
    <n v="1"/>
    <n v="895.81"/>
    <n v="895.81"/>
    <x v="1"/>
    <n v="45"/>
    <d v="2025-03-31T00:00:00"/>
    <n v="364"/>
    <x v="0"/>
    <n v="5"/>
    <d v="2025-03-29T00:00:00"/>
    <x v="2"/>
    <x v="6"/>
    <x v="5"/>
    <n v="-26"/>
    <n v="1"/>
    <x v="1"/>
  </r>
  <r>
    <s v="C1501"/>
    <x v="0"/>
    <x v="1"/>
    <x v="3"/>
    <d v="2024-09-09T00:00:00"/>
    <s v="O5501"/>
    <d v="2024-05-21T00:00:00"/>
    <x v="0"/>
    <x v="0"/>
    <x v="3"/>
    <n v="3"/>
    <n v="448.8"/>
    <n v="1346.4"/>
    <x v="1"/>
    <n v="8"/>
    <d v="2024-04-11T00:00:00"/>
    <n v="381"/>
    <x v="1"/>
    <n v="1"/>
    <d v="2025-05-04T00:00:00"/>
    <x v="0"/>
    <x v="6"/>
    <x v="5"/>
    <n v="-151"/>
    <n v="0"/>
    <x v="1"/>
  </r>
  <r>
    <s v="C3739"/>
    <x v="0"/>
    <x v="1"/>
    <x v="4"/>
    <d v="2025-06-22T00:00:00"/>
    <s v="O7739"/>
    <d v="2024-05-21T00:00:00"/>
    <x v="4"/>
    <x v="4"/>
    <x v="0"/>
    <n v="2"/>
    <n v="462.28500000000003"/>
    <n v="924.57"/>
    <x v="1"/>
    <n v="23"/>
    <d v="2025-03-26T00:00:00"/>
    <n v="473"/>
    <x v="0"/>
    <n v="2"/>
    <d v="2024-11-12T00:00:00"/>
    <x v="2"/>
    <x v="6"/>
    <x v="5"/>
    <n v="-88"/>
    <n v="1"/>
    <x v="1"/>
  </r>
  <r>
    <s v="C3527"/>
    <x v="0"/>
    <x v="0"/>
    <x v="3"/>
    <d v="2024-08-10T00:00:00"/>
    <s v="O7527"/>
    <d v="2024-05-21T00:00:00"/>
    <x v="2"/>
    <x v="3"/>
    <x v="2"/>
    <n v="3"/>
    <n v="233.79666666666665"/>
    <n v="701.39"/>
    <x v="2"/>
    <n v="38"/>
    <d v="2025-08-21T00:00:00"/>
    <n v="197"/>
    <x v="0"/>
    <n v="3"/>
    <d v="2025-02-23T00:00:00"/>
    <x v="1"/>
    <x v="6"/>
    <x v="5"/>
    <n v="376"/>
    <n v="1"/>
    <x v="1"/>
  </r>
  <r>
    <s v="C3896"/>
    <x v="1"/>
    <x v="0"/>
    <x v="1"/>
    <d v="2024-09-08T00:00:00"/>
    <s v="O7896"/>
    <d v="2024-05-21T00:00:00"/>
    <x v="0"/>
    <x v="3"/>
    <x v="4"/>
    <n v="3"/>
    <n v="249.57666666666668"/>
    <n v="748.73"/>
    <x v="2"/>
    <n v="15"/>
    <d v="2025-06-02T00:00:00"/>
    <n v="254"/>
    <x v="1"/>
    <n v="5"/>
    <d v="2025-09-05T00:00:00"/>
    <x v="2"/>
    <x v="6"/>
    <x v="5"/>
    <n v="267"/>
    <n v="0"/>
    <x v="1"/>
  </r>
  <r>
    <s v="C4534"/>
    <x v="2"/>
    <x v="1"/>
    <x v="4"/>
    <d v="2025-07-29T00:00:00"/>
    <s v="O8534"/>
    <d v="2024-05-21T00:00:00"/>
    <x v="4"/>
    <x v="0"/>
    <x v="2"/>
    <n v="2"/>
    <n v="663.76"/>
    <n v="1327.52"/>
    <x v="0"/>
    <n v="12"/>
    <d v="2025-03-07T00:00:00"/>
    <n v="146"/>
    <x v="1"/>
    <n v="3"/>
    <d v="2025-01-13T00:00:00"/>
    <x v="0"/>
    <x v="6"/>
    <x v="5"/>
    <n v="-144"/>
    <n v="0"/>
    <x v="1"/>
  </r>
  <r>
    <s v="C5335"/>
    <x v="2"/>
    <x v="0"/>
    <x v="0"/>
    <d v="2025-07-02T00:00:00"/>
    <s v="O9335"/>
    <d v="2024-05-21T00:00:00"/>
    <x v="4"/>
    <x v="0"/>
    <x v="1"/>
    <n v="5"/>
    <n v="218.70400000000001"/>
    <n v="1093.52"/>
    <x v="0"/>
    <n v="48"/>
    <d v="2024-10-10T00:00:00"/>
    <n v="353"/>
    <x v="1"/>
    <n v="1"/>
    <d v="2024-11-23T00:00:00"/>
    <x v="0"/>
    <x v="6"/>
    <x v="5"/>
    <n v="-265"/>
    <n v="0"/>
    <x v="1"/>
  </r>
  <r>
    <s v="C5169"/>
    <x v="1"/>
    <x v="0"/>
    <x v="2"/>
    <d v="2024-06-12T00:00:00"/>
    <s v="O9169"/>
    <d v="2024-05-21T00:00:00"/>
    <x v="1"/>
    <x v="1"/>
    <x v="3"/>
    <n v="1"/>
    <n v="537.69000000000005"/>
    <n v="537.69000000000005"/>
    <x v="0"/>
    <n v="16"/>
    <d v="2025-07-20T00:00:00"/>
    <n v="412"/>
    <x v="1"/>
    <n v="5"/>
    <d v="2025-08-14T00:00:00"/>
    <x v="1"/>
    <x v="6"/>
    <x v="5"/>
    <n v="403"/>
    <n v="0"/>
    <x v="1"/>
  </r>
  <r>
    <s v="C3095"/>
    <x v="0"/>
    <x v="1"/>
    <x v="1"/>
    <d v="2024-09-24T00:00:00"/>
    <s v="O7095"/>
    <d v="2024-05-21T00:00:00"/>
    <x v="0"/>
    <x v="1"/>
    <x v="4"/>
    <n v="2"/>
    <n v="724.91"/>
    <n v="1449.82"/>
    <x v="0"/>
    <n v="37"/>
    <d v="2025-08-15T00:00:00"/>
    <n v="226"/>
    <x v="0"/>
    <n v="3"/>
    <d v="2024-12-10T00:00:00"/>
    <x v="0"/>
    <x v="6"/>
    <x v="5"/>
    <n v="325"/>
    <n v="1"/>
    <x v="1"/>
  </r>
  <r>
    <s v="C2510"/>
    <x v="1"/>
    <x v="2"/>
    <x v="1"/>
    <d v="2024-09-19T00:00:00"/>
    <s v="O6510"/>
    <d v="2024-05-22T00:00:00"/>
    <x v="4"/>
    <x v="3"/>
    <x v="2"/>
    <n v="2"/>
    <n v="653.77"/>
    <n v="1307.54"/>
    <x v="0"/>
    <n v="49"/>
    <d v="2025-10-07T00:00:00"/>
    <n v="33"/>
    <x v="1"/>
    <n v="4"/>
    <d v="2024-09-21T00:00:00"/>
    <x v="1"/>
    <x v="0"/>
    <x v="5"/>
    <n v="383"/>
    <n v="0"/>
    <x v="1"/>
  </r>
  <r>
    <s v="C3792"/>
    <x v="0"/>
    <x v="1"/>
    <x v="3"/>
    <d v="2024-05-06T00:00:00"/>
    <s v="O7792"/>
    <d v="2024-05-22T00:00:00"/>
    <x v="1"/>
    <x v="0"/>
    <x v="2"/>
    <n v="3"/>
    <n v="419.55666666666667"/>
    <n v="1258.67"/>
    <x v="2"/>
    <n v="25"/>
    <d v="2024-10-17T00:00:00"/>
    <n v="111"/>
    <x v="0"/>
    <n v="5"/>
    <d v="2024-10-18T00:00:00"/>
    <x v="1"/>
    <x v="0"/>
    <x v="5"/>
    <n v="164"/>
    <n v="1"/>
    <x v="1"/>
  </r>
  <r>
    <s v="C1733"/>
    <x v="1"/>
    <x v="1"/>
    <x v="3"/>
    <d v="2024-09-21T00:00:00"/>
    <s v="O5733"/>
    <d v="2024-05-22T00:00:00"/>
    <x v="2"/>
    <x v="2"/>
    <x v="1"/>
    <n v="1"/>
    <n v="760.45"/>
    <n v="760.45"/>
    <x v="2"/>
    <n v="21"/>
    <d v="2025-12-08T00:00:00"/>
    <n v="308"/>
    <x v="0"/>
    <n v="2"/>
    <d v="2025-02-14T00:00:00"/>
    <x v="1"/>
    <x v="0"/>
    <x v="5"/>
    <n v="443"/>
    <n v="1"/>
    <x v="1"/>
  </r>
  <r>
    <s v="C6169"/>
    <x v="1"/>
    <x v="1"/>
    <x v="2"/>
    <d v="2024-09-06T00:00:00"/>
    <s v="O10169"/>
    <d v="2024-05-22T00:00:00"/>
    <x v="2"/>
    <x v="0"/>
    <x v="3"/>
    <n v="4"/>
    <n v="327.80500000000001"/>
    <n v="1311.22"/>
    <x v="0"/>
    <n v="37"/>
    <d v="2025-07-22T00:00:00"/>
    <n v="343"/>
    <x v="1"/>
    <n v="5"/>
    <d v="2025-01-28T00:00:00"/>
    <x v="2"/>
    <x v="0"/>
    <x v="5"/>
    <n v="319"/>
    <n v="0"/>
    <x v="1"/>
  </r>
  <r>
    <s v="C1342"/>
    <x v="1"/>
    <x v="0"/>
    <x v="3"/>
    <d v="2025-04-06T00:00:00"/>
    <s v="O5342"/>
    <d v="2024-05-22T00:00:00"/>
    <x v="2"/>
    <x v="2"/>
    <x v="3"/>
    <n v="3"/>
    <n v="262.8966666666667"/>
    <n v="788.69"/>
    <x v="0"/>
    <n v="32"/>
    <d v="2024-12-09T00:00:00"/>
    <n v="436"/>
    <x v="1"/>
    <n v="3"/>
    <d v="2025-11-05T00:00:00"/>
    <x v="2"/>
    <x v="0"/>
    <x v="5"/>
    <n v="-118"/>
    <n v="0"/>
    <x v="1"/>
  </r>
  <r>
    <s v="C3126"/>
    <x v="0"/>
    <x v="0"/>
    <x v="0"/>
    <d v="2024-05-06T00:00:00"/>
    <s v="O7126"/>
    <d v="2024-05-22T00:00:00"/>
    <x v="4"/>
    <x v="4"/>
    <x v="1"/>
    <n v="4"/>
    <n v="320.99250000000001"/>
    <n v="1283.97"/>
    <x v="2"/>
    <n v="16"/>
    <d v="2025-03-16T00:00:00"/>
    <n v="381"/>
    <x v="0"/>
    <n v="2"/>
    <d v="2024-08-25T00:00:00"/>
    <x v="2"/>
    <x v="0"/>
    <x v="5"/>
    <n v="314"/>
    <n v="1"/>
    <x v="1"/>
  </r>
  <r>
    <s v="C5613"/>
    <x v="1"/>
    <x v="2"/>
    <x v="2"/>
    <d v="2025-07-22T00:00:00"/>
    <s v="O9613"/>
    <d v="2024-05-22T00:00:00"/>
    <x v="4"/>
    <x v="0"/>
    <x v="1"/>
    <n v="2"/>
    <n v="599.84"/>
    <n v="1199.68"/>
    <x v="0"/>
    <n v="9"/>
    <d v="2024-09-23T00:00:00"/>
    <n v="175"/>
    <x v="1"/>
    <n v="5"/>
    <d v="2024-11-14T00:00:00"/>
    <x v="0"/>
    <x v="0"/>
    <x v="5"/>
    <n v="-302"/>
    <n v="0"/>
    <x v="1"/>
  </r>
  <r>
    <s v="C5518"/>
    <x v="2"/>
    <x v="0"/>
    <x v="2"/>
    <d v="2025-07-24T00:00:00"/>
    <s v="O9518"/>
    <d v="2024-05-22T00:00:00"/>
    <x v="3"/>
    <x v="1"/>
    <x v="0"/>
    <n v="4"/>
    <n v="364.21749999999997"/>
    <n v="1456.87"/>
    <x v="0"/>
    <n v="28"/>
    <d v="2024-08-21T00:00:00"/>
    <n v="174"/>
    <x v="1"/>
    <n v="5"/>
    <d v="2025-02-01T00:00:00"/>
    <x v="2"/>
    <x v="0"/>
    <x v="5"/>
    <n v="-337"/>
    <n v="0"/>
    <x v="1"/>
  </r>
  <r>
    <s v="C4678"/>
    <x v="2"/>
    <x v="2"/>
    <x v="0"/>
    <d v="2025-07-28T00:00:00"/>
    <s v="O8678"/>
    <d v="2024-05-23T00:00:00"/>
    <x v="2"/>
    <x v="2"/>
    <x v="1"/>
    <n v="3"/>
    <n v="235.29333333333332"/>
    <n v="705.88"/>
    <x v="2"/>
    <n v="30"/>
    <d v="2024-10-18T00:00:00"/>
    <n v="225"/>
    <x v="0"/>
    <n v="1"/>
    <d v="2025-04-16T00:00:00"/>
    <x v="0"/>
    <x v="1"/>
    <x v="5"/>
    <n v="-283"/>
    <n v="1"/>
    <x v="1"/>
  </r>
  <r>
    <s v="C4809"/>
    <x v="0"/>
    <x v="0"/>
    <x v="3"/>
    <d v="2024-02-26T00:00:00"/>
    <s v="O8809"/>
    <d v="2024-05-23T00:00:00"/>
    <x v="0"/>
    <x v="4"/>
    <x v="0"/>
    <n v="1"/>
    <n v="1442.58"/>
    <n v="1442.58"/>
    <x v="1"/>
    <n v="7"/>
    <d v="2024-11-12T00:00:00"/>
    <n v="38"/>
    <x v="0"/>
    <n v="5"/>
    <d v="2025-06-14T00:00:00"/>
    <x v="1"/>
    <x v="1"/>
    <x v="5"/>
    <n v="260"/>
    <n v="1"/>
    <x v="1"/>
  </r>
  <r>
    <s v="C5778"/>
    <x v="0"/>
    <x v="1"/>
    <x v="2"/>
    <d v="2025-07-18T00:00:00"/>
    <s v="O9778"/>
    <d v="2024-05-23T00:00:00"/>
    <x v="3"/>
    <x v="3"/>
    <x v="4"/>
    <n v="2"/>
    <n v="233.44499999999999"/>
    <n v="466.89"/>
    <x v="0"/>
    <n v="25"/>
    <d v="2024-04-10T00:00:00"/>
    <n v="345"/>
    <x v="0"/>
    <n v="2"/>
    <d v="2025-02-14T00:00:00"/>
    <x v="1"/>
    <x v="1"/>
    <x v="5"/>
    <n v="-464"/>
    <n v="1"/>
    <x v="1"/>
  </r>
  <r>
    <s v="C2931"/>
    <x v="0"/>
    <x v="0"/>
    <x v="3"/>
    <d v="2024-10-15T00:00:00"/>
    <s v="O6931"/>
    <d v="2024-05-23T00:00:00"/>
    <x v="4"/>
    <x v="4"/>
    <x v="4"/>
    <n v="1"/>
    <n v="539.24"/>
    <n v="539.24"/>
    <x v="0"/>
    <n v="30"/>
    <d v="2024-12-10T00:00:00"/>
    <n v="192"/>
    <x v="0"/>
    <n v="2"/>
    <d v="2024-08-23T00:00:00"/>
    <x v="0"/>
    <x v="1"/>
    <x v="5"/>
    <n v="56"/>
    <n v="1"/>
    <x v="1"/>
  </r>
  <r>
    <s v="C6777"/>
    <x v="0"/>
    <x v="2"/>
    <x v="4"/>
    <d v="2025-07-27T00:00:00"/>
    <s v="O10777"/>
    <d v="2024-05-23T00:00:00"/>
    <x v="1"/>
    <x v="3"/>
    <x v="4"/>
    <n v="1"/>
    <n v="771.48"/>
    <n v="771.48"/>
    <x v="0"/>
    <n v="50"/>
    <d v="2025-03-27T00:00:00"/>
    <n v="96"/>
    <x v="0"/>
    <n v="4"/>
    <d v="2025-04-13T00:00:00"/>
    <x v="0"/>
    <x v="1"/>
    <x v="5"/>
    <n v="-122"/>
    <n v="1"/>
    <x v="1"/>
  </r>
  <r>
    <s v="C4261"/>
    <x v="0"/>
    <x v="1"/>
    <x v="3"/>
    <d v="2024-07-01T00:00:00"/>
    <s v="O8261"/>
    <d v="2024-05-23T00:00:00"/>
    <x v="2"/>
    <x v="3"/>
    <x v="0"/>
    <n v="3"/>
    <n v="417.44333333333333"/>
    <n v="1252.33"/>
    <x v="1"/>
    <n v="4"/>
    <d v="2024-05-09T00:00:00"/>
    <n v="256"/>
    <x v="0"/>
    <n v="2"/>
    <d v="2025-06-06T00:00:00"/>
    <x v="0"/>
    <x v="1"/>
    <x v="5"/>
    <n v="-53"/>
    <n v="1"/>
    <x v="1"/>
  </r>
  <r>
    <s v="C5879"/>
    <x v="2"/>
    <x v="0"/>
    <x v="1"/>
    <d v="2024-06-05T00:00:00"/>
    <s v="O9879"/>
    <d v="2024-05-23T00:00:00"/>
    <x v="0"/>
    <x v="0"/>
    <x v="4"/>
    <n v="4"/>
    <n v="295.745"/>
    <n v="1182.98"/>
    <x v="2"/>
    <n v="12"/>
    <d v="2024-02-09T00:00:00"/>
    <n v="200"/>
    <x v="1"/>
    <n v="2"/>
    <d v="2025-09-07T00:00:00"/>
    <x v="0"/>
    <x v="1"/>
    <x v="5"/>
    <n v="-117"/>
    <n v="0"/>
    <x v="1"/>
  </r>
  <r>
    <s v="C2046"/>
    <x v="0"/>
    <x v="1"/>
    <x v="2"/>
    <d v="2024-02-17T00:00:00"/>
    <s v="O6046"/>
    <d v="2024-05-23T00:00:00"/>
    <x v="3"/>
    <x v="0"/>
    <x v="3"/>
    <n v="4"/>
    <n v="332.08249999999998"/>
    <n v="1328.33"/>
    <x v="2"/>
    <n v="42"/>
    <d v="2025-05-20T00:00:00"/>
    <n v="460"/>
    <x v="1"/>
    <n v="3"/>
    <d v="2025-06-02T00:00:00"/>
    <x v="2"/>
    <x v="1"/>
    <x v="5"/>
    <n v="458"/>
    <n v="0"/>
    <x v="1"/>
  </r>
  <r>
    <s v="C6678"/>
    <x v="2"/>
    <x v="0"/>
    <x v="2"/>
    <d v="2023-08-31T00:00:00"/>
    <s v="O10678"/>
    <d v="2024-05-23T00:00:00"/>
    <x v="2"/>
    <x v="1"/>
    <x v="0"/>
    <n v="1"/>
    <n v="1469.47"/>
    <n v="1469.47"/>
    <x v="1"/>
    <n v="18"/>
    <d v="2025-09-08T00:00:00"/>
    <n v="448"/>
    <x v="1"/>
    <n v="2"/>
    <d v="2024-12-16T00:00:00"/>
    <x v="0"/>
    <x v="1"/>
    <x v="5"/>
    <n v="739"/>
    <n v="0"/>
    <x v="1"/>
  </r>
  <r>
    <s v="C4215"/>
    <x v="1"/>
    <x v="2"/>
    <x v="0"/>
    <d v="2024-10-13T00:00:00"/>
    <s v="O8215"/>
    <d v="2024-05-24T00:00:00"/>
    <x v="4"/>
    <x v="4"/>
    <x v="0"/>
    <n v="3"/>
    <n v="495.69333333333333"/>
    <n v="1487.08"/>
    <x v="2"/>
    <n v="42"/>
    <d v="2025-05-03T00:00:00"/>
    <n v="389"/>
    <x v="0"/>
    <n v="3"/>
    <d v="2025-02-05T00:00:00"/>
    <x v="1"/>
    <x v="2"/>
    <x v="5"/>
    <n v="202"/>
    <n v="1"/>
    <x v="1"/>
  </r>
  <r>
    <s v="C3285"/>
    <x v="1"/>
    <x v="1"/>
    <x v="0"/>
    <d v="2025-08-16T00:00:00"/>
    <s v="O7285"/>
    <d v="2024-05-24T00:00:00"/>
    <x v="0"/>
    <x v="4"/>
    <x v="1"/>
    <n v="1"/>
    <n v="557.49"/>
    <n v="557.49"/>
    <x v="1"/>
    <n v="26"/>
    <d v="2024-04-09T00:00:00"/>
    <n v="66"/>
    <x v="1"/>
    <n v="2"/>
    <d v="2025-05-31T00:00:00"/>
    <x v="1"/>
    <x v="2"/>
    <x v="5"/>
    <n v="-494"/>
    <n v="0"/>
    <x v="1"/>
  </r>
  <r>
    <s v="C4005"/>
    <x v="2"/>
    <x v="2"/>
    <x v="1"/>
    <d v="2024-10-03T00:00:00"/>
    <s v="O8005"/>
    <d v="2024-05-24T00:00:00"/>
    <x v="3"/>
    <x v="0"/>
    <x v="0"/>
    <n v="5"/>
    <n v="207.9"/>
    <n v="1039.5"/>
    <x v="2"/>
    <n v="22"/>
    <d v="2024-07-09T00:00:00"/>
    <n v="92"/>
    <x v="1"/>
    <n v="5"/>
    <d v="2024-11-24T00:00:00"/>
    <x v="0"/>
    <x v="2"/>
    <x v="5"/>
    <n v="-86"/>
    <n v="0"/>
    <x v="1"/>
  </r>
  <r>
    <s v="C6593"/>
    <x v="2"/>
    <x v="0"/>
    <x v="2"/>
    <d v="2024-03-19T00:00:00"/>
    <s v="O10593"/>
    <d v="2024-05-24T00:00:00"/>
    <x v="4"/>
    <x v="1"/>
    <x v="2"/>
    <n v="5"/>
    <n v="21.231999999999999"/>
    <n v="106.16"/>
    <x v="0"/>
    <n v="1"/>
    <d v="2025-08-08T00:00:00"/>
    <n v="407"/>
    <x v="1"/>
    <n v="1"/>
    <d v="2025-03-28T00:00:00"/>
    <x v="0"/>
    <x v="2"/>
    <x v="5"/>
    <n v="507"/>
    <n v="0"/>
    <x v="1"/>
  </r>
  <r>
    <s v="C5557"/>
    <x v="0"/>
    <x v="1"/>
    <x v="4"/>
    <d v="2024-02-10T00:00:00"/>
    <s v="O9557"/>
    <d v="2024-05-25T00:00:00"/>
    <x v="1"/>
    <x v="1"/>
    <x v="0"/>
    <n v="2"/>
    <n v="150.505"/>
    <n v="301.01"/>
    <x v="1"/>
    <n v="6"/>
    <d v="2024-01-12T00:00:00"/>
    <n v="497"/>
    <x v="1"/>
    <n v="5"/>
    <d v="2025-05-19T00:00:00"/>
    <x v="1"/>
    <x v="3"/>
    <x v="5"/>
    <n v="-29"/>
    <n v="0"/>
    <x v="1"/>
  </r>
  <r>
    <s v="C3389"/>
    <x v="0"/>
    <x v="1"/>
    <x v="4"/>
    <d v="2023-09-30T00:00:00"/>
    <s v="O7389"/>
    <d v="2024-05-25T00:00:00"/>
    <x v="3"/>
    <x v="4"/>
    <x v="2"/>
    <n v="1"/>
    <n v="1111.22"/>
    <n v="1111.22"/>
    <x v="1"/>
    <n v="2"/>
    <d v="2024-06-11T00:00:00"/>
    <n v="82"/>
    <x v="1"/>
    <n v="2"/>
    <d v="2024-12-18T00:00:00"/>
    <x v="2"/>
    <x v="3"/>
    <x v="5"/>
    <n v="255"/>
    <n v="0"/>
    <x v="1"/>
  </r>
  <r>
    <s v="C5605"/>
    <x v="0"/>
    <x v="2"/>
    <x v="0"/>
    <d v="2024-10-22T00:00:00"/>
    <s v="O9605"/>
    <d v="2024-05-25T00:00:00"/>
    <x v="3"/>
    <x v="0"/>
    <x v="0"/>
    <n v="3"/>
    <n v="470.45666666666665"/>
    <n v="1411.37"/>
    <x v="1"/>
    <n v="24"/>
    <d v="2025-02-02T00:00:00"/>
    <n v="285"/>
    <x v="0"/>
    <n v="5"/>
    <d v="2024-12-27T00:00:00"/>
    <x v="0"/>
    <x v="3"/>
    <x v="5"/>
    <n v="103"/>
    <n v="1"/>
    <x v="1"/>
  </r>
  <r>
    <s v="C2613"/>
    <x v="2"/>
    <x v="1"/>
    <x v="4"/>
    <d v="2025-11-01T00:00:00"/>
    <s v="O6613"/>
    <d v="2024-05-25T00:00:00"/>
    <x v="0"/>
    <x v="2"/>
    <x v="1"/>
    <n v="2"/>
    <n v="691.21500000000003"/>
    <n v="1382.43"/>
    <x v="2"/>
    <n v="4"/>
    <d v="2025-07-14T00:00:00"/>
    <n v="243"/>
    <x v="0"/>
    <n v="5"/>
    <d v="2025-04-29T00:00:00"/>
    <x v="0"/>
    <x v="3"/>
    <x v="5"/>
    <n v="-110"/>
    <n v="1"/>
    <x v="1"/>
  </r>
  <r>
    <s v="C6478"/>
    <x v="0"/>
    <x v="0"/>
    <x v="4"/>
    <d v="2024-08-11T00:00:00"/>
    <s v="O10478"/>
    <d v="2024-05-25T00:00:00"/>
    <x v="3"/>
    <x v="2"/>
    <x v="3"/>
    <n v="2"/>
    <n v="254.285"/>
    <n v="508.57"/>
    <x v="1"/>
    <n v="41"/>
    <d v="2024-11-26T00:00:00"/>
    <n v="459"/>
    <x v="1"/>
    <n v="1"/>
    <d v="2025-01-30T00:00:00"/>
    <x v="0"/>
    <x v="3"/>
    <x v="5"/>
    <n v="107"/>
    <n v="0"/>
    <x v="1"/>
  </r>
  <r>
    <s v="C1245"/>
    <x v="2"/>
    <x v="1"/>
    <x v="4"/>
    <d v="2025-07-31T00:00:00"/>
    <s v="O5245"/>
    <d v="2024-05-25T00:00:00"/>
    <x v="2"/>
    <x v="1"/>
    <x v="2"/>
    <n v="5"/>
    <n v="274.67600000000004"/>
    <n v="1373.38"/>
    <x v="2"/>
    <n v="18"/>
    <d v="2025-07-26T00:00:00"/>
    <n v="475"/>
    <x v="0"/>
    <n v="4"/>
    <d v="2025-08-07T00:00:00"/>
    <x v="1"/>
    <x v="3"/>
    <x v="5"/>
    <n v="-5"/>
    <n v="1"/>
    <x v="1"/>
  </r>
  <r>
    <s v="C4020"/>
    <x v="2"/>
    <x v="0"/>
    <x v="1"/>
    <d v="2024-07-22T00:00:00"/>
    <s v="O8020"/>
    <d v="2024-05-25T00:00:00"/>
    <x v="2"/>
    <x v="4"/>
    <x v="1"/>
    <n v="3"/>
    <n v="479.57"/>
    <n v="1438.71"/>
    <x v="2"/>
    <n v="21"/>
    <d v="2025-03-03T00:00:00"/>
    <n v="289"/>
    <x v="1"/>
    <n v="2"/>
    <d v="2025-05-28T00:00:00"/>
    <x v="0"/>
    <x v="3"/>
    <x v="5"/>
    <n v="224"/>
    <n v="0"/>
    <x v="1"/>
  </r>
  <r>
    <s v="C1676"/>
    <x v="2"/>
    <x v="1"/>
    <x v="0"/>
    <d v="2025-08-14T00:00:00"/>
    <s v="O5676"/>
    <d v="2024-05-26T00:00:00"/>
    <x v="3"/>
    <x v="3"/>
    <x v="0"/>
    <n v="4"/>
    <n v="104.49"/>
    <n v="417.96"/>
    <x v="0"/>
    <n v="30"/>
    <d v="2025-03-03T00:00:00"/>
    <n v="311"/>
    <x v="1"/>
    <n v="1"/>
    <d v="2025-03-22T00:00:00"/>
    <x v="0"/>
    <x v="4"/>
    <x v="5"/>
    <n v="-164"/>
    <n v="0"/>
    <x v="1"/>
  </r>
  <r>
    <s v="C6392"/>
    <x v="2"/>
    <x v="1"/>
    <x v="1"/>
    <d v="2025-03-31T00:00:00"/>
    <s v="O10392"/>
    <d v="2024-05-26T00:00:00"/>
    <x v="2"/>
    <x v="0"/>
    <x v="1"/>
    <n v="5"/>
    <n v="84.855999999999995"/>
    <n v="424.28"/>
    <x v="1"/>
    <n v="50"/>
    <d v="2025-08-06T00:00:00"/>
    <n v="345"/>
    <x v="1"/>
    <n v="3"/>
    <d v="2025-03-16T00:00:00"/>
    <x v="2"/>
    <x v="4"/>
    <x v="5"/>
    <n v="128"/>
    <n v="0"/>
    <x v="1"/>
  </r>
  <r>
    <s v="C4213"/>
    <x v="2"/>
    <x v="1"/>
    <x v="1"/>
    <d v="2024-12-15T00:00:00"/>
    <s v="O8213"/>
    <d v="2024-05-26T00:00:00"/>
    <x v="1"/>
    <x v="4"/>
    <x v="4"/>
    <n v="5"/>
    <n v="150.56800000000001"/>
    <n v="752.84"/>
    <x v="2"/>
    <n v="14"/>
    <d v="2025-01-16T00:00:00"/>
    <n v="214"/>
    <x v="0"/>
    <n v="4"/>
    <d v="2025-05-27T00:00:00"/>
    <x v="2"/>
    <x v="4"/>
    <x v="5"/>
    <n v="32"/>
    <n v="1"/>
    <x v="1"/>
  </r>
  <r>
    <s v="C3929"/>
    <x v="2"/>
    <x v="2"/>
    <x v="2"/>
    <d v="2024-02-25T00:00:00"/>
    <s v="O7929"/>
    <d v="2024-05-26T00:00:00"/>
    <x v="2"/>
    <x v="2"/>
    <x v="4"/>
    <n v="2"/>
    <n v="100.36499999999999"/>
    <n v="200.73"/>
    <x v="1"/>
    <n v="49"/>
    <d v="2025-07-03T00:00:00"/>
    <n v="133"/>
    <x v="0"/>
    <n v="1"/>
    <d v="2025-04-13T00:00:00"/>
    <x v="0"/>
    <x v="4"/>
    <x v="5"/>
    <n v="494"/>
    <n v="1"/>
    <x v="1"/>
  </r>
  <r>
    <s v="C6489"/>
    <x v="2"/>
    <x v="1"/>
    <x v="4"/>
    <d v="2023-10-26T00:00:00"/>
    <s v="O10489"/>
    <d v="2024-05-26T00:00:00"/>
    <x v="4"/>
    <x v="2"/>
    <x v="1"/>
    <n v="3"/>
    <n v="86.339999999999989"/>
    <n v="259.02"/>
    <x v="2"/>
    <n v="13"/>
    <d v="2025-04-20T00:00:00"/>
    <n v="77"/>
    <x v="1"/>
    <n v="4"/>
    <d v="2025-05-18T00:00:00"/>
    <x v="0"/>
    <x v="4"/>
    <x v="5"/>
    <n v="542"/>
    <n v="0"/>
    <x v="1"/>
  </r>
  <r>
    <s v="C3374"/>
    <x v="2"/>
    <x v="2"/>
    <x v="1"/>
    <d v="2025-08-20T00:00:00"/>
    <s v="O7374"/>
    <d v="2024-05-27T00:00:00"/>
    <x v="1"/>
    <x v="0"/>
    <x v="4"/>
    <n v="3"/>
    <n v="484.00666666666666"/>
    <n v="1452.02"/>
    <x v="0"/>
    <n v="3"/>
    <d v="2025-02-22T00:00:00"/>
    <n v="452"/>
    <x v="1"/>
    <n v="2"/>
    <d v="2025-10-04T00:00:00"/>
    <x v="0"/>
    <x v="5"/>
    <x v="5"/>
    <n v="-179"/>
    <n v="0"/>
    <x v="1"/>
  </r>
  <r>
    <s v="C3350"/>
    <x v="2"/>
    <x v="0"/>
    <x v="3"/>
    <d v="2024-11-20T00:00:00"/>
    <s v="O7350"/>
    <d v="2024-05-27T00:00:00"/>
    <x v="1"/>
    <x v="0"/>
    <x v="1"/>
    <n v="3"/>
    <n v="483.78666666666663"/>
    <n v="1451.36"/>
    <x v="1"/>
    <n v="19"/>
    <d v="2025-03-24T00:00:00"/>
    <n v="268"/>
    <x v="0"/>
    <n v="5"/>
    <d v="2025-01-14T00:00:00"/>
    <x v="0"/>
    <x v="5"/>
    <x v="5"/>
    <n v="124"/>
    <n v="1"/>
    <x v="1"/>
  </r>
  <r>
    <s v="C3906"/>
    <x v="2"/>
    <x v="2"/>
    <x v="4"/>
    <d v="2023-09-13T00:00:00"/>
    <s v="O7906"/>
    <d v="2024-05-27T00:00:00"/>
    <x v="2"/>
    <x v="0"/>
    <x v="4"/>
    <n v="5"/>
    <n v="59.005999999999993"/>
    <n v="295.02999999999997"/>
    <x v="0"/>
    <n v="37"/>
    <d v="2025-11-03T00:00:00"/>
    <n v="81"/>
    <x v="0"/>
    <n v="4"/>
    <d v="2024-12-14T00:00:00"/>
    <x v="1"/>
    <x v="5"/>
    <x v="5"/>
    <n v="782"/>
    <n v="1"/>
    <x v="1"/>
  </r>
  <r>
    <s v="C5318"/>
    <x v="1"/>
    <x v="1"/>
    <x v="2"/>
    <d v="2024-12-31T00:00:00"/>
    <s v="O9318"/>
    <d v="2024-05-27T00:00:00"/>
    <x v="0"/>
    <x v="0"/>
    <x v="2"/>
    <n v="5"/>
    <n v="252.50399999999999"/>
    <n v="1262.52"/>
    <x v="1"/>
    <n v="8"/>
    <d v="2025-10-07T00:00:00"/>
    <n v="309"/>
    <x v="1"/>
    <n v="5"/>
    <d v="2025-08-19T00:00:00"/>
    <x v="1"/>
    <x v="5"/>
    <x v="5"/>
    <n v="280"/>
    <n v="0"/>
    <x v="1"/>
  </r>
  <r>
    <s v="C1604"/>
    <x v="0"/>
    <x v="1"/>
    <x v="4"/>
    <d v="2024-07-15T00:00:00"/>
    <s v="O5604"/>
    <d v="2024-05-27T00:00:00"/>
    <x v="3"/>
    <x v="4"/>
    <x v="3"/>
    <n v="2"/>
    <n v="515.4"/>
    <n v="1030.8"/>
    <x v="2"/>
    <n v="27"/>
    <d v="2025-07-06T00:00:00"/>
    <n v="112"/>
    <x v="0"/>
    <n v="3"/>
    <d v="2025-03-24T00:00:00"/>
    <x v="1"/>
    <x v="5"/>
    <x v="5"/>
    <n v="356"/>
    <n v="1"/>
    <x v="1"/>
  </r>
  <r>
    <s v="C6411"/>
    <x v="0"/>
    <x v="0"/>
    <x v="2"/>
    <d v="2025-11-05T00:00:00"/>
    <s v="O10411"/>
    <d v="2024-05-27T00:00:00"/>
    <x v="3"/>
    <x v="4"/>
    <x v="0"/>
    <n v="1"/>
    <n v="1357.27"/>
    <n v="1357.27"/>
    <x v="0"/>
    <n v="32"/>
    <d v="2025-04-21T00:00:00"/>
    <n v="361"/>
    <x v="0"/>
    <n v="4"/>
    <d v="2025-05-27T00:00:00"/>
    <x v="1"/>
    <x v="5"/>
    <x v="5"/>
    <n v="-198"/>
    <n v="1"/>
    <x v="1"/>
  </r>
  <r>
    <s v="C4642"/>
    <x v="0"/>
    <x v="0"/>
    <x v="0"/>
    <d v="2024-10-10T00:00:00"/>
    <s v="O8642"/>
    <d v="2024-05-27T00:00:00"/>
    <x v="2"/>
    <x v="0"/>
    <x v="4"/>
    <n v="2"/>
    <n v="393.75"/>
    <n v="787.5"/>
    <x v="1"/>
    <n v="7"/>
    <d v="2025-05-24T00:00:00"/>
    <n v="36"/>
    <x v="1"/>
    <n v="2"/>
    <d v="2024-10-27T00:00:00"/>
    <x v="1"/>
    <x v="5"/>
    <x v="5"/>
    <n v="226"/>
    <n v="0"/>
    <x v="1"/>
  </r>
  <r>
    <s v="C2630"/>
    <x v="0"/>
    <x v="0"/>
    <x v="4"/>
    <d v="2025-06-23T00:00:00"/>
    <s v="O6630"/>
    <d v="2024-05-27T00:00:00"/>
    <x v="4"/>
    <x v="4"/>
    <x v="1"/>
    <n v="5"/>
    <n v="27.625999999999998"/>
    <n v="138.13"/>
    <x v="2"/>
    <n v="41"/>
    <d v="2024-09-11T00:00:00"/>
    <n v="9"/>
    <x v="0"/>
    <n v="3"/>
    <d v="2025-10-01T00:00:00"/>
    <x v="2"/>
    <x v="5"/>
    <x v="5"/>
    <n v="-285"/>
    <n v="1"/>
    <x v="1"/>
  </r>
  <r>
    <s v="C1149"/>
    <x v="2"/>
    <x v="1"/>
    <x v="3"/>
    <d v="2023-08-12T00:00:00"/>
    <s v="O5149"/>
    <d v="2024-05-28T00:00:00"/>
    <x v="1"/>
    <x v="1"/>
    <x v="4"/>
    <n v="5"/>
    <n v="229.59"/>
    <n v="1147.95"/>
    <x v="2"/>
    <n v="50"/>
    <d v="2024-12-31T00:00:00"/>
    <n v="163"/>
    <x v="1"/>
    <n v="5"/>
    <d v="2024-11-17T00:00:00"/>
    <x v="2"/>
    <x v="6"/>
    <x v="5"/>
    <n v="507"/>
    <n v="0"/>
    <x v="1"/>
  </r>
  <r>
    <s v="C5723"/>
    <x v="0"/>
    <x v="0"/>
    <x v="1"/>
    <d v="2024-06-30T00:00:00"/>
    <s v="O9723"/>
    <d v="2024-05-28T00:00:00"/>
    <x v="4"/>
    <x v="0"/>
    <x v="3"/>
    <n v="5"/>
    <n v="101.84400000000001"/>
    <n v="509.22"/>
    <x v="0"/>
    <n v="21"/>
    <d v="2025-02-08T00:00:00"/>
    <n v="156"/>
    <x v="1"/>
    <n v="3"/>
    <d v="2024-09-18T00:00:00"/>
    <x v="2"/>
    <x v="6"/>
    <x v="5"/>
    <n v="223"/>
    <n v="0"/>
    <x v="1"/>
  </r>
  <r>
    <s v="C2500"/>
    <x v="2"/>
    <x v="2"/>
    <x v="2"/>
    <d v="2023-10-26T00:00:00"/>
    <s v="O6500"/>
    <d v="2024-05-28T00:00:00"/>
    <x v="1"/>
    <x v="4"/>
    <x v="4"/>
    <n v="5"/>
    <n v="68.570000000000007"/>
    <n v="342.85"/>
    <x v="2"/>
    <n v="16"/>
    <d v="2025-06-29T00:00:00"/>
    <n v="112"/>
    <x v="1"/>
    <n v="3"/>
    <d v="2025-03-03T00:00:00"/>
    <x v="1"/>
    <x v="6"/>
    <x v="5"/>
    <n v="612"/>
    <n v="0"/>
    <x v="1"/>
  </r>
  <r>
    <s v="C1769"/>
    <x v="2"/>
    <x v="1"/>
    <x v="1"/>
    <d v="2024-05-22T00:00:00"/>
    <s v="O5769"/>
    <d v="2024-05-28T00:00:00"/>
    <x v="2"/>
    <x v="4"/>
    <x v="0"/>
    <n v="1"/>
    <n v="879.11"/>
    <n v="879.11"/>
    <x v="2"/>
    <n v="31"/>
    <d v="2025-03-08T00:00:00"/>
    <n v="301"/>
    <x v="1"/>
    <n v="3"/>
    <d v="2025-07-14T00:00:00"/>
    <x v="1"/>
    <x v="6"/>
    <x v="5"/>
    <n v="290"/>
    <n v="0"/>
    <x v="1"/>
  </r>
  <r>
    <s v="C4375"/>
    <x v="2"/>
    <x v="1"/>
    <x v="3"/>
    <d v="2024-09-26T00:00:00"/>
    <s v="O8375"/>
    <d v="2024-05-28T00:00:00"/>
    <x v="4"/>
    <x v="0"/>
    <x v="4"/>
    <n v="1"/>
    <n v="1281.95"/>
    <n v="1281.95"/>
    <x v="1"/>
    <n v="9"/>
    <d v="2025-06-16T00:00:00"/>
    <n v="174"/>
    <x v="0"/>
    <n v="2"/>
    <d v="2024-12-29T00:00:00"/>
    <x v="1"/>
    <x v="6"/>
    <x v="5"/>
    <n v="263"/>
    <n v="1"/>
    <x v="1"/>
  </r>
  <r>
    <s v="C6911"/>
    <x v="0"/>
    <x v="0"/>
    <x v="1"/>
    <d v="2024-05-11T00:00:00"/>
    <s v="O10911"/>
    <d v="2024-05-29T00:00:00"/>
    <x v="1"/>
    <x v="4"/>
    <x v="3"/>
    <n v="2"/>
    <n v="170.88"/>
    <n v="341.76"/>
    <x v="2"/>
    <n v="18"/>
    <d v="2025-04-13T00:00:00"/>
    <n v="176"/>
    <x v="0"/>
    <n v="2"/>
    <d v="2025-03-16T00:00:00"/>
    <x v="0"/>
    <x v="0"/>
    <x v="5"/>
    <n v="337"/>
    <n v="1"/>
    <x v="1"/>
  </r>
  <r>
    <s v="C5679"/>
    <x v="0"/>
    <x v="2"/>
    <x v="4"/>
    <d v="2025-08-02T00:00:00"/>
    <s v="O9679"/>
    <d v="2024-05-29T00:00:00"/>
    <x v="1"/>
    <x v="3"/>
    <x v="4"/>
    <n v="4"/>
    <n v="368.36500000000001"/>
    <n v="1473.46"/>
    <x v="0"/>
    <n v="4"/>
    <d v="2025-06-20T00:00:00"/>
    <n v="20"/>
    <x v="0"/>
    <n v="5"/>
    <d v="2025-03-18T00:00:00"/>
    <x v="2"/>
    <x v="0"/>
    <x v="5"/>
    <n v="-43"/>
    <n v="1"/>
    <x v="1"/>
  </r>
  <r>
    <s v="C4226"/>
    <x v="2"/>
    <x v="2"/>
    <x v="1"/>
    <d v="2025-01-14T00:00:00"/>
    <s v="O8226"/>
    <d v="2024-05-29T00:00:00"/>
    <x v="3"/>
    <x v="3"/>
    <x v="1"/>
    <n v="1"/>
    <n v="1420.56"/>
    <n v="1420.56"/>
    <x v="2"/>
    <n v="27"/>
    <d v="2025-03-06T00:00:00"/>
    <n v="346"/>
    <x v="1"/>
    <n v="3"/>
    <d v="2025-04-01T00:00:00"/>
    <x v="1"/>
    <x v="0"/>
    <x v="5"/>
    <n v="51"/>
    <n v="0"/>
    <x v="1"/>
  </r>
  <r>
    <s v="C4458"/>
    <x v="2"/>
    <x v="1"/>
    <x v="0"/>
    <d v="2025-11-01T00:00:00"/>
    <s v="O8458"/>
    <d v="2024-05-30T00:00:00"/>
    <x v="0"/>
    <x v="3"/>
    <x v="1"/>
    <n v="5"/>
    <n v="184.608"/>
    <n v="923.04"/>
    <x v="1"/>
    <n v="21"/>
    <d v="2025-04-22T00:00:00"/>
    <n v="311"/>
    <x v="0"/>
    <n v="2"/>
    <d v="2024-09-23T00:00:00"/>
    <x v="2"/>
    <x v="1"/>
    <x v="5"/>
    <n v="-193"/>
    <n v="1"/>
    <x v="1"/>
  </r>
  <r>
    <s v="C6470"/>
    <x v="1"/>
    <x v="2"/>
    <x v="2"/>
    <d v="2024-08-24T00:00:00"/>
    <s v="O10470"/>
    <d v="2024-05-30T00:00:00"/>
    <x v="4"/>
    <x v="4"/>
    <x v="2"/>
    <n v="4"/>
    <n v="272.8075"/>
    <n v="1091.23"/>
    <x v="1"/>
    <n v="2"/>
    <d v="2025-07-02T00:00:00"/>
    <n v="256"/>
    <x v="0"/>
    <n v="2"/>
    <d v="2025-09-05T00:00:00"/>
    <x v="0"/>
    <x v="1"/>
    <x v="5"/>
    <n v="312"/>
    <n v="1"/>
    <x v="1"/>
  </r>
  <r>
    <s v="C1967"/>
    <x v="2"/>
    <x v="0"/>
    <x v="3"/>
    <d v="2024-04-10T00:00:00"/>
    <s v="O5967"/>
    <d v="2024-05-30T00:00:00"/>
    <x v="3"/>
    <x v="4"/>
    <x v="3"/>
    <n v="4"/>
    <n v="81.709999999999994"/>
    <n v="326.83999999999997"/>
    <x v="2"/>
    <n v="35"/>
    <d v="2025-11-03T00:00:00"/>
    <n v="51"/>
    <x v="0"/>
    <n v="4"/>
    <d v="2025-08-13T00:00:00"/>
    <x v="1"/>
    <x v="1"/>
    <x v="5"/>
    <n v="572"/>
    <n v="1"/>
    <x v="1"/>
  </r>
  <r>
    <s v="C3111"/>
    <x v="1"/>
    <x v="2"/>
    <x v="0"/>
    <d v="2023-12-22T00:00:00"/>
    <s v="O7111"/>
    <d v="2024-05-30T00:00:00"/>
    <x v="3"/>
    <x v="3"/>
    <x v="3"/>
    <n v="1"/>
    <n v="825.55"/>
    <n v="825.55"/>
    <x v="2"/>
    <n v="46"/>
    <d v="2025-01-01T00:00:00"/>
    <n v="451"/>
    <x v="0"/>
    <n v="4"/>
    <d v="2025-01-17T00:00:00"/>
    <x v="1"/>
    <x v="1"/>
    <x v="5"/>
    <n v="376"/>
    <n v="1"/>
    <x v="1"/>
  </r>
  <r>
    <s v="C5126"/>
    <x v="2"/>
    <x v="0"/>
    <x v="0"/>
    <d v="2024-05-09T00:00:00"/>
    <s v="O9126"/>
    <d v="2024-05-30T00:00:00"/>
    <x v="1"/>
    <x v="4"/>
    <x v="4"/>
    <n v="1"/>
    <n v="1386.29"/>
    <n v="1386.29"/>
    <x v="2"/>
    <n v="34"/>
    <d v="2024-07-11T00:00:00"/>
    <n v="160"/>
    <x v="1"/>
    <n v="5"/>
    <d v="2025-02-15T00:00:00"/>
    <x v="2"/>
    <x v="1"/>
    <x v="5"/>
    <n v="63"/>
    <n v="0"/>
    <x v="1"/>
  </r>
  <r>
    <s v="C1696"/>
    <x v="0"/>
    <x v="0"/>
    <x v="1"/>
    <d v="2024-05-03T00:00:00"/>
    <s v="O5696"/>
    <d v="2024-05-30T00:00:00"/>
    <x v="2"/>
    <x v="3"/>
    <x v="0"/>
    <n v="4"/>
    <n v="196.995"/>
    <n v="787.98"/>
    <x v="1"/>
    <n v="37"/>
    <d v="2025-07-03T00:00:00"/>
    <n v="31"/>
    <x v="0"/>
    <n v="3"/>
    <d v="2024-10-29T00:00:00"/>
    <x v="0"/>
    <x v="1"/>
    <x v="5"/>
    <n v="426"/>
    <n v="1"/>
    <x v="1"/>
  </r>
  <r>
    <s v="C2282"/>
    <x v="1"/>
    <x v="1"/>
    <x v="3"/>
    <d v="2024-02-22T00:00:00"/>
    <s v="O6282"/>
    <d v="2024-05-30T00:00:00"/>
    <x v="3"/>
    <x v="4"/>
    <x v="3"/>
    <n v="5"/>
    <n v="107.776"/>
    <n v="538.88"/>
    <x v="0"/>
    <n v="22"/>
    <d v="2024-10-14T00:00:00"/>
    <n v="243"/>
    <x v="1"/>
    <n v="1"/>
    <d v="2024-08-28T00:00:00"/>
    <x v="0"/>
    <x v="1"/>
    <x v="5"/>
    <n v="235"/>
    <n v="0"/>
    <x v="1"/>
  </r>
  <r>
    <s v="C6764"/>
    <x v="1"/>
    <x v="1"/>
    <x v="4"/>
    <d v="2025-03-06T00:00:00"/>
    <s v="O10764"/>
    <d v="2024-05-30T00:00:00"/>
    <x v="1"/>
    <x v="1"/>
    <x v="2"/>
    <n v="4"/>
    <n v="359.59249999999997"/>
    <n v="1438.37"/>
    <x v="1"/>
    <n v="1"/>
    <d v="2025-07-21T00:00:00"/>
    <n v="340"/>
    <x v="1"/>
    <n v="5"/>
    <d v="2025-10-03T00:00:00"/>
    <x v="2"/>
    <x v="1"/>
    <x v="5"/>
    <n v="137"/>
    <n v="0"/>
    <x v="1"/>
  </r>
  <r>
    <s v="C6081"/>
    <x v="1"/>
    <x v="2"/>
    <x v="0"/>
    <d v="2025-05-31T00:00:00"/>
    <s v="O10081"/>
    <d v="2024-05-30T00:00:00"/>
    <x v="1"/>
    <x v="0"/>
    <x v="1"/>
    <n v="2"/>
    <n v="269.88499999999999"/>
    <n v="539.77"/>
    <x v="2"/>
    <n v="45"/>
    <d v="2025-04-26T00:00:00"/>
    <n v="157"/>
    <x v="1"/>
    <n v="1"/>
    <d v="2025-02-02T00:00:00"/>
    <x v="0"/>
    <x v="1"/>
    <x v="5"/>
    <n v="-35"/>
    <n v="0"/>
    <x v="1"/>
  </r>
  <r>
    <s v="C4934"/>
    <x v="2"/>
    <x v="1"/>
    <x v="3"/>
    <d v="2024-04-24T00:00:00"/>
    <s v="O8934"/>
    <d v="2024-05-30T00:00:00"/>
    <x v="1"/>
    <x v="3"/>
    <x v="1"/>
    <n v="4"/>
    <n v="251.94749999999999"/>
    <n v="1007.79"/>
    <x v="0"/>
    <n v="5"/>
    <d v="2024-10-20T00:00:00"/>
    <n v="171"/>
    <x v="1"/>
    <n v="1"/>
    <d v="2024-11-12T00:00:00"/>
    <x v="2"/>
    <x v="1"/>
    <x v="5"/>
    <n v="179"/>
    <n v="0"/>
    <x v="1"/>
  </r>
  <r>
    <s v="C3050"/>
    <x v="1"/>
    <x v="0"/>
    <x v="0"/>
    <d v="2025-01-24T00:00:00"/>
    <s v="O7050"/>
    <d v="2024-05-30T00:00:00"/>
    <x v="0"/>
    <x v="4"/>
    <x v="3"/>
    <n v="2"/>
    <n v="679.83500000000004"/>
    <n v="1359.67"/>
    <x v="2"/>
    <n v="12"/>
    <d v="2024-12-23T00:00:00"/>
    <n v="153"/>
    <x v="0"/>
    <n v="2"/>
    <d v="2024-10-25T00:00:00"/>
    <x v="2"/>
    <x v="1"/>
    <x v="5"/>
    <n v="-32"/>
    <n v="1"/>
    <x v="1"/>
  </r>
  <r>
    <s v="C3728"/>
    <x v="2"/>
    <x v="2"/>
    <x v="1"/>
    <d v="2025-09-02T00:00:00"/>
    <s v="O7728"/>
    <d v="2024-05-30T00:00:00"/>
    <x v="1"/>
    <x v="1"/>
    <x v="1"/>
    <n v="3"/>
    <n v="468.34666666666664"/>
    <n v="1405.04"/>
    <x v="2"/>
    <n v="33"/>
    <d v="2024-09-12T00:00:00"/>
    <n v="268"/>
    <x v="1"/>
    <n v="1"/>
    <d v="2025-02-28T00:00:00"/>
    <x v="0"/>
    <x v="1"/>
    <x v="5"/>
    <n v="-355"/>
    <n v="0"/>
    <x v="1"/>
  </r>
  <r>
    <s v="C5293"/>
    <x v="1"/>
    <x v="0"/>
    <x v="4"/>
    <d v="2025-05-19T00:00:00"/>
    <s v="O9293"/>
    <d v="2024-05-31T00:00:00"/>
    <x v="2"/>
    <x v="1"/>
    <x v="3"/>
    <n v="5"/>
    <n v="157.78"/>
    <n v="788.9"/>
    <x v="2"/>
    <n v="23"/>
    <d v="2024-05-12T00:00:00"/>
    <n v="73"/>
    <x v="0"/>
    <n v="5"/>
    <d v="2024-11-09T00:00:00"/>
    <x v="1"/>
    <x v="2"/>
    <x v="5"/>
    <n v="-372"/>
    <n v="1"/>
    <x v="1"/>
  </r>
  <r>
    <s v="C5137"/>
    <x v="1"/>
    <x v="1"/>
    <x v="3"/>
    <d v="2023-10-16T00:00:00"/>
    <s v="O9137"/>
    <d v="2024-05-31T00:00:00"/>
    <x v="3"/>
    <x v="3"/>
    <x v="1"/>
    <n v="1"/>
    <n v="337.41"/>
    <n v="337.41"/>
    <x v="1"/>
    <n v="41"/>
    <d v="2025-03-25T00:00:00"/>
    <n v="55"/>
    <x v="0"/>
    <n v="2"/>
    <d v="2024-02-12T00:00:00"/>
    <x v="2"/>
    <x v="2"/>
    <x v="5"/>
    <n v="526"/>
    <n v="1"/>
    <x v="1"/>
  </r>
  <r>
    <s v="C1602"/>
    <x v="1"/>
    <x v="0"/>
    <x v="1"/>
    <d v="2025-07-18T00:00:00"/>
    <s v="O5602"/>
    <d v="2024-05-31T00:00:00"/>
    <x v="2"/>
    <x v="4"/>
    <x v="3"/>
    <n v="4"/>
    <n v="72.592500000000001"/>
    <n v="290.37"/>
    <x v="0"/>
    <n v="24"/>
    <d v="2025-12-04T00:00:00"/>
    <n v="226"/>
    <x v="1"/>
    <n v="2"/>
    <d v="2025-08-19T00:00:00"/>
    <x v="2"/>
    <x v="2"/>
    <x v="5"/>
    <n v="139"/>
    <n v="0"/>
    <x v="1"/>
  </r>
  <r>
    <s v="C2911"/>
    <x v="2"/>
    <x v="2"/>
    <x v="0"/>
    <d v="2024-08-17T00:00:00"/>
    <s v="O6911"/>
    <d v="2024-05-31T00:00:00"/>
    <x v="1"/>
    <x v="0"/>
    <x v="2"/>
    <n v="4"/>
    <n v="179.88249999999999"/>
    <n v="719.53"/>
    <x v="2"/>
    <n v="10"/>
    <d v="2024-11-21T00:00:00"/>
    <n v="457"/>
    <x v="0"/>
    <n v="1"/>
    <d v="2025-02-16T00:00:00"/>
    <x v="0"/>
    <x v="2"/>
    <x v="5"/>
    <n v="96"/>
    <n v="1"/>
    <x v="1"/>
  </r>
  <r>
    <s v="C3029"/>
    <x v="1"/>
    <x v="0"/>
    <x v="1"/>
    <d v="2024-08-20T00:00:00"/>
    <s v="O7029"/>
    <d v="2024-05-31T00:00:00"/>
    <x v="2"/>
    <x v="4"/>
    <x v="1"/>
    <n v="3"/>
    <n v="196.16"/>
    <n v="588.48"/>
    <x v="1"/>
    <n v="48"/>
    <d v="2025-06-02T00:00:00"/>
    <n v="352"/>
    <x v="0"/>
    <n v="5"/>
    <d v="2025-07-15T00:00:00"/>
    <x v="0"/>
    <x v="2"/>
    <x v="5"/>
    <n v="286"/>
    <n v="1"/>
    <x v="1"/>
  </r>
  <r>
    <s v="C5514"/>
    <x v="2"/>
    <x v="0"/>
    <x v="4"/>
    <d v="2024-08-28T00:00:00"/>
    <s v="O9514"/>
    <d v="2024-05-31T00:00:00"/>
    <x v="0"/>
    <x v="2"/>
    <x v="1"/>
    <n v="3"/>
    <n v="79.95"/>
    <n v="239.85"/>
    <x v="2"/>
    <n v="46"/>
    <d v="2024-06-10T00:00:00"/>
    <n v="360"/>
    <x v="1"/>
    <n v="2"/>
    <d v="2025-06-02T00:00:00"/>
    <x v="0"/>
    <x v="2"/>
    <x v="5"/>
    <n v="-79"/>
    <n v="0"/>
    <x v="1"/>
  </r>
  <r>
    <s v="C1084"/>
    <x v="0"/>
    <x v="2"/>
    <x v="4"/>
    <d v="2023-07-09T00:00:00"/>
    <s v="O5084"/>
    <d v="2024-05-31T00:00:00"/>
    <x v="2"/>
    <x v="1"/>
    <x v="3"/>
    <n v="2"/>
    <n v="549.09"/>
    <n v="1098.18"/>
    <x v="1"/>
    <n v="32"/>
    <d v="2025-03-15T00:00:00"/>
    <n v="456"/>
    <x v="1"/>
    <n v="2"/>
    <d v="2025-07-26T00:00:00"/>
    <x v="2"/>
    <x v="2"/>
    <x v="5"/>
    <n v="615"/>
    <n v="0"/>
    <x v="1"/>
  </r>
  <r>
    <s v="C3453"/>
    <x v="1"/>
    <x v="2"/>
    <x v="2"/>
    <d v="2025-03-05T00:00:00"/>
    <s v="O7453"/>
    <d v="2024-05-31T00:00:00"/>
    <x v="4"/>
    <x v="3"/>
    <x v="2"/>
    <n v="5"/>
    <n v="64.484000000000009"/>
    <n v="322.42"/>
    <x v="1"/>
    <n v="39"/>
    <d v="2024-11-15T00:00:00"/>
    <n v="441"/>
    <x v="1"/>
    <n v="5"/>
    <d v="2025-01-01T00:00:00"/>
    <x v="2"/>
    <x v="2"/>
    <x v="5"/>
    <n v="-110"/>
    <n v="0"/>
    <x v="1"/>
  </r>
  <r>
    <s v="C1182"/>
    <x v="2"/>
    <x v="0"/>
    <x v="2"/>
    <d v="2024-08-29T00:00:00"/>
    <s v="O5182"/>
    <d v="2024-05-31T00:00:00"/>
    <x v="0"/>
    <x v="3"/>
    <x v="1"/>
    <n v="2"/>
    <n v="544.86500000000001"/>
    <n v="1089.73"/>
    <x v="1"/>
    <n v="37"/>
    <d v="2024-10-30T00:00:00"/>
    <n v="106"/>
    <x v="1"/>
    <n v="2"/>
    <d v="2025-04-19T00:00:00"/>
    <x v="1"/>
    <x v="2"/>
    <x v="5"/>
    <n v="62"/>
    <n v="0"/>
    <x v="1"/>
  </r>
  <r>
    <s v="C6324"/>
    <x v="2"/>
    <x v="0"/>
    <x v="0"/>
    <d v="2023-08-30T00:00:00"/>
    <s v="O10324"/>
    <d v="2024-01-06T00:00:00"/>
    <x v="2"/>
    <x v="2"/>
    <x v="2"/>
    <n v="2"/>
    <n v="416.07"/>
    <n v="832.14"/>
    <x v="0"/>
    <n v="36"/>
    <d v="2025-08-19T00:00:00"/>
    <n v="425"/>
    <x v="0"/>
    <n v="1"/>
    <d v="2025-04-25T00:00:00"/>
    <x v="1"/>
    <x v="3"/>
    <x v="1"/>
    <n v="720"/>
    <n v="1"/>
    <x v="1"/>
  </r>
  <r>
    <s v="C3926"/>
    <x v="1"/>
    <x v="1"/>
    <x v="1"/>
    <d v="2024-02-09T00:00:00"/>
    <s v="O7926"/>
    <d v="2024-01-06T00:00:00"/>
    <x v="1"/>
    <x v="1"/>
    <x v="0"/>
    <n v="2"/>
    <n v="483.12"/>
    <n v="966.24"/>
    <x v="2"/>
    <n v="39"/>
    <d v="2024-09-29T00:00:00"/>
    <n v="119"/>
    <x v="0"/>
    <n v="5"/>
    <d v="2025-05-14T00:00:00"/>
    <x v="0"/>
    <x v="3"/>
    <x v="1"/>
    <n v="233"/>
    <n v="1"/>
    <x v="1"/>
  </r>
  <r>
    <s v="C6014"/>
    <x v="0"/>
    <x v="2"/>
    <x v="0"/>
    <d v="2024-06-29T00:00:00"/>
    <s v="O10014"/>
    <d v="2024-01-06T00:00:00"/>
    <x v="0"/>
    <x v="0"/>
    <x v="4"/>
    <n v="5"/>
    <n v="229.75799999999998"/>
    <n v="1148.79"/>
    <x v="1"/>
    <n v="50"/>
    <d v="2024-10-18T00:00:00"/>
    <n v="345"/>
    <x v="0"/>
    <n v="4"/>
    <d v="2025-01-17T00:00:00"/>
    <x v="2"/>
    <x v="3"/>
    <x v="1"/>
    <n v="111"/>
    <n v="1"/>
    <x v="1"/>
  </r>
  <r>
    <s v="C5127"/>
    <x v="1"/>
    <x v="0"/>
    <x v="3"/>
    <d v="2023-10-18T00:00:00"/>
    <s v="O9127"/>
    <d v="2024-01-06T00:00:00"/>
    <x v="2"/>
    <x v="0"/>
    <x v="1"/>
    <n v="5"/>
    <n v="29.348000000000003"/>
    <n v="146.74"/>
    <x v="2"/>
    <n v="16"/>
    <d v="2025-08-07T00:00:00"/>
    <n v="383"/>
    <x v="0"/>
    <n v="5"/>
    <d v="2024-09-18T00:00:00"/>
    <x v="0"/>
    <x v="3"/>
    <x v="1"/>
    <n v="659"/>
    <n v="1"/>
    <x v="1"/>
  </r>
  <r>
    <s v="C1429"/>
    <x v="2"/>
    <x v="1"/>
    <x v="3"/>
    <d v="2024-09-05T00:00:00"/>
    <s v="O5429"/>
    <d v="2024-01-06T00:00:00"/>
    <x v="2"/>
    <x v="2"/>
    <x v="1"/>
    <n v="1"/>
    <n v="1040.28"/>
    <n v="1040.28"/>
    <x v="2"/>
    <n v="10"/>
    <d v="2025-06-04T00:00:00"/>
    <n v="129"/>
    <x v="0"/>
    <n v="4"/>
    <d v="2025-09-02T00:00:00"/>
    <x v="1"/>
    <x v="3"/>
    <x v="1"/>
    <n v="272"/>
    <n v="1"/>
    <x v="1"/>
  </r>
  <r>
    <s v="C4715"/>
    <x v="0"/>
    <x v="0"/>
    <x v="4"/>
    <d v="2025-02-01T00:00:00"/>
    <s v="O8715"/>
    <d v="2024-01-06T00:00:00"/>
    <x v="2"/>
    <x v="3"/>
    <x v="3"/>
    <n v="2"/>
    <n v="647.27"/>
    <n v="1294.54"/>
    <x v="2"/>
    <n v="31"/>
    <d v="2025-12-07T00:00:00"/>
    <n v="96"/>
    <x v="1"/>
    <n v="1"/>
    <d v="2025-09-08T00:00:00"/>
    <x v="0"/>
    <x v="3"/>
    <x v="1"/>
    <n v="309"/>
    <n v="0"/>
    <x v="1"/>
  </r>
  <r>
    <s v="C2195"/>
    <x v="0"/>
    <x v="1"/>
    <x v="4"/>
    <d v="2024-06-02T00:00:00"/>
    <s v="O6195"/>
    <d v="2024-01-06T00:00:00"/>
    <x v="3"/>
    <x v="2"/>
    <x v="0"/>
    <n v="3"/>
    <n v="238.23333333333335"/>
    <n v="714.7"/>
    <x v="1"/>
    <n v="14"/>
    <d v="2024-11-19T00:00:00"/>
    <n v="193"/>
    <x v="0"/>
    <n v="5"/>
    <d v="2024-10-30T00:00:00"/>
    <x v="2"/>
    <x v="3"/>
    <x v="1"/>
    <n v="170"/>
    <n v="1"/>
    <x v="1"/>
  </r>
  <r>
    <s v="C2429"/>
    <x v="2"/>
    <x v="0"/>
    <x v="3"/>
    <d v="2025-03-13T00:00:00"/>
    <s v="O6429"/>
    <d v="2024-01-06T00:00:00"/>
    <x v="2"/>
    <x v="2"/>
    <x v="0"/>
    <n v="2"/>
    <n v="138.51"/>
    <n v="277.02"/>
    <x v="1"/>
    <n v="29"/>
    <d v="2025-05-07T00:00:00"/>
    <n v="394"/>
    <x v="1"/>
    <n v="3"/>
    <d v="2025-05-14T00:00:00"/>
    <x v="2"/>
    <x v="3"/>
    <x v="1"/>
    <n v="55"/>
    <n v="0"/>
    <x v="1"/>
  </r>
  <r>
    <s v="C5816"/>
    <x v="1"/>
    <x v="0"/>
    <x v="2"/>
    <d v="2025-06-29T00:00:00"/>
    <s v="O9816"/>
    <d v="2024-01-06T00:00:00"/>
    <x v="2"/>
    <x v="0"/>
    <x v="4"/>
    <n v="1"/>
    <n v="992.84"/>
    <n v="992.84"/>
    <x v="2"/>
    <n v="45"/>
    <d v="2025-01-01T00:00:00"/>
    <n v="31"/>
    <x v="1"/>
    <n v="1"/>
    <d v="2025-05-01T00:00:00"/>
    <x v="1"/>
    <x v="3"/>
    <x v="1"/>
    <n v="-179"/>
    <n v="0"/>
    <x v="1"/>
  </r>
  <r>
    <s v="C2987"/>
    <x v="0"/>
    <x v="1"/>
    <x v="4"/>
    <d v="2025-12-08T00:00:00"/>
    <s v="O6987"/>
    <d v="2024-01-06T00:00:00"/>
    <x v="4"/>
    <x v="0"/>
    <x v="1"/>
    <n v="4"/>
    <n v="33.685000000000002"/>
    <n v="134.74"/>
    <x v="1"/>
    <n v="8"/>
    <d v="2025-01-05T00:00:00"/>
    <n v="294"/>
    <x v="0"/>
    <n v="3"/>
    <d v="2025-07-03T00:00:00"/>
    <x v="0"/>
    <x v="3"/>
    <x v="1"/>
    <n v="-337"/>
    <n v="1"/>
    <x v="1"/>
  </r>
  <r>
    <s v="C3580"/>
    <x v="0"/>
    <x v="0"/>
    <x v="4"/>
    <d v="2025-10-04T00:00:00"/>
    <s v="O7580"/>
    <d v="2024-01-06T00:00:00"/>
    <x v="3"/>
    <x v="1"/>
    <x v="3"/>
    <n v="2"/>
    <n v="705.47"/>
    <n v="1410.94"/>
    <x v="1"/>
    <n v="46"/>
    <d v="2025-08-13T00:00:00"/>
    <n v="41"/>
    <x v="0"/>
    <n v="3"/>
    <d v="2025-04-30T00:00:00"/>
    <x v="2"/>
    <x v="3"/>
    <x v="1"/>
    <n v="-52"/>
    <n v="1"/>
    <x v="1"/>
  </r>
  <r>
    <s v="C4479"/>
    <x v="0"/>
    <x v="2"/>
    <x v="0"/>
    <d v="2024-07-11T00:00:00"/>
    <s v="O8479"/>
    <d v="2024-02-06T00:00:00"/>
    <x v="0"/>
    <x v="0"/>
    <x v="1"/>
    <n v="2"/>
    <n v="368.94499999999999"/>
    <n v="737.89"/>
    <x v="0"/>
    <n v="12"/>
    <d v="2024-03-09T00:00:00"/>
    <n v="107"/>
    <x v="1"/>
    <n v="2"/>
    <d v="2024-02-11T00:00:00"/>
    <x v="1"/>
    <x v="6"/>
    <x v="2"/>
    <n v="-124"/>
    <n v="0"/>
    <x v="1"/>
  </r>
  <r>
    <s v="C2200"/>
    <x v="0"/>
    <x v="1"/>
    <x v="4"/>
    <d v="2023-09-26T00:00:00"/>
    <s v="O6200"/>
    <d v="2024-02-06T00:00:00"/>
    <x v="3"/>
    <x v="2"/>
    <x v="0"/>
    <n v="4"/>
    <n v="231.22749999999999"/>
    <n v="924.91"/>
    <x v="0"/>
    <n v="18"/>
    <d v="2024-12-21T00:00:00"/>
    <n v="482"/>
    <x v="0"/>
    <n v="1"/>
    <d v="2024-11-27T00:00:00"/>
    <x v="0"/>
    <x v="6"/>
    <x v="2"/>
    <n v="452"/>
    <n v="1"/>
    <x v="1"/>
  </r>
  <r>
    <s v="C6138"/>
    <x v="2"/>
    <x v="0"/>
    <x v="4"/>
    <d v="2024-06-16T00:00:00"/>
    <s v="O10138"/>
    <d v="2024-02-06T00:00:00"/>
    <x v="4"/>
    <x v="2"/>
    <x v="3"/>
    <n v="5"/>
    <n v="277.66999999999996"/>
    <n v="1388.35"/>
    <x v="2"/>
    <n v="26"/>
    <d v="2025-03-24T00:00:00"/>
    <n v="228"/>
    <x v="1"/>
    <n v="2"/>
    <d v="2024-08-31T00:00:00"/>
    <x v="0"/>
    <x v="6"/>
    <x v="2"/>
    <n v="281"/>
    <n v="0"/>
    <x v="1"/>
  </r>
  <r>
    <s v="C1748"/>
    <x v="0"/>
    <x v="1"/>
    <x v="2"/>
    <d v="2023-12-30T00:00:00"/>
    <s v="O5748"/>
    <d v="2024-03-06T00:00:00"/>
    <x v="3"/>
    <x v="1"/>
    <x v="3"/>
    <n v="2"/>
    <n v="719.08"/>
    <n v="1438.16"/>
    <x v="0"/>
    <n v="30"/>
    <d v="2024-01-10T00:00:00"/>
    <n v="262"/>
    <x v="0"/>
    <n v="2"/>
    <d v="2025-07-22T00:00:00"/>
    <x v="2"/>
    <x v="0"/>
    <x v="3"/>
    <n v="11"/>
    <n v="1"/>
    <x v="1"/>
  </r>
  <r>
    <s v="C6399"/>
    <x v="2"/>
    <x v="1"/>
    <x v="4"/>
    <d v="2023-05-09T00:00:00"/>
    <s v="O10399"/>
    <d v="2024-03-06T00:00:00"/>
    <x v="0"/>
    <x v="4"/>
    <x v="2"/>
    <n v="4"/>
    <n v="343.02749999999997"/>
    <n v="1372.11"/>
    <x v="2"/>
    <n v="35"/>
    <d v="2024-12-10T00:00:00"/>
    <n v="491"/>
    <x v="0"/>
    <n v="2"/>
    <d v="2025-02-01T00:00:00"/>
    <x v="0"/>
    <x v="0"/>
    <x v="3"/>
    <n v="581"/>
    <n v="1"/>
    <x v="1"/>
  </r>
  <r>
    <s v="C1074"/>
    <x v="0"/>
    <x v="1"/>
    <x v="3"/>
    <d v="2024-03-05T00:00:00"/>
    <s v="O5074"/>
    <d v="2024-03-06T00:00:00"/>
    <x v="1"/>
    <x v="0"/>
    <x v="2"/>
    <n v="1"/>
    <n v="438"/>
    <n v="438"/>
    <x v="1"/>
    <n v="7"/>
    <d v="2025-08-15T00:00:00"/>
    <n v="124"/>
    <x v="1"/>
    <n v="2"/>
    <d v="2024-11-24T00:00:00"/>
    <x v="1"/>
    <x v="0"/>
    <x v="3"/>
    <n v="528"/>
    <n v="0"/>
    <x v="1"/>
  </r>
  <r>
    <s v="C1373"/>
    <x v="2"/>
    <x v="2"/>
    <x v="1"/>
    <d v="2024-11-07T00:00:00"/>
    <s v="O5373"/>
    <d v="2024-03-06T00:00:00"/>
    <x v="4"/>
    <x v="1"/>
    <x v="1"/>
    <n v="4"/>
    <n v="356.55"/>
    <n v="1426.2"/>
    <x v="0"/>
    <n v="47"/>
    <d v="2025-01-20T00:00:00"/>
    <n v="372"/>
    <x v="0"/>
    <n v="2"/>
    <d v="2024-06-10T00:00:00"/>
    <x v="2"/>
    <x v="0"/>
    <x v="3"/>
    <n v="74"/>
    <n v="1"/>
    <x v="1"/>
  </r>
  <r>
    <s v="C2628"/>
    <x v="0"/>
    <x v="0"/>
    <x v="2"/>
    <d v="2024-01-08T00:00:00"/>
    <s v="O6628"/>
    <d v="2024-03-06T00:00:00"/>
    <x v="0"/>
    <x v="0"/>
    <x v="0"/>
    <n v="3"/>
    <n v="347.09333333333331"/>
    <n v="1041.28"/>
    <x v="2"/>
    <n v="26"/>
    <d v="2025-08-01T00:00:00"/>
    <n v="338"/>
    <x v="1"/>
    <n v="1"/>
    <d v="2025-08-21T00:00:00"/>
    <x v="0"/>
    <x v="0"/>
    <x v="3"/>
    <n v="571"/>
    <n v="0"/>
    <x v="1"/>
  </r>
  <r>
    <s v="C3599"/>
    <x v="0"/>
    <x v="1"/>
    <x v="1"/>
    <d v="2024-08-25T00:00:00"/>
    <s v="O7599"/>
    <d v="2024-03-06T00:00:00"/>
    <x v="0"/>
    <x v="3"/>
    <x v="2"/>
    <n v="3"/>
    <n v="204.12333333333333"/>
    <n v="612.37"/>
    <x v="2"/>
    <n v="12"/>
    <d v="2025-09-03T00:00:00"/>
    <n v="414"/>
    <x v="0"/>
    <n v="2"/>
    <d v="2025-04-14T00:00:00"/>
    <x v="0"/>
    <x v="0"/>
    <x v="3"/>
    <n v="374"/>
    <n v="1"/>
    <x v="1"/>
  </r>
  <r>
    <s v="C4040"/>
    <x v="2"/>
    <x v="2"/>
    <x v="1"/>
    <d v="2024-04-04T00:00:00"/>
    <s v="O8040"/>
    <d v="2024-03-06T00:00:00"/>
    <x v="3"/>
    <x v="1"/>
    <x v="1"/>
    <n v="3"/>
    <n v="252.65"/>
    <n v="757.95"/>
    <x v="2"/>
    <n v="5"/>
    <d v="2025-01-05T00:00:00"/>
    <n v="297"/>
    <x v="1"/>
    <n v="3"/>
    <d v="2025-07-20T00:00:00"/>
    <x v="0"/>
    <x v="0"/>
    <x v="3"/>
    <n v="276"/>
    <n v="0"/>
    <x v="1"/>
  </r>
  <r>
    <s v="C5234"/>
    <x v="2"/>
    <x v="2"/>
    <x v="3"/>
    <d v="2025-08-01T00:00:00"/>
    <s v="O9234"/>
    <d v="2024-03-06T00:00:00"/>
    <x v="0"/>
    <x v="0"/>
    <x v="4"/>
    <n v="5"/>
    <n v="109.62"/>
    <n v="548.1"/>
    <x v="0"/>
    <n v="35"/>
    <d v="2025-05-25T00:00:00"/>
    <n v="182"/>
    <x v="1"/>
    <n v="2"/>
    <d v="2025-05-20T00:00:00"/>
    <x v="0"/>
    <x v="0"/>
    <x v="3"/>
    <n v="-68"/>
    <n v="0"/>
    <x v="1"/>
  </r>
  <r>
    <s v="C4026"/>
    <x v="1"/>
    <x v="1"/>
    <x v="3"/>
    <d v="2025-01-01T00:00:00"/>
    <s v="O8026"/>
    <d v="2024-03-06T00:00:00"/>
    <x v="2"/>
    <x v="2"/>
    <x v="3"/>
    <n v="1"/>
    <n v="562.67999999999995"/>
    <n v="562.67999999999995"/>
    <x v="2"/>
    <n v="2"/>
    <d v="2025-04-14T00:00:00"/>
    <n v="236"/>
    <x v="1"/>
    <n v="3"/>
    <d v="2025-04-21T00:00:00"/>
    <x v="0"/>
    <x v="0"/>
    <x v="3"/>
    <n v="103"/>
    <n v="0"/>
    <x v="1"/>
  </r>
  <r>
    <s v="C6943"/>
    <x v="2"/>
    <x v="1"/>
    <x v="1"/>
    <d v="2024-06-01T00:00:00"/>
    <s v="O10943"/>
    <d v="2024-03-06T00:00:00"/>
    <x v="4"/>
    <x v="4"/>
    <x v="2"/>
    <n v="3"/>
    <n v="287.75333333333333"/>
    <n v="863.26"/>
    <x v="1"/>
    <n v="30"/>
    <d v="2025-12-05T00:00:00"/>
    <n v="265"/>
    <x v="0"/>
    <n v="3"/>
    <d v="2024-09-14T00:00:00"/>
    <x v="2"/>
    <x v="0"/>
    <x v="3"/>
    <n v="552"/>
    <n v="1"/>
    <x v="1"/>
  </r>
  <r>
    <s v="C1706"/>
    <x v="2"/>
    <x v="0"/>
    <x v="3"/>
    <d v="2025-10-02T00:00:00"/>
    <s v="O5706"/>
    <d v="2024-04-06T00:00:00"/>
    <x v="3"/>
    <x v="2"/>
    <x v="3"/>
    <n v="3"/>
    <n v="153.34"/>
    <n v="460.02"/>
    <x v="0"/>
    <n v="16"/>
    <d v="2025-03-13T00:00:00"/>
    <n v="360"/>
    <x v="0"/>
    <n v="3"/>
    <d v="2025-07-28T00:00:00"/>
    <x v="2"/>
    <x v="3"/>
    <x v="4"/>
    <n v="-203"/>
    <n v="1"/>
    <x v="1"/>
  </r>
  <r>
    <s v="C6591"/>
    <x v="1"/>
    <x v="2"/>
    <x v="1"/>
    <d v="2024-12-10T00:00:00"/>
    <s v="O10591"/>
    <d v="2024-04-06T00:00:00"/>
    <x v="4"/>
    <x v="1"/>
    <x v="2"/>
    <n v="3"/>
    <n v="388.03999999999996"/>
    <n v="1164.1199999999999"/>
    <x v="2"/>
    <n v="14"/>
    <d v="2025-05-24T00:00:00"/>
    <n v="247"/>
    <x v="1"/>
    <n v="4"/>
    <d v="2025-09-07T00:00:00"/>
    <x v="1"/>
    <x v="3"/>
    <x v="4"/>
    <n v="165"/>
    <n v="0"/>
    <x v="1"/>
  </r>
  <r>
    <s v="C1433"/>
    <x v="0"/>
    <x v="2"/>
    <x v="1"/>
    <d v="2024-08-09T00:00:00"/>
    <s v="O5433"/>
    <d v="2024-04-06T00:00:00"/>
    <x v="1"/>
    <x v="4"/>
    <x v="3"/>
    <n v="3"/>
    <n v="497.02"/>
    <n v="1491.06"/>
    <x v="2"/>
    <n v="49"/>
    <d v="2025-05-25T00:00:00"/>
    <n v="274"/>
    <x v="0"/>
    <n v="4"/>
    <d v="2025-07-24T00:00:00"/>
    <x v="0"/>
    <x v="3"/>
    <x v="4"/>
    <n v="289"/>
    <n v="1"/>
    <x v="1"/>
  </r>
  <r>
    <s v="C3793"/>
    <x v="1"/>
    <x v="1"/>
    <x v="3"/>
    <d v="2025-06-26T00:00:00"/>
    <s v="O7793"/>
    <d v="2024-04-06T00:00:00"/>
    <x v="2"/>
    <x v="1"/>
    <x v="2"/>
    <n v="2"/>
    <n v="132.245"/>
    <n v="264.49"/>
    <x v="2"/>
    <n v="5"/>
    <d v="2024-11-15T00:00:00"/>
    <n v="7"/>
    <x v="1"/>
    <n v="5"/>
    <d v="2024-11-23T00:00:00"/>
    <x v="1"/>
    <x v="3"/>
    <x v="4"/>
    <n v="-223"/>
    <n v="0"/>
    <x v="1"/>
  </r>
  <r>
    <s v="C3359"/>
    <x v="1"/>
    <x v="2"/>
    <x v="4"/>
    <d v="2024-11-08T00:00:00"/>
    <s v="O7359"/>
    <d v="2024-04-06T00:00:00"/>
    <x v="0"/>
    <x v="2"/>
    <x v="1"/>
    <n v="5"/>
    <n v="60.005999999999993"/>
    <n v="300.02999999999997"/>
    <x v="0"/>
    <n v="3"/>
    <d v="2025-07-27T00:00:00"/>
    <n v="341"/>
    <x v="0"/>
    <n v="1"/>
    <d v="2025-05-31T00:00:00"/>
    <x v="1"/>
    <x v="3"/>
    <x v="4"/>
    <n v="261"/>
    <n v="1"/>
    <x v="1"/>
  </r>
  <r>
    <s v="C2325"/>
    <x v="0"/>
    <x v="2"/>
    <x v="4"/>
    <d v="2024-08-14T00:00:00"/>
    <s v="O6325"/>
    <d v="2024-04-06T00:00:00"/>
    <x v="1"/>
    <x v="0"/>
    <x v="4"/>
    <n v="3"/>
    <n v="473.6033333333333"/>
    <n v="1420.81"/>
    <x v="1"/>
    <n v="24"/>
    <d v="2025-12-05T00:00:00"/>
    <n v="238"/>
    <x v="1"/>
    <n v="4"/>
    <d v="2025-06-03T00:00:00"/>
    <x v="2"/>
    <x v="3"/>
    <x v="4"/>
    <n v="478"/>
    <n v="0"/>
    <x v="1"/>
  </r>
  <r>
    <s v="C3206"/>
    <x v="0"/>
    <x v="0"/>
    <x v="3"/>
    <d v="2023-10-25T00:00:00"/>
    <s v="O7206"/>
    <d v="2024-04-06T00:00:00"/>
    <x v="1"/>
    <x v="2"/>
    <x v="2"/>
    <n v="1"/>
    <n v="136.56"/>
    <n v="136.56"/>
    <x v="0"/>
    <n v="28"/>
    <d v="2025-04-07T00:00:00"/>
    <n v="25"/>
    <x v="0"/>
    <n v="1"/>
    <d v="2024-12-13T00:00:00"/>
    <x v="2"/>
    <x v="3"/>
    <x v="4"/>
    <n v="530"/>
    <n v="1"/>
    <x v="1"/>
  </r>
  <r>
    <s v="C3181"/>
    <x v="0"/>
    <x v="2"/>
    <x v="3"/>
    <d v="2024-07-11T00:00:00"/>
    <s v="O7181"/>
    <d v="2024-04-06T00:00:00"/>
    <x v="3"/>
    <x v="3"/>
    <x v="1"/>
    <n v="4"/>
    <n v="81.942499999999995"/>
    <n v="327.77"/>
    <x v="0"/>
    <n v="46"/>
    <d v="2024-10-31T00:00:00"/>
    <n v="123"/>
    <x v="0"/>
    <n v="3"/>
    <d v="2024-12-30T00:00:00"/>
    <x v="0"/>
    <x v="3"/>
    <x v="4"/>
    <n v="112"/>
    <n v="1"/>
    <x v="1"/>
  </r>
  <r>
    <s v="C3977"/>
    <x v="1"/>
    <x v="0"/>
    <x v="2"/>
    <d v="2024-02-16T00:00:00"/>
    <s v="O7977"/>
    <d v="2024-05-06T00:00:00"/>
    <x v="1"/>
    <x v="1"/>
    <x v="4"/>
    <n v="1"/>
    <n v="1360.42"/>
    <n v="1360.42"/>
    <x v="2"/>
    <n v="47"/>
    <d v="2024-10-12T00:00:00"/>
    <n v="418"/>
    <x v="0"/>
    <n v="4"/>
    <d v="2025-11-08T00:00:00"/>
    <x v="2"/>
    <x v="5"/>
    <x v="5"/>
    <n v="239"/>
    <n v="1"/>
    <x v="1"/>
  </r>
  <r>
    <s v="C3148"/>
    <x v="2"/>
    <x v="0"/>
    <x v="4"/>
    <d v="2024-01-22T00:00:00"/>
    <s v="O7148"/>
    <d v="2024-05-06T00:00:00"/>
    <x v="3"/>
    <x v="3"/>
    <x v="0"/>
    <n v="3"/>
    <n v="213.49666666666667"/>
    <n v="640.49"/>
    <x v="2"/>
    <n v="26"/>
    <d v="2024-02-11T00:00:00"/>
    <n v="436"/>
    <x v="1"/>
    <n v="3"/>
    <d v="2025-10-04T00:00:00"/>
    <x v="2"/>
    <x v="5"/>
    <x v="5"/>
    <n v="20"/>
    <n v="0"/>
    <x v="1"/>
  </r>
  <r>
    <s v="C1313"/>
    <x v="1"/>
    <x v="2"/>
    <x v="0"/>
    <d v="2024-01-17T00:00:00"/>
    <s v="O5313"/>
    <d v="2024-05-06T00:00:00"/>
    <x v="2"/>
    <x v="3"/>
    <x v="3"/>
    <n v="3"/>
    <n v="422.49"/>
    <n v="1267.47"/>
    <x v="0"/>
    <n v="5"/>
    <d v="2025-12-08T00:00:00"/>
    <n v="297"/>
    <x v="0"/>
    <n v="2"/>
    <d v="2025-08-13T00:00:00"/>
    <x v="1"/>
    <x v="5"/>
    <x v="5"/>
    <n v="691"/>
    <n v="1"/>
    <x v="1"/>
  </r>
  <r>
    <s v="C5366"/>
    <x v="0"/>
    <x v="1"/>
    <x v="3"/>
    <d v="2025-08-18T00:00:00"/>
    <s v="O9366"/>
    <d v="2024-05-06T00:00:00"/>
    <x v="1"/>
    <x v="3"/>
    <x v="0"/>
    <n v="4"/>
    <n v="63.03"/>
    <n v="252.12"/>
    <x v="2"/>
    <n v="20"/>
    <d v="2024-01-11T00:00:00"/>
    <n v="350"/>
    <x v="0"/>
    <n v="2"/>
    <d v="2024-09-15T00:00:00"/>
    <x v="2"/>
    <x v="5"/>
    <x v="5"/>
    <n v="-585"/>
    <n v="1"/>
    <x v="1"/>
  </r>
  <r>
    <s v="C6202"/>
    <x v="2"/>
    <x v="2"/>
    <x v="0"/>
    <d v="2024-10-22T00:00:00"/>
    <s v="O10202"/>
    <d v="2024-06-06T00:00:00"/>
    <x v="1"/>
    <x v="0"/>
    <x v="3"/>
    <n v="4"/>
    <n v="363.02249999999998"/>
    <n v="1452.09"/>
    <x v="2"/>
    <n v="36"/>
    <d v="2025-04-16T00:00:00"/>
    <n v="50"/>
    <x v="0"/>
    <n v="2"/>
    <d v="2025-05-27T00:00:00"/>
    <x v="1"/>
    <x v="1"/>
    <x v="6"/>
    <n v="176"/>
    <n v="1"/>
    <x v="1"/>
  </r>
  <r>
    <s v="C2821"/>
    <x v="0"/>
    <x v="1"/>
    <x v="0"/>
    <d v="2025-03-02T00:00:00"/>
    <s v="O6821"/>
    <d v="2024-06-06T00:00:00"/>
    <x v="0"/>
    <x v="1"/>
    <x v="4"/>
    <n v="1"/>
    <n v="186.75"/>
    <n v="186.75"/>
    <x v="1"/>
    <n v="29"/>
    <d v="2025-01-29T00:00:00"/>
    <n v="88"/>
    <x v="1"/>
    <n v="3"/>
    <d v="2024-06-12T00:00:00"/>
    <x v="2"/>
    <x v="1"/>
    <x v="6"/>
    <n v="-32"/>
    <n v="0"/>
    <x v="1"/>
  </r>
  <r>
    <s v="C5434"/>
    <x v="2"/>
    <x v="2"/>
    <x v="4"/>
    <d v="2025-04-20T00:00:00"/>
    <s v="O9434"/>
    <d v="2024-06-06T00:00:00"/>
    <x v="4"/>
    <x v="3"/>
    <x v="4"/>
    <n v="1"/>
    <n v="329.03"/>
    <n v="329.03"/>
    <x v="0"/>
    <n v="43"/>
    <d v="2024-12-29T00:00:00"/>
    <n v="76"/>
    <x v="0"/>
    <n v="4"/>
    <d v="2024-12-15T00:00:00"/>
    <x v="2"/>
    <x v="1"/>
    <x v="6"/>
    <n v="-112"/>
    <n v="1"/>
    <x v="1"/>
  </r>
  <r>
    <s v="C2014"/>
    <x v="0"/>
    <x v="1"/>
    <x v="3"/>
    <d v="2023-02-09T00:00:00"/>
    <s v="O6014"/>
    <d v="2024-06-06T00:00:00"/>
    <x v="0"/>
    <x v="4"/>
    <x v="3"/>
    <n v="1"/>
    <n v="252.64"/>
    <n v="252.64"/>
    <x v="2"/>
    <n v="29"/>
    <d v="2025-02-03T00:00:00"/>
    <n v="286"/>
    <x v="0"/>
    <n v="5"/>
    <d v="2025-04-29T00:00:00"/>
    <x v="2"/>
    <x v="1"/>
    <x v="6"/>
    <n v="725"/>
    <n v="1"/>
    <x v="1"/>
  </r>
  <r>
    <s v="C3621"/>
    <x v="0"/>
    <x v="1"/>
    <x v="4"/>
    <d v="2023-10-26T00:00:00"/>
    <s v="O7621"/>
    <d v="2024-06-06T00:00:00"/>
    <x v="2"/>
    <x v="4"/>
    <x v="1"/>
    <n v="5"/>
    <n v="129.49600000000001"/>
    <n v="647.48"/>
    <x v="1"/>
    <n v="32"/>
    <d v="2025-02-16T00:00:00"/>
    <n v="95"/>
    <x v="0"/>
    <n v="4"/>
    <d v="2025-03-27T00:00:00"/>
    <x v="1"/>
    <x v="1"/>
    <x v="6"/>
    <n v="479"/>
    <n v="1"/>
    <x v="1"/>
  </r>
  <r>
    <s v="C5281"/>
    <x v="1"/>
    <x v="1"/>
    <x v="1"/>
    <d v="2023-03-09T00:00:00"/>
    <s v="O9281"/>
    <d v="2024-06-06T00:00:00"/>
    <x v="1"/>
    <x v="1"/>
    <x v="4"/>
    <n v="1"/>
    <n v="246.04"/>
    <n v="246.04"/>
    <x v="1"/>
    <n v="40"/>
    <d v="2025-08-02T00:00:00"/>
    <n v="431"/>
    <x v="0"/>
    <n v="2"/>
    <d v="2025-07-30T00:00:00"/>
    <x v="2"/>
    <x v="1"/>
    <x v="6"/>
    <n v="877"/>
    <n v="1"/>
    <x v="1"/>
  </r>
  <r>
    <s v="C3933"/>
    <x v="1"/>
    <x v="0"/>
    <x v="3"/>
    <d v="2024-07-18T00:00:00"/>
    <s v="O7933"/>
    <d v="2024-06-06T00:00:00"/>
    <x v="0"/>
    <x v="3"/>
    <x v="3"/>
    <n v="5"/>
    <n v="60.05"/>
    <n v="300.25"/>
    <x v="0"/>
    <n v="42"/>
    <d v="2025-06-20T00:00:00"/>
    <n v="190"/>
    <x v="1"/>
    <n v="3"/>
    <d v="2025-07-07T00:00:00"/>
    <x v="2"/>
    <x v="1"/>
    <x v="6"/>
    <n v="337"/>
    <n v="0"/>
    <x v="1"/>
  </r>
  <r>
    <s v="C3028"/>
    <x v="2"/>
    <x v="2"/>
    <x v="0"/>
    <d v="2023-07-11T00:00:00"/>
    <s v="O7028"/>
    <d v="2024-07-06T00:00:00"/>
    <x v="2"/>
    <x v="1"/>
    <x v="3"/>
    <n v="1"/>
    <n v="288.39"/>
    <n v="288.39"/>
    <x v="1"/>
    <n v="35"/>
    <d v="2025-02-17T00:00:00"/>
    <n v="405"/>
    <x v="0"/>
    <n v="2"/>
    <d v="2025-12-02T00:00:00"/>
    <x v="2"/>
    <x v="3"/>
    <x v="7"/>
    <n v="587"/>
    <n v="1"/>
    <x v="1"/>
  </r>
  <r>
    <s v="C2273"/>
    <x v="1"/>
    <x v="1"/>
    <x v="0"/>
    <d v="2025-04-03T00:00:00"/>
    <s v="O6273"/>
    <d v="2024-07-06T00:00:00"/>
    <x v="1"/>
    <x v="4"/>
    <x v="3"/>
    <n v="2"/>
    <n v="739.28499999999997"/>
    <n v="1478.57"/>
    <x v="1"/>
    <n v="7"/>
    <d v="2025-07-31T00:00:00"/>
    <n v="154"/>
    <x v="1"/>
    <n v="5"/>
    <d v="2025-06-20T00:00:00"/>
    <x v="1"/>
    <x v="3"/>
    <x v="7"/>
    <n v="119"/>
    <n v="0"/>
    <x v="1"/>
  </r>
  <r>
    <s v="C6106"/>
    <x v="1"/>
    <x v="0"/>
    <x v="1"/>
    <d v="2025-07-14T00:00:00"/>
    <s v="O10106"/>
    <d v="2024-07-06T00:00:00"/>
    <x v="4"/>
    <x v="4"/>
    <x v="0"/>
    <n v="2"/>
    <n v="489.34500000000003"/>
    <n v="978.69"/>
    <x v="1"/>
    <n v="17"/>
    <d v="2025-07-17T00:00:00"/>
    <n v="253"/>
    <x v="1"/>
    <n v="2"/>
    <d v="2025-07-16T00:00:00"/>
    <x v="0"/>
    <x v="3"/>
    <x v="7"/>
    <n v="3"/>
    <n v="0"/>
    <x v="1"/>
  </r>
  <r>
    <s v="C1137"/>
    <x v="1"/>
    <x v="0"/>
    <x v="4"/>
    <d v="2025-07-06T00:00:00"/>
    <s v="O5137"/>
    <d v="2024-07-06T00:00:00"/>
    <x v="3"/>
    <x v="3"/>
    <x v="0"/>
    <n v="3"/>
    <n v="309.09666666666664"/>
    <n v="927.29"/>
    <x v="0"/>
    <n v="22"/>
    <d v="2024-05-12T00:00:00"/>
    <n v="414"/>
    <x v="0"/>
    <n v="5"/>
    <d v="2025-04-06T00:00:00"/>
    <x v="0"/>
    <x v="3"/>
    <x v="7"/>
    <n v="-420"/>
    <n v="1"/>
    <x v="1"/>
  </r>
  <r>
    <s v="C6754"/>
    <x v="1"/>
    <x v="2"/>
    <x v="4"/>
    <d v="2025-04-08T00:00:00"/>
    <s v="O10754"/>
    <d v="2024-07-06T00:00:00"/>
    <x v="4"/>
    <x v="4"/>
    <x v="2"/>
    <n v="3"/>
    <n v="259.06333333333333"/>
    <n v="777.19"/>
    <x v="2"/>
    <n v="6"/>
    <d v="2024-11-27T00:00:00"/>
    <n v="236"/>
    <x v="1"/>
    <n v="4"/>
    <d v="2025-06-29T00:00:00"/>
    <x v="1"/>
    <x v="3"/>
    <x v="7"/>
    <n v="-132"/>
    <n v="0"/>
    <x v="1"/>
  </r>
  <r>
    <s v="C2922"/>
    <x v="1"/>
    <x v="0"/>
    <x v="1"/>
    <d v="2024-03-05T00:00:00"/>
    <s v="O6922"/>
    <d v="2024-07-06T00:00:00"/>
    <x v="2"/>
    <x v="1"/>
    <x v="1"/>
    <n v="4"/>
    <n v="205.61"/>
    <n v="822.44"/>
    <x v="0"/>
    <n v="49"/>
    <d v="2025-01-13T00:00:00"/>
    <n v="51"/>
    <x v="0"/>
    <n v="4"/>
    <d v="2025-02-08T00:00:00"/>
    <x v="1"/>
    <x v="3"/>
    <x v="7"/>
    <n v="314"/>
    <n v="1"/>
    <x v="1"/>
  </r>
  <r>
    <s v="C1936"/>
    <x v="0"/>
    <x v="1"/>
    <x v="3"/>
    <d v="2025-04-29T00:00:00"/>
    <s v="O5936"/>
    <d v="2024-08-06T00:00:00"/>
    <x v="1"/>
    <x v="3"/>
    <x v="0"/>
    <n v="2"/>
    <n v="387.41500000000002"/>
    <n v="774.83"/>
    <x v="2"/>
    <n v="21"/>
    <d v="2025-11-01T00:00:00"/>
    <n v="158"/>
    <x v="0"/>
    <n v="4"/>
    <d v="2025-08-03T00:00:00"/>
    <x v="1"/>
    <x v="6"/>
    <x v="0"/>
    <n v="186"/>
    <n v="1"/>
    <x v="1"/>
  </r>
  <r>
    <s v="C3221"/>
    <x v="2"/>
    <x v="2"/>
    <x v="2"/>
    <d v="2023-01-09T00:00:00"/>
    <s v="O7221"/>
    <d v="2024-08-06T00:00:00"/>
    <x v="3"/>
    <x v="2"/>
    <x v="1"/>
    <n v="5"/>
    <n v="193.51"/>
    <n v="967.55"/>
    <x v="0"/>
    <n v="26"/>
    <d v="2025-03-27T00:00:00"/>
    <n v="435"/>
    <x v="0"/>
    <n v="2"/>
    <d v="2024-09-15T00:00:00"/>
    <x v="1"/>
    <x v="6"/>
    <x v="0"/>
    <n v="808"/>
    <n v="1"/>
    <x v="1"/>
  </r>
  <r>
    <s v="C2854"/>
    <x v="1"/>
    <x v="0"/>
    <x v="4"/>
    <d v="2025-05-04T00:00:00"/>
    <s v="O6854"/>
    <d v="2024-08-06T00:00:00"/>
    <x v="1"/>
    <x v="0"/>
    <x v="0"/>
    <n v="3"/>
    <n v="463.74333333333334"/>
    <n v="1391.23"/>
    <x v="0"/>
    <n v="50"/>
    <d v="2025-02-07T00:00:00"/>
    <n v="54"/>
    <x v="1"/>
    <n v="1"/>
    <d v="2025-03-07T00:00:00"/>
    <x v="1"/>
    <x v="6"/>
    <x v="0"/>
    <n v="-86"/>
    <n v="0"/>
    <x v="1"/>
  </r>
  <r>
    <s v="C1022"/>
    <x v="1"/>
    <x v="2"/>
    <x v="0"/>
    <d v="2023-08-11T00:00:00"/>
    <s v="O5022"/>
    <d v="2024-08-06T00:00:00"/>
    <x v="4"/>
    <x v="0"/>
    <x v="1"/>
    <n v="5"/>
    <n v="202.57999999999998"/>
    <n v="1012.9"/>
    <x v="1"/>
    <n v="16"/>
    <d v="2025-03-05T00:00:00"/>
    <n v="394"/>
    <x v="0"/>
    <n v="4"/>
    <d v="2024-10-17T00:00:00"/>
    <x v="2"/>
    <x v="6"/>
    <x v="0"/>
    <n v="572"/>
    <n v="1"/>
    <x v="1"/>
  </r>
  <r>
    <s v="C5204"/>
    <x v="2"/>
    <x v="1"/>
    <x v="0"/>
    <d v="2025-05-16T00:00:00"/>
    <s v="O9204"/>
    <d v="2024-08-06T00:00:00"/>
    <x v="1"/>
    <x v="4"/>
    <x v="3"/>
    <n v="5"/>
    <n v="145.94400000000002"/>
    <n v="729.72"/>
    <x v="1"/>
    <n v="18"/>
    <d v="2025-07-26T00:00:00"/>
    <n v="381"/>
    <x v="0"/>
    <n v="5"/>
    <d v="2025-09-06T00:00:00"/>
    <x v="1"/>
    <x v="6"/>
    <x v="0"/>
    <n v="71"/>
    <n v="1"/>
    <x v="1"/>
  </r>
  <r>
    <s v="C5330"/>
    <x v="2"/>
    <x v="0"/>
    <x v="0"/>
    <d v="2024-12-26T00:00:00"/>
    <s v="O9330"/>
    <d v="2024-08-06T00:00:00"/>
    <x v="2"/>
    <x v="4"/>
    <x v="3"/>
    <n v="4"/>
    <n v="252.27250000000001"/>
    <n v="1009.09"/>
    <x v="2"/>
    <n v="7"/>
    <d v="2025-04-23T00:00:00"/>
    <n v="342"/>
    <x v="0"/>
    <n v="4"/>
    <d v="2024-03-10T00:00:00"/>
    <x v="2"/>
    <x v="6"/>
    <x v="0"/>
    <n v="118"/>
    <n v="1"/>
    <x v="1"/>
  </r>
  <r>
    <s v="C5987"/>
    <x v="0"/>
    <x v="2"/>
    <x v="3"/>
    <d v="2025-05-20T00:00:00"/>
    <s v="O9987"/>
    <d v="2024-08-06T00:00:00"/>
    <x v="0"/>
    <x v="2"/>
    <x v="3"/>
    <n v="1"/>
    <n v="1485.59"/>
    <n v="1485.59"/>
    <x v="0"/>
    <n v="43"/>
    <d v="2025-05-05T00:00:00"/>
    <n v="45"/>
    <x v="0"/>
    <n v="1"/>
    <d v="2025-06-14T00:00:00"/>
    <x v="2"/>
    <x v="6"/>
    <x v="0"/>
    <n v="-15"/>
    <n v="1"/>
    <x v="1"/>
  </r>
  <r>
    <s v="C2604"/>
    <x v="1"/>
    <x v="2"/>
    <x v="0"/>
    <d v="2025-03-19T00:00:00"/>
    <s v="O6604"/>
    <d v="2024-08-06T00:00:00"/>
    <x v="3"/>
    <x v="3"/>
    <x v="0"/>
    <n v="3"/>
    <n v="312.86333333333334"/>
    <n v="938.59"/>
    <x v="2"/>
    <n v="21"/>
    <d v="2024-12-27T00:00:00"/>
    <n v="220"/>
    <x v="1"/>
    <n v="4"/>
    <d v="2025-10-03T00:00:00"/>
    <x v="0"/>
    <x v="6"/>
    <x v="0"/>
    <n v="-82"/>
    <n v="0"/>
    <x v="1"/>
  </r>
  <r>
    <s v="C5531"/>
    <x v="2"/>
    <x v="2"/>
    <x v="2"/>
    <d v="2024-02-06T00:00:00"/>
    <s v="O9531"/>
    <d v="2024-08-06T00:00:00"/>
    <x v="2"/>
    <x v="0"/>
    <x v="1"/>
    <n v="3"/>
    <n v="135.93666666666667"/>
    <n v="407.81"/>
    <x v="1"/>
    <n v="46"/>
    <d v="2025-08-01T00:00:00"/>
    <n v="343"/>
    <x v="0"/>
    <n v="1"/>
    <d v="2024-10-21T00:00:00"/>
    <x v="0"/>
    <x v="6"/>
    <x v="0"/>
    <n v="542"/>
    <n v="1"/>
    <x v="1"/>
  </r>
  <r>
    <s v="C6684"/>
    <x v="0"/>
    <x v="1"/>
    <x v="4"/>
    <d v="2025-04-20T00:00:00"/>
    <s v="O10684"/>
    <d v="2024-09-06T00:00:00"/>
    <x v="3"/>
    <x v="2"/>
    <x v="1"/>
    <n v="5"/>
    <n v="250.77800000000002"/>
    <n v="1253.8900000000001"/>
    <x v="0"/>
    <n v="43"/>
    <d v="2025-06-18T00:00:00"/>
    <n v="80"/>
    <x v="0"/>
    <n v="3"/>
    <d v="2025-01-19T00:00:00"/>
    <x v="0"/>
    <x v="2"/>
    <x v="8"/>
    <n v="59"/>
    <n v="1"/>
    <x v="1"/>
  </r>
  <r>
    <s v="C5256"/>
    <x v="1"/>
    <x v="1"/>
    <x v="3"/>
    <d v="2025-11-06T00:00:00"/>
    <s v="O9256"/>
    <d v="2024-09-06T00:00:00"/>
    <x v="4"/>
    <x v="3"/>
    <x v="0"/>
    <n v="1"/>
    <n v="1205.3399999999999"/>
    <n v="1205.3399999999999"/>
    <x v="2"/>
    <n v="36"/>
    <d v="2025-03-18T00:00:00"/>
    <n v="103"/>
    <x v="0"/>
    <n v="3"/>
    <d v="2025-03-13T00:00:00"/>
    <x v="0"/>
    <x v="2"/>
    <x v="8"/>
    <n v="-233"/>
    <n v="1"/>
    <x v="1"/>
  </r>
  <r>
    <s v="C6285"/>
    <x v="0"/>
    <x v="2"/>
    <x v="4"/>
    <d v="2023-12-13T00:00:00"/>
    <s v="O10285"/>
    <d v="2024-09-06T00:00:00"/>
    <x v="1"/>
    <x v="2"/>
    <x v="1"/>
    <n v="3"/>
    <n v="163.08666666666667"/>
    <n v="489.26"/>
    <x v="0"/>
    <n v="4"/>
    <d v="2024-02-10T00:00:00"/>
    <n v="266"/>
    <x v="0"/>
    <n v="2"/>
    <d v="2024-09-30T00:00:00"/>
    <x v="2"/>
    <x v="2"/>
    <x v="8"/>
    <n v="59"/>
    <n v="1"/>
    <x v="1"/>
  </r>
  <r>
    <s v="C5157"/>
    <x v="2"/>
    <x v="2"/>
    <x v="4"/>
    <d v="2025-04-04T00:00:00"/>
    <s v="O9157"/>
    <d v="2024-09-06T00:00:00"/>
    <x v="3"/>
    <x v="4"/>
    <x v="2"/>
    <n v="4"/>
    <n v="142.07"/>
    <n v="568.28"/>
    <x v="1"/>
    <n v="46"/>
    <d v="2025-02-05T00:00:00"/>
    <n v="182"/>
    <x v="1"/>
    <n v="5"/>
    <d v="2025-07-19T00:00:00"/>
    <x v="1"/>
    <x v="2"/>
    <x v="8"/>
    <n v="-58"/>
    <n v="0"/>
    <x v="1"/>
  </r>
  <r>
    <s v="C6338"/>
    <x v="1"/>
    <x v="1"/>
    <x v="2"/>
    <d v="2024-06-06T00:00:00"/>
    <s v="O10338"/>
    <d v="2024-09-06T00:00:00"/>
    <x v="3"/>
    <x v="2"/>
    <x v="4"/>
    <n v="3"/>
    <n v="305.82333333333332"/>
    <n v="917.47"/>
    <x v="1"/>
    <n v="17"/>
    <d v="2025-03-15T00:00:00"/>
    <n v="173"/>
    <x v="1"/>
    <n v="5"/>
    <d v="2025-05-14T00:00:00"/>
    <x v="0"/>
    <x v="2"/>
    <x v="8"/>
    <n v="282"/>
    <n v="0"/>
    <x v="1"/>
  </r>
  <r>
    <s v="C6975"/>
    <x v="0"/>
    <x v="2"/>
    <x v="0"/>
    <d v="2025-04-20T00:00:00"/>
    <s v="O10975"/>
    <d v="2024-09-06T00:00:00"/>
    <x v="4"/>
    <x v="4"/>
    <x v="3"/>
    <n v="2"/>
    <n v="712.52"/>
    <n v="1425.04"/>
    <x v="1"/>
    <n v="31"/>
    <d v="2025-10-07T00:00:00"/>
    <n v="100"/>
    <x v="1"/>
    <n v="1"/>
    <d v="2025-07-07T00:00:00"/>
    <x v="0"/>
    <x v="2"/>
    <x v="8"/>
    <n v="170"/>
    <n v="0"/>
    <x v="1"/>
  </r>
  <r>
    <s v="C3697"/>
    <x v="0"/>
    <x v="1"/>
    <x v="3"/>
    <d v="2023-12-16T00:00:00"/>
    <s v="O7697"/>
    <d v="2024-09-06T00:00:00"/>
    <x v="2"/>
    <x v="0"/>
    <x v="0"/>
    <n v="3"/>
    <n v="397.86333333333329"/>
    <n v="1193.5899999999999"/>
    <x v="1"/>
    <n v="35"/>
    <d v="2025-05-27T00:00:00"/>
    <n v="253"/>
    <x v="0"/>
    <n v="4"/>
    <d v="2025-04-29T00:00:00"/>
    <x v="2"/>
    <x v="2"/>
    <x v="8"/>
    <n v="528"/>
    <n v="1"/>
    <x v="1"/>
  </r>
  <r>
    <s v="C6325"/>
    <x v="1"/>
    <x v="2"/>
    <x v="1"/>
    <d v="2024-08-10T00:00:00"/>
    <s v="O10325"/>
    <d v="2024-09-06T00:00:00"/>
    <x v="1"/>
    <x v="1"/>
    <x v="3"/>
    <n v="5"/>
    <n v="43.97"/>
    <n v="219.85"/>
    <x v="2"/>
    <n v="41"/>
    <d v="2025-09-05T00:00:00"/>
    <n v="360"/>
    <x v="0"/>
    <n v="3"/>
    <d v="2024-10-17T00:00:00"/>
    <x v="1"/>
    <x v="2"/>
    <x v="8"/>
    <n v="391"/>
    <n v="1"/>
    <x v="1"/>
  </r>
  <r>
    <s v="C3838"/>
    <x v="0"/>
    <x v="1"/>
    <x v="1"/>
    <d v="2024-11-12T00:00:00"/>
    <s v="O7838"/>
    <d v="2024-09-06T00:00:00"/>
    <x v="2"/>
    <x v="3"/>
    <x v="3"/>
    <n v="3"/>
    <n v="153.23333333333332"/>
    <n v="459.7"/>
    <x v="1"/>
    <n v="10"/>
    <d v="2025-05-25T00:00:00"/>
    <n v="416"/>
    <x v="1"/>
    <n v="4"/>
    <d v="2025-01-01T00:00:00"/>
    <x v="0"/>
    <x v="2"/>
    <x v="8"/>
    <n v="194"/>
    <n v="0"/>
    <x v="1"/>
  </r>
  <r>
    <s v="C5727"/>
    <x v="0"/>
    <x v="1"/>
    <x v="0"/>
    <d v="2025-02-28T00:00:00"/>
    <s v="O9727"/>
    <d v="2024-09-06T00:00:00"/>
    <x v="3"/>
    <x v="1"/>
    <x v="4"/>
    <n v="1"/>
    <n v="1306.3800000000001"/>
    <n v="1306.3800000000001"/>
    <x v="2"/>
    <n v="25"/>
    <d v="2024-11-10T00:00:00"/>
    <n v="199"/>
    <x v="1"/>
    <n v="1"/>
    <d v="2025-07-01T00:00:00"/>
    <x v="1"/>
    <x v="2"/>
    <x v="8"/>
    <n v="-110"/>
    <n v="0"/>
    <x v="1"/>
  </r>
  <r>
    <s v="C6395"/>
    <x v="1"/>
    <x v="0"/>
    <x v="0"/>
    <d v="2024-02-24T00:00:00"/>
    <s v="O10395"/>
    <d v="2024-10-06T00:00:00"/>
    <x v="1"/>
    <x v="1"/>
    <x v="4"/>
    <n v="5"/>
    <n v="114.626"/>
    <n v="573.13"/>
    <x v="0"/>
    <n v="14"/>
    <d v="2025-09-01T00:00:00"/>
    <n v="93"/>
    <x v="1"/>
    <n v="5"/>
    <d v="2024-12-27T00:00:00"/>
    <x v="2"/>
    <x v="4"/>
    <x v="9"/>
    <n v="555"/>
    <n v="0"/>
    <x v="1"/>
  </r>
  <r>
    <s v="C1595"/>
    <x v="1"/>
    <x v="0"/>
    <x v="2"/>
    <d v="2023-09-14T00:00:00"/>
    <s v="O5595"/>
    <d v="2024-10-06T00:00:00"/>
    <x v="4"/>
    <x v="0"/>
    <x v="4"/>
    <n v="5"/>
    <n v="265.834"/>
    <n v="1329.17"/>
    <x v="0"/>
    <n v="42"/>
    <d v="2024-04-10T00:00:00"/>
    <n v="191"/>
    <x v="0"/>
    <n v="2"/>
    <d v="2025-06-22T00:00:00"/>
    <x v="1"/>
    <x v="4"/>
    <x v="9"/>
    <n v="209"/>
    <n v="1"/>
    <x v="1"/>
  </r>
  <r>
    <s v="C4804"/>
    <x v="0"/>
    <x v="1"/>
    <x v="3"/>
    <d v="2024-12-10T00:00:00"/>
    <s v="O8804"/>
    <d v="2024-10-06T00:00:00"/>
    <x v="4"/>
    <x v="0"/>
    <x v="1"/>
    <n v="2"/>
    <n v="473.39"/>
    <n v="946.78"/>
    <x v="1"/>
    <n v="1"/>
    <d v="2025-05-21T00:00:00"/>
    <n v="368"/>
    <x v="0"/>
    <n v="5"/>
    <d v="2025-10-01T00:00:00"/>
    <x v="0"/>
    <x v="4"/>
    <x v="9"/>
    <n v="162"/>
    <n v="1"/>
    <x v="1"/>
  </r>
  <r>
    <s v="C4717"/>
    <x v="1"/>
    <x v="2"/>
    <x v="0"/>
    <d v="2025-10-02T00:00:00"/>
    <s v="O8717"/>
    <d v="2024-10-06T00:00:00"/>
    <x v="1"/>
    <x v="4"/>
    <x v="0"/>
    <n v="2"/>
    <n v="648.37"/>
    <n v="1296.74"/>
    <x v="1"/>
    <n v="50"/>
    <d v="2025-06-02T00:00:00"/>
    <n v="274"/>
    <x v="1"/>
    <n v="4"/>
    <d v="2025-09-06T00:00:00"/>
    <x v="2"/>
    <x v="4"/>
    <x v="9"/>
    <n v="-122"/>
    <n v="0"/>
    <x v="1"/>
  </r>
  <r>
    <s v="C1898"/>
    <x v="2"/>
    <x v="0"/>
    <x v="4"/>
    <d v="2023-12-10T00:00:00"/>
    <s v="O5898"/>
    <d v="2024-10-06T00:00:00"/>
    <x v="1"/>
    <x v="3"/>
    <x v="3"/>
    <n v="3"/>
    <n v="196.47333333333333"/>
    <n v="589.41999999999996"/>
    <x v="0"/>
    <n v="23"/>
    <d v="2024-10-09T00:00:00"/>
    <n v="94"/>
    <x v="0"/>
    <n v="3"/>
    <d v="2025-04-24T00:00:00"/>
    <x v="2"/>
    <x v="4"/>
    <x v="9"/>
    <n v="304"/>
    <n v="1"/>
    <x v="1"/>
  </r>
  <r>
    <s v="C1811"/>
    <x v="2"/>
    <x v="2"/>
    <x v="3"/>
    <d v="2024-12-26T00:00:00"/>
    <s v="O5811"/>
    <d v="2024-10-06T00:00:00"/>
    <x v="4"/>
    <x v="0"/>
    <x v="0"/>
    <n v="3"/>
    <n v="274.36666666666667"/>
    <n v="823.1"/>
    <x v="0"/>
    <n v="14"/>
    <d v="2024-11-16T00:00:00"/>
    <n v="169"/>
    <x v="0"/>
    <n v="1"/>
    <d v="2025-06-20T00:00:00"/>
    <x v="1"/>
    <x v="4"/>
    <x v="9"/>
    <n v="-40"/>
    <n v="1"/>
    <x v="1"/>
  </r>
  <r>
    <s v="C1715"/>
    <x v="0"/>
    <x v="2"/>
    <x v="0"/>
    <d v="2024-02-23T00:00:00"/>
    <s v="O5715"/>
    <d v="2024-10-06T00:00:00"/>
    <x v="3"/>
    <x v="1"/>
    <x v="4"/>
    <n v="2"/>
    <n v="367.79"/>
    <n v="735.58"/>
    <x v="2"/>
    <n v="42"/>
    <d v="2025-07-07T00:00:00"/>
    <n v="208"/>
    <x v="1"/>
    <n v="5"/>
    <d v="2025-02-28T00:00:00"/>
    <x v="1"/>
    <x v="4"/>
    <x v="9"/>
    <n v="500"/>
    <n v="0"/>
    <x v="1"/>
  </r>
  <r>
    <s v="C2417"/>
    <x v="2"/>
    <x v="0"/>
    <x v="0"/>
    <d v="2024-12-18T00:00:00"/>
    <s v="O6417"/>
    <d v="2024-10-06T00:00:00"/>
    <x v="3"/>
    <x v="3"/>
    <x v="4"/>
    <n v="1"/>
    <n v="655.45"/>
    <n v="655.45"/>
    <x v="2"/>
    <n v="35"/>
    <d v="2025-04-24T00:00:00"/>
    <n v="336"/>
    <x v="1"/>
    <n v="1"/>
    <d v="2025-06-21T00:00:00"/>
    <x v="2"/>
    <x v="4"/>
    <x v="9"/>
    <n v="127"/>
    <n v="0"/>
    <x v="1"/>
  </r>
  <r>
    <s v="C4314"/>
    <x v="0"/>
    <x v="2"/>
    <x v="3"/>
    <d v="2024-07-17T00:00:00"/>
    <s v="O8314"/>
    <d v="2024-10-06T00:00:00"/>
    <x v="3"/>
    <x v="4"/>
    <x v="2"/>
    <n v="4"/>
    <n v="121.155"/>
    <n v="484.62"/>
    <x v="2"/>
    <n v="24"/>
    <d v="2024-08-26T00:00:00"/>
    <n v="27"/>
    <x v="1"/>
    <n v="2"/>
    <d v="2025-03-30T00:00:00"/>
    <x v="1"/>
    <x v="4"/>
    <x v="9"/>
    <n v="40"/>
    <n v="0"/>
    <x v="1"/>
  </r>
  <r>
    <s v="C4600"/>
    <x v="0"/>
    <x v="1"/>
    <x v="1"/>
    <d v="2025-06-30T00:00:00"/>
    <s v="O8600"/>
    <d v="2024-11-06T00:00:00"/>
    <x v="3"/>
    <x v="1"/>
    <x v="2"/>
    <n v="3"/>
    <n v="66.126666666666665"/>
    <n v="198.38"/>
    <x v="0"/>
    <n v="36"/>
    <d v="2024-11-11T00:00:00"/>
    <n v="290"/>
    <x v="1"/>
    <n v="2"/>
    <d v="2025-10-01T00:00:00"/>
    <x v="1"/>
    <x v="0"/>
    <x v="10"/>
    <n v="-231"/>
    <n v="0"/>
    <x v="1"/>
  </r>
  <r>
    <s v="C4648"/>
    <x v="2"/>
    <x v="2"/>
    <x v="2"/>
    <d v="2024-01-05T00:00:00"/>
    <s v="O8648"/>
    <d v="2024-11-06T00:00:00"/>
    <x v="1"/>
    <x v="1"/>
    <x v="0"/>
    <n v="4"/>
    <n v="47.16"/>
    <n v="188.64"/>
    <x v="0"/>
    <n v="36"/>
    <d v="2024-08-28T00:00:00"/>
    <n v="108"/>
    <x v="0"/>
    <n v="3"/>
    <d v="2024-08-23T00:00:00"/>
    <x v="1"/>
    <x v="0"/>
    <x v="10"/>
    <n v="236"/>
    <n v="1"/>
    <x v="1"/>
  </r>
  <r>
    <s v="C1090"/>
    <x v="0"/>
    <x v="0"/>
    <x v="1"/>
    <d v="2024-05-02T00:00:00"/>
    <s v="O5090"/>
    <d v="2024-11-06T00:00:00"/>
    <x v="4"/>
    <x v="0"/>
    <x v="0"/>
    <n v="1"/>
    <n v="746.1"/>
    <n v="746.1"/>
    <x v="0"/>
    <n v="11"/>
    <d v="2025-05-14T00:00:00"/>
    <n v="265"/>
    <x v="1"/>
    <n v="4"/>
    <d v="2024-09-30T00:00:00"/>
    <x v="2"/>
    <x v="0"/>
    <x v="10"/>
    <n v="377"/>
    <n v="0"/>
    <x v="1"/>
  </r>
  <r>
    <s v="C4741"/>
    <x v="2"/>
    <x v="1"/>
    <x v="2"/>
    <d v="2024-07-19T00:00:00"/>
    <s v="O8741"/>
    <d v="2024-11-06T00:00:00"/>
    <x v="3"/>
    <x v="3"/>
    <x v="0"/>
    <n v="4"/>
    <n v="237.35249999999999"/>
    <n v="949.41"/>
    <x v="0"/>
    <n v="27"/>
    <d v="2025-02-17T00:00:00"/>
    <n v="244"/>
    <x v="1"/>
    <n v="5"/>
    <d v="2024-07-09T00:00:00"/>
    <x v="1"/>
    <x v="0"/>
    <x v="10"/>
    <n v="213"/>
    <n v="0"/>
    <x v="1"/>
  </r>
  <r>
    <s v="C5787"/>
    <x v="2"/>
    <x v="0"/>
    <x v="1"/>
    <d v="2024-08-23T00:00:00"/>
    <s v="O9787"/>
    <d v="2024-11-06T00:00:00"/>
    <x v="4"/>
    <x v="0"/>
    <x v="1"/>
    <n v="3"/>
    <n v="70.426666666666662"/>
    <n v="211.28"/>
    <x v="0"/>
    <n v="16"/>
    <d v="2025-03-02T00:00:00"/>
    <n v="45"/>
    <x v="0"/>
    <n v="1"/>
    <d v="2024-11-14T00:00:00"/>
    <x v="1"/>
    <x v="0"/>
    <x v="10"/>
    <n v="191"/>
    <n v="1"/>
    <x v="1"/>
  </r>
  <r>
    <s v="C4948"/>
    <x v="0"/>
    <x v="1"/>
    <x v="3"/>
    <d v="2025-07-29T00:00:00"/>
    <s v="O8948"/>
    <d v="2024-11-06T00:00:00"/>
    <x v="2"/>
    <x v="4"/>
    <x v="3"/>
    <n v="4"/>
    <n v="335.85250000000002"/>
    <n v="1343.41"/>
    <x v="1"/>
    <n v="46"/>
    <d v="2024-12-31T00:00:00"/>
    <n v="233"/>
    <x v="0"/>
    <n v="5"/>
    <d v="2025-06-27T00:00:00"/>
    <x v="1"/>
    <x v="0"/>
    <x v="10"/>
    <n v="-210"/>
    <n v="1"/>
    <x v="1"/>
  </r>
  <r>
    <s v="C1183"/>
    <x v="2"/>
    <x v="0"/>
    <x v="2"/>
    <d v="2025-09-02T00:00:00"/>
    <s v="O5183"/>
    <d v="2024-11-06T00:00:00"/>
    <x v="4"/>
    <x v="1"/>
    <x v="0"/>
    <n v="3"/>
    <n v="308.63666666666666"/>
    <n v="925.91"/>
    <x v="0"/>
    <n v="36"/>
    <d v="2025-12-03T00:00:00"/>
    <n v="71"/>
    <x v="0"/>
    <n v="2"/>
    <d v="2025-07-28T00:00:00"/>
    <x v="2"/>
    <x v="0"/>
    <x v="10"/>
    <n v="92"/>
    <n v="1"/>
    <x v="1"/>
  </r>
  <r>
    <s v="C6972"/>
    <x v="2"/>
    <x v="0"/>
    <x v="4"/>
    <d v="2024-06-11T00:00:00"/>
    <s v="O10972"/>
    <d v="2024-11-06T00:00:00"/>
    <x v="3"/>
    <x v="4"/>
    <x v="4"/>
    <n v="4"/>
    <n v="33.077500000000001"/>
    <n v="132.31"/>
    <x v="0"/>
    <n v="35"/>
    <d v="2025-03-26T00:00:00"/>
    <n v="175"/>
    <x v="0"/>
    <n v="4"/>
    <d v="2025-01-28T00:00:00"/>
    <x v="0"/>
    <x v="0"/>
    <x v="10"/>
    <n v="288"/>
    <n v="1"/>
    <x v="1"/>
  </r>
  <r>
    <s v="C2654"/>
    <x v="1"/>
    <x v="1"/>
    <x v="2"/>
    <d v="2025-01-22T00:00:00"/>
    <s v="O6654"/>
    <d v="2024-12-06T00:00:00"/>
    <x v="4"/>
    <x v="0"/>
    <x v="3"/>
    <n v="3"/>
    <n v="250.15333333333334"/>
    <n v="750.46"/>
    <x v="1"/>
    <n v="42"/>
    <d v="2025-02-04T00:00:00"/>
    <n v="153"/>
    <x v="1"/>
    <n v="4"/>
    <d v="2024-10-29T00:00:00"/>
    <x v="0"/>
    <x v="2"/>
    <x v="11"/>
    <n v="13"/>
    <n v="0"/>
    <x v="1"/>
  </r>
  <r>
    <s v="C5264"/>
    <x v="2"/>
    <x v="1"/>
    <x v="4"/>
    <d v="2023-10-18T00:00:00"/>
    <s v="O9264"/>
    <d v="2024-12-06T00:00:00"/>
    <x v="2"/>
    <x v="1"/>
    <x v="2"/>
    <n v="2"/>
    <n v="728.81500000000005"/>
    <n v="1457.63"/>
    <x v="2"/>
    <n v="1"/>
    <d v="2025-11-03T00:00:00"/>
    <n v="411"/>
    <x v="0"/>
    <n v="2"/>
    <d v="2025-07-05T00:00:00"/>
    <x v="2"/>
    <x v="2"/>
    <x v="11"/>
    <n v="747"/>
    <n v="1"/>
    <x v="1"/>
  </r>
  <r>
    <s v="C2024"/>
    <x v="1"/>
    <x v="2"/>
    <x v="0"/>
    <d v="2024-07-19T00:00:00"/>
    <s v="O6024"/>
    <d v="2024-12-06T00:00:00"/>
    <x v="1"/>
    <x v="2"/>
    <x v="3"/>
    <n v="5"/>
    <n v="185.44"/>
    <n v="927.2"/>
    <x v="2"/>
    <n v="12"/>
    <d v="2025-08-20T00:00:00"/>
    <n v="346"/>
    <x v="1"/>
    <n v="2"/>
    <d v="2024-07-11T00:00:00"/>
    <x v="1"/>
    <x v="2"/>
    <x v="11"/>
    <n v="397"/>
    <n v="0"/>
    <x v="1"/>
  </r>
  <r>
    <s v="C6718"/>
    <x v="1"/>
    <x v="2"/>
    <x v="0"/>
    <d v="2024-07-13T00:00:00"/>
    <s v="O10718"/>
    <d v="2024-12-06T00:00:00"/>
    <x v="2"/>
    <x v="3"/>
    <x v="4"/>
    <n v="1"/>
    <n v="1498.75"/>
    <n v="1498.75"/>
    <x v="2"/>
    <n v="42"/>
    <d v="2025-01-21T00:00:00"/>
    <n v="107"/>
    <x v="0"/>
    <n v="4"/>
    <d v="2025-07-25T00:00:00"/>
    <x v="0"/>
    <x v="2"/>
    <x v="11"/>
    <n v="192"/>
    <n v="1"/>
    <x v="1"/>
  </r>
  <r>
    <s v="C3732"/>
    <x v="1"/>
    <x v="0"/>
    <x v="4"/>
    <d v="2025-05-06T00:00:00"/>
    <s v="O7732"/>
    <d v="2024-12-06T00:00:00"/>
    <x v="3"/>
    <x v="1"/>
    <x v="3"/>
    <n v="4"/>
    <n v="294.34249999999997"/>
    <n v="1177.3699999999999"/>
    <x v="2"/>
    <n v="49"/>
    <d v="2024-10-19T00:00:00"/>
    <n v="95"/>
    <x v="1"/>
    <n v="2"/>
    <d v="2025-07-16T00:00:00"/>
    <x v="0"/>
    <x v="2"/>
    <x v="11"/>
    <n v="-199"/>
    <n v="0"/>
    <x v="1"/>
  </r>
  <r>
    <s v="C3576"/>
    <x v="1"/>
    <x v="2"/>
    <x v="4"/>
    <d v="2024-09-08T00:00:00"/>
    <s v="O7576"/>
    <d v="2024-06-13T00:00:00"/>
    <x v="2"/>
    <x v="0"/>
    <x v="0"/>
    <n v="1"/>
    <n v="285.22000000000003"/>
    <n v="285.22000000000003"/>
    <x v="2"/>
    <n v="46"/>
    <d v="2025-04-30T00:00:00"/>
    <n v="438"/>
    <x v="0"/>
    <n v="4"/>
    <d v="2024-11-28T00:00:00"/>
    <x v="0"/>
    <x v="1"/>
    <x v="6"/>
    <n v="234"/>
    <n v="1"/>
    <x v="1"/>
  </r>
  <r>
    <s v="C6650"/>
    <x v="0"/>
    <x v="1"/>
    <x v="4"/>
    <d v="2024-02-09T00:00:00"/>
    <s v="O10650"/>
    <d v="2024-06-13T00:00:00"/>
    <x v="0"/>
    <x v="0"/>
    <x v="2"/>
    <n v="1"/>
    <n v="473.07"/>
    <n v="473.07"/>
    <x v="2"/>
    <n v="22"/>
    <d v="2024-10-22T00:00:00"/>
    <n v="202"/>
    <x v="0"/>
    <n v="3"/>
    <d v="2024-10-25T00:00:00"/>
    <x v="2"/>
    <x v="1"/>
    <x v="6"/>
    <n v="256"/>
    <n v="1"/>
    <x v="1"/>
  </r>
  <r>
    <s v="C4832"/>
    <x v="1"/>
    <x v="1"/>
    <x v="1"/>
    <d v="2024-08-05T00:00:00"/>
    <s v="O8832"/>
    <d v="2024-06-13T00:00:00"/>
    <x v="3"/>
    <x v="0"/>
    <x v="0"/>
    <n v="2"/>
    <n v="609.65499999999997"/>
    <n v="1219.31"/>
    <x v="1"/>
    <n v="32"/>
    <d v="2024-08-28T00:00:00"/>
    <n v="130"/>
    <x v="1"/>
    <n v="4"/>
    <d v="2024-03-10T00:00:00"/>
    <x v="0"/>
    <x v="1"/>
    <x v="6"/>
    <n v="23"/>
    <n v="0"/>
    <x v="1"/>
  </r>
  <r>
    <s v="C3462"/>
    <x v="1"/>
    <x v="2"/>
    <x v="0"/>
    <d v="2024-06-29T00:00:00"/>
    <s v="O7462"/>
    <d v="2024-06-13T00:00:00"/>
    <x v="3"/>
    <x v="4"/>
    <x v="2"/>
    <n v="3"/>
    <n v="361.48"/>
    <n v="1084.44"/>
    <x v="2"/>
    <n v="43"/>
    <d v="2025-06-30T00:00:00"/>
    <n v="402"/>
    <x v="1"/>
    <n v="2"/>
    <d v="2025-04-26T00:00:00"/>
    <x v="2"/>
    <x v="1"/>
    <x v="6"/>
    <n v="366"/>
    <n v="0"/>
    <x v="1"/>
  </r>
  <r>
    <s v="C5730"/>
    <x v="1"/>
    <x v="1"/>
    <x v="2"/>
    <d v="2024-06-17T00:00:00"/>
    <s v="O9730"/>
    <d v="2024-06-13T00:00:00"/>
    <x v="0"/>
    <x v="2"/>
    <x v="2"/>
    <n v="4"/>
    <n v="346.375"/>
    <n v="1385.5"/>
    <x v="1"/>
    <n v="1"/>
    <d v="2024-12-14T00:00:00"/>
    <n v="305"/>
    <x v="0"/>
    <n v="5"/>
    <d v="2025-12-02T00:00:00"/>
    <x v="1"/>
    <x v="1"/>
    <x v="6"/>
    <n v="180"/>
    <n v="1"/>
    <x v="1"/>
  </r>
  <r>
    <s v="C4084"/>
    <x v="2"/>
    <x v="1"/>
    <x v="2"/>
    <d v="2024-06-26T00:00:00"/>
    <s v="O8084"/>
    <d v="2024-06-13T00:00:00"/>
    <x v="2"/>
    <x v="1"/>
    <x v="1"/>
    <n v="4"/>
    <n v="102.49"/>
    <n v="409.96"/>
    <x v="1"/>
    <n v="9"/>
    <d v="2024-12-27T00:00:00"/>
    <n v="187"/>
    <x v="1"/>
    <n v="2"/>
    <d v="2024-07-09T00:00:00"/>
    <x v="1"/>
    <x v="1"/>
    <x v="6"/>
    <n v="184"/>
    <n v="0"/>
    <x v="1"/>
  </r>
  <r>
    <s v="C6792"/>
    <x v="1"/>
    <x v="1"/>
    <x v="1"/>
    <d v="2023-12-25T00:00:00"/>
    <s v="O10792"/>
    <d v="2024-06-13T00:00:00"/>
    <x v="4"/>
    <x v="0"/>
    <x v="0"/>
    <n v="1"/>
    <n v="1430.87"/>
    <n v="1430.87"/>
    <x v="2"/>
    <n v="20"/>
    <d v="2025-06-21T00:00:00"/>
    <n v="407"/>
    <x v="0"/>
    <n v="3"/>
    <d v="2025-12-03T00:00:00"/>
    <x v="0"/>
    <x v="1"/>
    <x v="6"/>
    <n v="544"/>
    <n v="1"/>
    <x v="1"/>
  </r>
  <r>
    <s v="C6597"/>
    <x v="2"/>
    <x v="2"/>
    <x v="4"/>
    <d v="2024-11-07T00:00:00"/>
    <s v="O10597"/>
    <d v="2024-06-13T00:00:00"/>
    <x v="4"/>
    <x v="4"/>
    <x v="3"/>
    <n v="5"/>
    <n v="175.16199999999998"/>
    <n v="875.81"/>
    <x v="0"/>
    <n v="18"/>
    <d v="2025-01-07T00:00:00"/>
    <n v="315"/>
    <x v="0"/>
    <n v="5"/>
    <d v="2025-04-21T00:00:00"/>
    <x v="1"/>
    <x v="1"/>
    <x v="6"/>
    <n v="61"/>
    <n v="1"/>
    <x v="1"/>
  </r>
  <r>
    <s v="C2725"/>
    <x v="2"/>
    <x v="0"/>
    <x v="0"/>
    <d v="2024-09-26T00:00:00"/>
    <s v="O6725"/>
    <d v="2024-06-13T00:00:00"/>
    <x v="3"/>
    <x v="3"/>
    <x v="4"/>
    <n v="1"/>
    <n v="1277.3900000000001"/>
    <n v="1277.3900000000001"/>
    <x v="1"/>
    <n v="31"/>
    <d v="2025-03-05T00:00:00"/>
    <n v="53"/>
    <x v="0"/>
    <n v="3"/>
    <d v="2025-05-26T00:00:00"/>
    <x v="2"/>
    <x v="1"/>
    <x v="6"/>
    <n v="160"/>
    <n v="1"/>
    <x v="1"/>
  </r>
  <r>
    <s v="C5178"/>
    <x v="0"/>
    <x v="0"/>
    <x v="2"/>
    <d v="2025-01-29T00:00:00"/>
    <s v="O9178"/>
    <d v="2024-06-13T00:00:00"/>
    <x v="1"/>
    <x v="0"/>
    <x v="0"/>
    <n v="2"/>
    <n v="623.17499999999995"/>
    <n v="1246.3499999999999"/>
    <x v="0"/>
    <n v="29"/>
    <d v="2025-07-21T00:00:00"/>
    <n v="206"/>
    <x v="1"/>
    <n v="5"/>
    <d v="2024-12-11T00:00:00"/>
    <x v="2"/>
    <x v="1"/>
    <x v="6"/>
    <n v="173"/>
    <n v="0"/>
    <x v="1"/>
  </r>
  <r>
    <s v="C1669"/>
    <x v="0"/>
    <x v="2"/>
    <x v="0"/>
    <d v="2023-12-30T00:00:00"/>
    <s v="O5669"/>
    <d v="2024-06-13T00:00:00"/>
    <x v="0"/>
    <x v="3"/>
    <x v="3"/>
    <n v="4"/>
    <n v="245.76750000000001"/>
    <n v="983.07"/>
    <x v="2"/>
    <n v="18"/>
    <d v="2024-09-11T00:00:00"/>
    <n v="89"/>
    <x v="1"/>
    <n v="2"/>
    <d v="2025-04-22T00:00:00"/>
    <x v="1"/>
    <x v="1"/>
    <x v="6"/>
    <n v="256"/>
    <n v="0"/>
    <x v="1"/>
  </r>
  <r>
    <s v="C4862"/>
    <x v="0"/>
    <x v="2"/>
    <x v="4"/>
    <d v="2023-08-28T00:00:00"/>
    <s v="O8862"/>
    <d v="2024-06-13T00:00:00"/>
    <x v="1"/>
    <x v="3"/>
    <x v="4"/>
    <n v="4"/>
    <n v="311.36750000000001"/>
    <n v="1245.47"/>
    <x v="2"/>
    <n v="8"/>
    <d v="2024-04-09T00:00:00"/>
    <n v="398"/>
    <x v="1"/>
    <n v="4"/>
    <d v="2024-11-12T00:00:00"/>
    <x v="0"/>
    <x v="1"/>
    <x v="6"/>
    <n v="225"/>
    <n v="0"/>
    <x v="1"/>
  </r>
  <r>
    <s v="C2253"/>
    <x v="2"/>
    <x v="0"/>
    <x v="3"/>
    <d v="2024-03-20T00:00:00"/>
    <s v="O6253"/>
    <d v="2024-06-14T00:00:00"/>
    <x v="1"/>
    <x v="2"/>
    <x v="1"/>
    <n v="4"/>
    <n v="77.417500000000004"/>
    <n v="309.67"/>
    <x v="2"/>
    <n v="4"/>
    <d v="2025-06-04T00:00:00"/>
    <n v="379"/>
    <x v="0"/>
    <n v="1"/>
    <d v="2025-03-06T00:00:00"/>
    <x v="2"/>
    <x v="2"/>
    <x v="6"/>
    <n v="441"/>
    <n v="1"/>
    <x v="1"/>
  </r>
  <r>
    <s v="C5577"/>
    <x v="2"/>
    <x v="0"/>
    <x v="2"/>
    <d v="2024-08-13T00:00:00"/>
    <s v="O9577"/>
    <d v="2024-06-14T00:00:00"/>
    <x v="3"/>
    <x v="2"/>
    <x v="2"/>
    <n v="5"/>
    <n v="102.63"/>
    <n v="513.15"/>
    <x v="2"/>
    <n v="32"/>
    <d v="2024-09-16T00:00:00"/>
    <n v="20"/>
    <x v="0"/>
    <n v="3"/>
    <d v="2025-07-20T00:00:00"/>
    <x v="2"/>
    <x v="2"/>
    <x v="6"/>
    <n v="34"/>
    <n v="1"/>
    <x v="1"/>
  </r>
  <r>
    <s v="C4609"/>
    <x v="1"/>
    <x v="0"/>
    <x v="4"/>
    <d v="2025-04-20T00:00:00"/>
    <s v="O8609"/>
    <d v="2024-06-14T00:00:00"/>
    <x v="2"/>
    <x v="2"/>
    <x v="0"/>
    <n v="5"/>
    <n v="46.61"/>
    <n v="233.05"/>
    <x v="0"/>
    <n v="45"/>
    <d v="2025-05-08T00:00:00"/>
    <n v="442"/>
    <x v="0"/>
    <n v="3"/>
    <d v="2024-09-11T00:00:00"/>
    <x v="1"/>
    <x v="2"/>
    <x v="6"/>
    <n v="18"/>
    <n v="1"/>
    <x v="1"/>
  </r>
  <r>
    <s v="C6125"/>
    <x v="2"/>
    <x v="0"/>
    <x v="2"/>
    <d v="2024-10-20T00:00:00"/>
    <s v="O10125"/>
    <d v="2024-06-14T00:00:00"/>
    <x v="4"/>
    <x v="2"/>
    <x v="2"/>
    <n v="5"/>
    <n v="227.988"/>
    <n v="1139.94"/>
    <x v="1"/>
    <n v="30"/>
    <d v="2025-01-16T00:00:00"/>
    <n v="191"/>
    <x v="0"/>
    <n v="3"/>
    <d v="2024-08-10T00:00:00"/>
    <x v="0"/>
    <x v="2"/>
    <x v="6"/>
    <n v="88"/>
    <n v="1"/>
    <x v="1"/>
  </r>
  <r>
    <s v="C1759"/>
    <x v="2"/>
    <x v="1"/>
    <x v="0"/>
    <d v="2023-05-11T00:00:00"/>
    <s v="O5759"/>
    <d v="2024-06-14T00:00:00"/>
    <x v="3"/>
    <x v="2"/>
    <x v="0"/>
    <n v="4"/>
    <n v="133.94749999999999"/>
    <n v="535.79"/>
    <x v="1"/>
    <n v="49"/>
    <d v="2025-01-26T00:00:00"/>
    <n v="169"/>
    <x v="1"/>
    <n v="4"/>
    <d v="2024-06-09T00:00:00"/>
    <x v="2"/>
    <x v="2"/>
    <x v="6"/>
    <n v="626"/>
    <n v="0"/>
    <x v="1"/>
  </r>
  <r>
    <s v="C2132"/>
    <x v="1"/>
    <x v="1"/>
    <x v="3"/>
    <d v="2025-09-06T00:00:00"/>
    <s v="O6132"/>
    <d v="2024-06-15T00:00:00"/>
    <x v="0"/>
    <x v="0"/>
    <x v="3"/>
    <n v="1"/>
    <n v="1298.1500000000001"/>
    <n v="1298.1500000000001"/>
    <x v="2"/>
    <n v="19"/>
    <d v="2025-11-06T00:00:00"/>
    <n v="196"/>
    <x v="0"/>
    <n v="5"/>
    <d v="2024-05-10T00:00:00"/>
    <x v="2"/>
    <x v="3"/>
    <x v="6"/>
    <n v="61"/>
    <n v="1"/>
    <x v="1"/>
  </r>
  <r>
    <s v="C5304"/>
    <x v="2"/>
    <x v="2"/>
    <x v="0"/>
    <d v="2024-12-15T00:00:00"/>
    <s v="O9304"/>
    <d v="2024-06-15T00:00:00"/>
    <x v="3"/>
    <x v="4"/>
    <x v="0"/>
    <n v="5"/>
    <n v="88.61"/>
    <n v="443.05"/>
    <x v="2"/>
    <n v="22"/>
    <d v="2024-08-31T00:00:00"/>
    <n v="294"/>
    <x v="0"/>
    <n v="1"/>
    <d v="2024-08-11T00:00:00"/>
    <x v="0"/>
    <x v="3"/>
    <x v="6"/>
    <n v="-106"/>
    <n v="1"/>
    <x v="1"/>
  </r>
  <r>
    <s v="C6182"/>
    <x v="2"/>
    <x v="0"/>
    <x v="0"/>
    <d v="2025-04-17T00:00:00"/>
    <s v="O10182"/>
    <d v="2024-06-15T00:00:00"/>
    <x v="1"/>
    <x v="1"/>
    <x v="0"/>
    <n v="1"/>
    <n v="646.32000000000005"/>
    <n v="646.32000000000005"/>
    <x v="0"/>
    <n v="18"/>
    <d v="2024-12-30T00:00:00"/>
    <n v="322"/>
    <x v="0"/>
    <n v="2"/>
    <d v="2025-03-20T00:00:00"/>
    <x v="2"/>
    <x v="3"/>
    <x v="6"/>
    <n v="-108"/>
    <n v="1"/>
    <x v="1"/>
  </r>
  <r>
    <s v="C5387"/>
    <x v="0"/>
    <x v="1"/>
    <x v="0"/>
    <d v="2025-08-03T00:00:00"/>
    <s v="O9387"/>
    <d v="2024-06-15T00:00:00"/>
    <x v="1"/>
    <x v="0"/>
    <x v="0"/>
    <n v="5"/>
    <n v="100.46799999999999"/>
    <n v="502.34"/>
    <x v="0"/>
    <n v="15"/>
    <d v="2024-11-18T00:00:00"/>
    <n v="269"/>
    <x v="1"/>
    <n v="1"/>
    <d v="2024-10-09T00:00:00"/>
    <x v="0"/>
    <x v="3"/>
    <x v="6"/>
    <n v="-258"/>
    <n v="0"/>
    <x v="1"/>
  </r>
  <r>
    <s v="C1803"/>
    <x v="2"/>
    <x v="1"/>
    <x v="2"/>
    <d v="2025-04-23T00:00:00"/>
    <s v="O5803"/>
    <d v="2024-06-15T00:00:00"/>
    <x v="4"/>
    <x v="4"/>
    <x v="1"/>
    <n v="2"/>
    <n v="636.46"/>
    <n v="1272.92"/>
    <x v="1"/>
    <n v="32"/>
    <d v="2025-10-07T00:00:00"/>
    <n v="314"/>
    <x v="1"/>
    <n v="5"/>
    <d v="2025-02-23T00:00:00"/>
    <x v="2"/>
    <x v="3"/>
    <x v="6"/>
    <n v="167"/>
    <n v="0"/>
    <x v="1"/>
  </r>
  <r>
    <s v="C3288"/>
    <x v="2"/>
    <x v="2"/>
    <x v="3"/>
    <d v="2025-02-24T00:00:00"/>
    <s v="O7288"/>
    <d v="2024-06-15T00:00:00"/>
    <x v="4"/>
    <x v="3"/>
    <x v="0"/>
    <n v="3"/>
    <n v="129.52333333333334"/>
    <n v="388.57"/>
    <x v="2"/>
    <n v="19"/>
    <d v="2024-08-31T00:00:00"/>
    <n v="67"/>
    <x v="0"/>
    <n v="2"/>
    <d v="2025-08-02T00:00:00"/>
    <x v="0"/>
    <x v="3"/>
    <x v="6"/>
    <n v="-177"/>
    <n v="1"/>
    <x v="1"/>
  </r>
  <r>
    <s v="C2425"/>
    <x v="1"/>
    <x v="2"/>
    <x v="3"/>
    <d v="2025-05-25T00:00:00"/>
    <s v="O6425"/>
    <d v="2024-06-15T00:00:00"/>
    <x v="4"/>
    <x v="4"/>
    <x v="4"/>
    <n v="2"/>
    <n v="372.1"/>
    <n v="744.2"/>
    <x v="1"/>
    <n v="17"/>
    <d v="2024-12-28T00:00:00"/>
    <n v="411"/>
    <x v="1"/>
    <n v="2"/>
    <d v="2025-06-29T00:00:00"/>
    <x v="1"/>
    <x v="3"/>
    <x v="6"/>
    <n v="-148"/>
    <n v="0"/>
    <x v="1"/>
  </r>
  <r>
    <s v="C1561"/>
    <x v="1"/>
    <x v="2"/>
    <x v="2"/>
    <d v="2024-07-20T00:00:00"/>
    <s v="O5561"/>
    <d v="2024-06-15T00:00:00"/>
    <x v="2"/>
    <x v="2"/>
    <x v="0"/>
    <n v="1"/>
    <n v="1333.95"/>
    <n v="1333.95"/>
    <x v="2"/>
    <n v="7"/>
    <d v="2025-08-15T00:00:00"/>
    <n v="155"/>
    <x v="1"/>
    <n v="1"/>
    <d v="2024-09-18T00:00:00"/>
    <x v="0"/>
    <x v="3"/>
    <x v="6"/>
    <n v="391"/>
    <n v="0"/>
    <x v="1"/>
  </r>
  <r>
    <s v="C4473"/>
    <x v="1"/>
    <x v="0"/>
    <x v="3"/>
    <d v="2024-05-17T00:00:00"/>
    <s v="O8473"/>
    <d v="2024-06-15T00:00:00"/>
    <x v="2"/>
    <x v="1"/>
    <x v="1"/>
    <n v="4"/>
    <n v="250.7225"/>
    <n v="1002.89"/>
    <x v="1"/>
    <n v="6"/>
    <d v="2024-09-20T00:00:00"/>
    <n v="79"/>
    <x v="1"/>
    <n v="5"/>
    <d v="2025-02-22T00:00:00"/>
    <x v="1"/>
    <x v="3"/>
    <x v="6"/>
    <n v="126"/>
    <n v="0"/>
    <x v="1"/>
  </r>
  <r>
    <s v="C5599"/>
    <x v="2"/>
    <x v="2"/>
    <x v="2"/>
    <d v="2023-08-09T00:00:00"/>
    <s v="O9599"/>
    <d v="2024-06-15T00:00:00"/>
    <x v="3"/>
    <x v="0"/>
    <x v="3"/>
    <n v="4"/>
    <n v="133.72499999999999"/>
    <n v="534.9"/>
    <x v="1"/>
    <n v="30"/>
    <d v="2024-10-29T00:00:00"/>
    <n v="416"/>
    <x v="1"/>
    <n v="3"/>
    <d v="2024-10-10T00:00:00"/>
    <x v="1"/>
    <x v="3"/>
    <x v="6"/>
    <n v="447"/>
    <n v="0"/>
    <x v="1"/>
  </r>
  <r>
    <s v="C2152"/>
    <x v="2"/>
    <x v="1"/>
    <x v="0"/>
    <d v="2024-10-04T00:00:00"/>
    <s v="O6152"/>
    <d v="2024-06-16T00:00:00"/>
    <x v="1"/>
    <x v="2"/>
    <x v="3"/>
    <n v="4"/>
    <n v="115.7825"/>
    <n v="463.13"/>
    <x v="2"/>
    <n v="46"/>
    <d v="2025-12-05T00:00:00"/>
    <n v="55"/>
    <x v="1"/>
    <n v="1"/>
    <d v="2025-04-28T00:00:00"/>
    <x v="1"/>
    <x v="4"/>
    <x v="6"/>
    <n v="427"/>
    <n v="0"/>
    <x v="1"/>
  </r>
  <r>
    <s v="C2213"/>
    <x v="2"/>
    <x v="1"/>
    <x v="1"/>
    <d v="2024-03-31T00:00:00"/>
    <s v="O6213"/>
    <d v="2024-06-16T00:00:00"/>
    <x v="4"/>
    <x v="4"/>
    <x v="4"/>
    <n v="2"/>
    <n v="186.59"/>
    <n v="373.18"/>
    <x v="1"/>
    <n v="42"/>
    <d v="2024-09-13T00:00:00"/>
    <n v="23"/>
    <x v="0"/>
    <n v="5"/>
    <d v="2025-01-26T00:00:00"/>
    <x v="2"/>
    <x v="4"/>
    <x v="6"/>
    <n v="166"/>
    <n v="1"/>
    <x v="1"/>
  </r>
  <r>
    <s v="C5090"/>
    <x v="2"/>
    <x v="1"/>
    <x v="1"/>
    <d v="2024-05-29T00:00:00"/>
    <s v="O9090"/>
    <d v="2024-06-16T00:00:00"/>
    <x v="2"/>
    <x v="3"/>
    <x v="3"/>
    <n v="5"/>
    <n v="257.11"/>
    <n v="1285.55"/>
    <x v="0"/>
    <n v="49"/>
    <d v="2025-02-16T00:00:00"/>
    <n v="423"/>
    <x v="0"/>
    <n v="2"/>
    <d v="2024-10-27T00:00:00"/>
    <x v="2"/>
    <x v="4"/>
    <x v="6"/>
    <n v="263"/>
    <n v="1"/>
    <x v="1"/>
  </r>
  <r>
    <s v="C3946"/>
    <x v="1"/>
    <x v="0"/>
    <x v="3"/>
    <d v="2025-07-20T00:00:00"/>
    <s v="O7946"/>
    <d v="2024-06-16T00:00:00"/>
    <x v="0"/>
    <x v="2"/>
    <x v="2"/>
    <n v="3"/>
    <n v="365.90333333333336"/>
    <n v="1097.71"/>
    <x v="0"/>
    <n v="35"/>
    <d v="2025-01-23T00:00:00"/>
    <n v="7"/>
    <x v="0"/>
    <n v="3"/>
    <d v="2025-06-05T00:00:00"/>
    <x v="1"/>
    <x v="4"/>
    <x v="6"/>
    <n v="-178"/>
    <n v="1"/>
    <x v="1"/>
  </r>
  <r>
    <s v="C2954"/>
    <x v="2"/>
    <x v="2"/>
    <x v="2"/>
    <d v="2025-05-08T00:00:00"/>
    <s v="O6954"/>
    <d v="2024-06-16T00:00:00"/>
    <x v="1"/>
    <x v="4"/>
    <x v="0"/>
    <n v="4"/>
    <n v="241.8075"/>
    <n v="967.23"/>
    <x v="1"/>
    <n v="22"/>
    <d v="2025-11-08T00:00:00"/>
    <n v="366"/>
    <x v="0"/>
    <n v="5"/>
    <d v="2025-02-20T00:00:00"/>
    <x v="2"/>
    <x v="4"/>
    <x v="6"/>
    <n v="184"/>
    <n v="1"/>
    <x v="1"/>
  </r>
  <r>
    <s v="C5076"/>
    <x v="0"/>
    <x v="2"/>
    <x v="1"/>
    <d v="2024-05-19T00:00:00"/>
    <s v="O9076"/>
    <d v="2024-06-16T00:00:00"/>
    <x v="0"/>
    <x v="4"/>
    <x v="1"/>
    <n v="2"/>
    <n v="170.92"/>
    <n v="341.84"/>
    <x v="1"/>
    <n v="35"/>
    <d v="2024-09-17T00:00:00"/>
    <n v="192"/>
    <x v="0"/>
    <n v="4"/>
    <d v="2024-12-17T00:00:00"/>
    <x v="2"/>
    <x v="4"/>
    <x v="6"/>
    <n v="121"/>
    <n v="1"/>
    <x v="1"/>
  </r>
  <r>
    <s v="C4321"/>
    <x v="0"/>
    <x v="0"/>
    <x v="4"/>
    <d v="2024-10-07T00:00:00"/>
    <s v="O8321"/>
    <d v="2024-06-16T00:00:00"/>
    <x v="2"/>
    <x v="4"/>
    <x v="3"/>
    <n v="4"/>
    <n v="123.14"/>
    <n v="492.56"/>
    <x v="0"/>
    <n v="26"/>
    <d v="2025-04-20T00:00:00"/>
    <n v="179"/>
    <x v="0"/>
    <n v="2"/>
    <d v="2024-10-20T00:00:00"/>
    <x v="1"/>
    <x v="4"/>
    <x v="6"/>
    <n v="195"/>
    <n v="1"/>
    <x v="1"/>
  </r>
  <r>
    <s v="C5823"/>
    <x v="0"/>
    <x v="1"/>
    <x v="3"/>
    <d v="2024-11-30T00:00:00"/>
    <s v="O9823"/>
    <d v="2024-06-16T00:00:00"/>
    <x v="1"/>
    <x v="3"/>
    <x v="3"/>
    <n v="1"/>
    <n v="1020.1"/>
    <n v="1020.1"/>
    <x v="1"/>
    <n v="34"/>
    <d v="2025-07-24T00:00:00"/>
    <n v="45"/>
    <x v="1"/>
    <n v="3"/>
    <d v="2025-03-19T00:00:00"/>
    <x v="2"/>
    <x v="4"/>
    <x v="6"/>
    <n v="236"/>
    <n v="0"/>
    <x v="1"/>
  </r>
  <r>
    <s v="C5740"/>
    <x v="2"/>
    <x v="1"/>
    <x v="2"/>
    <d v="2024-05-15T00:00:00"/>
    <s v="O9740"/>
    <d v="2024-06-16T00:00:00"/>
    <x v="3"/>
    <x v="4"/>
    <x v="0"/>
    <n v="2"/>
    <n v="524.08000000000004"/>
    <n v="1048.1600000000001"/>
    <x v="2"/>
    <n v="21"/>
    <d v="2024-01-10T00:00:00"/>
    <n v="118"/>
    <x v="1"/>
    <n v="1"/>
    <d v="2025-08-06T00:00:00"/>
    <x v="2"/>
    <x v="4"/>
    <x v="6"/>
    <n v="-126"/>
    <n v="0"/>
    <x v="1"/>
  </r>
  <r>
    <s v="C6907"/>
    <x v="1"/>
    <x v="0"/>
    <x v="2"/>
    <d v="2024-12-02T00:00:00"/>
    <s v="O10907"/>
    <d v="2024-06-16T00:00:00"/>
    <x v="0"/>
    <x v="1"/>
    <x v="1"/>
    <n v="1"/>
    <n v="1118.93"/>
    <n v="1118.93"/>
    <x v="0"/>
    <n v="10"/>
    <d v="2025-05-17T00:00:00"/>
    <n v="360"/>
    <x v="1"/>
    <n v="1"/>
    <d v="2025-06-14T00:00:00"/>
    <x v="2"/>
    <x v="4"/>
    <x v="6"/>
    <n v="166"/>
    <n v="0"/>
    <x v="1"/>
  </r>
  <r>
    <s v="C5021"/>
    <x v="1"/>
    <x v="2"/>
    <x v="3"/>
    <d v="2024-12-26T00:00:00"/>
    <s v="O9021"/>
    <d v="2024-06-16T00:00:00"/>
    <x v="3"/>
    <x v="1"/>
    <x v="1"/>
    <n v="1"/>
    <n v="1060.48"/>
    <n v="1060.48"/>
    <x v="2"/>
    <n v="17"/>
    <d v="2025-06-23T00:00:00"/>
    <n v="423"/>
    <x v="1"/>
    <n v="3"/>
    <d v="2024-10-21T00:00:00"/>
    <x v="1"/>
    <x v="4"/>
    <x v="6"/>
    <n v="179"/>
    <n v="0"/>
    <x v="1"/>
  </r>
  <r>
    <s v="C1864"/>
    <x v="2"/>
    <x v="2"/>
    <x v="2"/>
    <d v="2023-11-25T00:00:00"/>
    <s v="O5864"/>
    <d v="2024-06-16T00:00:00"/>
    <x v="0"/>
    <x v="0"/>
    <x v="1"/>
    <n v="1"/>
    <n v="1325.11"/>
    <n v="1325.11"/>
    <x v="0"/>
    <n v="31"/>
    <d v="2025-03-04T00:00:00"/>
    <n v="102"/>
    <x v="1"/>
    <n v="1"/>
    <d v="2024-08-28T00:00:00"/>
    <x v="0"/>
    <x v="4"/>
    <x v="6"/>
    <n v="465"/>
    <n v="0"/>
    <x v="1"/>
  </r>
  <r>
    <s v="C2314"/>
    <x v="1"/>
    <x v="0"/>
    <x v="0"/>
    <d v="2025-12-01T00:00:00"/>
    <s v="O6314"/>
    <d v="2024-06-16T00:00:00"/>
    <x v="1"/>
    <x v="0"/>
    <x v="2"/>
    <n v="3"/>
    <n v="278.86"/>
    <n v="836.58"/>
    <x v="1"/>
    <n v="4"/>
    <d v="2025-07-17T00:00:00"/>
    <n v="270"/>
    <x v="1"/>
    <n v="1"/>
    <d v="2025-12-08T00:00:00"/>
    <x v="0"/>
    <x v="4"/>
    <x v="6"/>
    <n v="-137"/>
    <n v="0"/>
    <x v="1"/>
  </r>
  <r>
    <s v="C2081"/>
    <x v="1"/>
    <x v="2"/>
    <x v="4"/>
    <d v="2024-06-02T00:00:00"/>
    <s v="O6081"/>
    <d v="2024-06-17T00:00:00"/>
    <x v="3"/>
    <x v="0"/>
    <x v="4"/>
    <n v="5"/>
    <n v="25.411999999999999"/>
    <n v="127.06"/>
    <x v="2"/>
    <n v="1"/>
    <d v="2025-05-28T00:00:00"/>
    <n v="307"/>
    <x v="0"/>
    <n v="5"/>
    <d v="2025-03-13T00:00:00"/>
    <x v="2"/>
    <x v="5"/>
    <x v="6"/>
    <n v="360"/>
    <n v="1"/>
    <x v="1"/>
  </r>
  <r>
    <s v="C6604"/>
    <x v="1"/>
    <x v="1"/>
    <x v="3"/>
    <d v="2024-06-02T00:00:00"/>
    <s v="O10604"/>
    <d v="2024-06-17T00:00:00"/>
    <x v="4"/>
    <x v="2"/>
    <x v="1"/>
    <n v="4"/>
    <n v="235.88249999999999"/>
    <n v="943.53"/>
    <x v="0"/>
    <n v="7"/>
    <d v="2025-11-05T00:00:00"/>
    <n v="353"/>
    <x v="1"/>
    <n v="1"/>
    <d v="2024-06-09T00:00:00"/>
    <x v="1"/>
    <x v="5"/>
    <x v="6"/>
    <n v="521"/>
    <n v="0"/>
    <x v="1"/>
  </r>
  <r>
    <s v="C3400"/>
    <x v="1"/>
    <x v="0"/>
    <x v="1"/>
    <d v="2025-04-28T00:00:00"/>
    <s v="O7400"/>
    <d v="2024-06-17T00:00:00"/>
    <x v="4"/>
    <x v="4"/>
    <x v="1"/>
    <n v="1"/>
    <n v="746.89"/>
    <n v="746.89"/>
    <x v="2"/>
    <n v="22"/>
    <d v="2024-10-16T00:00:00"/>
    <n v="113"/>
    <x v="0"/>
    <n v="5"/>
    <d v="2025-09-02T00:00:00"/>
    <x v="1"/>
    <x v="5"/>
    <x v="6"/>
    <n v="-194"/>
    <n v="1"/>
    <x v="1"/>
  </r>
  <r>
    <s v="C3215"/>
    <x v="2"/>
    <x v="1"/>
    <x v="2"/>
    <d v="2025-05-26T00:00:00"/>
    <s v="O7215"/>
    <d v="2024-06-17T00:00:00"/>
    <x v="0"/>
    <x v="2"/>
    <x v="3"/>
    <n v="3"/>
    <n v="195.44333333333336"/>
    <n v="586.33000000000004"/>
    <x v="2"/>
    <n v="41"/>
    <d v="2024-09-24T00:00:00"/>
    <n v="465"/>
    <x v="0"/>
    <n v="3"/>
    <d v="2025-10-04T00:00:00"/>
    <x v="2"/>
    <x v="5"/>
    <x v="6"/>
    <n v="-244"/>
    <n v="1"/>
    <x v="1"/>
  </r>
  <r>
    <s v="C3879"/>
    <x v="1"/>
    <x v="1"/>
    <x v="1"/>
    <d v="2023-03-10T00:00:00"/>
    <s v="O7879"/>
    <d v="2024-06-17T00:00:00"/>
    <x v="1"/>
    <x v="2"/>
    <x v="4"/>
    <n v="1"/>
    <n v="808.87"/>
    <n v="808.87"/>
    <x v="2"/>
    <n v="19"/>
    <d v="2024-06-10T00:00:00"/>
    <n v="47"/>
    <x v="0"/>
    <n v="2"/>
    <d v="2025-06-04T00:00:00"/>
    <x v="2"/>
    <x v="5"/>
    <x v="6"/>
    <n v="458"/>
    <n v="1"/>
    <x v="1"/>
  </r>
  <r>
    <s v="C4821"/>
    <x v="0"/>
    <x v="2"/>
    <x v="3"/>
    <d v="2025-07-18T00:00:00"/>
    <s v="O8821"/>
    <d v="2024-06-17T00:00:00"/>
    <x v="3"/>
    <x v="0"/>
    <x v="0"/>
    <n v="2"/>
    <n v="554.13"/>
    <n v="1108.26"/>
    <x v="0"/>
    <n v="19"/>
    <d v="2025-04-21T00:00:00"/>
    <n v="468"/>
    <x v="1"/>
    <n v="2"/>
    <d v="2025-06-14T00:00:00"/>
    <x v="1"/>
    <x v="5"/>
    <x v="6"/>
    <n v="-88"/>
    <n v="0"/>
    <x v="1"/>
  </r>
  <r>
    <s v="C4987"/>
    <x v="0"/>
    <x v="1"/>
    <x v="0"/>
    <d v="2023-12-13T00:00:00"/>
    <s v="O8987"/>
    <d v="2024-06-17T00:00:00"/>
    <x v="0"/>
    <x v="4"/>
    <x v="3"/>
    <n v="5"/>
    <n v="253.61799999999999"/>
    <n v="1268.0899999999999"/>
    <x v="2"/>
    <n v="29"/>
    <d v="2025-03-20T00:00:00"/>
    <n v="352"/>
    <x v="0"/>
    <n v="2"/>
    <d v="2025-04-16T00:00:00"/>
    <x v="1"/>
    <x v="5"/>
    <x v="6"/>
    <n v="463"/>
    <n v="1"/>
    <x v="1"/>
  </r>
  <r>
    <s v="C6461"/>
    <x v="2"/>
    <x v="1"/>
    <x v="4"/>
    <d v="2025-08-21T00:00:00"/>
    <s v="O10461"/>
    <d v="2024-06-17T00:00:00"/>
    <x v="2"/>
    <x v="0"/>
    <x v="2"/>
    <n v="5"/>
    <n v="261.53200000000004"/>
    <n v="1307.6600000000001"/>
    <x v="2"/>
    <n v="29"/>
    <d v="2025-07-29T00:00:00"/>
    <n v="193"/>
    <x v="0"/>
    <n v="3"/>
    <d v="2025-04-26T00:00:00"/>
    <x v="0"/>
    <x v="5"/>
    <x v="6"/>
    <n v="-23"/>
    <n v="1"/>
    <x v="1"/>
  </r>
  <r>
    <s v="C2618"/>
    <x v="1"/>
    <x v="0"/>
    <x v="4"/>
    <d v="2023-06-12T00:00:00"/>
    <s v="O6618"/>
    <d v="2024-06-17T00:00:00"/>
    <x v="4"/>
    <x v="4"/>
    <x v="4"/>
    <n v="4"/>
    <n v="334.48500000000001"/>
    <n v="1337.94"/>
    <x v="0"/>
    <n v="36"/>
    <d v="2025-03-16T00:00:00"/>
    <n v="420"/>
    <x v="0"/>
    <n v="3"/>
    <d v="2025-06-15T00:00:00"/>
    <x v="0"/>
    <x v="5"/>
    <x v="6"/>
    <n v="643"/>
    <n v="1"/>
    <x v="1"/>
  </r>
  <r>
    <s v="C5250"/>
    <x v="0"/>
    <x v="2"/>
    <x v="1"/>
    <d v="2024-09-04T00:00:00"/>
    <s v="O9250"/>
    <d v="2024-06-17T00:00:00"/>
    <x v="4"/>
    <x v="4"/>
    <x v="3"/>
    <n v="4"/>
    <n v="225.53"/>
    <n v="902.12"/>
    <x v="2"/>
    <n v="11"/>
    <d v="2024-12-19T00:00:00"/>
    <n v="496"/>
    <x v="1"/>
    <n v="4"/>
    <d v="2025-11-07T00:00:00"/>
    <x v="0"/>
    <x v="5"/>
    <x v="6"/>
    <n v="106"/>
    <n v="0"/>
    <x v="1"/>
  </r>
  <r>
    <s v="C3242"/>
    <x v="2"/>
    <x v="1"/>
    <x v="1"/>
    <d v="2024-08-25T00:00:00"/>
    <s v="O7242"/>
    <d v="2024-06-18T00:00:00"/>
    <x v="4"/>
    <x v="1"/>
    <x v="2"/>
    <n v="4"/>
    <n v="166.60499999999999"/>
    <n v="666.42"/>
    <x v="2"/>
    <n v="24"/>
    <d v="2025-06-18T00:00:00"/>
    <n v="32"/>
    <x v="0"/>
    <n v="2"/>
    <d v="2025-06-26T00:00:00"/>
    <x v="2"/>
    <x v="6"/>
    <x v="6"/>
    <n v="297"/>
    <n v="1"/>
    <x v="1"/>
  </r>
  <r>
    <s v="C1305"/>
    <x v="0"/>
    <x v="0"/>
    <x v="1"/>
    <d v="2023-10-29T00:00:00"/>
    <s v="O5305"/>
    <d v="2024-06-18T00:00:00"/>
    <x v="2"/>
    <x v="3"/>
    <x v="3"/>
    <n v="5"/>
    <n v="188.886"/>
    <n v="944.43"/>
    <x v="1"/>
    <n v="45"/>
    <d v="2024-04-12T00:00:00"/>
    <n v="366"/>
    <x v="1"/>
    <n v="5"/>
    <d v="2024-10-31T00:00:00"/>
    <x v="2"/>
    <x v="6"/>
    <x v="6"/>
    <n v="166"/>
    <n v="0"/>
    <x v="1"/>
  </r>
  <r>
    <s v="C6717"/>
    <x v="2"/>
    <x v="2"/>
    <x v="4"/>
    <d v="2025-07-04T00:00:00"/>
    <s v="O10717"/>
    <d v="2024-06-18T00:00:00"/>
    <x v="1"/>
    <x v="4"/>
    <x v="3"/>
    <n v="5"/>
    <n v="272.63800000000003"/>
    <n v="1363.19"/>
    <x v="0"/>
    <n v="34"/>
    <d v="2024-08-22T00:00:00"/>
    <n v="488"/>
    <x v="0"/>
    <n v="5"/>
    <d v="2024-02-11T00:00:00"/>
    <x v="2"/>
    <x v="6"/>
    <x v="6"/>
    <n v="-316"/>
    <n v="1"/>
    <x v="1"/>
  </r>
  <r>
    <s v="C2274"/>
    <x v="2"/>
    <x v="0"/>
    <x v="2"/>
    <d v="2025-09-05T00:00:00"/>
    <s v="O6274"/>
    <d v="2024-06-18T00:00:00"/>
    <x v="3"/>
    <x v="3"/>
    <x v="0"/>
    <n v="2"/>
    <n v="585.57000000000005"/>
    <n v="1171.1400000000001"/>
    <x v="2"/>
    <n v="34"/>
    <d v="2024-10-25T00:00:00"/>
    <n v="479"/>
    <x v="0"/>
    <n v="3"/>
    <d v="2025-03-17T00:00:00"/>
    <x v="0"/>
    <x v="6"/>
    <x v="6"/>
    <n v="-315"/>
    <n v="1"/>
    <x v="1"/>
  </r>
  <r>
    <s v="C6128"/>
    <x v="2"/>
    <x v="1"/>
    <x v="2"/>
    <d v="2024-08-27T00:00:00"/>
    <s v="O10128"/>
    <d v="2024-06-18T00:00:00"/>
    <x v="3"/>
    <x v="1"/>
    <x v="1"/>
    <n v="2"/>
    <n v="507.935"/>
    <n v="1015.87"/>
    <x v="2"/>
    <n v="27"/>
    <d v="2025-05-08T00:00:00"/>
    <n v="203"/>
    <x v="1"/>
    <n v="3"/>
    <d v="2025-04-25T00:00:00"/>
    <x v="1"/>
    <x v="6"/>
    <x v="6"/>
    <n v="254"/>
    <n v="0"/>
    <x v="1"/>
  </r>
  <r>
    <s v="C2424"/>
    <x v="0"/>
    <x v="2"/>
    <x v="3"/>
    <d v="2025-04-14T00:00:00"/>
    <s v="O6424"/>
    <d v="2024-06-18T00:00:00"/>
    <x v="1"/>
    <x v="1"/>
    <x v="0"/>
    <n v="2"/>
    <n v="538.245"/>
    <n v="1076.49"/>
    <x v="0"/>
    <n v="18"/>
    <d v="2025-08-05T00:00:00"/>
    <n v="401"/>
    <x v="1"/>
    <n v="3"/>
    <d v="2024-08-21T00:00:00"/>
    <x v="1"/>
    <x v="6"/>
    <x v="6"/>
    <n v="113"/>
    <n v="0"/>
    <x v="1"/>
  </r>
  <r>
    <s v="C3037"/>
    <x v="2"/>
    <x v="0"/>
    <x v="3"/>
    <d v="2024-11-01T00:00:00"/>
    <s v="O7037"/>
    <d v="2024-06-18T00:00:00"/>
    <x v="0"/>
    <x v="0"/>
    <x v="2"/>
    <n v="5"/>
    <n v="274.30200000000002"/>
    <n v="1371.51"/>
    <x v="0"/>
    <n v="18"/>
    <d v="2024-12-25T00:00:00"/>
    <n v="129"/>
    <x v="1"/>
    <n v="3"/>
    <d v="2025-04-19T00:00:00"/>
    <x v="1"/>
    <x v="6"/>
    <x v="6"/>
    <n v="54"/>
    <n v="0"/>
    <x v="1"/>
  </r>
  <r>
    <s v="C6546"/>
    <x v="2"/>
    <x v="1"/>
    <x v="3"/>
    <d v="2024-03-03T00:00:00"/>
    <s v="O10546"/>
    <d v="2024-06-19T00:00:00"/>
    <x v="3"/>
    <x v="4"/>
    <x v="4"/>
    <n v="5"/>
    <n v="77.775999999999996"/>
    <n v="388.88"/>
    <x v="1"/>
    <n v="35"/>
    <d v="2025-01-31T00:00:00"/>
    <n v="165"/>
    <x v="0"/>
    <n v="1"/>
    <d v="2024-12-12T00:00:00"/>
    <x v="1"/>
    <x v="0"/>
    <x v="6"/>
    <n v="334"/>
    <n v="1"/>
    <x v="1"/>
  </r>
  <r>
    <s v="C6475"/>
    <x v="2"/>
    <x v="1"/>
    <x v="1"/>
    <d v="2025-01-01T00:00:00"/>
    <s v="O10475"/>
    <d v="2024-06-19T00:00:00"/>
    <x v="0"/>
    <x v="4"/>
    <x v="3"/>
    <n v="3"/>
    <n v="61.146666666666668"/>
    <n v="183.44"/>
    <x v="0"/>
    <n v="7"/>
    <d v="2024-06-10T00:00:00"/>
    <n v="448"/>
    <x v="1"/>
    <n v="1"/>
    <d v="2025-03-27T00:00:00"/>
    <x v="0"/>
    <x v="0"/>
    <x v="6"/>
    <n v="-205"/>
    <n v="0"/>
    <x v="1"/>
  </r>
  <r>
    <s v="C4402"/>
    <x v="0"/>
    <x v="0"/>
    <x v="1"/>
    <d v="2023-10-12T00:00:00"/>
    <s v="O8402"/>
    <d v="2024-06-19T00:00:00"/>
    <x v="3"/>
    <x v="4"/>
    <x v="2"/>
    <n v="1"/>
    <n v="721"/>
    <n v="721"/>
    <x v="0"/>
    <n v="1"/>
    <d v="2025-05-03T00:00:00"/>
    <n v="163"/>
    <x v="1"/>
    <n v="2"/>
    <d v="2025-06-19T00:00:00"/>
    <x v="1"/>
    <x v="0"/>
    <x v="6"/>
    <n v="569"/>
    <n v="0"/>
    <x v="1"/>
  </r>
  <r>
    <s v="C3677"/>
    <x v="1"/>
    <x v="2"/>
    <x v="2"/>
    <d v="2024-06-24T00:00:00"/>
    <s v="O7677"/>
    <d v="2024-06-19T00:00:00"/>
    <x v="2"/>
    <x v="0"/>
    <x v="0"/>
    <n v="5"/>
    <n v="51.205999999999996"/>
    <n v="256.02999999999997"/>
    <x v="0"/>
    <n v="43"/>
    <d v="2024-11-27T00:00:00"/>
    <n v="386"/>
    <x v="1"/>
    <n v="5"/>
    <d v="2025-05-15T00:00:00"/>
    <x v="1"/>
    <x v="0"/>
    <x v="6"/>
    <n v="156"/>
    <n v="0"/>
    <x v="1"/>
  </r>
  <r>
    <s v="C1923"/>
    <x v="0"/>
    <x v="1"/>
    <x v="2"/>
    <d v="2025-12-03T00:00:00"/>
    <s v="O5923"/>
    <d v="2024-06-19T00:00:00"/>
    <x v="4"/>
    <x v="3"/>
    <x v="1"/>
    <n v="3"/>
    <n v="333.75333333333333"/>
    <n v="1001.26"/>
    <x v="0"/>
    <n v="16"/>
    <d v="2024-12-22T00:00:00"/>
    <n v="83"/>
    <x v="1"/>
    <n v="5"/>
    <d v="2024-10-27T00:00:00"/>
    <x v="1"/>
    <x v="0"/>
    <x v="6"/>
    <n v="-346"/>
    <n v="0"/>
    <x v="1"/>
  </r>
  <r>
    <s v="C1914"/>
    <x v="0"/>
    <x v="2"/>
    <x v="1"/>
    <d v="2024-10-17T00:00:00"/>
    <s v="O5914"/>
    <d v="2024-06-19T00:00:00"/>
    <x v="0"/>
    <x v="3"/>
    <x v="4"/>
    <n v="1"/>
    <n v="1022.84"/>
    <n v="1022.84"/>
    <x v="1"/>
    <n v="30"/>
    <d v="2024-11-17T00:00:00"/>
    <n v="460"/>
    <x v="1"/>
    <n v="2"/>
    <d v="2024-10-29T00:00:00"/>
    <x v="0"/>
    <x v="0"/>
    <x v="6"/>
    <n v="31"/>
    <n v="0"/>
    <x v="1"/>
  </r>
  <r>
    <s v="C2558"/>
    <x v="1"/>
    <x v="1"/>
    <x v="3"/>
    <d v="2024-07-17T00:00:00"/>
    <s v="O6558"/>
    <d v="2024-06-19T00:00:00"/>
    <x v="3"/>
    <x v="4"/>
    <x v="1"/>
    <n v="5"/>
    <n v="70.111999999999995"/>
    <n v="350.56"/>
    <x v="1"/>
    <n v="15"/>
    <d v="2025-06-03T00:00:00"/>
    <n v="497"/>
    <x v="0"/>
    <n v="2"/>
    <d v="2025-02-20T00:00:00"/>
    <x v="1"/>
    <x v="0"/>
    <x v="6"/>
    <n v="321"/>
    <n v="1"/>
    <x v="1"/>
  </r>
  <r>
    <s v="C1364"/>
    <x v="2"/>
    <x v="1"/>
    <x v="4"/>
    <d v="2024-12-09T00:00:00"/>
    <s v="O5364"/>
    <d v="2024-06-19T00:00:00"/>
    <x v="4"/>
    <x v="0"/>
    <x v="4"/>
    <n v="3"/>
    <n v="109.82666666666667"/>
    <n v="329.48"/>
    <x v="2"/>
    <n v="10"/>
    <d v="2025-10-01T00:00:00"/>
    <n v="71"/>
    <x v="0"/>
    <n v="2"/>
    <d v="2024-12-20T00:00:00"/>
    <x v="0"/>
    <x v="0"/>
    <x v="6"/>
    <n v="296"/>
    <n v="1"/>
    <x v="1"/>
  </r>
  <r>
    <s v="C1806"/>
    <x v="2"/>
    <x v="1"/>
    <x v="2"/>
    <d v="2024-11-19T00:00:00"/>
    <s v="O5806"/>
    <d v="2024-06-19T00:00:00"/>
    <x v="1"/>
    <x v="0"/>
    <x v="2"/>
    <n v="1"/>
    <n v="709.62"/>
    <n v="709.62"/>
    <x v="2"/>
    <n v="26"/>
    <d v="2024-10-26T00:00:00"/>
    <n v="341"/>
    <x v="1"/>
    <n v="5"/>
    <d v="2025-01-07T00:00:00"/>
    <x v="2"/>
    <x v="0"/>
    <x v="6"/>
    <n v="-24"/>
    <n v="0"/>
    <x v="1"/>
  </r>
  <r>
    <s v="C5931"/>
    <x v="2"/>
    <x v="0"/>
    <x v="1"/>
    <d v="2024-06-08T00:00:00"/>
    <s v="O9931"/>
    <d v="2024-06-19T00:00:00"/>
    <x v="1"/>
    <x v="0"/>
    <x v="2"/>
    <n v="2"/>
    <n v="501.45"/>
    <n v="1002.9"/>
    <x v="2"/>
    <n v="7"/>
    <d v="2025-02-26T00:00:00"/>
    <n v="57"/>
    <x v="0"/>
    <n v="2"/>
    <d v="2024-08-28T00:00:00"/>
    <x v="0"/>
    <x v="0"/>
    <x v="6"/>
    <n v="263"/>
    <n v="1"/>
    <x v="1"/>
  </r>
  <r>
    <s v="C6644"/>
    <x v="2"/>
    <x v="1"/>
    <x v="0"/>
    <d v="2023-09-18T00:00:00"/>
    <s v="O10644"/>
    <d v="2024-06-20T00:00:00"/>
    <x v="4"/>
    <x v="3"/>
    <x v="0"/>
    <n v="1"/>
    <n v="1247.78"/>
    <n v="1247.78"/>
    <x v="0"/>
    <n v="34"/>
    <d v="2025-07-04T00:00:00"/>
    <n v="392"/>
    <x v="1"/>
    <n v="2"/>
    <d v="2025-04-03T00:00:00"/>
    <x v="0"/>
    <x v="1"/>
    <x v="6"/>
    <n v="655"/>
    <n v="0"/>
    <x v="1"/>
  </r>
  <r>
    <s v="C3551"/>
    <x v="0"/>
    <x v="0"/>
    <x v="0"/>
    <d v="2024-10-27T00:00:00"/>
    <s v="O7551"/>
    <d v="2024-06-20T00:00:00"/>
    <x v="4"/>
    <x v="3"/>
    <x v="2"/>
    <n v="2"/>
    <n v="395.59"/>
    <n v="791.18"/>
    <x v="0"/>
    <n v="10"/>
    <d v="2025-10-01T00:00:00"/>
    <n v="229"/>
    <x v="1"/>
    <n v="5"/>
    <d v="2024-12-14T00:00:00"/>
    <x v="2"/>
    <x v="1"/>
    <x v="6"/>
    <n v="339"/>
    <n v="0"/>
    <x v="1"/>
  </r>
  <r>
    <s v="C2614"/>
    <x v="0"/>
    <x v="0"/>
    <x v="1"/>
    <d v="2024-05-02T00:00:00"/>
    <s v="O6614"/>
    <d v="2024-06-20T00:00:00"/>
    <x v="3"/>
    <x v="1"/>
    <x v="1"/>
    <n v="4"/>
    <n v="190.87"/>
    <n v="763.48"/>
    <x v="1"/>
    <n v="9"/>
    <d v="2025-01-21T00:00:00"/>
    <n v="473"/>
    <x v="0"/>
    <n v="3"/>
    <d v="2024-03-09T00:00:00"/>
    <x v="0"/>
    <x v="1"/>
    <x v="6"/>
    <n v="264"/>
    <n v="1"/>
    <x v="1"/>
  </r>
  <r>
    <s v="C4833"/>
    <x v="0"/>
    <x v="1"/>
    <x v="0"/>
    <d v="2024-12-30T00:00:00"/>
    <s v="O8833"/>
    <d v="2024-06-20T00:00:00"/>
    <x v="4"/>
    <x v="0"/>
    <x v="4"/>
    <n v="5"/>
    <n v="286.06200000000001"/>
    <n v="1430.31"/>
    <x v="2"/>
    <n v="37"/>
    <d v="2025-02-06T00:00:00"/>
    <n v="234"/>
    <x v="0"/>
    <n v="4"/>
    <d v="2024-09-24T00:00:00"/>
    <x v="1"/>
    <x v="1"/>
    <x v="6"/>
    <n v="38"/>
    <n v="1"/>
    <x v="1"/>
  </r>
  <r>
    <s v="C4413"/>
    <x v="2"/>
    <x v="0"/>
    <x v="3"/>
    <d v="2025-07-08T00:00:00"/>
    <s v="O8413"/>
    <d v="2024-06-20T00:00:00"/>
    <x v="3"/>
    <x v="0"/>
    <x v="1"/>
    <n v="4"/>
    <n v="148.99"/>
    <n v="595.96"/>
    <x v="2"/>
    <n v="39"/>
    <d v="2025-11-08T00:00:00"/>
    <n v="2"/>
    <x v="1"/>
    <n v="2"/>
    <d v="2024-11-20T00:00:00"/>
    <x v="2"/>
    <x v="1"/>
    <x v="6"/>
    <n v="123"/>
    <n v="0"/>
    <x v="1"/>
  </r>
  <r>
    <s v="C1166"/>
    <x v="1"/>
    <x v="2"/>
    <x v="0"/>
    <d v="2025-06-15T00:00:00"/>
    <s v="O5166"/>
    <d v="2024-06-20T00:00:00"/>
    <x v="1"/>
    <x v="4"/>
    <x v="2"/>
    <n v="1"/>
    <n v="1058.6099999999999"/>
    <n v="1058.6099999999999"/>
    <x v="0"/>
    <n v="11"/>
    <d v="2025-10-02T00:00:00"/>
    <n v="389"/>
    <x v="0"/>
    <n v="1"/>
    <d v="2024-12-31T00:00:00"/>
    <x v="2"/>
    <x v="1"/>
    <x v="6"/>
    <n v="109"/>
    <n v="1"/>
    <x v="1"/>
  </r>
  <r>
    <s v="C5743"/>
    <x v="0"/>
    <x v="0"/>
    <x v="2"/>
    <d v="2025-03-03T00:00:00"/>
    <s v="O9743"/>
    <d v="2024-06-21T00:00:00"/>
    <x v="3"/>
    <x v="0"/>
    <x v="4"/>
    <n v="5"/>
    <n v="63.48"/>
    <n v="317.39999999999998"/>
    <x v="2"/>
    <n v="47"/>
    <d v="2025-04-08T00:00:00"/>
    <n v="500"/>
    <x v="0"/>
    <n v="4"/>
    <d v="2025-03-06T00:00:00"/>
    <x v="2"/>
    <x v="2"/>
    <x v="6"/>
    <n v="36"/>
    <n v="1"/>
    <x v="1"/>
  </r>
  <r>
    <s v="C4291"/>
    <x v="0"/>
    <x v="2"/>
    <x v="3"/>
    <d v="2024-09-25T00:00:00"/>
    <s v="O8291"/>
    <d v="2024-06-21T00:00:00"/>
    <x v="0"/>
    <x v="2"/>
    <x v="3"/>
    <n v="2"/>
    <n v="421.91500000000002"/>
    <n v="843.83"/>
    <x v="2"/>
    <n v="6"/>
    <d v="2025-02-26T00:00:00"/>
    <n v="131"/>
    <x v="0"/>
    <n v="4"/>
    <d v="2025-02-04T00:00:00"/>
    <x v="2"/>
    <x v="2"/>
    <x v="6"/>
    <n v="154"/>
    <n v="1"/>
    <x v="1"/>
  </r>
  <r>
    <s v="C2591"/>
    <x v="0"/>
    <x v="1"/>
    <x v="0"/>
    <d v="2024-06-17T00:00:00"/>
    <s v="O6591"/>
    <d v="2024-06-21T00:00:00"/>
    <x v="0"/>
    <x v="0"/>
    <x v="0"/>
    <n v="3"/>
    <n v="327.21999999999997"/>
    <n v="981.66"/>
    <x v="2"/>
    <n v="46"/>
    <d v="2024-11-11T00:00:00"/>
    <n v="173"/>
    <x v="0"/>
    <n v="5"/>
    <d v="2024-09-27T00:00:00"/>
    <x v="0"/>
    <x v="2"/>
    <x v="6"/>
    <n v="147"/>
    <n v="1"/>
    <x v="1"/>
  </r>
  <r>
    <s v="C5694"/>
    <x v="2"/>
    <x v="0"/>
    <x v="2"/>
    <d v="2024-08-12T00:00:00"/>
    <s v="O9694"/>
    <d v="2024-06-21T00:00:00"/>
    <x v="2"/>
    <x v="1"/>
    <x v="3"/>
    <n v="5"/>
    <n v="241.82199999999997"/>
    <n v="1209.1099999999999"/>
    <x v="0"/>
    <n v="13"/>
    <d v="2024-11-10T00:00:00"/>
    <n v="108"/>
    <x v="1"/>
    <n v="2"/>
    <d v="2025-08-06T00:00:00"/>
    <x v="0"/>
    <x v="2"/>
    <x v="6"/>
    <n v="90"/>
    <n v="0"/>
    <x v="1"/>
  </r>
  <r>
    <s v="C6048"/>
    <x v="2"/>
    <x v="2"/>
    <x v="1"/>
    <d v="2024-10-03T00:00:00"/>
    <s v="O10048"/>
    <d v="2024-06-21T00:00:00"/>
    <x v="0"/>
    <x v="1"/>
    <x v="1"/>
    <n v="5"/>
    <n v="131.102"/>
    <n v="655.51"/>
    <x v="2"/>
    <n v="42"/>
    <d v="2024-11-11T00:00:00"/>
    <n v="298"/>
    <x v="0"/>
    <n v="1"/>
    <d v="2025-05-01T00:00:00"/>
    <x v="1"/>
    <x v="2"/>
    <x v="6"/>
    <n v="39"/>
    <n v="1"/>
    <x v="1"/>
  </r>
  <r>
    <s v="C5862"/>
    <x v="2"/>
    <x v="0"/>
    <x v="1"/>
    <d v="2025-01-26T00:00:00"/>
    <s v="O9862"/>
    <d v="2024-06-21T00:00:00"/>
    <x v="2"/>
    <x v="1"/>
    <x v="0"/>
    <n v="5"/>
    <n v="167.398"/>
    <n v="836.99"/>
    <x v="1"/>
    <n v="22"/>
    <d v="2025-04-02T00:00:00"/>
    <n v="58"/>
    <x v="1"/>
    <n v="5"/>
    <d v="2024-10-24T00:00:00"/>
    <x v="0"/>
    <x v="2"/>
    <x v="6"/>
    <n v="66"/>
    <n v="0"/>
    <x v="1"/>
  </r>
  <r>
    <s v="C6260"/>
    <x v="1"/>
    <x v="1"/>
    <x v="0"/>
    <d v="2025-05-29T00:00:00"/>
    <s v="O10260"/>
    <d v="2024-06-21T00:00:00"/>
    <x v="2"/>
    <x v="3"/>
    <x v="4"/>
    <n v="4"/>
    <n v="328.04"/>
    <n v="1312.16"/>
    <x v="0"/>
    <n v="6"/>
    <d v="2025-05-16T00:00:00"/>
    <n v="361"/>
    <x v="0"/>
    <n v="3"/>
    <d v="2025-07-29T00:00:00"/>
    <x v="0"/>
    <x v="2"/>
    <x v="6"/>
    <n v="-13"/>
    <n v="1"/>
    <x v="1"/>
  </r>
  <r>
    <s v="C2459"/>
    <x v="2"/>
    <x v="2"/>
    <x v="0"/>
    <d v="2024-10-18T00:00:00"/>
    <s v="O6459"/>
    <d v="2024-06-21T00:00:00"/>
    <x v="1"/>
    <x v="3"/>
    <x v="3"/>
    <n v="2"/>
    <n v="558.30999999999995"/>
    <n v="1116.6199999999999"/>
    <x v="2"/>
    <n v="3"/>
    <d v="2024-11-19T00:00:00"/>
    <n v="82"/>
    <x v="0"/>
    <n v="3"/>
    <d v="2024-12-10T00:00:00"/>
    <x v="0"/>
    <x v="2"/>
    <x v="6"/>
    <n v="32"/>
    <n v="1"/>
    <x v="1"/>
  </r>
  <r>
    <s v="C5900"/>
    <x v="1"/>
    <x v="1"/>
    <x v="1"/>
    <d v="2024-08-16T00:00:00"/>
    <s v="O9900"/>
    <d v="2024-06-21T00:00:00"/>
    <x v="4"/>
    <x v="2"/>
    <x v="2"/>
    <n v="1"/>
    <n v="1464.16"/>
    <n v="1464.16"/>
    <x v="2"/>
    <n v="2"/>
    <d v="2025-03-05T00:00:00"/>
    <n v="340"/>
    <x v="1"/>
    <n v="5"/>
    <d v="2024-01-12T00:00:00"/>
    <x v="2"/>
    <x v="2"/>
    <x v="6"/>
    <n v="201"/>
    <n v="0"/>
    <x v="1"/>
  </r>
  <r>
    <s v="C5309"/>
    <x v="0"/>
    <x v="0"/>
    <x v="0"/>
    <d v="2024-01-23T00:00:00"/>
    <s v="O9309"/>
    <d v="2024-06-21T00:00:00"/>
    <x v="2"/>
    <x v="2"/>
    <x v="0"/>
    <n v="3"/>
    <n v="119.81666666666666"/>
    <n v="359.45"/>
    <x v="2"/>
    <n v="30"/>
    <d v="2025-04-25T00:00:00"/>
    <n v="155"/>
    <x v="1"/>
    <n v="2"/>
    <d v="2024-10-29T00:00:00"/>
    <x v="1"/>
    <x v="2"/>
    <x v="6"/>
    <n v="458"/>
    <n v="0"/>
    <x v="1"/>
  </r>
  <r>
    <s v="C3251"/>
    <x v="0"/>
    <x v="0"/>
    <x v="4"/>
    <d v="2025-12-01T00:00:00"/>
    <s v="O7251"/>
    <d v="2024-06-22T00:00:00"/>
    <x v="3"/>
    <x v="3"/>
    <x v="0"/>
    <n v="3"/>
    <n v="243.04"/>
    <n v="729.12"/>
    <x v="0"/>
    <n v="5"/>
    <d v="2024-09-30T00:00:00"/>
    <n v="216"/>
    <x v="0"/>
    <n v="5"/>
    <d v="2025-01-13T00:00:00"/>
    <x v="2"/>
    <x v="3"/>
    <x v="6"/>
    <n v="-427"/>
    <n v="1"/>
    <x v="1"/>
  </r>
  <r>
    <s v="C4974"/>
    <x v="0"/>
    <x v="2"/>
    <x v="2"/>
    <d v="2025-03-26T00:00:00"/>
    <s v="O8974"/>
    <d v="2024-06-22T00:00:00"/>
    <x v="4"/>
    <x v="1"/>
    <x v="4"/>
    <n v="5"/>
    <n v="47.902000000000001"/>
    <n v="239.51"/>
    <x v="0"/>
    <n v="47"/>
    <d v="2025-04-13T00:00:00"/>
    <n v="487"/>
    <x v="0"/>
    <n v="2"/>
    <d v="2024-08-11T00:00:00"/>
    <x v="2"/>
    <x v="3"/>
    <x v="6"/>
    <n v="18"/>
    <n v="1"/>
    <x v="1"/>
  </r>
  <r>
    <s v="C6050"/>
    <x v="0"/>
    <x v="0"/>
    <x v="3"/>
    <d v="2024-11-28T00:00:00"/>
    <s v="O10050"/>
    <d v="2024-06-22T00:00:00"/>
    <x v="2"/>
    <x v="0"/>
    <x v="0"/>
    <n v="1"/>
    <n v="377.81"/>
    <n v="377.81"/>
    <x v="0"/>
    <n v="47"/>
    <d v="2024-09-19T00:00:00"/>
    <n v="290"/>
    <x v="1"/>
    <n v="4"/>
    <d v="2024-01-09T00:00:00"/>
    <x v="0"/>
    <x v="3"/>
    <x v="6"/>
    <n v="-70"/>
    <n v="0"/>
    <x v="1"/>
  </r>
  <r>
    <s v="C2577"/>
    <x v="1"/>
    <x v="1"/>
    <x v="1"/>
    <d v="2024-02-08T00:00:00"/>
    <s v="O6577"/>
    <d v="2024-06-22T00:00:00"/>
    <x v="3"/>
    <x v="2"/>
    <x v="4"/>
    <n v="1"/>
    <n v="1043"/>
    <n v="1043"/>
    <x v="2"/>
    <n v="25"/>
    <d v="2025-09-07T00:00:00"/>
    <n v="214"/>
    <x v="0"/>
    <n v="5"/>
    <d v="2025-08-01T00:00:00"/>
    <x v="1"/>
    <x v="3"/>
    <x v="6"/>
    <n v="577"/>
    <n v="1"/>
    <x v="1"/>
  </r>
  <r>
    <s v="C5365"/>
    <x v="0"/>
    <x v="1"/>
    <x v="4"/>
    <d v="2024-04-18T00:00:00"/>
    <s v="O9365"/>
    <d v="2024-06-22T00:00:00"/>
    <x v="2"/>
    <x v="4"/>
    <x v="4"/>
    <n v="3"/>
    <n v="483.28999999999996"/>
    <n v="1449.87"/>
    <x v="1"/>
    <n v="43"/>
    <d v="2025-02-26T00:00:00"/>
    <n v="189"/>
    <x v="0"/>
    <n v="2"/>
    <d v="2024-03-10T00:00:00"/>
    <x v="2"/>
    <x v="3"/>
    <x v="6"/>
    <n v="314"/>
    <n v="1"/>
    <x v="1"/>
  </r>
  <r>
    <s v="C2279"/>
    <x v="2"/>
    <x v="2"/>
    <x v="2"/>
    <d v="2025-05-22T00:00:00"/>
    <s v="O6279"/>
    <d v="2024-06-22T00:00:00"/>
    <x v="0"/>
    <x v="3"/>
    <x v="0"/>
    <n v="1"/>
    <n v="1161.05"/>
    <n v="1161.05"/>
    <x v="0"/>
    <n v="22"/>
    <d v="2024-09-28T00:00:00"/>
    <n v="158"/>
    <x v="1"/>
    <n v="4"/>
    <d v="2024-08-25T00:00:00"/>
    <x v="0"/>
    <x v="3"/>
    <x v="6"/>
    <n v="-236"/>
    <n v="0"/>
    <x v="1"/>
  </r>
  <r>
    <s v="C2164"/>
    <x v="0"/>
    <x v="1"/>
    <x v="2"/>
    <d v="2024-07-25T00:00:00"/>
    <s v="O6164"/>
    <d v="2024-06-22T00:00:00"/>
    <x v="3"/>
    <x v="4"/>
    <x v="3"/>
    <n v="4"/>
    <n v="286.76499999999999"/>
    <n v="1147.06"/>
    <x v="2"/>
    <n v="8"/>
    <d v="2024-12-28T00:00:00"/>
    <n v="482"/>
    <x v="0"/>
    <n v="1"/>
    <d v="2024-11-30T00:00:00"/>
    <x v="1"/>
    <x v="3"/>
    <x v="6"/>
    <n v="156"/>
    <n v="1"/>
    <x v="1"/>
  </r>
  <r>
    <s v="C2012"/>
    <x v="0"/>
    <x v="2"/>
    <x v="4"/>
    <d v="2023-02-09T00:00:00"/>
    <s v="O6012"/>
    <d v="2024-06-22T00:00:00"/>
    <x v="3"/>
    <x v="4"/>
    <x v="4"/>
    <n v="5"/>
    <n v="219.64400000000001"/>
    <n v="1098.22"/>
    <x v="2"/>
    <n v="22"/>
    <d v="2025-08-04T00:00:00"/>
    <n v="5"/>
    <x v="0"/>
    <n v="1"/>
    <d v="2025-10-06T00:00:00"/>
    <x v="0"/>
    <x v="3"/>
    <x v="6"/>
    <n v="907"/>
    <n v="1"/>
    <x v="1"/>
  </r>
  <r>
    <s v="C5065"/>
    <x v="1"/>
    <x v="2"/>
    <x v="3"/>
    <d v="2025-07-31T00:00:00"/>
    <s v="O9065"/>
    <d v="2024-06-22T00:00:00"/>
    <x v="4"/>
    <x v="1"/>
    <x v="4"/>
    <n v="2"/>
    <n v="216.75"/>
    <n v="433.5"/>
    <x v="0"/>
    <n v="43"/>
    <d v="2025-05-20T00:00:00"/>
    <n v="28"/>
    <x v="1"/>
    <n v="1"/>
    <d v="2025-02-25T00:00:00"/>
    <x v="2"/>
    <x v="3"/>
    <x v="6"/>
    <n v="-72"/>
    <n v="0"/>
    <x v="1"/>
  </r>
  <r>
    <s v="C5485"/>
    <x v="0"/>
    <x v="2"/>
    <x v="2"/>
    <d v="2025-01-21T00:00:00"/>
    <s v="O9485"/>
    <d v="2024-06-22T00:00:00"/>
    <x v="3"/>
    <x v="1"/>
    <x v="3"/>
    <n v="4"/>
    <n v="30.36"/>
    <n v="121.44"/>
    <x v="0"/>
    <n v="48"/>
    <d v="2025-04-03T00:00:00"/>
    <n v="431"/>
    <x v="1"/>
    <n v="1"/>
    <d v="2025-01-19T00:00:00"/>
    <x v="0"/>
    <x v="3"/>
    <x v="6"/>
    <n v="72"/>
    <n v="0"/>
    <x v="1"/>
  </r>
  <r>
    <s v="C5769"/>
    <x v="2"/>
    <x v="1"/>
    <x v="1"/>
    <d v="2024-08-10T00:00:00"/>
    <s v="O9769"/>
    <d v="2024-06-22T00:00:00"/>
    <x v="2"/>
    <x v="4"/>
    <x v="1"/>
    <n v="4"/>
    <n v="166.49"/>
    <n v="665.96"/>
    <x v="0"/>
    <n v="33"/>
    <d v="2024-11-16T00:00:00"/>
    <n v="40"/>
    <x v="1"/>
    <n v="5"/>
    <d v="2025-11-04T00:00:00"/>
    <x v="0"/>
    <x v="3"/>
    <x v="6"/>
    <n v="98"/>
    <n v="0"/>
    <x v="1"/>
  </r>
  <r>
    <s v="C3167"/>
    <x v="1"/>
    <x v="1"/>
    <x v="1"/>
    <d v="2025-04-28T00:00:00"/>
    <s v="O7167"/>
    <d v="2024-06-22T00:00:00"/>
    <x v="0"/>
    <x v="2"/>
    <x v="2"/>
    <n v="4"/>
    <n v="113.015"/>
    <n v="452.06"/>
    <x v="1"/>
    <n v="14"/>
    <d v="2024-10-18T00:00:00"/>
    <n v="416"/>
    <x v="0"/>
    <n v="4"/>
    <d v="2024-10-16T00:00:00"/>
    <x v="2"/>
    <x v="3"/>
    <x v="6"/>
    <n v="-192"/>
    <n v="1"/>
    <x v="1"/>
  </r>
  <r>
    <s v="C5349"/>
    <x v="1"/>
    <x v="1"/>
    <x v="3"/>
    <d v="2024-09-10T00:00:00"/>
    <s v="O9349"/>
    <d v="2024-06-23T00:00:00"/>
    <x v="3"/>
    <x v="0"/>
    <x v="3"/>
    <n v="1"/>
    <n v="1042.3499999999999"/>
    <n v="1042.3499999999999"/>
    <x v="1"/>
    <n v="50"/>
    <d v="2025-01-03T00:00:00"/>
    <n v="189"/>
    <x v="0"/>
    <n v="2"/>
    <d v="2024-09-21T00:00:00"/>
    <x v="0"/>
    <x v="4"/>
    <x v="6"/>
    <n v="115"/>
    <n v="1"/>
    <x v="1"/>
  </r>
  <r>
    <s v="C6857"/>
    <x v="1"/>
    <x v="1"/>
    <x v="0"/>
    <d v="2023-10-21T00:00:00"/>
    <s v="O10857"/>
    <d v="2024-06-23T00:00:00"/>
    <x v="4"/>
    <x v="4"/>
    <x v="0"/>
    <n v="3"/>
    <n v="214.03333333333333"/>
    <n v="642.1"/>
    <x v="1"/>
    <n v="27"/>
    <d v="2025-07-01T00:00:00"/>
    <n v="471"/>
    <x v="1"/>
    <n v="3"/>
    <d v="2025-04-29T00:00:00"/>
    <x v="0"/>
    <x v="4"/>
    <x v="6"/>
    <n v="619"/>
    <n v="0"/>
    <x v="1"/>
  </r>
  <r>
    <s v="C2060"/>
    <x v="1"/>
    <x v="0"/>
    <x v="3"/>
    <d v="2024-04-07T00:00:00"/>
    <s v="O6060"/>
    <d v="2024-06-23T00:00:00"/>
    <x v="4"/>
    <x v="2"/>
    <x v="2"/>
    <n v="1"/>
    <n v="1217.29"/>
    <n v="1217.29"/>
    <x v="0"/>
    <n v="44"/>
    <d v="2025-09-06T00:00:00"/>
    <n v="99"/>
    <x v="0"/>
    <n v="4"/>
    <d v="2024-08-25T00:00:00"/>
    <x v="0"/>
    <x v="4"/>
    <x v="6"/>
    <n v="517"/>
    <n v="1"/>
    <x v="1"/>
  </r>
  <r>
    <s v="C3619"/>
    <x v="2"/>
    <x v="1"/>
    <x v="3"/>
    <d v="2023-12-24T00:00:00"/>
    <s v="O7619"/>
    <d v="2024-06-23T00:00:00"/>
    <x v="0"/>
    <x v="0"/>
    <x v="3"/>
    <n v="3"/>
    <n v="319.86"/>
    <n v="959.58"/>
    <x v="1"/>
    <n v="46"/>
    <d v="2025-04-18T00:00:00"/>
    <n v="120"/>
    <x v="0"/>
    <n v="1"/>
    <d v="2025-02-24T00:00:00"/>
    <x v="0"/>
    <x v="4"/>
    <x v="6"/>
    <n v="481"/>
    <n v="1"/>
    <x v="1"/>
  </r>
  <r>
    <s v="C4125"/>
    <x v="0"/>
    <x v="2"/>
    <x v="2"/>
    <d v="2024-08-11T00:00:00"/>
    <s v="O8125"/>
    <d v="2024-06-23T00:00:00"/>
    <x v="0"/>
    <x v="2"/>
    <x v="4"/>
    <n v="5"/>
    <n v="27.762"/>
    <n v="138.81"/>
    <x v="2"/>
    <n v="25"/>
    <d v="2025-02-20T00:00:00"/>
    <n v="72"/>
    <x v="1"/>
    <n v="2"/>
    <d v="2025-01-31T00:00:00"/>
    <x v="0"/>
    <x v="4"/>
    <x v="6"/>
    <n v="193"/>
    <n v="0"/>
    <x v="1"/>
  </r>
  <r>
    <s v="C4295"/>
    <x v="1"/>
    <x v="0"/>
    <x v="2"/>
    <d v="2023-12-21T00:00:00"/>
    <s v="O8295"/>
    <d v="2024-06-24T00:00:00"/>
    <x v="2"/>
    <x v="3"/>
    <x v="0"/>
    <n v="5"/>
    <n v="46.577999999999996"/>
    <n v="232.89"/>
    <x v="1"/>
    <n v="9"/>
    <d v="2025-03-05T00:00:00"/>
    <n v="108"/>
    <x v="1"/>
    <n v="5"/>
    <d v="2024-10-23T00:00:00"/>
    <x v="2"/>
    <x v="5"/>
    <x v="6"/>
    <n v="440"/>
    <n v="0"/>
    <x v="1"/>
  </r>
  <r>
    <s v="C5925"/>
    <x v="0"/>
    <x v="2"/>
    <x v="1"/>
    <d v="2024-11-18T00:00:00"/>
    <s v="O9925"/>
    <d v="2024-06-24T00:00:00"/>
    <x v="1"/>
    <x v="3"/>
    <x v="2"/>
    <n v="3"/>
    <n v="236.16"/>
    <n v="708.48"/>
    <x v="1"/>
    <n v="42"/>
    <d v="2025-12-06T00:00:00"/>
    <n v="207"/>
    <x v="0"/>
    <n v="3"/>
    <d v="2024-10-24T00:00:00"/>
    <x v="1"/>
    <x v="5"/>
    <x v="6"/>
    <n v="383"/>
    <n v="1"/>
    <x v="1"/>
  </r>
  <r>
    <s v="C3525"/>
    <x v="0"/>
    <x v="2"/>
    <x v="0"/>
    <d v="2023-10-10T00:00:00"/>
    <s v="O7525"/>
    <d v="2024-06-24T00:00:00"/>
    <x v="3"/>
    <x v="2"/>
    <x v="4"/>
    <n v="3"/>
    <n v="326.98666666666668"/>
    <n v="980.96"/>
    <x v="1"/>
    <n v="41"/>
    <d v="2025-04-21T00:00:00"/>
    <n v="84"/>
    <x v="1"/>
    <n v="3"/>
    <d v="2025-03-05T00:00:00"/>
    <x v="0"/>
    <x v="5"/>
    <x v="6"/>
    <n v="559"/>
    <n v="0"/>
    <x v="1"/>
  </r>
  <r>
    <s v="C3617"/>
    <x v="1"/>
    <x v="0"/>
    <x v="3"/>
    <d v="2025-05-13T00:00:00"/>
    <s v="O7617"/>
    <d v="2024-06-24T00:00:00"/>
    <x v="4"/>
    <x v="1"/>
    <x v="1"/>
    <n v="5"/>
    <n v="136.666"/>
    <n v="683.33"/>
    <x v="2"/>
    <n v="10"/>
    <d v="2025-08-08T00:00:00"/>
    <n v="52"/>
    <x v="1"/>
    <n v="5"/>
    <d v="2025-12-07T00:00:00"/>
    <x v="1"/>
    <x v="5"/>
    <x v="6"/>
    <n v="87"/>
    <n v="0"/>
    <x v="1"/>
  </r>
  <r>
    <s v="C4537"/>
    <x v="2"/>
    <x v="0"/>
    <x v="3"/>
    <d v="2025-05-31T00:00:00"/>
    <s v="O8537"/>
    <d v="2024-06-25T00:00:00"/>
    <x v="3"/>
    <x v="2"/>
    <x v="3"/>
    <n v="1"/>
    <n v="642.39"/>
    <n v="642.39"/>
    <x v="2"/>
    <n v="17"/>
    <d v="2024-09-14T00:00:00"/>
    <n v="347"/>
    <x v="1"/>
    <n v="2"/>
    <d v="2024-08-31T00:00:00"/>
    <x v="0"/>
    <x v="6"/>
    <x v="6"/>
    <n v="-259"/>
    <n v="0"/>
    <x v="1"/>
  </r>
  <r>
    <s v="C4886"/>
    <x v="1"/>
    <x v="2"/>
    <x v="4"/>
    <d v="2024-01-14T00:00:00"/>
    <s v="O8886"/>
    <d v="2024-06-25T00:00:00"/>
    <x v="2"/>
    <x v="4"/>
    <x v="4"/>
    <n v="5"/>
    <n v="234.73000000000002"/>
    <n v="1173.6500000000001"/>
    <x v="1"/>
    <n v="3"/>
    <d v="2025-01-13T00:00:00"/>
    <n v="260"/>
    <x v="0"/>
    <n v="1"/>
    <d v="2025-10-06T00:00:00"/>
    <x v="1"/>
    <x v="6"/>
    <x v="6"/>
    <n v="365"/>
    <n v="1"/>
    <x v="1"/>
  </r>
  <r>
    <s v="C4126"/>
    <x v="0"/>
    <x v="0"/>
    <x v="3"/>
    <d v="2024-08-20T00:00:00"/>
    <s v="O8126"/>
    <d v="2024-06-25T00:00:00"/>
    <x v="0"/>
    <x v="3"/>
    <x v="0"/>
    <n v="5"/>
    <n v="229.83"/>
    <n v="1149.1500000000001"/>
    <x v="1"/>
    <n v="49"/>
    <d v="2024-10-25T00:00:00"/>
    <n v="275"/>
    <x v="0"/>
    <n v="1"/>
    <d v="2024-06-11T00:00:00"/>
    <x v="2"/>
    <x v="6"/>
    <x v="6"/>
    <n v="66"/>
    <n v="1"/>
    <x v="1"/>
  </r>
  <r>
    <s v="C1964"/>
    <x v="2"/>
    <x v="1"/>
    <x v="2"/>
    <d v="2024-07-15T00:00:00"/>
    <s v="O5964"/>
    <d v="2024-06-25T00:00:00"/>
    <x v="4"/>
    <x v="3"/>
    <x v="4"/>
    <n v="3"/>
    <n v="280.23666666666668"/>
    <n v="840.71"/>
    <x v="0"/>
    <n v="19"/>
    <d v="2025-01-05T00:00:00"/>
    <n v="315"/>
    <x v="1"/>
    <n v="2"/>
    <d v="2025-04-19T00:00:00"/>
    <x v="2"/>
    <x v="6"/>
    <x v="6"/>
    <n v="174"/>
    <n v="0"/>
    <x v="1"/>
  </r>
  <r>
    <s v="C5252"/>
    <x v="2"/>
    <x v="2"/>
    <x v="2"/>
    <d v="2024-05-17T00:00:00"/>
    <s v="O9252"/>
    <d v="2024-06-25T00:00:00"/>
    <x v="1"/>
    <x v="3"/>
    <x v="1"/>
    <n v="3"/>
    <n v="324.15666666666669"/>
    <n v="972.47"/>
    <x v="2"/>
    <n v="21"/>
    <d v="2024-09-25T00:00:00"/>
    <n v="449"/>
    <x v="1"/>
    <n v="1"/>
    <d v="2024-10-26T00:00:00"/>
    <x v="0"/>
    <x v="6"/>
    <x v="6"/>
    <n v="131"/>
    <n v="0"/>
    <x v="1"/>
  </r>
  <r>
    <s v="C2712"/>
    <x v="2"/>
    <x v="2"/>
    <x v="1"/>
    <d v="2025-02-03T00:00:00"/>
    <s v="O6712"/>
    <d v="2024-06-25T00:00:00"/>
    <x v="2"/>
    <x v="4"/>
    <x v="1"/>
    <n v="2"/>
    <n v="663.58"/>
    <n v="1327.16"/>
    <x v="0"/>
    <n v="33"/>
    <d v="2024-12-29T00:00:00"/>
    <n v="44"/>
    <x v="1"/>
    <n v="1"/>
    <d v="2024-07-11T00:00:00"/>
    <x v="1"/>
    <x v="6"/>
    <x v="6"/>
    <n v="-36"/>
    <n v="0"/>
    <x v="1"/>
  </r>
  <r>
    <s v="C4070"/>
    <x v="2"/>
    <x v="1"/>
    <x v="3"/>
    <d v="2024-08-13T00:00:00"/>
    <s v="O8070"/>
    <d v="2024-06-25T00:00:00"/>
    <x v="2"/>
    <x v="3"/>
    <x v="2"/>
    <n v="5"/>
    <n v="222.42800000000003"/>
    <n v="1112.1400000000001"/>
    <x v="1"/>
    <n v="4"/>
    <d v="2024-10-20T00:00:00"/>
    <n v="131"/>
    <x v="1"/>
    <n v="3"/>
    <d v="2025-08-14T00:00:00"/>
    <x v="0"/>
    <x v="6"/>
    <x v="6"/>
    <n v="68"/>
    <n v="0"/>
    <x v="1"/>
  </r>
  <r>
    <s v="C2764"/>
    <x v="2"/>
    <x v="1"/>
    <x v="3"/>
    <d v="2023-10-09T00:00:00"/>
    <s v="O6764"/>
    <d v="2024-06-25T00:00:00"/>
    <x v="3"/>
    <x v="2"/>
    <x v="2"/>
    <n v="1"/>
    <n v="749.06"/>
    <n v="749.06"/>
    <x v="0"/>
    <n v="36"/>
    <d v="2024-09-23T00:00:00"/>
    <n v="310"/>
    <x v="1"/>
    <n v="1"/>
    <d v="2025-02-16T00:00:00"/>
    <x v="2"/>
    <x v="6"/>
    <x v="6"/>
    <n v="350"/>
    <n v="0"/>
    <x v="1"/>
  </r>
  <r>
    <s v="C3202"/>
    <x v="1"/>
    <x v="2"/>
    <x v="2"/>
    <d v="2024-09-23T00:00:00"/>
    <s v="O7202"/>
    <d v="2024-06-25T00:00:00"/>
    <x v="3"/>
    <x v="0"/>
    <x v="2"/>
    <n v="1"/>
    <n v="175.77"/>
    <n v="175.77"/>
    <x v="1"/>
    <n v="17"/>
    <d v="2024-04-12T00:00:00"/>
    <n v="421"/>
    <x v="0"/>
    <n v="2"/>
    <d v="2025-12-05T00:00:00"/>
    <x v="2"/>
    <x v="6"/>
    <x v="6"/>
    <n v="-164"/>
    <n v="1"/>
    <x v="1"/>
  </r>
  <r>
    <s v="C5896"/>
    <x v="1"/>
    <x v="1"/>
    <x v="4"/>
    <d v="2025-02-24T00:00:00"/>
    <s v="O9896"/>
    <d v="2024-06-26T00:00:00"/>
    <x v="4"/>
    <x v="1"/>
    <x v="4"/>
    <n v="3"/>
    <n v="312.42333333333335"/>
    <n v="937.27"/>
    <x v="0"/>
    <n v="13"/>
    <d v="2025-04-07T00:00:00"/>
    <n v="335"/>
    <x v="1"/>
    <n v="1"/>
    <d v="2024-11-10T00:00:00"/>
    <x v="1"/>
    <x v="0"/>
    <x v="6"/>
    <n v="42"/>
    <n v="0"/>
    <x v="1"/>
  </r>
  <r>
    <s v="C2787"/>
    <x v="1"/>
    <x v="1"/>
    <x v="4"/>
    <d v="2024-07-05T00:00:00"/>
    <s v="O6787"/>
    <d v="2024-06-26T00:00:00"/>
    <x v="0"/>
    <x v="2"/>
    <x v="4"/>
    <n v="3"/>
    <n v="422.67666666666668"/>
    <n v="1268.03"/>
    <x v="1"/>
    <n v="15"/>
    <d v="2025-07-25T00:00:00"/>
    <n v="170"/>
    <x v="1"/>
    <n v="3"/>
    <d v="2024-04-09T00:00:00"/>
    <x v="2"/>
    <x v="0"/>
    <x v="6"/>
    <n v="385"/>
    <n v="0"/>
    <x v="1"/>
  </r>
  <r>
    <s v="C1105"/>
    <x v="0"/>
    <x v="2"/>
    <x v="3"/>
    <d v="2024-11-10T00:00:00"/>
    <s v="O5105"/>
    <d v="2024-06-26T00:00:00"/>
    <x v="1"/>
    <x v="3"/>
    <x v="0"/>
    <n v="3"/>
    <n v="382.15666666666669"/>
    <n v="1146.47"/>
    <x v="0"/>
    <n v="18"/>
    <d v="2025-05-01T00:00:00"/>
    <n v="410"/>
    <x v="0"/>
    <n v="1"/>
    <d v="2024-08-21T00:00:00"/>
    <x v="2"/>
    <x v="0"/>
    <x v="6"/>
    <n v="172"/>
    <n v="1"/>
    <x v="1"/>
  </r>
  <r>
    <s v="C6153"/>
    <x v="0"/>
    <x v="2"/>
    <x v="3"/>
    <d v="2025-02-15T00:00:00"/>
    <s v="O10153"/>
    <d v="2024-06-26T00:00:00"/>
    <x v="2"/>
    <x v="0"/>
    <x v="1"/>
    <n v="3"/>
    <n v="467.66666666666669"/>
    <n v="1403"/>
    <x v="2"/>
    <n v="23"/>
    <d v="2025-11-03T00:00:00"/>
    <n v="400"/>
    <x v="1"/>
    <n v="1"/>
    <d v="2025-01-29T00:00:00"/>
    <x v="2"/>
    <x v="0"/>
    <x v="6"/>
    <n v="261"/>
    <n v="0"/>
    <x v="1"/>
  </r>
  <r>
    <s v="C4523"/>
    <x v="0"/>
    <x v="1"/>
    <x v="0"/>
    <d v="2023-11-22T00:00:00"/>
    <s v="O8523"/>
    <d v="2024-06-26T00:00:00"/>
    <x v="4"/>
    <x v="1"/>
    <x v="1"/>
    <n v="4"/>
    <n v="174.37"/>
    <n v="697.48"/>
    <x v="2"/>
    <n v="20"/>
    <d v="2025-07-01T00:00:00"/>
    <n v="387"/>
    <x v="1"/>
    <n v="3"/>
    <d v="2025-02-26T00:00:00"/>
    <x v="0"/>
    <x v="0"/>
    <x v="6"/>
    <n v="587"/>
    <n v="0"/>
    <x v="1"/>
  </r>
  <r>
    <s v="C4095"/>
    <x v="0"/>
    <x v="2"/>
    <x v="1"/>
    <d v="2024-08-12T00:00:00"/>
    <s v="O8095"/>
    <d v="2024-06-26T00:00:00"/>
    <x v="3"/>
    <x v="2"/>
    <x v="2"/>
    <n v="1"/>
    <n v="365.32"/>
    <n v="365.32"/>
    <x v="2"/>
    <n v="6"/>
    <d v="2025-03-14T00:00:00"/>
    <n v="316"/>
    <x v="0"/>
    <n v="1"/>
    <d v="2025-02-16T00:00:00"/>
    <x v="2"/>
    <x v="0"/>
    <x v="6"/>
    <n v="214"/>
    <n v="1"/>
    <x v="1"/>
  </r>
  <r>
    <s v="C6418"/>
    <x v="0"/>
    <x v="2"/>
    <x v="1"/>
    <d v="2023-04-12T00:00:00"/>
    <s v="O10418"/>
    <d v="2024-06-26T00:00:00"/>
    <x v="3"/>
    <x v="1"/>
    <x v="1"/>
    <n v="2"/>
    <n v="662.53"/>
    <n v="1325.06"/>
    <x v="2"/>
    <n v="4"/>
    <d v="2025-04-18T00:00:00"/>
    <n v="408"/>
    <x v="1"/>
    <n v="5"/>
    <d v="2025-12-07T00:00:00"/>
    <x v="2"/>
    <x v="0"/>
    <x v="6"/>
    <n v="737"/>
    <n v="0"/>
    <x v="1"/>
  </r>
  <r>
    <s v="C2129"/>
    <x v="0"/>
    <x v="1"/>
    <x v="1"/>
    <d v="2025-08-02T00:00:00"/>
    <s v="O6129"/>
    <d v="2024-06-27T00:00:00"/>
    <x v="2"/>
    <x v="4"/>
    <x v="0"/>
    <n v="5"/>
    <n v="233.24600000000001"/>
    <n v="1166.23"/>
    <x v="1"/>
    <n v="30"/>
    <d v="2025-10-06T00:00:00"/>
    <n v="75"/>
    <x v="0"/>
    <n v="1"/>
    <d v="2025-07-17T00:00:00"/>
    <x v="0"/>
    <x v="1"/>
    <x v="6"/>
    <n v="65"/>
    <n v="1"/>
    <x v="1"/>
  </r>
  <r>
    <s v="C6088"/>
    <x v="2"/>
    <x v="1"/>
    <x v="2"/>
    <d v="2024-10-17T00:00:00"/>
    <s v="O10088"/>
    <d v="2024-06-27T00:00:00"/>
    <x v="2"/>
    <x v="0"/>
    <x v="3"/>
    <n v="3"/>
    <n v="314.83666666666664"/>
    <n v="944.51"/>
    <x v="0"/>
    <n v="46"/>
    <d v="2025-07-18T00:00:00"/>
    <n v="23"/>
    <x v="0"/>
    <n v="3"/>
    <d v="2025-07-06T00:00:00"/>
    <x v="1"/>
    <x v="1"/>
    <x v="6"/>
    <n v="274"/>
    <n v="1"/>
    <x v="1"/>
  </r>
  <r>
    <s v="C3934"/>
    <x v="1"/>
    <x v="2"/>
    <x v="4"/>
    <d v="2025-03-30T00:00:00"/>
    <s v="O7934"/>
    <d v="2024-06-27T00:00:00"/>
    <x v="1"/>
    <x v="4"/>
    <x v="1"/>
    <n v="2"/>
    <n v="596.60500000000002"/>
    <n v="1193.21"/>
    <x v="0"/>
    <n v="16"/>
    <d v="2024-10-31T00:00:00"/>
    <n v="480"/>
    <x v="1"/>
    <n v="4"/>
    <d v="2025-04-16T00:00:00"/>
    <x v="2"/>
    <x v="1"/>
    <x v="6"/>
    <n v="-150"/>
    <n v="0"/>
    <x v="1"/>
  </r>
  <r>
    <s v="C4927"/>
    <x v="2"/>
    <x v="1"/>
    <x v="1"/>
    <d v="2024-02-29T00:00:00"/>
    <s v="O8927"/>
    <d v="2024-06-27T00:00:00"/>
    <x v="0"/>
    <x v="3"/>
    <x v="0"/>
    <n v="3"/>
    <n v="336.84666666666664"/>
    <n v="1010.54"/>
    <x v="1"/>
    <n v="1"/>
    <d v="2025-03-22T00:00:00"/>
    <n v="459"/>
    <x v="1"/>
    <n v="5"/>
    <d v="2025-05-23T00:00:00"/>
    <x v="1"/>
    <x v="1"/>
    <x v="6"/>
    <n v="387"/>
    <n v="0"/>
    <x v="1"/>
  </r>
  <r>
    <s v="C5846"/>
    <x v="2"/>
    <x v="2"/>
    <x v="4"/>
    <d v="2024-01-25T00:00:00"/>
    <s v="O9846"/>
    <d v="2024-06-27T00:00:00"/>
    <x v="2"/>
    <x v="1"/>
    <x v="1"/>
    <n v="2"/>
    <n v="663.59500000000003"/>
    <n v="1327.19"/>
    <x v="0"/>
    <n v="19"/>
    <d v="2025-07-24T00:00:00"/>
    <n v="244"/>
    <x v="1"/>
    <n v="4"/>
    <d v="2024-08-27T00:00:00"/>
    <x v="1"/>
    <x v="1"/>
    <x v="6"/>
    <n v="546"/>
    <n v="0"/>
    <x v="1"/>
  </r>
  <r>
    <s v="C1468"/>
    <x v="0"/>
    <x v="0"/>
    <x v="2"/>
    <d v="2024-06-11T00:00:00"/>
    <s v="O5468"/>
    <d v="2024-06-27T00:00:00"/>
    <x v="0"/>
    <x v="3"/>
    <x v="0"/>
    <n v="4"/>
    <n v="138.16249999999999"/>
    <n v="552.65"/>
    <x v="0"/>
    <n v="39"/>
    <d v="2024-06-12T00:00:00"/>
    <n v="381"/>
    <x v="1"/>
    <n v="5"/>
    <d v="2025-04-15T00:00:00"/>
    <x v="0"/>
    <x v="1"/>
    <x v="6"/>
    <n v="1"/>
    <n v="0"/>
    <x v="1"/>
  </r>
  <r>
    <s v="C5438"/>
    <x v="2"/>
    <x v="2"/>
    <x v="2"/>
    <d v="2024-02-06T00:00:00"/>
    <s v="O9438"/>
    <d v="2024-06-27T00:00:00"/>
    <x v="0"/>
    <x v="3"/>
    <x v="2"/>
    <n v="5"/>
    <n v="93.332000000000008"/>
    <n v="466.66"/>
    <x v="2"/>
    <n v="12"/>
    <d v="2024-10-19T00:00:00"/>
    <n v="51"/>
    <x v="1"/>
    <n v="4"/>
    <d v="2024-10-22T00:00:00"/>
    <x v="0"/>
    <x v="1"/>
    <x v="6"/>
    <n v="256"/>
    <n v="0"/>
    <x v="1"/>
  </r>
  <r>
    <s v="C4643"/>
    <x v="0"/>
    <x v="0"/>
    <x v="4"/>
    <d v="2024-12-09T00:00:00"/>
    <s v="O8643"/>
    <d v="2024-06-27T00:00:00"/>
    <x v="3"/>
    <x v="4"/>
    <x v="0"/>
    <n v="4"/>
    <n v="197.6875"/>
    <n v="790.75"/>
    <x v="1"/>
    <n v="24"/>
    <d v="2024-06-12T00:00:00"/>
    <n v="90"/>
    <x v="0"/>
    <n v="5"/>
    <d v="2024-12-18T00:00:00"/>
    <x v="0"/>
    <x v="1"/>
    <x v="6"/>
    <n v="-180"/>
    <n v="1"/>
    <x v="1"/>
  </r>
  <r>
    <s v="C2823"/>
    <x v="1"/>
    <x v="1"/>
    <x v="4"/>
    <d v="2024-02-05T00:00:00"/>
    <s v="O6823"/>
    <d v="2024-06-27T00:00:00"/>
    <x v="1"/>
    <x v="1"/>
    <x v="3"/>
    <n v="2"/>
    <n v="92.025000000000006"/>
    <n v="184.05"/>
    <x v="0"/>
    <n v="21"/>
    <d v="2024-12-24T00:00:00"/>
    <n v="383"/>
    <x v="0"/>
    <n v="4"/>
    <d v="2025-06-27T00:00:00"/>
    <x v="0"/>
    <x v="1"/>
    <x v="6"/>
    <n v="323"/>
    <n v="1"/>
    <x v="1"/>
  </r>
  <r>
    <s v="C4057"/>
    <x v="0"/>
    <x v="2"/>
    <x v="2"/>
    <d v="2024-06-28T00:00:00"/>
    <s v="O8057"/>
    <d v="2024-06-27T00:00:00"/>
    <x v="4"/>
    <x v="2"/>
    <x v="0"/>
    <n v="3"/>
    <n v="82.13"/>
    <n v="246.39"/>
    <x v="0"/>
    <n v="41"/>
    <d v="2025-12-08T00:00:00"/>
    <n v="499"/>
    <x v="1"/>
    <n v="5"/>
    <d v="2024-10-27T00:00:00"/>
    <x v="1"/>
    <x v="1"/>
    <x v="6"/>
    <n v="528"/>
    <n v="0"/>
    <x v="1"/>
  </r>
  <r>
    <s v="C2338"/>
    <x v="1"/>
    <x v="0"/>
    <x v="4"/>
    <d v="2024-06-28T00:00:00"/>
    <s v="O6338"/>
    <d v="2024-06-27T00:00:00"/>
    <x v="1"/>
    <x v="2"/>
    <x v="2"/>
    <n v="5"/>
    <n v="270.28200000000004"/>
    <n v="1351.41"/>
    <x v="0"/>
    <n v="43"/>
    <d v="2025-01-28T00:00:00"/>
    <n v="86"/>
    <x v="1"/>
    <n v="1"/>
    <d v="2024-09-28T00:00:00"/>
    <x v="0"/>
    <x v="1"/>
    <x v="6"/>
    <n v="214"/>
    <n v="0"/>
    <x v="1"/>
  </r>
  <r>
    <s v="C5592"/>
    <x v="0"/>
    <x v="0"/>
    <x v="2"/>
    <d v="2024-01-30T00:00:00"/>
    <s v="O9592"/>
    <d v="2024-06-27T00:00:00"/>
    <x v="4"/>
    <x v="2"/>
    <x v="2"/>
    <n v="3"/>
    <n v="41.49"/>
    <n v="124.47"/>
    <x v="2"/>
    <n v="35"/>
    <d v="2024-10-20T00:00:00"/>
    <n v="265"/>
    <x v="0"/>
    <n v="2"/>
    <d v="2024-01-10T00:00:00"/>
    <x v="2"/>
    <x v="1"/>
    <x v="6"/>
    <n v="264"/>
    <n v="1"/>
    <x v="1"/>
  </r>
  <r>
    <s v="C6815"/>
    <x v="1"/>
    <x v="2"/>
    <x v="0"/>
    <d v="2025-02-02T00:00:00"/>
    <s v="O10815"/>
    <d v="2024-06-28T00:00:00"/>
    <x v="3"/>
    <x v="2"/>
    <x v="1"/>
    <n v="1"/>
    <n v="1251.8"/>
    <n v="1251.8"/>
    <x v="0"/>
    <n v="39"/>
    <d v="2025-03-30T00:00:00"/>
    <n v="210"/>
    <x v="0"/>
    <n v="4"/>
    <d v="2025-10-05T00:00:00"/>
    <x v="1"/>
    <x v="2"/>
    <x v="6"/>
    <n v="56"/>
    <n v="1"/>
    <x v="1"/>
  </r>
  <r>
    <s v="C5693"/>
    <x v="0"/>
    <x v="1"/>
    <x v="4"/>
    <d v="2024-05-01T00:00:00"/>
    <s v="O9693"/>
    <d v="2024-06-28T00:00:00"/>
    <x v="4"/>
    <x v="0"/>
    <x v="4"/>
    <n v="5"/>
    <n v="89.382000000000005"/>
    <n v="446.91"/>
    <x v="2"/>
    <n v="42"/>
    <d v="2024-12-26T00:00:00"/>
    <n v="145"/>
    <x v="1"/>
    <n v="5"/>
    <d v="2025-01-13T00:00:00"/>
    <x v="1"/>
    <x v="2"/>
    <x v="6"/>
    <n v="239"/>
    <n v="0"/>
    <x v="1"/>
  </r>
  <r>
    <s v="C3585"/>
    <x v="2"/>
    <x v="1"/>
    <x v="0"/>
    <d v="2024-05-11T00:00:00"/>
    <s v="O7585"/>
    <d v="2024-06-28T00:00:00"/>
    <x v="2"/>
    <x v="1"/>
    <x v="1"/>
    <n v="1"/>
    <n v="228.7"/>
    <n v="228.7"/>
    <x v="2"/>
    <n v="49"/>
    <d v="2025-04-24T00:00:00"/>
    <n v="103"/>
    <x v="1"/>
    <n v="4"/>
    <d v="2024-08-09T00:00:00"/>
    <x v="0"/>
    <x v="2"/>
    <x v="6"/>
    <n v="348"/>
    <n v="0"/>
    <x v="1"/>
  </r>
  <r>
    <s v="C6139"/>
    <x v="1"/>
    <x v="2"/>
    <x v="4"/>
    <d v="2025-04-17T00:00:00"/>
    <s v="O10139"/>
    <d v="2024-06-28T00:00:00"/>
    <x v="3"/>
    <x v="3"/>
    <x v="3"/>
    <n v="2"/>
    <n v="655.32000000000005"/>
    <n v="1310.6400000000001"/>
    <x v="0"/>
    <n v="41"/>
    <d v="2025-12-07T00:00:00"/>
    <n v="42"/>
    <x v="0"/>
    <n v="5"/>
    <d v="2025-12-01T00:00:00"/>
    <x v="0"/>
    <x v="2"/>
    <x v="6"/>
    <n v="234"/>
    <n v="1"/>
    <x v="1"/>
  </r>
  <r>
    <s v="C5177"/>
    <x v="2"/>
    <x v="0"/>
    <x v="1"/>
    <d v="2024-02-22T00:00:00"/>
    <s v="O9177"/>
    <d v="2024-06-28T00:00:00"/>
    <x v="2"/>
    <x v="4"/>
    <x v="3"/>
    <n v="4"/>
    <n v="95.73"/>
    <n v="382.92"/>
    <x v="0"/>
    <n v="22"/>
    <d v="2025-02-08T00:00:00"/>
    <n v="386"/>
    <x v="1"/>
    <n v="5"/>
    <d v="2024-12-25T00:00:00"/>
    <x v="1"/>
    <x v="2"/>
    <x v="6"/>
    <n v="352"/>
    <n v="0"/>
    <x v="1"/>
  </r>
  <r>
    <s v="C5913"/>
    <x v="2"/>
    <x v="1"/>
    <x v="1"/>
    <d v="2023-12-20T00:00:00"/>
    <s v="O9913"/>
    <d v="2024-06-28T00:00:00"/>
    <x v="3"/>
    <x v="1"/>
    <x v="3"/>
    <n v="2"/>
    <n v="217.65"/>
    <n v="435.3"/>
    <x v="0"/>
    <n v="38"/>
    <d v="2025-07-21T00:00:00"/>
    <n v="291"/>
    <x v="1"/>
    <n v="3"/>
    <d v="2025-03-14T00:00:00"/>
    <x v="0"/>
    <x v="2"/>
    <x v="6"/>
    <n v="579"/>
    <n v="0"/>
    <x v="1"/>
  </r>
  <r>
    <s v="C4088"/>
    <x v="0"/>
    <x v="1"/>
    <x v="1"/>
    <d v="2024-12-21T00:00:00"/>
    <s v="O8088"/>
    <d v="2024-06-28T00:00:00"/>
    <x v="2"/>
    <x v="1"/>
    <x v="3"/>
    <n v="2"/>
    <n v="549.875"/>
    <n v="1099.75"/>
    <x v="0"/>
    <n v="28"/>
    <d v="2025-10-06T00:00:00"/>
    <n v="6"/>
    <x v="1"/>
    <n v="1"/>
    <d v="2025-06-26T00:00:00"/>
    <x v="2"/>
    <x v="2"/>
    <x v="6"/>
    <n v="289"/>
    <n v="0"/>
    <x v="1"/>
  </r>
  <r>
    <s v="C4919"/>
    <x v="0"/>
    <x v="1"/>
    <x v="3"/>
    <d v="2025-02-13T00:00:00"/>
    <s v="O8919"/>
    <d v="2024-06-29T00:00:00"/>
    <x v="0"/>
    <x v="3"/>
    <x v="0"/>
    <n v="5"/>
    <n v="296.07"/>
    <n v="1480.35"/>
    <x v="0"/>
    <n v="37"/>
    <d v="2025-10-06T00:00:00"/>
    <n v="388"/>
    <x v="1"/>
    <n v="4"/>
    <d v="2024-11-09T00:00:00"/>
    <x v="2"/>
    <x v="3"/>
    <x v="6"/>
    <n v="235"/>
    <n v="0"/>
    <x v="1"/>
  </r>
  <r>
    <s v="C2741"/>
    <x v="2"/>
    <x v="2"/>
    <x v="3"/>
    <d v="2025-05-03T00:00:00"/>
    <s v="O6741"/>
    <d v="2024-06-29T00:00:00"/>
    <x v="1"/>
    <x v="4"/>
    <x v="1"/>
    <n v="1"/>
    <n v="273.8"/>
    <n v="273.8"/>
    <x v="1"/>
    <n v="31"/>
    <d v="2024-10-23T00:00:00"/>
    <n v="234"/>
    <x v="1"/>
    <n v="2"/>
    <d v="2025-06-18T00:00:00"/>
    <x v="2"/>
    <x v="3"/>
    <x v="6"/>
    <n v="-192"/>
    <n v="0"/>
    <x v="1"/>
  </r>
  <r>
    <s v="C2687"/>
    <x v="2"/>
    <x v="2"/>
    <x v="0"/>
    <d v="2025-02-14T00:00:00"/>
    <s v="O6687"/>
    <d v="2024-06-29T00:00:00"/>
    <x v="2"/>
    <x v="1"/>
    <x v="4"/>
    <n v="5"/>
    <n v="198.86600000000001"/>
    <n v="994.33"/>
    <x v="0"/>
    <n v="44"/>
    <d v="2025-10-03T00:00:00"/>
    <n v="44"/>
    <x v="0"/>
    <n v="4"/>
    <d v="2025-06-14T00:00:00"/>
    <x v="2"/>
    <x v="3"/>
    <x v="6"/>
    <n v="231"/>
    <n v="1"/>
    <x v="1"/>
  </r>
  <r>
    <s v="C2962"/>
    <x v="1"/>
    <x v="2"/>
    <x v="4"/>
    <d v="2024-02-10T00:00:00"/>
    <s v="O6962"/>
    <d v="2024-06-29T00:00:00"/>
    <x v="3"/>
    <x v="2"/>
    <x v="0"/>
    <n v="1"/>
    <n v="430.38"/>
    <n v="430.38"/>
    <x v="0"/>
    <n v="5"/>
    <d v="2025-07-03T00:00:00"/>
    <n v="92"/>
    <x v="1"/>
    <n v="4"/>
    <d v="2024-10-28T00:00:00"/>
    <x v="1"/>
    <x v="3"/>
    <x v="6"/>
    <n v="509"/>
    <n v="0"/>
    <x v="1"/>
  </r>
  <r>
    <s v="C5917"/>
    <x v="0"/>
    <x v="0"/>
    <x v="1"/>
    <d v="2024-02-21T00:00:00"/>
    <s v="O9917"/>
    <d v="2024-06-29T00:00:00"/>
    <x v="2"/>
    <x v="2"/>
    <x v="2"/>
    <n v="2"/>
    <n v="463.245"/>
    <n v="926.49"/>
    <x v="0"/>
    <n v="41"/>
    <d v="2025-04-16T00:00:00"/>
    <n v="333"/>
    <x v="0"/>
    <n v="3"/>
    <d v="2025-04-19T00:00:00"/>
    <x v="2"/>
    <x v="3"/>
    <x v="6"/>
    <n v="420"/>
    <n v="1"/>
    <x v="1"/>
  </r>
  <r>
    <s v="C4596"/>
    <x v="0"/>
    <x v="2"/>
    <x v="1"/>
    <d v="2024-03-12T00:00:00"/>
    <s v="O8596"/>
    <d v="2024-06-29T00:00:00"/>
    <x v="1"/>
    <x v="1"/>
    <x v="4"/>
    <n v="2"/>
    <n v="464.47500000000002"/>
    <n v="928.95"/>
    <x v="2"/>
    <n v="36"/>
    <d v="2024-10-21T00:00:00"/>
    <n v="389"/>
    <x v="1"/>
    <n v="2"/>
    <d v="2024-08-28T00:00:00"/>
    <x v="2"/>
    <x v="3"/>
    <x v="6"/>
    <n v="223"/>
    <n v="0"/>
    <x v="1"/>
  </r>
  <r>
    <s v="C5156"/>
    <x v="2"/>
    <x v="1"/>
    <x v="1"/>
    <d v="2024-11-19T00:00:00"/>
    <s v="O9156"/>
    <d v="2024-06-29T00:00:00"/>
    <x v="0"/>
    <x v="0"/>
    <x v="3"/>
    <n v="5"/>
    <n v="209.38600000000002"/>
    <n v="1046.93"/>
    <x v="2"/>
    <n v="34"/>
    <d v="2025-04-08T00:00:00"/>
    <n v="409"/>
    <x v="1"/>
    <n v="4"/>
    <d v="2024-10-16T00:00:00"/>
    <x v="2"/>
    <x v="3"/>
    <x v="6"/>
    <n v="140"/>
    <n v="0"/>
    <x v="1"/>
  </r>
  <r>
    <s v="C3549"/>
    <x v="2"/>
    <x v="1"/>
    <x v="3"/>
    <d v="2024-08-24T00:00:00"/>
    <s v="O7549"/>
    <d v="2024-06-29T00:00:00"/>
    <x v="0"/>
    <x v="4"/>
    <x v="3"/>
    <n v="2"/>
    <n v="498.69"/>
    <n v="997.38"/>
    <x v="2"/>
    <n v="30"/>
    <d v="2025-03-31T00:00:00"/>
    <n v="121"/>
    <x v="0"/>
    <n v="4"/>
    <d v="2025-06-02T00:00:00"/>
    <x v="2"/>
    <x v="3"/>
    <x v="6"/>
    <n v="219"/>
    <n v="1"/>
    <x v="1"/>
  </r>
  <r>
    <s v="C3955"/>
    <x v="0"/>
    <x v="1"/>
    <x v="3"/>
    <d v="2024-04-03T00:00:00"/>
    <s v="O7955"/>
    <d v="2024-06-29T00:00:00"/>
    <x v="0"/>
    <x v="1"/>
    <x v="2"/>
    <n v="2"/>
    <n v="431.89499999999998"/>
    <n v="863.79"/>
    <x v="1"/>
    <n v="16"/>
    <d v="2024-05-12T00:00:00"/>
    <n v="481"/>
    <x v="1"/>
    <n v="5"/>
    <d v="2024-12-14T00:00:00"/>
    <x v="1"/>
    <x v="3"/>
    <x v="6"/>
    <n v="39"/>
    <n v="0"/>
    <x v="1"/>
  </r>
  <r>
    <s v="C1438"/>
    <x v="2"/>
    <x v="0"/>
    <x v="3"/>
    <d v="2025-01-26T00:00:00"/>
    <s v="O5438"/>
    <d v="2024-06-30T00:00:00"/>
    <x v="2"/>
    <x v="1"/>
    <x v="3"/>
    <n v="4"/>
    <n v="251.55500000000001"/>
    <n v="1006.22"/>
    <x v="1"/>
    <n v="8"/>
    <d v="2025-01-27T00:00:00"/>
    <n v="444"/>
    <x v="1"/>
    <n v="1"/>
    <d v="2024-07-10T00:00:00"/>
    <x v="2"/>
    <x v="4"/>
    <x v="6"/>
    <n v="1"/>
    <n v="0"/>
    <x v="1"/>
  </r>
  <r>
    <s v="C5255"/>
    <x v="2"/>
    <x v="2"/>
    <x v="3"/>
    <d v="2024-05-31T00:00:00"/>
    <s v="O9255"/>
    <d v="2024-06-30T00:00:00"/>
    <x v="1"/>
    <x v="1"/>
    <x v="1"/>
    <n v="1"/>
    <n v="360.8"/>
    <n v="360.8"/>
    <x v="0"/>
    <n v="17"/>
    <d v="2025-04-25T00:00:00"/>
    <n v="436"/>
    <x v="0"/>
    <n v="1"/>
    <d v="2025-06-04T00:00:00"/>
    <x v="0"/>
    <x v="4"/>
    <x v="6"/>
    <n v="329"/>
    <n v="1"/>
    <x v="1"/>
  </r>
  <r>
    <s v="C4087"/>
    <x v="0"/>
    <x v="0"/>
    <x v="4"/>
    <d v="2024-03-26T00:00:00"/>
    <s v="O8087"/>
    <d v="2024-06-30T00:00:00"/>
    <x v="0"/>
    <x v="3"/>
    <x v="1"/>
    <n v="5"/>
    <n v="296.72399999999999"/>
    <n v="1483.62"/>
    <x v="0"/>
    <n v="19"/>
    <d v="2024-03-11T00:00:00"/>
    <n v="472"/>
    <x v="0"/>
    <n v="1"/>
    <d v="2025-05-03T00:00:00"/>
    <x v="2"/>
    <x v="4"/>
    <x v="6"/>
    <n v="-15"/>
    <n v="1"/>
    <x v="1"/>
  </r>
  <r>
    <s v="C4765"/>
    <x v="0"/>
    <x v="1"/>
    <x v="3"/>
    <d v="2024-06-12T00:00:00"/>
    <s v="O8765"/>
    <d v="2024-06-30T00:00:00"/>
    <x v="2"/>
    <x v="3"/>
    <x v="2"/>
    <n v="4"/>
    <n v="48.11"/>
    <n v="192.44"/>
    <x v="2"/>
    <n v="44"/>
    <d v="2025-03-26T00:00:00"/>
    <n v="21"/>
    <x v="0"/>
    <n v="4"/>
    <d v="2025-09-02T00:00:00"/>
    <x v="2"/>
    <x v="4"/>
    <x v="6"/>
    <n v="287"/>
    <n v="1"/>
    <x v="1"/>
  </r>
  <r>
    <s v="C3235"/>
    <x v="1"/>
    <x v="0"/>
    <x v="4"/>
    <d v="2024-11-23T00:00:00"/>
    <s v="O7235"/>
    <d v="2024-06-30T00:00:00"/>
    <x v="3"/>
    <x v="0"/>
    <x v="3"/>
    <n v="3"/>
    <n v="199.55666666666664"/>
    <n v="598.66999999999996"/>
    <x v="2"/>
    <n v="7"/>
    <d v="2024-10-28T00:00:00"/>
    <n v="103"/>
    <x v="0"/>
    <n v="4"/>
    <d v="2025-01-25T00:00:00"/>
    <x v="2"/>
    <x v="4"/>
    <x v="6"/>
    <n v="-26"/>
    <n v="1"/>
    <x v="1"/>
  </r>
  <r>
    <s v="C2979"/>
    <x v="1"/>
    <x v="1"/>
    <x v="4"/>
    <d v="2025-03-31T00:00:00"/>
    <s v="O6979"/>
    <d v="2024-06-30T00:00:00"/>
    <x v="2"/>
    <x v="2"/>
    <x v="1"/>
    <n v="4"/>
    <n v="265.22500000000002"/>
    <n v="1060.9000000000001"/>
    <x v="2"/>
    <n v="14"/>
    <d v="2025-06-22T00:00:00"/>
    <n v="99"/>
    <x v="0"/>
    <n v="3"/>
    <d v="2024-12-30T00:00:00"/>
    <x v="1"/>
    <x v="4"/>
    <x v="6"/>
    <n v="83"/>
    <n v="1"/>
    <x v="1"/>
  </r>
  <r>
    <s v="C4025"/>
    <x v="0"/>
    <x v="2"/>
    <x v="2"/>
    <d v="2024-12-16T00:00:00"/>
    <s v="O8025"/>
    <d v="2024-06-30T00:00:00"/>
    <x v="2"/>
    <x v="2"/>
    <x v="1"/>
    <n v="5"/>
    <n v="286.75400000000002"/>
    <n v="1433.77"/>
    <x v="2"/>
    <n v="48"/>
    <d v="2025-09-08T00:00:00"/>
    <n v="59"/>
    <x v="1"/>
    <n v="1"/>
    <d v="2025-08-13T00:00:00"/>
    <x v="2"/>
    <x v="4"/>
    <x v="6"/>
    <n v="266"/>
    <n v="0"/>
    <x v="1"/>
  </r>
  <r>
    <s v="C5546"/>
    <x v="2"/>
    <x v="2"/>
    <x v="4"/>
    <d v="2025-02-07T00:00:00"/>
    <s v="O9546"/>
    <d v="2024-06-30T00:00:00"/>
    <x v="0"/>
    <x v="4"/>
    <x v="0"/>
    <n v="2"/>
    <n v="369.57"/>
    <n v="739.14"/>
    <x v="1"/>
    <n v="48"/>
    <d v="2024-08-22T00:00:00"/>
    <n v="259"/>
    <x v="1"/>
    <n v="4"/>
    <d v="2024-07-09T00:00:00"/>
    <x v="0"/>
    <x v="4"/>
    <x v="6"/>
    <n v="-169"/>
    <n v="0"/>
    <x v="1"/>
  </r>
  <r>
    <s v="C4260"/>
    <x v="1"/>
    <x v="2"/>
    <x v="4"/>
    <d v="2024-06-06T00:00:00"/>
    <s v="O8260"/>
    <d v="2024-06-30T00:00:00"/>
    <x v="0"/>
    <x v="3"/>
    <x v="3"/>
    <n v="3"/>
    <n v="61.686666666666667"/>
    <n v="185.06"/>
    <x v="2"/>
    <n v="21"/>
    <d v="2024-06-11T00:00:00"/>
    <n v="110"/>
    <x v="0"/>
    <n v="4"/>
    <d v="2025-07-26T00:00:00"/>
    <x v="1"/>
    <x v="4"/>
    <x v="6"/>
    <n v="5"/>
    <n v="1"/>
    <x v="1"/>
  </r>
  <r>
    <s v="C1762"/>
    <x v="1"/>
    <x v="0"/>
    <x v="4"/>
    <d v="2024-03-01T00:00:00"/>
    <s v="O5762"/>
    <d v="2024-01-07T00:00:00"/>
    <x v="0"/>
    <x v="0"/>
    <x v="4"/>
    <n v="5"/>
    <n v="64.108000000000004"/>
    <n v="320.54000000000002"/>
    <x v="0"/>
    <n v="8"/>
    <d v="2025-03-15T00:00:00"/>
    <n v="456"/>
    <x v="0"/>
    <n v="4"/>
    <d v="2024-11-13T00:00:00"/>
    <x v="0"/>
    <x v="4"/>
    <x v="1"/>
    <n v="379"/>
    <n v="1"/>
    <x v="1"/>
  </r>
  <r>
    <s v="C6064"/>
    <x v="0"/>
    <x v="0"/>
    <x v="2"/>
    <d v="2024-12-14T00:00:00"/>
    <s v="O10064"/>
    <d v="2024-01-07T00:00:00"/>
    <x v="0"/>
    <x v="2"/>
    <x v="3"/>
    <n v="2"/>
    <n v="599.29499999999996"/>
    <n v="1198.5899999999999"/>
    <x v="1"/>
    <n v="38"/>
    <d v="2025-11-02T00:00:00"/>
    <n v="338"/>
    <x v="0"/>
    <n v="2"/>
    <d v="2024-12-10T00:00:00"/>
    <x v="2"/>
    <x v="4"/>
    <x v="1"/>
    <n v="323"/>
    <n v="1"/>
    <x v="1"/>
  </r>
  <r>
    <s v="C4144"/>
    <x v="2"/>
    <x v="0"/>
    <x v="4"/>
    <d v="2024-12-14T00:00:00"/>
    <s v="O8144"/>
    <d v="2024-01-07T00:00:00"/>
    <x v="4"/>
    <x v="3"/>
    <x v="1"/>
    <n v="2"/>
    <n v="248.71"/>
    <n v="497.42"/>
    <x v="1"/>
    <n v="15"/>
    <d v="2025-05-27T00:00:00"/>
    <n v="455"/>
    <x v="1"/>
    <n v="3"/>
    <d v="2024-05-12T00:00:00"/>
    <x v="2"/>
    <x v="4"/>
    <x v="1"/>
    <n v="164"/>
    <n v="0"/>
    <x v="1"/>
  </r>
  <r>
    <s v="C6442"/>
    <x v="1"/>
    <x v="1"/>
    <x v="3"/>
    <d v="2023-12-11T00:00:00"/>
    <s v="O10442"/>
    <d v="2024-01-07T00:00:00"/>
    <x v="1"/>
    <x v="1"/>
    <x v="1"/>
    <n v="1"/>
    <n v="1284.43"/>
    <n v="1284.43"/>
    <x v="1"/>
    <n v="38"/>
    <d v="2025-08-03T00:00:00"/>
    <n v="50"/>
    <x v="1"/>
    <n v="4"/>
    <d v="2025-01-20T00:00:00"/>
    <x v="0"/>
    <x v="4"/>
    <x v="1"/>
    <n v="601"/>
    <n v="0"/>
    <x v="1"/>
  </r>
  <r>
    <s v="C3713"/>
    <x v="1"/>
    <x v="1"/>
    <x v="0"/>
    <d v="2024-02-24T00:00:00"/>
    <s v="O7713"/>
    <d v="2024-01-07T00:00:00"/>
    <x v="3"/>
    <x v="0"/>
    <x v="3"/>
    <n v="5"/>
    <n v="103.83199999999999"/>
    <n v="519.16"/>
    <x v="1"/>
    <n v="11"/>
    <d v="2024-06-12T00:00:00"/>
    <n v="328"/>
    <x v="1"/>
    <n v="5"/>
    <d v="2025-08-08T00:00:00"/>
    <x v="0"/>
    <x v="4"/>
    <x v="1"/>
    <n v="109"/>
    <n v="0"/>
    <x v="1"/>
  </r>
  <r>
    <s v="C2632"/>
    <x v="2"/>
    <x v="1"/>
    <x v="1"/>
    <d v="2025-01-22T00:00:00"/>
    <s v="O6632"/>
    <d v="2024-01-07T00:00:00"/>
    <x v="2"/>
    <x v="3"/>
    <x v="0"/>
    <n v="1"/>
    <n v="1218.3"/>
    <n v="1218.3"/>
    <x v="0"/>
    <n v="2"/>
    <d v="2024-11-27T00:00:00"/>
    <n v="58"/>
    <x v="1"/>
    <n v="5"/>
    <d v="2024-09-09T00:00:00"/>
    <x v="0"/>
    <x v="4"/>
    <x v="1"/>
    <n v="-56"/>
    <n v="0"/>
    <x v="1"/>
  </r>
  <r>
    <s v="C4477"/>
    <x v="1"/>
    <x v="2"/>
    <x v="0"/>
    <d v="2024-01-28T00:00:00"/>
    <s v="O8477"/>
    <d v="2024-02-07T00:00:00"/>
    <x v="0"/>
    <x v="4"/>
    <x v="1"/>
    <n v="1"/>
    <n v="1105.5899999999999"/>
    <n v="1105.5899999999999"/>
    <x v="1"/>
    <n v="42"/>
    <d v="2025-06-29T00:00:00"/>
    <n v="365"/>
    <x v="0"/>
    <n v="3"/>
    <d v="2024-12-22T00:00:00"/>
    <x v="1"/>
    <x v="0"/>
    <x v="2"/>
    <n v="518"/>
    <n v="1"/>
    <x v="1"/>
  </r>
  <r>
    <s v="C4450"/>
    <x v="1"/>
    <x v="2"/>
    <x v="2"/>
    <d v="2024-10-24T00:00:00"/>
    <s v="O8450"/>
    <d v="2024-02-07T00:00:00"/>
    <x v="2"/>
    <x v="4"/>
    <x v="0"/>
    <n v="3"/>
    <n v="413.96000000000004"/>
    <n v="1241.8800000000001"/>
    <x v="1"/>
    <n v="10"/>
    <d v="2025-02-04T00:00:00"/>
    <n v="312"/>
    <x v="0"/>
    <n v="3"/>
    <d v="2025-08-02T00:00:00"/>
    <x v="0"/>
    <x v="0"/>
    <x v="2"/>
    <n v="103"/>
    <n v="1"/>
    <x v="1"/>
  </r>
  <r>
    <s v="C4815"/>
    <x v="2"/>
    <x v="0"/>
    <x v="2"/>
    <d v="2024-01-05T00:00:00"/>
    <s v="O8815"/>
    <d v="2024-02-07T00:00:00"/>
    <x v="3"/>
    <x v="2"/>
    <x v="0"/>
    <n v="2"/>
    <n v="294.82"/>
    <n v="589.64"/>
    <x v="1"/>
    <n v="19"/>
    <d v="2024-05-10T00:00:00"/>
    <n v="17"/>
    <x v="1"/>
    <n v="1"/>
    <d v="2025-01-14T00:00:00"/>
    <x v="0"/>
    <x v="0"/>
    <x v="2"/>
    <n v="126"/>
    <n v="0"/>
    <x v="1"/>
  </r>
  <r>
    <s v="C3476"/>
    <x v="0"/>
    <x v="2"/>
    <x v="2"/>
    <d v="2025-03-25T00:00:00"/>
    <s v="O7476"/>
    <d v="2024-02-07T00:00:00"/>
    <x v="3"/>
    <x v="4"/>
    <x v="2"/>
    <n v="5"/>
    <n v="31.222000000000001"/>
    <n v="156.11000000000001"/>
    <x v="0"/>
    <n v="23"/>
    <d v="2024-12-26T00:00:00"/>
    <n v="383"/>
    <x v="0"/>
    <n v="5"/>
    <d v="2024-11-21T00:00:00"/>
    <x v="0"/>
    <x v="0"/>
    <x v="2"/>
    <n v="-89"/>
    <n v="1"/>
    <x v="1"/>
  </r>
  <r>
    <s v="C1308"/>
    <x v="0"/>
    <x v="1"/>
    <x v="1"/>
    <d v="2024-07-09T00:00:00"/>
    <s v="O5308"/>
    <d v="2024-02-07T00:00:00"/>
    <x v="0"/>
    <x v="1"/>
    <x v="0"/>
    <n v="3"/>
    <n v="477.90000000000003"/>
    <n v="1433.7"/>
    <x v="1"/>
    <n v="36"/>
    <d v="2025-02-28T00:00:00"/>
    <n v="235"/>
    <x v="0"/>
    <n v="2"/>
    <d v="2024-09-27T00:00:00"/>
    <x v="2"/>
    <x v="0"/>
    <x v="2"/>
    <n v="234"/>
    <n v="1"/>
    <x v="1"/>
  </r>
  <r>
    <s v="C6645"/>
    <x v="0"/>
    <x v="1"/>
    <x v="1"/>
    <d v="2025-07-19T00:00:00"/>
    <s v="O10645"/>
    <d v="2024-03-07T00:00:00"/>
    <x v="0"/>
    <x v="4"/>
    <x v="3"/>
    <n v="3"/>
    <n v="457.63333333333338"/>
    <n v="1372.9"/>
    <x v="0"/>
    <n v="45"/>
    <d v="2025-03-28T00:00:00"/>
    <n v="180"/>
    <x v="0"/>
    <n v="4"/>
    <d v="2025-04-03T00:00:00"/>
    <x v="0"/>
    <x v="1"/>
    <x v="3"/>
    <n v="-113"/>
    <n v="1"/>
    <x v="1"/>
  </r>
  <r>
    <s v="C5666"/>
    <x v="1"/>
    <x v="1"/>
    <x v="4"/>
    <d v="2025-01-26T00:00:00"/>
    <s v="O9666"/>
    <d v="2024-03-07T00:00:00"/>
    <x v="4"/>
    <x v="3"/>
    <x v="4"/>
    <n v="5"/>
    <n v="233.39400000000001"/>
    <n v="1166.97"/>
    <x v="2"/>
    <n v="22"/>
    <d v="2024-10-27T00:00:00"/>
    <n v="462"/>
    <x v="1"/>
    <n v="4"/>
    <d v="2024-11-20T00:00:00"/>
    <x v="0"/>
    <x v="1"/>
    <x v="3"/>
    <n v="-91"/>
    <n v="0"/>
    <x v="1"/>
  </r>
  <r>
    <s v="C1248"/>
    <x v="0"/>
    <x v="0"/>
    <x v="2"/>
    <d v="2024-06-06T00:00:00"/>
    <s v="O5248"/>
    <d v="2024-03-07T00:00:00"/>
    <x v="1"/>
    <x v="2"/>
    <x v="0"/>
    <n v="3"/>
    <n v="41.99"/>
    <n v="125.97"/>
    <x v="2"/>
    <n v="21"/>
    <d v="2025-07-25T00:00:00"/>
    <n v="182"/>
    <x v="0"/>
    <n v="2"/>
    <d v="2024-08-24T00:00:00"/>
    <x v="1"/>
    <x v="1"/>
    <x v="3"/>
    <n v="414"/>
    <n v="1"/>
    <x v="1"/>
  </r>
  <r>
    <s v="C6272"/>
    <x v="1"/>
    <x v="2"/>
    <x v="0"/>
    <d v="2025-04-27T00:00:00"/>
    <s v="O10272"/>
    <d v="2024-03-07T00:00:00"/>
    <x v="0"/>
    <x v="3"/>
    <x v="1"/>
    <n v="5"/>
    <n v="288.92399999999998"/>
    <n v="1444.62"/>
    <x v="1"/>
    <n v="13"/>
    <d v="2025-07-14T00:00:00"/>
    <n v="354"/>
    <x v="0"/>
    <n v="2"/>
    <d v="2025-08-17T00:00:00"/>
    <x v="1"/>
    <x v="1"/>
    <x v="3"/>
    <n v="78"/>
    <n v="1"/>
    <x v="1"/>
  </r>
  <r>
    <s v="C6264"/>
    <x v="2"/>
    <x v="1"/>
    <x v="2"/>
    <d v="2024-08-30T00:00:00"/>
    <s v="O10264"/>
    <d v="2024-03-07T00:00:00"/>
    <x v="4"/>
    <x v="3"/>
    <x v="0"/>
    <n v="5"/>
    <n v="42.058"/>
    <n v="210.29"/>
    <x v="2"/>
    <n v="12"/>
    <d v="2025-08-13T00:00:00"/>
    <n v="293"/>
    <x v="0"/>
    <n v="1"/>
    <d v="2025-07-02T00:00:00"/>
    <x v="1"/>
    <x v="1"/>
    <x v="3"/>
    <n v="348"/>
    <n v="1"/>
    <x v="1"/>
  </r>
  <r>
    <s v="C3031"/>
    <x v="2"/>
    <x v="0"/>
    <x v="4"/>
    <d v="2025-01-14T00:00:00"/>
    <s v="O7031"/>
    <d v="2024-03-07T00:00:00"/>
    <x v="4"/>
    <x v="4"/>
    <x v="2"/>
    <n v="1"/>
    <n v="138.29"/>
    <n v="138.29"/>
    <x v="2"/>
    <n v="38"/>
    <d v="2024-11-21T00:00:00"/>
    <n v="170"/>
    <x v="0"/>
    <n v="2"/>
    <d v="2025-09-03T00:00:00"/>
    <x v="1"/>
    <x v="1"/>
    <x v="3"/>
    <n v="-54"/>
    <n v="1"/>
    <x v="1"/>
  </r>
  <r>
    <s v="C2865"/>
    <x v="1"/>
    <x v="1"/>
    <x v="0"/>
    <d v="2024-08-14T00:00:00"/>
    <s v="O6865"/>
    <d v="2024-03-07T00:00:00"/>
    <x v="1"/>
    <x v="2"/>
    <x v="3"/>
    <n v="3"/>
    <n v="60.31"/>
    <n v="180.93"/>
    <x v="2"/>
    <n v="5"/>
    <d v="2025-05-24T00:00:00"/>
    <n v="393"/>
    <x v="1"/>
    <n v="5"/>
    <d v="2024-10-30T00:00:00"/>
    <x v="2"/>
    <x v="1"/>
    <x v="3"/>
    <n v="283"/>
    <n v="0"/>
    <x v="1"/>
  </r>
  <r>
    <s v="C1204"/>
    <x v="2"/>
    <x v="2"/>
    <x v="2"/>
    <d v="2023-10-28T00:00:00"/>
    <s v="O5204"/>
    <d v="2024-03-07T00:00:00"/>
    <x v="4"/>
    <x v="0"/>
    <x v="3"/>
    <n v="5"/>
    <n v="176.506"/>
    <n v="882.53"/>
    <x v="2"/>
    <n v="20"/>
    <d v="2024-12-25T00:00:00"/>
    <n v="268"/>
    <x v="1"/>
    <n v="4"/>
    <d v="2025-06-28T00:00:00"/>
    <x v="1"/>
    <x v="1"/>
    <x v="3"/>
    <n v="424"/>
    <n v="0"/>
    <x v="1"/>
  </r>
  <r>
    <s v="C1134"/>
    <x v="2"/>
    <x v="0"/>
    <x v="3"/>
    <d v="2023-12-30T00:00:00"/>
    <s v="O5134"/>
    <d v="2024-03-07T00:00:00"/>
    <x v="3"/>
    <x v="0"/>
    <x v="1"/>
    <n v="5"/>
    <n v="99.31"/>
    <n v="496.55"/>
    <x v="2"/>
    <n v="14"/>
    <d v="2024-11-19T00:00:00"/>
    <n v="322"/>
    <x v="0"/>
    <n v="5"/>
    <d v="2024-09-15T00:00:00"/>
    <x v="0"/>
    <x v="1"/>
    <x v="3"/>
    <n v="325"/>
    <n v="1"/>
    <x v="1"/>
  </r>
  <r>
    <s v="C1550"/>
    <x v="0"/>
    <x v="0"/>
    <x v="2"/>
    <d v="2024-11-14T00:00:00"/>
    <s v="O5550"/>
    <d v="2024-04-07T00:00:00"/>
    <x v="2"/>
    <x v="3"/>
    <x v="4"/>
    <n v="2"/>
    <n v="708.78"/>
    <n v="1417.56"/>
    <x v="2"/>
    <n v="16"/>
    <d v="2025-04-20T00:00:00"/>
    <n v="267"/>
    <x v="0"/>
    <n v="5"/>
    <d v="2025-06-22T00:00:00"/>
    <x v="1"/>
    <x v="4"/>
    <x v="4"/>
    <n v="157"/>
    <n v="1"/>
    <x v="1"/>
  </r>
  <r>
    <s v="C2126"/>
    <x v="2"/>
    <x v="2"/>
    <x v="4"/>
    <d v="2024-10-25T00:00:00"/>
    <s v="O6126"/>
    <d v="2024-04-07T00:00:00"/>
    <x v="1"/>
    <x v="1"/>
    <x v="0"/>
    <n v="5"/>
    <n v="63.012"/>
    <n v="315.06"/>
    <x v="2"/>
    <n v="27"/>
    <d v="2025-05-06T00:00:00"/>
    <n v="402"/>
    <x v="1"/>
    <n v="2"/>
    <d v="2024-07-09T00:00:00"/>
    <x v="0"/>
    <x v="4"/>
    <x v="4"/>
    <n v="193"/>
    <n v="0"/>
    <x v="1"/>
  </r>
  <r>
    <s v="C3762"/>
    <x v="0"/>
    <x v="2"/>
    <x v="4"/>
    <d v="2023-05-12T00:00:00"/>
    <s v="O7762"/>
    <d v="2024-04-07T00:00:00"/>
    <x v="3"/>
    <x v="0"/>
    <x v="3"/>
    <n v="3"/>
    <n v="267.93666666666667"/>
    <n v="803.81"/>
    <x v="2"/>
    <n v="1"/>
    <d v="2024-11-29T00:00:00"/>
    <n v="332"/>
    <x v="0"/>
    <n v="2"/>
    <d v="2025-01-18T00:00:00"/>
    <x v="0"/>
    <x v="4"/>
    <x v="4"/>
    <n v="567"/>
    <n v="1"/>
    <x v="1"/>
  </r>
  <r>
    <s v="C5103"/>
    <x v="2"/>
    <x v="0"/>
    <x v="2"/>
    <d v="2025-02-07T00:00:00"/>
    <s v="O9103"/>
    <d v="2024-04-07T00:00:00"/>
    <x v="1"/>
    <x v="3"/>
    <x v="3"/>
    <n v="2"/>
    <n v="717.88499999999999"/>
    <n v="1435.77"/>
    <x v="1"/>
    <n v="7"/>
    <d v="2025-02-19T00:00:00"/>
    <n v="226"/>
    <x v="0"/>
    <n v="2"/>
    <d v="2024-09-23T00:00:00"/>
    <x v="0"/>
    <x v="4"/>
    <x v="4"/>
    <n v="12"/>
    <n v="1"/>
    <x v="1"/>
  </r>
  <r>
    <s v="C6456"/>
    <x v="2"/>
    <x v="2"/>
    <x v="0"/>
    <d v="2025-02-27T00:00:00"/>
    <s v="O10456"/>
    <d v="2024-04-07T00:00:00"/>
    <x v="1"/>
    <x v="3"/>
    <x v="4"/>
    <n v="4"/>
    <n v="268.95249999999999"/>
    <n v="1075.81"/>
    <x v="2"/>
    <n v="9"/>
    <d v="2024-05-09T00:00:00"/>
    <n v="332"/>
    <x v="1"/>
    <n v="5"/>
    <d v="2024-08-11T00:00:00"/>
    <x v="2"/>
    <x v="4"/>
    <x v="4"/>
    <n v="-294"/>
    <n v="0"/>
    <x v="1"/>
  </r>
  <r>
    <s v="C6613"/>
    <x v="2"/>
    <x v="1"/>
    <x v="3"/>
    <d v="2025-03-24T00:00:00"/>
    <s v="O10613"/>
    <d v="2024-04-07T00:00:00"/>
    <x v="0"/>
    <x v="3"/>
    <x v="2"/>
    <n v="3"/>
    <n v="368.0333333333333"/>
    <n v="1104.0999999999999"/>
    <x v="1"/>
    <n v="9"/>
    <d v="2025-10-07T00:00:00"/>
    <n v="390"/>
    <x v="0"/>
    <n v="2"/>
    <d v="2024-12-21T00:00:00"/>
    <x v="0"/>
    <x v="4"/>
    <x v="4"/>
    <n v="197"/>
    <n v="1"/>
    <x v="1"/>
  </r>
  <r>
    <s v="C6370"/>
    <x v="2"/>
    <x v="2"/>
    <x v="1"/>
    <d v="2024-08-08T00:00:00"/>
    <s v="O10370"/>
    <d v="2024-04-07T00:00:00"/>
    <x v="3"/>
    <x v="3"/>
    <x v="3"/>
    <n v="2"/>
    <n v="389.13"/>
    <n v="778.26"/>
    <x v="2"/>
    <n v="6"/>
    <d v="2025-08-19T00:00:00"/>
    <n v="172"/>
    <x v="0"/>
    <n v="3"/>
    <d v="2025-11-08T00:00:00"/>
    <x v="1"/>
    <x v="4"/>
    <x v="4"/>
    <n v="376"/>
    <n v="1"/>
    <x v="1"/>
  </r>
  <r>
    <s v="C1868"/>
    <x v="1"/>
    <x v="1"/>
    <x v="4"/>
    <d v="2025-07-02T00:00:00"/>
    <s v="O5868"/>
    <d v="2024-05-07T00:00:00"/>
    <x v="1"/>
    <x v="3"/>
    <x v="3"/>
    <n v="2"/>
    <n v="177.41499999999999"/>
    <n v="354.83"/>
    <x v="1"/>
    <n v="46"/>
    <d v="2025-03-24T00:00:00"/>
    <n v="483"/>
    <x v="1"/>
    <n v="4"/>
    <d v="2025-01-19T00:00:00"/>
    <x v="0"/>
    <x v="6"/>
    <x v="5"/>
    <n v="-100"/>
    <n v="0"/>
    <x v="1"/>
  </r>
  <r>
    <s v="C6309"/>
    <x v="0"/>
    <x v="1"/>
    <x v="3"/>
    <d v="2024-09-24T00:00:00"/>
    <s v="O10309"/>
    <d v="2024-05-07T00:00:00"/>
    <x v="3"/>
    <x v="4"/>
    <x v="1"/>
    <n v="3"/>
    <n v="440.44"/>
    <n v="1321.32"/>
    <x v="0"/>
    <n v="1"/>
    <d v="2024-05-12T00:00:00"/>
    <n v="11"/>
    <x v="0"/>
    <n v="3"/>
    <d v="2025-08-04T00:00:00"/>
    <x v="1"/>
    <x v="6"/>
    <x v="5"/>
    <n v="-135"/>
    <n v="1"/>
    <x v="1"/>
  </r>
  <r>
    <s v="C6957"/>
    <x v="1"/>
    <x v="1"/>
    <x v="1"/>
    <d v="2024-08-15T00:00:00"/>
    <s v="O10957"/>
    <d v="2024-05-07T00:00:00"/>
    <x v="4"/>
    <x v="2"/>
    <x v="0"/>
    <n v="4"/>
    <n v="145.53"/>
    <n v="582.12"/>
    <x v="2"/>
    <n v="12"/>
    <d v="2024-02-09T00:00:00"/>
    <n v="258"/>
    <x v="1"/>
    <n v="1"/>
    <d v="2025-03-05T00:00:00"/>
    <x v="1"/>
    <x v="6"/>
    <x v="5"/>
    <n v="-188"/>
    <n v="0"/>
    <x v="1"/>
  </r>
  <r>
    <s v="C2233"/>
    <x v="1"/>
    <x v="2"/>
    <x v="3"/>
    <d v="2024-02-10T00:00:00"/>
    <s v="O6233"/>
    <d v="2024-05-07T00:00:00"/>
    <x v="2"/>
    <x v="4"/>
    <x v="1"/>
    <n v="1"/>
    <n v="890.79"/>
    <n v="890.79"/>
    <x v="2"/>
    <n v="14"/>
    <d v="2025-07-22T00:00:00"/>
    <n v="326"/>
    <x v="1"/>
    <n v="2"/>
    <d v="2025-07-18T00:00:00"/>
    <x v="1"/>
    <x v="6"/>
    <x v="5"/>
    <n v="528"/>
    <n v="0"/>
    <x v="1"/>
  </r>
  <r>
    <s v="C6096"/>
    <x v="0"/>
    <x v="1"/>
    <x v="0"/>
    <d v="2025-03-28T00:00:00"/>
    <s v="O10096"/>
    <d v="2024-05-07T00:00:00"/>
    <x v="0"/>
    <x v="4"/>
    <x v="2"/>
    <n v="5"/>
    <n v="233.51999999999998"/>
    <n v="1167.5999999999999"/>
    <x v="1"/>
    <n v="42"/>
    <d v="2025-03-22T00:00:00"/>
    <n v="136"/>
    <x v="0"/>
    <n v="4"/>
    <d v="2024-09-10T00:00:00"/>
    <x v="1"/>
    <x v="6"/>
    <x v="5"/>
    <n v="-6"/>
    <n v="1"/>
    <x v="1"/>
  </r>
  <r>
    <s v="C1808"/>
    <x v="0"/>
    <x v="1"/>
    <x v="4"/>
    <d v="2024-01-26T00:00:00"/>
    <s v="O5808"/>
    <d v="2024-05-07T00:00:00"/>
    <x v="2"/>
    <x v="0"/>
    <x v="1"/>
    <n v="5"/>
    <n v="277.52199999999999"/>
    <n v="1387.61"/>
    <x v="2"/>
    <n v="10"/>
    <d v="2025-04-16T00:00:00"/>
    <n v="149"/>
    <x v="1"/>
    <n v="5"/>
    <d v="2024-08-29T00:00:00"/>
    <x v="1"/>
    <x v="6"/>
    <x v="5"/>
    <n v="446"/>
    <n v="0"/>
    <x v="1"/>
  </r>
  <r>
    <s v="C5392"/>
    <x v="0"/>
    <x v="2"/>
    <x v="1"/>
    <d v="2024-06-15T00:00:00"/>
    <s v="O9392"/>
    <d v="2024-05-07T00:00:00"/>
    <x v="1"/>
    <x v="2"/>
    <x v="4"/>
    <n v="5"/>
    <n v="172.654"/>
    <n v="863.27"/>
    <x v="0"/>
    <n v="1"/>
    <d v="2025-05-30T00:00:00"/>
    <n v="416"/>
    <x v="0"/>
    <n v="2"/>
    <d v="2024-08-22T00:00:00"/>
    <x v="2"/>
    <x v="6"/>
    <x v="5"/>
    <n v="349"/>
    <n v="1"/>
    <x v="1"/>
  </r>
  <r>
    <s v="C3460"/>
    <x v="1"/>
    <x v="2"/>
    <x v="2"/>
    <d v="2024-09-16T00:00:00"/>
    <s v="O7460"/>
    <d v="2024-05-07T00:00:00"/>
    <x v="3"/>
    <x v="0"/>
    <x v="0"/>
    <n v="3"/>
    <n v="39.46"/>
    <n v="118.38"/>
    <x v="2"/>
    <n v="5"/>
    <d v="2024-06-10T00:00:00"/>
    <n v="199"/>
    <x v="1"/>
    <n v="1"/>
    <d v="2024-09-11T00:00:00"/>
    <x v="0"/>
    <x v="6"/>
    <x v="5"/>
    <n v="-98"/>
    <n v="0"/>
    <x v="1"/>
  </r>
  <r>
    <s v="C6947"/>
    <x v="2"/>
    <x v="0"/>
    <x v="0"/>
    <d v="2024-07-03T00:00:00"/>
    <s v="O10947"/>
    <d v="2024-06-07T00:00:00"/>
    <x v="0"/>
    <x v="2"/>
    <x v="4"/>
    <n v="4"/>
    <n v="187.47499999999999"/>
    <n v="749.9"/>
    <x v="2"/>
    <n v="17"/>
    <d v="2025-09-03T00:00:00"/>
    <n v="189"/>
    <x v="1"/>
    <n v="3"/>
    <d v="2025-08-19T00:00:00"/>
    <x v="1"/>
    <x v="2"/>
    <x v="6"/>
    <n v="427"/>
    <n v="0"/>
    <x v="1"/>
  </r>
  <r>
    <s v="C5742"/>
    <x v="2"/>
    <x v="2"/>
    <x v="2"/>
    <d v="2025-04-20T00:00:00"/>
    <s v="O9742"/>
    <d v="2024-06-07T00:00:00"/>
    <x v="4"/>
    <x v="4"/>
    <x v="3"/>
    <n v="2"/>
    <n v="335.625"/>
    <n v="671.25"/>
    <x v="0"/>
    <n v="34"/>
    <d v="2025-01-21T00:00:00"/>
    <n v="247"/>
    <x v="0"/>
    <n v="1"/>
    <d v="2024-07-10T00:00:00"/>
    <x v="0"/>
    <x v="2"/>
    <x v="6"/>
    <n v="-89"/>
    <n v="1"/>
    <x v="1"/>
  </r>
  <r>
    <s v="C6881"/>
    <x v="1"/>
    <x v="1"/>
    <x v="3"/>
    <d v="2024-05-31T00:00:00"/>
    <s v="O10881"/>
    <d v="2024-06-07T00:00:00"/>
    <x v="1"/>
    <x v="2"/>
    <x v="0"/>
    <n v="5"/>
    <n v="174.876"/>
    <n v="874.38"/>
    <x v="0"/>
    <n v="36"/>
    <d v="2025-06-18T00:00:00"/>
    <n v="60"/>
    <x v="1"/>
    <n v="4"/>
    <d v="2025-01-18T00:00:00"/>
    <x v="0"/>
    <x v="2"/>
    <x v="6"/>
    <n v="383"/>
    <n v="0"/>
    <x v="1"/>
  </r>
  <r>
    <s v="C4580"/>
    <x v="0"/>
    <x v="1"/>
    <x v="1"/>
    <d v="2025-03-25T00:00:00"/>
    <s v="O8580"/>
    <d v="2024-06-07T00:00:00"/>
    <x v="3"/>
    <x v="0"/>
    <x v="4"/>
    <n v="4"/>
    <n v="297.17750000000001"/>
    <n v="1188.71"/>
    <x v="0"/>
    <n v="12"/>
    <d v="2025-03-07T00:00:00"/>
    <n v="131"/>
    <x v="1"/>
    <n v="1"/>
    <d v="2025-04-04T00:00:00"/>
    <x v="2"/>
    <x v="2"/>
    <x v="6"/>
    <n v="-18"/>
    <n v="0"/>
    <x v="1"/>
  </r>
  <r>
    <s v="C6275"/>
    <x v="2"/>
    <x v="1"/>
    <x v="3"/>
    <d v="2025-05-07T00:00:00"/>
    <s v="O10275"/>
    <d v="2024-06-07T00:00:00"/>
    <x v="4"/>
    <x v="3"/>
    <x v="3"/>
    <n v="1"/>
    <n v="1407.87"/>
    <n v="1407.87"/>
    <x v="0"/>
    <n v="11"/>
    <d v="2025-04-02T00:00:00"/>
    <n v="130"/>
    <x v="0"/>
    <n v="5"/>
    <d v="2024-09-22T00:00:00"/>
    <x v="2"/>
    <x v="2"/>
    <x v="6"/>
    <n v="-35"/>
    <n v="1"/>
    <x v="1"/>
  </r>
  <r>
    <s v="C3500"/>
    <x v="1"/>
    <x v="0"/>
    <x v="3"/>
    <d v="2024-02-16T00:00:00"/>
    <s v="O7500"/>
    <d v="2024-06-07T00:00:00"/>
    <x v="2"/>
    <x v="0"/>
    <x v="0"/>
    <n v="3"/>
    <n v="320.46999999999997"/>
    <n v="961.41"/>
    <x v="0"/>
    <n v="15"/>
    <d v="2024-12-23T00:00:00"/>
    <n v="29"/>
    <x v="1"/>
    <n v="5"/>
    <d v="2025-04-14T00:00:00"/>
    <x v="2"/>
    <x v="2"/>
    <x v="6"/>
    <n v="311"/>
    <n v="0"/>
    <x v="1"/>
  </r>
  <r>
    <s v="C1855"/>
    <x v="2"/>
    <x v="1"/>
    <x v="2"/>
    <d v="2025-12-01T00:00:00"/>
    <s v="O5855"/>
    <d v="2024-06-07T00:00:00"/>
    <x v="4"/>
    <x v="1"/>
    <x v="4"/>
    <n v="5"/>
    <n v="183.47"/>
    <n v="917.35"/>
    <x v="0"/>
    <n v="50"/>
    <d v="2025-04-14T00:00:00"/>
    <n v="271"/>
    <x v="1"/>
    <n v="4"/>
    <d v="2024-10-31T00:00:00"/>
    <x v="2"/>
    <x v="2"/>
    <x v="6"/>
    <n v="-231"/>
    <n v="0"/>
    <x v="1"/>
  </r>
  <r>
    <s v="C6132"/>
    <x v="2"/>
    <x v="2"/>
    <x v="3"/>
    <d v="2024-10-01T00:00:00"/>
    <s v="O10132"/>
    <d v="2024-06-07T00:00:00"/>
    <x v="4"/>
    <x v="3"/>
    <x v="4"/>
    <n v="1"/>
    <n v="901.55"/>
    <n v="901.55"/>
    <x v="0"/>
    <n v="10"/>
    <d v="2024-09-29T00:00:00"/>
    <n v="72"/>
    <x v="1"/>
    <n v="2"/>
    <d v="2025-08-19T00:00:00"/>
    <x v="1"/>
    <x v="2"/>
    <x v="6"/>
    <n v="-2"/>
    <n v="0"/>
    <x v="1"/>
  </r>
  <r>
    <s v="C4661"/>
    <x v="1"/>
    <x v="2"/>
    <x v="1"/>
    <d v="2024-05-22T00:00:00"/>
    <s v="O8661"/>
    <d v="2024-06-07T00:00:00"/>
    <x v="4"/>
    <x v="3"/>
    <x v="1"/>
    <n v="3"/>
    <n v="57.47"/>
    <n v="172.41"/>
    <x v="1"/>
    <n v="26"/>
    <d v="2025-10-04T00:00:00"/>
    <n v="313"/>
    <x v="1"/>
    <n v="1"/>
    <d v="2025-02-08T00:00:00"/>
    <x v="1"/>
    <x v="2"/>
    <x v="6"/>
    <n v="500"/>
    <n v="0"/>
    <x v="1"/>
  </r>
  <r>
    <s v="C4180"/>
    <x v="2"/>
    <x v="0"/>
    <x v="1"/>
    <d v="2023-09-19T00:00:00"/>
    <s v="O8180"/>
    <d v="2024-07-07T00:00:00"/>
    <x v="0"/>
    <x v="0"/>
    <x v="3"/>
    <n v="1"/>
    <n v="1180.57"/>
    <n v="1180.57"/>
    <x v="0"/>
    <n v="27"/>
    <d v="2025-04-30T00:00:00"/>
    <n v="248"/>
    <x v="0"/>
    <n v="4"/>
    <d v="2025-06-20T00:00:00"/>
    <x v="1"/>
    <x v="4"/>
    <x v="7"/>
    <n v="589"/>
    <n v="1"/>
    <x v="1"/>
  </r>
  <r>
    <s v="C6257"/>
    <x v="1"/>
    <x v="2"/>
    <x v="1"/>
    <d v="2024-11-16T00:00:00"/>
    <s v="O10257"/>
    <d v="2024-07-07T00:00:00"/>
    <x v="3"/>
    <x v="2"/>
    <x v="1"/>
    <n v="2"/>
    <n v="211.17"/>
    <n v="422.34"/>
    <x v="1"/>
    <n v="4"/>
    <d v="2025-08-07T00:00:00"/>
    <n v="124"/>
    <x v="0"/>
    <n v="4"/>
    <d v="2025-03-04T00:00:00"/>
    <x v="0"/>
    <x v="4"/>
    <x v="7"/>
    <n v="264"/>
    <n v="1"/>
    <x v="1"/>
  </r>
  <r>
    <s v="C4454"/>
    <x v="1"/>
    <x v="2"/>
    <x v="3"/>
    <d v="2024-02-04T00:00:00"/>
    <s v="O8454"/>
    <d v="2024-07-07T00:00:00"/>
    <x v="2"/>
    <x v="4"/>
    <x v="4"/>
    <n v="3"/>
    <n v="330.53666666666669"/>
    <n v="991.61"/>
    <x v="1"/>
    <n v="15"/>
    <d v="2025-02-15T00:00:00"/>
    <n v="239"/>
    <x v="1"/>
    <n v="4"/>
    <d v="2025-01-25T00:00:00"/>
    <x v="1"/>
    <x v="4"/>
    <x v="7"/>
    <n v="377"/>
    <n v="0"/>
    <x v="1"/>
  </r>
  <r>
    <s v="C2106"/>
    <x v="0"/>
    <x v="1"/>
    <x v="2"/>
    <d v="2025-01-07T00:00:00"/>
    <s v="O6106"/>
    <d v="2024-07-07T00:00:00"/>
    <x v="1"/>
    <x v="2"/>
    <x v="4"/>
    <n v="2"/>
    <n v="169.36500000000001"/>
    <n v="338.73"/>
    <x v="1"/>
    <n v="50"/>
    <d v="2024-08-28T00:00:00"/>
    <n v="465"/>
    <x v="1"/>
    <n v="3"/>
    <d v="2025-02-04T00:00:00"/>
    <x v="1"/>
    <x v="4"/>
    <x v="7"/>
    <n v="-132"/>
    <n v="0"/>
    <x v="1"/>
  </r>
  <r>
    <s v="C1002"/>
    <x v="1"/>
    <x v="1"/>
    <x v="4"/>
    <d v="2024-01-06T00:00:00"/>
    <s v="O5002"/>
    <d v="2024-08-07T00:00:00"/>
    <x v="2"/>
    <x v="1"/>
    <x v="1"/>
    <n v="3"/>
    <n v="484.18"/>
    <n v="1452.54"/>
    <x v="2"/>
    <n v="46"/>
    <d v="2025-12-07T00:00:00"/>
    <n v="489"/>
    <x v="0"/>
    <n v="4"/>
    <d v="2025-03-30T00:00:00"/>
    <x v="1"/>
    <x v="0"/>
    <x v="0"/>
    <n v="701"/>
    <n v="1"/>
    <x v="1"/>
  </r>
  <r>
    <s v="C6090"/>
    <x v="2"/>
    <x v="1"/>
    <x v="2"/>
    <d v="2024-12-22T00:00:00"/>
    <s v="O10090"/>
    <d v="2024-08-07T00:00:00"/>
    <x v="3"/>
    <x v="0"/>
    <x v="2"/>
    <n v="3"/>
    <n v="191.11666666666667"/>
    <n v="573.35"/>
    <x v="0"/>
    <n v="32"/>
    <d v="2025-04-22T00:00:00"/>
    <n v="305"/>
    <x v="1"/>
    <n v="1"/>
    <d v="2025-04-18T00:00:00"/>
    <x v="2"/>
    <x v="0"/>
    <x v="0"/>
    <n v="121"/>
    <n v="0"/>
    <x v="1"/>
  </r>
  <r>
    <s v="C1465"/>
    <x v="1"/>
    <x v="0"/>
    <x v="3"/>
    <d v="2025-05-30T00:00:00"/>
    <s v="O5465"/>
    <d v="2024-08-07T00:00:00"/>
    <x v="4"/>
    <x v="2"/>
    <x v="1"/>
    <n v="4"/>
    <n v="157.505"/>
    <n v="630.02"/>
    <x v="2"/>
    <n v="33"/>
    <d v="2025-12-06T00:00:00"/>
    <n v="98"/>
    <x v="0"/>
    <n v="2"/>
    <d v="2024-11-24T00:00:00"/>
    <x v="1"/>
    <x v="0"/>
    <x v="0"/>
    <n v="190"/>
    <n v="1"/>
    <x v="1"/>
  </r>
  <r>
    <s v="C4784"/>
    <x v="1"/>
    <x v="1"/>
    <x v="2"/>
    <d v="2025-04-03T00:00:00"/>
    <s v="O8784"/>
    <d v="2024-08-07T00:00:00"/>
    <x v="2"/>
    <x v="1"/>
    <x v="4"/>
    <n v="4"/>
    <n v="186.06"/>
    <n v="744.24"/>
    <x v="2"/>
    <n v="22"/>
    <d v="2024-10-20T00:00:00"/>
    <n v="471"/>
    <x v="1"/>
    <n v="1"/>
    <d v="2025-05-16T00:00:00"/>
    <x v="1"/>
    <x v="0"/>
    <x v="0"/>
    <n v="-165"/>
    <n v="0"/>
    <x v="1"/>
  </r>
  <r>
    <s v="C3454"/>
    <x v="1"/>
    <x v="2"/>
    <x v="1"/>
    <d v="2024-02-20T00:00:00"/>
    <s v="O7454"/>
    <d v="2024-08-07T00:00:00"/>
    <x v="2"/>
    <x v="4"/>
    <x v="4"/>
    <n v="4"/>
    <n v="245.17500000000001"/>
    <n v="980.7"/>
    <x v="1"/>
    <n v="21"/>
    <d v="2025-04-04T00:00:00"/>
    <n v="188"/>
    <x v="1"/>
    <n v="5"/>
    <d v="2025-07-29T00:00:00"/>
    <x v="0"/>
    <x v="0"/>
    <x v="0"/>
    <n v="409"/>
    <n v="0"/>
    <x v="1"/>
  </r>
  <r>
    <s v="C5359"/>
    <x v="0"/>
    <x v="2"/>
    <x v="2"/>
    <d v="2023-09-16T00:00:00"/>
    <s v="O9359"/>
    <d v="2024-08-07T00:00:00"/>
    <x v="1"/>
    <x v="3"/>
    <x v="2"/>
    <n v="2"/>
    <n v="416.98"/>
    <n v="833.96"/>
    <x v="2"/>
    <n v="39"/>
    <d v="2025-04-04T00:00:00"/>
    <n v="392"/>
    <x v="1"/>
    <n v="3"/>
    <d v="2024-09-25T00:00:00"/>
    <x v="0"/>
    <x v="0"/>
    <x v="0"/>
    <n v="566"/>
    <n v="0"/>
    <x v="1"/>
  </r>
  <r>
    <s v="C3488"/>
    <x v="2"/>
    <x v="2"/>
    <x v="4"/>
    <d v="2025-05-05T00:00:00"/>
    <s v="O7488"/>
    <d v="2024-08-07T00:00:00"/>
    <x v="3"/>
    <x v="0"/>
    <x v="4"/>
    <n v="2"/>
    <n v="295.505"/>
    <n v="591.01"/>
    <x v="0"/>
    <n v="8"/>
    <d v="2024-11-28T00:00:00"/>
    <n v="411"/>
    <x v="0"/>
    <n v="3"/>
    <d v="2025-06-24T00:00:00"/>
    <x v="2"/>
    <x v="0"/>
    <x v="0"/>
    <n v="-158"/>
    <n v="1"/>
    <x v="1"/>
  </r>
  <r>
    <s v="C3064"/>
    <x v="2"/>
    <x v="0"/>
    <x v="1"/>
    <d v="2023-09-17T00:00:00"/>
    <s v="O7064"/>
    <d v="2024-08-07T00:00:00"/>
    <x v="0"/>
    <x v="1"/>
    <x v="3"/>
    <n v="2"/>
    <n v="688.90499999999997"/>
    <n v="1377.81"/>
    <x v="2"/>
    <n v="36"/>
    <d v="2025-08-13T00:00:00"/>
    <n v="321"/>
    <x v="1"/>
    <n v="5"/>
    <d v="2025-04-18T00:00:00"/>
    <x v="0"/>
    <x v="0"/>
    <x v="0"/>
    <n v="696"/>
    <n v="0"/>
    <x v="1"/>
  </r>
  <r>
    <s v="C5341"/>
    <x v="1"/>
    <x v="0"/>
    <x v="3"/>
    <d v="2025-01-22T00:00:00"/>
    <s v="O9341"/>
    <d v="2024-08-07T00:00:00"/>
    <x v="2"/>
    <x v="4"/>
    <x v="0"/>
    <n v="1"/>
    <n v="1290.26"/>
    <n v="1290.26"/>
    <x v="1"/>
    <n v="6"/>
    <d v="2025-07-01T00:00:00"/>
    <n v="328"/>
    <x v="0"/>
    <n v="1"/>
    <d v="2025-04-23T00:00:00"/>
    <x v="0"/>
    <x v="0"/>
    <x v="0"/>
    <n v="160"/>
    <n v="1"/>
    <x v="1"/>
  </r>
  <r>
    <s v="C4435"/>
    <x v="1"/>
    <x v="0"/>
    <x v="2"/>
    <d v="2024-10-17T00:00:00"/>
    <s v="O8435"/>
    <d v="2024-08-07T00:00:00"/>
    <x v="0"/>
    <x v="0"/>
    <x v="1"/>
    <n v="3"/>
    <n v="362.61333333333329"/>
    <n v="1087.8399999999999"/>
    <x v="2"/>
    <n v="5"/>
    <d v="2024-11-19T00:00:00"/>
    <n v="183"/>
    <x v="0"/>
    <n v="2"/>
    <d v="2024-11-23T00:00:00"/>
    <x v="1"/>
    <x v="0"/>
    <x v="0"/>
    <n v="33"/>
    <n v="1"/>
    <x v="1"/>
  </r>
  <r>
    <s v="C5457"/>
    <x v="1"/>
    <x v="2"/>
    <x v="4"/>
    <d v="2024-12-27T00:00:00"/>
    <s v="O9457"/>
    <d v="2024-08-07T00:00:00"/>
    <x v="0"/>
    <x v="2"/>
    <x v="1"/>
    <n v="2"/>
    <n v="527.92999999999995"/>
    <n v="1055.8599999999999"/>
    <x v="2"/>
    <n v="28"/>
    <d v="2024-12-12T00:00:00"/>
    <n v="341"/>
    <x v="1"/>
    <n v="3"/>
    <d v="2025-12-06T00:00:00"/>
    <x v="1"/>
    <x v="0"/>
    <x v="0"/>
    <n v="-15"/>
    <n v="0"/>
    <x v="1"/>
  </r>
  <r>
    <s v="C3294"/>
    <x v="2"/>
    <x v="0"/>
    <x v="4"/>
    <d v="2024-06-13T00:00:00"/>
    <s v="O7294"/>
    <d v="2024-08-07T00:00:00"/>
    <x v="2"/>
    <x v="3"/>
    <x v="1"/>
    <n v="3"/>
    <n v="217.05999999999997"/>
    <n v="651.17999999999995"/>
    <x v="1"/>
    <n v="42"/>
    <d v="2025-06-14T00:00:00"/>
    <n v="314"/>
    <x v="0"/>
    <n v="2"/>
    <d v="2024-04-10T00:00:00"/>
    <x v="0"/>
    <x v="0"/>
    <x v="0"/>
    <n v="366"/>
    <n v="1"/>
    <x v="1"/>
  </r>
  <r>
    <s v="C6944"/>
    <x v="0"/>
    <x v="0"/>
    <x v="4"/>
    <d v="2024-12-16T00:00:00"/>
    <s v="O10944"/>
    <d v="2024-08-07T00:00:00"/>
    <x v="2"/>
    <x v="2"/>
    <x v="1"/>
    <n v="3"/>
    <n v="315.37666666666667"/>
    <n v="946.13"/>
    <x v="0"/>
    <n v="16"/>
    <d v="2025-03-31T00:00:00"/>
    <n v="155"/>
    <x v="0"/>
    <n v="5"/>
    <d v="2025-03-17T00:00:00"/>
    <x v="2"/>
    <x v="0"/>
    <x v="0"/>
    <n v="105"/>
    <n v="1"/>
    <x v="1"/>
  </r>
  <r>
    <s v="C2705"/>
    <x v="1"/>
    <x v="0"/>
    <x v="2"/>
    <d v="2024-04-26T00:00:00"/>
    <s v="O6705"/>
    <d v="2024-08-07T00:00:00"/>
    <x v="1"/>
    <x v="4"/>
    <x v="4"/>
    <n v="2"/>
    <n v="525.30499999999995"/>
    <n v="1050.6099999999999"/>
    <x v="0"/>
    <n v="14"/>
    <d v="2025-01-14T00:00:00"/>
    <n v="89"/>
    <x v="1"/>
    <n v="3"/>
    <d v="2025-02-05T00:00:00"/>
    <x v="2"/>
    <x v="0"/>
    <x v="0"/>
    <n v="263"/>
    <n v="0"/>
    <x v="1"/>
  </r>
  <r>
    <s v="C3954"/>
    <x v="0"/>
    <x v="2"/>
    <x v="3"/>
    <d v="2024-01-08T00:00:00"/>
    <s v="O7954"/>
    <d v="2024-08-07T00:00:00"/>
    <x v="4"/>
    <x v="3"/>
    <x v="1"/>
    <n v="3"/>
    <n v="400.02333333333331"/>
    <n v="1200.07"/>
    <x v="2"/>
    <n v="45"/>
    <d v="2025-04-29T00:00:00"/>
    <n v="287"/>
    <x v="0"/>
    <n v="3"/>
    <d v="2024-10-13T00:00:00"/>
    <x v="1"/>
    <x v="0"/>
    <x v="0"/>
    <n v="477"/>
    <n v="1"/>
    <x v="1"/>
  </r>
  <r>
    <s v="C4645"/>
    <x v="0"/>
    <x v="1"/>
    <x v="2"/>
    <d v="2024-01-08T00:00:00"/>
    <s v="O8645"/>
    <d v="2024-08-07T00:00:00"/>
    <x v="1"/>
    <x v="1"/>
    <x v="0"/>
    <n v="4"/>
    <n v="357.51499999999999"/>
    <n v="1430.06"/>
    <x v="1"/>
    <n v="24"/>
    <d v="2025-03-18T00:00:00"/>
    <n v="130"/>
    <x v="1"/>
    <n v="2"/>
    <d v="2025-07-07T00:00:00"/>
    <x v="0"/>
    <x v="0"/>
    <x v="0"/>
    <n v="435"/>
    <n v="0"/>
    <x v="1"/>
  </r>
  <r>
    <s v="C6601"/>
    <x v="1"/>
    <x v="1"/>
    <x v="0"/>
    <d v="2024-04-05T00:00:00"/>
    <s v="O10601"/>
    <d v="2024-09-07T00:00:00"/>
    <x v="1"/>
    <x v="4"/>
    <x v="3"/>
    <n v="5"/>
    <n v="37.04"/>
    <n v="185.2"/>
    <x v="2"/>
    <n v="2"/>
    <d v="2025-03-15T00:00:00"/>
    <n v="95"/>
    <x v="1"/>
    <n v="1"/>
    <d v="2024-08-10T00:00:00"/>
    <x v="2"/>
    <x v="3"/>
    <x v="8"/>
    <n v="344"/>
    <n v="0"/>
    <x v="1"/>
  </r>
  <r>
    <s v="C3780"/>
    <x v="2"/>
    <x v="0"/>
    <x v="2"/>
    <d v="2024-01-13T00:00:00"/>
    <s v="O7780"/>
    <d v="2024-09-07T00:00:00"/>
    <x v="0"/>
    <x v="1"/>
    <x v="2"/>
    <n v="3"/>
    <n v="102.43333333333334"/>
    <n v="307.3"/>
    <x v="1"/>
    <n v="2"/>
    <d v="2025-01-03T00:00:00"/>
    <n v="327"/>
    <x v="1"/>
    <n v="3"/>
    <d v="2025-06-08T00:00:00"/>
    <x v="0"/>
    <x v="3"/>
    <x v="8"/>
    <n v="356"/>
    <n v="0"/>
    <x v="1"/>
  </r>
  <r>
    <s v="C3861"/>
    <x v="0"/>
    <x v="0"/>
    <x v="4"/>
    <d v="2024-01-16T00:00:00"/>
    <s v="O7861"/>
    <d v="2024-09-07T00:00:00"/>
    <x v="3"/>
    <x v="2"/>
    <x v="0"/>
    <n v="5"/>
    <n v="193.27"/>
    <n v="966.35"/>
    <x v="2"/>
    <n v="3"/>
    <d v="2025-05-18T00:00:00"/>
    <n v="12"/>
    <x v="1"/>
    <n v="5"/>
    <d v="2024-11-28T00:00:00"/>
    <x v="2"/>
    <x v="3"/>
    <x v="8"/>
    <n v="488"/>
    <n v="0"/>
    <x v="1"/>
  </r>
  <r>
    <s v="C4576"/>
    <x v="1"/>
    <x v="2"/>
    <x v="1"/>
    <d v="2024-01-16T00:00:00"/>
    <s v="O8576"/>
    <d v="2024-09-07T00:00:00"/>
    <x v="0"/>
    <x v="0"/>
    <x v="2"/>
    <n v="2"/>
    <n v="639.40499999999997"/>
    <n v="1278.81"/>
    <x v="2"/>
    <n v="18"/>
    <d v="2024-08-23T00:00:00"/>
    <n v="438"/>
    <x v="0"/>
    <n v="1"/>
    <d v="2025-03-05T00:00:00"/>
    <x v="0"/>
    <x v="3"/>
    <x v="8"/>
    <n v="220"/>
    <n v="1"/>
    <x v="1"/>
  </r>
  <r>
    <s v="C6909"/>
    <x v="0"/>
    <x v="0"/>
    <x v="0"/>
    <d v="2024-06-25T00:00:00"/>
    <s v="O10909"/>
    <d v="2024-09-07T00:00:00"/>
    <x v="1"/>
    <x v="0"/>
    <x v="1"/>
    <n v="5"/>
    <n v="198.774"/>
    <n v="993.87"/>
    <x v="0"/>
    <n v="31"/>
    <d v="2025-06-13T00:00:00"/>
    <n v="259"/>
    <x v="0"/>
    <n v="2"/>
    <d v="2024-11-23T00:00:00"/>
    <x v="2"/>
    <x v="3"/>
    <x v="8"/>
    <n v="353"/>
    <n v="1"/>
    <x v="1"/>
  </r>
  <r>
    <s v="C4175"/>
    <x v="1"/>
    <x v="2"/>
    <x v="4"/>
    <d v="2024-10-28T00:00:00"/>
    <s v="O8175"/>
    <d v="2024-10-07T00:00:00"/>
    <x v="2"/>
    <x v="0"/>
    <x v="4"/>
    <n v="5"/>
    <n v="46.87"/>
    <n v="234.35"/>
    <x v="0"/>
    <n v="34"/>
    <d v="2025-11-02T00:00:00"/>
    <n v="217"/>
    <x v="0"/>
    <n v="1"/>
    <d v="2025-01-30T00:00:00"/>
    <x v="1"/>
    <x v="5"/>
    <x v="9"/>
    <n v="370"/>
    <n v="1"/>
    <x v="1"/>
  </r>
  <r>
    <s v="C4830"/>
    <x v="0"/>
    <x v="2"/>
    <x v="4"/>
    <d v="2024-12-11T00:00:00"/>
    <s v="O8830"/>
    <d v="2024-10-07T00:00:00"/>
    <x v="4"/>
    <x v="3"/>
    <x v="3"/>
    <n v="5"/>
    <n v="241.756"/>
    <n v="1208.78"/>
    <x v="2"/>
    <n v="40"/>
    <d v="2025-08-05T00:00:00"/>
    <n v="305"/>
    <x v="0"/>
    <n v="2"/>
    <d v="2024-09-12T00:00:00"/>
    <x v="0"/>
    <x v="5"/>
    <x v="9"/>
    <n v="237"/>
    <n v="1"/>
    <x v="1"/>
  </r>
  <r>
    <s v="C3814"/>
    <x v="2"/>
    <x v="2"/>
    <x v="1"/>
    <d v="2024-05-03T00:00:00"/>
    <s v="O7814"/>
    <d v="2024-10-07T00:00:00"/>
    <x v="0"/>
    <x v="2"/>
    <x v="0"/>
    <n v="1"/>
    <n v="486.95"/>
    <n v="486.95"/>
    <x v="2"/>
    <n v="45"/>
    <d v="2025-07-24T00:00:00"/>
    <n v="8"/>
    <x v="1"/>
    <n v="3"/>
    <d v="2024-11-10T00:00:00"/>
    <x v="1"/>
    <x v="5"/>
    <x v="9"/>
    <n v="447"/>
    <n v="0"/>
    <x v="1"/>
  </r>
  <r>
    <s v="C6032"/>
    <x v="0"/>
    <x v="1"/>
    <x v="4"/>
    <d v="2024-02-09T00:00:00"/>
    <s v="O10032"/>
    <d v="2024-10-07T00:00:00"/>
    <x v="3"/>
    <x v="1"/>
    <x v="4"/>
    <n v="3"/>
    <n v="120.64333333333333"/>
    <n v="361.93"/>
    <x v="1"/>
    <n v="40"/>
    <d v="2025-12-02T00:00:00"/>
    <n v="161"/>
    <x v="0"/>
    <n v="2"/>
    <d v="2025-02-01T00:00:00"/>
    <x v="0"/>
    <x v="5"/>
    <x v="9"/>
    <n v="662"/>
    <n v="1"/>
    <x v="1"/>
  </r>
  <r>
    <s v="C6094"/>
    <x v="1"/>
    <x v="1"/>
    <x v="1"/>
    <d v="2024-03-10T00:00:00"/>
    <s v="O10094"/>
    <d v="2024-10-07T00:00:00"/>
    <x v="2"/>
    <x v="0"/>
    <x v="2"/>
    <n v="2"/>
    <n v="109.78"/>
    <n v="219.56"/>
    <x v="2"/>
    <n v="3"/>
    <d v="2025-02-28T00:00:00"/>
    <n v="52"/>
    <x v="0"/>
    <n v="2"/>
    <d v="2025-04-02T00:00:00"/>
    <x v="2"/>
    <x v="5"/>
    <x v="9"/>
    <n v="355"/>
    <n v="1"/>
    <x v="1"/>
  </r>
  <r>
    <s v="C1817"/>
    <x v="2"/>
    <x v="1"/>
    <x v="2"/>
    <d v="2024-03-13T00:00:00"/>
    <s v="O5817"/>
    <d v="2024-10-07T00:00:00"/>
    <x v="0"/>
    <x v="1"/>
    <x v="4"/>
    <n v="1"/>
    <n v="1158.5"/>
    <n v="1158.5"/>
    <x v="1"/>
    <n v="39"/>
    <d v="2024-10-28T00:00:00"/>
    <n v="43"/>
    <x v="1"/>
    <n v="1"/>
    <d v="2024-10-30T00:00:00"/>
    <x v="2"/>
    <x v="5"/>
    <x v="9"/>
    <n v="229"/>
    <n v="0"/>
    <x v="1"/>
  </r>
  <r>
    <s v="C2945"/>
    <x v="1"/>
    <x v="0"/>
    <x v="2"/>
    <d v="2024-12-06T00:00:00"/>
    <s v="O6945"/>
    <d v="2024-11-07T00:00:00"/>
    <x v="2"/>
    <x v="1"/>
    <x v="3"/>
    <n v="1"/>
    <n v="1277.76"/>
    <n v="1277.76"/>
    <x v="0"/>
    <n v="29"/>
    <d v="2025-10-01T00:00:00"/>
    <n v="90"/>
    <x v="0"/>
    <n v="5"/>
    <d v="2025-03-29T00:00:00"/>
    <x v="0"/>
    <x v="1"/>
    <x v="10"/>
    <n v="299"/>
    <n v="1"/>
    <x v="1"/>
  </r>
  <r>
    <s v="C4813"/>
    <x v="0"/>
    <x v="0"/>
    <x v="3"/>
    <d v="2025-09-02T00:00:00"/>
    <s v="O8813"/>
    <d v="2024-11-07T00:00:00"/>
    <x v="4"/>
    <x v="1"/>
    <x v="2"/>
    <n v="1"/>
    <n v="153.80000000000001"/>
    <n v="153.80000000000001"/>
    <x v="2"/>
    <n v="50"/>
    <d v="2025-06-24T00:00:00"/>
    <n v="459"/>
    <x v="0"/>
    <n v="5"/>
    <d v="2025-06-14T00:00:00"/>
    <x v="2"/>
    <x v="1"/>
    <x v="10"/>
    <n v="-70"/>
    <n v="1"/>
    <x v="1"/>
  </r>
  <r>
    <s v="C6585"/>
    <x v="2"/>
    <x v="2"/>
    <x v="4"/>
    <d v="2024-02-02T00:00:00"/>
    <s v="O10585"/>
    <d v="2024-11-07T00:00:00"/>
    <x v="2"/>
    <x v="0"/>
    <x v="0"/>
    <n v="5"/>
    <n v="133.75399999999999"/>
    <n v="668.77"/>
    <x v="0"/>
    <n v="3"/>
    <d v="2025-01-19T00:00:00"/>
    <n v="217"/>
    <x v="0"/>
    <n v="1"/>
    <d v="2024-06-10T00:00:00"/>
    <x v="2"/>
    <x v="1"/>
    <x v="10"/>
    <n v="352"/>
    <n v="1"/>
    <x v="1"/>
  </r>
  <r>
    <s v="C3486"/>
    <x v="2"/>
    <x v="1"/>
    <x v="3"/>
    <d v="2025-07-08T00:00:00"/>
    <s v="O7486"/>
    <d v="2024-11-07T00:00:00"/>
    <x v="3"/>
    <x v="2"/>
    <x v="0"/>
    <n v="4"/>
    <n v="257.72250000000003"/>
    <n v="1030.8900000000001"/>
    <x v="0"/>
    <n v="12"/>
    <d v="2025-05-15T00:00:00"/>
    <n v="26"/>
    <x v="0"/>
    <n v="4"/>
    <d v="2025-05-04T00:00:00"/>
    <x v="2"/>
    <x v="1"/>
    <x v="10"/>
    <n v="-54"/>
    <n v="1"/>
    <x v="1"/>
  </r>
  <r>
    <s v="C6287"/>
    <x v="1"/>
    <x v="2"/>
    <x v="4"/>
    <d v="2025-07-14T00:00:00"/>
    <s v="O10287"/>
    <d v="2024-11-07T00:00:00"/>
    <x v="0"/>
    <x v="4"/>
    <x v="1"/>
    <n v="1"/>
    <n v="1147.6099999999999"/>
    <n v="1147.6099999999999"/>
    <x v="1"/>
    <n v="48"/>
    <d v="2025-02-08T00:00:00"/>
    <n v="215"/>
    <x v="0"/>
    <n v="5"/>
    <d v="2025-07-08T00:00:00"/>
    <x v="1"/>
    <x v="1"/>
    <x v="10"/>
    <n v="-156"/>
    <n v="1"/>
    <x v="1"/>
  </r>
  <r>
    <s v="C2232"/>
    <x v="0"/>
    <x v="2"/>
    <x v="1"/>
    <d v="2024-05-30T00:00:00"/>
    <s v="O6232"/>
    <d v="2024-11-07T00:00:00"/>
    <x v="1"/>
    <x v="0"/>
    <x v="4"/>
    <n v="5"/>
    <n v="41.073999999999998"/>
    <n v="205.37"/>
    <x v="2"/>
    <n v="19"/>
    <d v="2025-04-13T00:00:00"/>
    <n v="160"/>
    <x v="0"/>
    <n v="1"/>
    <d v="2024-12-10T00:00:00"/>
    <x v="1"/>
    <x v="1"/>
    <x v="10"/>
    <n v="318"/>
    <n v="1"/>
    <x v="1"/>
  </r>
  <r>
    <s v="C4118"/>
    <x v="1"/>
    <x v="0"/>
    <x v="4"/>
    <d v="2023-12-19T00:00:00"/>
    <s v="O8118"/>
    <d v="2024-11-07T00:00:00"/>
    <x v="3"/>
    <x v="4"/>
    <x v="2"/>
    <n v="2"/>
    <n v="164.26"/>
    <n v="328.52"/>
    <x v="2"/>
    <n v="16"/>
    <d v="2025-05-20T00:00:00"/>
    <n v="269"/>
    <x v="1"/>
    <n v="5"/>
    <d v="2025-02-22T00:00:00"/>
    <x v="2"/>
    <x v="1"/>
    <x v="10"/>
    <n v="518"/>
    <n v="0"/>
    <x v="1"/>
  </r>
  <r>
    <s v="C6380"/>
    <x v="0"/>
    <x v="2"/>
    <x v="3"/>
    <d v="2025-04-13T00:00:00"/>
    <s v="O10380"/>
    <d v="2024-11-07T00:00:00"/>
    <x v="0"/>
    <x v="2"/>
    <x v="0"/>
    <n v="4"/>
    <n v="273.44749999999999"/>
    <n v="1093.79"/>
    <x v="0"/>
    <n v="6"/>
    <d v="2024-12-17T00:00:00"/>
    <n v="98"/>
    <x v="0"/>
    <n v="5"/>
    <d v="2025-02-08T00:00:00"/>
    <x v="0"/>
    <x v="1"/>
    <x v="10"/>
    <n v="-117"/>
    <n v="1"/>
    <x v="1"/>
  </r>
  <r>
    <s v="C4060"/>
    <x v="2"/>
    <x v="2"/>
    <x v="0"/>
    <d v="2025-11-04T00:00:00"/>
    <s v="O8060"/>
    <d v="2024-11-07T00:00:00"/>
    <x v="3"/>
    <x v="1"/>
    <x v="3"/>
    <n v="1"/>
    <n v="1172.68"/>
    <n v="1172.68"/>
    <x v="0"/>
    <n v="42"/>
    <d v="2025-03-08T00:00:00"/>
    <n v="123"/>
    <x v="0"/>
    <n v="2"/>
    <d v="2025-01-15T00:00:00"/>
    <x v="1"/>
    <x v="1"/>
    <x v="10"/>
    <n v="-241"/>
    <n v="1"/>
    <x v="1"/>
  </r>
  <r>
    <s v="C5433"/>
    <x v="2"/>
    <x v="2"/>
    <x v="1"/>
    <d v="2025-06-21T00:00:00"/>
    <s v="O9433"/>
    <d v="2024-11-07T00:00:00"/>
    <x v="0"/>
    <x v="0"/>
    <x v="1"/>
    <n v="3"/>
    <n v="62.696666666666665"/>
    <n v="188.09"/>
    <x v="2"/>
    <n v="11"/>
    <d v="2024-10-14T00:00:00"/>
    <n v="370"/>
    <x v="0"/>
    <n v="4"/>
    <d v="2025-12-03T00:00:00"/>
    <x v="2"/>
    <x v="1"/>
    <x v="10"/>
    <n v="-250"/>
    <n v="1"/>
    <x v="1"/>
  </r>
  <r>
    <s v="C5957"/>
    <x v="1"/>
    <x v="1"/>
    <x v="3"/>
    <d v="2024-06-29T00:00:00"/>
    <s v="O9957"/>
    <d v="2024-12-07T00:00:00"/>
    <x v="1"/>
    <x v="4"/>
    <x v="3"/>
    <n v="3"/>
    <n v="230.47333333333333"/>
    <n v="691.42"/>
    <x v="0"/>
    <n v="30"/>
    <d v="2025-01-26T00:00:00"/>
    <n v="371"/>
    <x v="1"/>
    <n v="2"/>
    <d v="2024-09-16T00:00:00"/>
    <x v="2"/>
    <x v="3"/>
    <x v="11"/>
    <n v="211"/>
    <n v="0"/>
    <x v="1"/>
  </r>
  <r>
    <s v="C1822"/>
    <x v="1"/>
    <x v="1"/>
    <x v="3"/>
    <d v="2025-02-22T00:00:00"/>
    <s v="O5822"/>
    <d v="2024-12-07T00:00:00"/>
    <x v="0"/>
    <x v="0"/>
    <x v="1"/>
    <n v="2"/>
    <n v="701.13"/>
    <n v="1402.26"/>
    <x v="2"/>
    <n v="22"/>
    <d v="2025-09-04T00:00:00"/>
    <n v="267"/>
    <x v="0"/>
    <n v="5"/>
    <d v="2025-02-13T00:00:00"/>
    <x v="0"/>
    <x v="3"/>
    <x v="11"/>
    <n v="194"/>
    <n v="1"/>
    <x v="1"/>
  </r>
  <r>
    <s v="C6917"/>
    <x v="2"/>
    <x v="2"/>
    <x v="2"/>
    <d v="2025-07-26T00:00:00"/>
    <s v="O10917"/>
    <d v="2024-12-07T00:00:00"/>
    <x v="3"/>
    <x v="1"/>
    <x v="1"/>
    <n v="3"/>
    <n v="136.06"/>
    <n v="408.18"/>
    <x v="1"/>
    <n v="15"/>
    <d v="2024-08-24T00:00:00"/>
    <n v="263"/>
    <x v="0"/>
    <n v="5"/>
    <d v="2024-09-14T00:00:00"/>
    <x v="0"/>
    <x v="3"/>
    <x v="11"/>
    <n v="-336"/>
    <n v="1"/>
    <x v="1"/>
  </r>
  <r>
    <s v="C2258"/>
    <x v="2"/>
    <x v="0"/>
    <x v="3"/>
    <d v="2025-12-02T00:00:00"/>
    <s v="O6258"/>
    <d v="2024-12-07T00:00:00"/>
    <x v="1"/>
    <x v="2"/>
    <x v="4"/>
    <n v="3"/>
    <n v="241.34666666666666"/>
    <n v="724.04"/>
    <x v="0"/>
    <n v="44"/>
    <d v="2025-04-07T00:00:00"/>
    <n v="274"/>
    <x v="0"/>
    <n v="3"/>
    <d v="2025-05-28T00:00:00"/>
    <x v="2"/>
    <x v="3"/>
    <x v="11"/>
    <n v="-239"/>
    <n v="1"/>
    <x v="1"/>
  </r>
  <r>
    <s v="C1133"/>
    <x v="1"/>
    <x v="0"/>
    <x v="1"/>
    <d v="2023-09-28T00:00:00"/>
    <s v="O5133"/>
    <d v="2024-12-07T00:00:00"/>
    <x v="2"/>
    <x v="2"/>
    <x v="3"/>
    <n v="1"/>
    <n v="858.52"/>
    <n v="858.52"/>
    <x v="0"/>
    <n v="22"/>
    <d v="2025-09-04T00:00:00"/>
    <n v="465"/>
    <x v="1"/>
    <n v="3"/>
    <d v="2024-08-21T00:00:00"/>
    <x v="0"/>
    <x v="3"/>
    <x v="11"/>
    <n v="707"/>
    <n v="0"/>
    <x v="1"/>
  </r>
  <r>
    <s v="C6476"/>
    <x v="2"/>
    <x v="2"/>
    <x v="2"/>
    <d v="2024-12-17T00:00:00"/>
    <s v="O10476"/>
    <d v="2024-12-07T00:00:00"/>
    <x v="2"/>
    <x v="0"/>
    <x v="0"/>
    <n v="1"/>
    <n v="208.8"/>
    <n v="208.8"/>
    <x v="2"/>
    <n v="36"/>
    <d v="2024-11-12T00:00:00"/>
    <n v="402"/>
    <x v="1"/>
    <n v="1"/>
    <d v="2025-04-30T00:00:00"/>
    <x v="2"/>
    <x v="3"/>
    <x v="11"/>
    <n v="-35"/>
    <n v="0"/>
    <x v="1"/>
  </r>
  <r>
    <s v="C6238"/>
    <x v="1"/>
    <x v="0"/>
    <x v="2"/>
    <d v="2024-01-16T00:00:00"/>
    <s v="O10238"/>
    <d v="2024-12-07T00:00:00"/>
    <x v="0"/>
    <x v="3"/>
    <x v="3"/>
    <n v="4"/>
    <n v="96.745000000000005"/>
    <n v="386.98"/>
    <x v="1"/>
    <n v="19"/>
    <d v="2024-03-12T00:00:00"/>
    <n v="340"/>
    <x v="0"/>
    <n v="5"/>
    <d v="2025-07-23T00:00:00"/>
    <x v="1"/>
    <x v="3"/>
    <x v="11"/>
    <n v="56"/>
    <n v="1"/>
    <x v="1"/>
  </r>
  <r>
    <s v="C4634"/>
    <x v="0"/>
    <x v="2"/>
    <x v="4"/>
    <d v="2024-09-30T00:00:00"/>
    <s v="O8634"/>
    <d v="2024-12-07T00:00:00"/>
    <x v="0"/>
    <x v="3"/>
    <x v="0"/>
    <n v="2"/>
    <n v="212.83"/>
    <n v="425.66"/>
    <x v="1"/>
    <n v="2"/>
    <d v="2025-04-03T00:00:00"/>
    <n v="71"/>
    <x v="0"/>
    <n v="5"/>
    <d v="2024-12-23T00:00:00"/>
    <x v="2"/>
    <x v="3"/>
    <x v="11"/>
    <n v="185"/>
    <n v="1"/>
    <x v="1"/>
  </r>
  <r>
    <s v="C2731"/>
    <x v="0"/>
    <x v="1"/>
    <x v="0"/>
    <d v="2023-03-12T00:00:00"/>
    <s v="O6731"/>
    <d v="2024-07-13T00:00:00"/>
    <x v="4"/>
    <x v="1"/>
    <x v="2"/>
    <n v="4"/>
    <n v="105.2775"/>
    <n v="421.11"/>
    <x v="1"/>
    <n v="32"/>
    <d v="2024-04-10T00:00:00"/>
    <n v="228"/>
    <x v="0"/>
    <n v="3"/>
    <d v="2025-10-07T00:00:00"/>
    <x v="2"/>
    <x v="3"/>
    <x v="7"/>
    <n v="395"/>
    <n v="1"/>
    <x v="1"/>
  </r>
  <r>
    <s v="C4693"/>
    <x v="0"/>
    <x v="2"/>
    <x v="1"/>
    <d v="2024-11-04T00:00:00"/>
    <s v="O8693"/>
    <d v="2024-07-13T00:00:00"/>
    <x v="3"/>
    <x v="0"/>
    <x v="0"/>
    <n v="1"/>
    <n v="446.59"/>
    <n v="446.59"/>
    <x v="2"/>
    <n v="5"/>
    <d v="2024-11-10T00:00:00"/>
    <n v="198"/>
    <x v="1"/>
    <n v="5"/>
    <d v="2025-11-08T00:00:00"/>
    <x v="2"/>
    <x v="3"/>
    <x v="7"/>
    <n v="6"/>
    <n v="0"/>
    <x v="1"/>
  </r>
  <r>
    <s v="C4925"/>
    <x v="0"/>
    <x v="2"/>
    <x v="2"/>
    <d v="2024-05-12T00:00:00"/>
    <s v="O8925"/>
    <d v="2024-07-13T00:00:00"/>
    <x v="0"/>
    <x v="0"/>
    <x v="3"/>
    <n v="3"/>
    <n v="137.66333333333333"/>
    <n v="412.99"/>
    <x v="1"/>
    <n v="11"/>
    <d v="2024-09-17T00:00:00"/>
    <n v="35"/>
    <x v="1"/>
    <n v="1"/>
    <d v="2025-05-21T00:00:00"/>
    <x v="2"/>
    <x v="3"/>
    <x v="7"/>
    <n v="128"/>
    <n v="0"/>
    <x v="1"/>
  </r>
  <r>
    <s v="C5489"/>
    <x v="1"/>
    <x v="2"/>
    <x v="0"/>
    <d v="2023-11-17T00:00:00"/>
    <s v="O9489"/>
    <d v="2024-07-13T00:00:00"/>
    <x v="2"/>
    <x v="4"/>
    <x v="3"/>
    <n v="3"/>
    <n v="398.18333333333334"/>
    <n v="1194.55"/>
    <x v="0"/>
    <n v="21"/>
    <d v="2024-11-28T00:00:00"/>
    <n v="121"/>
    <x v="0"/>
    <n v="1"/>
    <d v="2025-12-07T00:00:00"/>
    <x v="2"/>
    <x v="3"/>
    <x v="7"/>
    <n v="377"/>
    <n v="1"/>
    <x v="1"/>
  </r>
  <r>
    <s v="C2992"/>
    <x v="2"/>
    <x v="0"/>
    <x v="3"/>
    <d v="2024-07-09T00:00:00"/>
    <s v="O6992"/>
    <d v="2024-07-13T00:00:00"/>
    <x v="3"/>
    <x v="0"/>
    <x v="0"/>
    <n v="5"/>
    <n v="286.7"/>
    <n v="1433.5"/>
    <x v="2"/>
    <n v="28"/>
    <d v="2025-03-26T00:00:00"/>
    <n v="224"/>
    <x v="1"/>
    <n v="4"/>
    <d v="2024-09-16T00:00:00"/>
    <x v="1"/>
    <x v="3"/>
    <x v="7"/>
    <n v="260"/>
    <n v="0"/>
    <x v="1"/>
  </r>
  <r>
    <s v="C6587"/>
    <x v="0"/>
    <x v="2"/>
    <x v="4"/>
    <d v="2024-01-06T00:00:00"/>
    <s v="O10587"/>
    <d v="2024-07-13T00:00:00"/>
    <x v="2"/>
    <x v="4"/>
    <x v="4"/>
    <n v="5"/>
    <n v="131.35"/>
    <n v="656.75"/>
    <x v="0"/>
    <n v="38"/>
    <d v="2025-07-15T00:00:00"/>
    <n v="482"/>
    <x v="0"/>
    <n v="2"/>
    <d v="2025-08-02T00:00:00"/>
    <x v="2"/>
    <x v="3"/>
    <x v="7"/>
    <n v="556"/>
    <n v="1"/>
    <x v="1"/>
  </r>
  <r>
    <s v="C4244"/>
    <x v="0"/>
    <x v="1"/>
    <x v="3"/>
    <d v="2024-06-13T00:00:00"/>
    <s v="O8244"/>
    <d v="2024-07-13T00:00:00"/>
    <x v="1"/>
    <x v="3"/>
    <x v="2"/>
    <n v="1"/>
    <n v="510.99"/>
    <n v="510.99"/>
    <x v="2"/>
    <n v="7"/>
    <d v="2024-09-17T00:00:00"/>
    <n v="134"/>
    <x v="1"/>
    <n v="1"/>
    <d v="2024-12-31T00:00:00"/>
    <x v="0"/>
    <x v="3"/>
    <x v="7"/>
    <n v="96"/>
    <n v="0"/>
    <x v="1"/>
  </r>
  <r>
    <s v="C1689"/>
    <x v="2"/>
    <x v="0"/>
    <x v="2"/>
    <d v="2025-11-07T00:00:00"/>
    <s v="O5689"/>
    <d v="2024-07-13T00:00:00"/>
    <x v="3"/>
    <x v="1"/>
    <x v="3"/>
    <n v="2"/>
    <n v="703.69500000000005"/>
    <n v="1407.39"/>
    <x v="1"/>
    <n v="37"/>
    <d v="2024-12-28T00:00:00"/>
    <n v="296"/>
    <x v="1"/>
    <n v="4"/>
    <d v="2024-10-13T00:00:00"/>
    <x v="1"/>
    <x v="3"/>
    <x v="7"/>
    <n v="-314"/>
    <n v="0"/>
    <x v="1"/>
  </r>
  <r>
    <s v="C3286"/>
    <x v="2"/>
    <x v="0"/>
    <x v="2"/>
    <d v="2023-12-23T00:00:00"/>
    <s v="O7286"/>
    <d v="2024-07-13T00:00:00"/>
    <x v="4"/>
    <x v="4"/>
    <x v="3"/>
    <n v="2"/>
    <n v="238.785"/>
    <n v="477.57"/>
    <x v="1"/>
    <n v="12"/>
    <d v="2024-07-10T00:00:00"/>
    <n v="101"/>
    <x v="0"/>
    <n v="5"/>
    <d v="2025-07-23T00:00:00"/>
    <x v="1"/>
    <x v="3"/>
    <x v="7"/>
    <n v="200"/>
    <n v="1"/>
    <x v="1"/>
  </r>
  <r>
    <s v="C5571"/>
    <x v="0"/>
    <x v="0"/>
    <x v="1"/>
    <d v="2023-06-10T00:00:00"/>
    <s v="O9571"/>
    <d v="2024-07-13T00:00:00"/>
    <x v="4"/>
    <x v="1"/>
    <x v="4"/>
    <n v="2"/>
    <n v="578.46500000000003"/>
    <n v="1156.93"/>
    <x v="1"/>
    <n v="35"/>
    <d v="2024-09-10T00:00:00"/>
    <n v="408"/>
    <x v="1"/>
    <n v="5"/>
    <d v="2024-10-11T00:00:00"/>
    <x v="0"/>
    <x v="3"/>
    <x v="7"/>
    <n v="458"/>
    <n v="0"/>
    <x v="1"/>
  </r>
  <r>
    <s v="C2568"/>
    <x v="1"/>
    <x v="0"/>
    <x v="3"/>
    <d v="2024-08-23T00:00:00"/>
    <s v="O6568"/>
    <d v="2024-07-14T00:00:00"/>
    <x v="4"/>
    <x v="4"/>
    <x v="4"/>
    <n v="1"/>
    <n v="157.44"/>
    <n v="157.44"/>
    <x v="0"/>
    <n v="10"/>
    <d v="2024-10-24T00:00:00"/>
    <n v="196"/>
    <x v="0"/>
    <n v="3"/>
    <d v="2025-06-19T00:00:00"/>
    <x v="2"/>
    <x v="4"/>
    <x v="7"/>
    <n v="62"/>
    <n v="1"/>
    <x v="1"/>
  </r>
  <r>
    <s v="C5706"/>
    <x v="0"/>
    <x v="2"/>
    <x v="4"/>
    <d v="2024-08-15T00:00:00"/>
    <s v="O9706"/>
    <d v="2024-07-14T00:00:00"/>
    <x v="3"/>
    <x v="3"/>
    <x v="4"/>
    <n v="2"/>
    <n v="325.26"/>
    <n v="650.52"/>
    <x v="2"/>
    <n v="2"/>
    <d v="2025-05-06T00:00:00"/>
    <n v="422"/>
    <x v="1"/>
    <n v="3"/>
    <d v="2025-01-26T00:00:00"/>
    <x v="0"/>
    <x v="4"/>
    <x v="7"/>
    <n v="264"/>
    <n v="0"/>
    <x v="1"/>
  </r>
  <r>
    <s v="C3016"/>
    <x v="0"/>
    <x v="2"/>
    <x v="3"/>
    <d v="2025-03-26T00:00:00"/>
    <s v="O7016"/>
    <d v="2024-07-14T00:00:00"/>
    <x v="2"/>
    <x v="2"/>
    <x v="4"/>
    <n v="5"/>
    <n v="54.703999999999994"/>
    <n v="273.52"/>
    <x v="0"/>
    <n v="47"/>
    <d v="2024-09-29T00:00:00"/>
    <n v="216"/>
    <x v="1"/>
    <n v="5"/>
    <d v="2025-07-23T00:00:00"/>
    <x v="1"/>
    <x v="4"/>
    <x v="7"/>
    <n v="-178"/>
    <n v="0"/>
    <x v="1"/>
  </r>
  <r>
    <s v="C3835"/>
    <x v="0"/>
    <x v="1"/>
    <x v="0"/>
    <d v="2025-02-21T00:00:00"/>
    <s v="O7835"/>
    <d v="2024-07-14T00:00:00"/>
    <x v="2"/>
    <x v="1"/>
    <x v="1"/>
    <n v="3"/>
    <n v="42.976666666666667"/>
    <n v="128.93"/>
    <x v="0"/>
    <n v="9"/>
    <d v="2024-08-27T00:00:00"/>
    <n v="242"/>
    <x v="1"/>
    <n v="1"/>
    <d v="2024-09-11T00:00:00"/>
    <x v="1"/>
    <x v="4"/>
    <x v="7"/>
    <n v="-178"/>
    <n v="0"/>
    <x v="1"/>
  </r>
  <r>
    <s v="C5565"/>
    <x v="2"/>
    <x v="1"/>
    <x v="0"/>
    <d v="2024-01-24T00:00:00"/>
    <s v="O9565"/>
    <d v="2024-07-14T00:00:00"/>
    <x v="3"/>
    <x v="0"/>
    <x v="0"/>
    <n v="2"/>
    <n v="521.38"/>
    <n v="1042.76"/>
    <x v="0"/>
    <n v="13"/>
    <d v="2025-07-24T00:00:00"/>
    <n v="185"/>
    <x v="1"/>
    <n v="1"/>
    <d v="2025-01-04T00:00:00"/>
    <x v="1"/>
    <x v="4"/>
    <x v="7"/>
    <n v="547"/>
    <n v="0"/>
    <x v="1"/>
  </r>
  <r>
    <s v="C6074"/>
    <x v="0"/>
    <x v="1"/>
    <x v="4"/>
    <d v="2025-03-08T00:00:00"/>
    <s v="O10074"/>
    <d v="2024-07-14T00:00:00"/>
    <x v="3"/>
    <x v="2"/>
    <x v="4"/>
    <n v="5"/>
    <n v="280.416"/>
    <n v="1402.08"/>
    <x v="0"/>
    <n v="30"/>
    <d v="2025-12-06T00:00:00"/>
    <n v="463"/>
    <x v="0"/>
    <n v="5"/>
    <d v="2025-04-26T00:00:00"/>
    <x v="1"/>
    <x v="4"/>
    <x v="7"/>
    <n v="273"/>
    <n v="1"/>
    <x v="1"/>
  </r>
  <r>
    <s v="C4453"/>
    <x v="1"/>
    <x v="1"/>
    <x v="4"/>
    <d v="2024-09-03T00:00:00"/>
    <s v="O8453"/>
    <d v="2024-07-14T00:00:00"/>
    <x v="1"/>
    <x v="4"/>
    <x v="4"/>
    <n v="3"/>
    <n v="219.21666666666667"/>
    <n v="657.65"/>
    <x v="0"/>
    <n v="22"/>
    <d v="2025-03-16T00:00:00"/>
    <n v="198"/>
    <x v="1"/>
    <n v="3"/>
    <d v="2025-08-02T00:00:00"/>
    <x v="1"/>
    <x v="4"/>
    <x v="7"/>
    <n v="194"/>
    <n v="0"/>
    <x v="1"/>
  </r>
  <r>
    <s v="C3067"/>
    <x v="0"/>
    <x v="2"/>
    <x v="4"/>
    <d v="2023-10-29T00:00:00"/>
    <s v="O7067"/>
    <d v="2024-07-14T00:00:00"/>
    <x v="1"/>
    <x v="1"/>
    <x v="4"/>
    <n v="1"/>
    <n v="213.23"/>
    <n v="213.23"/>
    <x v="1"/>
    <n v="15"/>
    <d v="2024-11-15T00:00:00"/>
    <n v="119"/>
    <x v="0"/>
    <n v="3"/>
    <d v="2024-12-27T00:00:00"/>
    <x v="0"/>
    <x v="4"/>
    <x v="7"/>
    <n v="383"/>
    <n v="1"/>
    <x v="1"/>
  </r>
  <r>
    <s v="C3860"/>
    <x v="1"/>
    <x v="1"/>
    <x v="1"/>
    <d v="2024-04-22T00:00:00"/>
    <s v="O7860"/>
    <d v="2024-07-14T00:00:00"/>
    <x v="1"/>
    <x v="2"/>
    <x v="3"/>
    <n v="4"/>
    <n v="300.17"/>
    <n v="1200.68"/>
    <x v="1"/>
    <n v="26"/>
    <d v="2024-08-26T00:00:00"/>
    <n v="138"/>
    <x v="0"/>
    <n v="5"/>
    <d v="2025-02-01T00:00:00"/>
    <x v="1"/>
    <x v="4"/>
    <x v="7"/>
    <n v="126"/>
    <n v="1"/>
    <x v="1"/>
  </r>
  <r>
    <s v="C6044"/>
    <x v="1"/>
    <x v="0"/>
    <x v="3"/>
    <d v="2023-10-27T00:00:00"/>
    <s v="O10044"/>
    <d v="2024-07-14T00:00:00"/>
    <x v="3"/>
    <x v="4"/>
    <x v="4"/>
    <n v="1"/>
    <n v="1123.98"/>
    <n v="1123.98"/>
    <x v="2"/>
    <n v="46"/>
    <d v="2025-05-05T00:00:00"/>
    <n v="198"/>
    <x v="1"/>
    <n v="3"/>
    <d v="2025-11-07T00:00:00"/>
    <x v="2"/>
    <x v="4"/>
    <x v="7"/>
    <n v="556"/>
    <n v="0"/>
    <x v="1"/>
  </r>
  <r>
    <s v="C3841"/>
    <x v="0"/>
    <x v="0"/>
    <x v="1"/>
    <d v="2024-12-10T00:00:00"/>
    <s v="O7841"/>
    <d v="2024-07-14T00:00:00"/>
    <x v="3"/>
    <x v="4"/>
    <x v="3"/>
    <n v="5"/>
    <n v="209.11999999999998"/>
    <n v="1045.5999999999999"/>
    <x v="1"/>
    <n v="8"/>
    <d v="2025-08-15T00:00:00"/>
    <n v="207"/>
    <x v="0"/>
    <n v="1"/>
    <d v="2025-02-28T00:00:00"/>
    <x v="2"/>
    <x v="4"/>
    <x v="7"/>
    <n v="248"/>
    <n v="1"/>
    <x v="1"/>
  </r>
  <r>
    <s v="C4732"/>
    <x v="2"/>
    <x v="1"/>
    <x v="0"/>
    <d v="2023-12-13T00:00:00"/>
    <s v="O8732"/>
    <d v="2024-07-15T00:00:00"/>
    <x v="2"/>
    <x v="4"/>
    <x v="2"/>
    <n v="5"/>
    <n v="71.62"/>
    <n v="358.1"/>
    <x v="1"/>
    <n v="43"/>
    <d v="2025-09-06T00:00:00"/>
    <n v="265"/>
    <x v="1"/>
    <n v="1"/>
    <d v="2025-01-04T00:00:00"/>
    <x v="2"/>
    <x v="5"/>
    <x v="7"/>
    <n v="633"/>
    <n v="0"/>
    <x v="1"/>
  </r>
  <r>
    <s v="C3995"/>
    <x v="1"/>
    <x v="1"/>
    <x v="2"/>
    <d v="2023-12-20T00:00:00"/>
    <s v="O7995"/>
    <d v="2024-07-15T00:00:00"/>
    <x v="4"/>
    <x v="4"/>
    <x v="0"/>
    <n v="3"/>
    <n v="314.77333333333337"/>
    <n v="944.32"/>
    <x v="2"/>
    <n v="25"/>
    <d v="2024-01-11T00:00:00"/>
    <n v="440"/>
    <x v="0"/>
    <n v="1"/>
    <d v="2025-07-25T00:00:00"/>
    <x v="0"/>
    <x v="5"/>
    <x v="7"/>
    <n v="22"/>
    <n v="1"/>
    <x v="1"/>
  </r>
  <r>
    <s v="C5062"/>
    <x v="0"/>
    <x v="2"/>
    <x v="4"/>
    <d v="2024-02-06T00:00:00"/>
    <s v="O9062"/>
    <d v="2024-07-15T00:00:00"/>
    <x v="1"/>
    <x v="3"/>
    <x v="0"/>
    <n v="1"/>
    <n v="1097.06"/>
    <n v="1097.06"/>
    <x v="1"/>
    <n v="35"/>
    <d v="2025-05-23T00:00:00"/>
    <n v="311"/>
    <x v="0"/>
    <n v="4"/>
    <d v="2025-04-05T00:00:00"/>
    <x v="1"/>
    <x v="5"/>
    <x v="7"/>
    <n v="472"/>
    <n v="1"/>
    <x v="1"/>
  </r>
  <r>
    <s v="C5760"/>
    <x v="1"/>
    <x v="2"/>
    <x v="0"/>
    <d v="2023-11-20T00:00:00"/>
    <s v="O9760"/>
    <d v="2024-07-15T00:00:00"/>
    <x v="2"/>
    <x v="1"/>
    <x v="4"/>
    <n v="1"/>
    <n v="637.03"/>
    <n v="637.03"/>
    <x v="1"/>
    <n v="13"/>
    <d v="2025-06-25T00:00:00"/>
    <n v="118"/>
    <x v="0"/>
    <n v="4"/>
    <d v="2025-01-30T00:00:00"/>
    <x v="2"/>
    <x v="5"/>
    <x v="7"/>
    <n v="583"/>
    <n v="1"/>
    <x v="1"/>
  </r>
  <r>
    <s v="C1032"/>
    <x v="1"/>
    <x v="1"/>
    <x v="4"/>
    <d v="2023-06-09T00:00:00"/>
    <s v="O5032"/>
    <d v="2024-07-15T00:00:00"/>
    <x v="1"/>
    <x v="1"/>
    <x v="2"/>
    <n v="5"/>
    <n v="47.808"/>
    <n v="239.04"/>
    <x v="1"/>
    <n v="24"/>
    <d v="2025-04-25T00:00:00"/>
    <n v="331"/>
    <x v="1"/>
    <n v="1"/>
    <d v="2025-04-05T00:00:00"/>
    <x v="2"/>
    <x v="5"/>
    <x v="7"/>
    <n v="686"/>
    <n v="0"/>
    <x v="1"/>
  </r>
  <r>
    <s v="C6685"/>
    <x v="0"/>
    <x v="2"/>
    <x v="1"/>
    <d v="2023-11-19T00:00:00"/>
    <s v="O10685"/>
    <d v="2024-07-15T00:00:00"/>
    <x v="4"/>
    <x v="2"/>
    <x v="3"/>
    <n v="5"/>
    <n v="69.412000000000006"/>
    <n v="347.06"/>
    <x v="0"/>
    <n v="31"/>
    <d v="2024-09-22T00:00:00"/>
    <n v="283"/>
    <x v="1"/>
    <n v="2"/>
    <d v="2025-09-02T00:00:00"/>
    <x v="0"/>
    <x v="5"/>
    <x v="7"/>
    <n v="308"/>
    <n v="0"/>
    <x v="1"/>
  </r>
  <r>
    <s v="C4380"/>
    <x v="1"/>
    <x v="1"/>
    <x v="2"/>
    <d v="2025-05-29T00:00:00"/>
    <s v="O8380"/>
    <d v="2024-07-15T00:00:00"/>
    <x v="3"/>
    <x v="2"/>
    <x v="1"/>
    <n v="5"/>
    <n v="296.40199999999999"/>
    <n v="1482.01"/>
    <x v="1"/>
    <n v="29"/>
    <d v="2024-08-09T00:00:00"/>
    <n v="309"/>
    <x v="0"/>
    <n v="1"/>
    <d v="2025-04-19T00:00:00"/>
    <x v="2"/>
    <x v="5"/>
    <x v="7"/>
    <n v="-293"/>
    <n v="1"/>
    <x v="1"/>
  </r>
  <r>
    <s v="C5303"/>
    <x v="1"/>
    <x v="1"/>
    <x v="1"/>
    <d v="2024-05-23T00:00:00"/>
    <s v="O9303"/>
    <d v="2024-07-15T00:00:00"/>
    <x v="2"/>
    <x v="1"/>
    <x v="2"/>
    <n v="2"/>
    <n v="653.505"/>
    <n v="1307.01"/>
    <x v="2"/>
    <n v="12"/>
    <d v="2025-02-01T00:00:00"/>
    <n v="462"/>
    <x v="1"/>
    <n v="3"/>
    <d v="2025-01-04T00:00:00"/>
    <x v="1"/>
    <x v="5"/>
    <x v="7"/>
    <n v="254"/>
    <n v="0"/>
    <x v="1"/>
  </r>
  <r>
    <s v="C4102"/>
    <x v="0"/>
    <x v="2"/>
    <x v="0"/>
    <d v="2025-05-30T00:00:00"/>
    <s v="O8102"/>
    <d v="2024-07-15T00:00:00"/>
    <x v="0"/>
    <x v="1"/>
    <x v="3"/>
    <n v="2"/>
    <n v="483.73"/>
    <n v="967.46"/>
    <x v="2"/>
    <n v="32"/>
    <d v="2024-11-18T00:00:00"/>
    <n v="157"/>
    <x v="0"/>
    <n v="4"/>
    <d v="2025-02-01T00:00:00"/>
    <x v="2"/>
    <x v="5"/>
    <x v="7"/>
    <n v="-193"/>
    <n v="1"/>
    <x v="1"/>
  </r>
  <r>
    <s v="C5946"/>
    <x v="0"/>
    <x v="1"/>
    <x v="1"/>
    <d v="2023-10-24T00:00:00"/>
    <s v="O9946"/>
    <d v="2024-07-15T00:00:00"/>
    <x v="4"/>
    <x v="0"/>
    <x v="3"/>
    <n v="1"/>
    <n v="740.22"/>
    <n v="740.22"/>
    <x v="2"/>
    <n v="19"/>
    <d v="2025-03-04T00:00:00"/>
    <n v="155"/>
    <x v="0"/>
    <n v="5"/>
    <d v="2025-08-19T00:00:00"/>
    <x v="2"/>
    <x v="5"/>
    <x v="7"/>
    <n v="497"/>
    <n v="1"/>
    <x v="1"/>
  </r>
  <r>
    <s v="C6367"/>
    <x v="1"/>
    <x v="1"/>
    <x v="1"/>
    <d v="2025-02-23T00:00:00"/>
    <s v="O10367"/>
    <d v="2024-07-16T00:00:00"/>
    <x v="2"/>
    <x v="4"/>
    <x v="3"/>
    <n v="1"/>
    <n v="607.26"/>
    <n v="607.26"/>
    <x v="1"/>
    <n v="18"/>
    <d v="2024-06-10T00:00:00"/>
    <n v="231"/>
    <x v="0"/>
    <n v="1"/>
    <d v="2025-05-03T00:00:00"/>
    <x v="1"/>
    <x v="6"/>
    <x v="7"/>
    <n v="-258"/>
    <n v="1"/>
    <x v="1"/>
  </r>
  <r>
    <s v="C5608"/>
    <x v="2"/>
    <x v="0"/>
    <x v="2"/>
    <d v="2024-09-13T00:00:00"/>
    <s v="O9608"/>
    <d v="2024-07-16T00:00:00"/>
    <x v="2"/>
    <x v="0"/>
    <x v="2"/>
    <n v="5"/>
    <n v="66.164000000000001"/>
    <n v="330.82"/>
    <x v="0"/>
    <n v="35"/>
    <d v="2025-02-22T00:00:00"/>
    <n v="130"/>
    <x v="1"/>
    <n v="5"/>
    <d v="2025-04-30T00:00:00"/>
    <x v="1"/>
    <x v="6"/>
    <x v="7"/>
    <n v="162"/>
    <n v="0"/>
    <x v="1"/>
  </r>
  <r>
    <s v="C6229"/>
    <x v="1"/>
    <x v="0"/>
    <x v="3"/>
    <d v="2024-07-31T00:00:00"/>
    <s v="O10229"/>
    <d v="2024-07-16T00:00:00"/>
    <x v="3"/>
    <x v="0"/>
    <x v="1"/>
    <n v="5"/>
    <n v="59.988"/>
    <n v="299.94"/>
    <x v="1"/>
    <n v="12"/>
    <d v="2024-09-18T00:00:00"/>
    <n v="470"/>
    <x v="1"/>
    <n v="5"/>
    <d v="2025-03-22T00:00:00"/>
    <x v="2"/>
    <x v="6"/>
    <x v="7"/>
    <n v="49"/>
    <n v="0"/>
    <x v="1"/>
  </r>
  <r>
    <s v="C3001"/>
    <x v="0"/>
    <x v="0"/>
    <x v="3"/>
    <d v="2024-08-07T00:00:00"/>
    <s v="O7001"/>
    <d v="2024-07-16T00:00:00"/>
    <x v="1"/>
    <x v="3"/>
    <x v="0"/>
    <n v="1"/>
    <n v="420.97"/>
    <n v="420.97"/>
    <x v="2"/>
    <n v="48"/>
    <d v="2024-06-11T00:00:00"/>
    <n v="168"/>
    <x v="0"/>
    <n v="5"/>
    <d v="2025-02-13T00:00:00"/>
    <x v="1"/>
    <x v="6"/>
    <x v="7"/>
    <n v="-57"/>
    <n v="1"/>
    <x v="1"/>
  </r>
  <r>
    <s v="C4033"/>
    <x v="1"/>
    <x v="2"/>
    <x v="0"/>
    <d v="2025-08-19T00:00:00"/>
    <s v="O8033"/>
    <d v="2024-07-16T00:00:00"/>
    <x v="4"/>
    <x v="2"/>
    <x v="4"/>
    <n v="2"/>
    <n v="310.315"/>
    <n v="620.63"/>
    <x v="1"/>
    <n v="15"/>
    <d v="2025-06-25T00:00:00"/>
    <n v="399"/>
    <x v="1"/>
    <n v="3"/>
    <d v="2025-04-08T00:00:00"/>
    <x v="0"/>
    <x v="6"/>
    <x v="7"/>
    <n v="-55"/>
    <n v="0"/>
    <x v="1"/>
  </r>
  <r>
    <s v="C1219"/>
    <x v="1"/>
    <x v="2"/>
    <x v="4"/>
    <d v="2025-06-19T00:00:00"/>
    <s v="O5219"/>
    <d v="2024-07-16T00:00:00"/>
    <x v="1"/>
    <x v="3"/>
    <x v="2"/>
    <n v="5"/>
    <n v="66.451999999999998"/>
    <n v="332.26"/>
    <x v="0"/>
    <n v="41"/>
    <d v="2025-06-01T00:00:00"/>
    <n v="479"/>
    <x v="1"/>
    <n v="5"/>
    <d v="2025-06-13T00:00:00"/>
    <x v="1"/>
    <x v="6"/>
    <x v="7"/>
    <n v="-18"/>
    <n v="0"/>
    <x v="1"/>
  </r>
  <r>
    <s v="C3045"/>
    <x v="0"/>
    <x v="2"/>
    <x v="1"/>
    <d v="2024-01-14T00:00:00"/>
    <s v="O7045"/>
    <d v="2024-07-16T00:00:00"/>
    <x v="0"/>
    <x v="3"/>
    <x v="3"/>
    <n v="5"/>
    <n v="78.55"/>
    <n v="392.75"/>
    <x v="2"/>
    <n v="46"/>
    <d v="2025-06-08T00:00:00"/>
    <n v="446"/>
    <x v="0"/>
    <n v="3"/>
    <d v="2025-08-06T00:00:00"/>
    <x v="0"/>
    <x v="6"/>
    <x v="7"/>
    <n v="511"/>
    <n v="1"/>
    <x v="1"/>
  </r>
  <r>
    <s v="C5025"/>
    <x v="0"/>
    <x v="1"/>
    <x v="4"/>
    <d v="2024-07-31T00:00:00"/>
    <s v="O9025"/>
    <d v="2024-07-16T00:00:00"/>
    <x v="0"/>
    <x v="4"/>
    <x v="0"/>
    <n v="2"/>
    <n v="577.755"/>
    <n v="1155.51"/>
    <x v="2"/>
    <n v="40"/>
    <d v="2025-09-06T00:00:00"/>
    <n v="221"/>
    <x v="1"/>
    <n v="1"/>
    <d v="2025-07-23T00:00:00"/>
    <x v="0"/>
    <x v="6"/>
    <x v="7"/>
    <n v="402"/>
    <n v="0"/>
    <x v="1"/>
  </r>
  <r>
    <s v="C3244"/>
    <x v="0"/>
    <x v="0"/>
    <x v="3"/>
    <d v="2024-10-15T00:00:00"/>
    <s v="O7244"/>
    <d v="2024-07-16T00:00:00"/>
    <x v="0"/>
    <x v="2"/>
    <x v="3"/>
    <n v="5"/>
    <n v="244.512"/>
    <n v="1222.56"/>
    <x v="1"/>
    <n v="6"/>
    <d v="2025-03-23T00:00:00"/>
    <n v="490"/>
    <x v="0"/>
    <n v="2"/>
    <d v="2024-07-09T00:00:00"/>
    <x v="0"/>
    <x v="6"/>
    <x v="7"/>
    <n v="159"/>
    <n v="1"/>
    <x v="1"/>
  </r>
  <r>
    <s v="C2216"/>
    <x v="0"/>
    <x v="0"/>
    <x v="3"/>
    <d v="2025-03-23T00:00:00"/>
    <s v="O6216"/>
    <d v="2024-07-17T00:00:00"/>
    <x v="3"/>
    <x v="2"/>
    <x v="3"/>
    <n v="1"/>
    <n v="1416.43"/>
    <n v="1416.43"/>
    <x v="2"/>
    <n v="38"/>
    <d v="2025-03-01T00:00:00"/>
    <n v="45"/>
    <x v="0"/>
    <n v="4"/>
    <d v="2025-04-08T00:00:00"/>
    <x v="2"/>
    <x v="0"/>
    <x v="7"/>
    <n v="-22"/>
    <n v="1"/>
    <x v="1"/>
  </r>
  <r>
    <s v="C5159"/>
    <x v="2"/>
    <x v="2"/>
    <x v="1"/>
    <d v="2025-06-22T00:00:00"/>
    <s v="O9159"/>
    <d v="2024-07-17T00:00:00"/>
    <x v="3"/>
    <x v="3"/>
    <x v="3"/>
    <n v="1"/>
    <n v="1414.35"/>
    <n v="1414.35"/>
    <x v="1"/>
    <n v="12"/>
    <d v="2025-02-19T00:00:00"/>
    <n v="48"/>
    <x v="0"/>
    <n v="4"/>
    <d v="2024-12-18T00:00:00"/>
    <x v="0"/>
    <x v="0"/>
    <x v="7"/>
    <n v="-123"/>
    <n v="1"/>
    <x v="1"/>
  </r>
  <r>
    <s v="C2209"/>
    <x v="2"/>
    <x v="0"/>
    <x v="3"/>
    <d v="2025-06-25T00:00:00"/>
    <s v="O6209"/>
    <d v="2024-07-17T00:00:00"/>
    <x v="3"/>
    <x v="0"/>
    <x v="2"/>
    <n v="2"/>
    <n v="683.28499999999997"/>
    <n v="1366.57"/>
    <x v="1"/>
    <n v="29"/>
    <d v="2024-05-11T00:00:00"/>
    <n v="103"/>
    <x v="1"/>
    <n v="1"/>
    <d v="2025-06-21T00:00:00"/>
    <x v="1"/>
    <x v="0"/>
    <x v="7"/>
    <n v="-410"/>
    <n v="0"/>
    <x v="1"/>
  </r>
  <r>
    <s v="C6629"/>
    <x v="0"/>
    <x v="1"/>
    <x v="4"/>
    <d v="2023-10-27T00:00:00"/>
    <s v="O10629"/>
    <d v="2024-07-17T00:00:00"/>
    <x v="0"/>
    <x v="3"/>
    <x v="0"/>
    <n v="3"/>
    <n v="286.09666666666664"/>
    <n v="858.29"/>
    <x v="1"/>
    <n v="31"/>
    <d v="2024-07-11T00:00:00"/>
    <n v="208"/>
    <x v="1"/>
    <n v="1"/>
    <d v="2025-09-06T00:00:00"/>
    <x v="1"/>
    <x v="0"/>
    <x v="7"/>
    <n v="258"/>
    <n v="0"/>
    <x v="1"/>
  </r>
  <r>
    <s v="C6701"/>
    <x v="1"/>
    <x v="2"/>
    <x v="3"/>
    <d v="2024-09-02T00:00:00"/>
    <s v="O10701"/>
    <d v="2024-07-17T00:00:00"/>
    <x v="4"/>
    <x v="1"/>
    <x v="0"/>
    <n v="1"/>
    <n v="1300.94"/>
    <n v="1300.94"/>
    <x v="1"/>
    <n v="7"/>
    <d v="2024-12-09T00:00:00"/>
    <n v="194"/>
    <x v="1"/>
    <n v="1"/>
    <d v="2025-01-04T00:00:00"/>
    <x v="2"/>
    <x v="0"/>
    <x v="7"/>
    <n v="98"/>
    <n v="0"/>
    <x v="1"/>
  </r>
  <r>
    <s v="C4783"/>
    <x v="2"/>
    <x v="1"/>
    <x v="0"/>
    <d v="2025-06-14T00:00:00"/>
    <s v="O8783"/>
    <d v="2024-07-17T00:00:00"/>
    <x v="2"/>
    <x v="4"/>
    <x v="2"/>
    <n v="3"/>
    <n v="266.65333333333336"/>
    <n v="799.96"/>
    <x v="2"/>
    <n v="25"/>
    <d v="2024-03-12T00:00:00"/>
    <n v="204"/>
    <x v="0"/>
    <n v="3"/>
    <d v="2025-01-30T00:00:00"/>
    <x v="2"/>
    <x v="0"/>
    <x v="7"/>
    <n v="-459"/>
    <n v="1"/>
    <x v="1"/>
  </r>
  <r>
    <s v="C4559"/>
    <x v="0"/>
    <x v="0"/>
    <x v="2"/>
    <d v="2025-03-27T00:00:00"/>
    <s v="O8559"/>
    <d v="2024-07-17T00:00:00"/>
    <x v="1"/>
    <x v="4"/>
    <x v="0"/>
    <n v="1"/>
    <n v="1323.35"/>
    <n v="1323.35"/>
    <x v="2"/>
    <n v="27"/>
    <d v="2025-01-15T00:00:00"/>
    <n v="379"/>
    <x v="1"/>
    <n v="1"/>
    <d v="2024-11-30T00:00:00"/>
    <x v="0"/>
    <x v="0"/>
    <x v="7"/>
    <n v="-71"/>
    <n v="0"/>
    <x v="1"/>
  </r>
  <r>
    <s v="C6632"/>
    <x v="2"/>
    <x v="0"/>
    <x v="2"/>
    <d v="2025-08-02T00:00:00"/>
    <s v="O10632"/>
    <d v="2024-07-18T00:00:00"/>
    <x v="1"/>
    <x v="4"/>
    <x v="3"/>
    <n v="4"/>
    <n v="265.11750000000001"/>
    <n v="1060.47"/>
    <x v="2"/>
    <n v="19"/>
    <d v="2025-03-28T00:00:00"/>
    <n v="3"/>
    <x v="0"/>
    <n v="5"/>
    <d v="2024-10-10T00:00:00"/>
    <x v="1"/>
    <x v="1"/>
    <x v="7"/>
    <n v="-127"/>
    <n v="1"/>
    <x v="1"/>
  </r>
  <r>
    <s v="C4470"/>
    <x v="2"/>
    <x v="1"/>
    <x v="3"/>
    <d v="2024-07-21T00:00:00"/>
    <s v="O8470"/>
    <d v="2024-07-18T00:00:00"/>
    <x v="1"/>
    <x v="1"/>
    <x v="2"/>
    <n v="2"/>
    <n v="149.13499999999999"/>
    <n v="298.27"/>
    <x v="1"/>
    <n v="36"/>
    <d v="2024-08-29T00:00:00"/>
    <n v="461"/>
    <x v="1"/>
    <n v="4"/>
    <d v="2025-07-16T00:00:00"/>
    <x v="1"/>
    <x v="1"/>
    <x v="7"/>
    <n v="39"/>
    <n v="0"/>
    <x v="1"/>
  </r>
  <r>
    <s v="C1304"/>
    <x v="1"/>
    <x v="1"/>
    <x v="0"/>
    <d v="2025-06-17T00:00:00"/>
    <s v="O5304"/>
    <d v="2024-07-18T00:00:00"/>
    <x v="1"/>
    <x v="1"/>
    <x v="2"/>
    <n v="2"/>
    <n v="140.92500000000001"/>
    <n v="281.85000000000002"/>
    <x v="1"/>
    <n v="25"/>
    <d v="2025-04-19T00:00:00"/>
    <n v="431"/>
    <x v="1"/>
    <n v="1"/>
    <d v="2025-03-24T00:00:00"/>
    <x v="1"/>
    <x v="1"/>
    <x v="7"/>
    <n v="-59"/>
    <n v="0"/>
    <x v="1"/>
  </r>
  <r>
    <s v="C2035"/>
    <x v="0"/>
    <x v="0"/>
    <x v="4"/>
    <d v="2024-05-10T00:00:00"/>
    <s v="O6035"/>
    <d v="2024-07-18T00:00:00"/>
    <x v="4"/>
    <x v="1"/>
    <x v="4"/>
    <n v="5"/>
    <n v="128.976"/>
    <n v="644.88"/>
    <x v="0"/>
    <n v="49"/>
    <d v="2024-03-12T00:00:00"/>
    <n v="123"/>
    <x v="0"/>
    <n v="3"/>
    <d v="2024-11-20T00:00:00"/>
    <x v="0"/>
    <x v="1"/>
    <x v="7"/>
    <n v="-59"/>
    <n v="1"/>
    <x v="1"/>
  </r>
  <r>
    <s v="C3737"/>
    <x v="1"/>
    <x v="0"/>
    <x v="3"/>
    <d v="2025-03-14T00:00:00"/>
    <s v="O7737"/>
    <d v="2024-07-18T00:00:00"/>
    <x v="3"/>
    <x v="3"/>
    <x v="3"/>
    <n v="3"/>
    <n v="462.85666666666663"/>
    <n v="1388.57"/>
    <x v="0"/>
    <n v="47"/>
    <d v="2025-02-26T00:00:00"/>
    <n v="212"/>
    <x v="1"/>
    <n v="3"/>
    <d v="2025-08-06T00:00:00"/>
    <x v="0"/>
    <x v="1"/>
    <x v="7"/>
    <n v="-16"/>
    <n v="0"/>
    <x v="1"/>
  </r>
  <r>
    <s v="C2135"/>
    <x v="1"/>
    <x v="0"/>
    <x v="2"/>
    <d v="2024-10-06T00:00:00"/>
    <s v="O6135"/>
    <d v="2024-07-19T00:00:00"/>
    <x v="0"/>
    <x v="2"/>
    <x v="4"/>
    <n v="1"/>
    <n v="860.91"/>
    <n v="860.91"/>
    <x v="0"/>
    <n v="29"/>
    <d v="2024-09-25T00:00:00"/>
    <n v="445"/>
    <x v="0"/>
    <n v="4"/>
    <d v="2025-04-28T00:00:00"/>
    <x v="0"/>
    <x v="2"/>
    <x v="7"/>
    <n v="-11"/>
    <n v="1"/>
    <x v="1"/>
  </r>
  <r>
    <s v="C2716"/>
    <x v="0"/>
    <x v="1"/>
    <x v="4"/>
    <d v="2025-04-30T00:00:00"/>
    <s v="O6716"/>
    <d v="2024-07-19T00:00:00"/>
    <x v="2"/>
    <x v="4"/>
    <x v="2"/>
    <n v="4"/>
    <n v="66.977500000000006"/>
    <n v="267.91000000000003"/>
    <x v="0"/>
    <n v="36"/>
    <d v="2025-04-20T00:00:00"/>
    <n v="379"/>
    <x v="1"/>
    <n v="3"/>
    <d v="2024-10-13T00:00:00"/>
    <x v="0"/>
    <x v="2"/>
    <x v="7"/>
    <n v="-10"/>
    <n v="0"/>
    <x v="1"/>
  </r>
  <r>
    <s v="C2333"/>
    <x v="1"/>
    <x v="0"/>
    <x v="4"/>
    <d v="2023-11-10T00:00:00"/>
    <s v="O6333"/>
    <d v="2024-07-19T00:00:00"/>
    <x v="3"/>
    <x v="1"/>
    <x v="0"/>
    <n v="5"/>
    <n v="212.56"/>
    <n v="1062.8"/>
    <x v="1"/>
    <n v="46"/>
    <d v="2025-02-26T00:00:00"/>
    <n v="306"/>
    <x v="1"/>
    <n v="2"/>
    <d v="2024-08-28T00:00:00"/>
    <x v="1"/>
    <x v="2"/>
    <x v="7"/>
    <n v="474"/>
    <n v="0"/>
    <x v="1"/>
  </r>
  <r>
    <s v="C2584"/>
    <x v="2"/>
    <x v="1"/>
    <x v="3"/>
    <d v="2024-12-22T00:00:00"/>
    <s v="O6584"/>
    <d v="2024-07-19T00:00:00"/>
    <x v="2"/>
    <x v="3"/>
    <x v="4"/>
    <n v="2"/>
    <n v="607.15499999999997"/>
    <n v="1214.31"/>
    <x v="1"/>
    <n v="5"/>
    <d v="2025-07-13T00:00:00"/>
    <n v="170"/>
    <x v="0"/>
    <n v="3"/>
    <d v="2025-03-27T00:00:00"/>
    <x v="0"/>
    <x v="2"/>
    <x v="7"/>
    <n v="203"/>
    <n v="1"/>
    <x v="1"/>
  </r>
  <r>
    <s v="C3647"/>
    <x v="0"/>
    <x v="1"/>
    <x v="4"/>
    <d v="2025-12-04T00:00:00"/>
    <s v="O7647"/>
    <d v="2024-07-19T00:00:00"/>
    <x v="1"/>
    <x v="2"/>
    <x v="0"/>
    <n v="1"/>
    <n v="1039.54"/>
    <n v="1039.54"/>
    <x v="0"/>
    <n v="4"/>
    <d v="2025-04-13T00:00:00"/>
    <n v="69"/>
    <x v="0"/>
    <n v="5"/>
    <d v="2024-10-22T00:00:00"/>
    <x v="2"/>
    <x v="2"/>
    <x v="7"/>
    <n v="-235"/>
    <n v="1"/>
    <x v="1"/>
  </r>
  <r>
    <s v="C1881"/>
    <x v="0"/>
    <x v="1"/>
    <x v="2"/>
    <d v="2023-08-10T00:00:00"/>
    <s v="O5881"/>
    <d v="2024-07-19T00:00:00"/>
    <x v="4"/>
    <x v="3"/>
    <x v="3"/>
    <n v="2"/>
    <n v="463.86500000000001"/>
    <n v="927.73"/>
    <x v="0"/>
    <n v="42"/>
    <d v="2025-02-18T00:00:00"/>
    <n v="346"/>
    <x v="1"/>
    <n v="3"/>
    <d v="2024-12-14T00:00:00"/>
    <x v="0"/>
    <x v="2"/>
    <x v="7"/>
    <n v="558"/>
    <n v="0"/>
    <x v="1"/>
  </r>
  <r>
    <s v="C4877"/>
    <x v="2"/>
    <x v="1"/>
    <x v="1"/>
    <d v="2024-02-17T00:00:00"/>
    <s v="O8877"/>
    <d v="2024-07-19T00:00:00"/>
    <x v="1"/>
    <x v="2"/>
    <x v="4"/>
    <n v="2"/>
    <n v="312.33499999999998"/>
    <n v="624.66999999999996"/>
    <x v="2"/>
    <n v="3"/>
    <d v="2025-06-24T00:00:00"/>
    <n v="179"/>
    <x v="1"/>
    <n v="1"/>
    <d v="2024-09-22T00:00:00"/>
    <x v="1"/>
    <x v="2"/>
    <x v="7"/>
    <n v="493"/>
    <n v="0"/>
    <x v="1"/>
  </r>
  <r>
    <s v="C5197"/>
    <x v="0"/>
    <x v="1"/>
    <x v="2"/>
    <d v="2025-04-05T00:00:00"/>
    <s v="O9197"/>
    <d v="2024-07-19T00:00:00"/>
    <x v="3"/>
    <x v="0"/>
    <x v="0"/>
    <n v="1"/>
    <n v="951.72"/>
    <n v="951.72"/>
    <x v="2"/>
    <n v="20"/>
    <d v="2025-01-26T00:00:00"/>
    <n v="408"/>
    <x v="0"/>
    <n v="4"/>
    <d v="2025-05-28T00:00:00"/>
    <x v="1"/>
    <x v="2"/>
    <x v="7"/>
    <n v="-69"/>
    <n v="1"/>
    <x v="1"/>
  </r>
  <r>
    <s v="C4134"/>
    <x v="0"/>
    <x v="0"/>
    <x v="3"/>
    <d v="2024-10-22T00:00:00"/>
    <s v="O8134"/>
    <d v="2024-07-19T00:00:00"/>
    <x v="4"/>
    <x v="3"/>
    <x v="2"/>
    <n v="2"/>
    <n v="298.15499999999997"/>
    <n v="596.30999999999995"/>
    <x v="2"/>
    <n v="9"/>
    <d v="2025-03-30T00:00:00"/>
    <n v="56"/>
    <x v="1"/>
    <n v="2"/>
    <d v="2025-01-04T00:00:00"/>
    <x v="1"/>
    <x v="2"/>
    <x v="7"/>
    <n v="159"/>
    <n v="0"/>
    <x v="1"/>
  </r>
  <r>
    <s v="C4489"/>
    <x v="0"/>
    <x v="1"/>
    <x v="1"/>
    <d v="2023-10-19T00:00:00"/>
    <s v="O8489"/>
    <d v="2024-07-19T00:00:00"/>
    <x v="1"/>
    <x v="1"/>
    <x v="1"/>
    <n v="4"/>
    <n v="93.452500000000001"/>
    <n v="373.81"/>
    <x v="1"/>
    <n v="32"/>
    <d v="2025-03-21T00:00:00"/>
    <n v="87"/>
    <x v="1"/>
    <n v="5"/>
    <d v="2024-12-30T00:00:00"/>
    <x v="2"/>
    <x v="2"/>
    <x v="7"/>
    <n v="519"/>
    <n v="0"/>
    <x v="1"/>
  </r>
  <r>
    <s v="C5708"/>
    <x v="0"/>
    <x v="2"/>
    <x v="2"/>
    <d v="2024-09-22T00:00:00"/>
    <s v="O9708"/>
    <d v="2024-07-19T00:00:00"/>
    <x v="3"/>
    <x v="4"/>
    <x v="0"/>
    <n v="3"/>
    <n v="414.73"/>
    <n v="1244.19"/>
    <x v="0"/>
    <n v="24"/>
    <d v="2024-09-29T00:00:00"/>
    <n v="293"/>
    <x v="1"/>
    <n v="3"/>
    <d v="2025-03-31T00:00:00"/>
    <x v="2"/>
    <x v="2"/>
    <x v="7"/>
    <n v="7"/>
    <n v="0"/>
    <x v="1"/>
  </r>
  <r>
    <s v="C3040"/>
    <x v="2"/>
    <x v="0"/>
    <x v="0"/>
    <d v="2025-01-15T00:00:00"/>
    <s v="O7040"/>
    <d v="2024-07-19T00:00:00"/>
    <x v="4"/>
    <x v="4"/>
    <x v="4"/>
    <n v="4"/>
    <n v="194.36"/>
    <n v="777.44"/>
    <x v="1"/>
    <n v="25"/>
    <d v="2024-09-23T00:00:00"/>
    <n v="132"/>
    <x v="1"/>
    <n v="1"/>
    <d v="2025-06-06T00:00:00"/>
    <x v="1"/>
    <x v="2"/>
    <x v="7"/>
    <n v="-114"/>
    <n v="0"/>
    <x v="1"/>
  </r>
  <r>
    <s v="C4882"/>
    <x v="0"/>
    <x v="0"/>
    <x v="3"/>
    <d v="2024-09-29T00:00:00"/>
    <s v="O8882"/>
    <d v="2024-07-19T00:00:00"/>
    <x v="4"/>
    <x v="4"/>
    <x v="4"/>
    <n v="4"/>
    <n v="38.087499999999999"/>
    <n v="152.35"/>
    <x v="1"/>
    <n v="8"/>
    <d v="2024-11-27T00:00:00"/>
    <n v="379"/>
    <x v="1"/>
    <n v="4"/>
    <d v="2025-06-20T00:00:00"/>
    <x v="1"/>
    <x v="2"/>
    <x v="7"/>
    <n v="59"/>
    <n v="0"/>
    <x v="1"/>
  </r>
  <r>
    <s v="C6005"/>
    <x v="1"/>
    <x v="2"/>
    <x v="4"/>
    <d v="2025-07-02T00:00:00"/>
    <s v="O10005"/>
    <d v="2024-07-19T00:00:00"/>
    <x v="3"/>
    <x v="0"/>
    <x v="1"/>
    <n v="1"/>
    <n v="776.78"/>
    <n v="776.78"/>
    <x v="0"/>
    <n v="25"/>
    <d v="2025-09-04T00:00:00"/>
    <n v="43"/>
    <x v="1"/>
    <n v="3"/>
    <d v="2025-05-13T00:00:00"/>
    <x v="0"/>
    <x v="2"/>
    <x v="7"/>
    <n v="64"/>
    <n v="0"/>
    <x v="1"/>
  </r>
  <r>
    <s v="C3237"/>
    <x v="2"/>
    <x v="2"/>
    <x v="3"/>
    <d v="2025-05-28T00:00:00"/>
    <s v="O7237"/>
    <d v="2024-07-19T00:00:00"/>
    <x v="0"/>
    <x v="1"/>
    <x v="4"/>
    <n v="3"/>
    <n v="66.656666666666666"/>
    <n v="199.97"/>
    <x v="1"/>
    <n v="24"/>
    <d v="2025-08-07T00:00:00"/>
    <n v="38"/>
    <x v="0"/>
    <n v="3"/>
    <d v="2024-04-12T00:00:00"/>
    <x v="1"/>
    <x v="2"/>
    <x v="7"/>
    <n v="71"/>
    <n v="1"/>
    <x v="1"/>
  </r>
  <r>
    <s v="C5404"/>
    <x v="0"/>
    <x v="1"/>
    <x v="2"/>
    <d v="2024-05-01T00:00:00"/>
    <s v="O9404"/>
    <d v="2024-07-20T00:00:00"/>
    <x v="3"/>
    <x v="1"/>
    <x v="0"/>
    <n v="1"/>
    <n v="821.68"/>
    <n v="821.68"/>
    <x v="1"/>
    <n v="33"/>
    <d v="2024-09-23T00:00:00"/>
    <n v="13"/>
    <x v="1"/>
    <n v="2"/>
    <d v="2024-11-27T00:00:00"/>
    <x v="2"/>
    <x v="3"/>
    <x v="7"/>
    <n v="145"/>
    <n v="0"/>
    <x v="1"/>
  </r>
  <r>
    <s v="C2495"/>
    <x v="0"/>
    <x v="2"/>
    <x v="1"/>
    <d v="2024-10-15T00:00:00"/>
    <s v="O6495"/>
    <d v="2024-07-20T00:00:00"/>
    <x v="4"/>
    <x v="3"/>
    <x v="2"/>
    <n v="3"/>
    <n v="208.58666666666667"/>
    <n v="625.76"/>
    <x v="0"/>
    <n v="12"/>
    <d v="2025-03-17T00:00:00"/>
    <n v="373"/>
    <x v="0"/>
    <n v="5"/>
    <d v="2025-03-20T00:00:00"/>
    <x v="1"/>
    <x v="3"/>
    <x v="7"/>
    <n v="153"/>
    <n v="1"/>
    <x v="1"/>
  </r>
  <r>
    <s v="C2684"/>
    <x v="2"/>
    <x v="1"/>
    <x v="3"/>
    <d v="2023-12-19T00:00:00"/>
    <s v="O6684"/>
    <d v="2024-07-20T00:00:00"/>
    <x v="4"/>
    <x v="1"/>
    <x v="3"/>
    <n v="5"/>
    <n v="191.4"/>
    <n v="957"/>
    <x v="1"/>
    <n v="41"/>
    <d v="2025-04-19T00:00:00"/>
    <n v="191"/>
    <x v="1"/>
    <n v="2"/>
    <d v="2025-02-06T00:00:00"/>
    <x v="1"/>
    <x v="3"/>
    <x v="7"/>
    <n v="487"/>
    <n v="0"/>
    <x v="1"/>
  </r>
  <r>
    <s v="C6575"/>
    <x v="2"/>
    <x v="0"/>
    <x v="4"/>
    <d v="2025-11-04T00:00:00"/>
    <s v="O10575"/>
    <d v="2024-07-20T00:00:00"/>
    <x v="3"/>
    <x v="0"/>
    <x v="1"/>
    <n v="1"/>
    <n v="482.66"/>
    <n v="482.66"/>
    <x v="1"/>
    <n v="25"/>
    <d v="2024-11-21T00:00:00"/>
    <n v="395"/>
    <x v="0"/>
    <n v="2"/>
    <d v="2025-09-01T00:00:00"/>
    <x v="1"/>
    <x v="3"/>
    <x v="7"/>
    <n v="-348"/>
    <n v="1"/>
    <x v="1"/>
  </r>
  <r>
    <s v="C1991"/>
    <x v="0"/>
    <x v="0"/>
    <x v="4"/>
    <d v="2024-05-22T00:00:00"/>
    <s v="O5991"/>
    <d v="2024-07-20T00:00:00"/>
    <x v="4"/>
    <x v="1"/>
    <x v="4"/>
    <n v="2"/>
    <n v="528.78499999999997"/>
    <n v="1057.57"/>
    <x v="0"/>
    <n v="15"/>
    <d v="2024-12-20T00:00:00"/>
    <n v="237"/>
    <x v="1"/>
    <n v="3"/>
    <d v="2024-09-23T00:00:00"/>
    <x v="0"/>
    <x v="3"/>
    <x v="7"/>
    <n v="212"/>
    <n v="0"/>
    <x v="1"/>
  </r>
  <r>
    <s v="C6500"/>
    <x v="1"/>
    <x v="2"/>
    <x v="4"/>
    <d v="2024-11-23T00:00:00"/>
    <s v="O10500"/>
    <d v="2024-07-20T00:00:00"/>
    <x v="0"/>
    <x v="2"/>
    <x v="2"/>
    <n v="3"/>
    <n v="388.36666666666662"/>
    <n v="1165.0999999999999"/>
    <x v="1"/>
    <n v="38"/>
    <d v="2024-11-23T00:00:00"/>
    <n v="344"/>
    <x v="0"/>
    <n v="1"/>
    <d v="2025-01-29T00:00:00"/>
    <x v="1"/>
    <x v="3"/>
    <x v="7"/>
    <n v="0"/>
    <n v="1"/>
    <x v="1"/>
  </r>
  <r>
    <s v="C5649"/>
    <x v="0"/>
    <x v="1"/>
    <x v="4"/>
    <d v="2023-04-11T00:00:00"/>
    <s v="O9649"/>
    <d v="2024-07-21T00:00:00"/>
    <x v="3"/>
    <x v="4"/>
    <x v="4"/>
    <n v="5"/>
    <n v="126.22799999999999"/>
    <n v="631.14"/>
    <x v="0"/>
    <n v="4"/>
    <d v="2024-10-28T00:00:00"/>
    <n v="209"/>
    <x v="1"/>
    <n v="1"/>
    <d v="2025-04-13T00:00:00"/>
    <x v="0"/>
    <x v="4"/>
    <x v="7"/>
    <n v="566"/>
    <n v="0"/>
    <x v="1"/>
  </r>
  <r>
    <s v="C1523"/>
    <x v="2"/>
    <x v="2"/>
    <x v="0"/>
    <d v="2024-12-10T00:00:00"/>
    <s v="O5523"/>
    <d v="2024-07-21T00:00:00"/>
    <x v="1"/>
    <x v="3"/>
    <x v="0"/>
    <n v="5"/>
    <n v="193.39600000000002"/>
    <n v="966.98"/>
    <x v="1"/>
    <n v="18"/>
    <d v="2024-10-13T00:00:00"/>
    <n v="209"/>
    <x v="1"/>
    <n v="3"/>
    <d v="2025-06-02T00:00:00"/>
    <x v="2"/>
    <x v="4"/>
    <x v="7"/>
    <n v="-58"/>
    <n v="0"/>
    <x v="1"/>
  </r>
  <r>
    <s v="C1984"/>
    <x v="1"/>
    <x v="0"/>
    <x v="1"/>
    <d v="2024-08-03T00:00:00"/>
    <s v="O5984"/>
    <d v="2024-07-21T00:00:00"/>
    <x v="3"/>
    <x v="0"/>
    <x v="1"/>
    <n v="3"/>
    <n v="275.19666666666666"/>
    <n v="825.59"/>
    <x v="1"/>
    <n v="37"/>
    <d v="2025-05-15T00:00:00"/>
    <n v="477"/>
    <x v="1"/>
    <n v="1"/>
    <d v="2024-04-10T00:00:00"/>
    <x v="2"/>
    <x v="4"/>
    <x v="7"/>
    <n v="285"/>
    <n v="0"/>
    <x v="1"/>
  </r>
  <r>
    <s v="C2767"/>
    <x v="1"/>
    <x v="1"/>
    <x v="0"/>
    <d v="2024-11-23T00:00:00"/>
    <s v="O6767"/>
    <d v="2024-07-21T00:00:00"/>
    <x v="2"/>
    <x v="0"/>
    <x v="1"/>
    <n v="2"/>
    <n v="350.95"/>
    <n v="701.9"/>
    <x v="0"/>
    <n v="47"/>
    <d v="2024-10-29T00:00:00"/>
    <n v="316"/>
    <x v="0"/>
    <n v="4"/>
    <d v="2024-11-16T00:00:00"/>
    <x v="0"/>
    <x v="4"/>
    <x v="7"/>
    <n v="-25"/>
    <n v="1"/>
    <x v="1"/>
  </r>
  <r>
    <s v="C3482"/>
    <x v="1"/>
    <x v="0"/>
    <x v="4"/>
    <d v="2024-11-13T00:00:00"/>
    <s v="O7482"/>
    <d v="2024-07-21T00:00:00"/>
    <x v="4"/>
    <x v="2"/>
    <x v="4"/>
    <n v="3"/>
    <n v="221.79333333333332"/>
    <n v="665.38"/>
    <x v="2"/>
    <n v="40"/>
    <d v="2025-02-21T00:00:00"/>
    <n v="90"/>
    <x v="0"/>
    <n v="1"/>
    <d v="2024-02-11T00:00:00"/>
    <x v="0"/>
    <x v="4"/>
    <x v="7"/>
    <n v="100"/>
    <n v="1"/>
    <x v="1"/>
  </r>
  <r>
    <s v="C5552"/>
    <x v="0"/>
    <x v="1"/>
    <x v="2"/>
    <d v="2024-12-21T00:00:00"/>
    <s v="O9552"/>
    <d v="2024-07-21T00:00:00"/>
    <x v="1"/>
    <x v="1"/>
    <x v="1"/>
    <n v="4"/>
    <n v="221.67500000000001"/>
    <n v="886.7"/>
    <x v="2"/>
    <n v="15"/>
    <d v="2025-04-30T00:00:00"/>
    <n v="340"/>
    <x v="1"/>
    <n v="4"/>
    <d v="2025-03-27T00:00:00"/>
    <x v="2"/>
    <x v="4"/>
    <x v="7"/>
    <n v="130"/>
    <n v="0"/>
    <x v="1"/>
  </r>
  <r>
    <s v="C5172"/>
    <x v="2"/>
    <x v="2"/>
    <x v="0"/>
    <d v="2023-10-16T00:00:00"/>
    <s v="O9172"/>
    <d v="2024-07-22T00:00:00"/>
    <x v="2"/>
    <x v="0"/>
    <x v="0"/>
    <n v="5"/>
    <n v="246.756"/>
    <n v="1233.78"/>
    <x v="1"/>
    <n v="38"/>
    <d v="2025-12-02T00:00:00"/>
    <n v="300"/>
    <x v="1"/>
    <n v="2"/>
    <d v="2025-03-21T00:00:00"/>
    <x v="0"/>
    <x v="5"/>
    <x v="7"/>
    <n v="778"/>
    <n v="0"/>
    <x v="1"/>
  </r>
  <r>
    <s v="C4876"/>
    <x v="1"/>
    <x v="0"/>
    <x v="0"/>
    <d v="2023-08-31T00:00:00"/>
    <s v="O8876"/>
    <d v="2024-07-22T00:00:00"/>
    <x v="2"/>
    <x v="4"/>
    <x v="3"/>
    <n v="1"/>
    <n v="1268.02"/>
    <n v="1268.02"/>
    <x v="0"/>
    <n v="41"/>
    <d v="2025-07-18T00:00:00"/>
    <n v="108"/>
    <x v="1"/>
    <n v="3"/>
    <d v="2024-10-15T00:00:00"/>
    <x v="0"/>
    <x v="5"/>
    <x v="7"/>
    <n v="687"/>
    <n v="0"/>
    <x v="1"/>
  </r>
  <r>
    <s v="C4594"/>
    <x v="2"/>
    <x v="2"/>
    <x v="1"/>
    <d v="2024-01-12T00:00:00"/>
    <s v="O8594"/>
    <d v="2024-07-22T00:00:00"/>
    <x v="2"/>
    <x v="1"/>
    <x v="0"/>
    <n v="1"/>
    <n v="1284.47"/>
    <n v="1284.47"/>
    <x v="0"/>
    <n v="11"/>
    <d v="2024-11-25T00:00:00"/>
    <n v="322"/>
    <x v="1"/>
    <n v="4"/>
    <d v="2025-05-29T00:00:00"/>
    <x v="0"/>
    <x v="5"/>
    <x v="7"/>
    <n v="318"/>
    <n v="0"/>
    <x v="1"/>
  </r>
  <r>
    <s v="C4710"/>
    <x v="1"/>
    <x v="1"/>
    <x v="0"/>
    <d v="2024-10-02T00:00:00"/>
    <s v="O8710"/>
    <d v="2024-07-22T00:00:00"/>
    <x v="3"/>
    <x v="3"/>
    <x v="3"/>
    <n v="4"/>
    <n v="59.274999999999999"/>
    <n v="237.1"/>
    <x v="0"/>
    <n v="15"/>
    <d v="2024-09-27T00:00:00"/>
    <n v="181"/>
    <x v="0"/>
    <n v="5"/>
    <d v="2025-01-05T00:00:00"/>
    <x v="2"/>
    <x v="5"/>
    <x v="7"/>
    <n v="-5"/>
    <n v="1"/>
    <x v="1"/>
  </r>
  <r>
    <s v="C1655"/>
    <x v="1"/>
    <x v="2"/>
    <x v="1"/>
    <d v="2024-11-28T00:00:00"/>
    <s v="O5655"/>
    <d v="2024-07-22T00:00:00"/>
    <x v="0"/>
    <x v="2"/>
    <x v="0"/>
    <n v="1"/>
    <n v="757.25"/>
    <n v="757.25"/>
    <x v="1"/>
    <n v="19"/>
    <d v="2025-03-31T00:00:00"/>
    <n v="391"/>
    <x v="1"/>
    <n v="3"/>
    <d v="2024-10-09T00:00:00"/>
    <x v="0"/>
    <x v="5"/>
    <x v="7"/>
    <n v="123"/>
    <n v="0"/>
    <x v="1"/>
  </r>
  <r>
    <s v="C2873"/>
    <x v="0"/>
    <x v="2"/>
    <x v="2"/>
    <d v="2024-11-04T00:00:00"/>
    <s v="O6873"/>
    <d v="2024-07-22T00:00:00"/>
    <x v="1"/>
    <x v="4"/>
    <x v="1"/>
    <n v="1"/>
    <n v="733.54"/>
    <n v="733.54"/>
    <x v="0"/>
    <n v="38"/>
    <d v="2024-11-10T00:00:00"/>
    <n v="43"/>
    <x v="1"/>
    <n v="2"/>
    <d v="2025-04-05T00:00:00"/>
    <x v="1"/>
    <x v="5"/>
    <x v="7"/>
    <n v="6"/>
    <n v="0"/>
    <x v="1"/>
  </r>
  <r>
    <s v="C5950"/>
    <x v="2"/>
    <x v="0"/>
    <x v="0"/>
    <d v="2025-05-19T00:00:00"/>
    <s v="O9950"/>
    <d v="2024-07-22T00:00:00"/>
    <x v="4"/>
    <x v="4"/>
    <x v="2"/>
    <n v="5"/>
    <n v="204.05199999999999"/>
    <n v="1020.26"/>
    <x v="0"/>
    <n v="43"/>
    <d v="2025-04-15T00:00:00"/>
    <n v="385"/>
    <x v="0"/>
    <n v="4"/>
    <d v="2024-10-20T00:00:00"/>
    <x v="0"/>
    <x v="5"/>
    <x v="7"/>
    <n v="-34"/>
    <n v="1"/>
    <x v="1"/>
  </r>
  <r>
    <s v="C1674"/>
    <x v="1"/>
    <x v="1"/>
    <x v="1"/>
    <d v="2023-09-12T00:00:00"/>
    <s v="O5674"/>
    <d v="2024-07-22T00:00:00"/>
    <x v="1"/>
    <x v="2"/>
    <x v="3"/>
    <n v="5"/>
    <n v="80.655999999999992"/>
    <n v="403.28"/>
    <x v="1"/>
    <n v="19"/>
    <d v="2025-07-15T00:00:00"/>
    <n v="325"/>
    <x v="1"/>
    <n v="1"/>
    <d v="2025-01-03T00:00:00"/>
    <x v="2"/>
    <x v="5"/>
    <x v="7"/>
    <n v="672"/>
    <n v="0"/>
    <x v="1"/>
  </r>
  <r>
    <s v="C6954"/>
    <x v="2"/>
    <x v="1"/>
    <x v="1"/>
    <d v="2025-06-27T00:00:00"/>
    <s v="O10954"/>
    <d v="2024-07-22T00:00:00"/>
    <x v="1"/>
    <x v="4"/>
    <x v="3"/>
    <n v="5"/>
    <n v="159.464"/>
    <n v="797.32"/>
    <x v="0"/>
    <n v="7"/>
    <d v="2024-03-12T00:00:00"/>
    <n v="453"/>
    <x v="0"/>
    <n v="3"/>
    <d v="2025-03-24T00:00:00"/>
    <x v="1"/>
    <x v="5"/>
    <x v="7"/>
    <n v="-472"/>
    <n v="1"/>
    <x v="1"/>
  </r>
  <r>
    <s v="C1123"/>
    <x v="0"/>
    <x v="0"/>
    <x v="1"/>
    <d v="2024-09-15T00:00:00"/>
    <s v="O5123"/>
    <d v="2024-07-23T00:00:00"/>
    <x v="0"/>
    <x v="3"/>
    <x v="2"/>
    <n v="3"/>
    <n v="248.32000000000002"/>
    <n v="744.96"/>
    <x v="0"/>
    <n v="39"/>
    <d v="2025-03-25T00:00:00"/>
    <n v="471"/>
    <x v="1"/>
    <n v="3"/>
    <d v="2025-12-06T00:00:00"/>
    <x v="1"/>
    <x v="6"/>
    <x v="7"/>
    <n v="191"/>
    <n v="0"/>
    <x v="1"/>
  </r>
  <r>
    <s v="C6320"/>
    <x v="1"/>
    <x v="1"/>
    <x v="0"/>
    <d v="2023-08-27T00:00:00"/>
    <s v="O10320"/>
    <d v="2024-07-23T00:00:00"/>
    <x v="0"/>
    <x v="2"/>
    <x v="2"/>
    <n v="5"/>
    <n v="95.313999999999993"/>
    <n v="476.57"/>
    <x v="1"/>
    <n v="15"/>
    <d v="2025-11-03T00:00:00"/>
    <n v="330"/>
    <x v="1"/>
    <n v="2"/>
    <d v="2024-12-16T00:00:00"/>
    <x v="0"/>
    <x v="6"/>
    <x v="7"/>
    <n v="799"/>
    <n v="0"/>
    <x v="1"/>
  </r>
  <r>
    <s v="C3060"/>
    <x v="1"/>
    <x v="1"/>
    <x v="3"/>
    <d v="2025-06-20T00:00:00"/>
    <s v="O7060"/>
    <d v="2024-07-23T00:00:00"/>
    <x v="2"/>
    <x v="4"/>
    <x v="3"/>
    <n v="1"/>
    <n v="1220.3499999999999"/>
    <n v="1220.3499999999999"/>
    <x v="2"/>
    <n v="45"/>
    <d v="2025-07-03T00:00:00"/>
    <n v="408"/>
    <x v="0"/>
    <n v="4"/>
    <d v="2025-04-05T00:00:00"/>
    <x v="0"/>
    <x v="6"/>
    <x v="7"/>
    <n v="13"/>
    <n v="1"/>
    <x v="1"/>
  </r>
  <r>
    <s v="C2818"/>
    <x v="0"/>
    <x v="1"/>
    <x v="3"/>
    <d v="2025-01-16T00:00:00"/>
    <s v="O6818"/>
    <d v="2024-07-23T00:00:00"/>
    <x v="1"/>
    <x v="1"/>
    <x v="3"/>
    <n v="1"/>
    <n v="646.36"/>
    <n v="646.36"/>
    <x v="2"/>
    <n v="27"/>
    <d v="2025-03-04T00:00:00"/>
    <n v="437"/>
    <x v="0"/>
    <n v="4"/>
    <d v="2025-04-16T00:00:00"/>
    <x v="2"/>
    <x v="6"/>
    <x v="7"/>
    <n v="47"/>
    <n v="1"/>
    <x v="1"/>
  </r>
  <r>
    <s v="C5253"/>
    <x v="0"/>
    <x v="0"/>
    <x v="2"/>
    <d v="2023-08-25T00:00:00"/>
    <s v="O9253"/>
    <d v="2024-07-23T00:00:00"/>
    <x v="1"/>
    <x v="2"/>
    <x v="2"/>
    <n v="2"/>
    <n v="573.29999999999995"/>
    <n v="1146.5999999999999"/>
    <x v="2"/>
    <n v="35"/>
    <d v="2024-11-25T00:00:00"/>
    <n v="67"/>
    <x v="0"/>
    <n v="4"/>
    <d v="2025-01-04T00:00:00"/>
    <x v="1"/>
    <x v="6"/>
    <x v="7"/>
    <n v="458"/>
    <n v="1"/>
    <x v="1"/>
  </r>
  <r>
    <s v="C6330"/>
    <x v="0"/>
    <x v="0"/>
    <x v="2"/>
    <d v="2024-10-05T00:00:00"/>
    <s v="O10330"/>
    <d v="2024-07-23T00:00:00"/>
    <x v="3"/>
    <x v="0"/>
    <x v="2"/>
    <n v="1"/>
    <n v="998.21"/>
    <n v="998.21"/>
    <x v="0"/>
    <n v="4"/>
    <d v="2025-03-22T00:00:00"/>
    <n v="284"/>
    <x v="1"/>
    <n v="4"/>
    <d v="2025-04-04T00:00:00"/>
    <x v="2"/>
    <x v="6"/>
    <x v="7"/>
    <n v="168"/>
    <n v="0"/>
    <x v="1"/>
  </r>
  <r>
    <s v="C3479"/>
    <x v="2"/>
    <x v="2"/>
    <x v="4"/>
    <d v="2024-07-26T00:00:00"/>
    <s v="O7479"/>
    <d v="2024-07-23T00:00:00"/>
    <x v="3"/>
    <x v="4"/>
    <x v="4"/>
    <n v="1"/>
    <n v="802.33"/>
    <n v="802.33"/>
    <x v="2"/>
    <n v="36"/>
    <d v="2025-06-05T00:00:00"/>
    <n v="285"/>
    <x v="0"/>
    <n v="2"/>
    <d v="2025-07-25T00:00:00"/>
    <x v="1"/>
    <x v="6"/>
    <x v="7"/>
    <n v="314"/>
    <n v="1"/>
    <x v="1"/>
  </r>
  <r>
    <s v="C1135"/>
    <x v="0"/>
    <x v="1"/>
    <x v="2"/>
    <d v="2024-07-13T00:00:00"/>
    <s v="O5135"/>
    <d v="2024-07-23T00:00:00"/>
    <x v="4"/>
    <x v="1"/>
    <x v="4"/>
    <n v="5"/>
    <n v="251.00399999999999"/>
    <n v="1255.02"/>
    <x v="2"/>
    <n v="44"/>
    <d v="2024-04-12T00:00:00"/>
    <n v="334"/>
    <x v="0"/>
    <n v="2"/>
    <d v="2025-07-26T00:00:00"/>
    <x v="2"/>
    <x v="6"/>
    <x v="7"/>
    <n v="-92"/>
    <n v="1"/>
    <x v="1"/>
  </r>
  <r>
    <s v="C5632"/>
    <x v="1"/>
    <x v="0"/>
    <x v="0"/>
    <d v="2024-06-08T00:00:00"/>
    <s v="O9632"/>
    <d v="2024-07-24T00:00:00"/>
    <x v="4"/>
    <x v="4"/>
    <x v="0"/>
    <n v="3"/>
    <n v="202.83666666666667"/>
    <n v="608.51"/>
    <x v="0"/>
    <n v="42"/>
    <d v="2024-09-22T00:00:00"/>
    <n v="302"/>
    <x v="0"/>
    <n v="3"/>
    <d v="2024-02-09T00:00:00"/>
    <x v="1"/>
    <x v="0"/>
    <x v="7"/>
    <n v="106"/>
    <n v="1"/>
    <x v="1"/>
  </r>
  <r>
    <s v="C3075"/>
    <x v="1"/>
    <x v="2"/>
    <x v="1"/>
    <d v="2025-07-07T00:00:00"/>
    <s v="O7075"/>
    <d v="2024-07-24T00:00:00"/>
    <x v="3"/>
    <x v="0"/>
    <x v="0"/>
    <n v="2"/>
    <n v="337.01"/>
    <n v="674.02"/>
    <x v="0"/>
    <n v="24"/>
    <d v="2025-01-15T00:00:00"/>
    <n v="89"/>
    <x v="1"/>
    <n v="2"/>
    <d v="2024-08-25T00:00:00"/>
    <x v="0"/>
    <x v="0"/>
    <x v="7"/>
    <n v="-173"/>
    <n v="0"/>
    <x v="1"/>
  </r>
  <r>
    <s v="C4842"/>
    <x v="2"/>
    <x v="0"/>
    <x v="1"/>
    <d v="2023-03-12T00:00:00"/>
    <s v="O8842"/>
    <d v="2024-07-24T00:00:00"/>
    <x v="4"/>
    <x v="2"/>
    <x v="3"/>
    <n v="3"/>
    <n v="273.51666666666665"/>
    <n v="820.55"/>
    <x v="0"/>
    <n v="46"/>
    <d v="2024-12-30T00:00:00"/>
    <n v="123"/>
    <x v="0"/>
    <n v="3"/>
    <d v="2025-02-06T00:00:00"/>
    <x v="0"/>
    <x v="0"/>
    <x v="7"/>
    <n v="659"/>
    <n v="1"/>
    <x v="1"/>
  </r>
  <r>
    <s v="C4306"/>
    <x v="0"/>
    <x v="1"/>
    <x v="0"/>
    <d v="2024-10-06T00:00:00"/>
    <s v="O8306"/>
    <d v="2024-07-24T00:00:00"/>
    <x v="3"/>
    <x v="4"/>
    <x v="2"/>
    <n v="4"/>
    <n v="80.504999999999995"/>
    <n v="322.02"/>
    <x v="1"/>
    <n v="38"/>
    <d v="2024-08-27T00:00:00"/>
    <n v="470"/>
    <x v="1"/>
    <n v="4"/>
    <d v="2024-08-11T00:00:00"/>
    <x v="0"/>
    <x v="0"/>
    <x v="7"/>
    <n v="-40"/>
    <n v="0"/>
    <x v="1"/>
  </r>
  <r>
    <s v="C3425"/>
    <x v="0"/>
    <x v="0"/>
    <x v="2"/>
    <d v="2025-04-30T00:00:00"/>
    <s v="O7425"/>
    <d v="2024-07-24T00:00:00"/>
    <x v="2"/>
    <x v="3"/>
    <x v="0"/>
    <n v="5"/>
    <n v="247.72600000000003"/>
    <n v="1238.6300000000001"/>
    <x v="0"/>
    <n v="45"/>
    <d v="2024-11-14T00:00:00"/>
    <n v="18"/>
    <x v="0"/>
    <n v="5"/>
    <d v="2024-09-21T00:00:00"/>
    <x v="2"/>
    <x v="0"/>
    <x v="7"/>
    <n v="-167"/>
    <n v="1"/>
    <x v="1"/>
  </r>
  <r>
    <s v="C2545"/>
    <x v="0"/>
    <x v="0"/>
    <x v="0"/>
    <d v="2025-07-28T00:00:00"/>
    <s v="O6545"/>
    <d v="2024-07-24T00:00:00"/>
    <x v="2"/>
    <x v="4"/>
    <x v="4"/>
    <n v="5"/>
    <n v="243.9"/>
    <n v="1219.5"/>
    <x v="0"/>
    <n v="8"/>
    <d v="2024-11-19T00:00:00"/>
    <n v="199"/>
    <x v="0"/>
    <n v="3"/>
    <d v="2025-07-21T00:00:00"/>
    <x v="1"/>
    <x v="0"/>
    <x v="7"/>
    <n v="-251"/>
    <n v="1"/>
    <x v="1"/>
  </r>
  <r>
    <s v="C2597"/>
    <x v="2"/>
    <x v="2"/>
    <x v="2"/>
    <d v="2024-11-29T00:00:00"/>
    <s v="O6597"/>
    <d v="2024-07-24T00:00:00"/>
    <x v="3"/>
    <x v="4"/>
    <x v="2"/>
    <n v="5"/>
    <n v="35.049999999999997"/>
    <n v="175.25"/>
    <x v="2"/>
    <n v="38"/>
    <d v="2025-01-26T00:00:00"/>
    <n v="92"/>
    <x v="1"/>
    <n v="4"/>
    <d v="2024-03-10T00:00:00"/>
    <x v="0"/>
    <x v="0"/>
    <x v="7"/>
    <n v="58"/>
    <n v="0"/>
    <x v="1"/>
  </r>
  <r>
    <s v="C5173"/>
    <x v="2"/>
    <x v="0"/>
    <x v="1"/>
    <d v="2025-12-08T00:00:00"/>
    <s v="O9173"/>
    <d v="2024-07-25T00:00:00"/>
    <x v="2"/>
    <x v="3"/>
    <x v="0"/>
    <n v="5"/>
    <n v="221.26"/>
    <n v="1106.3"/>
    <x v="2"/>
    <n v="7"/>
    <d v="2025-01-16T00:00:00"/>
    <n v="463"/>
    <x v="0"/>
    <n v="4"/>
    <d v="2024-11-09T00:00:00"/>
    <x v="0"/>
    <x v="1"/>
    <x v="7"/>
    <n v="-326"/>
    <n v="1"/>
    <x v="1"/>
  </r>
  <r>
    <s v="C1116"/>
    <x v="1"/>
    <x v="2"/>
    <x v="1"/>
    <d v="2023-12-09T00:00:00"/>
    <s v="O5116"/>
    <d v="2024-07-25T00:00:00"/>
    <x v="1"/>
    <x v="2"/>
    <x v="2"/>
    <n v="5"/>
    <n v="51.44"/>
    <n v="257.2"/>
    <x v="2"/>
    <n v="20"/>
    <d v="2025-03-02T00:00:00"/>
    <n v="177"/>
    <x v="1"/>
    <n v="2"/>
    <d v="2024-08-24T00:00:00"/>
    <x v="1"/>
    <x v="1"/>
    <x v="7"/>
    <n v="449"/>
    <n v="0"/>
    <x v="1"/>
  </r>
  <r>
    <s v="C4553"/>
    <x v="2"/>
    <x v="1"/>
    <x v="0"/>
    <d v="2024-09-03T00:00:00"/>
    <s v="O8553"/>
    <d v="2024-07-25T00:00:00"/>
    <x v="0"/>
    <x v="3"/>
    <x v="1"/>
    <n v="2"/>
    <n v="468.54500000000002"/>
    <n v="937.09"/>
    <x v="1"/>
    <n v="31"/>
    <d v="2025-02-07T00:00:00"/>
    <n v="461"/>
    <x v="0"/>
    <n v="5"/>
    <d v="2025-01-15T00:00:00"/>
    <x v="1"/>
    <x v="1"/>
    <x v="7"/>
    <n v="157"/>
    <n v="1"/>
    <x v="1"/>
  </r>
  <r>
    <s v="C6483"/>
    <x v="2"/>
    <x v="1"/>
    <x v="4"/>
    <d v="2025-04-27T00:00:00"/>
    <s v="O10483"/>
    <d v="2024-07-25T00:00:00"/>
    <x v="2"/>
    <x v="2"/>
    <x v="4"/>
    <n v="3"/>
    <n v="172.04999999999998"/>
    <n v="516.15"/>
    <x v="0"/>
    <n v="13"/>
    <d v="2025-07-29T00:00:00"/>
    <n v="344"/>
    <x v="1"/>
    <n v="5"/>
    <d v="2025-03-25T00:00:00"/>
    <x v="2"/>
    <x v="1"/>
    <x v="7"/>
    <n v="93"/>
    <n v="0"/>
    <x v="1"/>
  </r>
  <r>
    <s v="C3615"/>
    <x v="2"/>
    <x v="2"/>
    <x v="3"/>
    <d v="2025-04-27T00:00:00"/>
    <s v="O7615"/>
    <d v="2024-07-25T00:00:00"/>
    <x v="1"/>
    <x v="0"/>
    <x v="0"/>
    <n v="3"/>
    <n v="484.22666666666669"/>
    <n v="1452.68"/>
    <x v="1"/>
    <n v="9"/>
    <d v="2025-07-16T00:00:00"/>
    <n v="465"/>
    <x v="0"/>
    <n v="1"/>
    <d v="2024-12-25T00:00:00"/>
    <x v="0"/>
    <x v="1"/>
    <x v="7"/>
    <n v="80"/>
    <n v="1"/>
    <x v="1"/>
  </r>
  <r>
    <s v="C1824"/>
    <x v="2"/>
    <x v="0"/>
    <x v="2"/>
    <d v="2025-08-06T00:00:00"/>
    <s v="O5824"/>
    <d v="2024-07-25T00:00:00"/>
    <x v="0"/>
    <x v="1"/>
    <x v="4"/>
    <n v="3"/>
    <n v="307.76"/>
    <n v="923.28"/>
    <x v="1"/>
    <n v="22"/>
    <d v="2025-07-20T00:00:00"/>
    <n v="245"/>
    <x v="1"/>
    <n v="2"/>
    <d v="2025-07-07T00:00:00"/>
    <x v="0"/>
    <x v="1"/>
    <x v="7"/>
    <n v="-17"/>
    <n v="0"/>
    <x v="1"/>
  </r>
  <r>
    <s v="C6611"/>
    <x v="1"/>
    <x v="1"/>
    <x v="0"/>
    <d v="2024-03-16T00:00:00"/>
    <s v="O10611"/>
    <d v="2024-07-25T00:00:00"/>
    <x v="3"/>
    <x v="2"/>
    <x v="2"/>
    <n v="4"/>
    <n v="278.82"/>
    <n v="1115.28"/>
    <x v="2"/>
    <n v="24"/>
    <d v="2025-01-02T00:00:00"/>
    <n v="431"/>
    <x v="1"/>
    <n v="3"/>
    <d v="2025-10-06T00:00:00"/>
    <x v="0"/>
    <x v="1"/>
    <x v="7"/>
    <n v="292"/>
    <n v="0"/>
    <x v="1"/>
  </r>
  <r>
    <s v="C4166"/>
    <x v="1"/>
    <x v="0"/>
    <x v="1"/>
    <d v="2024-09-25T00:00:00"/>
    <s v="O8166"/>
    <d v="2024-07-25T00:00:00"/>
    <x v="0"/>
    <x v="2"/>
    <x v="3"/>
    <n v="3"/>
    <n v="125.31666666666666"/>
    <n v="375.95"/>
    <x v="1"/>
    <n v="12"/>
    <d v="2025-06-23T00:00:00"/>
    <n v="283"/>
    <x v="1"/>
    <n v="5"/>
    <d v="2024-09-13T00:00:00"/>
    <x v="0"/>
    <x v="1"/>
    <x v="7"/>
    <n v="271"/>
    <n v="0"/>
    <x v="1"/>
  </r>
  <r>
    <s v="C5283"/>
    <x v="2"/>
    <x v="2"/>
    <x v="3"/>
    <d v="2025-05-14T00:00:00"/>
    <s v="O9283"/>
    <d v="2024-07-25T00:00:00"/>
    <x v="4"/>
    <x v="2"/>
    <x v="0"/>
    <n v="3"/>
    <n v="178.06333333333336"/>
    <n v="534.19000000000005"/>
    <x v="1"/>
    <n v="50"/>
    <d v="2024-09-20T00:00:00"/>
    <n v="478"/>
    <x v="1"/>
    <n v="2"/>
    <d v="2025-02-27T00:00:00"/>
    <x v="2"/>
    <x v="1"/>
    <x v="7"/>
    <n v="-236"/>
    <n v="0"/>
    <x v="1"/>
  </r>
  <r>
    <s v="C4493"/>
    <x v="2"/>
    <x v="1"/>
    <x v="1"/>
    <d v="2024-10-05T00:00:00"/>
    <s v="O8493"/>
    <d v="2024-07-25T00:00:00"/>
    <x v="2"/>
    <x v="0"/>
    <x v="3"/>
    <n v="4"/>
    <n v="127.3725"/>
    <n v="509.49"/>
    <x v="1"/>
    <n v="17"/>
    <d v="2025-10-03T00:00:00"/>
    <n v="223"/>
    <x v="0"/>
    <n v="3"/>
    <d v="2025-04-18T00:00:00"/>
    <x v="0"/>
    <x v="1"/>
    <x v="7"/>
    <n v="363"/>
    <n v="1"/>
    <x v="1"/>
  </r>
  <r>
    <s v="C5548"/>
    <x v="1"/>
    <x v="1"/>
    <x v="0"/>
    <d v="2025-02-04T00:00:00"/>
    <s v="O9548"/>
    <d v="2024-07-25T00:00:00"/>
    <x v="2"/>
    <x v="3"/>
    <x v="0"/>
    <n v="4"/>
    <n v="122.32250000000001"/>
    <n v="489.29"/>
    <x v="2"/>
    <n v="34"/>
    <d v="2025-10-01T00:00:00"/>
    <n v="155"/>
    <x v="1"/>
    <n v="3"/>
    <d v="2025-11-04T00:00:00"/>
    <x v="0"/>
    <x v="1"/>
    <x v="7"/>
    <n v="239"/>
    <n v="0"/>
    <x v="1"/>
  </r>
  <r>
    <s v="C1467"/>
    <x v="1"/>
    <x v="1"/>
    <x v="4"/>
    <d v="2025-02-23T00:00:00"/>
    <s v="O5467"/>
    <d v="2024-07-25T00:00:00"/>
    <x v="4"/>
    <x v="2"/>
    <x v="2"/>
    <n v="5"/>
    <n v="232.62800000000001"/>
    <n v="1163.1400000000001"/>
    <x v="1"/>
    <n v="18"/>
    <d v="2024-12-16T00:00:00"/>
    <n v="197"/>
    <x v="0"/>
    <n v="2"/>
    <d v="2025-08-15T00:00:00"/>
    <x v="0"/>
    <x v="1"/>
    <x v="7"/>
    <n v="-69"/>
    <n v="1"/>
    <x v="1"/>
  </r>
  <r>
    <s v="C1508"/>
    <x v="1"/>
    <x v="2"/>
    <x v="2"/>
    <d v="2023-09-16T00:00:00"/>
    <s v="O5508"/>
    <d v="2024-07-26T00:00:00"/>
    <x v="3"/>
    <x v="2"/>
    <x v="2"/>
    <n v="1"/>
    <n v="1287.45"/>
    <n v="1287.45"/>
    <x v="0"/>
    <n v="33"/>
    <d v="2025-07-04T00:00:00"/>
    <n v="156"/>
    <x v="0"/>
    <n v="4"/>
    <d v="2024-04-12T00:00:00"/>
    <x v="1"/>
    <x v="2"/>
    <x v="7"/>
    <n v="657"/>
    <n v="1"/>
    <x v="1"/>
  </r>
  <r>
    <s v="C4416"/>
    <x v="1"/>
    <x v="1"/>
    <x v="1"/>
    <d v="2024-12-13T00:00:00"/>
    <s v="O8416"/>
    <d v="2024-07-26T00:00:00"/>
    <x v="2"/>
    <x v="2"/>
    <x v="2"/>
    <n v="1"/>
    <n v="789.54"/>
    <n v="789.54"/>
    <x v="2"/>
    <n v="33"/>
    <d v="2025-05-07T00:00:00"/>
    <n v="421"/>
    <x v="0"/>
    <n v="2"/>
    <d v="2024-05-10T00:00:00"/>
    <x v="0"/>
    <x v="2"/>
    <x v="7"/>
    <n v="145"/>
    <n v="1"/>
    <x v="1"/>
  </r>
  <r>
    <s v="C5465"/>
    <x v="2"/>
    <x v="0"/>
    <x v="0"/>
    <d v="2024-11-28T00:00:00"/>
    <s v="O9465"/>
    <d v="2024-07-26T00:00:00"/>
    <x v="0"/>
    <x v="3"/>
    <x v="1"/>
    <n v="1"/>
    <n v="847.46"/>
    <n v="847.46"/>
    <x v="1"/>
    <n v="7"/>
    <d v="2025-05-22T00:00:00"/>
    <n v="279"/>
    <x v="0"/>
    <n v="2"/>
    <d v="2024-11-24T00:00:00"/>
    <x v="1"/>
    <x v="2"/>
    <x v="7"/>
    <n v="175"/>
    <n v="1"/>
    <x v="1"/>
  </r>
  <r>
    <s v="C3354"/>
    <x v="0"/>
    <x v="2"/>
    <x v="1"/>
    <d v="2024-08-09T00:00:00"/>
    <s v="O7354"/>
    <d v="2024-07-26T00:00:00"/>
    <x v="4"/>
    <x v="0"/>
    <x v="0"/>
    <n v="1"/>
    <n v="414.91"/>
    <n v="414.91"/>
    <x v="2"/>
    <n v="50"/>
    <d v="2024-10-10T00:00:00"/>
    <n v="167"/>
    <x v="1"/>
    <n v="3"/>
    <d v="2024-12-26T00:00:00"/>
    <x v="1"/>
    <x v="2"/>
    <x v="7"/>
    <n v="62"/>
    <n v="0"/>
    <x v="1"/>
  </r>
  <r>
    <s v="C4343"/>
    <x v="0"/>
    <x v="0"/>
    <x v="1"/>
    <d v="2025-11-06T00:00:00"/>
    <s v="O8343"/>
    <d v="2024-07-26T00:00:00"/>
    <x v="3"/>
    <x v="4"/>
    <x v="4"/>
    <n v="3"/>
    <n v="126.17"/>
    <n v="378.51"/>
    <x v="2"/>
    <n v="32"/>
    <d v="2025-03-20T00:00:00"/>
    <n v="28"/>
    <x v="1"/>
    <n v="1"/>
    <d v="2024-05-10T00:00:00"/>
    <x v="0"/>
    <x v="2"/>
    <x v="7"/>
    <n v="-231"/>
    <n v="0"/>
    <x v="1"/>
  </r>
  <r>
    <s v="C6731"/>
    <x v="0"/>
    <x v="1"/>
    <x v="0"/>
    <d v="2025-06-13T00:00:00"/>
    <s v="O10731"/>
    <d v="2024-07-26T00:00:00"/>
    <x v="3"/>
    <x v="4"/>
    <x v="1"/>
    <n v="2"/>
    <n v="517.88"/>
    <n v="1035.76"/>
    <x v="0"/>
    <n v="35"/>
    <d v="2025-02-14T00:00:00"/>
    <n v="12"/>
    <x v="0"/>
    <n v="3"/>
    <d v="2025-08-07T00:00:00"/>
    <x v="1"/>
    <x v="2"/>
    <x v="7"/>
    <n v="-119"/>
    <n v="1"/>
    <x v="1"/>
  </r>
  <r>
    <s v="C3461"/>
    <x v="2"/>
    <x v="2"/>
    <x v="3"/>
    <d v="2024-12-03T00:00:00"/>
    <s v="O7461"/>
    <d v="2024-07-26T00:00:00"/>
    <x v="2"/>
    <x v="3"/>
    <x v="2"/>
    <n v="2"/>
    <n v="612.75"/>
    <n v="1225.5"/>
    <x v="1"/>
    <n v="6"/>
    <d v="2024-12-28T00:00:00"/>
    <n v="17"/>
    <x v="1"/>
    <n v="2"/>
    <d v="2025-04-01T00:00:00"/>
    <x v="2"/>
    <x v="2"/>
    <x v="7"/>
    <n v="25"/>
    <n v="0"/>
    <x v="1"/>
  </r>
  <r>
    <s v="C2294"/>
    <x v="0"/>
    <x v="1"/>
    <x v="3"/>
    <d v="2024-01-17T00:00:00"/>
    <s v="O6294"/>
    <d v="2024-07-26T00:00:00"/>
    <x v="0"/>
    <x v="0"/>
    <x v="1"/>
    <n v="5"/>
    <n v="120.82599999999999"/>
    <n v="604.13"/>
    <x v="0"/>
    <n v="22"/>
    <d v="2025-05-25T00:00:00"/>
    <n v="316"/>
    <x v="0"/>
    <n v="2"/>
    <d v="2025-07-25T00:00:00"/>
    <x v="0"/>
    <x v="2"/>
    <x v="7"/>
    <n v="494"/>
    <n v="1"/>
    <x v="1"/>
  </r>
  <r>
    <s v="C3869"/>
    <x v="2"/>
    <x v="2"/>
    <x v="2"/>
    <d v="2023-12-23T00:00:00"/>
    <s v="O7869"/>
    <d v="2024-07-26T00:00:00"/>
    <x v="1"/>
    <x v="1"/>
    <x v="4"/>
    <n v="5"/>
    <n v="258.46600000000001"/>
    <n v="1292.33"/>
    <x v="1"/>
    <n v="35"/>
    <d v="2025-03-06T00:00:00"/>
    <n v="409"/>
    <x v="1"/>
    <n v="5"/>
    <d v="2025-06-25T00:00:00"/>
    <x v="2"/>
    <x v="2"/>
    <x v="7"/>
    <n v="439"/>
    <n v="0"/>
    <x v="1"/>
  </r>
  <r>
    <s v="C1031"/>
    <x v="0"/>
    <x v="2"/>
    <x v="1"/>
    <d v="2025-10-06T00:00:00"/>
    <s v="O5031"/>
    <d v="2024-07-27T00:00:00"/>
    <x v="0"/>
    <x v="3"/>
    <x v="1"/>
    <n v="2"/>
    <n v="153.86000000000001"/>
    <n v="307.72000000000003"/>
    <x v="0"/>
    <n v="48"/>
    <d v="2025-07-18T00:00:00"/>
    <n v="343"/>
    <x v="0"/>
    <n v="5"/>
    <d v="2025-03-03T00:00:00"/>
    <x v="2"/>
    <x v="3"/>
    <x v="7"/>
    <n v="-80"/>
    <n v="1"/>
    <x v="1"/>
  </r>
  <r>
    <s v="C4367"/>
    <x v="2"/>
    <x v="0"/>
    <x v="3"/>
    <d v="2025-01-16T00:00:00"/>
    <s v="O8367"/>
    <d v="2024-07-27T00:00:00"/>
    <x v="1"/>
    <x v="0"/>
    <x v="4"/>
    <n v="3"/>
    <n v="168.91"/>
    <n v="506.73"/>
    <x v="0"/>
    <n v="27"/>
    <d v="2025-07-31T00:00:00"/>
    <n v="452"/>
    <x v="0"/>
    <n v="1"/>
    <d v="2025-05-13T00:00:00"/>
    <x v="2"/>
    <x v="3"/>
    <x v="7"/>
    <n v="196"/>
    <n v="1"/>
    <x v="1"/>
  </r>
  <r>
    <s v="C5149"/>
    <x v="0"/>
    <x v="2"/>
    <x v="3"/>
    <d v="2025-06-06T00:00:00"/>
    <s v="O9149"/>
    <d v="2024-07-27T00:00:00"/>
    <x v="3"/>
    <x v="0"/>
    <x v="3"/>
    <n v="1"/>
    <n v="282.7"/>
    <n v="282.7"/>
    <x v="0"/>
    <n v="23"/>
    <d v="2025-01-05T00:00:00"/>
    <n v="79"/>
    <x v="0"/>
    <n v="4"/>
    <d v="2025-03-18T00:00:00"/>
    <x v="2"/>
    <x v="3"/>
    <x v="7"/>
    <n v="-152"/>
    <n v="1"/>
    <x v="1"/>
  </r>
  <r>
    <s v="C4916"/>
    <x v="0"/>
    <x v="2"/>
    <x v="0"/>
    <d v="2024-05-01T00:00:00"/>
    <s v="O8916"/>
    <d v="2024-07-27T00:00:00"/>
    <x v="4"/>
    <x v="0"/>
    <x v="4"/>
    <n v="4"/>
    <n v="235.8175"/>
    <n v="943.27"/>
    <x v="1"/>
    <n v="17"/>
    <d v="2025-04-04T00:00:00"/>
    <n v="348"/>
    <x v="1"/>
    <n v="2"/>
    <d v="2025-12-07T00:00:00"/>
    <x v="1"/>
    <x v="3"/>
    <x v="7"/>
    <n v="338"/>
    <n v="0"/>
    <x v="1"/>
  </r>
  <r>
    <s v="C5348"/>
    <x v="2"/>
    <x v="1"/>
    <x v="3"/>
    <d v="2025-06-16T00:00:00"/>
    <s v="O9348"/>
    <d v="2024-07-27T00:00:00"/>
    <x v="2"/>
    <x v="2"/>
    <x v="0"/>
    <n v="4"/>
    <n v="98.662499999999994"/>
    <n v="394.65"/>
    <x v="1"/>
    <n v="10"/>
    <d v="2024-09-16T00:00:00"/>
    <n v="473"/>
    <x v="0"/>
    <n v="3"/>
    <d v="2024-09-25T00:00:00"/>
    <x v="1"/>
    <x v="3"/>
    <x v="7"/>
    <n v="-273"/>
    <n v="1"/>
    <x v="1"/>
  </r>
  <r>
    <s v="C1452"/>
    <x v="2"/>
    <x v="0"/>
    <x v="4"/>
    <d v="2025-01-31T00:00:00"/>
    <s v="O5452"/>
    <d v="2024-07-27T00:00:00"/>
    <x v="3"/>
    <x v="3"/>
    <x v="4"/>
    <n v="3"/>
    <n v="483.32"/>
    <n v="1449.96"/>
    <x v="2"/>
    <n v="47"/>
    <d v="2025-03-29T00:00:00"/>
    <n v="315"/>
    <x v="1"/>
    <n v="1"/>
    <d v="2024-05-10T00:00:00"/>
    <x v="0"/>
    <x v="3"/>
    <x v="7"/>
    <n v="57"/>
    <n v="0"/>
    <x v="1"/>
  </r>
  <r>
    <s v="C5211"/>
    <x v="1"/>
    <x v="2"/>
    <x v="0"/>
    <d v="2025-05-13T00:00:00"/>
    <s v="O9211"/>
    <d v="2024-07-27T00:00:00"/>
    <x v="4"/>
    <x v="0"/>
    <x v="0"/>
    <n v="1"/>
    <n v="1110.3499999999999"/>
    <n v="1110.3499999999999"/>
    <x v="1"/>
    <n v="6"/>
    <d v="2024-11-19T00:00:00"/>
    <n v="260"/>
    <x v="0"/>
    <n v="4"/>
    <d v="2024-08-26T00:00:00"/>
    <x v="1"/>
    <x v="3"/>
    <x v="7"/>
    <n v="-175"/>
    <n v="1"/>
    <x v="1"/>
  </r>
  <r>
    <s v="C6488"/>
    <x v="1"/>
    <x v="0"/>
    <x v="3"/>
    <d v="2023-10-22T00:00:00"/>
    <s v="O10488"/>
    <d v="2024-07-27T00:00:00"/>
    <x v="2"/>
    <x v="2"/>
    <x v="4"/>
    <n v="1"/>
    <n v="284.39999999999998"/>
    <n v="284.39999999999998"/>
    <x v="1"/>
    <n v="24"/>
    <d v="2025-04-26T00:00:00"/>
    <n v="436"/>
    <x v="0"/>
    <n v="1"/>
    <d v="2024-11-25T00:00:00"/>
    <x v="2"/>
    <x v="3"/>
    <x v="7"/>
    <n v="552"/>
    <n v="1"/>
    <x v="1"/>
  </r>
  <r>
    <s v="C3637"/>
    <x v="1"/>
    <x v="1"/>
    <x v="3"/>
    <d v="2025-08-06T00:00:00"/>
    <s v="O7637"/>
    <d v="2024-07-27T00:00:00"/>
    <x v="0"/>
    <x v="2"/>
    <x v="1"/>
    <n v="1"/>
    <n v="1061.21"/>
    <n v="1061.21"/>
    <x v="1"/>
    <n v="33"/>
    <d v="2025-09-07T00:00:00"/>
    <n v="422"/>
    <x v="1"/>
    <n v="3"/>
    <d v="2025-04-03T00:00:00"/>
    <x v="0"/>
    <x v="3"/>
    <x v="7"/>
    <n v="32"/>
    <n v="0"/>
    <x v="1"/>
  </r>
  <r>
    <s v="C5770"/>
    <x v="2"/>
    <x v="1"/>
    <x v="3"/>
    <d v="2023-11-14T00:00:00"/>
    <s v="O9770"/>
    <d v="2024-07-27T00:00:00"/>
    <x v="1"/>
    <x v="3"/>
    <x v="4"/>
    <n v="4"/>
    <n v="281.04250000000002"/>
    <n v="1124.17"/>
    <x v="0"/>
    <n v="8"/>
    <d v="2025-01-14T00:00:00"/>
    <n v="162"/>
    <x v="0"/>
    <n v="4"/>
    <d v="2025-07-14T00:00:00"/>
    <x v="2"/>
    <x v="3"/>
    <x v="7"/>
    <n v="427"/>
    <n v="1"/>
    <x v="1"/>
  </r>
  <r>
    <s v="C2194"/>
    <x v="0"/>
    <x v="1"/>
    <x v="1"/>
    <d v="2025-01-18T00:00:00"/>
    <s v="O6194"/>
    <d v="2024-07-28T00:00:00"/>
    <x v="2"/>
    <x v="1"/>
    <x v="0"/>
    <n v="5"/>
    <n v="239.90600000000001"/>
    <n v="1199.53"/>
    <x v="0"/>
    <n v="15"/>
    <d v="2024-10-17T00:00:00"/>
    <n v="289"/>
    <x v="1"/>
    <n v="3"/>
    <d v="2025-05-04T00:00:00"/>
    <x v="0"/>
    <x v="4"/>
    <x v="7"/>
    <n v="-93"/>
    <n v="0"/>
    <x v="1"/>
  </r>
  <r>
    <s v="C1360"/>
    <x v="1"/>
    <x v="2"/>
    <x v="2"/>
    <d v="2024-03-05T00:00:00"/>
    <s v="O5360"/>
    <d v="2024-07-28T00:00:00"/>
    <x v="1"/>
    <x v="1"/>
    <x v="4"/>
    <n v="3"/>
    <n v="285.98"/>
    <n v="857.94"/>
    <x v="1"/>
    <n v="14"/>
    <d v="2025-03-31T00:00:00"/>
    <n v="111"/>
    <x v="1"/>
    <n v="3"/>
    <d v="2024-11-24T00:00:00"/>
    <x v="1"/>
    <x v="4"/>
    <x v="7"/>
    <n v="391"/>
    <n v="0"/>
    <x v="1"/>
  </r>
  <r>
    <s v="C4835"/>
    <x v="1"/>
    <x v="0"/>
    <x v="3"/>
    <d v="2023-08-31T00:00:00"/>
    <s v="O8835"/>
    <d v="2024-07-28T00:00:00"/>
    <x v="4"/>
    <x v="1"/>
    <x v="1"/>
    <n v="5"/>
    <n v="41.772000000000006"/>
    <n v="208.86"/>
    <x v="2"/>
    <n v="49"/>
    <d v="2024-04-11T00:00:00"/>
    <n v="164"/>
    <x v="1"/>
    <n v="2"/>
    <d v="2025-08-19T00:00:00"/>
    <x v="0"/>
    <x v="4"/>
    <x v="7"/>
    <n v="224"/>
    <n v="0"/>
    <x v="1"/>
  </r>
  <r>
    <s v="C6847"/>
    <x v="1"/>
    <x v="0"/>
    <x v="1"/>
    <d v="2024-10-13T00:00:00"/>
    <s v="O10847"/>
    <d v="2024-07-28T00:00:00"/>
    <x v="4"/>
    <x v="1"/>
    <x v="0"/>
    <n v="3"/>
    <n v="260.88"/>
    <n v="782.64"/>
    <x v="1"/>
    <n v="29"/>
    <d v="2025-03-28T00:00:00"/>
    <n v="209"/>
    <x v="1"/>
    <n v="2"/>
    <d v="2025-01-03T00:00:00"/>
    <x v="2"/>
    <x v="4"/>
    <x v="7"/>
    <n v="166"/>
    <n v="0"/>
    <x v="1"/>
  </r>
  <r>
    <s v="C5030"/>
    <x v="0"/>
    <x v="0"/>
    <x v="0"/>
    <d v="2025-11-01T00:00:00"/>
    <s v="O9030"/>
    <d v="2024-07-28T00:00:00"/>
    <x v="2"/>
    <x v="1"/>
    <x v="2"/>
    <n v="5"/>
    <n v="196.41"/>
    <n v="982.05"/>
    <x v="0"/>
    <n v="50"/>
    <d v="2025-06-21T00:00:00"/>
    <n v="110"/>
    <x v="0"/>
    <n v="1"/>
    <d v="2025-05-23T00:00:00"/>
    <x v="2"/>
    <x v="4"/>
    <x v="7"/>
    <n v="-133"/>
    <n v="1"/>
    <x v="1"/>
  </r>
  <r>
    <s v="C1582"/>
    <x v="2"/>
    <x v="1"/>
    <x v="0"/>
    <d v="2024-09-03T00:00:00"/>
    <s v="O5582"/>
    <d v="2024-07-28T00:00:00"/>
    <x v="3"/>
    <x v="2"/>
    <x v="1"/>
    <n v="2"/>
    <n v="549.14499999999998"/>
    <n v="1098.29"/>
    <x v="2"/>
    <n v="38"/>
    <d v="2024-11-14T00:00:00"/>
    <n v="221"/>
    <x v="0"/>
    <n v="4"/>
    <d v="2024-11-27T00:00:00"/>
    <x v="1"/>
    <x v="4"/>
    <x v="7"/>
    <n v="72"/>
    <n v="1"/>
    <x v="1"/>
  </r>
  <r>
    <s v="C2763"/>
    <x v="0"/>
    <x v="2"/>
    <x v="3"/>
    <d v="2024-11-03T00:00:00"/>
    <s v="O6763"/>
    <d v="2024-07-28T00:00:00"/>
    <x v="3"/>
    <x v="3"/>
    <x v="3"/>
    <n v="4"/>
    <n v="346.83499999999998"/>
    <n v="1387.34"/>
    <x v="2"/>
    <n v="46"/>
    <d v="2024-12-19T00:00:00"/>
    <n v="479"/>
    <x v="0"/>
    <n v="5"/>
    <d v="2025-01-22T00:00:00"/>
    <x v="0"/>
    <x v="4"/>
    <x v="7"/>
    <n v="46"/>
    <n v="1"/>
    <x v="1"/>
  </r>
  <r>
    <s v="C5811"/>
    <x v="0"/>
    <x v="2"/>
    <x v="0"/>
    <d v="2023-04-12T00:00:00"/>
    <s v="O9811"/>
    <d v="2024-07-28T00:00:00"/>
    <x v="3"/>
    <x v="3"/>
    <x v="1"/>
    <n v="3"/>
    <n v="86.963333333333324"/>
    <n v="260.89"/>
    <x v="1"/>
    <n v="34"/>
    <d v="2024-12-25T00:00:00"/>
    <n v="208"/>
    <x v="0"/>
    <n v="3"/>
    <d v="2024-12-26T00:00:00"/>
    <x v="2"/>
    <x v="4"/>
    <x v="7"/>
    <n v="623"/>
    <n v="1"/>
    <x v="1"/>
  </r>
  <r>
    <s v="C2665"/>
    <x v="0"/>
    <x v="1"/>
    <x v="0"/>
    <d v="2025-02-02T00:00:00"/>
    <s v="O6665"/>
    <d v="2024-07-28T00:00:00"/>
    <x v="4"/>
    <x v="0"/>
    <x v="2"/>
    <n v="4"/>
    <n v="164.02250000000001"/>
    <n v="656.09"/>
    <x v="1"/>
    <n v="22"/>
    <d v="2024-05-09T00:00:00"/>
    <n v="335"/>
    <x v="0"/>
    <n v="3"/>
    <d v="2025-04-14T00:00:00"/>
    <x v="0"/>
    <x v="4"/>
    <x v="7"/>
    <n v="-269"/>
    <n v="1"/>
    <x v="1"/>
  </r>
  <r>
    <s v="C2239"/>
    <x v="2"/>
    <x v="1"/>
    <x v="1"/>
    <d v="2023-12-11T00:00:00"/>
    <s v="O6239"/>
    <d v="2024-07-29T00:00:00"/>
    <x v="4"/>
    <x v="1"/>
    <x v="1"/>
    <n v="2"/>
    <n v="395.935"/>
    <n v="791.87"/>
    <x v="1"/>
    <n v="22"/>
    <d v="2025-05-08T00:00:00"/>
    <n v="29"/>
    <x v="1"/>
    <n v="4"/>
    <d v="2025-05-18T00:00:00"/>
    <x v="0"/>
    <x v="5"/>
    <x v="7"/>
    <n v="514"/>
    <n v="0"/>
    <x v="1"/>
  </r>
  <r>
    <s v="C1355"/>
    <x v="2"/>
    <x v="1"/>
    <x v="0"/>
    <d v="2024-02-20T00:00:00"/>
    <s v="O5355"/>
    <d v="2024-07-29T00:00:00"/>
    <x v="1"/>
    <x v="3"/>
    <x v="3"/>
    <n v="1"/>
    <n v="268.82"/>
    <n v="268.82"/>
    <x v="1"/>
    <n v="40"/>
    <d v="2025-03-07T00:00:00"/>
    <n v="436"/>
    <x v="1"/>
    <n v="1"/>
    <d v="2024-08-22T00:00:00"/>
    <x v="2"/>
    <x v="5"/>
    <x v="7"/>
    <n v="381"/>
    <n v="0"/>
    <x v="1"/>
  </r>
  <r>
    <s v="C6251"/>
    <x v="2"/>
    <x v="1"/>
    <x v="3"/>
    <d v="2025-07-08T00:00:00"/>
    <s v="O10251"/>
    <d v="2024-07-29T00:00:00"/>
    <x v="4"/>
    <x v="4"/>
    <x v="4"/>
    <n v="3"/>
    <n v="285.58333333333331"/>
    <n v="856.75"/>
    <x v="0"/>
    <n v="47"/>
    <d v="2025-03-17T00:00:00"/>
    <n v="32"/>
    <x v="0"/>
    <n v="5"/>
    <d v="2024-10-19T00:00:00"/>
    <x v="1"/>
    <x v="5"/>
    <x v="7"/>
    <n v="-113"/>
    <n v="1"/>
    <x v="1"/>
  </r>
  <r>
    <s v="C1079"/>
    <x v="2"/>
    <x v="0"/>
    <x v="1"/>
    <d v="2024-02-17T00:00:00"/>
    <s v="O5079"/>
    <d v="2024-07-29T00:00:00"/>
    <x v="2"/>
    <x v="1"/>
    <x v="3"/>
    <n v="3"/>
    <n v="68.126666666666665"/>
    <n v="204.38"/>
    <x v="0"/>
    <n v="47"/>
    <d v="2025-01-14T00:00:00"/>
    <n v="169"/>
    <x v="1"/>
    <n v="3"/>
    <d v="2025-07-07T00:00:00"/>
    <x v="2"/>
    <x v="5"/>
    <x v="7"/>
    <n v="332"/>
    <n v="0"/>
    <x v="1"/>
  </r>
  <r>
    <s v="C1102"/>
    <x v="0"/>
    <x v="0"/>
    <x v="0"/>
    <d v="2025-05-27T00:00:00"/>
    <s v="O5102"/>
    <d v="2024-07-29T00:00:00"/>
    <x v="0"/>
    <x v="3"/>
    <x v="2"/>
    <n v="4"/>
    <n v="332.61750000000001"/>
    <n v="1330.47"/>
    <x v="0"/>
    <n v="30"/>
    <d v="2025-04-13T00:00:00"/>
    <n v="303"/>
    <x v="1"/>
    <n v="2"/>
    <d v="2025-10-05T00:00:00"/>
    <x v="0"/>
    <x v="5"/>
    <x v="7"/>
    <n v="-44"/>
    <n v="0"/>
    <x v="1"/>
  </r>
  <r>
    <s v="C3390"/>
    <x v="1"/>
    <x v="0"/>
    <x v="3"/>
    <d v="2023-12-24T00:00:00"/>
    <s v="O7390"/>
    <d v="2024-07-29T00:00:00"/>
    <x v="4"/>
    <x v="4"/>
    <x v="1"/>
    <n v="4"/>
    <n v="116.41"/>
    <n v="465.64"/>
    <x v="0"/>
    <n v="4"/>
    <d v="2025-04-21T00:00:00"/>
    <n v="215"/>
    <x v="0"/>
    <n v="1"/>
    <d v="2025-01-06T00:00:00"/>
    <x v="0"/>
    <x v="5"/>
    <x v="7"/>
    <n v="484"/>
    <n v="1"/>
    <x v="1"/>
  </r>
  <r>
    <s v="C6922"/>
    <x v="1"/>
    <x v="1"/>
    <x v="3"/>
    <d v="2025-01-13T00:00:00"/>
    <s v="O10922"/>
    <d v="2024-07-29T00:00:00"/>
    <x v="0"/>
    <x v="4"/>
    <x v="4"/>
    <n v="2"/>
    <n v="682.88499999999999"/>
    <n v="1365.77"/>
    <x v="0"/>
    <n v="10"/>
    <d v="2025-08-01T00:00:00"/>
    <n v="156"/>
    <x v="1"/>
    <n v="3"/>
    <d v="2025-02-26T00:00:00"/>
    <x v="1"/>
    <x v="5"/>
    <x v="7"/>
    <n v="200"/>
    <n v="0"/>
    <x v="1"/>
  </r>
  <r>
    <s v="C1514"/>
    <x v="1"/>
    <x v="1"/>
    <x v="4"/>
    <d v="2025-08-14T00:00:00"/>
    <s v="O5514"/>
    <d v="2024-07-29T00:00:00"/>
    <x v="1"/>
    <x v="3"/>
    <x v="1"/>
    <n v="5"/>
    <n v="91.774000000000001"/>
    <n v="458.87"/>
    <x v="2"/>
    <n v="30"/>
    <d v="2025-03-08T00:00:00"/>
    <n v="324"/>
    <x v="1"/>
    <n v="5"/>
    <d v="2024-10-29T00:00:00"/>
    <x v="2"/>
    <x v="5"/>
    <x v="7"/>
    <n v="-159"/>
    <n v="0"/>
    <x v="1"/>
  </r>
  <r>
    <s v="C5011"/>
    <x v="1"/>
    <x v="1"/>
    <x v="2"/>
    <d v="2024-10-27T00:00:00"/>
    <s v="O9011"/>
    <d v="2024-07-29T00:00:00"/>
    <x v="2"/>
    <x v="4"/>
    <x v="0"/>
    <n v="1"/>
    <n v="1157.2"/>
    <n v="1157.2"/>
    <x v="2"/>
    <n v="33"/>
    <d v="2024-02-10T00:00:00"/>
    <n v="31"/>
    <x v="1"/>
    <n v="3"/>
    <d v="2024-02-10T00:00:00"/>
    <x v="1"/>
    <x v="5"/>
    <x v="7"/>
    <n v="-260"/>
    <n v="0"/>
    <x v="1"/>
  </r>
  <r>
    <s v="C5000"/>
    <x v="1"/>
    <x v="2"/>
    <x v="3"/>
    <d v="2024-12-15T00:00:00"/>
    <s v="O9000"/>
    <d v="2024-07-29T00:00:00"/>
    <x v="3"/>
    <x v="2"/>
    <x v="3"/>
    <n v="4"/>
    <n v="318.58749999999998"/>
    <n v="1274.3499999999999"/>
    <x v="1"/>
    <n v="19"/>
    <d v="2025-06-15T00:00:00"/>
    <n v="390"/>
    <x v="0"/>
    <n v="1"/>
    <d v="2024-12-14T00:00:00"/>
    <x v="1"/>
    <x v="5"/>
    <x v="7"/>
    <n v="182"/>
    <n v="1"/>
    <x v="1"/>
  </r>
  <r>
    <s v="C4949"/>
    <x v="1"/>
    <x v="1"/>
    <x v="0"/>
    <d v="2023-11-10T00:00:00"/>
    <s v="O8949"/>
    <d v="2024-07-29T00:00:00"/>
    <x v="1"/>
    <x v="2"/>
    <x v="1"/>
    <n v="5"/>
    <n v="147.274"/>
    <n v="736.37"/>
    <x v="0"/>
    <n v="41"/>
    <d v="2024-10-20T00:00:00"/>
    <n v="461"/>
    <x v="1"/>
    <n v="3"/>
    <d v="2024-10-13T00:00:00"/>
    <x v="1"/>
    <x v="5"/>
    <x v="7"/>
    <n v="345"/>
    <n v="0"/>
    <x v="1"/>
  </r>
  <r>
    <s v="C5047"/>
    <x v="1"/>
    <x v="0"/>
    <x v="1"/>
    <d v="2024-04-05T00:00:00"/>
    <s v="O9047"/>
    <d v="2024-07-29T00:00:00"/>
    <x v="2"/>
    <x v="1"/>
    <x v="2"/>
    <n v="4"/>
    <n v="299.58999999999997"/>
    <n v="1198.3599999999999"/>
    <x v="0"/>
    <n v="13"/>
    <d v="2025-01-14T00:00:00"/>
    <n v="370"/>
    <x v="1"/>
    <n v="3"/>
    <d v="2025-01-17T00:00:00"/>
    <x v="1"/>
    <x v="5"/>
    <x v="7"/>
    <n v="284"/>
    <n v="0"/>
    <x v="1"/>
  </r>
  <r>
    <s v="C5295"/>
    <x v="1"/>
    <x v="0"/>
    <x v="1"/>
    <d v="2025-03-21T00:00:00"/>
    <s v="O9295"/>
    <d v="2024-07-29T00:00:00"/>
    <x v="2"/>
    <x v="0"/>
    <x v="0"/>
    <n v="3"/>
    <n v="277.79000000000002"/>
    <n v="833.37"/>
    <x v="1"/>
    <n v="26"/>
    <d v="2025-07-17T00:00:00"/>
    <n v="145"/>
    <x v="0"/>
    <n v="3"/>
    <d v="2025-07-18T00:00:00"/>
    <x v="0"/>
    <x v="5"/>
    <x v="7"/>
    <n v="118"/>
    <n v="1"/>
    <x v="1"/>
  </r>
  <r>
    <s v="C1670"/>
    <x v="2"/>
    <x v="1"/>
    <x v="4"/>
    <d v="2025-02-19T00:00:00"/>
    <s v="O5670"/>
    <d v="2024-07-29T00:00:00"/>
    <x v="0"/>
    <x v="3"/>
    <x v="3"/>
    <n v="4"/>
    <n v="240.53"/>
    <n v="962.12"/>
    <x v="0"/>
    <n v="14"/>
    <d v="2025-09-05T00:00:00"/>
    <n v="293"/>
    <x v="1"/>
    <n v="2"/>
    <d v="2025-07-13T00:00:00"/>
    <x v="1"/>
    <x v="5"/>
    <x v="7"/>
    <n v="198"/>
    <n v="0"/>
    <x v="1"/>
  </r>
  <r>
    <s v="C6200"/>
    <x v="0"/>
    <x v="0"/>
    <x v="3"/>
    <d v="2024-06-08T00:00:00"/>
    <s v="O10200"/>
    <d v="2024-07-30T00:00:00"/>
    <x v="1"/>
    <x v="0"/>
    <x v="3"/>
    <n v="3"/>
    <n v="46.66"/>
    <n v="139.97999999999999"/>
    <x v="0"/>
    <n v="10"/>
    <d v="2025-03-25T00:00:00"/>
    <n v="351"/>
    <x v="1"/>
    <n v="2"/>
    <d v="2025-06-28T00:00:00"/>
    <x v="1"/>
    <x v="6"/>
    <x v="7"/>
    <n v="290"/>
    <n v="0"/>
    <x v="1"/>
  </r>
  <r>
    <s v="C2457"/>
    <x v="1"/>
    <x v="2"/>
    <x v="4"/>
    <d v="2025-02-25T00:00:00"/>
    <s v="O6457"/>
    <d v="2024-07-30T00:00:00"/>
    <x v="4"/>
    <x v="3"/>
    <x v="2"/>
    <n v="2"/>
    <n v="719.90499999999997"/>
    <n v="1439.81"/>
    <x v="1"/>
    <n v="7"/>
    <d v="2025-05-05T00:00:00"/>
    <n v="481"/>
    <x v="1"/>
    <n v="5"/>
    <d v="2024-10-22T00:00:00"/>
    <x v="0"/>
    <x v="6"/>
    <x v="7"/>
    <n v="69"/>
    <n v="0"/>
    <x v="1"/>
  </r>
  <r>
    <s v="C6120"/>
    <x v="0"/>
    <x v="0"/>
    <x v="4"/>
    <d v="2023-08-27T00:00:00"/>
    <s v="O10120"/>
    <d v="2024-07-30T00:00:00"/>
    <x v="4"/>
    <x v="3"/>
    <x v="2"/>
    <n v="1"/>
    <n v="227.47"/>
    <n v="227.47"/>
    <x v="2"/>
    <n v="4"/>
    <d v="2025-07-31T00:00:00"/>
    <n v="30"/>
    <x v="1"/>
    <n v="4"/>
    <d v="2024-10-21T00:00:00"/>
    <x v="2"/>
    <x v="6"/>
    <x v="7"/>
    <n v="704"/>
    <n v="0"/>
    <x v="1"/>
  </r>
  <r>
    <s v="C1397"/>
    <x v="2"/>
    <x v="0"/>
    <x v="2"/>
    <d v="2025-09-02T00:00:00"/>
    <s v="O5397"/>
    <d v="2024-07-30T00:00:00"/>
    <x v="3"/>
    <x v="0"/>
    <x v="2"/>
    <n v="1"/>
    <n v="270.05"/>
    <n v="270.05"/>
    <x v="2"/>
    <n v="15"/>
    <d v="2025-07-14T00:00:00"/>
    <n v="427"/>
    <x v="1"/>
    <n v="4"/>
    <d v="2024-01-12T00:00:00"/>
    <x v="1"/>
    <x v="6"/>
    <x v="7"/>
    <n v="-50"/>
    <n v="0"/>
    <x v="1"/>
  </r>
  <r>
    <s v="C3498"/>
    <x v="2"/>
    <x v="1"/>
    <x v="0"/>
    <d v="2024-03-20T00:00:00"/>
    <s v="O7498"/>
    <d v="2024-07-30T00:00:00"/>
    <x v="0"/>
    <x v="0"/>
    <x v="2"/>
    <n v="4"/>
    <n v="289.73500000000001"/>
    <n v="1158.94"/>
    <x v="1"/>
    <n v="43"/>
    <d v="2025-08-03T00:00:00"/>
    <n v="84"/>
    <x v="0"/>
    <n v="5"/>
    <d v="2025-07-06T00:00:00"/>
    <x v="2"/>
    <x v="6"/>
    <x v="7"/>
    <n v="501"/>
    <n v="1"/>
    <x v="1"/>
  </r>
  <r>
    <s v="C4633"/>
    <x v="1"/>
    <x v="2"/>
    <x v="0"/>
    <d v="2023-06-10T00:00:00"/>
    <s v="O8633"/>
    <d v="2024-07-31T00:00:00"/>
    <x v="4"/>
    <x v="2"/>
    <x v="4"/>
    <n v="3"/>
    <n v="161.57333333333335"/>
    <n v="484.72"/>
    <x v="0"/>
    <n v="48"/>
    <d v="2025-06-28T00:00:00"/>
    <n v="416"/>
    <x v="0"/>
    <n v="5"/>
    <d v="2024-12-13T00:00:00"/>
    <x v="2"/>
    <x v="0"/>
    <x v="7"/>
    <n v="749"/>
    <n v="1"/>
    <x v="1"/>
  </r>
  <r>
    <s v="C3536"/>
    <x v="1"/>
    <x v="2"/>
    <x v="3"/>
    <d v="2025-03-04T00:00:00"/>
    <s v="O7536"/>
    <d v="2024-07-31T00:00:00"/>
    <x v="0"/>
    <x v="1"/>
    <x v="3"/>
    <n v="4"/>
    <n v="175.64500000000001"/>
    <n v="702.58"/>
    <x v="1"/>
    <n v="6"/>
    <d v="2025-02-19T00:00:00"/>
    <n v="482"/>
    <x v="1"/>
    <n v="1"/>
    <d v="2024-09-24T00:00:00"/>
    <x v="2"/>
    <x v="0"/>
    <x v="7"/>
    <n v="-13"/>
    <n v="0"/>
    <x v="1"/>
  </r>
  <r>
    <s v="C3438"/>
    <x v="1"/>
    <x v="1"/>
    <x v="2"/>
    <d v="2023-11-27T00:00:00"/>
    <s v="O7438"/>
    <d v="2024-07-31T00:00:00"/>
    <x v="3"/>
    <x v="3"/>
    <x v="4"/>
    <n v="5"/>
    <n v="52.661999999999999"/>
    <n v="263.31"/>
    <x v="2"/>
    <n v="47"/>
    <d v="2025-06-27T00:00:00"/>
    <n v="81"/>
    <x v="1"/>
    <n v="4"/>
    <d v="2025-05-22T00:00:00"/>
    <x v="2"/>
    <x v="0"/>
    <x v="7"/>
    <n v="578"/>
    <n v="0"/>
    <x v="1"/>
  </r>
  <r>
    <s v="C4665"/>
    <x v="0"/>
    <x v="2"/>
    <x v="1"/>
    <d v="2025-05-01T00:00:00"/>
    <s v="O8665"/>
    <d v="2024-07-31T00:00:00"/>
    <x v="3"/>
    <x v="4"/>
    <x v="0"/>
    <n v="3"/>
    <n v="466.44666666666666"/>
    <n v="1399.34"/>
    <x v="2"/>
    <n v="27"/>
    <d v="2025-02-15T00:00:00"/>
    <n v="34"/>
    <x v="1"/>
    <n v="4"/>
    <d v="2025-01-28T00:00:00"/>
    <x v="0"/>
    <x v="0"/>
    <x v="7"/>
    <n v="-75"/>
    <n v="0"/>
    <x v="1"/>
  </r>
  <r>
    <s v="C6493"/>
    <x v="2"/>
    <x v="1"/>
    <x v="4"/>
    <d v="2024-07-31T00:00:00"/>
    <s v="O10493"/>
    <d v="2024-07-31T00:00:00"/>
    <x v="0"/>
    <x v="1"/>
    <x v="2"/>
    <n v="4"/>
    <n v="57.965000000000003"/>
    <n v="231.86"/>
    <x v="0"/>
    <n v="17"/>
    <d v="2025-02-13T00:00:00"/>
    <n v="86"/>
    <x v="0"/>
    <n v="1"/>
    <d v="2025-08-15T00:00:00"/>
    <x v="1"/>
    <x v="0"/>
    <x v="7"/>
    <n v="197"/>
    <n v="1"/>
    <x v="1"/>
  </r>
  <r>
    <s v="C1416"/>
    <x v="0"/>
    <x v="2"/>
    <x v="4"/>
    <d v="2025-09-01T00:00:00"/>
    <s v="O5416"/>
    <d v="2024-07-31T00:00:00"/>
    <x v="1"/>
    <x v="4"/>
    <x v="4"/>
    <n v="1"/>
    <n v="1123.7"/>
    <n v="1123.7"/>
    <x v="2"/>
    <n v="46"/>
    <d v="2025-06-19T00:00:00"/>
    <n v="352"/>
    <x v="0"/>
    <n v="5"/>
    <d v="2024-10-19T00:00:00"/>
    <x v="2"/>
    <x v="0"/>
    <x v="7"/>
    <n v="-74"/>
    <n v="1"/>
    <x v="1"/>
  </r>
  <r>
    <s v="C2677"/>
    <x v="1"/>
    <x v="0"/>
    <x v="2"/>
    <d v="2025-06-18T00:00:00"/>
    <s v="O6677"/>
    <d v="2024-07-31T00:00:00"/>
    <x v="1"/>
    <x v="0"/>
    <x v="3"/>
    <n v="1"/>
    <n v="1042.6400000000001"/>
    <n v="1042.6400000000001"/>
    <x v="1"/>
    <n v="1"/>
    <d v="2025-07-03T00:00:00"/>
    <n v="165"/>
    <x v="1"/>
    <n v="1"/>
    <d v="2025-06-28T00:00:00"/>
    <x v="0"/>
    <x v="0"/>
    <x v="7"/>
    <n v="15"/>
    <n v="0"/>
    <x v="1"/>
  </r>
  <r>
    <s v="C4786"/>
    <x v="0"/>
    <x v="2"/>
    <x v="3"/>
    <d v="2024-11-17T00:00:00"/>
    <s v="O8786"/>
    <d v="2024-07-31T00:00:00"/>
    <x v="1"/>
    <x v="2"/>
    <x v="1"/>
    <n v="4"/>
    <n v="42.542499999999997"/>
    <n v="170.17"/>
    <x v="1"/>
    <n v="48"/>
    <d v="2024-10-17T00:00:00"/>
    <n v="363"/>
    <x v="0"/>
    <n v="2"/>
    <d v="2024-07-10T00:00:00"/>
    <x v="1"/>
    <x v="0"/>
    <x v="7"/>
    <n v="-31"/>
    <n v="1"/>
    <x v="1"/>
  </r>
  <r>
    <s v="C3825"/>
    <x v="2"/>
    <x v="0"/>
    <x v="2"/>
    <d v="2024-05-07T00:00:00"/>
    <s v="O7825"/>
    <d v="2024-07-31T00:00:00"/>
    <x v="0"/>
    <x v="0"/>
    <x v="3"/>
    <n v="2"/>
    <n v="452.71"/>
    <n v="905.42"/>
    <x v="0"/>
    <n v="21"/>
    <d v="2025-12-03T00:00:00"/>
    <n v="129"/>
    <x v="1"/>
    <n v="3"/>
    <d v="2025-07-26T00:00:00"/>
    <x v="2"/>
    <x v="0"/>
    <x v="7"/>
    <n v="575"/>
    <n v="0"/>
    <x v="1"/>
  </r>
  <r>
    <s v="C1583"/>
    <x v="0"/>
    <x v="2"/>
    <x v="2"/>
    <d v="2025-04-29T00:00:00"/>
    <s v="O5583"/>
    <d v="2024-07-31T00:00:00"/>
    <x v="2"/>
    <x v="3"/>
    <x v="4"/>
    <n v="3"/>
    <n v="474.61666666666662"/>
    <n v="1423.85"/>
    <x v="1"/>
    <n v="34"/>
    <d v="2025-06-04T00:00:00"/>
    <n v="221"/>
    <x v="0"/>
    <n v="5"/>
    <d v="2025-03-02T00:00:00"/>
    <x v="0"/>
    <x v="0"/>
    <x v="7"/>
    <n v="36"/>
    <n v="1"/>
    <x v="1"/>
  </r>
  <r>
    <s v="C2840"/>
    <x v="0"/>
    <x v="0"/>
    <x v="4"/>
    <d v="2024-01-17T00:00:00"/>
    <s v="O6840"/>
    <d v="2024-01-08T00:00:00"/>
    <x v="4"/>
    <x v="4"/>
    <x v="2"/>
    <n v="4"/>
    <n v="198.51750000000001"/>
    <n v="794.07"/>
    <x v="1"/>
    <n v="37"/>
    <d v="2025-04-28T00:00:00"/>
    <n v="115"/>
    <x v="0"/>
    <n v="4"/>
    <d v="2025-06-19T00:00:00"/>
    <x v="0"/>
    <x v="5"/>
    <x v="1"/>
    <n v="467"/>
    <n v="1"/>
    <x v="1"/>
  </r>
  <r>
    <s v="C3118"/>
    <x v="1"/>
    <x v="1"/>
    <x v="4"/>
    <d v="2024-02-02T00:00:00"/>
    <s v="O7118"/>
    <d v="2024-01-08T00:00:00"/>
    <x v="1"/>
    <x v="2"/>
    <x v="3"/>
    <n v="4"/>
    <n v="33.984999999999999"/>
    <n v="135.94"/>
    <x v="1"/>
    <n v="44"/>
    <d v="2025-10-07T00:00:00"/>
    <n v="427"/>
    <x v="1"/>
    <n v="5"/>
    <d v="2025-03-05T00:00:00"/>
    <x v="1"/>
    <x v="5"/>
    <x v="1"/>
    <n v="613"/>
    <n v="0"/>
    <x v="1"/>
  </r>
  <r>
    <s v="C6065"/>
    <x v="1"/>
    <x v="1"/>
    <x v="2"/>
    <d v="2024-05-15T00:00:00"/>
    <s v="O10065"/>
    <d v="2024-01-08T00:00:00"/>
    <x v="4"/>
    <x v="4"/>
    <x v="2"/>
    <n v="4"/>
    <n v="68.375"/>
    <n v="273.5"/>
    <x v="0"/>
    <n v="12"/>
    <d v="2025-01-22T00:00:00"/>
    <n v="153"/>
    <x v="0"/>
    <n v="1"/>
    <d v="2024-11-10T00:00:00"/>
    <x v="2"/>
    <x v="5"/>
    <x v="1"/>
    <n v="252"/>
    <n v="1"/>
    <x v="1"/>
  </r>
  <r>
    <s v="C2728"/>
    <x v="0"/>
    <x v="0"/>
    <x v="0"/>
    <d v="2024-09-15T00:00:00"/>
    <s v="O6728"/>
    <d v="2024-01-08T00:00:00"/>
    <x v="2"/>
    <x v="4"/>
    <x v="3"/>
    <n v="1"/>
    <n v="1354.66"/>
    <n v="1354.66"/>
    <x v="0"/>
    <n v="41"/>
    <d v="2024-11-11T00:00:00"/>
    <n v="257"/>
    <x v="0"/>
    <n v="1"/>
    <d v="2024-12-25T00:00:00"/>
    <x v="2"/>
    <x v="5"/>
    <x v="1"/>
    <n v="57"/>
    <n v="1"/>
    <x v="1"/>
  </r>
  <r>
    <s v="C6945"/>
    <x v="0"/>
    <x v="2"/>
    <x v="4"/>
    <d v="2023-11-26T00:00:00"/>
    <s v="O10945"/>
    <d v="2024-01-08T00:00:00"/>
    <x v="3"/>
    <x v="3"/>
    <x v="2"/>
    <n v="3"/>
    <n v="303.72666666666663"/>
    <n v="911.18"/>
    <x v="0"/>
    <n v="40"/>
    <d v="2025-04-13T00:00:00"/>
    <n v="32"/>
    <x v="1"/>
    <n v="2"/>
    <d v="2024-07-11T00:00:00"/>
    <x v="1"/>
    <x v="5"/>
    <x v="1"/>
    <n v="504"/>
    <n v="0"/>
    <x v="1"/>
  </r>
  <r>
    <s v="C5911"/>
    <x v="0"/>
    <x v="0"/>
    <x v="1"/>
    <d v="2025-04-26T00:00:00"/>
    <s v="O9911"/>
    <d v="2024-01-08T00:00:00"/>
    <x v="0"/>
    <x v="4"/>
    <x v="4"/>
    <n v="5"/>
    <n v="212.90600000000001"/>
    <n v="1064.53"/>
    <x v="1"/>
    <n v="48"/>
    <d v="2024-09-22T00:00:00"/>
    <n v="185"/>
    <x v="0"/>
    <n v="1"/>
    <d v="2025-02-02T00:00:00"/>
    <x v="1"/>
    <x v="5"/>
    <x v="1"/>
    <n v="-216"/>
    <n v="1"/>
    <x v="1"/>
  </r>
  <r>
    <s v="C6910"/>
    <x v="0"/>
    <x v="1"/>
    <x v="2"/>
    <d v="2024-01-20T00:00:00"/>
    <s v="O10910"/>
    <d v="2024-01-08T00:00:00"/>
    <x v="4"/>
    <x v="0"/>
    <x v="4"/>
    <n v="1"/>
    <n v="1078.27"/>
    <n v="1078.27"/>
    <x v="1"/>
    <n v="25"/>
    <d v="2024-12-09T00:00:00"/>
    <n v="372"/>
    <x v="1"/>
    <n v="4"/>
    <d v="2025-04-29T00:00:00"/>
    <x v="2"/>
    <x v="5"/>
    <x v="1"/>
    <n v="324"/>
    <n v="0"/>
    <x v="1"/>
  </r>
  <r>
    <s v="C5402"/>
    <x v="2"/>
    <x v="0"/>
    <x v="0"/>
    <d v="2023-09-20T00:00:00"/>
    <s v="O9402"/>
    <d v="2024-02-08T00:00:00"/>
    <x v="3"/>
    <x v="3"/>
    <x v="0"/>
    <n v="1"/>
    <n v="744.56"/>
    <n v="744.56"/>
    <x v="2"/>
    <n v="28"/>
    <d v="2024-11-27T00:00:00"/>
    <n v="186"/>
    <x v="1"/>
    <n v="2"/>
    <d v="2024-12-09T00:00:00"/>
    <x v="2"/>
    <x v="1"/>
    <x v="2"/>
    <n v="434"/>
    <n v="0"/>
    <x v="1"/>
  </r>
  <r>
    <s v="C6962"/>
    <x v="2"/>
    <x v="2"/>
    <x v="2"/>
    <d v="2024-02-08T00:00:00"/>
    <s v="O10962"/>
    <d v="2024-02-08T00:00:00"/>
    <x v="3"/>
    <x v="1"/>
    <x v="2"/>
    <n v="2"/>
    <n v="485.61500000000001"/>
    <n v="971.23"/>
    <x v="1"/>
    <n v="11"/>
    <d v="2025-07-08T00:00:00"/>
    <n v="278"/>
    <x v="1"/>
    <n v="5"/>
    <d v="2025-03-20T00:00:00"/>
    <x v="2"/>
    <x v="1"/>
    <x v="2"/>
    <n v="516"/>
    <n v="0"/>
    <x v="1"/>
  </r>
  <r>
    <s v="C5022"/>
    <x v="0"/>
    <x v="1"/>
    <x v="0"/>
    <d v="2023-09-17T00:00:00"/>
    <s v="O9022"/>
    <d v="2024-02-08T00:00:00"/>
    <x v="2"/>
    <x v="2"/>
    <x v="3"/>
    <n v="1"/>
    <n v="581.44000000000005"/>
    <n v="581.44000000000005"/>
    <x v="1"/>
    <n v="18"/>
    <d v="2025-03-31T00:00:00"/>
    <n v="437"/>
    <x v="0"/>
    <n v="3"/>
    <d v="2024-10-10T00:00:00"/>
    <x v="2"/>
    <x v="1"/>
    <x v="2"/>
    <n v="561"/>
    <n v="1"/>
    <x v="1"/>
  </r>
  <r>
    <s v="C5973"/>
    <x v="1"/>
    <x v="0"/>
    <x v="4"/>
    <d v="2024-09-28T00:00:00"/>
    <s v="O9973"/>
    <d v="2024-02-08T00:00:00"/>
    <x v="1"/>
    <x v="4"/>
    <x v="3"/>
    <n v="2"/>
    <n v="75.22"/>
    <n v="150.44"/>
    <x v="2"/>
    <n v="36"/>
    <d v="2024-10-13T00:00:00"/>
    <n v="393"/>
    <x v="0"/>
    <n v="4"/>
    <d v="2024-11-12T00:00:00"/>
    <x v="0"/>
    <x v="1"/>
    <x v="2"/>
    <n v="15"/>
    <n v="1"/>
    <x v="1"/>
  </r>
  <r>
    <s v="C4267"/>
    <x v="1"/>
    <x v="2"/>
    <x v="2"/>
    <d v="2025-06-02T00:00:00"/>
    <s v="O8267"/>
    <d v="2024-02-08T00:00:00"/>
    <x v="4"/>
    <x v="2"/>
    <x v="2"/>
    <n v="3"/>
    <n v="375.06666666666666"/>
    <n v="1125.2"/>
    <x v="2"/>
    <n v="29"/>
    <d v="2025-01-08T00:00:00"/>
    <n v="338"/>
    <x v="0"/>
    <n v="4"/>
    <d v="2025-03-21T00:00:00"/>
    <x v="1"/>
    <x v="1"/>
    <x v="2"/>
    <n v="-145"/>
    <n v="1"/>
    <x v="1"/>
  </r>
  <r>
    <s v="C1517"/>
    <x v="1"/>
    <x v="0"/>
    <x v="3"/>
    <d v="2024-03-07T00:00:00"/>
    <s v="O5517"/>
    <d v="2024-02-08T00:00:00"/>
    <x v="2"/>
    <x v="0"/>
    <x v="1"/>
    <n v="4"/>
    <n v="187.96"/>
    <n v="751.84"/>
    <x v="2"/>
    <n v="40"/>
    <d v="2024-09-10T00:00:00"/>
    <n v="3"/>
    <x v="1"/>
    <n v="5"/>
    <d v="2025-03-18T00:00:00"/>
    <x v="2"/>
    <x v="1"/>
    <x v="2"/>
    <n v="187"/>
    <n v="0"/>
    <x v="1"/>
  </r>
  <r>
    <s v="C3139"/>
    <x v="2"/>
    <x v="2"/>
    <x v="3"/>
    <d v="2023-12-11T00:00:00"/>
    <s v="O7139"/>
    <d v="2024-02-08T00:00:00"/>
    <x v="3"/>
    <x v="0"/>
    <x v="2"/>
    <n v="4"/>
    <n v="216.14250000000001"/>
    <n v="864.57"/>
    <x v="1"/>
    <n v="35"/>
    <d v="2024-11-13T00:00:00"/>
    <n v="152"/>
    <x v="0"/>
    <n v="4"/>
    <d v="2024-09-13T00:00:00"/>
    <x v="2"/>
    <x v="1"/>
    <x v="2"/>
    <n v="338"/>
    <n v="1"/>
    <x v="1"/>
  </r>
  <r>
    <s v="C5774"/>
    <x v="2"/>
    <x v="1"/>
    <x v="2"/>
    <d v="2025-04-15T00:00:00"/>
    <s v="O9774"/>
    <d v="2024-02-08T00:00:00"/>
    <x v="2"/>
    <x v="2"/>
    <x v="2"/>
    <n v="2"/>
    <n v="717.18499999999995"/>
    <n v="1434.37"/>
    <x v="0"/>
    <n v="19"/>
    <d v="2025-06-23T00:00:00"/>
    <n v="499"/>
    <x v="0"/>
    <n v="3"/>
    <d v="2025-03-18T00:00:00"/>
    <x v="0"/>
    <x v="1"/>
    <x v="2"/>
    <n v="69"/>
    <n v="1"/>
    <x v="1"/>
  </r>
  <r>
    <s v="C5733"/>
    <x v="2"/>
    <x v="0"/>
    <x v="4"/>
    <d v="2024-08-15T00:00:00"/>
    <s v="O9733"/>
    <d v="2024-02-08T00:00:00"/>
    <x v="3"/>
    <x v="3"/>
    <x v="1"/>
    <n v="2"/>
    <n v="299.55"/>
    <n v="599.1"/>
    <x v="2"/>
    <n v="5"/>
    <d v="2025-11-05T00:00:00"/>
    <n v="270"/>
    <x v="0"/>
    <n v="1"/>
    <d v="2024-12-31T00:00:00"/>
    <x v="1"/>
    <x v="1"/>
    <x v="2"/>
    <n v="447"/>
    <n v="1"/>
    <x v="1"/>
  </r>
  <r>
    <s v="C4419"/>
    <x v="0"/>
    <x v="0"/>
    <x v="0"/>
    <d v="2024-03-26T00:00:00"/>
    <s v="O8419"/>
    <d v="2024-03-08T00:00:00"/>
    <x v="2"/>
    <x v="2"/>
    <x v="1"/>
    <n v="1"/>
    <n v="517.26"/>
    <n v="517.26"/>
    <x v="0"/>
    <n v="39"/>
    <d v="2025-06-16T00:00:00"/>
    <n v="177"/>
    <x v="1"/>
    <n v="5"/>
    <d v="2025-01-15T00:00:00"/>
    <x v="2"/>
    <x v="2"/>
    <x v="3"/>
    <n v="447"/>
    <n v="0"/>
    <x v="1"/>
  </r>
  <r>
    <s v="C2700"/>
    <x v="0"/>
    <x v="1"/>
    <x v="3"/>
    <d v="2024-02-13T00:00:00"/>
    <s v="O6700"/>
    <d v="2024-03-08T00:00:00"/>
    <x v="1"/>
    <x v="1"/>
    <x v="4"/>
    <n v="1"/>
    <n v="748.15"/>
    <n v="748.15"/>
    <x v="2"/>
    <n v="49"/>
    <d v="2025-04-19T00:00:00"/>
    <n v="197"/>
    <x v="1"/>
    <n v="3"/>
    <d v="2025-11-02T00:00:00"/>
    <x v="2"/>
    <x v="2"/>
    <x v="3"/>
    <n v="431"/>
    <n v="0"/>
    <x v="1"/>
  </r>
  <r>
    <s v="C4409"/>
    <x v="0"/>
    <x v="2"/>
    <x v="2"/>
    <d v="2025-03-14T00:00:00"/>
    <s v="O8409"/>
    <d v="2024-03-08T00:00:00"/>
    <x v="4"/>
    <x v="4"/>
    <x v="3"/>
    <n v="2"/>
    <n v="531.65499999999997"/>
    <n v="1063.31"/>
    <x v="0"/>
    <n v="9"/>
    <d v="2024-12-28T00:00:00"/>
    <n v="200"/>
    <x v="1"/>
    <n v="4"/>
    <d v="2024-10-31T00:00:00"/>
    <x v="1"/>
    <x v="2"/>
    <x v="3"/>
    <n v="-76"/>
    <n v="0"/>
    <x v="1"/>
  </r>
  <r>
    <s v="C3012"/>
    <x v="0"/>
    <x v="1"/>
    <x v="4"/>
    <d v="2024-07-30T00:00:00"/>
    <s v="O7012"/>
    <d v="2024-03-08T00:00:00"/>
    <x v="3"/>
    <x v="1"/>
    <x v="1"/>
    <n v="3"/>
    <n v="172.79333333333332"/>
    <n v="518.38"/>
    <x v="2"/>
    <n v="22"/>
    <d v="2025-06-16T00:00:00"/>
    <n v="391"/>
    <x v="1"/>
    <n v="1"/>
    <d v="2025-11-08T00:00:00"/>
    <x v="0"/>
    <x v="2"/>
    <x v="3"/>
    <n v="321"/>
    <n v="0"/>
    <x v="1"/>
  </r>
  <r>
    <s v="C1372"/>
    <x v="1"/>
    <x v="1"/>
    <x v="3"/>
    <d v="2025-05-29T00:00:00"/>
    <s v="O5372"/>
    <d v="2024-03-08T00:00:00"/>
    <x v="3"/>
    <x v="4"/>
    <x v="1"/>
    <n v="3"/>
    <n v="135.85666666666665"/>
    <n v="407.57"/>
    <x v="1"/>
    <n v="43"/>
    <d v="2024-09-17T00:00:00"/>
    <n v="300"/>
    <x v="1"/>
    <n v="5"/>
    <d v="2025-05-07T00:00:00"/>
    <x v="1"/>
    <x v="2"/>
    <x v="3"/>
    <n v="-254"/>
    <n v="0"/>
    <x v="1"/>
  </r>
  <r>
    <s v="C1959"/>
    <x v="1"/>
    <x v="2"/>
    <x v="1"/>
    <d v="2024-09-08T00:00:00"/>
    <s v="O5959"/>
    <d v="2024-03-08T00:00:00"/>
    <x v="4"/>
    <x v="4"/>
    <x v="1"/>
    <n v="1"/>
    <n v="111.72"/>
    <n v="111.72"/>
    <x v="1"/>
    <n v="18"/>
    <d v="2024-07-11T00:00:00"/>
    <n v="263"/>
    <x v="0"/>
    <n v="1"/>
    <d v="2025-06-16T00:00:00"/>
    <x v="1"/>
    <x v="2"/>
    <x v="3"/>
    <n v="-59"/>
    <n v="1"/>
    <x v="1"/>
  </r>
  <r>
    <s v="C2111"/>
    <x v="2"/>
    <x v="2"/>
    <x v="3"/>
    <d v="2023-06-09T00:00:00"/>
    <s v="O6111"/>
    <d v="2024-03-08T00:00:00"/>
    <x v="2"/>
    <x v="2"/>
    <x v="2"/>
    <n v="3"/>
    <n v="497.93"/>
    <n v="1493.79"/>
    <x v="0"/>
    <n v="28"/>
    <d v="2025-02-19T00:00:00"/>
    <n v="386"/>
    <x v="0"/>
    <n v="2"/>
    <d v="2024-11-16T00:00:00"/>
    <x v="2"/>
    <x v="2"/>
    <x v="3"/>
    <n v="621"/>
    <n v="1"/>
    <x v="1"/>
  </r>
  <r>
    <s v="C4864"/>
    <x v="2"/>
    <x v="0"/>
    <x v="2"/>
    <d v="2024-10-31T00:00:00"/>
    <s v="O8864"/>
    <d v="2024-03-08T00:00:00"/>
    <x v="3"/>
    <x v="4"/>
    <x v="0"/>
    <n v="5"/>
    <n v="256.95799999999997"/>
    <n v="1284.79"/>
    <x v="0"/>
    <n v="9"/>
    <d v="2025-05-14T00:00:00"/>
    <n v="428"/>
    <x v="1"/>
    <n v="4"/>
    <d v="2025-09-07T00:00:00"/>
    <x v="0"/>
    <x v="2"/>
    <x v="3"/>
    <n v="195"/>
    <n v="0"/>
    <x v="1"/>
  </r>
  <r>
    <s v="C6389"/>
    <x v="2"/>
    <x v="2"/>
    <x v="0"/>
    <d v="2025-12-03T00:00:00"/>
    <s v="O10389"/>
    <d v="2024-04-08T00:00:00"/>
    <x v="3"/>
    <x v="0"/>
    <x v="2"/>
    <n v="1"/>
    <n v="359.43"/>
    <n v="359.43"/>
    <x v="2"/>
    <n v="36"/>
    <d v="2025-05-27T00:00:00"/>
    <n v="317"/>
    <x v="0"/>
    <n v="3"/>
    <d v="2025-06-01T00:00:00"/>
    <x v="0"/>
    <x v="5"/>
    <x v="4"/>
    <n v="-190"/>
    <n v="1"/>
    <x v="1"/>
  </r>
  <r>
    <s v="C4942"/>
    <x v="1"/>
    <x v="0"/>
    <x v="1"/>
    <d v="2023-02-12T00:00:00"/>
    <s v="O8942"/>
    <d v="2024-04-08T00:00:00"/>
    <x v="2"/>
    <x v="4"/>
    <x v="4"/>
    <n v="2"/>
    <n v="523.58500000000004"/>
    <n v="1047.17"/>
    <x v="2"/>
    <n v="9"/>
    <d v="2024-09-14T00:00:00"/>
    <n v="386"/>
    <x v="1"/>
    <n v="4"/>
    <d v="2025-12-03T00:00:00"/>
    <x v="0"/>
    <x v="5"/>
    <x v="4"/>
    <n v="580"/>
    <n v="0"/>
    <x v="1"/>
  </r>
  <r>
    <s v="C2245"/>
    <x v="1"/>
    <x v="1"/>
    <x v="1"/>
    <d v="2023-02-10T00:00:00"/>
    <s v="O6245"/>
    <d v="2024-04-08T00:00:00"/>
    <x v="2"/>
    <x v="4"/>
    <x v="4"/>
    <n v="3"/>
    <n v="260.82666666666665"/>
    <n v="782.48"/>
    <x v="2"/>
    <n v="41"/>
    <d v="2025-10-04T00:00:00"/>
    <n v="170"/>
    <x v="0"/>
    <n v="2"/>
    <d v="2025-01-03T00:00:00"/>
    <x v="1"/>
    <x v="5"/>
    <x v="4"/>
    <n v="967"/>
    <n v="1"/>
    <x v="1"/>
  </r>
  <r>
    <s v="C3904"/>
    <x v="0"/>
    <x v="0"/>
    <x v="4"/>
    <d v="2024-10-01T00:00:00"/>
    <s v="O7904"/>
    <d v="2024-04-08T00:00:00"/>
    <x v="1"/>
    <x v="1"/>
    <x v="2"/>
    <n v="4"/>
    <n v="248.76249999999999"/>
    <n v="995.05"/>
    <x v="2"/>
    <n v="20"/>
    <d v="2025-05-26T00:00:00"/>
    <n v="39"/>
    <x v="1"/>
    <n v="2"/>
    <d v="2025-02-19T00:00:00"/>
    <x v="1"/>
    <x v="5"/>
    <x v="4"/>
    <n v="237"/>
    <n v="0"/>
    <x v="1"/>
  </r>
  <r>
    <s v="C3516"/>
    <x v="0"/>
    <x v="0"/>
    <x v="4"/>
    <d v="2024-06-25T00:00:00"/>
    <s v="O7516"/>
    <d v="2024-04-08T00:00:00"/>
    <x v="3"/>
    <x v="0"/>
    <x v="3"/>
    <n v="4"/>
    <n v="354.90249999999997"/>
    <n v="1419.61"/>
    <x v="0"/>
    <n v="6"/>
    <d v="2024-12-11T00:00:00"/>
    <n v="475"/>
    <x v="1"/>
    <n v="5"/>
    <d v="2025-04-07T00:00:00"/>
    <x v="2"/>
    <x v="5"/>
    <x v="4"/>
    <n v="169"/>
    <n v="0"/>
    <x v="1"/>
  </r>
  <r>
    <s v="C3378"/>
    <x v="1"/>
    <x v="0"/>
    <x v="2"/>
    <d v="2024-09-23T00:00:00"/>
    <s v="O7378"/>
    <d v="2024-05-08T00:00:00"/>
    <x v="1"/>
    <x v="3"/>
    <x v="3"/>
    <n v="5"/>
    <n v="179.47200000000001"/>
    <n v="897.36"/>
    <x v="0"/>
    <n v="48"/>
    <d v="2025-06-16T00:00:00"/>
    <n v="471"/>
    <x v="1"/>
    <n v="1"/>
    <d v="2025-05-17T00:00:00"/>
    <x v="0"/>
    <x v="0"/>
    <x v="5"/>
    <n v="266"/>
    <n v="0"/>
    <x v="1"/>
  </r>
  <r>
    <s v="C6870"/>
    <x v="0"/>
    <x v="0"/>
    <x v="3"/>
    <d v="2024-07-21T00:00:00"/>
    <s v="O10870"/>
    <d v="2024-05-08T00:00:00"/>
    <x v="3"/>
    <x v="4"/>
    <x v="1"/>
    <n v="4"/>
    <n v="165.58500000000001"/>
    <n v="662.34"/>
    <x v="1"/>
    <n v="44"/>
    <d v="2025-06-26T00:00:00"/>
    <n v="132"/>
    <x v="0"/>
    <n v="1"/>
    <d v="2025-05-15T00:00:00"/>
    <x v="1"/>
    <x v="0"/>
    <x v="5"/>
    <n v="340"/>
    <n v="1"/>
    <x v="1"/>
  </r>
  <r>
    <s v="C1314"/>
    <x v="0"/>
    <x v="2"/>
    <x v="2"/>
    <d v="2025-12-05T00:00:00"/>
    <s v="O5314"/>
    <d v="2024-05-08T00:00:00"/>
    <x v="2"/>
    <x v="0"/>
    <x v="4"/>
    <n v="1"/>
    <n v="1411.03"/>
    <n v="1411.03"/>
    <x v="0"/>
    <n v="36"/>
    <d v="2024-08-28T00:00:00"/>
    <n v="412"/>
    <x v="1"/>
    <n v="2"/>
    <d v="2025-03-16T00:00:00"/>
    <x v="0"/>
    <x v="0"/>
    <x v="5"/>
    <n v="-464"/>
    <n v="0"/>
    <x v="1"/>
  </r>
  <r>
    <s v="C4577"/>
    <x v="1"/>
    <x v="0"/>
    <x v="1"/>
    <d v="2025-07-03T00:00:00"/>
    <s v="O8577"/>
    <d v="2024-05-08T00:00:00"/>
    <x v="2"/>
    <x v="2"/>
    <x v="2"/>
    <n v="2"/>
    <n v="151.84"/>
    <n v="303.68"/>
    <x v="2"/>
    <n v="49"/>
    <d v="2025-01-01T00:00:00"/>
    <n v="440"/>
    <x v="1"/>
    <n v="2"/>
    <d v="2025-06-18T00:00:00"/>
    <x v="0"/>
    <x v="0"/>
    <x v="5"/>
    <n v="-183"/>
    <n v="0"/>
    <x v="1"/>
  </r>
  <r>
    <s v="C2837"/>
    <x v="2"/>
    <x v="1"/>
    <x v="2"/>
    <d v="2024-06-21T00:00:00"/>
    <s v="O6837"/>
    <d v="2024-05-08T00:00:00"/>
    <x v="1"/>
    <x v="2"/>
    <x v="1"/>
    <n v="1"/>
    <n v="1145.07"/>
    <n v="1145.07"/>
    <x v="0"/>
    <n v="37"/>
    <d v="2025-07-18T00:00:00"/>
    <n v="434"/>
    <x v="0"/>
    <n v="1"/>
    <d v="2025-08-18T00:00:00"/>
    <x v="0"/>
    <x v="0"/>
    <x v="5"/>
    <n v="392"/>
    <n v="1"/>
    <x v="1"/>
  </r>
  <r>
    <s v="C4191"/>
    <x v="2"/>
    <x v="2"/>
    <x v="1"/>
    <d v="2025-06-03T00:00:00"/>
    <s v="O8191"/>
    <d v="2024-05-08T00:00:00"/>
    <x v="1"/>
    <x v="3"/>
    <x v="1"/>
    <n v="3"/>
    <n v="333.24"/>
    <n v="999.72"/>
    <x v="2"/>
    <n v="47"/>
    <d v="2025-03-31T00:00:00"/>
    <n v="432"/>
    <x v="1"/>
    <n v="1"/>
    <d v="2025-05-22T00:00:00"/>
    <x v="1"/>
    <x v="0"/>
    <x v="5"/>
    <n v="-64"/>
    <n v="0"/>
    <x v="1"/>
  </r>
  <r>
    <s v="C5675"/>
    <x v="1"/>
    <x v="2"/>
    <x v="4"/>
    <d v="2024-12-04T00:00:00"/>
    <s v="O9675"/>
    <d v="2024-05-08T00:00:00"/>
    <x v="0"/>
    <x v="4"/>
    <x v="0"/>
    <n v="5"/>
    <n v="97.64"/>
    <n v="488.2"/>
    <x v="0"/>
    <n v="27"/>
    <d v="2025-08-08T00:00:00"/>
    <n v="269"/>
    <x v="0"/>
    <n v="1"/>
    <d v="2025-04-13T00:00:00"/>
    <x v="0"/>
    <x v="0"/>
    <x v="5"/>
    <n v="247"/>
    <n v="1"/>
    <x v="1"/>
  </r>
  <r>
    <s v="C3663"/>
    <x v="0"/>
    <x v="1"/>
    <x v="1"/>
    <d v="2025-03-13T00:00:00"/>
    <s v="O7663"/>
    <d v="2024-05-08T00:00:00"/>
    <x v="0"/>
    <x v="0"/>
    <x v="2"/>
    <n v="1"/>
    <n v="782.24"/>
    <n v="782.24"/>
    <x v="0"/>
    <n v="28"/>
    <d v="2025-06-08T00:00:00"/>
    <n v="242"/>
    <x v="0"/>
    <n v="1"/>
    <d v="2025-11-08T00:00:00"/>
    <x v="2"/>
    <x v="0"/>
    <x v="5"/>
    <n v="87"/>
    <n v="1"/>
    <x v="1"/>
  </r>
  <r>
    <s v="C6526"/>
    <x v="1"/>
    <x v="2"/>
    <x v="2"/>
    <d v="2024-01-06T00:00:00"/>
    <s v="O10526"/>
    <d v="2024-05-08T00:00:00"/>
    <x v="2"/>
    <x v="4"/>
    <x v="3"/>
    <n v="4"/>
    <n v="113.29"/>
    <n v="453.16"/>
    <x v="2"/>
    <n v="32"/>
    <d v="2024-09-12T00:00:00"/>
    <n v="402"/>
    <x v="0"/>
    <n v="1"/>
    <d v="2024-08-31T00:00:00"/>
    <x v="2"/>
    <x v="0"/>
    <x v="5"/>
    <n v="250"/>
    <n v="1"/>
    <x v="1"/>
  </r>
  <r>
    <s v="C4959"/>
    <x v="1"/>
    <x v="1"/>
    <x v="2"/>
    <d v="2023-10-18T00:00:00"/>
    <s v="O8959"/>
    <d v="2024-05-08T00:00:00"/>
    <x v="2"/>
    <x v="0"/>
    <x v="4"/>
    <n v="1"/>
    <n v="1105.8800000000001"/>
    <n v="1105.8800000000001"/>
    <x v="2"/>
    <n v="42"/>
    <d v="2025-02-25T00:00:00"/>
    <n v="147"/>
    <x v="0"/>
    <n v="3"/>
    <d v="2025-12-08T00:00:00"/>
    <x v="1"/>
    <x v="0"/>
    <x v="5"/>
    <n v="496"/>
    <n v="1"/>
    <x v="1"/>
  </r>
  <r>
    <s v="C3346"/>
    <x v="1"/>
    <x v="0"/>
    <x v="3"/>
    <d v="2024-04-29T00:00:00"/>
    <s v="O7346"/>
    <d v="2024-05-08T00:00:00"/>
    <x v="0"/>
    <x v="3"/>
    <x v="3"/>
    <n v="4"/>
    <n v="251.78"/>
    <n v="1007.12"/>
    <x v="1"/>
    <n v="20"/>
    <d v="2025-04-27T00:00:00"/>
    <n v="138"/>
    <x v="1"/>
    <n v="4"/>
    <d v="2024-11-12T00:00:00"/>
    <x v="1"/>
    <x v="0"/>
    <x v="5"/>
    <n v="363"/>
    <n v="0"/>
    <x v="1"/>
  </r>
  <r>
    <s v="C6111"/>
    <x v="0"/>
    <x v="2"/>
    <x v="4"/>
    <d v="2025-07-18T00:00:00"/>
    <s v="O10111"/>
    <d v="2024-06-08T00:00:00"/>
    <x v="0"/>
    <x v="4"/>
    <x v="3"/>
    <n v="4"/>
    <n v="213.98500000000001"/>
    <n v="855.94"/>
    <x v="0"/>
    <n v="25"/>
    <d v="2024-10-19T00:00:00"/>
    <n v="241"/>
    <x v="1"/>
    <n v="4"/>
    <d v="2025-05-16T00:00:00"/>
    <x v="0"/>
    <x v="3"/>
    <x v="6"/>
    <n v="-272"/>
    <n v="0"/>
    <x v="1"/>
  </r>
  <r>
    <s v="C2855"/>
    <x v="1"/>
    <x v="2"/>
    <x v="4"/>
    <d v="2024-11-23T00:00:00"/>
    <s v="O6855"/>
    <d v="2024-06-08T00:00:00"/>
    <x v="1"/>
    <x v="3"/>
    <x v="3"/>
    <n v="4"/>
    <n v="232.47749999999999"/>
    <n v="929.91"/>
    <x v="0"/>
    <n v="6"/>
    <d v="2024-03-12T00:00:00"/>
    <n v="451"/>
    <x v="0"/>
    <n v="3"/>
    <d v="2025-06-27T00:00:00"/>
    <x v="0"/>
    <x v="3"/>
    <x v="6"/>
    <n v="-256"/>
    <n v="1"/>
    <x v="1"/>
  </r>
  <r>
    <s v="C3622"/>
    <x v="0"/>
    <x v="1"/>
    <x v="0"/>
    <d v="2023-04-12T00:00:00"/>
    <s v="O7622"/>
    <d v="2024-06-08T00:00:00"/>
    <x v="2"/>
    <x v="3"/>
    <x v="2"/>
    <n v="1"/>
    <n v="842.6"/>
    <n v="842.6"/>
    <x v="1"/>
    <n v="9"/>
    <d v="2025-08-16T00:00:00"/>
    <n v="92"/>
    <x v="1"/>
    <n v="4"/>
    <d v="2025-02-27T00:00:00"/>
    <x v="0"/>
    <x v="3"/>
    <x v="6"/>
    <n v="857"/>
    <n v="0"/>
    <x v="1"/>
  </r>
  <r>
    <s v="C4572"/>
    <x v="0"/>
    <x v="2"/>
    <x v="1"/>
    <d v="2024-03-24T00:00:00"/>
    <s v="O8572"/>
    <d v="2024-06-08T00:00:00"/>
    <x v="2"/>
    <x v="4"/>
    <x v="4"/>
    <n v="2"/>
    <n v="233.32"/>
    <n v="466.64"/>
    <x v="2"/>
    <n v="4"/>
    <d v="2025-03-28T00:00:00"/>
    <n v="445"/>
    <x v="0"/>
    <n v="3"/>
    <d v="2024-09-12T00:00:00"/>
    <x v="2"/>
    <x v="3"/>
    <x v="6"/>
    <n v="369"/>
    <n v="1"/>
    <x v="1"/>
  </r>
  <r>
    <s v="C6826"/>
    <x v="1"/>
    <x v="0"/>
    <x v="1"/>
    <d v="2023-10-18T00:00:00"/>
    <s v="O10826"/>
    <d v="2024-06-08T00:00:00"/>
    <x v="4"/>
    <x v="0"/>
    <x v="0"/>
    <n v="5"/>
    <n v="217.40199999999999"/>
    <n v="1087.01"/>
    <x v="0"/>
    <n v="37"/>
    <d v="2025-04-14T00:00:00"/>
    <n v="103"/>
    <x v="0"/>
    <n v="1"/>
    <d v="2025-07-23T00:00:00"/>
    <x v="0"/>
    <x v="3"/>
    <x v="6"/>
    <n v="544"/>
    <n v="1"/>
    <x v="1"/>
  </r>
  <r>
    <s v="C3243"/>
    <x v="2"/>
    <x v="2"/>
    <x v="3"/>
    <d v="2024-09-15T00:00:00"/>
    <s v="O7243"/>
    <d v="2024-06-08T00:00:00"/>
    <x v="3"/>
    <x v="4"/>
    <x v="3"/>
    <n v="1"/>
    <n v="124.85"/>
    <n v="124.85"/>
    <x v="2"/>
    <n v="24"/>
    <d v="2025-04-13T00:00:00"/>
    <n v="74"/>
    <x v="1"/>
    <n v="5"/>
    <d v="2024-08-21T00:00:00"/>
    <x v="1"/>
    <x v="3"/>
    <x v="6"/>
    <n v="210"/>
    <n v="0"/>
    <x v="1"/>
  </r>
  <r>
    <s v="C1119"/>
    <x v="0"/>
    <x v="1"/>
    <x v="2"/>
    <d v="2023-12-22T00:00:00"/>
    <s v="O5119"/>
    <d v="2024-06-08T00:00:00"/>
    <x v="3"/>
    <x v="4"/>
    <x v="1"/>
    <n v="3"/>
    <n v="115.37"/>
    <n v="346.11"/>
    <x v="1"/>
    <n v="50"/>
    <d v="2024-11-30T00:00:00"/>
    <n v="45"/>
    <x v="1"/>
    <n v="2"/>
    <d v="2025-06-22T00:00:00"/>
    <x v="2"/>
    <x v="3"/>
    <x v="6"/>
    <n v="344"/>
    <n v="0"/>
    <x v="1"/>
  </r>
  <r>
    <s v="C6782"/>
    <x v="1"/>
    <x v="2"/>
    <x v="0"/>
    <d v="2024-12-10T00:00:00"/>
    <s v="O10782"/>
    <d v="2024-06-08T00:00:00"/>
    <x v="3"/>
    <x v="2"/>
    <x v="3"/>
    <n v="3"/>
    <n v="470.52333333333331"/>
    <n v="1411.57"/>
    <x v="2"/>
    <n v="5"/>
    <d v="2024-11-28T00:00:00"/>
    <n v="281"/>
    <x v="0"/>
    <n v="3"/>
    <d v="2025-08-16T00:00:00"/>
    <x v="2"/>
    <x v="3"/>
    <x v="6"/>
    <n v="-12"/>
    <n v="1"/>
    <x v="1"/>
  </r>
  <r>
    <s v="C6387"/>
    <x v="2"/>
    <x v="2"/>
    <x v="4"/>
    <d v="2024-06-21T00:00:00"/>
    <s v="O10387"/>
    <d v="2024-07-08T00:00:00"/>
    <x v="1"/>
    <x v="0"/>
    <x v="3"/>
    <n v="2"/>
    <n v="395.14499999999998"/>
    <n v="790.29"/>
    <x v="2"/>
    <n v="28"/>
    <d v="2024-02-10T00:00:00"/>
    <n v="386"/>
    <x v="1"/>
    <n v="3"/>
    <d v="2025-07-23T00:00:00"/>
    <x v="2"/>
    <x v="5"/>
    <x v="7"/>
    <n v="-132"/>
    <n v="0"/>
    <x v="1"/>
  </r>
  <r>
    <s v="C4753"/>
    <x v="1"/>
    <x v="2"/>
    <x v="1"/>
    <d v="2025-05-07T00:00:00"/>
    <s v="O8753"/>
    <d v="2024-07-08T00:00:00"/>
    <x v="2"/>
    <x v="0"/>
    <x v="0"/>
    <n v="4"/>
    <n v="186.64750000000001"/>
    <n v="746.59"/>
    <x v="2"/>
    <n v="13"/>
    <d v="2025-12-05T00:00:00"/>
    <n v="443"/>
    <x v="1"/>
    <n v="5"/>
    <d v="2024-12-31T00:00:00"/>
    <x v="2"/>
    <x v="5"/>
    <x v="7"/>
    <n v="212"/>
    <n v="0"/>
    <x v="1"/>
  </r>
  <r>
    <s v="C4109"/>
    <x v="2"/>
    <x v="0"/>
    <x v="1"/>
    <d v="2024-01-26T00:00:00"/>
    <s v="O8109"/>
    <d v="2024-07-08T00:00:00"/>
    <x v="0"/>
    <x v="4"/>
    <x v="1"/>
    <n v="4"/>
    <n v="50.24"/>
    <n v="200.96"/>
    <x v="1"/>
    <n v="29"/>
    <d v="2025-06-29T00:00:00"/>
    <n v="388"/>
    <x v="0"/>
    <n v="5"/>
    <d v="2025-04-06T00:00:00"/>
    <x v="1"/>
    <x v="5"/>
    <x v="7"/>
    <n v="520"/>
    <n v="1"/>
    <x v="1"/>
  </r>
  <r>
    <s v="C6699"/>
    <x v="0"/>
    <x v="2"/>
    <x v="2"/>
    <d v="2024-09-27T00:00:00"/>
    <s v="O10699"/>
    <d v="2024-07-08T00:00:00"/>
    <x v="0"/>
    <x v="4"/>
    <x v="3"/>
    <n v="1"/>
    <n v="101.73"/>
    <n v="101.73"/>
    <x v="2"/>
    <n v="12"/>
    <d v="2025-04-24T00:00:00"/>
    <n v="44"/>
    <x v="0"/>
    <n v="5"/>
    <d v="2025-01-14T00:00:00"/>
    <x v="0"/>
    <x v="5"/>
    <x v="7"/>
    <n v="209"/>
    <n v="1"/>
    <x v="1"/>
  </r>
  <r>
    <s v="C3096"/>
    <x v="1"/>
    <x v="1"/>
    <x v="0"/>
    <d v="2024-05-04T00:00:00"/>
    <s v="O7096"/>
    <d v="2024-07-08T00:00:00"/>
    <x v="2"/>
    <x v="2"/>
    <x v="2"/>
    <n v="1"/>
    <n v="627.33000000000004"/>
    <n v="627.33000000000004"/>
    <x v="2"/>
    <n v="4"/>
    <d v="2024-07-10T00:00:00"/>
    <n v="268"/>
    <x v="1"/>
    <n v="3"/>
    <d v="2024-11-28T00:00:00"/>
    <x v="2"/>
    <x v="5"/>
    <x v="7"/>
    <n v="67"/>
    <n v="0"/>
    <x v="1"/>
  </r>
  <r>
    <s v="C4262"/>
    <x v="1"/>
    <x v="2"/>
    <x v="2"/>
    <d v="2023-09-16T00:00:00"/>
    <s v="O8262"/>
    <d v="2024-07-08T00:00:00"/>
    <x v="3"/>
    <x v="1"/>
    <x v="1"/>
    <n v="5"/>
    <n v="258.63"/>
    <n v="1293.1500000000001"/>
    <x v="2"/>
    <n v="1"/>
    <d v="2025-07-24T00:00:00"/>
    <n v="254"/>
    <x v="1"/>
    <n v="1"/>
    <d v="2025-01-03T00:00:00"/>
    <x v="1"/>
    <x v="5"/>
    <x v="7"/>
    <n v="677"/>
    <n v="0"/>
    <x v="1"/>
  </r>
  <r>
    <s v="C2290"/>
    <x v="2"/>
    <x v="2"/>
    <x v="0"/>
    <d v="2023-09-28T00:00:00"/>
    <s v="O6290"/>
    <d v="2024-07-08T00:00:00"/>
    <x v="4"/>
    <x v="0"/>
    <x v="1"/>
    <n v="4"/>
    <n v="89.734999999999999"/>
    <n v="358.94"/>
    <x v="1"/>
    <n v="5"/>
    <d v="2024-09-12T00:00:00"/>
    <n v="374"/>
    <x v="0"/>
    <n v="3"/>
    <d v="2024-09-13T00:00:00"/>
    <x v="2"/>
    <x v="5"/>
    <x v="7"/>
    <n v="350"/>
    <n v="1"/>
    <x v="1"/>
  </r>
  <r>
    <s v="C1969"/>
    <x v="2"/>
    <x v="2"/>
    <x v="3"/>
    <d v="2023-12-19T00:00:00"/>
    <s v="O5969"/>
    <d v="2024-07-08T00:00:00"/>
    <x v="4"/>
    <x v="0"/>
    <x v="3"/>
    <n v="5"/>
    <n v="41.835999999999999"/>
    <n v="209.18"/>
    <x v="0"/>
    <n v="32"/>
    <d v="2024-07-09T00:00:00"/>
    <n v="51"/>
    <x v="0"/>
    <n v="5"/>
    <d v="2024-01-09T00:00:00"/>
    <x v="2"/>
    <x v="5"/>
    <x v="7"/>
    <n v="203"/>
    <n v="1"/>
    <x v="1"/>
  </r>
  <r>
    <s v="C1538"/>
    <x v="1"/>
    <x v="2"/>
    <x v="4"/>
    <d v="2025-05-07T00:00:00"/>
    <s v="O5538"/>
    <d v="2024-07-08T00:00:00"/>
    <x v="1"/>
    <x v="4"/>
    <x v="2"/>
    <n v="2"/>
    <n v="309.30500000000001"/>
    <n v="618.61"/>
    <x v="0"/>
    <n v="45"/>
    <d v="2025-02-22T00:00:00"/>
    <n v="232"/>
    <x v="0"/>
    <n v="4"/>
    <d v="2024-09-21T00:00:00"/>
    <x v="1"/>
    <x v="5"/>
    <x v="7"/>
    <n v="-74"/>
    <n v="1"/>
    <x v="1"/>
  </r>
  <r>
    <s v="C5690"/>
    <x v="0"/>
    <x v="2"/>
    <x v="2"/>
    <d v="2025-06-05T00:00:00"/>
    <s v="O9690"/>
    <d v="2024-07-08T00:00:00"/>
    <x v="1"/>
    <x v="4"/>
    <x v="4"/>
    <n v="3"/>
    <n v="459.94333333333333"/>
    <n v="1379.83"/>
    <x v="2"/>
    <n v="11"/>
    <d v="2025-08-04T00:00:00"/>
    <n v="88"/>
    <x v="0"/>
    <n v="5"/>
    <d v="2025-02-17T00:00:00"/>
    <x v="1"/>
    <x v="5"/>
    <x v="7"/>
    <n v="60"/>
    <n v="1"/>
    <x v="1"/>
  </r>
  <r>
    <s v="C2540"/>
    <x v="1"/>
    <x v="2"/>
    <x v="4"/>
    <d v="2024-02-15T00:00:00"/>
    <s v="O6540"/>
    <d v="2024-07-08T00:00:00"/>
    <x v="1"/>
    <x v="3"/>
    <x v="4"/>
    <n v="1"/>
    <n v="654.86"/>
    <n v="654.86"/>
    <x v="0"/>
    <n v="17"/>
    <d v="2025-03-07T00:00:00"/>
    <n v="415"/>
    <x v="1"/>
    <n v="3"/>
    <d v="2025-12-01T00:00:00"/>
    <x v="1"/>
    <x v="5"/>
    <x v="7"/>
    <n v="386"/>
    <n v="0"/>
    <x v="1"/>
  </r>
  <r>
    <s v="C3843"/>
    <x v="2"/>
    <x v="1"/>
    <x v="2"/>
    <d v="2025-02-06T00:00:00"/>
    <s v="O7843"/>
    <d v="2024-08-08T00:00:00"/>
    <x v="2"/>
    <x v="1"/>
    <x v="4"/>
    <n v="4"/>
    <n v="128.69749999999999"/>
    <n v="514.79"/>
    <x v="1"/>
    <n v="15"/>
    <d v="2024-12-10T00:00:00"/>
    <n v="279"/>
    <x v="0"/>
    <n v="1"/>
    <d v="2024-11-29T00:00:00"/>
    <x v="2"/>
    <x v="1"/>
    <x v="0"/>
    <n v="-58"/>
    <n v="1"/>
    <x v="1"/>
  </r>
  <r>
    <s v="C4790"/>
    <x v="1"/>
    <x v="0"/>
    <x v="2"/>
    <d v="2025-06-04T00:00:00"/>
    <s v="O8790"/>
    <d v="2024-08-08T00:00:00"/>
    <x v="4"/>
    <x v="1"/>
    <x v="3"/>
    <n v="3"/>
    <n v="237.05333333333331"/>
    <n v="711.16"/>
    <x v="2"/>
    <n v="26"/>
    <d v="2024-12-22T00:00:00"/>
    <n v="257"/>
    <x v="0"/>
    <n v="5"/>
    <d v="2025-01-22T00:00:00"/>
    <x v="1"/>
    <x v="1"/>
    <x v="0"/>
    <n v="-164"/>
    <n v="1"/>
    <x v="1"/>
  </r>
  <r>
    <s v="C4217"/>
    <x v="0"/>
    <x v="0"/>
    <x v="3"/>
    <d v="2024-09-11T00:00:00"/>
    <s v="O8217"/>
    <d v="2024-08-08T00:00:00"/>
    <x v="2"/>
    <x v="2"/>
    <x v="3"/>
    <n v="4"/>
    <n v="357.4425"/>
    <n v="1429.77"/>
    <x v="0"/>
    <n v="25"/>
    <d v="2025-02-15T00:00:00"/>
    <n v="71"/>
    <x v="1"/>
    <n v="2"/>
    <d v="2025-06-07T00:00:00"/>
    <x v="1"/>
    <x v="1"/>
    <x v="0"/>
    <n v="157"/>
    <n v="0"/>
    <x v="1"/>
  </r>
  <r>
    <s v="C5790"/>
    <x v="0"/>
    <x v="2"/>
    <x v="4"/>
    <d v="2025-01-25T00:00:00"/>
    <s v="O9790"/>
    <d v="2024-08-08T00:00:00"/>
    <x v="4"/>
    <x v="0"/>
    <x v="0"/>
    <n v="1"/>
    <n v="987"/>
    <n v="987"/>
    <x v="0"/>
    <n v="31"/>
    <d v="2024-11-20T00:00:00"/>
    <n v="468"/>
    <x v="1"/>
    <n v="2"/>
    <d v="2025-08-17T00:00:00"/>
    <x v="0"/>
    <x v="1"/>
    <x v="0"/>
    <n v="-66"/>
    <n v="0"/>
    <x v="1"/>
  </r>
  <r>
    <s v="C6256"/>
    <x v="0"/>
    <x v="0"/>
    <x v="0"/>
    <d v="2023-10-29T00:00:00"/>
    <s v="O10256"/>
    <d v="2024-08-08T00:00:00"/>
    <x v="1"/>
    <x v="0"/>
    <x v="0"/>
    <n v="4"/>
    <n v="291.36250000000001"/>
    <n v="1165.45"/>
    <x v="0"/>
    <n v="32"/>
    <d v="2025-09-08T00:00:00"/>
    <n v="444"/>
    <x v="0"/>
    <n v="2"/>
    <d v="2025-01-02T00:00:00"/>
    <x v="1"/>
    <x v="1"/>
    <x v="0"/>
    <n v="680"/>
    <n v="1"/>
    <x v="1"/>
  </r>
  <r>
    <s v="C5085"/>
    <x v="1"/>
    <x v="0"/>
    <x v="2"/>
    <d v="2025-07-14T00:00:00"/>
    <s v="O9085"/>
    <d v="2024-08-08T00:00:00"/>
    <x v="0"/>
    <x v="1"/>
    <x v="0"/>
    <n v="2"/>
    <n v="509.20499999999998"/>
    <n v="1018.41"/>
    <x v="0"/>
    <n v="22"/>
    <d v="2024-11-23T00:00:00"/>
    <n v="255"/>
    <x v="1"/>
    <n v="1"/>
    <d v="2025-06-04T00:00:00"/>
    <x v="1"/>
    <x v="1"/>
    <x v="0"/>
    <n v="-233"/>
    <n v="0"/>
    <x v="1"/>
  </r>
  <r>
    <s v="C1854"/>
    <x v="1"/>
    <x v="0"/>
    <x v="2"/>
    <d v="2024-07-03T00:00:00"/>
    <s v="O5854"/>
    <d v="2024-08-08T00:00:00"/>
    <x v="0"/>
    <x v="3"/>
    <x v="2"/>
    <n v="1"/>
    <n v="781.29"/>
    <n v="781.29"/>
    <x v="0"/>
    <n v="6"/>
    <d v="2024-12-29T00:00:00"/>
    <n v="130"/>
    <x v="0"/>
    <n v="3"/>
    <d v="2025-07-20T00:00:00"/>
    <x v="2"/>
    <x v="1"/>
    <x v="0"/>
    <n v="179"/>
    <n v="1"/>
    <x v="1"/>
  </r>
  <r>
    <s v="C3343"/>
    <x v="0"/>
    <x v="0"/>
    <x v="1"/>
    <d v="2023-12-26T00:00:00"/>
    <s v="O7343"/>
    <d v="2024-09-08T00:00:00"/>
    <x v="3"/>
    <x v="3"/>
    <x v="3"/>
    <n v="5"/>
    <n v="63.679999999999993"/>
    <n v="318.39999999999998"/>
    <x v="2"/>
    <n v="12"/>
    <d v="2024-07-09T00:00:00"/>
    <n v="459"/>
    <x v="1"/>
    <n v="4"/>
    <d v="2024-12-18T00:00:00"/>
    <x v="2"/>
    <x v="4"/>
    <x v="8"/>
    <n v="196"/>
    <n v="0"/>
    <x v="1"/>
  </r>
  <r>
    <s v="C1626"/>
    <x v="1"/>
    <x v="0"/>
    <x v="0"/>
    <d v="2024-02-25T00:00:00"/>
    <s v="O5626"/>
    <d v="2024-09-08T00:00:00"/>
    <x v="4"/>
    <x v="1"/>
    <x v="4"/>
    <n v="4"/>
    <n v="194.97"/>
    <n v="779.88"/>
    <x v="1"/>
    <n v="31"/>
    <d v="2025-01-29T00:00:00"/>
    <n v="175"/>
    <x v="1"/>
    <n v="2"/>
    <d v="2024-08-12T00:00:00"/>
    <x v="1"/>
    <x v="4"/>
    <x v="8"/>
    <n v="339"/>
    <n v="0"/>
    <x v="1"/>
  </r>
  <r>
    <s v="C2740"/>
    <x v="2"/>
    <x v="2"/>
    <x v="2"/>
    <d v="2024-03-02T00:00:00"/>
    <s v="O6740"/>
    <d v="2024-09-08T00:00:00"/>
    <x v="4"/>
    <x v="3"/>
    <x v="3"/>
    <n v="5"/>
    <n v="233.80199999999999"/>
    <n v="1169.01"/>
    <x v="0"/>
    <n v="41"/>
    <d v="2024-11-16T00:00:00"/>
    <n v="432"/>
    <x v="1"/>
    <n v="3"/>
    <d v="2025-05-24T00:00:00"/>
    <x v="0"/>
    <x v="4"/>
    <x v="8"/>
    <n v="259"/>
    <n v="0"/>
    <x v="1"/>
  </r>
  <r>
    <s v="C1103"/>
    <x v="0"/>
    <x v="0"/>
    <x v="2"/>
    <d v="2023-06-09T00:00:00"/>
    <s v="O5103"/>
    <d v="2024-09-08T00:00:00"/>
    <x v="2"/>
    <x v="0"/>
    <x v="4"/>
    <n v="2"/>
    <n v="379.14"/>
    <n v="758.28"/>
    <x v="2"/>
    <n v="23"/>
    <d v="2025-03-31T00:00:00"/>
    <n v="17"/>
    <x v="1"/>
    <n v="4"/>
    <d v="2025-05-16T00:00:00"/>
    <x v="0"/>
    <x v="4"/>
    <x v="8"/>
    <n v="661"/>
    <n v="0"/>
    <x v="1"/>
  </r>
  <r>
    <s v="C1744"/>
    <x v="0"/>
    <x v="2"/>
    <x v="3"/>
    <d v="2024-08-22T00:00:00"/>
    <s v="O5744"/>
    <d v="2024-09-08T00:00:00"/>
    <x v="1"/>
    <x v="4"/>
    <x v="3"/>
    <n v="5"/>
    <n v="84.494"/>
    <n v="422.47"/>
    <x v="1"/>
    <n v="32"/>
    <d v="2024-12-16T00:00:00"/>
    <n v="297"/>
    <x v="1"/>
    <n v="2"/>
    <d v="2025-08-06T00:00:00"/>
    <x v="2"/>
    <x v="4"/>
    <x v="8"/>
    <n v="116"/>
    <n v="0"/>
    <x v="1"/>
  </r>
  <r>
    <s v="C1076"/>
    <x v="2"/>
    <x v="0"/>
    <x v="3"/>
    <d v="2023-10-12T00:00:00"/>
    <s v="O5076"/>
    <d v="2024-09-08T00:00:00"/>
    <x v="0"/>
    <x v="3"/>
    <x v="2"/>
    <n v="2"/>
    <n v="575.505"/>
    <n v="1151.01"/>
    <x v="1"/>
    <n v="50"/>
    <d v="2024-12-20T00:00:00"/>
    <n v="338"/>
    <x v="1"/>
    <n v="4"/>
    <d v="2025-06-08T00:00:00"/>
    <x v="1"/>
    <x v="4"/>
    <x v="8"/>
    <n v="435"/>
    <n v="0"/>
    <x v="1"/>
  </r>
  <r>
    <s v="C1436"/>
    <x v="2"/>
    <x v="1"/>
    <x v="2"/>
    <d v="2023-07-11T00:00:00"/>
    <s v="O5436"/>
    <d v="2024-10-08T00:00:00"/>
    <x v="2"/>
    <x v="3"/>
    <x v="0"/>
    <n v="1"/>
    <n v="1400.84"/>
    <n v="1400.84"/>
    <x v="1"/>
    <n v="13"/>
    <d v="2025-07-17T00:00:00"/>
    <n v="489"/>
    <x v="1"/>
    <n v="3"/>
    <d v="2024-12-26T00:00:00"/>
    <x v="2"/>
    <x v="6"/>
    <x v="9"/>
    <n v="737"/>
    <n v="0"/>
    <x v="1"/>
  </r>
  <r>
    <s v="C6450"/>
    <x v="2"/>
    <x v="1"/>
    <x v="0"/>
    <d v="2023-11-29T00:00:00"/>
    <s v="O10450"/>
    <d v="2024-10-08T00:00:00"/>
    <x v="0"/>
    <x v="3"/>
    <x v="3"/>
    <n v="2"/>
    <n v="677.745"/>
    <n v="1355.49"/>
    <x v="2"/>
    <n v="37"/>
    <d v="2024-06-11T00:00:00"/>
    <n v="190"/>
    <x v="1"/>
    <n v="3"/>
    <d v="2024-08-26T00:00:00"/>
    <x v="2"/>
    <x v="6"/>
    <x v="9"/>
    <n v="195"/>
    <n v="0"/>
    <x v="1"/>
  </r>
  <r>
    <s v="C5158"/>
    <x v="0"/>
    <x v="0"/>
    <x v="0"/>
    <d v="2023-09-26T00:00:00"/>
    <s v="O9158"/>
    <d v="2024-10-08T00:00:00"/>
    <x v="1"/>
    <x v="4"/>
    <x v="3"/>
    <n v="4"/>
    <n v="173.36250000000001"/>
    <n v="693.45"/>
    <x v="1"/>
    <n v="34"/>
    <d v="2024-09-09T00:00:00"/>
    <n v="410"/>
    <x v="0"/>
    <n v="2"/>
    <d v="2025-05-13T00:00:00"/>
    <x v="0"/>
    <x v="6"/>
    <x v="9"/>
    <n v="349"/>
    <n v="1"/>
    <x v="1"/>
  </r>
  <r>
    <s v="C5251"/>
    <x v="2"/>
    <x v="2"/>
    <x v="2"/>
    <d v="2025-01-16T00:00:00"/>
    <s v="O9251"/>
    <d v="2024-10-08T00:00:00"/>
    <x v="3"/>
    <x v="1"/>
    <x v="0"/>
    <n v="5"/>
    <n v="153.1"/>
    <n v="765.5"/>
    <x v="2"/>
    <n v="45"/>
    <d v="2025-06-08T00:00:00"/>
    <n v="462"/>
    <x v="1"/>
    <n v="2"/>
    <d v="2024-11-10T00:00:00"/>
    <x v="2"/>
    <x v="6"/>
    <x v="9"/>
    <n v="143"/>
    <n v="0"/>
    <x v="1"/>
  </r>
  <r>
    <s v="C3345"/>
    <x v="1"/>
    <x v="2"/>
    <x v="2"/>
    <d v="2024-08-02T00:00:00"/>
    <s v="O7345"/>
    <d v="2024-10-08T00:00:00"/>
    <x v="1"/>
    <x v="2"/>
    <x v="1"/>
    <n v="3"/>
    <n v="261.14333333333332"/>
    <n v="783.43"/>
    <x v="0"/>
    <n v="11"/>
    <d v="2025-08-08T00:00:00"/>
    <n v="458"/>
    <x v="0"/>
    <n v="3"/>
    <d v="2025-07-29T00:00:00"/>
    <x v="2"/>
    <x v="6"/>
    <x v="9"/>
    <n v="371"/>
    <n v="1"/>
    <x v="1"/>
  </r>
  <r>
    <s v="C2978"/>
    <x v="2"/>
    <x v="0"/>
    <x v="3"/>
    <d v="2025-05-01T00:00:00"/>
    <s v="O6978"/>
    <d v="2024-10-08T00:00:00"/>
    <x v="1"/>
    <x v="0"/>
    <x v="3"/>
    <n v="3"/>
    <n v="229.11666666666667"/>
    <n v="687.35"/>
    <x v="1"/>
    <n v="36"/>
    <d v="2025-03-02T00:00:00"/>
    <n v="274"/>
    <x v="1"/>
    <n v="5"/>
    <d v="2025-07-17T00:00:00"/>
    <x v="0"/>
    <x v="6"/>
    <x v="9"/>
    <n v="-60"/>
    <n v="0"/>
    <x v="1"/>
  </r>
  <r>
    <s v="C4853"/>
    <x v="1"/>
    <x v="0"/>
    <x v="3"/>
    <d v="2024-03-29T00:00:00"/>
    <s v="O8853"/>
    <d v="2024-10-08T00:00:00"/>
    <x v="4"/>
    <x v="3"/>
    <x v="0"/>
    <n v="3"/>
    <n v="45.516666666666673"/>
    <n v="136.55000000000001"/>
    <x v="2"/>
    <n v="30"/>
    <d v="2025-02-28T00:00:00"/>
    <n v="123"/>
    <x v="1"/>
    <n v="1"/>
    <d v="2025-05-26T00:00:00"/>
    <x v="0"/>
    <x v="6"/>
    <x v="9"/>
    <n v="336"/>
    <n v="0"/>
    <x v="1"/>
  </r>
  <r>
    <s v="C4630"/>
    <x v="0"/>
    <x v="1"/>
    <x v="3"/>
    <d v="2023-11-19T00:00:00"/>
    <s v="O8630"/>
    <d v="2024-10-08T00:00:00"/>
    <x v="0"/>
    <x v="3"/>
    <x v="2"/>
    <n v="2"/>
    <n v="306.23"/>
    <n v="612.46"/>
    <x v="2"/>
    <n v="19"/>
    <d v="2024-11-23T00:00:00"/>
    <n v="386"/>
    <x v="1"/>
    <n v="1"/>
    <d v="2024-11-30T00:00:00"/>
    <x v="2"/>
    <x v="6"/>
    <x v="9"/>
    <n v="370"/>
    <n v="0"/>
    <x v="1"/>
  </r>
  <r>
    <s v="C4053"/>
    <x v="1"/>
    <x v="2"/>
    <x v="3"/>
    <d v="2023-12-15T00:00:00"/>
    <s v="O8053"/>
    <d v="2024-10-08T00:00:00"/>
    <x v="1"/>
    <x v="1"/>
    <x v="0"/>
    <n v="2"/>
    <n v="290.06"/>
    <n v="580.12"/>
    <x v="1"/>
    <n v="2"/>
    <d v="2025-08-02T00:00:00"/>
    <n v="247"/>
    <x v="1"/>
    <n v="1"/>
    <d v="2025-12-08T00:00:00"/>
    <x v="2"/>
    <x v="6"/>
    <x v="9"/>
    <n v="596"/>
    <n v="0"/>
    <x v="1"/>
  </r>
  <r>
    <s v="C5418"/>
    <x v="2"/>
    <x v="2"/>
    <x v="1"/>
    <d v="2024-08-22T00:00:00"/>
    <s v="O9418"/>
    <d v="2024-10-08T00:00:00"/>
    <x v="2"/>
    <x v="3"/>
    <x v="0"/>
    <n v="3"/>
    <n v="176.98333333333335"/>
    <n v="530.95000000000005"/>
    <x v="0"/>
    <n v="37"/>
    <d v="2025-03-19T00:00:00"/>
    <n v="293"/>
    <x v="0"/>
    <n v="1"/>
    <d v="2025-02-04T00:00:00"/>
    <x v="1"/>
    <x v="6"/>
    <x v="9"/>
    <n v="209"/>
    <n v="1"/>
    <x v="1"/>
  </r>
  <r>
    <s v="C4199"/>
    <x v="1"/>
    <x v="2"/>
    <x v="1"/>
    <d v="2025-06-29T00:00:00"/>
    <s v="O8199"/>
    <d v="2024-11-08T00:00:00"/>
    <x v="3"/>
    <x v="2"/>
    <x v="1"/>
    <n v="4"/>
    <n v="58.732500000000002"/>
    <n v="234.93"/>
    <x v="1"/>
    <n v="25"/>
    <d v="2025-07-22T00:00:00"/>
    <n v="94"/>
    <x v="1"/>
    <n v="1"/>
    <d v="2025-02-28T00:00:00"/>
    <x v="2"/>
    <x v="2"/>
    <x v="10"/>
    <n v="23"/>
    <n v="0"/>
    <x v="1"/>
  </r>
  <r>
    <s v="C1242"/>
    <x v="1"/>
    <x v="1"/>
    <x v="4"/>
    <d v="2025-07-03T00:00:00"/>
    <s v="O5242"/>
    <d v="2024-11-08T00:00:00"/>
    <x v="3"/>
    <x v="4"/>
    <x v="2"/>
    <n v="1"/>
    <n v="714.9"/>
    <n v="714.9"/>
    <x v="0"/>
    <n v="8"/>
    <d v="2024-12-14T00:00:00"/>
    <n v="154"/>
    <x v="0"/>
    <n v="1"/>
    <d v="2025-10-05T00:00:00"/>
    <x v="0"/>
    <x v="2"/>
    <x v="10"/>
    <n v="-201"/>
    <n v="1"/>
    <x v="1"/>
  </r>
  <r>
    <s v="C4626"/>
    <x v="0"/>
    <x v="2"/>
    <x v="1"/>
    <d v="2025-01-27T00:00:00"/>
    <s v="O8626"/>
    <d v="2024-11-08T00:00:00"/>
    <x v="3"/>
    <x v="2"/>
    <x v="0"/>
    <n v="3"/>
    <n v="144.4"/>
    <n v="433.2"/>
    <x v="0"/>
    <n v="43"/>
    <d v="2025-03-04T00:00:00"/>
    <n v="120"/>
    <x v="1"/>
    <n v="5"/>
    <d v="2025-09-02T00:00:00"/>
    <x v="2"/>
    <x v="2"/>
    <x v="10"/>
    <n v="36"/>
    <n v="0"/>
    <x v="1"/>
  </r>
  <r>
    <s v="C2927"/>
    <x v="2"/>
    <x v="1"/>
    <x v="3"/>
    <d v="2023-11-17T00:00:00"/>
    <s v="O6927"/>
    <d v="2024-11-08T00:00:00"/>
    <x v="3"/>
    <x v="4"/>
    <x v="3"/>
    <n v="5"/>
    <n v="233.68"/>
    <n v="1168.4000000000001"/>
    <x v="0"/>
    <n v="39"/>
    <d v="2024-12-23T00:00:00"/>
    <n v="23"/>
    <x v="0"/>
    <n v="2"/>
    <d v="2024-10-24T00:00:00"/>
    <x v="0"/>
    <x v="2"/>
    <x v="10"/>
    <n v="402"/>
    <n v="1"/>
    <x v="1"/>
  </r>
  <r>
    <s v="C2089"/>
    <x v="1"/>
    <x v="0"/>
    <x v="2"/>
    <d v="2024-11-07T00:00:00"/>
    <s v="O6089"/>
    <d v="2024-11-08T00:00:00"/>
    <x v="0"/>
    <x v="1"/>
    <x v="3"/>
    <n v="1"/>
    <n v="794.41"/>
    <n v="794.41"/>
    <x v="1"/>
    <n v="28"/>
    <d v="2024-11-16T00:00:00"/>
    <n v="495"/>
    <x v="0"/>
    <n v="1"/>
    <d v="2025-06-04T00:00:00"/>
    <x v="1"/>
    <x v="2"/>
    <x v="10"/>
    <n v="9"/>
    <n v="1"/>
    <x v="1"/>
  </r>
  <r>
    <s v="C5949"/>
    <x v="0"/>
    <x v="1"/>
    <x v="0"/>
    <d v="2023-08-31T00:00:00"/>
    <s v="O9949"/>
    <d v="2024-11-08T00:00:00"/>
    <x v="3"/>
    <x v="3"/>
    <x v="0"/>
    <n v="5"/>
    <n v="263.56200000000001"/>
    <n v="1317.81"/>
    <x v="0"/>
    <n v="42"/>
    <d v="2025-03-02T00:00:00"/>
    <n v="110"/>
    <x v="1"/>
    <n v="2"/>
    <d v="2025-09-01T00:00:00"/>
    <x v="2"/>
    <x v="2"/>
    <x v="10"/>
    <n v="549"/>
    <n v="0"/>
    <x v="1"/>
  </r>
  <r>
    <s v="C4293"/>
    <x v="2"/>
    <x v="2"/>
    <x v="2"/>
    <d v="2024-09-15T00:00:00"/>
    <s v="O8293"/>
    <d v="2024-11-08T00:00:00"/>
    <x v="0"/>
    <x v="2"/>
    <x v="0"/>
    <n v="2"/>
    <n v="85.495000000000005"/>
    <n v="170.99"/>
    <x v="0"/>
    <n v="21"/>
    <d v="2024-01-10T00:00:00"/>
    <n v="370"/>
    <x v="0"/>
    <n v="1"/>
    <d v="2024-08-27T00:00:00"/>
    <x v="0"/>
    <x v="2"/>
    <x v="10"/>
    <n v="-249"/>
    <n v="1"/>
    <x v="1"/>
  </r>
  <r>
    <s v="C4365"/>
    <x v="1"/>
    <x v="1"/>
    <x v="3"/>
    <d v="2025-08-18T00:00:00"/>
    <s v="O8365"/>
    <d v="2024-11-08T00:00:00"/>
    <x v="4"/>
    <x v="2"/>
    <x v="1"/>
    <n v="2"/>
    <n v="322.69"/>
    <n v="645.38"/>
    <x v="0"/>
    <n v="40"/>
    <d v="2025-05-27T00:00:00"/>
    <n v="394"/>
    <x v="1"/>
    <n v="5"/>
    <d v="2025-10-06T00:00:00"/>
    <x v="1"/>
    <x v="2"/>
    <x v="10"/>
    <n v="-83"/>
    <n v="0"/>
    <x v="1"/>
  </r>
  <r>
    <s v="C4939"/>
    <x v="2"/>
    <x v="0"/>
    <x v="3"/>
    <d v="2025-05-01T00:00:00"/>
    <s v="O8939"/>
    <d v="2024-11-08T00:00:00"/>
    <x v="0"/>
    <x v="0"/>
    <x v="2"/>
    <n v="4"/>
    <n v="66.37"/>
    <n v="265.48"/>
    <x v="2"/>
    <n v="22"/>
    <d v="2025-01-02T00:00:00"/>
    <n v="195"/>
    <x v="1"/>
    <n v="2"/>
    <d v="2025-08-20T00:00:00"/>
    <x v="2"/>
    <x v="2"/>
    <x v="10"/>
    <n v="-119"/>
    <n v="0"/>
    <x v="1"/>
  </r>
  <r>
    <s v="C2226"/>
    <x v="0"/>
    <x v="0"/>
    <x v="3"/>
    <d v="2024-09-21T00:00:00"/>
    <s v="O6226"/>
    <d v="2024-11-08T00:00:00"/>
    <x v="2"/>
    <x v="4"/>
    <x v="4"/>
    <n v="5"/>
    <n v="153.108"/>
    <n v="765.54"/>
    <x v="2"/>
    <n v="40"/>
    <d v="2024-08-10T00:00:00"/>
    <n v="34"/>
    <x v="0"/>
    <n v="2"/>
    <d v="2025-01-03T00:00:00"/>
    <x v="1"/>
    <x v="2"/>
    <x v="10"/>
    <n v="-42"/>
    <n v="1"/>
    <x v="1"/>
  </r>
  <r>
    <s v="C1435"/>
    <x v="2"/>
    <x v="0"/>
    <x v="2"/>
    <d v="2023-09-30T00:00:00"/>
    <s v="O5435"/>
    <d v="2024-11-08T00:00:00"/>
    <x v="1"/>
    <x v="3"/>
    <x v="2"/>
    <n v="3"/>
    <n v="119.63333333333333"/>
    <n v="358.9"/>
    <x v="1"/>
    <n v="21"/>
    <d v="2024-08-10T00:00:00"/>
    <n v="492"/>
    <x v="1"/>
    <n v="3"/>
    <d v="2025-02-23T00:00:00"/>
    <x v="0"/>
    <x v="2"/>
    <x v="10"/>
    <n v="315"/>
    <n v="0"/>
    <x v="1"/>
  </r>
  <r>
    <s v="C5558"/>
    <x v="0"/>
    <x v="0"/>
    <x v="2"/>
    <d v="2025-09-06T00:00:00"/>
    <s v="O9558"/>
    <d v="2024-12-08T00:00:00"/>
    <x v="4"/>
    <x v="2"/>
    <x v="0"/>
    <n v="1"/>
    <n v="145.91999999999999"/>
    <n v="145.91999999999999"/>
    <x v="2"/>
    <n v="43"/>
    <d v="2024-10-09T00:00:00"/>
    <n v="409"/>
    <x v="0"/>
    <n v="2"/>
    <d v="2024-04-11T00:00:00"/>
    <x v="2"/>
    <x v="4"/>
    <x v="11"/>
    <n v="-332"/>
    <n v="1"/>
    <x v="1"/>
  </r>
  <r>
    <s v="C5696"/>
    <x v="1"/>
    <x v="1"/>
    <x v="0"/>
    <d v="2023-10-24T00:00:00"/>
    <s v="O9696"/>
    <d v="2024-12-08T00:00:00"/>
    <x v="1"/>
    <x v="1"/>
    <x v="2"/>
    <n v="3"/>
    <n v="343.9666666666667"/>
    <n v="1031.9000000000001"/>
    <x v="2"/>
    <n v="40"/>
    <d v="2025-01-31T00:00:00"/>
    <n v="335"/>
    <x v="1"/>
    <n v="2"/>
    <d v="2024-05-10T00:00:00"/>
    <x v="2"/>
    <x v="4"/>
    <x v="11"/>
    <n v="465"/>
    <n v="0"/>
    <x v="1"/>
  </r>
  <r>
    <s v="C3426"/>
    <x v="2"/>
    <x v="0"/>
    <x v="4"/>
    <d v="2023-05-11T00:00:00"/>
    <s v="O7426"/>
    <d v="2024-12-08T00:00:00"/>
    <x v="1"/>
    <x v="3"/>
    <x v="2"/>
    <n v="3"/>
    <n v="216.65"/>
    <n v="649.95000000000005"/>
    <x v="2"/>
    <n v="27"/>
    <d v="2025-01-03T00:00:00"/>
    <n v="390"/>
    <x v="0"/>
    <n v="1"/>
    <d v="2024-12-21T00:00:00"/>
    <x v="2"/>
    <x v="4"/>
    <x v="11"/>
    <n v="603"/>
    <n v="1"/>
    <x v="1"/>
  </r>
  <r>
    <s v="C4147"/>
    <x v="2"/>
    <x v="1"/>
    <x v="0"/>
    <d v="2023-07-12T00:00:00"/>
    <s v="O8147"/>
    <d v="2024-12-08T00:00:00"/>
    <x v="0"/>
    <x v="0"/>
    <x v="2"/>
    <n v="2"/>
    <n v="139.97499999999999"/>
    <n v="279.95"/>
    <x v="1"/>
    <n v="50"/>
    <d v="2024-10-19T00:00:00"/>
    <n v="468"/>
    <x v="0"/>
    <n v="5"/>
    <d v="2025-07-26T00:00:00"/>
    <x v="1"/>
    <x v="4"/>
    <x v="11"/>
    <n v="465"/>
    <n v="1"/>
    <x v="1"/>
  </r>
  <r>
    <s v="C3567"/>
    <x v="0"/>
    <x v="0"/>
    <x v="0"/>
    <d v="2025-08-17T00:00:00"/>
    <s v="O7567"/>
    <d v="2024-08-13T00:00:00"/>
    <x v="2"/>
    <x v="4"/>
    <x v="0"/>
    <n v="3"/>
    <n v="262.96666666666664"/>
    <n v="788.9"/>
    <x v="0"/>
    <n v="36"/>
    <d v="2024-07-09T00:00:00"/>
    <n v="405"/>
    <x v="1"/>
    <n v="1"/>
    <d v="2024-08-30T00:00:00"/>
    <x v="1"/>
    <x v="6"/>
    <x v="0"/>
    <n v="-404"/>
    <n v="0"/>
    <x v="1"/>
  </r>
  <r>
    <s v="C3135"/>
    <x v="0"/>
    <x v="1"/>
    <x v="2"/>
    <d v="2024-10-21T00:00:00"/>
    <s v="O7135"/>
    <d v="2024-08-13T00:00:00"/>
    <x v="3"/>
    <x v="2"/>
    <x v="1"/>
    <n v="1"/>
    <n v="539.73"/>
    <n v="539.73"/>
    <x v="1"/>
    <n v="9"/>
    <d v="2025-03-26T00:00:00"/>
    <n v="416"/>
    <x v="1"/>
    <n v="5"/>
    <d v="2024-12-18T00:00:00"/>
    <x v="1"/>
    <x v="6"/>
    <x v="0"/>
    <n v="156"/>
    <n v="0"/>
    <x v="1"/>
  </r>
  <r>
    <s v="C6252"/>
    <x v="0"/>
    <x v="2"/>
    <x v="2"/>
    <d v="2024-08-08T00:00:00"/>
    <s v="O10252"/>
    <d v="2024-08-13T00:00:00"/>
    <x v="2"/>
    <x v="1"/>
    <x v="3"/>
    <n v="5"/>
    <n v="53.739999999999995"/>
    <n v="268.7"/>
    <x v="2"/>
    <n v="2"/>
    <d v="2024-10-23T00:00:00"/>
    <n v="219"/>
    <x v="1"/>
    <n v="2"/>
    <d v="2025-06-30T00:00:00"/>
    <x v="1"/>
    <x v="6"/>
    <x v="0"/>
    <n v="76"/>
    <n v="0"/>
    <x v="1"/>
  </r>
  <r>
    <s v="C2217"/>
    <x v="2"/>
    <x v="0"/>
    <x v="0"/>
    <d v="2024-02-21T00:00:00"/>
    <s v="O6217"/>
    <d v="2024-08-13T00:00:00"/>
    <x v="4"/>
    <x v="3"/>
    <x v="0"/>
    <n v="1"/>
    <n v="913.4"/>
    <n v="913.4"/>
    <x v="2"/>
    <n v="46"/>
    <d v="2025-12-03T00:00:00"/>
    <n v="125"/>
    <x v="0"/>
    <n v="4"/>
    <d v="2025-03-19T00:00:00"/>
    <x v="2"/>
    <x v="6"/>
    <x v="0"/>
    <n v="651"/>
    <n v="1"/>
    <x v="1"/>
  </r>
  <r>
    <s v="C4617"/>
    <x v="2"/>
    <x v="0"/>
    <x v="1"/>
    <d v="2023-09-10T00:00:00"/>
    <s v="O8617"/>
    <d v="2024-08-13T00:00:00"/>
    <x v="1"/>
    <x v="1"/>
    <x v="0"/>
    <n v="5"/>
    <n v="60.603999999999999"/>
    <n v="303.02"/>
    <x v="2"/>
    <n v="26"/>
    <d v="2025-07-20T00:00:00"/>
    <n v="448"/>
    <x v="0"/>
    <n v="3"/>
    <d v="2025-04-04T00:00:00"/>
    <x v="0"/>
    <x v="6"/>
    <x v="0"/>
    <n v="679"/>
    <n v="1"/>
    <x v="1"/>
  </r>
  <r>
    <s v="C5646"/>
    <x v="1"/>
    <x v="0"/>
    <x v="3"/>
    <d v="2024-06-03T00:00:00"/>
    <s v="O9646"/>
    <d v="2024-08-13T00:00:00"/>
    <x v="4"/>
    <x v="2"/>
    <x v="1"/>
    <n v="5"/>
    <n v="41.863999999999997"/>
    <n v="209.32"/>
    <x v="2"/>
    <n v="14"/>
    <d v="2025-04-16T00:00:00"/>
    <n v="477"/>
    <x v="0"/>
    <n v="3"/>
    <d v="2025-02-21T00:00:00"/>
    <x v="1"/>
    <x v="6"/>
    <x v="0"/>
    <n v="317"/>
    <n v="1"/>
    <x v="1"/>
  </r>
  <r>
    <s v="C2601"/>
    <x v="1"/>
    <x v="0"/>
    <x v="4"/>
    <d v="2025-08-20T00:00:00"/>
    <s v="O6601"/>
    <d v="2024-08-13T00:00:00"/>
    <x v="1"/>
    <x v="0"/>
    <x v="4"/>
    <n v="5"/>
    <n v="56.085999999999999"/>
    <n v="280.43"/>
    <x v="0"/>
    <n v="21"/>
    <d v="2024-12-30T00:00:00"/>
    <n v="136"/>
    <x v="0"/>
    <n v="2"/>
    <d v="2024-06-09T00:00:00"/>
    <x v="2"/>
    <x v="6"/>
    <x v="0"/>
    <n v="-233"/>
    <n v="1"/>
    <x v="1"/>
  </r>
  <r>
    <s v="C1499"/>
    <x v="2"/>
    <x v="0"/>
    <x v="2"/>
    <d v="2025-03-03T00:00:00"/>
    <s v="O5499"/>
    <d v="2024-08-14T00:00:00"/>
    <x v="3"/>
    <x v="2"/>
    <x v="1"/>
    <n v="3"/>
    <n v="208.40333333333334"/>
    <n v="625.21"/>
    <x v="2"/>
    <n v="42"/>
    <d v="2025-03-29T00:00:00"/>
    <n v="103"/>
    <x v="1"/>
    <n v="2"/>
    <d v="2025-03-07T00:00:00"/>
    <x v="0"/>
    <x v="0"/>
    <x v="0"/>
    <n v="26"/>
    <n v="0"/>
    <x v="1"/>
  </r>
  <r>
    <s v="C1286"/>
    <x v="2"/>
    <x v="0"/>
    <x v="1"/>
    <d v="2025-08-03T00:00:00"/>
    <s v="O5286"/>
    <d v="2024-08-14T00:00:00"/>
    <x v="2"/>
    <x v="2"/>
    <x v="1"/>
    <n v="5"/>
    <n v="106.53"/>
    <n v="532.65"/>
    <x v="2"/>
    <n v="29"/>
    <d v="2024-11-20T00:00:00"/>
    <n v="410"/>
    <x v="0"/>
    <n v="5"/>
    <d v="2025-09-03T00:00:00"/>
    <x v="2"/>
    <x v="0"/>
    <x v="0"/>
    <n v="-256"/>
    <n v="1"/>
    <x v="1"/>
  </r>
  <r>
    <s v="C6615"/>
    <x v="2"/>
    <x v="2"/>
    <x v="3"/>
    <d v="2023-12-10T00:00:00"/>
    <s v="O10615"/>
    <d v="2024-08-14T00:00:00"/>
    <x v="3"/>
    <x v="4"/>
    <x v="2"/>
    <n v="3"/>
    <n v="135.65"/>
    <n v="406.95"/>
    <x v="0"/>
    <n v="9"/>
    <d v="2025-07-16T00:00:00"/>
    <n v="400"/>
    <x v="1"/>
    <n v="1"/>
    <d v="2025-06-16T00:00:00"/>
    <x v="2"/>
    <x v="0"/>
    <x v="0"/>
    <n v="584"/>
    <n v="0"/>
    <x v="1"/>
  </r>
  <r>
    <s v="C1113"/>
    <x v="2"/>
    <x v="2"/>
    <x v="3"/>
    <d v="2024-08-25T00:00:00"/>
    <s v="O5113"/>
    <d v="2024-08-14T00:00:00"/>
    <x v="2"/>
    <x v="1"/>
    <x v="3"/>
    <n v="3"/>
    <n v="112.22666666666667"/>
    <n v="336.68"/>
    <x v="1"/>
    <n v="5"/>
    <d v="2024-08-12T00:00:00"/>
    <n v="286"/>
    <x v="1"/>
    <n v="2"/>
    <d v="2025-07-20T00:00:00"/>
    <x v="0"/>
    <x v="0"/>
    <x v="0"/>
    <n v="-13"/>
    <n v="0"/>
    <x v="1"/>
  </r>
  <r>
    <s v="C6642"/>
    <x v="1"/>
    <x v="2"/>
    <x v="1"/>
    <d v="2023-10-24T00:00:00"/>
    <s v="O10642"/>
    <d v="2024-08-14T00:00:00"/>
    <x v="3"/>
    <x v="2"/>
    <x v="1"/>
    <n v="2"/>
    <n v="274.33499999999998"/>
    <n v="548.66999999999996"/>
    <x v="0"/>
    <n v="30"/>
    <d v="2024-10-11T00:00:00"/>
    <n v="159"/>
    <x v="0"/>
    <n v="2"/>
    <d v="2025-01-02T00:00:00"/>
    <x v="1"/>
    <x v="0"/>
    <x v="0"/>
    <n v="353"/>
    <n v="1"/>
    <x v="1"/>
  </r>
  <r>
    <s v="C2898"/>
    <x v="2"/>
    <x v="0"/>
    <x v="4"/>
    <d v="2024-06-25T00:00:00"/>
    <s v="O6898"/>
    <d v="2024-08-14T00:00:00"/>
    <x v="4"/>
    <x v="1"/>
    <x v="3"/>
    <n v="1"/>
    <n v="1468.12"/>
    <n v="1468.12"/>
    <x v="1"/>
    <n v="26"/>
    <d v="2025-05-25T00:00:00"/>
    <n v="193"/>
    <x v="1"/>
    <n v="4"/>
    <d v="2025-07-05T00:00:00"/>
    <x v="2"/>
    <x v="0"/>
    <x v="0"/>
    <n v="334"/>
    <n v="0"/>
    <x v="1"/>
  </r>
  <r>
    <s v="C4234"/>
    <x v="0"/>
    <x v="2"/>
    <x v="4"/>
    <d v="2024-05-10T00:00:00"/>
    <s v="O8234"/>
    <d v="2024-08-14T00:00:00"/>
    <x v="1"/>
    <x v="4"/>
    <x v="4"/>
    <n v="2"/>
    <n v="434.33499999999998"/>
    <n v="868.67"/>
    <x v="1"/>
    <n v="35"/>
    <d v="2025-02-21T00:00:00"/>
    <n v="290"/>
    <x v="1"/>
    <n v="3"/>
    <d v="2025-07-13T00:00:00"/>
    <x v="0"/>
    <x v="0"/>
    <x v="0"/>
    <n v="287"/>
    <n v="0"/>
    <x v="1"/>
  </r>
  <r>
    <s v="C6000"/>
    <x v="1"/>
    <x v="1"/>
    <x v="0"/>
    <d v="2023-11-14T00:00:00"/>
    <s v="O10000"/>
    <d v="2024-08-14T00:00:00"/>
    <x v="1"/>
    <x v="4"/>
    <x v="1"/>
    <n v="4"/>
    <n v="190.08750000000001"/>
    <n v="760.35"/>
    <x v="1"/>
    <n v="11"/>
    <d v="2025-01-16T00:00:00"/>
    <n v="2"/>
    <x v="1"/>
    <n v="5"/>
    <d v="2025-07-04T00:00:00"/>
    <x v="2"/>
    <x v="0"/>
    <x v="0"/>
    <n v="429"/>
    <n v="0"/>
    <x v="1"/>
  </r>
  <r>
    <s v="C1845"/>
    <x v="1"/>
    <x v="2"/>
    <x v="2"/>
    <d v="2025-05-03T00:00:00"/>
    <s v="O5845"/>
    <d v="2024-08-14T00:00:00"/>
    <x v="2"/>
    <x v="2"/>
    <x v="4"/>
    <n v="2"/>
    <n v="352.99"/>
    <n v="705.98"/>
    <x v="0"/>
    <n v="8"/>
    <d v="2025-03-27T00:00:00"/>
    <n v="318"/>
    <x v="0"/>
    <n v="2"/>
    <d v="2024-10-17T00:00:00"/>
    <x v="2"/>
    <x v="0"/>
    <x v="0"/>
    <n v="-37"/>
    <n v="1"/>
    <x v="1"/>
  </r>
  <r>
    <s v="C6299"/>
    <x v="2"/>
    <x v="2"/>
    <x v="3"/>
    <d v="2025-03-31T00:00:00"/>
    <s v="O10299"/>
    <d v="2024-08-14T00:00:00"/>
    <x v="0"/>
    <x v="0"/>
    <x v="1"/>
    <n v="4"/>
    <n v="227.97749999999999"/>
    <n v="911.91"/>
    <x v="0"/>
    <n v="24"/>
    <d v="2025-07-31T00:00:00"/>
    <n v="103"/>
    <x v="0"/>
    <n v="1"/>
    <d v="2025-06-06T00:00:00"/>
    <x v="1"/>
    <x v="0"/>
    <x v="0"/>
    <n v="122"/>
    <n v="1"/>
    <x v="1"/>
  </r>
  <r>
    <s v="C6416"/>
    <x v="1"/>
    <x v="1"/>
    <x v="2"/>
    <d v="2023-01-12T00:00:00"/>
    <s v="O10416"/>
    <d v="2024-08-14T00:00:00"/>
    <x v="2"/>
    <x v="0"/>
    <x v="1"/>
    <n v="4"/>
    <n v="241.065"/>
    <n v="964.26"/>
    <x v="2"/>
    <n v="37"/>
    <d v="2024-10-11T00:00:00"/>
    <n v="495"/>
    <x v="1"/>
    <n v="1"/>
    <d v="2025-04-16T00:00:00"/>
    <x v="0"/>
    <x v="0"/>
    <x v="0"/>
    <n v="638"/>
    <n v="0"/>
    <x v="1"/>
  </r>
  <r>
    <s v="C3292"/>
    <x v="1"/>
    <x v="2"/>
    <x v="4"/>
    <d v="2023-02-11T00:00:00"/>
    <s v="O7292"/>
    <d v="2024-08-14T00:00:00"/>
    <x v="3"/>
    <x v="4"/>
    <x v="3"/>
    <n v="3"/>
    <n v="134.45666666666668"/>
    <n v="403.37"/>
    <x v="2"/>
    <n v="2"/>
    <d v="2024-09-23T00:00:00"/>
    <n v="259"/>
    <x v="0"/>
    <n v="3"/>
    <d v="2025-06-21T00:00:00"/>
    <x v="2"/>
    <x v="0"/>
    <x v="0"/>
    <n v="590"/>
    <n v="1"/>
    <x v="1"/>
  </r>
  <r>
    <s v="C5008"/>
    <x v="1"/>
    <x v="1"/>
    <x v="2"/>
    <d v="2025-06-27T00:00:00"/>
    <s v="O9008"/>
    <d v="2024-08-15T00:00:00"/>
    <x v="0"/>
    <x v="4"/>
    <x v="0"/>
    <n v="3"/>
    <n v="40.906666666666666"/>
    <n v="122.72"/>
    <x v="1"/>
    <n v="8"/>
    <d v="2025-01-02T00:00:00"/>
    <n v="250"/>
    <x v="1"/>
    <n v="3"/>
    <d v="2024-01-12T00:00:00"/>
    <x v="0"/>
    <x v="1"/>
    <x v="0"/>
    <n v="-176"/>
    <n v="0"/>
    <x v="1"/>
  </r>
  <r>
    <s v="C2679"/>
    <x v="2"/>
    <x v="1"/>
    <x v="2"/>
    <d v="2025-05-24T00:00:00"/>
    <s v="O6679"/>
    <d v="2024-08-15T00:00:00"/>
    <x v="1"/>
    <x v="4"/>
    <x v="2"/>
    <n v="1"/>
    <n v="405.64"/>
    <n v="405.64"/>
    <x v="1"/>
    <n v="41"/>
    <d v="2025-05-08T00:00:00"/>
    <n v="350"/>
    <x v="1"/>
    <n v="5"/>
    <d v="2024-10-27T00:00:00"/>
    <x v="2"/>
    <x v="1"/>
    <x v="0"/>
    <n v="-16"/>
    <n v="0"/>
    <x v="1"/>
  </r>
  <r>
    <s v="C1978"/>
    <x v="2"/>
    <x v="1"/>
    <x v="4"/>
    <d v="2024-06-28T00:00:00"/>
    <s v="O5978"/>
    <d v="2024-08-15T00:00:00"/>
    <x v="3"/>
    <x v="3"/>
    <x v="3"/>
    <n v="1"/>
    <n v="1062.48"/>
    <n v="1062.48"/>
    <x v="2"/>
    <n v="4"/>
    <d v="2025-06-03T00:00:00"/>
    <n v="22"/>
    <x v="0"/>
    <n v="5"/>
    <d v="2025-07-28T00:00:00"/>
    <x v="2"/>
    <x v="1"/>
    <x v="0"/>
    <n v="340"/>
    <n v="1"/>
    <x v="1"/>
  </r>
  <r>
    <s v="C3804"/>
    <x v="1"/>
    <x v="0"/>
    <x v="3"/>
    <d v="2024-02-01T00:00:00"/>
    <s v="O7804"/>
    <d v="2024-08-15T00:00:00"/>
    <x v="4"/>
    <x v="4"/>
    <x v="4"/>
    <n v="2"/>
    <n v="161.33500000000001"/>
    <n v="322.67"/>
    <x v="2"/>
    <n v="16"/>
    <d v="2025-01-15T00:00:00"/>
    <n v="428"/>
    <x v="1"/>
    <n v="4"/>
    <d v="2024-02-10T00:00:00"/>
    <x v="0"/>
    <x v="1"/>
    <x v="0"/>
    <n v="349"/>
    <n v="0"/>
    <x v="1"/>
  </r>
  <r>
    <s v="C6755"/>
    <x v="0"/>
    <x v="2"/>
    <x v="4"/>
    <d v="2025-04-05T00:00:00"/>
    <s v="O10755"/>
    <d v="2024-08-15T00:00:00"/>
    <x v="3"/>
    <x v="0"/>
    <x v="0"/>
    <n v="4"/>
    <n v="202.22"/>
    <n v="808.88"/>
    <x v="2"/>
    <n v="35"/>
    <d v="2024-02-10T00:00:00"/>
    <n v="162"/>
    <x v="1"/>
    <n v="2"/>
    <d v="2025-01-07T00:00:00"/>
    <x v="1"/>
    <x v="1"/>
    <x v="0"/>
    <n v="-420"/>
    <n v="0"/>
    <x v="1"/>
  </r>
  <r>
    <s v="C2356"/>
    <x v="2"/>
    <x v="1"/>
    <x v="0"/>
    <d v="2024-01-28T00:00:00"/>
    <s v="O6356"/>
    <d v="2024-08-15T00:00:00"/>
    <x v="4"/>
    <x v="3"/>
    <x v="0"/>
    <n v="3"/>
    <n v="237.96333333333334"/>
    <n v="713.89"/>
    <x v="0"/>
    <n v="33"/>
    <d v="2024-07-10T00:00:00"/>
    <n v="315"/>
    <x v="1"/>
    <n v="5"/>
    <d v="2024-12-31T00:00:00"/>
    <x v="1"/>
    <x v="1"/>
    <x v="0"/>
    <n v="164"/>
    <n v="0"/>
    <x v="1"/>
  </r>
  <r>
    <s v="C1789"/>
    <x v="1"/>
    <x v="2"/>
    <x v="3"/>
    <d v="2024-02-21T00:00:00"/>
    <s v="O5789"/>
    <d v="2024-08-15T00:00:00"/>
    <x v="0"/>
    <x v="2"/>
    <x v="3"/>
    <n v="3"/>
    <n v="60.35"/>
    <n v="181.05"/>
    <x v="0"/>
    <n v="13"/>
    <d v="2025-02-05T00:00:00"/>
    <n v="476"/>
    <x v="1"/>
    <n v="5"/>
    <d v="2024-12-10T00:00:00"/>
    <x v="0"/>
    <x v="1"/>
    <x v="0"/>
    <n v="350"/>
    <n v="0"/>
    <x v="1"/>
  </r>
  <r>
    <s v="C3304"/>
    <x v="0"/>
    <x v="0"/>
    <x v="3"/>
    <d v="2024-12-25T00:00:00"/>
    <s v="O7304"/>
    <d v="2024-08-15T00:00:00"/>
    <x v="4"/>
    <x v="0"/>
    <x v="4"/>
    <n v="2"/>
    <n v="582.23"/>
    <n v="1164.46"/>
    <x v="0"/>
    <n v="14"/>
    <d v="2025-07-14T00:00:00"/>
    <n v="473"/>
    <x v="1"/>
    <n v="1"/>
    <d v="2024-12-21T00:00:00"/>
    <x v="0"/>
    <x v="1"/>
    <x v="0"/>
    <n v="201"/>
    <n v="0"/>
    <x v="1"/>
  </r>
  <r>
    <s v="C1484"/>
    <x v="2"/>
    <x v="0"/>
    <x v="1"/>
    <d v="2023-09-24T00:00:00"/>
    <s v="O5484"/>
    <d v="2024-08-15T00:00:00"/>
    <x v="2"/>
    <x v="2"/>
    <x v="4"/>
    <n v="5"/>
    <n v="181.762"/>
    <n v="908.81"/>
    <x v="1"/>
    <n v="20"/>
    <d v="2024-05-10T00:00:00"/>
    <n v="387"/>
    <x v="0"/>
    <n v="3"/>
    <d v="2024-06-10T00:00:00"/>
    <x v="2"/>
    <x v="1"/>
    <x v="0"/>
    <n v="229"/>
    <n v="1"/>
    <x v="1"/>
  </r>
  <r>
    <s v="C6377"/>
    <x v="2"/>
    <x v="2"/>
    <x v="4"/>
    <d v="2024-01-31T00:00:00"/>
    <s v="O10377"/>
    <d v="2024-08-15T00:00:00"/>
    <x v="4"/>
    <x v="3"/>
    <x v="2"/>
    <n v="4"/>
    <n v="183.57249999999999"/>
    <n v="734.29"/>
    <x v="2"/>
    <n v="28"/>
    <d v="2025-02-05T00:00:00"/>
    <n v="421"/>
    <x v="1"/>
    <n v="4"/>
    <d v="2025-04-23T00:00:00"/>
    <x v="1"/>
    <x v="1"/>
    <x v="0"/>
    <n v="371"/>
    <n v="0"/>
    <x v="1"/>
  </r>
  <r>
    <s v="C2179"/>
    <x v="1"/>
    <x v="0"/>
    <x v="4"/>
    <d v="2024-11-06T00:00:00"/>
    <s v="O6179"/>
    <d v="2024-08-15T00:00:00"/>
    <x v="0"/>
    <x v="4"/>
    <x v="0"/>
    <n v="3"/>
    <n v="254.84333333333333"/>
    <n v="764.53"/>
    <x v="0"/>
    <n v="36"/>
    <d v="2025-08-18T00:00:00"/>
    <n v="193"/>
    <x v="1"/>
    <n v="4"/>
    <d v="2025-06-14T00:00:00"/>
    <x v="2"/>
    <x v="1"/>
    <x v="0"/>
    <n v="285"/>
    <n v="0"/>
    <x v="1"/>
  </r>
  <r>
    <s v="C2753"/>
    <x v="1"/>
    <x v="2"/>
    <x v="4"/>
    <d v="2023-11-28T00:00:00"/>
    <s v="O6753"/>
    <d v="2024-08-16T00:00:00"/>
    <x v="4"/>
    <x v="4"/>
    <x v="4"/>
    <n v="2"/>
    <n v="265.45499999999998"/>
    <n v="530.91"/>
    <x v="0"/>
    <n v="24"/>
    <d v="2025-02-13T00:00:00"/>
    <n v="357"/>
    <x v="1"/>
    <n v="3"/>
    <d v="2024-08-23T00:00:00"/>
    <x v="0"/>
    <x v="2"/>
    <x v="0"/>
    <n v="443"/>
    <n v="0"/>
    <x v="1"/>
  </r>
  <r>
    <s v="C6006"/>
    <x v="2"/>
    <x v="2"/>
    <x v="4"/>
    <d v="2025-01-02T00:00:00"/>
    <s v="O10006"/>
    <d v="2024-08-16T00:00:00"/>
    <x v="4"/>
    <x v="1"/>
    <x v="4"/>
    <n v="3"/>
    <n v="340.08"/>
    <n v="1020.24"/>
    <x v="0"/>
    <n v="42"/>
    <d v="2025-05-13T00:00:00"/>
    <n v="72"/>
    <x v="1"/>
    <n v="2"/>
    <d v="2024-12-29T00:00:00"/>
    <x v="2"/>
    <x v="2"/>
    <x v="0"/>
    <n v="131"/>
    <n v="0"/>
    <x v="1"/>
  </r>
  <r>
    <s v="C5115"/>
    <x v="0"/>
    <x v="1"/>
    <x v="2"/>
    <d v="2024-01-05T00:00:00"/>
    <s v="O9115"/>
    <d v="2024-08-16T00:00:00"/>
    <x v="0"/>
    <x v="0"/>
    <x v="0"/>
    <n v="1"/>
    <n v="1007.36"/>
    <n v="1007.36"/>
    <x v="0"/>
    <n v="19"/>
    <d v="2025-06-13T00:00:00"/>
    <n v="392"/>
    <x v="1"/>
    <n v="3"/>
    <d v="2025-08-07T00:00:00"/>
    <x v="1"/>
    <x v="2"/>
    <x v="0"/>
    <n v="525"/>
    <n v="0"/>
    <x v="1"/>
  </r>
  <r>
    <s v="C2383"/>
    <x v="1"/>
    <x v="2"/>
    <x v="2"/>
    <d v="2024-04-23T00:00:00"/>
    <s v="O6383"/>
    <d v="2024-08-16T00:00:00"/>
    <x v="4"/>
    <x v="1"/>
    <x v="2"/>
    <n v="2"/>
    <n v="385.065"/>
    <n v="770.13"/>
    <x v="1"/>
    <n v="16"/>
    <d v="2024-10-09T00:00:00"/>
    <n v="334"/>
    <x v="1"/>
    <n v="4"/>
    <d v="2024-10-18T00:00:00"/>
    <x v="2"/>
    <x v="2"/>
    <x v="0"/>
    <n v="169"/>
    <n v="0"/>
    <x v="1"/>
  </r>
  <r>
    <s v="C2080"/>
    <x v="1"/>
    <x v="1"/>
    <x v="1"/>
    <d v="2024-07-06T00:00:00"/>
    <s v="O6080"/>
    <d v="2024-08-16T00:00:00"/>
    <x v="4"/>
    <x v="0"/>
    <x v="3"/>
    <n v="1"/>
    <n v="807.59"/>
    <n v="807.59"/>
    <x v="1"/>
    <n v="12"/>
    <d v="2025-07-06T00:00:00"/>
    <n v="499"/>
    <x v="0"/>
    <n v="4"/>
    <d v="2025-05-13T00:00:00"/>
    <x v="1"/>
    <x v="2"/>
    <x v="0"/>
    <n v="365"/>
    <n v="1"/>
    <x v="1"/>
  </r>
  <r>
    <s v="C1644"/>
    <x v="1"/>
    <x v="2"/>
    <x v="1"/>
    <d v="2024-02-12T00:00:00"/>
    <s v="O5644"/>
    <d v="2024-08-16T00:00:00"/>
    <x v="3"/>
    <x v="2"/>
    <x v="3"/>
    <n v="2"/>
    <n v="117.905"/>
    <n v="235.81"/>
    <x v="2"/>
    <n v="2"/>
    <d v="2025-02-17T00:00:00"/>
    <n v="28"/>
    <x v="1"/>
    <n v="3"/>
    <d v="2024-09-29T00:00:00"/>
    <x v="2"/>
    <x v="2"/>
    <x v="0"/>
    <n v="371"/>
    <n v="0"/>
    <x v="1"/>
  </r>
  <r>
    <s v="C4372"/>
    <x v="2"/>
    <x v="1"/>
    <x v="0"/>
    <d v="2023-10-30T00:00:00"/>
    <s v="O8372"/>
    <d v="2024-08-16T00:00:00"/>
    <x v="1"/>
    <x v="1"/>
    <x v="3"/>
    <n v="5"/>
    <n v="242.95400000000001"/>
    <n v="1214.77"/>
    <x v="0"/>
    <n v="33"/>
    <d v="2024-02-11T00:00:00"/>
    <n v="63"/>
    <x v="0"/>
    <n v="4"/>
    <d v="2024-08-23T00:00:00"/>
    <x v="2"/>
    <x v="2"/>
    <x v="0"/>
    <n v="104"/>
    <n v="1"/>
    <x v="1"/>
  </r>
  <r>
    <s v="C3600"/>
    <x v="1"/>
    <x v="0"/>
    <x v="4"/>
    <d v="2023-11-22T00:00:00"/>
    <s v="O7600"/>
    <d v="2024-08-16T00:00:00"/>
    <x v="3"/>
    <x v="1"/>
    <x v="1"/>
    <n v="3"/>
    <n v="439.98333333333335"/>
    <n v="1319.95"/>
    <x v="2"/>
    <n v="27"/>
    <d v="2025-04-19T00:00:00"/>
    <n v="116"/>
    <x v="0"/>
    <n v="3"/>
    <d v="2025-04-27T00:00:00"/>
    <x v="0"/>
    <x v="2"/>
    <x v="0"/>
    <n v="514"/>
    <n v="1"/>
    <x v="1"/>
  </r>
  <r>
    <s v="C2381"/>
    <x v="2"/>
    <x v="2"/>
    <x v="4"/>
    <d v="2024-03-27T00:00:00"/>
    <s v="O6381"/>
    <d v="2024-08-17T00:00:00"/>
    <x v="3"/>
    <x v="3"/>
    <x v="1"/>
    <n v="4"/>
    <n v="284.375"/>
    <n v="1137.5"/>
    <x v="2"/>
    <n v="49"/>
    <d v="2024-10-17T00:00:00"/>
    <n v="17"/>
    <x v="0"/>
    <n v="2"/>
    <d v="2025-02-26T00:00:00"/>
    <x v="1"/>
    <x v="3"/>
    <x v="0"/>
    <n v="204"/>
    <n v="1"/>
    <x v="1"/>
  </r>
  <r>
    <s v="C2125"/>
    <x v="1"/>
    <x v="1"/>
    <x v="3"/>
    <d v="2024-03-11T00:00:00"/>
    <s v="O6125"/>
    <d v="2024-08-17T00:00:00"/>
    <x v="0"/>
    <x v="0"/>
    <x v="2"/>
    <n v="3"/>
    <n v="48.860000000000007"/>
    <n v="146.58000000000001"/>
    <x v="1"/>
    <n v="10"/>
    <d v="2024-03-09T00:00:00"/>
    <n v="136"/>
    <x v="1"/>
    <n v="4"/>
    <d v="2025-04-01T00:00:00"/>
    <x v="1"/>
    <x v="3"/>
    <x v="0"/>
    <n v="-2"/>
    <n v="0"/>
    <x v="1"/>
  </r>
  <r>
    <s v="C4131"/>
    <x v="0"/>
    <x v="0"/>
    <x v="4"/>
    <d v="2025-01-05T00:00:00"/>
    <s v="O8131"/>
    <d v="2024-08-17T00:00:00"/>
    <x v="2"/>
    <x v="3"/>
    <x v="3"/>
    <n v="3"/>
    <n v="72.473333333333329"/>
    <n v="217.42"/>
    <x v="1"/>
    <n v="2"/>
    <d v="2025-03-19T00:00:00"/>
    <n v="244"/>
    <x v="1"/>
    <n v="3"/>
    <d v="2024-08-31T00:00:00"/>
    <x v="1"/>
    <x v="3"/>
    <x v="0"/>
    <n v="73"/>
    <n v="0"/>
    <x v="1"/>
  </r>
  <r>
    <s v="C1656"/>
    <x v="0"/>
    <x v="2"/>
    <x v="1"/>
    <d v="2025-05-23T00:00:00"/>
    <s v="O5656"/>
    <d v="2024-08-17T00:00:00"/>
    <x v="3"/>
    <x v="4"/>
    <x v="0"/>
    <n v="1"/>
    <n v="195.29"/>
    <n v="195.29"/>
    <x v="0"/>
    <n v="45"/>
    <d v="2025-01-25T00:00:00"/>
    <n v="204"/>
    <x v="0"/>
    <n v="5"/>
    <d v="2025-07-13T00:00:00"/>
    <x v="1"/>
    <x v="3"/>
    <x v="0"/>
    <n v="-118"/>
    <n v="1"/>
    <x v="1"/>
  </r>
  <r>
    <s v="C3503"/>
    <x v="0"/>
    <x v="1"/>
    <x v="0"/>
    <d v="2025-06-01T00:00:00"/>
    <s v="O7503"/>
    <d v="2024-08-17T00:00:00"/>
    <x v="2"/>
    <x v="2"/>
    <x v="1"/>
    <n v="2"/>
    <n v="392.59"/>
    <n v="785.18"/>
    <x v="2"/>
    <n v="15"/>
    <d v="2024-10-13T00:00:00"/>
    <n v="46"/>
    <x v="1"/>
    <n v="4"/>
    <d v="2025-04-19T00:00:00"/>
    <x v="1"/>
    <x v="3"/>
    <x v="0"/>
    <n v="-231"/>
    <n v="0"/>
    <x v="1"/>
  </r>
  <r>
    <s v="C1108"/>
    <x v="0"/>
    <x v="0"/>
    <x v="1"/>
    <d v="2024-10-29T00:00:00"/>
    <s v="O5108"/>
    <d v="2024-08-17T00:00:00"/>
    <x v="2"/>
    <x v="3"/>
    <x v="0"/>
    <n v="5"/>
    <n v="121.41400000000002"/>
    <n v="607.07000000000005"/>
    <x v="1"/>
    <n v="31"/>
    <d v="2025-05-22T00:00:00"/>
    <n v="29"/>
    <x v="1"/>
    <n v="4"/>
    <d v="2025-10-06T00:00:00"/>
    <x v="1"/>
    <x v="3"/>
    <x v="0"/>
    <n v="205"/>
    <n v="0"/>
    <x v="1"/>
  </r>
  <r>
    <s v="C4396"/>
    <x v="0"/>
    <x v="1"/>
    <x v="0"/>
    <d v="2024-05-26T00:00:00"/>
    <s v="O8396"/>
    <d v="2024-08-17T00:00:00"/>
    <x v="2"/>
    <x v="3"/>
    <x v="2"/>
    <n v="2"/>
    <n v="606.96"/>
    <n v="1213.92"/>
    <x v="0"/>
    <n v="3"/>
    <d v="2025-08-13T00:00:00"/>
    <n v="494"/>
    <x v="1"/>
    <n v="5"/>
    <d v="2025-02-01T00:00:00"/>
    <x v="2"/>
    <x v="3"/>
    <x v="0"/>
    <n v="444"/>
    <n v="0"/>
    <x v="1"/>
  </r>
  <r>
    <s v="C2259"/>
    <x v="0"/>
    <x v="0"/>
    <x v="0"/>
    <d v="2023-10-22T00:00:00"/>
    <s v="O6259"/>
    <d v="2024-08-17T00:00:00"/>
    <x v="3"/>
    <x v="1"/>
    <x v="4"/>
    <n v="3"/>
    <n v="227.87"/>
    <n v="683.61"/>
    <x v="2"/>
    <n v="22"/>
    <d v="2025-02-18T00:00:00"/>
    <n v="497"/>
    <x v="1"/>
    <n v="3"/>
    <d v="2025-01-19T00:00:00"/>
    <x v="2"/>
    <x v="3"/>
    <x v="0"/>
    <n v="485"/>
    <n v="0"/>
    <x v="1"/>
  </r>
  <r>
    <s v="C3071"/>
    <x v="2"/>
    <x v="0"/>
    <x v="3"/>
    <d v="2025-02-15T00:00:00"/>
    <s v="O7071"/>
    <d v="2024-08-17T00:00:00"/>
    <x v="4"/>
    <x v="3"/>
    <x v="0"/>
    <n v="5"/>
    <n v="64.75"/>
    <n v="323.75"/>
    <x v="0"/>
    <n v="35"/>
    <d v="2025-06-18T00:00:00"/>
    <n v="313"/>
    <x v="1"/>
    <n v="2"/>
    <d v="2025-05-01T00:00:00"/>
    <x v="1"/>
    <x v="3"/>
    <x v="0"/>
    <n v="123"/>
    <n v="0"/>
    <x v="1"/>
  </r>
  <r>
    <s v="C5532"/>
    <x v="2"/>
    <x v="0"/>
    <x v="3"/>
    <d v="2025-07-02T00:00:00"/>
    <s v="O9532"/>
    <d v="2024-08-17T00:00:00"/>
    <x v="1"/>
    <x v="3"/>
    <x v="4"/>
    <n v="5"/>
    <n v="36.783999999999999"/>
    <n v="183.92"/>
    <x v="0"/>
    <n v="34"/>
    <d v="2025-02-08T00:00:00"/>
    <n v="236"/>
    <x v="0"/>
    <n v="1"/>
    <d v="2025-02-17T00:00:00"/>
    <x v="1"/>
    <x v="3"/>
    <x v="0"/>
    <n v="-144"/>
    <n v="1"/>
    <x v="1"/>
  </r>
  <r>
    <s v="C1594"/>
    <x v="0"/>
    <x v="1"/>
    <x v="0"/>
    <d v="2025-07-13T00:00:00"/>
    <s v="O5594"/>
    <d v="2024-08-17T00:00:00"/>
    <x v="0"/>
    <x v="4"/>
    <x v="2"/>
    <n v="4"/>
    <n v="230.19499999999999"/>
    <n v="920.78"/>
    <x v="1"/>
    <n v="15"/>
    <d v="2025-03-04T00:00:00"/>
    <n v="399"/>
    <x v="1"/>
    <n v="5"/>
    <d v="2024-08-25T00:00:00"/>
    <x v="0"/>
    <x v="3"/>
    <x v="0"/>
    <n v="-131"/>
    <n v="0"/>
    <x v="1"/>
  </r>
  <r>
    <s v="C1690"/>
    <x v="0"/>
    <x v="1"/>
    <x v="3"/>
    <d v="2024-10-03T00:00:00"/>
    <s v="O5690"/>
    <d v="2024-08-17T00:00:00"/>
    <x v="2"/>
    <x v="4"/>
    <x v="0"/>
    <n v="1"/>
    <n v="514.15"/>
    <n v="514.15"/>
    <x v="0"/>
    <n v="32"/>
    <d v="2025-08-18T00:00:00"/>
    <n v="352"/>
    <x v="1"/>
    <n v="5"/>
    <d v="2024-11-18T00:00:00"/>
    <x v="1"/>
    <x v="3"/>
    <x v="0"/>
    <n v="319"/>
    <n v="0"/>
    <x v="1"/>
  </r>
  <r>
    <s v="C1260"/>
    <x v="1"/>
    <x v="0"/>
    <x v="0"/>
    <d v="2023-09-27T00:00:00"/>
    <s v="O5260"/>
    <d v="2024-08-18T00:00:00"/>
    <x v="2"/>
    <x v="4"/>
    <x v="4"/>
    <n v="4"/>
    <n v="224.10249999999999"/>
    <n v="896.41"/>
    <x v="2"/>
    <n v="14"/>
    <d v="2025-12-08T00:00:00"/>
    <n v="334"/>
    <x v="0"/>
    <n v="3"/>
    <d v="2025-03-28T00:00:00"/>
    <x v="1"/>
    <x v="4"/>
    <x v="0"/>
    <n v="803"/>
    <n v="1"/>
    <x v="1"/>
  </r>
  <r>
    <s v="C4623"/>
    <x v="1"/>
    <x v="2"/>
    <x v="4"/>
    <d v="2025-01-20T00:00:00"/>
    <s v="O8623"/>
    <d v="2024-08-18T00:00:00"/>
    <x v="1"/>
    <x v="1"/>
    <x v="2"/>
    <n v="1"/>
    <n v="384.84"/>
    <n v="384.84"/>
    <x v="1"/>
    <n v="2"/>
    <d v="2024-10-27T00:00:00"/>
    <n v="11"/>
    <x v="1"/>
    <n v="3"/>
    <d v="2024-11-15T00:00:00"/>
    <x v="0"/>
    <x v="4"/>
    <x v="0"/>
    <n v="-85"/>
    <n v="0"/>
    <x v="1"/>
  </r>
  <r>
    <s v="C3574"/>
    <x v="1"/>
    <x v="1"/>
    <x v="2"/>
    <d v="2023-08-23T00:00:00"/>
    <s v="O7574"/>
    <d v="2024-08-18T00:00:00"/>
    <x v="3"/>
    <x v="1"/>
    <x v="4"/>
    <n v="2"/>
    <n v="227.94"/>
    <n v="455.88"/>
    <x v="0"/>
    <n v="30"/>
    <d v="2024-05-11T00:00:00"/>
    <n v="35"/>
    <x v="1"/>
    <n v="2"/>
    <d v="2024-10-16T00:00:00"/>
    <x v="0"/>
    <x v="4"/>
    <x v="0"/>
    <n v="262"/>
    <n v="0"/>
    <x v="1"/>
  </r>
  <r>
    <s v="C6557"/>
    <x v="0"/>
    <x v="2"/>
    <x v="1"/>
    <d v="2024-12-01T00:00:00"/>
    <s v="O10557"/>
    <d v="2024-08-18T00:00:00"/>
    <x v="3"/>
    <x v="3"/>
    <x v="3"/>
    <n v="2"/>
    <n v="210.495"/>
    <n v="420.99"/>
    <x v="1"/>
    <n v="25"/>
    <d v="2025-04-05T00:00:00"/>
    <n v="82"/>
    <x v="0"/>
    <n v="1"/>
    <d v="2024-06-09T00:00:00"/>
    <x v="2"/>
    <x v="4"/>
    <x v="0"/>
    <n v="125"/>
    <n v="1"/>
    <x v="1"/>
  </r>
  <r>
    <s v="C5101"/>
    <x v="0"/>
    <x v="0"/>
    <x v="1"/>
    <d v="2024-10-19T00:00:00"/>
    <s v="O9101"/>
    <d v="2024-08-18T00:00:00"/>
    <x v="4"/>
    <x v="2"/>
    <x v="3"/>
    <n v="2"/>
    <n v="135.55500000000001"/>
    <n v="271.11"/>
    <x v="1"/>
    <n v="8"/>
    <d v="2024-10-29T00:00:00"/>
    <n v="191"/>
    <x v="1"/>
    <n v="4"/>
    <d v="2024-02-12T00:00:00"/>
    <x v="0"/>
    <x v="4"/>
    <x v="0"/>
    <n v="10"/>
    <n v="0"/>
    <x v="1"/>
  </r>
  <r>
    <s v="C1668"/>
    <x v="1"/>
    <x v="1"/>
    <x v="0"/>
    <d v="2024-12-11T00:00:00"/>
    <s v="O5668"/>
    <d v="2024-08-18T00:00:00"/>
    <x v="1"/>
    <x v="1"/>
    <x v="3"/>
    <n v="1"/>
    <n v="1203.67"/>
    <n v="1203.67"/>
    <x v="0"/>
    <n v="20"/>
    <d v="2024-09-26T00:00:00"/>
    <n v="251"/>
    <x v="0"/>
    <n v="4"/>
    <d v="2024-11-13T00:00:00"/>
    <x v="1"/>
    <x v="4"/>
    <x v="0"/>
    <n v="-76"/>
    <n v="1"/>
    <x v="1"/>
  </r>
  <r>
    <s v="C5238"/>
    <x v="0"/>
    <x v="0"/>
    <x v="0"/>
    <d v="2024-11-27T00:00:00"/>
    <s v="O9238"/>
    <d v="2024-08-18T00:00:00"/>
    <x v="2"/>
    <x v="3"/>
    <x v="2"/>
    <n v="1"/>
    <n v="863.12"/>
    <n v="863.12"/>
    <x v="0"/>
    <n v="17"/>
    <d v="2025-04-06T00:00:00"/>
    <n v="206"/>
    <x v="0"/>
    <n v="2"/>
    <d v="2024-08-24T00:00:00"/>
    <x v="2"/>
    <x v="4"/>
    <x v="0"/>
    <n v="130"/>
    <n v="1"/>
    <x v="1"/>
  </r>
  <r>
    <s v="C3655"/>
    <x v="0"/>
    <x v="2"/>
    <x v="2"/>
    <d v="2024-06-27T00:00:00"/>
    <s v="O7655"/>
    <d v="2024-08-18T00:00:00"/>
    <x v="1"/>
    <x v="4"/>
    <x v="1"/>
    <n v="4"/>
    <n v="294.06"/>
    <n v="1176.24"/>
    <x v="1"/>
    <n v="37"/>
    <d v="2025-06-08T00:00:00"/>
    <n v="446"/>
    <x v="0"/>
    <n v="3"/>
    <d v="2025-01-16T00:00:00"/>
    <x v="0"/>
    <x v="4"/>
    <x v="0"/>
    <n v="346"/>
    <n v="1"/>
    <x v="1"/>
  </r>
  <r>
    <s v="C2915"/>
    <x v="1"/>
    <x v="0"/>
    <x v="4"/>
    <d v="2025-07-27T00:00:00"/>
    <s v="O6915"/>
    <d v="2024-08-18T00:00:00"/>
    <x v="1"/>
    <x v="2"/>
    <x v="4"/>
    <n v="4"/>
    <n v="79.872500000000002"/>
    <n v="319.49"/>
    <x v="1"/>
    <n v="30"/>
    <d v="2025-08-08T00:00:00"/>
    <n v="222"/>
    <x v="1"/>
    <n v="4"/>
    <d v="2024-07-09T00:00:00"/>
    <x v="0"/>
    <x v="4"/>
    <x v="0"/>
    <n v="12"/>
    <n v="0"/>
    <x v="1"/>
  </r>
  <r>
    <s v="C1599"/>
    <x v="0"/>
    <x v="1"/>
    <x v="2"/>
    <d v="2024-02-02T00:00:00"/>
    <s v="O5599"/>
    <d v="2024-08-19T00:00:00"/>
    <x v="2"/>
    <x v="4"/>
    <x v="0"/>
    <n v="2"/>
    <n v="665.24"/>
    <n v="1330.48"/>
    <x v="0"/>
    <n v="47"/>
    <d v="2024-06-12T00:00:00"/>
    <n v="356"/>
    <x v="0"/>
    <n v="2"/>
    <d v="2025-10-02T00:00:00"/>
    <x v="1"/>
    <x v="5"/>
    <x v="0"/>
    <n v="131"/>
    <n v="1"/>
    <x v="1"/>
  </r>
  <r>
    <s v="C4003"/>
    <x v="1"/>
    <x v="1"/>
    <x v="2"/>
    <d v="2024-09-11T00:00:00"/>
    <s v="O8003"/>
    <d v="2024-08-19T00:00:00"/>
    <x v="4"/>
    <x v="1"/>
    <x v="0"/>
    <n v="2"/>
    <n v="642.64499999999998"/>
    <n v="1285.29"/>
    <x v="1"/>
    <n v="32"/>
    <d v="2025-10-08T00:00:00"/>
    <n v="203"/>
    <x v="0"/>
    <n v="4"/>
    <d v="2025-02-16T00:00:00"/>
    <x v="1"/>
    <x v="5"/>
    <x v="0"/>
    <n v="392"/>
    <n v="1"/>
    <x v="1"/>
  </r>
  <r>
    <s v="C5131"/>
    <x v="0"/>
    <x v="0"/>
    <x v="0"/>
    <d v="2025-05-25T00:00:00"/>
    <s v="O9131"/>
    <d v="2024-08-19T00:00:00"/>
    <x v="4"/>
    <x v="4"/>
    <x v="3"/>
    <n v="3"/>
    <n v="101.98"/>
    <n v="305.94"/>
    <x v="1"/>
    <n v="47"/>
    <d v="2025-11-07T00:00:00"/>
    <n v="353"/>
    <x v="1"/>
    <n v="5"/>
    <d v="2024-10-21T00:00:00"/>
    <x v="1"/>
    <x v="5"/>
    <x v="0"/>
    <n v="166"/>
    <n v="0"/>
    <x v="1"/>
  </r>
  <r>
    <s v="C5196"/>
    <x v="1"/>
    <x v="2"/>
    <x v="0"/>
    <d v="2024-10-29T00:00:00"/>
    <s v="O9196"/>
    <d v="2024-08-19T00:00:00"/>
    <x v="0"/>
    <x v="1"/>
    <x v="0"/>
    <n v="2"/>
    <n v="382.245"/>
    <n v="764.49"/>
    <x v="2"/>
    <n v="25"/>
    <d v="2024-07-09T00:00:00"/>
    <n v="158"/>
    <x v="1"/>
    <n v="3"/>
    <d v="2024-09-15T00:00:00"/>
    <x v="0"/>
    <x v="5"/>
    <x v="0"/>
    <n v="-112"/>
    <n v="0"/>
    <x v="1"/>
  </r>
  <r>
    <s v="C2313"/>
    <x v="1"/>
    <x v="1"/>
    <x v="2"/>
    <d v="2024-08-18T00:00:00"/>
    <s v="O6313"/>
    <d v="2024-08-19T00:00:00"/>
    <x v="1"/>
    <x v="3"/>
    <x v="2"/>
    <n v="4"/>
    <n v="107.86"/>
    <n v="431.44"/>
    <x v="1"/>
    <n v="30"/>
    <d v="2025-03-01T00:00:00"/>
    <n v="484"/>
    <x v="0"/>
    <n v="3"/>
    <d v="2025-05-29T00:00:00"/>
    <x v="0"/>
    <x v="5"/>
    <x v="0"/>
    <n v="195"/>
    <n v="1"/>
    <x v="1"/>
  </r>
  <r>
    <s v="C2670"/>
    <x v="0"/>
    <x v="1"/>
    <x v="3"/>
    <d v="2024-12-20T00:00:00"/>
    <s v="O6670"/>
    <d v="2024-08-19T00:00:00"/>
    <x v="2"/>
    <x v="4"/>
    <x v="1"/>
    <n v="5"/>
    <n v="229.21799999999999"/>
    <n v="1146.0899999999999"/>
    <x v="0"/>
    <n v="50"/>
    <d v="2025-11-06T00:00:00"/>
    <n v="246"/>
    <x v="0"/>
    <n v="2"/>
    <d v="2025-06-03T00:00:00"/>
    <x v="2"/>
    <x v="5"/>
    <x v="0"/>
    <n v="321"/>
    <n v="1"/>
    <x v="1"/>
  </r>
  <r>
    <s v="C1027"/>
    <x v="2"/>
    <x v="0"/>
    <x v="1"/>
    <d v="2024-02-19T00:00:00"/>
    <s v="O5027"/>
    <d v="2024-08-19T00:00:00"/>
    <x v="0"/>
    <x v="0"/>
    <x v="0"/>
    <n v="1"/>
    <n v="1259.02"/>
    <n v="1259.02"/>
    <x v="2"/>
    <n v="24"/>
    <d v="2025-03-24T00:00:00"/>
    <n v="0"/>
    <x v="1"/>
    <n v="2"/>
    <d v="2024-03-10T00:00:00"/>
    <x v="2"/>
    <x v="5"/>
    <x v="0"/>
    <n v="399"/>
    <n v="0"/>
    <x v="1"/>
  </r>
  <r>
    <s v="C3763"/>
    <x v="2"/>
    <x v="2"/>
    <x v="4"/>
    <d v="2023-11-19T00:00:00"/>
    <s v="O7763"/>
    <d v="2024-08-19T00:00:00"/>
    <x v="1"/>
    <x v="1"/>
    <x v="0"/>
    <n v="5"/>
    <n v="127.85"/>
    <n v="639.25"/>
    <x v="1"/>
    <n v="14"/>
    <d v="2024-12-18T00:00:00"/>
    <n v="300"/>
    <x v="1"/>
    <n v="4"/>
    <d v="2025-04-28T00:00:00"/>
    <x v="2"/>
    <x v="5"/>
    <x v="0"/>
    <n v="395"/>
    <n v="0"/>
    <x v="1"/>
  </r>
  <r>
    <s v="C5160"/>
    <x v="2"/>
    <x v="0"/>
    <x v="3"/>
    <d v="2024-01-20T00:00:00"/>
    <s v="O9160"/>
    <d v="2024-08-19T00:00:00"/>
    <x v="1"/>
    <x v="4"/>
    <x v="2"/>
    <n v="5"/>
    <n v="74.867999999999995"/>
    <n v="374.34"/>
    <x v="2"/>
    <n v="26"/>
    <d v="2025-01-03T00:00:00"/>
    <n v="254"/>
    <x v="1"/>
    <n v="2"/>
    <d v="2025-05-06T00:00:00"/>
    <x v="1"/>
    <x v="5"/>
    <x v="0"/>
    <n v="349"/>
    <n v="0"/>
    <x v="1"/>
  </r>
  <r>
    <s v="C2310"/>
    <x v="1"/>
    <x v="0"/>
    <x v="4"/>
    <d v="2024-09-06T00:00:00"/>
    <s v="O6310"/>
    <d v="2024-08-20T00:00:00"/>
    <x v="1"/>
    <x v="1"/>
    <x v="0"/>
    <n v="3"/>
    <n v="405.34"/>
    <n v="1216.02"/>
    <x v="2"/>
    <n v="18"/>
    <d v="2025-01-24T00:00:00"/>
    <n v="269"/>
    <x v="0"/>
    <n v="1"/>
    <d v="2024-12-16T00:00:00"/>
    <x v="1"/>
    <x v="6"/>
    <x v="0"/>
    <n v="140"/>
    <n v="1"/>
    <x v="1"/>
  </r>
  <r>
    <s v="C1874"/>
    <x v="1"/>
    <x v="2"/>
    <x v="1"/>
    <d v="2023-11-30T00:00:00"/>
    <s v="O5874"/>
    <d v="2024-08-20T00:00:00"/>
    <x v="3"/>
    <x v="4"/>
    <x v="4"/>
    <n v="3"/>
    <n v="355.13666666666671"/>
    <n v="1065.4100000000001"/>
    <x v="2"/>
    <n v="24"/>
    <d v="2025-07-07T00:00:00"/>
    <n v="315"/>
    <x v="1"/>
    <n v="4"/>
    <d v="2024-12-11T00:00:00"/>
    <x v="1"/>
    <x v="6"/>
    <x v="0"/>
    <n v="585"/>
    <n v="0"/>
    <x v="1"/>
  </r>
  <r>
    <s v="C1217"/>
    <x v="1"/>
    <x v="2"/>
    <x v="1"/>
    <d v="2024-05-21T00:00:00"/>
    <s v="O5217"/>
    <d v="2024-08-20T00:00:00"/>
    <x v="3"/>
    <x v="4"/>
    <x v="0"/>
    <n v="5"/>
    <n v="198.124"/>
    <n v="990.62"/>
    <x v="0"/>
    <n v="29"/>
    <d v="2024-11-17T00:00:00"/>
    <n v="403"/>
    <x v="1"/>
    <n v="3"/>
    <d v="2024-09-15T00:00:00"/>
    <x v="2"/>
    <x v="6"/>
    <x v="0"/>
    <n v="180"/>
    <n v="0"/>
    <x v="1"/>
  </r>
  <r>
    <s v="C5284"/>
    <x v="0"/>
    <x v="2"/>
    <x v="4"/>
    <d v="2024-10-01T00:00:00"/>
    <s v="O9284"/>
    <d v="2024-08-20T00:00:00"/>
    <x v="1"/>
    <x v="4"/>
    <x v="0"/>
    <n v="4"/>
    <n v="121.515"/>
    <n v="486.06"/>
    <x v="2"/>
    <n v="40"/>
    <d v="2025-07-01T00:00:00"/>
    <n v="259"/>
    <x v="0"/>
    <n v="3"/>
    <d v="2025-06-07T00:00:00"/>
    <x v="0"/>
    <x v="6"/>
    <x v="0"/>
    <n v="273"/>
    <n v="1"/>
    <x v="1"/>
  </r>
  <r>
    <s v="C6888"/>
    <x v="1"/>
    <x v="2"/>
    <x v="2"/>
    <d v="2023-10-29T00:00:00"/>
    <s v="O10888"/>
    <d v="2024-08-20T00:00:00"/>
    <x v="3"/>
    <x v="0"/>
    <x v="0"/>
    <n v="3"/>
    <n v="102.27333333333333"/>
    <n v="306.82"/>
    <x v="2"/>
    <n v="49"/>
    <d v="2025-08-04T00:00:00"/>
    <n v="258"/>
    <x v="0"/>
    <n v="3"/>
    <d v="2025-01-24T00:00:00"/>
    <x v="2"/>
    <x v="6"/>
    <x v="0"/>
    <n v="645"/>
    <n v="1"/>
    <x v="1"/>
  </r>
  <r>
    <s v="C1155"/>
    <x v="2"/>
    <x v="2"/>
    <x v="1"/>
    <d v="2024-05-06T00:00:00"/>
    <s v="O5155"/>
    <d v="2024-08-20T00:00:00"/>
    <x v="0"/>
    <x v="0"/>
    <x v="3"/>
    <n v="3"/>
    <n v="423.2833333333333"/>
    <n v="1269.8499999999999"/>
    <x v="1"/>
    <n v="5"/>
    <d v="2025-11-05T00:00:00"/>
    <n v="480"/>
    <x v="0"/>
    <n v="5"/>
    <d v="2025-03-26T00:00:00"/>
    <x v="0"/>
    <x v="6"/>
    <x v="0"/>
    <n v="548"/>
    <n v="1"/>
    <x v="1"/>
  </r>
  <r>
    <s v="C6297"/>
    <x v="2"/>
    <x v="0"/>
    <x v="4"/>
    <d v="2024-10-16T00:00:00"/>
    <s v="O10297"/>
    <d v="2024-08-20T00:00:00"/>
    <x v="2"/>
    <x v="1"/>
    <x v="1"/>
    <n v="1"/>
    <n v="371.78"/>
    <n v="371.78"/>
    <x v="2"/>
    <n v="50"/>
    <d v="2024-01-12T00:00:00"/>
    <n v="452"/>
    <x v="1"/>
    <n v="5"/>
    <d v="2024-06-11T00:00:00"/>
    <x v="0"/>
    <x v="6"/>
    <x v="0"/>
    <n v="-278"/>
    <n v="0"/>
    <x v="1"/>
  </r>
  <r>
    <s v="C6549"/>
    <x v="2"/>
    <x v="1"/>
    <x v="1"/>
    <d v="2024-05-25T00:00:00"/>
    <s v="O10549"/>
    <d v="2024-08-20T00:00:00"/>
    <x v="3"/>
    <x v="0"/>
    <x v="0"/>
    <n v="1"/>
    <n v="1025.18"/>
    <n v="1025.18"/>
    <x v="1"/>
    <n v="45"/>
    <d v="2025-03-25T00:00:00"/>
    <n v="9"/>
    <x v="1"/>
    <n v="3"/>
    <d v="2025-08-05T00:00:00"/>
    <x v="0"/>
    <x v="6"/>
    <x v="0"/>
    <n v="304"/>
    <n v="0"/>
    <x v="1"/>
  </r>
  <r>
    <s v="C3718"/>
    <x v="2"/>
    <x v="1"/>
    <x v="3"/>
    <d v="2024-12-02T00:00:00"/>
    <s v="O7718"/>
    <d v="2024-08-20T00:00:00"/>
    <x v="4"/>
    <x v="2"/>
    <x v="1"/>
    <n v="2"/>
    <n v="431.84"/>
    <n v="863.68"/>
    <x v="2"/>
    <n v="19"/>
    <d v="2025-07-21T00:00:00"/>
    <n v="449"/>
    <x v="1"/>
    <n v="3"/>
    <d v="2025-05-23T00:00:00"/>
    <x v="0"/>
    <x v="6"/>
    <x v="0"/>
    <n v="231"/>
    <n v="0"/>
    <x v="1"/>
  </r>
  <r>
    <s v="C3086"/>
    <x v="0"/>
    <x v="1"/>
    <x v="1"/>
    <d v="2024-10-09T00:00:00"/>
    <s v="O7086"/>
    <d v="2024-08-21T00:00:00"/>
    <x v="1"/>
    <x v="2"/>
    <x v="2"/>
    <n v="4"/>
    <n v="69.112499999999997"/>
    <n v="276.45"/>
    <x v="0"/>
    <n v="41"/>
    <d v="2024-04-10T00:00:00"/>
    <n v="190"/>
    <x v="0"/>
    <n v="2"/>
    <d v="2024-09-27T00:00:00"/>
    <x v="0"/>
    <x v="0"/>
    <x v="0"/>
    <n v="-182"/>
    <n v="1"/>
    <x v="1"/>
  </r>
  <r>
    <s v="C3428"/>
    <x v="2"/>
    <x v="2"/>
    <x v="4"/>
    <d v="2025-07-19T00:00:00"/>
    <s v="O7428"/>
    <d v="2024-08-21T00:00:00"/>
    <x v="0"/>
    <x v="3"/>
    <x v="3"/>
    <n v="1"/>
    <n v="417.52"/>
    <n v="417.52"/>
    <x v="2"/>
    <n v="21"/>
    <d v="2024-11-28T00:00:00"/>
    <n v="6"/>
    <x v="1"/>
    <n v="2"/>
    <d v="2024-11-24T00:00:00"/>
    <x v="2"/>
    <x v="0"/>
    <x v="0"/>
    <n v="-233"/>
    <n v="0"/>
    <x v="1"/>
  </r>
  <r>
    <s v="C4364"/>
    <x v="0"/>
    <x v="1"/>
    <x v="0"/>
    <d v="2025-06-19T00:00:00"/>
    <s v="O8364"/>
    <d v="2024-08-21T00:00:00"/>
    <x v="2"/>
    <x v="4"/>
    <x v="4"/>
    <n v="1"/>
    <n v="291.22000000000003"/>
    <n v="291.22000000000003"/>
    <x v="1"/>
    <n v="40"/>
    <d v="2025-07-19T00:00:00"/>
    <n v="182"/>
    <x v="0"/>
    <n v="2"/>
    <d v="2024-11-11T00:00:00"/>
    <x v="0"/>
    <x v="0"/>
    <x v="0"/>
    <n v="30"/>
    <n v="1"/>
    <x v="1"/>
  </r>
  <r>
    <s v="C1642"/>
    <x v="1"/>
    <x v="2"/>
    <x v="1"/>
    <d v="2025-02-20T00:00:00"/>
    <s v="O5642"/>
    <d v="2024-08-21T00:00:00"/>
    <x v="4"/>
    <x v="0"/>
    <x v="1"/>
    <n v="1"/>
    <n v="162.13"/>
    <n v="162.13"/>
    <x v="2"/>
    <n v="19"/>
    <d v="2025-12-08T00:00:00"/>
    <n v="161"/>
    <x v="1"/>
    <n v="4"/>
    <d v="2025-02-17T00:00:00"/>
    <x v="1"/>
    <x v="0"/>
    <x v="0"/>
    <n v="291"/>
    <n v="0"/>
    <x v="1"/>
  </r>
  <r>
    <s v="C5540"/>
    <x v="1"/>
    <x v="0"/>
    <x v="2"/>
    <d v="2024-11-08T00:00:00"/>
    <s v="O9540"/>
    <d v="2024-08-21T00:00:00"/>
    <x v="4"/>
    <x v="3"/>
    <x v="2"/>
    <n v="1"/>
    <n v="479.68"/>
    <n v="479.68"/>
    <x v="1"/>
    <n v="26"/>
    <d v="2025-03-03T00:00:00"/>
    <n v="69"/>
    <x v="0"/>
    <n v="1"/>
    <d v="2024-07-09T00:00:00"/>
    <x v="0"/>
    <x v="0"/>
    <x v="0"/>
    <n v="115"/>
    <n v="1"/>
    <x v="1"/>
  </r>
  <r>
    <s v="C3035"/>
    <x v="2"/>
    <x v="0"/>
    <x v="4"/>
    <d v="2024-03-29T00:00:00"/>
    <s v="O7035"/>
    <d v="2024-08-21T00:00:00"/>
    <x v="2"/>
    <x v="0"/>
    <x v="2"/>
    <n v="4"/>
    <n v="123.56"/>
    <n v="494.24"/>
    <x v="0"/>
    <n v="36"/>
    <d v="2025-06-22T00:00:00"/>
    <n v="377"/>
    <x v="0"/>
    <n v="3"/>
    <d v="2024-08-11T00:00:00"/>
    <x v="1"/>
    <x v="0"/>
    <x v="0"/>
    <n v="450"/>
    <n v="1"/>
    <x v="1"/>
  </r>
  <r>
    <s v="C1335"/>
    <x v="0"/>
    <x v="0"/>
    <x v="0"/>
    <d v="2024-11-05T00:00:00"/>
    <s v="O5335"/>
    <d v="2024-08-21T00:00:00"/>
    <x v="2"/>
    <x v="1"/>
    <x v="1"/>
    <n v="2"/>
    <n v="681.82"/>
    <n v="1363.64"/>
    <x v="0"/>
    <n v="2"/>
    <d v="2025-10-06T00:00:00"/>
    <n v="385"/>
    <x v="1"/>
    <n v="1"/>
    <d v="2025-04-13T00:00:00"/>
    <x v="0"/>
    <x v="0"/>
    <x v="0"/>
    <n v="335"/>
    <n v="0"/>
    <x v="1"/>
  </r>
  <r>
    <s v="C2912"/>
    <x v="1"/>
    <x v="1"/>
    <x v="2"/>
    <d v="2024-05-22T00:00:00"/>
    <s v="O6912"/>
    <d v="2024-08-21T00:00:00"/>
    <x v="1"/>
    <x v="1"/>
    <x v="0"/>
    <n v="5"/>
    <n v="297.54200000000003"/>
    <n v="1487.71"/>
    <x v="1"/>
    <n v="27"/>
    <d v="2024-11-12T00:00:00"/>
    <n v="445"/>
    <x v="1"/>
    <n v="3"/>
    <d v="2025-01-02T00:00:00"/>
    <x v="2"/>
    <x v="0"/>
    <x v="0"/>
    <n v="174"/>
    <n v="0"/>
    <x v="1"/>
  </r>
  <r>
    <s v="C2916"/>
    <x v="1"/>
    <x v="0"/>
    <x v="1"/>
    <d v="2025-07-07T00:00:00"/>
    <s v="O6916"/>
    <d v="2024-08-21T00:00:00"/>
    <x v="0"/>
    <x v="1"/>
    <x v="3"/>
    <n v="3"/>
    <n v="134.14666666666668"/>
    <n v="402.44"/>
    <x v="0"/>
    <n v="11"/>
    <d v="2025-05-31T00:00:00"/>
    <n v="164"/>
    <x v="0"/>
    <n v="3"/>
    <d v="2024-08-28T00:00:00"/>
    <x v="0"/>
    <x v="0"/>
    <x v="0"/>
    <n v="-37"/>
    <n v="1"/>
    <x v="1"/>
  </r>
  <r>
    <s v="C1306"/>
    <x v="1"/>
    <x v="2"/>
    <x v="1"/>
    <d v="2023-09-28T00:00:00"/>
    <s v="O5306"/>
    <d v="2024-08-22T00:00:00"/>
    <x v="3"/>
    <x v="3"/>
    <x v="3"/>
    <n v="2"/>
    <n v="247.625"/>
    <n v="495.25"/>
    <x v="1"/>
    <n v="30"/>
    <d v="2024-10-27T00:00:00"/>
    <n v="41"/>
    <x v="1"/>
    <n v="5"/>
    <d v="2024-11-29T00:00:00"/>
    <x v="2"/>
    <x v="1"/>
    <x v="0"/>
    <n v="395"/>
    <n v="0"/>
    <x v="1"/>
  </r>
  <r>
    <s v="C1428"/>
    <x v="2"/>
    <x v="1"/>
    <x v="3"/>
    <d v="2024-02-25T00:00:00"/>
    <s v="O5428"/>
    <d v="2024-08-22T00:00:00"/>
    <x v="3"/>
    <x v="1"/>
    <x v="3"/>
    <n v="3"/>
    <n v="297.84666666666664"/>
    <n v="893.54"/>
    <x v="0"/>
    <n v="38"/>
    <d v="2025-06-24T00:00:00"/>
    <n v="489"/>
    <x v="1"/>
    <n v="2"/>
    <d v="2025-01-18T00:00:00"/>
    <x v="0"/>
    <x v="1"/>
    <x v="0"/>
    <n v="485"/>
    <n v="0"/>
    <x v="1"/>
  </r>
  <r>
    <s v="C4520"/>
    <x v="0"/>
    <x v="2"/>
    <x v="4"/>
    <d v="2023-11-29T00:00:00"/>
    <s v="O8520"/>
    <d v="2024-08-22T00:00:00"/>
    <x v="2"/>
    <x v="1"/>
    <x v="0"/>
    <n v="2"/>
    <n v="302.20999999999998"/>
    <n v="604.41999999999996"/>
    <x v="2"/>
    <n v="37"/>
    <d v="2025-05-06T00:00:00"/>
    <n v="423"/>
    <x v="0"/>
    <n v="2"/>
    <d v="2024-08-27T00:00:00"/>
    <x v="0"/>
    <x v="1"/>
    <x v="0"/>
    <n v="524"/>
    <n v="1"/>
    <x v="1"/>
  </r>
  <r>
    <s v="C3852"/>
    <x v="2"/>
    <x v="0"/>
    <x v="3"/>
    <d v="2023-09-20T00:00:00"/>
    <s v="O7852"/>
    <d v="2024-08-22T00:00:00"/>
    <x v="1"/>
    <x v="2"/>
    <x v="2"/>
    <n v="1"/>
    <n v="1382.53"/>
    <n v="1382.53"/>
    <x v="1"/>
    <n v="20"/>
    <d v="2024-10-24T00:00:00"/>
    <n v="328"/>
    <x v="0"/>
    <n v="3"/>
    <d v="2025-02-18T00:00:00"/>
    <x v="0"/>
    <x v="1"/>
    <x v="0"/>
    <n v="400"/>
    <n v="1"/>
    <x v="1"/>
  </r>
  <r>
    <s v="C2934"/>
    <x v="2"/>
    <x v="1"/>
    <x v="3"/>
    <d v="2025-01-21T00:00:00"/>
    <s v="O6934"/>
    <d v="2024-08-22T00:00:00"/>
    <x v="1"/>
    <x v="0"/>
    <x v="0"/>
    <n v="2"/>
    <n v="534.79"/>
    <n v="1069.58"/>
    <x v="0"/>
    <n v="47"/>
    <d v="2025-05-28T00:00:00"/>
    <n v="51"/>
    <x v="0"/>
    <n v="2"/>
    <d v="2024-11-17T00:00:00"/>
    <x v="2"/>
    <x v="1"/>
    <x v="0"/>
    <n v="127"/>
    <n v="1"/>
    <x v="1"/>
  </r>
  <r>
    <s v="C4644"/>
    <x v="2"/>
    <x v="1"/>
    <x v="2"/>
    <d v="2023-09-21T00:00:00"/>
    <s v="O8644"/>
    <d v="2024-08-22T00:00:00"/>
    <x v="4"/>
    <x v="0"/>
    <x v="2"/>
    <n v="1"/>
    <n v="1122.32"/>
    <n v="1122.32"/>
    <x v="0"/>
    <n v="37"/>
    <d v="2025-06-05T00:00:00"/>
    <n v="402"/>
    <x v="0"/>
    <n v="4"/>
    <d v="2025-11-03T00:00:00"/>
    <x v="1"/>
    <x v="1"/>
    <x v="0"/>
    <n v="623"/>
    <n v="1"/>
    <x v="1"/>
  </r>
  <r>
    <s v="C5118"/>
    <x v="2"/>
    <x v="0"/>
    <x v="2"/>
    <d v="2023-10-30T00:00:00"/>
    <s v="O9118"/>
    <d v="2024-08-22T00:00:00"/>
    <x v="1"/>
    <x v="4"/>
    <x v="3"/>
    <n v="3"/>
    <n v="143.84"/>
    <n v="431.52"/>
    <x v="0"/>
    <n v="14"/>
    <d v="2025-01-23T00:00:00"/>
    <n v="292"/>
    <x v="1"/>
    <n v="5"/>
    <d v="2024-12-24T00:00:00"/>
    <x v="0"/>
    <x v="1"/>
    <x v="0"/>
    <n v="451"/>
    <n v="0"/>
    <x v="1"/>
  </r>
  <r>
    <s v="C3731"/>
    <x v="2"/>
    <x v="2"/>
    <x v="3"/>
    <d v="2023-12-17T00:00:00"/>
    <s v="O7731"/>
    <d v="2024-08-22T00:00:00"/>
    <x v="3"/>
    <x v="2"/>
    <x v="3"/>
    <n v="3"/>
    <n v="298.80666666666667"/>
    <n v="896.42"/>
    <x v="0"/>
    <n v="25"/>
    <d v="2024-12-27T00:00:00"/>
    <n v="471"/>
    <x v="0"/>
    <n v="3"/>
    <d v="2025-01-23T00:00:00"/>
    <x v="0"/>
    <x v="1"/>
    <x v="0"/>
    <n v="376"/>
    <n v="1"/>
    <x v="1"/>
  </r>
  <r>
    <s v="C3612"/>
    <x v="1"/>
    <x v="1"/>
    <x v="3"/>
    <d v="2024-06-16T00:00:00"/>
    <s v="O7612"/>
    <d v="2024-08-22T00:00:00"/>
    <x v="4"/>
    <x v="0"/>
    <x v="0"/>
    <n v="2"/>
    <n v="368.61500000000001"/>
    <n v="737.23"/>
    <x v="1"/>
    <n v="39"/>
    <d v="2025-10-04T00:00:00"/>
    <n v="28"/>
    <x v="1"/>
    <n v="3"/>
    <d v="2024-05-11T00:00:00"/>
    <x v="2"/>
    <x v="1"/>
    <x v="0"/>
    <n v="475"/>
    <n v="0"/>
    <x v="1"/>
  </r>
  <r>
    <s v="C5184"/>
    <x v="0"/>
    <x v="0"/>
    <x v="2"/>
    <d v="2023-11-16T00:00:00"/>
    <s v="O9184"/>
    <d v="2024-08-23T00:00:00"/>
    <x v="0"/>
    <x v="4"/>
    <x v="3"/>
    <n v="5"/>
    <n v="222.85"/>
    <n v="1114.25"/>
    <x v="1"/>
    <n v="26"/>
    <d v="2025-06-30T00:00:00"/>
    <n v="0"/>
    <x v="0"/>
    <n v="4"/>
    <d v="2024-09-16T00:00:00"/>
    <x v="2"/>
    <x v="2"/>
    <x v="0"/>
    <n v="592"/>
    <n v="1"/>
    <x v="1"/>
  </r>
  <r>
    <s v="C5626"/>
    <x v="2"/>
    <x v="2"/>
    <x v="0"/>
    <d v="2024-09-17T00:00:00"/>
    <s v="O9626"/>
    <d v="2024-08-23T00:00:00"/>
    <x v="4"/>
    <x v="2"/>
    <x v="3"/>
    <n v="1"/>
    <n v="981.21"/>
    <n v="981.21"/>
    <x v="1"/>
    <n v="8"/>
    <d v="2025-07-08T00:00:00"/>
    <n v="15"/>
    <x v="0"/>
    <n v="4"/>
    <d v="2025-01-08T00:00:00"/>
    <x v="2"/>
    <x v="2"/>
    <x v="0"/>
    <n v="294"/>
    <n v="1"/>
    <x v="1"/>
  </r>
  <r>
    <s v="C4024"/>
    <x v="0"/>
    <x v="2"/>
    <x v="2"/>
    <d v="2025-02-03T00:00:00"/>
    <s v="O8024"/>
    <d v="2024-08-23T00:00:00"/>
    <x v="3"/>
    <x v="4"/>
    <x v="4"/>
    <n v="4"/>
    <n v="345.64"/>
    <n v="1382.56"/>
    <x v="2"/>
    <n v="18"/>
    <d v="2024-10-12T00:00:00"/>
    <n v="452"/>
    <x v="0"/>
    <n v="2"/>
    <d v="2025-03-26T00:00:00"/>
    <x v="2"/>
    <x v="2"/>
    <x v="0"/>
    <n v="-114"/>
    <n v="1"/>
    <x v="1"/>
  </r>
  <r>
    <s v="C5875"/>
    <x v="1"/>
    <x v="1"/>
    <x v="4"/>
    <d v="2024-02-29T00:00:00"/>
    <s v="O9875"/>
    <d v="2024-08-23T00:00:00"/>
    <x v="0"/>
    <x v="1"/>
    <x v="0"/>
    <n v="4"/>
    <n v="266.14"/>
    <n v="1064.56"/>
    <x v="0"/>
    <n v="7"/>
    <d v="2024-09-24T00:00:00"/>
    <n v="148"/>
    <x v="0"/>
    <n v="3"/>
    <d v="2025-03-30T00:00:00"/>
    <x v="0"/>
    <x v="2"/>
    <x v="0"/>
    <n v="208"/>
    <n v="1"/>
    <x v="1"/>
  </r>
  <r>
    <s v="C5586"/>
    <x v="2"/>
    <x v="0"/>
    <x v="1"/>
    <d v="2025-08-20T00:00:00"/>
    <s v="O9586"/>
    <d v="2024-08-24T00:00:00"/>
    <x v="0"/>
    <x v="4"/>
    <x v="2"/>
    <n v="3"/>
    <n v="202.53333333333333"/>
    <n v="607.6"/>
    <x v="0"/>
    <n v="9"/>
    <d v="2025-04-15T00:00:00"/>
    <n v="373"/>
    <x v="0"/>
    <n v="1"/>
    <d v="2025-06-07T00:00:00"/>
    <x v="2"/>
    <x v="3"/>
    <x v="0"/>
    <n v="-127"/>
    <n v="1"/>
    <x v="1"/>
  </r>
  <r>
    <s v="C6948"/>
    <x v="0"/>
    <x v="1"/>
    <x v="2"/>
    <d v="2025-05-25T00:00:00"/>
    <s v="O10948"/>
    <d v="2024-08-24T00:00:00"/>
    <x v="4"/>
    <x v="0"/>
    <x v="1"/>
    <n v="5"/>
    <n v="244.01"/>
    <n v="1220.05"/>
    <x v="0"/>
    <n v="48"/>
    <d v="2025-09-01T00:00:00"/>
    <n v="189"/>
    <x v="1"/>
    <n v="3"/>
    <d v="2024-08-09T00:00:00"/>
    <x v="0"/>
    <x v="3"/>
    <x v="0"/>
    <n v="99"/>
    <n v="0"/>
    <x v="1"/>
  </r>
  <r>
    <s v="C1235"/>
    <x v="0"/>
    <x v="0"/>
    <x v="1"/>
    <d v="2025-05-19T00:00:00"/>
    <s v="O5235"/>
    <d v="2024-08-24T00:00:00"/>
    <x v="4"/>
    <x v="1"/>
    <x v="3"/>
    <n v="2"/>
    <n v="470.39"/>
    <n v="940.78"/>
    <x v="1"/>
    <n v="34"/>
    <d v="2024-03-09T00:00:00"/>
    <n v="75"/>
    <x v="0"/>
    <n v="2"/>
    <d v="2025-06-27T00:00:00"/>
    <x v="1"/>
    <x v="3"/>
    <x v="0"/>
    <n v="-436"/>
    <n v="1"/>
    <x v="1"/>
  </r>
  <r>
    <s v="C2879"/>
    <x v="1"/>
    <x v="2"/>
    <x v="3"/>
    <d v="2025-08-19T00:00:00"/>
    <s v="O6879"/>
    <d v="2024-08-24T00:00:00"/>
    <x v="0"/>
    <x v="3"/>
    <x v="2"/>
    <n v="5"/>
    <n v="45.826000000000001"/>
    <n v="229.13"/>
    <x v="1"/>
    <n v="39"/>
    <d v="2025-03-29T00:00:00"/>
    <n v="435"/>
    <x v="1"/>
    <n v="4"/>
    <d v="2025-05-31T00:00:00"/>
    <x v="2"/>
    <x v="3"/>
    <x v="0"/>
    <n v="-143"/>
    <n v="0"/>
    <x v="1"/>
  </r>
  <r>
    <s v="C1625"/>
    <x v="1"/>
    <x v="0"/>
    <x v="3"/>
    <d v="2025-12-07T00:00:00"/>
    <s v="O5625"/>
    <d v="2024-08-24T00:00:00"/>
    <x v="1"/>
    <x v="4"/>
    <x v="1"/>
    <n v="4"/>
    <n v="213.0025"/>
    <n v="852.01"/>
    <x v="1"/>
    <n v="8"/>
    <d v="2024-12-16T00:00:00"/>
    <n v="161"/>
    <x v="1"/>
    <n v="4"/>
    <d v="2025-10-04T00:00:00"/>
    <x v="2"/>
    <x v="3"/>
    <x v="0"/>
    <n v="-356"/>
    <n v="0"/>
    <x v="1"/>
  </r>
  <r>
    <s v="C4333"/>
    <x v="0"/>
    <x v="0"/>
    <x v="4"/>
    <d v="2023-05-12T00:00:00"/>
    <s v="O8333"/>
    <d v="2024-08-24T00:00:00"/>
    <x v="2"/>
    <x v="4"/>
    <x v="3"/>
    <n v="5"/>
    <n v="170.292"/>
    <n v="851.46"/>
    <x v="1"/>
    <n v="3"/>
    <d v="2024-10-27T00:00:00"/>
    <n v="195"/>
    <x v="1"/>
    <n v="4"/>
    <d v="2025-07-08T00:00:00"/>
    <x v="2"/>
    <x v="3"/>
    <x v="0"/>
    <n v="534"/>
    <n v="0"/>
    <x v="1"/>
  </r>
  <r>
    <s v="C1752"/>
    <x v="0"/>
    <x v="1"/>
    <x v="2"/>
    <d v="2024-02-28T00:00:00"/>
    <s v="O5752"/>
    <d v="2024-08-25T00:00:00"/>
    <x v="3"/>
    <x v="4"/>
    <x v="4"/>
    <n v="4"/>
    <n v="162.8425"/>
    <n v="651.37"/>
    <x v="2"/>
    <n v="24"/>
    <d v="2024-09-12T00:00:00"/>
    <n v="71"/>
    <x v="1"/>
    <n v="1"/>
    <d v="2024-09-29T00:00:00"/>
    <x v="0"/>
    <x v="4"/>
    <x v="0"/>
    <n v="197"/>
    <n v="0"/>
    <x v="1"/>
  </r>
  <r>
    <s v="C6020"/>
    <x v="1"/>
    <x v="2"/>
    <x v="1"/>
    <d v="2023-12-23T00:00:00"/>
    <s v="O10020"/>
    <d v="2024-08-25T00:00:00"/>
    <x v="3"/>
    <x v="0"/>
    <x v="0"/>
    <n v="3"/>
    <n v="306.40333333333336"/>
    <n v="919.21"/>
    <x v="1"/>
    <n v="4"/>
    <d v="2025-07-31T00:00:00"/>
    <n v="131"/>
    <x v="1"/>
    <n v="5"/>
    <d v="2025-07-22T00:00:00"/>
    <x v="2"/>
    <x v="4"/>
    <x v="0"/>
    <n v="586"/>
    <n v="0"/>
    <x v="1"/>
  </r>
  <r>
    <s v="C5969"/>
    <x v="0"/>
    <x v="0"/>
    <x v="2"/>
    <d v="2025-05-23T00:00:00"/>
    <s v="O9969"/>
    <d v="2024-08-25T00:00:00"/>
    <x v="2"/>
    <x v="0"/>
    <x v="4"/>
    <n v="5"/>
    <n v="91.328000000000003"/>
    <n v="456.64"/>
    <x v="2"/>
    <n v="41"/>
    <d v="2025-04-02T00:00:00"/>
    <n v="273"/>
    <x v="0"/>
    <n v="2"/>
    <d v="2025-02-20T00:00:00"/>
    <x v="2"/>
    <x v="4"/>
    <x v="0"/>
    <n v="-51"/>
    <n v="1"/>
    <x v="1"/>
  </r>
  <r>
    <s v="C1069"/>
    <x v="0"/>
    <x v="2"/>
    <x v="3"/>
    <d v="2024-06-20T00:00:00"/>
    <s v="O5069"/>
    <d v="2024-08-25T00:00:00"/>
    <x v="4"/>
    <x v="2"/>
    <x v="3"/>
    <n v="4"/>
    <n v="194.57749999999999"/>
    <n v="778.31"/>
    <x v="0"/>
    <n v="32"/>
    <d v="2025-08-08T00:00:00"/>
    <n v="52"/>
    <x v="0"/>
    <n v="2"/>
    <d v="2025-07-05T00:00:00"/>
    <x v="2"/>
    <x v="4"/>
    <x v="0"/>
    <n v="414"/>
    <n v="1"/>
    <x v="1"/>
  </r>
  <r>
    <s v="C5201"/>
    <x v="1"/>
    <x v="1"/>
    <x v="3"/>
    <d v="2025-12-06T00:00:00"/>
    <s v="O9201"/>
    <d v="2024-08-25T00:00:00"/>
    <x v="3"/>
    <x v="0"/>
    <x v="2"/>
    <n v="1"/>
    <n v="819.41"/>
    <n v="819.41"/>
    <x v="0"/>
    <n v="24"/>
    <d v="2025-10-05T00:00:00"/>
    <n v="417"/>
    <x v="0"/>
    <n v="4"/>
    <d v="2024-11-13T00:00:00"/>
    <x v="0"/>
    <x v="4"/>
    <x v="0"/>
    <n v="-62"/>
    <n v="1"/>
    <x v="1"/>
  </r>
  <r>
    <s v="C3873"/>
    <x v="0"/>
    <x v="2"/>
    <x v="0"/>
    <d v="2023-12-21T00:00:00"/>
    <s v="O7873"/>
    <d v="2024-08-25T00:00:00"/>
    <x v="1"/>
    <x v="2"/>
    <x v="1"/>
    <n v="5"/>
    <n v="172.47"/>
    <n v="862.35"/>
    <x v="2"/>
    <n v="39"/>
    <d v="2025-03-22T00:00:00"/>
    <n v="131"/>
    <x v="0"/>
    <n v="3"/>
    <d v="2025-04-27T00:00:00"/>
    <x v="1"/>
    <x v="4"/>
    <x v="0"/>
    <n v="457"/>
    <n v="1"/>
    <x v="1"/>
  </r>
  <r>
    <s v="C4918"/>
    <x v="1"/>
    <x v="2"/>
    <x v="1"/>
    <d v="2023-10-17T00:00:00"/>
    <s v="O8918"/>
    <d v="2024-08-25T00:00:00"/>
    <x v="4"/>
    <x v="0"/>
    <x v="2"/>
    <n v="5"/>
    <n v="198.374"/>
    <n v="991.87"/>
    <x v="0"/>
    <n v="13"/>
    <d v="2024-11-19T00:00:00"/>
    <n v="303"/>
    <x v="1"/>
    <n v="3"/>
    <d v="2024-10-28T00:00:00"/>
    <x v="1"/>
    <x v="4"/>
    <x v="0"/>
    <n v="399"/>
    <n v="0"/>
    <x v="1"/>
  </r>
  <r>
    <s v="C3566"/>
    <x v="2"/>
    <x v="1"/>
    <x v="4"/>
    <d v="2025-03-01T00:00:00"/>
    <s v="O7566"/>
    <d v="2024-08-25T00:00:00"/>
    <x v="1"/>
    <x v="0"/>
    <x v="0"/>
    <n v="3"/>
    <n v="172.19333333333336"/>
    <n v="516.58000000000004"/>
    <x v="0"/>
    <n v="20"/>
    <d v="2025-03-22T00:00:00"/>
    <n v="209"/>
    <x v="0"/>
    <n v="5"/>
    <d v="2024-03-12T00:00:00"/>
    <x v="2"/>
    <x v="4"/>
    <x v="0"/>
    <n v="21"/>
    <n v="1"/>
    <x v="1"/>
  </r>
  <r>
    <s v="C1873"/>
    <x v="2"/>
    <x v="2"/>
    <x v="1"/>
    <d v="2025-01-26T00:00:00"/>
    <s v="O5873"/>
    <d v="2024-08-25T00:00:00"/>
    <x v="3"/>
    <x v="3"/>
    <x v="0"/>
    <n v="5"/>
    <n v="22.277999999999999"/>
    <n v="111.39"/>
    <x v="0"/>
    <n v="11"/>
    <d v="2024-11-09T00:00:00"/>
    <n v="408"/>
    <x v="1"/>
    <n v="4"/>
    <d v="2025-06-14T00:00:00"/>
    <x v="0"/>
    <x v="4"/>
    <x v="0"/>
    <n v="-78"/>
    <n v="0"/>
    <x v="1"/>
  </r>
  <r>
    <s v="C2262"/>
    <x v="2"/>
    <x v="0"/>
    <x v="4"/>
    <d v="2023-05-09T00:00:00"/>
    <s v="O6262"/>
    <d v="2024-08-25T00:00:00"/>
    <x v="3"/>
    <x v="0"/>
    <x v="2"/>
    <n v="1"/>
    <n v="119.72"/>
    <n v="119.72"/>
    <x v="1"/>
    <n v="2"/>
    <d v="2024-09-25T00:00:00"/>
    <n v="302"/>
    <x v="0"/>
    <n v="5"/>
    <d v="2024-07-11T00:00:00"/>
    <x v="1"/>
    <x v="4"/>
    <x v="0"/>
    <n v="505"/>
    <n v="1"/>
    <x v="1"/>
  </r>
  <r>
    <s v="C6075"/>
    <x v="0"/>
    <x v="0"/>
    <x v="4"/>
    <d v="2023-12-11T00:00:00"/>
    <s v="O10075"/>
    <d v="2024-08-25T00:00:00"/>
    <x v="0"/>
    <x v="3"/>
    <x v="3"/>
    <n v="3"/>
    <n v="479.55666666666667"/>
    <n v="1438.67"/>
    <x v="1"/>
    <n v="25"/>
    <d v="2024-11-17T00:00:00"/>
    <n v="266"/>
    <x v="1"/>
    <n v="1"/>
    <d v="2024-11-17T00:00:00"/>
    <x v="2"/>
    <x v="4"/>
    <x v="0"/>
    <n v="342"/>
    <n v="0"/>
    <x v="1"/>
  </r>
  <r>
    <s v="C2395"/>
    <x v="0"/>
    <x v="0"/>
    <x v="0"/>
    <d v="2025-05-05T00:00:00"/>
    <s v="O6395"/>
    <d v="2024-08-25T00:00:00"/>
    <x v="2"/>
    <x v="4"/>
    <x v="1"/>
    <n v="1"/>
    <n v="1289.8"/>
    <n v="1289.8"/>
    <x v="0"/>
    <n v="28"/>
    <d v="2025-06-07T00:00:00"/>
    <n v="459"/>
    <x v="1"/>
    <n v="3"/>
    <d v="2025-08-08T00:00:00"/>
    <x v="1"/>
    <x v="4"/>
    <x v="0"/>
    <n v="33"/>
    <n v="0"/>
    <x v="1"/>
  </r>
  <r>
    <s v="C5236"/>
    <x v="1"/>
    <x v="0"/>
    <x v="3"/>
    <d v="2025-10-02T00:00:00"/>
    <s v="O9236"/>
    <d v="2024-08-25T00:00:00"/>
    <x v="3"/>
    <x v="3"/>
    <x v="0"/>
    <n v="1"/>
    <n v="1138.1500000000001"/>
    <n v="1138.1500000000001"/>
    <x v="0"/>
    <n v="10"/>
    <d v="2025-01-27T00:00:00"/>
    <n v="101"/>
    <x v="0"/>
    <n v="3"/>
    <d v="2024-08-29T00:00:00"/>
    <x v="2"/>
    <x v="4"/>
    <x v="0"/>
    <n v="-248"/>
    <n v="1"/>
    <x v="1"/>
  </r>
  <r>
    <s v="C1663"/>
    <x v="2"/>
    <x v="0"/>
    <x v="3"/>
    <d v="2025-02-14T00:00:00"/>
    <s v="O5663"/>
    <d v="2024-08-25T00:00:00"/>
    <x v="1"/>
    <x v="3"/>
    <x v="2"/>
    <n v="1"/>
    <n v="121.23"/>
    <n v="121.23"/>
    <x v="2"/>
    <n v="27"/>
    <d v="2025-04-16T00:00:00"/>
    <n v="481"/>
    <x v="1"/>
    <n v="2"/>
    <d v="2025-01-02T00:00:00"/>
    <x v="0"/>
    <x v="4"/>
    <x v="0"/>
    <n v="61"/>
    <n v="0"/>
    <x v="1"/>
  </r>
  <r>
    <s v="C5920"/>
    <x v="2"/>
    <x v="0"/>
    <x v="3"/>
    <d v="2024-04-15T00:00:00"/>
    <s v="O9920"/>
    <d v="2024-08-25T00:00:00"/>
    <x v="4"/>
    <x v="0"/>
    <x v="2"/>
    <n v="5"/>
    <n v="123.396"/>
    <n v="616.98"/>
    <x v="2"/>
    <n v="26"/>
    <d v="2024-09-22T00:00:00"/>
    <n v="9"/>
    <x v="1"/>
    <n v="2"/>
    <d v="2025-05-23T00:00:00"/>
    <x v="0"/>
    <x v="4"/>
    <x v="0"/>
    <n v="160"/>
    <n v="0"/>
    <x v="1"/>
  </r>
  <r>
    <s v="C3659"/>
    <x v="2"/>
    <x v="1"/>
    <x v="0"/>
    <d v="2024-03-19T00:00:00"/>
    <s v="O7659"/>
    <d v="2024-08-26T00:00:00"/>
    <x v="0"/>
    <x v="4"/>
    <x v="1"/>
    <n v="2"/>
    <n v="241.245"/>
    <n v="482.49"/>
    <x v="1"/>
    <n v="18"/>
    <d v="2024-06-12T00:00:00"/>
    <n v="323"/>
    <x v="1"/>
    <n v="3"/>
    <d v="2025-08-01T00:00:00"/>
    <x v="1"/>
    <x v="5"/>
    <x v="0"/>
    <n v="85"/>
    <n v="0"/>
    <x v="1"/>
  </r>
  <r>
    <s v="C2278"/>
    <x v="1"/>
    <x v="0"/>
    <x v="2"/>
    <d v="2024-04-13T00:00:00"/>
    <s v="O6278"/>
    <d v="2024-08-26T00:00:00"/>
    <x v="1"/>
    <x v="3"/>
    <x v="2"/>
    <n v="4"/>
    <n v="252.11500000000001"/>
    <n v="1008.46"/>
    <x v="1"/>
    <n v="10"/>
    <d v="2025-12-02T00:00:00"/>
    <n v="490"/>
    <x v="1"/>
    <n v="2"/>
    <d v="2025-03-26T00:00:00"/>
    <x v="1"/>
    <x v="5"/>
    <x v="0"/>
    <n v="598"/>
    <n v="0"/>
    <x v="1"/>
  </r>
  <r>
    <s v="C6336"/>
    <x v="2"/>
    <x v="1"/>
    <x v="4"/>
    <d v="2024-03-15T00:00:00"/>
    <s v="O10336"/>
    <d v="2024-08-26T00:00:00"/>
    <x v="1"/>
    <x v="2"/>
    <x v="2"/>
    <n v="3"/>
    <n v="308.67333333333335"/>
    <n v="926.02"/>
    <x v="1"/>
    <n v="45"/>
    <d v="2025-04-06T00:00:00"/>
    <n v="79"/>
    <x v="0"/>
    <n v="1"/>
    <d v="2024-12-24T00:00:00"/>
    <x v="0"/>
    <x v="5"/>
    <x v="0"/>
    <n v="387"/>
    <n v="1"/>
    <x v="1"/>
  </r>
  <r>
    <s v="C5880"/>
    <x v="2"/>
    <x v="1"/>
    <x v="0"/>
    <d v="2023-12-10T00:00:00"/>
    <s v="O9880"/>
    <d v="2024-08-26T00:00:00"/>
    <x v="3"/>
    <x v="0"/>
    <x v="3"/>
    <n v="5"/>
    <n v="71.62"/>
    <n v="358.1"/>
    <x v="1"/>
    <n v="22"/>
    <d v="2024-08-22T00:00:00"/>
    <n v="186"/>
    <x v="1"/>
    <n v="1"/>
    <d v="2024-04-12T00:00:00"/>
    <x v="2"/>
    <x v="5"/>
    <x v="0"/>
    <n v="256"/>
    <n v="0"/>
    <x v="1"/>
  </r>
  <r>
    <s v="C4115"/>
    <x v="2"/>
    <x v="0"/>
    <x v="1"/>
    <d v="2024-07-30T00:00:00"/>
    <s v="O8115"/>
    <d v="2024-08-26T00:00:00"/>
    <x v="4"/>
    <x v="3"/>
    <x v="4"/>
    <n v="3"/>
    <n v="165.28"/>
    <n v="495.84"/>
    <x v="2"/>
    <n v="27"/>
    <d v="2024-07-11T00:00:00"/>
    <n v="41"/>
    <x v="1"/>
    <n v="2"/>
    <d v="2025-07-25T00:00:00"/>
    <x v="0"/>
    <x v="5"/>
    <x v="0"/>
    <n v="-19"/>
    <n v="0"/>
    <x v="1"/>
  </r>
  <r>
    <s v="C5091"/>
    <x v="1"/>
    <x v="1"/>
    <x v="2"/>
    <d v="2024-04-11T00:00:00"/>
    <s v="O9091"/>
    <d v="2024-08-26T00:00:00"/>
    <x v="4"/>
    <x v="0"/>
    <x v="3"/>
    <n v="5"/>
    <n v="245.24799999999999"/>
    <n v="1226.24"/>
    <x v="1"/>
    <n v="39"/>
    <d v="2025-07-16T00:00:00"/>
    <n v="234"/>
    <x v="1"/>
    <n v="3"/>
    <d v="2025-03-04T00:00:00"/>
    <x v="1"/>
    <x v="5"/>
    <x v="0"/>
    <n v="461"/>
    <n v="0"/>
    <x v="1"/>
  </r>
  <r>
    <s v="C6011"/>
    <x v="0"/>
    <x v="2"/>
    <x v="0"/>
    <d v="2024-11-16T00:00:00"/>
    <s v="O10011"/>
    <d v="2024-08-27T00:00:00"/>
    <x v="4"/>
    <x v="1"/>
    <x v="3"/>
    <n v="4"/>
    <n v="354.57749999999999"/>
    <n v="1418.31"/>
    <x v="1"/>
    <n v="7"/>
    <d v="2024-09-28T00:00:00"/>
    <n v="441"/>
    <x v="1"/>
    <n v="5"/>
    <d v="2025-12-04T00:00:00"/>
    <x v="1"/>
    <x v="6"/>
    <x v="0"/>
    <n v="-49"/>
    <n v="0"/>
    <x v="1"/>
  </r>
  <r>
    <s v="C1408"/>
    <x v="0"/>
    <x v="2"/>
    <x v="4"/>
    <d v="2025-12-06T00:00:00"/>
    <s v="O5408"/>
    <d v="2024-08-27T00:00:00"/>
    <x v="1"/>
    <x v="1"/>
    <x v="4"/>
    <n v="4"/>
    <n v="332.78750000000002"/>
    <n v="1331.15"/>
    <x v="0"/>
    <n v="27"/>
    <d v="2025-03-04T00:00:00"/>
    <n v="28"/>
    <x v="1"/>
    <n v="1"/>
    <d v="2024-09-20T00:00:00"/>
    <x v="2"/>
    <x v="6"/>
    <x v="0"/>
    <n v="-277"/>
    <n v="0"/>
    <x v="1"/>
  </r>
  <r>
    <s v="C5796"/>
    <x v="1"/>
    <x v="0"/>
    <x v="4"/>
    <d v="2024-01-16T00:00:00"/>
    <s v="O9796"/>
    <d v="2024-08-27T00:00:00"/>
    <x v="1"/>
    <x v="2"/>
    <x v="3"/>
    <n v="3"/>
    <n v="81.456666666666663"/>
    <n v="244.37"/>
    <x v="0"/>
    <n v="38"/>
    <d v="2025-11-03T00:00:00"/>
    <n v="370"/>
    <x v="1"/>
    <n v="5"/>
    <d v="2025-04-21T00:00:00"/>
    <x v="0"/>
    <x v="6"/>
    <x v="0"/>
    <n v="657"/>
    <n v="0"/>
    <x v="1"/>
  </r>
  <r>
    <s v="C4337"/>
    <x v="0"/>
    <x v="0"/>
    <x v="1"/>
    <d v="2024-12-02T00:00:00"/>
    <s v="O8337"/>
    <d v="2024-08-27T00:00:00"/>
    <x v="0"/>
    <x v="2"/>
    <x v="2"/>
    <n v="1"/>
    <n v="1415.56"/>
    <n v="1415.56"/>
    <x v="2"/>
    <n v="6"/>
    <d v="2024-08-27T00:00:00"/>
    <n v="23"/>
    <x v="1"/>
    <n v="3"/>
    <d v="2025-03-22T00:00:00"/>
    <x v="1"/>
    <x v="6"/>
    <x v="0"/>
    <n v="-97"/>
    <n v="0"/>
    <x v="1"/>
  </r>
  <r>
    <s v="C6539"/>
    <x v="0"/>
    <x v="1"/>
    <x v="4"/>
    <d v="2024-02-25T00:00:00"/>
    <s v="O10539"/>
    <d v="2024-08-27T00:00:00"/>
    <x v="0"/>
    <x v="0"/>
    <x v="4"/>
    <n v="3"/>
    <n v="151.64000000000001"/>
    <n v="454.92"/>
    <x v="2"/>
    <n v="22"/>
    <d v="2024-07-12T00:00:00"/>
    <n v="253"/>
    <x v="1"/>
    <n v="1"/>
    <d v="2025-06-14T00:00:00"/>
    <x v="0"/>
    <x v="6"/>
    <x v="0"/>
    <n v="138"/>
    <n v="0"/>
    <x v="1"/>
  </r>
  <r>
    <s v="C1172"/>
    <x v="1"/>
    <x v="2"/>
    <x v="3"/>
    <d v="2025-02-23T00:00:00"/>
    <s v="O5172"/>
    <d v="2024-08-27T00:00:00"/>
    <x v="0"/>
    <x v="4"/>
    <x v="3"/>
    <n v="4"/>
    <n v="115.84"/>
    <n v="463.36"/>
    <x v="0"/>
    <n v="23"/>
    <d v="2025-09-06T00:00:00"/>
    <n v="99"/>
    <x v="1"/>
    <n v="5"/>
    <d v="2025-04-19T00:00:00"/>
    <x v="1"/>
    <x v="6"/>
    <x v="0"/>
    <n v="195"/>
    <n v="0"/>
    <x v="1"/>
  </r>
  <r>
    <s v="C5493"/>
    <x v="0"/>
    <x v="0"/>
    <x v="0"/>
    <d v="2024-06-29T00:00:00"/>
    <s v="O9493"/>
    <d v="2024-08-27T00:00:00"/>
    <x v="1"/>
    <x v="3"/>
    <x v="0"/>
    <n v="4"/>
    <n v="311.07"/>
    <n v="1244.28"/>
    <x v="2"/>
    <n v="25"/>
    <d v="2025-04-16T00:00:00"/>
    <n v="240"/>
    <x v="0"/>
    <n v="3"/>
    <d v="2025-03-18T00:00:00"/>
    <x v="1"/>
    <x v="6"/>
    <x v="0"/>
    <n v="291"/>
    <n v="1"/>
    <x v="1"/>
  </r>
  <r>
    <s v="C4575"/>
    <x v="2"/>
    <x v="1"/>
    <x v="3"/>
    <d v="2024-04-30T00:00:00"/>
    <s v="O8575"/>
    <d v="2024-08-27T00:00:00"/>
    <x v="4"/>
    <x v="3"/>
    <x v="2"/>
    <n v="4"/>
    <n v="167.685"/>
    <n v="670.74"/>
    <x v="2"/>
    <n v="6"/>
    <d v="2025-01-02T00:00:00"/>
    <n v="94"/>
    <x v="0"/>
    <n v="4"/>
    <d v="2025-08-19T00:00:00"/>
    <x v="2"/>
    <x v="6"/>
    <x v="0"/>
    <n v="247"/>
    <n v="1"/>
    <x v="1"/>
  </r>
  <r>
    <s v="C1657"/>
    <x v="0"/>
    <x v="0"/>
    <x v="3"/>
    <d v="2024-03-27T00:00:00"/>
    <s v="O5657"/>
    <d v="2024-08-27T00:00:00"/>
    <x v="2"/>
    <x v="3"/>
    <x v="1"/>
    <n v="3"/>
    <n v="318.23666666666668"/>
    <n v="954.71"/>
    <x v="2"/>
    <n v="8"/>
    <d v="2025-01-08T00:00:00"/>
    <n v="249"/>
    <x v="0"/>
    <n v="1"/>
    <d v="2024-12-30T00:00:00"/>
    <x v="0"/>
    <x v="6"/>
    <x v="0"/>
    <n v="287"/>
    <n v="1"/>
    <x v="1"/>
  </r>
  <r>
    <s v="C4013"/>
    <x v="1"/>
    <x v="1"/>
    <x v="4"/>
    <d v="2024-01-12T00:00:00"/>
    <s v="O8013"/>
    <d v="2024-08-28T00:00:00"/>
    <x v="4"/>
    <x v="2"/>
    <x v="0"/>
    <n v="5"/>
    <n v="255.80199999999999"/>
    <n v="1279.01"/>
    <x v="0"/>
    <n v="25"/>
    <d v="2025-05-05T00:00:00"/>
    <n v="132"/>
    <x v="1"/>
    <n v="2"/>
    <d v="2025-05-06T00:00:00"/>
    <x v="0"/>
    <x v="0"/>
    <x v="0"/>
    <n v="479"/>
    <n v="0"/>
    <x v="1"/>
  </r>
  <r>
    <s v="C5682"/>
    <x v="1"/>
    <x v="2"/>
    <x v="0"/>
    <d v="2024-06-03T00:00:00"/>
    <s v="O9682"/>
    <d v="2024-08-28T00:00:00"/>
    <x v="1"/>
    <x v="1"/>
    <x v="3"/>
    <n v="1"/>
    <n v="1392.6"/>
    <n v="1392.6"/>
    <x v="2"/>
    <n v="6"/>
    <d v="2025-08-03T00:00:00"/>
    <n v="182"/>
    <x v="1"/>
    <n v="4"/>
    <d v="2025-06-24T00:00:00"/>
    <x v="1"/>
    <x v="0"/>
    <x v="0"/>
    <n v="426"/>
    <n v="0"/>
    <x v="1"/>
  </r>
  <r>
    <s v="C5754"/>
    <x v="1"/>
    <x v="1"/>
    <x v="0"/>
    <d v="2024-03-31T00:00:00"/>
    <s v="O9754"/>
    <d v="2024-08-28T00:00:00"/>
    <x v="3"/>
    <x v="1"/>
    <x v="3"/>
    <n v="1"/>
    <n v="1229.0999999999999"/>
    <n v="1229.0999999999999"/>
    <x v="1"/>
    <n v="18"/>
    <d v="2025-04-17T00:00:00"/>
    <n v="100"/>
    <x v="1"/>
    <n v="5"/>
    <d v="2024-10-24T00:00:00"/>
    <x v="0"/>
    <x v="0"/>
    <x v="0"/>
    <n v="382"/>
    <n v="0"/>
    <x v="1"/>
  </r>
  <r>
    <s v="C2187"/>
    <x v="2"/>
    <x v="1"/>
    <x v="2"/>
    <d v="2024-12-22T00:00:00"/>
    <s v="O6187"/>
    <d v="2024-08-28T00:00:00"/>
    <x v="4"/>
    <x v="0"/>
    <x v="4"/>
    <n v="1"/>
    <n v="1061.75"/>
    <n v="1061.75"/>
    <x v="1"/>
    <n v="41"/>
    <d v="2025-04-07T00:00:00"/>
    <n v="365"/>
    <x v="1"/>
    <n v="2"/>
    <d v="2025-03-13T00:00:00"/>
    <x v="1"/>
    <x v="0"/>
    <x v="0"/>
    <n v="106"/>
    <n v="0"/>
    <x v="1"/>
  </r>
  <r>
    <s v="C6499"/>
    <x v="2"/>
    <x v="2"/>
    <x v="3"/>
    <d v="2024-04-08T00:00:00"/>
    <s v="O10499"/>
    <d v="2024-08-28T00:00:00"/>
    <x v="4"/>
    <x v="4"/>
    <x v="3"/>
    <n v="3"/>
    <n v="271.80333333333334"/>
    <n v="815.41"/>
    <x v="1"/>
    <n v="18"/>
    <d v="2025-09-03T00:00:00"/>
    <n v="355"/>
    <x v="0"/>
    <n v="4"/>
    <d v="2025-05-18T00:00:00"/>
    <x v="1"/>
    <x v="0"/>
    <x v="0"/>
    <n v="513"/>
    <n v="1"/>
    <x v="1"/>
  </r>
  <r>
    <s v="C1882"/>
    <x v="0"/>
    <x v="0"/>
    <x v="2"/>
    <d v="2024-10-25T00:00:00"/>
    <s v="O5882"/>
    <d v="2024-08-28T00:00:00"/>
    <x v="3"/>
    <x v="1"/>
    <x v="2"/>
    <n v="4"/>
    <n v="161.33000000000001"/>
    <n v="645.32000000000005"/>
    <x v="1"/>
    <n v="26"/>
    <d v="2025-04-15T00:00:00"/>
    <n v="168"/>
    <x v="1"/>
    <n v="3"/>
    <d v="2024-05-11T00:00:00"/>
    <x v="0"/>
    <x v="0"/>
    <x v="0"/>
    <n v="172"/>
    <n v="0"/>
    <x v="1"/>
  </r>
  <r>
    <s v="C6736"/>
    <x v="1"/>
    <x v="1"/>
    <x v="4"/>
    <d v="2024-05-01T00:00:00"/>
    <s v="O10736"/>
    <d v="2024-08-28T00:00:00"/>
    <x v="3"/>
    <x v="4"/>
    <x v="4"/>
    <n v="2"/>
    <n v="342.875"/>
    <n v="685.75"/>
    <x v="1"/>
    <n v="6"/>
    <d v="2025-06-25T00:00:00"/>
    <n v="236"/>
    <x v="0"/>
    <n v="3"/>
    <d v="2025-03-24T00:00:00"/>
    <x v="2"/>
    <x v="0"/>
    <x v="0"/>
    <n v="420"/>
    <n v="1"/>
    <x v="1"/>
  </r>
  <r>
    <s v="C4704"/>
    <x v="0"/>
    <x v="1"/>
    <x v="0"/>
    <d v="2025-04-29T00:00:00"/>
    <s v="O8704"/>
    <d v="2024-08-28T00:00:00"/>
    <x v="0"/>
    <x v="2"/>
    <x v="2"/>
    <n v="1"/>
    <n v="1388.82"/>
    <n v="1388.82"/>
    <x v="2"/>
    <n v="4"/>
    <d v="2024-08-24T00:00:00"/>
    <n v="192"/>
    <x v="1"/>
    <n v="1"/>
    <d v="2025-07-29T00:00:00"/>
    <x v="0"/>
    <x v="0"/>
    <x v="0"/>
    <n v="-248"/>
    <n v="0"/>
    <x v="1"/>
  </r>
  <r>
    <s v="C1418"/>
    <x v="0"/>
    <x v="2"/>
    <x v="2"/>
    <d v="2024-05-07T00:00:00"/>
    <s v="O5418"/>
    <d v="2024-08-28T00:00:00"/>
    <x v="2"/>
    <x v="4"/>
    <x v="3"/>
    <n v="2"/>
    <n v="241.28"/>
    <n v="482.56"/>
    <x v="0"/>
    <n v="39"/>
    <d v="2024-09-09T00:00:00"/>
    <n v="455"/>
    <x v="1"/>
    <n v="2"/>
    <d v="2025-02-14T00:00:00"/>
    <x v="1"/>
    <x v="0"/>
    <x v="0"/>
    <n v="125"/>
    <n v="0"/>
    <x v="1"/>
  </r>
  <r>
    <s v="C2120"/>
    <x v="0"/>
    <x v="0"/>
    <x v="1"/>
    <d v="2023-08-27T00:00:00"/>
    <s v="O6120"/>
    <d v="2024-08-29T00:00:00"/>
    <x v="1"/>
    <x v="1"/>
    <x v="0"/>
    <n v="1"/>
    <n v="467.23"/>
    <n v="467.23"/>
    <x v="2"/>
    <n v="8"/>
    <d v="2024-12-11T00:00:00"/>
    <n v="70"/>
    <x v="0"/>
    <n v="3"/>
    <d v="2025-10-08T00:00:00"/>
    <x v="0"/>
    <x v="1"/>
    <x v="0"/>
    <n v="472"/>
    <n v="1"/>
    <x v="1"/>
  </r>
  <r>
    <s v="C1723"/>
    <x v="1"/>
    <x v="0"/>
    <x v="4"/>
    <d v="2024-07-21T00:00:00"/>
    <s v="O5723"/>
    <d v="2024-08-29T00:00:00"/>
    <x v="3"/>
    <x v="4"/>
    <x v="3"/>
    <n v="2"/>
    <n v="702.37"/>
    <n v="1404.74"/>
    <x v="1"/>
    <n v="21"/>
    <d v="2024-09-09T00:00:00"/>
    <n v="166"/>
    <x v="1"/>
    <n v="3"/>
    <d v="2024-09-11T00:00:00"/>
    <x v="1"/>
    <x v="1"/>
    <x v="0"/>
    <n v="50"/>
    <n v="0"/>
    <x v="1"/>
  </r>
  <r>
    <s v="C4421"/>
    <x v="1"/>
    <x v="0"/>
    <x v="3"/>
    <d v="2023-07-12T00:00:00"/>
    <s v="O8421"/>
    <d v="2024-08-29T00:00:00"/>
    <x v="0"/>
    <x v="1"/>
    <x v="4"/>
    <n v="1"/>
    <n v="734.61"/>
    <n v="734.61"/>
    <x v="1"/>
    <n v="34"/>
    <d v="2025-02-13T00:00:00"/>
    <n v="70"/>
    <x v="1"/>
    <n v="4"/>
    <d v="2024-08-11T00:00:00"/>
    <x v="0"/>
    <x v="1"/>
    <x v="0"/>
    <n v="582"/>
    <n v="0"/>
    <x v="1"/>
  </r>
  <r>
    <s v="C2000"/>
    <x v="2"/>
    <x v="1"/>
    <x v="4"/>
    <d v="2024-11-18T00:00:00"/>
    <s v="O6000"/>
    <d v="2024-08-29T00:00:00"/>
    <x v="0"/>
    <x v="3"/>
    <x v="4"/>
    <n v="3"/>
    <n v="77.739999999999995"/>
    <n v="233.22"/>
    <x v="2"/>
    <n v="38"/>
    <d v="2024-03-10T00:00:00"/>
    <n v="113"/>
    <x v="1"/>
    <n v="3"/>
    <d v="2025-08-05T00:00:00"/>
    <x v="0"/>
    <x v="1"/>
    <x v="0"/>
    <n v="-253"/>
    <n v="0"/>
    <x v="1"/>
  </r>
  <r>
    <s v="C2980"/>
    <x v="2"/>
    <x v="2"/>
    <x v="1"/>
    <d v="2024-11-18T00:00:00"/>
    <s v="O6980"/>
    <d v="2024-08-29T00:00:00"/>
    <x v="4"/>
    <x v="4"/>
    <x v="1"/>
    <n v="3"/>
    <n v="146.56"/>
    <n v="439.68"/>
    <x v="1"/>
    <n v="18"/>
    <d v="2025-03-04T00:00:00"/>
    <n v="356"/>
    <x v="0"/>
    <n v="1"/>
    <d v="2024-10-25T00:00:00"/>
    <x v="2"/>
    <x v="1"/>
    <x v="0"/>
    <n v="106"/>
    <n v="1"/>
    <x v="1"/>
  </r>
  <r>
    <s v="C2557"/>
    <x v="2"/>
    <x v="1"/>
    <x v="1"/>
    <d v="2025-03-06T00:00:00"/>
    <s v="O6557"/>
    <d v="2024-08-29T00:00:00"/>
    <x v="4"/>
    <x v="1"/>
    <x v="2"/>
    <n v="3"/>
    <n v="177.50333333333333"/>
    <n v="532.51"/>
    <x v="0"/>
    <n v="48"/>
    <d v="2024-12-14T00:00:00"/>
    <n v="9"/>
    <x v="1"/>
    <n v="3"/>
    <d v="2024-10-11T00:00:00"/>
    <x v="1"/>
    <x v="1"/>
    <x v="0"/>
    <n v="-82"/>
    <n v="0"/>
    <x v="1"/>
  </r>
  <r>
    <s v="C3528"/>
    <x v="2"/>
    <x v="0"/>
    <x v="4"/>
    <d v="2025-05-20T00:00:00"/>
    <s v="O7528"/>
    <d v="2024-08-29T00:00:00"/>
    <x v="1"/>
    <x v="1"/>
    <x v="1"/>
    <n v="2"/>
    <n v="81.305000000000007"/>
    <n v="162.61000000000001"/>
    <x v="0"/>
    <n v="10"/>
    <d v="2024-12-28T00:00:00"/>
    <n v="366"/>
    <x v="1"/>
    <n v="1"/>
    <d v="2024-11-30T00:00:00"/>
    <x v="0"/>
    <x v="1"/>
    <x v="0"/>
    <n v="-143"/>
    <n v="0"/>
    <x v="1"/>
  </r>
  <r>
    <s v="C2528"/>
    <x v="1"/>
    <x v="1"/>
    <x v="0"/>
    <d v="2025-07-27T00:00:00"/>
    <s v="O6528"/>
    <d v="2024-08-30T00:00:00"/>
    <x v="0"/>
    <x v="2"/>
    <x v="2"/>
    <n v="3"/>
    <n v="380.24"/>
    <n v="1140.72"/>
    <x v="0"/>
    <n v="32"/>
    <d v="2025-01-14T00:00:00"/>
    <n v="392"/>
    <x v="1"/>
    <n v="1"/>
    <d v="2025-08-19T00:00:00"/>
    <x v="0"/>
    <x v="2"/>
    <x v="0"/>
    <n v="-194"/>
    <n v="0"/>
    <x v="1"/>
  </r>
  <r>
    <s v="C1794"/>
    <x v="1"/>
    <x v="1"/>
    <x v="3"/>
    <d v="2024-12-30T00:00:00"/>
    <s v="O5794"/>
    <d v="2024-08-30T00:00:00"/>
    <x v="1"/>
    <x v="4"/>
    <x v="2"/>
    <n v="3"/>
    <n v="148.54"/>
    <n v="445.62"/>
    <x v="0"/>
    <n v="28"/>
    <d v="2025-06-20T00:00:00"/>
    <n v="38"/>
    <x v="1"/>
    <n v="4"/>
    <d v="2025-06-13T00:00:00"/>
    <x v="1"/>
    <x v="2"/>
    <x v="0"/>
    <n v="172"/>
    <n v="0"/>
    <x v="1"/>
  </r>
  <r>
    <s v="C5111"/>
    <x v="0"/>
    <x v="0"/>
    <x v="4"/>
    <d v="2023-11-27T00:00:00"/>
    <s v="O9111"/>
    <d v="2024-08-30T00:00:00"/>
    <x v="4"/>
    <x v="2"/>
    <x v="3"/>
    <n v="4"/>
    <n v="103.92"/>
    <n v="415.68"/>
    <x v="2"/>
    <n v="13"/>
    <d v="2025-06-26T00:00:00"/>
    <n v="199"/>
    <x v="1"/>
    <n v="2"/>
    <d v="2024-04-12T00:00:00"/>
    <x v="0"/>
    <x v="2"/>
    <x v="0"/>
    <n v="577"/>
    <n v="0"/>
    <x v="1"/>
  </r>
  <r>
    <s v="C1178"/>
    <x v="2"/>
    <x v="0"/>
    <x v="2"/>
    <d v="2025-08-05T00:00:00"/>
    <s v="O5178"/>
    <d v="2024-08-30T00:00:00"/>
    <x v="2"/>
    <x v="3"/>
    <x v="4"/>
    <n v="3"/>
    <n v="41.839999999999996"/>
    <n v="125.52"/>
    <x v="1"/>
    <n v="22"/>
    <d v="2025-07-24T00:00:00"/>
    <n v="354"/>
    <x v="0"/>
    <n v="2"/>
    <d v="2025-01-13T00:00:00"/>
    <x v="1"/>
    <x v="2"/>
    <x v="0"/>
    <n v="-12"/>
    <n v="1"/>
    <x v="1"/>
  </r>
  <r>
    <s v="C4121"/>
    <x v="0"/>
    <x v="2"/>
    <x v="3"/>
    <d v="2025-09-05T00:00:00"/>
    <s v="O8121"/>
    <d v="2024-08-30T00:00:00"/>
    <x v="3"/>
    <x v="1"/>
    <x v="0"/>
    <n v="3"/>
    <n v="298.01666666666665"/>
    <n v="894.05"/>
    <x v="0"/>
    <n v="37"/>
    <d v="2024-08-31T00:00:00"/>
    <n v="272"/>
    <x v="1"/>
    <n v="2"/>
    <d v="2025-03-28T00:00:00"/>
    <x v="0"/>
    <x v="2"/>
    <x v="0"/>
    <n v="-370"/>
    <n v="0"/>
    <x v="1"/>
  </r>
  <r>
    <s v="C1059"/>
    <x v="0"/>
    <x v="2"/>
    <x v="3"/>
    <d v="2025-02-08T00:00:00"/>
    <s v="O5059"/>
    <d v="2024-08-30T00:00:00"/>
    <x v="4"/>
    <x v="0"/>
    <x v="1"/>
    <n v="2"/>
    <n v="204.285"/>
    <n v="408.57"/>
    <x v="2"/>
    <n v="29"/>
    <d v="2025-04-02T00:00:00"/>
    <n v="226"/>
    <x v="1"/>
    <n v="4"/>
    <d v="2024-08-29T00:00:00"/>
    <x v="0"/>
    <x v="2"/>
    <x v="0"/>
    <n v="53"/>
    <n v="0"/>
    <x v="1"/>
  </r>
  <r>
    <s v="C3404"/>
    <x v="0"/>
    <x v="1"/>
    <x v="2"/>
    <d v="2023-12-20T00:00:00"/>
    <s v="O7404"/>
    <d v="2024-08-30T00:00:00"/>
    <x v="1"/>
    <x v="4"/>
    <x v="0"/>
    <n v="5"/>
    <n v="104.47200000000001"/>
    <n v="522.36"/>
    <x v="0"/>
    <n v="12"/>
    <d v="2024-04-10T00:00:00"/>
    <n v="384"/>
    <x v="1"/>
    <n v="1"/>
    <d v="2025-07-01T00:00:00"/>
    <x v="0"/>
    <x v="2"/>
    <x v="0"/>
    <n v="112"/>
    <n v="0"/>
    <x v="1"/>
  </r>
  <r>
    <s v="C2752"/>
    <x v="1"/>
    <x v="2"/>
    <x v="0"/>
    <d v="2023-01-10T00:00:00"/>
    <s v="O6752"/>
    <d v="2024-08-30T00:00:00"/>
    <x v="1"/>
    <x v="3"/>
    <x v="1"/>
    <n v="5"/>
    <n v="155.14600000000002"/>
    <n v="775.73"/>
    <x v="2"/>
    <n v="14"/>
    <d v="2025-07-31T00:00:00"/>
    <n v="312"/>
    <x v="0"/>
    <n v="3"/>
    <d v="2025-03-25T00:00:00"/>
    <x v="0"/>
    <x v="2"/>
    <x v="0"/>
    <n v="933"/>
    <n v="1"/>
    <x v="1"/>
  </r>
  <r>
    <s v="C3128"/>
    <x v="0"/>
    <x v="0"/>
    <x v="4"/>
    <d v="2024-01-04T00:00:00"/>
    <s v="O7128"/>
    <d v="2024-08-30T00:00:00"/>
    <x v="3"/>
    <x v="2"/>
    <x v="4"/>
    <n v="1"/>
    <n v="213.48"/>
    <n v="213.48"/>
    <x v="1"/>
    <n v="10"/>
    <d v="2025-07-26T00:00:00"/>
    <n v="277"/>
    <x v="1"/>
    <n v="1"/>
    <d v="2025-09-08T00:00:00"/>
    <x v="2"/>
    <x v="2"/>
    <x v="0"/>
    <n v="569"/>
    <n v="0"/>
    <x v="1"/>
  </r>
  <r>
    <s v="C6583"/>
    <x v="0"/>
    <x v="0"/>
    <x v="2"/>
    <d v="2025-05-06T00:00:00"/>
    <s v="O10583"/>
    <d v="2024-08-30T00:00:00"/>
    <x v="4"/>
    <x v="4"/>
    <x v="4"/>
    <n v="5"/>
    <n v="106.08800000000001"/>
    <n v="530.44000000000005"/>
    <x v="1"/>
    <n v="2"/>
    <d v="2025-06-07T00:00:00"/>
    <n v="454"/>
    <x v="0"/>
    <n v="4"/>
    <d v="2025-05-16T00:00:00"/>
    <x v="2"/>
    <x v="2"/>
    <x v="0"/>
    <n v="32"/>
    <n v="1"/>
    <x v="1"/>
  </r>
  <r>
    <s v="C6384"/>
    <x v="0"/>
    <x v="0"/>
    <x v="3"/>
    <d v="2024-06-01T00:00:00"/>
    <s v="O10384"/>
    <d v="2024-08-30T00:00:00"/>
    <x v="2"/>
    <x v="3"/>
    <x v="1"/>
    <n v="5"/>
    <n v="164.964"/>
    <n v="824.82"/>
    <x v="0"/>
    <n v="22"/>
    <d v="2025-07-31T00:00:00"/>
    <n v="114"/>
    <x v="0"/>
    <n v="5"/>
    <d v="2024-06-10T00:00:00"/>
    <x v="2"/>
    <x v="2"/>
    <x v="0"/>
    <n v="425"/>
    <n v="1"/>
    <x v="1"/>
  </r>
  <r>
    <s v="C1030"/>
    <x v="1"/>
    <x v="0"/>
    <x v="2"/>
    <d v="2025-02-14T00:00:00"/>
    <s v="O5030"/>
    <d v="2024-08-31T00:00:00"/>
    <x v="4"/>
    <x v="3"/>
    <x v="3"/>
    <n v="1"/>
    <n v="1269.19"/>
    <n v="1269.19"/>
    <x v="0"/>
    <n v="36"/>
    <d v="2024-07-12T00:00:00"/>
    <n v="454"/>
    <x v="0"/>
    <n v="1"/>
    <d v="2025-06-23T00:00:00"/>
    <x v="0"/>
    <x v="3"/>
    <x v="0"/>
    <n v="-217"/>
    <n v="1"/>
    <x v="1"/>
  </r>
  <r>
    <s v="C5938"/>
    <x v="2"/>
    <x v="2"/>
    <x v="4"/>
    <d v="2025-04-08T00:00:00"/>
    <s v="O9938"/>
    <d v="2024-08-31T00:00:00"/>
    <x v="2"/>
    <x v="3"/>
    <x v="3"/>
    <n v="3"/>
    <n v="230.45000000000002"/>
    <n v="691.35"/>
    <x v="2"/>
    <n v="41"/>
    <d v="2024-10-18T00:00:00"/>
    <n v="108"/>
    <x v="0"/>
    <n v="2"/>
    <d v="2024-11-09T00:00:00"/>
    <x v="2"/>
    <x v="3"/>
    <x v="0"/>
    <n v="-172"/>
    <n v="1"/>
    <x v="1"/>
  </r>
  <r>
    <s v="C3002"/>
    <x v="1"/>
    <x v="0"/>
    <x v="2"/>
    <d v="2024-10-07T00:00:00"/>
    <s v="O7002"/>
    <d v="2024-08-31T00:00:00"/>
    <x v="0"/>
    <x v="3"/>
    <x v="2"/>
    <n v="1"/>
    <n v="1231.6300000000001"/>
    <n v="1231.6300000000001"/>
    <x v="0"/>
    <n v="26"/>
    <d v="2024-10-26T00:00:00"/>
    <n v="251"/>
    <x v="0"/>
    <n v="5"/>
    <d v="2025-01-01T00:00:00"/>
    <x v="2"/>
    <x v="3"/>
    <x v="0"/>
    <n v="19"/>
    <n v="1"/>
    <x v="1"/>
  </r>
  <r>
    <s v="C5757"/>
    <x v="1"/>
    <x v="2"/>
    <x v="3"/>
    <d v="2024-07-30T00:00:00"/>
    <s v="O9757"/>
    <d v="2024-08-31T00:00:00"/>
    <x v="0"/>
    <x v="3"/>
    <x v="3"/>
    <n v="2"/>
    <n v="244.52500000000001"/>
    <n v="489.05"/>
    <x v="2"/>
    <n v="6"/>
    <d v="2025-05-04T00:00:00"/>
    <n v="357"/>
    <x v="0"/>
    <n v="5"/>
    <d v="2025-06-06T00:00:00"/>
    <x v="1"/>
    <x v="3"/>
    <x v="0"/>
    <n v="278"/>
    <n v="1"/>
    <x v="1"/>
  </r>
  <r>
    <s v="C5759"/>
    <x v="2"/>
    <x v="2"/>
    <x v="0"/>
    <d v="2024-11-16T00:00:00"/>
    <s v="O9759"/>
    <d v="2024-01-09T00:00:00"/>
    <x v="1"/>
    <x v="1"/>
    <x v="0"/>
    <n v="3"/>
    <n v="483.04333333333335"/>
    <n v="1449.13"/>
    <x v="1"/>
    <n v="44"/>
    <d v="2025-02-28T00:00:00"/>
    <n v="472"/>
    <x v="0"/>
    <n v="2"/>
    <d v="2025-12-01T00:00:00"/>
    <x v="2"/>
    <x v="6"/>
    <x v="1"/>
    <n v="104"/>
    <n v="1"/>
    <x v="1"/>
  </r>
  <r>
    <s v="C6825"/>
    <x v="0"/>
    <x v="1"/>
    <x v="2"/>
    <d v="2023-04-10T00:00:00"/>
    <s v="O10825"/>
    <d v="2024-01-09T00:00:00"/>
    <x v="0"/>
    <x v="2"/>
    <x v="1"/>
    <n v="4"/>
    <n v="86.02"/>
    <n v="344.08"/>
    <x v="0"/>
    <n v="49"/>
    <d v="2025-03-20T00:00:00"/>
    <n v="310"/>
    <x v="0"/>
    <n v="5"/>
    <d v="2025-03-27T00:00:00"/>
    <x v="1"/>
    <x v="6"/>
    <x v="1"/>
    <n v="710"/>
    <n v="1"/>
    <x v="1"/>
  </r>
  <r>
    <s v="C6616"/>
    <x v="2"/>
    <x v="0"/>
    <x v="4"/>
    <d v="2023-04-09T00:00:00"/>
    <s v="O10616"/>
    <d v="2024-01-09T00:00:00"/>
    <x v="0"/>
    <x v="4"/>
    <x v="0"/>
    <n v="5"/>
    <n v="109.49000000000001"/>
    <n v="547.45000000000005"/>
    <x v="2"/>
    <n v="40"/>
    <d v="2025-01-20T00:00:00"/>
    <n v="392"/>
    <x v="1"/>
    <n v="1"/>
    <d v="2024-11-23T00:00:00"/>
    <x v="1"/>
    <x v="6"/>
    <x v="1"/>
    <n v="652"/>
    <n v="0"/>
    <x v="1"/>
  </r>
  <r>
    <s v="C3295"/>
    <x v="2"/>
    <x v="1"/>
    <x v="2"/>
    <d v="2025-07-19T00:00:00"/>
    <s v="O7295"/>
    <d v="2024-01-09T00:00:00"/>
    <x v="2"/>
    <x v="3"/>
    <x v="4"/>
    <n v="1"/>
    <n v="240.77"/>
    <n v="240.77"/>
    <x v="2"/>
    <n v="14"/>
    <d v="2024-08-30T00:00:00"/>
    <n v="179"/>
    <x v="1"/>
    <n v="1"/>
    <d v="2025-10-07T00:00:00"/>
    <x v="2"/>
    <x v="6"/>
    <x v="1"/>
    <n v="-323"/>
    <n v="0"/>
    <x v="1"/>
  </r>
  <r>
    <s v="C6504"/>
    <x v="2"/>
    <x v="1"/>
    <x v="4"/>
    <d v="2025-11-07T00:00:00"/>
    <s v="O10504"/>
    <d v="2024-01-09T00:00:00"/>
    <x v="3"/>
    <x v="2"/>
    <x v="0"/>
    <n v="1"/>
    <n v="114.73"/>
    <n v="114.73"/>
    <x v="2"/>
    <n v="20"/>
    <d v="2025-03-19T00:00:00"/>
    <n v="386"/>
    <x v="0"/>
    <n v="5"/>
    <d v="2024-07-10T00:00:00"/>
    <x v="2"/>
    <x v="6"/>
    <x v="1"/>
    <n v="-233"/>
    <n v="1"/>
    <x v="1"/>
  </r>
  <r>
    <s v="C6891"/>
    <x v="0"/>
    <x v="1"/>
    <x v="0"/>
    <d v="2024-04-23T00:00:00"/>
    <s v="O10891"/>
    <d v="2024-01-09T00:00:00"/>
    <x v="0"/>
    <x v="2"/>
    <x v="1"/>
    <n v="4"/>
    <n v="207.7525"/>
    <n v="831.01"/>
    <x v="2"/>
    <n v="49"/>
    <d v="2024-09-11T00:00:00"/>
    <n v="112"/>
    <x v="0"/>
    <n v="3"/>
    <d v="2024-12-19T00:00:00"/>
    <x v="0"/>
    <x v="6"/>
    <x v="1"/>
    <n v="141"/>
    <n v="1"/>
    <x v="1"/>
  </r>
  <r>
    <s v="C5955"/>
    <x v="0"/>
    <x v="0"/>
    <x v="3"/>
    <d v="2024-06-26T00:00:00"/>
    <s v="O9955"/>
    <d v="2024-01-09T00:00:00"/>
    <x v="2"/>
    <x v="0"/>
    <x v="2"/>
    <n v="2"/>
    <n v="424.58499999999998"/>
    <n v="849.17"/>
    <x v="2"/>
    <n v="15"/>
    <d v="2025-04-20T00:00:00"/>
    <n v="67"/>
    <x v="0"/>
    <n v="1"/>
    <d v="2025-06-22T00:00:00"/>
    <x v="0"/>
    <x v="6"/>
    <x v="1"/>
    <n v="298"/>
    <n v="1"/>
    <x v="1"/>
  </r>
  <r>
    <s v="C3280"/>
    <x v="1"/>
    <x v="1"/>
    <x v="4"/>
    <d v="2024-07-08T00:00:00"/>
    <s v="O7280"/>
    <d v="2024-01-09T00:00:00"/>
    <x v="1"/>
    <x v="0"/>
    <x v="2"/>
    <n v="4"/>
    <n v="323.02999999999997"/>
    <n v="1292.1199999999999"/>
    <x v="1"/>
    <n v="40"/>
    <d v="2025-05-18T00:00:00"/>
    <n v="214"/>
    <x v="0"/>
    <n v="3"/>
    <d v="2024-12-18T00:00:00"/>
    <x v="2"/>
    <x v="6"/>
    <x v="1"/>
    <n v="314"/>
    <n v="1"/>
    <x v="1"/>
  </r>
  <r>
    <s v="C3253"/>
    <x v="0"/>
    <x v="0"/>
    <x v="3"/>
    <d v="2025-01-18T00:00:00"/>
    <s v="O7253"/>
    <d v="2024-01-09T00:00:00"/>
    <x v="2"/>
    <x v="4"/>
    <x v="0"/>
    <n v="5"/>
    <n v="182.90799999999999"/>
    <n v="914.54"/>
    <x v="0"/>
    <n v="33"/>
    <d v="2025-09-07T00:00:00"/>
    <n v="181"/>
    <x v="0"/>
    <n v="4"/>
    <d v="2025-08-08T00:00:00"/>
    <x v="0"/>
    <x v="6"/>
    <x v="1"/>
    <n v="232"/>
    <n v="1"/>
    <x v="1"/>
  </r>
  <r>
    <s v="C2376"/>
    <x v="2"/>
    <x v="2"/>
    <x v="0"/>
    <d v="2023-08-26T00:00:00"/>
    <s v="O6376"/>
    <d v="2024-02-09T00:00:00"/>
    <x v="0"/>
    <x v="0"/>
    <x v="1"/>
    <n v="3"/>
    <n v="327.98333333333335"/>
    <n v="983.95"/>
    <x v="0"/>
    <n v="45"/>
    <d v="2024-02-11T00:00:00"/>
    <n v="164"/>
    <x v="0"/>
    <n v="4"/>
    <d v="2025-07-21T00:00:00"/>
    <x v="2"/>
    <x v="2"/>
    <x v="2"/>
    <n v="169"/>
    <n v="1"/>
    <x v="1"/>
  </r>
  <r>
    <s v="C3405"/>
    <x v="0"/>
    <x v="2"/>
    <x v="4"/>
    <d v="2025-03-17T00:00:00"/>
    <s v="O7405"/>
    <d v="2024-02-09T00:00:00"/>
    <x v="0"/>
    <x v="3"/>
    <x v="1"/>
    <n v="2"/>
    <n v="366.69"/>
    <n v="733.38"/>
    <x v="2"/>
    <n v="19"/>
    <d v="2025-07-08T00:00:00"/>
    <n v="85"/>
    <x v="0"/>
    <n v="1"/>
    <d v="2025-07-14T00:00:00"/>
    <x v="0"/>
    <x v="2"/>
    <x v="2"/>
    <n v="113"/>
    <n v="1"/>
    <x v="1"/>
  </r>
  <r>
    <s v="C4428"/>
    <x v="1"/>
    <x v="0"/>
    <x v="2"/>
    <d v="2024-05-12T00:00:00"/>
    <s v="O8428"/>
    <d v="2024-02-09T00:00:00"/>
    <x v="2"/>
    <x v="2"/>
    <x v="2"/>
    <n v="3"/>
    <n v="93.563333333333333"/>
    <n v="280.69"/>
    <x v="1"/>
    <n v="21"/>
    <d v="2024-05-11T00:00:00"/>
    <n v="95"/>
    <x v="0"/>
    <n v="1"/>
    <d v="2025-03-13T00:00:00"/>
    <x v="2"/>
    <x v="2"/>
    <x v="2"/>
    <n v="-1"/>
    <n v="1"/>
    <x v="1"/>
  </r>
  <r>
    <s v="C6115"/>
    <x v="2"/>
    <x v="0"/>
    <x v="2"/>
    <d v="2025-04-01T00:00:00"/>
    <s v="O10115"/>
    <d v="2024-02-09T00:00:00"/>
    <x v="3"/>
    <x v="0"/>
    <x v="4"/>
    <n v="3"/>
    <n v="420.57"/>
    <n v="1261.71"/>
    <x v="1"/>
    <n v="2"/>
    <d v="2025-12-05T00:00:00"/>
    <n v="198"/>
    <x v="0"/>
    <n v="1"/>
    <d v="2025-01-07T00:00:00"/>
    <x v="1"/>
    <x v="2"/>
    <x v="2"/>
    <n v="248"/>
    <n v="1"/>
    <x v="1"/>
  </r>
  <r>
    <s v="C5351"/>
    <x v="1"/>
    <x v="0"/>
    <x v="2"/>
    <d v="2024-07-01T00:00:00"/>
    <s v="O9351"/>
    <d v="2024-02-09T00:00:00"/>
    <x v="0"/>
    <x v="3"/>
    <x v="3"/>
    <n v="4"/>
    <n v="82.66"/>
    <n v="330.64"/>
    <x v="0"/>
    <n v="19"/>
    <d v="2024-11-15T00:00:00"/>
    <n v="73"/>
    <x v="0"/>
    <n v="4"/>
    <d v="2025-03-31T00:00:00"/>
    <x v="2"/>
    <x v="2"/>
    <x v="2"/>
    <n v="137"/>
    <n v="1"/>
    <x v="1"/>
  </r>
  <r>
    <s v="C2550"/>
    <x v="2"/>
    <x v="2"/>
    <x v="0"/>
    <d v="2024-06-02T00:00:00"/>
    <s v="O6550"/>
    <d v="2024-02-09T00:00:00"/>
    <x v="3"/>
    <x v="2"/>
    <x v="4"/>
    <n v="3"/>
    <n v="496.84333333333331"/>
    <n v="1490.53"/>
    <x v="1"/>
    <n v="38"/>
    <d v="2024-03-10T00:00:00"/>
    <n v="455"/>
    <x v="1"/>
    <n v="4"/>
    <d v="2025-07-27T00:00:00"/>
    <x v="1"/>
    <x v="2"/>
    <x v="2"/>
    <n v="-84"/>
    <n v="0"/>
    <x v="1"/>
  </r>
  <r>
    <s v="C2639"/>
    <x v="0"/>
    <x v="2"/>
    <x v="2"/>
    <d v="2024-07-12T00:00:00"/>
    <s v="O6639"/>
    <d v="2024-02-09T00:00:00"/>
    <x v="3"/>
    <x v="1"/>
    <x v="0"/>
    <n v="5"/>
    <n v="185.858"/>
    <n v="929.29"/>
    <x v="1"/>
    <n v="37"/>
    <d v="2025-05-03T00:00:00"/>
    <n v="265"/>
    <x v="0"/>
    <n v="3"/>
    <d v="2025-04-27T00:00:00"/>
    <x v="1"/>
    <x v="2"/>
    <x v="2"/>
    <n v="295"/>
    <n v="1"/>
    <x v="1"/>
  </r>
  <r>
    <s v="C1787"/>
    <x v="2"/>
    <x v="1"/>
    <x v="0"/>
    <d v="2024-11-21T00:00:00"/>
    <s v="O5787"/>
    <d v="2024-02-09T00:00:00"/>
    <x v="0"/>
    <x v="0"/>
    <x v="4"/>
    <n v="1"/>
    <n v="278.92"/>
    <n v="278.92"/>
    <x v="1"/>
    <n v="31"/>
    <d v="2024-05-11T00:00:00"/>
    <n v="476"/>
    <x v="1"/>
    <n v="4"/>
    <d v="2024-11-30T00:00:00"/>
    <x v="0"/>
    <x v="2"/>
    <x v="2"/>
    <n v="-194"/>
    <n v="0"/>
    <x v="1"/>
  </r>
  <r>
    <s v="C4557"/>
    <x v="0"/>
    <x v="1"/>
    <x v="4"/>
    <d v="2025-05-17T00:00:00"/>
    <s v="O8557"/>
    <d v="2024-03-09T00:00:00"/>
    <x v="3"/>
    <x v="1"/>
    <x v="2"/>
    <n v="2"/>
    <n v="85.01"/>
    <n v="170.02"/>
    <x v="1"/>
    <n v="27"/>
    <d v="2024-09-18T00:00:00"/>
    <n v="314"/>
    <x v="1"/>
    <n v="2"/>
    <d v="2025-09-06T00:00:00"/>
    <x v="2"/>
    <x v="3"/>
    <x v="3"/>
    <n v="-241"/>
    <n v="0"/>
    <x v="1"/>
  </r>
  <r>
    <s v="C5830"/>
    <x v="1"/>
    <x v="1"/>
    <x v="1"/>
    <d v="2024-08-11T00:00:00"/>
    <s v="O9830"/>
    <d v="2024-03-09T00:00:00"/>
    <x v="2"/>
    <x v="4"/>
    <x v="0"/>
    <n v="2"/>
    <n v="343.42"/>
    <n v="686.84"/>
    <x v="2"/>
    <n v="5"/>
    <d v="2025-05-23T00:00:00"/>
    <n v="224"/>
    <x v="0"/>
    <n v="2"/>
    <d v="2024-12-24T00:00:00"/>
    <x v="2"/>
    <x v="3"/>
    <x v="3"/>
    <n v="285"/>
    <n v="1"/>
    <x v="1"/>
  </r>
  <r>
    <s v="C5007"/>
    <x v="2"/>
    <x v="1"/>
    <x v="1"/>
    <d v="2024-08-07T00:00:00"/>
    <s v="O9007"/>
    <d v="2024-03-09T00:00:00"/>
    <x v="0"/>
    <x v="2"/>
    <x v="1"/>
    <n v="3"/>
    <n v="261.58999999999997"/>
    <n v="784.77"/>
    <x v="2"/>
    <n v="31"/>
    <d v="2025-08-19T00:00:00"/>
    <n v="43"/>
    <x v="1"/>
    <n v="4"/>
    <d v="2025-03-31T00:00:00"/>
    <x v="1"/>
    <x v="3"/>
    <x v="3"/>
    <n v="377"/>
    <n v="0"/>
    <x v="1"/>
  </r>
  <r>
    <s v="C6633"/>
    <x v="2"/>
    <x v="0"/>
    <x v="2"/>
    <d v="2024-04-14T00:00:00"/>
    <s v="O10633"/>
    <d v="2024-03-09T00:00:00"/>
    <x v="4"/>
    <x v="4"/>
    <x v="1"/>
    <n v="5"/>
    <n v="24.244"/>
    <n v="121.22"/>
    <x v="2"/>
    <n v="15"/>
    <d v="2024-10-17T00:00:00"/>
    <n v="257"/>
    <x v="1"/>
    <n v="5"/>
    <d v="2024-09-12T00:00:00"/>
    <x v="0"/>
    <x v="3"/>
    <x v="3"/>
    <n v="186"/>
    <n v="0"/>
    <x v="1"/>
  </r>
  <r>
    <s v="C1569"/>
    <x v="0"/>
    <x v="2"/>
    <x v="2"/>
    <d v="2025-02-06T00:00:00"/>
    <s v="O5569"/>
    <d v="2024-03-09T00:00:00"/>
    <x v="0"/>
    <x v="2"/>
    <x v="2"/>
    <n v="4"/>
    <n v="257.24250000000001"/>
    <n v="1028.97"/>
    <x v="1"/>
    <n v="12"/>
    <d v="2024-12-13T00:00:00"/>
    <n v="177"/>
    <x v="1"/>
    <n v="1"/>
    <d v="2025-02-05T00:00:00"/>
    <x v="2"/>
    <x v="3"/>
    <x v="3"/>
    <n v="-55"/>
    <n v="0"/>
    <x v="1"/>
  </r>
  <r>
    <s v="C2147"/>
    <x v="1"/>
    <x v="2"/>
    <x v="4"/>
    <d v="2023-10-11T00:00:00"/>
    <s v="O6147"/>
    <d v="2024-03-09T00:00:00"/>
    <x v="4"/>
    <x v="2"/>
    <x v="1"/>
    <n v="1"/>
    <n v="179.46"/>
    <n v="179.46"/>
    <x v="2"/>
    <n v="1"/>
    <d v="2024-12-29T00:00:00"/>
    <n v="258"/>
    <x v="0"/>
    <n v="3"/>
    <d v="2024-11-19T00:00:00"/>
    <x v="1"/>
    <x v="3"/>
    <x v="3"/>
    <n v="445"/>
    <n v="1"/>
    <x v="1"/>
  </r>
  <r>
    <s v="C2185"/>
    <x v="2"/>
    <x v="1"/>
    <x v="2"/>
    <d v="2024-01-10T00:00:00"/>
    <s v="O6185"/>
    <d v="2024-03-09T00:00:00"/>
    <x v="2"/>
    <x v="4"/>
    <x v="0"/>
    <n v="2"/>
    <n v="542.64"/>
    <n v="1085.28"/>
    <x v="0"/>
    <n v="8"/>
    <d v="2024-12-18T00:00:00"/>
    <n v="46"/>
    <x v="1"/>
    <n v="1"/>
    <d v="2025-12-06T00:00:00"/>
    <x v="1"/>
    <x v="3"/>
    <x v="3"/>
    <n v="343"/>
    <n v="0"/>
    <x v="1"/>
  </r>
  <r>
    <s v="C6205"/>
    <x v="2"/>
    <x v="0"/>
    <x v="2"/>
    <d v="2024-08-05T00:00:00"/>
    <s v="O10205"/>
    <d v="2024-03-09T00:00:00"/>
    <x v="0"/>
    <x v="4"/>
    <x v="3"/>
    <n v="5"/>
    <n v="269.85599999999999"/>
    <n v="1349.28"/>
    <x v="1"/>
    <n v="28"/>
    <d v="2025-08-16T00:00:00"/>
    <n v="297"/>
    <x v="1"/>
    <n v="2"/>
    <d v="2024-09-17T00:00:00"/>
    <x v="1"/>
    <x v="3"/>
    <x v="3"/>
    <n v="376"/>
    <n v="0"/>
    <x v="1"/>
  </r>
  <r>
    <s v="C6878"/>
    <x v="1"/>
    <x v="2"/>
    <x v="0"/>
    <d v="2025-04-07T00:00:00"/>
    <s v="O10878"/>
    <d v="2024-03-09T00:00:00"/>
    <x v="1"/>
    <x v="0"/>
    <x v="1"/>
    <n v="1"/>
    <n v="1161.95"/>
    <n v="1161.95"/>
    <x v="2"/>
    <n v="41"/>
    <d v="2024-11-22T00:00:00"/>
    <n v="263"/>
    <x v="1"/>
    <n v="3"/>
    <d v="2025-07-28T00:00:00"/>
    <x v="2"/>
    <x v="3"/>
    <x v="3"/>
    <n v="-136"/>
    <n v="0"/>
    <x v="1"/>
  </r>
  <r>
    <s v="C6651"/>
    <x v="0"/>
    <x v="1"/>
    <x v="1"/>
    <d v="2024-03-29T00:00:00"/>
    <s v="O10651"/>
    <d v="2024-03-09T00:00:00"/>
    <x v="0"/>
    <x v="0"/>
    <x v="4"/>
    <n v="2"/>
    <n v="69.015000000000001"/>
    <n v="138.03"/>
    <x v="2"/>
    <n v="46"/>
    <d v="2024-09-21T00:00:00"/>
    <n v="472"/>
    <x v="0"/>
    <n v="1"/>
    <d v="2025-07-15T00:00:00"/>
    <x v="0"/>
    <x v="3"/>
    <x v="3"/>
    <n v="176"/>
    <n v="1"/>
    <x v="1"/>
  </r>
  <r>
    <s v="C4893"/>
    <x v="2"/>
    <x v="0"/>
    <x v="3"/>
    <d v="2023-08-10T00:00:00"/>
    <s v="O8893"/>
    <d v="2024-04-09T00:00:00"/>
    <x v="2"/>
    <x v="4"/>
    <x v="1"/>
    <n v="2"/>
    <n v="592.08000000000004"/>
    <n v="1184.1600000000001"/>
    <x v="1"/>
    <n v="10"/>
    <d v="2024-04-09T00:00:00"/>
    <n v="453"/>
    <x v="1"/>
    <n v="1"/>
    <d v="2024-01-12T00:00:00"/>
    <x v="2"/>
    <x v="6"/>
    <x v="4"/>
    <n v="243"/>
    <n v="0"/>
    <x v="1"/>
  </r>
  <r>
    <s v="C2095"/>
    <x v="1"/>
    <x v="2"/>
    <x v="2"/>
    <d v="2025-02-19T00:00:00"/>
    <s v="O6095"/>
    <d v="2024-04-09T00:00:00"/>
    <x v="1"/>
    <x v="0"/>
    <x v="4"/>
    <n v="1"/>
    <n v="1030.3"/>
    <n v="1030.3"/>
    <x v="2"/>
    <n v="35"/>
    <d v="2024-10-15T00:00:00"/>
    <n v="381"/>
    <x v="1"/>
    <n v="5"/>
    <d v="2024-12-27T00:00:00"/>
    <x v="2"/>
    <x v="6"/>
    <x v="4"/>
    <n v="-127"/>
    <n v="0"/>
    <x v="1"/>
  </r>
  <r>
    <s v="C4895"/>
    <x v="1"/>
    <x v="1"/>
    <x v="2"/>
    <d v="2024-08-19T00:00:00"/>
    <s v="O8895"/>
    <d v="2024-04-09T00:00:00"/>
    <x v="1"/>
    <x v="2"/>
    <x v="0"/>
    <n v="3"/>
    <n v="213.38"/>
    <n v="640.14"/>
    <x v="2"/>
    <n v="38"/>
    <d v="2025-11-02T00:00:00"/>
    <n v="495"/>
    <x v="0"/>
    <n v="1"/>
    <d v="2025-01-25T00:00:00"/>
    <x v="1"/>
    <x v="6"/>
    <x v="4"/>
    <n v="440"/>
    <n v="1"/>
    <x v="1"/>
  </r>
  <r>
    <s v="C1830"/>
    <x v="1"/>
    <x v="1"/>
    <x v="3"/>
    <d v="2024-07-27T00:00:00"/>
    <s v="O5830"/>
    <d v="2024-04-09T00:00:00"/>
    <x v="2"/>
    <x v="1"/>
    <x v="2"/>
    <n v="5"/>
    <n v="84.518000000000001"/>
    <n v="422.59"/>
    <x v="2"/>
    <n v="11"/>
    <d v="2025-04-14T00:00:00"/>
    <n v="390"/>
    <x v="1"/>
    <n v="4"/>
    <d v="2025-05-08T00:00:00"/>
    <x v="2"/>
    <x v="6"/>
    <x v="4"/>
    <n v="261"/>
    <n v="0"/>
    <x v="1"/>
  </r>
  <r>
    <s v="C4406"/>
    <x v="0"/>
    <x v="2"/>
    <x v="0"/>
    <d v="2023-11-10T00:00:00"/>
    <s v="O8406"/>
    <d v="2024-04-09T00:00:00"/>
    <x v="3"/>
    <x v="0"/>
    <x v="1"/>
    <n v="5"/>
    <n v="126.79400000000001"/>
    <n v="633.97"/>
    <x v="1"/>
    <n v="8"/>
    <d v="2025-07-27T00:00:00"/>
    <n v="382"/>
    <x v="1"/>
    <n v="4"/>
    <d v="2025-06-16T00:00:00"/>
    <x v="2"/>
    <x v="6"/>
    <x v="4"/>
    <n v="625"/>
    <n v="0"/>
    <x v="1"/>
  </r>
  <r>
    <s v="C5851"/>
    <x v="0"/>
    <x v="1"/>
    <x v="3"/>
    <d v="2025-01-03T00:00:00"/>
    <s v="O9851"/>
    <d v="2024-04-09T00:00:00"/>
    <x v="2"/>
    <x v="3"/>
    <x v="0"/>
    <n v="5"/>
    <n v="201.32599999999999"/>
    <n v="1006.63"/>
    <x v="1"/>
    <n v="36"/>
    <d v="2025-07-06T00:00:00"/>
    <n v="154"/>
    <x v="1"/>
    <n v="3"/>
    <d v="2024-09-15T00:00:00"/>
    <x v="2"/>
    <x v="6"/>
    <x v="4"/>
    <n v="184"/>
    <n v="0"/>
    <x v="1"/>
  </r>
  <r>
    <s v="C1687"/>
    <x v="0"/>
    <x v="0"/>
    <x v="2"/>
    <d v="2024-11-07T00:00:00"/>
    <s v="O5687"/>
    <d v="2024-04-09T00:00:00"/>
    <x v="0"/>
    <x v="2"/>
    <x v="0"/>
    <n v="3"/>
    <n v="239.90333333333334"/>
    <n v="719.71"/>
    <x v="0"/>
    <n v="29"/>
    <d v="2025-11-08T00:00:00"/>
    <n v="402"/>
    <x v="0"/>
    <n v="2"/>
    <d v="2024-11-23T00:00:00"/>
    <x v="1"/>
    <x v="6"/>
    <x v="4"/>
    <n v="366"/>
    <n v="1"/>
    <x v="1"/>
  </r>
  <r>
    <s v="C2203"/>
    <x v="1"/>
    <x v="0"/>
    <x v="1"/>
    <d v="2024-12-12T00:00:00"/>
    <s v="O6203"/>
    <d v="2024-05-09T00:00:00"/>
    <x v="4"/>
    <x v="1"/>
    <x v="0"/>
    <n v="5"/>
    <n v="77.378"/>
    <n v="386.89"/>
    <x v="2"/>
    <n v="38"/>
    <d v="2024-10-21T00:00:00"/>
    <n v="272"/>
    <x v="0"/>
    <n v="2"/>
    <d v="2025-01-15T00:00:00"/>
    <x v="0"/>
    <x v="1"/>
    <x v="5"/>
    <n v="-52"/>
    <n v="1"/>
    <x v="1"/>
  </r>
  <r>
    <s v="C6730"/>
    <x v="1"/>
    <x v="2"/>
    <x v="1"/>
    <d v="2023-10-21T00:00:00"/>
    <s v="O10730"/>
    <d v="2024-05-09T00:00:00"/>
    <x v="4"/>
    <x v="1"/>
    <x v="4"/>
    <n v="2"/>
    <n v="457.54"/>
    <n v="915.08"/>
    <x v="2"/>
    <n v="44"/>
    <d v="2024-09-22T00:00:00"/>
    <n v="459"/>
    <x v="1"/>
    <n v="2"/>
    <d v="2024-12-17T00:00:00"/>
    <x v="1"/>
    <x v="1"/>
    <x v="5"/>
    <n v="337"/>
    <n v="0"/>
    <x v="1"/>
  </r>
  <r>
    <s v="C4322"/>
    <x v="0"/>
    <x v="2"/>
    <x v="0"/>
    <d v="2024-02-10T00:00:00"/>
    <s v="O8322"/>
    <d v="2024-05-09T00:00:00"/>
    <x v="3"/>
    <x v="2"/>
    <x v="1"/>
    <n v="4"/>
    <n v="180.2475"/>
    <n v="720.99"/>
    <x v="2"/>
    <n v="41"/>
    <d v="2025-05-13T00:00:00"/>
    <n v="62"/>
    <x v="0"/>
    <n v="4"/>
    <d v="2025-04-18T00:00:00"/>
    <x v="2"/>
    <x v="1"/>
    <x v="5"/>
    <n v="458"/>
    <n v="1"/>
    <x v="1"/>
  </r>
  <r>
    <s v="C6068"/>
    <x v="1"/>
    <x v="1"/>
    <x v="1"/>
    <d v="2025-09-04T00:00:00"/>
    <s v="O10068"/>
    <d v="2024-05-09T00:00:00"/>
    <x v="3"/>
    <x v="0"/>
    <x v="1"/>
    <n v="3"/>
    <n v="427.22666666666669"/>
    <n v="1281.68"/>
    <x v="2"/>
    <n v="31"/>
    <d v="2025-04-28T00:00:00"/>
    <n v="281"/>
    <x v="0"/>
    <n v="3"/>
    <d v="2025-06-24T00:00:00"/>
    <x v="2"/>
    <x v="1"/>
    <x v="5"/>
    <n v="-129"/>
    <n v="1"/>
    <x v="1"/>
  </r>
  <r>
    <s v="C4501"/>
    <x v="0"/>
    <x v="0"/>
    <x v="4"/>
    <d v="2023-09-25T00:00:00"/>
    <s v="O8501"/>
    <d v="2024-05-09T00:00:00"/>
    <x v="4"/>
    <x v="2"/>
    <x v="0"/>
    <n v="3"/>
    <n v="266.30666666666667"/>
    <n v="798.92"/>
    <x v="1"/>
    <n v="40"/>
    <d v="2024-12-17T00:00:00"/>
    <n v="147"/>
    <x v="1"/>
    <n v="3"/>
    <d v="2025-12-02T00:00:00"/>
    <x v="0"/>
    <x v="1"/>
    <x v="5"/>
    <n v="449"/>
    <n v="0"/>
    <x v="1"/>
  </r>
  <r>
    <s v="C3317"/>
    <x v="1"/>
    <x v="2"/>
    <x v="3"/>
    <d v="2025-09-04T00:00:00"/>
    <s v="O7317"/>
    <d v="2024-05-09T00:00:00"/>
    <x v="3"/>
    <x v="4"/>
    <x v="2"/>
    <n v="5"/>
    <n v="282.05200000000002"/>
    <n v="1410.26"/>
    <x v="2"/>
    <n v="28"/>
    <d v="2025-04-29T00:00:00"/>
    <n v="477"/>
    <x v="1"/>
    <n v="2"/>
    <d v="2024-09-28T00:00:00"/>
    <x v="1"/>
    <x v="1"/>
    <x v="5"/>
    <n v="-128"/>
    <n v="0"/>
    <x v="1"/>
  </r>
  <r>
    <s v="C6739"/>
    <x v="1"/>
    <x v="0"/>
    <x v="0"/>
    <d v="2024-12-01T00:00:00"/>
    <s v="O10739"/>
    <d v="2024-05-09T00:00:00"/>
    <x v="3"/>
    <x v="4"/>
    <x v="3"/>
    <n v="2"/>
    <n v="563.61"/>
    <n v="1127.22"/>
    <x v="0"/>
    <n v="8"/>
    <d v="2025-01-14T00:00:00"/>
    <n v="311"/>
    <x v="0"/>
    <n v="4"/>
    <d v="2025-08-20T00:00:00"/>
    <x v="1"/>
    <x v="1"/>
    <x v="5"/>
    <n v="44"/>
    <n v="1"/>
    <x v="1"/>
  </r>
  <r>
    <s v="C5543"/>
    <x v="1"/>
    <x v="2"/>
    <x v="1"/>
    <d v="2025-01-07T00:00:00"/>
    <s v="O9543"/>
    <d v="2024-05-09T00:00:00"/>
    <x v="3"/>
    <x v="4"/>
    <x v="3"/>
    <n v="3"/>
    <n v="216.77666666666667"/>
    <n v="650.33000000000004"/>
    <x v="0"/>
    <n v="27"/>
    <d v="2024-10-27T00:00:00"/>
    <n v="32"/>
    <x v="1"/>
    <n v="1"/>
    <d v="2025-01-27T00:00:00"/>
    <x v="2"/>
    <x v="1"/>
    <x v="5"/>
    <n v="-72"/>
    <n v="0"/>
    <x v="1"/>
  </r>
  <r>
    <s v="C3133"/>
    <x v="1"/>
    <x v="1"/>
    <x v="2"/>
    <d v="2024-07-12T00:00:00"/>
    <s v="O7133"/>
    <d v="2024-05-09T00:00:00"/>
    <x v="3"/>
    <x v="4"/>
    <x v="3"/>
    <n v="5"/>
    <n v="193.98"/>
    <n v="969.9"/>
    <x v="0"/>
    <n v="32"/>
    <d v="2024-07-11T00:00:00"/>
    <n v="376"/>
    <x v="0"/>
    <n v="4"/>
    <d v="2025-06-26T00:00:00"/>
    <x v="1"/>
    <x v="1"/>
    <x v="5"/>
    <n v="-1"/>
    <n v="1"/>
    <x v="1"/>
  </r>
  <r>
    <s v="C6036"/>
    <x v="0"/>
    <x v="0"/>
    <x v="1"/>
    <d v="2025-10-02T00:00:00"/>
    <s v="O10036"/>
    <d v="2024-06-09T00:00:00"/>
    <x v="0"/>
    <x v="2"/>
    <x v="3"/>
    <n v="4"/>
    <n v="130.33500000000001"/>
    <n v="521.34"/>
    <x v="0"/>
    <n v="42"/>
    <d v="2025-03-08T00:00:00"/>
    <n v="206"/>
    <x v="0"/>
    <n v="2"/>
    <d v="2025-05-15T00:00:00"/>
    <x v="1"/>
    <x v="4"/>
    <x v="6"/>
    <n v="-208"/>
    <n v="1"/>
    <x v="1"/>
  </r>
  <r>
    <s v="C6603"/>
    <x v="1"/>
    <x v="0"/>
    <x v="1"/>
    <d v="2023-08-30T00:00:00"/>
    <s v="O10603"/>
    <d v="2024-06-09T00:00:00"/>
    <x v="1"/>
    <x v="0"/>
    <x v="4"/>
    <n v="1"/>
    <n v="1327.48"/>
    <n v="1327.48"/>
    <x v="2"/>
    <n v="1"/>
    <d v="2024-05-11T00:00:00"/>
    <n v="165"/>
    <x v="1"/>
    <n v="1"/>
    <d v="2025-06-22T00:00:00"/>
    <x v="2"/>
    <x v="4"/>
    <x v="6"/>
    <n v="255"/>
    <n v="0"/>
    <x v="1"/>
  </r>
  <r>
    <s v="C3557"/>
    <x v="0"/>
    <x v="2"/>
    <x v="4"/>
    <d v="2024-05-10T00:00:00"/>
    <s v="O7557"/>
    <d v="2024-06-09T00:00:00"/>
    <x v="3"/>
    <x v="1"/>
    <x v="1"/>
    <n v="1"/>
    <n v="736.08"/>
    <n v="736.08"/>
    <x v="2"/>
    <n v="26"/>
    <d v="2024-10-12T00:00:00"/>
    <n v="367"/>
    <x v="0"/>
    <n v="2"/>
    <d v="2025-04-21T00:00:00"/>
    <x v="2"/>
    <x v="4"/>
    <x v="6"/>
    <n v="155"/>
    <n v="1"/>
    <x v="1"/>
  </r>
  <r>
    <s v="C3584"/>
    <x v="2"/>
    <x v="2"/>
    <x v="2"/>
    <d v="2025-09-07T00:00:00"/>
    <s v="O7584"/>
    <d v="2024-06-09T00:00:00"/>
    <x v="4"/>
    <x v="4"/>
    <x v="4"/>
    <n v="5"/>
    <n v="169.26600000000002"/>
    <n v="846.33"/>
    <x v="1"/>
    <n v="35"/>
    <d v="2025-09-02T00:00:00"/>
    <n v="35"/>
    <x v="0"/>
    <n v="1"/>
    <d v="2025-06-29T00:00:00"/>
    <x v="2"/>
    <x v="4"/>
    <x v="6"/>
    <n v="-5"/>
    <n v="1"/>
    <x v="1"/>
  </r>
  <r>
    <s v="C6770"/>
    <x v="1"/>
    <x v="2"/>
    <x v="4"/>
    <d v="2024-12-16T00:00:00"/>
    <s v="O10770"/>
    <d v="2024-06-09T00:00:00"/>
    <x v="4"/>
    <x v="3"/>
    <x v="4"/>
    <n v="5"/>
    <n v="56.772000000000006"/>
    <n v="283.86"/>
    <x v="2"/>
    <n v="48"/>
    <d v="2024-08-25T00:00:00"/>
    <n v="459"/>
    <x v="0"/>
    <n v="3"/>
    <d v="2025-02-24T00:00:00"/>
    <x v="1"/>
    <x v="4"/>
    <x v="6"/>
    <n v="-113"/>
    <n v="1"/>
    <x v="1"/>
  </r>
  <r>
    <s v="C6993"/>
    <x v="2"/>
    <x v="0"/>
    <x v="0"/>
    <d v="2024-11-02T00:00:00"/>
    <s v="O10993"/>
    <d v="2024-06-09T00:00:00"/>
    <x v="4"/>
    <x v="4"/>
    <x v="3"/>
    <n v="5"/>
    <n v="139.46800000000002"/>
    <n v="697.34"/>
    <x v="1"/>
    <n v="34"/>
    <d v="2025-11-02T00:00:00"/>
    <n v="394"/>
    <x v="1"/>
    <n v="1"/>
    <d v="2024-11-11T00:00:00"/>
    <x v="2"/>
    <x v="4"/>
    <x v="6"/>
    <n v="365"/>
    <n v="0"/>
    <x v="1"/>
  </r>
  <r>
    <s v="C1300"/>
    <x v="0"/>
    <x v="0"/>
    <x v="4"/>
    <d v="2025-07-07T00:00:00"/>
    <s v="O5300"/>
    <d v="2024-06-09T00:00:00"/>
    <x v="2"/>
    <x v="0"/>
    <x v="3"/>
    <n v="4"/>
    <n v="260.47000000000003"/>
    <n v="1041.8800000000001"/>
    <x v="1"/>
    <n v="3"/>
    <d v="2024-10-29T00:00:00"/>
    <n v="461"/>
    <x v="1"/>
    <n v="2"/>
    <d v="2024-06-09T00:00:00"/>
    <x v="1"/>
    <x v="4"/>
    <x v="6"/>
    <n v="-251"/>
    <n v="0"/>
    <x v="1"/>
  </r>
  <r>
    <s v="C1753"/>
    <x v="0"/>
    <x v="2"/>
    <x v="1"/>
    <d v="2024-09-05T00:00:00"/>
    <s v="O5753"/>
    <d v="2024-06-09T00:00:00"/>
    <x v="3"/>
    <x v="2"/>
    <x v="1"/>
    <n v="2"/>
    <n v="470.42500000000001"/>
    <n v="940.85"/>
    <x v="1"/>
    <n v="37"/>
    <d v="2025-03-17T00:00:00"/>
    <n v="487"/>
    <x v="0"/>
    <n v="2"/>
    <d v="2024-05-10T00:00:00"/>
    <x v="1"/>
    <x v="4"/>
    <x v="6"/>
    <n v="193"/>
    <n v="1"/>
    <x v="1"/>
  </r>
  <r>
    <s v="C6347"/>
    <x v="0"/>
    <x v="1"/>
    <x v="0"/>
    <d v="2024-04-18T00:00:00"/>
    <s v="O10347"/>
    <d v="2024-07-09T00:00:00"/>
    <x v="1"/>
    <x v="2"/>
    <x v="3"/>
    <n v="2"/>
    <n v="521.34"/>
    <n v="1042.68"/>
    <x v="2"/>
    <n v="24"/>
    <d v="2024-11-27T00:00:00"/>
    <n v="354"/>
    <x v="1"/>
    <n v="1"/>
    <d v="2024-12-23T00:00:00"/>
    <x v="0"/>
    <x v="6"/>
    <x v="7"/>
    <n v="223"/>
    <n v="0"/>
    <x v="1"/>
  </r>
  <r>
    <s v="C3555"/>
    <x v="2"/>
    <x v="0"/>
    <x v="4"/>
    <d v="2024-10-08T00:00:00"/>
    <s v="O7555"/>
    <d v="2024-07-09T00:00:00"/>
    <x v="3"/>
    <x v="3"/>
    <x v="3"/>
    <n v="1"/>
    <n v="900.46"/>
    <n v="900.46"/>
    <x v="0"/>
    <n v="1"/>
    <d v="2024-08-10T00:00:00"/>
    <n v="111"/>
    <x v="0"/>
    <n v="4"/>
    <d v="2025-02-22T00:00:00"/>
    <x v="0"/>
    <x v="6"/>
    <x v="7"/>
    <n v="-59"/>
    <n v="1"/>
    <x v="1"/>
  </r>
  <r>
    <s v="C6715"/>
    <x v="1"/>
    <x v="0"/>
    <x v="0"/>
    <d v="2024-08-16T00:00:00"/>
    <s v="O10715"/>
    <d v="2024-07-09T00:00:00"/>
    <x v="0"/>
    <x v="1"/>
    <x v="2"/>
    <n v="1"/>
    <n v="1336.21"/>
    <n v="1336.21"/>
    <x v="0"/>
    <n v="49"/>
    <d v="2024-12-10T00:00:00"/>
    <n v="44"/>
    <x v="1"/>
    <n v="2"/>
    <d v="2024-04-10T00:00:00"/>
    <x v="2"/>
    <x v="6"/>
    <x v="7"/>
    <n v="116"/>
    <n v="0"/>
    <x v="1"/>
  </r>
  <r>
    <s v="C4963"/>
    <x v="0"/>
    <x v="2"/>
    <x v="2"/>
    <d v="2023-10-24T00:00:00"/>
    <s v="O8963"/>
    <d v="2024-07-09T00:00:00"/>
    <x v="3"/>
    <x v="3"/>
    <x v="2"/>
    <n v="3"/>
    <n v="485.85999999999996"/>
    <n v="1457.58"/>
    <x v="1"/>
    <n v="4"/>
    <d v="2025-12-01T00:00:00"/>
    <n v="496"/>
    <x v="1"/>
    <n v="2"/>
    <d v="2024-10-10T00:00:00"/>
    <x v="2"/>
    <x v="6"/>
    <x v="7"/>
    <n v="769"/>
    <n v="0"/>
    <x v="1"/>
  </r>
  <r>
    <s v="C6447"/>
    <x v="0"/>
    <x v="1"/>
    <x v="0"/>
    <d v="2023-05-10T00:00:00"/>
    <s v="O10447"/>
    <d v="2024-07-09T00:00:00"/>
    <x v="1"/>
    <x v="4"/>
    <x v="2"/>
    <n v="3"/>
    <n v="132.34666666666666"/>
    <n v="397.04"/>
    <x v="1"/>
    <n v="24"/>
    <d v="2025-01-23T00:00:00"/>
    <n v="491"/>
    <x v="1"/>
    <n v="4"/>
    <d v="2024-12-23T00:00:00"/>
    <x v="0"/>
    <x v="6"/>
    <x v="7"/>
    <n v="624"/>
    <n v="0"/>
    <x v="1"/>
  </r>
  <r>
    <s v="C1725"/>
    <x v="1"/>
    <x v="2"/>
    <x v="1"/>
    <d v="2024-01-14T00:00:00"/>
    <s v="O5725"/>
    <d v="2024-07-09T00:00:00"/>
    <x v="3"/>
    <x v="3"/>
    <x v="4"/>
    <n v="2"/>
    <n v="719.65"/>
    <n v="1439.3"/>
    <x v="0"/>
    <n v="29"/>
    <d v="2024-12-13T00:00:00"/>
    <n v="286"/>
    <x v="0"/>
    <n v="3"/>
    <d v="2024-12-14T00:00:00"/>
    <x v="0"/>
    <x v="6"/>
    <x v="7"/>
    <n v="334"/>
    <n v="1"/>
    <x v="1"/>
  </r>
  <r>
    <s v="C4014"/>
    <x v="0"/>
    <x v="2"/>
    <x v="3"/>
    <d v="2025-04-29T00:00:00"/>
    <s v="O8014"/>
    <d v="2024-07-09T00:00:00"/>
    <x v="0"/>
    <x v="4"/>
    <x v="3"/>
    <n v="1"/>
    <n v="512.22"/>
    <n v="512.22"/>
    <x v="0"/>
    <n v="49"/>
    <d v="2025-04-25T00:00:00"/>
    <n v="20"/>
    <x v="1"/>
    <n v="1"/>
    <d v="2024-05-11T00:00:00"/>
    <x v="2"/>
    <x v="6"/>
    <x v="7"/>
    <n v="-4"/>
    <n v="0"/>
    <x v="1"/>
  </r>
  <r>
    <s v="C3696"/>
    <x v="0"/>
    <x v="1"/>
    <x v="1"/>
    <d v="2024-12-17T00:00:00"/>
    <s v="O7696"/>
    <d v="2024-07-09T00:00:00"/>
    <x v="4"/>
    <x v="0"/>
    <x v="2"/>
    <n v="2"/>
    <n v="623.755"/>
    <n v="1247.51"/>
    <x v="1"/>
    <n v="3"/>
    <d v="2025-07-24T00:00:00"/>
    <n v="305"/>
    <x v="1"/>
    <n v="5"/>
    <d v="2024-10-31T00:00:00"/>
    <x v="2"/>
    <x v="6"/>
    <x v="7"/>
    <n v="219"/>
    <n v="0"/>
    <x v="1"/>
  </r>
  <r>
    <s v="C2197"/>
    <x v="2"/>
    <x v="1"/>
    <x v="1"/>
    <d v="2025-04-22T00:00:00"/>
    <s v="O6197"/>
    <d v="2024-07-09T00:00:00"/>
    <x v="4"/>
    <x v="2"/>
    <x v="0"/>
    <n v="1"/>
    <n v="1085.57"/>
    <n v="1085.57"/>
    <x v="2"/>
    <n v="25"/>
    <d v="2025-01-27T00:00:00"/>
    <n v="238"/>
    <x v="1"/>
    <n v="4"/>
    <d v="2024-02-12T00:00:00"/>
    <x v="2"/>
    <x v="6"/>
    <x v="7"/>
    <n v="-85"/>
    <n v="0"/>
    <x v="1"/>
  </r>
  <r>
    <s v="C6785"/>
    <x v="1"/>
    <x v="2"/>
    <x v="0"/>
    <d v="2024-08-13T00:00:00"/>
    <s v="O10785"/>
    <d v="2024-08-09T00:00:00"/>
    <x v="2"/>
    <x v="3"/>
    <x v="0"/>
    <n v="1"/>
    <n v="1396.57"/>
    <n v="1396.57"/>
    <x v="0"/>
    <n v="29"/>
    <d v="2024-10-12T00:00:00"/>
    <n v="236"/>
    <x v="0"/>
    <n v="5"/>
    <d v="2025-02-22T00:00:00"/>
    <x v="0"/>
    <x v="2"/>
    <x v="0"/>
    <n v="60"/>
    <n v="1"/>
    <x v="1"/>
  </r>
  <r>
    <s v="C4779"/>
    <x v="2"/>
    <x v="2"/>
    <x v="1"/>
    <d v="2023-06-09T00:00:00"/>
    <s v="O8779"/>
    <d v="2024-08-09T00:00:00"/>
    <x v="1"/>
    <x v="2"/>
    <x v="3"/>
    <n v="2"/>
    <n v="231.70500000000001"/>
    <n v="463.41"/>
    <x v="0"/>
    <n v="34"/>
    <d v="2025-12-06T00:00:00"/>
    <n v="415"/>
    <x v="1"/>
    <n v="4"/>
    <d v="2025-02-16T00:00:00"/>
    <x v="2"/>
    <x v="2"/>
    <x v="0"/>
    <n v="911"/>
    <n v="0"/>
    <x v="1"/>
  </r>
  <r>
    <s v="C1616"/>
    <x v="0"/>
    <x v="0"/>
    <x v="0"/>
    <d v="2023-11-12T00:00:00"/>
    <s v="O5616"/>
    <d v="2024-08-09T00:00:00"/>
    <x v="1"/>
    <x v="1"/>
    <x v="2"/>
    <n v="1"/>
    <n v="769.19"/>
    <n v="769.19"/>
    <x v="0"/>
    <n v="31"/>
    <d v="2024-08-11T00:00:00"/>
    <n v="67"/>
    <x v="0"/>
    <n v="4"/>
    <d v="2024-12-09T00:00:00"/>
    <x v="2"/>
    <x v="2"/>
    <x v="0"/>
    <n v="273"/>
    <n v="1"/>
    <x v="1"/>
  </r>
  <r>
    <s v="C5106"/>
    <x v="0"/>
    <x v="0"/>
    <x v="2"/>
    <d v="2024-06-29T00:00:00"/>
    <s v="O9106"/>
    <d v="2024-08-09T00:00:00"/>
    <x v="1"/>
    <x v="4"/>
    <x v="0"/>
    <n v="4"/>
    <n v="37.782499999999999"/>
    <n v="151.13"/>
    <x v="1"/>
    <n v="15"/>
    <d v="2025-06-19T00:00:00"/>
    <n v="397"/>
    <x v="0"/>
    <n v="1"/>
    <d v="2025-04-03T00:00:00"/>
    <x v="2"/>
    <x v="2"/>
    <x v="0"/>
    <n v="355"/>
    <n v="1"/>
    <x v="1"/>
  </r>
  <r>
    <s v="C1615"/>
    <x v="0"/>
    <x v="0"/>
    <x v="2"/>
    <d v="2024-04-30T00:00:00"/>
    <s v="O5615"/>
    <d v="2024-08-09T00:00:00"/>
    <x v="2"/>
    <x v="1"/>
    <x v="0"/>
    <n v="3"/>
    <n v="446.77333333333331"/>
    <n v="1340.32"/>
    <x v="0"/>
    <n v="48"/>
    <d v="2025-05-26T00:00:00"/>
    <n v="395"/>
    <x v="1"/>
    <n v="2"/>
    <d v="2025-06-15T00:00:00"/>
    <x v="1"/>
    <x v="2"/>
    <x v="0"/>
    <n v="391"/>
    <n v="0"/>
    <x v="1"/>
  </r>
  <r>
    <s v="C5228"/>
    <x v="0"/>
    <x v="2"/>
    <x v="0"/>
    <d v="2025-06-03T00:00:00"/>
    <s v="O9228"/>
    <d v="2024-08-09T00:00:00"/>
    <x v="1"/>
    <x v="0"/>
    <x v="2"/>
    <n v="5"/>
    <n v="213.75799999999998"/>
    <n v="1068.79"/>
    <x v="1"/>
    <n v="12"/>
    <d v="2025-04-22T00:00:00"/>
    <n v="324"/>
    <x v="1"/>
    <n v="4"/>
    <d v="2025-02-18T00:00:00"/>
    <x v="0"/>
    <x v="2"/>
    <x v="0"/>
    <n v="-42"/>
    <n v="0"/>
    <x v="1"/>
  </r>
  <r>
    <s v="C6291"/>
    <x v="0"/>
    <x v="2"/>
    <x v="2"/>
    <d v="2024-07-11T00:00:00"/>
    <s v="O10291"/>
    <d v="2024-08-09T00:00:00"/>
    <x v="3"/>
    <x v="2"/>
    <x v="2"/>
    <n v="4"/>
    <n v="118.55"/>
    <n v="474.2"/>
    <x v="2"/>
    <n v="10"/>
    <d v="2025-07-20T00:00:00"/>
    <n v="207"/>
    <x v="1"/>
    <n v="4"/>
    <d v="2025-05-17T00:00:00"/>
    <x v="0"/>
    <x v="2"/>
    <x v="0"/>
    <n v="374"/>
    <n v="0"/>
    <x v="1"/>
  </r>
  <r>
    <s v="C2554"/>
    <x v="0"/>
    <x v="2"/>
    <x v="1"/>
    <d v="2023-08-22T00:00:00"/>
    <s v="O6554"/>
    <d v="2024-08-09T00:00:00"/>
    <x v="2"/>
    <x v="1"/>
    <x v="3"/>
    <n v="4"/>
    <n v="337.65499999999997"/>
    <n v="1350.62"/>
    <x v="0"/>
    <n v="5"/>
    <d v="2025-05-28T00:00:00"/>
    <n v="69"/>
    <x v="1"/>
    <n v="2"/>
    <d v="2025-03-02T00:00:00"/>
    <x v="2"/>
    <x v="2"/>
    <x v="0"/>
    <n v="645"/>
    <n v="0"/>
    <x v="1"/>
  </r>
  <r>
    <s v="C4791"/>
    <x v="2"/>
    <x v="1"/>
    <x v="0"/>
    <d v="2025-04-22T00:00:00"/>
    <s v="O8791"/>
    <d v="2024-08-09T00:00:00"/>
    <x v="1"/>
    <x v="1"/>
    <x v="2"/>
    <n v="3"/>
    <n v="242.00333333333333"/>
    <n v="726.01"/>
    <x v="1"/>
    <n v="12"/>
    <d v="2025-07-22T00:00:00"/>
    <n v="459"/>
    <x v="0"/>
    <n v="2"/>
    <d v="2025-12-07T00:00:00"/>
    <x v="0"/>
    <x v="2"/>
    <x v="0"/>
    <n v="91"/>
    <n v="1"/>
    <x v="1"/>
  </r>
  <r>
    <s v="C1140"/>
    <x v="1"/>
    <x v="1"/>
    <x v="1"/>
    <d v="2025-01-26T00:00:00"/>
    <s v="O5140"/>
    <d v="2024-08-09T00:00:00"/>
    <x v="3"/>
    <x v="0"/>
    <x v="4"/>
    <n v="3"/>
    <n v="135.82"/>
    <n v="407.46"/>
    <x v="1"/>
    <n v="10"/>
    <d v="2025-08-19T00:00:00"/>
    <n v="471"/>
    <x v="1"/>
    <n v="3"/>
    <d v="2024-11-12T00:00:00"/>
    <x v="0"/>
    <x v="2"/>
    <x v="0"/>
    <n v="205"/>
    <n v="0"/>
    <x v="1"/>
  </r>
  <r>
    <s v="C4047"/>
    <x v="1"/>
    <x v="1"/>
    <x v="1"/>
    <d v="2025-01-16T00:00:00"/>
    <s v="O8047"/>
    <d v="2024-08-09T00:00:00"/>
    <x v="3"/>
    <x v="0"/>
    <x v="0"/>
    <n v="2"/>
    <n v="323.83999999999997"/>
    <n v="647.67999999999995"/>
    <x v="0"/>
    <n v="29"/>
    <d v="2025-05-02T00:00:00"/>
    <n v="182"/>
    <x v="1"/>
    <n v="4"/>
    <d v="2025-01-04T00:00:00"/>
    <x v="0"/>
    <x v="2"/>
    <x v="0"/>
    <n v="106"/>
    <n v="0"/>
    <x v="1"/>
  </r>
  <r>
    <s v="C1678"/>
    <x v="1"/>
    <x v="0"/>
    <x v="1"/>
    <d v="2024-09-19T00:00:00"/>
    <s v="O5678"/>
    <d v="2024-08-09T00:00:00"/>
    <x v="1"/>
    <x v="3"/>
    <x v="3"/>
    <n v="1"/>
    <n v="1227.07"/>
    <n v="1227.07"/>
    <x v="0"/>
    <n v="46"/>
    <d v="2024-09-29T00:00:00"/>
    <n v="84"/>
    <x v="0"/>
    <n v="3"/>
    <d v="2025-05-20T00:00:00"/>
    <x v="1"/>
    <x v="2"/>
    <x v="0"/>
    <n v="10"/>
    <n v="1"/>
    <x v="1"/>
  </r>
  <r>
    <s v="C6801"/>
    <x v="0"/>
    <x v="1"/>
    <x v="1"/>
    <d v="2024-04-03T00:00:00"/>
    <s v="O10801"/>
    <d v="2024-08-09T00:00:00"/>
    <x v="4"/>
    <x v="4"/>
    <x v="4"/>
    <n v="1"/>
    <n v="770.18"/>
    <n v="770.18"/>
    <x v="0"/>
    <n v="21"/>
    <d v="2025-11-02T00:00:00"/>
    <n v="254"/>
    <x v="1"/>
    <n v="1"/>
    <d v="2025-08-19T00:00:00"/>
    <x v="1"/>
    <x v="2"/>
    <x v="0"/>
    <n v="578"/>
    <n v="0"/>
    <x v="1"/>
  </r>
  <r>
    <s v="C1735"/>
    <x v="1"/>
    <x v="1"/>
    <x v="2"/>
    <d v="2023-09-27T00:00:00"/>
    <s v="O5735"/>
    <d v="2024-08-09T00:00:00"/>
    <x v="0"/>
    <x v="1"/>
    <x v="2"/>
    <n v="5"/>
    <n v="108.398"/>
    <n v="541.99"/>
    <x v="2"/>
    <n v="27"/>
    <d v="2025-11-05T00:00:00"/>
    <n v="219"/>
    <x v="1"/>
    <n v="1"/>
    <d v="2025-05-22T00:00:00"/>
    <x v="0"/>
    <x v="2"/>
    <x v="0"/>
    <n v="770"/>
    <n v="0"/>
    <x v="1"/>
  </r>
  <r>
    <s v="C4408"/>
    <x v="0"/>
    <x v="1"/>
    <x v="0"/>
    <d v="2024-04-22T00:00:00"/>
    <s v="O8408"/>
    <d v="2024-08-09T00:00:00"/>
    <x v="0"/>
    <x v="0"/>
    <x v="1"/>
    <n v="5"/>
    <n v="119.16600000000001"/>
    <n v="595.83000000000004"/>
    <x v="0"/>
    <n v="8"/>
    <d v="2025-11-06T00:00:00"/>
    <n v="216"/>
    <x v="1"/>
    <n v="2"/>
    <d v="2025-06-30T00:00:00"/>
    <x v="2"/>
    <x v="2"/>
    <x v="0"/>
    <n v="563"/>
    <n v="0"/>
    <x v="1"/>
  </r>
  <r>
    <s v="C2970"/>
    <x v="0"/>
    <x v="2"/>
    <x v="2"/>
    <d v="2024-01-07T00:00:00"/>
    <s v="O6970"/>
    <d v="2024-08-09T00:00:00"/>
    <x v="2"/>
    <x v="0"/>
    <x v="0"/>
    <n v="3"/>
    <n v="407.61999999999995"/>
    <n v="1222.8599999999999"/>
    <x v="0"/>
    <n v="35"/>
    <d v="2025-01-13T00:00:00"/>
    <n v="9"/>
    <x v="0"/>
    <n v="3"/>
    <d v="2025-03-04T00:00:00"/>
    <x v="2"/>
    <x v="2"/>
    <x v="0"/>
    <n v="372"/>
    <n v="1"/>
    <x v="1"/>
  </r>
  <r>
    <s v="C5953"/>
    <x v="2"/>
    <x v="2"/>
    <x v="1"/>
    <d v="2024-06-06T00:00:00"/>
    <s v="O9953"/>
    <d v="2024-08-09T00:00:00"/>
    <x v="2"/>
    <x v="3"/>
    <x v="1"/>
    <n v="5"/>
    <n v="220.22800000000001"/>
    <n v="1101.1400000000001"/>
    <x v="2"/>
    <n v="28"/>
    <d v="2024-10-30T00:00:00"/>
    <n v="413"/>
    <x v="1"/>
    <n v="1"/>
    <d v="2025-02-04T00:00:00"/>
    <x v="1"/>
    <x v="2"/>
    <x v="0"/>
    <n v="146"/>
    <n v="0"/>
    <x v="1"/>
  </r>
  <r>
    <s v="C4954"/>
    <x v="2"/>
    <x v="2"/>
    <x v="0"/>
    <d v="2025-07-08T00:00:00"/>
    <s v="O8954"/>
    <d v="2024-08-09T00:00:00"/>
    <x v="4"/>
    <x v="3"/>
    <x v="2"/>
    <n v="1"/>
    <n v="397.66"/>
    <n v="397.66"/>
    <x v="2"/>
    <n v="21"/>
    <d v="2024-03-12T00:00:00"/>
    <n v="445"/>
    <x v="0"/>
    <n v="5"/>
    <d v="2024-10-13T00:00:00"/>
    <x v="2"/>
    <x v="2"/>
    <x v="0"/>
    <n v="-483"/>
    <n v="1"/>
    <x v="1"/>
  </r>
  <r>
    <s v="C2198"/>
    <x v="1"/>
    <x v="0"/>
    <x v="0"/>
    <d v="2025-12-04T00:00:00"/>
    <s v="O6198"/>
    <d v="2024-08-09T00:00:00"/>
    <x v="2"/>
    <x v="1"/>
    <x v="3"/>
    <n v="2"/>
    <n v="644.03499999999997"/>
    <n v="1288.07"/>
    <x v="1"/>
    <n v="29"/>
    <d v="2024-11-24T00:00:00"/>
    <n v="479"/>
    <x v="1"/>
    <n v="5"/>
    <d v="2025-07-15T00:00:00"/>
    <x v="1"/>
    <x v="2"/>
    <x v="0"/>
    <n v="-375"/>
    <n v="0"/>
    <x v="1"/>
  </r>
  <r>
    <s v="C5307"/>
    <x v="2"/>
    <x v="1"/>
    <x v="3"/>
    <d v="2024-02-28T00:00:00"/>
    <s v="O9307"/>
    <d v="2024-08-09T00:00:00"/>
    <x v="4"/>
    <x v="0"/>
    <x v="0"/>
    <n v="2"/>
    <n v="668.81"/>
    <n v="1337.62"/>
    <x v="2"/>
    <n v="13"/>
    <d v="2025-04-05T00:00:00"/>
    <n v="141"/>
    <x v="1"/>
    <n v="5"/>
    <d v="2025-02-15T00:00:00"/>
    <x v="1"/>
    <x v="2"/>
    <x v="0"/>
    <n v="402"/>
    <n v="0"/>
    <x v="1"/>
  </r>
  <r>
    <s v="C3629"/>
    <x v="0"/>
    <x v="2"/>
    <x v="4"/>
    <d v="2024-02-26T00:00:00"/>
    <s v="O7629"/>
    <d v="2024-09-09T00:00:00"/>
    <x v="3"/>
    <x v="4"/>
    <x v="4"/>
    <n v="4"/>
    <n v="155.97"/>
    <n v="623.88"/>
    <x v="1"/>
    <n v="50"/>
    <d v="2025-03-30T00:00:00"/>
    <n v="288"/>
    <x v="0"/>
    <n v="5"/>
    <d v="2024-06-10T00:00:00"/>
    <x v="2"/>
    <x v="5"/>
    <x v="8"/>
    <n v="398"/>
    <n v="1"/>
    <x v="1"/>
  </r>
  <r>
    <s v="C2050"/>
    <x v="2"/>
    <x v="1"/>
    <x v="0"/>
    <d v="2024-02-24T00:00:00"/>
    <s v="O6050"/>
    <d v="2024-09-09T00:00:00"/>
    <x v="2"/>
    <x v="2"/>
    <x v="3"/>
    <n v="2"/>
    <n v="335.21"/>
    <n v="670.42"/>
    <x v="2"/>
    <n v="17"/>
    <d v="2025-04-15T00:00:00"/>
    <n v="466"/>
    <x v="1"/>
    <n v="3"/>
    <d v="2025-06-19T00:00:00"/>
    <x v="2"/>
    <x v="5"/>
    <x v="8"/>
    <n v="416"/>
    <n v="0"/>
    <x v="1"/>
  </r>
  <r>
    <s v="C2757"/>
    <x v="1"/>
    <x v="0"/>
    <x v="4"/>
    <d v="2023-01-10T00:00:00"/>
    <s v="O6757"/>
    <d v="2024-09-09T00:00:00"/>
    <x v="2"/>
    <x v="3"/>
    <x v="1"/>
    <n v="1"/>
    <n v="504.1"/>
    <n v="504.1"/>
    <x v="0"/>
    <n v="4"/>
    <d v="2024-12-17T00:00:00"/>
    <n v="254"/>
    <x v="1"/>
    <n v="2"/>
    <d v="2024-10-18T00:00:00"/>
    <x v="0"/>
    <x v="5"/>
    <x v="8"/>
    <n v="707"/>
    <n v="0"/>
    <x v="1"/>
  </r>
  <r>
    <s v="C5967"/>
    <x v="0"/>
    <x v="1"/>
    <x v="0"/>
    <d v="2024-12-20T00:00:00"/>
    <s v="O9967"/>
    <d v="2024-09-09T00:00:00"/>
    <x v="1"/>
    <x v="2"/>
    <x v="4"/>
    <n v="2"/>
    <n v="139.86000000000001"/>
    <n v="279.72000000000003"/>
    <x v="0"/>
    <n v="39"/>
    <d v="2025-06-30T00:00:00"/>
    <n v="336"/>
    <x v="0"/>
    <n v="2"/>
    <d v="2025-06-13T00:00:00"/>
    <x v="0"/>
    <x v="5"/>
    <x v="8"/>
    <n v="192"/>
    <n v="1"/>
    <x v="1"/>
  </r>
  <r>
    <s v="C5300"/>
    <x v="1"/>
    <x v="1"/>
    <x v="3"/>
    <d v="2025-05-20T00:00:00"/>
    <s v="O9300"/>
    <d v="2024-09-09T00:00:00"/>
    <x v="3"/>
    <x v="3"/>
    <x v="3"/>
    <n v="2"/>
    <n v="482.02"/>
    <n v="964.04"/>
    <x v="1"/>
    <n v="2"/>
    <d v="2025-07-30T00:00:00"/>
    <n v="47"/>
    <x v="1"/>
    <n v="1"/>
    <d v="2025-02-15T00:00:00"/>
    <x v="1"/>
    <x v="5"/>
    <x v="8"/>
    <n v="71"/>
    <n v="0"/>
    <x v="1"/>
  </r>
  <r>
    <s v="C6316"/>
    <x v="1"/>
    <x v="2"/>
    <x v="2"/>
    <d v="2024-07-29T00:00:00"/>
    <s v="O10316"/>
    <d v="2024-09-09T00:00:00"/>
    <x v="0"/>
    <x v="0"/>
    <x v="2"/>
    <n v="1"/>
    <n v="500.88"/>
    <n v="500.88"/>
    <x v="2"/>
    <n v="31"/>
    <d v="2025-08-13T00:00:00"/>
    <n v="126"/>
    <x v="1"/>
    <n v="2"/>
    <d v="2024-12-23T00:00:00"/>
    <x v="2"/>
    <x v="5"/>
    <x v="8"/>
    <n v="380"/>
    <n v="0"/>
    <x v="1"/>
  </r>
  <r>
    <s v="C2662"/>
    <x v="1"/>
    <x v="2"/>
    <x v="4"/>
    <d v="2024-09-27T00:00:00"/>
    <s v="O6662"/>
    <d v="2024-09-09T00:00:00"/>
    <x v="3"/>
    <x v="1"/>
    <x v="0"/>
    <n v="2"/>
    <n v="560.80499999999995"/>
    <n v="1121.6099999999999"/>
    <x v="0"/>
    <n v="12"/>
    <d v="2025-08-17T00:00:00"/>
    <n v="418"/>
    <x v="0"/>
    <n v="3"/>
    <d v="2025-04-15T00:00:00"/>
    <x v="1"/>
    <x v="5"/>
    <x v="8"/>
    <n v="324"/>
    <n v="1"/>
    <x v="1"/>
  </r>
  <r>
    <s v="C3441"/>
    <x v="2"/>
    <x v="1"/>
    <x v="0"/>
    <d v="2025-08-04T00:00:00"/>
    <s v="O7441"/>
    <d v="2024-10-09T00:00:00"/>
    <x v="3"/>
    <x v="3"/>
    <x v="4"/>
    <n v="1"/>
    <n v="1393.55"/>
    <n v="1393.55"/>
    <x v="0"/>
    <n v="28"/>
    <d v="2025-06-15T00:00:00"/>
    <n v="370"/>
    <x v="0"/>
    <n v="5"/>
    <d v="2024-11-26T00:00:00"/>
    <x v="1"/>
    <x v="0"/>
    <x v="9"/>
    <n v="-50"/>
    <n v="1"/>
    <x v="1"/>
  </r>
  <r>
    <s v="C6795"/>
    <x v="0"/>
    <x v="2"/>
    <x v="0"/>
    <d v="2025-01-20T00:00:00"/>
    <s v="O10795"/>
    <d v="2024-10-09T00:00:00"/>
    <x v="0"/>
    <x v="4"/>
    <x v="4"/>
    <n v="4"/>
    <n v="257.35500000000002"/>
    <n v="1029.42"/>
    <x v="1"/>
    <n v="14"/>
    <d v="2024-11-16T00:00:00"/>
    <n v="252"/>
    <x v="0"/>
    <n v="3"/>
    <d v="2024-11-24T00:00:00"/>
    <x v="2"/>
    <x v="0"/>
    <x v="9"/>
    <n v="-65"/>
    <n v="1"/>
    <x v="1"/>
  </r>
  <r>
    <s v="C6039"/>
    <x v="1"/>
    <x v="0"/>
    <x v="0"/>
    <d v="2025-01-07T00:00:00"/>
    <s v="O10039"/>
    <d v="2024-10-09T00:00:00"/>
    <x v="2"/>
    <x v="3"/>
    <x v="3"/>
    <n v="3"/>
    <n v="43.389999999999993"/>
    <n v="130.16999999999999"/>
    <x v="2"/>
    <n v="5"/>
    <d v="2025-08-17T00:00:00"/>
    <n v="54"/>
    <x v="1"/>
    <n v="3"/>
    <d v="2025-07-08T00:00:00"/>
    <x v="2"/>
    <x v="0"/>
    <x v="9"/>
    <n v="222"/>
    <n v="0"/>
    <x v="1"/>
  </r>
  <r>
    <s v="C4837"/>
    <x v="1"/>
    <x v="0"/>
    <x v="2"/>
    <d v="2024-03-29T00:00:00"/>
    <s v="O8837"/>
    <d v="2024-10-09T00:00:00"/>
    <x v="3"/>
    <x v="2"/>
    <x v="2"/>
    <n v="3"/>
    <n v="259.49333333333334"/>
    <n v="778.48"/>
    <x v="2"/>
    <n v="49"/>
    <d v="2024-10-16T00:00:00"/>
    <n v="264"/>
    <x v="1"/>
    <n v="4"/>
    <d v="2024-11-09T00:00:00"/>
    <x v="2"/>
    <x v="0"/>
    <x v="9"/>
    <n v="201"/>
    <n v="0"/>
    <x v="1"/>
  </r>
  <r>
    <s v="C6031"/>
    <x v="0"/>
    <x v="0"/>
    <x v="0"/>
    <d v="2025-07-28T00:00:00"/>
    <s v="O10031"/>
    <d v="2024-10-09T00:00:00"/>
    <x v="1"/>
    <x v="0"/>
    <x v="3"/>
    <n v="1"/>
    <n v="929.01"/>
    <n v="929.01"/>
    <x v="1"/>
    <n v="44"/>
    <d v="2025-05-19T00:00:00"/>
    <n v="206"/>
    <x v="0"/>
    <n v="1"/>
    <d v="2025-09-07T00:00:00"/>
    <x v="2"/>
    <x v="0"/>
    <x v="9"/>
    <n v="-70"/>
    <n v="1"/>
    <x v="1"/>
  </r>
  <r>
    <s v="C5468"/>
    <x v="2"/>
    <x v="0"/>
    <x v="1"/>
    <d v="2024-06-25T00:00:00"/>
    <s v="O9468"/>
    <d v="2024-10-09T00:00:00"/>
    <x v="2"/>
    <x v="1"/>
    <x v="4"/>
    <n v="3"/>
    <n v="99.65666666666668"/>
    <n v="298.97000000000003"/>
    <x v="1"/>
    <n v="19"/>
    <d v="2024-04-10T00:00:00"/>
    <n v="366"/>
    <x v="0"/>
    <n v="2"/>
    <d v="2025-02-15T00:00:00"/>
    <x v="1"/>
    <x v="0"/>
    <x v="9"/>
    <n v="-76"/>
    <n v="1"/>
    <x v="1"/>
  </r>
  <r>
    <s v="C5815"/>
    <x v="2"/>
    <x v="2"/>
    <x v="3"/>
    <d v="2024-01-12T00:00:00"/>
    <s v="O9815"/>
    <d v="2024-10-09T00:00:00"/>
    <x v="3"/>
    <x v="4"/>
    <x v="3"/>
    <n v="5"/>
    <n v="199.24600000000001"/>
    <n v="996.23"/>
    <x v="0"/>
    <n v="22"/>
    <d v="2025-04-17T00:00:00"/>
    <n v="148"/>
    <x v="1"/>
    <n v="1"/>
    <d v="2025-08-06T00:00:00"/>
    <x v="1"/>
    <x v="0"/>
    <x v="9"/>
    <n v="461"/>
    <n v="0"/>
    <x v="1"/>
  </r>
  <r>
    <s v="C2506"/>
    <x v="0"/>
    <x v="0"/>
    <x v="4"/>
    <d v="2025-05-28T00:00:00"/>
    <s v="O6506"/>
    <d v="2024-11-09T00:00:00"/>
    <x v="0"/>
    <x v="3"/>
    <x v="0"/>
    <n v="1"/>
    <n v="929.38"/>
    <n v="929.38"/>
    <x v="0"/>
    <n v="6"/>
    <d v="2025-10-02T00:00:00"/>
    <n v="110"/>
    <x v="0"/>
    <n v="4"/>
    <d v="2024-07-09T00:00:00"/>
    <x v="2"/>
    <x v="3"/>
    <x v="10"/>
    <n v="127"/>
    <n v="1"/>
    <x v="1"/>
  </r>
  <r>
    <s v="C2220"/>
    <x v="2"/>
    <x v="1"/>
    <x v="2"/>
    <d v="2023-11-21T00:00:00"/>
    <s v="O6220"/>
    <d v="2024-11-09T00:00:00"/>
    <x v="1"/>
    <x v="2"/>
    <x v="2"/>
    <n v="5"/>
    <n v="266.67399999999998"/>
    <n v="1333.37"/>
    <x v="2"/>
    <n v="17"/>
    <d v="2024-12-21T00:00:00"/>
    <n v="58"/>
    <x v="0"/>
    <n v="5"/>
    <d v="2024-11-29T00:00:00"/>
    <x v="2"/>
    <x v="3"/>
    <x v="10"/>
    <n v="396"/>
    <n v="1"/>
    <x v="1"/>
  </r>
  <r>
    <s v="C3079"/>
    <x v="1"/>
    <x v="2"/>
    <x v="0"/>
    <d v="2024-01-05T00:00:00"/>
    <s v="O7079"/>
    <d v="2024-11-09T00:00:00"/>
    <x v="2"/>
    <x v="4"/>
    <x v="2"/>
    <n v="4"/>
    <n v="108.455"/>
    <n v="433.82"/>
    <x v="1"/>
    <n v="6"/>
    <d v="2024-11-22T00:00:00"/>
    <n v="161"/>
    <x v="0"/>
    <n v="5"/>
    <d v="2025-02-27T00:00:00"/>
    <x v="0"/>
    <x v="3"/>
    <x v="10"/>
    <n v="322"/>
    <n v="1"/>
    <x v="1"/>
  </r>
  <r>
    <s v="C2442"/>
    <x v="2"/>
    <x v="0"/>
    <x v="2"/>
    <d v="2023-11-24T00:00:00"/>
    <s v="O6442"/>
    <d v="2024-11-09T00:00:00"/>
    <x v="2"/>
    <x v="0"/>
    <x v="2"/>
    <n v="3"/>
    <n v="147.95666666666668"/>
    <n v="443.87"/>
    <x v="0"/>
    <n v="20"/>
    <d v="2025-12-04T00:00:00"/>
    <n v="397"/>
    <x v="0"/>
    <n v="3"/>
    <d v="2024-10-17T00:00:00"/>
    <x v="2"/>
    <x v="3"/>
    <x v="10"/>
    <n v="741"/>
    <n v="1"/>
    <x v="1"/>
  </r>
  <r>
    <s v="C2243"/>
    <x v="1"/>
    <x v="0"/>
    <x v="3"/>
    <d v="2024-01-27T00:00:00"/>
    <s v="O6243"/>
    <d v="2024-11-09T00:00:00"/>
    <x v="2"/>
    <x v="1"/>
    <x v="3"/>
    <n v="3"/>
    <n v="128.16999999999999"/>
    <n v="384.51"/>
    <x v="0"/>
    <n v="49"/>
    <d v="2024-09-12T00:00:00"/>
    <n v="328"/>
    <x v="0"/>
    <n v="2"/>
    <d v="2025-05-01T00:00:00"/>
    <x v="0"/>
    <x v="3"/>
    <x v="10"/>
    <n v="229"/>
    <n v="1"/>
    <x v="1"/>
  </r>
  <r>
    <s v="C5817"/>
    <x v="1"/>
    <x v="1"/>
    <x v="0"/>
    <d v="2024-06-25T00:00:00"/>
    <s v="O9817"/>
    <d v="2024-11-09T00:00:00"/>
    <x v="4"/>
    <x v="2"/>
    <x v="2"/>
    <n v="4"/>
    <n v="291.0625"/>
    <n v="1164.25"/>
    <x v="0"/>
    <n v="12"/>
    <d v="2024-08-26T00:00:00"/>
    <n v="203"/>
    <x v="0"/>
    <n v="4"/>
    <d v="2025-06-07T00:00:00"/>
    <x v="1"/>
    <x v="3"/>
    <x v="10"/>
    <n v="62"/>
    <n v="1"/>
    <x v="1"/>
  </r>
  <r>
    <s v="C4424"/>
    <x v="0"/>
    <x v="2"/>
    <x v="0"/>
    <d v="2024-06-22T00:00:00"/>
    <s v="O8424"/>
    <d v="2024-11-09T00:00:00"/>
    <x v="0"/>
    <x v="3"/>
    <x v="4"/>
    <n v="5"/>
    <n v="227.18800000000002"/>
    <n v="1135.94"/>
    <x v="0"/>
    <n v="7"/>
    <d v="2025-02-22T00:00:00"/>
    <n v="487"/>
    <x v="1"/>
    <n v="2"/>
    <d v="2025-02-03T00:00:00"/>
    <x v="1"/>
    <x v="3"/>
    <x v="10"/>
    <n v="245"/>
    <n v="0"/>
    <x v="1"/>
  </r>
  <r>
    <s v="C3882"/>
    <x v="0"/>
    <x v="2"/>
    <x v="4"/>
    <d v="2024-06-25T00:00:00"/>
    <s v="O7882"/>
    <d v="2024-11-09T00:00:00"/>
    <x v="0"/>
    <x v="1"/>
    <x v="1"/>
    <n v="2"/>
    <n v="568.45000000000005"/>
    <n v="1136.9000000000001"/>
    <x v="0"/>
    <n v="9"/>
    <d v="2024-08-11T00:00:00"/>
    <n v="132"/>
    <x v="1"/>
    <n v="3"/>
    <d v="2025-02-26T00:00:00"/>
    <x v="2"/>
    <x v="3"/>
    <x v="10"/>
    <n v="47"/>
    <n v="0"/>
    <x v="1"/>
  </r>
  <r>
    <s v="C5669"/>
    <x v="1"/>
    <x v="0"/>
    <x v="0"/>
    <d v="2024-09-07T00:00:00"/>
    <s v="O9669"/>
    <d v="2024-11-09T00:00:00"/>
    <x v="3"/>
    <x v="0"/>
    <x v="4"/>
    <n v="4"/>
    <n v="226.42750000000001"/>
    <n v="905.71"/>
    <x v="1"/>
    <n v="29"/>
    <d v="2024-09-13T00:00:00"/>
    <n v="350"/>
    <x v="1"/>
    <n v="4"/>
    <d v="2024-12-20T00:00:00"/>
    <x v="0"/>
    <x v="3"/>
    <x v="10"/>
    <n v="6"/>
    <n v="0"/>
    <x v="1"/>
  </r>
  <r>
    <s v="C6230"/>
    <x v="1"/>
    <x v="0"/>
    <x v="4"/>
    <d v="2024-07-16T00:00:00"/>
    <s v="O10230"/>
    <d v="2024-11-09T00:00:00"/>
    <x v="1"/>
    <x v="3"/>
    <x v="4"/>
    <n v="3"/>
    <n v="335.81"/>
    <n v="1007.43"/>
    <x v="1"/>
    <n v="36"/>
    <d v="2025-04-17T00:00:00"/>
    <n v="45"/>
    <x v="0"/>
    <n v="3"/>
    <d v="2025-04-16T00:00:00"/>
    <x v="2"/>
    <x v="3"/>
    <x v="10"/>
    <n v="275"/>
    <n v="1"/>
    <x v="1"/>
  </r>
  <r>
    <s v="C2908"/>
    <x v="0"/>
    <x v="0"/>
    <x v="2"/>
    <d v="2024-08-10T00:00:00"/>
    <s v="O6908"/>
    <d v="2024-11-09T00:00:00"/>
    <x v="0"/>
    <x v="4"/>
    <x v="1"/>
    <n v="3"/>
    <n v="332.91666666666669"/>
    <n v="998.75"/>
    <x v="2"/>
    <n v="17"/>
    <d v="2025-11-01T00:00:00"/>
    <n v="432"/>
    <x v="1"/>
    <n v="1"/>
    <d v="2025-01-22T00:00:00"/>
    <x v="2"/>
    <x v="3"/>
    <x v="10"/>
    <n v="448"/>
    <n v="0"/>
    <x v="1"/>
  </r>
  <r>
    <s v="C3377"/>
    <x v="0"/>
    <x v="1"/>
    <x v="3"/>
    <d v="2024-06-15T00:00:00"/>
    <s v="O7377"/>
    <d v="2024-11-09T00:00:00"/>
    <x v="4"/>
    <x v="1"/>
    <x v="1"/>
    <n v="4"/>
    <n v="31.864999999999998"/>
    <n v="127.46"/>
    <x v="0"/>
    <n v="20"/>
    <d v="2025-03-03T00:00:00"/>
    <n v="334"/>
    <x v="0"/>
    <n v="4"/>
    <d v="2024-09-12T00:00:00"/>
    <x v="0"/>
    <x v="3"/>
    <x v="10"/>
    <n v="261"/>
    <n v="1"/>
    <x v="1"/>
  </r>
  <r>
    <s v="C6155"/>
    <x v="1"/>
    <x v="0"/>
    <x v="2"/>
    <d v="2024-10-04T00:00:00"/>
    <s v="O10155"/>
    <d v="2024-12-09T00:00:00"/>
    <x v="1"/>
    <x v="4"/>
    <x v="3"/>
    <n v="5"/>
    <n v="266.42600000000004"/>
    <n v="1332.13"/>
    <x v="2"/>
    <n v="40"/>
    <d v="2024-09-19T00:00:00"/>
    <n v="175"/>
    <x v="1"/>
    <n v="1"/>
    <d v="2024-10-23T00:00:00"/>
    <x v="2"/>
    <x v="5"/>
    <x v="11"/>
    <n v="-15"/>
    <n v="0"/>
    <x v="1"/>
  </r>
  <r>
    <s v="C6580"/>
    <x v="2"/>
    <x v="1"/>
    <x v="3"/>
    <d v="2025-03-21T00:00:00"/>
    <s v="O10580"/>
    <d v="2024-12-09T00:00:00"/>
    <x v="0"/>
    <x v="4"/>
    <x v="1"/>
    <n v="5"/>
    <n v="191.52199999999999"/>
    <n v="957.61"/>
    <x v="1"/>
    <n v="35"/>
    <d v="2025-05-24T00:00:00"/>
    <n v="14"/>
    <x v="1"/>
    <n v="4"/>
    <d v="2024-10-21T00:00:00"/>
    <x v="2"/>
    <x v="5"/>
    <x v="11"/>
    <n v="64"/>
    <n v="0"/>
    <x v="1"/>
  </r>
  <r>
    <s v="C2319"/>
    <x v="1"/>
    <x v="2"/>
    <x v="4"/>
    <d v="2024-04-20T00:00:00"/>
    <s v="O6319"/>
    <d v="2024-12-09T00:00:00"/>
    <x v="0"/>
    <x v="2"/>
    <x v="1"/>
    <n v="4"/>
    <n v="43.727499999999999"/>
    <n v="174.91"/>
    <x v="2"/>
    <n v="22"/>
    <d v="2024-12-22T00:00:00"/>
    <n v="303"/>
    <x v="0"/>
    <n v="5"/>
    <d v="2025-08-15T00:00:00"/>
    <x v="1"/>
    <x v="5"/>
    <x v="11"/>
    <n v="246"/>
    <n v="1"/>
    <x v="1"/>
  </r>
  <r>
    <s v="C3397"/>
    <x v="1"/>
    <x v="0"/>
    <x v="3"/>
    <d v="2025-07-24T00:00:00"/>
    <s v="O7397"/>
    <d v="2024-12-09T00:00:00"/>
    <x v="1"/>
    <x v="1"/>
    <x v="2"/>
    <n v="5"/>
    <n v="33.795999999999999"/>
    <n v="168.98"/>
    <x v="0"/>
    <n v="21"/>
    <d v="2024-09-10T00:00:00"/>
    <n v="443"/>
    <x v="0"/>
    <n v="5"/>
    <d v="2024-11-25T00:00:00"/>
    <x v="2"/>
    <x v="5"/>
    <x v="11"/>
    <n v="-317"/>
    <n v="1"/>
    <x v="1"/>
  </r>
  <r>
    <s v="C2720"/>
    <x v="2"/>
    <x v="1"/>
    <x v="0"/>
    <d v="2023-12-16T00:00:00"/>
    <s v="O6720"/>
    <d v="2024-12-09T00:00:00"/>
    <x v="4"/>
    <x v="3"/>
    <x v="2"/>
    <n v="3"/>
    <n v="411.60999999999996"/>
    <n v="1234.83"/>
    <x v="0"/>
    <n v="38"/>
    <d v="2025-03-24T00:00:00"/>
    <n v="293"/>
    <x v="0"/>
    <n v="2"/>
    <d v="2025-05-15T00:00:00"/>
    <x v="1"/>
    <x v="5"/>
    <x v="11"/>
    <n v="464"/>
    <n v="1"/>
    <x v="1"/>
  </r>
  <r>
    <s v="C1177"/>
    <x v="1"/>
    <x v="0"/>
    <x v="3"/>
    <d v="2024-03-06T00:00:00"/>
    <s v="O5177"/>
    <d v="2024-12-09T00:00:00"/>
    <x v="4"/>
    <x v="3"/>
    <x v="2"/>
    <n v="2"/>
    <n v="602.01"/>
    <n v="1204.02"/>
    <x v="0"/>
    <n v="25"/>
    <d v="2025-03-02T00:00:00"/>
    <n v="481"/>
    <x v="1"/>
    <n v="1"/>
    <d v="2024-09-24T00:00:00"/>
    <x v="1"/>
    <x v="5"/>
    <x v="11"/>
    <n v="361"/>
    <n v="0"/>
    <x v="1"/>
  </r>
  <r>
    <s v="C2751"/>
    <x v="2"/>
    <x v="0"/>
    <x v="0"/>
    <d v="2024-01-19T00:00:00"/>
    <s v="O6751"/>
    <d v="2024-12-09T00:00:00"/>
    <x v="2"/>
    <x v="3"/>
    <x v="4"/>
    <n v="3"/>
    <n v="202.30999999999997"/>
    <n v="606.92999999999995"/>
    <x v="1"/>
    <n v="13"/>
    <d v="2025-03-18T00:00:00"/>
    <n v="467"/>
    <x v="0"/>
    <n v="4"/>
    <d v="2025-08-21T00:00:00"/>
    <x v="2"/>
    <x v="5"/>
    <x v="11"/>
    <n v="424"/>
    <n v="1"/>
    <x v="1"/>
  </r>
  <r>
    <s v="C6694"/>
    <x v="2"/>
    <x v="0"/>
    <x v="1"/>
    <d v="2024-05-13T00:00:00"/>
    <s v="O10694"/>
    <d v="2024-12-09T00:00:00"/>
    <x v="0"/>
    <x v="2"/>
    <x v="4"/>
    <n v="2"/>
    <n v="212.45500000000001"/>
    <n v="424.91"/>
    <x v="2"/>
    <n v="35"/>
    <d v="2024-09-29T00:00:00"/>
    <n v="217"/>
    <x v="1"/>
    <n v="1"/>
    <d v="2025-04-19T00:00:00"/>
    <x v="2"/>
    <x v="5"/>
    <x v="11"/>
    <n v="139"/>
    <n v="0"/>
    <x v="1"/>
  </r>
  <r>
    <s v="C5210"/>
    <x v="1"/>
    <x v="2"/>
    <x v="1"/>
    <d v="2025-04-04T00:00:00"/>
    <s v="O9210"/>
    <d v="2024-12-09T00:00:00"/>
    <x v="3"/>
    <x v="3"/>
    <x v="3"/>
    <n v="1"/>
    <n v="986.49"/>
    <n v="986.49"/>
    <x v="1"/>
    <n v="17"/>
    <d v="2024-11-10T00:00:00"/>
    <n v="134"/>
    <x v="1"/>
    <n v="1"/>
    <d v="2025-05-03T00:00:00"/>
    <x v="2"/>
    <x v="5"/>
    <x v="11"/>
    <n v="-145"/>
    <n v="0"/>
    <x v="1"/>
  </r>
  <r>
    <s v="C5099"/>
    <x v="1"/>
    <x v="1"/>
    <x v="4"/>
    <d v="2024-10-30T00:00:00"/>
    <s v="O9099"/>
    <d v="2024-12-09T00:00:00"/>
    <x v="0"/>
    <x v="0"/>
    <x v="2"/>
    <n v="1"/>
    <n v="988.23"/>
    <n v="988.23"/>
    <x v="2"/>
    <n v="27"/>
    <d v="2025-03-15T00:00:00"/>
    <n v="153"/>
    <x v="1"/>
    <n v="4"/>
    <d v="2025-05-04T00:00:00"/>
    <x v="2"/>
    <x v="5"/>
    <x v="11"/>
    <n v="136"/>
    <n v="0"/>
    <x v="1"/>
  </r>
  <r>
    <s v="C6536"/>
    <x v="1"/>
    <x v="1"/>
    <x v="3"/>
    <d v="2024-12-04T00:00:00"/>
    <s v="O10536"/>
    <d v="2024-12-09T00:00:00"/>
    <x v="0"/>
    <x v="2"/>
    <x v="3"/>
    <n v="3"/>
    <n v="258.04333333333335"/>
    <n v="774.13"/>
    <x v="2"/>
    <n v="39"/>
    <d v="2025-02-14T00:00:00"/>
    <n v="93"/>
    <x v="0"/>
    <n v="2"/>
    <d v="2024-11-18T00:00:00"/>
    <x v="2"/>
    <x v="5"/>
    <x v="11"/>
    <n v="72"/>
    <n v="1"/>
    <x v="1"/>
  </r>
  <r>
    <s v="C2518"/>
    <x v="2"/>
    <x v="0"/>
    <x v="1"/>
    <d v="2024-06-05T00:00:00"/>
    <s v="O6518"/>
    <d v="2024-12-09T00:00:00"/>
    <x v="2"/>
    <x v="2"/>
    <x v="0"/>
    <n v="5"/>
    <n v="256.392"/>
    <n v="1281.96"/>
    <x v="0"/>
    <n v="5"/>
    <d v="2025-07-20T00:00:00"/>
    <n v="335"/>
    <x v="1"/>
    <n v="2"/>
    <d v="2024-12-25T00:00:00"/>
    <x v="1"/>
    <x v="5"/>
    <x v="11"/>
    <n v="410"/>
    <n v="0"/>
    <x v="1"/>
  </r>
  <r>
    <s v="C1768"/>
    <x v="1"/>
    <x v="2"/>
    <x v="2"/>
    <d v="2024-06-12T00:00:00"/>
    <s v="O5768"/>
    <d v="2024-12-09T00:00:00"/>
    <x v="0"/>
    <x v="1"/>
    <x v="3"/>
    <n v="4"/>
    <n v="90.137500000000003"/>
    <n v="360.55"/>
    <x v="1"/>
    <n v="27"/>
    <d v="2024-10-09T00:00:00"/>
    <n v="367"/>
    <x v="1"/>
    <n v="1"/>
    <d v="2024-10-21T00:00:00"/>
    <x v="1"/>
    <x v="5"/>
    <x v="11"/>
    <n v="119"/>
    <n v="0"/>
    <x v="1"/>
  </r>
  <r>
    <s v="C2539"/>
    <x v="1"/>
    <x v="2"/>
    <x v="4"/>
    <d v="2025-06-08T00:00:00"/>
    <s v="O6539"/>
    <d v="2024-12-09T00:00:00"/>
    <x v="3"/>
    <x v="0"/>
    <x v="0"/>
    <n v="3"/>
    <n v="266.75666666666666"/>
    <n v="800.27"/>
    <x v="1"/>
    <n v="36"/>
    <d v="2024-12-24T00:00:00"/>
    <n v="97"/>
    <x v="0"/>
    <n v="2"/>
    <d v="2025-07-13T00:00:00"/>
    <x v="0"/>
    <x v="5"/>
    <x v="11"/>
    <n v="-166"/>
    <n v="1"/>
    <x v="1"/>
  </r>
  <r>
    <s v="C2726"/>
    <x v="0"/>
    <x v="1"/>
    <x v="1"/>
    <d v="2023-08-29T00:00:00"/>
    <s v="O6726"/>
    <d v="2024-12-09T00:00:00"/>
    <x v="0"/>
    <x v="4"/>
    <x v="0"/>
    <n v="1"/>
    <n v="1076.78"/>
    <n v="1076.78"/>
    <x v="1"/>
    <n v="29"/>
    <d v="2024-08-30T00:00:00"/>
    <n v="500"/>
    <x v="1"/>
    <n v="3"/>
    <d v="2025-11-05T00:00:00"/>
    <x v="2"/>
    <x v="5"/>
    <x v="11"/>
    <n v="367"/>
    <n v="0"/>
    <x v="1"/>
  </r>
  <r>
    <s v="C1931"/>
    <x v="1"/>
    <x v="0"/>
    <x v="0"/>
    <d v="2025-02-15T00:00:00"/>
    <s v="O5931"/>
    <d v="2024-12-09T00:00:00"/>
    <x v="2"/>
    <x v="1"/>
    <x v="0"/>
    <n v="1"/>
    <n v="807.93"/>
    <n v="807.93"/>
    <x v="0"/>
    <n v="25"/>
    <d v="2024-12-27T00:00:00"/>
    <n v="78"/>
    <x v="1"/>
    <n v="2"/>
    <d v="2025-02-05T00:00:00"/>
    <x v="0"/>
    <x v="5"/>
    <x v="11"/>
    <n v="-50"/>
    <n v="0"/>
    <x v="1"/>
  </r>
  <r>
    <s v="C2295"/>
    <x v="2"/>
    <x v="2"/>
    <x v="2"/>
    <d v="2023-10-31T00:00:00"/>
    <s v="O6295"/>
    <d v="2024-12-09T00:00:00"/>
    <x v="4"/>
    <x v="1"/>
    <x v="1"/>
    <n v="5"/>
    <n v="179.70400000000001"/>
    <n v="898.52"/>
    <x v="0"/>
    <n v="16"/>
    <d v="2025-04-22T00:00:00"/>
    <n v="321"/>
    <x v="0"/>
    <n v="5"/>
    <d v="2024-11-20T00:00:00"/>
    <x v="2"/>
    <x v="5"/>
    <x v="11"/>
    <n v="539"/>
    <n v="1"/>
    <x v="1"/>
  </r>
  <r>
    <s v="C2569"/>
    <x v="0"/>
    <x v="0"/>
    <x v="3"/>
    <d v="2024-02-05T00:00:00"/>
    <s v="O6569"/>
    <d v="2024-09-13T00:00:00"/>
    <x v="0"/>
    <x v="0"/>
    <x v="2"/>
    <n v="4"/>
    <n v="123.89"/>
    <n v="495.56"/>
    <x v="0"/>
    <n v="17"/>
    <d v="2024-09-29T00:00:00"/>
    <n v="205"/>
    <x v="0"/>
    <n v="4"/>
    <d v="2024-09-20T00:00:00"/>
    <x v="0"/>
    <x v="2"/>
    <x v="8"/>
    <n v="237"/>
    <n v="1"/>
    <x v="1"/>
  </r>
  <r>
    <s v="C1234"/>
    <x v="1"/>
    <x v="2"/>
    <x v="4"/>
    <d v="2024-03-15T00:00:00"/>
    <s v="O5234"/>
    <d v="2024-09-13T00:00:00"/>
    <x v="3"/>
    <x v="2"/>
    <x v="4"/>
    <n v="3"/>
    <n v="315.9733333333333"/>
    <n v="947.92"/>
    <x v="1"/>
    <n v="17"/>
    <d v="2025-04-05T00:00:00"/>
    <n v="270"/>
    <x v="0"/>
    <n v="1"/>
    <d v="2025-04-19T00:00:00"/>
    <x v="1"/>
    <x v="2"/>
    <x v="8"/>
    <n v="386"/>
    <n v="1"/>
    <x v="1"/>
  </r>
  <r>
    <s v="C6331"/>
    <x v="0"/>
    <x v="0"/>
    <x v="3"/>
    <d v="2024-01-06T00:00:00"/>
    <s v="O10331"/>
    <d v="2024-09-13T00:00:00"/>
    <x v="4"/>
    <x v="4"/>
    <x v="4"/>
    <n v="2"/>
    <n v="249.18"/>
    <n v="498.36"/>
    <x v="0"/>
    <n v="31"/>
    <d v="2024-10-19T00:00:00"/>
    <n v="219"/>
    <x v="0"/>
    <n v="5"/>
    <d v="2025-03-22T00:00:00"/>
    <x v="2"/>
    <x v="2"/>
    <x v="8"/>
    <n v="287"/>
    <n v="1"/>
    <x v="1"/>
  </r>
  <r>
    <s v="C4010"/>
    <x v="0"/>
    <x v="1"/>
    <x v="2"/>
    <d v="2024-03-15T00:00:00"/>
    <s v="O8010"/>
    <d v="2024-09-13T00:00:00"/>
    <x v="2"/>
    <x v="2"/>
    <x v="0"/>
    <n v="2"/>
    <n v="703.36"/>
    <n v="1406.72"/>
    <x v="1"/>
    <n v="50"/>
    <d v="2025-10-08T00:00:00"/>
    <n v="400"/>
    <x v="0"/>
    <n v="2"/>
    <d v="2024-12-16T00:00:00"/>
    <x v="0"/>
    <x v="2"/>
    <x v="8"/>
    <n v="572"/>
    <n v="1"/>
    <x v="1"/>
  </r>
  <r>
    <s v="C6522"/>
    <x v="1"/>
    <x v="1"/>
    <x v="1"/>
    <d v="2024-01-14T00:00:00"/>
    <s v="O10522"/>
    <d v="2024-09-13T00:00:00"/>
    <x v="2"/>
    <x v="4"/>
    <x v="3"/>
    <n v="3"/>
    <n v="324.55666666666667"/>
    <n v="973.67"/>
    <x v="0"/>
    <n v="8"/>
    <d v="2024-09-18T00:00:00"/>
    <n v="463"/>
    <x v="1"/>
    <n v="3"/>
    <d v="2024-10-19T00:00:00"/>
    <x v="1"/>
    <x v="2"/>
    <x v="8"/>
    <n v="248"/>
    <n v="0"/>
    <x v="1"/>
  </r>
  <r>
    <s v="C3192"/>
    <x v="2"/>
    <x v="0"/>
    <x v="2"/>
    <d v="2025-08-15T00:00:00"/>
    <s v="O7192"/>
    <d v="2024-09-13T00:00:00"/>
    <x v="2"/>
    <x v="1"/>
    <x v="1"/>
    <n v="2"/>
    <n v="161.91999999999999"/>
    <n v="323.83999999999997"/>
    <x v="2"/>
    <n v="27"/>
    <d v="2024-10-12T00:00:00"/>
    <n v="305"/>
    <x v="1"/>
    <n v="4"/>
    <d v="2024-09-24T00:00:00"/>
    <x v="0"/>
    <x v="2"/>
    <x v="8"/>
    <n v="-307"/>
    <n v="0"/>
    <x v="1"/>
  </r>
  <r>
    <s v="C2281"/>
    <x v="1"/>
    <x v="2"/>
    <x v="2"/>
    <d v="2023-11-25T00:00:00"/>
    <s v="O6281"/>
    <d v="2024-09-13T00:00:00"/>
    <x v="3"/>
    <x v="1"/>
    <x v="4"/>
    <n v="5"/>
    <n v="49.177999999999997"/>
    <n v="245.89"/>
    <x v="1"/>
    <n v="11"/>
    <d v="2024-12-24T00:00:00"/>
    <n v="291"/>
    <x v="1"/>
    <n v="4"/>
    <d v="2025-11-08T00:00:00"/>
    <x v="0"/>
    <x v="2"/>
    <x v="8"/>
    <n v="395"/>
    <n v="0"/>
    <x v="1"/>
  </r>
  <r>
    <s v="C3137"/>
    <x v="0"/>
    <x v="1"/>
    <x v="3"/>
    <d v="2024-06-08T00:00:00"/>
    <s v="O7137"/>
    <d v="2024-09-13T00:00:00"/>
    <x v="3"/>
    <x v="0"/>
    <x v="3"/>
    <n v="4"/>
    <n v="315.89999999999998"/>
    <n v="1263.5999999999999"/>
    <x v="2"/>
    <n v="38"/>
    <d v="2024-12-24T00:00:00"/>
    <n v="299"/>
    <x v="0"/>
    <n v="2"/>
    <d v="2024-09-26T00:00:00"/>
    <x v="2"/>
    <x v="2"/>
    <x v="8"/>
    <n v="199"/>
    <n v="1"/>
    <x v="1"/>
  </r>
  <r>
    <s v="C2318"/>
    <x v="2"/>
    <x v="2"/>
    <x v="3"/>
    <d v="2024-10-15T00:00:00"/>
    <s v="O6318"/>
    <d v="2024-09-13T00:00:00"/>
    <x v="1"/>
    <x v="0"/>
    <x v="2"/>
    <n v="4"/>
    <n v="295.90750000000003"/>
    <n v="1183.6300000000001"/>
    <x v="0"/>
    <n v="20"/>
    <d v="2025-03-31T00:00:00"/>
    <n v="236"/>
    <x v="0"/>
    <n v="5"/>
    <d v="2025-06-04T00:00:00"/>
    <x v="1"/>
    <x v="2"/>
    <x v="8"/>
    <n v="167"/>
    <n v="1"/>
    <x v="1"/>
  </r>
  <r>
    <s v="C3386"/>
    <x v="0"/>
    <x v="0"/>
    <x v="0"/>
    <d v="2023-11-12T00:00:00"/>
    <s v="O7386"/>
    <d v="2024-09-13T00:00:00"/>
    <x v="1"/>
    <x v="2"/>
    <x v="0"/>
    <n v="3"/>
    <n v="93.43"/>
    <n v="280.29000000000002"/>
    <x v="1"/>
    <n v="28"/>
    <d v="2025-06-27T00:00:00"/>
    <n v="76"/>
    <x v="0"/>
    <n v="1"/>
    <d v="2025-02-07T00:00:00"/>
    <x v="1"/>
    <x v="2"/>
    <x v="8"/>
    <n v="593"/>
    <n v="1"/>
    <x v="1"/>
  </r>
  <r>
    <s v="C5225"/>
    <x v="2"/>
    <x v="0"/>
    <x v="0"/>
    <d v="2024-02-16T00:00:00"/>
    <s v="O9225"/>
    <d v="2024-09-13T00:00:00"/>
    <x v="2"/>
    <x v="2"/>
    <x v="4"/>
    <n v="5"/>
    <n v="249.27399999999997"/>
    <n v="1246.3699999999999"/>
    <x v="2"/>
    <n v="25"/>
    <d v="2025-04-01T00:00:00"/>
    <n v="265"/>
    <x v="0"/>
    <n v="3"/>
    <d v="2025-08-04T00:00:00"/>
    <x v="2"/>
    <x v="2"/>
    <x v="8"/>
    <n v="410"/>
    <n v="1"/>
    <x v="1"/>
  </r>
  <r>
    <s v="C3531"/>
    <x v="0"/>
    <x v="2"/>
    <x v="2"/>
    <d v="2023-01-12T00:00:00"/>
    <s v="O7531"/>
    <d v="2024-09-13T00:00:00"/>
    <x v="1"/>
    <x v="3"/>
    <x v="2"/>
    <n v="1"/>
    <n v="1061.3599999999999"/>
    <n v="1061.3599999999999"/>
    <x v="1"/>
    <n v="29"/>
    <d v="2024-09-30T00:00:00"/>
    <n v="140"/>
    <x v="0"/>
    <n v="3"/>
    <d v="2025-03-31T00:00:00"/>
    <x v="1"/>
    <x v="2"/>
    <x v="8"/>
    <n v="627"/>
    <n v="1"/>
    <x v="1"/>
  </r>
  <r>
    <s v="C5844"/>
    <x v="2"/>
    <x v="1"/>
    <x v="0"/>
    <d v="2024-12-20T00:00:00"/>
    <s v="O9844"/>
    <d v="2024-09-13T00:00:00"/>
    <x v="4"/>
    <x v="4"/>
    <x v="3"/>
    <n v="2"/>
    <n v="654.58500000000004"/>
    <n v="1309.17"/>
    <x v="0"/>
    <n v="9"/>
    <d v="2025-01-02T00:00:00"/>
    <n v="214"/>
    <x v="0"/>
    <n v="5"/>
    <d v="2024-12-19T00:00:00"/>
    <x v="2"/>
    <x v="2"/>
    <x v="8"/>
    <n v="13"/>
    <n v="1"/>
    <x v="1"/>
  </r>
  <r>
    <s v="C2546"/>
    <x v="2"/>
    <x v="1"/>
    <x v="4"/>
    <d v="2024-05-07T00:00:00"/>
    <s v="O6546"/>
    <d v="2024-09-13T00:00:00"/>
    <x v="4"/>
    <x v="0"/>
    <x v="0"/>
    <n v="1"/>
    <n v="1119.25"/>
    <n v="1119.25"/>
    <x v="0"/>
    <n v="34"/>
    <d v="2025-01-13T00:00:00"/>
    <n v="439"/>
    <x v="1"/>
    <n v="4"/>
    <d v="2024-12-26T00:00:00"/>
    <x v="1"/>
    <x v="2"/>
    <x v="8"/>
    <n v="251"/>
    <n v="0"/>
    <x v="1"/>
  </r>
  <r>
    <s v="C6420"/>
    <x v="0"/>
    <x v="0"/>
    <x v="3"/>
    <d v="2023-09-19T00:00:00"/>
    <s v="O10420"/>
    <d v="2024-09-13T00:00:00"/>
    <x v="2"/>
    <x v="3"/>
    <x v="1"/>
    <n v="4"/>
    <n v="78.237499999999997"/>
    <n v="312.95"/>
    <x v="1"/>
    <n v="9"/>
    <d v="2024-08-22T00:00:00"/>
    <n v="66"/>
    <x v="0"/>
    <n v="5"/>
    <d v="2025-06-18T00:00:00"/>
    <x v="1"/>
    <x v="2"/>
    <x v="8"/>
    <n v="338"/>
    <n v="1"/>
    <x v="1"/>
  </r>
  <r>
    <s v="C6427"/>
    <x v="2"/>
    <x v="2"/>
    <x v="0"/>
    <d v="2025-05-07T00:00:00"/>
    <s v="O10427"/>
    <d v="2024-09-14T00:00:00"/>
    <x v="0"/>
    <x v="2"/>
    <x v="2"/>
    <n v="5"/>
    <n v="65.335999999999999"/>
    <n v="326.68"/>
    <x v="2"/>
    <n v="3"/>
    <d v="2025-04-08T00:00:00"/>
    <n v="167"/>
    <x v="1"/>
    <n v="3"/>
    <d v="2025-07-14T00:00:00"/>
    <x v="2"/>
    <x v="3"/>
    <x v="8"/>
    <n v="-29"/>
    <n v="0"/>
    <x v="1"/>
  </r>
  <r>
    <s v="C4502"/>
    <x v="1"/>
    <x v="1"/>
    <x v="1"/>
    <d v="2024-11-18T00:00:00"/>
    <s v="O8502"/>
    <d v="2024-09-14T00:00:00"/>
    <x v="1"/>
    <x v="3"/>
    <x v="0"/>
    <n v="2"/>
    <n v="391.03500000000003"/>
    <n v="782.07"/>
    <x v="0"/>
    <n v="1"/>
    <d v="2024-09-12T00:00:00"/>
    <n v="192"/>
    <x v="0"/>
    <n v="3"/>
    <d v="2025-12-08T00:00:00"/>
    <x v="0"/>
    <x v="3"/>
    <x v="8"/>
    <n v="-67"/>
    <n v="1"/>
    <x v="1"/>
  </r>
  <r>
    <s v="C5073"/>
    <x v="2"/>
    <x v="0"/>
    <x v="4"/>
    <d v="2024-09-02T00:00:00"/>
    <s v="O9073"/>
    <d v="2024-09-14T00:00:00"/>
    <x v="3"/>
    <x v="1"/>
    <x v="4"/>
    <n v="1"/>
    <n v="856.06"/>
    <n v="856.06"/>
    <x v="0"/>
    <n v="19"/>
    <d v="2024-09-30T00:00:00"/>
    <n v="182"/>
    <x v="0"/>
    <n v="2"/>
    <d v="2024-12-14T00:00:00"/>
    <x v="0"/>
    <x v="3"/>
    <x v="8"/>
    <n v="28"/>
    <n v="1"/>
    <x v="1"/>
  </r>
  <r>
    <s v="C4310"/>
    <x v="1"/>
    <x v="1"/>
    <x v="3"/>
    <d v="2023-12-25T00:00:00"/>
    <s v="O8310"/>
    <d v="2024-09-14T00:00:00"/>
    <x v="0"/>
    <x v="2"/>
    <x v="1"/>
    <n v="1"/>
    <n v="960.92"/>
    <n v="960.92"/>
    <x v="2"/>
    <n v="26"/>
    <d v="2025-12-01T00:00:00"/>
    <n v="237"/>
    <x v="0"/>
    <n v="1"/>
    <d v="2025-01-07T00:00:00"/>
    <x v="0"/>
    <x v="3"/>
    <x v="8"/>
    <n v="707"/>
    <n v="1"/>
    <x v="1"/>
  </r>
  <r>
    <s v="C2656"/>
    <x v="0"/>
    <x v="2"/>
    <x v="3"/>
    <d v="2024-12-11T00:00:00"/>
    <s v="O6656"/>
    <d v="2024-09-14T00:00:00"/>
    <x v="1"/>
    <x v="0"/>
    <x v="0"/>
    <n v="3"/>
    <n v="485.56666666666666"/>
    <n v="1456.7"/>
    <x v="2"/>
    <n v="46"/>
    <d v="2024-09-17T00:00:00"/>
    <n v="462"/>
    <x v="0"/>
    <n v="3"/>
    <d v="2024-07-09T00:00:00"/>
    <x v="2"/>
    <x v="3"/>
    <x v="8"/>
    <n v="-85"/>
    <n v="1"/>
    <x v="1"/>
  </r>
  <r>
    <s v="C3652"/>
    <x v="2"/>
    <x v="0"/>
    <x v="4"/>
    <d v="2025-05-01T00:00:00"/>
    <s v="O7652"/>
    <d v="2024-09-14T00:00:00"/>
    <x v="1"/>
    <x v="3"/>
    <x v="0"/>
    <n v="1"/>
    <n v="1438.9"/>
    <n v="1438.9"/>
    <x v="0"/>
    <n v="1"/>
    <d v="2025-06-18T00:00:00"/>
    <n v="470"/>
    <x v="0"/>
    <n v="3"/>
    <d v="2025-01-18T00:00:00"/>
    <x v="1"/>
    <x v="3"/>
    <x v="8"/>
    <n v="48"/>
    <n v="1"/>
    <x v="1"/>
  </r>
  <r>
    <s v="C6899"/>
    <x v="2"/>
    <x v="1"/>
    <x v="1"/>
    <d v="2023-09-23T00:00:00"/>
    <s v="O10899"/>
    <d v="2024-09-14T00:00:00"/>
    <x v="4"/>
    <x v="2"/>
    <x v="2"/>
    <n v="2"/>
    <n v="488.41"/>
    <n v="976.82"/>
    <x v="0"/>
    <n v="15"/>
    <d v="2024-12-29T00:00:00"/>
    <n v="119"/>
    <x v="0"/>
    <n v="1"/>
    <d v="2025-06-17T00:00:00"/>
    <x v="2"/>
    <x v="3"/>
    <x v="8"/>
    <n v="463"/>
    <n v="1"/>
    <x v="1"/>
  </r>
  <r>
    <s v="C2549"/>
    <x v="1"/>
    <x v="1"/>
    <x v="4"/>
    <d v="2024-08-11T00:00:00"/>
    <s v="O6549"/>
    <d v="2024-09-15T00:00:00"/>
    <x v="0"/>
    <x v="4"/>
    <x v="4"/>
    <n v="4"/>
    <n v="117.11750000000001"/>
    <n v="468.47"/>
    <x v="0"/>
    <n v="50"/>
    <d v="2025-05-06T00:00:00"/>
    <n v="256"/>
    <x v="1"/>
    <n v="5"/>
    <d v="2025-10-03T00:00:00"/>
    <x v="2"/>
    <x v="4"/>
    <x v="8"/>
    <n v="268"/>
    <n v="0"/>
    <x v="1"/>
  </r>
  <r>
    <s v="C3803"/>
    <x v="0"/>
    <x v="0"/>
    <x v="4"/>
    <d v="2025-06-01T00:00:00"/>
    <s v="O7803"/>
    <d v="2024-09-15T00:00:00"/>
    <x v="0"/>
    <x v="0"/>
    <x v="0"/>
    <n v="2"/>
    <n v="264.92500000000001"/>
    <n v="529.85"/>
    <x v="0"/>
    <n v="39"/>
    <d v="2025-06-27T00:00:00"/>
    <n v="109"/>
    <x v="0"/>
    <n v="4"/>
    <d v="2025-04-27T00:00:00"/>
    <x v="2"/>
    <x v="4"/>
    <x v="8"/>
    <n v="26"/>
    <n v="1"/>
    <x v="1"/>
  </r>
  <r>
    <s v="C2950"/>
    <x v="1"/>
    <x v="0"/>
    <x v="3"/>
    <d v="2024-05-12T00:00:00"/>
    <s v="O6950"/>
    <d v="2024-09-15T00:00:00"/>
    <x v="1"/>
    <x v="3"/>
    <x v="0"/>
    <n v="1"/>
    <n v="1003.7"/>
    <n v="1003.7"/>
    <x v="1"/>
    <n v="48"/>
    <d v="2025-01-01T00:00:00"/>
    <n v="436"/>
    <x v="1"/>
    <n v="3"/>
    <d v="2024-01-11T00:00:00"/>
    <x v="1"/>
    <x v="4"/>
    <x v="8"/>
    <n v="234"/>
    <n v="0"/>
    <x v="1"/>
  </r>
  <r>
    <s v="C4043"/>
    <x v="0"/>
    <x v="1"/>
    <x v="1"/>
    <d v="2025-03-19T00:00:00"/>
    <s v="O8043"/>
    <d v="2024-09-15T00:00:00"/>
    <x v="0"/>
    <x v="1"/>
    <x v="1"/>
    <n v="4"/>
    <n v="201.71"/>
    <n v="806.84"/>
    <x v="1"/>
    <n v="45"/>
    <d v="2024-11-18T00:00:00"/>
    <n v="94"/>
    <x v="0"/>
    <n v="5"/>
    <d v="2025-04-13T00:00:00"/>
    <x v="0"/>
    <x v="4"/>
    <x v="8"/>
    <n v="-121"/>
    <n v="1"/>
    <x v="1"/>
  </r>
  <r>
    <s v="C5147"/>
    <x v="0"/>
    <x v="1"/>
    <x v="2"/>
    <d v="2023-11-26T00:00:00"/>
    <s v="O9147"/>
    <d v="2024-09-15T00:00:00"/>
    <x v="2"/>
    <x v="1"/>
    <x v="4"/>
    <n v="3"/>
    <n v="330.92666666666668"/>
    <n v="992.78"/>
    <x v="0"/>
    <n v="5"/>
    <d v="2024-10-25T00:00:00"/>
    <n v="336"/>
    <x v="1"/>
    <n v="2"/>
    <d v="2025-02-14T00:00:00"/>
    <x v="1"/>
    <x v="4"/>
    <x v="8"/>
    <n v="334"/>
    <n v="0"/>
    <x v="1"/>
  </r>
  <r>
    <s v="C1344"/>
    <x v="1"/>
    <x v="1"/>
    <x v="1"/>
    <d v="2024-03-23T00:00:00"/>
    <s v="O5344"/>
    <d v="2024-09-15T00:00:00"/>
    <x v="3"/>
    <x v="3"/>
    <x v="3"/>
    <n v="4"/>
    <n v="178.20750000000001"/>
    <n v="712.83"/>
    <x v="0"/>
    <n v="19"/>
    <d v="2024-09-29T00:00:00"/>
    <n v="310"/>
    <x v="1"/>
    <n v="4"/>
    <d v="2024-08-23T00:00:00"/>
    <x v="0"/>
    <x v="4"/>
    <x v="8"/>
    <n v="190"/>
    <n v="0"/>
    <x v="1"/>
  </r>
  <r>
    <s v="C2373"/>
    <x v="0"/>
    <x v="0"/>
    <x v="3"/>
    <d v="2023-08-09T00:00:00"/>
    <s v="O6373"/>
    <d v="2024-09-15T00:00:00"/>
    <x v="0"/>
    <x v="0"/>
    <x v="1"/>
    <n v="2"/>
    <n v="71.87"/>
    <n v="143.74"/>
    <x v="2"/>
    <n v="17"/>
    <d v="2025-02-06T00:00:00"/>
    <n v="231"/>
    <x v="0"/>
    <n v="1"/>
    <d v="2025-08-16T00:00:00"/>
    <x v="1"/>
    <x v="4"/>
    <x v="8"/>
    <n v="547"/>
    <n v="1"/>
    <x v="1"/>
  </r>
  <r>
    <s v="C5753"/>
    <x v="2"/>
    <x v="2"/>
    <x v="4"/>
    <d v="2025-05-05T00:00:00"/>
    <s v="O9753"/>
    <d v="2024-09-15T00:00:00"/>
    <x v="3"/>
    <x v="1"/>
    <x v="4"/>
    <n v="4"/>
    <n v="115.4075"/>
    <n v="461.63"/>
    <x v="2"/>
    <n v="4"/>
    <d v="2024-09-17T00:00:00"/>
    <n v="371"/>
    <x v="1"/>
    <n v="3"/>
    <d v="2025-04-29T00:00:00"/>
    <x v="2"/>
    <x v="4"/>
    <x v="8"/>
    <n v="-230"/>
    <n v="0"/>
    <x v="1"/>
  </r>
  <r>
    <s v="C3450"/>
    <x v="2"/>
    <x v="2"/>
    <x v="2"/>
    <d v="2023-08-28T00:00:00"/>
    <s v="O7450"/>
    <d v="2024-09-15T00:00:00"/>
    <x v="2"/>
    <x v="4"/>
    <x v="0"/>
    <n v="4"/>
    <n v="274.06"/>
    <n v="1096.24"/>
    <x v="2"/>
    <n v="37"/>
    <d v="2025-10-03T00:00:00"/>
    <n v="191"/>
    <x v="1"/>
    <n v="3"/>
    <d v="2024-11-29T00:00:00"/>
    <x v="0"/>
    <x v="4"/>
    <x v="8"/>
    <n v="767"/>
    <n v="0"/>
    <x v="1"/>
  </r>
  <r>
    <s v="C1986"/>
    <x v="0"/>
    <x v="2"/>
    <x v="2"/>
    <d v="2024-07-25T00:00:00"/>
    <s v="O5986"/>
    <d v="2024-09-15T00:00:00"/>
    <x v="0"/>
    <x v="1"/>
    <x v="3"/>
    <n v="2"/>
    <n v="347.89"/>
    <n v="695.78"/>
    <x v="2"/>
    <n v="13"/>
    <d v="2025-01-29T00:00:00"/>
    <n v="138"/>
    <x v="1"/>
    <n v="1"/>
    <d v="2024-12-17T00:00:00"/>
    <x v="1"/>
    <x v="4"/>
    <x v="8"/>
    <n v="188"/>
    <n v="0"/>
    <x v="1"/>
  </r>
  <r>
    <s v="C5041"/>
    <x v="1"/>
    <x v="2"/>
    <x v="2"/>
    <d v="2024-05-15T00:00:00"/>
    <s v="O9041"/>
    <d v="2024-09-15T00:00:00"/>
    <x v="0"/>
    <x v="3"/>
    <x v="3"/>
    <n v="2"/>
    <n v="372.36500000000001"/>
    <n v="744.73"/>
    <x v="2"/>
    <n v="5"/>
    <d v="2024-11-22T00:00:00"/>
    <n v="459"/>
    <x v="1"/>
    <n v="1"/>
    <d v="2025-10-01T00:00:00"/>
    <x v="2"/>
    <x v="4"/>
    <x v="8"/>
    <n v="191"/>
    <n v="0"/>
    <x v="1"/>
  </r>
  <r>
    <s v="C2105"/>
    <x v="1"/>
    <x v="1"/>
    <x v="4"/>
    <d v="2025-06-19T00:00:00"/>
    <s v="O6105"/>
    <d v="2024-09-16T00:00:00"/>
    <x v="1"/>
    <x v="1"/>
    <x v="2"/>
    <n v="5"/>
    <n v="43.451999999999998"/>
    <n v="217.26"/>
    <x v="2"/>
    <n v="9"/>
    <d v="2024-12-19T00:00:00"/>
    <n v="490"/>
    <x v="0"/>
    <n v="5"/>
    <d v="2025-01-16T00:00:00"/>
    <x v="2"/>
    <x v="5"/>
    <x v="8"/>
    <n v="-182"/>
    <n v="1"/>
    <x v="1"/>
  </r>
  <r>
    <s v="C2455"/>
    <x v="0"/>
    <x v="2"/>
    <x v="4"/>
    <d v="2024-03-03T00:00:00"/>
    <s v="O6455"/>
    <d v="2024-09-16T00:00:00"/>
    <x v="2"/>
    <x v="3"/>
    <x v="3"/>
    <n v="2"/>
    <n v="404.19"/>
    <n v="808.38"/>
    <x v="2"/>
    <n v="36"/>
    <d v="2024-10-26T00:00:00"/>
    <n v="402"/>
    <x v="1"/>
    <n v="4"/>
    <d v="2025-05-24T00:00:00"/>
    <x v="1"/>
    <x v="5"/>
    <x v="8"/>
    <n v="237"/>
    <n v="0"/>
    <x v="1"/>
  </r>
  <r>
    <s v="C2117"/>
    <x v="1"/>
    <x v="0"/>
    <x v="0"/>
    <d v="2024-03-30T00:00:00"/>
    <s v="O6117"/>
    <d v="2024-09-16T00:00:00"/>
    <x v="4"/>
    <x v="2"/>
    <x v="0"/>
    <n v="3"/>
    <n v="193.57000000000002"/>
    <n v="580.71"/>
    <x v="1"/>
    <n v="4"/>
    <d v="2024-10-27T00:00:00"/>
    <n v="41"/>
    <x v="1"/>
    <n v="4"/>
    <d v="2025-02-07T00:00:00"/>
    <x v="2"/>
    <x v="5"/>
    <x v="8"/>
    <n v="211"/>
    <n v="0"/>
    <x v="1"/>
  </r>
  <r>
    <s v="C4573"/>
    <x v="1"/>
    <x v="2"/>
    <x v="0"/>
    <d v="2024-06-02T00:00:00"/>
    <s v="O8573"/>
    <d v="2024-09-16T00:00:00"/>
    <x v="3"/>
    <x v="2"/>
    <x v="3"/>
    <n v="2"/>
    <n v="362.81"/>
    <n v="725.62"/>
    <x v="0"/>
    <n v="22"/>
    <d v="2024-12-21T00:00:00"/>
    <n v="385"/>
    <x v="0"/>
    <n v="5"/>
    <d v="2025-08-08T00:00:00"/>
    <x v="2"/>
    <x v="5"/>
    <x v="8"/>
    <n v="202"/>
    <n v="1"/>
    <x v="1"/>
  </r>
  <r>
    <s v="C4674"/>
    <x v="1"/>
    <x v="1"/>
    <x v="3"/>
    <d v="2024-04-14T00:00:00"/>
    <s v="O8674"/>
    <d v="2024-09-16T00:00:00"/>
    <x v="3"/>
    <x v="3"/>
    <x v="3"/>
    <n v="2"/>
    <n v="125.7"/>
    <n v="251.4"/>
    <x v="2"/>
    <n v="47"/>
    <d v="2025-03-02T00:00:00"/>
    <n v="349"/>
    <x v="0"/>
    <n v="5"/>
    <d v="2024-10-20T00:00:00"/>
    <x v="1"/>
    <x v="5"/>
    <x v="8"/>
    <n v="322"/>
    <n v="1"/>
    <x v="1"/>
  </r>
  <r>
    <s v="C2875"/>
    <x v="1"/>
    <x v="0"/>
    <x v="4"/>
    <d v="2025-08-21T00:00:00"/>
    <s v="O6875"/>
    <d v="2024-09-16T00:00:00"/>
    <x v="2"/>
    <x v="4"/>
    <x v="4"/>
    <n v="3"/>
    <n v="169.59333333333333"/>
    <n v="508.78"/>
    <x v="2"/>
    <n v="3"/>
    <d v="2025-04-24T00:00:00"/>
    <n v="394"/>
    <x v="0"/>
    <n v="2"/>
    <d v="2025-09-05T00:00:00"/>
    <x v="1"/>
    <x v="5"/>
    <x v="8"/>
    <n v="-119"/>
    <n v="1"/>
    <x v="1"/>
  </r>
  <r>
    <s v="C6893"/>
    <x v="2"/>
    <x v="0"/>
    <x v="0"/>
    <d v="2024-07-20T00:00:00"/>
    <s v="O10893"/>
    <d v="2024-09-16T00:00:00"/>
    <x v="3"/>
    <x v="4"/>
    <x v="1"/>
    <n v="5"/>
    <n v="225.82"/>
    <n v="1129.0999999999999"/>
    <x v="1"/>
    <n v="24"/>
    <d v="2025-02-06T00:00:00"/>
    <n v="38"/>
    <x v="1"/>
    <n v="3"/>
    <d v="2024-09-25T00:00:00"/>
    <x v="2"/>
    <x v="5"/>
    <x v="8"/>
    <n v="201"/>
    <n v="0"/>
    <x v="1"/>
  </r>
  <r>
    <s v="C2844"/>
    <x v="2"/>
    <x v="2"/>
    <x v="3"/>
    <d v="2025-03-28T00:00:00"/>
    <s v="O6844"/>
    <d v="2024-09-16T00:00:00"/>
    <x v="0"/>
    <x v="2"/>
    <x v="0"/>
    <n v="1"/>
    <n v="304.61"/>
    <n v="304.61"/>
    <x v="1"/>
    <n v="43"/>
    <d v="2025-01-20T00:00:00"/>
    <n v="374"/>
    <x v="1"/>
    <n v="5"/>
    <d v="2024-07-10T00:00:00"/>
    <x v="2"/>
    <x v="5"/>
    <x v="8"/>
    <n v="-67"/>
    <n v="0"/>
    <x v="1"/>
  </r>
  <r>
    <s v="C6341"/>
    <x v="1"/>
    <x v="1"/>
    <x v="1"/>
    <d v="2024-10-26T00:00:00"/>
    <s v="O10341"/>
    <d v="2024-09-16T00:00:00"/>
    <x v="0"/>
    <x v="2"/>
    <x v="0"/>
    <n v="4"/>
    <n v="151.6575"/>
    <n v="606.63"/>
    <x v="1"/>
    <n v="26"/>
    <d v="2025-07-17T00:00:00"/>
    <n v="345"/>
    <x v="0"/>
    <n v="2"/>
    <d v="2024-09-13T00:00:00"/>
    <x v="1"/>
    <x v="5"/>
    <x v="8"/>
    <n v="264"/>
    <n v="1"/>
    <x v="1"/>
  </r>
  <r>
    <s v="C4708"/>
    <x v="0"/>
    <x v="2"/>
    <x v="1"/>
    <d v="2023-12-21T00:00:00"/>
    <s v="O8708"/>
    <d v="2024-09-16T00:00:00"/>
    <x v="1"/>
    <x v="2"/>
    <x v="4"/>
    <n v="5"/>
    <n v="292.238"/>
    <n v="1461.19"/>
    <x v="1"/>
    <n v="17"/>
    <d v="2024-02-11T00:00:00"/>
    <n v="353"/>
    <x v="1"/>
    <n v="2"/>
    <d v="2024-12-21T00:00:00"/>
    <x v="1"/>
    <x v="5"/>
    <x v="8"/>
    <n v="52"/>
    <n v="0"/>
    <x v="1"/>
  </r>
  <r>
    <s v="C2896"/>
    <x v="1"/>
    <x v="2"/>
    <x v="1"/>
    <d v="2024-04-22T00:00:00"/>
    <s v="O6896"/>
    <d v="2024-09-17T00:00:00"/>
    <x v="1"/>
    <x v="3"/>
    <x v="4"/>
    <n v="1"/>
    <n v="128"/>
    <n v="128"/>
    <x v="1"/>
    <n v="37"/>
    <d v="2025-04-01T00:00:00"/>
    <n v="265"/>
    <x v="0"/>
    <n v="4"/>
    <d v="2025-01-14T00:00:00"/>
    <x v="1"/>
    <x v="6"/>
    <x v="8"/>
    <n v="344"/>
    <n v="1"/>
    <x v="1"/>
  </r>
  <r>
    <s v="C4802"/>
    <x v="0"/>
    <x v="1"/>
    <x v="1"/>
    <d v="2025-11-07T00:00:00"/>
    <s v="O8802"/>
    <d v="2024-09-17T00:00:00"/>
    <x v="3"/>
    <x v="1"/>
    <x v="3"/>
    <n v="2"/>
    <n v="711.94500000000005"/>
    <n v="1423.89"/>
    <x v="1"/>
    <n v="20"/>
    <d v="2025-12-03T00:00:00"/>
    <n v="122"/>
    <x v="1"/>
    <n v="5"/>
    <d v="2025-06-16T00:00:00"/>
    <x v="1"/>
    <x v="6"/>
    <x v="8"/>
    <n v="26"/>
    <n v="0"/>
    <x v="1"/>
  </r>
  <r>
    <s v="C3952"/>
    <x v="1"/>
    <x v="2"/>
    <x v="2"/>
    <d v="2024-12-20T00:00:00"/>
    <s v="O7952"/>
    <d v="2024-09-17T00:00:00"/>
    <x v="1"/>
    <x v="2"/>
    <x v="3"/>
    <n v="5"/>
    <n v="49.124000000000002"/>
    <n v="245.62"/>
    <x v="2"/>
    <n v="1"/>
    <d v="2025-07-21T00:00:00"/>
    <n v="236"/>
    <x v="1"/>
    <n v="4"/>
    <d v="2025-01-23T00:00:00"/>
    <x v="0"/>
    <x v="6"/>
    <x v="8"/>
    <n v="213"/>
    <n v="0"/>
    <x v="1"/>
  </r>
  <r>
    <s v="C5010"/>
    <x v="0"/>
    <x v="0"/>
    <x v="4"/>
    <d v="2024-06-13T00:00:00"/>
    <s v="O9010"/>
    <d v="2024-09-17T00:00:00"/>
    <x v="0"/>
    <x v="1"/>
    <x v="1"/>
    <n v="3"/>
    <n v="268.7233333333333"/>
    <n v="806.17"/>
    <x v="1"/>
    <n v="20"/>
    <d v="2024-03-11T00:00:00"/>
    <n v="319"/>
    <x v="1"/>
    <n v="5"/>
    <d v="2024-11-09T00:00:00"/>
    <x v="2"/>
    <x v="6"/>
    <x v="8"/>
    <n v="-94"/>
    <n v="0"/>
    <x v="1"/>
  </r>
  <r>
    <s v="C3524"/>
    <x v="1"/>
    <x v="1"/>
    <x v="0"/>
    <d v="2025-05-03T00:00:00"/>
    <s v="O7524"/>
    <d v="2024-09-17T00:00:00"/>
    <x v="0"/>
    <x v="1"/>
    <x v="4"/>
    <n v="1"/>
    <n v="727.3"/>
    <n v="727.3"/>
    <x v="1"/>
    <n v="15"/>
    <d v="2025-02-26T00:00:00"/>
    <n v="481"/>
    <x v="1"/>
    <n v="5"/>
    <d v="2025-06-20T00:00:00"/>
    <x v="1"/>
    <x v="6"/>
    <x v="8"/>
    <n v="-66"/>
    <n v="0"/>
    <x v="1"/>
  </r>
  <r>
    <s v="C6102"/>
    <x v="0"/>
    <x v="2"/>
    <x v="1"/>
    <d v="2023-02-11T00:00:00"/>
    <s v="O10102"/>
    <d v="2024-09-17T00:00:00"/>
    <x v="2"/>
    <x v="2"/>
    <x v="0"/>
    <n v="5"/>
    <n v="38.416000000000004"/>
    <n v="192.08"/>
    <x v="0"/>
    <n v="44"/>
    <d v="2024-08-23T00:00:00"/>
    <n v="184"/>
    <x v="1"/>
    <n v="2"/>
    <d v="2024-05-11T00:00:00"/>
    <x v="0"/>
    <x v="6"/>
    <x v="8"/>
    <n v="559"/>
    <n v="0"/>
    <x v="1"/>
  </r>
  <r>
    <s v="C6307"/>
    <x v="2"/>
    <x v="1"/>
    <x v="0"/>
    <d v="2025-01-13T00:00:00"/>
    <s v="O10307"/>
    <d v="2024-09-17T00:00:00"/>
    <x v="3"/>
    <x v="0"/>
    <x v="1"/>
    <n v="5"/>
    <n v="195.71800000000002"/>
    <n v="978.59"/>
    <x v="0"/>
    <n v="37"/>
    <d v="2025-02-13T00:00:00"/>
    <n v="26"/>
    <x v="0"/>
    <n v="2"/>
    <d v="2024-01-12T00:00:00"/>
    <x v="0"/>
    <x v="6"/>
    <x v="8"/>
    <n v="31"/>
    <n v="1"/>
    <x v="1"/>
  </r>
  <r>
    <s v="C4675"/>
    <x v="0"/>
    <x v="1"/>
    <x v="4"/>
    <d v="2023-08-12T00:00:00"/>
    <s v="O8675"/>
    <d v="2024-09-17T00:00:00"/>
    <x v="4"/>
    <x v="0"/>
    <x v="3"/>
    <n v="1"/>
    <n v="342.81"/>
    <n v="342.81"/>
    <x v="2"/>
    <n v="48"/>
    <d v="2025-08-19T00:00:00"/>
    <n v="156"/>
    <x v="0"/>
    <n v="4"/>
    <d v="2025-05-19T00:00:00"/>
    <x v="0"/>
    <x v="6"/>
    <x v="8"/>
    <n v="738"/>
    <n v="1"/>
    <x v="1"/>
  </r>
  <r>
    <s v="C5451"/>
    <x v="1"/>
    <x v="2"/>
    <x v="3"/>
    <d v="2024-04-09T00:00:00"/>
    <s v="O9451"/>
    <d v="2024-09-17T00:00:00"/>
    <x v="2"/>
    <x v="3"/>
    <x v="3"/>
    <n v="3"/>
    <n v="479.1033333333333"/>
    <n v="1437.31"/>
    <x v="2"/>
    <n v="31"/>
    <d v="2024-01-12T00:00:00"/>
    <n v="325"/>
    <x v="1"/>
    <n v="2"/>
    <d v="2025-05-13T00:00:00"/>
    <x v="1"/>
    <x v="6"/>
    <x v="8"/>
    <n v="-88"/>
    <n v="0"/>
    <x v="1"/>
  </r>
  <r>
    <s v="C3284"/>
    <x v="2"/>
    <x v="0"/>
    <x v="4"/>
    <d v="2025-06-07T00:00:00"/>
    <s v="O7284"/>
    <d v="2024-09-17T00:00:00"/>
    <x v="1"/>
    <x v="2"/>
    <x v="2"/>
    <n v="5"/>
    <n v="73.427999999999997"/>
    <n v="367.14"/>
    <x v="1"/>
    <n v="17"/>
    <d v="2024-11-24T00:00:00"/>
    <n v="94"/>
    <x v="1"/>
    <n v="3"/>
    <d v="2024-10-17T00:00:00"/>
    <x v="1"/>
    <x v="6"/>
    <x v="8"/>
    <n v="-195"/>
    <n v="0"/>
    <x v="1"/>
  </r>
  <r>
    <s v="C1157"/>
    <x v="0"/>
    <x v="1"/>
    <x v="1"/>
    <d v="2023-02-09T00:00:00"/>
    <s v="O5157"/>
    <d v="2024-09-17T00:00:00"/>
    <x v="3"/>
    <x v="4"/>
    <x v="0"/>
    <n v="5"/>
    <n v="187.83199999999999"/>
    <n v="939.16"/>
    <x v="2"/>
    <n v="14"/>
    <d v="2024-11-23T00:00:00"/>
    <n v="101"/>
    <x v="1"/>
    <n v="2"/>
    <d v="2025-08-13T00:00:00"/>
    <x v="1"/>
    <x v="6"/>
    <x v="8"/>
    <n v="653"/>
    <n v="0"/>
    <x v="1"/>
  </r>
  <r>
    <s v="C2658"/>
    <x v="1"/>
    <x v="0"/>
    <x v="4"/>
    <d v="2025-07-21T00:00:00"/>
    <s v="O6658"/>
    <d v="2024-09-17T00:00:00"/>
    <x v="0"/>
    <x v="1"/>
    <x v="0"/>
    <n v="3"/>
    <n v="105.12333333333333"/>
    <n v="315.37"/>
    <x v="1"/>
    <n v="30"/>
    <d v="2024-11-29T00:00:00"/>
    <n v="52"/>
    <x v="0"/>
    <n v="4"/>
    <d v="2025-04-21T00:00:00"/>
    <x v="1"/>
    <x v="6"/>
    <x v="8"/>
    <n v="-234"/>
    <n v="1"/>
    <x v="1"/>
  </r>
  <r>
    <s v="C5878"/>
    <x v="1"/>
    <x v="0"/>
    <x v="3"/>
    <d v="2024-06-15T00:00:00"/>
    <s v="O9878"/>
    <d v="2024-09-17T00:00:00"/>
    <x v="2"/>
    <x v="2"/>
    <x v="1"/>
    <n v="2"/>
    <n v="277.17500000000001"/>
    <n v="554.35"/>
    <x v="2"/>
    <n v="31"/>
    <d v="2024-06-12T00:00:00"/>
    <n v="377"/>
    <x v="1"/>
    <n v="4"/>
    <d v="2025-03-14T00:00:00"/>
    <x v="0"/>
    <x v="6"/>
    <x v="8"/>
    <n v="-3"/>
    <n v="0"/>
    <x v="1"/>
  </r>
  <r>
    <s v="C5100"/>
    <x v="0"/>
    <x v="1"/>
    <x v="1"/>
    <d v="2025-04-29T00:00:00"/>
    <s v="O9100"/>
    <d v="2024-09-17T00:00:00"/>
    <x v="1"/>
    <x v="1"/>
    <x v="1"/>
    <n v="1"/>
    <n v="844.59"/>
    <n v="844.59"/>
    <x v="0"/>
    <n v="1"/>
    <d v="2025-09-03T00:00:00"/>
    <n v="68"/>
    <x v="1"/>
    <n v="5"/>
    <d v="2025-08-15T00:00:00"/>
    <x v="0"/>
    <x v="6"/>
    <x v="8"/>
    <n v="127"/>
    <n v="0"/>
    <x v="1"/>
  </r>
  <r>
    <s v="C2036"/>
    <x v="0"/>
    <x v="2"/>
    <x v="0"/>
    <d v="2024-01-22T00:00:00"/>
    <s v="O6036"/>
    <d v="2024-09-17T00:00:00"/>
    <x v="3"/>
    <x v="2"/>
    <x v="3"/>
    <n v="2"/>
    <n v="379.10500000000002"/>
    <n v="758.21"/>
    <x v="2"/>
    <n v="45"/>
    <d v="2024-12-26T00:00:00"/>
    <n v="229"/>
    <x v="1"/>
    <n v="2"/>
    <d v="2025-01-03T00:00:00"/>
    <x v="1"/>
    <x v="6"/>
    <x v="8"/>
    <n v="339"/>
    <n v="0"/>
    <x v="1"/>
  </r>
  <r>
    <s v="C2555"/>
    <x v="2"/>
    <x v="1"/>
    <x v="2"/>
    <d v="2024-11-17T00:00:00"/>
    <s v="O6555"/>
    <d v="2024-09-18T00:00:00"/>
    <x v="2"/>
    <x v="0"/>
    <x v="3"/>
    <n v="4"/>
    <n v="220.03"/>
    <n v="880.12"/>
    <x v="1"/>
    <n v="5"/>
    <d v="2024-10-26T00:00:00"/>
    <n v="344"/>
    <x v="0"/>
    <n v="5"/>
    <d v="2025-02-23T00:00:00"/>
    <x v="0"/>
    <x v="0"/>
    <x v="8"/>
    <n v="-22"/>
    <n v="1"/>
    <x v="1"/>
  </r>
  <r>
    <s v="C3266"/>
    <x v="0"/>
    <x v="2"/>
    <x v="0"/>
    <d v="2025-05-03T00:00:00"/>
    <s v="O7266"/>
    <d v="2024-09-18T00:00:00"/>
    <x v="4"/>
    <x v="2"/>
    <x v="3"/>
    <n v="1"/>
    <n v="1366.76"/>
    <n v="1366.76"/>
    <x v="2"/>
    <n v="16"/>
    <d v="2025-05-06T00:00:00"/>
    <n v="500"/>
    <x v="1"/>
    <n v="4"/>
    <d v="2025-04-28T00:00:00"/>
    <x v="0"/>
    <x v="0"/>
    <x v="8"/>
    <n v="3"/>
    <n v="0"/>
    <x v="1"/>
  </r>
  <r>
    <s v="C1673"/>
    <x v="0"/>
    <x v="1"/>
    <x v="1"/>
    <d v="2024-08-18T00:00:00"/>
    <s v="O5673"/>
    <d v="2024-09-18T00:00:00"/>
    <x v="1"/>
    <x v="4"/>
    <x v="1"/>
    <n v="1"/>
    <n v="135.74"/>
    <n v="135.74"/>
    <x v="0"/>
    <n v="27"/>
    <d v="2024-10-22T00:00:00"/>
    <n v="8"/>
    <x v="0"/>
    <n v="1"/>
    <d v="2025-06-01T00:00:00"/>
    <x v="2"/>
    <x v="0"/>
    <x v="8"/>
    <n v="65"/>
    <n v="1"/>
    <x v="1"/>
  </r>
  <r>
    <s v="C4312"/>
    <x v="1"/>
    <x v="1"/>
    <x v="2"/>
    <d v="2024-05-27T00:00:00"/>
    <s v="O8312"/>
    <d v="2024-09-18T00:00:00"/>
    <x v="3"/>
    <x v="3"/>
    <x v="0"/>
    <n v="5"/>
    <n v="159.00200000000001"/>
    <n v="795.01"/>
    <x v="2"/>
    <n v="9"/>
    <d v="2024-04-09T00:00:00"/>
    <n v="249"/>
    <x v="0"/>
    <n v="5"/>
    <d v="2024-11-12T00:00:00"/>
    <x v="2"/>
    <x v="0"/>
    <x v="8"/>
    <n v="-48"/>
    <n v="1"/>
    <x v="1"/>
  </r>
  <r>
    <s v="C1737"/>
    <x v="1"/>
    <x v="1"/>
    <x v="3"/>
    <d v="2024-11-08T00:00:00"/>
    <s v="O5737"/>
    <d v="2024-09-18T00:00:00"/>
    <x v="3"/>
    <x v="2"/>
    <x v="2"/>
    <n v="2"/>
    <n v="570.01499999999999"/>
    <n v="1140.03"/>
    <x v="0"/>
    <n v="31"/>
    <d v="2025-05-04T00:00:00"/>
    <n v="336"/>
    <x v="0"/>
    <n v="2"/>
    <d v="2025-07-17T00:00:00"/>
    <x v="0"/>
    <x v="0"/>
    <x v="8"/>
    <n v="177"/>
    <n v="1"/>
    <x v="1"/>
  </r>
  <r>
    <s v="C6214"/>
    <x v="0"/>
    <x v="1"/>
    <x v="4"/>
    <d v="2025-04-02T00:00:00"/>
    <s v="O10214"/>
    <d v="2024-09-18T00:00:00"/>
    <x v="2"/>
    <x v="2"/>
    <x v="0"/>
    <n v="2"/>
    <n v="721.98500000000001"/>
    <n v="1443.97"/>
    <x v="2"/>
    <n v="37"/>
    <d v="2024-07-10T00:00:00"/>
    <n v="481"/>
    <x v="0"/>
    <n v="2"/>
    <d v="2024-09-17T00:00:00"/>
    <x v="0"/>
    <x v="0"/>
    <x v="8"/>
    <n v="-266"/>
    <n v="1"/>
    <x v="1"/>
  </r>
  <r>
    <s v="C3328"/>
    <x v="2"/>
    <x v="0"/>
    <x v="2"/>
    <d v="2024-02-17T00:00:00"/>
    <s v="O7328"/>
    <d v="2024-09-19T00:00:00"/>
    <x v="3"/>
    <x v="4"/>
    <x v="1"/>
    <n v="3"/>
    <n v="452.82333333333332"/>
    <n v="1358.47"/>
    <x v="0"/>
    <n v="17"/>
    <d v="2025-05-16T00:00:00"/>
    <n v="488"/>
    <x v="1"/>
    <n v="3"/>
    <d v="2025-11-03T00:00:00"/>
    <x v="1"/>
    <x v="1"/>
    <x v="8"/>
    <n v="454"/>
    <n v="0"/>
    <x v="1"/>
  </r>
  <r>
    <s v="C2737"/>
    <x v="2"/>
    <x v="0"/>
    <x v="2"/>
    <d v="2024-06-07T00:00:00"/>
    <s v="O6737"/>
    <d v="2024-09-19T00:00:00"/>
    <x v="0"/>
    <x v="3"/>
    <x v="1"/>
    <n v="1"/>
    <n v="709.28"/>
    <n v="709.28"/>
    <x v="1"/>
    <n v="8"/>
    <d v="2025-06-20T00:00:00"/>
    <n v="444"/>
    <x v="0"/>
    <n v="4"/>
    <d v="2024-09-13T00:00:00"/>
    <x v="2"/>
    <x v="1"/>
    <x v="8"/>
    <n v="378"/>
    <n v="1"/>
    <x v="1"/>
  </r>
  <r>
    <s v="C1126"/>
    <x v="0"/>
    <x v="0"/>
    <x v="0"/>
    <d v="2024-04-02T00:00:00"/>
    <s v="O5126"/>
    <d v="2024-09-19T00:00:00"/>
    <x v="4"/>
    <x v="2"/>
    <x v="1"/>
    <n v="2"/>
    <n v="298.315"/>
    <n v="596.63"/>
    <x v="1"/>
    <n v="8"/>
    <d v="2024-09-30T00:00:00"/>
    <n v="11"/>
    <x v="1"/>
    <n v="2"/>
    <d v="2025-01-13T00:00:00"/>
    <x v="1"/>
    <x v="1"/>
    <x v="8"/>
    <n v="181"/>
    <n v="0"/>
    <x v="1"/>
  </r>
  <r>
    <s v="C4130"/>
    <x v="2"/>
    <x v="0"/>
    <x v="3"/>
    <d v="2024-09-21T00:00:00"/>
    <s v="O8130"/>
    <d v="2024-09-19T00:00:00"/>
    <x v="0"/>
    <x v="2"/>
    <x v="0"/>
    <n v="4"/>
    <n v="82.077500000000001"/>
    <n v="328.31"/>
    <x v="1"/>
    <n v="1"/>
    <d v="2025-05-19T00:00:00"/>
    <n v="179"/>
    <x v="0"/>
    <n v="5"/>
    <d v="2025-06-24T00:00:00"/>
    <x v="1"/>
    <x v="1"/>
    <x v="8"/>
    <n v="240"/>
    <n v="1"/>
    <x v="1"/>
  </r>
  <r>
    <s v="C6828"/>
    <x v="2"/>
    <x v="0"/>
    <x v="0"/>
    <d v="2024-12-30T00:00:00"/>
    <s v="O10828"/>
    <d v="2024-09-19T00:00:00"/>
    <x v="1"/>
    <x v="2"/>
    <x v="4"/>
    <n v="4"/>
    <n v="110.855"/>
    <n v="443.42"/>
    <x v="2"/>
    <n v="38"/>
    <d v="2024-10-17T00:00:00"/>
    <n v="300"/>
    <x v="0"/>
    <n v="2"/>
    <d v="2024-12-14T00:00:00"/>
    <x v="2"/>
    <x v="1"/>
    <x v="8"/>
    <n v="-74"/>
    <n v="1"/>
    <x v="1"/>
  </r>
  <r>
    <s v="C4468"/>
    <x v="0"/>
    <x v="1"/>
    <x v="4"/>
    <d v="2023-11-13T00:00:00"/>
    <s v="O8468"/>
    <d v="2024-09-19T00:00:00"/>
    <x v="1"/>
    <x v="4"/>
    <x v="0"/>
    <n v="3"/>
    <n v="496.44333333333333"/>
    <n v="1489.33"/>
    <x v="2"/>
    <n v="8"/>
    <d v="2025-11-07T00:00:00"/>
    <n v="137"/>
    <x v="0"/>
    <n v="5"/>
    <d v="2025-06-07T00:00:00"/>
    <x v="2"/>
    <x v="1"/>
    <x v="8"/>
    <n v="725"/>
    <n v="1"/>
    <x v="1"/>
  </r>
  <r>
    <s v="C2267"/>
    <x v="0"/>
    <x v="0"/>
    <x v="3"/>
    <d v="2024-11-13T00:00:00"/>
    <s v="O6267"/>
    <d v="2024-09-19T00:00:00"/>
    <x v="0"/>
    <x v="4"/>
    <x v="2"/>
    <n v="5"/>
    <n v="253.41"/>
    <n v="1267.05"/>
    <x v="1"/>
    <n v="35"/>
    <d v="2024-11-13T00:00:00"/>
    <n v="97"/>
    <x v="0"/>
    <n v="4"/>
    <d v="2025-01-14T00:00:00"/>
    <x v="1"/>
    <x v="1"/>
    <x v="8"/>
    <n v="0"/>
    <n v="1"/>
    <x v="1"/>
  </r>
  <r>
    <s v="C2981"/>
    <x v="0"/>
    <x v="2"/>
    <x v="0"/>
    <d v="2025-08-08T00:00:00"/>
    <s v="O6981"/>
    <d v="2024-09-19T00:00:00"/>
    <x v="0"/>
    <x v="1"/>
    <x v="4"/>
    <n v="2"/>
    <n v="297.56"/>
    <n v="595.12"/>
    <x v="0"/>
    <n v="36"/>
    <d v="2024-10-19T00:00:00"/>
    <n v="454"/>
    <x v="1"/>
    <n v="4"/>
    <d v="2025-07-13T00:00:00"/>
    <x v="1"/>
    <x v="1"/>
    <x v="8"/>
    <n v="-293"/>
    <n v="0"/>
    <x v="1"/>
  </r>
  <r>
    <s v="C5339"/>
    <x v="1"/>
    <x v="1"/>
    <x v="2"/>
    <d v="2025-05-07T00:00:00"/>
    <s v="O9339"/>
    <d v="2024-09-19T00:00:00"/>
    <x v="2"/>
    <x v="4"/>
    <x v="1"/>
    <n v="2"/>
    <n v="587.99"/>
    <n v="1175.98"/>
    <x v="0"/>
    <n v="21"/>
    <d v="2024-06-10T00:00:00"/>
    <n v="365"/>
    <x v="1"/>
    <n v="3"/>
    <d v="2024-09-23T00:00:00"/>
    <x v="2"/>
    <x v="1"/>
    <x v="8"/>
    <n v="-331"/>
    <n v="0"/>
    <x v="1"/>
  </r>
  <r>
    <s v="C5224"/>
    <x v="2"/>
    <x v="2"/>
    <x v="3"/>
    <d v="2025-05-02T00:00:00"/>
    <s v="O9224"/>
    <d v="2024-09-19T00:00:00"/>
    <x v="2"/>
    <x v="1"/>
    <x v="4"/>
    <n v="2"/>
    <n v="401.31"/>
    <n v="802.62"/>
    <x v="1"/>
    <n v="10"/>
    <d v="2025-02-06T00:00:00"/>
    <n v="369"/>
    <x v="0"/>
    <n v="3"/>
    <d v="2025-06-08T00:00:00"/>
    <x v="0"/>
    <x v="1"/>
    <x v="8"/>
    <n v="-85"/>
    <n v="1"/>
    <x v="1"/>
  </r>
  <r>
    <s v="C4097"/>
    <x v="1"/>
    <x v="1"/>
    <x v="1"/>
    <d v="2023-09-29T00:00:00"/>
    <s v="O8097"/>
    <d v="2024-09-20T00:00:00"/>
    <x v="0"/>
    <x v="2"/>
    <x v="1"/>
    <n v="2"/>
    <n v="452.14"/>
    <n v="904.28"/>
    <x v="2"/>
    <n v="26"/>
    <d v="2025-01-15T00:00:00"/>
    <n v="92"/>
    <x v="1"/>
    <n v="2"/>
    <d v="2024-09-16T00:00:00"/>
    <x v="0"/>
    <x v="2"/>
    <x v="8"/>
    <n v="474"/>
    <n v="0"/>
    <x v="1"/>
  </r>
  <r>
    <s v="C4566"/>
    <x v="0"/>
    <x v="1"/>
    <x v="4"/>
    <d v="2024-04-15T00:00:00"/>
    <s v="O8566"/>
    <d v="2024-09-20T00:00:00"/>
    <x v="4"/>
    <x v="4"/>
    <x v="1"/>
    <n v="4"/>
    <n v="235.0925"/>
    <n v="940.37"/>
    <x v="2"/>
    <n v="46"/>
    <d v="2025-05-27T00:00:00"/>
    <n v="265"/>
    <x v="1"/>
    <n v="3"/>
    <d v="2024-09-26T00:00:00"/>
    <x v="1"/>
    <x v="2"/>
    <x v="8"/>
    <n v="407"/>
    <n v="0"/>
    <x v="1"/>
  </r>
  <r>
    <s v="C5960"/>
    <x v="1"/>
    <x v="0"/>
    <x v="4"/>
    <d v="2025-06-30T00:00:00"/>
    <s v="O9960"/>
    <d v="2024-09-20T00:00:00"/>
    <x v="1"/>
    <x v="0"/>
    <x v="2"/>
    <n v="1"/>
    <n v="148.30000000000001"/>
    <n v="148.30000000000001"/>
    <x v="0"/>
    <n v="14"/>
    <d v="2025-11-06T00:00:00"/>
    <n v="417"/>
    <x v="0"/>
    <n v="2"/>
    <d v="2025-02-01T00:00:00"/>
    <x v="0"/>
    <x v="2"/>
    <x v="8"/>
    <n v="129"/>
    <n v="1"/>
    <x v="1"/>
  </r>
  <r>
    <s v="C3840"/>
    <x v="0"/>
    <x v="2"/>
    <x v="4"/>
    <d v="2023-08-26T00:00:00"/>
    <s v="O7840"/>
    <d v="2024-09-20T00:00:00"/>
    <x v="3"/>
    <x v="1"/>
    <x v="0"/>
    <n v="5"/>
    <n v="28.544"/>
    <n v="142.72"/>
    <x v="2"/>
    <n v="17"/>
    <d v="2024-12-21T00:00:00"/>
    <n v="311"/>
    <x v="1"/>
    <n v="4"/>
    <d v="2024-06-10T00:00:00"/>
    <x v="0"/>
    <x v="2"/>
    <x v="8"/>
    <n v="483"/>
    <n v="0"/>
    <x v="1"/>
  </r>
  <r>
    <s v="C3140"/>
    <x v="0"/>
    <x v="1"/>
    <x v="3"/>
    <d v="2024-12-03T00:00:00"/>
    <s v="O7140"/>
    <d v="2024-09-20T00:00:00"/>
    <x v="4"/>
    <x v="2"/>
    <x v="0"/>
    <n v="5"/>
    <n v="97.341999999999999"/>
    <n v="486.71"/>
    <x v="1"/>
    <n v="15"/>
    <d v="2025-01-26T00:00:00"/>
    <n v="204"/>
    <x v="0"/>
    <n v="1"/>
    <d v="2024-11-25T00:00:00"/>
    <x v="0"/>
    <x v="2"/>
    <x v="8"/>
    <n v="54"/>
    <n v="1"/>
    <x v="1"/>
  </r>
  <r>
    <s v="C6882"/>
    <x v="2"/>
    <x v="0"/>
    <x v="2"/>
    <d v="2025-10-06T00:00:00"/>
    <s v="O10882"/>
    <d v="2024-09-20T00:00:00"/>
    <x v="1"/>
    <x v="4"/>
    <x v="4"/>
    <n v="4"/>
    <n v="330.01"/>
    <n v="1320.04"/>
    <x v="2"/>
    <n v="48"/>
    <d v="2025-05-30T00:00:00"/>
    <n v="95"/>
    <x v="1"/>
    <n v="5"/>
    <d v="2024-07-09T00:00:00"/>
    <x v="1"/>
    <x v="2"/>
    <x v="8"/>
    <n v="-129"/>
    <n v="0"/>
    <x v="1"/>
  </r>
  <r>
    <s v="C5093"/>
    <x v="0"/>
    <x v="0"/>
    <x v="4"/>
    <d v="2024-05-02T00:00:00"/>
    <s v="O9093"/>
    <d v="2024-09-20T00:00:00"/>
    <x v="3"/>
    <x v="4"/>
    <x v="4"/>
    <n v="4"/>
    <n v="76.857500000000002"/>
    <n v="307.43"/>
    <x v="2"/>
    <n v="43"/>
    <d v="2025-05-06T00:00:00"/>
    <n v="382"/>
    <x v="1"/>
    <n v="5"/>
    <d v="2025-04-04T00:00:00"/>
    <x v="1"/>
    <x v="2"/>
    <x v="8"/>
    <n v="369"/>
    <n v="0"/>
    <x v="1"/>
  </r>
  <r>
    <s v="C5892"/>
    <x v="0"/>
    <x v="0"/>
    <x v="1"/>
    <d v="2023-10-17T00:00:00"/>
    <s v="O9892"/>
    <d v="2024-09-20T00:00:00"/>
    <x v="2"/>
    <x v="3"/>
    <x v="2"/>
    <n v="3"/>
    <n v="107.52999999999999"/>
    <n v="322.58999999999997"/>
    <x v="0"/>
    <n v="4"/>
    <d v="2024-10-20T00:00:00"/>
    <n v="473"/>
    <x v="1"/>
    <n v="5"/>
    <d v="2025-07-28T00:00:00"/>
    <x v="2"/>
    <x v="2"/>
    <x v="8"/>
    <n v="369"/>
    <n v="0"/>
    <x v="1"/>
  </r>
  <r>
    <s v="C5838"/>
    <x v="0"/>
    <x v="1"/>
    <x v="1"/>
    <d v="2025-02-24T00:00:00"/>
    <s v="O9838"/>
    <d v="2024-09-21T00:00:00"/>
    <x v="4"/>
    <x v="4"/>
    <x v="3"/>
    <n v="4"/>
    <n v="96.89"/>
    <n v="387.56"/>
    <x v="0"/>
    <n v="46"/>
    <d v="2025-08-06T00:00:00"/>
    <n v="327"/>
    <x v="1"/>
    <n v="5"/>
    <d v="2025-08-06T00:00:00"/>
    <x v="0"/>
    <x v="3"/>
    <x v="8"/>
    <n v="163"/>
    <n v="0"/>
    <x v="1"/>
  </r>
  <r>
    <s v="C6671"/>
    <x v="2"/>
    <x v="1"/>
    <x v="4"/>
    <d v="2023-10-17T00:00:00"/>
    <s v="O10671"/>
    <d v="2024-09-21T00:00:00"/>
    <x v="4"/>
    <x v="4"/>
    <x v="2"/>
    <n v="4"/>
    <n v="128.07249999999999"/>
    <n v="512.29"/>
    <x v="2"/>
    <n v="30"/>
    <d v="2024-09-17T00:00:00"/>
    <n v="394"/>
    <x v="1"/>
    <n v="1"/>
    <d v="2024-11-23T00:00:00"/>
    <x v="2"/>
    <x v="3"/>
    <x v="8"/>
    <n v="336"/>
    <n v="0"/>
    <x v="1"/>
  </r>
  <r>
    <s v="C4179"/>
    <x v="1"/>
    <x v="0"/>
    <x v="2"/>
    <d v="2024-05-11T00:00:00"/>
    <s v="O8179"/>
    <d v="2024-09-21T00:00:00"/>
    <x v="2"/>
    <x v="4"/>
    <x v="0"/>
    <n v="3"/>
    <n v="470.16"/>
    <n v="1410.48"/>
    <x v="1"/>
    <n v="34"/>
    <d v="2024-11-19T00:00:00"/>
    <n v="239"/>
    <x v="1"/>
    <n v="4"/>
    <d v="2025-01-21T00:00:00"/>
    <x v="0"/>
    <x v="3"/>
    <x v="8"/>
    <n v="192"/>
    <n v="0"/>
    <x v="1"/>
  </r>
  <r>
    <s v="C2817"/>
    <x v="1"/>
    <x v="0"/>
    <x v="0"/>
    <d v="2024-09-23T00:00:00"/>
    <s v="O6817"/>
    <d v="2024-09-21T00:00:00"/>
    <x v="4"/>
    <x v="2"/>
    <x v="1"/>
    <n v="3"/>
    <n v="129.56666666666666"/>
    <n v="388.7"/>
    <x v="1"/>
    <n v="30"/>
    <d v="2024-11-18T00:00:00"/>
    <n v="33"/>
    <x v="0"/>
    <n v="5"/>
    <d v="2024-12-15T00:00:00"/>
    <x v="2"/>
    <x v="3"/>
    <x v="8"/>
    <n v="56"/>
    <n v="1"/>
    <x v="1"/>
  </r>
  <r>
    <s v="C4068"/>
    <x v="2"/>
    <x v="2"/>
    <x v="0"/>
    <d v="2025-02-18T00:00:00"/>
    <s v="O8068"/>
    <d v="2024-09-22T00:00:00"/>
    <x v="4"/>
    <x v="1"/>
    <x v="0"/>
    <n v="3"/>
    <n v="184.91"/>
    <n v="554.73"/>
    <x v="1"/>
    <n v="46"/>
    <d v="2024-12-13T00:00:00"/>
    <n v="262"/>
    <x v="0"/>
    <n v="2"/>
    <d v="2024-11-30T00:00:00"/>
    <x v="0"/>
    <x v="4"/>
    <x v="8"/>
    <n v="-67"/>
    <n v="1"/>
    <x v="1"/>
  </r>
  <r>
    <s v="C6524"/>
    <x v="0"/>
    <x v="0"/>
    <x v="2"/>
    <d v="2024-08-23T00:00:00"/>
    <s v="O10524"/>
    <d v="2024-09-22T00:00:00"/>
    <x v="0"/>
    <x v="0"/>
    <x v="1"/>
    <n v="1"/>
    <n v="577.83000000000004"/>
    <n v="577.83000000000004"/>
    <x v="2"/>
    <n v="38"/>
    <d v="2025-05-16T00:00:00"/>
    <n v="80"/>
    <x v="1"/>
    <n v="3"/>
    <d v="2025-06-16T00:00:00"/>
    <x v="1"/>
    <x v="4"/>
    <x v="8"/>
    <n v="266"/>
    <n v="0"/>
    <x v="1"/>
  </r>
  <r>
    <s v="C2212"/>
    <x v="1"/>
    <x v="0"/>
    <x v="4"/>
    <d v="2024-06-08T00:00:00"/>
    <s v="O6212"/>
    <d v="2024-09-22T00:00:00"/>
    <x v="1"/>
    <x v="1"/>
    <x v="1"/>
    <n v="5"/>
    <n v="285.64600000000002"/>
    <n v="1428.23"/>
    <x v="1"/>
    <n v="30"/>
    <d v="2025-01-30T00:00:00"/>
    <n v="144"/>
    <x v="0"/>
    <n v="5"/>
    <d v="2025-01-04T00:00:00"/>
    <x v="0"/>
    <x v="4"/>
    <x v="8"/>
    <n v="236"/>
    <n v="1"/>
    <x v="1"/>
  </r>
  <r>
    <s v="C6940"/>
    <x v="2"/>
    <x v="2"/>
    <x v="0"/>
    <d v="2024-03-08T00:00:00"/>
    <s v="O10940"/>
    <d v="2024-09-22T00:00:00"/>
    <x v="1"/>
    <x v="4"/>
    <x v="2"/>
    <n v="5"/>
    <n v="207.58600000000001"/>
    <n v="1037.93"/>
    <x v="2"/>
    <n v="36"/>
    <d v="2025-02-17T00:00:00"/>
    <n v="249"/>
    <x v="1"/>
    <n v="2"/>
    <d v="2025-05-27T00:00:00"/>
    <x v="2"/>
    <x v="4"/>
    <x v="8"/>
    <n v="346"/>
    <n v="0"/>
    <x v="1"/>
  </r>
  <r>
    <s v="C5874"/>
    <x v="0"/>
    <x v="1"/>
    <x v="1"/>
    <d v="2025-07-23T00:00:00"/>
    <s v="O9874"/>
    <d v="2024-09-22T00:00:00"/>
    <x v="3"/>
    <x v="3"/>
    <x v="0"/>
    <n v="3"/>
    <n v="426.37666666666672"/>
    <n v="1279.1300000000001"/>
    <x v="1"/>
    <n v="43"/>
    <d v="2025-01-07T00:00:00"/>
    <n v="107"/>
    <x v="0"/>
    <n v="1"/>
    <d v="2025-02-21T00:00:00"/>
    <x v="2"/>
    <x v="4"/>
    <x v="8"/>
    <n v="-197"/>
    <n v="1"/>
    <x v="1"/>
  </r>
  <r>
    <s v="C1870"/>
    <x v="1"/>
    <x v="2"/>
    <x v="2"/>
    <d v="2025-02-18T00:00:00"/>
    <s v="O5870"/>
    <d v="2024-09-22T00:00:00"/>
    <x v="0"/>
    <x v="2"/>
    <x v="0"/>
    <n v="2"/>
    <n v="427.97500000000002"/>
    <n v="855.95"/>
    <x v="2"/>
    <n v="33"/>
    <d v="2025-07-24T00:00:00"/>
    <n v="160"/>
    <x v="0"/>
    <n v="3"/>
    <d v="2025-04-21T00:00:00"/>
    <x v="0"/>
    <x v="4"/>
    <x v="8"/>
    <n v="156"/>
    <n v="1"/>
    <x v="1"/>
  </r>
  <r>
    <s v="C2706"/>
    <x v="2"/>
    <x v="2"/>
    <x v="3"/>
    <d v="2023-09-29T00:00:00"/>
    <s v="O6706"/>
    <d v="2024-09-23T00:00:00"/>
    <x v="2"/>
    <x v="0"/>
    <x v="2"/>
    <n v="2"/>
    <n v="349.78500000000003"/>
    <n v="699.57"/>
    <x v="1"/>
    <n v="18"/>
    <d v="2025-04-28T00:00:00"/>
    <n v="380"/>
    <x v="1"/>
    <n v="3"/>
    <d v="2024-11-21T00:00:00"/>
    <x v="1"/>
    <x v="5"/>
    <x v="8"/>
    <n v="577"/>
    <n v="0"/>
    <x v="1"/>
  </r>
  <r>
    <s v="C6743"/>
    <x v="2"/>
    <x v="2"/>
    <x v="2"/>
    <d v="2025-08-01T00:00:00"/>
    <s v="O10743"/>
    <d v="2024-09-23T00:00:00"/>
    <x v="4"/>
    <x v="3"/>
    <x v="0"/>
    <n v="1"/>
    <n v="570.44000000000005"/>
    <n v="570.44000000000005"/>
    <x v="2"/>
    <n v="50"/>
    <d v="2025-08-15T00:00:00"/>
    <n v="173"/>
    <x v="1"/>
    <n v="5"/>
    <d v="2024-09-09T00:00:00"/>
    <x v="2"/>
    <x v="5"/>
    <x v="8"/>
    <n v="14"/>
    <n v="0"/>
    <x v="1"/>
  </r>
  <r>
    <s v="C4067"/>
    <x v="2"/>
    <x v="2"/>
    <x v="0"/>
    <d v="2024-04-04T00:00:00"/>
    <s v="O8067"/>
    <d v="2024-09-23T00:00:00"/>
    <x v="3"/>
    <x v="3"/>
    <x v="2"/>
    <n v="5"/>
    <n v="43.043999999999997"/>
    <n v="215.22"/>
    <x v="0"/>
    <n v="14"/>
    <d v="2024-02-09T00:00:00"/>
    <n v="441"/>
    <x v="1"/>
    <n v="3"/>
    <d v="2025-01-03T00:00:00"/>
    <x v="2"/>
    <x v="5"/>
    <x v="8"/>
    <n v="-55"/>
    <n v="0"/>
    <x v="1"/>
  </r>
  <r>
    <s v="C6455"/>
    <x v="0"/>
    <x v="2"/>
    <x v="1"/>
    <d v="2023-01-12T00:00:00"/>
    <s v="O10455"/>
    <d v="2024-09-23T00:00:00"/>
    <x v="4"/>
    <x v="2"/>
    <x v="4"/>
    <n v="1"/>
    <n v="266.54000000000002"/>
    <n v="266.54000000000002"/>
    <x v="0"/>
    <n v="17"/>
    <d v="2024-10-12T00:00:00"/>
    <n v="319"/>
    <x v="0"/>
    <n v="3"/>
    <d v="2024-04-10T00:00:00"/>
    <x v="1"/>
    <x v="5"/>
    <x v="8"/>
    <n v="639"/>
    <n v="1"/>
    <x v="1"/>
  </r>
  <r>
    <s v="C1232"/>
    <x v="0"/>
    <x v="1"/>
    <x v="3"/>
    <d v="2025-07-26T00:00:00"/>
    <s v="O5232"/>
    <d v="2024-09-23T00:00:00"/>
    <x v="2"/>
    <x v="3"/>
    <x v="3"/>
    <n v="1"/>
    <n v="142.22"/>
    <n v="142.22"/>
    <x v="1"/>
    <n v="6"/>
    <d v="2025-06-29T00:00:00"/>
    <n v="294"/>
    <x v="0"/>
    <n v="1"/>
    <d v="2024-09-09T00:00:00"/>
    <x v="0"/>
    <x v="5"/>
    <x v="8"/>
    <n v="-27"/>
    <n v="1"/>
    <x v="1"/>
  </r>
  <r>
    <s v="C5424"/>
    <x v="1"/>
    <x v="0"/>
    <x v="1"/>
    <d v="2025-12-01T00:00:00"/>
    <s v="O9424"/>
    <d v="2024-09-23T00:00:00"/>
    <x v="2"/>
    <x v="1"/>
    <x v="1"/>
    <n v="2"/>
    <n v="195.85"/>
    <n v="391.7"/>
    <x v="0"/>
    <n v="19"/>
    <d v="2024-03-11T00:00:00"/>
    <n v="383"/>
    <x v="0"/>
    <n v="3"/>
    <d v="2025-10-02T00:00:00"/>
    <x v="1"/>
    <x v="5"/>
    <x v="8"/>
    <n v="-630"/>
    <n v="1"/>
    <x v="1"/>
  </r>
  <r>
    <s v="C4995"/>
    <x v="1"/>
    <x v="0"/>
    <x v="2"/>
    <d v="2024-11-19T00:00:00"/>
    <s v="O8995"/>
    <d v="2024-09-23T00:00:00"/>
    <x v="0"/>
    <x v="2"/>
    <x v="3"/>
    <n v="1"/>
    <n v="424.18"/>
    <n v="424.18"/>
    <x v="0"/>
    <n v="39"/>
    <d v="2025-03-26T00:00:00"/>
    <n v="184"/>
    <x v="0"/>
    <n v="3"/>
    <d v="2025-03-26T00:00:00"/>
    <x v="1"/>
    <x v="5"/>
    <x v="8"/>
    <n v="127"/>
    <n v="1"/>
    <x v="1"/>
  </r>
  <r>
    <s v="C5630"/>
    <x v="2"/>
    <x v="0"/>
    <x v="1"/>
    <d v="2024-09-05T00:00:00"/>
    <s v="O9630"/>
    <d v="2024-09-23T00:00:00"/>
    <x v="2"/>
    <x v="3"/>
    <x v="1"/>
    <n v="5"/>
    <n v="77.804000000000002"/>
    <n v="389.02"/>
    <x v="2"/>
    <n v="25"/>
    <d v="2025-01-27T00:00:00"/>
    <n v="155"/>
    <x v="1"/>
    <n v="3"/>
    <d v="2025-01-14T00:00:00"/>
    <x v="1"/>
    <x v="5"/>
    <x v="8"/>
    <n v="144"/>
    <n v="0"/>
    <x v="1"/>
  </r>
  <r>
    <s v="C3957"/>
    <x v="1"/>
    <x v="2"/>
    <x v="1"/>
    <d v="2024-03-08T00:00:00"/>
    <s v="O7957"/>
    <d v="2024-09-23T00:00:00"/>
    <x v="2"/>
    <x v="2"/>
    <x v="2"/>
    <n v="5"/>
    <n v="108.316"/>
    <n v="541.58000000000004"/>
    <x v="2"/>
    <n v="27"/>
    <d v="2025-11-01T00:00:00"/>
    <n v="51"/>
    <x v="1"/>
    <n v="5"/>
    <d v="2024-10-21T00:00:00"/>
    <x v="2"/>
    <x v="5"/>
    <x v="8"/>
    <n v="603"/>
    <n v="0"/>
    <x v="1"/>
  </r>
  <r>
    <s v="C3564"/>
    <x v="1"/>
    <x v="1"/>
    <x v="2"/>
    <d v="2024-06-06T00:00:00"/>
    <s v="O7564"/>
    <d v="2024-09-23T00:00:00"/>
    <x v="1"/>
    <x v="4"/>
    <x v="2"/>
    <n v="1"/>
    <n v="266.41000000000003"/>
    <n v="266.41000000000003"/>
    <x v="1"/>
    <n v="16"/>
    <d v="2024-08-10T00:00:00"/>
    <n v="139"/>
    <x v="0"/>
    <n v="1"/>
    <d v="2025-01-20T00:00:00"/>
    <x v="1"/>
    <x v="5"/>
    <x v="8"/>
    <n v="65"/>
    <n v="1"/>
    <x v="1"/>
  </r>
  <r>
    <s v="C1489"/>
    <x v="2"/>
    <x v="1"/>
    <x v="3"/>
    <d v="2025-02-14T00:00:00"/>
    <s v="O5489"/>
    <d v="2024-09-23T00:00:00"/>
    <x v="1"/>
    <x v="0"/>
    <x v="2"/>
    <n v="2"/>
    <n v="67.784999999999997"/>
    <n v="135.57"/>
    <x v="1"/>
    <n v="17"/>
    <d v="2025-01-02T00:00:00"/>
    <n v="298"/>
    <x v="0"/>
    <n v="4"/>
    <d v="2025-06-29T00:00:00"/>
    <x v="0"/>
    <x v="5"/>
    <x v="8"/>
    <n v="-43"/>
    <n v="1"/>
    <x v="1"/>
  </r>
  <r>
    <s v="C2646"/>
    <x v="0"/>
    <x v="0"/>
    <x v="3"/>
    <d v="2025-01-16T00:00:00"/>
    <s v="O6646"/>
    <d v="2024-09-23T00:00:00"/>
    <x v="2"/>
    <x v="3"/>
    <x v="4"/>
    <n v="1"/>
    <n v="364.45"/>
    <n v="364.45"/>
    <x v="1"/>
    <n v="4"/>
    <d v="2025-09-04T00:00:00"/>
    <n v="43"/>
    <x v="1"/>
    <n v="2"/>
    <d v="2024-12-10T00:00:00"/>
    <x v="1"/>
    <x v="5"/>
    <x v="8"/>
    <n v="231"/>
    <n v="0"/>
    <x v="1"/>
  </r>
  <r>
    <s v="C1638"/>
    <x v="1"/>
    <x v="1"/>
    <x v="4"/>
    <d v="2025-02-20T00:00:00"/>
    <s v="O5638"/>
    <d v="2024-09-24T00:00:00"/>
    <x v="2"/>
    <x v="2"/>
    <x v="0"/>
    <n v="5"/>
    <n v="32.164000000000001"/>
    <n v="160.82"/>
    <x v="0"/>
    <n v="11"/>
    <d v="2024-10-26T00:00:00"/>
    <n v="366"/>
    <x v="1"/>
    <n v="3"/>
    <d v="2025-06-29T00:00:00"/>
    <x v="1"/>
    <x v="6"/>
    <x v="8"/>
    <n v="-117"/>
    <n v="0"/>
    <x v="1"/>
  </r>
  <r>
    <s v="C3875"/>
    <x v="0"/>
    <x v="2"/>
    <x v="3"/>
    <d v="2025-10-06T00:00:00"/>
    <s v="O7875"/>
    <d v="2024-09-24T00:00:00"/>
    <x v="0"/>
    <x v="3"/>
    <x v="2"/>
    <n v="2"/>
    <n v="697.69"/>
    <n v="1395.38"/>
    <x v="1"/>
    <n v="47"/>
    <d v="2024-09-25T00:00:00"/>
    <n v="250"/>
    <x v="0"/>
    <n v="2"/>
    <d v="2025-05-28T00:00:00"/>
    <x v="1"/>
    <x v="6"/>
    <x v="8"/>
    <n v="-376"/>
    <n v="1"/>
    <x v="1"/>
  </r>
  <r>
    <s v="C4743"/>
    <x v="0"/>
    <x v="1"/>
    <x v="4"/>
    <d v="2023-08-09T00:00:00"/>
    <s v="O8743"/>
    <d v="2024-09-24T00:00:00"/>
    <x v="0"/>
    <x v="2"/>
    <x v="1"/>
    <n v="3"/>
    <n v="57.50333333333333"/>
    <n v="172.51"/>
    <x v="2"/>
    <n v="5"/>
    <d v="2024-12-21T00:00:00"/>
    <n v="353"/>
    <x v="1"/>
    <n v="5"/>
    <d v="2025-07-04T00:00:00"/>
    <x v="1"/>
    <x v="6"/>
    <x v="8"/>
    <n v="500"/>
    <n v="0"/>
    <x v="1"/>
  </r>
  <r>
    <s v="C4438"/>
    <x v="0"/>
    <x v="1"/>
    <x v="4"/>
    <d v="2024-01-24T00:00:00"/>
    <s v="O8438"/>
    <d v="2024-09-24T00:00:00"/>
    <x v="4"/>
    <x v="4"/>
    <x v="1"/>
    <n v="3"/>
    <n v="333.76"/>
    <n v="1001.28"/>
    <x v="1"/>
    <n v="26"/>
    <d v="2025-01-21T00:00:00"/>
    <n v="458"/>
    <x v="1"/>
    <n v="3"/>
    <d v="2024-10-25T00:00:00"/>
    <x v="0"/>
    <x v="6"/>
    <x v="8"/>
    <n v="363"/>
    <n v="0"/>
    <x v="1"/>
  </r>
  <r>
    <s v="C4275"/>
    <x v="1"/>
    <x v="1"/>
    <x v="0"/>
    <d v="2024-01-30T00:00:00"/>
    <s v="O8275"/>
    <d v="2024-09-24T00:00:00"/>
    <x v="2"/>
    <x v="1"/>
    <x v="0"/>
    <n v="1"/>
    <n v="532.5"/>
    <n v="532.5"/>
    <x v="0"/>
    <n v="1"/>
    <d v="2025-03-14T00:00:00"/>
    <n v="461"/>
    <x v="1"/>
    <n v="4"/>
    <d v="2025-08-18T00:00:00"/>
    <x v="1"/>
    <x v="6"/>
    <x v="8"/>
    <n v="409"/>
    <n v="0"/>
    <x v="1"/>
  </r>
  <r>
    <s v="C1960"/>
    <x v="2"/>
    <x v="1"/>
    <x v="0"/>
    <d v="2024-06-18T00:00:00"/>
    <s v="O5960"/>
    <d v="2024-09-25T00:00:00"/>
    <x v="4"/>
    <x v="3"/>
    <x v="3"/>
    <n v="3"/>
    <n v="91.05"/>
    <n v="273.14999999999998"/>
    <x v="2"/>
    <n v="16"/>
    <d v="2025-05-25T00:00:00"/>
    <n v="195"/>
    <x v="1"/>
    <n v="5"/>
    <d v="2024-11-13T00:00:00"/>
    <x v="2"/>
    <x v="0"/>
    <x v="8"/>
    <n v="341"/>
    <n v="0"/>
    <x v="1"/>
  </r>
  <r>
    <s v="C2334"/>
    <x v="2"/>
    <x v="2"/>
    <x v="0"/>
    <d v="2023-11-15T00:00:00"/>
    <s v="O6334"/>
    <d v="2024-09-25T00:00:00"/>
    <x v="0"/>
    <x v="2"/>
    <x v="3"/>
    <n v="2"/>
    <n v="719.04"/>
    <n v="1438.08"/>
    <x v="1"/>
    <n v="13"/>
    <d v="2025-04-14T00:00:00"/>
    <n v="462"/>
    <x v="1"/>
    <n v="2"/>
    <d v="2025-10-05T00:00:00"/>
    <x v="1"/>
    <x v="0"/>
    <x v="8"/>
    <n v="516"/>
    <n v="0"/>
    <x v="1"/>
  </r>
  <r>
    <s v="C1708"/>
    <x v="0"/>
    <x v="1"/>
    <x v="4"/>
    <d v="2024-05-03T00:00:00"/>
    <s v="O5708"/>
    <d v="2024-09-25T00:00:00"/>
    <x v="1"/>
    <x v="3"/>
    <x v="2"/>
    <n v="2"/>
    <n v="512.97500000000002"/>
    <n v="1025.95"/>
    <x v="0"/>
    <n v="15"/>
    <d v="2025-06-05T00:00:00"/>
    <n v="194"/>
    <x v="0"/>
    <n v="5"/>
    <d v="2025-07-01T00:00:00"/>
    <x v="2"/>
    <x v="0"/>
    <x v="8"/>
    <n v="398"/>
    <n v="1"/>
    <x v="1"/>
  </r>
  <r>
    <s v="C6161"/>
    <x v="0"/>
    <x v="0"/>
    <x v="0"/>
    <d v="2024-01-27T00:00:00"/>
    <s v="O10161"/>
    <d v="2024-09-25T00:00:00"/>
    <x v="4"/>
    <x v="0"/>
    <x v="2"/>
    <n v="5"/>
    <n v="199.066"/>
    <n v="995.33"/>
    <x v="0"/>
    <n v="46"/>
    <d v="2024-09-22T00:00:00"/>
    <n v="350"/>
    <x v="0"/>
    <n v="3"/>
    <d v="2024-08-31T00:00:00"/>
    <x v="1"/>
    <x v="0"/>
    <x v="8"/>
    <n v="239"/>
    <n v="1"/>
    <x v="1"/>
  </r>
  <r>
    <s v="C3023"/>
    <x v="1"/>
    <x v="1"/>
    <x v="0"/>
    <d v="2023-10-17T00:00:00"/>
    <s v="O7023"/>
    <d v="2024-09-25T00:00:00"/>
    <x v="2"/>
    <x v="1"/>
    <x v="1"/>
    <n v="4"/>
    <n v="122.1925"/>
    <n v="488.77"/>
    <x v="2"/>
    <n v="7"/>
    <d v="2025-05-28T00:00:00"/>
    <n v="109"/>
    <x v="1"/>
    <n v="1"/>
    <d v="2024-07-09T00:00:00"/>
    <x v="0"/>
    <x v="0"/>
    <x v="8"/>
    <n v="589"/>
    <n v="0"/>
    <x v="1"/>
  </r>
  <r>
    <s v="C4113"/>
    <x v="2"/>
    <x v="2"/>
    <x v="2"/>
    <d v="2024-05-01T00:00:00"/>
    <s v="O8113"/>
    <d v="2024-09-25T00:00:00"/>
    <x v="3"/>
    <x v="1"/>
    <x v="3"/>
    <n v="2"/>
    <n v="271.60500000000002"/>
    <n v="543.21"/>
    <x v="0"/>
    <n v="7"/>
    <d v="2025-06-29T00:00:00"/>
    <n v="64"/>
    <x v="1"/>
    <n v="3"/>
    <d v="2025-03-01T00:00:00"/>
    <x v="0"/>
    <x v="0"/>
    <x v="8"/>
    <n v="424"/>
    <n v="0"/>
    <x v="1"/>
  </r>
  <r>
    <s v="C2215"/>
    <x v="0"/>
    <x v="1"/>
    <x v="1"/>
    <d v="2023-08-29T00:00:00"/>
    <s v="O6215"/>
    <d v="2024-09-25T00:00:00"/>
    <x v="2"/>
    <x v="2"/>
    <x v="1"/>
    <n v="1"/>
    <n v="365.49"/>
    <n v="365.49"/>
    <x v="0"/>
    <n v="44"/>
    <d v="2024-11-14T00:00:00"/>
    <n v="492"/>
    <x v="0"/>
    <n v="4"/>
    <d v="2025-12-03T00:00:00"/>
    <x v="0"/>
    <x v="0"/>
    <x v="8"/>
    <n v="443"/>
    <n v="1"/>
    <x v="1"/>
  </r>
  <r>
    <s v="C1712"/>
    <x v="1"/>
    <x v="0"/>
    <x v="3"/>
    <d v="2025-10-08T00:00:00"/>
    <s v="O5712"/>
    <d v="2024-09-25T00:00:00"/>
    <x v="3"/>
    <x v="2"/>
    <x v="0"/>
    <n v="5"/>
    <n v="185.73"/>
    <n v="928.65"/>
    <x v="0"/>
    <n v="39"/>
    <d v="2025-04-01T00:00:00"/>
    <n v="243"/>
    <x v="0"/>
    <n v="1"/>
    <d v="2025-01-31T00:00:00"/>
    <x v="1"/>
    <x v="0"/>
    <x v="8"/>
    <n v="-190"/>
    <n v="1"/>
    <x v="1"/>
  </r>
  <r>
    <s v="C3341"/>
    <x v="1"/>
    <x v="2"/>
    <x v="4"/>
    <d v="2024-08-01T00:00:00"/>
    <s v="O7341"/>
    <d v="2024-09-25T00:00:00"/>
    <x v="1"/>
    <x v="0"/>
    <x v="1"/>
    <n v="2"/>
    <n v="462.875"/>
    <n v="925.75"/>
    <x v="0"/>
    <n v="10"/>
    <d v="2025-03-05T00:00:00"/>
    <n v="286"/>
    <x v="0"/>
    <n v="2"/>
    <d v="2025-01-16T00:00:00"/>
    <x v="2"/>
    <x v="0"/>
    <x v="8"/>
    <n v="216"/>
    <n v="1"/>
    <x v="1"/>
  </r>
  <r>
    <s v="C3965"/>
    <x v="2"/>
    <x v="2"/>
    <x v="1"/>
    <d v="2025-05-07T00:00:00"/>
    <s v="O7965"/>
    <d v="2024-09-25T00:00:00"/>
    <x v="0"/>
    <x v="3"/>
    <x v="4"/>
    <n v="3"/>
    <n v="448.16333333333336"/>
    <n v="1344.49"/>
    <x v="2"/>
    <n v="22"/>
    <d v="2025-08-07T00:00:00"/>
    <n v="169"/>
    <x v="1"/>
    <n v="3"/>
    <d v="2025-01-02T00:00:00"/>
    <x v="1"/>
    <x v="0"/>
    <x v="8"/>
    <n v="92"/>
    <n v="0"/>
    <x v="1"/>
  </r>
  <r>
    <s v="C2228"/>
    <x v="2"/>
    <x v="2"/>
    <x v="3"/>
    <d v="2024-08-25T00:00:00"/>
    <s v="O6228"/>
    <d v="2024-09-25T00:00:00"/>
    <x v="4"/>
    <x v="3"/>
    <x v="1"/>
    <n v="1"/>
    <n v="307.68"/>
    <n v="307.68"/>
    <x v="0"/>
    <n v="34"/>
    <d v="2025-02-08T00:00:00"/>
    <n v="162"/>
    <x v="0"/>
    <n v="4"/>
    <d v="2025-07-23T00:00:00"/>
    <x v="1"/>
    <x v="0"/>
    <x v="8"/>
    <n v="167"/>
    <n v="1"/>
    <x v="1"/>
  </r>
  <r>
    <s v="C3384"/>
    <x v="0"/>
    <x v="2"/>
    <x v="1"/>
    <d v="2024-04-12T00:00:00"/>
    <s v="O7384"/>
    <d v="2024-09-25T00:00:00"/>
    <x v="3"/>
    <x v="1"/>
    <x v="1"/>
    <n v="2"/>
    <n v="100.58"/>
    <n v="201.16"/>
    <x v="2"/>
    <n v="31"/>
    <d v="2025-01-02T00:00:00"/>
    <n v="222"/>
    <x v="0"/>
    <n v="4"/>
    <d v="2024-04-10T00:00:00"/>
    <x v="1"/>
    <x v="0"/>
    <x v="8"/>
    <n v="265"/>
    <n v="1"/>
    <x v="1"/>
  </r>
  <r>
    <s v="C5700"/>
    <x v="2"/>
    <x v="2"/>
    <x v="3"/>
    <d v="2025-07-22T00:00:00"/>
    <s v="O9700"/>
    <d v="2024-09-25T00:00:00"/>
    <x v="1"/>
    <x v="3"/>
    <x v="3"/>
    <n v="1"/>
    <n v="1215.4100000000001"/>
    <n v="1215.4100000000001"/>
    <x v="1"/>
    <n v="50"/>
    <d v="2025-03-20T00:00:00"/>
    <n v="498"/>
    <x v="0"/>
    <n v="2"/>
    <d v="2024-12-09T00:00:00"/>
    <x v="0"/>
    <x v="0"/>
    <x v="8"/>
    <n v="-124"/>
    <n v="1"/>
    <x v="1"/>
  </r>
  <r>
    <s v="C2020"/>
    <x v="2"/>
    <x v="2"/>
    <x v="3"/>
    <d v="2024-10-29T00:00:00"/>
    <s v="O6020"/>
    <d v="2024-09-26T00:00:00"/>
    <x v="0"/>
    <x v="3"/>
    <x v="3"/>
    <n v="4"/>
    <n v="201.94499999999999"/>
    <n v="807.78"/>
    <x v="1"/>
    <n v="9"/>
    <d v="2025-10-03T00:00:00"/>
    <n v="196"/>
    <x v="1"/>
    <n v="3"/>
    <d v="2025-06-16T00:00:00"/>
    <x v="1"/>
    <x v="1"/>
    <x v="8"/>
    <n v="339"/>
    <n v="0"/>
    <x v="1"/>
  </r>
  <r>
    <s v="C6628"/>
    <x v="0"/>
    <x v="2"/>
    <x v="3"/>
    <d v="2025-07-04T00:00:00"/>
    <s v="O10628"/>
    <d v="2024-09-26T00:00:00"/>
    <x v="4"/>
    <x v="4"/>
    <x v="1"/>
    <n v="2"/>
    <n v="208.34"/>
    <n v="416.68"/>
    <x v="1"/>
    <n v="12"/>
    <d v="2024-10-31T00:00:00"/>
    <n v="128"/>
    <x v="1"/>
    <n v="4"/>
    <d v="2025-03-22T00:00:00"/>
    <x v="2"/>
    <x v="1"/>
    <x v="8"/>
    <n v="-246"/>
    <n v="0"/>
    <x v="1"/>
  </r>
  <r>
    <s v="C3194"/>
    <x v="1"/>
    <x v="0"/>
    <x v="0"/>
    <d v="2024-05-10T00:00:00"/>
    <s v="O7194"/>
    <d v="2024-09-26T00:00:00"/>
    <x v="1"/>
    <x v="4"/>
    <x v="3"/>
    <n v="5"/>
    <n v="266.04399999999998"/>
    <n v="1330.22"/>
    <x v="0"/>
    <n v="37"/>
    <d v="2025-05-24T00:00:00"/>
    <n v="212"/>
    <x v="1"/>
    <n v="5"/>
    <d v="2024-12-13T00:00:00"/>
    <x v="0"/>
    <x v="1"/>
    <x v="8"/>
    <n v="379"/>
    <n v="0"/>
    <x v="1"/>
  </r>
  <r>
    <s v="C3262"/>
    <x v="0"/>
    <x v="1"/>
    <x v="4"/>
    <d v="2024-04-14T00:00:00"/>
    <s v="O7262"/>
    <d v="2024-09-26T00:00:00"/>
    <x v="4"/>
    <x v="3"/>
    <x v="1"/>
    <n v="5"/>
    <n v="231.97199999999998"/>
    <n v="1159.8599999999999"/>
    <x v="2"/>
    <n v="7"/>
    <d v="2025-04-05T00:00:00"/>
    <n v="262"/>
    <x v="0"/>
    <n v="4"/>
    <d v="2025-02-02T00:00:00"/>
    <x v="2"/>
    <x v="1"/>
    <x v="8"/>
    <n v="356"/>
    <n v="1"/>
    <x v="1"/>
  </r>
  <r>
    <s v="C4506"/>
    <x v="2"/>
    <x v="1"/>
    <x v="2"/>
    <d v="2024-08-01T00:00:00"/>
    <s v="O8506"/>
    <d v="2024-09-26T00:00:00"/>
    <x v="4"/>
    <x v="0"/>
    <x v="1"/>
    <n v="1"/>
    <n v="1073.17"/>
    <n v="1073.17"/>
    <x v="2"/>
    <n v="29"/>
    <d v="2024-10-12T00:00:00"/>
    <n v="180"/>
    <x v="1"/>
    <n v="5"/>
    <d v="2025-06-04T00:00:00"/>
    <x v="1"/>
    <x v="1"/>
    <x v="8"/>
    <n v="72"/>
    <n v="0"/>
    <x v="1"/>
  </r>
  <r>
    <s v="C5333"/>
    <x v="2"/>
    <x v="1"/>
    <x v="2"/>
    <d v="2023-11-26T00:00:00"/>
    <s v="O9333"/>
    <d v="2024-09-26T00:00:00"/>
    <x v="3"/>
    <x v="4"/>
    <x v="2"/>
    <n v="4"/>
    <n v="40.987499999999997"/>
    <n v="163.95"/>
    <x v="0"/>
    <n v="36"/>
    <d v="2025-05-31T00:00:00"/>
    <n v="401"/>
    <x v="1"/>
    <n v="4"/>
    <d v="2025-04-28T00:00:00"/>
    <x v="2"/>
    <x v="1"/>
    <x v="8"/>
    <n v="552"/>
    <n v="0"/>
    <x v="1"/>
  </r>
  <r>
    <s v="C1263"/>
    <x v="0"/>
    <x v="2"/>
    <x v="0"/>
    <d v="2025-01-25T00:00:00"/>
    <s v="O5263"/>
    <d v="2024-09-27T00:00:00"/>
    <x v="1"/>
    <x v="0"/>
    <x v="1"/>
    <n v="2"/>
    <n v="395.88499999999999"/>
    <n v="791.77"/>
    <x v="2"/>
    <n v="34"/>
    <d v="2025-04-03T00:00:00"/>
    <n v="5"/>
    <x v="0"/>
    <n v="4"/>
    <d v="2025-02-22T00:00:00"/>
    <x v="0"/>
    <x v="2"/>
    <x v="8"/>
    <n v="68"/>
    <n v="1"/>
    <x v="1"/>
  </r>
  <r>
    <s v="C2790"/>
    <x v="2"/>
    <x v="1"/>
    <x v="2"/>
    <d v="2024-11-16T00:00:00"/>
    <s v="O6790"/>
    <d v="2024-09-27T00:00:00"/>
    <x v="1"/>
    <x v="1"/>
    <x v="4"/>
    <n v="4"/>
    <n v="232.48249999999999"/>
    <n v="929.93"/>
    <x v="1"/>
    <n v="39"/>
    <d v="2025-06-23T00:00:00"/>
    <n v="142"/>
    <x v="0"/>
    <n v="1"/>
    <d v="2025-04-30T00:00:00"/>
    <x v="0"/>
    <x v="2"/>
    <x v="8"/>
    <n v="219"/>
    <n v="1"/>
    <x v="1"/>
  </r>
  <r>
    <s v="C4908"/>
    <x v="0"/>
    <x v="0"/>
    <x v="4"/>
    <d v="2023-07-09T00:00:00"/>
    <s v="O8908"/>
    <d v="2024-09-27T00:00:00"/>
    <x v="4"/>
    <x v="2"/>
    <x v="2"/>
    <n v="4"/>
    <n v="111.88500000000001"/>
    <n v="447.54"/>
    <x v="1"/>
    <n v="28"/>
    <d v="2025-01-31T00:00:00"/>
    <n v="180"/>
    <x v="1"/>
    <n v="2"/>
    <d v="2025-05-19T00:00:00"/>
    <x v="1"/>
    <x v="2"/>
    <x v="8"/>
    <n v="572"/>
    <n v="0"/>
    <x v="1"/>
  </r>
  <r>
    <s v="C3568"/>
    <x v="0"/>
    <x v="2"/>
    <x v="0"/>
    <d v="2025-06-25T00:00:00"/>
    <s v="O7568"/>
    <d v="2024-09-27T00:00:00"/>
    <x v="2"/>
    <x v="4"/>
    <x v="3"/>
    <n v="2"/>
    <n v="414.95"/>
    <n v="829.9"/>
    <x v="0"/>
    <n v="33"/>
    <d v="2025-02-19T00:00:00"/>
    <n v="13"/>
    <x v="1"/>
    <n v="3"/>
    <d v="2024-10-10T00:00:00"/>
    <x v="1"/>
    <x v="2"/>
    <x v="8"/>
    <n v="-126"/>
    <n v="0"/>
    <x v="1"/>
  </r>
  <r>
    <s v="C6871"/>
    <x v="2"/>
    <x v="0"/>
    <x v="0"/>
    <d v="2025-01-07T00:00:00"/>
    <s v="O10871"/>
    <d v="2024-09-27T00:00:00"/>
    <x v="3"/>
    <x v="2"/>
    <x v="0"/>
    <n v="1"/>
    <n v="334.09"/>
    <n v="334.09"/>
    <x v="2"/>
    <n v="22"/>
    <d v="2025-01-23T00:00:00"/>
    <n v="86"/>
    <x v="1"/>
    <n v="3"/>
    <d v="2025-05-25T00:00:00"/>
    <x v="2"/>
    <x v="2"/>
    <x v="8"/>
    <n v="16"/>
    <n v="0"/>
    <x v="1"/>
  </r>
  <r>
    <s v="C5280"/>
    <x v="1"/>
    <x v="2"/>
    <x v="4"/>
    <d v="2025-05-23T00:00:00"/>
    <s v="O9280"/>
    <d v="2024-09-27T00:00:00"/>
    <x v="0"/>
    <x v="1"/>
    <x v="0"/>
    <n v="1"/>
    <n v="1325.92"/>
    <n v="1325.92"/>
    <x v="2"/>
    <n v="27"/>
    <d v="2025-06-26T00:00:00"/>
    <n v="495"/>
    <x v="1"/>
    <n v="4"/>
    <d v="2025-04-13T00:00:00"/>
    <x v="1"/>
    <x v="2"/>
    <x v="8"/>
    <n v="34"/>
    <n v="0"/>
    <x v="1"/>
  </r>
  <r>
    <s v="C1402"/>
    <x v="2"/>
    <x v="2"/>
    <x v="4"/>
    <d v="2024-11-19T00:00:00"/>
    <s v="O5402"/>
    <d v="2024-09-27T00:00:00"/>
    <x v="1"/>
    <x v="3"/>
    <x v="3"/>
    <n v="5"/>
    <n v="35.745999999999995"/>
    <n v="178.73"/>
    <x v="1"/>
    <n v="49"/>
    <d v="2025-05-05T00:00:00"/>
    <n v="424"/>
    <x v="1"/>
    <n v="5"/>
    <d v="2025-04-24T00:00:00"/>
    <x v="1"/>
    <x v="2"/>
    <x v="8"/>
    <n v="167"/>
    <n v="0"/>
    <x v="1"/>
  </r>
  <r>
    <s v="C1770"/>
    <x v="2"/>
    <x v="2"/>
    <x v="0"/>
    <d v="2023-06-12T00:00:00"/>
    <s v="O5770"/>
    <d v="2024-09-28T00:00:00"/>
    <x v="1"/>
    <x v="0"/>
    <x v="4"/>
    <n v="2"/>
    <n v="227.715"/>
    <n v="455.43"/>
    <x v="2"/>
    <n v="7"/>
    <d v="2025-03-05T00:00:00"/>
    <n v="423"/>
    <x v="0"/>
    <n v="2"/>
    <d v="2024-12-13T00:00:00"/>
    <x v="2"/>
    <x v="3"/>
    <x v="8"/>
    <n v="632"/>
    <n v="1"/>
    <x v="1"/>
  </r>
  <r>
    <s v="C3217"/>
    <x v="1"/>
    <x v="2"/>
    <x v="1"/>
    <d v="2024-01-31T00:00:00"/>
    <s v="O7217"/>
    <d v="2024-09-28T00:00:00"/>
    <x v="3"/>
    <x v="2"/>
    <x v="1"/>
    <n v="1"/>
    <n v="321.39999999999998"/>
    <n v="321.39999999999998"/>
    <x v="0"/>
    <n v="28"/>
    <d v="2024-10-12T00:00:00"/>
    <n v="306"/>
    <x v="1"/>
    <n v="5"/>
    <d v="2024-03-11T00:00:00"/>
    <x v="2"/>
    <x v="3"/>
    <x v="8"/>
    <n v="255"/>
    <n v="0"/>
    <x v="1"/>
  </r>
  <r>
    <s v="C5919"/>
    <x v="2"/>
    <x v="2"/>
    <x v="1"/>
    <d v="2025-08-04T00:00:00"/>
    <s v="O9919"/>
    <d v="2024-09-28T00:00:00"/>
    <x v="0"/>
    <x v="3"/>
    <x v="2"/>
    <n v="2"/>
    <n v="462.47"/>
    <n v="924.94"/>
    <x v="2"/>
    <n v="2"/>
    <d v="2025-03-15T00:00:00"/>
    <n v="325"/>
    <x v="0"/>
    <n v="2"/>
    <d v="2024-08-22T00:00:00"/>
    <x v="2"/>
    <x v="3"/>
    <x v="8"/>
    <n v="-142"/>
    <n v="1"/>
    <x v="1"/>
  </r>
  <r>
    <s v="C6874"/>
    <x v="2"/>
    <x v="2"/>
    <x v="3"/>
    <d v="2024-10-25T00:00:00"/>
    <s v="O10874"/>
    <d v="2024-09-28T00:00:00"/>
    <x v="3"/>
    <x v="2"/>
    <x v="2"/>
    <n v="5"/>
    <n v="78.727999999999994"/>
    <n v="393.64"/>
    <x v="2"/>
    <n v="11"/>
    <d v="2024-09-14T00:00:00"/>
    <n v="177"/>
    <x v="1"/>
    <n v="2"/>
    <d v="2024-09-19T00:00:00"/>
    <x v="0"/>
    <x v="3"/>
    <x v="8"/>
    <n v="-41"/>
    <n v="0"/>
    <x v="1"/>
  </r>
  <r>
    <s v="C3165"/>
    <x v="2"/>
    <x v="1"/>
    <x v="3"/>
    <d v="2024-01-21T00:00:00"/>
    <s v="O7165"/>
    <d v="2024-09-28T00:00:00"/>
    <x v="2"/>
    <x v="4"/>
    <x v="3"/>
    <n v="4"/>
    <n v="133.16749999999999"/>
    <n v="532.66999999999996"/>
    <x v="1"/>
    <n v="3"/>
    <d v="2025-11-07T00:00:00"/>
    <n v="190"/>
    <x v="1"/>
    <n v="1"/>
    <d v="2024-09-29T00:00:00"/>
    <x v="2"/>
    <x v="3"/>
    <x v="8"/>
    <n v="656"/>
    <n v="0"/>
    <x v="1"/>
  </r>
  <r>
    <s v="C2804"/>
    <x v="0"/>
    <x v="2"/>
    <x v="3"/>
    <d v="2025-02-25T00:00:00"/>
    <s v="O6804"/>
    <d v="2024-09-29T00:00:00"/>
    <x v="2"/>
    <x v="3"/>
    <x v="1"/>
    <n v="4"/>
    <n v="40.97"/>
    <n v="163.88"/>
    <x v="0"/>
    <n v="48"/>
    <d v="2024-01-10T00:00:00"/>
    <n v="49"/>
    <x v="1"/>
    <n v="4"/>
    <d v="2025-04-17T00:00:00"/>
    <x v="1"/>
    <x v="4"/>
    <x v="8"/>
    <n v="-412"/>
    <n v="0"/>
    <x v="1"/>
  </r>
  <r>
    <s v="C2010"/>
    <x v="0"/>
    <x v="2"/>
    <x v="0"/>
    <d v="2024-09-07T00:00:00"/>
    <s v="O6010"/>
    <d v="2024-09-29T00:00:00"/>
    <x v="0"/>
    <x v="4"/>
    <x v="4"/>
    <n v="1"/>
    <n v="1358.11"/>
    <n v="1358.11"/>
    <x v="1"/>
    <n v="16"/>
    <d v="2025-03-19T00:00:00"/>
    <n v="175"/>
    <x v="1"/>
    <n v="2"/>
    <d v="2024-10-10T00:00:00"/>
    <x v="0"/>
    <x v="4"/>
    <x v="8"/>
    <n v="193"/>
    <n v="0"/>
    <x v="1"/>
  </r>
  <r>
    <s v="C3245"/>
    <x v="2"/>
    <x v="0"/>
    <x v="2"/>
    <d v="2024-02-02T00:00:00"/>
    <s v="O7245"/>
    <d v="2024-09-29T00:00:00"/>
    <x v="0"/>
    <x v="2"/>
    <x v="4"/>
    <n v="5"/>
    <n v="20.059999999999999"/>
    <n v="100.3"/>
    <x v="2"/>
    <n v="20"/>
    <d v="2025-06-25T00:00:00"/>
    <n v="149"/>
    <x v="0"/>
    <n v="3"/>
    <d v="2025-12-01T00:00:00"/>
    <x v="0"/>
    <x v="4"/>
    <x v="8"/>
    <n v="509"/>
    <n v="1"/>
    <x v="1"/>
  </r>
  <r>
    <s v="C5857"/>
    <x v="0"/>
    <x v="2"/>
    <x v="1"/>
    <d v="2025-04-26T00:00:00"/>
    <s v="O9857"/>
    <d v="2024-09-29T00:00:00"/>
    <x v="3"/>
    <x v="2"/>
    <x v="4"/>
    <n v="4"/>
    <n v="103.8575"/>
    <n v="415.43"/>
    <x v="2"/>
    <n v="44"/>
    <d v="2025-01-17T00:00:00"/>
    <n v="411"/>
    <x v="1"/>
    <n v="4"/>
    <d v="2024-09-30T00:00:00"/>
    <x v="2"/>
    <x v="4"/>
    <x v="8"/>
    <n v="-99"/>
    <n v="0"/>
    <x v="1"/>
  </r>
  <r>
    <s v="C5326"/>
    <x v="1"/>
    <x v="2"/>
    <x v="1"/>
    <d v="2024-07-14T00:00:00"/>
    <s v="O9326"/>
    <d v="2024-09-30T00:00:00"/>
    <x v="0"/>
    <x v="0"/>
    <x v="0"/>
    <n v="4"/>
    <n v="29.295000000000002"/>
    <n v="117.18"/>
    <x v="2"/>
    <n v="47"/>
    <d v="2025-03-05T00:00:00"/>
    <n v="142"/>
    <x v="0"/>
    <n v="2"/>
    <d v="2025-05-24T00:00:00"/>
    <x v="1"/>
    <x v="5"/>
    <x v="8"/>
    <n v="234"/>
    <n v="1"/>
    <x v="1"/>
  </r>
  <r>
    <s v="C5821"/>
    <x v="1"/>
    <x v="0"/>
    <x v="0"/>
    <d v="2024-04-28T00:00:00"/>
    <s v="O9821"/>
    <d v="2024-09-30T00:00:00"/>
    <x v="2"/>
    <x v="1"/>
    <x v="1"/>
    <n v="2"/>
    <n v="215.63499999999999"/>
    <n v="431.27"/>
    <x v="1"/>
    <n v="11"/>
    <d v="2025-03-30T00:00:00"/>
    <n v="61"/>
    <x v="0"/>
    <n v="5"/>
    <d v="2025-02-28T00:00:00"/>
    <x v="0"/>
    <x v="5"/>
    <x v="8"/>
    <n v="336"/>
    <n v="1"/>
    <x v="1"/>
  </r>
  <r>
    <s v="C5319"/>
    <x v="2"/>
    <x v="0"/>
    <x v="2"/>
    <d v="2025-07-02T00:00:00"/>
    <s v="O9319"/>
    <d v="2024-09-30T00:00:00"/>
    <x v="2"/>
    <x v="4"/>
    <x v="3"/>
    <n v="2"/>
    <n v="649.32000000000005"/>
    <n v="1298.6400000000001"/>
    <x v="0"/>
    <n v="37"/>
    <d v="2024-11-21T00:00:00"/>
    <n v="35"/>
    <x v="1"/>
    <n v="3"/>
    <d v="2024-10-29T00:00:00"/>
    <x v="2"/>
    <x v="5"/>
    <x v="8"/>
    <n v="-223"/>
    <n v="0"/>
    <x v="1"/>
  </r>
  <r>
    <s v="C3665"/>
    <x v="2"/>
    <x v="0"/>
    <x v="4"/>
    <d v="2025-01-07T00:00:00"/>
    <s v="O7665"/>
    <d v="2024-09-30T00:00:00"/>
    <x v="2"/>
    <x v="4"/>
    <x v="2"/>
    <n v="2"/>
    <n v="559.07000000000005"/>
    <n v="1118.1400000000001"/>
    <x v="2"/>
    <n v="27"/>
    <d v="2025-03-26T00:00:00"/>
    <n v="389"/>
    <x v="0"/>
    <n v="3"/>
    <d v="2025-11-08T00:00:00"/>
    <x v="1"/>
    <x v="5"/>
    <x v="8"/>
    <n v="78"/>
    <n v="1"/>
    <x v="1"/>
  </r>
  <r>
    <s v="C6222"/>
    <x v="1"/>
    <x v="0"/>
    <x v="1"/>
    <d v="2024-11-21T00:00:00"/>
    <s v="O10222"/>
    <d v="2024-09-30T00:00:00"/>
    <x v="2"/>
    <x v="3"/>
    <x v="3"/>
    <n v="2"/>
    <n v="684.33"/>
    <n v="1368.66"/>
    <x v="0"/>
    <n v="16"/>
    <d v="2025-05-25T00:00:00"/>
    <n v="324"/>
    <x v="1"/>
    <n v="3"/>
    <d v="2025-04-08T00:00:00"/>
    <x v="0"/>
    <x v="5"/>
    <x v="8"/>
    <n v="185"/>
    <n v="0"/>
    <x v="1"/>
  </r>
  <r>
    <s v="C5296"/>
    <x v="1"/>
    <x v="0"/>
    <x v="2"/>
    <d v="2023-10-15T00:00:00"/>
    <s v="O9296"/>
    <d v="2024-09-30T00:00:00"/>
    <x v="2"/>
    <x v="1"/>
    <x v="2"/>
    <n v="4"/>
    <n v="147.0275"/>
    <n v="588.11"/>
    <x v="0"/>
    <n v="42"/>
    <d v="2025-03-02T00:00:00"/>
    <n v="127"/>
    <x v="1"/>
    <n v="3"/>
    <d v="2025-05-22T00:00:00"/>
    <x v="0"/>
    <x v="5"/>
    <x v="8"/>
    <n v="504"/>
    <n v="0"/>
    <x v="1"/>
  </r>
  <r>
    <s v="C2785"/>
    <x v="0"/>
    <x v="1"/>
    <x v="3"/>
    <d v="2024-08-25T00:00:00"/>
    <s v="O6785"/>
    <d v="2024-09-30T00:00:00"/>
    <x v="2"/>
    <x v="3"/>
    <x v="1"/>
    <n v="3"/>
    <n v="62.153333333333336"/>
    <n v="186.46"/>
    <x v="2"/>
    <n v="42"/>
    <d v="2025-01-25T00:00:00"/>
    <n v="298"/>
    <x v="0"/>
    <n v="5"/>
    <d v="2025-03-26T00:00:00"/>
    <x v="1"/>
    <x v="5"/>
    <x v="8"/>
    <n v="153"/>
    <n v="1"/>
    <x v="1"/>
  </r>
  <r>
    <s v="C5932"/>
    <x v="1"/>
    <x v="0"/>
    <x v="1"/>
    <d v="2023-09-29T00:00:00"/>
    <s v="O9932"/>
    <d v="2024-01-10T00:00:00"/>
    <x v="3"/>
    <x v="1"/>
    <x v="4"/>
    <n v="2"/>
    <n v="98.56"/>
    <n v="197.12"/>
    <x v="2"/>
    <n v="28"/>
    <d v="2025-07-01T00:00:00"/>
    <n v="187"/>
    <x v="0"/>
    <n v="1"/>
    <d v="2025-03-30T00:00:00"/>
    <x v="1"/>
    <x v="0"/>
    <x v="1"/>
    <n v="641"/>
    <n v="1"/>
    <x v="1"/>
  </r>
  <r>
    <s v="C3007"/>
    <x v="1"/>
    <x v="0"/>
    <x v="1"/>
    <d v="2023-09-19T00:00:00"/>
    <s v="O7007"/>
    <d v="2024-01-10T00:00:00"/>
    <x v="0"/>
    <x v="3"/>
    <x v="3"/>
    <n v="2"/>
    <n v="259.89"/>
    <n v="519.78"/>
    <x v="0"/>
    <n v="44"/>
    <d v="2024-06-12T00:00:00"/>
    <n v="373"/>
    <x v="0"/>
    <n v="4"/>
    <d v="2024-12-09T00:00:00"/>
    <x v="0"/>
    <x v="0"/>
    <x v="1"/>
    <n v="267"/>
    <n v="1"/>
    <x v="1"/>
  </r>
  <r>
    <s v="C4352"/>
    <x v="1"/>
    <x v="0"/>
    <x v="3"/>
    <d v="2025-07-05T00:00:00"/>
    <s v="O8352"/>
    <d v="2024-01-10T00:00:00"/>
    <x v="1"/>
    <x v="1"/>
    <x v="4"/>
    <n v="2"/>
    <n v="313.69"/>
    <n v="627.38"/>
    <x v="1"/>
    <n v="37"/>
    <d v="2025-09-07T00:00:00"/>
    <n v="183"/>
    <x v="0"/>
    <n v="2"/>
    <d v="2025-04-17T00:00:00"/>
    <x v="2"/>
    <x v="0"/>
    <x v="1"/>
    <n v="64"/>
    <n v="1"/>
    <x v="1"/>
  </r>
  <r>
    <s v="C6835"/>
    <x v="0"/>
    <x v="0"/>
    <x v="2"/>
    <d v="2025-01-28T00:00:00"/>
    <s v="O10835"/>
    <d v="2024-01-10T00:00:00"/>
    <x v="0"/>
    <x v="3"/>
    <x v="1"/>
    <n v="1"/>
    <n v="1028.1500000000001"/>
    <n v="1028.1500000000001"/>
    <x v="0"/>
    <n v="39"/>
    <d v="2024-11-18T00:00:00"/>
    <n v="319"/>
    <x v="0"/>
    <n v="3"/>
    <d v="2025-03-15T00:00:00"/>
    <x v="2"/>
    <x v="0"/>
    <x v="1"/>
    <n v="-71"/>
    <n v="1"/>
    <x v="1"/>
  </r>
  <r>
    <s v="C1928"/>
    <x v="1"/>
    <x v="2"/>
    <x v="1"/>
    <d v="2024-05-20T00:00:00"/>
    <s v="O5928"/>
    <d v="2024-01-10T00:00:00"/>
    <x v="3"/>
    <x v="0"/>
    <x v="3"/>
    <n v="5"/>
    <n v="297.85599999999999"/>
    <n v="1489.28"/>
    <x v="0"/>
    <n v="33"/>
    <d v="2024-09-20T00:00:00"/>
    <n v="113"/>
    <x v="1"/>
    <n v="4"/>
    <d v="2025-05-30T00:00:00"/>
    <x v="0"/>
    <x v="0"/>
    <x v="1"/>
    <n v="123"/>
    <n v="0"/>
    <x v="1"/>
  </r>
  <r>
    <s v="C5804"/>
    <x v="0"/>
    <x v="1"/>
    <x v="4"/>
    <d v="2024-01-12T00:00:00"/>
    <s v="O9804"/>
    <d v="2024-01-10T00:00:00"/>
    <x v="3"/>
    <x v="0"/>
    <x v="2"/>
    <n v="2"/>
    <n v="602.30999999999995"/>
    <n v="1204.6199999999999"/>
    <x v="2"/>
    <n v="32"/>
    <d v="2024-08-31T00:00:00"/>
    <n v="179"/>
    <x v="0"/>
    <n v="2"/>
    <d v="2025-07-01T00:00:00"/>
    <x v="2"/>
    <x v="0"/>
    <x v="1"/>
    <n v="232"/>
    <n v="1"/>
    <x v="1"/>
  </r>
  <r>
    <s v="C4654"/>
    <x v="0"/>
    <x v="2"/>
    <x v="2"/>
    <d v="2024-07-21T00:00:00"/>
    <s v="O8654"/>
    <d v="2024-02-10T00:00:00"/>
    <x v="4"/>
    <x v="1"/>
    <x v="4"/>
    <n v="2"/>
    <n v="417.065"/>
    <n v="834.13"/>
    <x v="1"/>
    <n v="3"/>
    <d v="2025-03-22T00:00:00"/>
    <n v="243"/>
    <x v="1"/>
    <n v="1"/>
    <d v="2025-07-22T00:00:00"/>
    <x v="2"/>
    <x v="3"/>
    <x v="2"/>
    <n v="244"/>
    <n v="0"/>
    <x v="1"/>
  </r>
  <r>
    <s v="C3302"/>
    <x v="2"/>
    <x v="1"/>
    <x v="4"/>
    <d v="2025-01-16T00:00:00"/>
    <s v="O7302"/>
    <d v="2024-02-10T00:00:00"/>
    <x v="1"/>
    <x v="4"/>
    <x v="1"/>
    <n v="5"/>
    <n v="278.404"/>
    <n v="1392.02"/>
    <x v="2"/>
    <n v="3"/>
    <d v="2025-06-08T00:00:00"/>
    <n v="123"/>
    <x v="1"/>
    <n v="4"/>
    <d v="2025-03-26T00:00:00"/>
    <x v="2"/>
    <x v="3"/>
    <x v="2"/>
    <n v="143"/>
    <n v="0"/>
    <x v="1"/>
  </r>
  <r>
    <s v="C1552"/>
    <x v="1"/>
    <x v="1"/>
    <x v="1"/>
    <d v="2025-02-26T00:00:00"/>
    <s v="O5552"/>
    <d v="2024-02-10T00:00:00"/>
    <x v="1"/>
    <x v="0"/>
    <x v="3"/>
    <n v="2"/>
    <n v="512.47500000000002"/>
    <n v="1024.95"/>
    <x v="1"/>
    <n v="11"/>
    <d v="2024-04-12T00:00:00"/>
    <n v="74"/>
    <x v="1"/>
    <n v="4"/>
    <d v="2025-02-15T00:00:00"/>
    <x v="1"/>
    <x v="3"/>
    <x v="2"/>
    <n v="-320"/>
    <n v="0"/>
    <x v="1"/>
  </r>
  <r>
    <s v="C5625"/>
    <x v="1"/>
    <x v="1"/>
    <x v="1"/>
    <d v="2024-09-01T00:00:00"/>
    <s v="O9625"/>
    <d v="2024-02-10T00:00:00"/>
    <x v="0"/>
    <x v="2"/>
    <x v="3"/>
    <n v="4"/>
    <n v="190.98500000000001"/>
    <n v="763.94"/>
    <x v="1"/>
    <n v="23"/>
    <d v="2025-04-21T00:00:00"/>
    <n v="360"/>
    <x v="1"/>
    <n v="3"/>
    <d v="2024-08-26T00:00:00"/>
    <x v="0"/>
    <x v="3"/>
    <x v="2"/>
    <n v="232"/>
    <n v="0"/>
    <x v="1"/>
  </r>
  <r>
    <s v="C1660"/>
    <x v="1"/>
    <x v="1"/>
    <x v="1"/>
    <d v="2024-08-25T00:00:00"/>
    <s v="O5660"/>
    <d v="2024-02-10T00:00:00"/>
    <x v="1"/>
    <x v="3"/>
    <x v="4"/>
    <n v="1"/>
    <n v="242.89"/>
    <n v="242.89"/>
    <x v="0"/>
    <n v="26"/>
    <d v="2024-08-27T00:00:00"/>
    <n v="463"/>
    <x v="1"/>
    <n v="5"/>
    <d v="2025-01-01T00:00:00"/>
    <x v="1"/>
    <x v="3"/>
    <x v="2"/>
    <n v="2"/>
    <n v="0"/>
    <x v="1"/>
  </r>
  <r>
    <s v="C2710"/>
    <x v="2"/>
    <x v="1"/>
    <x v="2"/>
    <d v="2024-11-01T00:00:00"/>
    <s v="O6710"/>
    <d v="2024-02-10T00:00:00"/>
    <x v="3"/>
    <x v="3"/>
    <x v="3"/>
    <n v="3"/>
    <n v="268.15666666666669"/>
    <n v="804.47"/>
    <x v="1"/>
    <n v="43"/>
    <d v="2024-08-22T00:00:00"/>
    <n v="129"/>
    <x v="0"/>
    <n v="3"/>
    <d v="2025-08-01T00:00:00"/>
    <x v="0"/>
    <x v="3"/>
    <x v="2"/>
    <n v="-71"/>
    <n v="1"/>
    <x v="1"/>
  </r>
  <r>
    <s v="C6679"/>
    <x v="0"/>
    <x v="2"/>
    <x v="0"/>
    <d v="2024-04-29T00:00:00"/>
    <s v="O10679"/>
    <d v="2024-03-10T00:00:00"/>
    <x v="1"/>
    <x v="4"/>
    <x v="2"/>
    <n v="2"/>
    <n v="321.21499999999997"/>
    <n v="642.42999999999995"/>
    <x v="1"/>
    <n v="33"/>
    <d v="2024-06-11T00:00:00"/>
    <n v="351"/>
    <x v="0"/>
    <n v="5"/>
    <d v="2025-08-07T00:00:00"/>
    <x v="0"/>
    <x v="4"/>
    <x v="3"/>
    <n v="43"/>
    <n v="1"/>
    <x v="1"/>
  </r>
  <r>
    <s v="C3326"/>
    <x v="0"/>
    <x v="0"/>
    <x v="4"/>
    <d v="2025-04-03T00:00:00"/>
    <s v="O7326"/>
    <d v="2024-03-10T00:00:00"/>
    <x v="1"/>
    <x v="0"/>
    <x v="3"/>
    <n v="4"/>
    <n v="229.89"/>
    <n v="919.56"/>
    <x v="1"/>
    <n v="33"/>
    <d v="2024-06-10T00:00:00"/>
    <n v="412"/>
    <x v="1"/>
    <n v="4"/>
    <d v="2025-03-04T00:00:00"/>
    <x v="2"/>
    <x v="4"/>
    <x v="3"/>
    <n v="-297"/>
    <n v="0"/>
    <x v="1"/>
  </r>
  <r>
    <s v="C3447"/>
    <x v="2"/>
    <x v="2"/>
    <x v="4"/>
    <d v="2025-12-06T00:00:00"/>
    <s v="O7447"/>
    <d v="2024-03-10T00:00:00"/>
    <x v="3"/>
    <x v="4"/>
    <x v="2"/>
    <n v="3"/>
    <n v="316.36666666666667"/>
    <n v="949.1"/>
    <x v="2"/>
    <n v="21"/>
    <d v="2024-08-30T00:00:00"/>
    <n v="477"/>
    <x v="0"/>
    <n v="4"/>
    <d v="2024-12-21T00:00:00"/>
    <x v="0"/>
    <x v="4"/>
    <x v="3"/>
    <n v="-463"/>
    <n v="1"/>
    <x v="1"/>
  </r>
  <r>
    <s v="C5825"/>
    <x v="1"/>
    <x v="0"/>
    <x v="0"/>
    <d v="2023-12-31T00:00:00"/>
    <s v="O9825"/>
    <d v="2024-03-10T00:00:00"/>
    <x v="4"/>
    <x v="1"/>
    <x v="1"/>
    <n v="1"/>
    <n v="1499.68"/>
    <n v="1499.68"/>
    <x v="1"/>
    <n v="49"/>
    <d v="2024-12-25T00:00:00"/>
    <n v="460"/>
    <x v="1"/>
    <n v="3"/>
    <d v="2025-04-05T00:00:00"/>
    <x v="2"/>
    <x v="4"/>
    <x v="3"/>
    <n v="360"/>
    <n v="0"/>
    <x v="1"/>
  </r>
  <r>
    <s v="C2531"/>
    <x v="0"/>
    <x v="1"/>
    <x v="0"/>
    <d v="2024-05-13T00:00:00"/>
    <s v="O6531"/>
    <d v="2024-03-10T00:00:00"/>
    <x v="1"/>
    <x v="1"/>
    <x v="3"/>
    <n v="4"/>
    <n v="203.2225"/>
    <n v="812.89"/>
    <x v="1"/>
    <n v="37"/>
    <d v="2025-12-02T00:00:00"/>
    <n v="175"/>
    <x v="0"/>
    <n v="4"/>
    <d v="2024-02-12T00:00:00"/>
    <x v="2"/>
    <x v="4"/>
    <x v="3"/>
    <n v="568"/>
    <n v="1"/>
    <x v="1"/>
  </r>
  <r>
    <s v="C6510"/>
    <x v="2"/>
    <x v="2"/>
    <x v="4"/>
    <d v="2024-08-24T00:00:00"/>
    <s v="O10510"/>
    <d v="2024-03-10T00:00:00"/>
    <x v="4"/>
    <x v="0"/>
    <x v="1"/>
    <n v="2"/>
    <n v="259.11500000000001"/>
    <n v="518.23"/>
    <x v="2"/>
    <n v="22"/>
    <d v="2025-11-01T00:00:00"/>
    <n v="159"/>
    <x v="1"/>
    <n v="4"/>
    <d v="2025-05-16T00:00:00"/>
    <x v="2"/>
    <x v="4"/>
    <x v="3"/>
    <n v="434"/>
    <n v="0"/>
    <x v="1"/>
  </r>
  <r>
    <s v="C3802"/>
    <x v="0"/>
    <x v="2"/>
    <x v="1"/>
    <d v="2024-09-12T00:00:00"/>
    <s v="O7802"/>
    <d v="2024-03-10T00:00:00"/>
    <x v="4"/>
    <x v="3"/>
    <x v="0"/>
    <n v="4"/>
    <n v="105.9"/>
    <n v="423.6"/>
    <x v="1"/>
    <n v="19"/>
    <d v="2025-04-01T00:00:00"/>
    <n v="42"/>
    <x v="0"/>
    <n v="5"/>
    <d v="2025-12-04T00:00:00"/>
    <x v="0"/>
    <x v="4"/>
    <x v="3"/>
    <n v="201"/>
    <n v="1"/>
    <x v="1"/>
  </r>
  <r>
    <s v="C5416"/>
    <x v="2"/>
    <x v="2"/>
    <x v="0"/>
    <d v="2025-08-17T00:00:00"/>
    <s v="O9416"/>
    <d v="2024-03-10T00:00:00"/>
    <x v="4"/>
    <x v="3"/>
    <x v="4"/>
    <n v="5"/>
    <n v="145.15799999999999"/>
    <n v="725.79"/>
    <x v="0"/>
    <n v="10"/>
    <d v="2024-10-17T00:00:00"/>
    <n v="19"/>
    <x v="1"/>
    <n v="3"/>
    <d v="2025-02-15T00:00:00"/>
    <x v="1"/>
    <x v="4"/>
    <x v="3"/>
    <n v="-304"/>
    <n v="0"/>
    <x v="1"/>
  </r>
  <r>
    <s v="C3432"/>
    <x v="1"/>
    <x v="1"/>
    <x v="2"/>
    <d v="2024-08-30T00:00:00"/>
    <s v="O7432"/>
    <d v="2024-04-10T00:00:00"/>
    <x v="2"/>
    <x v="4"/>
    <x v="3"/>
    <n v="5"/>
    <n v="113.646"/>
    <n v="568.23"/>
    <x v="2"/>
    <n v="31"/>
    <d v="2025-06-06T00:00:00"/>
    <n v="203"/>
    <x v="1"/>
    <n v="1"/>
    <d v="2025-02-21T00:00:00"/>
    <x v="0"/>
    <x v="0"/>
    <x v="4"/>
    <n v="280"/>
    <n v="0"/>
    <x v="1"/>
  </r>
  <r>
    <s v="C5971"/>
    <x v="2"/>
    <x v="0"/>
    <x v="0"/>
    <d v="2025-01-19T00:00:00"/>
    <s v="O9971"/>
    <d v="2024-04-10T00:00:00"/>
    <x v="2"/>
    <x v="4"/>
    <x v="1"/>
    <n v="3"/>
    <n v="294.30333333333334"/>
    <n v="882.91"/>
    <x v="0"/>
    <n v="13"/>
    <d v="2025-02-28T00:00:00"/>
    <n v="323"/>
    <x v="1"/>
    <n v="5"/>
    <d v="2025-07-04T00:00:00"/>
    <x v="1"/>
    <x v="0"/>
    <x v="4"/>
    <n v="40"/>
    <n v="0"/>
    <x v="1"/>
  </r>
  <r>
    <s v="C6233"/>
    <x v="0"/>
    <x v="2"/>
    <x v="3"/>
    <d v="2024-08-17T00:00:00"/>
    <s v="O10233"/>
    <d v="2024-04-10T00:00:00"/>
    <x v="0"/>
    <x v="0"/>
    <x v="2"/>
    <n v="1"/>
    <n v="751.8"/>
    <n v="751.8"/>
    <x v="2"/>
    <n v="4"/>
    <d v="2025-09-01T00:00:00"/>
    <n v="119"/>
    <x v="0"/>
    <n v="2"/>
    <d v="2024-11-30T00:00:00"/>
    <x v="1"/>
    <x v="0"/>
    <x v="4"/>
    <n v="380"/>
    <n v="1"/>
    <x v="1"/>
  </r>
  <r>
    <s v="C2002"/>
    <x v="2"/>
    <x v="0"/>
    <x v="2"/>
    <d v="2024-10-04T00:00:00"/>
    <s v="O6002"/>
    <d v="2024-04-10T00:00:00"/>
    <x v="2"/>
    <x v="3"/>
    <x v="3"/>
    <n v="4"/>
    <n v="257.94"/>
    <n v="1031.76"/>
    <x v="1"/>
    <n v="26"/>
    <d v="2024-11-21T00:00:00"/>
    <n v="446"/>
    <x v="0"/>
    <n v="2"/>
    <d v="2024-10-17T00:00:00"/>
    <x v="1"/>
    <x v="0"/>
    <x v="4"/>
    <n v="48"/>
    <n v="1"/>
    <x v="1"/>
  </r>
  <r>
    <s v="C6453"/>
    <x v="2"/>
    <x v="1"/>
    <x v="2"/>
    <d v="2024-06-07T00:00:00"/>
    <s v="O10453"/>
    <d v="2024-04-10T00:00:00"/>
    <x v="4"/>
    <x v="2"/>
    <x v="2"/>
    <n v="1"/>
    <n v="840.29"/>
    <n v="840.29"/>
    <x v="1"/>
    <n v="17"/>
    <d v="2025-01-24T00:00:00"/>
    <n v="369"/>
    <x v="0"/>
    <n v="1"/>
    <d v="2025-12-02T00:00:00"/>
    <x v="0"/>
    <x v="0"/>
    <x v="4"/>
    <n v="231"/>
    <n v="1"/>
    <x v="1"/>
  </r>
  <r>
    <s v="C4806"/>
    <x v="2"/>
    <x v="1"/>
    <x v="4"/>
    <d v="2025-04-24T00:00:00"/>
    <s v="O8806"/>
    <d v="2024-04-10T00:00:00"/>
    <x v="1"/>
    <x v="0"/>
    <x v="2"/>
    <n v="4"/>
    <n v="120.75749999999999"/>
    <n v="483.03"/>
    <x v="0"/>
    <n v="14"/>
    <d v="2025-02-14T00:00:00"/>
    <n v="167"/>
    <x v="0"/>
    <n v="1"/>
    <d v="2025-03-29T00:00:00"/>
    <x v="2"/>
    <x v="0"/>
    <x v="4"/>
    <n v="-69"/>
    <n v="1"/>
    <x v="1"/>
  </r>
  <r>
    <s v="C5263"/>
    <x v="1"/>
    <x v="2"/>
    <x v="1"/>
    <d v="2024-06-27T00:00:00"/>
    <s v="O9263"/>
    <d v="2024-04-10T00:00:00"/>
    <x v="3"/>
    <x v="1"/>
    <x v="4"/>
    <n v="4"/>
    <n v="121.5025"/>
    <n v="486.01"/>
    <x v="2"/>
    <n v="48"/>
    <d v="2025-06-25T00:00:00"/>
    <n v="296"/>
    <x v="0"/>
    <n v="2"/>
    <d v="2025-04-24T00:00:00"/>
    <x v="0"/>
    <x v="0"/>
    <x v="4"/>
    <n v="363"/>
    <n v="1"/>
    <x v="1"/>
  </r>
  <r>
    <s v="C1839"/>
    <x v="2"/>
    <x v="0"/>
    <x v="3"/>
    <d v="2025-05-04T00:00:00"/>
    <s v="O5839"/>
    <d v="2024-05-10T00:00:00"/>
    <x v="2"/>
    <x v="3"/>
    <x v="2"/>
    <n v="2"/>
    <n v="144.61500000000001"/>
    <n v="289.23"/>
    <x v="1"/>
    <n v="15"/>
    <d v="2024-12-30T00:00:00"/>
    <n v="167"/>
    <x v="0"/>
    <n v="3"/>
    <d v="2025-12-05T00:00:00"/>
    <x v="0"/>
    <x v="2"/>
    <x v="5"/>
    <n v="-125"/>
    <n v="1"/>
    <x v="1"/>
  </r>
  <r>
    <s v="C6178"/>
    <x v="2"/>
    <x v="0"/>
    <x v="1"/>
    <d v="2024-01-06T00:00:00"/>
    <s v="O10178"/>
    <d v="2024-05-10T00:00:00"/>
    <x v="0"/>
    <x v="0"/>
    <x v="2"/>
    <n v="3"/>
    <n v="224.14333333333332"/>
    <n v="672.43"/>
    <x v="2"/>
    <n v="48"/>
    <d v="2024-02-11T00:00:00"/>
    <n v="224"/>
    <x v="0"/>
    <n v="3"/>
    <d v="2025-06-07T00:00:00"/>
    <x v="1"/>
    <x v="2"/>
    <x v="5"/>
    <n v="36"/>
    <n v="1"/>
    <x v="1"/>
  </r>
  <r>
    <s v="C4581"/>
    <x v="1"/>
    <x v="1"/>
    <x v="2"/>
    <d v="2025-09-05T00:00:00"/>
    <s v="O8581"/>
    <d v="2024-05-10T00:00:00"/>
    <x v="3"/>
    <x v="4"/>
    <x v="2"/>
    <n v="1"/>
    <n v="1456.44"/>
    <n v="1456.44"/>
    <x v="0"/>
    <n v="9"/>
    <d v="2025-06-05T00:00:00"/>
    <n v="308"/>
    <x v="1"/>
    <n v="1"/>
    <d v="2025-01-29T00:00:00"/>
    <x v="1"/>
    <x v="2"/>
    <x v="5"/>
    <n v="-92"/>
    <n v="0"/>
    <x v="1"/>
  </r>
  <r>
    <s v="C1982"/>
    <x v="2"/>
    <x v="0"/>
    <x v="0"/>
    <d v="2023-02-10T00:00:00"/>
    <s v="O5982"/>
    <d v="2024-05-10T00:00:00"/>
    <x v="4"/>
    <x v="0"/>
    <x v="2"/>
    <n v="5"/>
    <n v="183.74"/>
    <n v="918.7"/>
    <x v="0"/>
    <n v="50"/>
    <d v="2024-03-10T00:00:00"/>
    <n v="205"/>
    <x v="0"/>
    <n v="5"/>
    <d v="2025-06-16T00:00:00"/>
    <x v="0"/>
    <x v="2"/>
    <x v="5"/>
    <n v="394"/>
    <n v="1"/>
    <x v="1"/>
  </r>
  <r>
    <s v="C4980"/>
    <x v="0"/>
    <x v="2"/>
    <x v="2"/>
    <d v="2025-12-04T00:00:00"/>
    <s v="O8980"/>
    <d v="2024-05-10T00:00:00"/>
    <x v="2"/>
    <x v="2"/>
    <x v="3"/>
    <n v="5"/>
    <n v="247.01399999999998"/>
    <n v="1235.07"/>
    <x v="2"/>
    <n v="14"/>
    <d v="2025-07-05T00:00:00"/>
    <n v="278"/>
    <x v="1"/>
    <n v="3"/>
    <d v="2025-11-02T00:00:00"/>
    <x v="2"/>
    <x v="2"/>
    <x v="5"/>
    <n v="-152"/>
    <n v="0"/>
    <x v="1"/>
  </r>
  <r>
    <s v="C4629"/>
    <x v="1"/>
    <x v="1"/>
    <x v="0"/>
    <d v="2024-03-19T00:00:00"/>
    <s v="O8629"/>
    <d v="2024-05-10T00:00:00"/>
    <x v="0"/>
    <x v="0"/>
    <x v="2"/>
    <n v="5"/>
    <n v="62.512"/>
    <n v="312.56"/>
    <x v="0"/>
    <n v="4"/>
    <d v="2025-04-19T00:00:00"/>
    <n v="148"/>
    <x v="0"/>
    <n v="4"/>
    <d v="2025-07-18T00:00:00"/>
    <x v="1"/>
    <x v="2"/>
    <x v="5"/>
    <n v="396"/>
    <n v="1"/>
    <x v="1"/>
  </r>
  <r>
    <s v="C1311"/>
    <x v="0"/>
    <x v="1"/>
    <x v="3"/>
    <d v="2024-06-14T00:00:00"/>
    <s v="O5311"/>
    <d v="2024-05-10T00:00:00"/>
    <x v="3"/>
    <x v="4"/>
    <x v="1"/>
    <n v="5"/>
    <n v="50.15"/>
    <n v="250.75"/>
    <x v="1"/>
    <n v="42"/>
    <d v="2025-03-28T00:00:00"/>
    <n v="114"/>
    <x v="0"/>
    <n v="2"/>
    <d v="2024-09-11T00:00:00"/>
    <x v="0"/>
    <x v="2"/>
    <x v="5"/>
    <n v="287"/>
    <n v="1"/>
    <x v="1"/>
  </r>
  <r>
    <s v="C1778"/>
    <x v="0"/>
    <x v="0"/>
    <x v="4"/>
    <d v="2024-07-14T00:00:00"/>
    <s v="O5778"/>
    <d v="2024-05-10T00:00:00"/>
    <x v="2"/>
    <x v="0"/>
    <x v="4"/>
    <n v="3"/>
    <n v="292.45"/>
    <n v="877.35"/>
    <x v="2"/>
    <n v="50"/>
    <d v="2024-05-10T00:00:00"/>
    <n v="256"/>
    <x v="1"/>
    <n v="2"/>
    <d v="2025-01-21T00:00:00"/>
    <x v="2"/>
    <x v="2"/>
    <x v="5"/>
    <n v="-65"/>
    <n v="0"/>
    <x v="1"/>
  </r>
  <r>
    <s v="C2414"/>
    <x v="1"/>
    <x v="0"/>
    <x v="3"/>
    <d v="2025-10-06T00:00:00"/>
    <s v="O6414"/>
    <d v="2024-05-10T00:00:00"/>
    <x v="4"/>
    <x v="4"/>
    <x v="2"/>
    <n v="3"/>
    <n v="295.07333333333332"/>
    <n v="885.22"/>
    <x v="1"/>
    <n v="38"/>
    <d v="2024-10-27T00:00:00"/>
    <n v="383"/>
    <x v="1"/>
    <n v="2"/>
    <d v="2024-08-27T00:00:00"/>
    <x v="0"/>
    <x v="2"/>
    <x v="5"/>
    <n v="-344"/>
    <n v="0"/>
    <x v="1"/>
  </r>
  <r>
    <s v="C6326"/>
    <x v="2"/>
    <x v="0"/>
    <x v="3"/>
    <d v="2025-05-02T00:00:00"/>
    <s v="O10326"/>
    <d v="2024-05-10T00:00:00"/>
    <x v="2"/>
    <x v="2"/>
    <x v="1"/>
    <n v="3"/>
    <n v="484.94666666666666"/>
    <n v="1454.84"/>
    <x v="1"/>
    <n v="13"/>
    <d v="2025-12-08T00:00:00"/>
    <n v="468"/>
    <x v="0"/>
    <n v="1"/>
    <d v="2025-01-18T00:00:00"/>
    <x v="1"/>
    <x v="2"/>
    <x v="5"/>
    <n v="220"/>
    <n v="1"/>
    <x v="1"/>
  </r>
  <r>
    <s v="C6511"/>
    <x v="0"/>
    <x v="0"/>
    <x v="2"/>
    <d v="2023-09-12T00:00:00"/>
    <s v="O10511"/>
    <d v="2024-05-10T00:00:00"/>
    <x v="4"/>
    <x v="4"/>
    <x v="1"/>
    <n v="2"/>
    <n v="239.1"/>
    <n v="478.2"/>
    <x v="0"/>
    <n v="49"/>
    <d v="2024-04-09T00:00:00"/>
    <n v="314"/>
    <x v="0"/>
    <n v="3"/>
    <d v="2025-03-13T00:00:00"/>
    <x v="1"/>
    <x v="2"/>
    <x v="5"/>
    <n v="210"/>
    <n v="1"/>
    <x v="1"/>
  </r>
  <r>
    <s v="C3633"/>
    <x v="0"/>
    <x v="1"/>
    <x v="3"/>
    <d v="2024-11-22T00:00:00"/>
    <s v="O7633"/>
    <d v="2024-05-10T00:00:00"/>
    <x v="3"/>
    <x v="1"/>
    <x v="2"/>
    <n v="2"/>
    <n v="378.06"/>
    <n v="756.12"/>
    <x v="1"/>
    <n v="31"/>
    <d v="2025-01-22T00:00:00"/>
    <n v="139"/>
    <x v="0"/>
    <n v="3"/>
    <d v="2024-04-11T00:00:00"/>
    <x v="2"/>
    <x v="2"/>
    <x v="5"/>
    <n v="61"/>
    <n v="1"/>
    <x v="1"/>
  </r>
  <r>
    <s v="C4646"/>
    <x v="1"/>
    <x v="2"/>
    <x v="2"/>
    <d v="2024-07-30T00:00:00"/>
    <s v="O8646"/>
    <d v="2024-05-10T00:00:00"/>
    <x v="2"/>
    <x v="1"/>
    <x v="2"/>
    <n v="3"/>
    <n v="120.27666666666666"/>
    <n v="360.83"/>
    <x v="0"/>
    <n v="46"/>
    <d v="2024-07-09T00:00:00"/>
    <n v="219"/>
    <x v="1"/>
    <n v="1"/>
    <d v="2024-11-23T00:00:00"/>
    <x v="2"/>
    <x v="2"/>
    <x v="5"/>
    <n v="-21"/>
    <n v="0"/>
    <x v="1"/>
  </r>
  <r>
    <s v="C2936"/>
    <x v="1"/>
    <x v="0"/>
    <x v="3"/>
    <d v="2025-04-15T00:00:00"/>
    <s v="O6936"/>
    <d v="2024-05-10T00:00:00"/>
    <x v="0"/>
    <x v="3"/>
    <x v="0"/>
    <n v="1"/>
    <n v="984.33"/>
    <n v="984.33"/>
    <x v="1"/>
    <n v="44"/>
    <d v="2024-11-25T00:00:00"/>
    <n v="153"/>
    <x v="1"/>
    <n v="2"/>
    <d v="2025-04-20T00:00:00"/>
    <x v="0"/>
    <x v="2"/>
    <x v="5"/>
    <n v="-141"/>
    <n v="0"/>
    <x v="1"/>
  </r>
  <r>
    <s v="C5051"/>
    <x v="2"/>
    <x v="1"/>
    <x v="1"/>
    <d v="2024-04-23T00:00:00"/>
    <s v="O9051"/>
    <d v="2024-06-10T00:00:00"/>
    <x v="3"/>
    <x v="3"/>
    <x v="3"/>
    <n v="5"/>
    <n v="196.458"/>
    <n v="982.29"/>
    <x v="0"/>
    <n v="50"/>
    <d v="2025-06-24T00:00:00"/>
    <n v="378"/>
    <x v="0"/>
    <n v="4"/>
    <d v="2025-05-04T00:00:00"/>
    <x v="1"/>
    <x v="5"/>
    <x v="6"/>
    <n v="427"/>
    <n v="1"/>
    <x v="1"/>
  </r>
  <r>
    <s v="C4897"/>
    <x v="0"/>
    <x v="1"/>
    <x v="3"/>
    <d v="2025-04-15T00:00:00"/>
    <s v="O8897"/>
    <d v="2024-06-10T00:00:00"/>
    <x v="1"/>
    <x v="3"/>
    <x v="3"/>
    <n v="5"/>
    <n v="77.037999999999997"/>
    <n v="385.19"/>
    <x v="2"/>
    <n v="40"/>
    <d v="2024-08-11T00:00:00"/>
    <n v="286"/>
    <x v="0"/>
    <n v="5"/>
    <d v="2025-02-08T00:00:00"/>
    <x v="2"/>
    <x v="5"/>
    <x v="6"/>
    <n v="-247"/>
    <n v="1"/>
    <x v="1"/>
  </r>
  <r>
    <s v="C2512"/>
    <x v="2"/>
    <x v="2"/>
    <x v="0"/>
    <d v="2024-04-03T00:00:00"/>
    <s v="O6512"/>
    <d v="2024-06-10T00:00:00"/>
    <x v="3"/>
    <x v="2"/>
    <x v="1"/>
    <n v="3"/>
    <n v="259.56666666666666"/>
    <n v="778.7"/>
    <x v="2"/>
    <n v="43"/>
    <d v="2025-01-31T00:00:00"/>
    <n v="55"/>
    <x v="1"/>
    <n v="4"/>
    <d v="2025-07-31T00:00:00"/>
    <x v="0"/>
    <x v="5"/>
    <x v="6"/>
    <n v="303"/>
    <n v="0"/>
    <x v="1"/>
  </r>
  <r>
    <s v="C3057"/>
    <x v="0"/>
    <x v="0"/>
    <x v="3"/>
    <d v="2024-03-05T00:00:00"/>
    <s v="O7057"/>
    <d v="2024-06-10T00:00:00"/>
    <x v="2"/>
    <x v="4"/>
    <x v="4"/>
    <n v="1"/>
    <n v="655.92"/>
    <n v="655.92"/>
    <x v="0"/>
    <n v="3"/>
    <d v="2025-04-04T00:00:00"/>
    <n v="93"/>
    <x v="1"/>
    <n v="1"/>
    <d v="2024-01-12T00:00:00"/>
    <x v="0"/>
    <x v="5"/>
    <x v="6"/>
    <n v="395"/>
    <n v="0"/>
    <x v="1"/>
  </r>
  <r>
    <s v="C2605"/>
    <x v="2"/>
    <x v="2"/>
    <x v="0"/>
    <d v="2023-06-10T00:00:00"/>
    <s v="O6605"/>
    <d v="2024-06-10T00:00:00"/>
    <x v="2"/>
    <x v="2"/>
    <x v="1"/>
    <n v="1"/>
    <n v="828.74"/>
    <n v="828.74"/>
    <x v="2"/>
    <n v="30"/>
    <d v="2024-09-15T00:00:00"/>
    <n v="64"/>
    <x v="1"/>
    <n v="5"/>
    <d v="2025-08-13T00:00:00"/>
    <x v="2"/>
    <x v="5"/>
    <x v="6"/>
    <n v="463"/>
    <n v="0"/>
    <x v="1"/>
  </r>
  <r>
    <s v="C3116"/>
    <x v="0"/>
    <x v="2"/>
    <x v="4"/>
    <d v="2025-07-08T00:00:00"/>
    <s v="O7116"/>
    <d v="2024-06-10T00:00:00"/>
    <x v="2"/>
    <x v="4"/>
    <x v="1"/>
    <n v="1"/>
    <n v="1362.74"/>
    <n v="1362.74"/>
    <x v="1"/>
    <n v="4"/>
    <d v="2025-12-02T00:00:00"/>
    <n v="447"/>
    <x v="1"/>
    <n v="4"/>
    <d v="2024-12-13T00:00:00"/>
    <x v="1"/>
    <x v="5"/>
    <x v="6"/>
    <n v="147"/>
    <n v="0"/>
    <x v="1"/>
  </r>
  <r>
    <s v="C5907"/>
    <x v="2"/>
    <x v="2"/>
    <x v="0"/>
    <d v="2025-03-21T00:00:00"/>
    <s v="O9907"/>
    <d v="2024-06-10T00:00:00"/>
    <x v="0"/>
    <x v="4"/>
    <x v="0"/>
    <n v="5"/>
    <n v="32.444000000000003"/>
    <n v="162.22"/>
    <x v="1"/>
    <n v="46"/>
    <d v="2025-04-15T00:00:00"/>
    <n v="14"/>
    <x v="1"/>
    <n v="4"/>
    <d v="2025-06-25T00:00:00"/>
    <x v="1"/>
    <x v="5"/>
    <x v="6"/>
    <n v="25"/>
    <n v="0"/>
    <x v="1"/>
  </r>
  <r>
    <s v="C3310"/>
    <x v="0"/>
    <x v="2"/>
    <x v="0"/>
    <d v="2024-08-21T00:00:00"/>
    <s v="O7310"/>
    <d v="2024-06-10T00:00:00"/>
    <x v="2"/>
    <x v="2"/>
    <x v="4"/>
    <n v="3"/>
    <n v="242.11333333333334"/>
    <n v="726.34"/>
    <x v="0"/>
    <n v="9"/>
    <d v="2025-02-01T00:00:00"/>
    <n v="436"/>
    <x v="1"/>
    <n v="1"/>
    <d v="2024-11-09T00:00:00"/>
    <x v="1"/>
    <x v="5"/>
    <x v="6"/>
    <n v="164"/>
    <n v="0"/>
    <x v="1"/>
  </r>
  <r>
    <s v="C6789"/>
    <x v="2"/>
    <x v="2"/>
    <x v="2"/>
    <d v="2024-03-03T00:00:00"/>
    <s v="O10789"/>
    <d v="2024-06-10T00:00:00"/>
    <x v="1"/>
    <x v="1"/>
    <x v="1"/>
    <n v="2"/>
    <n v="571.73"/>
    <n v="1143.46"/>
    <x v="2"/>
    <n v="15"/>
    <d v="2025-12-06T00:00:00"/>
    <n v="19"/>
    <x v="0"/>
    <n v="1"/>
    <d v="2024-11-14T00:00:00"/>
    <x v="0"/>
    <x v="5"/>
    <x v="6"/>
    <n v="643"/>
    <n v="1"/>
    <x v="1"/>
  </r>
  <r>
    <s v="C1385"/>
    <x v="2"/>
    <x v="0"/>
    <x v="1"/>
    <d v="2023-11-14T00:00:00"/>
    <s v="O5385"/>
    <d v="2024-06-10T00:00:00"/>
    <x v="2"/>
    <x v="0"/>
    <x v="4"/>
    <n v="5"/>
    <n v="236.898"/>
    <n v="1184.49"/>
    <x v="1"/>
    <n v="3"/>
    <d v="2024-12-24T00:00:00"/>
    <n v="394"/>
    <x v="0"/>
    <n v="2"/>
    <d v="2025-08-06T00:00:00"/>
    <x v="1"/>
    <x v="5"/>
    <x v="6"/>
    <n v="406"/>
    <n v="1"/>
    <x v="1"/>
  </r>
  <r>
    <s v="C4891"/>
    <x v="1"/>
    <x v="1"/>
    <x v="2"/>
    <d v="2025-02-27T00:00:00"/>
    <s v="O8891"/>
    <d v="2024-06-10T00:00:00"/>
    <x v="0"/>
    <x v="0"/>
    <x v="4"/>
    <n v="3"/>
    <n v="251.91333333333333"/>
    <n v="755.74"/>
    <x v="0"/>
    <n v="29"/>
    <d v="2025-05-13T00:00:00"/>
    <n v="279"/>
    <x v="0"/>
    <n v="5"/>
    <d v="2025-07-21T00:00:00"/>
    <x v="0"/>
    <x v="5"/>
    <x v="6"/>
    <n v="75"/>
    <n v="1"/>
    <x v="1"/>
  </r>
  <r>
    <s v="C2110"/>
    <x v="2"/>
    <x v="2"/>
    <x v="4"/>
    <d v="2024-04-03T00:00:00"/>
    <s v="O6110"/>
    <d v="2024-07-10T00:00:00"/>
    <x v="3"/>
    <x v="3"/>
    <x v="2"/>
    <n v="5"/>
    <n v="211.29599999999999"/>
    <n v="1056.48"/>
    <x v="0"/>
    <n v="19"/>
    <d v="2025-05-03T00:00:00"/>
    <n v="473"/>
    <x v="1"/>
    <n v="4"/>
    <d v="2024-01-12T00:00:00"/>
    <x v="2"/>
    <x v="0"/>
    <x v="7"/>
    <n v="395"/>
    <n v="0"/>
    <x v="1"/>
  </r>
  <r>
    <s v="C6986"/>
    <x v="2"/>
    <x v="1"/>
    <x v="3"/>
    <d v="2024-10-13T00:00:00"/>
    <s v="O10986"/>
    <d v="2024-07-10T00:00:00"/>
    <x v="2"/>
    <x v="1"/>
    <x v="0"/>
    <n v="2"/>
    <n v="373.52"/>
    <n v="747.04"/>
    <x v="0"/>
    <n v="40"/>
    <d v="2025-03-19T00:00:00"/>
    <n v="484"/>
    <x v="1"/>
    <n v="4"/>
    <d v="2024-08-26T00:00:00"/>
    <x v="2"/>
    <x v="0"/>
    <x v="7"/>
    <n v="157"/>
    <n v="0"/>
    <x v="1"/>
  </r>
  <r>
    <s v="C2449"/>
    <x v="1"/>
    <x v="0"/>
    <x v="2"/>
    <d v="2024-10-30T00:00:00"/>
    <s v="O6449"/>
    <d v="2024-07-10T00:00:00"/>
    <x v="3"/>
    <x v="1"/>
    <x v="3"/>
    <n v="3"/>
    <n v="282.51333333333332"/>
    <n v="847.54"/>
    <x v="2"/>
    <n v="50"/>
    <d v="2025-12-06T00:00:00"/>
    <n v="407"/>
    <x v="1"/>
    <n v="4"/>
    <d v="2025-02-18T00:00:00"/>
    <x v="1"/>
    <x v="0"/>
    <x v="7"/>
    <n v="402"/>
    <n v="0"/>
    <x v="1"/>
  </r>
  <r>
    <s v="C4078"/>
    <x v="2"/>
    <x v="2"/>
    <x v="4"/>
    <d v="2023-12-24T00:00:00"/>
    <s v="O8078"/>
    <d v="2024-07-10T00:00:00"/>
    <x v="4"/>
    <x v="4"/>
    <x v="1"/>
    <n v="3"/>
    <n v="483.48"/>
    <n v="1450.44"/>
    <x v="1"/>
    <n v="29"/>
    <d v="2025-03-02T00:00:00"/>
    <n v="281"/>
    <x v="1"/>
    <n v="2"/>
    <d v="2025-05-31T00:00:00"/>
    <x v="0"/>
    <x v="0"/>
    <x v="7"/>
    <n v="434"/>
    <n v="0"/>
    <x v="1"/>
  </r>
  <r>
    <s v="C4761"/>
    <x v="0"/>
    <x v="1"/>
    <x v="4"/>
    <d v="2024-08-13T00:00:00"/>
    <s v="O8761"/>
    <d v="2024-07-10T00:00:00"/>
    <x v="3"/>
    <x v="0"/>
    <x v="1"/>
    <n v="4"/>
    <n v="76.73"/>
    <n v="306.92"/>
    <x v="2"/>
    <n v="16"/>
    <d v="2024-11-21T00:00:00"/>
    <n v="12"/>
    <x v="1"/>
    <n v="1"/>
    <d v="2025-09-01T00:00:00"/>
    <x v="0"/>
    <x v="0"/>
    <x v="7"/>
    <n v="100"/>
    <n v="0"/>
    <x v="1"/>
  </r>
  <r>
    <s v="C4866"/>
    <x v="1"/>
    <x v="0"/>
    <x v="1"/>
    <d v="2024-07-10T00:00:00"/>
    <s v="O8866"/>
    <d v="2024-07-10T00:00:00"/>
    <x v="2"/>
    <x v="3"/>
    <x v="2"/>
    <n v="3"/>
    <n v="231.18666666666664"/>
    <n v="693.56"/>
    <x v="0"/>
    <n v="44"/>
    <d v="2024-10-28T00:00:00"/>
    <n v="461"/>
    <x v="0"/>
    <n v="5"/>
    <d v="2025-07-05T00:00:00"/>
    <x v="0"/>
    <x v="0"/>
    <x v="7"/>
    <n v="110"/>
    <n v="1"/>
    <x v="1"/>
  </r>
  <r>
    <s v="C3639"/>
    <x v="2"/>
    <x v="0"/>
    <x v="4"/>
    <d v="2024-06-25T00:00:00"/>
    <s v="O7639"/>
    <d v="2024-07-10T00:00:00"/>
    <x v="1"/>
    <x v="1"/>
    <x v="2"/>
    <n v="1"/>
    <n v="259.31"/>
    <n v="259.31"/>
    <x v="2"/>
    <n v="50"/>
    <d v="2024-11-23T00:00:00"/>
    <n v="490"/>
    <x v="1"/>
    <n v="1"/>
    <d v="2024-09-26T00:00:00"/>
    <x v="2"/>
    <x v="0"/>
    <x v="7"/>
    <n v="151"/>
    <n v="0"/>
    <x v="1"/>
  </r>
  <r>
    <s v="C4204"/>
    <x v="0"/>
    <x v="1"/>
    <x v="4"/>
    <d v="2024-11-01T00:00:00"/>
    <s v="O8204"/>
    <d v="2024-07-10T00:00:00"/>
    <x v="2"/>
    <x v="3"/>
    <x v="2"/>
    <n v="5"/>
    <n v="158.80199999999999"/>
    <n v="794.01"/>
    <x v="0"/>
    <n v="24"/>
    <d v="2025-02-04T00:00:00"/>
    <n v="329"/>
    <x v="1"/>
    <n v="1"/>
    <d v="2024-02-11T00:00:00"/>
    <x v="2"/>
    <x v="0"/>
    <x v="7"/>
    <n v="95"/>
    <n v="0"/>
    <x v="1"/>
  </r>
  <r>
    <s v="C3725"/>
    <x v="0"/>
    <x v="1"/>
    <x v="1"/>
    <d v="2024-04-08T00:00:00"/>
    <s v="O7725"/>
    <d v="2024-07-10T00:00:00"/>
    <x v="1"/>
    <x v="3"/>
    <x v="2"/>
    <n v="5"/>
    <n v="286.60599999999999"/>
    <n v="1433.03"/>
    <x v="2"/>
    <n v="38"/>
    <d v="2025-08-17T00:00:00"/>
    <n v="160"/>
    <x v="1"/>
    <n v="2"/>
    <d v="2024-09-26T00:00:00"/>
    <x v="1"/>
    <x v="0"/>
    <x v="7"/>
    <n v="496"/>
    <n v="0"/>
    <x v="1"/>
  </r>
  <r>
    <s v="C3928"/>
    <x v="2"/>
    <x v="0"/>
    <x v="2"/>
    <d v="2024-05-24T00:00:00"/>
    <s v="O7928"/>
    <d v="2024-07-10T00:00:00"/>
    <x v="0"/>
    <x v="0"/>
    <x v="3"/>
    <n v="2"/>
    <n v="483.89"/>
    <n v="967.78"/>
    <x v="1"/>
    <n v="46"/>
    <d v="2025-05-19T00:00:00"/>
    <n v="386"/>
    <x v="0"/>
    <n v="5"/>
    <d v="2025-07-27T00:00:00"/>
    <x v="1"/>
    <x v="0"/>
    <x v="7"/>
    <n v="360"/>
    <n v="1"/>
    <x v="1"/>
  </r>
  <r>
    <s v="C1266"/>
    <x v="0"/>
    <x v="0"/>
    <x v="3"/>
    <d v="2025-05-23T00:00:00"/>
    <s v="O5266"/>
    <d v="2024-08-10T00:00:00"/>
    <x v="3"/>
    <x v="4"/>
    <x v="2"/>
    <n v="1"/>
    <n v="756.35"/>
    <n v="756.35"/>
    <x v="1"/>
    <n v="33"/>
    <d v="2025-01-05T00:00:00"/>
    <n v="210"/>
    <x v="0"/>
    <n v="4"/>
    <d v="2024-08-28T00:00:00"/>
    <x v="0"/>
    <x v="3"/>
    <x v="0"/>
    <n v="-138"/>
    <n v="1"/>
    <x v="1"/>
  </r>
  <r>
    <s v="C3679"/>
    <x v="0"/>
    <x v="2"/>
    <x v="3"/>
    <d v="2025-06-01T00:00:00"/>
    <s v="O7679"/>
    <d v="2024-08-10T00:00:00"/>
    <x v="2"/>
    <x v="0"/>
    <x v="3"/>
    <n v="2"/>
    <n v="429.31"/>
    <n v="858.62"/>
    <x v="2"/>
    <n v="49"/>
    <d v="2024-11-19T00:00:00"/>
    <n v="36"/>
    <x v="0"/>
    <n v="2"/>
    <d v="2025-04-24T00:00:00"/>
    <x v="0"/>
    <x v="3"/>
    <x v="0"/>
    <n v="-194"/>
    <n v="1"/>
    <x v="1"/>
  </r>
  <r>
    <s v="C5856"/>
    <x v="2"/>
    <x v="0"/>
    <x v="4"/>
    <d v="2024-08-18T00:00:00"/>
    <s v="O9856"/>
    <d v="2024-08-10T00:00:00"/>
    <x v="0"/>
    <x v="3"/>
    <x v="2"/>
    <n v="5"/>
    <n v="249.47199999999998"/>
    <n v="1247.3599999999999"/>
    <x v="0"/>
    <n v="16"/>
    <d v="2025-08-03T00:00:00"/>
    <n v="283"/>
    <x v="0"/>
    <n v="4"/>
    <d v="2024-11-09T00:00:00"/>
    <x v="0"/>
    <x v="3"/>
    <x v="0"/>
    <n v="350"/>
    <n v="1"/>
    <x v="1"/>
  </r>
  <r>
    <s v="C3664"/>
    <x v="1"/>
    <x v="2"/>
    <x v="4"/>
    <d v="2024-08-31T00:00:00"/>
    <s v="O7664"/>
    <d v="2024-08-10T00:00:00"/>
    <x v="3"/>
    <x v="0"/>
    <x v="4"/>
    <n v="1"/>
    <n v="1078.2"/>
    <n v="1078.2"/>
    <x v="1"/>
    <n v="29"/>
    <d v="2024-11-20T00:00:00"/>
    <n v="176"/>
    <x v="1"/>
    <n v="5"/>
    <d v="2024-07-11T00:00:00"/>
    <x v="1"/>
    <x v="3"/>
    <x v="0"/>
    <n v="81"/>
    <n v="0"/>
    <x v="1"/>
  </r>
  <r>
    <s v="C2620"/>
    <x v="2"/>
    <x v="1"/>
    <x v="3"/>
    <d v="2024-07-20T00:00:00"/>
    <s v="O6620"/>
    <d v="2024-08-10T00:00:00"/>
    <x v="2"/>
    <x v="3"/>
    <x v="4"/>
    <n v="5"/>
    <n v="184.048"/>
    <n v="920.24"/>
    <x v="0"/>
    <n v="14"/>
    <d v="2025-09-07T00:00:00"/>
    <n v="62"/>
    <x v="1"/>
    <n v="1"/>
    <d v="2025-04-04T00:00:00"/>
    <x v="1"/>
    <x v="3"/>
    <x v="0"/>
    <n v="414"/>
    <n v="0"/>
    <x v="1"/>
  </r>
  <r>
    <s v="C1309"/>
    <x v="0"/>
    <x v="1"/>
    <x v="4"/>
    <d v="2024-02-29T00:00:00"/>
    <s v="O5309"/>
    <d v="2024-08-10T00:00:00"/>
    <x v="1"/>
    <x v="3"/>
    <x v="1"/>
    <n v="4"/>
    <n v="115.1125"/>
    <n v="460.45"/>
    <x v="0"/>
    <n v="47"/>
    <d v="2024-11-28T00:00:00"/>
    <n v="94"/>
    <x v="0"/>
    <n v="3"/>
    <d v="2025-06-02T00:00:00"/>
    <x v="0"/>
    <x v="3"/>
    <x v="0"/>
    <n v="273"/>
    <n v="1"/>
    <x v="1"/>
  </r>
  <r>
    <s v="C4285"/>
    <x v="1"/>
    <x v="0"/>
    <x v="0"/>
    <d v="2024-07-29T00:00:00"/>
    <s v="O8285"/>
    <d v="2024-08-10T00:00:00"/>
    <x v="3"/>
    <x v="1"/>
    <x v="0"/>
    <n v="1"/>
    <n v="1373.26"/>
    <n v="1373.26"/>
    <x v="2"/>
    <n v="23"/>
    <d v="2025-01-02T00:00:00"/>
    <n v="86"/>
    <x v="0"/>
    <n v="4"/>
    <d v="2024-10-24T00:00:00"/>
    <x v="0"/>
    <x v="3"/>
    <x v="0"/>
    <n v="157"/>
    <n v="1"/>
    <x v="1"/>
  </r>
  <r>
    <s v="C1152"/>
    <x v="2"/>
    <x v="0"/>
    <x v="1"/>
    <d v="2024-07-03T00:00:00"/>
    <s v="O5152"/>
    <d v="2024-08-10T00:00:00"/>
    <x v="3"/>
    <x v="3"/>
    <x v="1"/>
    <n v="3"/>
    <n v="167.51333333333335"/>
    <n v="502.54"/>
    <x v="2"/>
    <n v="37"/>
    <d v="2025-06-02T00:00:00"/>
    <n v="428"/>
    <x v="1"/>
    <n v="5"/>
    <d v="2025-01-06T00:00:00"/>
    <x v="2"/>
    <x v="3"/>
    <x v="0"/>
    <n v="334"/>
    <n v="0"/>
    <x v="1"/>
  </r>
  <r>
    <s v="C3418"/>
    <x v="2"/>
    <x v="1"/>
    <x v="2"/>
    <d v="2024-06-29T00:00:00"/>
    <s v="O7418"/>
    <d v="2024-08-10T00:00:00"/>
    <x v="1"/>
    <x v="1"/>
    <x v="3"/>
    <n v="1"/>
    <n v="494.43"/>
    <n v="494.43"/>
    <x v="2"/>
    <n v="44"/>
    <d v="2025-08-16T00:00:00"/>
    <n v="270"/>
    <x v="1"/>
    <n v="1"/>
    <d v="2025-02-06T00:00:00"/>
    <x v="1"/>
    <x v="3"/>
    <x v="0"/>
    <n v="413"/>
    <n v="0"/>
    <x v="1"/>
  </r>
  <r>
    <s v="C4639"/>
    <x v="0"/>
    <x v="0"/>
    <x v="4"/>
    <d v="2025-01-28T00:00:00"/>
    <s v="O8639"/>
    <d v="2024-08-10T00:00:00"/>
    <x v="3"/>
    <x v="4"/>
    <x v="4"/>
    <n v="1"/>
    <n v="770.73"/>
    <n v="770.73"/>
    <x v="0"/>
    <n v="10"/>
    <d v="2025-03-13T00:00:00"/>
    <n v="308"/>
    <x v="1"/>
    <n v="1"/>
    <d v="2024-11-16T00:00:00"/>
    <x v="1"/>
    <x v="3"/>
    <x v="0"/>
    <n v="44"/>
    <n v="0"/>
    <x v="1"/>
  </r>
  <r>
    <s v="C2183"/>
    <x v="0"/>
    <x v="2"/>
    <x v="2"/>
    <d v="2025-06-03T00:00:00"/>
    <s v="O6183"/>
    <d v="2024-08-10T00:00:00"/>
    <x v="0"/>
    <x v="1"/>
    <x v="0"/>
    <n v="3"/>
    <n v="491.77"/>
    <n v="1475.31"/>
    <x v="2"/>
    <n v="5"/>
    <d v="2025-12-03T00:00:00"/>
    <n v="451"/>
    <x v="0"/>
    <n v="1"/>
    <d v="2024-08-23T00:00:00"/>
    <x v="0"/>
    <x v="3"/>
    <x v="0"/>
    <n v="183"/>
    <n v="1"/>
    <x v="1"/>
  </r>
  <r>
    <s v="C6946"/>
    <x v="0"/>
    <x v="0"/>
    <x v="2"/>
    <d v="2024-05-30T00:00:00"/>
    <s v="O10946"/>
    <d v="2024-08-10T00:00:00"/>
    <x v="0"/>
    <x v="0"/>
    <x v="1"/>
    <n v="4"/>
    <n v="282.5625"/>
    <n v="1130.25"/>
    <x v="2"/>
    <n v="35"/>
    <d v="2024-12-10T00:00:00"/>
    <n v="137"/>
    <x v="0"/>
    <n v="5"/>
    <d v="2025-11-03T00:00:00"/>
    <x v="1"/>
    <x v="3"/>
    <x v="0"/>
    <n v="194"/>
    <n v="1"/>
    <x v="1"/>
  </r>
  <r>
    <s v="C5108"/>
    <x v="1"/>
    <x v="2"/>
    <x v="4"/>
    <d v="2025-07-14T00:00:00"/>
    <s v="O9108"/>
    <d v="2024-08-10T00:00:00"/>
    <x v="0"/>
    <x v="1"/>
    <x v="0"/>
    <n v="4"/>
    <n v="65.617500000000007"/>
    <n v="262.47000000000003"/>
    <x v="1"/>
    <n v="26"/>
    <d v="2025-07-27T00:00:00"/>
    <n v="103"/>
    <x v="1"/>
    <n v="5"/>
    <d v="2024-04-11T00:00:00"/>
    <x v="2"/>
    <x v="3"/>
    <x v="0"/>
    <n v="13"/>
    <n v="0"/>
    <x v="1"/>
  </r>
  <r>
    <s v="C6902"/>
    <x v="2"/>
    <x v="2"/>
    <x v="1"/>
    <d v="2024-05-16T00:00:00"/>
    <s v="O10902"/>
    <d v="2024-09-10T00:00:00"/>
    <x v="2"/>
    <x v="3"/>
    <x v="3"/>
    <n v="5"/>
    <n v="119.952"/>
    <n v="599.76"/>
    <x v="0"/>
    <n v="8"/>
    <d v="2024-11-14T00:00:00"/>
    <n v="294"/>
    <x v="0"/>
    <n v="3"/>
    <d v="2025-05-20T00:00:00"/>
    <x v="1"/>
    <x v="6"/>
    <x v="8"/>
    <n v="182"/>
    <n v="1"/>
    <x v="1"/>
  </r>
  <r>
    <s v="C6740"/>
    <x v="1"/>
    <x v="1"/>
    <x v="4"/>
    <d v="2024-03-01T00:00:00"/>
    <s v="O10740"/>
    <d v="2024-09-10T00:00:00"/>
    <x v="1"/>
    <x v="3"/>
    <x v="2"/>
    <n v="1"/>
    <n v="1033.2"/>
    <n v="1033.2"/>
    <x v="1"/>
    <n v="5"/>
    <d v="2025-05-02T00:00:00"/>
    <n v="182"/>
    <x v="0"/>
    <n v="3"/>
    <d v="2025-04-28T00:00:00"/>
    <x v="0"/>
    <x v="6"/>
    <x v="8"/>
    <n v="427"/>
    <n v="1"/>
    <x v="1"/>
  </r>
  <r>
    <s v="C1639"/>
    <x v="2"/>
    <x v="1"/>
    <x v="4"/>
    <d v="2024-10-28T00:00:00"/>
    <s v="O5639"/>
    <d v="2024-09-10T00:00:00"/>
    <x v="4"/>
    <x v="4"/>
    <x v="4"/>
    <n v="4"/>
    <n v="339.72"/>
    <n v="1358.88"/>
    <x v="1"/>
    <n v="47"/>
    <d v="2025-01-02T00:00:00"/>
    <n v="470"/>
    <x v="1"/>
    <n v="2"/>
    <d v="2024-12-28T00:00:00"/>
    <x v="2"/>
    <x v="6"/>
    <x v="8"/>
    <n v="66"/>
    <n v="0"/>
    <x v="1"/>
  </r>
  <r>
    <s v="C3027"/>
    <x v="0"/>
    <x v="0"/>
    <x v="4"/>
    <d v="2024-04-16T00:00:00"/>
    <s v="O7027"/>
    <d v="2024-09-10T00:00:00"/>
    <x v="4"/>
    <x v="3"/>
    <x v="4"/>
    <n v="5"/>
    <n v="52.384"/>
    <n v="261.92"/>
    <x v="1"/>
    <n v="37"/>
    <d v="2025-04-29T00:00:00"/>
    <n v="207"/>
    <x v="0"/>
    <n v="5"/>
    <d v="2025-05-30T00:00:00"/>
    <x v="0"/>
    <x v="6"/>
    <x v="8"/>
    <n v="378"/>
    <n v="1"/>
    <x v="1"/>
  </r>
  <r>
    <s v="C2985"/>
    <x v="1"/>
    <x v="0"/>
    <x v="3"/>
    <d v="2024-10-30T00:00:00"/>
    <s v="O6985"/>
    <d v="2024-09-10T00:00:00"/>
    <x v="0"/>
    <x v="0"/>
    <x v="0"/>
    <n v="4"/>
    <n v="172.80250000000001"/>
    <n v="691.21"/>
    <x v="1"/>
    <n v="26"/>
    <d v="2025-04-16T00:00:00"/>
    <n v="54"/>
    <x v="0"/>
    <n v="3"/>
    <d v="2024-08-21T00:00:00"/>
    <x v="2"/>
    <x v="6"/>
    <x v="8"/>
    <n v="168"/>
    <n v="1"/>
    <x v="1"/>
  </r>
  <r>
    <s v="C6653"/>
    <x v="0"/>
    <x v="2"/>
    <x v="4"/>
    <d v="2024-04-06T00:00:00"/>
    <s v="O10653"/>
    <d v="2024-09-10T00:00:00"/>
    <x v="0"/>
    <x v="3"/>
    <x v="0"/>
    <n v="1"/>
    <n v="663.89"/>
    <n v="663.89"/>
    <x v="1"/>
    <n v="30"/>
    <d v="2025-01-29T00:00:00"/>
    <n v="335"/>
    <x v="0"/>
    <n v="4"/>
    <d v="2024-12-28T00:00:00"/>
    <x v="2"/>
    <x v="6"/>
    <x v="8"/>
    <n v="298"/>
    <n v="1"/>
    <x v="1"/>
  </r>
  <r>
    <s v="C4930"/>
    <x v="0"/>
    <x v="2"/>
    <x v="0"/>
    <d v="2024-05-10T00:00:00"/>
    <s v="O8930"/>
    <d v="2024-09-10T00:00:00"/>
    <x v="2"/>
    <x v="4"/>
    <x v="0"/>
    <n v="4"/>
    <n v="300.39"/>
    <n v="1201.56"/>
    <x v="0"/>
    <n v="4"/>
    <d v="2025-06-28T00:00:00"/>
    <n v="314"/>
    <x v="1"/>
    <n v="1"/>
    <d v="2025-08-13T00:00:00"/>
    <x v="0"/>
    <x v="6"/>
    <x v="8"/>
    <n v="414"/>
    <n v="0"/>
    <x v="1"/>
  </r>
  <r>
    <s v="C6184"/>
    <x v="1"/>
    <x v="1"/>
    <x v="0"/>
    <d v="2024-07-10T00:00:00"/>
    <s v="O10184"/>
    <d v="2024-09-10T00:00:00"/>
    <x v="2"/>
    <x v="3"/>
    <x v="3"/>
    <n v="2"/>
    <n v="348.91500000000002"/>
    <n v="697.83"/>
    <x v="0"/>
    <n v="28"/>
    <d v="2025-06-23T00:00:00"/>
    <n v="235"/>
    <x v="1"/>
    <n v="4"/>
    <d v="2025-07-26T00:00:00"/>
    <x v="1"/>
    <x v="6"/>
    <x v="8"/>
    <n v="348"/>
    <n v="0"/>
    <x v="1"/>
  </r>
  <r>
    <s v="C2906"/>
    <x v="0"/>
    <x v="0"/>
    <x v="1"/>
    <d v="2024-08-11T00:00:00"/>
    <s v="O6906"/>
    <d v="2024-09-10T00:00:00"/>
    <x v="3"/>
    <x v="2"/>
    <x v="4"/>
    <n v="3"/>
    <n v="110.47333333333334"/>
    <n v="331.42"/>
    <x v="2"/>
    <n v="9"/>
    <d v="2025-01-19T00:00:00"/>
    <n v="398"/>
    <x v="0"/>
    <n v="4"/>
    <d v="2025-05-27T00:00:00"/>
    <x v="2"/>
    <x v="6"/>
    <x v="8"/>
    <n v="161"/>
    <n v="1"/>
    <x v="1"/>
  </r>
  <r>
    <s v="C6841"/>
    <x v="2"/>
    <x v="2"/>
    <x v="4"/>
    <d v="2024-03-31T00:00:00"/>
    <s v="O10841"/>
    <d v="2024-09-10T00:00:00"/>
    <x v="0"/>
    <x v="0"/>
    <x v="0"/>
    <n v="2"/>
    <n v="592.83000000000004"/>
    <n v="1185.6600000000001"/>
    <x v="2"/>
    <n v="48"/>
    <d v="2025-04-25T00:00:00"/>
    <n v="324"/>
    <x v="1"/>
    <n v="1"/>
    <d v="2025-07-25T00:00:00"/>
    <x v="1"/>
    <x v="6"/>
    <x v="8"/>
    <n v="390"/>
    <n v="0"/>
    <x v="1"/>
  </r>
  <r>
    <s v="C2919"/>
    <x v="0"/>
    <x v="0"/>
    <x v="4"/>
    <d v="2025-05-16T00:00:00"/>
    <s v="O6919"/>
    <d v="2024-10-10T00:00:00"/>
    <x v="2"/>
    <x v="1"/>
    <x v="4"/>
    <n v="3"/>
    <n v="258.60666666666668"/>
    <n v="775.82"/>
    <x v="0"/>
    <n v="40"/>
    <d v="2025-07-14T00:00:00"/>
    <n v="281"/>
    <x v="1"/>
    <n v="3"/>
    <d v="2024-10-14T00:00:00"/>
    <x v="1"/>
    <x v="1"/>
    <x v="9"/>
    <n v="59"/>
    <n v="0"/>
    <x v="1"/>
  </r>
  <r>
    <s v="C2641"/>
    <x v="0"/>
    <x v="1"/>
    <x v="3"/>
    <d v="2024-04-29T00:00:00"/>
    <s v="O6641"/>
    <d v="2024-10-10T00:00:00"/>
    <x v="1"/>
    <x v="3"/>
    <x v="2"/>
    <n v="5"/>
    <n v="93.248000000000005"/>
    <n v="466.24"/>
    <x v="0"/>
    <n v="40"/>
    <d v="2025-06-18T00:00:00"/>
    <n v="14"/>
    <x v="1"/>
    <n v="2"/>
    <d v="2025-07-26T00:00:00"/>
    <x v="2"/>
    <x v="1"/>
    <x v="9"/>
    <n v="415"/>
    <n v="0"/>
    <x v="1"/>
  </r>
  <r>
    <s v="C1107"/>
    <x v="0"/>
    <x v="0"/>
    <x v="0"/>
    <d v="2024-07-06T00:00:00"/>
    <s v="O5107"/>
    <d v="2024-10-10T00:00:00"/>
    <x v="2"/>
    <x v="2"/>
    <x v="0"/>
    <n v="4"/>
    <n v="210.14750000000001"/>
    <n v="840.59"/>
    <x v="0"/>
    <n v="32"/>
    <d v="2025-02-07T00:00:00"/>
    <n v="19"/>
    <x v="1"/>
    <n v="1"/>
    <d v="2024-11-13T00:00:00"/>
    <x v="0"/>
    <x v="1"/>
    <x v="9"/>
    <n v="216"/>
    <n v="0"/>
    <x v="1"/>
  </r>
  <r>
    <s v="C6854"/>
    <x v="0"/>
    <x v="1"/>
    <x v="3"/>
    <d v="2024-11-16T00:00:00"/>
    <s v="O10854"/>
    <d v="2024-10-10T00:00:00"/>
    <x v="3"/>
    <x v="4"/>
    <x v="2"/>
    <n v="4"/>
    <n v="66.614999999999995"/>
    <n v="266.45999999999998"/>
    <x v="1"/>
    <n v="26"/>
    <d v="2025-01-24T00:00:00"/>
    <n v="408"/>
    <x v="1"/>
    <n v="1"/>
    <d v="2025-10-06T00:00:00"/>
    <x v="2"/>
    <x v="1"/>
    <x v="9"/>
    <n v="69"/>
    <n v="0"/>
    <x v="1"/>
  </r>
  <r>
    <s v="C6932"/>
    <x v="2"/>
    <x v="1"/>
    <x v="4"/>
    <d v="2025-01-13T00:00:00"/>
    <s v="O10932"/>
    <d v="2024-10-10T00:00:00"/>
    <x v="0"/>
    <x v="1"/>
    <x v="0"/>
    <n v="4"/>
    <n v="372.64749999999998"/>
    <n v="1490.59"/>
    <x v="0"/>
    <n v="38"/>
    <d v="2024-12-23T00:00:00"/>
    <n v="365"/>
    <x v="1"/>
    <n v="1"/>
    <d v="2025-06-04T00:00:00"/>
    <x v="0"/>
    <x v="1"/>
    <x v="9"/>
    <n v="-21"/>
    <n v="0"/>
    <x v="1"/>
  </r>
  <r>
    <s v="C4145"/>
    <x v="2"/>
    <x v="2"/>
    <x v="1"/>
    <d v="2025-04-24T00:00:00"/>
    <s v="O8145"/>
    <d v="2024-10-10T00:00:00"/>
    <x v="1"/>
    <x v="1"/>
    <x v="4"/>
    <n v="5"/>
    <n v="192.18"/>
    <n v="960.9"/>
    <x v="2"/>
    <n v="14"/>
    <d v="2025-07-19T00:00:00"/>
    <n v="57"/>
    <x v="0"/>
    <n v="4"/>
    <d v="2025-04-21T00:00:00"/>
    <x v="0"/>
    <x v="1"/>
    <x v="9"/>
    <n v="86"/>
    <n v="1"/>
    <x v="1"/>
  </r>
  <r>
    <s v="C1485"/>
    <x v="2"/>
    <x v="0"/>
    <x v="2"/>
    <d v="2024-12-02T00:00:00"/>
    <s v="O5485"/>
    <d v="2024-10-10T00:00:00"/>
    <x v="2"/>
    <x v="2"/>
    <x v="1"/>
    <n v="3"/>
    <n v="119.67666666666666"/>
    <n v="359.03"/>
    <x v="2"/>
    <n v="22"/>
    <d v="2024-09-25T00:00:00"/>
    <n v="351"/>
    <x v="0"/>
    <n v="5"/>
    <d v="2025-07-24T00:00:00"/>
    <x v="2"/>
    <x v="1"/>
    <x v="9"/>
    <n v="-68"/>
    <n v="1"/>
    <x v="1"/>
  </r>
  <r>
    <s v="C4006"/>
    <x v="0"/>
    <x v="2"/>
    <x v="2"/>
    <d v="2025-08-20T00:00:00"/>
    <s v="O8006"/>
    <d v="2024-10-10T00:00:00"/>
    <x v="3"/>
    <x v="0"/>
    <x v="2"/>
    <n v="5"/>
    <n v="298.154"/>
    <n v="1490.77"/>
    <x v="2"/>
    <n v="39"/>
    <d v="2025-02-22T00:00:00"/>
    <n v="78"/>
    <x v="1"/>
    <n v="4"/>
    <d v="2025-06-13T00:00:00"/>
    <x v="2"/>
    <x v="1"/>
    <x v="9"/>
    <n v="-179"/>
    <n v="0"/>
    <x v="1"/>
  </r>
  <r>
    <s v="C4984"/>
    <x v="0"/>
    <x v="2"/>
    <x v="0"/>
    <d v="2025-01-01T00:00:00"/>
    <s v="O8984"/>
    <d v="2024-10-10T00:00:00"/>
    <x v="1"/>
    <x v="3"/>
    <x v="4"/>
    <n v="5"/>
    <n v="232.11199999999999"/>
    <n v="1160.56"/>
    <x v="0"/>
    <n v="41"/>
    <d v="2025-01-03T00:00:00"/>
    <n v="176"/>
    <x v="0"/>
    <n v="2"/>
    <d v="2024-05-11T00:00:00"/>
    <x v="0"/>
    <x v="1"/>
    <x v="9"/>
    <n v="2"/>
    <n v="1"/>
    <x v="1"/>
  </r>
  <r>
    <s v="C3668"/>
    <x v="1"/>
    <x v="2"/>
    <x v="0"/>
    <d v="2023-10-29T00:00:00"/>
    <s v="O7668"/>
    <d v="2024-11-10T00:00:00"/>
    <x v="4"/>
    <x v="3"/>
    <x v="0"/>
    <n v="1"/>
    <n v="879.14"/>
    <n v="879.14"/>
    <x v="2"/>
    <n v="38"/>
    <d v="2024-03-11T00:00:00"/>
    <n v="330"/>
    <x v="0"/>
    <n v="4"/>
    <d v="2025-04-16T00:00:00"/>
    <x v="2"/>
    <x v="4"/>
    <x v="10"/>
    <n v="134"/>
    <n v="1"/>
    <x v="1"/>
  </r>
  <r>
    <s v="C1257"/>
    <x v="2"/>
    <x v="2"/>
    <x v="2"/>
    <d v="2023-02-12T00:00:00"/>
    <s v="O5257"/>
    <d v="2024-11-10T00:00:00"/>
    <x v="1"/>
    <x v="3"/>
    <x v="0"/>
    <n v="4"/>
    <n v="50.82"/>
    <n v="203.28"/>
    <x v="2"/>
    <n v="23"/>
    <d v="2025-12-04T00:00:00"/>
    <n v="433"/>
    <x v="1"/>
    <n v="3"/>
    <d v="2025-08-02T00:00:00"/>
    <x v="1"/>
    <x v="4"/>
    <x v="10"/>
    <n v="1026"/>
    <n v="0"/>
    <x v="1"/>
  </r>
  <r>
    <s v="C2064"/>
    <x v="2"/>
    <x v="2"/>
    <x v="4"/>
    <d v="2023-09-24T00:00:00"/>
    <s v="O6064"/>
    <d v="2024-11-10T00:00:00"/>
    <x v="0"/>
    <x v="0"/>
    <x v="3"/>
    <n v="3"/>
    <n v="71.19"/>
    <n v="213.57"/>
    <x v="2"/>
    <n v="23"/>
    <d v="2024-12-09T00:00:00"/>
    <n v="472"/>
    <x v="1"/>
    <n v="2"/>
    <d v="2025-02-08T00:00:00"/>
    <x v="2"/>
    <x v="4"/>
    <x v="10"/>
    <n v="442"/>
    <n v="0"/>
    <x v="1"/>
  </r>
  <r>
    <s v="C2447"/>
    <x v="0"/>
    <x v="2"/>
    <x v="4"/>
    <d v="2024-12-03T00:00:00"/>
    <s v="O6447"/>
    <d v="2024-11-10T00:00:00"/>
    <x v="4"/>
    <x v="0"/>
    <x v="2"/>
    <n v="1"/>
    <n v="928.58"/>
    <n v="928.58"/>
    <x v="2"/>
    <n v="7"/>
    <d v="2025-03-26T00:00:00"/>
    <n v="45"/>
    <x v="0"/>
    <n v="3"/>
    <d v="2025-01-16T00:00:00"/>
    <x v="2"/>
    <x v="4"/>
    <x v="10"/>
    <n v="113"/>
    <n v="1"/>
    <x v="1"/>
  </r>
  <r>
    <s v="C3986"/>
    <x v="1"/>
    <x v="0"/>
    <x v="2"/>
    <d v="2025-05-28T00:00:00"/>
    <s v="O7986"/>
    <d v="2024-11-10T00:00:00"/>
    <x v="2"/>
    <x v="0"/>
    <x v="1"/>
    <n v="3"/>
    <n v="264.29666666666668"/>
    <n v="792.89"/>
    <x v="0"/>
    <n v="8"/>
    <d v="2025-06-08T00:00:00"/>
    <n v="289"/>
    <x v="1"/>
    <n v="2"/>
    <d v="2024-09-18T00:00:00"/>
    <x v="2"/>
    <x v="4"/>
    <x v="10"/>
    <n v="11"/>
    <n v="0"/>
    <x v="1"/>
  </r>
  <r>
    <s v="C2702"/>
    <x v="1"/>
    <x v="0"/>
    <x v="1"/>
    <d v="2023-10-28T00:00:00"/>
    <s v="O6702"/>
    <d v="2024-11-10T00:00:00"/>
    <x v="3"/>
    <x v="1"/>
    <x v="2"/>
    <n v="2"/>
    <n v="606.32500000000005"/>
    <n v="1212.6500000000001"/>
    <x v="1"/>
    <n v="14"/>
    <d v="2024-12-18T00:00:00"/>
    <n v="138"/>
    <x v="1"/>
    <n v="5"/>
    <d v="2025-05-08T00:00:00"/>
    <x v="1"/>
    <x v="4"/>
    <x v="10"/>
    <n v="417"/>
    <n v="0"/>
    <x v="1"/>
  </r>
  <r>
    <s v="C5526"/>
    <x v="0"/>
    <x v="1"/>
    <x v="2"/>
    <d v="2023-09-25T00:00:00"/>
    <s v="O9526"/>
    <d v="2024-11-10T00:00:00"/>
    <x v="0"/>
    <x v="3"/>
    <x v="1"/>
    <n v="5"/>
    <n v="173.95400000000001"/>
    <n v="869.77"/>
    <x v="1"/>
    <n v="40"/>
    <d v="2024-09-26T00:00:00"/>
    <n v="97"/>
    <x v="0"/>
    <n v="1"/>
    <d v="2025-05-24T00:00:00"/>
    <x v="2"/>
    <x v="4"/>
    <x v="10"/>
    <n v="367"/>
    <n v="1"/>
    <x v="1"/>
  </r>
  <r>
    <s v="C6590"/>
    <x v="1"/>
    <x v="0"/>
    <x v="3"/>
    <d v="2023-04-11T00:00:00"/>
    <s v="O10590"/>
    <d v="2024-11-10T00:00:00"/>
    <x v="2"/>
    <x v="1"/>
    <x v="3"/>
    <n v="2"/>
    <n v="168.44499999999999"/>
    <n v="336.89"/>
    <x v="2"/>
    <n v="6"/>
    <d v="2024-10-30T00:00:00"/>
    <n v="408"/>
    <x v="0"/>
    <n v="5"/>
    <d v="2025-09-08T00:00:00"/>
    <x v="1"/>
    <x v="4"/>
    <x v="10"/>
    <n v="568"/>
    <n v="1"/>
    <x v="1"/>
  </r>
  <r>
    <s v="C6574"/>
    <x v="1"/>
    <x v="2"/>
    <x v="1"/>
    <d v="2023-05-09T00:00:00"/>
    <s v="O10574"/>
    <d v="2024-12-10T00:00:00"/>
    <x v="3"/>
    <x v="3"/>
    <x v="0"/>
    <n v="5"/>
    <n v="195.84399999999999"/>
    <n v="979.22"/>
    <x v="2"/>
    <n v="4"/>
    <d v="2025-01-19T00:00:00"/>
    <n v="426"/>
    <x v="0"/>
    <n v="4"/>
    <d v="2025-07-20T00:00:00"/>
    <x v="2"/>
    <x v="6"/>
    <x v="11"/>
    <n v="621"/>
    <n v="1"/>
    <x v="1"/>
  </r>
  <r>
    <s v="C5081"/>
    <x v="1"/>
    <x v="2"/>
    <x v="3"/>
    <d v="2025-10-06T00:00:00"/>
    <s v="O9081"/>
    <d v="2024-12-10T00:00:00"/>
    <x v="2"/>
    <x v="4"/>
    <x v="2"/>
    <n v="2"/>
    <n v="314.13499999999999"/>
    <n v="628.27"/>
    <x v="0"/>
    <n v="32"/>
    <d v="2024-10-13T00:00:00"/>
    <n v="43"/>
    <x v="0"/>
    <n v="4"/>
    <d v="2025-10-02T00:00:00"/>
    <x v="0"/>
    <x v="6"/>
    <x v="11"/>
    <n v="-358"/>
    <n v="1"/>
    <x v="1"/>
  </r>
  <r>
    <s v="C5729"/>
    <x v="2"/>
    <x v="1"/>
    <x v="1"/>
    <d v="2023-10-24T00:00:00"/>
    <s v="O9729"/>
    <d v="2024-12-10T00:00:00"/>
    <x v="2"/>
    <x v="3"/>
    <x v="0"/>
    <n v="5"/>
    <n v="172.53199999999998"/>
    <n v="862.66"/>
    <x v="2"/>
    <n v="30"/>
    <d v="2025-04-24T00:00:00"/>
    <n v="211"/>
    <x v="1"/>
    <n v="5"/>
    <d v="2024-08-23T00:00:00"/>
    <x v="2"/>
    <x v="6"/>
    <x v="11"/>
    <n v="548"/>
    <n v="0"/>
    <x v="1"/>
  </r>
  <r>
    <s v="C4391"/>
    <x v="2"/>
    <x v="2"/>
    <x v="0"/>
    <d v="2024-04-30T00:00:00"/>
    <s v="O8391"/>
    <d v="2024-12-10T00:00:00"/>
    <x v="1"/>
    <x v="0"/>
    <x v="1"/>
    <n v="5"/>
    <n v="170.00799999999998"/>
    <n v="850.04"/>
    <x v="2"/>
    <n v="34"/>
    <d v="2025-02-20T00:00:00"/>
    <n v="115"/>
    <x v="1"/>
    <n v="4"/>
    <d v="2025-05-06T00:00:00"/>
    <x v="0"/>
    <x v="6"/>
    <x v="11"/>
    <n v="296"/>
    <n v="0"/>
    <x v="1"/>
  </r>
  <r>
    <s v="C3034"/>
    <x v="2"/>
    <x v="1"/>
    <x v="4"/>
    <d v="2025-07-05T00:00:00"/>
    <s v="O7034"/>
    <d v="2024-12-10T00:00:00"/>
    <x v="3"/>
    <x v="2"/>
    <x v="2"/>
    <n v="5"/>
    <n v="235.358"/>
    <n v="1176.79"/>
    <x v="2"/>
    <n v="30"/>
    <d v="2025-08-02T00:00:00"/>
    <n v="4"/>
    <x v="1"/>
    <n v="3"/>
    <d v="2025-04-30T00:00:00"/>
    <x v="0"/>
    <x v="6"/>
    <x v="11"/>
    <n v="28"/>
    <n v="0"/>
    <x v="1"/>
  </r>
  <r>
    <s v="C4685"/>
    <x v="1"/>
    <x v="2"/>
    <x v="0"/>
    <d v="2024-11-25T00:00:00"/>
    <s v="O8685"/>
    <d v="2024-12-10T00:00:00"/>
    <x v="2"/>
    <x v="0"/>
    <x v="2"/>
    <n v="2"/>
    <n v="140.16999999999999"/>
    <n v="280.33999999999997"/>
    <x v="1"/>
    <n v="9"/>
    <d v="2024-08-24T00:00:00"/>
    <n v="231"/>
    <x v="0"/>
    <n v="4"/>
    <d v="2024-09-20T00:00:00"/>
    <x v="1"/>
    <x v="6"/>
    <x v="11"/>
    <n v="-93"/>
    <n v="1"/>
    <x v="1"/>
  </r>
  <r>
    <s v="C4451"/>
    <x v="1"/>
    <x v="2"/>
    <x v="1"/>
    <d v="2024-06-30T00:00:00"/>
    <s v="O8451"/>
    <d v="2024-12-10T00:00:00"/>
    <x v="1"/>
    <x v="0"/>
    <x v="3"/>
    <n v="5"/>
    <n v="170.96800000000002"/>
    <n v="854.84"/>
    <x v="1"/>
    <n v="11"/>
    <d v="2024-05-10T00:00:00"/>
    <n v="409"/>
    <x v="1"/>
    <n v="1"/>
    <d v="2025-07-01T00:00:00"/>
    <x v="1"/>
    <x v="6"/>
    <x v="11"/>
    <n v="-51"/>
    <n v="0"/>
    <x v="1"/>
  </r>
  <r>
    <s v="C3191"/>
    <x v="2"/>
    <x v="2"/>
    <x v="2"/>
    <d v="2024-07-17T00:00:00"/>
    <s v="O7191"/>
    <d v="2024-12-10T00:00:00"/>
    <x v="3"/>
    <x v="4"/>
    <x v="3"/>
    <n v="1"/>
    <n v="1456.34"/>
    <n v="1456.34"/>
    <x v="1"/>
    <n v="40"/>
    <d v="2025-12-06T00:00:00"/>
    <n v="414"/>
    <x v="0"/>
    <n v="4"/>
    <d v="2025-02-18T00:00:00"/>
    <x v="1"/>
    <x v="6"/>
    <x v="11"/>
    <n v="507"/>
    <n v="1"/>
    <x v="1"/>
  </r>
  <r>
    <s v="C3313"/>
    <x v="0"/>
    <x v="0"/>
    <x v="3"/>
    <d v="2025-06-19T00:00:00"/>
    <s v="O7313"/>
    <d v="2024-10-13T00:00:00"/>
    <x v="3"/>
    <x v="4"/>
    <x v="4"/>
    <n v="5"/>
    <n v="32.548000000000002"/>
    <n v="162.74"/>
    <x v="2"/>
    <n v="32"/>
    <d v="2024-08-30T00:00:00"/>
    <n v="155"/>
    <x v="1"/>
    <n v="5"/>
    <d v="2024-12-27T00:00:00"/>
    <x v="2"/>
    <x v="4"/>
    <x v="9"/>
    <n v="-293"/>
    <n v="0"/>
    <x v="1"/>
  </r>
  <r>
    <s v="C1728"/>
    <x v="2"/>
    <x v="1"/>
    <x v="3"/>
    <d v="2024-03-16T00:00:00"/>
    <s v="O5728"/>
    <d v="2024-10-13T00:00:00"/>
    <x v="0"/>
    <x v="3"/>
    <x v="3"/>
    <n v="4"/>
    <n v="106.53"/>
    <n v="426.12"/>
    <x v="0"/>
    <n v="33"/>
    <d v="2025-03-01T00:00:00"/>
    <n v="71"/>
    <x v="1"/>
    <n v="1"/>
    <d v="2025-07-29T00:00:00"/>
    <x v="2"/>
    <x v="4"/>
    <x v="9"/>
    <n v="350"/>
    <n v="0"/>
    <x v="1"/>
  </r>
  <r>
    <s v="C2845"/>
    <x v="0"/>
    <x v="1"/>
    <x v="2"/>
    <d v="2025-11-01T00:00:00"/>
    <s v="O6845"/>
    <d v="2024-10-13T00:00:00"/>
    <x v="1"/>
    <x v="2"/>
    <x v="2"/>
    <n v="2"/>
    <n v="198.51"/>
    <n v="397.02"/>
    <x v="1"/>
    <n v="28"/>
    <d v="2024-04-09T00:00:00"/>
    <n v="82"/>
    <x v="1"/>
    <n v="5"/>
    <d v="2025-08-20T00:00:00"/>
    <x v="2"/>
    <x v="4"/>
    <x v="9"/>
    <n v="-571"/>
    <n v="0"/>
    <x v="1"/>
  </r>
  <r>
    <s v="C3066"/>
    <x v="1"/>
    <x v="0"/>
    <x v="4"/>
    <d v="2024-04-11T00:00:00"/>
    <s v="O7066"/>
    <d v="2024-10-13T00:00:00"/>
    <x v="2"/>
    <x v="2"/>
    <x v="2"/>
    <n v="1"/>
    <n v="361.75"/>
    <n v="361.75"/>
    <x v="2"/>
    <n v="31"/>
    <d v="2025-02-23T00:00:00"/>
    <n v="417"/>
    <x v="1"/>
    <n v="1"/>
    <d v="2024-09-27T00:00:00"/>
    <x v="0"/>
    <x v="4"/>
    <x v="9"/>
    <n v="318"/>
    <n v="0"/>
    <x v="1"/>
  </r>
  <r>
    <s v="C4329"/>
    <x v="2"/>
    <x v="2"/>
    <x v="0"/>
    <d v="2025-06-23T00:00:00"/>
    <s v="O8329"/>
    <d v="2024-10-13T00:00:00"/>
    <x v="2"/>
    <x v="1"/>
    <x v="1"/>
    <n v="3"/>
    <n v="350.74333333333334"/>
    <n v="1052.23"/>
    <x v="2"/>
    <n v="9"/>
    <d v="2025-04-26T00:00:00"/>
    <n v="293"/>
    <x v="0"/>
    <n v="4"/>
    <d v="2024-07-09T00:00:00"/>
    <x v="0"/>
    <x v="4"/>
    <x v="9"/>
    <n v="-58"/>
    <n v="1"/>
    <x v="1"/>
  </r>
  <r>
    <s v="C4429"/>
    <x v="2"/>
    <x v="1"/>
    <x v="0"/>
    <d v="2025-08-14T00:00:00"/>
    <s v="O8429"/>
    <d v="2024-10-14T00:00:00"/>
    <x v="4"/>
    <x v="3"/>
    <x v="2"/>
    <n v="2"/>
    <n v="567.96"/>
    <n v="1135.92"/>
    <x v="1"/>
    <n v="5"/>
    <d v="2025-04-20T00:00:00"/>
    <n v="442"/>
    <x v="1"/>
    <n v="5"/>
    <d v="2024-07-09T00:00:00"/>
    <x v="0"/>
    <x v="5"/>
    <x v="9"/>
    <n v="-116"/>
    <n v="0"/>
    <x v="1"/>
  </r>
  <r>
    <s v="C3649"/>
    <x v="2"/>
    <x v="2"/>
    <x v="0"/>
    <d v="2023-12-13T00:00:00"/>
    <s v="O7649"/>
    <d v="2024-10-14T00:00:00"/>
    <x v="4"/>
    <x v="3"/>
    <x v="3"/>
    <n v="4"/>
    <n v="128.89750000000001"/>
    <n v="515.59"/>
    <x v="0"/>
    <n v="25"/>
    <d v="2025-01-26T00:00:00"/>
    <n v="395"/>
    <x v="0"/>
    <n v="2"/>
    <d v="2025-03-05T00:00:00"/>
    <x v="0"/>
    <x v="5"/>
    <x v="9"/>
    <n v="410"/>
    <n v="1"/>
    <x v="1"/>
  </r>
  <r>
    <s v="C1145"/>
    <x v="1"/>
    <x v="2"/>
    <x v="3"/>
    <d v="2025-06-28T00:00:00"/>
    <s v="O5145"/>
    <d v="2024-10-14T00:00:00"/>
    <x v="3"/>
    <x v="1"/>
    <x v="1"/>
    <n v="1"/>
    <n v="1223.69"/>
    <n v="1223.69"/>
    <x v="1"/>
    <n v="4"/>
    <d v="2024-09-29T00:00:00"/>
    <n v="414"/>
    <x v="0"/>
    <n v="4"/>
    <d v="2024-08-24T00:00:00"/>
    <x v="1"/>
    <x v="5"/>
    <x v="9"/>
    <n v="-272"/>
    <n v="1"/>
    <x v="1"/>
  </r>
  <r>
    <s v="C2001"/>
    <x v="2"/>
    <x v="1"/>
    <x v="2"/>
    <d v="2024-01-31T00:00:00"/>
    <s v="O6001"/>
    <d v="2024-10-14T00:00:00"/>
    <x v="1"/>
    <x v="2"/>
    <x v="0"/>
    <n v="5"/>
    <n v="226.34200000000001"/>
    <n v="1131.71"/>
    <x v="0"/>
    <n v="19"/>
    <d v="2025-04-06T00:00:00"/>
    <n v="28"/>
    <x v="1"/>
    <n v="5"/>
    <d v="2024-09-18T00:00:00"/>
    <x v="1"/>
    <x v="5"/>
    <x v="9"/>
    <n v="431"/>
    <n v="0"/>
    <x v="1"/>
  </r>
  <r>
    <s v="C5585"/>
    <x v="1"/>
    <x v="2"/>
    <x v="1"/>
    <d v="2024-07-16T00:00:00"/>
    <s v="O9585"/>
    <d v="2024-10-14T00:00:00"/>
    <x v="4"/>
    <x v="3"/>
    <x v="0"/>
    <n v="3"/>
    <n v="378.43"/>
    <n v="1135.29"/>
    <x v="0"/>
    <n v="14"/>
    <d v="2024-12-18T00:00:00"/>
    <n v="386"/>
    <x v="0"/>
    <n v="1"/>
    <d v="2025-06-30T00:00:00"/>
    <x v="0"/>
    <x v="5"/>
    <x v="9"/>
    <n v="155"/>
    <n v="1"/>
    <x v="1"/>
  </r>
  <r>
    <s v="C3947"/>
    <x v="2"/>
    <x v="1"/>
    <x v="2"/>
    <d v="2024-06-09T00:00:00"/>
    <s v="O7947"/>
    <d v="2024-10-14T00:00:00"/>
    <x v="0"/>
    <x v="2"/>
    <x v="0"/>
    <n v="2"/>
    <n v="115.91"/>
    <n v="231.82"/>
    <x v="1"/>
    <n v="38"/>
    <d v="2025-12-04T00:00:00"/>
    <n v="198"/>
    <x v="0"/>
    <n v="3"/>
    <d v="2025-05-13T00:00:00"/>
    <x v="0"/>
    <x v="5"/>
    <x v="9"/>
    <n v="543"/>
    <n v="1"/>
    <x v="1"/>
  </r>
  <r>
    <s v="C2562"/>
    <x v="0"/>
    <x v="2"/>
    <x v="1"/>
    <d v="2025-01-14T00:00:00"/>
    <s v="O6562"/>
    <d v="2024-10-15T00:00:00"/>
    <x v="4"/>
    <x v="3"/>
    <x v="2"/>
    <n v="2"/>
    <n v="370.2"/>
    <n v="740.4"/>
    <x v="2"/>
    <n v="32"/>
    <d v="2025-01-30T00:00:00"/>
    <n v="32"/>
    <x v="0"/>
    <n v="1"/>
    <d v="2025-04-18T00:00:00"/>
    <x v="0"/>
    <x v="6"/>
    <x v="9"/>
    <n v="16"/>
    <n v="1"/>
    <x v="1"/>
  </r>
  <r>
    <s v="C1249"/>
    <x v="0"/>
    <x v="2"/>
    <x v="1"/>
    <d v="2025-01-08T00:00:00"/>
    <s v="O5249"/>
    <d v="2024-10-15T00:00:00"/>
    <x v="4"/>
    <x v="4"/>
    <x v="4"/>
    <n v="3"/>
    <n v="381.96000000000004"/>
    <n v="1145.8800000000001"/>
    <x v="0"/>
    <n v="45"/>
    <d v="2025-12-08T00:00:00"/>
    <n v="487"/>
    <x v="1"/>
    <n v="4"/>
    <d v="2024-09-18T00:00:00"/>
    <x v="2"/>
    <x v="6"/>
    <x v="9"/>
    <n v="334"/>
    <n v="0"/>
    <x v="1"/>
  </r>
  <r>
    <s v="C3316"/>
    <x v="1"/>
    <x v="1"/>
    <x v="3"/>
    <d v="2024-11-28T00:00:00"/>
    <s v="O7316"/>
    <d v="2024-10-15T00:00:00"/>
    <x v="3"/>
    <x v="0"/>
    <x v="1"/>
    <n v="2"/>
    <n v="725.86500000000001"/>
    <n v="1451.73"/>
    <x v="0"/>
    <n v="37"/>
    <d v="2025-01-04T00:00:00"/>
    <n v="238"/>
    <x v="0"/>
    <n v="5"/>
    <d v="2024-09-13T00:00:00"/>
    <x v="2"/>
    <x v="6"/>
    <x v="9"/>
    <n v="37"/>
    <n v="1"/>
    <x v="1"/>
  </r>
  <r>
    <s v="C2426"/>
    <x v="2"/>
    <x v="0"/>
    <x v="1"/>
    <d v="2025-05-13T00:00:00"/>
    <s v="O6426"/>
    <d v="2024-10-15T00:00:00"/>
    <x v="2"/>
    <x v="1"/>
    <x v="3"/>
    <n v="2"/>
    <n v="599.30499999999995"/>
    <n v="1198.6099999999999"/>
    <x v="0"/>
    <n v="23"/>
    <d v="2025-08-06T00:00:00"/>
    <n v="136"/>
    <x v="1"/>
    <n v="4"/>
    <d v="2024-12-20T00:00:00"/>
    <x v="0"/>
    <x v="6"/>
    <x v="9"/>
    <n v="85"/>
    <n v="0"/>
    <x v="1"/>
  </r>
  <r>
    <s v="C5215"/>
    <x v="2"/>
    <x v="2"/>
    <x v="3"/>
    <d v="2025-01-30T00:00:00"/>
    <s v="O9215"/>
    <d v="2024-10-16T00:00:00"/>
    <x v="4"/>
    <x v="3"/>
    <x v="2"/>
    <n v="1"/>
    <n v="1490.03"/>
    <n v="1490.03"/>
    <x v="2"/>
    <n v="15"/>
    <d v="2025-10-05T00:00:00"/>
    <n v="202"/>
    <x v="1"/>
    <n v="3"/>
    <d v="2025-05-04T00:00:00"/>
    <x v="0"/>
    <x v="0"/>
    <x v="9"/>
    <n v="248"/>
    <n v="0"/>
    <x v="1"/>
  </r>
  <r>
    <s v="C2088"/>
    <x v="1"/>
    <x v="2"/>
    <x v="3"/>
    <d v="2025-06-28T00:00:00"/>
    <s v="O6088"/>
    <d v="2024-10-16T00:00:00"/>
    <x v="0"/>
    <x v="2"/>
    <x v="1"/>
    <n v="4"/>
    <n v="356.94499999999999"/>
    <n v="1427.78"/>
    <x v="1"/>
    <n v="16"/>
    <d v="2025-11-01T00:00:00"/>
    <n v="115"/>
    <x v="0"/>
    <n v="1"/>
    <d v="2025-02-04T00:00:00"/>
    <x v="2"/>
    <x v="0"/>
    <x v="9"/>
    <n v="126"/>
    <n v="1"/>
    <x v="1"/>
  </r>
  <r>
    <s v="C1889"/>
    <x v="2"/>
    <x v="2"/>
    <x v="1"/>
    <d v="2024-01-19T00:00:00"/>
    <s v="O5889"/>
    <d v="2024-10-16T00:00:00"/>
    <x v="3"/>
    <x v="3"/>
    <x v="1"/>
    <n v="1"/>
    <n v="144.29"/>
    <n v="144.29"/>
    <x v="0"/>
    <n v="22"/>
    <d v="2025-03-14T00:00:00"/>
    <n v="484"/>
    <x v="1"/>
    <n v="4"/>
    <d v="2025-01-26T00:00:00"/>
    <x v="0"/>
    <x v="0"/>
    <x v="9"/>
    <n v="420"/>
    <n v="0"/>
    <x v="1"/>
  </r>
  <r>
    <s v="C3839"/>
    <x v="2"/>
    <x v="1"/>
    <x v="3"/>
    <d v="2024-08-21T00:00:00"/>
    <s v="O7839"/>
    <d v="2024-10-16T00:00:00"/>
    <x v="1"/>
    <x v="4"/>
    <x v="1"/>
    <n v="1"/>
    <n v="1340.7"/>
    <n v="1340.7"/>
    <x v="2"/>
    <n v="15"/>
    <d v="2024-10-09T00:00:00"/>
    <n v="203"/>
    <x v="1"/>
    <n v="5"/>
    <d v="2025-07-01T00:00:00"/>
    <x v="2"/>
    <x v="0"/>
    <x v="9"/>
    <n v="49"/>
    <n v="0"/>
    <x v="1"/>
  </r>
  <r>
    <s v="C1896"/>
    <x v="1"/>
    <x v="2"/>
    <x v="4"/>
    <d v="2024-11-07T00:00:00"/>
    <s v="O5896"/>
    <d v="2024-10-17T00:00:00"/>
    <x v="3"/>
    <x v="4"/>
    <x v="3"/>
    <n v="2"/>
    <n v="206.47499999999999"/>
    <n v="412.95"/>
    <x v="2"/>
    <n v="23"/>
    <d v="2024-11-15T00:00:00"/>
    <n v="429"/>
    <x v="1"/>
    <n v="3"/>
    <d v="2024-03-10T00:00:00"/>
    <x v="1"/>
    <x v="1"/>
    <x v="9"/>
    <n v="8"/>
    <n v="0"/>
    <x v="1"/>
  </r>
  <r>
    <s v="C1066"/>
    <x v="1"/>
    <x v="2"/>
    <x v="4"/>
    <d v="2024-07-30T00:00:00"/>
    <s v="O5066"/>
    <d v="2024-10-17T00:00:00"/>
    <x v="1"/>
    <x v="2"/>
    <x v="2"/>
    <n v="2"/>
    <n v="329.36500000000001"/>
    <n v="658.73"/>
    <x v="0"/>
    <n v="30"/>
    <d v="2024-12-25T00:00:00"/>
    <n v="275"/>
    <x v="1"/>
    <n v="4"/>
    <d v="2025-02-27T00:00:00"/>
    <x v="0"/>
    <x v="1"/>
    <x v="9"/>
    <n v="148"/>
    <n v="0"/>
    <x v="1"/>
  </r>
  <r>
    <s v="C4100"/>
    <x v="2"/>
    <x v="0"/>
    <x v="1"/>
    <d v="2023-09-14T00:00:00"/>
    <s v="O8100"/>
    <d v="2024-10-17T00:00:00"/>
    <x v="4"/>
    <x v="3"/>
    <x v="4"/>
    <n v="1"/>
    <n v="742.38"/>
    <n v="742.38"/>
    <x v="1"/>
    <n v="31"/>
    <d v="2024-12-25T00:00:00"/>
    <n v="14"/>
    <x v="1"/>
    <n v="4"/>
    <d v="2024-08-31T00:00:00"/>
    <x v="1"/>
    <x v="1"/>
    <x v="9"/>
    <n v="468"/>
    <n v="0"/>
    <x v="1"/>
  </r>
  <r>
    <s v="C6212"/>
    <x v="2"/>
    <x v="2"/>
    <x v="2"/>
    <d v="2024-03-22T00:00:00"/>
    <s v="O10212"/>
    <d v="2024-10-17T00:00:00"/>
    <x v="1"/>
    <x v="1"/>
    <x v="2"/>
    <n v="1"/>
    <n v="235.42"/>
    <n v="235.42"/>
    <x v="2"/>
    <n v="23"/>
    <d v="2025-01-28T00:00:00"/>
    <n v="149"/>
    <x v="0"/>
    <n v="3"/>
    <d v="2025-07-22T00:00:00"/>
    <x v="0"/>
    <x v="1"/>
    <x v="9"/>
    <n v="312"/>
    <n v="1"/>
    <x v="1"/>
  </r>
  <r>
    <s v="C3089"/>
    <x v="1"/>
    <x v="1"/>
    <x v="1"/>
    <d v="2024-08-15T00:00:00"/>
    <s v="O7089"/>
    <d v="2024-10-17T00:00:00"/>
    <x v="2"/>
    <x v="3"/>
    <x v="1"/>
    <n v="5"/>
    <n v="279.702"/>
    <n v="1398.51"/>
    <x v="0"/>
    <n v="3"/>
    <d v="2025-06-26T00:00:00"/>
    <n v="212"/>
    <x v="0"/>
    <n v="5"/>
    <d v="2024-12-23T00:00:00"/>
    <x v="1"/>
    <x v="1"/>
    <x v="9"/>
    <n v="315"/>
    <n v="1"/>
    <x v="1"/>
  </r>
  <r>
    <s v="C2331"/>
    <x v="1"/>
    <x v="2"/>
    <x v="0"/>
    <d v="2025-07-24T00:00:00"/>
    <s v="O6331"/>
    <d v="2024-10-18T00:00:00"/>
    <x v="0"/>
    <x v="0"/>
    <x v="4"/>
    <n v="5"/>
    <n v="81.078000000000003"/>
    <n v="405.39"/>
    <x v="2"/>
    <n v="46"/>
    <d v="2024-11-10T00:00:00"/>
    <n v="252"/>
    <x v="1"/>
    <n v="2"/>
    <d v="2025-03-22T00:00:00"/>
    <x v="0"/>
    <x v="2"/>
    <x v="9"/>
    <n v="-256"/>
    <n v="0"/>
    <x v="1"/>
  </r>
  <r>
    <s v="C4666"/>
    <x v="1"/>
    <x v="0"/>
    <x v="2"/>
    <d v="2023-09-11T00:00:00"/>
    <s v="O8666"/>
    <d v="2024-10-18T00:00:00"/>
    <x v="0"/>
    <x v="4"/>
    <x v="0"/>
    <n v="1"/>
    <n v="306.26"/>
    <n v="306.26"/>
    <x v="1"/>
    <n v="6"/>
    <d v="2025-06-21T00:00:00"/>
    <n v="377"/>
    <x v="0"/>
    <n v="1"/>
    <d v="2025-06-19T00:00:00"/>
    <x v="2"/>
    <x v="2"/>
    <x v="9"/>
    <n v="649"/>
    <n v="1"/>
    <x v="1"/>
  </r>
  <r>
    <s v="C2169"/>
    <x v="2"/>
    <x v="1"/>
    <x v="4"/>
    <d v="2024-03-02T00:00:00"/>
    <s v="O6169"/>
    <d v="2024-10-18T00:00:00"/>
    <x v="4"/>
    <x v="0"/>
    <x v="4"/>
    <n v="2"/>
    <n v="264.08"/>
    <n v="528.16"/>
    <x v="1"/>
    <n v="49"/>
    <d v="2025-04-21T00:00:00"/>
    <n v="364"/>
    <x v="0"/>
    <n v="3"/>
    <d v="2024-08-25T00:00:00"/>
    <x v="0"/>
    <x v="2"/>
    <x v="9"/>
    <n v="415"/>
    <n v="1"/>
    <x v="1"/>
  </r>
  <r>
    <s v="C4689"/>
    <x v="0"/>
    <x v="1"/>
    <x v="2"/>
    <d v="2025-09-08T00:00:00"/>
    <s v="O8689"/>
    <d v="2024-10-18T00:00:00"/>
    <x v="0"/>
    <x v="3"/>
    <x v="0"/>
    <n v="3"/>
    <n v="326.45"/>
    <n v="979.35"/>
    <x v="1"/>
    <n v="33"/>
    <d v="2025-03-27T00:00:00"/>
    <n v="133"/>
    <x v="0"/>
    <n v="4"/>
    <d v="2024-10-24T00:00:00"/>
    <x v="1"/>
    <x v="2"/>
    <x v="9"/>
    <n v="-165"/>
    <n v="1"/>
    <x v="1"/>
  </r>
  <r>
    <s v="C4747"/>
    <x v="0"/>
    <x v="2"/>
    <x v="4"/>
    <d v="2023-11-16T00:00:00"/>
    <s v="O8747"/>
    <d v="2024-10-18T00:00:00"/>
    <x v="0"/>
    <x v="0"/>
    <x v="2"/>
    <n v="2"/>
    <n v="678.49"/>
    <n v="1356.98"/>
    <x v="0"/>
    <n v="42"/>
    <d v="2024-03-11T00:00:00"/>
    <n v="380"/>
    <x v="1"/>
    <n v="4"/>
    <d v="2025-05-06T00:00:00"/>
    <x v="2"/>
    <x v="2"/>
    <x v="9"/>
    <n v="116"/>
    <n v="0"/>
    <x v="1"/>
  </r>
  <r>
    <s v="C4331"/>
    <x v="1"/>
    <x v="2"/>
    <x v="1"/>
    <d v="2024-04-25T00:00:00"/>
    <s v="O8331"/>
    <d v="2024-10-18T00:00:00"/>
    <x v="1"/>
    <x v="2"/>
    <x v="3"/>
    <n v="3"/>
    <n v="181.94666666666669"/>
    <n v="545.84"/>
    <x v="0"/>
    <n v="6"/>
    <d v="2024-10-12T00:00:00"/>
    <n v="245"/>
    <x v="1"/>
    <n v="2"/>
    <d v="2025-06-01T00:00:00"/>
    <x v="0"/>
    <x v="2"/>
    <x v="9"/>
    <n v="170"/>
    <n v="0"/>
    <x v="1"/>
  </r>
  <r>
    <s v="C2324"/>
    <x v="0"/>
    <x v="0"/>
    <x v="2"/>
    <d v="2025-05-14T00:00:00"/>
    <s v="O6324"/>
    <d v="2024-10-18T00:00:00"/>
    <x v="1"/>
    <x v="1"/>
    <x v="0"/>
    <n v="3"/>
    <n v="458.76"/>
    <n v="1376.28"/>
    <x v="2"/>
    <n v="4"/>
    <d v="2025-01-18T00:00:00"/>
    <n v="470"/>
    <x v="1"/>
    <n v="2"/>
    <d v="2025-01-28T00:00:00"/>
    <x v="1"/>
    <x v="2"/>
    <x v="9"/>
    <n v="-116"/>
    <n v="0"/>
    <x v="1"/>
  </r>
  <r>
    <s v="C3757"/>
    <x v="0"/>
    <x v="1"/>
    <x v="2"/>
    <d v="2024-09-10T00:00:00"/>
    <s v="O7757"/>
    <d v="2024-10-18T00:00:00"/>
    <x v="4"/>
    <x v="2"/>
    <x v="4"/>
    <n v="3"/>
    <n v="179.86"/>
    <n v="539.58000000000004"/>
    <x v="1"/>
    <n v="4"/>
    <d v="2024-08-11T00:00:00"/>
    <n v="112"/>
    <x v="0"/>
    <n v="1"/>
    <d v="2024-09-29T00:00:00"/>
    <x v="0"/>
    <x v="2"/>
    <x v="9"/>
    <n v="-30"/>
    <n v="1"/>
    <x v="1"/>
  </r>
  <r>
    <s v="C4731"/>
    <x v="2"/>
    <x v="0"/>
    <x v="1"/>
    <d v="2024-05-05T00:00:00"/>
    <s v="O8731"/>
    <d v="2024-10-18T00:00:00"/>
    <x v="4"/>
    <x v="3"/>
    <x v="4"/>
    <n v="2"/>
    <n v="539.02499999999998"/>
    <n v="1078.05"/>
    <x v="2"/>
    <n v="47"/>
    <d v="2025-02-22T00:00:00"/>
    <n v="428"/>
    <x v="1"/>
    <n v="3"/>
    <d v="2024-11-11T00:00:00"/>
    <x v="0"/>
    <x v="2"/>
    <x v="9"/>
    <n v="293"/>
    <n v="0"/>
    <x v="1"/>
  </r>
  <r>
    <s v="C1542"/>
    <x v="1"/>
    <x v="2"/>
    <x v="1"/>
    <d v="2023-10-16T00:00:00"/>
    <s v="O5542"/>
    <d v="2024-10-18T00:00:00"/>
    <x v="4"/>
    <x v="0"/>
    <x v="2"/>
    <n v="4"/>
    <n v="247.39500000000001"/>
    <n v="989.58"/>
    <x v="0"/>
    <n v="4"/>
    <d v="2025-05-08T00:00:00"/>
    <n v="2"/>
    <x v="0"/>
    <n v="1"/>
    <d v="2024-12-28T00:00:00"/>
    <x v="1"/>
    <x v="2"/>
    <x v="9"/>
    <n v="570"/>
    <n v="1"/>
    <x v="1"/>
  </r>
  <r>
    <s v="C5928"/>
    <x v="0"/>
    <x v="0"/>
    <x v="1"/>
    <d v="2024-11-24T00:00:00"/>
    <s v="O9928"/>
    <d v="2024-10-19T00:00:00"/>
    <x v="3"/>
    <x v="4"/>
    <x v="1"/>
    <n v="2"/>
    <n v="146.77000000000001"/>
    <n v="293.54000000000002"/>
    <x v="1"/>
    <n v="37"/>
    <d v="2025-01-08T00:00:00"/>
    <n v="133"/>
    <x v="0"/>
    <n v="1"/>
    <d v="2025-10-01T00:00:00"/>
    <x v="2"/>
    <x v="3"/>
    <x v="9"/>
    <n v="45"/>
    <n v="1"/>
    <x v="1"/>
  </r>
  <r>
    <s v="C2588"/>
    <x v="0"/>
    <x v="2"/>
    <x v="3"/>
    <d v="2024-02-26T00:00:00"/>
    <s v="O6588"/>
    <d v="2024-10-19T00:00:00"/>
    <x v="2"/>
    <x v="4"/>
    <x v="4"/>
    <n v="1"/>
    <n v="952.34"/>
    <n v="952.34"/>
    <x v="1"/>
    <n v="17"/>
    <d v="2025-03-13T00:00:00"/>
    <n v="8"/>
    <x v="0"/>
    <n v="1"/>
    <d v="2025-12-05T00:00:00"/>
    <x v="0"/>
    <x v="3"/>
    <x v="9"/>
    <n v="381"/>
    <n v="1"/>
    <x v="1"/>
  </r>
  <r>
    <s v="C4478"/>
    <x v="0"/>
    <x v="0"/>
    <x v="3"/>
    <d v="2024-11-12T00:00:00"/>
    <s v="O8478"/>
    <d v="2024-10-19T00:00:00"/>
    <x v="0"/>
    <x v="0"/>
    <x v="4"/>
    <n v="3"/>
    <n v="287.99666666666667"/>
    <n v="863.99"/>
    <x v="2"/>
    <n v="14"/>
    <d v="2025-04-02T00:00:00"/>
    <n v="221"/>
    <x v="0"/>
    <n v="1"/>
    <d v="2025-06-27T00:00:00"/>
    <x v="1"/>
    <x v="3"/>
    <x v="9"/>
    <n v="141"/>
    <n v="1"/>
    <x v="1"/>
  </r>
  <r>
    <s v="C6201"/>
    <x v="1"/>
    <x v="2"/>
    <x v="4"/>
    <d v="2024-03-04T00:00:00"/>
    <s v="O10201"/>
    <d v="2024-10-19T00:00:00"/>
    <x v="1"/>
    <x v="1"/>
    <x v="3"/>
    <n v="4"/>
    <n v="265.53250000000003"/>
    <n v="1062.1300000000001"/>
    <x v="0"/>
    <n v="1"/>
    <d v="2025-03-08T00:00:00"/>
    <n v="230"/>
    <x v="1"/>
    <n v="2"/>
    <d v="2025-04-02T00:00:00"/>
    <x v="2"/>
    <x v="3"/>
    <x v="9"/>
    <n v="369"/>
    <n v="0"/>
    <x v="1"/>
  </r>
  <r>
    <s v="C1363"/>
    <x v="2"/>
    <x v="1"/>
    <x v="2"/>
    <d v="2023-08-10T00:00:00"/>
    <s v="O5363"/>
    <d v="2024-10-19T00:00:00"/>
    <x v="2"/>
    <x v="3"/>
    <x v="1"/>
    <n v="4"/>
    <n v="155.24250000000001"/>
    <n v="620.97"/>
    <x v="2"/>
    <n v="46"/>
    <d v="2025-02-19T00:00:00"/>
    <n v="257"/>
    <x v="1"/>
    <n v="1"/>
    <d v="2025-05-21T00:00:00"/>
    <x v="2"/>
    <x v="3"/>
    <x v="9"/>
    <n v="559"/>
    <n v="0"/>
    <x v="1"/>
  </r>
  <r>
    <s v="C6950"/>
    <x v="2"/>
    <x v="1"/>
    <x v="4"/>
    <d v="2024-07-24T00:00:00"/>
    <s v="O10950"/>
    <d v="2024-10-19T00:00:00"/>
    <x v="1"/>
    <x v="3"/>
    <x v="3"/>
    <n v="2"/>
    <n v="250.43"/>
    <n v="500.86"/>
    <x v="0"/>
    <n v="34"/>
    <d v="2025-07-04T00:00:00"/>
    <n v="453"/>
    <x v="1"/>
    <n v="2"/>
    <d v="2024-04-09T00:00:00"/>
    <x v="2"/>
    <x v="3"/>
    <x v="9"/>
    <n v="345"/>
    <n v="0"/>
    <x v="1"/>
  </r>
  <r>
    <s v="C2072"/>
    <x v="1"/>
    <x v="2"/>
    <x v="2"/>
    <d v="2025-07-25T00:00:00"/>
    <s v="O6072"/>
    <d v="2024-10-19T00:00:00"/>
    <x v="2"/>
    <x v="0"/>
    <x v="4"/>
    <n v="5"/>
    <n v="69.846000000000004"/>
    <n v="349.23"/>
    <x v="1"/>
    <n v="50"/>
    <d v="2024-12-17T00:00:00"/>
    <n v="452"/>
    <x v="0"/>
    <n v="5"/>
    <d v="2025-09-08T00:00:00"/>
    <x v="2"/>
    <x v="3"/>
    <x v="9"/>
    <n v="-220"/>
    <n v="1"/>
    <x v="1"/>
  </r>
  <r>
    <s v="C2653"/>
    <x v="2"/>
    <x v="0"/>
    <x v="3"/>
    <d v="2025-06-27T00:00:00"/>
    <s v="O6653"/>
    <d v="2024-10-19T00:00:00"/>
    <x v="4"/>
    <x v="1"/>
    <x v="2"/>
    <n v="4"/>
    <n v="162.19"/>
    <n v="648.76"/>
    <x v="2"/>
    <n v="6"/>
    <d v="2025-06-07T00:00:00"/>
    <n v="189"/>
    <x v="0"/>
    <n v="4"/>
    <d v="2025-01-27T00:00:00"/>
    <x v="1"/>
    <x v="3"/>
    <x v="9"/>
    <n v="-20"/>
    <n v="1"/>
    <x v="1"/>
  </r>
  <r>
    <s v="C3240"/>
    <x v="0"/>
    <x v="0"/>
    <x v="2"/>
    <d v="2025-01-30T00:00:00"/>
    <s v="O7240"/>
    <d v="2024-10-19T00:00:00"/>
    <x v="1"/>
    <x v="2"/>
    <x v="1"/>
    <n v="1"/>
    <n v="1283.6199999999999"/>
    <n v="1283.6199999999999"/>
    <x v="0"/>
    <n v="45"/>
    <d v="2025-03-04T00:00:00"/>
    <n v="427"/>
    <x v="1"/>
    <n v="1"/>
    <d v="2025-09-03T00:00:00"/>
    <x v="2"/>
    <x v="3"/>
    <x v="9"/>
    <n v="33"/>
    <n v="0"/>
    <x v="1"/>
  </r>
  <r>
    <s v="C4937"/>
    <x v="0"/>
    <x v="1"/>
    <x v="0"/>
    <d v="2024-10-01T00:00:00"/>
    <s v="O8937"/>
    <d v="2024-10-19T00:00:00"/>
    <x v="0"/>
    <x v="0"/>
    <x v="4"/>
    <n v="5"/>
    <n v="196.15"/>
    <n v="980.75"/>
    <x v="2"/>
    <n v="13"/>
    <d v="2025-06-19T00:00:00"/>
    <n v="292"/>
    <x v="0"/>
    <n v="5"/>
    <d v="2025-01-17T00:00:00"/>
    <x v="1"/>
    <x v="3"/>
    <x v="9"/>
    <n v="261"/>
    <n v="1"/>
    <x v="1"/>
  </r>
  <r>
    <s v="C4112"/>
    <x v="0"/>
    <x v="2"/>
    <x v="0"/>
    <d v="2024-11-05T00:00:00"/>
    <s v="O8112"/>
    <d v="2024-10-20T00:00:00"/>
    <x v="0"/>
    <x v="3"/>
    <x v="2"/>
    <n v="5"/>
    <n v="42.454000000000001"/>
    <n v="212.27"/>
    <x v="0"/>
    <n v="20"/>
    <d v="2025-02-15T00:00:00"/>
    <n v="246"/>
    <x v="1"/>
    <n v="4"/>
    <d v="2024-11-12T00:00:00"/>
    <x v="1"/>
    <x v="4"/>
    <x v="9"/>
    <n v="102"/>
    <n v="0"/>
    <x v="1"/>
  </r>
  <r>
    <s v="C1299"/>
    <x v="0"/>
    <x v="0"/>
    <x v="4"/>
    <d v="2025-03-16T00:00:00"/>
    <s v="O5299"/>
    <d v="2024-10-20T00:00:00"/>
    <x v="0"/>
    <x v="1"/>
    <x v="3"/>
    <n v="5"/>
    <n v="85.915999999999997"/>
    <n v="429.58"/>
    <x v="2"/>
    <n v="13"/>
    <d v="2025-02-17T00:00:00"/>
    <n v="86"/>
    <x v="0"/>
    <n v="5"/>
    <d v="2024-08-23T00:00:00"/>
    <x v="0"/>
    <x v="4"/>
    <x v="9"/>
    <n v="-27"/>
    <n v="1"/>
    <x v="1"/>
  </r>
  <r>
    <s v="C6681"/>
    <x v="0"/>
    <x v="2"/>
    <x v="4"/>
    <d v="2023-08-09T00:00:00"/>
    <s v="O10681"/>
    <d v="2024-10-20T00:00:00"/>
    <x v="4"/>
    <x v="4"/>
    <x v="3"/>
    <n v="5"/>
    <n v="165.596"/>
    <n v="827.98"/>
    <x v="2"/>
    <n v="40"/>
    <d v="2024-08-26T00:00:00"/>
    <n v="433"/>
    <x v="1"/>
    <n v="3"/>
    <d v="2024-12-15T00:00:00"/>
    <x v="0"/>
    <x v="4"/>
    <x v="9"/>
    <n v="383"/>
    <n v="0"/>
    <x v="1"/>
  </r>
  <r>
    <s v="C3925"/>
    <x v="0"/>
    <x v="1"/>
    <x v="0"/>
    <d v="2024-03-25T00:00:00"/>
    <s v="O7925"/>
    <d v="2024-10-20T00:00:00"/>
    <x v="3"/>
    <x v="4"/>
    <x v="2"/>
    <n v="3"/>
    <n v="430.72333333333336"/>
    <n v="1292.17"/>
    <x v="2"/>
    <n v="19"/>
    <d v="2025-08-20T00:00:00"/>
    <n v="390"/>
    <x v="0"/>
    <n v="4"/>
    <d v="2024-05-09T00:00:00"/>
    <x v="1"/>
    <x v="4"/>
    <x v="9"/>
    <n v="513"/>
    <n v="1"/>
    <x v="1"/>
  </r>
  <r>
    <s v="C1949"/>
    <x v="0"/>
    <x v="1"/>
    <x v="4"/>
    <d v="2025-02-22T00:00:00"/>
    <s v="O5949"/>
    <d v="2024-10-20T00:00:00"/>
    <x v="2"/>
    <x v="1"/>
    <x v="4"/>
    <n v="3"/>
    <n v="448.93333333333334"/>
    <n v="1346.8"/>
    <x v="0"/>
    <n v="28"/>
    <d v="2025-06-13T00:00:00"/>
    <n v="297"/>
    <x v="1"/>
    <n v="5"/>
    <d v="2025-12-05T00:00:00"/>
    <x v="1"/>
    <x v="4"/>
    <x v="9"/>
    <n v="111"/>
    <n v="0"/>
    <x v="1"/>
  </r>
  <r>
    <s v="C5270"/>
    <x v="1"/>
    <x v="0"/>
    <x v="2"/>
    <d v="2024-12-04T00:00:00"/>
    <s v="O9270"/>
    <d v="2024-10-20T00:00:00"/>
    <x v="4"/>
    <x v="1"/>
    <x v="0"/>
    <n v="3"/>
    <n v="269.51333333333332"/>
    <n v="808.54"/>
    <x v="1"/>
    <n v="1"/>
    <d v="2024-08-28T00:00:00"/>
    <n v="17"/>
    <x v="1"/>
    <n v="2"/>
    <d v="2024-10-30T00:00:00"/>
    <x v="2"/>
    <x v="4"/>
    <x v="9"/>
    <n v="-98"/>
    <n v="0"/>
    <x v="1"/>
  </r>
  <r>
    <s v="C4197"/>
    <x v="1"/>
    <x v="2"/>
    <x v="3"/>
    <d v="2024-09-10T00:00:00"/>
    <s v="O8197"/>
    <d v="2024-10-20T00:00:00"/>
    <x v="1"/>
    <x v="2"/>
    <x v="2"/>
    <n v="2"/>
    <n v="248.88"/>
    <n v="497.76"/>
    <x v="1"/>
    <n v="17"/>
    <d v="2024-04-12T00:00:00"/>
    <n v="339"/>
    <x v="1"/>
    <n v="5"/>
    <d v="2025-02-20T00:00:00"/>
    <x v="2"/>
    <x v="4"/>
    <x v="9"/>
    <n v="-151"/>
    <n v="0"/>
    <x v="1"/>
  </r>
  <r>
    <s v="C5161"/>
    <x v="0"/>
    <x v="1"/>
    <x v="0"/>
    <d v="2023-09-30T00:00:00"/>
    <s v="O9161"/>
    <d v="2024-10-21T00:00:00"/>
    <x v="4"/>
    <x v="2"/>
    <x v="4"/>
    <n v="1"/>
    <n v="469.42"/>
    <n v="469.42"/>
    <x v="1"/>
    <n v="34"/>
    <d v="2024-08-31T00:00:00"/>
    <n v="413"/>
    <x v="1"/>
    <n v="5"/>
    <d v="2024-11-29T00:00:00"/>
    <x v="0"/>
    <x v="5"/>
    <x v="9"/>
    <n v="336"/>
    <n v="0"/>
    <x v="1"/>
  </r>
  <r>
    <s v="C3997"/>
    <x v="0"/>
    <x v="1"/>
    <x v="1"/>
    <d v="2024-01-15T00:00:00"/>
    <s v="O7997"/>
    <d v="2024-10-21T00:00:00"/>
    <x v="2"/>
    <x v="0"/>
    <x v="0"/>
    <n v="4"/>
    <n v="348.67500000000001"/>
    <n v="1394.7"/>
    <x v="1"/>
    <n v="3"/>
    <d v="2025-01-01T00:00:00"/>
    <n v="450"/>
    <x v="1"/>
    <n v="4"/>
    <d v="2024-08-09T00:00:00"/>
    <x v="1"/>
    <x v="5"/>
    <x v="9"/>
    <n v="352"/>
    <n v="0"/>
    <x v="1"/>
  </r>
  <r>
    <s v="C4711"/>
    <x v="1"/>
    <x v="2"/>
    <x v="2"/>
    <d v="2024-08-02T00:00:00"/>
    <s v="O8711"/>
    <d v="2024-10-21T00:00:00"/>
    <x v="2"/>
    <x v="0"/>
    <x v="0"/>
    <n v="1"/>
    <n v="253.55"/>
    <n v="253.55"/>
    <x v="1"/>
    <n v="23"/>
    <d v="2025-07-15T00:00:00"/>
    <n v="309"/>
    <x v="0"/>
    <n v="3"/>
    <d v="2025-02-22T00:00:00"/>
    <x v="0"/>
    <x v="5"/>
    <x v="9"/>
    <n v="347"/>
    <n v="1"/>
    <x v="1"/>
  </r>
  <r>
    <s v="C4287"/>
    <x v="2"/>
    <x v="2"/>
    <x v="2"/>
    <d v="2024-03-01T00:00:00"/>
    <s v="O8287"/>
    <d v="2024-10-21T00:00:00"/>
    <x v="0"/>
    <x v="3"/>
    <x v="0"/>
    <n v="1"/>
    <n v="914.01"/>
    <n v="914.01"/>
    <x v="1"/>
    <n v="18"/>
    <d v="2024-12-24T00:00:00"/>
    <n v="86"/>
    <x v="0"/>
    <n v="1"/>
    <d v="2025-08-19T00:00:00"/>
    <x v="0"/>
    <x v="5"/>
    <x v="9"/>
    <n v="298"/>
    <n v="1"/>
    <x v="1"/>
  </r>
  <r>
    <s v="C5840"/>
    <x v="2"/>
    <x v="1"/>
    <x v="2"/>
    <d v="2024-10-15T00:00:00"/>
    <s v="O9840"/>
    <d v="2024-10-21T00:00:00"/>
    <x v="3"/>
    <x v="4"/>
    <x v="3"/>
    <n v="2"/>
    <n v="145.57"/>
    <n v="291.14"/>
    <x v="1"/>
    <n v="44"/>
    <d v="2025-04-22T00:00:00"/>
    <n v="412"/>
    <x v="1"/>
    <n v="3"/>
    <d v="2025-05-14T00:00:00"/>
    <x v="2"/>
    <x v="5"/>
    <x v="9"/>
    <n v="189"/>
    <n v="0"/>
    <x v="1"/>
  </r>
  <r>
    <s v="C2825"/>
    <x v="1"/>
    <x v="2"/>
    <x v="0"/>
    <d v="2023-10-18T00:00:00"/>
    <s v="O6825"/>
    <d v="2024-10-21T00:00:00"/>
    <x v="3"/>
    <x v="0"/>
    <x v="2"/>
    <n v="3"/>
    <n v="84.796666666666667"/>
    <n v="254.39"/>
    <x v="0"/>
    <n v="22"/>
    <d v="2025-03-26T00:00:00"/>
    <n v="246"/>
    <x v="1"/>
    <n v="4"/>
    <d v="2024-01-11T00:00:00"/>
    <x v="2"/>
    <x v="5"/>
    <x v="9"/>
    <n v="525"/>
    <n v="0"/>
    <x v="1"/>
  </r>
  <r>
    <s v="C5226"/>
    <x v="1"/>
    <x v="2"/>
    <x v="2"/>
    <d v="2024-10-26T00:00:00"/>
    <s v="O9226"/>
    <d v="2024-10-21T00:00:00"/>
    <x v="2"/>
    <x v="2"/>
    <x v="3"/>
    <n v="3"/>
    <n v="256.07"/>
    <n v="768.21"/>
    <x v="0"/>
    <n v="4"/>
    <d v="2025-06-07T00:00:00"/>
    <n v="471"/>
    <x v="1"/>
    <n v="5"/>
    <d v="2025-07-06T00:00:00"/>
    <x v="2"/>
    <x v="5"/>
    <x v="9"/>
    <n v="224"/>
    <n v="0"/>
    <x v="1"/>
  </r>
  <r>
    <s v="C1939"/>
    <x v="2"/>
    <x v="2"/>
    <x v="2"/>
    <d v="2023-10-20T00:00:00"/>
    <s v="O5939"/>
    <d v="2024-10-21T00:00:00"/>
    <x v="3"/>
    <x v="1"/>
    <x v="1"/>
    <n v="4"/>
    <n v="336.90249999999997"/>
    <n v="1347.61"/>
    <x v="2"/>
    <n v="15"/>
    <d v="2024-12-18T00:00:00"/>
    <n v="55"/>
    <x v="1"/>
    <n v="5"/>
    <d v="2025-06-20T00:00:00"/>
    <x v="0"/>
    <x v="5"/>
    <x v="9"/>
    <n v="425"/>
    <n v="0"/>
    <x v="1"/>
  </r>
  <r>
    <s v="C6951"/>
    <x v="2"/>
    <x v="2"/>
    <x v="0"/>
    <d v="2024-08-08T00:00:00"/>
    <s v="O10951"/>
    <d v="2024-10-22T00:00:00"/>
    <x v="3"/>
    <x v="4"/>
    <x v="3"/>
    <n v="1"/>
    <n v="381.25"/>
    <n v="381.25"/>
    <x v="0"/>
    <n v="2"/>
    <d v="2024-08-10T00:00:00"/>
    <n v="336"/>
    <x v="1"/>
    <n v="5"/>
    <d v="2025-02-04T00:00:00"/>
    <x v="2"/>
    <x v="6"/>
    <x v="9"/>
    <n v="2"/>
    <n v="0"/>
    <x v="1"/>
  </r>
  <r>
    <s v="C5202"/>
    <x v="0"/>
    <x v="2"/>
    <x v="0"/>
    <d v="2023-12-22T00:00:00"/>
    <s v="O9202"/>
    <d v="2024-10-22T00:00:00"/>
    <x v="1"/>
    <x v="3"/>
    <x v="0"/>
    <n v="3"/>
    <n v="424.77"/>
    <n v="1274.31"/>
    <x v="0"/>
    <n v="29"/>
    <d v="2024-12-29T00:00:00"/>
    <n v="356"/>
    <x v="0"/>
    <n v="4"/>
    <d v="2024-11-17T00:00:00"/>
    <x v="0"/>
    <x v="6"/>
    <x v="9"/>
    <n v="373"/>
    <n v="1"/>
    <x v="1"/>
  </r>
  <r>
    <s v="C5780"/>
    <x v="2"/>
    <x v="2"/>
    <x v="4"/>
    <d v="2024-10-18T00:00:00"/>
    <s v="O9780"/>
    <d v="2024-10-22T00:00:00"/>
    <x v="1"/>
    <x v="0"/>
    <x v="2"/>
    <n v="5"/>
    <n v="257.16199999999998"/>
    <n v="1285.81"/>
    <x v="0"/>
    <n v="25"/>
    <d v="2025-04-26T00:00:00"/>
    <n v="382"/>
    <x v="0"/>
    <n v="3"/>
    <d v="2024-12-15T00:00:00"/>
    <x v="1"/>
    <x v="6"/>
    <x v="9"/>
    <n v="190"/>
    <n v="1"/>
    <x v="1"/>
  </r>
  <r>
    <s v="C4514"/>
    <x v="1"/>
    <x v="1"/>
    <x v="1"/>
    <d v="2023-09-16T00:00:00"/>
    <s v="O8514"/>
    <d v="2024-10-22T00:00:00"/>
    <x v="4"/>
    <x v="4"/>
    <x v="1"/>
    <n v="3"/>
    <n v="461.55"/>
    <n v="1384.65"/>
    <x v="2"/>
    <n v="23"/>
    <d v="2024-12-17T00:00:00"/>
    <n v="274"/>
    <x v="0"/>
    <n v="3"/>
    <d v="2025-07-03T00:00:00"/>
    <x v="0"/>
    <x v="6"/>
    <x v="9"/>
    <n v="458"/>
    <n v="1"/>
    <x v="1"/>
  </r>
  <r>
    <s v="C6742"/>
    <x v="2"/>
    <x v="0"/>
    <x v="0"/>
    <d v="2024-04-09T00:00:00"/>
    <s v="O10742"/>
    <d v="2024-10-22T00:00:00"/>
    <x v="2"/>
    <x v="3"/>
    <x v="1"/>
    <n v="3"/>
    <n v="96.913333333333341"/>
    <n v="290.74"/>
    <x v="1"/>
    <n v="40"/>
    <d v="2024-10-28T00:00:00"/>
    <n v="268"/>
    <x v="1"/>
    <n v="1"/>
    <d v="2024-07-09T00:00:00"/>
    <x v="1"/>
    <x v="6"/>
    <x v="9"/>
    <n v="202"/>
    <n v="0"/>
    <x v="1"/>
  </r>
  <r>
    <s v="C3319"/>
    <x v="2"/>
    <x v="2"/>
    <x v="3"/>
    <d v="2024-04-12T00:00:00"/>
    <s v="O7319"/>
    <d v="2024-10-22T00:00:00"/>
    <x v="3"/>
    <x v="2"/>
    <x v="0"/>
    <n v="5"/>
    <n v="293.54000000000002"/>
    <n v="1467.7"/>
    <x v="2"/>
    <n v="17"/>
    <d v="2024-03-09T00:00:00"/>
    <n v="466"/>
    <x v="1"/>
    <n v="4"/>
    <d v="2025-10-05T00:00:00"/>
    <x v="0"/>
    <x v="6"/>
    <x v="9"/>
    <n v="-34"/>
    <n v="0"/>
    <x v="1"/>
  </r>
  <r>
    <s v="C5367"/>
    <x v="2"/>
    <x v="1"/>
    <x v="2"/>
    <d v="2025-07-03T00:00:00"/>
    <s v="O9367"/>
    <d v="2024-10-22T00:00:00"/>
    <x v="2"/>
    <x v="3"/>
    <x v="1"/>
    <n v="2"/>
    <n v="223.35"/>
    <n v="446.7"/>
    <x v="2"/>
    <n v="44"/>
    <d v="2025-03-13T00:00:00"/>
    <n v="298"/>
    <x v="1"/>
    <n v="5"/>
    <d v="2025-01-29T00:00:00"/>
    <x v="1"/>
    <x v="6"/>
    <x v="9"/>
    <n v="-112"/>
    <n v="0"/>
    <x v="1"/>
  </r>
  <r>
    <s v="C1325"/>
    <x v="1"/>
    <x v="2"/>
    <x v="2"/>
    <d v="2025-07-19T00:00:00"/>
    <s v="O5325"/>
    <d v="2024-10-22T00:00:00"/>
    <x v="1"/>
    <x v="2"/>
    <x v="4"/>
    <n v="1"/>
    <n v="642.54999999999995"/>
    <n v="642.54999999999995"/>
    <x v="2"/>
    <n v="17"/>
    <d v="2024-09-11T00:00:00"/>
    <n v="236"/>
    <x v="0"/>
    <n v="1"/>
    <d v="2025-12-08T00:00:00"/>
    <x v="2"/>
    <x v="6"/>
    <x v="9"/>
    <n v="-311"/>
    <n v="1"/>
    <x v="1"/>
  </r>
  <r>
    <s v="C5829"/>
    <x v="1"/>
    <x v="2"/>
    <x v="1"/>
    <d v="2023-09-16T00:00:00"/>
    <s v="O9829"/>
    <d v="2024-10-22T00:00:00"/>
    <x v="3"/>
    <x v="0"/>
    <x v="2"/>
    <n v="3"/>
    <n v="268.87"/>
    <n v="806.61"/>
    <x v="2"/>
    <n v="28"/>
    <d v="2024-12-16T00:00:00"/>
    <n v="347"/>
    <x v="1"/>
    <n v="1"/>
    <d v="2025-02-03T00:00:00"/>
    <x v="0"/>
    <x v="6"/>
    <x v="9"/>
    <n v="457"/>
    <n v="0"/>
    <x v="1"/>
  </r>
  <r>
    <s v="C6624"/>
    <x v="1"/>
    <x v="0"/>
    <x v="1"/>
    <d v="2025-07-06T00:00:00"/>
    <s v="O10624"/>
    <d v="2024-10-22T00:00:00"/>
    <x v="2"/>
    <x v="4"/>
    <x v="3"/>
    <n v="3"/>
    <n v="437.04666666666668"/>
    <n v="1311.14"/>
    <x v="2"/>
    <n v="16"/>
    <d v="2024-08-25T00:00:00"/>
    <n v="24"/>
    <x v="0"/>
    <n v="5"/>
    <d v="2025-11-05T00:00:00"/>
    <x v="0"/>
    <x v="6"/>
    <x v="9"/>
    <n v="-315"/>
    <n v="1"/>
    <x v="1"/>
  </r>
  <r>
    <s v="C3685"/>
    <x v="0"/>
    <x v="2"/>
    <x v="0"/>
    <d v="2023-09-12T00:00:00"/>
    <s v="O7685"/>
    <d v="2024-10-23T00:00:00"/>
    <x v="0"/>
    <x v="0"/>
    <x v="0"/>
    <n v="5"/>
    <n v="236.10599999999999"/>
    <n v="1180.53"/>
    <x v="2"/>
    <n v="10"/>
    <d v="2024-10-27T00:00:00"/>
    <n v="138"/>
    <x v="1"/>
    <n v="3"/>
    <d v="2025-04-03T00:00:00"/>
    <x v="0"/>
    <x v="0"/>
    <x v="9"/>
    <n v="411"/>
    <n v="0"/>
    <x v="1"/>
  </r>
  <r>
    <s v="C6992"/>
    <x v="2"/>
    <x v="2"/>
    <x v="1"/>
    <d v="2024-02-25T00:00:00"/>
    <s v="O10992"/>
    <d v="2024-10-23T00:00:00"/>
    <x v="0"/>
    <x v="1"/>
    <x v="1"/>
    <n v="2"/>
    <n v="383.935"/>
    <n v="767.87"/>
    <x v="2"/>
    <n v="25"/>
    <d v="2025-12-04T00:00:00"/>
    <n v="188"/>
    <x v="1"/>
    <n v="2"/>
    <d v="2024-08-22T00:00:00"/>
    <x v="0"/>
    <x v="0"/>
    <x v="9"/>
    <n v="648"/>
    <n v="0"/>
    <x v="1"/>
  </r>
  <r>
    <s v="C4077"/>
    <x v="2"/>
    <x v="2"/>
    <x v="2"/>
    <d v="2024-03-10T00:00:00"/>
    <s v="O8077"/>
    <d v="2024-10-23T00:00:00"/>
    <x v="3"/>
    <x v="1"/>
    <x v="3"/>
    <n v="1"/>
    <n v="392.44"/>
    <n v="392.44"/>
    <x v="2"/>
    <n v="23"/>
    <d v="2025-05-24T00:00:00"/>
    <n v="152"/>
    <x v="0"/>
    <n v="4"/>
    <d v="2025-08-15T00:00:00"/>
    <x v="0"/>
    <x v="0"/>
    <x v="9"/>
    <n v="440"/>
    <n v="1"/>
    <x v="1"/>
  </r>
  <r>
    <s v="C5107"/>
    <x v="1"/>
    <x v="2"/>
    <x v="2"/>
    <d v="2024-10-30T00:00:00"/>
    <s v="O9107"/>
    <d v="2024-10-23T00:00:00"/>
    <x v="3"/>
    <x v="0"/>
    <x v="0"/>
    <n v="5"/>
    <n v="291.62"/>
    <n v="1458.1"/>
    <x v="1"/>
    <n v="6"/>
    <d v="2024-10-20T00:00:00"/>
    <n v="320"/>
    <x v="0"/>
    <n v="1"/>
    <d v="2025-11-05T00:00:00"/>
    <x v="1"/>
    <x v="0"/>
    <x v="9"/>
    <n v="-10"/>
    <n v="1"/>
    <x v="1"/>
  </r>
  <r>
    <s v="C4149"/>
    <x v="0"/>
    <x v="2"/>
    <x v="1"/>
    <d v="2023-12-29T00:00:00"/>
    <s v="O8149"/>
    <d v="2024-10-23T00:00:00"/>
    <x v="1"/>
    <x v="1"/>
    <x v="4"/>
    <n v="4"/>
    <n v="108.10250000000001"/>
    <n v="432.41"/>
    <x v="0"/>
    <n v="47"/>
    <d v="2025-03-14T00:00:00"/>
    <n v="346"/>
    <x v="1"/>
    <n v="5"/>
    <d v="2024-09-29T00:00:00"/>
    <x v="1"/>
    <x v="0"/>
    <x v="9"/>
    <n v="441"/>
    <n v="0"/>
    <x v="1"/>
  </r>
  <r>
    <s v="C6598"/>
    <x v="1"/>
    <x v="0"/>
    <x v="4"/>
    <d v="2025-05-17T00:00:00"/>
    <s v="O10598"/>
    <d v="2024-10-23T00:00:00"/>
    <x v="1"/>
    <x v="4"/>
    <x v="2"/>
    <n v="4"/>
    <n v="166.3425"/>
    <n v="665.37"/>
    <x v="2"/>
    <n v="9"/>
    <d v="2024-01-09T00:00:00"/>
    <n v="63"/>
    <x v="0"/>
    <n v="3"/>
    <d v="2024-02-09T00:00:00"/>
    <x v="1"/>
    <x v="0"/>
    <x v="9"/>
    <n v="-494"/>
    <n v="1"/>
    <x v="1"/>
  </r>
  <r>
    <s v="C2805"/>
    <x v="0"/>
    <x v="1"/>
    <x v="3"/>
    <d v="2025-03-28T00:00:00"/>
    <s v="O6805"/>
    <d v="2024-10-23T00:00:00"/>
    <x v="0"/>
    <x v="0"/>
    <x v="0"/>
    <n v="5"/>
    <n v="137.77799999999999"/>
    <n v="688.89"/>
    <x v="2"/>
    <n v="13"/>
    <d v="2025-01-16T00:00:00"/>
    <n v="207"/>
    <x v="0"/>
    <n v="2"/>
    <d v="2025-01-03T00:00:00"/>
    <x v="2"/>
    <x v="0"/>
    <x v="9"/>
    <n v="-71"/>
    <n v="1"/>
    <x v="1"/>
  </r>
  <r>
    <s v="C3485"/>
    <x v="2"/>
    <x v="2"/>
    <x v="2"/>
    <d v="2023-09-29T00:00:00"/>
    <s v="O7485"/>
    <d v="2024-10-23T00:00:00"/>
    <x v="3"/>
    <x v="4"/>
    <x v="0"/>
    <n v="4"/>
    <n v="159.05000000000001"/>
    <n v="636.20000000000005"/>
    <x v="1"/>
    <n v="27"/>
    <d v="2024-12-18T00:00:00"/>
    <n v="205"/>
    <x v="0"/>
    <n v="1"/>
    <d v="2025-08-03T00:00:00"/>
    <x v="0"/>
    <x v="0"/>
    <x v="9"/>
    <n v="446"/>
    <n v="1"/>
    <x v="1"/>
  </r>
  <r>
    <s v="C1772"/>
    <x v="2"/>
    <x v="1"/>
    <x v="1"/>
    <d v="2024-10-29T00:00:00"/>
    <s v="O5772"/>
    <d v="2024-10-24T00:00:00"/>
    <x v="0"/>
    <x v="2"/>
    <x v="3"/>
    <n v="5"/>
    <n v="232.93600000000001"/>
    <n v="1164.68"/>
    <x v="0"/>
    <n v="35"/>
    <d v="2024-09-17T00:00:00"/>
    <n v="289"/>
    <x v="1"/>
    <n v="4"/>
    <d v="2025-03-19T00:00:00"/>
    <x v="0"/>
    <x v="1"/>
    <x v="9"/>
    <n v="-42"/>
    <n v="0"/>
    <x v="1"/>
  </r>
  <r>
    <s v="C2347"/>
    <x v="1"/>
    <x v="1"/>
    <x v="3"/>
    <d v="2024-07-15T00:00:00"/>
    <s v="O6347"/>
    <d v="2024-10-24T00:00:00"/>
    <x v="0"/>
    <x v="1"/>
    <x v="0"/>
    <n v="3"/>
    <n v="460.09999999999997"/>
    <n v="1380.3"/>
    <x v="2"/>
    <n v="17"/>
    <d v="2024-12-22T00:00:00"/>
    <n v="383"/>
    <x v="0"/>
    <n v="5"/>
    <d v="2025-01-01T00:00:00"/>
    <x v="0"/>
    <x v="1"/>
    <x v="9"/>
    <n v="160"/>
    <n v="1"/>
    <x v="1"/>
  </r>
  <r>
    <s v="C1899"/>
    <x v="2"/>
    <x v="1"/>
    <x v="4"/>
    <d v="2025-07-15T00:00:00"/>
    <s v="O5899"/>
    <d v="2024-10-24T00:00:00"/>
    <x v="4"/>
    <x v="0"/>
    <x v="2"/>
    <n v="2"/>
    <n v="424.63499999999999"/>
    <n v="849.27"/>
    <x v="0"/>
    <n v="26"/>
    <d v="2024-10-19T00:00:00"/>
    <n v="177"/>
    <x v="1"/>
    <n v="5"/>
    <d v="2024-03-12T00:00:00"/>
    <x v="0"/>
    <x v="1"/>
    <x v="9"/>
    <n v="-269"/>
    <n v="0"/>
    <x v="1"/>
  </r>
  <r>
    <s v="C6441"/>
    <x v="0"/>
    <x v="1"/>
    <x v="0"/>
    <d v="2024-07-27T00:00:00"/>
    <s v="O10441"/>
    <d v="2024-10-24T00:00:00"/>
    <x v="3"/>
    <x v="0"/>
    <x v="4"/>
    <n v="4"/>
    <n v="299.78750000000002"/>
    <n v="1199.1500000000001"/>
    <x v="0"/>
    <n v="9"/>
    <d v="2025-06-08T00:00:00"/>
    <n v="305"/>
    <x v="1"/>
    <n v="2"/>
    <d v="2024-10-18T00:00:00"/>
    <x v="1"/>
    <x v="1"/>
    <x v="9"/>
    <n v="316"/>
    <n v="0"/>
    <x v="1"/>
  </r>
  <r>
    <s v="C6521"/>
    <x v="0"/>
    <x v="2"/>
    <x v="3"/>
    <d v="2024-09-18T00:00:00"/>
    <s v="O10521"/>
    <d v="2024-10-24T00:00:00"/>
    <x v="1"/>
    <x v="4"/>
    <x v="4"/>
    <n v="2"/>
    <n v="196.595"/>
    <n v="393.19"/>
    <x v="0"/>
    <n v="30"/>
    <d v="2025-02-18T00:00:00"/>
    <n v="16"/>
    <x v="1"/>
    <n v="1"/>
    <d v="2025-05-25T00:00:00"/>
    <x v="2"/>
    <x v="1"/>
    <x v="9"/>
    <n v="153"/>
    <n v="0"/>
    <x v="1"/>
  </r>
  <r>
    <s v="C6083"/>
    <x v="2"/>
    <x v="2"/>
    <x v="0"/>
    <d v="2025-12-05T00:00:00"/>
    <s v="O10083"/>
    <d v="2024-10-24T00:00:00"/>
    <x v="1"/>
    <x v="3"/>
    <x v="0"/>
    <n v="1"/>
    <n v="1252.53"/>
    <n v="1252.53"/>
    <x v="2"/>
    <n v="6"/>
    <d v="2025-08-05T00:00:00"/>
    <n v="268"/>
    <x v="0"/>
    <n v="2"/>
    <d v="2025-05-13T00:00:00"/>
    <x v="0"/>
    <x v="1"/>
    <x v="9"/>
    <n v="-122"/>
    <n v="1"/>
    <x v="1"/>
  </r>
  <r>
    <s v="C1821"/>
    <x v="2"/>
    <x v="0"/>
    <x v="1"/>
    <d v="2024-08-28T00:00:00"/>
    <s v="O5821"/>
    <d v="2024-10-25T00:00:00"/>
    <x v="4"/>
    <x v="1"/>
    <x v="0"/>
    <n v="2"/>
    <n v="315.13499999999999"/>
    <n v="630.27"/>
    <x v="1"/>
    <n v="5"/>
    <d v="2025-05-02T00:00:00"/>
    <n v="475"/>
    <x v="1"/>
    <n v="1"/>
    <d v="2025-04-05T00:00:00"/>
    <x v="0"/>
    <x v="2"/>
    <x v="9"/>
    <n v="247"/>
    <n v="0"/>
    <x v="1"/>
  </r>
  <r>
    <s v="C3736"/>
    <x v="1"/>
    <x v="2"/>
    <x v="0"/>
    <d v="2023-09-24T00:00:00"/>
    <s v="O7736"/>
    <d v="2024-10-25T00:00:00"/>
    <x v="1"/>
    <x v="1"/>
    <x v="1"/>
    <n v="4"/>
    <n v="39.265000000000001"/>
    <n v="157.06"/>
    <x v="0"/>
    <n v="8"/>
    <d v="2024-04-10T00:00:00"/>
    <n v="157"/>
    <x v="1"/>
    <n v="4"/>
    <d v="2024-09-26T00:00:00"/>
    <x v="0"/>
    <x v="2"/>
    <x v="9"/>
    <n v="199"/>
    <n v="0"/>
    <x v="1"/>
  </r>
  <r>
    <s v="C1539"/>
    <x v="0"/>
    <x v="0"/>
    <x v="0"/>
    <d v="2025-10-06T00:00:00"/>
    <s v="O5539"/>
    <d v="2024-10-25T00:00:00"/>
    <x v="1"/>
    <x v="4"/>
    <x v="4"/>
    <n v="4"/>
    <n v="301.73750000000001"/>
    <n v="1206.95"/>
    <x v="1"/>
    <n v="25"/>
    <d v="2025-07-19T00:00:00"/>
    <n v="166"/>
    <x v="0"/>
    <n v="2"/>
    <d v="2024-10-24T00:00:00"/>
    <x v="0"/>
    <x v="2"/>
    <x v="9"/>
    <n v="-79"/>
    <n v="1"/>
    <x v="1"/>
  </r>
  <r>
    <s v="C4156"/>
    <x v="1"/>
    <x v="0"/>
    <x v="3"/>
    <d v="2025-04-28T00:00:00"/>
    <s v="O8156"/>
    <d v="2024-10-25T00:00:00"/>
    <x v="4"/>
    <x v="1"/>
    <x v="3"/>
    <n v="1"/>
    <n v="698.92"/>
    <n v="698.92"/>
    <x v="2"/>
    <n v="2"/>
    <d v="2024-01-10T00:00:00"/>
    <n v="465"/>
    <x v="0"/>
    <n v="1"/>
    <d v="2024-12-14T00:00:00"/>
    <x v="0"/>
    <x v="2"/>
    <x v="9"/>
    <n v="-474"/>
    <n v="1"/>
    <x v="1"/>
  </r>
  <r>
    <s v="C6431"/>
    <x v="1"/>
    <x v="0"/>
    <x v="2"/>
    <d v="2023-01-09T00:00:00"/>
    <s v="O10431"/>
    <d v="2024-10-25T00:00:00"/>
    <x v="1"/>
    <x v="0"/>
    <x v="3"/>
    <n v="2"/>
    <n v="164.88499999999999"/>
    <n v="329.77"/>
    <x v="0"/>
    <n v="26"/>
    <d v="2024-09-22T00:00:00"/>
    <n v="467"/>
    <x v="0"/>
    <n v="2"/>
    <d v="2025-01-29T00:00:00"/>
    <x v="1"/>
    <x v="2"/>
    <x v="9"/>
    <n v="622"/>
    <n v="1"/>
    <x v="1"/>
  </r>
  <r>
    <s v="C1457"/>
    <x v="0"/>
    <x v="2"/>
    <x v="4"/>
    <d v="2025-02-15T00:00:00"/>
    <s v="O5457"/>
    <d v="2024-10-26T00:00:00"/>
    <x v="4"/>
    <x v="0"/>
    <x v="3"/>
    <n v="5"/>
    <n v="288.40199999999999"/>
    <n v="1442.01"/>
    <x v="2"/>
    <n v="28"/>
    <d v="2024-09-16T00:00:00"/>
    <n v="173"/>
    <x v="0"/>
    <n v="4"/>
    <d v="2025-01-19T00:00:00"/>
    <x v="0"/>
    <x v="3"/>
    <x v="9"/>
    <n v="-152"/>
    <n v="1"/>
    <x v="1"/>
  </r>
  <r>
    <s v="C5316"/>
    <x v="1"/>
    <x v="2"/>
    <x v="1"/>
    <d v="2024-08-17T00:00:00"/>
    <s v="O9316"/>
    <d v="2024-10-26T00:00:00"/>
    <x v="0"/>
    <x v="1"/>
    <x v="4"/>
    <n v="4"/>
    <n v="248.19"/>
    <n v="992.76"/>
    <x v="0"/>
    <n v="23"/>
    <d v="2025-06-15T00:00:00"/>
    <n v="384"/>
    <x v="1"/>
    <n v="4"/>
    <d v="2025-05-24T00:00:00"/>
    <x v="2"/>
    <x v="3"/>
    <x v="9"/>
    <n v="302"/>
    <n v="0"/>
    <x v="1"/>
  </r>
  <r>
    <s v="C5918"/>
    <x v="2"/>
    <x v="1"/>
    <x v="0"/>
    <d v="2024-12-23T00:00:00"/>
    <s v="O9918"/>
    <d v="2024-10-26T00:00:00"/>
    <x v="0"/>
    <x v="0"/>
    <x v="1"/>
    <n v="1"/>
    <n v="974.42"/>
    <n v="974.42"/>
    <x v="2"/>
    <n v="40"/>
    <d v="2025-08-03T00:00:00"/>
    <n v="307"/>
    <x v="1"/>
    <n v="5"/>
    <d v="2025-02-17T00:00:00"/>
    <x v="2"/>
    <x v="3"/>
    <x v="9"/>
    <n v="223"/>
    <n v="0"/>
    <x v="1"/>
  </r>
  <r>
    <s v="C5028"/>
    <x v="2"/>
    <x v="2"/>
    <x v="0"/>
    <d v="2023-09-28T00:00:00"/>
    <s v="O9028"/>
    <d v="2024-10-26T00:00:00"/>
    <x v="2"/>
    <x v="0"/>
    <x v="0"/>
    <n v="1"/>
    <n v="275.52999999999997"/>
    <n v="275.52999999999997"/>
    <x v="0"/>
    <n v="31"/>
    <d v="2025-05-26T00:00:00"/>
    <n v="220"/>
    <x v="0"/>
    <n v="4"/>
    <d v="2024-08-12T00:00:00"/>
    <x v="2"/>
    <x v="3"/>
    <x v="9"/>
    <n v="606"/>
    <n v="1"/>
    <x v="1"/>
  </r>
  <r>
    <s v="C4089"/>
    <x v="1"/>
    <x v="0"/>
    <x v="3"/>
    <d v="2023-11-09T00:00:00"/>
    <s v="O8089"/>
    <d v="2024-10-26T00:00:00"/>
    <x v="3"/>
    <x v="1"/>
    <x v="0"/>
    <n v="4"/>
    <n v="248.25749999999999"/>
    <n v="993.03"/>
    <x v="0"/>
    <n v="23"/>
    <d v="2025-07-27T00:00:00"/>
    <n v="419"/>
    <x v="0"/>
    <n v="1"/>
    <d v="2025-02-21T00:00:00"/>
    <x v="2"/>
    <x v="3"/>
    <x v="9"/>
    <n v="626"/>
    <n v="1"/>
    <x v="1"/>
  </r>
  <r>
    <s v="C4034"/>
    <x v="0"/>
    <x v="2"/>
    <x v="0"/>
    <d v="2024-06-30T00:00:00"/>
    <s v="O8034"/>
    <d v="2024-10-27T00:00:00"/>
    <x v="2"/>
    <x v="1"/>
    <x v="0"/>
    <n v="2"/>
    <n v="499.36"/>
    <n v="998.72"/>
    <x v="0"/>
    <n v="13"/>
    <d v="2024-11-16T00:00:00"/>
    <n v="229"/>
    <x v="1"/>
    <n v="1"/>
    <d v="2025-09-05T00:00:00"/>
    <x v="0"/>
    <x v="4"/>
    <x v="9"/>
    <n v="139"/>
    <n v="0"/>
    <x v="1"/>
  </r>
  <r>
    <s v="C5595"/>
    <x v="1"/>
    <x v="0"/>
    <x v="4"/>
    <d v="2025-02-25T00:00:00"/>
    <s v="O9595"/>
    <d v="2024-10-27T00:00:00"/>
    <x v="4"/>
    <x v="2"/>
    <x v="1"/>
    <n v="1"/>
    <n v="553.66"/>
    <n v="553.66"/>
    <x v="2"/>
    <n v="8"/>
    <d v="2024-09-11T00:00:00"/>
    <n v="440"/>
    <x v="0"/>
    <n v="2"/>
    <d v="2025-05-02T00:00:00"/>
    <x v="0"/>
    <x v="4"/>
    <x v="9"/>
    <n v="-167"/>
    <n v="1"/>
    <x v="1"/>
  </r>
  <r>
    <s v="C5636"/>
    <x v="0"/>
    <x v="1"/>
    <x v="1"/>
    <d v="2023-08-27T00:00:00"/>
    <s v="O9636"/>
    <d v="2024-10-27T00:00:00"/>
    <x v="2"/>
    <x v="2"/>
    <x v="2"/>
    <n v="3"/>
    <n v="119.57"/>
    <n v="358.71"/>
    <x v="2"/>
    <n v="12"/>
    <d v="2025-04-24T00:00:00"/>
    <n v="219"/>
    <x v="0"/>
    <n v="3"/>
    <d v="2025-10-02T00:00:00"/>
    <x v="0"/>
    <x v="4"/>
    <x v="9"/>
    <n v="606"/>
    <n v="1"/>
    <x v="1"/>
  </r>
  <r>
    <s v="C5686"/>
    <x v="1"/>
    <x v="2"/>
    <x v="3"/>
    <d v="2024-11-29T00:00:00"/>
    <s v="O9686"/>
    <d v="2024-10-27T00:00:00"/>
    <x v="4"/>
    <x v="1"/>
    <x v="1"/>
    <n v="1"/>
    <n v="1108.4100000000001"/>
    <n v="1108.4100000000001"/>
    <x v="2"/>
    <n v="27"/>
    <d v="2024-09-19T00:00:00"/>
    <n v="128"/>
    <x v="0"/>
    <n v="3"/>
    <d v="2024-10-23T00:00:00"/>
    <x v="2"/>
    <x v="4"/>
    <x v="9"/>
    <n v="-71"/>
    <n v="1"/>
    <x v="1"/>
  </r>
  <r>
    <s v="C1619"/>
    <x v="2"/>
    <x v="1"/>
    <x v="2"/>
    <d v="2024-07-11T00:00:00"/>
    <s v="O5619"/>
    <d v="2024-10-27T00:00:00"/>
    <x v="0"/>
    <x v="1"/>
    <x v="0"/>
    <n v="2"/>
    <n v="697.40499999999997"/>
    <n v="1394.81"/>
    <x v="0"/>
    <n v="50"/>
    <d v="2024-08-09T00:00:00"/>
    <n v="158"/>
    <x v="0"/>
    <n v="5"/>
    <d v="2024-02-11T00:00:00"/>
    <x v="1"/>
    <x v="4"/>
    <x v="9"/>
    <n v="29"/>
    <n v="1"/>
    <x v="1"/>
  </r>
  <r>
    <s v="C4214"/>
    <x v="1"/>
    <x v="2"/>
    <x v="1"/>
    <d v="2024-01-06T00:00:00"/>
    <s v="O8214"/>
    <d v="2024-10-27T00:00:00"/>
    <x v="4"/>
    <x v="1"/>
    <x v="4"/>
    <n v="2"/>
    <n v="357.685"/>
    <n v="715.37"/>
    <x v="1"/>
    <n v="43"/>
    <d v="2025-11-07T00:00:00"/>
    <n v="435"/>
    <x v="1"/>
    <n v="4"/>
    <d v="2024-09-22T00:00:00"/>
    <x v="1"/>
    <x v="4"/>
    <x v="9"/>
    <n v="671"/>
    <n v="0"/>
    <x v="1"/>
  </r>
  <r>
    <s v="C6561"/>
    <x v="0"/>
    <x v="2"/>
    <x v="0"/>
    <d v="2024-07-11T00:00:00"/>
    <s v="O10561"/>
    <d v="2024-10-27T00:00:00"/>
    <x v="0"/>
    <x v="2"/>
    <x v="2"/>
    <n v="3"/>
    <n v="64.146666666666661"/>
    <n v="192.44"/>
    <x v="1"/>
    <n v="33"/>
    <d v="2025-06-23T00:00:00"/>
    <n v="494"/>
    <x v="1"/>
    <n v="5"/>
    <d v="2024-10-22T00:00:00"/>
    <x v="1"/>
    <x v="4"/>
    <x v="9"/>
    <n v="347"/>
    <n v="0"/>
    <x v="1"/>
  </r>
  <r>
    <s v="C3938"/>
    <x v="0"/>
    <x v="2"/>
    <x v="0"/>
    <d v="2025-01-18T00:00:00"/>
    <s v="O7938"/>
    <d v="2024-10-27T00:00:00"/>
    <x v="3"/>
    <x v="2"/>
    <x v="3"/>
    <n v="1"/>
    <n v="1016.54"/>
    <n v="1016.54"/>
    <x v="0"/>
    <n v="23"/>
    <d v="2024-08-09T00:00:00"/>
    <n v="379"/>
    <x v="1"/>
    <n v="2"/>
    <d v="2025-12-08T00:00:00"/>
    <x v="2"/>
    <x v="4"/>
    <x v="9"/>
    <n v="-162"/>
    <n v="0"/>
    <x v="1"/>
  </r>
  <r>
    <s v="C4410"/>
    <x v="2"/>
    <x v="0"/>
    <x v="2"/>
    <d v="2024-01-06T00:00:00"/>
    <s v="O8410"/>
    <d v="2024-10-27T00:00:00"/>
    <x v="4"/>
    <x v="1"/>
    <x v="0"/>
    <n v="5"/>
    <n v="169.61799999999999"/>
    <n v="848.09"/>
    <x v="2"/>
    <n v="35"/>
    <d v="2025-05-20T00:00:00"/>
    <n v="75"/>
    <x v="1"/>
    <n v="5"/>
    <d v="2024-09-10T00:00:00"/>
    <x v="1"/>
    <x v="4"/>
    <x v="9"/>
    <n v="500"/>
    <n v="0"/>
    <x v="1"/>
  </r>
  <r>
    <s v="C2661"/>
    <x v="1"/>
    <x v="2"/>
    <x v="2"/>
    <d v="2024-12-12T00:00:00"/>
    <s v="O6661"/>
    <d v="2024-10-27T00:00:00"/>
    <x v="0"/>
    <x v="3"/>
    <x v="3"/>
    <n v="1"/>
    <n v="298.89"/>
    <n v="298.89"/>
    <x v="2"/>
    <n v="20"/>
    <d v="2025-02-07T00:00:00"/>
    <n v="207"/>
    <x v="0"/>
    <n v="3"/>
    <d v="2024-10-14T00:00:00"/>
    <x v="1"/>
    <x v="4"/>
    <x v="9"/>
    <n v="57"/>
    <n v="1"/>
    <x v="1"/>
  </r>
  <r>
    <s v="C6641"/>
    <x v="1"/>
    <x v="1"/>
    <x v="1"/>
    <d v="2023-01-10T00:00:00"/>
    <s v="O10641"/>
    <d v="2024-10-27T00:00:00"/>
    <x v="3"/>
    <x v="2"/>
    <x v="2"/>
    <n v="2"/>
    <n v="673.78499999999997"/>
    <n v="1347.57"/>
    <x v="2"/>
    <n v="26"/>
    <d v="2024-05-10T00:00:00"/>
    <n v="196"/>
    <x v="0"/>
    <n v="1"/>
    <d v="2025-04-29T00:00:00"/>
    <x v="0"/>
    <x v="4"/>
    <x v="9"/>
    <n v="486"/>
    <n v="1"/>
    <x v="1"/>
  </r>
  <r>
    <s v="C5826"/>
    <x v="0"/>
    <x v="0"/>
    <x v="0"/>
    <d v="2024-02-06T00:00:00"/>
    <s v="O9826"/>
    <d v="2024-10-27T00:00:00"/>
    <x v="4"/>
    <x v="4"/>
    <x v="2"/>
    <n v="5"/>
    <n v="86.417999999999992"/>
    <n v="432.09"/>
    <x v="2"/>
    <n v="7"/>
    <d v="2025-01-13T00:00:00"/>
    <n v="19"/>
    <x v="0"/>
    <n v="4"/>
    <d v="2024-09-22T00:00:00"/>
    <x v="2"/>
    <x v="4"/>
    <x v="9"/>
    <n v="342"/>
    <n v="1"/>
    <x v="1"/>
  </r>
  <r>
    <s v="C3106"/>
    <x v="2"/>
    <x v="0"/>
    <x v="4"/>
    <d v="2024-04-19T00:00:00"/>
    <s v="O7106"/>
    <d v="2024-10-28T00:00:00"/>
    <x v="0"/>
    <x v="0"/>
    <x v="1"/>
    <n v="2"/>
    <n v="624.42499999999995"/>
    <n v="1248.8499999999999"/>
    <x v="0"/>
    <n v="2"/>
    <d v="2024-10-14T00:00:00"/>
    <n v="368"/>
    <x v="1"/>
    <n v="4"/>
    <d v="2024-11-24T00:00:00"/>
    <x v="0"/>
    <x v="5"/>
    <x v="9"/>
    <n v="178"/>
    <n v="0"/>
    <x v="1"/>
  </r>
  <r>
    <s v="C4433"/>
    <x v="1"/>
    <x v="1"/>
    <x v="0"/>
    <d v="2024-07-15T00:00:00"/>
    <s v="O8433"/>
    <d v="2024-10-28T00:00:00"/>
    <x v="2"/>
    <x v="1"/>
    <x v="4"/>
    <n v="1"/>
    <n v="588.08000000000004"/>
    <n v="588.08000000000004"/>
    <x v="0"/>
    <n v="16"/>
    <d v="2024-03-11T00:00:00"/>
    <n v="107"/>
    <x v="0"/>
    <n v="4"/>
    <d v="2025-04-07T00:00:00"/>
    <x v="1"/>
    <x v="5"/>
    <x v="9"/>
    <n v="-126"/>
    <n v="1"/>
    <x v="1"/>
  </r>
  <r>
    <s v="C2124"/>
    <x v="0"/>
    <x v="2"/>
    <x v="3"/>
    <d v="2025-04-04T00:00:00"/>
    <s v="O6124"/>
    <d v="2024-10-28T00:00:00"/>
    <x v="0"/>
    <x v="1"/>
    <x v="3"/>
    <n v="4"/>
    <n v="103.7975"/>
    <n v="415.19"/>
    <x v="1"/>
    <n v="16"/>
    <d v="2025-03-20T00:00:00"/>
    <n v="201"/>
    <x v="0"/>
    <n v="3"/>
    <d v="2025-03-02T00:00:00"/>
    <x v="2"/>
    <x v="5"/>
    <x v="9"/>
    <n v="-15"/>
    <n v="1"/>
    <x v="1"/>
  </r>
  <r>
    <s v="C2092"/>
    <x v="2"/>
    <x v="1"/>
    <x v="4"/>
    <d v="2025-03-20T00:00:00"/>
    <s v="O6092"/>
    <d v="2024-10-28T00:00:00"/>
    <x v="2"/>
    <x v="4"/>
    <x v="1"/>
    <n v="5"/>
    <n v="35.730000000000004"/>
    <n v="178.65"/>
    <x v="0"/>
    <n v="14"/>
    <d v="2025-04-24T00:00:00"/>
    <n v="71"/>
    <x v="0"/>
    <n v="2"/>
    <d v="2024-11-22T00:00:00"/>
    <x v="1"/>
    <x v="5"/>
    <x v="9"/>
    <n v="35"/>
    <n v="1"/>
    <x v="1"/>
  </r>
  <r>
    <s v="C6451"/>
    <x v="1"/>
    <x v="0"/>
    <x v="0"/>
    <d v="2025-03-27T00:00:00"/>
    <s v="O10451"/>
    <d v="2024-10-28T00:00:00"/>
    <x v="0"/>
    <x v="4"/>
    <x v="0"/>
    <n v="5"/>
    <n v="36.513999999999996"/>
    <n v="182.57"/>
    <x v="0"/>
    <n v="50"/>
    <d v="2025-04-01T00:00:00"/>
    <n v="378"/>
    <x v="0"/>
    <n v="2"/>
    <d v="2025-04-25T00:00:00"/>
    <x v="1"/>
    <x v="5"/>
    <x v="9"/>
    <n v="5"/>
    <n v="1"/>
    <x v="1"/>
  </r>
  <r>
    <s v="C2444"/>
    <x v="0"/>
    <x v="2"/>
    <x v="3"/>
    <d v="2025-04-17T00:00:00"/>
    <s v="O6444"/>
    <d v="2024-10-28T00:00:00"/>
    <x v="1"/>
    <x v="4"/>
    <x v="4"/>
    <n v="1"/>
    <n v="1206.5"/>
    <n v="1206.5"/>
    <x v="0"/>
    <n v="37"/>
    <d v="2025-04-07T00:00:00"/>
    <n v="264"/>
    <x v="1"/>
    <n v="3"/>
    <d v="2024-09-11T00:00:00"/>
    <x v="2"/>
    <x v="5"/>
    <x v="9"/>
    <n v="-10"/>
    <n v="0"/>
    <x v="1"/>
  </r>
  <r>
    <s v="C1848"/>
    <x v="1"/>
    <x v="2"/>
    <x v="0"/>
    <d v="2025-07-03T00:00:00"/>
    <s v="O5848"/>
    <d v="2024-10-28T00:00:00"/>
    <x v="1"/>
    <x v="1"/>
    <x v="1"/>
    <n v="3"/>
    <n v="329.44333333333333"/>
    <n v="988.33"/>
    <x v="1"/>
    <n v="1"/>
    <d v="2025-04-05T00:00:00"/>
    <n v="4"/>
    <x v="0"/>
    <n v="2"/>
    <d v="2024-08-29T00:00:00"/>
    <x v="2"/>
    <x v="5"/>
    <x v="9"/>
    <n v="-89"/>
    <n v="1"/>
    <x v="1"/>
  </r>
  <r>
    <s v="C6794"/>
    <x v="2"/>
    <x v="2"/>
    <x v="1"/>
    <d v="2023-09-17T00:00:00"/>
    <s v="O10794"/>
    <d v="2024-10-28T00:00:00"/>
    <x v="3"/>
    <x v="1"/>
    <x v="2"/>
    <n v="1"/>
    <n v="1142.67"/>
    <n v="1142.67"/>
    <x v="0"/>
    <n v="22"/>
    <d v="2025-06-25T00:00:00"/>
    <n v="341"/>
    <x v="0"/>
    <n v="2"/>
    <d v="2024-10-23T00:00:00"/>
    <x v="2"/>
    <x v="5"/>
    <x v="9"/>
    <n v="647"/>
    <n v="1"/>
    <x v="1"/>
  </r>
  <r>
    <s v="C2271"/>
    <x v="0"/>
    <x v="0"/>
    <x v="1"/>
    <d v="2025-08-13T00:00:00"/>
    <s v="O6271"/>
    <d v="2024-10-28T00:00:00"/>
    <x v="1"/>
    <x v="2"/>
    <x v="1"/>
    <n v="5"/>
    <n v="212.22199999999998"/>
    <n v="1061.1099999999999"/>
    <x v="0"/>
    <n v="39"/>
    <d v="2025-01-06T00:00:00"/>
    <n v="116"/>
    <x v="1"/>
    <n v="3"/>
    <d v="2024-09-11T00:00:00"/>
    <x v="0"/>
    <x v="5"/>
    <x v="9"/>
    <n v="-219"/>
    <n v="0"/>
    <x v="1"/>
  </r>
  <r>
    <s v="C6051"/>
    <x v="0"/>
    <x v="2"/>
    <x v="1"/>
    <d v="2025-08-19T00:00:00"/>
    <s v="O10051"/>
    <d v="2024-10-28T00:00:00"/>
    <x v="0"/>
    <x v="0"/>
    <x v="4"/>
    <n v="2"/>
    <n v="673.78499999999997"/>
    <n v="1347.57"/>
    <x v="0"/>
    <n v="18"/>
    <d v="2024-10-15T00:00:00"/>
    <n v="156"/>
    <x v="1"/>
    <n v="3"/>
    <d v="2024-09-09T00:00:00"/>
    <x v="1"/>
    <x v="5"/>
    <x v="9"/>
    <n v="-308"/>
    <n v="0"/>
    <x v="1"/>
  </r>
  <r>
    <s v="C2812"/>
    <x v="1"/>
    <x v="1"/>
    <x v="0"/>
    <d v="2025-05-04T00:00:00"/>
    <s v="O6812"/>
    <d v="2024-10-29T00:00:00"/>
    <x v="2"/>
    <x v="2"/>
    <x v="1"/>
    <n v="3"/>
    <n v="235.88333333333333"/>
    <n v="707.65"/>
    <x v="0"/>
    <n v="38"/>
    <d v="2025-01-24T00:00:00"/>
    <n v="253"/>
    <x v="0"/>
    <n v="3"/>
    <d v="2024-06-11T00:00:00"/>
    <x v="1"/>
    <x v="6"/>
    <x v="9"/>
    <n v="-100"/>
    <n v="1"/>
    <x v="1"/>
  </r>
  <r>
    <s v="C1613"/>
    <x v="2"/>
    <x v="0"/>
    <x v="4"/>
    <d v="2024-02-21T00:00:00"/>
    <s v="O5613"/>
    <d v="2024-10-29T00:00:00"/>
    <x v="2"/>
    <x v="0"/>
    <x v="3"/>
    <n v="2"/>
    <n v="165.61500000000001"/>
    <n v="331.23"/>
    <x v="1"/>
    <n v="48"/>
    <d v="2025-04-14T00:00:00"/>
    <n v="204"/>
    <x v="0"/>
    <n v="1"/>
    <d v="2025-04-13T00:00:00"/>
    <x v="0"/>
    <x v="6"/>
    <x v="9"/>
    <n v="418"/>
    <n v="1"/>
    <x v="1"/>
  </r>
  <r>
    <s v="C2810"/>
    <x v="0"/>
    <x v="0"/>
    <x v="3"/>
    <d v="2024-05-09T00:00:00"/>
    <s v="O6810"/>
    <d v="2024-10-29T00:00:00"/>
    <x v="0"/>
    <x v="2"/>
    <x v="4"/>
    <n v="2"/>
    <n v="307.065"/>
    <n v="614.13"/>
    <x v="2"/>
    <n v="37"/>
    <d v="2024-03-11T00:00:00"/>
    <n v="357"/>
    <x v="1"/>
    <n v="2"/>
    <d v="2025-07-01T00:00:00"/>
    <x v="2"/>
    <x v="6"/>
    <x v="9"/>
    <n v="-59"/>
    <n v="0"/>
    <x v="1"/>
  </r>
  <r>
    <s v="C1417"/>
    <x v="2"/>
    <x v="2"/>
    <x v="0"/>
    <d v="2023-02-11T00:00:00"/>
    <s v="O5417"/>
    <d v="2024-10-29T00:00:00"/>
    <x v="2"/>
    <x v="2"/>
    <x v="3"/>
    <n v="5"/>
    <n v="122.33800000000001"/>
    <n v="611.69000000000005"/>
    <x v="2"/>
    <n v="29"/>
    <d v="2024-10-31T00:00:00"/>
    <n v="397"/>
    <x v="1"/>
    <n v="3"/>
    <d v="2025-02-08T00:00:00"/>
    <x v="1"/>
    <x v="6"/>
    <x v="9"/>
    <n v="628"/>
    <n v="0"/>
    <x v="1"/>
  </r>
  <r>
    <s v="C2301"/>
    <x v="0"/>
    <x v="0"/>
    <x v="2"/>
    <d v="2023-10-19T00:00:00"/>
    <s v="O6301"/>
    <d v="2024-10-29T00:00:00"/>
    <x v="3"/>
    <x v="3"/>
    <x v="2"/>
    <n v="1"/>
    <n v="580.04"/>
    <n v="580.04"/>
    <x v="1"/>
    <n v="25"/>
    <d v="2025-08-02T00:00:00"/>
    <n v="252"/>
    <x v="0"/>
    <n v="1"/>
    <d v="2025-06-25T00:00:00"/>
    <x v="0"/>
    <x v="6"/>
    <x v="9"/>
    <n v="653"/>
    <n v="1"/>
    <x v="1"/>
  </r>
  <r>
    <s v="C3356"/>
    <x v="2"/>
    <x v="0"/>
    <x v="1"/>
    <d v="2024-12-20T00:00:00"/>
    <s v="O7356"/>
    <d v="2024-10-29T00:00:00"/>
    <x v="3"/>
    <x v="4"/>
    <x v="0"/>
    <n v="1"/>
    <n v="1122.77"/>
    <n v="1122.77"/>
    <x v="2"/>
    <n v="1"/>
    <d v="2025-06-30T00:00:00"/>
    <n v="112"/>
    <x v="0"/>
    <n v="3"/>
    <d v="2024-02-11T00:00:00"/>
    <x v="0"/>
    <x v="6"/>
    <x v="9"/>
    <n v="192"/>
    <n v="1"/>
    <x v="1"/>
  </r>
  <r>
    <s v="C3953"/>
    <x v="0"/>
    <x v="2"/>
    <x v="0"/>
    <d v="2025-07-31T00:00:00"/>
    <s v="O7953"/>
    <d v="2024-10-29T00:00:00"/>
    <x v="4"/>
    <x v="1"/>
    <x v="2"/>
    <n v="5"/>
    <n v="181.65199999999999"/>
    <n v="908.26"/>
    <x v="2"/>
    <n v="24"/>
    <d v="2025-05-29T00:00:00"/>
    <n v="339"/>
    <x v="1"/>
    <n v="3"/>
    <d v="2025-03-20T00:00:00"/>
    <x v="1"/>
    <x v="6"/>
    <x v="9"/>
    <n v="-63"/>
    <n v="0"/>
    <x v="1"/>
  </r>
  <r>
    <s v="C2474"/>
    <x v="2"/>
    <x v="1"/>
    <x v="1"/>
    <d v="2025-01-02T00:00:00"/>
    <s v="O6474"/>
    <d v="2024-10-29T00:00:00"/>
    <x v="2"/>
    <x v="4"/>
    <x v="1"/>
    <n v="2"/>
    <n v="524"/>
    <n v="1048"/>
    <x v="0"/>
    <n v="13"/>
    <d v="2024-07-10T00:00:00"/>
    <n v="467"/>
    <x v="1"/>
    <n v="2"/>
    <d v="2025-05-22T00:00:00"/>
    <x v="0"/>
    <x v="6"/>
    <x v="9"/>
    <n v="-176"/>
    <n v="0"/>
    <x v="1"/>
  </r>
  <r>
    <s v="C3826"/>
    <x v="2"/>
    <x v="2"/>
    <x v="2"/>
    <d v="2023-10-15T00:00:00"/>
    <s v="O7826"/>
    <d v="2024-10-30T00:00:00"/>
    <x v="0"/>
    <x v="0"/>
    <x v="1"/>
    <n v="1"/>
    <n v="1050.8399999999999"/>
    <n v="1050.8399999999999"/>
    <x v="2"/>
    <n v="1"/>
    <d v="2025-07-21T00:00:00"/>
    <n v="318"/>
    <x v="0"/>
    <n v="2"/>
    <d v="2025-06-14T00:00:00"/>
    <x v="0"/>
    <x v="0"/>
    <x v="9"/>
    <n v="645"/>
    <n v="1"/>
    <x v="1"/>
  </r>
  <r>
    <s v="C5425"/>
    <x v="1"/>
    <x v="2"/>
    <x v="4"/>
    <d v="2025-03-03T00:00:00"/>
    <s v="O9425"/>
    <d v="2024-10-30T00:00:00"/>
    <x v="3"/>
    <x v="2"/>
    <x v="4"/>
    <n v="2"/>
    <n v="531.67999999999995"/>
    <n v="1063.3599999999999"/>
    <x v="0"/>
    <n v="19"/>
    <d v="2024-12-20T00:00:00"/>
    <n v="411"/>
    <x v="0"/>
    <n v="3"/>
    <d v="2025-03-21T00:00:00"/>
    <x v="0"/>
    <x v="0"/>
    <x v="9"/>
    <n v="-73"/>
    <n v="1"/>
    <x v="1"/>
  </r>
  <r>
    <s v="C6980"/>
    <x v="2"/>
    <x v="2"/>
    <x v="4"/>
    <d v="2024-11-03T00:00:00"/>
    <s v="O10980"/>
    <d v="2024-10-30T00:00:00"/>
    <x v="1"/>
    <x v="0"/>
    <x v="2"/>
    <n v="4"/>
    <n v="241.42750000000001"/>
    <n v="965.71"/>
    <x v="2"/>
    <n v="25"/>
    <d v="2024-08-23T00:00:00"/>
    <n v="127"/>
    <x v="1"/>
    <n v="5"/>
    <d v="2025-01-13T00:00:00"/>
    <x v="0"/>
    <x v="0"/>
    <x v="9"/>
    <n v="-72"/>
    <n v="0"/>
    <x v="1"/>
  </r>
  <r>
    <s v="C6669"/>
    <x v="2"/>
    <x v="1"/>
    <x v="0"/>
    <d v="2024-02-22T00:00:00"/>
    <s v="O10669"/>
    <d v="2024-10-30T00:00:00"/>
    <x v="4"/>
    <x v="3"/>
    <x v="3"/>
    <n v="3"/>
    <n v="306.88333333333333"/>
    <n v="920.65"/>
    <x v="0"/>
    <n v="44"/>
    <d v="2024-12-18T00:00:00"/>
    <n v="316"/>
    <x v="0"/>
    <n v="4"/>
    <d v="2025-06-05T00:00:00"/>
    <x v="0"/>
    <x v="0"/>
    <x v="9"/>
    <n v="300"/>
    <n v="1"/>
    <x v="1"/>
  </r>
  <r>
    <s v="C6143"/>
    <x v="0"/>
    <x v="1"/>
    <x v="1"/>
    <d v="2025-06-26T00:00:00"/>
    <s v="O10143"/>
    <d v="2024-10-30T00:00:00"/>
    <x v="0"/>
    <x v="2"/>
    <x v="0"/>
    <n v="3"/>
    <n v="359.31666666666666"/>
    <n v="1077.95"/>
    <x v="1"/>
    <n v="15"/>
    <d v="2025-01-18T00:00:00"/>
    <n v="213"/>
    <x v="1"/>
    <n v="2"/>
    <d v="2025-04-02T00:00:00"/>
    <x v="0"/>
    <x v="0"/>
    <x v="9"/>
    <n v="-159"/>
    <n v="0"/>
    <x v="1"/>
  </r>
  <r>
    <s v="C2612"/>
    <x v="1"/>
    <x v="0"/>
    <x v="0"/>
    <d v="2024-01-24T00:00:00"/>
    <s v="O6612"/>
    <d v="2024-10-30T00:00:00"/>
    <x v="0"/>
    <x v="3"/>
    <x v="1"/>
    <n v="3"/>
    <n v="317.2233333333333"/>
    <n v="951.67"/>
    <x v="2"/>
    <n v="30"/>
    <d v="2024-08-27T00:00:00"/>
    <n v="63"/>
    <x v="0"/>
    <n v="3"/>
    <d v="2025-02-05T00:00:00"/>
    <x v="0"/>
    <x v="0"/>
    <x v="9"/>
    <n v="216"/>
    <n v="1"/>
    <x v="1"/>
  </r>
  <r>
    <s v="C1947"/>
    <x v="0"/>
    <x v="2"/>
    <x v="2"/>
    <d v="2024-08-08T00:00:00"/>
    <s v="O5947"/>
    <d v="2024-10-31T00:00:00"/>
    <x v="1"/>
    <x v="0"/>
    <x v="2"/>
    <n v="2"/>
    <n v="178.11"/>
    <n v="356.22"/>
    <x v="2"/>
    <n v="49"/>
    <d v="2025-11-04T00:00:00"/>
    <n v="184"/>
    <x v="1"/>
    <n v="4"/>
    <d v="2025-07-17T00:00:00"/>
    <x v="0"/>
    <x v="1"/>
    <x v="9"/>
    <n v="453"/>
    <n v="0"/>
    <x v="1"/>
  </r>
  <r>
    <s v="C6915"/>
    <x v="1"/>
    <x v="1"/>
    <x v="3"/>
    <d v="2025-02-22T00:00:00"/>
    <s v="O10915"/>
    <d v="2024-10-31T00:00:00"/>
    <x v="0"/>
    <x v="4"/>
    <x v="0"/>
    <n v="3"/>
    <n v="222.28"/>
    <n v="666.84"/>
    <x v="2"/>
    <n v="12"/>
    <d v="2025-05-23T00:00:00"/>
    <n v="437"/>
    <x v="1"/>
    <n v="1"/>
    <d v="2025-12-04T00:00:00"/>
    <x v="0"/>
    <x v="1"/>
    <x v="9"/>
    <n v="90"/>
    <n v="0"/>
    <x v="1"/>
  </r>
  <r>
    <s v="C2581"/>
    <x v="2"/>
    <x v="0"/>
    <x v="0"/>
    <d v="2024-05-20T00:00:00"/>
    <s v="O6581"/>
    <d v="2024-10-31T00:00:00"/>
    <x v="1"/>
    <x v="0"/>
    <x v="0"/>
    <n v="1"/>
    <n v="1363.66"/>
    <n v="1363.66"/>
    <x v="2"/>
    <n v="38"/>
    <d v="2024-08-29T00:00:00"/>
    <n v="352"/>
    <x v="1"/>
    <n v="4"/>
    <d v="2024-02-09T00:00:00"/>
    <x v="2"/>
    <x v="1"/>
    <x v="9"/>
    <n v="101"/>
    <n v="0"/>
    <x v="1"/>
  </r>
  <r>
    <s v="C4116"/>
    <x v="2"/>
    <x v="2"/>
    <x v="3"/>
    <d v="2024-11-20T00:00:00"/>
    <s v="O8116"/>
    <d v="2024-10-31T00:00:00"/>
    <x v="3"/>
    <x v="2"/>
    <x v="3"/>
    <n v="1"/>
    <n v="445.88"/>
    <n v="445.88"/>
    <x v="1"/>
    <n v="48"/>
    <d v="2025-06-19T00:00:00"/>
    <n v="496"/>
    <x v="1"/>
    <n v="1"/>
    <d v="2025-07-23T00:00:00"/>
    <x v="0"/>
    <x v="1"/>
    <x v="9"/>
    <n v="211"/>
    <n v="0"/>
    <x v="1"/>
  </r>
  <r>
    <s v="C5222"/>
    <x v="1"/>
    <x v="0"/>
    <x v="4"/>
    <d v="2024-09-22T00:00:00"/>
    <s v="O9222"/>
    <d v="2024-10-31T00:00:00"/>
    <x v="2"/>
    <x v="4"/>
    <x v="2"/>
    <n v="4"/>
    <n v="71.972499999999997"/>
    <n v="287.89"/>
    <x v="0"/>
    <n v="29"/>
    <d v="2025-05-15T00:00:00"/>
    <n v="6"/>
    <x v="0"/>
    <n v="4"/>
    <d v="2025-07-30T00:00:00"/>
    <x v="2"/>
    <x v="1"/>
    <x v="9"/>
    <n v="235"/>
    <n v="1"/>
    <x v="1"/>
  </r>
  <r>
    <s v="C5588"/>
    <x v="0"/>
    <x v="1"/>
    <x v="3"/>
    <d v="2024-08-05T00:00:00"/>
    <s v="O9588"/>
    <d v="2024-10-31T00:00:00"/>
    <x v="4"/>
    <x v="3"/>
    <x v="2"/>
    <n v="3"/>
    <n v="338.56333333333333"/>
    <n v="1015.69"/>
    <x v="2"/>
    <n v="37"/>
    <d v="2025-03-22T00:00:00"/>
    <n v="401"/>
    <x v="0"/>
    <n v="3"/>
    <d v="2025-01-13T00:00:00"/>
    <x v="2"/>
    <x v="1"/>
    <x v="9"/>
    <n v="229"/>
    <n v="1"/>
    <x v="1"/>
  </r>
  <r>
    <s v="C1532"/>
    <x v="1"/>
    <x v="2"/>
    <x v="0"/>
    <d v="2025-04-15T00:00:00"/>
    <s v="O5532"/>
    <d v="2024-10-31T00:00:00"/>
    <x v="1"/>
    <x v="2"/>
    <x v="1"/>
    <n v="1"/>
    <n v="169.09"/>
    <n v="169.09"/>
    <x v="0"/>
    <n v="27"/>
    <d v="2024-12-17T00:00:00"/>
    <n v="23"/>
    <x v="1"/>
    <n v="5"/>
    <d v="2025-10-08T00:00:00"/>
    <x v="0"/>
    <x v="1"/>
    <x v="9"/>
    <n v="-119"/>
    <n v="0"/>
    <x v="1"/>
  </r>
  <r>
    <s v="C6484"/>
    <x v="1"/>
    <x v="2"/>
    <x v="0"/>
    <d v="2023-08-30T00:00:00"/>
    <s v="O10484"/>
    <d v="2024-01-11T00:00:00"/>
    <x v="2"/>
    <x v="4"/>
    <x v="1"/>
    <n v="1"/>
    <n v="806.58"/>
    <n v="806.58"/>
    <x v="1"/>
    <n v="3"/>
    <d v="2024-11-25T00:00:00"/>
    <n v="262"/>
    <x v="1"/>
    <n v="1"/>
    <d v="2025-05-18T00:00:00"/>
    <x v="1"/>
    <x v="1"/>
    <x v="1"/>
    <n v="453"/>
    <n v="0"/>
    <x v="1"/>
  </r>
  <r>
    <s v="C3171"/>
    <x v="1"/>
    <x v="0"/>
    <x v="3"/>
    <d v="2025-04-22T00:00:00"/>
    <s v="O7171"/>
    <d v="2024-01-11T00:00:00"/>
    <x v="3"/>
    <x v="0"/>
    <x v="3"/>
    <n v="1"/>
    <n v="1245.6099999999999"/>
    <n v="1245.6099999999999"/>
    <x v="0"/>
    <n v="41"/>
    <d v="2024-01-12T00:00:00"/>
    <n v="275"/>
    <x v="1"/>
    <n v="2"/>
    <d v="2025-05-05T00:00:00"/>
    <x v="0"/>
    <x v="1"/>
    <x v="1"/>
    <n v="-466"/>
    <n v="0"/>
    <x v="1"/>
  </r>
  <r>
    <s v="C5981"/>
    <x v="0"/>
    <x v="0"/>
    <x v="3"/>
    <d v="2023-11-21T00:00:00"/>
    <s v="O9981"/>
    <d v="2024-01-11T00:00:00"/>
    <x v="0"/>
    <x v="1"/>
    <x v="4"/>
    <n v="4"/>
    <n v="84.172499999999999"/>
    <n v="336.69"/>
    <x v="0"/>
    <n v="14"/>
    <d v="2024-03-09T00:00:00"/>
    <n v="13"/>
    <x v="0"/>
    <n v="5"/>
    <d v="2024-08-25T00:00:00"/>
    <x v="0"/>
    <x v="1"/>
    <x v="1"/>
    <n v="109"/>
    <n v="1"/>
    <x v="1"/>
  </r>
  <r>
    <s v="C2468"/>
    <x v="2"/>
    <x v="2"/>
    <x v="3"/>
    <d v="2024-10-19T00:00:00"/>
    <s v="O6468"/>
    <d v="2024-01-11T00:00:00"/>
    <x v="0"/>
    <x v="2"/>
    <x v="1"/>
    <n v="1"/>
    <n v="522.19000000000005"/>
    <n v="522.19000000000005"/>
    <x v="1"/>
    <n v="23"/>
    <d v="2025-02-01T00:00:00"/>
    <n v="396"/>
    <x v="1"/>
    <n v="2"/>
    <d v="2025-04-08T00:00:00"/>
    <x v="2"/>
    <x v="1"/>
    <x v="1"/>
    <n v="105"/>
    <n v="0"/>
    <x v="1"/>
  </r>
  <r>
    <s v="C2903"/>
    <x v="1"/>
    <x v="0"/>
    <x v="4"/>
    <d v="2023-10-10T00:00:00"/>
    <s v="O6903"/>
    <d v="2024-01-11T00:00:00"/>
    <x v="0"/>
    <x v="1"/>
    <x v="1"/>
    <n v="4"/>
    <n v="165.0625"/>
    <n v="660.25"/>
    <x v="1"/>
    <n v="15"/>
    <d v="2024-11-11T00:00:00"/>
    <n v="3"/>
    <x v="1"/>
    <n v="5"/>
    <d v="2025-07-03T00:00:00"/>
    <x v="2"/>
    <x v="1"/>
    <x v="1"/>
    <n v="398"/>
    <n v="0"/>
    <x v="1"/>
  </r>
  <r>
    <s v="C2935"/>
    <x v="0"/>
    <x v="0"/>
    <x v="2"/>
    <d v="2024-12-31T00:00:00"/>
    <s v="O6935"/>
    <d v="2024-01-11T00:00:00"/>
    <x v="3"/>
    <x v="3"/>
    <x v="0"/>
    <n v="5"/>
    <n v="91.855999999999995"/>
    <n v="459.28"/>
    <x v="1"/>
    <n v="36"/>
    <d v="2025-04-17T00:00:00"/>
    <n v="27"/>
    <x v="0"/>
    <n v="3"/>
    <d v="2025-08-02T00:00:00"/>
    <x v="0"/>
    <x v="1"/>
    <x v="1"/>
    <n v="107"/>
    <n v="1"/>
    <x v="1"/>
  </r>
  <r>
    <s v="C6965"/>
    <x v="1"/>
    <x v="0"/>
    <x v="0"/>
    <d v="2024-05-29T00:00:00"/>
    <s v="O10965"/>
    <d v="2024-01-11T00:00:00"/>
    <x v="2"/>
    <x v="0"/>
    <x v="0"/>
    <n v="2"/>
    <n v="574.41499999999996"/>
    <n v="1148.83"/>
    <x v="1"/>
    <n v="16"/>
    <d v="2025-01-22T00:00:00"/>
    <n v="470"/>
    <x v="1"/>
    <n v="5"/>
    <d v="2025-01-26T00:00:00"/>
    <x v="0"/>
    <x v="1"/>
    <x v="1"/>
    <n v="238"/>
    <n v="0"/>
    <x v="1"/>
  </r>
  <r>
    <s v="C4104"/>
    <x v="1"/>
    <x v="0"/>
    <x v="4"/>
    <d v="2024-07-15T00:00:00"/>
    <s v="O8104"/>
    <d v="2024-01-11T00:00:00"/>
    <x v="4"/>
    <x v="0"/>
    <x v="4"/>
    <n v="5"/>
    <n v="202.07"/>
    <n v="1010.35"/>
    <x v="2"/>
    <n v="25"/>
    <d v="2025-03-19T00:00:00"/>
    <n v="175"/>
    <x v="0"/>
    <n v="1"/>
    <d v="2024-12-17T00:00:00"/>
    <x v="1"/>
    <x v="1"/>
    <x v="1"/>
    <n v="247"/>
    <n v="1"/>
    <x v="1"/>
  </r>
  <r>
    <s v="C1483"/>
    <x v="1"/>
    <x v="0"/>
    <x v="2"/>
    <d v="2023-03-11T00:00:00"/>
    <s v="O5483"/>
    <d v="2024-02-11T00:00:00"/>
    <x v="1"/>
    <x v="4"/>
    <x v="3"/>
    <n v="1"/>
    <n v="859.38"/>
    <n v="859.38"/>
    <x v="0"/>
    <n v="20"/>
    <d v="2025-07-02T00:00:00"/>
    <n v="288"/>
    <x v="1"/>
    <n v="1"/>
    <d v="2025-03-01T00:00:00"/>
    <x v="1"/>
    <x v="4"/>
    <x v="2"/>
    <n v="844"/>
    <n v="0"/>
    <x v="1"/>
  </r>
  <r>
    <s v="C4589"/>
    <x v="1"/>
    <x v="2"/>
    <x v="4"/>
    <d v="2024-08-01T00:00:00"/>
    <s v="O8589"/>
    <d v="2024-02-11T00:00:00"/>
    <x v="4"/>
    <x v="4"/>
    <x v="2"/>
    <n v="4"/>
    <n v="100.4"/>
    <n v="401.6"/>
    <x v="2"/>
    <n v="40"/>
    <d v="2025-03-02T00:00:00"/>
    <n v="220"/>
    <x v="0"/>
    <n v="3"/>
    <d v="2024-12-31T00:00:00"/>
    <x v="0"/>
    <x v="4"/>
    <x v="2"/>
    <n v="213"/>
    <n v="1"/>
    <x v="1"/>
  </r>
  <r>
    <s v="C4404"/>
    <x v="1"/>
    <x v="1"/>
    <x v="2"/>
    <d v="2025-04-08T00:00:00"/>
    <s v="O8404"/>
    <d v="2024-02-11T00:00:00"/>
    <x v="0"/>
    <x v="2"/>
    <x v="4"/>
    <n v="5"/>
    <n v="23.253999999999998"/>
    <n v="116.27"/>
    <x v="0"/>
    <n v="12"/>
    <d v="2024-10-16T00:00:00"/>
    <n v="481"/>
    <x v="1"/>
    <n v="5"/>
    <d v="2025-04-28T00:00:00"/>
    <x v="0"/>
    <x v="4"/>
    <x v="2"/>
    <n v="-174"/>
    <n v="0"/>
    <x v="1"/>
  </r>
  <r>
    <s v="C2509"/>
    <x v="0"/>
    <x v="2"/>
    <x v="4"/>
    <d v="2025-06-23T00:00:00"/>
    <s v="O6509"/>
    <d v="2024-02-11T00:00:00"/>
    <x v="0"/>
    <x v="4"/>
    <x v="0"/>
    <n v="5"/>
    <n v="111.1"/>
    <n v="555.5"/>
    <x v="2"/>
    <n v="5"/>
    <d v="2025-07-07T00:00:00"/>
    <n v="231"/>
    <x v="1"/>
    <n v="3"/>
    <d v="2024-12-21T00:00:00"/>
    <x v="1"/>
    <x v="4"/>
    <x v="2"/>
    <n v="14"/>
    <n v="0"/>
    <x v="1"/>
  </r>
  <r>
    <s v="C5315"/>
    <x v="1"/>
    <x v="2"/>
    <x v="3"/>
    <d v="2023-12-17T00:00:00"/>
    <s v="O9315"/>
    <d v="2024-02-11T00:00:00"/>
    <x v="4"/>
    <x v="2"/>
    <x v="1"/>
    <n v="1"/>
    <n v="640.23"/>
    <n v="640.23"/>
    <x v="2"/>
    <n v="37"/>
    <d v="2025-06-08T00:00:00"/>
    <n v="386"/>
    <x v="1"/>
    <n v="1"/>
    <d v="2025-05-28T00:00:00"/>
    <x v="2"/>
    <x v="4"/>
    <x v="2"/>
    <n v="539"/>
    <n v="0"/>
    <x v="1"/>
  </r>
  <r>
    <s v="C1679"/>
    <x v="1"/>
    <x v="1"/>
    <x v="3"/>
    <d v="2025-05-07T00:00:00"/>
    <s v="O5679"/>
    <d v="2024-02-11T00:00:00"/>
    <x v="3"/>
    <x v="3"/>
    <x v="2"/>
    <n v="4"/>
    <n v="131.11250000000001"/>
    <n v="524.45000000000005"/>
    <x v="1"/>
    <n v="32"/>
    <d v="2024-08-10T00:00:00"/>
    <n v="105"/>
    <x v="1"/>
    <n v="5"/>
    <d v="2024-10-13T00:00:00"/>
    <x v="0"/>
    <x v="4"/>
    <x v="2"/>
    <n v="-270"/>
    <n v="0"/>
    <x v="1"/>
  </r>
  <r>
    <s v="C4272"/>
    <x v="2"/>
    <x v="1"/>
    <x v="1"/>
    <d v="2024-04-22T00:00:00"/>
    <s v="O8272"/>
    <d v="2024-02-11T00:00:00"/>
    <x v="2"/>
    <x v="2"/>
    <x v="4"/>
    <n v="3"/>
    <n v="82.7"/>
    <n v="248.1"/>
    <x v="2"/>
    <n v="38"/>
    <d v="2025-05-05T00:00:00"/>
    <n v="84"/>
    <x v="0"/>
    <n v="1"/>
    <d v="2024-10-14T00:00:00"/>
    <x v="0"/>
    <x v="4"/>
    <x v="2"/>
    <n v="378"/>
    <n v="1"/>
    <x v="1"/>
  </r>
  <r>
    <s v="C2709"/>
    <x v="2"/>
    <x v="1"/>
    <x v="0"/>
    <d v="2024-10-30T00:00:00"/>
    <s v="O6709"/>
    <d v="2024-02-11T00:00:00"/>
    <x v="2"/>
    <x v="4"/>
    <x v="2"/>
    <n v="1"/>
    <n v="634.62"/>
    <n v="634.62"/>
    <x v="2"/>
    <n v="37"/>
    <d v="2024-10-27T00:00:00"/>
    <n v="282"/>
    <x v="1"/>
    <n v="1"/>
    <d v="2024-10-10T00:00:00"/>
    <x v="1"/>
    <x v="4"/>
    <x v="2"/>
    <n v="-3"/>
    <n v="0"/>
    <x v="1"/>
  </r>
  <r>
    <s v="C2963"/>
    <x v="1"/>
    <x v="2"/>
    <x v="3"/>
    <d v="2025-06-21T00:00:00"/>
    <s v="O6963"/>
    <d v="2024-02-11T00:00:00"/>
    <x v="3"/>
    <x v="3"/>
    <x v="0"/>
    <n v="3"/>
    <n v="466.99666666666667"/>
    <n v="1400.99"/>
    <x v="2"/>
    <n v="12"/>
    <d v="2024-11-19T00:00:00"/>
    <n v="485"/>
    <x v="0"/>
    <n v="4"/>
    <d v="2024-08-28T00:00:00"/>
    <x v="2"/>
    <x v="4"/>
    <x v="2"/>
    <n v="-214"/>
    <n v="1"/>
    <x v="1"/>
  </r>
  <r>
    <s v="C2144"/>
    <x v="0"/>
    <x v="1"/>
    <x v="1"/>
    <d v="2024-06-18T00:00:00"/>
    <s v="O6144"/>
    <d v="2024-03-11T00:00:00"/>
    <x v="2"/>
    <x v="4"/>
    <x v="4"/>
    <n v="1"/>
    <n v="450.96"/>
    <n v="450.96"/>
    <x v="2"/>
    <n v="14"/>
    <d v="2024-11-27T00:00:00"/>
    <n v="345"/>
    <x v="1"/>
    <n v="3"/>
    <d v="2024-12-31T00:00:00"/>
    <x v="0"/>
    <x v="5"/>
    <x v="3"/>
    <n v="162"/>
    <n v="0"/>
    <x v="1"/>
  </r>
  <r>
    <s v="C3658"/>
    <x v="2"/>
    <x v="0"/>
    <x v="4"/>
    <d v="2025-07-15T00:00:00"/>
    <s v="O7658"/>
    <d v="2024-03-11T00:00:00"/>
    <x v="0"/>
    <x v="3"/>
    <x v="1"/>
    <n v="5"/>
    <n v="223.892"/>
    <n v="1119.46"/>
    <x v="2"/>
    <n v="49"/>
    <d v="2025-04-07T00:00:00"/>
    <n v="404"/>
    <x v="1"/>
    <n v="3"/>
    <d v="2025-07-07T00:00:00"/>
    <x v="0"/>
    <x v="5"/>
    <x v="3"/>
    <n v="-99"/>
    <n v="0"/>
    <x v="1"/>
  </r>
  <r>
    <s v="C3590"/>
    <x v="2"/>
    <x v="1"/>
    <x v="2"/>
    <d v="2024-03-25T00:00:00"/>
    <s v="O7590"/>
    <d v="2024-03-11T00:00:00"/>
    <x v="0"/>
    <x v="4"/>
    <x v="3"/>
    <n v="5"/>
    <n v="234.1"/>
    <n v="1170.5"/>
    <x v="2"/>
    <n v="34"/>
    <d v="2024-02-10T00:00:00"/>
    <n v="138"/>
    <x v="1"/>
    <n v="4"/>
    <d v="2024-10-11T00:00:00"/>
    <x v="0"/>
    <x v="5"/>
    <x v="3"/>
    <n v="-44"/>
    <n v="0"/>
    <x v="1"/>
  </r>
  <r>
    <s v="C3166"/>
    <x v="0"/>
    <x v="2"/>
    <x v="4"/>
    <d v="2024-02-23T00:00:00"/>
    <s v="O7166"/>
    <d v="2024-03-11T00:00:00"/>
    <x v="4"/>
    <x v="1"/>
    <x v="0"/>
    <n v="2"/>
    <n v="180.465"/>
    <n v="360.93"/>
    <x v="1"/>
    <n v="11"/>
    <d v="2025-03-02T00:00:00"/>
    <n v="410"/>
    <x v="1"/>
    <n v="4"/>
    <d v="2024-10-10T00:00:00"/>
    <x v="0"/>
    <x v="5"/>
    <x v="3"/>
    <n v="373"/>
    <n v="0"/>
    <x v="1"/>
  </r>
  <r>
    <s v="C1618"/>
    <x v="0"/>
    <x v="0"/>
    <x v="0"/>
    <d v="2024-08-19T00:00:00"/>
    <s v="O5618"/>
    <d v="2024-03-11T00:00:00"/>
    <x v="0"/>
    <x v="2"/>
    <x v="2"/>
    <n v="5"/>
    <n v="162.27000000000001"/>
    <n v="811.35"/>
    <x v="0"/>
    <n v="20"/>
    <d v="2025-02-26T00:00:00"/>
    <n v="481"/>
    <x v="0"/>
    <n v="3"/>
    <d v="2025-04-18T00:00:00"/>
    <x v="1"/>
    <x v="5"/>
    <x v="3"/>
    <n v="191"/>
    <n v="1"/>
    <x v="1"/>
  </r>
  <r>
    <s v="C1885"/>
    <x v="0"/>
    <x v="2"/>
    <x v="2"/>
    <d v="2024-05-04T00:00:00"/>
    <s v="O5885"/>
    <d v="2024-03-11T00:00:00"/>
    <x v="1"/>
    <x v="1"/>
    <x v="2"/>
    <n v="2"/>
    <n v="335.29500000000002"/>
    <n v="670.59"/>
    <x v="0"/>
    <n v="50"/>
    <d v="2025-07-15T00:00:00"/>
    <n v="247"/>
    <x v="1"/>
    <n v="5"/>
    <d v="2024-08-26T00:00:00"/>
    <x v="1"/>
    <x v="5"/>
    <x v="3"/>
    <n v="437"/>
    <n v="0"/>
    <x v="1"/>
  </r>
  <r>
    <s v="C2246"/>
    <x v="1"/>
    <x v="1"/>
    <x v="1"/>
    <d v="2025-08-03T00:00:00"/>
    <s v="O6246"/>
    <d v="2024-03-11T00:00:00"/>
    <x v="2"/>
    <x v="0"/>
    <x v="0"/>
    <n v="4"/>
    <n v="203.61"/>
    <n v="814.44"/>
    <x v="2"/>
    <n v="36"/>
    <d v="2025-01-05T00:00:00"/>
    <n v="317"/>
    <x v="0"/>
    <n v="5"/>
    <d v="2025-07-18T00:00:00"/>
    <x v="0"/>
    <x v="5"/>
    <x v="3"/>
    <n v="-210"/>
    <n v="1"/>
    <x v="1"/>
  </r>
  <r>
    <s v="C2251"/>
    <x v="0"/>
    <x v="2"/>
    <x v="2"/>
    <d v="2025-01-21T00:00:00"/>
    <s v="O6251"/>
    <d v="2024-03-11T00:00:00"/>
    <x v="4"/>
    <x v="1"/>
    <x v="3"/>
    <n v="2"/>
    <n v="360.935"/>
    <n v="721.87"/>
    <x v="1"/>
    <n v="31"/>
    <d v="2025-05-04T00:00:00"/>
    <n v="151"/>
    <x v="0"/>
    <n v="5"/>
    <d v="2025-04-19T00:00:00"/>
    <x v="0"/>
    <x v="5"/>
    <x v="3"/>
    <n v="103"/>
    <n v="1"/>
    <x v="1"/>
  </r>
  <r>
    <s v="C2680"/>
    <x v="0"/>
    <x v="1"/>
    <x v="0"/>
    <d v="2024-04-25T00:00:00"/>
    <s v="O6680"/>
    <d v="2024-03-11T00:00:00"/>
    <x v="1"/>
    <x v="1"/>
    <x v="3"/>
    <n v="2"/>
    <n v="109.91500000000001"/>
    <n v="219.83"/>
    <x v="2"/>
    <n v="20"/>
    <d v="2025-04-23T00:00:00"/>
    <n v="364"/>
    <x v="0"/>
    <n v="2"/>
    <d v="2024-12-31T00:00:00"/>
    <x v="1"/>
    <x v="5"/>
    <x v="3"/>
    <n v="363"/>
    <n v="1"/>
    <x v="1"/>
  </r>
  <r>
    <s v="C2969"/>
    <x v="1"/>
    <x v="2"/>
    <x v="0"/>
    <d v="2023-10-27T00:00:00"/>
    <s v="O6969"/>
    <d v="2024-04-11T00:00:00"/>
    <x v="2"/>
    <x v="0"/>
    <x v="2"/>
    <n v="3"/>
    <n v="318.8966666666667"/>
    <n v="956.69"/>
    <x v="1"/>
    <n v="10"/>
    <d v="2024-12-25T00:00:00"/>
    <n v="281"/>
    <x v="1"/>
    <n v="3"/>
    <d v="2024-12-22T00:00:00"/>
    <x v="2"/>
    <x v="1"/>
    <x v="4"/>
    <n v="425"/>
    <n v="0"/>
    <x v="1"/>
  </r>
  <r>
    <s v="C4439"/>
    <x v="2"/>
    <x v="1"/>
    <x v="3"/>
    <d v="2025-02-21T00:00:00"/>
    <s v="O8439"/>
    <d v="2024-04-11T00:00:00"/>
    <x v="1"/>
    <x v="1"/>
    <x v="4"/>
    <n v="4"/>
    <n v="267.82749999999999"/>
    <n v="1071.31"/>
    <x v="2"/>
    <n v="19"/>
    <d v="2025-01-05T00:00:00"/>
    <n v="129"/>
    <x v="1"/>
    <n v="4"/>
    <d v="2024-08-23T00:00:00"/>
    <x v="2"/>
    <x v="1"/>
    <x v="4"/>
    <n v="-47"/>
    <n v="0"/>
    <x v="1"/>
  </r>
  <r>
    <s v="C3003"/>
    <x v="1"/>
    <x v="2"/>
    <x v="0"/>
    <d v="2025-04-23T00:00:00"/>
    <s v="O7003"/>
    <d v="2024-04-11T00:00:00"/>
    <x v="2"/>
    <x v="2"/>
    <x v="3"/>
    <n v="5"/>
    <n v="84.373999999999995"/>
    <n v="421.87"/>
    <x v="2"/>
    <n v="18"/>
    <d v="2025-11-04T00:00:00"/>
    <n v="496"/>
    <x v="1"/>
    <n v="1"/>
    <d v="2025-04-19T00:00:00"/>
    <x v="0"/>
    <x v="1"/>
    <x v="4"/>
    <n v="195"/>
    <n v="0"/>
    <x v="1"/>
  </r>
  <r>
    <s v="C1732"/>
    <x v="1"/>
    <x v="1"/>
    <x v="0"/>
    <d v="2024-11-24T00:00:00"/>
    <s v="O5732"/>
    <d v="2024-04-11T00:00:00"/>
    <x v="4"/>
    <x v="4"/>
    <x v="1"/>
    <n v="3"/>
    <n v="224.29333333333332"/>
    <n v="672.88"/>
    <x v="1"/>
    <n v="30"/>
    <d v="2024-12-19T00:00:00"/>
    <n v="199"/>
    <x v="1"/>
    <n v="2"/>
    <d v="2025-11-07T00:00:00"/>
    <x v="2"/>
    <x v="1"/>
    <x v="4"/>
    <n v="25"/>
    <n v="0"/>
    <x v="1"/>
  </r>
  <r>
    <s v="C5551"/>
    <x v="2"/>
    <x v="1"/>
    <x v="4"/>
    <d v="2024-03-31T00:00:00"/>
    <s v="O9551"/>
    <d v="2024-04-11T00:00:00"/>
    <x v="4"/>
    <x v="4"/>
    <x v="3"/>
    <n v="2"/>
    <n v="325.79500000000002"/>
    <n v="651.59"/>
    <x v="1"/>
    <n v="49"/>
    <d v="2024-10-30T00:00:00"/>
    <n v="337"/>
    <x v="1"/>
    <n v="1"/>
    <d v="2025-01-27T00:00:00"/>
    <x v="2"/>
    <x v="1"/>
    <x v="4"/>
    <n v="213"/>
    <n v="0"/>
    <x v="1"/>
  </r>
  <r>
    <s v="C5685"/>
    <x v="0"/>
    <x v="2"/>
    <x v="0"/>
    <d v="2024-08-15T00:00:00"/>
    <s v="O9685"/>
    <d v="2024-04-11T00:00:00"/>
    <x v="1"/>
    <x v="2"/>
    <x v="4"/>
    <n v="1"/>
    <n v="869"/>
    <n v="869"/>
    <x v="2"/>
    <n v="28"/>
    <d v="2025-06-02T00:00:00"/>
    <n v="37"/>
    <x v="0"/>
    <n v="3"/>
    <d v="2024-09-10T00:00:00"/>
    <x v="0"/>
    <x v="1"/>
    <x v="4"/>
    <n v="291"/>
    <n v="1"/>
    <x v="1"/>
  </r>
  <r>
    <s v="C4389"/>
    <x v="1"/>
    <x v="1"/>
    <x v="3"/>
    <d v="2024-09-30T00:00:00"/>
    <s v="O8389"/>
    <d v="2024-04-11T00:00:00"/>
    <x v="0"/>
    <x v="2"/>
    <x v="1"/>
    <n v="4"/>
    <n v="43.527500000000003"/>
    <n v="174.11"/>
    <x v="2"/>
    <n v="31"/>
    <d v="2025-11-03T00:00:00"/>
    <n v="343"/>
    <x v="1"/>
    <n v="5"/>
    <d v="2024-11-16T00:00:00"/>
    <x v="2"/>
    <x v="1"/>
    <x v="4"/>
    <n v="399"/>
    <n v="0"/>
    <x v="1"/>
  </r>
  <r>
    <s v="C3817"/>
    <x v="0"/>
    <x v="0"/>
    <x v="4"/>
    <d v="2024-12-08T00:00:00"/>
    <s v="O7817"/>
    <d v="2024-04-11T00:00:00"/>
    <x v="3"/>
    <x v="1"/>
    <x v="2"/>
    <n v="5"/>
    <n v="130.06"/>
    <n v="650.29999999999995"/>
    <x v="0"/>
    <n v="12"/>
    <d v="2024-12-14T00:00:00"/>
    <n v="440"/>
    <x v="1"/>
    <n v="3"/>
    <d v="2025-08-21T00:00:00"/>
    <x v="2"/>
    <x v="1"/>
    <x v="4"/>
    <n v="6"/>
    <n v="0"/>
    <x v="1"/>
  </r>
  <r>
    <s v="C1036"/>
    <x v="0"/>
    <x v="0"/>
    <x v="1"/>
    <d v="2024-12-13T00:00:00"/>
    <s v="O5036"/>
    <d v="2024-04-11T00:00:00"/>
    <x v="1"/>
    <x v="2"/>
    <x v="4"/>
    <n v="5"/>
    <n v="233.58800000000002"/>
    <n v="1167.94"/>
    <x v="0"/>
    <n v="14"/>
    <d v="2024-12-14T00:00:00"/>
    <n v="15"/>
    <x v="0"/>
    <n v="4"/>
    <d v="2025-03-06T00:00:00"/>
    <x v="1"/>
    <x v="1"/>
    <x v="4"/>
    <n v="1"/>
    <n v="1"/>
    <x v="1"/>
  </r>
  <r>
    <s v="C3596"/>
    <x v="1"/>
    <x v="0"/>
    <x v="2"/>
    <d v="2025-01-30T00:00:00"/>
    <s v="O7596"/>
    <d v="2024-05-11T00:00:00"/>
    <x v="3"/>
    <x v="2"/>
    <x v="3"/>
    <n v="1"/>
    <n v="400.11"/>
    <n v="400.11"/>
    <x v="2"/>
    <n v="32"/>
    <d v="2025-07-27T00:00:00"/>
    <n v="53"/>
    <x v="1"/>
    <n v="1"/>
    <d v="2025-06-15T00:00:00"/>
    <x v="2"/>
    <x v="3"/>
    <x v="5"/>
    <n v="178"/>
    <n v="0"/>
    <x v="1"/>
  </r>
  <r>
    <s v="C2994"/>
    <x v="2"/>
    <x v="0"/>
    <x v="1"/>
    <d v="2024-02-17T00:00:00"/>
    <s v="O6994"/>
    <d v="2024-05-11T00:00:00"/>
    <x v="1"/>
    <x v="0"/>
    <x v="3"/>
    <n v="1"/>
    <n v="952.31"/>
    <n v="952.31"/>
    <x v="0"/>
    <n v="23"/>
    <d v="2025-08-17T00:00:00"/>
    <n v="70"/>
    <x v="1"/>
    <n v="5"/>
    <d v="2025-04-03T00:00:00"/>
    <x v="0"/>
    <x v="3"/>
    <x v="5"/>
    <n v="547"/>
    <n v="0"/>
    <x v="1"/>
  </r>
  <r>
    <s v="C6673"/>
    <x v="0"/>
    <x v="2"/>
    <x v="0"/>
    <d v="2025-09-06T00:00:00"/>
    <s v="O10673"/>
    <d v="2024-05-11T00:00:00"/>
    <x v="0"/>
    <x v="0"/>
    <x v="0"/>
    <n v="1"/>
    <n v="887.34"/>
    <n v="887.34"/>
    <x v="0"/>
    <n v="1"/>
    <d v="2024-01-10T00:00:00"/>
    <n v="89"/>
    <x v="1"/>
    <n v="2"/>
    <d v="2024-09-13T00:00:00"/>
    <x v="2"/>
    <x v="3"/>
    <x v="5"/>
    <n v="-605"/>
    <n v="0"/>
    <x v="1"/>
  </r>
  <r>
    <s v="C2553"/>
    <x v="1"/>
    <x v="0"/>
    <x v="0"/>
    <d v="2024-04-10T00:00:00"/>
    <s v="O6553"/>
    <d v="2024-05-11T00:00:00"/>
    <x v="4"/>
    <x v="4"/>
    <x v="1"/>
    <n v="3"/>
    <n v="337.66333333333336"/>
    <n v="1012.99"/>
    <x v="1"/>
    <n v="1"/>
    <d v="2024-11-23T00:00:00"/>
    <n v="37"/>
    <x v="0"/>
    <n v="1"/>
    <d v="2025-01-14T00:00:00"/>
    <x v="0"/>
    <x v="3"/>
    <x v="5"/>
    <n v="227"/>
    <n v="1"/>
    <x v="1"/>
  </r>
  <r>
    <s v="C1200"/>
    <x v="2"/>
    <x v="0"/>
    <x v="4"/>
    <d v="2024-08-07T00:00:00"/>
    <s v="O5200"/>
    <d v="2024-05-11T00:00:00"/>
    <x v="3"/>
    <x v="1"/>
    <x v="0"/>
    <n v="2"/>
    <n v="696.51"/>
    <n v="1393.02"/>
    <x v="2"/>
    <n v="6"/>
    <d v="2024-08-27T00:00:00"/>
    <n v="31"/>
    <x v="1"/>
    <n v="4"/>
    <d v="2025-06-25T00:00:00"/>
    <x v="2"/>
    <x v="3"/>
    <x v="5"/>
    <n v="20"/>
    <n v="0"/>
    <x v="1"/>
  </r>
  <r>
    <s v="C1593"/>
    <x v="2"/>
    <x v="1"/>
    <x v="0"/>
    <d v="2025-07-04T00:00:00"/>
    <s v="O5593"/>
    <d v="2024-05-11T00:00:00"/>
    <x v="0"/>
    <x v="0"/>
    <x v="4"/>
    <n v="5"/>
    <n v="69.972000000000008"/>
    <n v="349.86"/>
    <x v="2"/>
    <n v="32"/>
    <d v="2025-01-05T00:00:00"/>
    <n v="153"/>
    <x v="1"/>
    <n v="1"/>
    <d v="2024-10-14T00:00:00"/>
    <x v="1"/>
    <x v="3"/>
    <x v="5"/>
    <n v="-180"/>
    <n v="0"/>
    <x v="1"/>
  </r>
  <r>
    <s v="C3380"/>
    <x v="1"/>
    <x v="2"/>
    <x v="3"/>
    <d v="2024-12-14T00:00:00"/>
    <s v="O7380"/>
    <d v="2024-05-11T00:00:00"/>
    <x v="3"/>
    <x v="0"/>
    <x v="4"/>
    <n v="5"/>
    <n v="118.29600000000001"/>
    <n v="591.48"/>
    <x v="0"/>
    <n v="18"/>
    <d v="2025-06-05T00:00:00"/>
    <n v="218"/>
    <x v="0"/>
    <n v="5"/>
    <d v="2024-12-30T00:00:00"/>
    <x v="2"/>
    <x v="3"/>
    <x v="5"/>
    <n v="173"/>
    <n v="1"/>
    <x v="1"/>
  </r>
  <r>
    <s v="C1825"/>
    <x v="1"/>
    <x v="1"/>
    <x v="0"/>
    <d v="2025-11-04T00:00:00"/>
    <s v="O5825"/>
    <d v="2024-06-11T00:00:00"/>
    <x v="3"/>
    <x v="2"/>
    <x v="0"/>
    <n v="3"/>
    <n v="342.36333333333329"/>
    <n v="1027.0899999999999"/>
    <x v="0"/>
    <n v="17"/>
    <d v="2025-07-06T00:00:00"/>
    <n v="135"/>
    <x v="1"/>
    <n v="4"/>
    <d v="2024-11-22T00:00:00"/>
    <x v="2"/>
    <x v="6"/>
    <x v="6"/>
    <n v="-121"/>
    <n v="0"/>
    <x v="1"/>
  </r>
  <r>
    <s v="C2025"/>
    <x v="0"/>
    <x v="0"/>
    <x v="1"/>
    <d v="2025-05-05T00:00:00"/>
    <s v="O6025"/>
    <d v="2024-06-11T00:00:00"/>
    <x v="2"/>
    <x v="2"/>
    <x v="4"/>
    <n v="2"/>
    <n v="277.02999999999997"/>
    <n v="554.05999999999995"/>
    <x v="2"/>
    <n v="35"/>
    <d v="2025-06-15T00:00:00"/>
    <n v="487"/>
    <x v="0"/>
    <n v="4"/>
    <d v="2024-11-09T00:00:00"/>
    <x v="0"/>
    <x v="6"/>
    <x v="6"/>
    <n v="41"/>
    <n v="1"/>
    <x v="1"/>
  </r>
  <r>
    <s v="C4997"/>
    <x v="1"/>
    <x v="2"/>
    <x v="0"/>
    <d v="2025-04-23T00:00:00"/>
    <s v="O8997"/>
    <d v="2024-06-11T00:00:00"/>
    <x v="4"/>
    <x v="2"/>
    <x v="2"/>
    <n v="5"/>
    <n v="199.08599999999998"/>
    <n v="995.43"/>
    <x v="1"/>
    <n v="26"/>
    <d v="2025-12-01T00:00:00"/>
    <n v="490"/>
    <x v="0"/>
    <n v="4"/>
    <d v="2025-09-01T00:00:00"/>
    <x v="0"/>
    <x v="6"/>
    <x v="6"/>
    <n v="222"/>
    <n v="1"/>
    <x v="1"/>
  </r>
  <r>
    <s v="C1500"/>
    <x v="2"/>
    <x v="1"/>
    <x v="4"/>
    <d v="2025-11-02T00:00:00"/>
    <s v="O5500"/>
    <d v="2024-06-11T00:00:00"/>
    <x v="1"/>
    <x v="3"/>
    <x v="0"/>
    <n v="2"/>
    <n v="695.86"/>
    <n v="1391.72"/>
    <x v="0"/>
    <n v="18"/>
    <d v="2025-03-03T00:00:00"/>
    <n v="299"/>
    <x v="1"/>
    <n v="4"/>
    <d v="2025-06-02T00:00:00"/>
    <x v="0"/>
    <x v="6"/>
    <x v="6"/>
    <n v="-244"/>
    <n v="0"/>
    <x v="1"/>
  </r>
  <r>
    <s v="C6877"/>
    <x v="1"/>
    <x v="0"/>
    <x v="1"/>
    <d v="2023-12-29T00:00:00"/>
    <s v="O10877"/>
    <d v="2024-06-11T00:00:00"/>
    <x v="3"/>
    <x v="2"/>
    <x v="0"/>
    <n v="5"/>
    <n v="272.88600000000002"/>
    <n v="1364.43"/>
    <x v="0"/>
    <n v="36"/>
    <d v="2025-07-22T00:00:00"/>
    <n v="448"/>
    <x v="1"/>
    <n v="4"/>
    <d v="2024-09-11T00:00:00"/>
    <x v="1"/>
    <x v="6"/>
    <x v="6"/>
    <n v="571"/>
    <n v="0"/>
    <x v="1"/>
  </r>
  <r>
    <s v="C3184"/>
    <x v="0"/>
    <x v="1"/>
    <x v="2"/>
    <d v="2025-03-20T00:00:00"/>
    <s v="O7184"/>
    <d v="2024-06-11T00:00:00"/>
    <x v="2"/>
    <x v="2"/>
    <x v="0"/>
    <n v="2"/>
    <n v="460.83"/>
    <n v="921.66"/>
    <x v="1"/>
    <n v="38"/>
    <d v="2025-01-28T00:00:00"/>
    <n v="101"/>
    <x v="1"/>
    <n v="1"/>
    <d v="2025-08-07T00:00:00"/>
    <x v="0"/>
    <x v="6"/>
    <x v="6"/>
    <n v="-51"/>
    <n v="0"/>
    <x v="1"/>
  </r>
  <r>
    <s v="C2669"/>
    <x v="2"/>
    <x v="1"/>
    <x v="1"/>
    <d v="2024-09-18T00:00:00"/>
    <s v="O6669"/>
    <d v="2024-06-11T00:00:00"/>
    <x v="2"/>
    <x v="3"/>
    <x v="2"/>
    <n v="4"/>
    <n v="324.0575"/>
    <n v="1296.23"/>
    <x v="2"/>
    <n v="16"/>
    <d v="2025-04-06T00:00:00"/>
    <n v="483"/>
    <x v="0"/>
    <n v="3"/>
    <d v="2025-01-01T00:00:00"/>
    <x v="2"/>
    <x v="6"/>
    <x v="6"/>
    <n v="200"/>
    <n v="1"/>
    <x v="1"/>
  </r>
  <r>
    <s v="C2830"/>
    <x v="2"/>
    <x v="1"/>
    <x v="0"/>
    <d v="2023-10-13T00:00:00"/>
    <s v="O6830"/>
    <d v="2024-06-11T00:00:00"/>
    <x v="1"/>
    <x v="0"/>
    <x v="4"/>
    <n v="2"/>
    <n v="430.9"/>
    <n v="861.8"/>
    <x v="0"/>
    <n v="35"/>
    <d v="2025-06-20T00:00:00"/>
    <n v="197"/>
    <x v="1"/>
    <n v="5"/>
    <d v="2024-09-30T00:00:00"/>
    <x v="0"/>
    <x v="6"/>
    <x v="6"/>
    <n v="616"/>
    <n v="0"/>
    <x v="1"/>
  </r>
  <r>
    <s v="C4330"/>
    <x v="0"/>
    <x v="0"/>
    <x v="2"/>
    <d v="2024-05-25T00:00:00"/>
    <s v="O8330"/>
    <d v="2024-07-11T00:00:00"/>
    <x v="0"/>
    <x v="1"/>
    <x v="3"/>
    <n v="4"/>
    <n v="327.39749999999998"/>
    <n v="1309.5899999999999"/>
    <x v="0"/>
    <n v="11"/>
    <d v="2025-06-07T00:00:00"/>
    <n v="174"/>
    <x v="1"/>
    <n v="4"/>
    <d v="2025-06-17T00:00:00"/>
    <x v="1"/>
    <x v="1"/>
    <x v="7"/>
    <n v="378"/>
    <n v="0"/>
    <x v="1"/>
  </r>
  <r>
    <s v="C6001"/>
    <x v="1"/>
    <x v="2"/>
    <x v="0"/>
    <d v="2024-07-31T00:00:00"/>
    <s v="O10001"/>
    <d v="2024-07-11T00:00:00"/>
    <x v="0"/>
    <x v="4"/>
    <x v="4"/>
    <n v="3"/>
    <n v="282.43"/>
    <n v="847.29"/>
    <x v="0"/>
    <n v="31"/>
    <d v="2024-11-20T00:00:00"/>
    <n v="171"/>
    <x v="0"/>
    <n v="5"/>
    <d v="2025-05-13T00:00:00"/>
    <x v="2"/>
    <x v="1"/>
    <x v="7"/>
    <n v="112"/>
    <n v="1"/>
    <x v="1"/>
  </r>
  <r>
    <s v="C4608"/>
    <x v="0"/>
    <x v="0"/>
    <x v="1"/>
    <d v="2025-11-08T00:00:00"/>
    <s v="O8608"/>
    <d v="2024-07-11T00:00:00"/>
    <x v="3"/>
    <x v="1"/>
    <x v="3"/>
    <n v="1"/>
    <n v="1161.06"/>
    <n v="1161.06"/>
    <x v="1"/>
    <n v="50"/>
    <d v="2024-09-27T00:00:00"/>
    <n v="355"/>
    <x v="0"/>
    <n v="2"/>
    <d v="2025-05-24T00:00:00"/>
    <x v="0"/>
    <x v="1"/>
    <x v="7"/>
    <n v="-407"/>
    <n v="1"/>
    <x v="1"/>
  </r>
  <r>
    <s v="C5835"/>
    <x v="2"/>
    <x v="1"/>
    <x v="1"/>
    <d v="2025-02-27T00:00:00"/>
    <s v="O9835"/>
    <d v="2024-07-11T00:00:00"/>
    <x v="2"/>
    <x v="2"/>
    <x v="4"/>
    <n v="2"/>
    <n v="167.25"/>
    <n v="334.5"/>
    <x v="2"/>
    <n v="7"/>
    <d v="2024-07-12T00:00:00"/>
    <n v="151"/>
    <x v="1"/>
    <n v="1"/>
    <d v="2024-10-11T00:00:00"/>
    <x v="2"/>
    <x v="1"/>
    <x v="7"/>
    <n v="-230"/>
    <n v="0"/>
    <x v="1"/>
  </r>
  <r>
    <s v="C6586"/>
    <x v="2"/>
    <x v="1"/>
    <x v="4"/>
    <d v="2023-04-10T00:00:00"/>
    <s v="O10586"/>
    <d v="2024-07-11T00:00:00"/>
    <x v="4"/>
    <x v="3"/>
    <x v="0"/>
    <n v="4"/>
    <n v="366.70249999999999"/>
    <n v="1466.81"/>
    <x v="0"/>
    <n v="7"/>
    <d v="2025-06-21T00:00:00"/>
    <n v="11"/>
    <x v="1"/>
    <n v="1"/>
    <d v="2024-08-21T00:00:00"/>
    <x v="1"/>
    <x v="1"/>
    <x v="7"/>
    <n v="803"/>
    <n v="0"/>
    <x v="1"/>
  </r>
  <r>
    <s v="C2321"/>
    <x v="0"/>
    <x v="0"/>
    <x v="4"/>
    <d v="2024-01-12T00:00:00"/>
    <s v="O6321"/>
    <d v="2024-07-11T00:00:00"/>
    <x v="3"/>
    <x v="1"/>
    <x v="4"/>
    <n v="3"/>
    <n v="308.89333333333332"/>
    <n v="926.68"/>
    <x v="1"/>
    <n v="43"/>
    <d v="2025-02-07T00:00:00"/>
    <n v="201"/>
    <x v="1"/>
    <n v="3"/>
    <d v="2024-06-12T00:00:00"/>
    <x v="0"/>
    <x v="1"/>
    <x v="7"/>
    <n v="392"/>
    <n v="0"/>
    <x v="1"/>
  </r>
  <r>
    <s v="C1522"/>
    <x v="2"/>
    <x v="1"/>
    <x v="3"/>
    <d v="2025-06-28T00:00:00"/>
    <s v="O5522"/>
    <d v="2024-07-11T00:00:00"/>
    <x v="1"/>
    <x v="3"/>
    <x v="0"/>
    <n v="1"/>
    <n v="352.75"/>
    <n v="352.75"/>
    <x v="1"/>
    <n v="44"/>
    <d v="2025-08-14T00:00:00"/>
    <n v="487"/>
    <x v="1"/>
    <n v="2"/>
    <d v="2024-12-10T00:00:00"/>
    <x v="2"/>
    <x v="1"/>
    <x v="7"/>
    <n v="47"/>
    <n v="0"/>
    <x v="1"/>
  </r>
  <r>
    <s v="C2205"/>
    <x v="1"/>
    <x v="1"/>
    <x v="3"/>
    <d v="2025-11-06T00:00:00"/>
    <s v="O6205"/>
    <d v="2024-07-11T00:00:00"/>
    <x v="2"/>
    <x v="0"/>
    <x v="4"/>
    <n v="3"/>
    <n v="469.99"/>
    <n v="1409.97"/>
    <x v="2"/>
    <n v="42"/>
    <d v="2024-11-23T00:00:00"/>
    <n v="315"/>
    <x v="0"/>
    <n v="1"/>
    <d v="2024-08-28T00:00:00"/>
    <x v="0"/>
    <x v="1"/>
    <x v="7"/>
    <n v="-348"/>
    <n v="1"/>
    <x v="1"/>
  </r>
  <r>
    <s v="C5665"/>
    <x v="0"/>
    <x v="2"/>
    <x v="1"/>
    <d v="2023-10-09T00:00:00"/>
    <s v="O9665"/>
    <d v="2024-07-11T00:00:00"/>
    <x v="4"/>
    <x v="1"/>
    <x v="4"/>
    <n v="5"/>
    <n v="273.58800000000002"/>
    <n v="1367.94"/>
    <x v="2"/>
    <n v="23"/>
    <d v="2024-08-25T00:00:00"/>
    <n v="418"/>
    <x v="1"/>
    <n v="2"/>
    <d v="2025-02-26T00:00:00"/>
    <x v="2"/>
    <x v="1"/>
    <x v="7"/>
    <n v="321"/>
    <n v="0"/>
    <x v="1"/>
  </r>
  <r>
    <s v="C2173"/>
    <x v="1"/>
    <x v="2"/>
    <x v="3"/>
    <d v="2025-02-20T00:00:00"/>
    <s v="O6173"/>
    <d v="2024-07-11T00:00:00"/>
    <x v="1"/>
    <x v="2"/>
    <x v="0"/>
    <n v="2"/>
    <n v="502.65"/>
    <n v="1005.3"/>
    <x v="1"/>
    <n v="45"/>
    <d v="2024-09-13T00:00:00"/>
    <n v="291"/>
    <x v="0"/>
    <n v="5"/>
    <d v="2024-08-31T00:00:00"/>
    <x v="2"/>
    <x v="1"/>
    <x v="7"/>
    <n v="-160"/>
    <n v="1"/>
    <x v="1"/>
  </r>
  <r>
    <s v="C4079"/>
    <x v="2"/>
    <x v="2"/>
    <x v="3"/>
    <d v="2023-10-09T00:00:00"/>
    <s v="O8079"/>
    <d v="2024-07-11T00:00:00"/>
    <x v="2"/>
    <x v="4"/>
    <x v="2"/>
    <n v="4"/>
    <n v="291.10500000000002"/>
    <n v="1164.42"/>
    <x v="1"/>
    <n v="3"/>
    <d v="2025-09-01T00:00:00"/>
    <n v="236"/>
    <x v="1"/>
    <n v="5"/>
    <d v="2024-12-17T00:00:00"/>
    <x v="2"/>
    <x v="1"/>
    <x v="7"/>
    <n v="693"/>
    <n v="0"/>
    <x v="1"/>
  </r>
  <r>
    <s v="C3019"/>
    <x v="2"/>
    <x v="1"/>
    <x v="0"/>
    <d v="2025-03-31T00:00:00"/>
    <s v="O7019"/>
    <d v="2024-08-11T00:00:00"/>
    <x v="2"/>
    <x v="4"/>
    <x v="3"/>
    <n v="1"/>
    <n v="935.89"/>
    <n v="935.89"/>
    <x v="1"/>
    <n v="18"/>
    <d v="2025-05-19T00:00:00"/>
    <n v="350"/>
    <x v="1"/>
    <n v="3"/>
    <d v="2024-10-21T00:00:00"/>
    <x v="0"/>
    <x v="4"/>
    <x v="0"/>
    <n v="49"/>
    <n v="0"/>
    <x v="1"/>
  </r>
  <r>
    <s v="C3223"/>
    <x v="2"/>
    <x v="0"/>
    <x v="4"/>
    <d v="2024-04-19T00:00:00"/>
    <s v="O7223"/>
    <d v="2024-08-11T00:00:00"/>
    <x v="2"/>
    <x v="0"/>
    <x v="0"/>
    <n v="4"/>
    <n v="352.4375"/>
    <n v="1409.75"/>
    <x v="0"/>
    <n v="9"/>
    <d v="2024-11-29T00:00:00"/>
    <n v="136"/>
    <x v="1"/>
    <n v="4"/>
    <d v="2024-12-31T00:00:00"/>
    <x v="2"/>
    <x v="4"/>
    <x v="0"/>
    <n v="224"/>
    <n v="0"/>
    <x v="1"/>
  </r>
  <r>
    <s v="C5426"/>
    <x v="1"/>
    <x v="0"/>
    <x v="1"/>
    <d v="2024-08-25T00:00:00"/>
    <s v="O9426"/>
    <d v="2024-08-11T00:00:00"/>
    <x v="1"/>
    <x v="2"/>
    <x v="3"/>
    <n v="1"/>
    <n v="784.4"/>
    <n v="784.4"/>
    <x v="1"/>
    <n v="36"/>
    <d v="2025-07-17T00:00:00"/>
    <n v="172"/>
    <x v="1"/>
    <n v="1"/>
    <d v="2025-05-07T00:00:00"/>
    <x v="0"/>
    <x v="4"/>
    <x v="0"/>
    <n v="326"/>
    <n v="0"/>
    <x v="1"/>
  </r>
  <r>
    <s v="C2666"/>
    <x v="2"/>
    <x v="2"/>
    <x v="3"/>
    <d v="2024-08-22T00:00:00"/>
    <s v="O6666"/>
    <d v="2024-08-11T00:00:00"/>
    <x v="3"/>
    <x v="1"/>
    <x v="1"/>
    <n v="5"/>
    <n v="76.622"/>
    <n v="383.11"/>
    <x v="2"/>
    <n v="39"/>
    <d v="2025-02-08T00:00:00"/>
    <n v="369"/>
    <x v="0"/>
    <n v="3"/>
    <d v="2025-02-24T00:00:00"/>
    <x v="2"/>
    <x v="4"/>
    <x v="0"/>
    <n v="170"/>
    <n v="1"/>
    <x v="1"/>
  </r>
  <r>
    <s v="C1000"/>
    <x v="2"/>
    <x v="2"/>
    <x v="0"/>
    <d v="2024-06-14T00:00:00"/>
    <s v="O5000"/>
    <d v="2024-08-11T00:00:00"/>
    <x v="2"/>
    <x v="4"/>
    <x v="0"/>
    <n v="1"/>
    <n v="1210.0999999999999"/>
    <n v="1210.0999999999999"/>
    <x v="1"/>
    <n v="26"/>
    <d v="2025-04-17T00:00:00"/>
    <n v="89"/>
    <x v="1"/>
    <n v="5"/>
    <d v="2024-09-30T00:00:00"/>
    <x v="0"/>
    <x v="4"/>
    <x v="0"/>
    <n v="307"/>
    <n v="0"/>
    <x v="1"/>
  </r>
  <r>
    <s v="C5799"/>
    <x v="1"/>
    <x v="0"/>
    <x v="4"/>
    <d v="2025-02-13T00:00:00"/>
    <s v="O9799"/>
    <d v="2024-08-11T00:00:00"/>
    <x v="2"/>
    <x v="0"/>
    <x v="1"/>
    <n v="3"/>
    <n v="447.76"/>
    <n v="1343.28"/>
    <x v="0"/>
    <n v="48"/>
    <d v="2025-05-26T00:00:00"/>
    <n v="157"/>
    <x v="1"/>
    <n v="5"/>
    <d v="2024-12-24T00:00:00"/>
    <x v="2"/>
    <x v="4"/>
    <x v="0"/>
    <n v="102"/>
    <n v="0"/>
    <x v="1"/>
  </r>
  <r>
    <s v="C3092"/>
    <x v="0"/>
    <x v="0"/>
    <x v="0"/>
    <d v="2025-06-16T00:00:00"/>
    <s v="O7092"/>
    <d v="2024-08-11T00:00:00"/>
    <x v="4"/>
    <x v="4"/>
    <x v="1"/>
    <n v="5"/>
    <n v="183.04000000000002"/>
    <n v="915.2"/>
    <x v="1"/>
    <n v="39"/>
    <d v="2024-12-25T00:00:00"/>
    <n v="217"/>
    <x v="0"/>
    <n v="2"/>
    <d v="2024-09-28T00:00:00"/>
    <x v="2"/>
    <x v="4"/>
    <x v="0"/>
    <n v="-173"/>
    <n v="1"/>
    <x v="1"/>
  </r>
  <r>
    <s v="C4136"/>
    <x v="2"/>
    <x v="1"/>
    <x v="2"/>
    <d v="2024-02-21T00:00:00"/>
    <s v="O8136"/>
    <d v="2024-08-11T00:00:00"/>
    <x v="0"/>
    <x v="4"/>
    <x v="0"/>
    <n v="2"/>
    <n v="95.09"/>
    <n v="190.18"/>
    <x v="0"/>
    <n v="25"/>
    <d v="2025-04-26T00:00:00"/>
    <n v="316"/>
    <x v="1"/>
    <n v="4"/>
    <d v="2025-05-24T00:00:00"/>
    <x v="2"/>
    <x v="4"/>
    <x v="0"/>
    <n v="430"/>
    <n v="0"/>
    <x v="1"/>
  </r>
  <r>
    <s v="C1859"/>
    <x v="0"/>
    <x v="1"/>
    <x v="4"/>
    <d v="2023-10-17T00:00:00"/>
    <s v="O5859"/>
    <d v="2024-08-11T00:00:00"/>
    <x v="4"/>
    <x v="1"/>
    <x v="1"/>
    <n v="2"/>
    <n v="729.005"/>
    <n v="1458.01"/>
    <x v="0"/>
    <n v="40"/>
    <d v="2024-09-16T00:00:00"/>
    <n v="375"/>
    <x v="1"/>
    <n v="5"/>
    <d v="2025-02-02T00:00:00"/>
    <x v="1"/>
    <x v="4"/>
    <x v="0"/>
    <n v="335"/>
    <n v="0"/>
    <x v="1"/>
  </r>
  <r>
    <s v="C6542"/>
    <x v="1"/>
    <x v="1"/>
    <x v="4"/>
    <d v="2023-10-14T00:00:00"/>
    <s v="O10542"/>
    <d v="2024-08-11T00:00:00"/>
    <x v="4"/>
    <x v="2"/>
    <x v="4"/>
    <n v="3"/>
    <n v="331.97666666666663"/>
    <n v="995.93"/>
    <x v="1"/>
    <n v="17"/>
    <d v="2024-08-30T00:00:00"/>
    <n v="244"/>
    <x v="1"/>
    <n v="3"/>
    <d v="2024-09-20T00:00:00"/>
    <x v="0"/>
    <x v="4"/>
    <x v="0"/>
    <n v="321"/>
    <n v="0"/>
    <x v="1"/>
  </r>
  <r>
    <s v="C1357"/>
    <x v="0"/>
    <x v="0"/>
    <x v="1"/>
    <d v="2025-06-02T00:00:00"/>
    <s v="O5357"/>
    <d v="2024-09-11T00:00:00"/>
    <x v="4"/>
    <x v="2"/>
    <x v="2"/>
    <n v="1"/>
    <n v="438.87"/>
    <n v="438.87"/>
    <x v="2"/>
    <n v="29"/>
    <d v="2025-08-17T00:00:00"/>
    <n v="450"/>
    <x v="1"/>
    <n v="1"/>
    <d v="2024-12-16T00:00:00"/>
    <x v="1"/>
    <x v="0"/>
    <x v="8"/>
    <n v="76"/>
    <n v="0"/>
    <x v="1"/>
  </r>
  <r>
    <s v="C5560"/>
    <x v="1"/>
    <x v="1"/>
    <x v="1"/>
    <d v="2025-05-27T00:00:00"/>
    <s v="O9560"/>
    <d v="2024-09-11T00:00:00"/>
    <x v="1"/>
    <x v="0"/>
    <x v="0"/>
    <n v="4"/>
    <n v="261.72000000000003"/>
    <n v="1046.8800000000001"/>
    <x v="0"/>
    <n v="35"/>
    <d v="2024-12-26T00:00:00"/>
    <n v="38"/>
    <x v="1"/>
    <n v="1"/>
    <d v="2024-09-24T00:00:00"/>
    <x v="2"/>
    <x v="0"/>
    <x v="8"/>
    <n v="-152"/>
    <n v="0"/>
    <x v="1"/>
  </r>
  <r>
    <s v="C3518"/>
    <x v="1"/>
    <x v="0"/>
    <x v="1"/>
    <d v="2025-05-19T00:00:00"/>
    <s v="O7518"/>
    <d v="2024-09-11T00:00:00"/>
    <x v="3"/>
    <x v="3"/>
    <x v="0"/>
    <n v="5"/>
    <n v="64.205999999999989"/>
    <n v="321.02999999999997"/>
    <x v="2"/>
    <n v="19"/>
    <d v="2025-07-28T00:00:00"/>
    <n v="485"/>
    <x v="0"/>
    <n v="1"/>
    <d v="2024-12-21T00:00:00"/>
    <x v="1"/>
    <x v="0"/>
    <x v="8"/>
    <n v="70"/>
    <n v="1"/>
    <x v="1"/>
  </r>
  <r>
    <s v="C1292"/>
    <x v="2"/>
    <x v="1"/>
    <x v="2"/>
    <d v="2023-07-09T00:00:00"/>
    <s v="O5292"/>
    <d v="2024-10-11T00:00:00"/>
    <x v="0"/>
    <x v="4"/>
    <x v="0"/>
    <n v="5"/>
    <n v="55.238"/>
    <n v="276.19"/>
    <x v="2"/>
    <n v="28"/>
    <d v="2024-09-28T00:00:00"/>
    <n v="45"/>
    <x v="1"/>
    <n v="5"/>
    <d v="2025-01-30T00:00:00"/>
    <x v="2"/>
    <x v="2"/>
    <x v="9"/>
    <n v="447"/>
    <n v="0"/>
    <x v="1"/>
  </r>
  <r>
    <s v="C6109"/>
    <x v="2"/>
    <x v="0"/>
    <x v="2"/>
    <d v="2024-09-17T00:00:00"/>
    <s v="O10109"/>
    <d v="2024-10-11T00:00:00"/>
    <x v="4"/>
    <x v="2"/>
    <x v="1"/>
    <n v="4"/>
    <n v="244.57"/>
    <n v="978.28"/>
    <x v="0"/>
    <n v="24"/>
    <d v="2025-02-06T00:00:00"/>
    <n v="317"/>
    <x v="1"/>
    <n v="2"/>
    <d v="2025-08-04T00:00:00"/>
    <x v="2"/>
    <x v="2"/>
    <x v="9"/>
    <n v="142"/>
    <n v="0"/>
    <x v="1"/>
  </r>
  <r>
    <s v="C4762"/>
    <x v="2"/>
    <x v="1"/>
    <x v="2"/>
    <d v="2024-12-30T00:00:00"/>
    <s v="O8762"/>
    <d v="2024-10-11T00:00:00"/>
    <x v="0"/>
    <x v="3"/>
    <x v="4"/>
    <n v="1"/>
    <n v="270.97000000000003"/>
    <n v="270.97000000000003"/>
    <x v="0"/>
    <n v="41"/>
    <d v="2025-06-01T00:00:00"/>
    <n v="358"/>
    <x v="1"/>
    <n v="3"/>
    <d v="2025-09-03T00:00:00"/>
    <x v="1"/>
    <x v="2"/>
    <x v="9"/>
    <n v="153"/>
    <n v="0"/>
    <x v="1"/>
  </r>
  <r>
    <s v="C3572"/>
    <x v="0"/>
    <x v="2"/>
    <x v="0"/>
    <d v="2025-07-08T00:00:00"/>
    <s v="O7572"/>
    <d v="2024-10-11T00:00:00"/>
    <x v="1"/>
    <x v="1"/>
    <x v="3"/>
    <n v="3"/>
    <n v="369.90666666666669"/>
    <n v="1109.72"/>
    <x v="0"/>
    <n v="50"/>
    <d v="2024-10-16T00:00:00"/>
    <n v="414"/>
    <x v="1"/>
    <n v="1"/>
    <d v="2025-05-21T00:00:00"/>
    <x v="2"/>
    <x v="2"/>
    <x v="9"/>
    <n v="-265"/>
    <n v="0"/>
    <x v="1"/>
  </r>
  <r>
    <s v="C5129"/>
    <x v="1"/>
    <x v="2"/>
    <x v="0"/>
    <d v="2025-08-13T00:00:00"/>
    <s v="O9129"/>
    <d v="2024-10-11T00:00:00"/>
    <x v="3"/>
    <x v="3"/>
    <x v="1"/>
    <n v="2"/>
    <n v="430.79500000000002"/>
    <n v="861.59"/>
    <x v="0"/>
    <n v="23"/>
    <d v="2025-05-03T00:00:00"/>
    <n v="440"/>
    <x v="1"/>
    <n v="1"/>
    <d v="2025-03-01T00:00:00"/>
    <x v="1"/>
    <x v="2"/>
    <x v="9"/>
    <n v="-102"/>
    <n v="0"/>
    <x v="1"/>
  </r>
  <r>
    <s v="C6095"/>
    <x v="1"/>
    <x v="2"/>
    <x v="4"/>
    <d v="2025-04-19T00:00:00"/>
    <s v="O10095"/>
    <d v="2024-10-11T00:00:00"/>
    <x v="0"/>
    <x v="1"/>
    <x v="3"/>
    <n v="3"/>
    <n v="162.38333333333333"/>
    <n v="487.15"/>
    <x v="1"/>
    <n v="35"/>
    <d v="2025-02-25T00:00:00"/>
    <n v="286"/>
    <x v="0"/>
    <n v="5"/>
    <d v="2025-10-06T00:00:00"/>
    <x v="0"/>
    <x v="2"/>
    <x v="9"/>
    <n v="-53"/>
    <n v="1"/>
    <x v="1"/>
  </r>
  <r>
    <s v="C3456"/>
    <x v="2"/>
    <x v="0"/>
    <x v="2"/>
    <d v="2023-08-25T00:00:00"/>
    <s v="O7456"/>
    <d v="2024-10-11T00:00:00"/>
    <x v="0"/>
    <x v="0"/>
    <x v="4"/>
    <n v="2"/>
    <n v="506.89"/>
    <n v="1013.78"/>
    <x v="0"/>
    <n v="20"/>
    <d v="2025-05-23T00:00:00"/>
    <n v="433"/>
    <x v="1"/>
    <n v="5"/>
    <d v="2025-04-16T00:00:00"/>
    <x v="2"/>
    <x v="2"/>
    <x v="9"/>
    <n v="637"/>
    <n v="0"/>
    <x v="1"/>
  </r>
  <r>
    <s v="C6774"/>
    <x v="0"/>
    <x v="0"/>
    <x v="0"/>
    <d v="2024-03-14T00:00:00"/>
    <s v="O10774"/>
    <d v="2024-11-11T00:00:00"/>
    <x v="2"/>
    <x v="4"/>
    <x v="4"/>
    <n v="3"/>
    <n v="349.60666666666663"/>
    <n v="1048.82"/>
    <x v="1"/>
    <n v="16"/>
    <d v="2025-11-03T00:00:00"/>
    <n v="118"/>
    <x v="0"/>
    <n v="4"/>
    <d v="2024-12-23T00:00:00"/>
    <x v="0"/>
    <x v="5"/>
    <x v="10"/>
    <n v="599"/>
    <n v="1"/>
    <x v="1"/>
  </r>
  <r>
    <s v="C6016"/>
    <x v="2"/>
    <x v="1"/>
    <x v="1"/>
    <d v="2025-04-17T00:00:00"/>
    <s v="O10016"/>
    <d v="2024-11-11T00:00:00"/>
    <x v="0"/>
    <x v="3"/>
    <x v="0"/>
    <n v="4"/>
    <n v="215.87"/>
    <n v="863.48"/>
    <x v="2"/>
    <n v="37"/>
    <d v="2024-12-18T00:00:00"/>
    <n v="426"/>
    <x v="1"/>
    <n v="3"/>
    <d v="2025-06-27T00:00:00"/>
    <x v="2"/>
    <x v="5"/>
    <x v="10"/>
    <n v="-120"/>
    <n v="0"/>
    <x v="1"/>
  </r>
  <r>
    <s v="C6505"/>
    <x v="1"/>
    <x v="1"/>
    <x v="1"/>
    <d v="2024-09-18T00:00:00"/>
    <s v="O10505"/>
    <d v="2024-11-11T00:00:00"/>
    <x v="4"/>
    <x v="0"/>
    <x v="0"/>
    <n v="5"/>
    <n v="266.92199999999997"/>
    <n v="1334.61"/>
    <x v="2"/>
    <n v="50"/>
    <d v="2025-04-13T00:00:00"/>
    <n v="245"/>
    <x v="0"/>
    <n v="4"/>
    <d v="2024-12-20T00:00:00"/>
    <x v="2"/>
    <x v="5"/>
    <x v="10"/>
    <n v="207"/>
    <n v="1"/>
    <x v="1"/>
  </r>
  <r>
    <s v="C3340"/>
    <x v="1"/>
    <x v="0"/>
    <x v="2"/>
    <d v="2024-09-11T00:00:00"/>
    <s v="O7340"/>
    <d v="2024-11-11T00:00:00"/>
    <x v="2"/>
    <x v="3"/>
    <x v="4"/>
    <n v="5"/>
    <n v="177.21600000000001"/>
    <n v="886.08"/>
    <x v="0"/>
    <n v="49"/>
    <d v="2025-03-05T00:00:00"/>
    <n v="246"/>
    <x v="1"/>
    <n v="3"/>
    <d v="2025-06-26T00:00:00"/>
    <x v="2"/>
    <x v="5"/>
    <x v="10"/>
    <n v="175"/>
    <n v="0"/>
    <x v="1"/>
  </r>
  <r>
    <s v="C3158"/>
    <x v="0"/>
    <x v="0"/>
    <x v="4"/>
    <d v="2024-07-10T00:00:00"/>
    <s v="O7158"/>
    <d v="2024-11-11T00:00:00"/>
    <x v="0"/>
    <x v="4"/>
    <x v="1"/>
    <n v="2"/>
    <n v="224.93"/>
    <n v="449.86"/>
    <x v="1"/>
    <n v="28"/>
    <d v="2025-04-22T00:00:00"/>
    <n v="269"/>
    <x v="1"/>
    <n v="4"/>
    <d v="2025-09-07T00:00:00"/>
    <x v="1"/>
    <x v="5"/>
    <x v="10"/>
    <n v="286"/>
    <n v="0"/>
    <x v="1"/>
  </r>
  <r>
    <s v="C5738"/>
    <x v="1"/>
    <x v="1"/>
    <x v="3"/>
    <d v="2025-05-14T00:00:00"/>
    <s v="O9738"/>
    <d v="2024-11-11T00:00:00"/>
    <x v="3"/>
    <x v="4"/>
    <x v="3"/>
    <n v="3"/>
    <n v="401.45666666666665"/>
    <n v="1204.3699999999999"/>
    <x v="0"/>
    <n v="3"/>
    <d v="2025-08-07T00:00:00"/>
    <n v="214"/>
    <x v="1"/>
    <n v="3"/>
    <d v="2025-01-17T00:00:00"/>
    <x v="1"/>
    <x v="5"/>
    <x v="10"/>
    <n v="85"/>
    <n v="0"/>
    <x v="1"/>
  </r>
  <r>
    <s v="C3809"/>
    <x v="0"/>
    <x v="0"/>
    <x v="3"/>
    <d v="2024-02-01T00:00:00"/>
    <s v="O7809"/>
    <d v="2024-11-11T00:00:00"/>
    <x v="2"/>
    <x v="0"/>
    <x v="4"/>
    <n v="3"/>
    <n v="200.16666666666666"/>
    <n v="600.5"/>
    <x v="1"/>
    <n v="42"/>
    <d v="2025-03-04T00:00:00"/>
    <n v="187"/>
    <x v="0"/>
    <n v="2"/>
    <d v="2025-05-13T00:00:00"/>
    <x v="0"/>
    <x v="5"/>
    <x v="10"/>
    <n v="397"/>
    <n v="1"/>
    <x v="1"/>
  </r>
  <r>
    <s v="C5624"/>
    <x v="2"/>
    <x v="2"/>
    <x v="1"/>
    <d v="2024-08-28T00:00:00"/>
    <s v="O9624"/>
    <d v="2024-11-11T00:00:00"/>
    <x v="3"/>
    <x v="2"/>
    <x v="1"/>
    <n v="4"/>
    <n v="352.83249999999998"/>
    <n v="1411.33"/>
    <x v="0"/>
    <n v="46"/>
    <d v="2025-06-06T00:00:00"/>
    <n v="302"/>
    <x v="0"/>
    <n v="5"/>
    <d v="2025-05-13T00:00:00"/>
    <x v="2"/>
    <x v="5"/>
    <x v="10"/>
    <n v="282"/>
    <n v="1"/>
    <x v="1"/>
  </r>
  <r>
    <s v="C4533"/>
    <x v="2"/>
    <x v="1"/>
    <x v="2"/>
    <d v="2023-10-26T00:00:00"/>
    <s v="O8533"/>
    <d v="2024-12-11T00:00:00"/>
    <x v="4"/>
    <x v="4"/>
    <x v="0"/>
    <n v="4"/>
    <n v="185.065"/>
    <n v="740.26"/>
    <x v="1"/>
    <n v="37"/>
    <d v="2025-01-14T00:00:00"/>
    <n v="46"/>
    <x v="1"/>
    <n v="1"/>
    <d v="2024-12-23T00:00:00"/>
    <x v="0"/>
    <x v="0"/>
    <x v="11"/>
    <n v="446"/>
    <n v="0"/>
    <x v="1"/>
  </r>
  <r>
    <s v="C6956"/>
    <x v="2"/>
    <x v="0"/>
    <x v="2"/>
    <d v="2024-08-26T00:00:00"/>
    <s v="O10956"/>
    <d v="2024-12-11T00:00:00"/>
    <x v="4"/>
    <x v="3"/>
    <x v="1"/>
    <n v="3"/>
    <n v="155.68333333333334"/>
    <n v="467.05"/>
    <x v="0"/>
    <n v="46"/>
    <d v="2024-10-12T00:00:00"/>
    <n v="99"/>
    <x v="1"/>
    <n v="5"/>
    <d v="2024-07-10T00:00:00"/>
    <x v="1"/>
    <x v="0"/>
    <x v="11"/>
    <n v="47"/>
    <n v="0"/>
    <x v="1"/>
  </r>
  <r>
    <s v="C5934"/>
    <x v="1"/>
    <x v="0"/>
    <x v="2"/>
    <d v="2024-10-21T00:00:00"/>
    <s v="O9934"/>
    <d v="2024-12-11T00:00:00"/>
    <x v="4"/>
    <x v="1"/>
    <x v="0"/>
    <n v="4"/>
    <n v="358.97750000000002"/>
    <n v="1435.91"/>
    <x v="0"/>
    <n v="29"/>
    <d v="2025-09-04T00:00:00"/>
    <n v="436"/>
    <x v="0"/>
    <n v="1"/>
    <d v="2025-09-08T00:00:00"/>
    <x v="1"/>
    <x v="0"/>
    <x v="11"/>
    <n v="318"/>
    <n v="1"/>
    <x v="1"/>
  </r>
  <r>
    <s v="C2406"/>
    <x v="2"/>
    <x v="2"/>
    <x v="0"/>
    <d v="2023-08-29T00:00:00"/>
    <s v="O6406"/>
    <d v="2024-12-11T00:00:00"/>
    <x v="4"/>
    <x v="1"/>
    <x v="0"/>
    <n v="3"/>
    <n v="417.30666666666667"/>
    <n v="1251.92"/>
    <x v="2"/>
    <n v="36"/>
    <d v="2025-07-20T00:00:00"/>
    <n v="128"/>
    <x v="1"/>
    <n v="1"/>
    <d v="2025-04-25T00:00:00"/>
    <x v="0"/>
    <x v="0"/>
    <x v="11"/>
    <n v="691"/>
    <n v="0"/>
    <x v="1"/>
  </r>
  <r>
    <s v="C2335"/>
    <x v="1"/>
    <x v="0"/>
    <x v="3"/>
    <d v="2024-10-02T00:00:00"/>
    <s v="O6335"/>
    <d v="2024-12-11T00:00:00"/>
    <x v="2"/>
    <x v="3"/>
    <x v="4"/>
    <n v="4"/>
    <n v="268.53750000000002"/>
    <n v="1074.1500000000001"/>
    <x v="2"/>
    <n v="16"/>
    <d v="2025-07-25T00:00:00"/>
    <n v="411"/>
    <x v="1"/>
    <n v="3"/>
    <d v="2025-06-21T00:00:00"/>
    <x v="0"/>
    <x v="0"/>
    <x v="11"/>
    <n v="296"/>
    <n v="0"/>
    <x v="1"/>
  </r>
  <r>
    <s v="C5968"/>
    <x v="1"/>
    <x v="2"/>
    <x v="0"/>
    <d v="2023-12-22T00:00:00"/>
    <s v="O9968"/>
    <d v="2024-12-11T00:00:00"/>
    <x v="0"/>
    <x v="3"/>
    <x v="2"/>
    <n v="1"/>
    <n v="268.12"/>
    <n v="268.12"/>
    <x v="1"/>
    <n v="46"/>
    <d v="2025-05-22T00:00:00"/>
    <n v="58"/>
    <x v="0"/>
    <n v="4"/>
    <d v="2024-04-12T00:00:00"/>
    <x v="0"/>
    <x v="0"/>
    <x v="11"/>
    <n v="517"/>
    <n v="1"/>
    <x v="1"/>
  </r>
  <r>
    <s v="C3058"/>
    <x v="2"/>
    <x v="2"/>
    <x v="2"/>
    <d v="2024-07-21T00:00:00"/>
    <s v="O7058"/>
    <d v="2024-12-11T00:00:00"/>
    <x v="0"/>
    <x v="4"/>
    <x v="1"/>
    <n v="5"/>
    <n v="248.83"/>
    <n v="1244.1500000000001"/>
    <x v="0"/>
    <n v="28"/>
    <d v="2025-04-28T00:00:00"/>
    <n v="323"/>
    <x v="1"/>
    <n v="2"/>
    <d v="2024-09-23T00:00:00"/>
    <x v="2"/>
    <x v="0"/>
    <x v="11"/>
    <n v="281"/>
    <n v="0"/>
    <x v="1"/>
  </r>
  <r>
    <s v="C2059"/>
    <x v="0"/>
    <x v="0"/>
    <x v="4"/>
    <d v="2024-02-20T00:00:00"/>
    <s v="O6059"/>
    <d v="2024-12-11T00:00:00"/>
    <x v="3"/>
    <x v="2"/>
    <x v="2"/>
    <n v="2"/>
    <n v="581.57000000000005"/>
    <n v="1163.1400000000001"/>
    <x v="1"/>
    <n v="41"/>
    <d v="2025-03-04T00:00:00"/>
    <n v="366"/>
    <x v="0"/>
    <n v="4"/>
    <d v="2025-04-02T00:00:00"/>
    <x v="1"/>
    <x v="0"/>
    <x v="11"/>
    <n v="378"/>
    <n v="1"/>
    <x v="1"/>
  </r>
  <r>
    <s v="C5794"/>
    <x v="0"/>
    <x v="2"/>
    <x v="0"/>
    <d v="2025-06-08T00:00:00"/>
    <s v="O9794"/>
    <d v="2024-12-11T00:00:00"/>
    <x v="1"/>
    <x v="2"/>
    <x v="1"/>
    <n v="3"/>
    <n v="253.44000000000003"/>
    <n v="760.32"/>
    <x v="1"/>
    <n v="18"/>
    <d v="2025-02-08T00:00:00"/>
    <n v="334"/>
    <x v="0"/>
    <n v="1"/>
    <d v="2024-09-13T00:00:00"/>
    <x v="2"/>
    <x v="0"/>
    <x v="11"/>
    <n v="-120"/>
    <n v="1"/>
    <x v="1"/>
  </r>
  <r>
    <s v="C1265"/>
    <x v="2"/>
    <x v="0"/>
    <x v="1"/>
    <d v="2025-05-27T00:00:00"/>
    <s v="O5265"/>
    <d v="2024-11-13T00:00:00"/>
    <x v="4"/>
    <x v="4"/>
    <x v="4"/>
    <n v="4"/>
    <n v="266.20749999999998"/>
    <n v="1064.83"/>
    <x v="0"/>
    <n v="27"/>
    <d v="2025-08-14T00:00:00"/>
    <n v="250"/>
    <x v="1"/>
    <n v="5"/>
    <d v="2025-02-02T00:00:00"/>
    <x v="0"/>
    <x v="0"/>
    <x v="10"/>
    <n v="79"/>
    <n v="0"/>
    <x v="1"/>
  </r>
  <r>
    <s v="C4652"/>
    <x v="2"/>
    <x v="2"/>
    <x v="3"/>
    <d v="2024-12-13T00:00:00"/>
    <s v="O8652"/>
    <d v="2024-11-13T00:00:00"/>
    <x v="1"/>
    <x v="4"/>
    <x v="3"/>
    <n v="1"/>
    <n v="783.85"/>
    <n v="783.85"/>
    <x v="1"/>
    <n v="11"/>
    <d v="2025-07-08T00:00:00"/>
    <n v="333"/>
    <x v="1"/>
    <n v="5"/>
    <d v="2024-01-11T00:00:00"/>
    <x v="2"/>
    <x v="0"/>
    <x v="10"/>
    <n v="207"/>
    <n v="0"/>
    <x v="1"/>
  </r>
  <r>
    <s v="C5728"/>
    <x v="1"/>
    <x v="0"/>
    <x v="2"/>
    <d v="2025-06-27T00:00:00"/>
    <s v="O9728"/>
    <d v="2024-11-13T00:00:00"/>
    <x v="0"/>
    <x v="3"/>
    <x v="4"/>
    <n v="4"/>
    <n v="271.39499999999998"/>
    <n v="1085.58"/>
    <x v="1"/>
    <n v="1"/>
    <d v="2025-11-01T00:00:00"/>
    <n v="170"/>
    <x v="1"/>
    <n v="5"/>
    <d v="2025-08-03T00:00:00"/>
    <x v="0"/>
    <x v="0"/>
    <x v="10"/>
    <n v="127"/>
    <n v="0"/>
    <x v="1"/>
  </r>
  <r>
    <s v="C6371"/>
    <x v="2"/>
    <x v="1"/>
    <x v="1"/>
    <d v="2025-12-05T00:00:00"/>
    <s v="O10371"/>
    <d v="2024-11-13T00:00:00"/>
    <x v="3"/>
    <x v="4"/>
    <x v="0"/>
    <n v="1"/>
    <n v="136.79"/>
    <n v="136.79"/>
    <x v="0"/>
    <n v="16"/>
    <d v="2025-09-03T00:00:00"/>
    <n v="267"/>
    <x v="1"/>
    <n v="4"/>
    <d v="2025-09-08T00:00:00"/>
    <x v="1"/>
    <x v="0"/>
    <x v="10"/>
    <n v="-93"/>
    <n v="0"/>
    <x v="1"/>
  </r>
  <r>
    <s v="C2579"/>
    <x v="2"/>
    <x v="1"/>
    <x v="4"/>
    <d v="2025-01-07T00:00:00"/>
    <s v="O6579"/>
    <d v="2024-11-13T00:00:00"/>
    <x v="1"/>
    <x v="3"/>
    <x v="0"/>
    <n v="1"/>
    <n v="333.02"/>
    <n v="333.02"/>
    <x v="0"/>
    <n v="28"/>
    <d v="2024-12-18T00:00:00"/>
    <n v="310"/>
    <x v="0"/>
    <n v="5"/>
    <d v="2025-04-20T00:00:00"/>
    <x v="0"/>
    <x v="0"/>
    <x v="10"/>
    <n v="-20"/>
    <n v="1"/>
    <x v="1"/>
  </r>
  <r>
    <s v="C4805"/>
    <x v="0"/>
    <x v="0"/>
    <x v="4"/>
    <d v="2023-10-21T00:00:00"/>
    <s v="O8805"/>
    <d v="2024-11-13T00:00:00"/>
    <x v="3"/>
    <x v="1"/>
    <x v="2"/>
    <n v="4"/>
    <n v="318.315"/>
    <n v="1273.26"/>
    <x v="0"/>
    <n v="50"/>
    <d v="2024-11-17T00:00:00"/>
    <n v="278"/>
    <x v="0"/>
    <n v="5"/>
    <d v="2024-11-22T00:00:00"/>
    <x v="1"/>
    <x v="0"/>
    <x v="10"/>
    <n v="393"/>
    <n v="1"/>
    <x v="1"/>
  </r>
  <r>
    <s v="C3923"/>
    <x v="0"/>
    <x v="1"/>
    <x v="2"/>
    <d v="2025-02-04T00:00:00"/>
    <s v="O7923"/>
    <d v="2024-11-13T00:00:00"/>
    <x v="3"/>
    <x v="3"/>
    <x v="1"/>
    <n v="5"/>
    <n v="169.92400000000001"/>
    <n v="849.62"/>
    <x v="2"/>
    <n v="39"/>
    <d v="2025-03-25T00:00:00"/>
    <n v="220"/>
    <x v="0"/>
    <n v="3"/>
    <d v="2025-08-21T00:00:00"/>
    <x v="1"/>
    <x v="0"/>
    <x v="10"/>
    <n v="49"/>
    <n v="1"/>
    <x v="1"/>
  </r>
  <r>
    <s v="C4111"/>
    <x v="2"/>
    <x v="2"/>
    <x v="0"/>
    <d v="2025-03-31T00:00:00"/>
    <s v="O8111"/>
    <d v="2024-11-13T00:00:00"/>
    <x v="3"/>
    <x v="4"/>
    <x v="2"/>
    <n v="3"/>
    <n v="241.56333333333336"/>
    <n v="724.69"/>
    <x v="1"/>
    <n v="46"/>
    <d v="2025-03-01T00:00:00"/>
    <n v="112"/>
    <x v="1"/>
    <n v="1"/>
    <d v="2025-01-24T00:00:00"/>
    <x v="0"/>
    <x v="0"/>
    <x v="10"/>
    <n v="-30"/>
    <n v="0"/>
    <x v="1"/>
  </r>
  <r>
    <s v="C1132"/>
    <x v="0"/>
    <x v="1"/>
    <x v="3"/>
    <d v="2024-03-02T00:00:00"/>
    <s v="O5132"/>
    <d v="2024-11-14T00:00:00"/>
    <x v="4"/>
    <x v="1"/>
    <x v="0"/>
    <n v="4"/>
    <n v="337.51499999999999"/>
    <n v="1350.06"/>
    <x v="0"/>
    <n v="5"/>
    <d v="2025-01-01T00:00:00"/>
    <n v="350"/>
    <x v="0"/>
    <n v="3"/>
    <d v="2025-07-26T00:00:00"/>
    <x v="1"/>
    <x v="1"/>
    <x v="10"/>
    <n v="305"/>
    <n v="1"/>
    <x v="1"/>
  </r>
  <r>
    <s v="C6503"/>
    <x v="2"/>
    <x v="0"/>
    <x v="2"/>
    <d v="2024-01-10T00:00:00"/>
    <s v="O10503"/>
    <d v="2024-11-14T00:00:00"/>
    <x v="4"/>
    <x v="2"/>
    <x v="2"/>
    <n v="3"/>
    <n v="267.72666666666663"/>
    <n v="803.18"/>
    <x v="2"/>
    <n v="41"/>
    <d v="2025-02-21T00:00:00"/>
    <n v="302"/>
    <x v="1"/>
    <n v="1"/>
    <d v="2024-10-22T00:00:00"/>
    <x v="1"/>
    <x v="1"/>
    <x v="10"/>
    <n v="408"/>
    <n v="0"/>
    <x v="1"/>
  </r>
  <r>
    <s v="C1290"/>
    <x v="0"/>
    <x v="2"/>
    <x v="4"/>
    <d v="2024-11-25T00:00:00"/>
    <s v="O5290"/>
    <d v="2024-11-14T00:00:00"/>
    <x v="0"/>
    <x v="2"/>
    <x v="2"/>
    <n v="5"/>
    <n v="236.74"/>
    <n v="1183.7"/>
    <x v="2"/>
    <n v="2"/>
    <d v="2025-06-27T00:00:00"/>
    <n v="97"/>
    <x v="1"/>
    <n v="2"/>
    <d v="2025-02-08T00:00:00"/>
    <x v="2"/>
    <x v="1"/>
    <x v="10"/>
    <n v="214"/>
    <n v="0"/>
    <x v="1"/>
  </r>
  <r>
    <s v="C1788"/>
    <x v="0"/>
    <x v="0"/>
    <x v="3"/>
    <d v="2025-06-01T00:00:00"/>
    <s v="O5788"/>
    <d v="2024-11-14T00:00:00"/>
    <x v="3"/>
    <x v="4"/>
    <x v="2"/>
    <n v="3"/>
    <n v="239.64333333333332"/>
    <n v="718.93"/>
    <x v="0"/>
    <n v="9"/>
    <d v="2025-08-08T00:00:00"/>
    <n v="465"/>
    <x v="1"/>
    <n v="2"/>
    <d v="2024-09-25T00:00:00"/>
    <x v="1"/>
    <x v="1"/>
    <x v="10"/>
    <n v="68"/>
    <n v="0"/>
    <x v="1"/>
  </r>
  <r>
    <s v="C6886"/>
    <x v="1"/>
    <x v="2"/>
    <x v="1"/>
    <d v="2023-08-25T00:00:00"/>
    <s v="O10886"/>
    <d v="2024-11-14T00:00:00"/>
    <x v="1"/>
    <x v="0"/>
    <x v="3"/>
    <n v="3"/>
    <n v="349.58"/>
    <n v="1048.74"/>
    <x v="2"/>
    <n v="9"/>
    <d v="2024-11-26T00:00:00"/>
    <n v="388"/>
    <x v="1"/>
    <n v="3"/>
    <d v="2024-12-20T00:00:00"/>
    <x v="2"/>
    <x v="1"/>
    <x v="10"/>
    <n v="459"/>
    <n v="0"/>
    <x v="1"/>
  </r>
  <r>
    <s v="C3783"/>
    <x v="1"/>
    <x v="0"/>
    <x v="1"/>
    <d v="2025-03-08T00:00:00"/>
    <s v="O7783"/>
    <d v="2024-11-14T00:00:00"/>
    <x v="4"/>
    <x v="4"/>
    <x v="0"/>
    <n v="4"/>
    <n v="87.405000000000001"/>
    <n v="349.62"/>
    <x v="0"/>
    <n v="6"/>
    <d v="2024-08-23T00:00:00"/>
    <n v="278"/>
    <x v="0"/>
    <n v="1"/>
    <d v="2024-04-11T00:00:00"/>
    <x v="1"/>
    <x v="1"/>
    <x v="10"/>
    <n v="-197"/>
    <n v="1"/>
    <x v="1"/>
  </r>
  <r>
    <s v="C2695"/>
    <x v="2"/>
    <x v="2"/>
    <x v="1"/>
    <d v="2024-08-13T00:00:00"/>
    <s v="O6695"/>
    <d v="2024-11-14T00:00:00"/>
    <x v="2"/>
    <x v="1"/>
    <x v="1"/>
    <n v="5"/>
    <n v="232.398"/>
    <n v="1161.99"/>
    <x v="2"/>
    <n v="35"/>
    <d v="2025-03-03T00:00:00"/>
    <n v="311"/>
    <x v="1"/>
    <n v="1"/>
    <d v="2025-03-16T00:00:00"/>
    <x v="2"/>
    <x v="1"/>
    <x v="10"/>
    <n v="202"/>
    <n v="0"/>
    <x v="1"/>
  </r>
  <r>
    <s v="C4663"/>
    <x v="0"/>
    <x v="1"/>
    <x v="0"/>
    <d v="2023-12-12T00:00:00"/>
    <s v="O8663"/>
    <d v="2024-11-14T00:00:00"/>
    <x v="4"/>
    <x v="4"/>
    <x v="2"/>
    <n v="4"/>
    <n v="373.16250000000002"/>
    <n v="1492.65"/>
    <x v="1"/>
    <n v="40"/>
    <d v="2025-05-01T00:00:00"/>
    <n v="421"/>
    <x v="0"/>
    <n v="4"/>
    <d v="2025-02-08T00:00:00"/>
    <x v="2"/>
    <x v="1"/>
    <x v="10"/>
    <n v="506"/>
    <n v="1"/>
    <x v="1"/>
  </r>
  <r>
    <s v="C1283"/>
    <x v="1"/>
    <x v="2"/>
    <x v="0"/>
    <d v="2024-05-24T00:00:00"/>
    <s v="O5283"/>
    <d v="2024-11-14T00:00:00"/>
    <x v="1"/>
    <x v="2"/>
    <x v="2"/>
    <n v="3"/>
    <n v="157.59333333333333"/>
    <n v="472.78"/>
    <x v="1"/>
    <n v="31"/>
    <d v="2025-12-06T00:00:00"/>
    <n v="389"/>
    <x v="0"/>
    <n v="4"/>
    <d v="2024-10-17T00:00:00"/>
    <x v="0"/>
    <x v="1"/>
    <x v="10"/>
    <n v="561"/>
    <n v="1"/>
    <x v="1"/>
  </r>
  <r>
    <s v="C1786"/>
    <x v="1"/>
    <x v="1"/>
    <x v="1"/>
    <d v="2025-04-06T00:00:00"/>
    <s v="O5786"/>
    <d v="2024-11-14T00:00:00"/>
    <x v="2"/>
    <x v="4"/>
    <x v="3"/>
    <n v="5"/>
    <n v="272.74"/>
    <n v="1363.7"/>
    <x v="1"/>
    <n v="24"/>
    <d v="2025-11-04T00:00:00"/>
    <n v="295"/>
    <x v="1"/>
    <n v="4"/>
    <d v="2025-02-13T00:00:00"/>
    <x v="2"/>
    <x v="1"/>
    <x v="10"/>
    <n v="212"/>
    <n v="0"/>
    <x v="1"/>
  </r>
  <r>
    <s v="C5171"/>
    <x v="1"/>
    <x v="2"/>
    <x v="1"/>
    <d v="2024-03-01T00:00:00"/>
    <s v="O9171"/>
    <d v="2024-11-14T00:00:00"/>
    <x v="3"/>
    <x v="0"/>
    <x v="2"/>
    <n v="1"/>
    <n v="857.54"/>
    <n v="857.54"/>
    <x v="2"/>
    <n v="28"/>
    <d v="2024-09-23T00:00:00"/>
    <n v="8"/>
    <x v="0"/>
    <n v="2"/>
    <d v="2024-09-15T00:00:00"/>
    <x v="1"/>
    <x v="1"/>
    <x v="10"/>
    <n v="206"/>
    <n v="1"/>
    <x v="1"/>
  </r>
  <r>
    <s v="C6745"/>
    <x v="2"/>
    <x v="2"/>
    <x v="4"/>
    <d v="2025-08-06T00:00:00"/>
    <s v="O10745"/>
    <d v="2024-11-14T00:00:00"/>
    <x v="1"/>
    <x v="2"/>
    <x v="0"/>
    <n v="3"/>
    <n v="373.7833333333333"/>
    <n v="1121.3499999999999"/>
    <x v="0"/>
    <n v="5"/>
    <d v="2025-04-04T00:00:00"/>
    <n v="133"/>
    <x v="1"/>
    <n v="5"/>
    <d v="2025-07-19T00:00:00"/>
    <x v="0"/>
    <x v="1"/>
    <x v="10"/>
    <n v="-124"/>
    <n v="0"/>
    <x v="1"/>
  </r>
  <r>
    <s v="C3222"/>
    <x v="2"/>
    <x v="2"/>
    <x v="4"/>
    <d v="2024-04-30T00:00:00"/>
    <s v="O7222"/>
    <d v="2024-11-14T00:00:00"/>
    <x v="2"/>
    <x v="3"/>
    <x v="4"/>
    <n v="2"/>
    <n v="295.77499999999998"/>
    <n v="591.54999999999995"/>
    <x v="2"/>
    <n v="11"/>
    <d v="2025-06-03T00:00:00"/>
    <n v="355"/>
    <x v="1"/>
    <n v="2"/>
    <d v="2025-05-27T00:00:00"/>
    <x v="1"/>
    <x v="1"/>
    <x v="10"/>
    <n v="399"/>
    <n v="0"/>
    <x v="1"/>
  </r>
  <r>
    <s v="C1139"/>
    <x v="1"/>
    <x v="1"/>
    <x v="3"/>
    <d v="2025-05-02T00:00:00"/>
    <s v="O5139"/>
    <d v="2024-11-15T00:00:00"/>
    <x v="1"/>
    <x v="2"/>
    <x v="1"/>
    <n v="4"/>
    <n v="368.40750000000003"/>
    <n v="1473.63"/>
    <x v="0"/>
    <n v="13"/>
    <d v="2025-06-25T00:00:00"/>
    <n v="391"/>
    <x v="0"/>
    <n v="3"/>
    <d v="2024-12-29T00:00:00"/>
    <x v="0"/>
    <x v="2"/>
    <x v="10"/>
    <n v="54"/>
    <n v="1"/>
    <x v="1"/>
  </r>
  <r>
    <s v="C4241"/>
    <x v="1"/>
    <x v="1"/>
    <x v="1"/>
    <d v="2023-09-19T00:00:00"/>
    <s v="O8241"/>
    <d v="2024-11-15T00:00:00"/>
    <x v="0"/>
    <x v="4"/>
    <x v="1"/>
    <n v="3"/>
    <n v="273.21333333333331"/>
    <n v="819.64"/>
    <x v="2"/>
    <n v="48"/>
    <d v="2025-05-04T00:00:00"/>
    <n v="160"/>
    <x v="0"/>
    <n v="4"/>
    <d v="2025-01-21T00:00:00"/>
    <x v="2"/>
    <x v="2"/>
    <x v="10"/>
    <n v="593"/>
    <n v="1"/>
    <x v="1"/>
  </r>
  <r>
    <s v="C4469"/>
    <x v="1"/>
    <x v="1"/>
    <x v="1"/>
    <d v="2024-07-23T00:00:00"/>
    <s v="O8469"/>
    <d v="2024-11-15T00:00:00"/>
    <x v="3"/>
    <x v="1"/>
    <x v="2"/>
    <n v="4"/>
    <n v="101.38249999999999"/>
    <n v="405.53"/>
    <x v="0"/>
    <n v="17"/>
    <d v="2025-09-07T00:00:00"/>
    <n v="398"/>
    <x v="0"/>
    <n v="3"/>
    <d v="2024-10-15T00:00:00"/>
    <x v="1"/>
    <x v="2"/>
    <x v="10"/>
    <n v="411"/>
    <n v="1"/>
    <x v="1"/>
  </r>
  <r>
    <s v="C6977"/>
    <x v="0"/>
    <x v="0"/>
    <x v="4"/>
    <d v="2025-02-18T00:00:00"/>
    <s v="O10977"/>
    <d v="2024-11-15T00:00:00"/>
    <x v="2"/>
    <x v="3"/>
    <x v="4"/>
    <n v="4"/>
    <n v="310.35500000000002"/>
    <n v="1241.42"/>
    <x v="1"/>
    <n v="45"/>
    <d v="2025-05-14T00:00:00"/>
    <n v="28"/>
    <x v="0"/>
    <n v="2"/>
    <d v="2025-06-17T00:00:00"/>
    <x v="0"/>
    <x v="2"/>
    <x v="10"/>
    <n v="85"/>
    <n v="1"/>
    <x v="1"/>
  </r>
  <r>
    <s v="C4490"/>
    <x v="0"/>
    <x v="0"/>
    <x v="4"/>
    <d v="2024-07-31T00:00:00"/>
    <s v="O8490"/>
    <d v="2024-11-15T00:00:00"/>
    <x v="0"/>
    <x v="0"/>
    <x v="3"/>
    <n v="2"/>
    <n v="274.51"/>
    <n v="549.02"/>
    <x v="1"/>
    <n v="37"/>
    <d v="2025-05-15T00:00:00"/>
    <n v="453"/>
    <x v="1"/>
    <n v="4"/>
    <d v="2024-09-28T00:00:00"/>
    <x v="0"/>
    <x v="2"/>
    <x v="10"/>
    <n v="288"/>
    <n v="0"/>
    <x v="1"/>
  </r>
  <r>
    <s v="C5017"/>
    <x v="2"/>
    <x v="0"/>
    <x v="0"/>
    <d v="2024-05-27T00:00:00"/>
    <s v="O9017"/>
    <d v="2024-11-15T00:00:00"/>
    <x v="1"/>
    <x v="4"/>
    <x v="2"/>
    <n v="1"/>
    <n v="812.25"/>
    <n v="812.25"/>
    <x v="1"/>
    <n v="3"/>
    <d v="2025-03-31T00:00:00"/>
    <n v="41"/>
    <x v="0"/>
    <n v="5"/>
    <d v="2025-12-02T00:00:00"/>
    <x v="2"/>
    <x v="2"/>
    <x v="10"/>
    <n v="308"/>
    <n v="1"/>
    <x v="1"/>
  </r>
  <r>
    <s v="C6204"/>
    <x v="0"/>
    <x v="0"/>
    <x v="4"/>
    <d v="2024-11-18T00:00:00"/>
    <s v="O10204"/>
    <d v="2024-11-15T00:00:00"/>
    <x v="3"/>
    <x v="2"/>
    <x v="1"/>
    <n v="2"/>
    <n v="138.51499999999999"/>
    <n v="277.02999999999997"/>
    <x v="0"/>
    <n v="14"/>
    <d v="2025-01-31T00:00:00"/>
    <n v="443"/>
    <x v="1"/>
    <n v="1"/>
    <d v="2024-11-13T00:00:00"/>
    <x v="1"/>
    <x v="2"/>
    <x v="10"/>
    <n v="74"/>
    <n v="0"/>
    <x v="1"/>
  </r>
  <r>
    <s v="C4083"/>
    <x v="2"/>
    <x v="2"/>
    <x v="2"/>
    <d v="2024-03-23T00:00:00"/>
    <s v="O8083"/>
    <d v="2024-11-15T00:00:00"/>
    <x v="4"/>
    <x v="3"/>
    <x v="2"/>
    <n v="5"/>
    <n v="287.64400000000001"/>
    <n v="1438.22"/>
    <x v="1"/>
    <n v="19"/>
    <d v="2025-06-02T00:00:00"/>
    <n v="472"/>
    <x v="1"/>
    <n v="1"/>
    <d v="2025-04-06T00:00:00"/>
    <x v="1"/>
    <x v="2"/>
    <x v="10"/>
    <n v="436"/>
    <n v="0"/>
    <x v="1"/>
  </r>
  <r>
    <s v="C5533"/>
    <x v="0"/>
    <x v="1"/>
    <x v="3"/>
    <d v="2023-02-10T00:00:00"/>
    <s v="O9533"/>
    <d v="2024-11-16T00:00:00"/>
    <x v="2"/>
    <x v="0"/>
    <x v="1"/>
    <n v="3"/>
    <n v="346.09"/>
    <n v="1038.27"/>
    <x v="2"/>
    <n v="20"/>
    <d v="2024-09-12T00:00:00"/>
    <n v="435"/>
    <x v="1"/>
    <n v="2"/>
    <d v="2024-12-15T00:00:00"/>
    <x v="2"/>
    <x v="3"/>
    <x v="10"/>
    <n v="580"/>
    <n v="0"/>
    <x v="1"/>
  </r>
  <r>
    <s v="C5573"/>
    <x v="0"/>
    <x v="2"/>
    <x v="4"/>
    <d v="2024-09-19T00:00:00"/>
    <s v="O9573"/>
    <d v="2024-11-16T00:00:00"/>
    <x v="1"/>
    <x v="2"/>
    <x v="4"/>
    <n v="4"/>
    <n v="50.772500000000001"/>
    <n v="203.09"/>
    <x v="1"/>
    <n v="44"/>
    <d v="2025-04-03T00:00:00"/>
    <n v="104"/>
    <x v="0"/>
    <n v="4"/>
    <d v="2025-11-07T00:00:00"/>
    <x v="1"/>
    <x v="3"/>
    <x v="10"/>
    <n v="196"/>
    <n v="1"/>
    <x v="1"/>
  </r>
  <r>
    <s v="C6100"/>
    <x v="0"/>
    <x v="0"/>
    <x v="0"/>
    <d v="2023-11-13T00:00:00"/>
    <s v="O10100"/>
    <d v="2024-11-16T00:00:00"/>
    <x v="3"/>
    <x v="2"/>
    <x v="3"/>
    <n v="3"/>
    <n v="428.87666666666672"/>
    <n v="1286.6300000000001"/>
    <x v="0"/>
    <n v="46"/>
    <d v="2024-08-21T00:00:00"/>
    <n v="413"/>
    <x v="1"/>
    <n v="1"/>
    <d v="2025-06-24T00:00:00"/>
    <x v="2"/>
    <x v="3"/>
    <x v="10"/>
    <n v="282"/>
    <n v="0"/>
    <x v="1"/>
  </r>
  <r>
    <s v="C5791"/>
    <x v="0"/>
    <x v="1"/>
    <x v="3"/>
    <d v="2024-05-03T00:00:00"/>
    <s v="O9791"/>
    <d v="2024-11-16T00:00:00"/>
    <x v="4"/>
    <x v="2"/>
    <x v="1"/>
    <n v="5"/>
    <n v="69.62"/>
    <n v="348.1"/>
    <x v="0"/>
    <n v="4"/>
    <d v="2025-08-01T00:00:00"/>
    <n v="233"/>
    <x v="1"/>
    <n v="2"/>
    <d v="2025-05-17T00:00:00"/>
    <x v="0"/>
    <x v="3"/>
    <x v="10"/>
    <n v="455"/>
    <n v="0"/>
    <x v="1"/>
  </r>
  <r>
    <s v="C5342"/>
    <x v="1"/>
    <x v="0"/>
    <x v="0"/>
    <d v="2023-08-27T00:00:00"/>
    <s v="O9342"/>
    <d v="2024-11-16T00:00:00"/>
    <x v="4"/>
    <x v="3"/>
    <x v="4"/>
    <n v="4"/>
    <n v="72.962500000000006"/>
    <n v="291.85000000000002"/>
    <x v="1"/>
    <n v="22"/>
    <d v="2025-08-06T00:00:00"/>
    <n v="167"/>
    <x v="0"/>
    <n v="1"/>
    <d v="2025-12-07T00:00:00"/>
    <x v="2"/>
    <x v="3"/>
    <x v="10"/>
    <n v="710"/>
    <n v="1"/>
    <x v="1"/>
  </r>
  <r>
    <s v="C5864"/>
    <x v="1"/>
    <x v="1"/>
    <x v="3"/>
    <d v="2025-07-13T00:00:00"/>
    <s v="O9864"/>
    <d v="2024-11-16T00:00:00"/>
    <x v="0"/>
    <x v="2"/>
    <x v="2"/>
    <n v="4"/>
    <n v="341.565"/>
    <n v="1366.26"/>
    <x v="0"/>
    <n v="15"/>
    <d v="2025-06-14T00:00:00"/>
    <n v="426"/>
    <x v="0"/>
    <n v="1"/>
    <d v="2025-01-31T00:00:00"/>
    <x v="1"/>
    <x v="3"/>
    <x v="10"/>
    <n v="-29"/>
    <n v="1"/>
    <x v="1"/>
  </r>
  <r>
    <s v="C2160"/>
    <x v="1"/>
    <x v="0"/>
    <x v="4"/>
    <d v="2025-05-08T00:00:00"/>
    <s v="O6160"/>
    <d v="2024-11-16T00:00:00"/>
    <x v="3"/>
    <x v="4"/>
    <x v="4"/>
    <n v="1"/>
    <n v="1296.47"/>
    <n v="1296.47"/>
    <x v="0"/>
    <n v="37"/>
    <d v="2024-07-10T00:00:00"/>
    <n v="381"/>
    <x v="1"/>
    <n v="1"/>
    <d v="2025-06-08T00:00:00"/>
    <x v="2"/>
    <x v="3"/>
    <x v="10"/>
    <n v="-302"/>
    <n v="0"/>
    <x v="1"/>
  </r>
  <r>
    <s v="C2938"/>
    <x v="1"/>
    <x v="0"/>
    <x v="2"/>
    <d v="2024-11-19T00:00:00"/>
    <s v="O6938"/>
    <d v="2024-11-16T00:00:00"/>
    <x v="3"/>
    <x v="4"/>
    <x v="3"/>
    <n v="4"/>
    <n v="97.417500000000004"/>
    <n v="389.67"/>
    <x v="0"/>
    <n v="39"/>
    <d v="2025-04-06T00:00:00"/>
    <n v="137"/>
    <x v="1"/>
    <n v="5"/>
    <d v="2025-03-27T00:00:00"/>
    <x v="2"/>
    <x v="3"/>
    <x v="10"/>
    <n v="138"/>
    <n v="0"/>
    <x v="1"/>
  </r>
  <r>
    <s v="C5882"/>
    <x v="0"/>
    <x v="2"/>
    <x v="1"/>
    <d v="2024-07-09T00:00:00"/>
    <s v="O9882"/>
    <d v="2024-11-16T00:00:00"/>
    <x v="2"/>
    <x v="2"/>
    <x v="2"/>
    <n v="5"/>
    <n v="36.148000000000003"/>
    <n v="180.74"/>
    <x v="0"/>
    <n v="7"/>
    <d v="2025-05-07T00:00:00"/>
    <n v="86"/>
    <x v="1"/>
    <n v="3"/>
    <d v="2024-08-22T00:00:00"/>
    <x v="0"/>
    <x v="3"/>
    <x v="10"/>
    <n v="302"/>
    <n v="0"/>
    <x v="1"/>
  </r>
  <r>
    <s v="C4745"/>
    <x v="0"/>
    <x v="0"/>
    <x v="2"/>
    <d v="2024-04-21T00:00:00"/>
    <s v="O8745"/>
    <d v="2024-11-16T00:00:00"/>
    <x v="0"/>
    <x v="4"/>
    <x v="2"/>
    <n v="1"/>
    <n v="1477.18"/>
    <n v="1477.18"/>
    <x v="2"/>
    <n v="30"/>
    <d v="2025-10-01T00:00:00"/>
    <n v="63"/>
    <x v="0"/>
    <n v="1"/>
    <d v="2024-12-17T00:00:00"/>
    <x v="1"/>
    <x v="3"/>
    <x v="10"/>
    <n v="528"/>
    <n v="1"/>
    <x v="1"/>
  </r>
  <r>
    <s v="C6379"/>
    <x v="1"/>
    <x v="0"/>
    <x v="4"/>
    <d v="2025-10-05T00:00:00"/>
    <s v="O10379"/>
    <d v="2024-11-16T00:00:00"/>
    <x v="3"/>
    <x v="1"/>
    <x v="1"/>
    <n v="4"/>
    <n v="74.902500000000003"/>
    <n v="299.61"/>
    <x v="0"/>
    <n v="48"/>
    <d v="2024-05-12T00:00:00"/>
    <n v="436"/>
    <x v="1"/>
    <n v="2"/>
    <d v="2025-03-21T00:00:00"/>
    <x v="2"/>
    <x v="3"/>
    <x v="10"/>
    <n v="-511"/>
    <n v="0"/>
    <x v="1"/>
  </r>
  <r>
    <s v="C6978"/>
    <x v="2"/>
    <x v="1"/>
    <x v="0"/>
    <d v="2024-08-19T00:00:00"/>
    <s v="O10978"/>
    <d v="2024-11-17T00:00:00"/>
    <x v="4"/>
    <x v="2"/>
    <x v="0"/>
    <n v="2"/>
    <n v="520.495"/>
    <n v="1040.99"/>
    <x v="2"/>
    <n v="7"/>
    <d v="2025-07-13T00:00:00"/>
    <n v="266"/>
    <x v="0"/>
    <n v="1"/>
    <d v="2025-03-08T00:00:00"/>
    <x v="0"/>
    <x v="4"/>
    <x v="10"/>
    <n v="328"/>
    <n v="1"/>
    <x v="1"/>
  </r>
  <r>
    <s v="C1273"/>
    <x v="0"/>
    <x v="2"/>
    <x v="2"/>
    <d v="2025-03-28T00:00:00"/>
    <s v="O5273"/>
    <d v="2024-11-17T00:00:00"/>
    <x v="2"/>
    <x v="1"/>
    <x v="4"/>
    <n v="1"/>
    <n v="1064.22"/>
    <n v="1064.22"/>
    <x v="2"/>
    <n v="38"/>
    <d v="2025-02-19T00:00:00"/>
    <n v="214"/>
    <x v="1"/>
    <n v="3"/>
    <d v="2025-06-27T00:00:00"/>
    <x v="0"/>
    <x v="4"/>
    <x v="10"/>
    <n v="-37"/>
    <n v="0"/>
    <x v="1"/>
  </r>
  <r>
    <s v="C1636"/>
    <x v="0"/>
    <x v="2"/>
    <x v="4"/>
    <d v="2023-11-18T00:00:00"/>
    <s v="O5636"/>
    <d v="2024-11-17T00:00:00"/>
    <x v="1"/>
    <x v="3"/>
    <x v="4"/>
    <n v="4"/>
    <n v="319.8175"/>
    <n v="1279.27"/>
    <x v="0"/>
    <n v="36"/>
    <d v="2024-12-18T00:00:00"/>
    <n v="415"/>
    <x v="1"/>
    <n v="1"/>
    <d v="2025-06-26T00:00:00"/>
    <x v="1"/>
    <x v="4"/>
    <x v="10"/>
    <n v="396"/>
    <n v="0"/>
    <x v="1"/>
  </r>
  <r>
    <s v="C5258"/>
    <x v="0"/>
    <x v="1"/>
    <x v="3"/>
    <d v="2024-08-01T00:00:00"/>
    <s v="O9258"/>
    <d v="2024-11-17T00:00:00"/>
    <x v="4"/>
    <x v="2"/>
    <x v="0"/>
    <n v="5"/>
    <n v="200.36799999999999"/>
    <n v="1001.84"/>
    <x v="2"/>
    <n v="8"/>
    <d v="2025-06-29T00:00:00"/>
    <n v="450"/>
    <x v="0"/>
    <n v="1"/>
    <d v="2024-11-10T00:00:00"/>
    <x v="2"/>
    <x v="4"/>
    <x v="10"/>
    <n v="332"/>
    <n v="1"/>
    <x v="1"/>
  </r>
  <r>
    <s v="C4484"/>
    <x v="0"/>
    <x v="2"/>
    <x v="4"/>
    <d v="2024-01-19T00:00:00"/>
    <s v="O8484"/>
    <d v="2024-11-17T00:00:00"/>
    <x v="0"/>
    <x v="3"/>
    <x v="1"/>
    <n v="3"/>
    <n v="68.563333333333333"/>
    <n v="205.69"/>
    <x v="1"/>
    <n v="47"/>
    <d v="2024-04-12T00:00:00"/>
    <n v="234"/>
    <x v="1"/>
    <n v="1"/>
    <d v="2025-05-21T00:00:00"/>
    <x v="1"/>
    <x v="4"/>
    <x v="10"/>
    <n v="84"/>
    <n v="0"/>
    <x v="1"/>
  </r>
  <r>
    <s v="C1089"/>
    <x v="1"/>
    <x v="1"/>
    <x v="1"/>
    <d v="2024-04-16T00:00:00"/>
    <s v="O5089"/>
    <d v="2024-11-17T00:00:00"/>
    <x v="1"/>
    <x v="2"/>
    <x v="1"/>
    <n v="3"/>
    <n v="46.776666666666671"/>
    <n v="140.33000000000001"/>
    <x v="0"/>
    <n v="5"/>
    <d v="2024-11-30T00:00:00"/>
    <n v="141"/>
    <x v="1"/>
    <n v="5"/>
    <d v="2025-12-02T00:00:00"/>
    <x v="1"/>
    <x v="4"/>
    <x v="10"/>
    <n v="228"/>
    <n v="0"/>
    <x v="1"/>
  </r>
  <r>
    <s v="C4990"/>
    <x v="0"/>
    <x v="0"/>
    <x v="3"/>
    <d v="2025-06-29T00:00:00"/>
    <s v="O8990"/>
    <d v="2024-11-17T00:00:00"/>
    <x v="1"/>
    <x v="1"/>
    <x v="0"/>
    <n v="1"/>
    <n v="814.93"/>
    <n v="814.93"/>
    <x v="2"/>
    <n v="45"/>
    <d v="2025-07-18T00:00:00"/>
    <n v="73"/>
    <x v="0"/>
    <n v="4"/>
    <d v="2025-04-29T00:00:00"/>
    <x v="1"/>
    <x v="4"/>
    <x v="10"/>
    <n v="19"/>
    <n v="1"/>
    <x v="1"/>
  </r>
  <r>
    <s v="C1893"/>
    <x v="2"/>
    <x v="2"/>
    <x v="1"/>
    <d v="2023-09-14T00:00:00"/>
    <s v="O5893"/>
    <d v="2024-11-17T00:00:00"/>
    <x v="3"/>
    <x v="4"/>
    <x v="3"/>
    <n v="3"/>
    <n v="418.14333333333337"/>
    <n v="1254.43"/>
    <x v="2"/>
    <n v="8"/>
    <d v="2025-06-02T00:00:00"/>
    <n v="174"/>
    <x v="1"/>
    <n v="5"/>
    <d v="2024-02-10T00:00:00"/>
    <x v="1"/>
    <x v="4"/>
    <x v="10"/>
    <n v="627"/>
    <n v="0"/>
    <x v="1"/>
  </r>
  <r>
    <s v="C4599"/>
    <x v="2"/>
    <x v="0"/>
    <x v="1"/>
    <d v="2025-06-23T00:00:00"/>
    <s v="O8599"/>
    <d v="2024-11-18T00:00:00"/>
    <x v="1"/>
    <x v="3"/>
    <x v="2"/>
    <n v="4"/>
    <n v="223.6225"/>
    <n v="894.49"/>
    <x v="0"/>
    <n v="43"/>
    <d v="2025-12-07T00:00:00"/>
    <n v="392"/>
    <x v="0"/>
    <n v="4"/>
    <d v="2024-03-10T00:00:00"/>
    <x v="1"/>
    <x v="5"/>
    <x v="10"/>
    <n v="167"/>
    <n v="1"/>
    <x v="1"/>
  </r>
  <r>
    <s v="C6988"/>
    <x v="1"/>
    <x v="2"/>
    <x v="1"/>
    <d v="2024-08-26T00:00:00"/>
    <s v="O10988"/>
    <d v="2024-11-18T00:00:00"/>
    <x v="4"/>
    <x v="2"/>
    <x v="4"/>
    <n v="5"/>
    <n v="29.544"/>
    <n v="147.72"/>
    <x v="1"/>
    <n v="30"/>
    <d v="2024-12-12T00:00:00"/>
    <n v="157"/>
    <x v="1"/>
    <n v="1"/>
    <d v="2024-02-11T00:00:00"/>
    <x v="1"/>
    <x v="5"/>
    <x v="10"/>
    <n v="108"/>
    <n v="0"/>
    <x v="1"/>
  </r>
  <r>
    <s v="C1346"/>
    <x v="1"/>
    <x v="1"/>
    <x v="2"/>
    <d v="2024-05-11T00:00:00"/>
    <s v="O5346"/>
    <d v="2024-11-18T00:00:00"/>
    <x v="2"/>
    <x v="2"/>
    <x v="4"/>
    <n v="2"/>
    <n v="175.655"/>
    <n v="351.31"/>
    <x v="2"/>
    <n v="7"/>
    <d v="2024-12-27T00:00:00"/>
    <n v="439"/>
    <x v="0"/>
    <n v="2"/>
    <d v="2024-04-12T00:00:00"/>
    <x v="1"/>
    <x v="5"/>
    <x v="10"/>
    <n v="230"/>
    <n v="1"/>
    <x v="1"/>
  </r>
  <r>
    <s v="C4595"/>
    <x v="0"/>
    <x v="2"/>
    <x v="0"/>
    <d v="2024-04-14T00:00:00"/>
    <s v="O8595"/>
    <d v="2024-11-18T00:00:00"/>
    <x v="4"/>
    <x v="2"/>
    <x v="4"/>
    <n v="1"/>
    <n v="990.53"/>
    <n v="990.53"/>
    <x v="0"/>
    <n v="45"/>
    <d v="2025-11-05T00:00:00"/>
    <n v="215"/>
    <x v="1"/>
    <n v="4"/>
    <d v="2024-11-22T00:00:00"/>
    <x v="0"/>
    <x v="5"/>
    <x v="10"/>
    <n v="570"/>
    <n v="0"/>
    <x v="1"/>
  </r>
  <r>
    <s v="C4956"/>
    <x v="0"/>
    <x v="0"/>
    <x v="4"/>
    <d v="2025-06-23T00:00:00"/>
    <s v="O8956"/>
    <d v="2024-11-18T00:00:00"/>
    <x v="3"/>
    <x v="1"/>
    <x v="2"/>
    <n v="2"/>
    <n v="716.35500000000002"/>
    <n v="1432.71"/>
    <x v="1"/>
    <n v="23"/>
    <d v="2025-07-02T00:00:00"/>
    <n v="137"/>
    <x v="0"/>
    <n v="4"/>
    <d v="2024-12-13T00:00:00"/>
    <x v="1"/>
    <x v="5"/>
    <x v="10"/>
    <n v="9"/>
    <n v="1"/>
    <x v="1"/>
  </r>
  <r>
    <s v="C3945"/>
    <x v="0"/>
    <x v="0"/>
    <x v="0"/>
    <d v="2023-12-11T00:00:00"/>
    <s v="O7945"/>
    <d v="2024-11-18T00:00:00"/>
    <x v="0"/>
    <x v="3"/>
    <x v="2"/>
    <n v="2"/>
    <n v="558.81500000000005"/>
    <n v="1117.6300000000001"/>
    <x v="1"/>
    <n v="49"/>
    <d v="2025-02-24T00:00:00"/>
    <n v="13"/>
    <x v="1"/>
    <n v="3"/>
    <d v="2024-05-10T00:00:00"/>
    <x v="0"/>
    <x v="5"/>
    <x v="10"/>
    <n v="441"/>
    <n v="0"/>
    <x v="1"/>
  </r>
  <r>
    <s v="C3279"/>
    <x v="2"/>
    <x v="2"/>
    <x v="0"/>
    <d v="2024-10-13T00:00:00"/>
    <s v="O7279"/>
    <d v="2024-11-18T00:00:00"/>
    <x v="0"/>
    <x v="1"/>
    <x v="4"/>
    <n v="1"/>
    <n v="1037.69"/>
    <n v="1037.69"/>
    <x v="2"/>
    <n v="11"/>
    <d v="2025-01-14T00:00:00"/>
    <n v="1"/>
    <x v="0"/>
    <n v="5"/>
    <d v="2025-09-01T00:00:00"/>
    <x v="1"/>
    <x v="5"/>
    <x v="10"/>
    <n v="93"/>
    <n v="1"/>
    <x v="1"/>
  </r>
  <r>
    <s v="C6243"/>
    <x v="2"/>
    <x v="0"/>
    <x v="3"/>
    <d v="2024-12-11T00:00:00"/>
    <s v="O10243"/>
    <d v="2024-11-18T00:00:00"/>
    <x v="2"/>
    <x v="0"/>
    <x v="2"/>
    <n v="1"/>
    <n v="512.75"/>
    <n v="512.75"/>
    <x v="2"/>
    <n v="50"/>
    <d v="2024-09-16T00:00:00"/>
    <n v="443"/>
    <x v="1"/>
    <n v="4"/>
    <d v="2025-04-13T00:00:00"/>
    <x v="1"/>
    <x v="5"/>
    <x v="10"/>
    <n v="-86"/>
    <n v="0"/>
    <x v="1"/>
  </r>
  <r>
    <s v="C4847"/>
    <x v="0"/>
    <x v="2"/>
    <x v="4"/>
    <d v="2024-12-05T00:00:00"/>
    <s v="O8847"/>
    <d v="2024-11-18T00:00:00"/>
    <x v="3"/>
    <x v="4"/>
    <x v="1"/>
    <n v="5"/>
    <n v="33.951999999999998"/>
    <n v="169.76"/>
    <x v="2"/>
    <n v="26"/>
    <d v="2025-06-24T00:00:00"/>
    <n v="115"/>
    <x v="1"/>
    <n v="5"/>
    <d v="2025-03-13T00:00:00"/>
    <x v="0"/>
    <x v="5"/>
    <x v="10"/>
    <n v="201"/>
    <n v="0"/>
    <x v="1"/>
  </r>
  <r>
    <s v="C4811"/>
    <x v="2"/>
    <x v="0"/>
    <x v="1"/>
    <d v="2024-07-22T00:00:00"/>
    <s v="O8811"/>
    <d v="2024-11-19T00:00:00"/>
    <x v="2"/>
    <x v="4"/>
    <x v="2"/>
    <n v="3"/>
    <n v="42.073333333333331"/>
    <n v="126.22"/>
    <x v="1"/>
    <n v="34"/>
    <d v="2025-06-16T00:00:00"/>
    <n v="433"/>
    <x v="0"/>
    <n v="4"/>
    <d v="2024-09-20T00:00:00"/>
    <x v="0"/>
    <x v="6"/>
    <x v="10"/>
    <n v="329"/>
    <n v="1"/>
    <x v="1"/>
  </r>
  <r>
    <s v="C6113"/>
    <x v="0"/>
    <x v="0"/>
    <x v="1"/>
    <d v="2024-06-07T00:00:00"/>
    <s v="O10113"/>
    <d v="2024-11-19T00:00:00"/>
    <x v="1"/>
    <x v="2"/>
    <x v="0"/>
    <n v="1"/>
    <n v="1370.11"/>
    <n v="1370.11"/>
    <x v="1"/>
    <n v="3"/>
    <d v="2025-05-16T00:00:00"/>
    <n v="490"/>
    <x v="0"/>
    <n v="3"/>
    <d v="2024-02-09T00:00:00"/>
    <x v="1"/>
    <x v="6"/>
    <x v="10"/>
    <n v="343"/>
    <n v="1"/>
    <x v="1"/>
  </r>
  <r>
    <s v="C5299"/>
    <x v="1"/>
    <x v="2"/>
    <x v="4"/>
    <d v="2024-12-01T00:00:00"/>
    <s v="O9299"/>
    <d v="2024-11-19T00:00:00"/>
    <x v="2"/>
    <x v="2"/>
    <x v="4"/>
    <n v="1"/>
    <n v="684.82"/>
    <n v="684.82"/>
    <x v="0"/>
    <n v="7"/>
    <d v="2025-06-19T00:00:00"/>
    <n v="439"/>
    <x v="1"/>
    <n v="4"/>
    <d v="2024-11-26T00:00:00"/>
    <x v="2"/>
    <x v="6"/>
    <x v="10"/>
    <n v="200"/>
    <n v="0"/>
    <x v="1"/>
  </r>
  <r>
    <s v="C4531"/>
    <x v="1"/>
    <x v="1"/>
    <x v="4"/>
    <d v="2024-09-13T00:00:00"/>
    <s v="O8531"/>
    <d v="2024-11-19T00:00:00"/>
    <x v="0"/>
    <x v="4"/>
    <x v="0"/>
    <n v="4"/>
    <n v="180.8425"/>
    <n v="723.37"/>
    <x v="2"/>
    <n v="42"/>
    <d v="2024-11-12T00:00:00"/>
    <n v="283"/>
    <x v="0"/>
    <n v="4"/>
    <d v="2025-01-16T00:00:00"/>
    <x v="0"/>
    <x v="6"/>
    <x v="10"/>
    <n v="60"/>
    <n v="1"/>
    <x v="1"/>
  </r>
  <r>
    <s v="C2610"/>
    <x v="2"/>
    <x v="2"/>
    <x v="2"/>
    <d v="2023-09-20T00:00:00"/>
    <s v="O6610"/>
    <d v="2024-11-19T00:00:00"/>
    <x v="4"/>
    <x v="4"/>
    <x v="0"/>
    <n v="2"/>
    <n v="600.01"/>
    <n v="1200.02"/>
    <x v="1"/>
    <n v="10"/>
    <d v="2024-12-26T00:00:00"/>
    <n v="163"/>
    <x v="0"/>
    <n v="3"/>
    <d v="2024-12-31T00:00:00"/>
    <x v="1"/>
    <x v="6"/>
    <x v="10"/>
    <n v="463"/>
    <n v="1"/>
    <x v="1"/>
  </r>
  <r>
    <s v="C5384"/>
    <x v="0"/>
    <x v="0"/>
    <x v="4"/>
    <d v="2023-12-28T00:00:00"/>
    <s v="O9384"/>
    <d v="2024-11-19T00:00:00"/>
    <x v="2"/>
    <x v="1"/>
    <x v="4"/>
    <n v="3"/>
    <n v="298.79333333333335"/>
    <n v="896.38"/>
    <x v="0"/>
    <n v="28"/>
    <d v="2024-10-19T00:00:00"/>
    <n v="392"/>
    <x v="1"/>
    <n v="1"/>
    <d v="2025-11-02T00:00:00"/>
    <x v="1"/>
    <x v="6"/>
    <x v="10"/>
    <n v="296"/>
    <n v="0"/>
    <x v="1"/>
  </r>
  <r>
    <s v="C2073"/>
    <x v="0"/>
    <x v="0"/>
    <x v="3"/>
    <d v="2024-06-19T00:00:00"/>
    <s v="O6073"/>
    <d v="2024-11-19T00:00:00"/>
    <x v="3"/>
    <x v="2"/>
    <x v="1"/>
    <n v="5"/>
    <n v="147.07"/>
    <n v="735.35"/>
    <x v="1"/>
    <n v="49"/>
    <d v="2025-01-18T00:00:00"/>
    <n v="103"/>
    <x v="1"/>
    <n v="5"/>
    <d v="2025-08-17T00:00:00"/>
    <x v="0"/>
    <x v="6"/>
    <x v="10"/>
    <n v="213"/>
    <n v="0"/>
    <x v="1"/>
  </r>
  <r>
    <s v="C5474"/>
    <x v="0"/>
    <x v="1"/>
    <x v="4"/>
    <d v="2024-07-18T00:00:00"/>
    <s v="O9474"/>
    <d v="2024-11-20T00:00:00"/>
    <x v="0"/>
    <x v="0"/>
    <x v="4"/>
    <n v="2"/>
    <n v="597.21"/>
    <n v="1194.42"/>
    <x v="0"/>
    <n v="12"/>
    <d v="2025-06-19T00:00:00"/>
    <n v="387"/>
    <x v="0"/>
    <n v="3"/>
    <d v="2025-10-07T00:00:00"/>
    <x v="2"/>
    <x v="0"/>
    <x v="10"/>
    <n v="336"/>
    <n v="1"/>
    <x v="1"/>
  </r>
  <r>
    <s v="C4154"/>
    <x v="1"/>
    <x v="1"/>
    <x v="0"/>
    <d v="2024-10-29T00:00:00"/>
    <s v="O8154"/>
    <d v="2024-11-20T00:00:00"/>
    <x v="1"/>
    <x v="1"/>
    <x v="2"/>
    <n v="1"/>
    <n v="1445.68"/>
    <n v="1445.68"/>
    <x v="2"/>
    <n v="25"/>
    <d v="2024-11-22T00:00:00"/>
    <n v="260"/>
    <x v="1"/>
    <n v="1"/>
    <d v="2025-06-13T00:00:00"/>
    <x v="2"/>
    <x v="0"/>
    <x v="10"/>
    <n v="24"/>
    <n v="0"/>
    <x v="1"/>
  </r>
  <r>
    <s v="C5631"/>
    <x v="1"/>
    <x v="1"/>
    <x v="3"/>
    <d v="2025-01-03T00:00:00"/>
    <s v="O9631"/>
    <d v="2024-11-20T00:00:00"/>
    <x v="4"/>
    <x v="0"/>
    <x v="1"/>
    <n v="2"/>
    <n v="491.09500000000003"/>
    <n v="982.19"/>
    <x v="0"/>
    <n v="23"/>
    <d v="2024-11-30T00:00:00"/>
    <n v="400"/>
    <x v="1"/>
    <n v="5"/>
    <d v="2025-06-14T00:00:00"/>
    <x v="0"/>
    <x v="0"/>
    <x v="10"/>
    <n v="-34"/>
    <n v="0"/>
    <x v="1"/>
  </r>
  <r>
    <s v="C1790"/>
    <x v="0"/>
    <x v="1"/>
    <x v="2"/>
    <d v="2025-01-07T00:00:00"/>
    <s v="O5790"/>
    <d v="2024-11-20T00:00:00"/>
    <x v="0"/>
    <x v="4"/>
    <x v="1"/>
    <n v="1"/>
    <n v="181.84"/>
    <n v="181.84"/>
    <x v="2"/>
    <n v="6"/>
    <d v="2025-08-15T00:00:00"/>
    <n v="63"/>
    <x v="0"/>
    <n v="2"/>
    <d v="2025-11-08T00:00:00"/>
    <x v="1"/>
    <x v="0"/>
    <x v="10"/>
    <n v="220"/>
    <n v="1"/>
    <x v="1"/>
  </r>
  <r>
    <s v="C5482"/>
    <x v="1"/>
    <x v="0"/>
    <x v="4"/>
    <d v="2025-06-04T00:00:00"/>
    <s v="O9482"/>
    <d v="2024-11-20T00:00:00"/>
    <x v="4"/>
    <x v="1"/>
    <x v="1"/>
    <n v="4"/>
    <n v="316.185"/>
    <n v="1264.74"/>
    <x v="1"/>
    <n v="6"/>
    <d v="2025-05-21T00:00:00"/>
    <n v="341"/>
    <x v="1"/>
    <n v="4"/>
    <d v="2025-07-05T00:00:00"/>
    <x v="2"/>
    <x v="0"/>
    <x v="10"/>
    <n v="-14"/>
    <n v="0"/>
    <x v="1"/>
  </r>
  <r>
    <s v="C2526"/>
    <x v="1"/>
    <x v="1"/>
    <x v="1"/>
    <d v="2024-08-30T00:00:00"/>
    <s v="O6526"/>
    <d v="2024-11-20T00:00:00"/>
    <x v="4"/>
    <x v="0"/>
    <x v="1"/>
    <n v="5"/>
    <n v="89.039999999999992"/>
    <n v="445.2"/>
    <x v="1"/>
    <n v="26"/>
    <d v="2025-05-07T00:00:00"/>
    <n v="250"/>
    <x v="1"/>
    <n v="5"/>
    <d v="2024-06-12T00:00:00"/>
    <x v="2"/>
    <x v="0"/>
    <x v="10"/>
    <n v="250"/>
    <n v="0"/>
    <x v="1"/>
  </r>
  <r>
    <s v="C4978"/>
    <x v="0"/>
    <x v="1"/>
    <x v="1"/>
    <d v="2024-11-10T00:00:00"/>
    <s v="O8978"/>
    <d v="2024-11-20T00:00:00"/>
    <x v="3"/>
    <x v="3"/>
    <x v="0"/>
    <n v="2"/>
    <n v="164.74"/>
    <n v="329.48"/>
    <x v="1"/>
    <n v="26"/>
    <d v="2025-01-05T00:00:00"/>
    <n v="417"/>
    <x v="1"/>
    <n v="5"/>
    <d v="2025-03-28T00:00:00"/>
    <x v="1"/>
    <x v="0"/>
    <x v="10"/>
    <n v="56"/>
    <n v="0"/>
    <x v="1"/>
  </r>
  <r>
    <s v="C3353"/>
    <x v="0"/>
    <x v="2"/>
    <x v="0"/>
    <d v="2024-11-28T00:00:00"/>
    <s v="O7353"/>
    <d v="2024-11-20T00:00:00"/>
    <x v="4"/>
    <x v="2"/>
    <x v="0"/>
    <n v="3"/>
    <n v="319.06"/>
    <n v="957.18"/>
    <x v="0"/>
    <n v="17"/>
    <d v="2025-07-08T00:00:00"/>
    <n v="400"/>
    <x v="1"/>
    <n v="2"/>
    <d v="2025-10-04T00:00:00"/>
    <x v="2"/>
    <x v="0"/>
    <x v="10"/>
    <n v="222"/>
    <n v="0"/>
    <x v="1"/>
  </r>
  <r>
    <s v="C5903"/>
    <x v="2"/>
    <x v="1"/>
    <x v="2"/>
    <d v="2024-06-07T00:00:00"/>
    <s v="O9903"/>
    <d v="2024-11-20T00:00:00"/>
    <x v="3"/>
    <x v="2"/>
    <x v="0"/>
    <n v="1"/>
    <n v="932.04"/>
    <n v="932.04"/>
    <x v="0"/>
    <n v="23"/>
    <d v="2025-03-26T00:00:00"/>
    <n v="299"/>
    <x v="1"/>
    <n v="2"/>
    <d v="2024-08-23T00:00:00"/>
    <x v="2"/>
    <x v="0"/>
    <x v="10"/>
    <n v="292"/>
    <n v="0"/>
    <x v="1"/>
  </r>
  <r>
    <s v="C2022"/>
    <x v="1"/>
    <x v="0"/>
    <x v="0"/>
    <d v="2024-12-09T00:00:00"/>
    <s v="O6022"/>
    <d v="2024-11-20T00:00:00"/>
    <x v="3"/>
    <x v="1"/>
    <x v="1"/>
    <n v="1"/>
    <n v="958.15"/>
    <n v="958.15"/>
    <x v="2"/>
    <n v="28"/>
    <d v="2025-03-02T00:00:00"/>
    <n v="195"/>
    <x v="0"/>
    <n v="1"/>
    <d v="2025-04-02T00:00:00"/>
    <x v="0"/>
    <x v="0"/>
    <x v="10"/>
    <n v="83"/>
    <n v="1"/>
    <x v="1"/>
  </r>
  <r>
    <s v="C4686"/>
    <x v="2"/>
    <x v="2"/>
    <x v="4"/>
    <d v="2025-06-27T00:00:00"/>
    <s v="O8686"/>
    <d v="2024-11-21T00:00:00"/>
    <x v="2"/>
    <x v="4"/>
    <x v="2"/>
    <n v="4"/>
    <n v="73.484999999999999"/>
    <n v="293.94"/>
    <x v="2"/>
    <n v="50"/>
    <d v="2024-10-16T00:00:00"/>
    <n v="368"/>
    <x v="0"/>
    <n v="1"/>
    <d v="2025-07-13T00:00:00"/>
    <x v="1"/>
    <x v="1"/>
    <x v="10"/>
    <n v="-254"/>
    <n v="1"/>
    <x v="1"/>
  </r>
  <r>
    <s v="C4304"/>
    <x v="0"/>
    <x v="0"/>
    <x v="1"/>
    <d v="2024-06-22T00:00:00"/>
    <s v="O8304"/>
    <d v="2024-11-21T00:00:00"/>
    <x v="4"/>
    <x v="3"/>
    <x v="1"/>
    <n v="2"/>
    <n v="144.72499999999999"/>
    <n v="289.45"/>
    <x v="1"/>
    <n v="48"/>
    <d v="2025-03-23T00:00:00"/>
    <n v="290"/>
    <x v="1"/>
    <n v="5"/>
    <d v="2025-09-04T00:00:00"/>
    <x v="0"/>
    <x v="1"/>
    <x v="10"/>
    <n v="274"/>
    <n v="0"/>
    <x v="1"/>
  </r>
  <r>
    <s v="C4692"/>
    <x v="2"/>
    <x v="0"/>
    <x v="1"/>
    <d v="2024-02-27T00:00:00"/>
    <s v="O8692"/>
    <d v="2024-11-21T00:00:00"/>
    <x v="1"/>
    <x v="0"/>
    <x v="0"/>
    <n v="5"/>
    <n v="98.591999999999999"/>
    <n v="492.96"/>
    <x v="1"/>
    <n v="16"/>
    <d v="2025-01-27T00:00:00"/>
    <n v="243"/>
    <x v="0"/>
    <n v="2"/>
    <d v="2025-04-06T00:00:00"/>
    <x v="0"/>
    <x v="1"/>
    <x v="10"/>
    <n v="335"/>
    <n v="1"/>
    <x v="1"/>
  </r>
  <r>
    <s v="C2734"/>
    <x v="2"/>
    <x v="1"/>
    <x v="1"/>
    <d v="2025-03-20T00:00:00"/>
    <s v="O6734"/>
    <d v="2024-11-21T00:00:00"/>
    <x v="1"/>
    <x v="0"/>
    <x v="4"/>
    <n v="5"/>
    <n v="208.26399999999998"/>
    <n v="1041.32"/>
    <x v="2"/>
    <n v="24"/>
    <d v="2024-08-23T00:00:00"/>
    <n v="468"/>
    <x v="1"/>
    <n v="5"/>
    <d v="2024-01-09T00:00:00"/>
    <x v="1"/>
    <x v="1"/>
    <x v="10"/>
    <n v="-209"/>
    <n v="0"/>
    <x v="1"/>
  </r>
  <r>
    <s v="C6334"/>
    <x v="2"/>
    <x v="1"/>
    <x v="1"/>
    <d v="2024-01-24T00:00:00"/>
    <s v="O10334"/>
    <d v="2024-11-21T00:00:00"/>
    <x v="4"/>
    <x v="3"/>
    <x v="2"/>
    <n v="5"/>
    <n v="219.464"/>
    <n v="1097.32"/>
    <x v="0"/>
    <n v="28"/>
    <d v="2025-12-07T00:00:00"/>
    <n v="14"/>
    <x v="0"/>
    <n v="1"/>
    <d v="2025-05-08T00:00:00"/>
    <x v="0"/>
    <x v="1"/>
    <x v="10"/>
    <n v="683"/>
    <n v="1"/>
    <x v="1"/>
  </r>
  <r>
    <s v="C1061"/>
    <x v="1"/>
    <x v="1"/>
    <x v="1"/>
    <d v="2024-03-05T00:00:00"/>
    <s v="O5061"/>
    <d v="2024-11-21T00:00:00"/>
    <x v="3"/>
    <x v="0"/>
    <x v="2"/>
    <n v="2"/>
    <n v="262.11"/>
    <n v="524.22"/>
    <x v="0"/>
    <n v="44"/>
    <d v="2025-11-03T00:00:00"/>
    <n v="351"/>
    <x v="0"/>
    <n v="1"/>
    <d v="2024-10-22T00:00:00"/>
    <x v="0"/>
    <x v="1"/>
    <x v="10"/>
    <n v="608"/>
    <n v="1"/>
    <x v="1"/>
  </r>
  <r>
    <s v="C5380"/>
    <x v="0"/>
    <x v="2"/>
    <x v="2"/>
    <d v="2025-10-02T00:00:00"/>
    <s v="O9380"/>
    <d v="2024-11-21T00:00:00"/>
    <x v="2"/>
    <x v="4"/>
    <x v="0"/>
    <n v="4"/>
    <n v="332.64"/>
    <n v="1330.56"/>
    <x v="0"/>
    <n v="26"/>
    <d v="2025-03-16T00:00:00"/>
    <n v="84"/>
    <x v="1"/>
    <n v="1"/>
    <d v="2024-09-21T00:00:00"/>
    <x v="0"/>
    <x v="1"/>
    <x v="10"/>
    <n v="-200"/>
    <n v="0"/>
    <x v="1"/>
  </r>
  <r>
    <s v="C5550"/>
    <x v="2"/>
    <x v="0"/>
    <x v="2"/>
    <d v="2024-10-18T00:00:00"/>
    <s v="O9550"/>
    <d v="2024-11-21T00:00:00"/>
    <x v="1"/>
    <x v="4"/>
    <x v="1"/>
    <n v="5"/>
    <n v="24.496000000000002"/>
    <n v="122.48"/>
    <x v="1"/>
    <n v="48"/>
    <d v="2024-12-30T00:00:00"/>
    <n v="343"/>
    <x v="1"/>
    <n v="2"/>
    <d v="2025-03-16T00:00:00"/>
    <x v="0"/>
    <x v="1"/>
    <x v="10"/>
    <n v="73"/>
    <n v="0"/>
    <x v="1"/>
  </r>
  <r>
    <s v="C2250"/>
    <x v="0"/>
    <x v="0"/>
    <x v="0"/>
    <d v="2024-04-06T00:00:00"/>
    <s v="O6250"/>
    <d v="2024-11-22T00:00:00"/>
    <x v="2"/>
    <x v="0"/>
    <x v="3"/>
    <n v="3"/>
    <n v="414.61999999999995"/>
    <n v="1243.8599999999999"/>
    <x v="2"/>
    <n v="7"/>
    <d v="2024-09-14T00:00:00"/>
    <n v="42"/>
    <x v="1"/>
    <n v="5"/>
    <d v="2025-05-14T00:00:00"/>
    <x v="0"/>
    <x v="2"/>
    <x v="10"/>
    <n v="161"/>
    <n v="0"/>
    <x v="1"/>
  </r>
  <r>
    <s v="C1086"/>
    <x v="2"/>
    <x v="2"/>
    <x v="0"/>
    <d v="2024-08-28T00:00:00"/>
    <s v="O5086"/>
    <d v="2024-11-22T00:00:00"/>
    <x v="1"/>
    <x v="4"/>
    <x v="4"/>
    <n v="2"/>
    <n v="606.72500000000002"/>
    <n v="1213.45"/>
    <x v="2"/>
    <n v="42"/>
    <d v="2025-07-13T00:00:00"/>
    <n v="220"/>
    <x v="0"/>
    <n v="3"/>
    <d v="2024-11-24T00:00:00"/>
    <x v="1"/>
    <x v="2"/>
    <x v="10"/>
    <n v="319"/>
    <n v="1"/>
    <x v="1"/>
  </r>
  <r>
    <s v="C2328"/>
    <x v="2"/>
    <x v="1"/>
    <x v="2"/>
    <d v="2025-04-30T00:00:00"/>
    <s v="O6328"/>
    <d v="2024-11-22T00:00:00"/>
    <x v="0"/>
    <x v="2"/>
    <x v="3"/>
    <n v="4"/>
    <n v="56.9375"/>
    <n v="227.75"/>
    <x v="0"/>
    <n v="41"/>
    <d v="2025-04-24T00:00:00"/>
    <n v="270"/>
    <x v="0"/>
    <n v="4"/>
    <d v="2025-08-03T00:00:00"/>
    <x v="0"/>
    <x v="2"/>
    <x v="10"/>
    <n v="-6"/>
    <n v="1"/>
    <x v="1"/>
  </r>
  <r>
    <s v="C4727"/>
    <x v="0"/>
    <x v="1"/>
    <x v="4"/>
    <d v="2025-08-17T00:00:00"/>
    <s v="O8727"/>
    <d v="2024-11-22T00:00:00"/>
    <x v="2"/>
    <x v="1"/>
    <x v="0"/>
    <n v="5"/>
    <n v="206.60399999999998"/>
    <n v="1033.02"/>
    <x v="1"/>
    <n v="39"/>
    <d v="2024-06-09T00:00:00"/>
    <n v="194"/>
    <x v="0"/>
    <n v="1"/>
    <d v="2025-03-02T00:00:00"/>
    <x v="1"/>
    <x v="2"/>
    <x v="10"/>
    <n v="-434"/>
    <n v="1"/>
    <x v="1"/>
  </r>
  <r>
    <s v="C2615"/>
    <x v="1"/>
    <x v="1"/>
    <x v="4"/>
    <d v="2024-08-14T00:00:00"/>
    <s v="O6615"/>
    <d v="2024-11-22T00:00:00"/>
    <x v="0"/>
    <x v="3"/>
    <x v="2"/>
    <n v="1"/>
    <n v="1339.7"/>
    <n v="1339.7"/>
    <x v="2"/>
    <n v="2"/>
    <d v="2025-08-01T00:00:00"/>
    <n v="254"/>
    <x v="0"/>
    <n v="4"/>
    <d v="2025-04-02T00:00:00"/>
    <x v="0"/>
    <x v="2"/>
    <x v="10"/>
    <n v="352"/>
    <n v="1"/>
    <x v="1"/>
  </r>
  <r>
    <s v="C1662"/>
    <x v="0"/>
    <x v="1"/>
    <x v="3"/>
    <d v="2024-09-11T00:00:00"/>
    <s v="O5662"/>
    <d v="2024-11-22T00:00:00"/>
    <x v="4"/>
    <x v="0"/>
    <x v="4"/>
    <n v="1"/>
    <n v="1282.69"/>
    <n v="1282.69"/>
    <x v="2"/>
    <n v="32"/>
    <d v="2025-06-25T00:00:00"/>
    <n v="98"/>
    <x v="1"/>
    <n v="3"/>
    <d v="2025-02-24T00:00:00"/>
    <x v="1"/>
    <x v="2"/>
    <x v="10"/>
    <n v="287"/>
    <n v="0"/>
    <x v="1"/>
  </r>
  <r>
    <s v="C5440"/>
    <x v="1"/>
    <x v="1"/>
    <x v="1"/>
    <d v="2024-07-24T00:00:00"/>
    <s v="O9440"/>
    <d v="2024-11-23T00:00:00"/>
    <x v="1"/>
    <x v="4"/>
    <x v="0"/>
    <n v="3"/>
    <n v="166.02666666666667"/>
    <n v="498.08"/>
    <x v="0"/>
    <n v="49"/>
    <d v="2024-10-26T00:00:00"/>
    <n v="7"/>
    <x v="1"/>
    <n v="5"/>
    <d v="2024-02-09T00:00:00"/>
    <x v="2"/>
    <x v="3"/>
    <x v="10"/>
    <n v="94"/>
    <n v="0"/>
    <x v="1"/>
  </r>
  <r>
    <s v="C5469"/>
    <x v="1"/>
    <x v="0"/>
    <x v="3"/>
    <d v="2025-05-31T00:00:00"/>
    <s v="O9469"/>
    <d v="2024-11-23T00:00:00"/>
    <x v="0"/>
    <x v="3"/>
    <x v="2"/>
    <n v="2"/>
    <n v="475.565"/>
    <n v="951.13"/>
    <x v="2"/>
    <n v="2"/>
    <d v="2024-11-09T00:00:00"/>
    <n v="372"/>
    <x v="0"/>
    <n v="3"/>
    <d v="2025-01-06T00:00:00"/>
    <x v="2"/>
    <x v="3"/>
    <x v="10"/>
    <n v="-203"/>
    <n v="1"/>
    <x v="1"/>
  </r>
  <r>
    <s v="C3789"/>
    <x v="2"/>
    <x v="0"/>
    <x v="0"/>
    <d v="2024-01-10T00:00:00"/>
    <s v="O7789"/>
    <d v="2024-11-23T00:00:00"/>
    <x v="4"/>
    <x v="3"/>
    <x v="4"/>
    <n v="4"/>
    <n v="118.91"/>
    <n v="475.64"/>
    <x v="2"/>
    <n v="40"/>
    <d v="2025-05-05T00:00:00"/>
    <n v="102"/>
    <x v="0"/>
    <n v="4"/>
    <d v="2025-01-24T00:00:00"/>
    <x v="2"/>
    <x v="3"/>
    <x v="10"/>
    <n v="481"/>
    <n v="1"/>
    <x v="1"/>
  </r>
  <r>
    <s v="C4110"/>
    <x v="0"/>
    <x v="1"/>
    <x v="3"/>
    <d v="2025-05-13T00:00:00"/>
    <s v="O8110"/>
    <d v="2024-11-23T00:00:00"/>
    <x v="1"/>
    <x v="0"/>
    <x v="3"/>
    <n v="1"/>
    <n v="973.73"/>
    <n v="973.73"/>
    <x v="2"/>
    <n v="25"/>
    <d v="2025-04-20T00:00:00"/>
    <n v="147"/>
    <x v="0"/>
    <n v="1"/>
    <d v="2025-05-16T00:00:00"/>
    <x v="1"/>
    <x v="3"/>
    <x v="10"/>
    <n v="-23"/>
    <n v="1"/>
    <x v="1"/>
  </r>
  <r>
    <s v="C6905"/>
    <x v="1"/>
    <x v="2"/>
    <x v="2"/>
    <d v="2024-08-16T00:00:00"/>
    <s v="O10905"/>
    <d v="2024-11-23T00:00:00"/>
    <x v="3"/>
    <x v="4"/>
    <x v="1"/>
    <n v="3"/>
    <n v="76.023333333333326"/>
    <n v="228.07"/>
    <x v="0"/>
    <n v="2"/>
    <d v="2025-06-01T00:00:00"/>
    <n v="423"/>
    <x v="0"/>
    <n v="2"/>
    <d v="2024-12-30T00:00:00"/>
    <x v="0"/>
    <x v="3"/>
    <x v="10"/>
    <n v="289"/>
    <n v="1"/>
    <x v="1"/>
  </r>
  <r>
    <s v="C5272"/>
    <x v="0"/>
    <x v="2"/>
    <x v="0"/>
    <d v="2025-03-18T00:00:00"/>
    <s v="O9272"/>
    <d v="2024-11-23T00:00:00"/>
    <x v="1"/>
    <x v="3"/>
    <x v="0"/>
    <n v="3"/>
    <n v="282.87"/>
    <n v="848.61"/>
    <x v="2"/>
    <n v="37"/>
    <d v="2024-10-21T00:00:00"/>
    <n v="169"/>
    <x v="1"/>
    <n v="2"/>
    <d v="2025-07-22T00:00:00"/>
    <x v="2"/>
    <x v="3"/>
    <x v="10"/>
    <n v="-148"/>
    <n v="0"/>
    <x v="1"/>
  </r>
  <r>
    <s v="C2430"/>
    <x v="0"/>
    <x v="2"/>
    <x v="4"/>
    <d v="2025-04-18T00:00:00"/>
    <s v="O6430"/>
    <d v="2024-11-23T00:00:00"/>
    <x v="0"/>
    <x v="4"/>
    <x v="1"/>
    <n v="3"/>
    <n v="81.523333333333326"/>
    <n v="244.57"/>
    <x v="0"/>
    <n v="14"/>
    <d v="2024-09-22T00:00:00"/>
    <n v="463"/>
    <x v="0"/>
    <n v="1"/>
    <d v="2025-06-22T00:00:00"/>
    <x v="1"/>
    <x v="3"/>
    <x v="10"/>
    <n v="-208"/>
    <n v="1"/>
    <x v="1"/>
  </r>
  <r>
    <s v="C1915"/>
    <x v="2"/>
    <x v="1"/>
    <x v="4"/>
    <d v="2025-05-15T00:00:00"/>
    <s v="O5915"/>
    <d v="2024-11-23T00:00:00"/>
    <x v="2"/>
    <x v="2"/>
    <x v="0"/>
    <n v="2"/>
    <n v="629.24"/>
    <n v="1258.48"/>
    <x v="2"/>
    <n v="5"/>
    <d v="2024-11-30T00:00:00"/>
    <n v="3"/>
    <x v="1"/>
    <n v="2"/>
    <d v="2025-04-23T00:00:00"/>
    <x v="2"/>
    <x v="3"/>
    <x v="10"/>
    <n v="-166"/>
    <n v="0"/>
    <x v="1"/>
  </r>
  <r>
    <s v="C6552"/>
    <x v="0"/>
    <x v="2"/>
    <x v="2"/>
    <d v="2025-05-08T00:00:00"/>
    <s v="O10552"/>
    <d v="2024-11-24T00:00:00"/>
    <x v="3"/>
    <x v="0"/>
    <x v="4"/>
    <n v="3"/>
    <n v="438.70333333333332"/>
    <n v="1316.11"/>
    <x v="2"/>
    <n v="41"/>
    <d v="2025-01-19T00:00:00"/>
    <n v="104"/>
    <x v="0"/>
    <n v="5"/>
    <d v="2025-06-15T00:00:00"/>
    <x v="2"/>
    <x v="4"/>
    <x v="10"/>
    <n v="-109"/>
    <n v="1"/>
    <x v="1"/>
  </r>
  <r>
    <s v="C1990"/>
    <x v="1"/>
    <x v="0"/>
    <x v="1"/>
    <d v="2024-04-12T00:00:00"/>
    <s v="O5990"/>
    <d v="2024-11-24T00:00:00"/>
    <x v="2"/>
    <x v="4"/>
    <x v="2"/>
    <n v="5"/>
    <n v="290.14800000000002"/>
    <n v="1450.74"/>
    <x v="1"/>
    <n v="41"/>
    <d v="2025-09-05T00:00:00"/>
    <n v="448"/>
    <x v="1"/>
    <n v="4"/>
    <d v="2024-06-12T00:00:00"/>
    <x v="1"/>
    <x v="4"/>
    <x v="10"/>
    <n v="511"/>
    <n v="0"/>
    <x v="1"/>
  </r>
  <r>
    <s v="C3283"/>
    <x v="0"/>
    <x v="1"/>
    <x v="2"/>
    <d v="2024-11-22T00:00:00"/>
    <s v="O7283"/>
    <d v="2024-11-24T00:00:00"/>
    <x v="2"/>
    <x v="4"/>
    <x v="1"/>
    <n v="4"/>
    <n v="224.92"/>
    <n v="899.68"/>
    <x v="1"/>
    <n v="25"/>
    <d v="2024-12-20T00:00:00"/>
    <n v="227"/>
    <x v="0"/>
    <n v="4"/>
    <d v="2024-12-31T00:00:00"/>
    <x v="2"/>
    <x v="4"/>
    <x v="10"/>
    <n v="28"/>
    <n v="1"/>
    <x v="1"/>
  </r>
  <r>
    <s v="C6517"/>
    <x v="0"/>
    <x v="1"/>
    <x v="0"/>
    <d v="2025-02-02T00:00:00"/>
    <s v="O10517"/>
    <d v="2024-11-24T00:00:00"/>
    <x v="2"/>
    <x v="2"/>
    <x v="4"/>
    <n v="1"/>
    <n v="649.02"/>
    <n v="649.02"/>
    <x v="2"/>
    <n v="37"/>
    <d v="2024-11-09T00:00:00"/>
    <n v="179"/>
    <x v="0"/>
    <n v="5"/>
    <d v="2024-11-24T00:00:00"/>
    <x v="0"/>
    <x v="4"/>
    <x v="10"/>
    <n v="-85"/>
    <n v="1"/>
    <x v="1"/>
  </r>
  <r>
    <s v="C2774"/>
    <x v="0"/>
    <x v="1"/>
    <x v="0"/>
    <d v="2023-04-11T00:00:00"/>
    <s v="O6774"/>
    <d v="2024-11-24T00:00:00"/>
    <x v="1"/>
    <x v="2"/>
    <x v="0"/>
    <n v="3"/>
    <n v="193.19000000000003"/>
    <n v="579.57000000000005"/>
    <x v="2"/>
    <n v="13"/>
    <d v="2024-12-30T00:00:00"/>
    <n v="451"/>
    <x v="1"/>
    <n v="3"/>
    <d v="2025-07-19T00:00:00"/>
    <x v="1"/>
    <x v="4"/>
    <x v="10"/>
    <n v="629"/>
    <n v="0"/>
    <x v="1"/>
  </r>
  <r>
    <s v="C5619"/>
    <x v="1"/>
    <x v="2"/>
    <x v="3"/>
    <d v="2024-08-11T00:00:00"/>
    <s v="O9619"/>
    <d v="2024-11-24T00:00:00"/>
    <x v="3"/>
    <x v="1"/>
    <x v="2"/>
    <n v="1"/>
    <n v="525.89"/>
    <n v="525.89"/>
    <x v="0"/>
    <n v="35"/>
    <d v="2025-05-14T00:00:00"/>
    <n v="224"/>
    <x v="1"/>
    <n v="4"/>
    <d v="2024-09-09T00:00:00"/>
    <x v="1"/>
    <x v="4"/>
    <x v="10"/>
    <n v="276"/>
    <n v="0"/>
    <x v="1"/>
  </r>
  <r>
    <s v="C3922"/>
    <x v="2"/>
    <x v="2"/>
    <x v="1"/>
    <d v="2024-05-17T00:00:00"/>
    <s v="O7922"/>
    <d v="2024-11-24T00:00:00"/>
    <x v="1"/>
    <x v="3"/>
    <x v="4"/>
    <n v="2"/>
    <n v="525.49"/>
    <n v="1050.98"/>
    <x v="2"/>
    <n v="32"/>
    <d v="2025-05-30T00:00:00"/>
    <n v="175"/>
    <x v="0"/>
    <n v="3"/>
    <d v="2025-02-27T00:00:00"/>
    <x v="2"/>
    <x v="4"/>
    <x v="10"/>
    <n v="378"/>
    <n v="1"/>
    <x v="1"/>
  </r>
  <r>
    <s v="C5885"/>
    <x v="0"/>
    <x v="0"/>
    <x v="3"/>
    <d v="2024-07-02T00:00:00"/>
    <s v="O9885"/>
    <d v="2024-11-24T00:00:00"/>
    <x v="4"/>
    <x v="2"/>
    <x v="4"/>
    <n v="5"/>
    <n v="104.46199999999999"/>
    <n v="522.30999999999995"/>
    <x v="2"/>
    <n v="17"/>
    <d v="2025-11-08T00:00:00"/>
    <n v="188"/>
    <x v="1"/>
    <n v="5"/>
    <d v="2025-08-20T00:00:00"/>
    <x v="2"/>
    <x v="4"/>
    <x v="10"/>
    <n v="494"/>
    <n v="0"/>
    <x v="1"/>
  </r>
  <r>
    <s v="C3534"/>
    <x v="2"/>
    <x v="0"/>
    <x v="3"/>
    <d v="2023-08-27T00:00:00"/>
    <s v="O7534"/>
    <d v="2024-11-24T00:00:00"/>
    <x v="3"/>
    <x v="1"/>
    <x v="3"/>
    <n v="2"/>
    <n v="363.37"/>
    <n v="726.74"/>
    <x v="1"/>
    <n v="3"/>
    <d v="2025-04-04T00:00:00"/>
    <n v="385"/>
    <x v="1"/>
    <n v="4"/>
    <d v="2024-06-11T00:00:00"/>
    <x v="1"/>
    <x v="4"/>
    <x v="10"/>
    <n v="586"/>
    <n v="0"/>
    <x v="1"/>
  </r>
  <r>
    <s v="C1444"/>
    <x v="0"/>
    <x v="0"/>
    <x v="1"/>
    <d v="2024-05-26T00:00:00"/>
    <s v="O5444"/>
    <d v="2024-11-24T00:00:00"/>
    <x v="2"/>
    <x v="0"/>
    <x v="2"/>
    <n v="1"/>
    <n v="868.17"/>
    <n v="868.17"/>
    <x v="2"/>
    <n v="5"/>
    <d v="2025-06-02T00:00:00"/>
    <n v="169"/>
    <x v="1"/>
    <n v="4"/>
    <d v="2025-05-14T00:00:00"/>
    <x v="2"/>
    <x v="4"/>
    <x v="10"/>
    <n v="372"/>
    <n v="0"/>
    <x v="1"/>
  </r>
  <r>
    <s v="C5308"/>
    <x v="1"/>
    <x v="2"/>
    <x v="3"/>
    <d v="2024-12-08T00:00:00"/>
    <s v="O9308"/>
    <d v="2024-11-24T00:00:00"/>
    <x v="1"/>
    <x v="4"/>
    <x v="1"/>
    <n v="2"/>
    <n v="89.545000000000002"/>
    <n v="179.09"/>
    <x v="0"/>
    <n v="16"/>
    <d v="2024-06-09T00:00:00"/>
    <n v="291"/>
    <x v="0"/>
    <n v="2"/>
    <d v="2024-11-13T00:00:00"/>
    <x v="2"/>
    <x v="4"/>
    <x v="10"/>
    <n v="-182"/>
    <n v="1"/>
    <x v="1"/>
  </r>
  <r>
    <s v="C5075"/>
    <x v="0"/>
    <x v="2"/>
    <x v="3"/>
    <d v="2023-08-25T00:00:00"/>
    <s v="O9075"/>
    <d v="2024-11-25T00:00:00"/>
    <x v="3"/>
    <x v="4"/>
    <x v="4"/>
    <n v="2"/>
    <n v="419.16"/>
    <n v="838.32"/>
    <x v="0"/>
    <n v="44"/>
    <d v="2024-11-24T00:00:00"/>
    <n v="170"/>
    <x v="1"/>
    <n v="2"/>
    <d v="2025-08-14T00:00:00"/>
    <x v="1"/>
    <x v="5"/>
    <x v="10"/>
    <n v="457"/>
    <n v="0"/>
    <x v="1"/>
  </r>
  <r>
    <s v="C2567"/>
    <x v="1"/>
    <x v="2"/>
    <x v="3"/>
    <d v="2024-10-14T00:00:00"/>
    <s v="O6567"/>
    <d v="2024-11-25T00:00:00"/>
    <x v="0"/>
    <x v="2"/>
    <x v="1"/>
    <n v="2"/>
    <n v="110.455"/>
    <n v="220.91"/>
    <x v="0"/>
    <n v="10"/>
    <d v="2025-06-25T00:00:00"/>
    <n v="5"/>
    <x v="1"/>
    <n v="4"/>
    <d v="2024-12-31T00:00:00"/>
    <x v="0"/>
    <x v="5"/>
    <x v="10"/>
    <n v="254"/>
    <n v="0"/>
    <x v="1"/>
  </r>
  <r>
    <s v="C6788"/>
    <x v="2"/>
    <x v="1"/>
    <x v="3"/>
    <d v="2025-06-27T00:00:00"/>
    <s v="O10788"/>
    <d v="2024-11-25T00:00:00"/>
    <x v="4"/>
    <x v="2"/>
    <x v="1"/>
    <n v="4"/>
    <n v="242.10249999999999"/>
    <n v="968.41"/>
    <x v="1"/>
    <n v="18"/>
    <d v="2024-08-25T00:00:00"/>
    <n v="263"/>
    <x v="1"/>
    <n v="3"/>
    <d v="2025-04-08T00:00:00"/>
    <x v="0"/>
    <x v="5"/>
    <x v="10"/>
    <n v="-306"/>
    <n v="0"/>
    <x v="1"/>
  </r>
  <r>
    <s v="C6059"/>
    <x v="0"/>
    <x v="0"/>
    <x v="4"/>
    <d v="2024-05-29T00:00:00"/>
    <s v="O10059"/>
    <d v="2024-11-25T00:00:00"/>
    <x v="1"/>
    <x v="2"/>
    <x v="4"/>
    <n v="2"/>
    <n v="706.34"/>
    <n v="1412.68"/>
    <x v="1"/>
    <n v="48"/>
    <d v="2025-07-24T00:00:00"/>
    <n v="220"/>
    <x v="0"/>
    <n v="5"/>
    <d v="2025-10-07T00:00:00"/>
    <x v="1"/>
    <x v="5"/>
    <x v="10"/>
    <n v="421"/>
    <n v="1"/>
    <x v="1"/>
  </r>
  <r>
    <s v="C5057"/>
    <x v="0"/>
    <x v="2"/>
    <x v="2"/>
    <d v="2024-12-15T00:00:00"/>
    <s v="O9057"/>
    <d v="2024-11-25T00:00:00"/>
    <x v="0"/>
    <x v="0"/>
    <x v="0"/>
    <n v="1"/>
    <n v="490.73"/>
    <n v="490.73"/>
    <x v="1"/>
    <n v="18"/>
    <d v="2024-11-25T00:00:00"/>
    <n v="485"/>
    <x v="1"/>
    <n v="5"/>
    <d v="2025-07-22T00:00:00"/>
    <x v="0"/>
    <x v="5"/>
    <x v="10"/>
    <n v="-20"/>
    <n v="0"/>
    <x v="1"/>
  </r>
  <r>
    <s v="C1815"/>
    <x v="1"/>
    <x v="2"/>
    <x v="0"/>
    <d v="2024-11-20T00:00:00"/>
    <s v="O5815"/>
    <d v="2024-11-25T00:00:00"/>
    <x v="2"/>
    <x v="3"/>
    <x v="1"/>
    <n v="5"/>
    <n v="177.876"/>
    <n v="889.38"/>
    <x v="2"/>
    <n v="36"/>
    <d v="2025-11-01T00:00:00"/>
    <n v="85"/>
    <x v="1"/>
    <n v="4"/>
    <d v="2025-04-22T00:00:00"/>
    <x v="0"/>
    <x v="5"/>
    <x v="10"/>
    <n v="346"/>
    <n v="0"/>
    <x v="1"/>
  </r>
  <r>
    <s v="C1384"/>
    <x v="2"/>
    <x v="2"/>
    <x v="3"/>
    <d v="2025-08-14T00:00:00"/>
    <s v="O5384"/>
    <d v="2024-11-25T00:00:00"/>
    <x v="1"/>
    <x v="4"/>
    <x v="0"/>
    <n v="5"/>
    <n v="155.54400000000001"/>
    <n v="777.72"/>
    <x v="2"/>
    <n v="38"/>
    <d v="2025-08-18T00:00:00"/>
    <n v="150"/>
    <x v="0"/>
    <n v="2"/>
    <d v="2025-06-07T00:00:00"/>
    <x v="1"/>
    <x v="5"/>
    <x v="10"/>
    <n v="4"/>
    <n v="1"/>
    <x v="1"/>
  </r>
  <r>
    <s v="C4759"/>
    <x v="2"/>
    <x v="2"/>
    <x v="4"/>
    <d v="2023-08-11T00:00:00"/>
    <s v="O8759"/>
    <d v="2024-11-25T00:00:00"/>
    <x v="1"/>
    <x v="1"/>
    <x v="1"/>
    <n v="4"/>
    <n v="252.63"/>
    <n v="1010.52"/>
    <x v="1"/>
    <n v="10"/>
    <d v="2024-11-09T00:00:00"/>
    <n v="135"/>
    <x v="0"/>
    <n v="2"/>
    <d v="2025-04-17T00:00:00"/>
    <x v="0"/>
    <x v="5"/>
    <x v="10"/>
    <n v="456"/>
    <n v="1"/>
    <x v="1"/>
  </r>
  <r>
    <s v="C5479"/>
    <x v="0"/>
    <x v="2"/>
    <x v="0"/>
    <d v="2024-06-25T00:00:00"/>
    <s v="O9479"/>
    <d v="2024-11-26T00:00:00"/>
    <x v="3"/>
    <x v="2"/>
    <x v="0"/>
    <n v="3"/>
    <n v="146.95000000000002"/>
    <n v="440.85"/>
    <x v="1"/>
    <n v="28"/>
    <d v="2025-07-13T00:00:00"/>
    <n v="278"/>
    <x v="0"/>
    <n v="1"/>
    <d v="2024-12-25T00:00:00"/>
    <x v="2"/>
    <x v="6"/>
    <x v="10"/>
    <n v="383"/>
    <n v="1"/>
    <x v="1"/>
  </r>
  <r>
    <s v="C2800"/>
    <x v="2"/>
    <x v="2"/>
    <x v="3"/>
    <d v="2023-10-13T00:00:00"/>
    <s v="O6800"/>
    <d v="2024-11-26T00:00:00"/>
    <x v="1"/>
    <x v="1"/>
    <x v="4"/>
    <n v="4"/>
    <n v="269.61500000000001"/>
    <n v="1078.46"/>
    <x v="2"/>
    <n v="6"/>
    <d v="2025-06-05T00:00:00"/>
    <n v="475"/>
    <x v="1"/>
    <n v="5"/>
    <d v="2025-03-02T00:00:00"/>
    <x v="0"/>
    <x v="6"/>
    <x v="10"/>
    <n v="601"/>
    <n v="0"/>
    <x v="1"/>
  </r>
  <r>
    <s v="C5772"/>
    <x v="0"/>
    <x v="2"/>
    <x v="3"/>
    <d v="2023-11-09T00:00:00"/>
    <s v="O9772"/>
    <d v="2024-11-26T00:00:00"/>
    <x v="3"/>
    <x v="2"/>
    <x v="4"/>
    <n v="1"/>
    <n v="406.4"/>
    <n v="406.4"/>
    <x v="2"/>
    <n v="36"/>
    <d v="2024-09-20T00:00:00"/>
    <n v="202"/>
    <x v="1"/>
    <n v="3"/>
    <d v="2025-09-04T00:00:00"/>
    <x v="1"/>
    <x v="6"/>
    <x v="10"/>
    <n v="316"/>
    <n v="0"/>
    <x v="1"/>
  </r>
  <r>
    <s v="C3829"/>
    <x v="0"/>
    <x v="0"/>
    <x v="0"/>
    <d v="2025-05-25T00:00:00"/>
    <s v="O7829"/>
    <d v="2024-11-26T00:00:00"/>
    <x v="0"/>
    <x v="3"/>
    <x v="4"/>
    <n v="4"/>
    <n v="132.5275"/>
    <n v="530.11"/>
    <x v="1"/>
    <n v="50"/>
    <d v="2025-04-24T00:00:00"/>
    <n v="220"/>
    <x v="0"/>
    <n v="2"/>
    <d v="2025-05-21T00:00:00"/>
    <x v="0"/>
    <x v="6"/>
    <x v="10"/>
    <n v="-31"/>
    <n v="1"/>
    <x v="1"/>
  </r>
  <r>
    <s v="C2462"/>
    <x v="0"/>
    <x v="0"/>
    <x v="2"/>
    <d v="2025-07-01T00:00:00"/>
    <s v="O6462"/>
    <d v="2024-11-26T00:00:00"/>
    <x v="1"/>
    <x v="2"/>
    <x v="3"/>
    <n v="3"/>
    <n v="196.72"/>
    <n v="590.16"/>
    <x v="0"/>
    <n v="43"/>
    <d v="2025-06-16T00:00:00"/>
    <n v="135"/>
    <x v="0"/>
    <n v="3"/>
    <d v="2024-07-11T00:00:00"/>
    <x v="2"/>
    <x v="6"/>
    <x v="10"/>
    <n v="-15"/>
    <n v="1"/>
    <x v="1"/>
  </r>
  <r>
    <s v="C1038"/>
    <x v="1"/>
    <x v="0"/>
    <x v="3"/>
    <d v="2024-06-13T00:00:00"/>
    <s v="O5038"/>
    <d v="2024-11-26T00:00:00"/>
    <x v="4"/>
    <x v="2"/>
    <x v="3"/>
    <n v="1"/>
    <n v="415.59"/>
    <n v="415.59"/>
    <x v="2"/>
    <n v="35"/>
    <d v="2025-11-03T00:00:00"/>
    <n v="363"/>
    <x v="1"/>
    <n v="3"/>
    <d v="2025-04-05T00:00:00"/>
    <x v="0"/>
    <x v="6"/>
    <x v="10"/>
    <n v="508"/>
    <n v="0"/>
    <x v="1"/>
  </r>
  <r>
    <s v="C6875"/>
    <x v="1"/>
    <x v="1"/>
    <x v="1"/>
    <d v="2025-05-25T00:00:00"/>
    <s v="O10875"/>
    <d v="2024-11-26T00:00:00"/>
    <x v="0"/>
    <x v="1"/>
    <x v="0"/>
    <n v="2"/>
    <n v="151.065"/>
    <n v="302.13"/>
    <x v="2"/>
    <n v="23"/>
    <d v="2024-01-12T00:00:00"/>
    <n v="122"/>
    <x v="0"/>
    <n v="2"/>
    <d v="2025-03-23T00:00:00"/>
    <x v="2"/>
    <x v="6"/>
    <x v="10"/>
    <n v="-499"/>
    <n v="1"/>
    <x v="1"/>
  </r>
  <r>
    <s v="C6067"/>
    <x v="2"/>
    <x v="2"/>
    <x v="3"/>
    <d v="2024-01-25T00:00:00"/>
    <s v="O10067"/>
    <d v="2024-11-27T00:00:00"/>
    <x v="3"/>
    <x v="1"/>
    <x v="3"/>
    <n v="2"/>
    <n v="401.17500000000001"/>
    <n v="802.35"/>
    <x v="2"/>
    <n v="50"/>
    <d v="2024-05-11T00:00:00"/>
    <n v="430"/>
    <x v="1"/>
    <n v="5"/>
    <d v="2024-10-16T00:00:00"/>
    <x v="2"/>
    <x v="0"/>
    <x v="10"/>
    <n v="107"/>
    <n v="0"/>
    <x v="1"/>
  </r>
  <r>
    <s v="C5831"/>
    <x v="0"/>
    <x v="1"/>
    <x v="0"/>
    <d v="2024-05-18T00:00:00"/>
    <s v="O9831"/>
    <d v="2024-11-27T00:00:00"/>
    <x v="3"/>
    <x v="3"/>
    <x v="3"/>
    <n v="1"/>
    <n v="179.6"/>
    <n v="179.6"/>
    <x v="1"/>
    <n v="19"/>
    <d v="2024-09-20T00:00:00"/>
    <n v="416"/>
    <x v="0"/>
    <n v="2"/>
    <d v="2025-07-15T00:00:00"/>
    <x v="0"/>
    <x v="0"/>
    <x v="10"/>
    <n v="125"/>
    <n v="1"/>
    <x v="1"/>
  </r>
  <r>
    <s v="C4106"/>
    <x v="1"/>
    <x v="1"/>
    <x v="2"/>
    <d v="2025-06-14T00:00:00"/>
    <s v="O8106"/>
    <d v="2024-11-27T00:00:00"/>
    <x v="2"/>
    <x v="4"/>
    <x v="3"/>
    <n v="2"/>
    <n v="220.16499999999999"/>
    <n v="440.33"/>
    <x v="0"/>
    <n v="44"/>
    <d v="2024-09-14T00:00:00"/>
    <n v="107"/>
    <x v="0"/>
    <n v="3"/>
    <d v="2025-01-07T00:00:00"/>
    <x v="1"/>
    <x v="0"/>
    <x v="10"/>
    <n v="-273"/>
    <n v="1"/>
    <x v="1"/>
  </r>
  <r>
    <s v="C5687"/>
    <x v="1"/>
    <x v="2"/>
    <x v="4"/>
    <d v="2023-06-12T00:00:00"/>
    <s v="O9687"/>
    <d v="2024-11-27T00:00:00"/>
    <x v="4"/>
    <x v="4"/>
    <x v="2"/>
    <n v="5"/>
    <n v="188.518"/>
    <n v="942.59"/>
    <x v="2"/>
    <n v="42"/>
    <d v="2025-01-03T00:00:00"/>
    <n v="457"/>
    <x v="1"/>
    <n v="3"/>
    <d v="2025-09-03T00:00:00"/>
    <x v="1"/>
    <x v="0"/>
    <x v="10"/>
    <n v="571"/>
    <n v="0"/>
    <x v="1"/>
  </r>
  <r>
    <s v="C1927"/>
    <x v="2"/>
    <x v="0"/>
    <x v="3"/>
    <d v="2024-12-03T00:00:00"/>
    <s v="O5927"/>
    <d v="2024-11-27T00:00:00"/>
    <x v="2"/>
    <x v="1"/>
    <x v="1"/>
    <n v="5"/>
    <n v="216.09"/>
    <n v="1080.45"/>
    <x v="1"/>
    <n v="47"/>
    <d v="2024-09-27T00:00:00"/>
    <n v="132"/>
    <x v="0"/>
    <n v="2"/>
    <d v="2024-11-16T00:00:00"/>
    <x v="0"/>
    <x v="0"/>
    <x v="10"/>
    <n v="-67"/>
    <n v="1"/>
    <x v="1"/>
  </r>
  <r>
    <s v="C2265"/>
    <x v="0"/>
    <x v="0"/>
    <x v="4"/>
    <d v="2024-03-19T00:00:00"/>
    <s v="O6265"/>
    <d v="2024-11-27T00:00:00"/>
    <x v="4"/>
    <x v="2"/>
    <x v="1"/>
    <n v="4"/>
    <n v="46.622500000000002"/>
    <n v="186.49"/>
    <x v="1"/>
    <n v="24"/>
    <d v="2024-12-15T00:00:00"/>
    <n v="293"/>
    <x v="1"/>
    <n v="2"/>
    <d v="2024-08-25T00:00:00"/>
    <x v="1"/>
    <x v="0"/>
    <x v="10"/>
    <n v="271"/>
    <n v="0"/>
    <x v="1"/>
  </r>
  <r>
    <s v="C4816"/>
    <x v="2"/>
    <x v="2"/>
    <x v="2"/>
    <d v="2024-09-22T00:00:00"/>
    <s v="O8816"/>
    <d v="2024-11-28T00:00:00"/>
    <x v="2"/>
    <x v="2"/>
    <x v="4"/>
    <n v="3"/>
    <n v="425.54666666666668"/>
    <n v="1276.6400000000001"/>
    <x v="0"/>
    <n v="34"/>
    <d v="2025-03-19T00:00:00"/>
    <n v="421"/>
    <x v="0"/>
    <n v="3"/>
    <d v="2025-10-01T00:00:00"/>
    <x v="2"/>
    <x v="1"/>
    <x v="10"/>
    <n v="178"/>
    <n v="1"/>
    <x v="1"/>
  </r>
  <r>
    <s v="C6769"/>
    <x v="1"/>
    <x v="2"/>
    <x v="3"/>
    <d v="2024-04-02T00:00:00"/>
    <s v="O10769"/>
    <d v="2024-11-28T00:00:00"/>
    <x v="1"/>
    <x v="3"/>
    <x v="4"/>
    <n v="2"/>
    <n v="365.47500000000002"/>
    <n v="730.95"/>
    <x v="1"/>
    <n v="39"/>
    <d v="2025-02-19T00:00:00"/>
    <n v="180"/>
    <x v="0"/>
    <n v="1"/>
    <d v="2025-01-06T00:00:00"/>
    <x v="1"/>
    <x v="1"/>
    <x v="10"/>
    <n v="323"/>
    <n v="1"/>
    <x v="1"/>
  </r>
  <r>
    <s v="C6187"/>
    <x v="1"/>
    <x v="0"/>
    <x v="3"/>
    <d v="2025-06-29T00:00:00"/>
    <s v="O10187"/>
    <d v="2024-11-28T00:00:00"/>
    <x v="0"/>
    <x v="4"/>
    <x v="2"/>
    <n v="1"/>
    <n v="1179.22"/>
    <n v="1179.22"/>
    <x v="0"/>
    <n v="38"/>
    <d v="2025-04-01T00:00:00"/>
    <n v="116"/>
    <x v="0"/>
    <n v="4"/>
    <d v="2024-09-25T00:00:00"/>
    <x v="2"/>
    <x v="1"/>
    <x v="10"/>
    <n v="-89"/>
    <n v="1"/>
    <x v="1"/>
  </r>
  <r>
    <s v="C5001"/>
    <x v="2"/>
    <x v="0"/>
    <x v="0"/>
    <d v="2023-11-24T00:00:00"/>
    <s v="O9001"/>
    <d v="2024-11-28T00:00:00"/>
    <x v="0"/>
    <x v="2"/>
    <x v="4"/>
    <n v="4"/>
    <n v="251.62"/>
    <n v="1006.48"/>
    <x v="1"/>
    <n v="9"/>
    <d v="2025-07-07T00:00:00"/>
    <n v="486"/>
    <x v="0"/>
    <n v="5"/>
    <d v="2024-09-22T00:00:00"/>
    <x v="1"/>
    <x v="1"/>
    <x v="10"/>
    <n v="591"/>
    <n v="1"/>
    <x v="1"/>
  </r>
  <r>
    <s v="C2163"/>
    <x v="0"/>
    <x v="0"/>
    <x v="0"/>
    <d v="2023-09-15T00:00:00"/>
    <s v="O6163"/>
    <d v="2024-11-28T00:00:00"/>
    <x v="1"/>
    <x v="3"/>
    <x v="1"/>
    <n v="1"/>
    <n v="1298.99"/>
    <n v="1298.99"/>
    <x v="0"/>
    <n v="41"/>
    <d v="2025-01-01T00:00:00"/>
    <n v="121"/>
    <x v="1"/>
    <n v="3"/>
    <d v="2025-03-31T00:00:00"/>
    <x v="0"/>
    <x v="1"/>
    <x v="10"/>
    <n v="474"/>
    <n v="0"/>
    <x v="1"/>
  </r>
  <r>
    <s v="C3631"/>
    <x v="1"/>
    <x v="2"/>
    <x v="1"/>
    <d v="2025-02-18T00:00:00"/>
    <s v="O7631"/>
    <d v="2024-11-28T00:00:00"/>
    <x v="0"/>
    <x v="1"/>
    <x v="4"/>
    <n v="3"/>
    <n v="392.11666666666662"/>
    <n v="1176.3499999999999"/>
    <x v="1"/>
    <n v="16"/>
    <d v="2025-01-03T00:00:00"/>
    <n v="107"/>
    <x v="0"/>
    <n v="2"/>
    <d v="2025-04-07T00:00:00"/>
    <x v="0"/>
    <x v="1"/>
    <x v="10"/>
    <n v="-46"/>
    <n v="1"/>
    <x v="1"/>
  </r>
  <r>
    <s v="C4568"/>
    <x v="0"/>
    <x v="2"/>
    <x v="3"/>
    <d v="2024-11-28T00:00:00"/>
    <s v="O8568"/>
    <d v="2024-11-28T00:00:00"/>
    <x v="2"/>
    <x v="3"/>
    <x v="3"/>
    <n v="3"/>
    <n v="185.14666666666668"/>
    <n v="555.44000000000005"/>
    <x v="0"/>
    <n v="29"/>
    <d v="2025-05-20T00:00:00"/>
    <n v="13"/>
    <x v="1"/>
    <n v="4"/>
    <d v="2024-12-18T00:00:00"/>
    <x v="0"/>
    <x v="1"/>
    <x v="10"/>
    <n v="173"/>
    <n v="0"/>
    <x v="1"/>
  </r>
  <r>
    <s v="C1253"/>
    <x v="2"/>
    <x v="2"/>
    <x v="4"/>
    <d v="2023-08-23T00:00:00"/>
    <s v="O5253"/>
    <d v="2024-11-28T00:00:00"/>
    <x v="4"/>
    <x v="0"/>
    <x v="3"/>
    <n v="1"/>
    <n v="230.9"/>
    <n v="230.9"/>
    <x v="0"/>
    <n v="26"/>
    <d v="2025-06-21T00:00:00"/>
    <n v="456"/>
    <x v="1"/>
    <n v="2"/>
    <d v="2025-04-22T00:00:00"/>
    <x v="2"/>
    <x v="1"/>
    <x v="10"/>
    <n v="668"/>
    <n v="0"/>
    <x v="1"/>
  </r>
  <r>
    <s v="C6985"/>
    <x v="0"/>
    <x v="0"/>
    <x v="3"/>
    <d v="2023-10-09T00:00:00"/>
    <s v="O10985"/>
    <d v="2024-11-28T00:00:00"/>
    <x v="2"/>
    <x v="1"/>
    <x v="0"/>
    <n v="5"/>
    <n v="193.5"/>
    <n v="967.5"/>
    <x v="2"/>
    <n v="1"/>
    <d v="2024-09-30T00:00:00"/>
    <n v="469"/>
    <x v="0"/>
    <n v="1"/>
    <d v="2024-08-21T00:00:00"/>
    <x v="1"/>
    <x v="1"/>
    <x v="10"/>
    <n v="357"/>
    <n v="1"/>
    <x v="1"/>
  </r>
  <r>
    <s v="C1277"/>
    <x v="0"/>
    <x v="0"/>
    <x v="0"/>
    <d v="2024-12-11T00:00:00"/>
    <s v="O5277"/>
    <d v="2024-11-28T00:00:00"/>
    <x v="0"/>
    <x v="3"/>
    <x v="2"/>
    <n v="2"/>
    <n v="704.28499999999997"/>
    <n v="1408.57"/>
    <x v="1"/>
    <n v="11"/>
    <d v="2025-11-01T00:00:00"/>
    <n v="442"/>
    <x v="1"/>
    <n v="5"/>
    <d v="2025-02-15T00:00:00"/>
    <x v="2"/>
    <x v="1"/>
    <x v="10"/>
    <n v="325"/>
    <n v="0"/>
    <x v="1"/>
  </r>
  <r>
    <s v="C3190"/>
    <x v="1"/>
    <x v="0"/>
    <x v="3"/>
    <d v="2023-09-30T00:00:00"/>
    <s v="O7190"/>
    <d v="2024-11-29T00:00:00"/>
    <x v="1"/>
    <x v="2"/>
    <x v="1"/>
    <n v="4"/>
    <n v="27.692499999999999"/>
    <n v="110.77"/>
    <x v="2"/>
    <n v="18"/>
    <d v="2025-11-08T00:00:00"/>
    <n v="370"/>
    <x v="0"/>
    <n v="1"/>
    <d v="2024-10-20T00:00:00"/>
    <x v="1"/>
    <x v="2"/>
    <x v="10"/>
    <n v="770"/>
    <n v="1"/>
    <x v="1"/>
  </r>
  <r>
    <s v="C6118"/>
    <x v="0"/>
    <x v="2"/>
    <x v="1"/>
    <d v="2025-02-18T00:00:00"/>
    <s v="O10118"/>
    <d v="2024-11-29T00:00:00"/>
    <x v="0"/>
    <x v="0"/>
    <x v="1"/>
    <n v="5"/>
    <n v="169.51400000000001"/>
    <n v="847.57"/>
    <x v="0"/>
    <n v="48"/>
    <d v="2025-06-26T00:00:00"/>
    <n v="71"/>
    <x v="1"/>
    <n v="2"/>
    <d v="2025-03-18T00:00:00"/>
    <x v="0"/>
    <x v="2"/>
    <x v="10"/>
    <n v="128"/>
    <n v="0"/>
    <x v="1"/>
  </r>
  <r>
    <s v="C4698"/>
    <x v="2"/>
    <x v="2"/>
    <x v="1"/>
    <d v="2023-09-15T00:00:00"/>
    <s v="O8698"/>
    <d v="2024-11-29T00:00:00"/>
    <x v="2"/>
    <x v="4"/>
    <x v="1"/>
    <n v="2"/>
    <n v="199.45"/>
    <n v="398.9"/>
    <x v="2"/>
    <n v="46"/>
    <d v="2025-07-07T00:00:00"/>
    <n v="181"/>
    <x v="1"/>
    <n v="5"/>
    <d v="2025-05-15T00:00:00"/>
    <x v="0"/>
    <x v="2"/>
    <x v="10"/>
    <n v="661"/>
    <n v="0"/>
    <x v="1"/>
  </r>
  <r>
    <s v="C4672"/>
    <x v="0"/>
    <x v="1"/>
    <x v="1"/>
    <d v="2025-05-23T00:00:00"/>
    <s v="O8672"/>
    <d v="2024-11-29T00:00:00"/>
    <x v="4"/>
    <x v="1"/>
    <x v="0"/>
    <n v="4"/>
    <n v="331.18"/>
    <n v="1324.72"/>
    <x v="0"/>
    <n v="32"/>
    <d v="2025-10-08T00:00:00"/>
    <n v="298"/>
    <x v="0"/>
    <n v="5"/>
    <d v="2025-06-25T00:00:00"/>
    <x v="0"/>
    <x v="2"/>
    <x v="10"/>
    <n v="138"/>
    <n v="1"/>
    <x v="1"/>
  </r>
  <r>
    <s v="C3299"/>
    <x v="1"/>
    <x v="0"/>
    <x v="1"/>
    <d v="2024-08-25T00:00:00"/>
    <s v="O7299"/>
    <d v="2024-11-29T00:00:00"/>
    <x v="0"/>
    <x v="4"/>
    <x v="0"/>
    <n v="5"/>
    <n v="62.02"/>
    <n v="310.10000000000002"/>
    <x v="0"/>
    <n v="45"/>
    <d v="2025-03-05T00:00:00"/>
    <n v="352"/>
    <x v="1"/>
    <n v="3"/>
    <d v="2025-07-14T00:00:00"/>
    <x v="2"/>
    <x v="2"/>
    <x v="10"/>
    <n v="192"/>
    <n v="0"/>
    <x v="1"/>
  </r>
  <r>
    <s v="C1461"/>
    <x v="1"/>
    <x v="2"/>
    <x v="3"/>
    <d v="2025-03-14T00:00:00"/>
    <s v="O5461"/>
    <d v="2024-11-29T00:00:00"/>
    <x v="0"/>
    <x v="4"/>
    <x v="4"/>
    <n v="3"/>
    <n v="110.05666666666667"/>
    <n v="330.17"/>
    <x v="0"/>
    <n v="37"/>
    <d v="2025-01-01T00:00:00"/>
    <n v="121"/>
    <x v="0"/>
    <n v="2"/>
    <d v="2024-10-18T00:00:00"/>
    <x v="2"/>
    <x v="2"/>
    <x v="10"/>
    <n v="-72"/>
    <n v="1"/>
    <x v="1"/>
  </r>
  <r>
    <s v="C6845"/>
    <x v="0"/>
    <x v="0"/>
    <x v="4"/>
    <d v="2024-08-29T00:00:00"/>
    <s v="O10845"/>
    <d v="2024-11-29T00:00:00"/>
    <x v="2"/>
    <x v="4"/>
    <x v="4"/>
    <n v="3"/>
    <n v="66.966666666666669"/>
    <n v="200.9"/>
    <x v="0"/>
    <n v="22"/>
    <d v="2025-07-07T00:00:00"/>
    <n v="116"/>
    <x v="0"/>
    <n v="3"/>
    <d v="2024-09-19T00:00:00"/>
    <x v="2"/>
    <x v="2"/>
    <x v="10"/>
    <n v="312"/>
    <n v="1"/>
    <x v="1"/>
  </r>
  <r>
    <s v="C1565"/>
    <x v="0"/>
    <x v="0"/>
    <x v="0"/>
    <d v="2024-01-04T00:00:00"/>
    <s v="O5565"/>
    <d v="2024-11-30T00:00:00"/>
    <x v="2"/>
    <x v="2"/>
    <x v="1"/>
    <n v="4"/>
    <n v="340.745"/>
    <n v="1362.98"/>
    <x v="0"/>
    <n v="25"/>
    <d v="2025-08-13T00:00:00"/>
    <n v="65"/>
    <x v="0"/>
    <n v="3"/>
    <d v="2025-01-16T00:00:00"/>
    <x v="1"/>
    <x v="3"/>
    <x v="10"/>
    <n v="587"/>
    <n v="1"/>
    <x v="1"/>
  </r>
  <r>
    <s v="C1330"/>
    <x v="2"/>
    <x v="1"/>
    <x v="4"/>
    <d v="2024-08-11T00:00:00"/>
    <s v="O5330"/>
    <d v="2024-11-30T00:00:00"/>
    <x v="4"/>
    <x v="1"/>
    <x v="3"/>
    <n v="5"/>
    <n v="23.265999999999998"/>
    <n v="116.33"/>
    <x v="1"/>
    <n v="25"/>
    <d v="2025-06-08T00:00:00"/>
    <n v="383"/>
    <x v="1"/>
    <n v="2"/>
    <d v="2025-08-14T00:00:00"/>
    <x v="0"/>
    <x v="3"/>
    <x v="10"/>
    <n v="301"/>
    <n v="0"/>
    <x v="1"/>
  </r>
  <r>
    <s v="C6311"/>
    <x v="2"/>
    <x v="0"/>
    <x v="4"/>
    <d v="2025-04-05T00:00:00"/>
    <s v="O10311"/>
    <d v="2024-11-30T00:00:00"/>
    <x v="0"/>
    <x v="3"/>
    <x v="0"/>
    <n v="5"/>
    <n v="287.73"/>
    <n v="1438.65"/>
    <x v="2"/>
    <n v="29"/>
    <d v="2024-08-29T00:00:00"/>
    <n v="255"/>
    <x v="0"/>
    <n v="4"/>
    <d v="2024-12-09T00:00:00"/>
    <x v="2"/>
    <x v="3"/>
    <x v="10"/>
    <n v="-219"/>
    <n v="1"/>
    <x v="1"/>
  </r>
  <r>
    <s v="C1185"/>
    <x v="1"/>
    <x v="1"/>
    <x v="0"/>
    <d v="2025-12-06T00:00:00"/>
    <s v="O5185"/>
    <d v="2024-11-30T00:00:00"/>
    <x v="4"/>
    <x v="4"/>
    <x v="2"/>
    <n v="5"/>
    <n v="37.218000000000004"/>
    <n v="186.09"/>
    <x v="1"/>
    <n v="15"/>
    <d v="2025-03-02T00:00:00"/>
    <n v="308"/>
    <x v="1"/>
    <n v="4"/>
    <d v="2024-02-12T00:00:00"/>
    <x v="1"/>
    <x v="3"/>
    <x v="10"/>
    <n v="-279"/>
    <n v="0"/>
    <x v="1"/>
  </r>
  <r>
    <s v="C3750"/>
    <x v="2"/>
    <x v="2"/>
    <x v="4"/>
    <d v="2025-08-05T00:00:00"/>
    <s v="O7750"/>
    <d v="2024-11-30T00:00:00"/>
    <x v="3"/>
    <x v="1"/>
    <x v="4"/>
    <n v="2"/>
    <n v="208.82499999999999"/>
    <n v="417.65"/>
    <x v="1"/>
    <n v="43"/>
    <d v="2025-09-07T00:00:00"/>
    <n v="286"/>
    <x v="1"/>
    <n v="1"/>
    <d v="2025-09-02T00:00:00"/>
    <x v="0"/>
    <x v="3"/>
    <x v="10"/>
    <n v="33"/>
    <n v="0"/>
    <x v="1"/>
  </r>
  <r>
    <s v="C6284"/>
    <x v="2"/>
    <x v="2"/>
    <x v="3"/>
    <d v="2024-09-18T00:00:00"/>
    <s v="O10284"/>
    <d v="2024-11-30T00:00:00"/>
    <x v="1"/>
    <x v="3"/>
    <x v="1"/>
    <n v="5"/>
    <n v="246.31799999999998"/>
    <n v="1231.5899999999999"/>
    <x v="0"/>
    <n v="27"/>
    <d v="2025-04-21T00:00:00"/>
    <n v="130"/>
    <x v="1"/>
    <n v="5"/>
    <d v="2025-07-16T00:00:00"/>
    <x v="2"/>
    <x v="3"/>
    <x v="10"/>
    <n v="215"/>
    <n v="0"/>
    <x v="1"/>
  </r>
  <r>
    <s v="C3372"/>
    <x v="2"/>
    <x v="0"/>
    <x v="0"/>
    <d v="2024-08-08T00:00:00"/>
    <s v="O7372"/>
    <d v="2024-11-30T00:00:00"/>
    <x v="4"/>
    <x v="2"/>
    <x v="3"/>
    <n v="3"/>
    <n v="274.81666666666666"/>
    <n v="824.45"/>
    <x v="1"/>
    <n v="1"/>
    <d v="2025-04-21T00:00:00"/>
    <n v="252"/>
    <x v="0"/>
    <n v="5"/>
    <d v="2025-01-18T00:00:00"/>
    <x v="0"/>
    <x v="3"/>
    <x v="10"/>
    <n v="256"/>
    <n v="1"/>
    <x v="1"/>
  </r>
  <r>
    <s v="C6289"/>
    <x v="1"/>
    <x v="0"/>
    <x v="2"/>
    <d v="2025-06-27T00:00:00"/>
    <s v="O10289"/>
    <d v="2024-11-30T00:00:00"/>
    <x v="3"/>
    <x v="1"/>
    <x v="1"/>
    <n v="2"/>
    <n v="397.40499999999997"/>
    <n v="794.81"/>
    <x v="2"/>
    <n v="44"/>
    <d v="2025-09-02T00:00:00"/>
    <n v="122"/>
    <x v="0"/>
    <n v="4"/>
    <d v="2025-03-25T00:00:00"/>
    <x v="0"/>
    <x v="3"/>
    <x v="10"/>
    <n v="67"/>
    <n v="1"/>
    <x v="1"/>
  </r>
  <r>
    <s v="C3931"/>
    <x v="0"/>
    <x v="1"/>
    <x v="3"/>
    <d v="2024-02-09T00:00:00"/>
    <s v="O7931"/>
    <d v="2024-11-30T00:00:00"/>
    <x v="1"/>
    <x v="2"/>
    <x v="4"/>
    <n v="5"/>
    <n v="48.323999999999998"/>
    <n v="241.62"/>
    <x v="2"/>
    <n v="35"/>
    <d v="2024-01-11T00:00:00"/>
    <n v="111"/>
    <x v="1"/>
    <n v="2"/>
    <d v="2025-01-04T00:00:00"/>
    <x v="2"/>
    <x v="3"/>
    <x v="10"/>
    <n v="-29"/>
    <n v="0"/>
    <x v="1"/>
  </r>
  <r>
    <s v="C2079"/>
    <x v="2"/>
    <x v="2"/>
    <x v="4"/>
    <d v="2024-02-14T00:00:00"/>
    <s v="O6079"/>
    <d v="2024-11-30T00:00:00"/>
    <x v="1"/>
    <x v="3"/>
    <x v="1"/>
    <n v="2"/>
    <n v="214.435"/>
    <n v="428.87"/>
    <x v="2"/>
    <n v="31"/>
    <d v="2025-06-24T00:00:00"/>
    <n v="58"/>
    <x v="1"/>
    <n v="1"/>
    <d v="2024-11-16T00:00:00"/>
    <x v="0"/>
    <x v="3"/>
    <x v="10"/>
    <n v="496"/>
    <n v="0"/>
    <x v="1"/>
  </r>
  <r>
    <s v="C3582"/>
    <x v="1"/>
    <x v="1"/>
    <x v="4"/>
    <d v="2025-01-08T00:00:00"/>
    <s v="O7582"/>
    <d v="2024-11-30T00:00:00"/>
    <x v="0"/>
    <x v="1"/>
    <x v="2"/>
    <n v="5"/>
    <n v="21.097999999999999"/>
    <n v="105.49"/>
    <x v="1"/>
    <n v="25"/>
    <d v="2024-11-14T00:00:00"/>
    <n v="162"/>
    <x v="0"/>
    <n v="1"/>
    <d v="2024-11-10T00:00:00"/>
    <x v="2"/>
    <x v="3"/>
    <x v="10"/>
    <n v="-55"/>
    <n v="1"/>
    <x v="1"/>
  </r>
  <r>
    <s v="C5417"/>
    <x v="0"/>
    <x v="1"/>
    <x v="2"/>
    <d v="2023-02-09T00:00:00"/>
    <s v="O9417"/>
    <d v="2024-11-30T00:00:00"/>
    <x v="0"/>
    <x v="3"/>
    <x v="2"/>
    <n v="3"/>
    <n v="51.683333333333337"/>
    <n v="155.05000000000001"/>
    <x v="2"/>
    <n v="39"/>
    <d v="2024-08-24T00:00:00"/>
    <n v="465"/>
    <x v="1"/>
    <n v="5"/>
    <d v="2024-12-20T00:00:00"/>
    <x v="1"/>
    <x v="3"/>
    <x v="10"/>
    <n v="562"/>
    <n v="0"/>
    <x v="1"/>
  </r>
  <r>
    <s v="C2312"/>
    <x v="2"/>
    <x v="1"/>
    <x v="2"/>
    <d v="2024-04-03T00:00:00"/>
    <s v="O6312"/>
    <d v="2024-01-12T00:00:00"/>
    <x v="2"/>
    <x v="4"/>
    <x v="4"/>
    <n v="3"/>
    <n v="212.17999999999998"/>
    <n v="636.54"/>
    <x v="1"/>
    <n v="34"/>
    <d v="2025-07-01T00:00:00"/>
    <n v="350"/>
    <x v="0"/>
    <n v="4"/>
    <d v="2025-10-05T00:00:00"/>
    <x v="2"/>
    <x v="2"/>
    <x v="1"/>
    <n v="454"/>
    <n v="1"/>
    <x v="1"/>
  </r>
  <r>
    <s v="C4031"/>
    <x v="1"/>
    <x v="1"/>
    <x v="4"/>
    <d v="2024-04-19T00:00:00"/>
    <s v="O8031"/>
    <d v="2024-01-12T00:00:00"/>
    <x v="1"/>
    <x v="4"/>
    <x v="1"/>
    <n v="2"/>
    <n v="462.83"/>
    <n v="925.66"/>
    <x v="0"/>
    <n v="12"/>
    <d v="2024-10-10T00:00:00"/>
    <n v="139"/>
    <x v="1"/>
    <n v="3"/>
    <d v="2024-10-19T00:00:00"/>
    <x v="1"/>
    <x v="2"/>
    <x v="1"/>
    <n v="174"/>
    <n v="0"/>
    <x v="1"/>
  </r>
  <r>
    <s v="C6443"/>
    <x v="2"/>
    <x v="0"/>
    <x v="2"/>
    <d v="2024-11-19T00:00:00"/>
    <s v="O10443"/>
    <d v="2024-01-12T00:00:00"/>
    <x v="0"/>
    <x v="0"/>
    <x v="3"/>
    <n v="3"/>
    <n v="434.22"/>
    <n v="1302.6600000000001"/>
    <x v="0"/>
    <n v="8"/>
    <d v="2025-01-18T00:00:00"/>
    <n v="252"/>
    <x v="0"/>
    <n v="4"/>
    <d v="2025-01-20T00:00:00"/>
    <x v="1"/>
    <x v="2"/>
    <x v="1"/>
    <n v="60"/>
    <n v="1"/>
    <x v="1"/>
  </r>
  <r>
    <s v="C5247"/>
    <x v="2"/>
    <x v="1"/>
    <x v="0"/>
    <d v="2024-03-16T00:00:00"/>
    <s v="O9247"/>
    <d v="2024-01-12T00:00:00"/>
    <x v="3"/>
    <x v="0"/>
    <x v="3"/>
    <n v="4"/>
    <n v="69.582499999999996"/>
    <n v="278.33"/>
    <x v="1"/>
    <n v="34"/>
    <d v="2025-11-05T00:00:00"/>
    <n v="94"/>
    <x v="0"/>
    <n v="1"/>
    <d v="2024-05-11T00:00:00"/>
    <x v="2"/>
    <x v="2"/>
    <x v="1"/>
    <n v="599"/>
    <n v="1"/>
    <x v="1"/>
  </r>
  <r>
    <s v="C6516"/>
    <x v="0"/>
    <x v="2"/>
    <x v="3"/>
    <d v="2024-01-31T00:00:00"/>
    <s v="O10516"/>
    <d v="2024-01-12T00:00:00"/>
    <x v="4"/>
    <x v="2"/>
    <x v="3"/>
    <n v="1"/>
    <n v="1355.24"/>
    <n v="1355.24"/>
    <x v="2"/>
    <n v="39"/>
    <d v="2025-06-19T00:00:00"/>
    <n v="377"/>
    <x v="0"/>
    <n v="5"/>
    <d v="2024-10-31T00:00:00"/>
    <x v="2"/>
    <x v="2"/>
    <x v="1"/>
    <n v="505"/>
    <n v="1"/>
    <x v="1"/>
  </r>
  <r>
    <s v="C4288"/>
    <x v="2"/>
    <x v="1"/>
    <x v="2"/>
    <d v="2025-05-15T00:00:00"/>
    <s v="O8288"/>
    <d v="2024-02-12T00:00:00"/>
    <x v="2"/>
    <x v="2"/>
    <x v="4"/>
    <n v="1"/>
    <n v="809.79"/>
    <n v="809.79"/>
    <x v="0"/>
    <n v="1"/>
    <d v="2024-10-12T00:00:00"/>
    <n v="273"/>
    <x v="1"/>
    <n v="3"/>
    <d v="2024-12-24T00:00:00"/>
    <x v="0"/>
    <x v="5"/>
    <x v="2"/>
    <n v="-215"/>
    <n v="0"/>
    <x v="1"/>
  </r>
  <r>
    <s v="C5974"/>
    <x v="0"/>
    <x v="2"/>
    <x v="0"/>
    <d v="2024-11-25T00:00:00"/>
    <s v="O9974"/>
    <d v="2024-02-12T00:00:00"/>
    <x v="2"/>
    <x v="4"/>
    <x v="3"/>
    <n v="1"/>
    <n v="303.5"/>
    <n v="303.5"/>
    <x v="0"/>
    <n v="17"/>
    <d v="2025-06-23T00:00:00"/>
    <n v="226"/>
    <x v="0"/>
    <n v="1"/>
    <d v="2024-09-17T00:00:00"/>
    <x v="2"/>
    <x v="5"/>
    <x v="2"/>
    <n v="210"/>
    <n v="1"/>
    <x v="1"/>
  </r>
  <r>
    <s v="C4318"/>
    <x v="0"/>
    <x v="1"/>
    <x v="1"/>
    <d v="2025-03-29T00:00:00"/>
    <s v="O8318"/>
    <d v="2024-02-12T00:00:00"/>
    <x v="3"/>
    <x v="1"/>
    <x v="0"/>
    <n v="2"/>
    <n v="134.44499999999999"/>
    <n v="268.89"/>
    <x v="2"/>
    <n v="12"/>
    <d v="2024-08-21T00:00:00"/>
    <n v="247"/>
    <x v="0"/>
    <n v="2"/>
    <d v="2024-10-31T00:00:00"/>
    <x v="2"/>
    <x v="5"/>
    <x v="2"/>
    <n v="-220"/>
    <n v="1"/>
    <x v="1"/>
  </r>
  <r>
    <s v="C6903"/>
    <x v="0"/>
    <x v="0"/>
    <x v="4"/>
    <d v="2024-12-07T00:00:00"/>
    <s v="O10903"/>
    <d v="2024-02-12T00:00:00"/>
    <x v="4"/>
    <x v="1"/>
    <x v="0"/>
    <n v="3"/>
    <n v="430.76333333333332"/>
    <n v="1292.29"/>
    <x v="0"/>
    <n v="42"/>
    <d v="2025-05-30T00:00:00"/>
    <n v="226"/>
    <x v="1"/>
    <n v="5"/>
    <d v="2025-01-17T00:00:00"/>
    <x v="2"/>
    <x v="5"/>
    <x v="2"/>
    <n v="174"/>
    <n v="0"/>
    <x v="1"/>
  </r>
  <r>
    <s v="C4271"/>
    <x v="1"/>
    <x v="0"/>
    <x v="1"/>
    <d v="2024-07-30T00:00:00"/>
    <s v="O8271"/>
    <d v="2024-02-12T00:00:00"/>
    <x v="2"/>
    <x v="3"/>
    <x v="0"/>
    <n v="1"/>
    <n v="596.37"/>
    <n v="596.37"/>
    <x v="0"/>
    <n v="14"/>
    <d v="2024-11-24T00:00:00"/>
    <n v="485"/>
    <x v="1"/>
    <n v="2"/>
    <d v="2024-07-12T00:00:00"/>
    <x v="1"/>
    <x v="5"/>
    <x v="2"/>
    <n v="117"/>
    <n v="0"/>
    <x v="1"/>
  </r>
  <r>
    <s v="C4152"/>
    <x v="1"/>
    <x v="1"/>
    <x v="0"/>
    <d v="2024-04-27T00:00:00"/>
    <s v="O8152"/>
    <d v="2024-02-12T00:00:00"/>
    <x v="0"/>
    <x v="0"/>
    <x v="1"/>
    <n v="1"/>
    <n v="1160.73"/>
    <n v="1160.73"/>
    <x v="2"/>
    <n v="21"/>
    <d v="2025-08-18T00:00:00"/>
    <n v="494"/>
    <x v="1"/>
    <n v="4"/>
    <d v="2024-01-12T00:00:00"/>
    <x v="1"/>
    <x v="5"/>
    <x v="2"/>
    <n v="478"/>
    <n v="0"/>
    <x v="1"/>
  </r>
  <r>
    <s v="C1649"/>
    <x v="2"/>
    <x v="0"/>
    <x v="1"/>
    <d v="2024-07-21T00:00:00"/>
    <s v="O5649"/>
    <d v="2024-02-12T00:00:00"/>
    <x v="1"/>
    <x v="0"/>
    <x v="1"/>
    <n v="2"/>
    <n v="498.64"/>
    <n v="997.28"/>
    <x v="2"/>
    <n v="26"/>
    <d v="2024-12-16T00:00:00"/>
    <n v="176"/>
    <x v="0"/>
    <n v="1"/>
    <d v="2025-11-05T00:00:00"/>
    <x v="2"/>
    <x v="5"/>
    <x v="2"/>
    <n v="148"/>
    <n v="1"/>
    <x v="1"/>
  </r>
  <r>
    <s v="C3911"/>
    <x v="0"/>
    <x v="2"/>
    <x v="1"/>
    <d v="2024-03-24T00:00:00"/>
    <s v="O7911"/>
    <d v="2024-02-12T00:00:00"/>
    <x v="2"/>
    <x v="2"/>
    <x v="4"/>
    <n v="1"/>
    <n v="1232.45"/>
    <n v="1232.45"/>
    <x v="1"/>
    <n v="12"/>
    <d v="2025-07-19T00:00:00"/>
    <n v="285"/>
    <x v="1"/>
    <n v="5"/>
    <d v="2024-12-16T00:00:00"/>
    <x v="0"/>
    <x v="5"/>
    <x v="2"/>
    <n v="482"/>
    <n v="0"/>
    <x v="1"/>
  </r>
  <r>
    <s v="C2386"/>
    <x v="2"/>
    <x v="0"/>
    <x v="4"/>
    <d v="2025-02-08T00:00:00"/>
    <s v="O6386"/>
    <d v="2024-02-12T00:00:00"/>
    <x v="4"/>
    <x v="2"/>
    <x v="4"/>
    <n v="4"/>
    <n v="368.13249999999999"/>
    <n v="1472.53"/>
    <x v="2"/>
    <n v="1"/>
    <d v="2025-07-06T00:00:00"/>
    <n v="266"/>
    <x v="0"/>
    <n v="3"/>
    <d v="2024-10-29T00:00:00"/>
    <x v="1"/>
    <x v="5"/>
    <x v="2"/>
    <n v="148"/>
    <n v="1"/>
    <x v="1"/>
  </r>
  <r>
    <s v="C3337"/>
    <x v="1"/>
    <x v="1"/>
    <x v="0"/>
    <d v="2023-07-09T00:00:00"/>
    <s v="O7337"/>
    <d v="2024-03-12T00:00:00"/>
    <x v="3"/>
    <x v="0"/>
    <x v="2"/>
    <n v="4"/>
    <n v="374.7475"/>
    <n v="1498.99"/>
    <x v="2"/>
    <n v="17"/>
    <d v="2025-07-20T00:00:00"/>
    <n v="307"/>
    <x v="0"/>
    <n v="5"/>
    <d v="2025-08-05T00:00:00"/>
    <x v="1"/>
    <x v="6"/>
    <x v="3"/>
    <n v="742"/>
    <n v="1"/>
    <x v="1"/>
  </r>
  <r>
    <s v="C4967"/>
    <x v="0"/>
    <x v="2"/>
    <x v="1"/>
    <d v="2025-06-04T00:00:00"/>
    <s v="O8967"/>
    <d v="2024-03-12T00:00:00"/>
    <x v="0"/>
    <x v="0"/>
    <x v="0"/>
    <n v="2"/>
    <n v="578.24"/>
    <n v="1156.48"/>
    <x v="0"/>
    <n v="15"/>
    <d v="2025-03-30T00:00:00"/>
    <n v="374"/>
    <x v="1"/>
    <n v="4"/>
    <d v="2024-12-18T00:00:00"/>
    <x v="1"/>
    <x v="6"/>
    <x v="3"/>
    <n v="-66"/>
    <n v="0"/>
    <x v="1"/>
  </r>
  <r>
    <s v="C2909"/>
    <x v="0"/>
    <x v="2"/>
    <x v="2"/>
    <d v="2024-11-04T00:00:00"/>
    <s v="O6909"/>
    <d v="2024-03-12T00:00:00"/>
    <x v="3"/>
    <x v="0"/>
    <x v="3"/>
    <n v="4"/>
    <n v="241.74"/>
    <n v="966.96"/>
    <x v="2"/>
    <n v="11"/>
    <d v="2024-09-21T00:00:00"/>
    <n v="360"/>
    <x v="1"/>
    <n v="4"/>
    <d v="2025-07-21T00:00:00"/>
    <x v="0"/>
    <x v="6"/>
    <x v="3"/>
    <n v="-44"/>
    <n v="0"/>
    <x v="1"/>
  </r>
  <r>
    <s v="C2839"/>
    <x v="0"/>
    <x v="2"/>
    <x v="3"/>
    <d v="2023-09-14T00:00:00"/>
    <s v="O6839"/>
    <d v="2024-03-12T00:00:00"/>
    <x v="1"/>
    <x v="2"/>
    <x v="3"/>
    <n v="5"/>
    <n v="292.76"/>
    <n v="1463.8"/>
    <x v="2"/>
    <n v="35"/>
    <d v="2025-12-05T00:00:00"/>
    <n v="290"/>
    <x v="1"/>
    <n v="3"/>
    <d v="2024-10-20T00:00:00"/>
    <x v="1"/>
    <x v="6"/>
    <x v="3"/>
    <n v="813"/>
    <n v="0"/>
    <x v="1"/>
  </r>
  <r>
    <s v="C4855"/>
    <x v="2"/>
    <x v="1"/>
    <x v="3"/>
    <d v="2024-02-03T00:00:00"/>
    <s v="O8855"/>
    <d v="2024-03-12T00:00:00"/>
    <x v="1"/>
    <x v="2"/>
    <x v="3"/>
    <n v="4"/>
    <n v="102.61499999999999"/>
    <n v="410.46"/>
    <x v="1"/>
    <n v="10"/>
    <d v="2025-04-24T00:00:00"/>
    <n v="131"/>
    <x v="1"/>
    <n v="5"/>
    <d v="2025-07-24T00:00:00"/>
    <x v="0"/>
    <x v="6"/>
    <x v="3"/>
    <n v="446"/>
    <n v="0"/>
    <x v="1"/>
  </r>
  <r>
    <s v="C6535"/>
    <x v="0"/>
    <x v="0"/>
    <x v="2"/>
    <d v="2025-06-07T00:00:00"/>
    <s v="O10535"/>
    <d v="2024-03-12T00:00:00"/>
    <x v="0"/>
    <x v="4"/>
    <x v="4"/>
    <n v="1"/>
    <n v="399.13"/>
    <n v="399.13"/>
    <x v="0"/>
    <n v="12"/>
    <d v="2025-01-22T00:00:00"/>
    <n v="150"/>
    <x v="1"/>
    <n v="2"/>
    <d v="2024-11-28T00:00:00"/>
    <x v="2"/>
    <x v="6"/>
    <x v="3"/>
    <n v="-136"/>
    <n v="0"/>
    <x v="1"/>
  </r>
  <r>
    <s v="C6959"/>
    <x v="2"/>
    <x v="2"/>
    <x v="3"/>
    <d v="2024-05-13T00:00:00"/>
    <s v="O10959"/>
    <d v="2024-03-12T00:00:00"/>
    <x v="3"/>
    <x v="3"/>
    <x v="0"/>
    <n v="3"/>
    <n v="404.3533333333333"/>
    <n v="1213.06"/>
    <x v="2"/>
    <n v="25"/>
    <d v="2025-08-20T00:00:00"/>
    <n v="140"/>
    <x v="1"/>
    <n v="3"/>
    <d v="2024-12-15T00:00:00"/>
    <x v="1"/>
    <x v="6"/>
    <x v="3"/>
    <n v="464"/>
    <n v="0"/>
    <x v="1"/>
  </r>
  <r>
    <s v="C6415"/>
    <x v="0"/>
    <x v="1"/>
    <x v="3"/>
    <d v="2024-02-28T00:00:00"/>
    <s v="O10415"/>
    <d v="2024-04-12T00:00:00"/>
    <x v="1"/>
    <x v="2"/>
    <x v="1"/>
    <n v="1"/>
    <n v="496.14"/>
    <n v="496.14"/>
    <x v="2"/>
    <n v="8"/>
    <d v="2025-04-14T00:00:00"/>
    <n v="59"/>
    <x v="0"/>
    <n v="1"/>
    <d v="2025-07-22T00:00:00"/>
    <x v="1"/>
    <x v="2"/>
    <x v="4"/>
    <n v="411"/>
    <n v="1"/>
    <x v="1"/>
  </r>
  <r>
    <s v="C6248"/>
    <x v="0"/>
    <x v="2"/>
    <x v="4"/>
    <d v="2025-06-29T00:00:00"/>
    <s v="O10248"/>
    <d v="2024-04-12T00:00:00"/>
    <x v="3"/>
    <x v="2"/>
    <x v="0"/>
    <n v="4"/>
    <n v="166.85499999999999"/>
    <n v="667.42"/>
    <x v="0"/>
    <n v="36"/>
    <d v="2024-04-12T00:00:00"/>
    <n v="351"/>
    <x v="0"/>
    <n v="1"/>
    <d v="2024-12-17T00:00:00"/>
    <x v="2"/>
    <x v="2"/>
    <x v="4"/>
    <n v="-443"/>
    <n v="1"/>
    <x v="1"/>
  </r>
  <r>
    <s v="C6404"/>
    <x v="1"/>
    <x v="1"/>
    <x v="2"/>
    <d v="2024-02-03T00:00:00"/>
    <s v="O10404"/>
    <d v="2024-04-12T00:00:00"/>
    <x v="1"/>
    <x v="0"/>
    <x v="4"/>
    <n v="5"/>
    <n v="252.22199999999998"/>
    <n v="1261.1099999999999"/>
    <x v="1"/>
    <n v="45"/>
    <d v="2024-10-28T00:00:00"/>
    <n v="324"/>
    <x v="0"/>
    <n v="1"/>
    <d v="2025-02-25T00:00:00"/>
    <x v="1"/>
    <x v="2"/>
    <x v="4"/>
    <n v="268"/>
    <n v="1"/>
    <x v="1"/>
  </r>
  <r>
    <s v="C3124"/>
    <x v="0"/>
    <x v="0"/>
    <x v="3"/>
    <d v="2024-12-14T00:00:00"/>
    <s v="O7124"/>
    <d v="2024-04-12T00:00:00"/>
    <x v="3"/>
    <x v="2"/>
    <x v="0"/>
    <n v="4"/>
    <n v="133.06"/>
    <n v="532.24"/>
    <x v="2"/>
    <n v="32"/>
    <d v="2025-04-03T00:00:00"/>
    <n v="264"/>
    <x v="0"/>
    <n v="3"/>
    <d v="2025-12-06T00:00:00"/>
    <x v="2"/>
    <x v="2"/>
    <x v="4"/>
    <n v="110"/>
    <n v="1"/>
    <x v="1"/>
  </r>
  <r>
    <s v="C1647"/>
    <x v="1"/>
    <x v="0"/>
    <x v="4"/>
    <d v="2023-08-10T00:00:00"/>
    <s v="O5647"/>
    <d v="2024-04-12T00:00:00"/>
    <x v="3"/>
    <x v="0"/>
    <x v="2"/>
    <n v="2"/>
    <n v="536.57000000000005"/>
    <n v="1073.1400000000001"/>
    <x v="0"/>
    <n v="21"/>
    <d v="2025-03-14T00:00:00"/>
    <n v="497"/>
    <x v="0"/>
    <n v="3"/>
    <d v="2024-09-11T00:00:00"/>
    <x v="1"/>
    <x v="2"/>
    <x v="4"/>
    <n v="582"/>
    <n v="1"/>
    <x v="1"/>
  </r>
  <r>
    <s v="C6413"/>
    <x v="0"/>
    <x v="0"/>
    <x v="0"/>
    <d v="2025-05-13T00:00:00"/>
    <s v="O10413"/>
    <d v="2024-04-12T00:00:00"/>
    <x v="3"/>
    <x v="1"/>
    <x v="4"/>
    <n v="5"/>
    <n v="242.084"/>
    <n v="1210.42"/>
    <x v="2"/>
    <n v="30"/>
    <d v="2025-08-04T00:00:00"/>
    <n v="206"/>
    <x v="1"/>
    <n v="5"/>
    <d v="2024-10-21T00:00:00"/>
    <x v="1"/>
    <x v="2"/>
    <x v="4"/>
    <n v="83"/>
    <n v="0"/>
    <x v="1"/>
  </r>
  <r>
    <s v="C2807"/>
    <x v="0"/>
    <x v="1"/>
    <x v="1"/>
    <d v="2023-01-12T00:00:00"/>
    <s v="O6807"/>
    <d v="2024-04-12T00:00:00"/>
    <x v="4"/>
    <x v="4"/>
    <x v="0"/>
    <n v="3"/>
    <n v="71.00333333333333"/>
    <n v="213.01"/>
    <x v="0"/>
    <n v="7"/>
    <d v="2025-07-16T00:00:00"/>
    <n v="384"/>
    <x v="1"/>
    <n v="5"/>
    <d v="2024-12-26T00:00:00"/>
    <x v="2"/>
    <x v="2"/>
    <x v="4"/>
    <n v="916"/>
    <n v="0"/>
    <x v="1"/>
  </r>
  <r>
    <s v="C1835"/>
    <x v="1"/>
    <x v="0"/>
    <x v="3"/>
    <d v="2025-05-03T00:00:00"/>
    <s v="O5835"/>
    <d v="2024-05-12T00:00:00"/>
    <x v="1"/>
    <x v="3"/>
    <x v="0"/>
    <n v="1"/>
    <n v="1156.3499999999999"/>
    <n v="1156.3499999999999"/>
    <x v="1"/>
    <n v="8"/>
    <d v="2024-10-24T00:00:00"/>
    <n v="380"/>
    <x v="1"/>
    <n v="5"/>
    <d v="2024-10-26T00:00:00"/>
    <x v="1"/>
    <x v="4"/>
    <x v="5"/>
    <n v="-191"/>
    <n v="0"/>
    <x v="1"/>
  </r>
  <r>
    <s v="C6058"/>
    <x v="2"/>
    <x v="2"/>
    <x v="2"/>
    <d v="2023-11-09T00:00:00"/>
    <s v="O10058"/>
    <d v="2024-05-12T00:00:00"/>
    <x v="3"/>
    <x v="0"/>
    <x v="2"/>
    <n v="5"/>
    <n v="54.794000000000004"/>
    <n v="273.97000000000003"/>
    <x v="2"/>
    <n v="31"/>
    <d v="2025-11-06T00:00:00"/>
    <n v="43"/>
    <x v="0"/>
    <n v="3"/>
    <d v="2025-05-31T00:00:00"/>
    <x v="1"/>
    <x v="4"/>
    <x v="5"/>
    <n v="728"/>
    <n v="1"/>
    <x v="1"/>
  </r>
  <r>
    <s v="C2308"/>
    <x v="2"/>
    <x v="1"/>
    <x v="0"/>
    <d v="2024-02-09T00:00:00"/>
    <s v="O6308"/>
    <d v="2024-05-12T00:00:00"/>
    <x v="1"/>
    <x v="1"/>
    <x v="1"/>
    <n v="3"/>
    <n v="299.26666666666665"/>
    <n v="897.8"/>
    <x v="0"/>
    <n v="46"/>
    <d v="2024-08-24T00:00:00"/>
    <n v="478"/>
    <x v="0"/>
    <n v="5"/>
    <d v="2024-02-10T00:00:00"/>
    <x v="1"/>
    <x v="4"/>
    <x v="5"/>
    <n v="197"/>
    <n v="1"/>
    <x v="1"/>
  </r>
  <r>
    <s v="C6693"/>
    <x v="2"/>
    <x v="0"/>
    <x v="3"/>
    <d v="2025-04-28T00:00:00"/>
    <s v="O10693"/>
    <d v="2024-05-12T00:00:00"/>
    <x v="1"/>
    <x v="4"/>
    <x v="3"/>
    <n v="1"/>
    <n v="1305.69"/>
    <n v="1305.69"/>
    <x v="1"/>
    <n v="46"/>
    <d v="2025-03-22T00:00:00"/>
    <n v="389"/>
    <x v="1"/>
    <n v="1"/>
    <d v="2024-08-30T00:00:00"/>
    <x v="2"/>
    <x v="4"/>
    <x v="5"/>
    <n v="-37"/>
    <n v="0"/>
    <x v="1"/>
  </r>
  <r>
    <s v="C6812"/>
    <x v="0"/>
    <x v="1"/>
    <x v="3"/>
    <d v="2024-12-11T00:00:00"/>
    <s v="O10812"/>
    <d v="2024-05-12T00:00:00"/>
    <x v="3"/>
    <x v="0"/>
    <x v="1"/>
    <n v="4"/>
    <n v="194.24250000000001"/>
    <n v="776.97"/>
    <x v="1"/>
    <n v="50"/>
    <d v="2025-02-26T00:00:00"/>
    <n v="498"/>
    <x v="0"/>
    <n v="4"/>
    <d v="2024-08-22T00:00:00"/>
    <x v="2"/>
    <x v="4"/>
    <x v="5"/>
    <n v="77"/>
    <n v="1"/>
    <x v="1"/>
  </r>
  <r>
    <s v="C5992"/>
    <x v="2"/>
    <x v="2"/>
    <x v="3"/>
    <d v="2024-08-21T00:00:00"/>
    <s v="O9992"/>
    <d v="2024-06-12T00:00:00"/>
    <x v="4"/>
    <x v="1"/>
    <x v="1"/>
    <n v="4"/>
    <n v="348.6875"/>
    <n v="1394.75"/>
    <x v="2"/>
    <n v="45"/>
    <d v="2025-04-29T00:00:00"/>
    <n v="444"/>
    <x v="0"/>
    <n v="3"/>
    <d v="2025-06-26T00:00:00"/>
    <x v="1"/>
    <x v="0"/>
    <x v="6"/>
    <n v="251"/>
    <n v="1"/>
    <x v="1"/>
  </r>
  <r>
    <s v="C4235"/>
    <x v="1"/>
    <x v="0"/>
    <x v="4"/>
    <d v="2024-03-10T00:00:00"/>
    <s v="O8235"/>
    <d v="2024-06-12T00:00:00"/>
    <x v="2"/>
    <x v="2"/>
    <x v="4"/>
    <n v="1"/>
    <n v="1228.93"/>
    <n v="1228.93"/>
    <x v="1"/>
    <n v="47"/>
    <d v="2025-05-25T00:00:00"/>
    <n v="285"/>
    <x v="0"/>
    <n v="4"/>
    <d v="2024-11-19T00:00:00"/>
    <x v="0"/>
    <x v="0"/>
    <x v="6"/>
    <n v="441"/>
    <n v="1"/>
    <x v="1"/>
  </r>
  <r>
    <s v="C2252"/>
    <x v="1"/>
    <x v="1"/>
    <x v="2"/>
    <d v="2024-12-19T00:00:00"/>
    <s v="O6252"/>
    <d v="2024-06-12T00:00:00"/>
    <x v="3"/>
    <x v="3"/>
    <x v="4"/>
    <n v="4"/>
    <n v="187.54750000000001"/>
    <n v="750.19"/>
    <x v="1"/>
    <n v="46"/>
    <d v="2024-09-29T00:00:00"/>
    <n v="314"/>
    <x v="1"/>
    <n v="4"/>
    <d v="2024-04-11T00:00:00"/>
    <x v="1"/>
    <x v="0"/>
    <x v="6"/>
    <n v="-81"/>
    <n v="0"/>
    <x v="1"/>
  </r>
  <r>
    <s v="C2634"/>
    <x v="1"/>
    <x v="2"/>
    <x v="4"/>
    <d v="2024-04-29T00:00:00"/>
    <s v="O6634"/>
    <d v="2024-06-12T00:00:00"/>
    <x v="1"/>
    <x v="3"/>
    <x v="0"/>
    <n v="3"/>
    <n v="450.63333333333338"/>
    <n v="1351.9"/>
    <x v="0"/>
    <n v="47"/>
    <d v="2024-09-30T00:00:00"/>
    <n v="320"/>
    <x v="0"/>
    <n v="4"/>
    <d v="2025-04-07T00:00:00"/>
    <x v="2"/>
    <x v="0"/>
    <x v="6"/>
    <n v="154"/>
    <n v="1"/>
    <x v="1"/>
  </r>
  <r>
    <s v="C6199"/>
    <x v="1"/>
    <x v="0"/>
    <x v="0"/>
    <d v="2024-02-24T00:00:00"/>
    <s v="O10199"/>
    <d v="2024-06-12T00:00:00"/>
    <x v="2"/>
    <x v="3"/>
    <x v="3"/>
    <n v="4"/>
    <n v="81.377499999999998"/>
    <n v="325.51"/>
    <x v="2"/>
    <n v="32"/>
    <d v="2025-08-15T00:00:00"/>
    <n v="395"/>
    <x v="0"/>
    <n v="5"/>
    <d v="2024-10-28T00:00:00"/>
    <x v="2"/>
    <x v="0"/>
    <x v="6"/>
    <n v="538"/>
    <n v="1"/>
    <x v="1"/>
  </r>
  <r>
    <s v="C6688"/>
    <x v="0"/>
    <x v="0"/>
    <x v="1"/>
    <d v="2024-12-26T00:00:00"/>
    <s v="O10688"/>
    <d v="2024-06-12T00:00:00"/>
    <x v="1"/>
    <x v="2"/>
    <x v="2"/>
    <n v="1"/>
    <n v="861.48"/>
    <n v="861.48"/>
    <x v="1"/>
    <n v="12"/>
    <d v="2024-10-28T00:00:00"/>
    <n v="84"/>
    <x v="1"/>
    <n v="2"/>
    <d v="2025-03-04T00:00:00"/>
    <x v="2"/>
    <x v="0"/>
    <x v="6"/>
    <n v="-59"/>
    <n v="0"/>
    <x v="1"/>
  </r>
  <r>
    <s v="C4526"/>
    <x v="0"/>
    <x v="2"/>
    <x v="1"/>
    <d v="2025-04-14T00:00:00"/>
    <s v="O8526"/>
    <d v="2024-06-12T00:00:00"/>
    <x v="2"/>
    <x v="0"/>
    <x v="2"/>
    <n v="5"/>
    <n v="102.848"/>
    <n v="514.24"/>
    <x v="0"/>
    <n v="5"/>
    <d v="2025-07-17T00:00:00"/>
    <n v="272"/>
    <x v="0"/>
    <n v="1"/>
    <d v="2025-06-01T00:00:00"/>
    <x v="2"/>
    <x v="0"/>
    <x v="6"/>
    <n v="94"/>
    <n v="1"/>
    <x v="1"/>
  </r>
  <r>
    <s v="C6570"/>
    <x v="1"/>
    <x v="2"/>
    <x v="2"/>
    <d v="2025-04-08T00:00:00"/>
    <s v="O10570"/>
    <d v="2024-07-12T00:00:00"/>
    <x v="3"/>
    <x v="2"/>
    <x v="0"/>
    <n v="5"/>
    <n v="183.20599999999999"/>
    <n v="916.03"/>
    <x v="0"/>
    <n v="50"/>
    <d v="2025-02-21T00:00:00"/>
    <n v="58"/>
    <x v="1"/>
    <n v="5"/>
    <d v="2025-05-27T00:00:00"/>
    <x v="2"/>
    <x v="2"/>
    <x v="7"/>
    <n v="-46"/>
    <n v="0"/>
    <x v="1"/>
  </r>
  <r>
    <s v="C4920"/>
    <x v="0"/>
    <x v="0"/>
    <x v="2"/>
    <d v="2023-11-19T00:00:00"/>
    <s v="O8920"/>
    <d v="2024-07-12T00:00:00"/>
    <x v="2"/>
    <x v="0"/>
    <x v="4"/>
    <n v="4"/>
    <n v="275.58"/>
    <n v="1102.32"/>
    <x v="0"/>
    <n v="27"/>
    <d v="2024-10-17T00:00:00"/>
    <n v="112"/>
    <x v="0"/>
    <n v="3"/>
    <d v="2025-02-05T00:00:00"/>
    <x v="0"/>
    <x v="2"/>
    <x v="7"/>
    <n v="333"/>
    <n v="1"/>
    <x v="1"/>
  </r>
  <r>
    <s v="C5052"/>
    <x v="1"/>
    <x v="2"/>
    <x v="2"/>
    <d v="2023-12-27T00:00:00"/>
    <s v="O9052"/>
    <d v="2024-07-12T00:00:00"/>
    <x v="4"/>
    <x v="1"/>
    <x v="3"/>
    <n v="4"/>
    <n v="366.83249999999998"/>
    <n v="1467.33"/>
    <x v="2"/>
    <n v="22"/>
    <d v="2025-06-02T00:00:00"/>
    <n v="483"/>
    <x v="1"/>
    <n v="4"/>
    <d v="2025-03-31T00:00:00"/>
    <x v="0"/>
    <x v="2"/>
    <x v="7"/>
    <n v="523"/>
    <n v="0"/>
    <x v="1"/>
  </r>
  <r>
    <s v="C5652"/>
    <x v="2"/>
    <x v="2"/>
    <x v="1"/>
    <d v="2024-04-16T00:00:00"/>
    <s v="O9652"/>
    <d v="2024-07-12T00:00:00"/>
    <x v="4"/>
    <x v="1"/>
    <x v="2"/>
    <n v="2"/>
    <n v="277.03500000000003"/>
    <n v="554.07000000000005"/>
    <x v="0"/>
    <n v="4"/>
    <d v="2025-07-25T00:00:00"/>
    <n v="242"/>
    <x v="0"/>
    <n v="3"/>
    <d v="2024-12-10T00:00:00"/>
    <x v="0"/>
    <x v="2"/>
    <x v="7"/>
    <n v="465"/>
    <n v="1"/>
    <x v="1"/>
  </r>
  <r>
    <s v="C6134"/>
    <x v="2"/>
    <x v="1"/>
    <x v="4"/>
    <d v="2024-09-28T00:00:00"/>
    <s v="O10134"/>
    <d v="2024-07-12T00:00:00"/>
    <x v="0"/>
    <x v="2"/>
    <x v="4"/>
    <n v="2"/>
    <n v="144.27000000000001"/>
    <n v="288.54000000000002"/>
    <x v="2"/>
    <n v="17"/>
    <d v="2025-03-15T00:00:00"/>
    <n v="183"/>
    <x v="1"/>
    <n v="2"/>
    <d v="2025-05-20T00:00:00"/>
    <x v="0"/>
    <x v="2"/>
    <x v="7"/>
    <n v="168"/>
    <n v="0"/>
    <x v="1"/>
  </r>
  <r>
    <s v="C6276"/>
    <x v="0"/>
    <x v="1"/>
    <x v="4"/>
    <d v="2025-03-19T00:00:00"/>
    <s v="O10276"/>
    <d v="2024-07-12T00:00:00"/>
    <x v="0"/>
    <x v="1"/>
    <x v="2"/>
    <n v="5"/>
    <n v="150.864"/>
    <n v="754.32"/>
    <x v="2"/>
    <n v="25"/>
    <d v="2025-02-19T00:00:00"/>
    <n v="273"/>
    <x v="0"/>
    <n v="2"/>
    <d v="2025-01-13T00:00:00"/>
    <x v="0"/>
    <x v="2"/>
    <x v="7"/>
    <n v="-28"/>
    <n v="1"/>
    <x v="1"/>
  </r>
  <r>
    <s v="C2691"/>
    <x v="2"/>
    <x v="2"/>
    <x v="2"/>
    <d v="2025-07-07T00:00:00"/>
    <s v="O6691"/>
    <d v="2024-07-12T00:00:00"/>
    <x v="1"/>
    <x v="4"/>
    <x v="3"/>
    <n v="5"/>
    <n v="77.451999999999998"/>
    <n v="387.26"/>
    <x v="2"/>
    <n v="48"/>
    <d v="2025-01-06T00:00:00"/>
    <n v="415"/>
    <x v="0"/>
    <n v="3"/>
    <d v="2025-02-18T00:00:00"/>
    <x v="1"/>
    <x v="2"/>
    <x v="7"/>
    <n v="-182"/>
    <n v="1"/>
    <x v="1"/>
  </r>
  <r>
    <s v="C1093"/>
    <x v="2"/>
    <x v="1"/>
    <x v="2"/>
    <d v="2024-02-17T00:00:00"/>
    <s v="O5093"/>
    <d v="2024-08-12T00:00:00"/>
    <x v="0"/>
    <x v="2"/>
    <x v="0"/>
    <n v="3"/>
    <n v="84.11"/>
    <n v="252.33"/>
    <x v="1"/>
    <n v="42"/>
    <d v="2025-01-28T00:00:00"/>
    <n v="50"/>
    <x v="1"/>
    <n v="3"/>
    <d v="2025-08-13T00:00:00"/>
    <x v="2"/>
    <x v="5"/>
    <x v="0"/>
    <n v="346"/>
    <n v="0"/>
    <x v="1"/>
  </r>
  <r>
    <s v="C1400"/>
    <x v="0"/>
    <x v="1"/>
    <x v="3"/>
    <d v="2024-05-25T00:00:00"/>
    <s v="O5400"/>
    <d v="2024-08-12T00:00:00"/>
    <x v="2"/>
    <x v="2"/>
    <x v="2"/>
    <n v="3"/>
    <n v="436.50666666666666"/>
    <n v="1309.52"/>
    <x v="2"/>
    <n v="40"/>
    <d v="2025-08-02T00:00:00"/>
    <n v="61"/>
    <x v="0"/>
    <n v="1"/>
    <d v="2024-11-15T00:00:00"/>
    <x v="0"/>
    <x v="5"/>
    <x v="0"/>
    <n v="434"/>
    <n v="1"/>
    <x v="1"/>
  </r>
  <r>
    <s v="C2434"/>
    <x v="1"/>
    <x v="0"/>
    <x v="2"/>
    <d v="2025-01-01T00:00:00"/>
    <s v="O6434"/>
    <d v="2024-08-12T00:00:00"/>
    <x v="2"/>
    <x v="4"/>
    <x v="3"/>
    <n v="4"/>
    <n v="86.042500000000004"/>
    <n v="344.17"/>
    <x v="1"/>
    <n v="24"/>
    <d v="2025-06-17T00:00:00"/>
    <n v="5"/>
    <x v="1"/>
    <n v="3"/>
    <d v="2025-04-08T00:00:00"/>
    <x v="1"/>
    <x v="5"/>
    <x v="0"/>
    <n v="167"/>
    <n v="0"/>
    <x v="1"/>
  </r>
  <r>
    <s v="C2119"/>
    <x v="1"/>
    <x v="0"/>
    <x v="1"/>
    <d v="2024-09-16T00:00:00"/>
    <s v="O6119"/>
    <d v="2024-09-12T00:00:00"/>
    <x v="3"/>
    <x v="4"/>
    <x v="4"/>
    <n v="1"/>
    <n v="464.51"/>
    <n v="464.51"/>
    <x v="2"/>
    <n v="49"/>
    <d v="2024-10-19T00:00:00"/>
    <n v="32"/>
    <x v="1"/>
    <n v="5"/>
    <d v="2025-05-15T00:00:00"/>
    <x v="2"/>
    <x v="1"/>
    <x v="8"/>
    <n v="33"/>
    <n v="0"/>
    <x v="1"/>
  </r>
  <r>
    <s v="C1024"/>
    <x v="0"/>
    <x v="0"/>
    <x v="1"/>
    <d v="2024-02-04T00:00:00"/>
    <s v="O5024"/>
    <d v="2024-09-12T00:00:00"/>
    <x v="4"/>
    <x v="3"/>
    <x v="0"/>
    <n v="5"/>
    <n v="91.641999999999996"/>
    <n v="458.21"/>
    <x v="1"/>
    <n v="14"/>
    <d v="2024-06-10T00:00:00"/>
    <n v="325"/>
    <x v="0"/>
    <n v="3"/>
    <d v="2025-02-13T00:00:00"/>
    <x v="2"/>
    <x v="1"/>
    <x v="8"/>
    <n v="127"/>
    <n v="1"/>
    <x v="1"/>
  </r>
  <r>
    <s v="C4907"/>
    <x v="0"/>
    <x v="2"/>
    <x v="1"/>
    <d v="2025-01-17T00:00:00"/>
    <s v="O8907"/>
    <d v="2024-09-12T00:00:00"/>
    <x v="3"/>
    <x v="1"/>
    <x v="3"/>
    <n v="4"/>
    <n v="313.16250000000002"/>
    <n v="1252.6500000000001"/>
    <x v="0"/>
    <n v="18"/>
    <d v="2024-08-21T00:00:00"/>
    <n v="109"/>
    <x v="0"/>
    <n v="5"/>
    <d v="2025-04-16T00:00:00"/>
    <x v="1"/>
    <x v="1"/>
    <x v="8"/>
    <n v="-149"/>
    <n v="1"/>
    <x v="1"/>
  </r>
  <r>
    <s v="C2052"/>
    <x v="0"/>
    <x v="2"/>
    <x v="2"/>
    <d v="2025-03-29T00:00:00"/>
    <s v="O6052"/>
    <d v="2024-09-12T00:00:00"/>
    <x v="2"/>
    <x v="2"/>
    <x v="2"/>
    <n v="3"/>
    <n v="475.01666666666665"/>
    <n v="1425.05"/>
    <x v="0"/>
    <n v="29"/>
    <d v="2025-06-07T00:00:00"/>
    <n v="302"/>
    <x v="0"/>
    <n v="1"/>
    <d v="2024-10-17T00:00:00"/>
    <x v="2"/>
    <x v="1"/>
    <x v="8"/>
    <n v="70"/>
    <n v="1"/>
    <x v="1"/>
  </r>
  <r>
    <s v="C2758"/>
    <x v="2"/>
    <x v="1"/>
    <x v="2"/>
    <d v="2023-10-11T00:00:00"/>
    <s v="O6758"/>
    <d v="2024-09-12T00:00:00"/>
    <x v="2"/>
    <x v="4"/>
    <x v="2"/>
    <n v="1"/>
    <n v="374.06"/>
    <n v="374.06"/>
    <x v="1"/>
    <n v="38"/>
    <d v="2024-07-09T00:00:00"/>
    <n v="269"/>
    <x v="0"/>
    <n v="2"/>
    <d v="2025-03-22T00:00:00"/>
    <x v="0"/>
    <x v="1"/>
    <x v="8"/>
    <n v="272"/>
    <n v="1"/>
    <x v="1"/>
  </r>
  <r>
    <s v="C5471"/>
    <x v="2"/>
    <x v="0"/>
    <x v="0"/>
    <d v="2024-03-16T00:00:00"/>
    <s v="O9471"/>
    <d v="2024-09-12T00:00:00"/>
    <x v="4"/>
    <x v="2"/>
    <x v="4"/>
    <n v="4"/>
    <n v="228.76249999999999"/>
    <n v="915.05"/>
    <x v="0"/>
    <n v="41"/>
    <d v="2024-11-30T00:00:00"/>
    <n v="43"/>
    <x v="1"/>
    <n v="5"/>
    <d v="2025-01-04T00:00:00"/>
    <x v="0"/>
    <x v="1"/>
    <x v="8"/>
    <n v="259"/>
    <n v="0"/>
    <x v="1"/>
  </r>
  <r>
    <s v="C5460"/>
    <x v="0"/>
    <x v="1"/>
    <x v="4"/>
    <d v="2023-09-20T00:00:00"/>
    <s v="O9460"/>
    <d v="2024-09-12T00:00:00"/>
    <x v="1"/>
    <x v="4"/>
    <x v="3"/>
    <n v="2"/>
    <n v="199.74"/>
    <n v="399.48"/>
    <x v="0"/>
    <n v="34"/>
    <d v="2024-09-12T00:00:00"/>
    <n v="8"/>
    <x v="0"/>
    <n v="1"/>
    <d v="2024-04-12T00:00:00"/>
    <x v="2"/>
    <x v="1"/>
    <x v="8"/>
    <n v="358"/>
    <n v="1"/>
    <x v="1"/>
  </r>
  <r>
    <s v="C1729"/>
    <x v="0"/>
    <x v="0"/>
    <x v="3"/>
    <d v="2025-09-01T00:00:00"/>
    <s v="O5729"/>
    <d v="2024-09-12T00:00:00"/>
    <x v="3"/>
    <x v="4"/>
    <x v="4"/>
    <n v="2"/>
    <n v="170.35499999999999"/>
    <n v="340.71"/>
    <x v="2"/>
    <n v="32"/>
    <d v="2024-10-18T00:00:00"/>
    <n v="203"/>
    <x v="0"/>
    <n v="3"/>
    <d v="2025-09-05T00:00:00"/>
    <x v="0"/>
    <x v="1"/>
    <x v="8"/>
    <n v="-318"/>
    <n v="1"/>
    <x v="1"/>
  </r>
  <r>
    <s v="C6097"/>
    <x v="0"/>
    <x v="2"/>
    <x v="4"/>
    <d v="2024-05-02T00:00:00"/>
    <s v="O10097"/>
    <d v="2024-09-12T00:00:00"/>
    <x v="2"/>
    <x v="2"/>
    <x v="3"/>
    <n v="4"/>
    <n v="192.96250000000001"/>
    <n v="771.85"/>
    <x v="2"/>
    <n v="47"/>
    <d v="2025-07-28T00:00:00"/>
    <n v="4"/>
    <x v="0"/>
    <n v="2"/>
    <d v="2025-07-03T00:00:00"/>
    <x v="0"/>
    <x v="1"/>
    <x v="8"/>
    <n v="452"/>
    <n v="1"/>
    <x v="1"/>
  </r>
  <r>
    <s v="C1707"/>
    <x v="0"/>
    <x v="1"/>
    <x v="0"/>
    <d v="2023-02-11T00:00:00"/>
    <s v="O5707"/>
    <d v="2024-09-12T00:00:00"/>
    <x v="0"/>
    <x v="2"/>
    <x v="0"/>
    <n v="5"/>
    <n v="73.75800000000001"/>
    <n v="368.79"/>
    <x v="0"/>
    <n v="48"/>
    <d v="2024-05-12T00:00:00"/>
    <n v="416"/>
    <x v="0"/>
    <n v="1"/>
    <d v="2025-02-24T00:00:00"/>
    <x v="2"/>
    <x v="1"/>
    <x v="8"/>
    <n v="456"/>
    <n v="1"/>
    <x v="1"/>
  </r>
  <r>
    <s v="C4392"/>
    <x v="1"/>
    <x v="0"/>
    <x v="2"/>
    <d v="2025-03-04T00:00:00"/>
    <s v="O8392"/>
    <d v="2024-09-12T00:00:00"/>
    <x v="0"/>
    <x v="2"/>
    <x v="4"/>
    <n v="3"/>
    <n v="281.66666666666669"/>
    <n v="845"/>
    <x v="1"/>
    <n v="42"/>
    <d v="2025-07-26T00:00:00"/>
    <n v="381"/>
    <x v="0"/>
    <n v="5"/>
    <d v="2024-09-30T00:00:00"/>
    <x v="0"/>
    <x v="1"/>
    <x v="8"/>
    <n v="144"/>
    <n v="1"/>
    <x v="1"/>
  </r>
  <r>
    <s v="C1621"/>
    <x v="2"/>
    <x v="0"/>
    <x v="4"/>
    <d v="2024-02-26T00:00:00"/>
    <s v="O5621"/>
    <d v="2024-09-12T00:00:00"/>
    <x v="3"/>
    <x v="3"/>
    <x v="0"/>
    <n v="5"/>
    <n v="116.92400000000001"/>
    <n v="584.62"/>
    <x v="2"/>
    <n v="49"/>
    <d v="2024-10-13T00:00:00"/>
    <n v="95"/>
    <x v="0"/>
    <n v="2"/>
    <d v="2025-10-06T00:00:00"/>
    <x v="1"/>
    <x v="1"/>
    <x v="8"/>
    <n v="230"/>
    <n v="1"/>
    <x v="1"/>
  </r>
  <r>
    <s v="C6596"/>
    <x v="0"/>
    <x v="0"/>
    <x v="2"/>
    <d v="2024-07-14T00:00:00"/>
    <s v="O10596"/>
    <d v="2024-10-12T00:00:00"/>
    <x v="1"/>
    <x v="4"/>
    <x v="4"/>
    <n v="3"/>
    <n v="39.479999999999997"/>
    <n v="118.44"/>
    <x v="1"/>
    <n v="6"/>
    <d v="2024-09-14T00:00:00"/>
    <n v="461"/>
    <x v="1"/>
    <n v="1"/>
    <d v="2025-04-24T00:00:00"/>
    <x v="2"/>
    <x v="3"/>
    <x v="9"/>
    <n v="62"/>
    <n v="0"/>
    <x v="1"/>
  </r>
  <r>
    <s v="C3410"/>
    <x v="0"/>
    <x v="1"/>
    <x v="0"/>
    <d v="2025-02-06T00:00:00"/>
    <s v="O7410"/>
    <d v="2024-10-12T00:00:00"/>
    <x v="0"/>
    <x v="2"/>
    <x v="3"/>
    <n v="3"/>
    <n v="251.94666666666669"/>
    <n v="755.84"/>
    <x v="2"/>
    <n v="48"/>
    <d v="2025-02-14T00:00:00"/>
    <n v="305"/>
    <x v="0"/>
    <n v="3"/>
    <d v="2024-03-09T00:00:00"/>
    <x v="0"/>
    <x v="3"/>
    <x v="9"/>
    <n v="8"/>
    <n v="1"/>
    <x v="1"/>
  </r>
  <r>
    <s v="C1782"/>
    <x v="0"/>
    <x v="1"/>
    <x v="1"/>
    <d v="2024-04-01T00:00:00"/>
    <s v="O5782"/>
    <d v="2024-10-12T00:00:00"/>
    <x v="4"/>
    <x v="3"/>
    <x v="4"/>
    <n v="5"/>
    <n v="160.55000000000001"/>
    <n v="802.75"/>
    <x v="0"/>
    <n v="21"/>
    <d v="2025-01-23T00:00:00"/>
    <n v="429"/>
    <x v="0"/>
    <n v="1"/>
    <d v="2024-10-24T00:00:00"/>
    <x v="2"/>
    <x v="3"/>
    <x v="9"/>
    <n v="297"/>
    <n v="1"/>
    <x v="1"/>
  </r>
  <r>
    <s v="C6775"/>
    <x v="0"/>
    <x v="2"/>
    <x v="4"/>
    <d v="2025-05-21T00:00:00"/>
    <s v="O10775"/>
    <d v="2024-10-12T00:00:00"/>
    <x v="1"/>
    <x v="1"/>
    <x v="0"/>
    <n v="2"/>
    <n v="304.88"/>
    <n v="609.76"/>
    <x v="2"/>
    <n v="39"/>
    <d v="2025-03-14T00:00:00"/>
    <n v="34"/>
    <x v="1"/>
    <n v="4"/>
    <d v="2024-08-21T00:00:00"/>
    <x v="0"/>
    <x v="3"/>
    <x v="9"/>
    <n v="-68"/>
    <n v="0"/>
    <x v="1"/>
  </r>
  <r>
    <s v="C2006"/>
    <x v="0"/>
    <x v="1"/>
    <x v="1"/>
    <d v="2024-02-06T00:00:00"/>
    <s v="O6006"/>
    <d v="2024-10-12T00:00:00"/>
    <x v="3"/>
    <x v="4"/>
    <x v="1"/>
    <n v="2"/>
    <n v="54.18"/>
    <n v="108.36"/>
    <x v="0"/>
    <n v="11"/>
    <d v="2025-03-28T00:00:00"/>
    <n v="141"/>
    <x v="0"/>
    <n v="3"/>
    <d v="2024-09-20T00:00:00"/>
    <x v="2"/>
    <x v="3"/>
    <x v="9"/>
    <n v="416"/>
    <n v="1"/>
    <x v="1"/>
  </r>
  <r>
    <s v="C4399"/>
    <x v="2"/>
    <x v="0"/>
    <x v="1"/>
    <d v="2024-08-31T00:00:00"/>
    <s v="O8399"/>
    <d v="2024-10-12T00:00:00"/>
    <x v="2"/>
    <x v="3"/>
    <x v="4"/>
    <n v="5"/>
    <n v="274.30200000000002"/>
    <n v="1371.51"/>
    <x v="2"/>
    <n v="43"/>
    <d v="2024-08-09T00:00:00"/>
    <n v="194"/>
    <x v="0"/>
    <n v="1"/>
    <d v="2025-01-28T00:00:00"/>
    <x v="1"/>
    <x v="3"/>
    <x v="9"/>
    <n v="-22"/>
    <n v="1"/>
    <x v="1"/>
  </r>
  <r>
    <s v="C1867"/>
    <x v="1"/>
    <x v="1"/>
    <x v="0"/>
    <d v="2025-02-23T00:00:00"/>
    <s v="O5867"/>
    <d v="2024-10-12T00:00:00"/>
    <x v="4"/>
    <x v="0"/>
    <x v="0"/>
    <n v="1"/>
    <n v="350.03"/>
    <n v="350.03"/>
    <x v="0"/>
    <n v="13"/>
    <d v="2024-08-29T00:00:00"/>
    <n v="398"/>
    <x v="0"/>
    <n v="2"/>
    <d v="2025-03-25T00:00:00"/>
    <x v="2"/>
    <x v="3"/>
    <x v="9"/>
    <n v="-178"/>
    <n v="1"/>
    <x v="1"/>
  </r>
  <r>
    <s v="C3209"/>
    <x v="0"/>
    <x v="1"/>
    <x v="1"/>
    <d v="2023-07-12T00:00:00"/>
    <s v="O7209"/>
    <d v="2024-10-12T00:00:00"/>
    <x v="0"/>
    <x v="3"/>
    <x v="0"/>
    <n v="1"/>
    <n v="1358.81"/>
    <n v="1358.81"/>
    <x v="0"/>
    <n v="34"/>
    <d v="2025-03-19T00:00:00"/>
    <n v="113"/>
    <x v="1"/>
    <n v="4"/>
    <d v="2024-10-29T00:00:00"/>
    <x v="1"/>
    <x v="3"/>
    <x v="9"/>
    <n v="616"/>
    <n v="0"/>
    <x v="1"/>
  </r>
  <r>
    <s v="C6211"/>
    <x v="2"/>
    <x v="2"/>
    <x v="3"/>
    <d v="2024-10-18T00:00:00"/>
    <s v="O10211"/>
    <d v="2024-10-12T00:00:00"/>
    <x v="0"/>
    <x v="1"/>
    <x v="4"/>
    <n v="3"/>
    <n v="388.20666666666665"/>
    <n v="1164.6199999999999"/>
    <x v="1"/>
    <n v="2"/>
    <d v="2024-12-09T00:00:00"/>
    <n v="425"/>
    <x v="1"/>
    <n v="1"/>
    <d v="2025-07-29T00:00:00"/>
    <x v="0"/>
    <x v="3"/>
    <x v="9"/>
    <n v="52"/>
    <n v="0"/>
    <x v="1"/>
  </r>
  <r>
    <s v="C4567"/>
    <x v="2"/>
    <x v="1"/>
    <x v="0"/>
    <d v="2025-01-14T00:00:00"/>
    <s v="O8567"/>
    <d v="2024-10-12T00:00:00"/>
    <x v="0"/>
    <x v="3"/>
    <x v="3"/>
    <n v="4"/>
    <n v="298.69749999999999"/>
    <n v="1194.79"/>
    <x v="2"/>
    <n v="21"/>
    <d v="2024-10-13T00:00:00"/>
    <n v="313"/>
    <x v="0"/>
    <n v="5"/>
    <d v="2024-12-29T00:00:00"/>
    <x v="2"/>
    <x v="3"/>
    <x v="9"/>
    <n v="-93"/>
    <n v="1"/>
    <x v="1"/>
  </r>
  <r>
    <s v="C5936"/>
    <x v="1"/>
    <x v="2"/>
    <x v="4"/>
    <d v="2024-09-22T00:00:00"/>
    <s v="O9936"/>
    <d v="2024-10-12T00:00:00"/>
    <x v="4"/>
    <x v="4"/>
    <x v="0"/>
    <n v="5"/>
    <n v="61.158000000000001"/>
    <n v="305.79000000000002"/>
    <x v="2"/>
    <n v="6"/>
    <d v="2025-05-03T00:00:00"/>
    <n v="414"/>
    <x v="0"/>
    <n v="4"/>
    <d v="2024-12-21T00:00:00"/>
    <x v="2"/>
    <x v="3"/>
    <x v="9"/>
    <n v="223"/>
    <n v="1"/>
    <x v="1"/>
  </r>
  <r>
    <s v="C3812"/>
    <x v="0"/>
    <x v="2"/>
    <x v="1"/>
    <d v="2024-08-04T00:00:00"/>
    <s v="O7812"/>
    <d v="2024-11-12T00:00:00"/>
    <x v="3"/>
    <x v="4"/>
    <x v="2"/>
    <n v="2"/>
    <n v="640.255"/>
    <n v="1280.51"/>
    <x v="0"/>
    <n v="30"/>
    <d v="2025-06-19T00:00:00"/>
    <n v="373"/>
    <x v="0"/>
    <n v="5"/>
    <d v="2024-03-10T00:00:00"/>
    <x v="0"/>
    <x v="6"/>
    <x v="10"/>
    <n v="319"/>
    <n v="1"/>
    <x v="1"/>
  </r>
  <r>
    <s v="C2149"/>
    <x v="0"/>
    <x v="0"/>
    <x v="3"/>
    <d v="2024-10-08T00:00:00"/>
    <s v="O6149"/>
    <d v="2024-11-12T00:00:00"/>
    <x v="0"/>
    <x v="1"/>
    <x v="0"/>
    <n v="5"/>
    <n v="23.48"/>
    <n v="117.4"/>
    <x v="2"/>
    <n v="32"/>
    <d v="2024-09-21T00:00:00"/>
    <n v="278"/>
    <x v="0"/>
    <n v="5"/>
    <d v="2025-06-16T00:00:00"/>
    <x v="2"/>
    <x v="6"/>
    <x v="10"/>
    <n v="-17"/>
    <n v="1"/>
    <x v="1"/>
  </r>
  <r>
    <s v="C6469"/>
    <x v="2"/>
    <x v="1"/>
    <x v="4"/>
    <d v="2023-11-20T00:00:00"/>
    <s v="O10469"/>
    <d v="2024-11-12T00:00:00"/>
    <x v="3"/>
    <x v="1"/>
    <x v="4"/>
    <n v="1"/>
    <n v="628.78"/>
    <n v="628.78"/>
    <x v="0"/>
    <n v="3"/>
    <d v="2025-04-05T00:00:00"/>
    <n v="404"/>
    <x v="1"/>
    <n v="4"/>
    <d v="2025-09-08T00:00:00"/>
    <x v="1"/>
    <x v="6"/>
    <x v="10"/>
    <n v="502"/>
    <n v="0"/>
    <x v="1"/>
  </r>
  <r>
    <s v="C3051"/>
    <x v="1"/>
    <x v="1"/>
    <x v="4"/>
    <d v="2024-08-15T00:00:00"/>
    <s v="O7051"/>
    <d v="2024-12-12T00:00:00"/>
    <x v="0"/>
    <x v="1"/>
    <x v="4"/>
    <n v="3"/>
    <n v="59.103333333333332"/>
    <n v="177.31"/>
    <x v="1"/>
    <n v="26"/>
    <d v="2024-08-22T00:00:00"/>
    <n v="120"/>
    <x v="1"/>
    <n v="4"/>
    <d v="2025-02-20T00:00:00"/>
    <x v="2"/>
    <x v="1"/>
    <x v="11"/>
    <n v="7"/>
    <n v="0"/>
    <x v="1"/>
  </r>
  <r>
    <s v="C5711"/>
    <x v="0"/>
    <x v="0"/>
    <x v="4"/>
    <d v="2025-02-19T00:00:00"/>
    <s v="O9711"/>
    <d v="2024-12-12T00:00:00"/>
    <x v="4"/>
    <x v="1"/>
    <x v="4"/>
    <n v="5"/>
    <n v="280.44200000000001"/>
    <n v="1402.21"/>
    <x v="2"/>
    <n v="46"/>
    <d v="2025-05-02T00:00:00"/>
    <n v="172"/>
    <x v="0"/>
    <n v="3"/>
    <d v="2025-04-13T00:00:00"/>
    <x v="0"/>
    <x v="1"/>
    <x v="11"/>
    <n v="72"/>
    <n v="1"/>
    <x v="1"/>
  </r>
  <r>
    <s v="C2260"/>
    <x v="1"/>
    <x v="1"/>
    <x v="1"/>
    <d v="2023-11-30T00:00:00"/>
    <s v="O6260"/>
    <d v="2024-12-12T00:00:00"/>
    <x v="3"/>
    <x v="2"/>
    <x v="0"/>
    <n v="2"/>
    <n v="231.75"/>
    <n v="463.5"/>
    <x v="0"/>
    <n v="4"/>
    <d v="2025-09-01T00:00:00"/>
    <n v="377"/>
    <x v="1"/>
    <n v="1"/>
    <d v="2025-04-16T00:00:00"/>
    <x v="0"/>
    <x v="1"/>
    <x v="11"/>
    <n v="641"/>
    <n v="0"/>
    <x v="1"/>
  </r>
  <r>
    <s v="C2833"/>
    <x v="1"/>
    <x v="1"/>
    <x v="2"/>
    <d v="2023-11-14T00:00:00"/>
    <s v="O6833"/>
    <d v="2024-12-12T00:00:00"/>
    <x v="1"/>
    <x v="1"/>
    <x v="2"/>
    <n v="3"/>
    <n v="450.4666666666667"/>
    <n v="1351.4"/>
    <x v="2"/>
    <n v="23"/>
    <d v="2024-12-25T00:00:00"/>
    <n v="62"/>
    <x v="1"/>
    <n v="3"/>
    <d v="2025-03-23T00:00:00"/>
    <x v="2"/>
    <x v="1"/>
    <x v="11"/>
    <n v="407"/>
    <n v="0"/>
    <x v="1"/>
  </r>
  <r>
    <s v="C6203"/>
    <x v="0"/>
    <x v="2"/>
    <x v="0"/>
    <d v="2024-01-04T00:00:00"/>
    <s v="O10203"/>
    <d v="2024-12-12T00:00:00"/>
    <x v="0"/>
    <x v="4"/>
    <x v="4"/>
    <n v="3"/>
    <n v="370.06666666666666"/>
    <n v="1110.2"/>
    <x v="1"/>
    <n v="9"/>
    <d v="2025-01-27T00:00:00"/>
    <n v="165"/>
    <x v="0"/>
    <n v="1"/>
    <d v="2024-10-30T00:00:00"/>
    <x v="1"/>
    <x v="1"/>
    <x v="11"/>
    <n v="389"/>
    <n v="1"/>
    <x v="1"/>
  </r>
  <r>
    <s v="C2090"/>
    <x v="2"/>
    <x v="2"/>
    <x v="2"/>
    <d v="2024-12-19T00:00:00"/>
    <s v="O6090"/>
    <d v="2024-12-12T00:00:00"/>
    <x v="4"/>
    <x v="2"/>
    <x v="0"/>
    <n v="3"/>
    <n v="454.48333333333335"/>
    <n v="1363.45"/>
    <x v="2"/>
    <n v="39"/>
    <d v="2024-08-21T00:00:00"/>
    <n v="427"/>
    <x v="1"/>
    <n v="5"/>
    <d v="2025-08-08T00:00:00"/>
    <x v="1"/>
    <x v="1"/>
    <x v="11"/>
    <n v="-120"/>
    <n v="0"/>
    <x v="1"/>
  </r>
  <r>
    <s v="C3978"/>
    <x v="1"/>
    <x v="2"/>
    <x v="2"/>
    <d v="2024-02-21T00:00:00"/>
    <s v="O7978"/>
    <d v="2024-12-12T00:00:00"/>
    <x v="0"/>
    <x v="3"/>
    <x v="2"/>
    <n v="2"/>
    <n v="132.66"/>
    <n v="265.32"/>
    <x v="2"/>
    <n v="26"/>
    <d v="2024-11-11T00:00:00"/>
    <n v="489"/>
    <x v="1"/>
    <n v="5"/>
    <d v="2025-02-03T00:00:00"/>
    <x v="1"/>
    <x v="1"/>
    <x v="11"/>
    <n v="264"/>
    <n v="0"/>
    <x v="1"/>
  </r>
  <r>
    <s v="C4829"/>
    <x v="0"/>
    <x v="1"/>
    <x v="3"/>
    <d v="2023-10-18T00:00:00"/>
    <s v="O8829"/>
    <d v="2024-12-13T00:00:00"/>
    <x v="4"/>
    <x v="4"/>
    <x v="2"/>
    <n v="3"/>
    <n v="277.00333333333333"/>
    <n v="831.01"/>
    <x v="2"/>
    <n v="5"/>
    <d v="2025-03-14T00:00:00"/>
    <n v="204"/>
    <x v="1"/>
    <n v="5"/>
    <d v="2024-08-22T00:00:00"/>
    <x v="0"/>
    <x v="2"/>
    <x v="11"/>
    <n v="513"/>
    <n v="0"/>
    <x v="1"/>
  </r>
  <r>
    <s v="C1751"/>
    <x v="2"/>
    <x v="1"/>
    <x v="0"/>
    <d v="2024-03-12T00:00:00"/>
    <s v="O5751"/>
    <d v="2024-12-13T00:00:00"/>
    <x v="1"/>
    <x v="2"/>
    <x v="1"/>
    <n v="2"/>
    <n v="143.315"/>
    <n v="286.63"/>
    <x v="0"/>
    <n v="45"/>
    <d v="2025-01-05T00:00:00"/>
    <n v="239"/>
    <x v="1"/>
    <n v="4"/>
    <d v="2025-07-24T00:00:00"/>
    <x v="1"/>
    <x v="2"/>
    <x v="11"/>
    <n v="299"/>
    <n v="0"/>
    <x v="1"/>
  </r>
  <r>
    <s v="C4345"/>
    <x v="2"/>
    <x v="0"/>
    <x v="0"/>
    <d v="2025-08-15T00:00:00"/>
    <s v="O8345"/>
    <d v="2024-12-13T00:00:00"/>
    <x v="1"/>
    <x v="4"/>
    <x v="2"/>
    <n v="3"/>
    <n v="104.01666666666667"/>
    <n v="312.05"/>
    <x v="0"/>
    <n v="37"/>
    <d v="2025-12-02T00:00:00"/>
    <n v="99"/>
    <x v="1"/>
    <n v="4"/>
    <d v="2025-04-06T00:00:00"/>
    <x v="2"/>
    <x v="2"/>
    <x v="11"/>
    <n v="109"/>
    <n v="0"/>
    <x v="1"/>
  </r>
  <r>
    <s v="C6773"/>
    <x v="0"/>
    <x v="2"/>
    <x v="0"/>
    <d v="2024-01-24T00:00:00"/>
    <s v="O10773"/>
    <d v="2024-12-13T00:00:00"/>
    <x v="3"/>
    <x v="2"/>
    <x v="0"/>
    <n v="4"/>
    <n v="312.97250000000003"/>
    <n v="1251.8900000000001"/>
    <x v="1"/>
    <n v="34"/>
    <d v="2025-01-24T00:00:00"/>
    <n v="37"/>
    <x v="0"/>
    <n v="5"/>
    <d v="2024-08-25T00:00:00"/>
    <x v="0"/>
    <x v="2"/>
    <x v="11"/>
    <n v="366"/>
    <n v="1"/>
    <x v="1"/>
  </r>
  <r>
    <s v="C1736"/>
    <x v="1"/>
    <x v="2"/>
    <x v="2"/>
    <d v="2025-02-28T00:00:00"/>
    <s v="O5736"/>
    <d v="2024-12-13T00:00:00"/>
    <x v="4"/>
    <x v="2"/>
    <x v="0"/>
    <n v="1"/>
    <n v="628.89"/>
    <n v="628.89"/>
    <x v="2"/>
    <n v="2"/>
    <d v="2025-06-16T00:00:00"/>
    <n v="29"/>
    <x v="1"/>
    <n v="3"/>
    <d v="2025-07-13T00:00:00"/>
    <x v="1"/>
    <x v="2"/>
    <x v="11"/>
    <n v="108"/>
    <n v="0"/>
    <x v="1"/>
  </r>
  <r>
    <s v="C4724"/>
    <x v="2"/>
    <x v="2"/>
    <x v="1"/>
    <d v="2024-10-22T00:00:00"/>
    <s v="O8724"/>
    <d v="2024-12-13T00:00:00"/>
    <x v="0"/>
    <x v="2"/>
    <x v="4"/>
    <n v="3"/>
    <n v="41.88"/>
    <n v="125.64"/>
    <x v="0"/>
    <n v="6"/>
    <d v="2024-10-29T00:00:00"/>
    <n v="216"/>
    <x v="0"/>
    <n v="1"/>
    <d v="2025-01-16T00:00:00"/>
    <x v="1"/>
    <x v="2"/>
    <x v="11"/>
    <n v="7"/>
    <n v="1"/>
    <x v="1"/>
  </r>
  <r>
    <s v="C4173"/>
    <x v="1"/>
    <x v="1"/>
    <x v="0"/>
    <d v="2025-07-29T00:00:00"/>
    <s v="O8173"/>
    <d v="2024-12-13T00:00:00"/>
    <x v="1"/>
    <x v="4"/>
    <x v="3"/>
    <n v="5"/>
    <n v="103.072"/>
    <n v="515.36"/>
    <x v="1"/>
    <n v="7"/>
    <d v="2025-05-30T00:00:00"/>
    <n v="351"/>
    <x v="0"/>
    <n v="2"/>
    <d v="2025-04-03T00:00:00"/>
    <x v="0"/>
    <x v="2"/>
    <x v="11"/>
    <n v="-60"/>
    <n v="1"/>
    <x v="1"/>
  </r>
  <r>
    <s v="C3357"/>
    <x v="2"/>
    <x v="0"/>
    <x v="4"/>
    <d v="2024-02-18T00:00:00"/>
    <s v="O7357"/>
    <d v="2024-12-13T00:00:00"/>
    <x v="4"/>
    <x v="2"/>
    <x v="2"/>
    <n v="1"/>
    <n v="411.33"/>
    <n v="411.33"/>
    <x v="0"/>
    <n v="40"/>
    <d v="2025-02-27T00:00:00"/>
    <n v="397"/>
    <x v="1"/>
    <n v="2"/>
    <d v="2024-11-18T00:00:00"/>
    <x v="0"/>
    <x v="2"/>
    <x v="11"/>
    <n v="375"/>
    <n v="0"/>
    <x v="1"/>
  </r>
  <r>
    <s v="C5948"/>
    <x v="2"/>
    <x v="1"/>
    <x v="1"/>
    <d v="2025-09-06T00:00:00"/>
    <s v="O9948"/>
    <d v="2024-12-13T00:00:00"/>
    <x v="3"/>
    <x v="2"/>
    <x v="2"/>
    <n v="5"/>
    <n v="160.35999999999999"/>
    <n v="801.8"/>
    <x v="1"/>
    <n v="42"/>
    <d v="2025-07-18T00:00:00"/>
    <n v="27"/>
    <x v="0"/>
    <n v="1"/>
    <d v="2025-06-13T00:00:00"/>
    <x v="2"/>
    <x v="2"/>
    <x v="11"/>
    <n v="-50"/>
    <n v="1"/>
    <x v="1"/>
  </r>
  <r>
    <s v="C2378"/>
    <x v="2"/>
    <x v="2"/>
    <x v="2"/>
    <d v="2024-12-21T00:00:00"/>
    <s v="O6378"/>
    <d v="2024-12-14T00:00:00"/>
    <x v="3"/>
    <x v="3"/>
    <x v="4"/>
    <n v="4"/>
    <n v="183.84"/>
    <n v="735.36"/>
    <x v="0"/>
    <n v="33"/>
    <d v="2024-08-29T00:00:00"/>
    <n v="463"/>
    <x v="1"/>
    <n v="4"/>
    <d v="2024-09-29T00:00:00"/>
    <x v="2"/>
    <x v="3"/>
    <x v="11"/>
    <n v="-114"/>
    <n v="0"/>
    <x v="1"/>
  </r>
  <r>
    <s v="C2693"/>
    <x v="1"/>
    <x v="2"/>
    <x v="4"/>
    <d v="2024-09-03T00:00:00"/>
    <s v="O6693"/>
    <d v="2024-12-14T00:00:00"/>
    <x v="4"/>
    <x v="1"/>
    <x v="4"/>
    <n v="5"/>
    <n v="122.67400000000001"/>
    <n v="613.37"/>
    <x v="1"/>
    <n v="22"/>
    <d v="2025-05-17T00:00:00"/>
    <n v="234"/>
    <x v="0"/>
    <n v="3"/>
    <d v="2024-09-20T00:00:00"/>
    <x v="0"/>
    <x v="3"/>
    <x v="11"/>
    <n v="256"/>
    <n v="1"/>
    <x v="1"/>
  </r>
  <r>
    <s v="C2637"/>
    <x v="1"/>
    <x v="2"/>
    <x v="3"/>
    <d v="2025-06-17T00:00:00"/>
    <s v="O6637"/>
    <d v="2024-12-14T00:00:00"/>
    <x v="1"/>
    <x v="4"/>
    <x v="2"/>
    <n v="2"/>
    <n v="696.71"/>
    <n v="1393.42"/>
    <x v="0"/>
    <n v="33"/>
    <d v="2024-07-10T00:00:00"/>
    <n v="311"/>
    <x v="1"/>
    <n v="1"/>
    <d v="2024-09-15T00:00:00"/>
    <x v="1"/>
    <x v="3"/>
    <x v="11"/>
    <n v="-342"/>
    <n v="0"/>
    <x v="1"/>
  </r>
  <r>
    <s v="C6617"/>
    <x v="2"/>
    <x v="0"/>
    <x v="4"/>
    <d v="2025-07-21T00:00:00"/>
    <s v="O10617"/>
    <d v="2024-12-14T00:00:00"/>
    <x v="0"/>
    <x v="4"/>
    <x v="0"/>
    <n v="4"/>
    <n v="312.755"/>
    <n v="1251.02"/>
    <x v="2"/>
    <n v="28"/>
    <d v="2024-12-12T00:00:00"/>
    <n v="227"/>
    <x v="0"/>
    <n v="1"/>
    <d v="2025-03-24T00:00:00"/>
    <x v="0"/>
    <x v="3"/>
    <x v="11"/>
    <n v="-221"/>
    <n v="1"/>
    <x v="1"/>
  </r>
  <r>
    <s v="C2997"/>
    <x v="2"/>
    <x v="2"/>
    <x v="4"/>
    <d v="2024-01-21T00:00:00"/>
    <s v="O6997"/>
    <d v="2024-12-14T00:00:00"/>
    <x v="1"/>
    <x v="2"/>
    <x v="0"/>
    <n v="1"/>
    <n v="1427.28"/>
    <n v="1427.28"/>
    <x v="2"/>
    <n v="50"/>
    <d v="2025-06-29T00:00:00"/>
    <n v="112"/>
    <x v="0"/>
    <n v="1"/>
    <d v="2025-04-22T00:00:00"/>
    <x v="2"/>
    <x v="3"/>
    <x v="11"/>
    <n v="525"/>
    <n v="1"/>
    <x v="1"/>
  </r>
  <r>
    <s v="C6142"/>
    <x v="2"/>
    <x v="0"/>
    <x v="3"/>
    <d v="2023-10-21T00:00:00"/>
    <s v="O10142"/>
    <d v="2024-12-14T00:00:00"/>
    <x v="4"/>
    <x v="1"/>
    <x v="3"/>
    <n v="2"/>
    <n v="272.05500000000001"/>
    <n v="544.11"/>
    <x v="0"/>
    <n v="24"/>
    <d v="2024-12-14T00:00:00"/>
    <n v="353"/>
    <x v="1"/>
    <n v="4"/>
    <d v="2024-12-12T00:00:00"/>
    <x v="1"/>
    <x v="3"/>
    <x v="11"/>
    <n v="420"/>
    <n v="0"/>
    <x v="1"/>
  </r>
  <r>
    <s v="C2019"/>
    <x v="2"/>
    <x v="1"/>
    <x v="3"/>
    <d v="2023-10-22T00:00:00"/>
    <s v="O6019"/>
    <d v="2024-12-15T00:00:00"/>
    <x v="1"/>
    <x v="2"/>
    <x v="0"/>
    <n v="5"/>
    <n v="44.295999999999999"/>
    <n v="221.48"/>
    <x v="2"/>
    <n v="18"/>
    <d v="2024-10-30T00:00:00"/>
    <n v="354"/>
    <x v="0"/>
    <n v="4"/>
    <d v="2024-09-10T00:00:00"/>
    <x v="2"/>
    <x v="4"/>
    <x v="11"/>
    <n v="374"/>
    <n v="1"/>
    <x v="1"/>
  </r>
  <r>
    <s v="C2808"/>
    <x v="1"/>
    <x v="0"/>
    <x v="4"/>
    <d v="2024-03-03T00:00:00"/>
    <s v="O6808"/>
    <d v="2024-12-15T00:00:00"/>
    <x v="3"/>
    <x v="3"/>
    <x v="4"/>
    <n v="2"/>
    <n v="240.405"/>
    <n v="480.81"/>
    <x v="1"/>
    <n v="3"/>
    <d v="2025-05-13T00:00:00"/>
    <n v="43"/>
    <x v="0"/>
    <n v="3"/>
    <d v="2025-08-02T00:00:00"/>
    <x v="0"/>
    <x v="4"/>
    <x v="11"/>
    <n v="436"/>
    <n v="1"/>
    <x v="1"/>
  </r>
  <r>
    <s v="C6765"/>
    <x v="0"/>
    <x v="1"/>
    <x v="1"/>
    <d v="2023-08-11T00:00:00"/>
    <s v="O10765"/>
    <d v="2024-12-15T00:00:00"/>
    <x v="2"/>
    <x v="3"/>
    <x v="0"/>
    <n v="5"/>
    <n v="92.355999999999995"/>
    <n v="461.78"/>
    <x v="1"/>
    <n v="31"/>
    <d v="2025-05-26T00:00:00"/>
    <n v="333"/>
    <x v="1"/>
    <n v="2"/>
    <d v="2025-09-06T00:00:00"/>
    <x v="1"/>
    <x v="4"/>
    <x v="11"/>
    <n v="654"/>
    <n v="0"/>
    <x v="1"/>
  </r>
  <r>
    <s v="C1568"/>
    <x v="2"/>
    <x v="2"/>
    <x v="0"/>
    <d v="2024-08-20T00:00:00"/>
    <s v="O5568"/>
    <d v="2024-12-15T00:00:00"/>
    <x v="0"/>
    <x v="4"/>
    <x v="2"/>
    <n v="4"/>
    <n v="193.34"/>
    <n v="773.36"/>
    <x v="0"/>
    <n v="4"/>
    <d v="2024-09-15T00:00:00"/>
    <n v="499"/>
    <x v="0"/>
    <n v="4"/>
    <d v="2025-01-28T00:00:00"/>
    <x v="0"/>
    <x v="4"/>
    <x v="11"/>
    <n v="26"/>
    <n v="1"/>
    <x v="1"/>
  </r>
  <r>
    <s v="C1693"/>
    <x v="0"/>
    <x v="2"/>
    <x v="3"/>
    <d v="2023-12-17T00:00:00"/>
    <s v="O5693"/>
    <d v="2024-12-15T00:00:00"/>
    <x v="1"/>
    <x v="3"/>
    <x v="4"/>
    <n v="4"/>
    <n v="236.65"/>
    <n v="946.6"/>
    <x v="0"/>
    <n v="28"/>
    <d v="2025-03-16T00:00:00"/>
    <n v="301"/>
    <x v="1"/>
    <n v="4"/>
    <d v="2025-03-03T00:00:00"/>
    <x v="2"/>
    <x v="4"/>
    <x v="11"/>
    <n v="455"/>
    <n v="0"/>
    <x v="1"/>
  </r>
  <r>
    <s v="C5181"/>
    <x v="0"/>
    <x v="0"/>
    <x v="0"/>
    <d v="2025-09-08T00:00:00"/>
    <s v="O9181"/>
    <d v="2024-12-15T00:00:00"/>
    <x v="3"/>
    <x v="2"/>
    <x v="0"/>
    <n v="2"/>
    <n v="663.245"/>
    <n v="1326.49"/>
    <x v="2"/>
    <n v="32"/>
    <d v="2025-07-13T00:00:00"/>
    <n v="476"/>
    <x v="1"/>
    <n v="3"/>
    <d v="2025-04-13T00:00:00"/>
    <x v="0"/>
    <x v="4"/>
    <x v="11"/>
    <n v="-57"/>
    <n v="0"/>
    <x v="1"/>
  </r>
  <r>
    <s v="C4225"/>
    <x v="2"/>
    <x v="0"/>
    <x v="1"/>
    <d v="2025-05-29T00:00:00"/>
    <s v="O8225"/>
    <d v="2024-12-15T00:00:00"/>
    <x v="0"/>
    <x v="1"/>
    <x v="2"/>
    <n v="2"/>
    <n v="221.935"/>
    <n v="443.87"/>
    <x v="2"/>
    <n v="3"/>
    <d v="2025-02-24T00:00:00"/>
    <n v="302"/>
    <x v="0"/>
    <n v="3"/>
    <d v="2025-11-08T00:00:00"/>
    <x v="0"/>
    <x v="4"/>
    <x v="11"/>
    <n v="-94"/>
    <n v="1"/>
    <x v="1"/>
  </r>
  <r>
    <s v="C5634"/>
    <x v="1"/>
    <x v="2"/>
    <x v="0"/>
    <d v="2023-10-18T00:00:00"/>
    <s v="O9634"/>
    <d v="2024-12-15T00:00:00"/>
    <x v="0"/>
    <x v="2"/>
    <x v="2"/>
    <n v="3"/>
    <n v="205.66333333333333"/>
    <n v="616.99"/>
    <x v="2"/>
    <n v="13"/>
    <d v="2024-10-25T00:00:00"/>
    <n v="236"/>
    <x v="0"/>
    <n v="4"/>
    <d v="2025-07-20T00:00:00"/>
    <x v="0"/>
    <x v="4"/>
    <x v="11"/>
    <n v="373"/>
    <n v="1"/>
    <x v="1"/>
  </r>
  <r>
    <s v="C4432"/>
    <x v="0"/>
    <x v="2"/>
    <x v="1"/>
    <d v="2023-06-09T00:00:00"/>
    <s v="O8432"/>
    <d v="2024-12-16T00:00:00"/>
    <x v="0"/>
    <x v="0"/>
    <x v="0"/>
    <n v="4"/>
    <n v="209.4725"/>
    <n v="837.89"/>
    <x v="0"/>
    <n v="34"/>
    <d v="2024-09-13T00:00:00"/>
    <n v="275"/>
    <x v="1"/>
    <n v="3"/>
    <d v="2025-02-21T00:00:00"/>
    <x v="1"/>
    <x v="5"/>
    <x v="11"/>
    <n v="462"/>
    <n v="0"/>
    <x v="1"/>
  </r>
  <r>
    <s v="C6069"/>
    <x v="0"/>
    <x v="0"/>
    <x v="1"/>
    <d v="2024-05-19T00:00:00"/>
    <s v="O10069"/>
    <d v="2024-12-16T00:00:00"/>
    <x v="3"/>
    <x v="0"/>
    <x v="2"/>
    <n v="4"/>
    <n v="215.36"/>
    <n v="861.44"/>
    <x v="0"/>
    <n v="5"/>
    <d v="2024-09-13T00:00:00"/>
    <n v="245"/>
    <x v="0"/>
    <n v="1"/>
    <d v="2024-10-28T00:00:00"/>
    <x v="2"/>
    <x v="5"/>
    <x v="11"/>
    <n v="117"/>
    <n v="1"/>
    <x v="1"/>
  </r>
  <r>
    <s v="C2478"/>
    <x v="1"/>
    <x v="0"/>
    <x v="2"/>
    <d v="2025-09-02T00:00:00"/>
    <s v="O6478"/>
    <d v="2024-12-16T00:00:00"/>
    <x v="2"/>
    <x v="4"/>
    <x v="2"/>
    <n v="5"/>
    <n v="247.43200000000002"/>
    <n v="1237.1600000000001"/>
    <x v="1"/>
    <n v="7"/>
    <d v="2024-08-11T00:00:00"/>
    <n v="79"/>
    <x v="1"/>
    <n v="2"/>
    <d v="2024-09-25T00:00:00"/>
    <x v="0"/>
    <x v="5"/>
    <x v="11"/>
    <n v="-387"/>
    <n v="0"/>
    <x v="1"/>
  </r>
  <r>
    <s v="C6378"/>
    <x v="0"/>
    <x v="2"/>
    <x v="2"/>
    <d v="2025-05-05T00:00:00"/>
    <s v="O10378"/>
    <d v="2024-12-16T00:00:00"/>
    <x v="3"/>
    <x v="2"/>
    <x v="4"/>
    <n v="1"/>
    <n v="571.64"/>
    <n v="571.64"/>
    <x v="0"/>
    <n v="37"/>
    <d v="2024-12-15T00:00:00"/>
    <n v="304"/>
    <x v="0"/>
    <n v="4"/>
    <d v="2025-12-01T00:00:00"/>
    <x v="0"/>
    <x v="5"/>
    <x v="11"/>
    <n v="-141"/>
    <n v="1"/>
    <x v="1"/>
  </r>
  <r>
    <s v="C4281"/>
    <x v="2"/>
    <x v="2"/>
    <x v="1"/>
    <d v="2025-09-07T00:00:00"/>
    <s v="O8281"/>
    <d v="2024-12-16T00:00:00"/>
    <x v="2"/>
    <x v="4"/>
    <x v="1"/>
    <n v="3"/>
    <n v="210.72666666666666"/>
    <n v="632.17999999999995"/>
    <x v="0"/>
    <n v="31"/>
    <d v="2025-07-03T00:00:00"/>
    <n v="497"/>
    <x v="1"/>
    <n v="4"/>
    <d v="2025-01-15T00:00:00"/>
    <x v="1"/>
    <x v="5"/>
    <x v="11"/>
    <n v="-66"/>
    <n v="0"/>
    <x v="1"/>
  </r>
  <r>
    <s v="C6400"/>
    <x v="1"/>
    <x v="2"/>
    <x v="2"/>
    <d v="2024-10-15T00:00:00"/>
    <s v="O10400"/>
    <d v="2024-12-16T00:00:00"/>
    <x v="4"/>
    <x v="4"/>
    <x v="4"/>
    <n v="4"/>
    <n v="372.23250000000002"/>
    <n v="1488.93"/>
    <x v="0"/>
    <n v="45"/>
    <d v="2024-10-20T00:00:00"/>
    <n v="461"/>
    <x v="0"/>
    <n v="3"/>
    <d v="2025-05-14T00:00:00"/>
    <x v="0"/>
    <x v="5"/>
    <x v="11"/>
    <n v="5"/>
    <n v="1"/>
    <x v="1"/>
  </r>
  <r>
    <s v="C5921"/>
    <x v="1"/>
    <x v="2"/>
    <x v="1"/>
    <d v="2024-07-31T00:00:00"/>
    <s v="O9921"/>
    <d v="2024-12-16T00:00:00"/>
    <x v="4"/>
    <x v="0"/>
    <x v="2"/>
    <n v="2"/>
    <n v="114.2"/>
    <n v="228.4"/>
    <x v="1"/>
    <n v="39"/>
    <d v="2025-11-08T00:00:00"/>
    <n v="196"/>
    <x v="1"/>
    <n v="3"/>
    <d v="2025-07-17T00:00:00"/>
    <x v="1"/>
    <x v="5"/>
    <x v="11"/>
    <n v="465"/>
    <n v="0"/>
    <x v="1"/>
  </r>
  <r>
    <s v="C2703"/>
    <x v="2"/>
    <x v="1"/>
    <x v="0"/>
    <d v="2025-10-06T00:00:00"/>
    <s v="O6703"/>
    <d v="2024-12-17T00:00:00"/>
    <x v="3"/>
    <x v="3"/>
    <x v="3"/>
    <n v="5"/>
    <n v="192.90600000000001"/>
    <n v="964.53"/>
    <x v="2"/>
    <n v="38"/>
    <d v="2025-01-17T00:00:00"/>
    <n v="280"/>
    <x v="1"/>
    <n v="4"/>
    <d v="2024-07-11T00:00:00"/>
    <x v="1"/>
    <x v="6"/>
    <x v="11"/>
    <n v="-262"/>
    <n v="0"/>
    <x v="1"/>
  </r>
  <r>
    <s v="C1534"/>
    <x v="2"/>
    <x v="0"/>
    <x v="0"/>
    <d v="2025-11-04T00:00:00"/>
    <s v="O5534"/>
    <d v="2024-12-17T00:00:00"/>
    <x v="2"/>
    <x v="4"/>
    <x v="3"/>
    <n v="1"/>
    <n v="1310.78"/>
    <n v="1310.78"/>
    <x v="2"/>
    <n v="50"/>
    <d v="2025-10-07T00:00:00"/>
    <n v="148"/>
    <x v="1"/>
    <n v="5"/>
    <d v="2025-11-08T00:00:00"/>
    <x v="0"/>
    <x v="6"/>
    <x v="11"/>
    <n v="-28"/>
    <n v="0"/>
    <x v="1"/>
  </r>
  <r>
    <s v="C5785"/>
    <x v="0"/>
    <x v="1"/>
    <x v="0"/>
    <d v="2023-10-25T00:00:00"/>
    <s v="O9785"/>
    <d v="2024-12-17T00:00:00"/>
    <x v="2"/>
    <x v="3"/>
    <x v="4"/>
    <n v="3"/>
    <n v="70.69"/>
    <n v="212.07"/>
    <x v="0"/>
    <n v="14"/>
    <d v="2025-08-13T00:00:00"/>
    <n v="237"/>
    <x v="1"/>
    <n v="2"/>
    <d v="2025-12-02T00:00:00"/>
    <x v="1"/>
    <x v="6"/>
    <x v="11"/>
    <n v="658"/>
    <n v="0"/>
    <x v="1"/>
  </r>
  <r>
    <s v="C6052"/>
    <x v="0"/>
    <x v="2"/>
    <x v="4"/>
    <d v="2024-01-25T00:00:00"/>
    <s v="O10052"/>
    <d v="2024-12-17T00:00:00"/>
    <x v="2"/>
    <x v="1"/>
    <x v="4"/>
    <n v="2"/>
    <n v="77.02"/>
    <n v="154.04"/>
    <x v="2"/>
    <n v="49"/>
    <d v="2024-07-11T00:00:00"/>
    <n v="58"/>
    <x v="0"/>
    <n v="4"/>
    <d v="2024-11-26T00:00:00"/>
    <x v="1"/>
    <x v="6"/>
    <x v="11"/>
    <n v="168"/>
    <n v="1"/>
    <x v="1"/>
  </r>
  <r>
    <s v="C5997"/>
    <x v="2"/>
    <x v="2"/>
    <x v="0"/>
    <d v="2025-01-30T00:00:00"/>
    <s v="O9997"/>
    <d v="2024-12-18T00:00:00"/>
    <x v="2"/>
    <x v="3"/>
    <x v="2"/>
    <n v="3"/>
    <n v="307.83999999999997"/>
    <n v="923.52"/>
    <x v="1"/>
    <n v="9"/>
    <d v="2025-05-22T00:00:00"/>
    <n v="95"/>
    <x v="0"/>
    <n v="2"/>
    <d v="2025-02-08T00:00:00"/>
    <x v="2"/>
    <x v="0"/>
    <x v="11"/>
    <n v="112"/>
    <n v="1"/>
    <x v="1"/>
  </r>
  <r>
    <s v="C1440"/>
    <x v="2"/>
    <x v="0"/>
    <x v="2"/>
    <d v="2023-10-11T00:00:00"/>
    <s v="O5440"/>
    <d v="2024-12-18T00:00:00"/>
    <x v="2"/>
    <x v="4"/>
    <x v="4"/>
    <n v="5"/>
    <n v="220.256"/>
    <n v="1101.28"/>
    <x v="1"/>
    <n v="24"/>
    <d v="2025-07-27T00:00:00"/>
    <n v="355"/>
    <x v="1"/>
    <n v="3"/>
    <d v="2024-08-25T00:00:00"/>
    <x v="2"/>
    <x v="0"/>
    <x v="11"/>
    <n v="655"/>
    <n v="0"/>
    <x v="1"/>
  </r>
  <r>
    <s v="C1938"/>
    <x v="0"/>
    <x v="0"/>
    <x v="1"/>
    <d v="2024-05-22T00:00:00"/>
    <s v="O5938"/>
    <d v="2024-12-18T00:00:00"/>
    <x v="3"/>
    <x v="0"/>
    <x v="0"/>
    <n v="4"/>
    <n v="142.08250000000001"/>
    <n v="568.33000000000004"/>
    <x v="1"/>
    <n v="18"/>
    <d v="2024-10-12T00:00:00"/>
    <n v="21"/>
    <x v="0"/>
    <n v="3"/>
    <d v="2024-09-24T00:00:00"/>
    <x v="0"/>
    <x v="0"/>
    <x v="11"/>
    <n v="143"/>
    <n v="1"/>
    <x v="1"/>
  </r>
  <r>
    <s v="C6471"/>
    <x v="1"/>
    <x v="1"/>
    <x v="4"/>
    <d v="2023-09-10T00:00:00"/>
    <s v="O10471"/>
    <d v="2024-12-18T00:00:00"/>
    <x v="1"/>
    <x v="1"/>
    <x v="2"/>
    <n v="1"/>
    <n v="1323.48"/>
    <n v="1323.48"/>
    <x v="2"/>
    <n v="41"/>
    <d v="2025-08-04T00:00:00"/>
    <n v="65"/>
    <x v="0"/>
    <n v="4"/>
    <d v="2024-07-10T00:00:00"/>
    <x v="0"/>
    <x v="0"/>
    <x v="11"/>
    <n v="694"/>
    <n v="1"/>
    <x v="1"/>
  </r>
  <r>
    <s v="C2127"/>
    <x v="2"/>
    <x v="1"/>
    <x v="2"/>
    <d v="2024-09-30T00:00:00"/>
    <s v="O6127"/>
    <d v="2024-12-18T00:00:00"/>
    <x v="0"/>
    <x v="3"/>
    <x v="0"/>
    <n v="5"/>
    <n v="54.008000000000003"/>
    <n v="270.04000000000002"/>
    <x v="2"/>
    <n v="17"/>
    <d v="2024-12-20T00:00:00"/>
    <n v="352"/>
    <x v="0"/>
    <n v="1"/>
    <d v="2025-11-05T00:00:00"/>
    <x v="2"/>
    <x v="0"/>
    <x v="11"/>
    <n v="81"/>
    <n v="1"/>
    <x v="1"/>
  </r>
  <r>
    <s v="C1507"/>
    <x v="2"/>
    <x v="0"/>
    <x v="2"/>
    <d v="2025-08-07T00:00:00"/>
    <s v="O5507"/>
    <d v="2024-12-18T00:00:00"/>
    <x v="1"/>
    <x v="1"/>
    <x v="3"/>
    <n v="2"/>
    <n v="482.02499999999998"/>
    <n v="964.05"/>
    <x v="1"/>
    <n v="45"/>
    <d v="2025-04-28T00:00:00"/>
    <n v="213"/>
    <x v="1"/>
    <n v="5"/>
    <d v="2025-12-08T00:00:00"/>
    <x v="0"/>
    <x v="0"/>
    <x v="11"/>
    <n v="-101"/>
    <n v="0"/>
    <x v="1"/>
  </r>
  <r>
    <s v="C2208"/>
    <x v="2"/>
    <x v="0"/>
    <x v="2"/>
    <d v="2024-12-04T00:00:00"/>
    <s v="O6208"/>
    <d v="2024-12-18T00:00:00"/>
    <x v="1"/>
    <x v="4"/>
    <x v="4"/>
    <n v="1"/>
    <n v="1093.1300000000001"/>
    <n v="1093.1300000000001"/>
    <x v="1"/>
    <n v="36"/>
    <d v="2024-08-28T00:00:00"/>
    <n v="16"/>
    <x v="1"/>
    <n v="1"/>
    <d v="2024-12-14T00:00:00"/>
    <x v="2"/>
    <x v="0"/>
    <x v="11"/>
    <n v="-98"/>
    <n v="0"/>
    <x v="1"/>
  </r>
  <r>
    <s v="C3176"/>
    <x v="1"/>
    <x v="0"/>
    <x v="2"/>
    <d v="2025-11-01T00:00:00"/>
    <s v="O7176"/>
    <d v="2024-12-18T00:00:00"/>
    <x v="4"/>
    <x v="3"/>
    <x v="4"/>
    <n v="1"/>
    <n v="1486.2"/>
    <n v="1486.2"/>
    <x v="1"/>
    <n v="8"/>
    <d v="2025-03-08T00:00:00"/>
    <n v="96"/>
    <x v="0"/>
    <n v="5"/>
    <d v="2025-09-01T00:00:00"/>
    <x v="1"/>
    <x v="0"/>
    <x v="11"/>
    <n v="-238"/>
    <n v="1"/>
    <x v="1"/>
  </r>
  <r>
    <s v="C6327"/>
    <x v="2"/>
    <x v="2"/>
    <x v="0"/>
    <d v="2025-12-03T00:00:00"/>
    <s v="O10327"/>
    <d v="2024-12-19T00:00:00"/>
    <x v="4"/>
    <x v="2"/>
    <x v="4"/>
    <n v="4"/>
    <n v="265.0025"/>
    <n v="1060.01"/>
    <x v="1"/>
    <n v="6"/>
    <d v="2025-11-01T00:00:00"/>
    <n v="73"/>
    <x v="0"/>
    <n v="5"/>
    <d v="2025-01-22T00:00:00"/>
    <x v="0"/>
    <x v="1"/>
    <x v="11"/>
    <n v="-32"/>
    <n v="1"/>
    <x v="1"/>
  </r>
  <r>
    <s v="C3344"/>
    <x v="0"/>
    <x v="0"/>
    <x v="2"/>
    <d v="2023-03-09T00:00:00"/>
    <s v="O7344"/>
    <d v="2024-12-19T00:00:00"/>
    <x v="2"/>
    <x v="4"/>
    <x v="4"/>
    <n v="5"/>
    <n v="219.352"/>
    <n v="1096.76"/>
    <x v="1"/>
    <n v="20"/>
    <d v="2025-09-08T00:00:00"/>
    <n v="192"/>
    <x v="1"/>
    <n v="5"/>
    <d v="2024-08-24T00:00:00"/>
    <x v="0"/>
    <x v="1"/>
    <x v="11"/>
    <n v="914"/>
    <n v="0"/>
    <x v="1"/>
  </r>
  <r>
    <s v="C1572"/>
    <x v="2"/>
    <x v="2"/>
    <x v="3"/>
    <d v="2023-09-16T00:00:00"/>
    <s v="O5572"/>
    <d v="2024-12-19T00:00:00"/>
    <x v="2"/>
    <x v="4"/>
    <x v="1"/>
    <n v="2"/>
    <n v="505.95499999999998"/>
    <n v="1011.91"/>
    <x v="1"/>
    <n v="40"/>
    <d v="2024-11-24T00:00:00"/>
    <n v="45"/>
    <x v="0"/>
    <n v="2"/>
    <d v="2025-03-05T00:00:00"/>
    <x v="0"/>
    <x v="1"/>
    <x v="11"/>
    <n v="435"/>
    <n v="1"/>
    <x v="1"/>
  </r>
  <r>
    <s v="C4120"/>
    <x v="2"/>
    <x v="1"/>
    <x v="4"/>
    <d v="2024-02-01T00:00:00"/>
    <s v="O8120"/>
    <d v="2024-12-19T00:00:00"/>
    <x v="2"/>
    <x v="4"/>
    <x v="2"/>
    <n v="4"/>
    <n v="342.2475"/>
    <n v="1368.99"/>
    <x v="1"/>
    <n v="24"/>
    <d v="2025-08-19T00:00:00"/>
    <n v="182"/>
    <x v="1"/>
    <n v="2"/>
    <d v="2024-10-24T00:00:00"/>
    <x v="2"/>
    <x v="1"/>
    <x v="11"/>
    <n v="565"/>
    <n v="0"/>
    <x v="1"/>
  </r>
  <r>
    <s v="C2900"/>
    <x v="2"/>
    <x v="0"/>
    <x v="4"/>
    <d v="2024-10-04T00:00:00"/>
    <s v="O6900"/>
    <d v="2024-12-19T00:00:00"/>
    <x v="1"/>
    <x v="2"/>
    <x v="0"/>
    <n v="2"/>
    <n v="496.77499999999998"/>
    <n v="993.55"/>
    <x v="1"/>
    <n v="24"/>
    <d v="2025-06-18T00:00:00"/>
    <n v="302"/>
    <x v="1"/>
    <n v="1"/>
    <d v="2024-08-25T00:00:00"/>
    <x v="0"/>
    <x v="1"/>
    <x v="11"/>
    <n v="257"/>
    <n v="0"/>
    <x v="1"/>
  </r>
  <r>
    <s v="C2929"/>
    <x v="2"/>
    <x v="0"/>
    <x v="1"/>
    <d v="2024-05-01T00:00:00"/>
    <s v="O6929"/>
    <d v="2024-12-19T00:00:00"/>
    <x v="1"/>
    <x v="0"/>
    <x v="3"/>
    <n v="2"/>
    <n v="700.995"/>
    <n v="1401.99"/>
    <x v="0"/>
    <n v="29"/>
    <d v="2025-06-08T00:00:00"/>
    <n v="110"/>
    <x v="0"/>
    <n v="3"/>
    <d v="2025-03-13T00:00:00"/>
    <x v="1"/>
    <x v="1"/>
    <x v="11"/>
    <n v="403"/>
    <n v="1"/>
    <x v="1"/>
  </r>
  <r>
    <s v="C2218"/>
    <x v="2"/>
    <x v="2"/>
    <x v="0"/>
    <d v="2025-02-27T00:00:00"/>
    <s v="O6218"/>
    <d v="2024-12-19T00:00:00"/>
    <x v="3"/>
    <x v="4"/>
    <x v="0"/>
    <n v="5"/>
    <n v="241.93200000000002"/>
    <n v="1209.6600000000001"/>
    <x v="1"/>
    <n v="25"/>
    <d v="2025-03-24T00:00:00"/>
    <n v="445"/>
    <x v="0"/>
    <n v="5"/>
    <d v="2024-11-30T00:00:00"/>
    <x v="1"/>
    <x v="1"/>
    <x v="11"/>
    <n v="25"/>
    <n v="1"/>
    <x v="1"/>
  </r>
  <r>
    <s v="C1288"/>
    <x v="1"/>
    <x v="1"/>
    <x v="0"/>
    <d v="2024-02-18T00:00:00"/>
    <s v="O5288"/>
    <d v="2024-12-20T00:00:00"/>
    <x v="1"/>
    <x v="0"/>
    <x v="0"/>
    <n v="4"/>
    <n v="135.38249999999999"/>
    <n v="541.53"/>
    <x v="0"/>
    <n v="9"/>
    <d v="2024-09-15T00:00:00"/>
    <n v="19"/>
    <x v="1"/>
    <n v="2"/>
    <d v="2025-10-08T00:00:00"/>
    <x v="1"/>
    <x v="2"/>
    <x v="11"/>
    <n v="210"/>
    <n v="0"/>
    <x v="1"/>
  </r>
  <r>
    <s v="C1721"/>
    <x v="2"/>
    <x v="1"/>
    <x v="2"/>
    <d v="2025-06-21T00:00:00"/>
    <s v="O5721"/>
    <d v="2024-12-20T00:00:00"/>
    <x v="2"/>
    <x v="3"/>
    <x v="1"/>
    <n v="4"/>
    <n v="119.9575"/>
    <n v="479.83"/>
    <x v="1"/>
    <n v="8"/>
    <d v="2025-06-17T00:00:00"/>
    <n v="286"/>
    <x v="0"/>
    <n v="2"/>
    <d v="2024-09-25T00:00:00"/>
    <x v="0"/>
    <x v="2"/>
    <x v="11"/>
    <n v="-4"/>
    <n v="1"/>
    <x v="1"/>
  </r>
  <r>
    <s v="C1049"/>
    <x v="2"/>
    <x v="1"/>
    <x v="3"/>
    <d v="2023-11-20T00:00:00"/>
    <s v="O5049"/>
    <d v="2024-12-20T00:00:00"/>
    <x v="1"/>
    <x v="4"/>
    <x v="0"/>
    <n v="5"/>
    <n v="230.654"/>
    <n v="1153.27"/>
    <x v="0"/>
    <n v="39"/>
    <d v="2025-05-14T00:00:00"/>
    <n v="346"/>
    <x v="1"/>
    <n v="3"/>
    <d v="2024-01-09T00:00:00"/>
    <x v="2"/>
    <x v="2"/>
    <x v="11"/>
    <n v="541"/>
    <n v="0"/>
    <x v="1"/>
  </r>
  <r>
    <s v="C4900"/>
    <x v="2"/>
    <x v="1"/>
    <x v="1"/>
    <d v="2025-07-24T00:00:00"/>
    <s v="O8900"/>
    <d v="2024-12-20T00:00:00"/>
    <x v="4"/>
    <x v="0"/>
    <x v="0"/>
    <n v="4"/>
    <n v="244.53"/>
    <n v="978.12"/>
    <x v="1"/>
    <n v="5"/>
    <d v="2025-02-01T00:00:00"/>
    <n v="274"/>
    <x v="1"/>
    <n v="5"/>
    <d v="2025-12-04T00:00:00"/>
    <x v="1"/>
    <x v="2"/>
    <x v="11"/>
    <n v="-173"/>
    <n v="0"/>
    <x v="1"/>
  </r>
  <r>
    <s v="C3293"/>
    <x v="0"/>
    <x v="1"/>
    <x v="2"/>
    <d v="2023-11-26T00:00:00"/>
    <s v="O7293"/>
    <d v="2024-12-20T00:00:00"/>
    <x v="0"/>
    <x v="1"/>
    <x v="4"/>
    <n v="1"/>
    <n v="495.45"/>
    <n v="495.45"/>
    <x v="2"/>
    <n v="49"/>
    <d v="2025-07-28T00:00:00"/>
    <n v="491"/>
    <x v="0"/>
    <n v="1"/>
    <d v="2024-10-14T00:00:00"/>
    <x v="1"/>
    <x v="2"/>
    <x v="11"/>
    <n v="610"/>
    <n v="1"/>
    <x v="1"/>
  </r>
  <r>
    <s v="C6463"/>
    <x v="1"/>
    <x v="2"/>
    <x v="0"/>
    <d v="2024-12-19T00:00:00"/>
    <s v="O10463"/>
    <d v="2024-12-20T00:00:00"/>
    <x v="2"/>
    <x v="3"/>
    <x v="4"/>
    <n v="5"/>
    <n v="287.19"/>
    <n v="1435.95"/>
    <x v="0"/>
    <n v="8"/>
    <d v="2025-04-05T00:00:00"/>
    <n v="180"/>
    <x v="1"/>
    <n v="2"/>
    <d v="2025-12-02T00:00:00"/>
    <x v="0"/>
    <x v="2"/>
    <x v="11"/>
    <n v="107"/>
    <n v="0"/>
    <x v="1"/>
  </r>
  <r>
    <s v="C4332"/>
    <x v="2"/>
    <x v="1"/>
    <x v="2"/>
    <d v="2024-04-21T00:00:00"/>
    <s v="O8332"/>
    <d v="2024-12-20T00:00:00"/>
    <x v="2"/>
    <x v="4"/>
    <x v="2"/>
    <n v="1"/>
    <n v="726.23"/>
    <n v="726.23"/>
    <x v="0"/>
    <n v="34"/>
    <d v="2024-01-10T00:00:00"/>
    <n v="350"/>
    <x v="1"/>
    <n v="4"/>
    <d v="2025-01-15T00:00:00"/>
    <x v="0"/>
    <x v="2"/>
    <x v="11"/>
    <n v="-102"/>
    <n v="0"/>
    <x v="1"/>
  </r>
  <r>
    <s v="C6099"/>
    <x v="2"/>
    <x v="0"/>
    <x v="2"/>
    <d v="2024-07-25T00:00:00"/>
    <s v="O10099"/>
    <d v="2024-12-20T00:00:00"/>
    <x v="3"/>
    <x v="3"/>
    <x v="3"/>
    <n v="3"/>
    <n v="315.03000000000003"/>
    <n v="945.09"/>
    <x v="2"/>
    <n v="49"/>
    <d v="2025-06-28T00:00:00"/>
    <n v="101"/>
    <x v="0"/>
    <n v="4"/>
    <d v="2025-03-29T00:00:00"/>
    <x v="1"/>
    <x v="2"/>
    <x v="11"/>
    <n v="338"/>
    <n v="1"/>
    <x v="1"/>
  </r>
  <r>
    <s v="C1953"/>
    <x v="2"/>
    <x v="1"/>
    <x v="1"/>
    <d v="2025-06-22T00:00:00"/>
    <s v="O5953"/>
    <d v="2024-12-20T00:00:00"/>
    <x v="1"/>
    <x v="3"/>
    <x v="0"/>
    <n v="2"/>
    <n v="292.09500000000003"/>
    <n v="584.19000000000005"/>
    <x v="1"/>
    <n v="46"/>
    <d v="2025-06-01T00:00:00"/>
    <n v="199"/>
    <x v="0"/>
    <n v="4"/>
    <d v="2025-02-04T00:00:00"/>
    <x v="0"/>
    <x v="2"/>
    <x v="11"/>
    <n v="-21"/>
    <n v="1"/>
    <x v="1"/>
  </r>
  <r>
    <s v="C4584"/>
    <x v="0"/>
    <x v="1"/>
    <x v="2"/>
    <d v="2024-01-10T00:00:00"/>
    <s v="O8584"/>
    <d v="2024-12-20T00:00:00"/>
    <x v="2"/>
    <x v="4"/>
    <x v="0"/>
    <n v="3"/>
    <n v="415.41"/>
    <n v="1246.23"/>
    <x v="2"/>
    <n v="17"/>
    <d v="2025-02-04T00:00:00"/>
    <n v="473"/>
    <x v="0"/>
    <n v="4"/>
    <d v="2024-11-10T00:00:00"/>
    <x v="0"/>
    <x v="2"/>
    <x v="11"/>
    <n v="391"/>
    <n v="1"/>
    <x v="1"/>
  </r>
  <r>
    <s v="C2486"/>
    <x v="2"/>
    <x v="2"/>
    <x v="2"/>
    <d v="2025-12-03T00:00:00"/>
    <s v="O6486"/>
    <d v="2024-12-21T00:00:00"/>
    <x v="0"/>
    <x v="2"/>
    <x v="2"/>
    <n v="1"/>
    <n v="212.99"/>
    <n v="212.99"/>
    <x v="2"/>
    <n v="27"/>
    <d v="2024-12-28T00:00:00"/>
    <n v="116"/>
    <x v="0"/>
    <n v="2"/>
    <d v="2025-04-30T00:00:00"/>
    <x v="2"/>
    <x v="3"/>
    <x v="11"/>
    <n v="-340"/>
    <n v="1"/>
    <x v="1"/>
  </r>
  <r>
    <s v="C1448"/>
    <x v="0"/>
    <x v="2"/>
    <x v="0"/>
    <d v="2025-01-23T00:00:00"/>
    <s v="O5448"/>
    <d v="2024-12-21T00:00:00"/>
    <x v="4"/>
    <x v="1"/>
    <x v="0"/>
    <n v="5"/>
    <n v="276.33000000000004"/>
    <n v="1381.65"/>
    <x v="1"/>
    <n v="18"/>
    <d v="2024-09-27T00:00:00"/>
    <n v="63"/>
    <x v="1"/>
    <n v="5"/>
    <d v="2025-06-04T00:00:00"/>
    <x v="2"/>
    <x v="3"/>
    <x v="11"/>
    <n v="-118"/>
    <n v="0"/>
    <x v="1"/>
  </r>
  <r>
    <s v="C4341"/>
    <x v="0"/>
    <x v="0"/>
    <x v="3"/>
    <d v="2025-01-05T00:00:00"/>
    <s v="O8341"/>
    <d v="2024-12-21T00:00:00"/>
    <x v="3"/>
    <x v="2"/>
    <x v="1"/>
    <n v="1"/>
    <n v="1187.27"/>
    <n v="1187.27"/>
    <x v="2"/>
    <n v="46"/>
    <d v="2024-11-18T00:00:00"/>
    <n v="453"/>
    <x v="0"/>
    <n v="4"/>
    <d v="2025-07-18T00:00:00"/>
    <x v="0"/>
    <x v="3"/>
    <x v="11"/>
    <n v="-48"/>
    <n v="1"/>
    <x v="1"/>
  </r>
  <r>
    <s v="C6606"/>
    <x v="1"/>
    <x v="0"/>
    <x v="1"/>
    <d v="2023-01-09T00:00:00"/>
    <s v="O10606"/>
    <d v="2024-12-21T00:00:00"/>
    <x v="0"/>
    <x v="0"/>
    <x v="3"/>
    <n v="1"/>
    <n v="238.71"/>
    <n v="238.71"/>
    <x v="2"/>
    <n v="37"/>
    <d v="2025-04-29T00:00:00"/>
    <n v="385"/>
    <x v="1"/>
    <n v="2"/>
    <d v="2025-07-29T00:00:00"/>
    <x v="2"/>
    <x v="3"/>
    <x v="11"/>
    <n v="841"/>
    <n v="0"/>
    <x v="1"/>
  </r>
  <r>
    <s v="C1445"/>
    <x v="2"/>
    <x v="0"/>
    <x v="3"/>
    <d v="2023-12-27T00:00:00"/>
    <s v="O5445"/>
    <d v="2024-12-21T00:00:00"/>
    <x v="0"/>
    <x v="4"/>
    <x v="0"/>
    <n v="2"/>
    <n v="644.69500000000005"/>
    <n v="1289.3900000000001"/>
    <x v="1"/>
    <n v="31"/>
    <d v="2025-08-21T00:00:00"/>
    <n v="236"/>
    <x v="1"/>
    <n v="2"/>
    <d v="2025-04-01T00:00:00"/>
    <x v="2"/>
    <x v="3"/>
    <x v="11"/>
    <n v="603"/>
    <n v="0"/>
    <x v="1"/>
  </r>
  <r>
    <s v="C1271"/>
    <x v="1"/>
    <x v="2"/>
    <x v="4"/>
    <d v="2023-07-11T00:00:00"/>
    <s v="O5271"/>
    <d v="2024-12-21T00:00:00"/>
    <x v="1"/>
    <x v="1"/>
    <x v="3"/>
    <n v="5"/>
    <n v="77.19"/>
    <n v="385.95"/>
    <x v="0"/>
    <n v="50"/>
    <d v="2025-07-07T00:00:00"/>
    <n v="214"/>
    <x v="0"/>
    <n v="5"/>
    <d v="2024-10-16T00:00:00"/>
    <x v="2"/>
    <x v="3"/>
    <x v="11"/>
    <n v="727"/>
    <n v="1"/>
    <x v="1"/>
  </r>
  <r>
    <s v="C6979"/>
    <x v="0"/>
    <x v="0"/>
    <x v="4"/>
    <d v="2023-11-18T00:00:00"/>
    <s v="O10979"/>
    <d v="2024-12-22T00:00:00"/>
    <x v="1"/>
    <x v="1"/>
    <x v="1"/>
    <n v="3"/>
    <n v="289.62"/>
    <n v="868.86"/>
    <x v="2"/>
    <n v="9"/>
    <d v="2025-01-04T00:00:00"/>
    <n v="55"/>
    <x v="1"/>
    <n v="3"/>
    <d v="2024-11-25T00:00:00"/>
    <x v="2"/>
    <x v="4"/>
    <x v="11"/>
    <n v="413"/>
    <n v="0"/>
    <x v="1"/>
  </r>
  <r>
    <s v="C1630"/>
    <x v="2"/>
    <x v="0"/>
    <x v="3"/>
    <d v="2025-01-07T00:00:00"/>
    <s v="O5630"/>
    <d v="2024-12-22T00:00:00"/>
    <x v="0"/>
    <x v="1"/>
    <x v="2"/>
    <n v="3"/>
    <n v="401.23"/>
    <n v="1203.69"/>
    <x v="1"/>
    <n v="24"/>
    <d v="2025-05-17T00:00:00"/>
    <n v="430"/>
    <x v="0"/>
    <n v="5"/>
    <d v="2024-10-19T00:00:00"/>
    <x v="1"/>
    <x v="4"/>
    <x v="11"/>
    <n v="130"/>
    <n v="1"/>
    <x v="1"/>
  </r>
  <r>
    <s v="C6578"/>
    <x v="1"/>
    <x v="2"/>
    <x v="0"/>
    <d v="2024-12-04T00:00:00"/>
    <s v="O10578"/>
    <d v="2024-12-22T00:00:00"/>
    <x v="3"/>
    <x v="4"/>
    <x v="0"/>
    <n v="4"/>
    <n v="208.5925"/>
    <n v="834.37"/>
    <x v="0"/>
    <n v="41"/>
    <d v="2025-08-16T00:00:00"/>
    <n v="291"/>
    <x v="1"/>
    <n v="4"/>
    <d v="2025-04-08T00:00:00"/>
    <x v="0"/>
    <x v="4"/>
    <x v="11"/>
    <n v="255"/>
    <n v="0"/>
    <x v="1"/>
  </r>
  <r>
    <s v="C6135"/>
    <x v="0"/>
    <x v="2"/>
    <x v="0"/>
    <d v="2025-12-04T00:00:00"/>
    <s v="O10135"/>
    <d v="2024-12-23T00:00:00"/>
    <x v="4"/>
    <x v="2"/>
    <x v="1"/>
    <n v="1"/>
    <n v="1062.27"/>
    <n v="1062.27"/>
    <x v="2"/>
    <n v="14"/>
    <d v="2024-10-14T00:00:00"/>
    <n v="54"/>
    <x v="1"/>
    <n v="4"/>
    <d v="2025-05-06T00:00:00"/>
    <x v="2"/>
    <x v="5"/>
    <x v="11"/>
    <n v="-416"/>
    <n v="0"/>
    <x v="1"/>
  </r>
  <r>
    <s v="C4736"/>
    <x v="0"/>
    <x v="0"/>
    <x v="1"/>
    <d v="2023-12-23T00:00:00"/>
    <s v="O8736"/>
    <d v="2024-12-23T00:00:00"/>
    <x v="1"/>
    <x v="3"/>
    <x v="0"/>
    <n v="3"/>
    <n v="79.53"/>
    <n v="238.59"/>
    <x v="1"/>
    <n v="24"/>
    <d v="2024-10-25T00:00:00"/>
    <n v="360"/>
    <x v="1"/>
    <n v="5"/>
    <d v="2024-11-30T00:00:00"/>
    <x v="2"/>
    <x v="5"/>
    <x v="11"/>
    <n v="307"/>
    <n v="0"/>
    <x v="1"/>
  </r>
  <r>
    <s v="C2033"/>
    <x v="0"/>
    <x v="2"/>
    <x v="0"/>
    <d v="2024-08-19T00:00:00"/>
    <s v="O6033"/>
    <d v="2024-12-23T00:00:00"/>
    <x v="4"/>
    <x v="4"/>
    <x v="1"/>
    <n v="3"/>
    <n v="245.39333333333332"/>
    <n v="736.18"/>
    <x v="1"/>
    <n v="25"/>
    <d v="2025-06-04T00:00:00"/>
    <n v="263"/>
    <x v="1"/>
    <n v="3"/>
    <d v="2025-06-19T00:00:00"/>
    <x v="0"/>
    <x v="5"/>
    <x v="11"/>
    <n v="289"/>
    <n v="0"/>
    <x v="1"/>
  </r>
  <r>
    <s v="C3487"/>
    <x v="1"/>
    <x v="1"/>
    <x v="0"/>
    <d v="2025-01-26T00:00:00"/>
    <s v="O7487"/>
    <d v="2024-12-23T00:00:00"/>
    <x v="0"/>
    <x v="0"/>
    <x v="2"/>
    <n v="1"/>
    <n v="1188.32"/>
    <n v="1188.32"/>
    <x v="1"/>
    <n v="4"/>
    <d v="2024-12-12T00:00:00"/>
    <n v="390"/>
    <x v="0"/>
    <n v="2"/>
    <d v="2024-10-22T00:00:00"/>
    <x v="1"/>
    <x v="5"/>
    <x v="11"/>
    <n v="-45"/>
    <n v="1"/>
    <x v="1"/>
  </r>
  <r>
    <s v="C6019"/>
    <x v="2"/>
    <x v="1"/>
    <x v="2"/>
    <d v="2024-04-23T00:00:00"/>
    <s v="O10019"/>
    <d v="2024-12-23T00:00:00"/>
    <x v="4"/>
    <x v="1"/>
    <x v="3"/>
    <n v="4"/>
    <n v="335.57499999999999"/>
    <n v="1342.3"/>
    <x v="2"/>
    <n v="32"/>
    <d v="2025-03-15T00:00:00"/>
    <n v="7"/>
    <x v="1"/>
    <n v="4"/>
    <d v="2024-02-12T00:00:00"/>
    <x v="0"/>
    <x v="5"/>
    <x v="11"/>
    <n v="326"/>
    <n v="0"/>
    <x v="1"/>
  </r>
  <r>
    <s v="C5182"/>
    <x v="2"/>
    <x v="2"/>
    <x v="4"/>
    <d v="2023-12-10T00:00:00"/>
    <s v="O9182"/>
    <d v="2024-12-23T00:00:00"/>
    <x v="1"/>
    <x v="2"/>
    <x v="1"/>
    <n v="3"/>
    <n v="196.95000000000002"/>
    <n v="590.85"/>
    <x v="1"/>
    <n v="9"/>
    <d v="2024-12-23T00:00:00"/>
    <n v="97"/>
    <x v="1"/>
    <n v="5"/>
    <d v="2025-06-02T00:00:00"/>
    <x v="0"/>
    <x v="5"/>
    <x v="11"/>
    <n v="379"/>
    <n v="0"/>
    <x v="1"/>
  </r>
  <r>
    <s v="C5018"/>
    <x v="2"/>
    <x v="2"/>
    <x v="3"/>
    <d v="2025-03-04T00:00:00"/>
    <s v="O9018"/>
    <d v="2024-12-23T00:00:00"/>
    <x v="2"/>
    <x v="4"/>
    <x v="0"/>
    <n v="5"/>
    <n v="292.50799999999998"/>
    <n v="1462.54"/>
    <x v="0"/>
    <n v="40"/>
    <d v="2025-01-27T00:00:00"/>
    <n v="273"/>
    <x v="1"/>
    <n v="4"/>
    <d v="2025-03-31T00:00:00"/>
    <x v="1"/>
    <x v="5"/>
    <x v="11"/>
    <n v="-36"/>
    <n v="0"/>
    <x v="1"/>
  </r>
  <r>
    <s v="C2115"/>
    <x v="0"/>
    <x v="2"/>
    <x v="3"/>
    <d v="2025-03-22T00:00:00"/>
    <s v="O6115"/>
    <d v="2024-12-23T00:00:00"/>
    <x v="2"/>
    <x v="1"/>
    <x v="3"/>
    <n v="5"/>
    <n v="64.352000000000004"/>
    <n v="321.76"/>
    <x v="2"/>
    <n v="22"/>
    <d v="2024-10-16T00:00:00"/>
    <n v="105"/>
    <x v="0"/>
    <n v="1"/>
    <d v="2025-05-15T00:00:00"/>
    <x v="2"/>
    <x v="5"/>
    <x v="11"/>
    <n v="-157"/>
    <n v="1"/>
    <x v="1"/>
  </r>
  <r>
    <s v="C3827"/>
    <x v="1"/>
    <x v="2"/>
    <x v="1"/>
    <d v="2023-11-15T00:00:00"/>
    <s v="O7827"/>
    <d v="2024-12-23T00:00:00"/>
    <x v="2"/>
    <x v="1"/>
    <x v="3"/>
    <n v="3"/>
    <n v="74.396666666666661"/>
    <n v="223.19"/>
    <x v="1"/>
    <n v="40"/>
    <d v="2025-04-19T00:00:00"/>
    <n v="326"/>
    <x v="1"/>
    <n v="1"/>
    <d v="2024-10-31T00:00:00"/>
    <x v="0"/>
    <x v="5"/>
    <x v="11"/>
    <n v="521"/>
    <n v="0"/>
    <x v="1"/>
  </r>
  <r>
    <s v="C6293"/>
    <x v="0"/>
    <x v="2"/>
    <x v="0"/>
    <d v="2023-12-21T00:00:00"/>
    <s v="O10293"/>
    <d v="2024-12-23T00:00:00"/>
    <x v="0"/>
    <x v="2"/>
    <x v="2"/>
    <n v="4"/>
    <n v="168.0675"/>
    <n v="672.27"/>
    <x v="1"/>
    <n v="8"/>
    <d v="2024-10-27T00:00:00"/>
    <n v="407"/>
    <x v="1"/>
    <n v="1"/>
    <d v="2024-10-19T00:00:00"/>
    <x v="1"/>
    <x v="5"/>
    <x v="11"/>
    <n v="311"/>
    <n v="0"/>
    <x v="1"/>
  </r>
  <r>
    <s v="C3532"/>
    <x v="1"/>
    <x v="2"/>
    <x v="4"/>
    <d v="2024-06-01T00:00:00"/>
    <s v="O7532"/>
    <d v="2024-12-24T00:00:00"/>
    <x v="3"/>
    <x v="1"/>
    <x v="3"/>
    <n v="2"/>
    <n v="289.52499999999998"/>
    <n v="579.04999999999995"/>
    <x v="2"/>
    <n v="37"/>
    <d v="2024-12-09T00:00:00"/>
    <n v="12"/>
    <x v="0"/>
    <n v="1"/>
    <d v="2025-05-29T00:00:00"/>
    <x v="1"/>
    <x v="6"/>
    <x v="11"/>
    <n v="191"/>
    <n v="1"/>
    <x v="1"/>
  </r>
  <r>
    <s v="C4148"/>
    <x v="1"/>
    <x v="1"/>
    <x v="4"/>
    <d v="2025-03-25T00:00:00"/>
    <s v="O8148"/>
    <d v="2024-12-24T00:00:00"/>
    <x v="4"/>
    <x v="1"/>
    <x v="2"/>
    <n v="1"/>
    <n v="1153.4100000000001"/>
    <n v="1153.4100000000001"/>
    <x v="0"/>
    <n v="34"/>
    <d v="2025-04-05T00:00:00"/>
    <n v="276"/>
    <x v="0"/>
    <n v="3"/>
    <d v="2025-07-05T00:00:00"/>
    <x v="0"/>
    <x v="6"/>
    <x v="11"/>
    <n v="11"/>
    <n v="1"/>
    <x v="1"/>
  </r>
  <r>
    <s v="C4814"/>
    <x v="1"/>
    <x v="0"/>
    <x v="2"/>
    <d v="2025-01-25T00:00:00"/>
    <s v="O8814"/>
    <d v="2024-12-24T00:00:00"/>
    <x v="2"/>
    <x v="3"/>
    <x v="1"/>
    <n v="4"/>
    <n v="162.9975"/>
    <n v="651.99"/>
    <x v="2"/>
    <n v="30"/>
    <d v="2025-01-13T00:00:00"/>
    <n v="316"/>
    <x v="0"/>
    <n v="1"/>
    <d v="2025-03-01T00:00:00"/>
    <x v="2"/>
    <x v="6"/>
    <x v="11"/>
    <n v="-12"/>
    <n v="1"/>
    <x v="1"/>
  </r>
  <r>
    <s v="C2842"/>
    <x v="1"/>
    <x v="0"/>
    <x v="0"/>
    <d v="2024-03-17T00:00:00"/>
    <s v="O6842"/>
    <d v="2024-12-24T00:00:00"/>
    <x v="0"/>
    <x v="1"/>
    <x v="3"/>
    <n v="5"/>
    <n v="216.93600000000001"/>
    <n v="1084.68"/>
    <x v="0"/>
    <n v="20"/>
    <d v="2025-10-06T00:00:00"/>
    <n v="268"/>
    <x v="0"/>
    <n v="1"/>
    <d v="2025-01-16T00:00:00"/>
    <x v="1"/>
    <x v="6"/>
    <x v="11"/>
    <n v="568"/>
    <n v="1"/>
    <x v="1"/>
  </r>
  <r>
    <s v="C1174"/>
    <x v="2"/>
    <x v="1"/>
    <x v="4"/>
    <d v="2023-10-21T00:00:00"/>
    <s v="O5174"/>
    <d v="2024-12-24T00:00:00"/>
    <x v="1"/>
    <x v="4"/>
    <x v="0"/>
    <n v="5"/>
    <n v="279.69400000000002"/>
    <n v="1398.47"/>
    <x v="2"/>
    <n v="28"/>
    <d v="2025-08-21T00:00:00"/>
    <n v="37"/>
    <x v="0"/>
    <n v="4"/>
    <d v="2025-03-03T00:00:00"/>
    <x v="1"/>
    <x v="6"/>
    <x v="11"/>
    <n v="670"/>
    <n v="1"/>
    <x v="1"/>
  </r>
  <r>
    <s v="C3263"/>
    <x v="2"/>
    <x v="1"/>
    <x v="0"/>
    <d v="2023-08-10T00:00:00"/>
    <s v="O7263"/>
    <d v="2024-12-24T00:00:00"/>
    <x v="0"/>
    <x v="0"/>
    <x v="4"/>
    <n v="3"/>
    <n v="70.163333333333341"/>
    <n v="210.49"/>
    <x v="1"/>
    <n v="33"/>
    <d v="2025-04-02T00:00:00"/>
    <n v="154"/>
    <x v="1"/>
    <n v="4"/>
    <d v="2024-10-18T00:00:00"/>
    <x v="2"/>
    <x v="6"/>
    <x v="11"/>
    <n v="601"/>
    <n v="0"/>
    <x v="1"/>
  </r>
  <r>
    <s v="C5517"/>
    <x v="1"/>
    <x v="1"/>
    <x v="1"/>
    <d v="2024-12-12T00:00:00"/>
    <s v="O9517"/>
    <d v="2024-12-24T00:00:00"/>
    <x v="0"/>
    <x v="2"/>
    <x v="3"/>
    <n v="1"/>
    <n v="448.59"/>
    <n v="448.59"/>
    <x v="2"/>
    <n v="46"/>
    <d v="2024-10-23T00:00:00"/>
    <n v="147"/>
    <x v="1"/>
    <n v="1"/>
    <d v="2024-12-27T00:00:00"/>
    <x v="2"/>
    <x v="6"/>
    <x v="11"/>
    <n v="-50"/>
    <n v="0"/>
    <x v="1"/>
  </r>
  <r>
    <s v="C6432"/>
    <x v="0"/>
    <x v="0"/>
    <x v="4"/>
    <d v="2025-02-24T00:00:00"/>
    <s v="O10432"/>
    <d v="2024-12-24T00:00:00"/>
    <x v="1"/>
    <x v="0"/>
    <x v="1"/>
    <n v="3"/>
    <n v="490.95666666666665"/>
    <n v="1472.87"/>
    <x v="0"/>
    <n v="10"/>
    <d v="2025-05-15T00:00:00"/>
    <n v="400"/>
    <x v="0"/>
    <n v="4"/>
    <d v="2025-02-21T00:00:00"/>
    <x v="1"/>
    <x v="6"/>
    <x v="11"/>
    <n v="80"/>
    <n v="1"/>
    <x v="1"/>
  </r>
  <r>
    <s v="C3662"/>
    <x v="2"/>
    <x v="0"/>
    <x v="4"/>
    <d v="2025-05-13T00:00:00"/>
    <s v="O7662"/>
    <d v="2024-12-24T00:00:00"/>
    <x v="4"/>
    <x v="3"/>
    <x v="1"/>
    <n v="5"/>
    <n v="23.655999999999999"/>
    <n v="118.28"/>
    <x v="2"/>
    <n v="11"/>
    <d v="2024-03-11T00:00:00"/>
    <n v="33"/>
    <x v="0"/>
    <n v="4"/>
    <d v="2024-12-10T00:00:00"/>
    <x v="1"/>
    <x v="6"/>
    <x v="11"/>
    <n v="-428"/>
    <n v="1"/>
    <x v="1"/>
  </r>
  <r>
    <s v="C5357"/>
    <x v="1"/>
    <x v="2"/>
    <x v="3"/>
    <d v="2024-06-01T00:00:00"/>
    <s v="O9357"/>
    <d v="2024-12-24T00:00:00"/>
    <x v="3"/>
    <x v="1"/>
    <x v="0"/>
    <n v="4"/>
    <n v="64.402500000000003"/>
    <n v="257.61"/>
    <x v="1"/>
    <n v="43"/>
    <d v="2025-07-02T00:00:00"/>
    <n v="432"/>
    <x v="0"/>
    <n v="5"/>
    <d v="2024-10-26T00:00:00"/>
    <x v="0"/>
    <x v="6"/>
    <x v="11"/>
    <n v="396"/>
    <n v="1"/>
    <x v="1"/>
  </r>
  <r>
    <s v="C5891"/>
    <x v="0"/>
    <x v="2"/>
    <x v="3"/>
    <d v="2024-07-06T00:00:00"/>
    <s v="O9891"/>
    <d v="2024-12-24T00:00:00"/>
    <x v="2"/>
    <x v="0"/>
    <x v="4"/>
    <n v="5"/>
    <n v="151.55000000000001"/>
    <n v="757.75"/>
    <x v="1"/>
    <n v="32"/>
    <d v="2025-04-21T00:00:00"/>
    <n v="90"/>
    <x v="1"/>
    <n v="4"/>
    <d v="2024-10-09T00:00:00"/>
    <x v="2"/>
    <x v="6"/>
    <x v="11"/>
    <n v="289"/>
    <n v="0"/>
    <x v="1"/>
  </r>
  <r>
    <s v="C6343"/>
    <x v="2"/>
    <x v="0"/>
    <x v="3"/>
    <d v="2025-11-02T00:00:00"/>
    <s v="O10343"/>
    <d v="2024-12-24T00:00:00"/>
    <x v="1"/>
    <x v="2"/>
    <x v="0"/>
    <n v="2"/>
    <n v="133.69"/>
    <n v="267.38"/>
    <x v="2"/>
    <n v="22"/>
    <d v="2024-09-14T00:00:00"/>
    <n v="248"/>
    <x v="1"/>
    <n v="3"/>
    <d v="2025-08-03T00:00:00"/>
    <x v="1"/>
    <x v="6"/>
    <x v="11"/>
    <n v="-414"/>
    <n v="0"/>
    <x v="1"/>
  </r>
  <r>
    <s v="C3208"/>
    <x v="1"/>
    <x v="0"/>
    <x v="2"/>
    <d v="2024-09-18T00:00:00"/>
    <s v="O7208"/>
    <d v="2024-12-25T00:00:00"/>
    <x v="4"/>
    <x v="2"/>
    <x v="3"/>
    <n v="3"/>
    <n v="391.53666666666663"/>
    <n v="1174.6099999999999"/>
    <x v="0"/>
    <n v="7"/>
    <d v="2025-10-02T00:00:00"/>
    <n v="477"/>
    <x v="1"/>
    <n v="1"/>
    <d v="2024-11-30T00:00:00"/>
    <x v="0"/>
    <x v="0"/>
    <x v="11"/>
    <n v="379"/>
    <n v="0"/>
    <x v="1"/>
  </r>
  <r>
    <s v="C4591"/>
    <x v="1"/>
    <x v="2"/>
    <x v="3"/>
    <d v="2024-12-30T00:00:00"/>
    <s v="O8591"/>
    <d v="2024-12-25T00:00:00"/>
    <x v="2"/>
    <x v="0"/>
    <x v="1"/>
    <n v="4"/>
    <n v="176.7225"/>
    <n v="706.89"/>
    <x v="1"/>
    <n v="21"/>
    <d v="2024-06-12T00:00:00"/>
    <n v="263"/>
    <x v="1"/>
    <n v="5"/>
    <d v="2024-09-11T00:00:00"/>
    <x v="0"/>
    <x v="0"/>
    <x v="11"/>
    <n v="-201"/>
    <n v="0"/>
    <x v="1"/>
  </r>
  <r>
    <s v="C1267"/>
    <x v="1"/>
    <x v="0"/>
    <x v="2"/>
    <d v="2023-09-26T00:00:00"/>
    <s v="O5267"/>
    <d v="2024-12-25T00:00:00"/>
    <x v="1"/>
    <x v="3"/>
    <x v="4"/>
    <n v="1"/>
    <n v="1063.33"/>
    <n v="1063.33"/>
    <x v="2"/>
    <n v="18"/>
    <d v="2025-04-26T00:00:00"/>
    <n v="490"/>
    <x v="0"/>
    <n v="2"/>
    <d v="2025-04-13T00:00:00"/>
    <x v="2"/>
    <x v="0"/>
    <x v="11"/>
    <n v="578"/>
    <n v="1"/>
    <x v="1"/>
  </r>
  <r>
    <s v="C5651"/>
    <x v="2"/>
    <x v="2"/>
    <x v="4"/>
    <d v="2025-01-21T00:00:00"/>
    <s v="O9651"/>
    <d v="2024-12-25T00:00:00"/>
    <x v="3"/>
    <x v="0"/>
    <x v="1"/>
    <n v="4"/>
    <n v="206.1925"/>
    <n v="824.77"/>
    <x v="0"/>
    <n v="13"/>
    <d v="2024-12-14T00:00:00"/>
    <n v="488"/>
    <x v="1"/>
    <n v="3"/>
    <d v="2024-04-10T00:00:00"/>
    <x v="0"/>
    <x v="0"/>
    <x v="11"/>
    <n v="-38"/>
    <n v="0"/>
    <x v="1"/>
  </r>
  <r>
    <s v="C1205"/>
    <x v="0"/>
    <x v="1"/>
    <x v="2"/>
    <d v="2024-03-10T00:00:00"/>
    <s v="O5205"/>
    <d v="2024-12-25T00:00:00"/>
    <x v="4"/>
    <x v="1"/>
    <x v="1"/>
    <n v="3"/>
    <n v="337.63333333333333"/>
    <n v="1012.9"/>
    <x v="2"/>
    <n v="14"/>
    <d v="2025-08-14T00:00:00"/>
    <n v="276"/>
    <x v="1"/>
    <n v="5"/>
    <d v="2025-05-17T00:00:00"/>
    <x v="0"/>
    <x v="0"/>
    <x v="11"/>
    <n v="522"/>
    <n v="0"/>
    <x v="1"/>
  </r>
  <r>
    <s v="C3004"/>
    <x v="0"/>
    <x v="1"/>
    <x v="2"/>
    <d v="2024-10-29T00:00:00"/>
    <s v="O7004"/>
    <d v="2024-12-25T00:00:00"/>
    <x v="4"/>
    <x v="1"/>
    <x v="3"/>
    <n v="3"/>
    <n v="196.62"/>
    <n v="589.86"/>
    <x v="2"/>
    <n v="50"/>
    <d v="2025-06-02T00:00:00"/>
    <n v="436"/>
    <x v="1"/>
    <n v="3"/>
    <d v="2025-06-08T00:00:00"/>
    <x v="0"/>
    <x v="0"/>
    <x v="11"/>
    <n v="216"/>
    <n v="0"/>
    <x v="1"/>
  </r>
  <r>
    <s v="C4823"/>
    <x v="2"/>
    <x v="0"/>
    <x v="4"/>
    <d v="2025-04-28T00:00:00"/>
    <s v="O8823"/>
    <d v="2024-12-25T00:00:00"/>
    <x v="2"/>
    <x v="1"/>
    <x v="1"/>
    <n v="2"/>
    <n v="624.91"/>
    <n v="1249.82"/>
    <x v="0"/>
    <n v="17"/>
    <d v="2025-01-01T00:00:00"/>
    <n v="105"/>
    <x v="1"/>
    <n v="1"/>
    <d v="2025-07-21T00:00:00"/>
    <x v="1"/>
    <x v="0"/>
    <x v="11"/>
    <n v="-117"/>
    <n v="0"/>
    <x v="1"/>
  </r>
  <r>
    <s v="C1677"/>
    <x v="2"/>
    <x v="0"/>
    <x v="2"/>
    <d v="2024-04-18T00:00:00"/>
    <s v="O5677"/>
    <d v="2024-12-25T00:00:00"/>
    <x v="1"/>
    <x v="3"/>
    <x v="1"/>
    <n v="5"/>
    <n v="129.15"/>
    <n v="645.75"/>
    <x v="2"/>
    <n v="7"/>
    <d v="2025-02-18T00:00:00"/>
    <n v="5"/>
    <x v="1"/>
    <n v="5"/>
    <d v="2025-04-26T00:00:00"/>
    <x v="0"/>
    <x v="0"/>
    <x v="11"/>
    <n v="306"/>
    <n v="0"/>
    <x v="1"/>
  </r>
  <r>
    <s v="C4586"/>
    <x v="0"/>
    <x v="1"/>
    <x v="1"/>
    <d v="2024-04-10T00:00:00"/>
    <s v="O8586"/>
    <d v="2024-12-25T00:00:00"/>
    <x v="1"/>
    <x v="3"/>
    <x v="0"/>
    <n v="3"/>
    <n v="426.98"/>
    <n v="1280.94"/>
    <x v="2"/>
    <n v="32"/>
    <d v="2025-01-21T00:00:00"/>
    <n v="249"/>
    <x v="1"/>
    <n v="1"/>
    <d v="2025-04-19T00:00:00"/>
    <x v="2"/>
    <x v="0"/>
    <x v="11"/>
    <n v="286"/>
    <n v="0"/>
    <x v="1"/>
  </r>
  <r>
    <s v="C1338"/>
    <x v="2"/>
    <x v="0"/>
    <x v="1"/>
    <d v="2024-06-08T00:00:00"/>
    <s v="O5338"/>
    <d v="2024-12-26T00:00:00"/>
    <x v="3"/>
    <x v="2"/>
    <x v="4"/>
    <n v="1"/>
    <n v="806.63"/>
    <n v="806.63"/>
    <x v="2"/>
    <n v="25"/>
    <d v="2025-01-02T00:00:00"/>
    <n v="92"/>
    <x v="1"/>
    <n v="4"/>
    <d v="2024-09-22T00:00:00"/>
    <x v="0"/>
    <x v="1"/>
    <x v="11"/>
    <n v="208"/>
    <n v="0"/>
    <x v="1"/>
  </r>
  <r>
    <s v="C4377"/>
    <x v="1"/>
    <x v="0"/>
    <x v="0"/>
    <d v="2025-02-18T00:00:00"/>
    <s v="O8377"/>
    <d v="2024-12-26T00:00:00"/>
    <x v="4"/>
    <x v="2"/>
    <x v="2"/>
    <n v="3"/>
    <n v="270.48"/>
    <n v="811.44"/>
    <x v="0"/>
    <n v="11"/>
    <d v="2025-07-23T00:00:00"/>
    <n v="47"/>
    <x v="1"/>
    <n v="1"/>
    <d v="2025-06-04T00:00:00"/>
    <x v="2"/>
    <x v="1"/>
    <x v="11"/>
    <n v="155"/>
    <n v="0"/>
    <x v="1"/>
  </r>
  <r>
    <s v="C4420"/>
    <x v="0"/>
    <x v="0"/>
    <x v="0"/>
    <d v="2023-12-09T00:00:00"/>
    <s v="O8420"/>
    <d v="2024-12-26T00:00:00"/>
    <x v="3"/>
    <x v="0"/>
    <x v="1"/>
    <n v="2"/>
    <n v="672.18"/>
    <n v="1344.36"/>
    <x v="1"/>
    <n v="24"/>
    <d v="2025-07-15T00:00:00"/>
    <n v="27"/>
    <x v="0"/>
    <n v="1"/>
    <d v="2025-08-07T00:00:00"/>
    <x v="2"/>
    <x v="1"/>
    <x v="11"/>
    <n v="584"/>
    <n v="1"/>
    <x v="1"/>
  </r>
  <r>
    <s v="C6572"/>
    <x v="2"/>
    <x v="2"/>
    <x v="2"/>
    <d v="2025-01-02T00:00:00"/>
    <s v="O10572"/>
    <d v="2024-12-26T00:00:00"/>
    <x v="3"/>
    <x v="4"/>
    <x v="1"/>
    <n v="3"/>
    <n v="334.22666666666663"/>
    <n v="1002.68"/>
    <x v="0"/>
    <n v="20"/>
    <d v="2025-05-21T00:00:00"/>
    <n v="116"/>
    <x v="0"/>
    <n v="3"/>
    <d v="2024-10-31T00:00:00"/>
    <x v="0"/>
    <x v="1"/>
    <x v="11"/>
    <n v="139"/>
    <n v="1"/>
    <x v="1"/>
  </r>
  <r>
    <s v="C3433"/>
    <x v="0"/>
    <x v="0"/>
    <x v="3"/>
    <d v="2024-01-22T00:00:00"/>
    <s v="O7433"/>
    <d v="2024-12-26T00:00:00"/>
    <x v="4"/>
    <x v="3"/>
    <x v="4"/>
    <n v="3"/>
    <n v="318.29000000000002"/>
    <n v="954.87"/>
    <x v="1"/>
    <n v="2"/>
    <d v="2025-06-25T00:00:00"/>
    <n v="495"/>
    <x v="0"/>
    <n v="1"/>
    <d v="2024-12-18T00:00:00"/>
    <x v="1"/>
    <x v="1"/>
    <x v="11"/>
    <n v="520"/>
    <n v="1"/>
    <x v="1"/>
  </r>
  <r>
    <s v="C1682"/>
    <x v="0"/>
    <x v="1"/>
    <x v="1"/>
    <d v="2023-10-30T00:00:00"/>
    <s v="O5682"/>
    <d v="2024-12-26T00:00:00"/>
    <x v="3"/>
    <x v="1"/>
    <x v="2"/>
    <n v="2"/>
    <n v="719.65"/>
    <n v="1439.3"/>
    <x v="2"/>
    <n v="36"/>
    <d v="2024-10-10T00:00:00"/>
    <n v="318"/>
    <x v="1"/>
    <n v="2"/>
    <d v="2025-09-06T00:00:00"/>
    <x v="1"/>
    <x v="1"/>
    <x v="11"/>
    <n v="346"/>
    <n v="0"/>
    <x v="1"/>
  </r>
  <r>
    <s v="C3278"/>
    <x v="0"/>
    <x v="0"/>
    <x v="1"/>
    <d v="2025-01-28T00:00:00"/>
    <s v="O7278"/>
    <d v="2024-12-26T00:00:00"/>
    <x v="3"/>
    <x v="2"/>
    <x v="3"/>
    <n v="5"/>
    <n v="222.15"/>
    <n v="1110.75"/>
    <x v="2"/>
    <n v="40"/>
    <d v="2025-03-01T00:00:00"/>
    <n v="383"/>
    <x v="1"/>
    <n v="1"/>
    <d v="2024-06-10T00:00:00"/>
    <x v="1"/>
    <x v="1"/>
    <x v="11"/>
    <n v="32"/>
    <n v="0"/>
    <x v="1"/>
  </r>
  <r>
    <s v="C3683"/>
    <x v="1"/>
    <x v="0"/>
    <x v="1"/>
    <d v="2024-05-24T00:00:00"/>
    <s v="O7683"/>
    <d v="2024-12-26T00:00:00"/>
    <x v="0"/>
    <x v="4"/>
    <x v="0"/>
    <n v="5"/>
    <n v="107.58399999999999"/>
    <n v="537.91999999999996"/>
    <x v="1"/>
    <n v="44"/>
    <d v="2024-11-22T00:00:00"/>
    <n v="308"/>
    <x v="0"/>
    <n v="2"/>
    <d v="2025-01-24T00:00:00"/>
    <x v="0"/>
    <x v="1"/>
    <x v="11"/>
    <n v="182"/>
    <n v="1"/>
    <x v="1"/>
  </r>
  <r>
    <s v="C3746"/>
    <x v="2"/>
    <x v="2"/>
    <x v="2"/>
    <d v="2025-07-31T00:00:00"/>
    <s v="O7746"/>
    <d v="2024-12-26T00:00:00"/>
    <x v="2"/>
    <x v="3"/>
    <x v="4"/>
    <n v="5"/>
    <n v="137.75399999999999"/>
    <n v="688.77"/>
    <x v="0"/>
    <n v="5"/>
    <d v="2024-11-14T00:00:00"/>
    <n v="199"/>
    <x v="0"/>
    <n v="2"/>
    <d v="2024-05-11T00:00:00"/>
    <x v="1"/>
    <x v="1"/>
    <x v="11"/>
    <n v="-259"/>
    <n v="1"/>
    <x v="1"/>
  </r>
  <r>
    <s v="C3846"/>
    <x v="2"/>
    <x v="1"/>
    <x v="2"/>
    <d v="2023-12-20T00:00:00"/>
    <s v="O7846"/>
    <d v="2024-12-27T00:00:00"/>
    <x v="2"/>
    <x v="2"/>
    <x v="3"/>
    <n v="1"/>
    <n v="638"/>
    <n v="638"/>
    <x v="1"/>
    <n v="1"/>
    <d v="2025-10-08T00:00:00"/>
    <n v="103"/>
    <x v="1"/>
    <n v="3"/>
    <d v="2024-10-19T00:00:00"/>
    <x v="1"/>
    <x v="2"/>
    <x v="11"/>
    <n v="658"/>
    <n v="0"/>
    <x v="1"/>
  </r>
  <r>
    <s v="C5602"/>
    <x v="0"/>
    <x v="1"/>
    <x v="2"/>
    <d v="2024-02-03T00:00:00"/>
    <s v="O9602"/>
    <d v="2024-12-27T00:00:00"/>
    <x v="3"/>
    <x v="0"/>
    <x v="0"/>
    <n v="2"/>
    <n v="117.28"/>
    <n v="234.56"/>
    <x v="2"/>
    <n v="42"/>
    <d v="2024-07-10T00:00:00"/>
    <n v="456"/>
    <x v="1"/>
    <n v="2"/>
    <d v="2025-08-19T00:00:00"/>
    <x v="2"/>
    <x v="2"/>
    <x v="11"/>
    <n v="158"/>
    <n v="0"/>
    <x v="1"/>
  </r>
  <r>
    <s v="C5369"/>
    <x v="1"/>
    <x v="2"/>
    <x v="4"/>
    <d v="2025-03-21T00:00:00"/>
    <s v="O9369"/>
    <d v="2024-12-27T00:00:00"/>
    <x v="3"/>
    <x v="1"/>
    <x v="0"/>
    <n v="2"/>
    <n v="713.86500000000001"/>
    <n v="1427.73"/>
    <x v="0"/>
    <n v="27"/>
    <d v="2024-09-30T00:00:00"/>
    <n v="56"/>
    <x v="0"/>
    <n v="5"/>
    <d v="2024-12-16T00:00:00"/>
    <x v="0"/>
    <x v="2"/>
    <x v="11"/>
    <n v="-172"/>
    <n v="1"/>
    <x v="1"/>
  </r>
  <r>
    <s v="C5483"/>
    <x v="0"/>
    <x v="0"/>
    <x v="2"/>
    <d v="2023-09-29T00:00:00"/>
    <s v="O9483"/>
    <d v="2024-12-27T00:00:00"/>
    <x v="3"/>
    <x v="3"/>
    <x v="2"/>
    <n v="4"/>
    <n v="114.93"/>
    <n v="459.72"/>
    <x v="1"/>
    <n v="29"/>
    <d v="2024-11-16T00:00:00"/>
    <n v="137"/>
    <x v="0"/>
    <n v="3"/>
    <d v="2024-11-21T00:00:00"/>
    <x v="2"/>
    <x v="2"/>
    <x v="11"/>
    <n v="414"/>
    <n v="1"/>
    <x v="1"/>
  </r>
  <r>
    <s v="C5570"/>
    <x v="2"/>
    <x v="1"/>
    <x v="4"/>
    <d v="2023-12-27T00:00:00"/>
    <s v="O9570"/>
    <d v="2024-12-27T00:00:00"/>
    <x v="3"/>
    <x v="2"/>
    <x v="3"/>
    <n v="2"/>
    <n v="248.95500000000001"/>
    <n v="497.91"/>
    <x v="1"/>
    <n v="31"/>
    <d v="2025-03-29T00:00:00"/>
    <n v="228"/>
    <x v="0"/>
    <n v="3"/>
    <d v="2025-04-22T00:00:00"/>
    <x v="0"/>
    <x v="2"/>
    <x v="11"/>
    <n v="458"/>
    <n v="1"/>
    <x v="1"/>
  </r>
  <r>
    <s v="C3495"/>
    <x v="0"/>
    <x v="0"/>
    <x v="0"/>
    <d v="2023-07-09T00:00:00"/>
    <s v="O7495"/>
    <d v="2024-12-27T00:00:00"/>
    <x v="2"/>
    <x v="4"/>
    <x v="4"/>
    <n v="2"/>
    <n v="447.96"/>
    <n v="895.92"/>
    <x v="0"/>
    <n v="47"/>
    <d v="2025-01-18T00:00:00"/>
    <n v="454"/>
    <x v="0"/>
    <n v="4"/>
    <d v="2025-04-03T00:00:00"/>
    <x v="1"/>
    <x v="2"/>
    <x v="11"/>
    <n v="559"/>
    <n v="1"/>
    <x v="1"/>
  </r>
  <r>
    <s v="C5174"/>
    <x v="2"/>
    <x v="0"/>
    <x v="0"/>
    <d v="2025-07-18T00:00:00"/>
    <s v="O9174"/>
    <d v="2024-12-27T00:00:00"/>
    <x v="4"/>
    <x v="2"/>
    <x v="4"/>
    <n v="4"/>
    <n v="193.11750000000001"/>
    <n v="772.47"/>
    <x v="2"/>
    <n v="45"/>
    <d v="2025-03-03T00:00:00"/>
    <n v="15"/>
    <x v="1"/>
    <n v="2"/>
    <d v="2025-04-07T00:00:00"/>
    <x v="1"/>
    <x v="2"/>
    <x v="11"/>
    <n v="-137"/>
    <n v="0"/>
    <x v="1"/>
  </r>
  <r>
    <s v="C5800"/>
    <x v="2"/>
    <x v="2"/>
    <x v="4"/>
    <d v="2024-12-05T00:00:00"/>
    <s v="O9800"/>
    <d v="2024-12-27T00:00:00"/>
    <x v="0"/>
    <x v="3"/>
    <x v="1"/>
    <n v="3"/>
    <n v="88.646666666666661"/>
    <n v="265.94"/>
    <x v="0"/>
    <n v="4"/>
    <d v="2024-01-12T00:00:00"/>
    <n v="348"/>
    <x v="0"/>
    <n v="4"/>
    <d v="2025-10-05T00:00:00"/>
    <x v="2"/>
    <x v="2"/>
    <x v="11"/>
    <n v="-328"/>
    <n v="1"/>
    <x v="1"/>
  </r>
  <r>
    <s v="C3684"/>
    <x v="0"/>
    <x v="2"/>
    <x v="3"/>
    <d v="2025-03-17T00:00:00"/>
    <s v="O7684"/>
    <d v="2024-12-27T00:00:00"/>
    <x v="0"/>
    <x v="3"/>
    <x v="2"/>
    <n v="5"/>
    <n v="209.14600000000002"/>
    <n v="1045.73"/>
    <x v="1"/>
    <n v="1"/>
    <d v="2025-07-16T00:00:00"/>
    <n v="430"/>
    <x v="1"/>
    <n v="2"/>
    <d v="2025-07-18T00:00:00"/>
    <x v="1"/>
    <x v="2"/>
    <x v="11"/>
    <n v="121"/>
    <n v="0"/>
    <x v="1"/>
  </r>
  <r>
    <s v="C1427"/>
    <x v="2"/>
    <x v="1"/>
    <x v="1"/>
    <d v="2023-05-12T00:00:00"/>
    <s v="O5427"/>
    <d v="2024-12-27T00:00:00"/>
    <x v="0"/>
    <x v="3"/>
    <x v="2"/>
    <n v="2"/>
    <n v="116.24"/>
    <n v="232.48"/>
    <x v="1"/>
    <n v="24"/>
    <d v="2024-08-24T00:00:00"/>
    <n v="7"/>
    <x v="1"/>
    <n v="2"/>
    <d v="2024-10-31T00:00:00"/>
    <x v="1"/>
    <x v="2"/>
    <x v="11"/>
    <n v="470"/>
    <n v="0"/>
    <x v="1"/>
  </r>
  <r>
    <s v="C3939"/>
    <x v="2"/>
    <x v="2"/>
    <x v="1"/>
    <d v="2025-02-03T00:00:00"/>
    <s v="O7939"/>
    <d v="2024-12-27T00:00:00"/>
    <x v="1"/>
    <x v="1"/>
    <x v="0"/>
    <n v="5"/>
    <n v="202.67599999999999"/>
    <n v="1013.38"/>
    <x v="0"/>
    <n v="12"/>
    <d v="2024-10-28T00:00:00"/>
    <n v="69"/>
    <x v="0"/>
    <n v="3"/>
    <d v="2024-11-21T00:00:00"/>
    <x v="0"/>
    <x v="2"/>
    <x v="11"/>
    <n v="-98"/>
    <n v="1"/>
    <x v="1"/>
  </r>
  <r>
    <s v="C6426"/>
    <x v="2"/>
    <x v="2"/>
    <x v="4"/>
    <d v="2025-05-02T00:00:00"/>
    <s v="O10426"/>
    <d v="2024-12-27T00:00:00"/>
    <x v="1"/>
    <x v="2"/>
    <x v="1"/>
    <n v="4"/>
    <n v="341.69"/>
    <n v="1366.76"/>
    <x v="0"/>
    <n v="3"/>
    <d v="2025-05-30T00:00:00"/>
    <n v="11"/>
    <x v="0"/>
    <n v="1"/>
    <d v="2025-01-26T00:00:00"/>
    <x v="2"/>
    <x v="2"/>
    <x v="11"/>
    <n v="28"/>
    <n v="1"/>
    <x v="1"/>
  </r>
  <r>
    <s v="C6206"/>
    <x v="1"/>
    <x v="1"/>
    <x v="2"/>
    <d v="2024-06-03T00:00:00"/>
    <s v="O10206"/>
    <d v="2024-12-28T00:00:00"/>
    <x v="0"/>
    <x v="1"/>
    <x v="0"/>
    <n v="1"/>
    <n v="243.67"/>
    <n v="243.67"/>
    <x v="2"/>
    <n v="6"/>
    <d v="2024-10-20T00:00:00"/>
    <n v="246"/>
    <x v="1"/>
    <n v="1"/>
    <d v="2025-12-04T00:00:00"/>
    <x v="2"/>
    <x v="3"/>
    <x v="11"/>
    <n v="139"/>
    <n v="0"/>
    <x v="1"/>
  </r>
  <r>
    <s v="C1230"/>
    <x v="2"/>
    <x v="1"/>
    <x v="3"/>
    <d v="2024-07-20T00:00:00"/>
    <s v="O5230"/>
    <d v="2024-12-28T00:00:00"/>
    <x v="0"/>
    <x v="4"/>
    <x v="2"/>
    <n v="3"/>
    <n v="346.55333333333334"/>
    <n v="1039.6600000000001"/>
    <x v="1"/>
    <n v="19"/>
    <d v="2025-08-15T00:00:00"/>
    <n v="56"/>
    <x v="1"/>
    <n v="2"/>
    <d v="2025-05-21T00:00:00"/>
    <x v="0"/>
    <x v="3"/>
    <x v="11"/>
    <n v="391"/>
    <n v="0"/>
    <x v="1"/>
  </r>
  <r>
    <s v="C6390"/>
    <x v="0"/>
    <x v="2"/>
    <x v="2"/>
    <d v="2024-11-03T00:00:00"/>
    <s v="O10390"/>
    <d v="2024-12-28T00:00:00"/>
    <x v="2"/>
    <x v="0"/>
    <x v="4"/>
    <n v="1"/>
    <n v="382.86"/>
    <n v="382.86"/>
    <x v="1"/>
    <n v="34"/>
    <d v="2025-05-14T00:00:00"/>
    <n v="279"/>
    <x v="1"/>
    <n v="1"/>
    <d v="2025-01-05T00:00:00"/>
    <x v="1"/>
    <x v="3"/>
    <x v="11"/>
    <n v="192"/>
    <n v="0"/>
    <x v="1"/>
  </r>
  <r>
    <s v="C2264"/>
    <x v="2"/>
    <x v="2"/>
    <x v="0"/>
    <d v="2025-07-03T00:00:00"/>
    <s v="O6264"/>
    <d v="2024-12-28T00:00:00"/>
    <x v="1"/>
    <x v="0"/>
    <x v="0"/>
    <n v="4"/>
    <n v="306.9425"/>
    <n v="1227.77"/>
    <x v="0"/>
    <n v="35"/>
    <d v="2024-12-24T00:00:00"/>
    <n v="138"/>
    <x v="0"/>
    <n v="2"/>
    <d v="2024-10-10T00:00:00"/>
    <x v="1"/>
    <x v="3"/>
    <x v="11"/>
    <n v="-191"/>
    <n v="1"/>
    <x v="1"/>
  </r>
  <r>
    <s v="C4808"/>
    <x v="0"/>
    <x v="0"/>
    <x v="0"/>
    <d v="2023-12-23T00:00:00"/>
    <s v="O8808"/>
    <d v="2024-12-28T00:00:00"/>
    <x v="3"/>
    <x v="4"/>
    <x v="3"/>
    <n v="5"/>
    <n v="41.963999999999999"/>
    <n v="209.82"/>
    <x v="2"/>
    <n v="19"/>
    <d v="2025-12-04T00:00:00"/>
    <n v="347"/>
    <x v="0"/>
    <n v="3"/>
    <d v="2025-06-18T00:00:00"/>
    <x v="1"/>
    <x v="3"/>
    <x v="11"/>
    <n v="712"/>
    <n v="1"/>
    <x v="1"/>
  </r>
  <r>
    <s v="C5397"/>
    <x v="1"/>
    <x v="2"/>
    <x v="2"/>
    <d v="2023-08-26T00:00:00"/>
    <s v="O9397"/>
    <d v="2024-12-28T00:00:00"/>
    <x v="3"/>
    <x v="4"/>
    <x v="4"/>
    <n v="2"/>
    <n v="122.97499999999999"/>
    <n v="245.95"/>
    <x v="1"/>
    <n v="4"/>
    <d v="2024-11-19T00:00:00"/>
    <n v="373"/>
    <x v="1"/>
    <n v="4"/>
    <d v="2024-09-17T00:00:00"/>
    <x v="1"/>
    <x v="3"/>
    <x v="11"/>
    <n v="451"/>
    <n v="0"/>
    <x v="1"/>
  </r>
  <r>
    <s v="C5639"/>
    <x v="0"/>
    <x v="0"/>
    <x v="4"/>
    <d v="2025-01-03T00:00:00"/>
    <s v="O9639"/>
    <d v="2024-12-28T00:00:00"/>
    <x v="0"/>
    <x v="1"/>
    <x v="0"/>
    <n v="4"/>
    <n v="343.13499999999999"/>
    <n v="1372.54"/>
    <x v="2"/>
    <n v="15"/>
    <d v="2024-12-18T00:00:00"/>
    <n v="337"/>
    <x v="1"/>
    <n v="1"/>
    <d v="2024-11-11T00:00:00"/>
    <x v="0"/>
    <x v="3"/>
    <x v="11"/>
    <n v="-16"/>
    <n v="0"/>
    <x v="1"/>
  </r>
  <r>
    <s v="C1175"/>
    <x v="2"/>
    <x v="0"/>
    <x v="2"/>
    <d v="2023-09-14T00:00:00"/>
    <s v="O5175"/>
    <d v="2024-12-29T00:00:00"/>
    <x v="3"/>
    <x v="0"/>
    <x v="4"/>
    <n v="1"/>
    <n v="239.45"/>
    <n v="239.45"/>
    <x v="1"/>
    <n v="24"/>
    <d v="2024-02-12T00:00:00"/>
    <n v="420"/>
    <x v="0"/>
    <n v="4"/>
    <d v="2024-10-11T00:00:00"/>
    <x v="1"/>
    <x v="4"/>
    <x v="11"/>
    <n v="151"/>
    <n v="1"/>
    <x v="1"/>
  </r>
  <r>
    <s v="C6762"/>
    <x v="1"/>
    <x v="0"/>
    <x v="3"/>
    <d v="2025-12-02T00:00:00"/>
    <s v="O10762"/>
    <d v="2024-12-29T00:00:00"/>
    <x v="0"/>
    <x v="4"/>
    <x v="4"/>
    <n v="1"/>
    <n v="699.04"/>
    <n v="699.04"/>
    <x v="1"/>
    <n v="34"/>
    <d v="2024-12-18T00:00:00"/>
    <n v="497"/>
    <x v="1"/>
    <n v="5"/>
    <d v="2025-07-07T00:00:00"/>
    <x v="0"/>
    <x v="4"/>
    <x v="11"/>
    <n v="-349"/>
    <n v="0"/>
    <x v="1"/>
  </r>
  <r>
    <s v="C4932"/>
    <x v="0"/>
    <x v="1"/>
    <x v="4"/>
    <d v="2025-02-05T00:00:00"/>
    <s v="O8932"/>
    <d v="2024-12-29T00:00:00"/>
    <x v="0"/>
    <x v="4"/>
    <x v="4"/>
    <n v="1"/>
    <n v="634.20000000000005"/>
    <n v="634.20000000000005"/>
    <x v="1"/>
    <n v="10"/>
    <d v="2025-08-04T00:00:00"/>
    <n v="482"/>
    <x v="1"/>
    <n v="4"/>
    <d v="2024-09-26T00:00:00"/>
    <x v="1"/>
    <x v="4"/>
    <x v="11"/>
    <n v="180"/>
    <n v="0"/>
    <x v="1"/>
  </r>
  <r>
    <s v="C3695"/>
    <x v="0"/>
    <x v="2"/>
    <x v="3"/>
    <d v="2024-07-06T00:00:00"/>
    <s v="O7695"/>
    <d v="2024-12-29T00:00:00"/>
    <x v="3"/>
    <x v="3"/>
    <x v="4"/>
    <n v="5"/>
    <n v="157.07599999999999"/>
    <n v="785.38"/>
    <x v="2"/>
    <n v="38"/>
    <d v="2025-09-07T00:00:00"/>
    <n v="124"/>
    <x v="1"/>
    <n v="2"/>
    <d v="2024-09-15T00:00:00"/>
    <x v="1"/>
    <x v="4"/>
    <x v="11"/>
    <n v="428"/>
    <n v="0"/>
    <x v="1"/>
  </r>
  <r>
    <s v="C5377"/>
    <x v="1"/>
    <x v="0"/>
    <x v="2"/>
    <d v="2024-08-15T00:00:00"/>
    <s v="O9377"/>
    <d v="2024-12-29T00:00:00"/>
    <x v="0"/>
    <x v="0"/>
    <x v="3"/>
    <n v="5"/>
    <n v="29.324000000000002"/>
    <n v="146.62"/>
    <x v="1"/>
    <n v="48"/>
    <d v="2025-05-04T00:00:00"/>
    <n v="150"/>
    <x v="1"/>
    <n v="3"/>
    <d v="2024-11-30T00:00:00"/>
    <x v="0"/>
    <x v="4"/>
    <x v="11"/>
    <n v="262"/>
    <n v="0"/>
    <x v="1"/>
  </r>
  <r>
    <s v="C1579"/>
    <x v="1"/>
    <x v="1"/>
    <x v="1"/>
    <d v="2025-10-08T00:00:00"/>
    <s v="O5579"/>
    <d v="2024-12-29T00:00:00"/>
    <x v="3"/>
    <x v="1"/>
    <x v="3"/>
    <n v="2"/>
    <n v="571.44000000000005"/>
    <n v="1142.8800000000001"/>
    <x v="2"/>
    <n v="20"/>
    <d v="2025-01-21T00:00:00"/>
    <n v="349"/>
    <x v="1"/>
    <n v="5"/>
    <d v="2024-12-15T00:00:00"/>
    <x v="1"/>
    <x v="4"/>
    <x v="11"/>
    <n v="-260"/>
    <n v="0"/>
    <x v="1"/>
  </r>
  <r>
    <s v="C4880"/>
    <x v="2"/>
    <x v="0"/>
    <x v="1"/>
    <d v="2024-12-14T00:00:00"/>
    <s v="O8880"/>
    <d v="2024-12-29T00:00:00"/>
    <x v="4"/>
    <x v="1"/>
    <x v="2"/>
    <n v="1"/>
    <n v="911.65"/>
    <n v="911.65"/>
    <x v="2"/>
    <n v="40"/>
    <d v="2025-03-25T00:00:00"/>
    <n v="7"/>
    <x v="0"/>
    <n v="1"/>
    <d v="2024-09-28T00:00:00"/>
    <x v="0"/>
    <x v="4"/>
    <x v="11"/>
    <n v="101"/>
    <n v="1"/>
    <x v="1"/>
  </r>
  <r>
    <s v="C2133"/>
    <x v="2"/>
    <x v="0"/>
    <x v="0"/>
    <d v="2024-11-03T00:00:00"/>
    <s v="O6133"/>
    <d v="2024-12-29T00:00:00"/>
    <x v="3"/>
    <x v="2"/>
    <x v="1"/>
    <n v="1"/>
    <n v="252.51"/>
    <n v="252.51"/>
    <x v="0"/>
    <n v="15"/>
    <d v="2025-05-28T00:00:00"/>
    <n v="214"/>
    <x v="1"/>
    <n v="3"/>
    <d v="2024-09-24T00:00:00"/>
    <x v="2"/>
    <x v="4"/>
    <x v="11"/>
    <n v="206"/>
    <n v="0"/>
    <x v="1"/>
  </r>
  <r>
    <s v="C5507"/>
    <x v="2"/>
    <x v="0"/>
    <x v="0"/>
    <d v="2024-03-03T00:00:00"/>
    <s v="O9507"/>
    <d v="2024-12-29T00:00:00"/>
    <x v="0"/>
    <x v="0"/>
    <x v="3"/>
    <n v="1"/>
    <n v="1238.3699999999999"/>
    <n v="1238.3699999999999"/>
    <x v="1"/>
    <n v="6"/>
    <d v="2025-10-07T00:00:00"/>
    <n v="40"/>
    <x v="1"/>
    <n v="5"/>
    <d v="2025-06-28T00:00:00"/>
    <x v="0"/>
    <x v="4"/>
    <x v="11"/>
    <n v="583"/>
    <n v="0"/>
    <x v="1"/>
  </r>
  <r>
    <s v="C5358"/>
    <x v="0"/>
    <x v="2"/>
    <x v="0"/>
    <d v="2024-02-17T00:00:00"/>
    <s v="O9358"/>
    <d v="2024-12-29T00:00:00"/>
    <x v="3"/>
    <x v="2"/>
    <x v="3"/>
    <n v="4"/>
    <n v="275.50749999999999"/>
    <n v="1102.03"/>
    <x v="1"/>
    <n v="10"/>
    <d v="2024-10-10T00:00:00"/>
    <n v="356"/>
    <x v="1"/>
    <n v="3"/>
    <d v="2024-09-26T00:00:00"/>
    <x v="2"/>
    <x v="4"/>
    <x v="11"/>
    <n v="236"/>
    <n v="0"/>
    <x v="1"/>
  </r>
  <r>
    <s v="C5464"/>
    <x v="1"/>
    <x v="0"/>
    <x v="0"/>
    <d v="2024-05-26T00:00:00"/>
    <s v="O9464"/>
    <d v="2024-12-29T00:00:00"/>
    <x v="0"/>
    <x v="1"/>
    <x v="3"/>
    <n v="3"/>
    <n v="108.44"/>
    <n v="325.32"/>
    <x v="0"/>
    <n v="22"/>
    <d v="2025-02-07T00:00:00"/>
    <n v="23"/>
    <x v="0"/>
    <n v="2"/>
    <d v="2025-07-28T00:00:00"/>
    <x v="2"/>
    <x v="4"/>
    <x v="11"/>
    <n v="257"/>
    <n v="1"/>
    <x v="1"/>
  </r>
  <r>
    <s v="C6129"/>
    <x v="0"/>
    <x v="1"/>
    <x v="4"/>
    <d v="2023-09-09T00:00:00"/>
    <s v="O10129"/>
    <d v="2024-12-29T00:00:00"/>
    <x v="1"/>
    <x v="2"/>
    <x v="0"/>
    <n v="3"/>
    <n v="106.02666666666666"/>
    <n v="318.08"/>
    <x v="1"/>
    <n v="35"/>
    <d v="2025-04-08T00:00:00"/>
    <n v="447"/>
    <x v="0"/>
    <n v="5"/>
    <d v="2024-11-18T00:00:00"/>
    <x v="1"/>
    <x v="4"/>
    <x v="11"/>
    <n v="577"/>
    <n v="1"/>
    <x v="1"/>
  </r>
  <r>
    <s v="C3871"/>
    <x v="2"/>
    <x v="0"/>
    <x v="0"/>
    <d v="2024-11-17T00:00:00"/>
    <s v="O7871"/>
    <d v="2024-12-29T00:00:00"/>
    <x v="1"/>
    <x v="1"/>
    <x v="1"/>
    <n v="5"/>
    <n v="54.682000000000002"/>
    <n v="273.41000000000003"/>
    <x v="0"/>
    <n v="21"/>
    <d v="2025-04-21T00:00:00"/>
    <n v="222"/>
    <x v="1"/>
    <n v="2"/>
    <d v="2025-08-02T00:00:00"/>
    <x v="1"/>
    <x v="4"/>
    <x v="11"/>
    <n v="155"/>
    <n v="0"/>
    <x v="1"/>
  </r>
  <r>
    <s v="C2497"/>
    <x v="2"/>
    <x v="1"/>
    <x v="0"/>
    <d v="2023-05-10T00:00:00"/>
    <s v="O6497"/>
    <d v="2024-12-30T00:00:00"/>
    <x v="2"/>
    <x v="3"/>
    <x v="2"/>
    <n v="2"/>
    <n v="386.42500000000001"/>
    <n v="772.85"/>
    <x v="1"/>
    <n v="28"/>
    <d v="2025-01-06T00:00:00"/>
    <n v="393"/>
    <x v="0"/>
    <n v="3"/>
    <d v="2025-10-06T00:00:00"/>
    <x v="0"/>
    <x v="5"/>
    <x v="11"/>
    <n v="607"/>
    <n v="1"/>
    <x v="1"/>
  </r>
  <r>
    <s v="C4558"/>
    <x v="1"/>
    <x v="0"/>
    <x v="4"/>
    <d v="2023-08-09T00:00:00"/>
    <s v="O8558"/>
    <d v="2024-12-30T00:00:00"/>
    <x v="1"/>
    <x v="4"/>
    <x v="0"/>
    <n v="2"/>
    <n v="644.30499999999995"/>
    <n v="1288.6099999999999"/>
    <x v="0"/>
    <n v="6"/>
    <d v="2024-11-26T00:00:00"/>
    <n v="290"/>
    <x v="1"/>
    <n v="1"/>
    <d v="2024-08-12T00:00:00"/>
    <x v="0"/>
    <x v="5"/>
    <x v="11"/>
    <n v="475"/>
    <n v="0"/>
    <x v="1"/>
  </r>
  <r>
    <s v="C3383"/>
    <x v="0"/>
    <x v="1"/>
    <x v="3"/>
    <d v="2024-10-08T00:00:00"/>
    <s v="O7383"/>
    <d v="2024-12-30T00:00:00"/>
    <x v="1"/>
    <x v="3"/>
    <x v="2"/>
    <n v="4"/>
    <n v="348.26"/>
    <n v="1393.04"/>
    <x v="1"/>
    <n v="36"/>
    <d v="2025-02-03T00:00:00"/>
    <n v="6"/>
    <x v="0"/>
    <n v="3"/>
    <d v="2024-04-10T00:00:00"/>
    <x v="1"/>
    <x v="5"/>
    <x v="11"/>
    <n v="118"/>
    <n v="1"/>
    <x v="1"/>
  </r>
  <r>
    <s v="C2564"/>
    <x v="1"/>
    <x v="2"/>
    <x v="2"/>
    <d v="2025-06-07T00:00:00"/>
    <s v="O6564"/>
    <d v="2024-12-30T00:00:00"/>
    <x v="3"/>
    <x v="3"/>
    <x v="4"/>
    <n v="1"/>
    <n v="941.57"/>
    <n v="941.57"/>
    <x v="1"/>
    <n v="18"/>
    <d v="2024-09-11T00:00:00"/>
    <n v="439"/>
    <x v="1"/>
    <n v="4"/>
    <d v="2024-01-11T00:00:00"/>
    <x v="0"/>
    <x v="5"/>
    <x v="11"/>
    <n v="-269"/>
    <n v="0"/>
    <x v="1"/>
  </r>
  <r>
    <s v="C1791"/>
    <x v="0"/>
    <x v="1"/>
    <x v="2"/>
    <d v="2024-01-24T00:00:00"/>
    <s v="O5791"/>
    <d v="2024-12-30T00:00:00"/>
    <x v="3"/>
    <x v="0"/>
    <x v="4"/>
    <n v="1"/>
    <n v="931.82"/>
    <n v="931.82"/>
    <x v="0"/>
    <n v="28"/>
    <d v="2025-08-04T00:00:00"/>
    <n v="207"/>
    <x v="1"/>
    <n v="2"/>
    <d v="2024-10-15T00:00:00"/>
    <x v="2"/>
    <x v="5"/>
    <x v="11"/>
    <n v="558"/>
    <n v="0"/>
    <x v="1"/>
  </r>
  <r>
    <s v="C1717"/>
    <x v="2"/>
    <x v="1"/>
    <x v="1"/>
    <d v="2025-11-01T00:00:00"/>
    <s v="O5717"/>
    <d v="2024-12-30T00:00:00"/>
    <x v="4"/>
    <x v="0"/>
    <x v="0"/>
    <n v="3"/>
    <n v="238.90666666666667"/>
    <n v="716.72"/>
    <x v="1"/>
    <n v="14"/>
    <d v="2024-10-10T00:00:00"/>
    <n v="271"/>
    <x v="1"/>
    <n v="1"/>
    <d v="2024-07-09T00:00:00"/>
    <x v="0"/>
    <x v="5"/>
    <x v="11"/>
    <n v="-387"/>
    <n v="0"/>
    <x v="1"/>
  </r>
  <r>
    <s v="C5752"/>
    <x v="0"/>
    <x v="1"/>
    <x v="0"/>
    <d v="2024-06-25T00:00:00"/>
    <s v="O9752"/>
    <d v="2024-12-30T00:00:00"/>
    <x v="2"/>
    <x v="3"/>
    <x v="4"/>
    <n v="4"/>
    <n v="221.08500000000001"/>
    <n v="884.34"/>
    <x v="0"/>
    <n v="48"/>
    <d v="2024-12-15T00:00:00"/>
    <n v="149"/>
    <x v="1"/>
    <n v="1"/>
    <d v="2025-12-04T00:00:00"/>
    <x v="2"/>
    <x v="5"/>
    <x v="11"/>
    <n v="173"/>
    <n v="0"/>
    <x v="1"/>
  </r>
  <r>
    <s v="C5183"/>
    <x v="2"/>
    <x v="0"/>
    <x v="3"/>
    <d v="2024-01-05T00:00:00"/>
    <s v="O9183"/>
    <d v="2024-12-30T00:00:00"/>
    <x v="1"/>
    <x v="3"/>
    <x v="3"/>
    <n v="2"/>
    <n v="97.864999999999995"/>
    <n v="195.73"/>
    <x v="2"/>
    <n v="30"/>
    <d v="2025-07-30T00:00:00"/>
    <n v="465"/>
    <x v="1"/>
    <n v="2"/>
    <d v="2025-07-01T00:00:00"/>
    <x v="2"/>
    <x v="5"/>
    <x v="11"/>
    <n v="572"/>
    <n v="0"/>
    <x v="1"/>
  </r>
  <r>
    <s v="C4585"/>
    <x v="1"/>
    <x v="0"/>
    <x v="3"/>
    <d v="2023-12-27T00:00:00"/>
    <s v="O8585"/>
    <d v="2024-12-31T00:00:00"/>
    <x v="3"/>
    <x v="1"/>
    <x v="0"/>
    <n v="4"/>
    <n v="242.51"/>
    <n v="970.04"/>
    <x v="1"/>
    <n v="19"/>
    <d v="2025-01-23T00:00:00"/>
    <n v="404"/>
    <x v="0"/>
    <n v="5"/>
    <d v="2024-12-15T00:00:00"/>
    <x v="0"/>
    <x v="6"/>
    <x v="11"/>
    <n v="393"/>
    <n v="1"/>
    <x v="1"/>
  </r>
  <r>
    <s v="C1463"/>
    <x v="2"/>
    <x v="1"/>
    <x v="3"/>
    <d v="2024-11-05T00:00:00"/>
    <s v="O5463"/>
    <d v="2024-12-31T00:00:00"/>
    <x v="0"/>
    <x v="3"/>
    <x v="0"/>
    <n v="1"/>
    <n v="1238.3"/>
    <n v="1238.3"/>
    <x v="1"/>
    <n v="22"/>
    <d v="2024-10-29T00:00:00"/>
    <n v="97"/>
    <x v="0"/>
    <n v="3"/>
    <d v="2024-09-26T00:00:00"/>
    <x v="2"/>
    <x v="6"/>
    <x v="11"/>
    <n v="-7"/>
    <n v="1"/>
    <x v="1"/>
  </r>
  <r>
    <s v="C5542"/>
    <x v="2"/>
    <x v="2"/>
    <x v="4"/>
    <d v="2024-08-05T00:00:00"/>
    <s v="O9542"/>
    <d v="2024-12-31T00:00:00"/>
    <x v="1"/>
    <x v="3"/>
    <x v="2"/>
    <n v="5"/>
    <n v="223.36399999999998"/>
    <n v="1116.82"/>
    <x v="0"/>
    <n v="43"/>
    <d v="2024-10-23T00:00:00"/>
    <n v="332"/>
    <x v="0"/>
    <n v="3"/>
    <d v="2024-11-26T00:00:00"/>
    <x v="1"/>
    <x v="6"/>
    <x v="11"/>
    <n v="79"/>
    <n v="1"/>
    <x v="1"/>
  </r>
  <r>
    <s v="C1880"/>
    <x v="0"/>
    <x v="1"/>
    <x v="1"/>
    <d v="2023-08-10T00:00:00"/>
    <s v="O5880"/>
    <d v="2024-12-31T00:00:00"/>
    <x v="0"/>
    <x v="4"/>
    <x v="1"/>
    <n v="4"/>
    <n v="203.125"/>
    <n v="812.5"/>
    <x v="0"/>
    <n v="44"/>
    <d v="2024-10-13T00:00:00"/>
    <n v="89"/>
    <x v="1"/>
    <n v="1"/>
    <d v="2025-08-06T00:00:00"/>
    <x v="0"/>
    <x v="6"/>
    <x v="11"/>
    <n v="430"/>
    <n v="0"/>
    <x v="1"/>
  </r>
  <r>
    <s v="C1535"/>
    <x v="1"/>
    <x v="1"/>
    <x v="2"/>
    <d v="2024-01-09T00:00:00"/>
    <s v="O5535"/>
    <d v="2024-12-31T00:00:00"/>
    <x v="1"/>
    <x v="1"/>
    <x v="4"/>
    <n v="5"/>
    <n v="102.19199999999999"/>
    <n v="510.96"/>
    <x v="0"/>
    <n v="3"/>
    <d v="2024-01-10T00:00:00"/>
    <n v="308"/>
    <x v="1"/>
    <n v="2"/>
    <d v="2025-04-28T00:00:00"/>
    <x v="1"/>
    <x v="6"/>
    <x v="11"/>
    <n v="1"/>
    <n v="0"/>
    <x v="1"/>
  </r>
  <r>
    <s v="C3414"/>
    <x v="2"/>
    <x v="2"/>
    <x v="0"/>
    <d v="2024-01-06T00:00:00"/>
    <s v="O7414"/>
    <d v="2024-12-31T00:00:00"/>
    <x v="0"/>
    <x v="3"/>
    <x v="0"/>
    <n v="4"/>
    <n v="86.834999999999994"/>
    <n v="347.34"/>
    <x v="1"/>
    <n v="9"/>
    <d v="2025-03-28T00:00:00"/>
    <n v="52"/>
    <x v="0"/>
    <n v="5"/>
    <d v="2025-06-16T00:00:00"/>
    <x v="1"/>
    <x v="6"/>
    <x v="11"/>
    <n v="447"/>
    <n v="1"/>
    <x v="1"/>
  </r>
  <r>
    <s v="C6472"/>
    <x v="0"/>
    <x v="0"/>
    <x v="1"/>
    <d v="2025-04-27T00:00:00"/>
    <s v="O10472"/>
    <d v="2024-12-31T00:00:00"/>
    <x v="3"/>
    <x v="1"/>
    <x v="2"/>
    <n v="2"/>
    <n v="637.255"/>
    <n v="1274.51"/>
    <x v="1"/>
    <n v="14"/>
    <d v="2025-02-01T00:00:00"/>
    <n v="428"/>
    <x v="1"/>
    <n v="5"/>
    <d v="2024-10-12T00:00:00"/>
    <x v="0"/>
    <x v="6"/>
    <x v="11"/>
    <n v="-85"/>
    <n v="0"/>
    <x v="1"/>
  </r>
  <r>
    <s v="C5375"/>
    <x v="1"/>
    <x v="1"/>
    <x v="0"/>
    <d v="2025-05-20T00:00:00"/>
    <s v="O9375"/>
    <d v="2024-12-31T00:00:00"/>
    <x v="1"/>
    <x v="0"/>
    <x v="0"/>
    <n v="1"/>
    <n v="1379.87"/>
    <n v="1379.87"/>
    <x v="2"/>
    <n v="29"/>
    <d v="2025-01-05T00:00:00"/>
    <n v="55"/>
    <x v="0"/>
    <n v="3"/>
    <d v="2025-04-20T00:00:00"/>
    <x v="1"/>
    <x v="6"/>
    <x v="11"/>
    <n v="-135"/>
    <n v="1"/>
    <x v="1"/>
  </r>
  <r>
    <s v="C5721"/>
    <x v="1"/>
    <x v="2"/>
    <x v="1"/>
    <d v="2024-07-03T00:00:00"/>
    <s v="O9721"/>
    <d v="2025-01-01T00:00:00"/>
    <x v="2"/>
    <x v="0"/>
    <x v="2"/>
    <n v="3"/>
    <n v="173.13666666666666"/>
    <n v="519.41"/>
    <x v="2"/>
    <n v="43"/>
    <d v="2025-08-01T00:00:00"/>
    <n v="316"/>
    <x v="1"/>
    <n v="3"/>
    <d v="2024-08-22T00:00:00"/>
    <x v="2"/>
    <x v="0"/>
    <x v="1"/>
    <n v="394"/>
    <n v="0"/>
    <x v="2"/>
  </r>
  <r>
    <s v="C4602"/>
    <x v="2"/>
    <x v="1"/>
    <x v="0"/>
    <d v="2025-05-13T00:00:00"/>
    <s v="O8602"/>
    <d v="2025-01-01T00:00:00"/>
    <x v="4"/>
    <x v="4"/>
    <x v="1"/>
    <n v="3"/>
    <n v="451.39000000000004"/>
    <n v="1354.17"/>
    <x v="1"/>
    <n v="22"/>
    <d v="2025-04-28T00:00:00"/>
    <n v="196"/>
    <x v="0"/>
    <n v="4"/>
    <d v="2025-03-13T00:00:00"/>
    <x v="0"/>
    <x v="0"/>
    <x v="1"/>
    <n v="-15"/>
    <n v="1"/>
    <x v="2"/>
  </r>
  <r>
    <s v="C1828"/>
    <x v="2"/>
    <x v="1"/>
    <x v="4"/>
    <d v="2024-06-12T00:00:00"/>
    <s v="O5828"/>
    <d v="2025-01-01T00:00:00"/>
    <x v="3"/>
    <x v="4"/>
    <x v="1"/>
    <n v="4"/>
    <n v="147.54"/>
    <n v="590.16"/>
    <x v="1"/>
    <n v="38"/>
    <d v="2025-07-06T00:00:00"/>
    <n v="307"/>
    <x v="1"/>
    <n v="1"/>
    <d v="2024-12-14T00:00:00"/>
    <x v="1"/>
    <x v="0"/>
    <x v="1"/>
    <n v="389"/>
    <n v="0"/>
    <x v="2"/>
  </r>
  <r>
    <s v="C5078"/>
    <x v="2"/>
    <x v="2"/>
    <x v="3"/>
    <d v="2024-04-21T00:00:00"/>
    <s v="O9078"/>
    <d v="2025-01-01T00:00:00"/>
    <x v="4"/>
    <x v="4"/>
    <x v="2"/>
    <n v="2"/>
    <n v="98.93"/>
    <n v="197.86"/>
    <x v="1"/>
    <n v="25"/>
    <d v="2025-09-08T00:00:00"/>
    <n v="443"/>
    <x v="0"/>
    <n v="5"/>
    <d v="2024-10-10T00:00:00"/>
    <x v="0"/>
    <x v="0"/>
    <x v="1"/>
    <n v="505"/>
    <n v="1"/>
    <x v="2"/>
  </r>
  <r>
    <s v="C3349"/>
    <x v="0"/>
    <x v="1"/>
    <x v="2"/>
    <d v="2024-01-24T00:00:00"/>
    <s v="O7349"/>
    <d v="2025-01-01T00:00:00"/>
    <x v="0"/>
    <x v="4"/>
    <x v="0"/>
    <n v="4"/>
    <n v="114.27249999999999"/>
    <n v="457.09"/>
    <x v="0"/>
    <n v="50"/>
    <d v="2024-03-11T00:00:00"/>
    <n v="435"/>
    <x v="1"/>
    <n v="3"/>
    <d v="2024-10-30T00:00:00"/>
    <x v="1"/>
    <x v="0"/>
    <x v="1"/>
    <n v="47"/>
    <n v="0"/>
    <x v="2"/>
  </r>
  <r>
    <s v="C2346"/>
    <x v="2"/>
    <x v="2"/>
    <x v="0"/>
    <d v="2025-06-18T00:00:00"/>
    <s v="O6346"/>
    <d v="2025-01-01T00:00:00"/>
    <x v="3"/>
    <x v="4"/>
    <x v="2"/>
    <n v="3"/>
    <n v="108.08333333333333"/>
    <n v="324.25"/>
    <x v="2"/>
    <n v="43"/>
    <d v="2024-10-18T00:00:00"/>
    <n v="477"/>
    <x v="1"/>
    <n v="3"/>
    <d v="2024-08-23T00:00:00"/>
    <x v="1"/>
    <x v="0"/>
    <x v="1"/>
    <n v="-243"/>
    <n v="0"/>
    <x v="2"/>
  </r>
  <r>
    <s v="C4099"/>
    <x v="2"/>
    <x v="1"/>
    <x v="2"/>
    <d v="2025-02-14T00:00:00"/>
    <s v="O8099"/>
    <d v="2025-01-01T00:00:00"/>
    <x v="1"/>
    <x v="3"/>
    <x v="2"/>
    <n v="3"/>
    <n v="116.46333333333332"/>
    <n v="349.39"/>
    <x v="0"/>
    <n v="9"/>
    <d v="2025-07-07T00:00:00"/>
    <n v="115"/>
    <x v="1"/>
    <n v="4"/>
    <d v="2025-06-15T00:00:00"/>
    <x v="1"/>
    <x v="0"/>
    <x v="1"/>
    <n v="143"/>
    <n v="0"/>
    <x v="2"/>
  </r>
  <r>
    <s v="C2983"/>
    <x v="1"/>
    <x v="1"/>
    <x v="3"/>
    <d v="2024-05-08T00:00:00"/>
    <s v="O6983"/>
    <d v="2025-01-01T00:00:00"/>
    <x v="4"/>
    <x v="0"/>
    <x v="3"/>
    <n v="2"/>
    <n v="246.18"/>
    <n v="492.36"/>
    <x v="1"/>
    <n v="48"/>
    <d v="2025-04-18T00:00:00"/>
    <n v="225"/>
    <x v="1"/>
    <n v="3"/>
    <d v="2025-02-13T00:00:00"/>
    <x v="0"/>
    <x v="0"/>
    <x v="1"/>
    <n v="345"/>
    <n v="0"/>
    <x v="2"/>
  </r>
  <r>
    <s v="C3881"/>
    <x v="1"/>
    <x v="2"/>
    <x v="1"/>
    <d v="2023-11-29T00:00:00"/>
    <s v="O7881"/>
    <d v="2025-02-01T00:00:00"/>
    <x v="3"/>
    <x v="4"/>
    <x v="3"/>
    <n v="2"/>
    <n v="595.49"/>
    <n v="1190.98"/>
    <x v="1"/>
    <n v="29"/>
    <d v="2025-02-05T00:00:00"/>
    <n v="495"/>
    <x v="1"/>
    <n v="5"/>
    <d v="2025-08-14T00:00:00"/>
    <x v="2"/>
    <x v="3"/>
    <x v="2"/>
    <n v="434"/>
    <n v="0"/>
    <x v="2"/>
  </r>
  <r>
    <s v="C5152"/>
    <x v="1"/>
    <x v="1"/>
    <x v="2"/>
    <d v="2025-02-17T00:00:00"/>
    <s v="O9152"/>
    <d v="2025-02-01T00:00:00"/>
    <x v="2"/>
    <x v="1"/>
    <x v="1"/>
    <n v="5"/>
    <n v="61.286000000000001"/>
    <n v="306.43"/>
    <x v="1"/>
    <n v="12"/>
    <d v="2024-11-18T00:00:00"/>
    <n v="173"/>
    <x v="1"/>
    <n v="5"/>
    <d v="2025-01-23T00:00:00"/>
    <x v="0"/>
    <x v="3"/>
    <x v="2"/>
    <n v="-91"/>
    <n v="0"/>
    <x v="2"/>
  </r>
  <r>
    <s v="C3000"/>
    <x v="2"/>
    <x v="2"/>
    <x v="2"/>
    <d v="2025-06-16T00:00:00"/>
    <s v="O7000"/>
    <d v="2025-02-01T00:00:00"/>
    <x v="3"/>
    <x v="3"/>
    <x v="0"/>
    <n v="5"/>
    <n v="129.524"/>
    <n v="647.62"/>
    <x v="1"/>
    <n v="32"/>
    <d v="2025-08-07T00:00:00"/>
    <n v="381"/>
    <x v="0"/>
    <n v="3"/>
    <d v="2025-08-18T00:00:00"/>
    <x v="2"/>
    <x v="3"/>
    <x v="2"/>
    <n v="52"/>
    <n v="1"/>
    <x v="2"/>
  </r>
  <r>
    <s v="C3960"/>
    <x v="1"/>
    <x v="0"/>
    <x v="2"/>
    <d v="2024-01-25T00:00:00"/>
    <s v="O7960"/>
    <d v="2025-02-01T00:00:00"/>
    <x v="3"/>
    <x v="1"/>
    <x v="4"/>
    <n v="1"/>
    <n v="1499.03"/>
    <n v="1499.03"/>
    <x v="1"/>
    <n v="4"/>
    <d v="2025-04-28T00:00:00"/>
    <n v="153"/>
    <x v="1"/>
    <n v="4"/>
    <d v="2024-11-29T00:00:00"/>
    <x v="2"/>
    <x v="3"/>
    <x v="2"/>
    <n v="459"/>
    <n v="0"/>
    <x v="2"/>
  </r>
  <r>
    <s v="C4798"/>
    <x v="1"/>
    <x v="2"/>
    <x v="0"/>
    <d v="2025-05-16T00:00:00"/>
    <s v="O8798"/>
    <d v="2025-02-01T00:00:00"/>
    <x v="4"/>
    <x v="0"/>
    <x v="3"/>
    <n v="4"/>
    <n v="79.717500000000001"/>
    <n v="318.87"/>
    <x v="1"/>
    <n v="22"/>
    <d v="2025-06-23T00:00:00"/>
    <n v="48"/>
    <x v="1"/>
    <n v="5"/>
    <d v="2024-12-11T00:00:00"/>
    <x v="1"/>
    <x v="3"/>
    <x v="2"/>
    <n v="38"/>
    <n v="0"/>
    <x v="2"/>
  </r>
  <r>
    <s v="C6474"/>
    <x v="0"/>
    <x v="1"/>
    <x v="0"/>
    <d v="2024-11-28T00:00:00"/>
    <s v="O10474"/>
    <d v="2025-02-01T00:00:00"/>
    <x v="2"/>
    <x v="4"/>
    <x v="2"/>
    <n v="2"/>
    <n v="498.245"/>
    <n v="996.49"/>
    <x v="1"/>
    <n v="29"/>
    <d v="2025-05-08T00:00:00"/>
    <n v="75"/>
    <x v="0"/>
    <n v="3"/>
    <d v="2025-09-03T00:00:00"/>
    <x v="2"/>
    <x v="3"/>
    <x v="2"/>
    <n v="161"/>
    <n v="1"/>
    <x v="2"/>
  </r>
  <r>
    <s v="C4320"/>
    <x v="1"/>
    <x v="2"/>
    <x v="4"/>
    <d v="2025-03-07T00:00:00"/>
    <s v="O8320"/>
    <d v="2025-02-01T00:00:00"/>
    <x v="1"/>
    <x v="4"/>
    <x v="2"/>
    <n v="4"/>
    <n v="287.86250000000001"/>
    <n v="1151.45"/>
    <x v="2"/>
    <n v="46"/>
    <d v="2024-12-24T00:00:00"/>
    <n v="283"/>
    <x v="0"/>
    <n v="1"/>
    <d v="2025-02-22T00:00:00"/>
    <x v="2"/>
    <x v="3"/>
    <x v="2"/>
    <n v="-73"/>
    <n v="1"/>
    <x v="2"/>
  </r>
  <r>
    <s v="C3168"/>
    <x v="1"/>
    <x v="1"/>
    <x v="3"/>
    <d v="2023-11-19T00:00:00"/>
    <s v="O7168"/>
    <d v="2025-03-01T00:00:00"/>
    <x v="4"/>
    <x v="3"/>
    <x v="2"/>
    <n v="1"/>
    <n v="523.02"/>
    <n v="523.02"/>
    <x v="1"/>
    <n v="50"/>
    <d v="2024-11-15T00:00:00"/>
    <n v="279"/>
    <x v="1"/>
    <n v="5"/>
    <d v="2025-03-23T00:00:00"/>
    <x v="0"/>
    <x v="3"/>
    <x v="3"/>
    <n v="362"/>
    <n v="0"/>
    <x v="2"/>
  </r>
  <r>
    <s v="C3370"/>
    <x v="0"/>
    <x v="2"/>
    <x v="1"/>
    <d v="2024-04-11T00:00:00"/>
    <s v="O7370"/>
    <d v="2025-03-01T00:00:00"/>
    <x v="2"/>
    <x v="2"/>
    <x v="3"/>
    <n v="3"/>
    <n v="89.81"/>
    <n v="269.43"/>
    <x v="1"/>
    <n v="6"/>
    <d v="2025-05-15T00:00:00"/>
    <n v="32"/>
    <x v="1"/>
    <n v="4"/>
    <d v="2025-07-18T00:00:00"/>
    <x v="0"/>
    <x v="3"/>
    <x v="3"/>
    <n v="399"/>
    <n v="0"/>
    <x v="2"/>
  </r>
  <r>
    <s v="C3915"/>
    <x v="1"/>
    <x v="2"/>
    <x v="3"/>
    <d v="2024-10-06T00:00:00"/>
    <s v="O7915"/>
    <d v="2025-03-01T00:00:00"/>
    <x v="1"/>
    <x v="2"/>
    <x v="4"/>
    <n v="2"/>
    <n v="490.435"/>
    <n v="980.87"/>
    <x v="2"/>
    <n v="25"/>
    <d v="2025-02-26T00:00:00"/>
    <n v="357"/>
    <x v="1"/>
    <n v="4"/>
    <d v="2025-11-03T00:00:00"/>
    <x v="2"/>
    <x v="3"/>
    <x v="3"/>
    <n v="143"/>
    <n v="0"/>
    <x v="2"/>
  </r>
  <r>
    <s v="C2914"/>
    <x v="2"/>
    <x v="2"/>
    <x v="2"/>
    <d v="2024-01-21T00:00:00"/>
    <s v="O6914"/>
    <d v="2025-03-01T00:00:00"/>
    <x v="4"/>
    <x v="4"/>
    <x v="2"/>
    <n v="3"/>
    <n v="147.46"/>
    <n v="442.38"/>
    <x v="1"/>
    <n v="25"/>
    <d v="2025-05-25T00:00:00"/>
    <n v="57"/>
    <x v="0"/>
    <n v="3"/>
    <d v="2025-03-21T00:00:00"/>
    <x v="0"/>
    <x v="3"/>
    <x v="3"/>
    <n v="490"/>
    <n v="1"/>
    <x v="2"/>
  </r>
  <r>
    <s v="C6832"/>
    <x v="0"/>
    <x v="2"/>
    <x v="4"/>
    <d v="2025-06-19T00:00:00"/>
    <s v="O10832"/>
    <d v="2025-03-01T00:00:00"/>
    <x v="1"/>
    <x v="3"/>
    <x v="1"/>
    <n v="1"/>
    <n v="1196.3"/>
    <n v="1196.3"/>
    <x v="2"/>
    <n v="7"/>
    <d v="2024-10-14T00:00:00"/>
    <n v="0"/>
    <x v="0"/>
    <n v="4"/>
    <d v="2024-10-18T00:00:00"/>
    <x v="0"/>
    <x v="3"/>
    <x v="3"/>
    <n v="-248"/>
    <n v="1"/>
    <x v="2"/>
  </r>
  <r>
    <s v="C5327"/>
    <x v="2"/>
    <x v="1"/>
    <x v="4"/>
    <d v="2025-03-26T00:00:00"/>
    <s v="O9327"/>
    <d v="2025-03-01T00:00:00"/>
    <x v="0"/>
    <x v="4"/>
    <x v="1"/>
    <n v="1"/>
    <n v="1032.9000000000001"/>
    <n v="1032.9000000000001"/>
    <x v="2"/>
    <n v="38"/>
    <d v="2024-12-23T00:00:00"/>
    <n v="441"/>
    <x v="0"/>
    <n v="5"/>
    <d v="2025-04-15T00:00:00"/>
    <x v="2"/>
    <x v="3"/>
    <x v="3"/>
    <n v="-93"/>
    <n v="1"/>
    <x v="2"/>
  </r>
  <r>
    <s v="C4455"/>
    <x v="0"/>
    <x v="0"/>
    <x v="4"/>
    <d v="2025-05-25T00:00:00"/>
    <s v="O8455"/>
    <d v="2025-03-01T00:00:00"/>
    <x v="4"/>
    <x v="3"/>
    <x v="1"/>
    <n v="2"/>
    <n v="138.05000000000001"/>
    <n v="276.10000000000002"/>
    <x v="0"/>
    <n v="5"/>
    <d v="2025-10-08T00:00:00"/>
    <n v="436"/>
    <x v="0"/>
    <n v="2"/>
    <d v="2024-12-24T00:00:00"/>
    <x v="0"/>
    <x v="3"/>
    <x v="3"/>
    <n v="136"/>
    <n v="1"/>
    <x v="2"/>
  </r>
  <r>
    <s v="C6185"/>
    <x v="1"/>
    <x v="2"/>
    <x v="3"/>
    <d v="2025-02-22T00:00:00"/>
    <s v="O10185"/>
    <d v="2025-03-01T00:00:00"/>
    <x v="4"/>
    <x v="2"/>
    <x v="2"/>
    <n v="3"/>
    <n v="153.73333333333332"/>
    <n v="461.2"/>
    <x v="2"/>
    <n v="27"/>
    <d v="2024-09-13T00:00:00"/>
    <n v="488"/>
    <x v="0"/>
    <n v="3"/>
    <d v="2024-09-18T00:00:00"/>
    <x v="2"/>
    <x v="3"/>
    <x v="3"/>
    <n v="-162"/>
    <n v="1"/>
    <x v="2"/>
  </r>
  <r>
    <s v="C6366"/>
    <x v="2"/>
    <x v="2"/>
    <x v="2"/>
    <d v="2025-11-05T00:00:00"/>
    <s v="O10366"/>
    <d v="2025-03-01T00:00:00"/>
    <x v="1"/>
    <x v="1"/>
    <x v="0"/>
    <n v="3"/>
    <n v="88.759999999999991"/>
    <n v="266.27999999999997"/>
    <x v="0"/>
    <n v="45"/>
    <d v="2024-07-12T00:00:00"/>
    <n v="411"/>
    <x v="0"/>
    <n v="2"/>
    <d v="2025-06-02T00:00:00"/>
    <x v="1"/>
    <x v="3"/>
    <x v="3"/>
    <n v="-481"/>
    <n v="1"/>
    <x v="2"/>
  </r>
  <r>
    <s v="C2616"/>
    <x v="0"/>
    <x v="1"/>
    <x v="2"/>
    <d v="2025-07-22T00:00:00"/>
    <s v="O6616"/>
    <d v="2025-04-01T00:00:00"/>
    <x v="1"/>
    <x v="1"/>
    <x v="2"/>
    <n v="4"/>
    <n v="255.29750000000001"/>
    <n v="1021.19"/>
    <x v="1"/>
    <n v="37"/>
    <d v="2025-02-03T00:00:00"/>
    <n v="219"/>
    <x v="0"/>
    <n v="4"/>
    <d v="2025-06-17T00:00:00"/>
    <x v="1"/>
    <x v="6"/>
    <x v="4"/>
    <n v="-169"/>
    <n v="1"/>
    <x v="2"/>
  </r>
  <r>
    <s v="C2871"/>
    <x v="2"/>
    <x v="2"/>
    <x v="1"/>
    <d v="2023-08-28T00:00:00"/>
    <s v="O6871"/>
    <d v="2025-04-01T00:00:00"/>
    <x v="3"/>
    <x v="1"/>
    <x v="4"/>
    <n v="3"/>
    <n v="338.59666666666664"/>
    <n v="1015.79"/>
    <x v="1"/>
    <n v="10"/>
    <d v="2024-10-22T00:00:00"/>
    <n v="115"/>
    <x v="1"/>
    <n v="1"/>
    <d v="2025-11-01T00:00:00"/>
    <x v="2"/>
    <x v="6"/>
    <x v="4"/>
    <n v="421"/>
    <n v="0"/>
    <x v="2"/>
  </r>
  <r>
    <s v="C1083"/>
    <x v="2"/>
    <x v="2"/>
    <x v="0"/>
    <d v="2025-02-26T00:00:00"/>
    <s v="O5083"/>
    <d v="2025-04-01T00:00:00"/>
    <x v="0"/>
    <x v="1"/>
    <x v="1"/>
    <n v="3"/>
    <n v="370.36666666666662"/>
    <n v="1111.0999999999999"/>
    <x v="0"/>
    <n v="41"/>
    <d v="2024-05-11T00:00:00"/>
    <n v="309"/>
    <x v="1"/>
    <n v="3"/>
    <d v="2025-08-06T00:00:00"/>
    <x v="0"/>
    <x v="6"/>
    <x v="4"/>
    <n v="-291"/>
    <n v="0"/>
    <x v="2"/>
  </r>
  <r>
    <s v="C2516"/>
    <x v="1"/>
    <x v="0"/>
    <x v="0"/>
    <d v="2024-10-21T00:00:00"/>
    <s v="O6516"/>
    <d v="2025-04-01T00:00:00"/>
    <x v="0"/>
    <x v="3"/>
    <x v="2"/>
    <n v="1"/>
    <n v="167.31"/>
    <n v="167.31"/>
    <x v="0"/>
    <n v="19"/>
    <d v="2025-10-04T00:00:00"/>
    <n v="388"/>
    <x v="0"/>
    <n v="2"/>
    <d v="2025-02-23T00:00:00"/>
    <x v="0"/>
    <x v="6"/>
    <x v="4"/>
    <n v="348"/>
    <n v="1"/>
    <x v="2"/>
  </r>
  <r>
    <s v="C4658"/>
    <x v="0"/>
    <x v="1"/>
    <x v="2"/>
    <d v="2025-09-06T00:00:00"/>
    <s v="O8658"/>
    <d v="2025-04-01T00:00:00"/>
    <x v="2"/>
    <x v="3"/>
    <x v="4"/>
    <n v="2"/>
    <n v="704.91"/>
    <n v="1409.82"/>
    <x v="1"/>
    <n v="50"/>
    <d v="2024-11-27T00:00:00"/>
    <n v="429"/>
    <x v="1"/>
    <n v="2"/>
    <d v="2024-12-19T00:00:00"/>
    <x v="1"/>
    <x v="6"/>
    <x v="4"/>
    <n v="-283"/>
    <n v="0"/>
    <x v="2"/>
  </r>
  <r>
    <s v="C5329"/>
    <x v="2"/>
    <x v="1"/>
    <x v="0"/>
    <d v="2024-04-25T00:00:00"/>
    <s v="O9329"/>
    <d v="2025-04-01T00:00:00"/>
    <x v="0"/>
    <x v="0"/>
    <x v="4"/>
    <n v="4"/>
    <n v="350.70249999999999"/>
    <n v="1402.81"/>
    <x v="0"/>
    <n v="3"/>
    <d v="2024-11-09T00:00:00"/>
    <n v="28"/>
    <x v="1"/>
    <n v="3"/>
    <d v="2025-01-25T00:00:00"/>
    <x v="0"/>
    <x v="6"/>
    <x v="4"/>
    <n v="198"/>
    <n v="0"/>
    <x v="2"/>
  </r>
  <r>
    <s v="C6649"/>
    <x v="1"/>
    <x v="1"/>
    <x v="3"/>
    <d v="2023-12-22T00:00:00"/>
    <s v="O10649"/>
    <d v="2025-04-01T00:00:00"/>
    <x v="0"/>
    <x v="3"/>
    <x v="1"/>
    <n v="4"/>
    <n v="231.5625"/>
    <n v="926.25"/>
    <x v="0"/>
    <n v="25"/>
    <d v="2025-01-28T00:00:00"/>
    <n v="168"/>
    <x v="1"/>
    <n v="3"/>
    <d v="2024-12-21T00:00:00"/>
    <x v="0"/>
    <x v="6"/>
    <x v="4"/>
    <n v="403"/>
    <n v="0"/>
    <x v="2"/>
  </r>
  <r>
    <s v="C4688"/>
    <x v="0"/>
    <x v="2"/>
    <x v="4"/>
    <d v="2024-02-11T00:00:00"/>
    <s v="O8688"/>
    <d v="2025-04-01T00:00:00"/>
    <x v="1"/>
    <x v="3"/>
    <x v="1"/>
    <n v="3"/>
    <n v="158.58000000000001"/>
    <n v="475.74"/>
    <x v="0"/>
    <n v="47"/>
    <d v="2024-02-12T00:00:00"/>
    <n v="474"/>
    <x v="0"/>
    <n v="5"/>
    <d v="2025-04-25T00:00:00"/>
    <x v="0"/>
    <x v="6"/>
    <x v="4"/>
    <n v="1"/>
    <n v="1"/>
    <x v="2"/>
  </r>
  <r>
    <s v="C1426"/>
    <x v="0"/>
    <x v="1"/>
    <x v="2"/>
    <d v="2025-02-16T00:00:00"/>
    <s v="O5426"/>
    <d v="2025-05-01T00:00:00"/>
    <x v="1"/>
    <x v="3"/>
    <x v="4"/>
    <n v="3"/>
    <n v="384.52333333333331"/>
    <n v="1153.57"/>
    <x v="2"/>
    <n v="29"/>
    <d v="2025-02-20T00:00:00"/>
    <n v="212"/>
    <x v="0"/>
    <n v="5"/>
    <d v="2025-02-25T00:00:00"/>
    <x v="2"/>
    <x v="1"/>
    <x v="5"/>
    <n v="4"/>
    <n v="1"/>
    <x v="2"/>
  </r>
  <r>
    <s v="C3887"/>
    <x v="1"/>
    <x v="1"/>
    <x v="0"/>
    <d v="2024-10-29T00:00:00"/>
    <s v="O7887"/>
    <d v="2025-05-01T00:00:00"/>
    <x v="2"/>
    <x v="0"/>
    <x v="3"/>
    <n v="3"/>
    <n v="243.11"/>
    <n v="729.33"/>
    <x v="1"/>
    <n v="38"/>
    <d v="2025-01-20T00:00:00"/>
    <n v="46"/>
    <x v="0"/>
    <n v="3"/>
    <d v="2025-04-26T00:00:00"/>
    <x v="1"/>
    <x v="1"/>
    <x v="5"/>
    <n v="83"/>
    <n v="1"/>
    <x v="2"/>
  </r>
  <r>
    <s v="C1531"/>
    <x v="0"/>
    <x v="0"/>
    <x v="2"/>
    <d v="2025-05-13T00:00:00"/>
    <s v="O5531"/>
    <d v="2025-05-01T00:00:00"/>
    <x v="1"/>
    <x v="2"/>
    <x v="2"/>
    <n v="5"/>
    <n v="274.55799999999999"/>
    <n v="1372.79"/>
    <x v="2"/>
    <n v="13"/>
    <d v="2025-05-13T00:00:00"/>
    <n v="88"/>
    <x v="1"/>
    <n v="2"/>
    <d v="2025-01-23T00:00:00"/>
    <x v="2"/>
    <x v="1"/>
    <x v="5"/>
    <n v="0"/>
    <n v="0"/>
    <x v="2"/>
  </r>
  <r>
    <s v="C3974"/>
    <x v="0"/>
    <x v="2"/>
    <x v="1"/>
    <d v="2024-02-20T00:00:00"/>
    <s v="O7974"/>
    <d v="2025-05-01T00:00:00"/>
    <x v="2"/>
    <x v="2"/>
    <x v="1"/>
    <n v="5"/>
    <n v="225.12399999999997"/>
    <n v="1125.6199999999999"/>
    <x v="1"/>
    <n v="49"/>
    <d v="2025-12-07T00:00:00"/>
    <n v="42"/>
    <x v="0"/>
    <n v="3"/>
    <d v="2025-03-14T00:00:00"/>
    <x v="2"/>
    <x v="1"/>
    <x v="5"/>
    <n v="656"/>
    <n v="1"/>
    <x v="2"/>
  </r>
  <r>
    <s v="C1942"/>
    <x v="1"/>
    <x v="2"/>
    <x v="0"/>
    <d v="2024-04-03T00:00:00"/>
    <s v="O5942"/>
    <d v="2025-05-01T00:00:00"/>
    <x v="2"/>
    <x v="3"/>
    <x v="2"/>
    <n v="3"/>
    <n v="419.26333333333332"/>
    <n v="1257.79"/>
    <x v="2"/>
    <n v="21"/>
    <d v="2025-09-05T00:00:00"/>
    <n v="140"/>
    <x v="0"/>
    <n v="2"/>
    <d v="2024-11-19T00:00:00"/>
    <x v="2"/>
    <x v="1"/>
    <x v="5"/>
    <n v="520"/>
    <n v="1"/>
    <x v="2"/>
  </r>
  <r>
    <s v="C5589"/>
    <x v="2"/>
    <x v="1"/>
    <x v="0"/>
    <d v="2024-10-23T00:00:00"/>
    <s v="O9589"/>
    <d v="2025-05-01T00:00:00"/>
    <x v="1"/>
    <x v="0"/>
    <x v="2"/>
    <n v="1"/>
    <n v="505.4"/>
    <n v="505.4"/>
    <x v="2"/>
    <n v="40"/>
    <d v="2025-01-21T00:00:00"/>
    <n v="40"/>
    <x v="0"/>
    <n v="2"/>
    <d v="2024-09-12T00:00:00"/>
    <x v="2"/>
    <x v="1"/>
    <x v="5"/>
    <n v="90"/>
    <n v="1"/>
    <x v="2"/>
  </r>
  <r>
    <s v="C4192"/>
    <x v="1"/>
    <x v="2"/>
    <x v="4"/>
    <d v="2025-07-19T00:00:00"/>
    <s v="O8192"/>
    <d v="2025-06-01T00:00:00"/>
    <x v="2"/>
    <x v="2"/>
    <x v="3"/>
    <n v="1"/>
    <n v="647.24"/>
    <n v="647.24"/>
    <x v="1"/>
    <n v="18"/>
    <d v="2024-09-18T00:00:00"/>
    <n v="329"/>
    <x v="0"/>
    <n v="5"/>
    <d v="2025-07-20T00:00:00"/>
    <x v="2"/>
    <x v="4"/>
    <x v="6"/>
    <n v="-304"/>
    <n v="1"/>
    <x v="2"/>
  </r>
  <r>
    <s v="C5449"/>
    <x v="2"/>
    <x v="0"/>
    <x v="2"/>
    <d v="2023-04-11T00:00:00"/>
    <s v="O9449"/>
    <d v="2025-06-01T00:00:00"/>
    <x v="3"/>
    <x v="1"/>
    <x v="2"/>
    <n v="3"/>
    <n v="40.256666666666668"/>
    <n v="120.77"/>
    <x v="1"/>
    <n v="41"/>
    <d v="2025-12-06T00:00:00"/>
    <n v="330"/>
    <x v="1"/>
    <n v="3"/>
    <d v="2024-08-21T00:00:00"/>
    <x v="0"/>
    <x v="4"/>
    <x v="6"/>
    <n v="970"/>
    <n v="0"/>
    <x v="2"/>
  </r>
  <r>
    <s v="C1716"/>
    <x v="1"/>
    <x v="2"/>
    <x v="4"/>
    <d v="2023-09-26T00:00:00"/>
    <s v="O5716"/>
    <d v="2025-06-01T00:00:00"/>
    <x v="0"/>
    <x v="3"/>
    <x v="0"/>
    <n v="1"/>
    <n v="235.98"/>
    <n v="235.98"/>
    <x v="0"/>
    <n v="29"/>
    <d v="2025-04-03T00:00:00"/>
    <n v="339"/>
    <x v="0"/>
    <n v="2"/>
    <d v="2024-12-29T00:00:00"/>
    <x v="2"/>
    <x v="4"/>
    <x v="6"/>
    <n v="555"/>
    <n v="1"/>
    <x v="2"/>
  </r>
  <r>
    <s v="C2158"/>
    <x v="2"/>
    <x v="0"/>
    <x v="3"/>
    <d v="2024-07-09T00:00:00"/>
    <s v="O6158"/>
    <d v="2025-06-01T00:00:00"/>
    <x v="1"/>
    <x v="4"/>
    <x v="3"/>
    <n v="4"/>
    <n v="133.72499999999999"/>
    <n v="534.9"/>
    <x v="2"/>
    <n v="28"/>
    <d v="2025-10-02T00:00:00"/>
    <n v="175"/>
    <x v="0"/>
    <n v="3"/>
    <d v="2024-11-18T00:00:00"/>
    <x v="2"/>
    <x v="4"/>
    <x v="6"/>
    <n v="450"/>
    <n v="1"/>
    <x v="2"/>
  </r>
  <r>
    <s v="C6814"/>
    <x v="0"/>
    <x v="1"/>
    <x v="4"/>
    <d v="2024-02-17T00:00:00"/>
    <s v="O10814"/>
    <d v="2025-06-01T00:00:00"/>
    <x v="2"/>
    <x v="2"/>
    <x v="3"/>
    <n v="5"/>
    <n v="195.33800000000002"/>
    <n v="976.69"/>
    <x v="2"/>
    <n v="18"/>
    <d v="2024-11-29T00:00:00"/>
    <n v="200"/>
    <x v="1"/>
    <n v="1"/>
    <d v="2025-03-26T00:00:00"/>
    <x v="1"/>
    <x v="4"/>
    <x v="6"/>
    <n v="286"/>
    <n v="0"/>
    <x v="2"/>
  </r>
  <r>
    <s v="C5142"/>
    <x v="1"/>
    <x v="2"/>
    <x v="0"/>
    <d v="2024-11-12T00:00:00"/>
    <s v="O9142"/>
    <d v="2025-06-01T00:00:00"/>
    <x v="1"/>
    <x v="4"/>
    <x v="0"/>
    <n v="1"/>
    <n v="981.11"/>
    <n v="981.11"/>
    <x v="1"/>
    <n v="14"/>
    <d v="2024-09-15T00:00:00"/>
    <n v="117"/>
    <x v="1"/>
    <n v="2"/>
    <d v="2025-07-23T00:00:00"/>
    <x v="0"/>
    <x v="4"/>
    <x v="6"/>
    <n v="-58"/>
    <n v="0"/>
    <x v="2"/>
  </r>
  <r>
    <s v="C3521"/>
    <x v="2"/>
    <x v="1"/>
    <x v="3"/>
    <d v="2025-04-25T00:00:00"/>
    <s v="O7521"/>
    <d v="2025-06-01T00:00:00"/>
    <x v="2"/>
    <x v="1"/>
    <x v="4"/>
    <n v="4"/>
    <n v="71.247500000000002"/>
    <n v="284.99"/>
    <x v="1"/>
    <n v="50"/>
    <d v="2024-03-10T00:00:00"/>
    <n v="128"/>
    <x v="1"/>
    <n v="4"/>
    <d v="2025-01-27T00:00:00"/>
    <x v="2"/>
    <x v="4"/>
    <x v="6"/>
    <n v="-411"/>
    <n v="0"/>
    <x v="2"/>
  </r>
  <r>
    <s v="C1495"/>
    <x v="0"/>
    <x v="2"/>
    <x v="1"/>
    <d v="2025-01-16T00:00:00"/>
    <s v="O5495"/>
    <d v="2025-07-01T00:00:00"/>
    <x v="3"/>
    <x v="1"/>
    <x v="1"/>
    <n v="5"/>
    <n v="229.506"/>
    <n v="1147.53"/>
    <x v="0"/>
    <n v="17"/>
    <d v="2025-04-27T00:00:00"/>
    <n v="256"/>
    <x v="1"/>
    <n v="4"/>
    <d v="2025-01-16T00:00:00"/>
    <x v="2"/>
    <x v="6"/>
    <x v="7"/>
    <n v="101"/>
    <n v="0"/>
    <x v="2"/>
  </r>
  <r>
    <s v="C6525"/>
    <x v="0"/>
    <x v="1"/>
    <x v="3"/>
    <d v="2025-04-05T00:00:00"/>
    <s v="O10525"/>
    <d v="2025-07-01T00:00:00"/>
    <x v="3"/>
    <x v="0"/>
    <x v="3"/>
    <n v="1"/>
    <n v="1241.6500000000001"/>
    <n v="1241.6500000000001"/>
    <x v="2"/>
    <n v="37"/>
    <d v="2025-06-25T00:00:00"/>
    <n v="147"/>
    <x v="1"/>
    <n v="3"/>
    <d v="2025-02-28T00:00:00"/>
    <x v="1"/>
    <x v="6"/>
    <x v="7"/>
    <n v="81"/>
    <n v="0"/>
    <x v="2"/>
  </r>
  <r>
    <s v="C2074"/>
    <x v="2"/>
    <x v="2"/>
    <x v="4"/>
    <d v="2024-05-09T00:00:00"/>
    <s v="O6074"/>
    <d v="2025-07-01T00:00:00"/>
    <x v="3"/>
    <x v="1"/>
    <x v="4"/>
    <n v="4"/>
    <n v="148.0275"/>
    <n v="592.11"/>
    <x v="0"/>
    <n v="37"/>
    <d v="2024-08-25T00:00:00"/>
    <n v="191"/>
    <x v="0"/>
    <n v="1"/>
    <d v="2024-12-28T00:00:00"/>
    <x v="0"/>
    <x v="6"/>
    <x v="7"/>
    <n v="108"/>
    <n v="1"/>
    <x v="2"/>
  </r>
  <r>
    <s v="C6274"/>
    <x v="2"/>
    <x v="2"/>
    <x v="3"/>
    <d v="2025-02-16T00:00:00"/>
    <s v="O10274"/>
    <d v="2025-07-01T00:00:00"/>
    <x v="0"/>
    <x v="0"/>
    <x v="4"/>
    <n v="2"/>
    <n v="203.815"/>
    <n v="407.63"/>
    <x v="1"/>
    <n v="24"/>
    <d v="2025-10-02T00:00:00"/>
    <n v="319"/>
    <x v="1"/>
    <n v="1"/>
    <d v="2025-05-01T00:00:00"/>
    <x v="2"/>
    <x v="6"/>
    <x v="7"/>
    <n v="228"/>
    <n v="0"/>
    <x v="2"/>
  </r>
  <r>
    <s v="C2660"/>
    <x v="0"/>
    <x v="0"/>
    <x v="2"/>
    <d v="2024-04-11T00:00:00"/>
    <s v="O6660"/>
    <d v="2025-07-01T00:00:00"/>
    <x v="1"/>
    <x v="1"/>
    <x v="4"/>
    <n v="1"/>
    <n v="304.91000000000003"/>
    <n v="304.91000000000003"/>
    <x v="1"/>
    <n v="47"/>
    <d v="2024-10-26T00:00:00"/>
    <n v="168"/>
    <x v="1"/>
    <n v="1"/>
    <d v="2025-06-30T00:00:00"/>
    <x v="0"/>
    <x v="6"/>
    <x v="7"/>
    <n v="198"/>
    <n v="0"/>
    <x v="2"/>
  </r>
  <r>
    <s v="C1021"/>
    <x v="2"/>
    <x v="2"/>
    <x v="4"/>
    <d v="2025-05-22T00:00:00"/>
    <s v="O5021"/>
    <d v="2025-07-01T00:00:00"/>
    <x v="0"/>
    <x v="4"/>
    <x v="4"/>
    <n v="1"/>
    <n v="1273.28"/>
    <n v="1273.28"/>
    <x v="0"/>
    <n v="14"/>
    <d v="2024-10-16T00:00:00"/>
    <n v="206"/>
    <x v="1"/>
    <n v="1"/>
    <d v="2025-07-23T00:00:00"/>
    <x v="0"/>
    <x v="6"/>
    <x v="7"/>
    <n v="-218"/>
    <n v="0"/>
    <x v="2"/>
  </r>
  <r>
    <s v="C3614"/>
    <x v="2"/>
    <x v="0"/>
    <x v="0"/>
    <d v="2025-03-24T00:00:00"/>
    <s v="O7614"/>
    <d v="2025-07-01T00:00:00"/>
    <x v="0"/>
    <x v="4"/>
    <x v="4"/>
    <n v="2"/>
    <n v="135.245"/>
    <n v="270.49"/>
    <x v="1"/>
    <n v="43"/>
    <d v="2024-12-16T00:00:00"/>
    <n v="11"/>
    <x v="0"/>
    <n v="5"/>
    <d v="2024-09-27T00:00:00"/>
    <x v="2"/>
    <x v="6"/>
    <x v="7"/>
    <n v="-98"/>
    <n v="1"/>
    <x v="2"/>
  </r>
  <r>
    <s v="C3143"/>
    <x v="1"/>
    <x v="1"/>
    <x v="4"/>
    <d v="2025-05-27T00:00:00"/>
    <s v="O7143"/>
    <d v="2025-07-01T00:00:00"/>
    <x v="4"/>
    <x v="2"/>
    <x v="1"/>
    <n v="2"/>
    <n v="500.21"/>
    <n v="1000.42"/>
    <x v="1"/>
    <n v="48"/>
    <d v="2025-01-02T00:00:00"/>
    <n v="433"/>
    <x v="0"/>
    <n v="1"/>
    <d v="2025-11-01T00:00:00"/>
    <x v="2"/>
    <x v="6"/>
    <x v="7"/>
    <n v="-145"/>
    <n v="1"/>
    <x v="2"/>
  </r>
  <r>
    <s v="C4194"/>
    <x v="1"/>
    <x v="2"/>
    <x v="2"/>
    <d v="2024-02-15T00:00:00"/>
    <s v="O8194"/>
    <d v="2025-07-01T00:00:00"/>
    <x v="1"/>
    <x v="3"/>
    <x v="1"/>
    <n v="1"/>
    <n v="1268.3599999999999"/>
    <n v="1268.3599999999999"/>
    <x v="2"/>
    <n v="8"/>
    <d v="2024-09-13T00:00:00"/>
    <n v="316"/>
    <x v="1"/>
    <n v="5"/>
    <d v="2025-07-08T00:00:00"/>
    <x v="1"/>
    <x v="6"/>
    <x v="7"/>
    <n v="211"/>
    <n v="0"/>
    <x v="2"/>
  </r>
  <r>
    <s v="C6398"/>
    <x v="1"/>
    <x v="1"/>
    <x v="2"/>
    <d v="2024-08-10T00:00:00"/>
    <s v="O10398"/>
    <d v="2025-08-01T00:00:00"/>
    <x v="0"/>
    <x v="1"/>
    <x v="3"/>
    <n v="3"/>
    <n v="430.64000000000004"/>
    <n v="1291.92"/>
    <x v="0"/>
    <n v="1"/>
    <d v="2025-06-18T00:00:00"/>
    <n v="497"/>
    <x v="1"/>
    <n v="4"/>
    <d v="2025-05-29T00:00:00"/>
    <x v="0"/>
    <x v="2"/>
    <x v="0"/>
    <n v="312"/>
    <n v="0"/>
    <x v="2"/>
  </r>
  <r>
    <s v="C2759"/>
    <x v="1"/>
    <x v="2"/>
    <x v="2"/>
    <d v="2024-02-03T00:00:00"/>
    <s v="O6759"/>
    <d v="2025-08-01T00:00:00"/>
    <x v="3"/>
    <x v="4"/>
    <x v="1"/>
    <n v="2"/>
    <n v="525.88499999999999"/>
    <n v="1051.77"/>
    <x v="0"/>
    <n v="45"/>
    <d v="2024-08-27T00:00:00"/>
    <n v="26"/>
    <x v="0"/>
    <n v="1"/>
    <d v="2024-01-09T00:00:00"/>
    <x v="0"/>
    <x v="2"/>
    <x v="0"/>
    <n v="206"/>
    <n v="1"/>
    <x v="2"/>
  </r>
  <r>
    <s v="C6931"/>
    <x v="0"/>
    <x v="1"/>
    <x v="3"/>
    <d v="2025-08-17T00:00:00"/>
    <s v="O10931"/>
    <d v="2025-08-01T00:00:00"/>
    <x v="2"/>
    <x v="0"/>
    <x v="3"/>
    <n v="2"/>
    <n v="342.065"/>
    <n v="684.13"/>
    <x v="2"/>
    <n v="6"/>
    <d v="2024-09-24T00:00:00"/>
    <n v="364"/>
    <x v="1"/>
    <n v="4"/>
    <d v="2025-02-18T00:00:00"/>
    <x v="1"/>
    <x v="2"/>
    <x v="0"/>
    <n v="-327"/>
    <n v="0"/>
    <x v="2"/>
  </r>
  <r>
    <s v="C3186"/>
    <x v="0"/>
    <x v="2"/>
    <x v="1"/>
    <d v="2025-08-18T00:00:00"/>
    <s v="O7186"/>
    <d v="2025-08-01T00:00:00"/>
    <x v="4"/>
    <x v="2"/>
    <x v="3"/>
    <n v="5"/>
    <n v="277.30200000000002"/>
    <n v="1386.51"/>
    <x v="2"/>
    <n v="19"/>
    <d v="2025-04-08T00:00:00"/>
    <n v="352"/>
    <x v="0"/>
    <n v="1"/>
    <d v="2025-04-06T00:00:00"/>
    <x v="0"/>
    <x v="2"/>
    <x v="0"/>
    <n v="-132"/>
    <n v="1"/>
    <x v="2"/>
  </r>
  <r>
    <s v="C1047"/>
    <x v="2"/>
    <x v="2"/>
    <x v="2"/>
    <d v="2024-10-19T00:00:00"/>
    <s v="O5047"/>
    <d v="2025-08-01T00:00:00"/>
    <x v="4"/>
    <x v="4"/>
    <x v="4"/>
    <n v="2"/>
    <n v="688.3"/>
    <n v="1376.6"/>
    <x v="2"/>
    <n v="11"/>
    <d v="2025-02-14T00:00:00"/>
    <n v="32"/>
    <x v="0"/>
    <n v="1"/>
    <d v="2024-11-09T00:00:00"/>
    <x v="1"/>
    <x v="2"/>
    <x v="0"/>
    <n v="118"/>
    <n v="1"/>
    <x v="2"/>
  </r>
  <r>
    <s v="C5990"/>
    <x v="2"/>
    <x v="1"/>
    <x v="1"/>
    <d v="2024-12-06T00:00:00"/>
    <s v="O9990"/>
    <d v="2025-08-01T00:00:00"/>
    <x v="3"/>
    <x v="2"/>
    <x v="4"/>
    <n v="3"/>
    <n v="50.28"/>
    <n v="150.84"/>
    <x v="0"/>
    <n v="49"/>
    <d v="2025-08-21T00:00:00"/>
    <n v="191"/>
    <x v="0"/>
    <n v="2"/>
    <d v="2025-03-14T00:00:00"/>
    <x v="0"/>
    <x v="2"/>
    <x v="0"/>
    <n v="258"/>
    <n v="1"/>
    <x v="2"/>
  </r>
  <r>
    <s v="C5110"/>
    <x v="1"/>
    <x v="0"/>
    <x v="2"/>
    <d v="2024-02-27T00:00:00"/>
    <s v="O9110"/>
    <d v="2025-08-01T00:00:00"/>
    <x v="2"/>
    <x v="1"/>
    <x v="1"/>
    <n v="4"/>
    <n v="254.23"/>
    <n v="1016.92"/>
    <x v="0"/>
    <n v="10"/>
    <d v="2025-06-03T00:00:00"/>
    <n v="344"/>
    <x v="1"/>
    <n v="3"/>
    <d v="2025-05-18T00:00:00"/>
    <x v="2"/>
    <x v="2"/>
    <x v="0"/>
    <n v="462"/>
    <n v="0"/>
    <x v="2"/>
  </r>
  <r>
    <s v="C4107"/>
    <x v="0"/>
    <x v="1"/>
    <x v="4"/>
    <d v="2024-05-13T00:00:00"/>
    <s v="O8107"/>
    <d v="2025-09-01T00:00:00"/>
    <x v="4"/>
    <x v="1"/>
    <x v="3"/>
    <n v="1"/>
    <n v="275.07"/>
    <n v="275.07"/>
    <x v="1"/>
    <n v="26"/>
    <d v="2025-06-20T00:00:00"/>
    <n v="220"/>
    <x v="0"/>
    <n v="4"/>
    <d v="2024-05-09T00:00:00"/>
    <x v="2"/>
    <x v="5"/>
    <x v="8"/>
    <n v="403"/>
    <n v="1"/>
    <x v="2"/>
  </r>
  <r>
    <s v="C1742"/>
    <x v="0"/>
    <x v="1"/>
    <x v="0"/>
    <d v="2024-02-05T00:00:00"/>
    <s v="O5742"/>
    <d v="2025-09-01T00:00:00"/>
    <x v="3"/>
    <x v="2"/>
    <x v="3"/>
    <n v="4"/>
    <n v="273.15249999999997"/>
    <n v="1092.6099999999999"/>
    <x v="0"/>
    <n v="12"/>
    <d v="2025-02-22T00:00:00"/>
    <n v="367"/>
    <x v="0"/>
    <n v="1"/>
    <d v="2024-12-11T00:00:00"/>
    <x v="0"/>
    <x v="5"/>
    <x v="8"/>
    <n v="383"/>
    <n v="1"/>
    <x v="2"/>
  </r>
  <r>
    <s v="C4606"/>
    <x v="1"/>
    <x v="1"/>
    <x v="0"/>
    <d v="2024-11-19T00:00:00"/>
    <s v="O8606"/>
    <d v="2025-09-01T00:00:00"/>
    <x v="4"/>
    <x v="3"/>
    <x v="1"/>
    <n v="3"/>
    <n v="115.43333333333334"/>
    <n v="346.3"/>
    <x v="2"/>
    <n v="48"/>
    <d v="2024-10-11T00:00:00"/>
    <n v="410"/>
    <x v="0"/>
    <n v="3"/>
    <d v="2025-02-04T00:00:00"/>
    <x v="0"/>
    <x v="5"/>
    <x v="8"/>
    <n v="-39"/>
    <n v="1"/>
    <x v="2"/>
  </r>
  <r>
    <s v="C6358"/>
    <x v="1"/>
    <x v="0"/>
    <x v="0"/>
    <d v="2025-03-08T00:00:00"/>
    <s v="O10358"/>
    <d v="2025-09-01T00:00:00"/>
    <x v="0"/>
    <x v="1"/>
    <x v="1"/>
    <n v="4"/>
    <n v="117.91"/>
    <n v="471.64"/>
    <x v="1"/>
    <n v="14"/>
    <d v="2025-05-21T00:00:00"/>
    <n v="53"/>
    <x v="0"/>
    <n v="1"/>
    <d v="2025-04-30T00:00:00"/>
    <x v="2"/>
    <x v="5"/>
    <x v="8"/>
    <n v="74"/>
    <n v="1"/>
    <x v="2"/>
  </r>
  <r>
    <s v="C4461"/>
    <x v="1"/>
    <x v="0"/>
    <x v="1"/>
    <d v="2024-09-07T00:00:00"/>
    <s v="O8461"/>
    <d v="2025-09-01T00:00:00"/>
    <x v="3"/>
    <x v="1"/>
    <x v="4"/>
    <n v="4"/>
    <n v="202.5575"/>
    <n v="810.23"/>
    <x v="1"/>
    <n v="40"/>
    <d v="2025-01-08T00:00:00"/>
    <n v="242"/>
    <x v="1"/>
    <n v="1"/>
    <d v="2025-12-06T00:00:00"/>
    <x v="0"/>
    <x v="5"/>
    <x v="8"/>
    <n v="123"/>
    <n v="0"/>
    <x v="2"/>
  </r>
  <r>
    <s v="C4368"/>
    <x v="0"/>
    <x v="0"/>
    <x v="1"/>
    <d v="2025-08-05T00:00:00"/>
    <s v="O8368"/>
    <d v="2025-09-01T00:00:00"/>
    <x v="1"/>
    <x v="2"/>
    <x v="3"/>
    <n v="4"/>
    <n v="297.22250000000003"/>
    <n v="1188.8900000000001"/>
    <x v="2"/>
    <n v="47"/>
    <d v="2025-02-18T00:00:00"/>
    <n v="131"/>
    <x v="1"/>
    <n v="2"/>
    <d v="2025-06-19T00:00:00"/>
    <x v="2"/>
    <x v="5"/>
    <x v="8"/>
    <n v="-168"/>
    <n v="0"/>
    <x v="2"/>
  </r>
  <r>
    <s v="C4008"/>
    <x v="1"/>
    <x v="1"/>
    <x v="0"/>
    <d v="2024-08-02T00:00:00"/>
    <s v="O8008"/>
    <d v="2025-09-01T00:00:00"/>
    <x v="4"/>
    <x v="4"/>
    <x v="3"/>
    <n v="4"/>
    <n v="78.837500000000006"/>
    <n v="315.35000000000002"/>
    <x v="0"/>
    <n v="49"/>
    <d v="2025-01-18T00:00:00"/>
    <n v="323"/>
    <x v="0"/>
    <n v="4"/>
    <d v="2025-06-04T00:00:00"/>
    <x v="0"/>
    <x v="5"/>
    <x v="8"/>
    <n v="169"/>
    <n v="1"/>
    <x v="2"/>
  </r>
  <r>
    <s v="C3899"/>
    <x v="2"/>
    <x v="2"/>
    <x v="0"/>
    <d v="2024-08-06T00:00:00"/>
    <s v="O7899"/>
    <d v="2025-09-01T00:00:00"/>
    <x v="2"/>
    <x v="2"/>
    <x v="4"/>
    <n v="4"/>
    <n v="367.34750000000003"/>
    <n v="1469.39"/>
    <x v="2"/>
    <n v="39"/>
    <d v="2024-01-12T00:00:00"/>
    <n v="297"/>
    <x v="0"/>
    <n v="5"/>
    <d v="2024-11-16T00:00:00"/>
    <x v="1"/>
    <x v="5"/>
    <x v="8"/>
    <n v="-207"/>
    <n v="1"/>
    <x v="2"/>
  </r>
  <r>
    <s v="C2578"/>
    <x v="1"/>
    <x v="0"/>
    <x v="4"/>
    <d v="2024-12-26T00:00:00"/>
    <s v="O6578"/>
    <d v="2025-09-01T00:00:00"/>
    <x v="0"/>
    <x v="0"/>
    <x v="1"/>
    <n v="2"/>
    <n v="593.625"/>
    <n v="1187.25"/>
    <x v="0"/>
    <n v="3"/>
    <d v="2025-10-03T00:00:00"/>
    <n v="299"/>
    <x v="0"/>
    <n v="4"/>
    <d v="2024-09-12T00:00:00"/>
    <x v="1"/>
    <x v="5"/>
    <x v="8"/>
    <n v="281"/>
    <n v="1"/>
    <x v="2"/>
  </r>
  <r>
    <s v="C5287"/>
    <x v="1"/>
    <x v="1"/>
    <x v="0"/>
    <d v="2024-02-03T00:00:00"/>
    <s v="O9287"/>
    <d v="2025-10-01T00:00:00"/>
    <x v="0"/>
    <x v="2"/>
    <x v="4"/>
    <n v="3"/>
    <n v="368.24333333333334"/>
    <n v="1104.73"/>
    <x v="0"/>
    <n v="43"/>
    <d v="2024-09-20T00:00:00"/>
    <n v="337"/>
    <x v="1"/>
    <n v="1"/>
    <d v="2025-09-02T00:00:00"/>
    <x v="1"/>
    <x v="0"/>
    <x v="9"/>
    <n v="230"/>
    <n v="0"/>
    <x v="2"/>
  </r>
  <r>
    <s v="C1190"/>
    <x v="1"/>
    <x v="0"/>
    <x v="1"/>
    <d v="2025-08-04T00:00:00"/>
    <s v="O5190"/>
    <d v="2025-10-01T00:00:00"/>
    <x v="1"/>
    <x v="4"/>
    <x v="0"/>
    <n v="1"/>
    <n v="466.78"/>
    <n v="466.78"/>
    <x v="2"/>
    <n v="30"/>
    <d v="2025-06-25T00:00:00"/>
    <n v="155"/>
    <x v="1"/>
    <n v="2"/>
    <d v="2024-08-28T00:00:00"/>
    <x v="2"/>
    <x v="0"/>
    <x v="9"/>
    <n v="-40"/>
    <n v="0"/>
    <x v="2"/>
  </r>
  <r>
    <s v="C3364"/>
    <x v="2"/>
    <x v="0"/>
    <x v="2"/>
    <d v="2023-11-18T00:00:00"/>
    <s v="O7364"/>
    <d v="2025-10-01T00:00:00"/>
    <x v="1"/>
    <x v="3"/>
    <x v="0"/>
    <n v="3"/>
    <n v="236.32666666666668"/>
    <n v="708.98"/>
    <x v="0"/>
    <n v="13"/>
    <d v="2025-11-01T00:00:00"/>
    <n v="435"/>
    <x v="1"/>
    <n v="4"/>
    <d v="2024-08-11T00:00:00"/>
    <x v="2"/>
    <x v="0"/>
    <x v="9"/>
    <n v="714"/>
    <n v="0"/>
    <x v="2"/>
  </r>
  <r>
    <s v="C2420"/>
    <x v="0"/>
    <x v="2"/>
    <x v="3"/>
    <d v="2024-10-23T00:00:00"/>
    <s v="O6420"/>
    <d v="2025-10-01T00:00:00"/>
    <x v="1"/>
    <x v="1"/>
    <x v="4"/>
    <n v="3"/>
    <n v="333.65333333333336"/>
    <n v="1000.96"/>
    <x v="1"/>
    <n v="27"/>
    <d v="2025-10-04T00:00:00"/>
    <n v="308"/>
    <x v="1"/>
    <n v="4"/>
    <d v="2024-10-29T00:00:00"/>
    <x v="2"/>
    <x v="0"/>
    <x v="9"/>
    <n v="346"/>
    <n v="0"/>
    <x v="2"/>
  </r>
  <r>
    <s v="C6148"/>
    <x v="1"/>
    <x v="2"/>
    <x v="4"/>
    <d v="2024-12-06T00:00:00"/>
    <s v="O10148"/>
    <d v="2025-10-01T00:00:00"/>
    <x v="4"/>
    <x v="2"/>
    <x v="3"/>
    <n v="3"/>
    <n v="238.70666666666668"/>
    <n v="716.12"/>
    <x v="0"/>
    <n v="16"/>
    <d v="2024-09-27T00:00:00"/>
    <n v="433"/>
    <x v="1"/>
    <n v="2"/>
    <d v="2025-12-01T00:00:00"/>
    <x v="0"/>
    <x v="0"/>
    <x v="9"/>
    <n v="-70"/>
    <n v="0"/>
    <x v="2"/>
  </r>
  <r>
    <s v="C2207"/>
    <x v="2"/>
    <x v="0"/>
    <x v="1"/>
    <d v="2023-11-13T00:00:00"/>
    <s v="O6207"/>
    <d v="2025-10-01T00:00:00"/>
    <x v="1"/>
    <x v="4"/>
    <x v="3"/>
    <n v="5"/>
    <n v="44.031999999999996"/>
    <n v="220.16"/>
    <x v="1"/>
    <n v="24"/>
    <d v="2025-05-19T00:00:00"/>
    <n v="242"/>
    <x v="1"/>
    <n v="1"/>
    <d v="2025-01-01T00:00:00"/>
    <x v="1"/>
    <x v="0"/>
    <x v="9"/>
    <n v="553"/>
    <n v="0"/>
    <x v="2"/>
  </r>
  <r>
    <s v="C6193"/>
    <x v="1"/>
    <x v="1"/>
    <x v="1"/>
    <d v="2023-02-10T00:00:00"/>
    <s v="O10193"/>
    <d v="2025-10-01T00:00:00"/>
    <x v="4"/>
    <x v="0"/>
    <x v="1"/>
    <n v="1"/>
    <n v="904.13"/>
    <n v="904.13"/>
    <x v="2"/>
    <n v="18"/>
    <d v="2024-09-12T00:00:00"/>
    <n v="241"/>
    <x v="0"/>
    <n v="4"/>
    <d v="2024-11-09T00:00:00"/>
    <x v="2"/>
    <x v="0"/>
    <x v="9"/>
    <n v="580"/>
    <n v="1"/>
    <x v="2"/>
  </r>
  <r>
    <s v="C6079"/>
    <x v="2"/>
    <x v="2"/>
    <x v="3"/>
    <d v="2025-06-05T00:00:00"/>
    <s v="O10079"/>
    <d v="2025-10-01T00:00:00"/>
    <x v="2"/>
    <x v="3"/>
    <x v="1"/>
    <n v="3"/>
    <n v="375.79333333333335"/>
    <n v="1127.3800000000001"/>
    <x v="0"/>
    <n v="9"/>
    <d v="2024-07-11T00:00:00"/>
    <n v="457"/>
    <x v="1"/>
    <n v="5"/>
    <d v="2025-06-26T00:00:00"/>
    <x v="1"/>
    <x v="0"/>
    <x v="9"/>
    <n v="-329"/>
    <n v="0"/>
    <x v="2"/>
  </r>
  <r>
    <s v="C2196"/>
    <x v="0"/>
    <x v="2"/>
    <x v="3"/>
    <d v="2025-07-15T00:00:00"/>
    <s v="O6196"/>
    <d v="2025-11-01T00:00:00"/>
    <x v="2"/>
    <x v="0"/>
    <x v="4"/>
    <n v="5"/>
    <n v="230.26799999999997"/>
    <n v="1151.3399999999999"/>
    <x v="2"/>
    <n v="22"/>
    <d v="2024-09-17T00:00:00"/>
    <n v="353"/>
    <x v="1"/>
    <n v="3"/>
    <d v="2024-10-29T00:00:00"/>
    <x v="2"/>
    <x v="3"/>
    <x v="10"/>
    <n v="-301"/>
    <n v="0"/>
    <x v="2"/>
  </r>
  <r>
    <s v="C1603"/>
    <x v="2"/>
    <x v="1"/>
    <x v="1"/>
    <d v="2024-04-15T00:00:00"/>
    <s v="O5603"/>
    <d v="2025-11-01T00:00:00"/>
    <x v="2"/>
    <x v="3"/>
    <x v="3"/>
    <n v="5"/>
    <n v="258.22399999999999"/>
    <n v="1291.1199999999999"/>
    <x v="0"/>
    <n v="23"/>
    <d v="2024-10-17T00:00:00"/>
    <n v="427"/>
    <x v="1"/>
    <n v="2"/>
    <d v="2024-01-09T00:00:00"/>
    <x v="2"/>
    <x v="3"/>
    <x v="10"/>
    <n v="185"/>
    <n v="0"/>
    <x v="2"/>
  </r>
  <r>
    <s v="C5128"/>
    <x v="2"/>
    <x v="1"/>
    <x v="1"/>
    <d v="2025-08-21T00:00:00"/>
    <s v="O9128"/>
    <d v="2025-11-01T00:00:00"/>
    <x v="1"/>
    <x v="2"/>
    <x v="0"/>
    <n v="1"/>
    <n v="537.14"/>
    <n v="537.14"/>
    <x v="2"/>
    <n v="36"/>
    <d v="2025-06-23T00:00:00"/>
    <n v="407"/>
    <x v="1"/>
    <n v="4"/>
    <d v="2024-07-12T00:00:00"/>
    <x v="2"/>
    <x v="3"/>
    <x v="10"/>
    <n v="-59"/>
    <n v="0"/>
    <x v="2"/>
  </r>
  <r>
    <s v="C2360"/>
    <x v="2"/>
    <x v="0"/>
    <x v="4"/>
    <d v="2023-10-30T00:00:00"/>
    <s v="O6360"/>
    <d v="2025-11-01T00:00:00"/>
    <x v="4"/>
    <x v="1"/>
    <x v="4"/>
    <n v="5"/>
    <n v="290.71799999999996"/>
    <n v="1453.59"/>
    <x v="0"/>
    <n v="45"/>
    <d v="2025-01-28T00:00:00"/>
    <n v="42"/>
    <x v="1"/>
    <n v="2"/>
    <d v="2024-12-20T00:00:00"/>
    <x v="1"/>
    <x v="3"/>
    <x v="10"/>
    <n v="456"/>
    <n v="0"/>
    <x v="2"/>
  </r>
  <r>
    <s v="C6834"/>
    <x v="0"/>
    <x v="2"/>
    <x v="3"/>
    <d v="2025-03-13T00:00:00"/>
    <s v="O10834"/>
    <d v="2025-11-01T00:00:00"/>
    <x v="2"/>
    <x v="2"/>
    <x v="3"/>
    <n v="5"/>
    <n v="258.55"/>
    <n v="1292.75"/>
    <x v="1"/>
    <n v="39"/>
    <d v="2024-09-30T00:00:00"/>
    <n v="148"/>
    <x v="0"/>
    <n v="2"/>
    <d v="2025-05-15T00:00:00"/>
    <x v="1"/>
    <x v="3"/>
    <x v="10"/>
    <n v="-164"/>
    <n v="1"/>
    <x v="2"/>
  </r>
  <r>
    <s v="C1415"/>
    <x v="0"/>
    <x v="1"/>
    <x v="0"/>
    <d v="2024-12-19T00:00:00"/>
    <s v="O5415"/>
    <d v="2025-11-01T00:00:00"/>
    <x v="1"/>
    <x v="0"/>
    <x v="0"/>
    <n v="4"/>
    <n v="170.77"/>
    <n v="683.08"/>
    <x v="0"/>
    <n v="30"/>
    <d v="2025-06-04T00:00:00"/>
    <n v="371"/>
    <x v="1"/>
    <n v="5"/>
    <d v="2024-04-09T00:00:00"/>
    <x v="0"/>
    <x v="3"/>
    <x v="10"/>
    <n v="167"/>
    <n v="0"/>
    <x v="2"/>
  </r>
  <r>
    <s v="C2055"/>
    <x v="2"/>
    <x v="1"/>
    <x v="4"/>
    <d v="2025-01-24T00:00:00"/>
    <s v="O6055"/>
    <d v="2025-11-01T00:00:00"/>
    <x v="2"/>
    <x v="0"/>
    <x v="0"/>
    <n v="2"/>
    <n v="284.88499999999999"/>
    <n v="569.77"/>
    <x v="1"/>
    <n v="15"/>
    <d v="2025-07-23T00:00:00"/>
    <n v="24"/>
    <x v="1"/>
    <n v="3"/>
    <d v="2024-02-11T00:00:00"/>
    <x v="0"/>
    <x v="3"/>
    <x v="10"/>
    <n v="180"/>
    <n v="0"/>
    <x v="2"/>
  </r>
  <r>
    <s v="C4039"/>
    <x v="1"/>
    <x v="2"/>
    <x v="4"/>
    <d v="2024-02-11T00:00:00"/>
    <s v="O8039"/>
    <d v="2025-12-01T00:00:00"/>
    <x v="1"/>
    <x v="1"/>
    <x v="4"/>
    <n v="5"/>
    <n v="274.02600000000001"/>
    <n v="1370.13"/>
    <x v="2"/>
    <n v="50"/>
    <d v="2025-01-31T00:00:00"/>
    <n v="380"/>
    <x v="0"/>
    <n v="1"/>
    <d v="2025-10-05T00:00:00"/>
    <x v="1"/>
    <x v="5"/>
    <x v="11"/>
    <n v="355"/>
    <n v="1"/>
    <x v="2"/>
  </r>
  <r>
    <s v="C1115"/>
    <x v="1"/>
    <x v="0"/>
    <x v="1"/>
    <d v="2025-03-15T00:00:00"/>
    <s v="O5115"/>
    <d v="2025-12-01T00:00:00"/>
    <x v="2"/>
    <x v="4"/>
    <x v="2"/>
    <n v="5"/>
    <n v="41.366"/>
    <n v="206.83"/>
    <x v="0"/>
    <n v="26"/>
    <d v="2024-05-10T00:00:00"/>
    <n v="15"/>
    <x v="0"/>
    <n v="2"/>
    <d v="2024-09-20T00:00:00"/>
    <x v="2"/>
    <x v="5"/>
    <x v="11"/>
    <n v="-309"/>
    <n v="1"/>
    <x v="2"/>
  </r>
  <r>
    <s v="C4086"/>
    <x v="2"/>
    <x v="1"/>
    <x v="2"/>
    <d v="2024-04-05T00:00:00"/>
    <s v="O8086"/>
    <d v="2025-12-01T00:00:00"/>
    <x v="1"/>
    <x v="3"/>
    <x v="2"/>
    <n v="5"/>
    <n v="224.68"/>
    <n v="1123.4000000000001"/>
    <x v="1"/>
    <n v="41"/>
    <d v="2025-04-27T00:00:00"/>
    <n v="217"/>
    <x v="1"/>
    <n v="5"/>
    <d v="2025-01-17T00:00:00"/>
    <x v="2"/>
    <x v="5"/>
    <x v="11"/>
    <n v="387"/>
    <n v="0"/>
    <x v="2"/>
  </r>
  <r>
    <s v="C6498"/>
    <x v="0"/>
    <x v="1"/>
    <x v="1"/>
    <d v="2025-02-05T00:00:00"/>
    <s v="O10498"/>
    <d v="2025-12-01T00:00:00"/>
    <x v="1"/>
    <x v="0"/>
    <x v="4"/>
    <n v="5"/>
    <n v="297.46999999999997"/>
    <n v="1487.35"/>
    <x v="0"/>
    <n v="12"/>
    <d v="2024-12-14T00:00:00"/>
    <n v="430"/>
    <x v="0"/>
    <n v="4"/>
    <d v="2025-04-04T00:00:00"/>
    <x v="1"/>
    <x v="5"/>
    <x v="11"/>
    <n v="-53"/>
    <n v="1"/>
    <x v="2"/>
  </r>
  <r>
    <s v="C5692"/>
    <x v="2"/>
    <x v="1"/>
    <x v="1"/>
    <d v="2024-05-13T00:00:00"/>
    <s v="O9692"/>
    <d v="2025-12-01T00:00:00"/>
    <x v="2"/>
    <x v="1"/>
    <x v="1"/>
    <n v="4"/>
    <n v="55.3675"/>
    <n v="221.47"/>
    <x v="1"/>
    <n v="45"/>
    <d v="2025-02-25T00:00:00"/>
    <n v="241"/>
    <x v="0"/>
    <n v="1"/>
    <d v="2024-11-18T00:00:00"/>
    <x v="1"/>
    <x v="5"/>
    <x v="11"/>
    <n v="288"/>
    <n v="1"/>
    <x v="2"/>
  </r>
  <r>
    <s v="C3470"/>
    <x v="2"/>
    <x v="1"/>
    <x v="1"/>
    <d v="2023-11-30T00:00:00"/>
    <s v="O7470"/>
    <d v="2025-12-01T00:00:00"/>
    <x v="0"/>
    <x v="1"/>
    <x v="4"/>
    <n v="2"/>
    <n v="733.75"/>
    <n v="1467.5"/>
    <x v="0"/>
    <n v="48"/>
    <d v="2024-10-16T00:00:00"/>
    <n v="122"/>
    <x v="0"/>
    <n v="1"/>
    <d v="2025-07-18T00:00:00"/>
    <x v="2"/>
    <x v="5"/>
    <x v="11"/>
    <n v="321"/>
    <n v="1"/>
    <x v="2"/>
  </r>
  <r>
    <s v="C5508"/>
    <x v="1"/>
    <x v="2"/>
    <x v="3"/>
    <d v="2024-12-26T00:00:00"/>
    <s v="O9508"/>
    <d v="2025-12-01T00:00:00"/>
    <x v="0"/>
    <x v="1"/>
    <x v="4"/>
    <n v="3"/>
    <n v="142.79"/>
    <n v="428.37"/>
    <x v="0"/>
    <n v="3"/>
    <d v="2025-07-18T00:00:00"/>
    <n v="169"/>
    <x v="1"/>
    <n v="4"/>
    <d v="2024-06-12T00:00:00"/>
    <x v="1"/>
    <x v="5"/>
    <x v="11"/>
    <n v="204"/>
    <n v="0"/>
    <x v="2"/>
  </r>
  <r>
    <s v="C3981"/>
    <x v="0"/>
    <x v="0"/>
    <x v="3"/>
    <d v="2023-09-18T00:00:00"/>
    <s v="O7981"/>
    <d v="2025-12-01T00:00:00"/>
    <x v="2"/>
    <x v="0"/>
    <x v="2"/>
    <n v="3"/>
    <n v="353.61999999999995"/>
    <n v="1060.8599999999999"/>
    <x v="0"/>
    <n v="11"/>
    <d v="2025-04-29T00:00:00"/>
    <n v="498"/>
    <x v="0"/>
    <n v="3"/>
    <d v="2024-12-18T00:00:00"/>
    <x v="0"/>
    <x v="5"/>
    <x v="11"/>
    <n v="589"/>
    <n v="1"/>
    <x v="2"/>
  </r>
  <r>
    <s v="C6314"/>
    <x v="2"/>
    <x v="2"/>
    <x v="3"/>
    <d v="2024-12-29T00:00:00"/>
    <s v="O10314"/>
    <d v="2025-12-01T00:00:00"/>
    <x v="2"/>
    <x v="0"/>
    <x v="3"/>
    <n v="1"/>
    <n v="438.59"/>
    <n v="438.59"/>
    <x v="0"/>
    <n v="25"/>
    <d v="2024-11-18T00:00:00"/>
    <n v="124"/>
    <x v="0"/>
    <n v="2"/>
    <d v="2025-11-02T00:00:00"/>
    <x v="0"/>
    <x v="5"/>
    <x v="11"/>
    <n v="-41"/>
    <n v="1"/>
    <x v="2"/>
  </r>
  <r>
    <s v="C4425"/>
    <x v="1"/>
    <x v="1"/>
    <x v="4"/>
    <d v="2025-08-01T00:00:00"/>
    <s v="O8425"/>
    <d v="2025-12-01T00:00:00"/>
    <x v="1"/>
    <x v="2"/>
    <x v="3"/>
    <n v="4"/>
    <n v="310.29500000000002"/>
    <n v="1241.18"/>
    <x v="2"/>
    <n v="30"/>
    <d v="2025-02-22T00:00:00"/>
    <n v="387"/>
    <x v="1"/>
    <n v="2"/>
    <d v="2024-06-09T00:00:00"/>
    <x v="1"/>
    <x v="5"/>
    <x v="11"/>
    <n v="-160"/>
    <n v="0"/>
    <x v="2"/>
  </r>
  <r>
    <s v="C1194"/>
    <x v="1"/>
    <x v="0"/>
    <x v="4"/>
    <d v="2023-11-24T00:00:00"/>
    <s v="O5194"/>
    <d v="2025-12-01T00:00:00"/>
    <x v="4"/>
    <x v="3"/>
    <x v="0"/>
    <n v="2"/>
    <n v="315.37"/>
    <n v="630.74"/>
    <x v="1"/>
    <n v="8"/>
    <d v="2025-02-03T00:00:00"/>
    <n v="473"/>
    <x v="0"/>
    <n v="4"/>
    <d v="2025-06-26T00:00:00"/>
    <x v="2"/>
    <x v="5"/>
    <x v="11"/>
    <n v="437"/>
    <n v="1"/>
    <x v="2"/>
  </r>
  <r>
    <s v="C5684"/>
    <x v="1"/>
    <x v="0"/>
    <x v="4"/>
    <d v="2025-05-25T00:00:00"/>
    <s v="O9684"/>
    <d v="2025-12-01T00:00:00"/>
    <x v="0"/>
    <x v="4"/>
    <x v="4"/>
    <n v="5"/>
    <n v="67.405999999999992"/>
    <n v="337.03"/>
    <x v="0"/>
    <n v="22"/>
    <d v="2025-04-22T00:00:00"/>
    <n v="432"/>
    <x v="1"/>
    <n v="2"/>
    <d v="2024-08-21T00:00:00"/>
    <x v="2"/>
    <x v="5"/>
    <x v="11"/>
    <n v="-33"/>
    <n v="0"/>
    <x v="2"/>
  </r>
  <r>
    <s v="C4970"/>
    <x v="1"/>
    <x v="1"/>
    <x v="3"/>
    <d v="2024-03-30T00:00:00"/>
    <s v="O8970"/>
    <d v="2025-12-01T00:00:00"/>
    <x v="3"/>
    <x v="4"/>
    <x v="1"/>
    <n v="4"/>
    <n v="223.11500000000001"/>
    <n v="892.46"/>
    <x v="2"/>
    <n v="41"/>
    <d v="2025-03-20T00:00:00"/>
    <n v="453"/>
    <x v="0"/>
    <n v="5"/>
    <d v="2025-06-30T00:00:00"/>
    <x v="0"/>
    <x v="5"/>
    <x v="11"/>
    <n v="355"/>
    <n v="1"/>
    <x v="2"/>
  </r>
  <r>
    <s v="C4237"/>
    <x v="0"/>
    <x v="0"/>
    <x v="0"/>
    <d v="2024-02-19T00:00:00"/>
    <s v="O8237"/>
    <d v="2025-12-01T00:00:00"/>
    <x v="0"/>
    <x v="1"/>
    <x v="2"/>
    <n v="4"/>
    <n v="116.47750000000001"/>
    <n v="465.91"/>
    <x v="1"/>
    <n v="23"/>
    <d v="2025-01-16T00:00:00"/>
    <n v="355"/>
    <x v="1"/>
    <n v="5"/>
    <d v="2024-08-29T00:00:00"/>
    <x v="1"/>
    <x v="5"/>
    <x v="11"/>
    <n v="332"/>
    <n v="0"/>
    <x v="2"/>
  </r>
  <r>
    <s v="C4878"/>
    <x v="0"/>
    <x v="2"/>
    <x v="2"/>
    <d v="2024-09-14T00:00:00"/>
    <s v="O8878"/>
    <d v="2025-01-13T00:00:00"/>
    <x v="2"/>
    <x v="3"/>
    <x v="4"/>
    <n v="5"/>
    <n v="134.28399999999999"/>
    <n v="671.42"/>
    <x v="2"/>
    <n v="50"/>
    <d v="2025-03-19T00:00:00"/>
    <n v="471"/>
    <x v="0"/>
    <n v="3"/>
    <d v="2025-07-28T00:00:00"/>
    <x v="1"/>
    <x v="5"/>
    <x v="1"/>
    <n v="186"/>
    <n v="1"/>
    <x v="2"/>
  </r>
  <r>
    <s v="C3650"/>
    <x v="1"/>
    <x v="1"/>
    <x v="1"/>
    <d v="2023-09-30T00:00:00"/>
    <s v="O7650"/>
    <d v="2025-01-13T00:00:00"/>
    <x v="1"/>
    <x v="1"/>
    <x v="2"/>
    <n v="3"/>
    <n v="152.67333333333332"/>
    <n v="458.02"/>
    <x v="2"/>
    <n v="5"/>
    <d v="2025-04-03T00:00:00"/>
    <n v="328"/>
    <x v="0"/>
    <n v="5"/>
    <d v="2025-02-27T00:00:00"/>
    <x v="2"/>
    <x v="5"/>
    <x v="1"/>
    <n v="551"/>
    <n v="1"/>
    <x v="2"/>
  </r>
  <r>
    <s v="C6831"/>
    <x v="2"/>
    <x v="1"/>
    <x v="0"/>
    <d v="2024-03-04T00:00:00"/>
    <s v="O10831"/>
    <d v="2025-01-13T00:00:00"/>
    <x v="2"/>
    <x v="0"/>
    <x v="0"/>
    <n v="2"/>
    <n v="189.38499999999999"/>
    <n v="378.77"/>
    <x v="0"/>
    <n v="45"/>
    <d v="2025-02-06T00:00:00"/>
    <n v="239"/>
    <x v="0"/>
    <n v="2"/>
    <d v="2025-02-04T00:00:00"/>
    <x v="2"/>
    <x v="5"/>
    <x v="1"/>
    <n v="339"/>
    <n v="1"/>
    <x v="2"/>
  </r>
  <r>
    <s v="C5956"/>
    <x v="2"/>
    <x v="0"/>
    <x v="1"/>
    <d v="2024-05-14T00:00:00"/>
    <s v="O9956"/>
    <d v="2025-01-13T00:00:00"/>
    <x v="4"/>
    <x v="4"/>
    <x v="1"/>
    <n v="5"/>
    <n v="113.71199999999999"/>
    <n v="568.55999999999995"/>
    <x v="1"/>
    <n v="8"/>
    <d v="2025-05-06T00:00:00"/>
    <n v="446"/>
    <x v="1"/>
    <n v="5"/>
    <d v="2025-01-24T00:00:00"/>
    <x v="0"/>
    <x v="5"/>
    <x v="1"/>
    <n v="357"/>
    <n v="0"/>
    <x v="2"/>
  </r>
  <r>
    <s v="C2816"/>
    <x v="2"/>
    <x v="0"/>
    <x v="4"/>
    <d v="2025-07-28T00:00:00"/>
    <s v="O6816"/>
    <d v="2025-01-13T00:00:00"/>
    <x v="0"/>
    <x v="2"/>
    <x v="3"/>
    <n v="4"/>
    <n v="373.92500000000001"/>
    <n v="1495.7"/>
    <x v="2"/>
    <n v="45"/>
    <d v="2024-11-13T00:00:00"/>
    <n v="306"/>
    <x v="1"/>
    <n v="2"/>
    <d v="2025-01-27T00:00:00"/>
    <x v="1"/>
    <x v="5"/>
    <x v="1"/>
    <n v="-257"/>
    <n v="0"/>
    <x v="2"/>
  </r>
  <r>
    <s v="C2109"/>
    <x v="2"/>
    <x v="0"/>
    <x v="3"/>
    <d v="2024-04-18T00:00:00"/>
    <s v="O6109"/>
    <d v="2025-01-13T00:00:00"/>
    <x v="3"/>
    <x v="4"/>
    <x v="4"/>
    <n v="4"/>
    <n v="171.79"/>
    <n v="687.16"/>
    <x v="1"/>
    <n v="13"/>
    <d v="2024-10-26T00:00:00"/>
    <n v="61"/>
    <x v="0"/>
    <n v="5"/>
    <d v="2025-04-04T00:00:00"/>
    <x v="1"/>
    <x v="5"/>
    <x v="1"/>
    <n v="191"/>
    <n v="1"/>
    <x v="2"/>
  </r>
  <r>
    <s v="C5056"/>
    <x v="1"/>
    <x v="1"/>
    <x v="4"/>
    <d v="2024-07-21T00:00:00"/>
    <s v="O9056"/>
    <d v="2025-01-13T00:00:00"/>
    <x v="3"/>
    <x v="2"/>
    <x v="4"/>
    <n v="5"/>
    <n v="33.256"/>
    <n v="166.28"/>
    <x v="2"/>
    <n v="7"/>
    <d v="2025-02-24T00:00:00"/>
    <n v="142"/>
    <x v="0"/>
    <n v="5"/>
    <d v="2024-12-25T00:00:00"/>
    <x v="1"/>
    <x v="5"/>
    <x v="1"/>
    <n v="218"/>
    <n v="1"/>
    <x v="2"/>
  </r>
  <r>
    <s v="C4977"/>
    <x v="2"/>
    <x v="1"/>
    <x v="2"/>
    <d v="2024-12-25T00:00:00"/>
    <s v="O8977"/>
    <d v="2025-01-13T00:00:00"/>
    <x v="1"/>
    <x v="2"/>
    <x v="4"/>
    <n v="2"/>
    <n v="228.715"/>
    <n v="457.43"/>
    <x v="0"/>
    <n v="28"/>
    <d v="2025-07-27T00:00:00"/>
    <n v="136"/>
    <x v="0"/>
    <n v="3"/>
    <d v="2025-08-13T00:00:00"/>
    <x v="1"/>
    <x v="5"/>
    <x v="1"/>
    <n v="214"/>
    <n v="1"/>
    <x v="2"/>
  </r>
  <r>
    <s v="C4313"/>
    <x v="0"/>
    <x v="1"/>
    <x v="2"/>
    <d v="2024-04-26T00:00:00"/>
    <s v="O8313"/>
    <d v="2025-01-14T00:00:00"/>
    <x v="2"/>
    <x v="2"/>
    <x v="4"/>
    <n v="5"/>
    <n v="236.494"/>
    <n v="1182.47"/>
    <x v="1"/>
    <n v="31"/>
    <d v="2024-12-15T00:00:00"/>
    <n v="100"/>
    <x v="1"/>
    <n v="2"/>
    <d v="2025-06-30T00:00:00"/>
    <x v="2"/>
    <x v="6"/>
    <x v="1"/>
    <n v="233"/>
    <n v="0"/>
    <x v="2"/>
  </r>
  <r>
    <s v="C1067"/>
    <x v="2"/>
    <x v="0"/>
    <x v="4"/>
    <d v="2023-11-09T00:00:00"/>
    <s v="O5067"/>
    <d v="2025-01-14T00:00:00"/>
    <x v="1"/>
    <x v="4"/>
    <x v="2"/>
    <n v="3"/>
    <n v="45.173333333333339"/>
    <n v="135.52000000000001"/>
    <x v="0"/>
    <n v="12"/>
    <d v="2024-11-28T00:00:00"/>
    <n v="115"/>
    <x v="1"/>
    <n v="3"/>
    <d v="2024-12-09T00:00:00"/>
    <x v="2"/>
    <x v="6"/>
    <x v="1"/>
    <n v="385"/>
    <n v="0"/>
    <x v="2"/>
  </r>
  <r>
    <s v="C5810"/>
    <x v="1"/>
    <x v="0"/>
    <x v="0"/>
    <d v="2024-11-23T00:00:00"/>
    <s v="O9810"/>
    <d v="2025-01-14T00:00:00"/>
    <x v="1"/>
    <x v="3"/>
    <x v="0"/>
    <n v="2"/>
    <n v="315.39999999999998"/>
    <n v="630.79999999999995"/>
    <x v="1"/>
    <n v="19"/>
    <d v="2025-01-30T00:00:00"/>
    <n v="464"/>
    <x v="1"/>
    <n v="3"/>
    <d v="2025-04-05T00:00:00"/>
    <x v="1"/>
    <x v="6"/>
    <x v="1"/>
    <n v="68"/>
    <n v="0"/>
    <x v="2"/>
  </r>
  <r>
    <s v="C1464"/>
    <x v="1"/>
    <x v="2"/>
    <x v="4"/>
    <d v="2024-11-29T00:00:00"/>
    <s v="O5464"/>
    <d v="2025-01-14T00:00:00"/>
    <x v="1"/>
    <x v="4"/>
    <x v="2"/>
    <n v="2"/>
    <n v="520.125"/>
    <n v="1040.25"/>
    <x v="1"/>
    <n v="28"/>
    <d v="2025-05-16T00:00:00"/>
    <n v="410"/>
    <x v="0"/>
    <n v="2"/>
    <d v="2025-11-04T00:00:00"/>
    <x v="0"/>
    <x v="6"/>
    <x v="1"/>
    <n v="168"/>
    <n v="1"/>
    <x v="2"/>
  </r>
  <r>
    <s v="C4183"/>
    <x v="1"/>
    <x v="1"/>
    <x v="0"/>
    <d v="2024-08-15T00:00:00"/>
    <s v="O8183"/>
    <d v="2025-01-14T00:00:00"/>
    <x v="4"/>
    <x v="3"/>
    <x v="1"/>
    <n v="3"/>
    <n v="104.66666666666667"/>
    <n v="314"/>
    <x v="0"/>
    <n v="24"/>
    <d v="2025-06-23T00:00:00"/>
    <n v="224"/>
    <x v="1"/>
    <n v="3"/>
    <d v="2024-08-29T00:00:00"/>
    <x v="0"/>
    <x v="6"/>
    <x v="1"/>
    <n v="312"/>
    <n v="0"/>
    <x v="2"/>
  </r>
  <r>
    <s v="C2776"/>
    <x v="1"/>
    <x v="1"/>
    <x v="1"/>
    <d v="2023-11-14T00:00:00"/>
    <s v="O6776"/>
    <d v="2025-01-14T00:00:00"/>
    <x v="3"/>
    <x v="0"/>
    <x v="4"/>
    <n v="4"/>
    <n v="290.58999999999997"/>
    <n v="1162.3599999999999"/>
    <x v="1"/>
    <n v="32"/>
    <d v="2025-04-01T00:00:00"/>
    <n v="77"/>
    <x v="1"/>
    <n v="2"/>
    <d v="2024-09-13T00:00:00"/>
    <x v="0"/>
    <x v="6"/>
    <x v="1"/>
    <n v="504"/>
    <n v="0"/>
    <x v="2"/>
  </r>
  <r>
    <s v="C1920"/>
    <x v="1"/>
    <x v="0"/>
    <x v="2"/>
    <d v="2023-10-23T00:00:00"/>
    <s v="O5920"/>
    <d v="2025-01-14T00:00:00"/>
    <x v="4"/>
    <x v="4"/>
    <x v="0"/>
    <n v="2"/>
    <n v="420.79"/>
    <n v="841.58"/>
    <x v="2"/>
    <n v="37"/>
    <d v="2025-08-18T00:00:00"/>
    <n v="385"/>
    <x v="0"/>
    <n v="4"/>
    <d v="2025-06-19T00:00:00"/>
    <x v="0"/>
    <x v="6"/>
    <x v="1"/>
    <n v="665"/>
    <n v="1"/>
    <x v="2"/>
  </r>
  <r>
    <s v="C5459"/>
    <x v="2"/>
    <x v="0"/>
    <x v="4"/>
    <d v="2024-08-09T00:00:00"/>
    <s v="O9459"/>
    <d v="2025-01-15T00:00:00"/>
    <x v="3"/>
    <x v="0"/>
    <x v="4"/>
    <n v="4"/>
    <n v="306.3125"/>
    <n v="1225.25"/>
    <x v="1"/>
    <n v="35"/>
    <d v="2025-03-13T00:00:00"/>
    <n v="361"/>
    <x v="1"/>
    <n v="2"/>
    <d v="2025-08-05T00:00:00"/>
    <x v="1"/>
    <x v="0"/>
    <x v="1"/>
    <n v="216"/>
    <n v="0"/>
    <x v="2"/>
  </r>
  <r>
    <s v="C5575"/>
    <x v="2"/>
    <x v="1"/>
    <x v="1"/>
    <d v="2024-12-08T00:00:00"/>
    <s v="O9575"/>
    <d v="2025-01-15T00:00:00"/>
    <x v="3"/>
    <x v="3"/>
    <x v="2"/>
    <n v="4"/>
    <n v="105.8275"/>
    <n v="423.31"/>
    <x v="2"/>
    <n v="28"/>
    <d v="2025-05-15T00:00:00"/>
    <n v="103"/>
    <x v="1"/>
    <n v="1"/>
    <d v="2025-03-26T00:00:00"/>
    <x v="0"/>
    <x v="0"/>
    <x v="1"/>
    <n v="158"/>
    <n v="0"/>
    <x v="2"/>
  </r>
  <r>
    <s v="C1781"/>
    <x v="0"/>
    <x v="0"/>
    <x v="3"/>
    <d v="2025-07-31T00:00:00"/>
    <s v="O5781"/>
    <d v="2025-01-15T00:00:00"/>
    <x v="4"/>
    <x v="4"/>
    <x v="0"/>
    <n v="4"/>
    <n v="261.54000000000002"/>
    <n v="1046.1600000000001"/>
    <x v="0"/>
    <n v="16"/>
    <d v="2024-12-13T00:00:00"/>
    <n v="208"/>
    <x v="0"/>
    <n v="4"/>
    <d v="2024-01-12T00:00:00"/>
    <x v="0"/>
    <x v="0"/>
    <x v="1"/>
    <n v="-230"/>
    <n v="1"/>
    <x v="2"/>
  </r>
  <r>
    <s v="C2538"/>
    <x v="2"/>
    <x v="2"/>
    <x v="4"/>
    <d v="2024-01-02T00:00:00"/>
    <s v="O6538"/>
    <d v="2025-01-15T00:00:00"/>
    <x v="3"/>
    <x v="3"/>
    <x v="0"/>
    <n v="3"/>
    <n v="325.31"/>
    <n v="975.93"/>
    <x v="1"/>
    <n v="28"/>
    <d v="2025-04-18T00:00:00"/>
    <n v="341"/>
    <x v="1"/>
    <n v="1"/>
    <d v="2025-04-03T00:00:00"/>
    <x v="0"/>
    <x v="0"/>
    <x v="1"/>
    <n v="472"/>
    <n v="0"/>
    <x v="2"/>
  </r>
  <r>
    <s v="C1375"/>
    <x v="1"/>
    <x v="1"/>
    <x v="1"/>
    <d v="2024-07-25T00:00:00"/>
    <s v="O5375"/>
    <d v="2025-01-15T00:00:00"/>
    <x v="1"/>
    <x v="4"/>
    <x v="4"/>
    <n v="1"/>
    <n v="1296.1099999999999"/>
    <n v="1296.1099999999999"/>
    <x v="1"/>
    <n v="4"/>
    <d v="2024-10-25T00:00:00"/>
    <n v="326"/>
    <x v="0"/>
    <n v="2"/>
    <d v="2024-03-09T00:00:00"/>
    <x v="2"/>
    <x v="0"/>
    <x v="1"/>
    <n v="92"/>
    <n v="1"/>
    <x v="2"/>
  </r>
  <r>
    <s v="C6086"/>
    <x v="0"/>
    <x v="1"/>
    <x v="2"/>
    <d v="2023-11-10T00:00:00"/>
    <s v="O10086"/>
    <d v="2025-01-15T00:00:00"/>
    <x v="4"/>
    <x v="3"/>
    <x v="2"/>
    <n v="1"/>
    <n v="637.17999999999995"/>
    <n v="637.17999999999995"/>
    <x v="0"/>
    <n v="36"/>
    <d v="2025-08-18T00:00:00"/>
    <n v="278"/>
    <x v="0"/>
    <n v="4"/>
    <d v="2024-11-11T00:00:00"/>
    <x v="1"/>
    <x v="0"/>
    <x v="1"/>
    <n v="647"/>
    <n v="1"/>
    <x v="2"/>
  </r>
  <r>
    <s v="C5850"/>
    <x v="1"/>
    <x v="2"/>
    <x v="1"/>
    <d v="2025-07-04T00:00:00"/>
    <s v="O9850"/>
    <d v="2025-01-15T00:00:00"/>
    <x v="2"/>
    <x v="4"/>
    <x v="2"/>
    <n v="4"/>
    <n v="181.39"/>
    <n v="725.56"/>
    <x v="1"/>
    <n v="25"/>
    <d v="2025-05-20T00:00:00"/>
    <n v="24"/>
    <x v="0"/>
    <n v="3"/>
    <d v="2025-04-15T00:00:00"/>
    <x v="0"/>
    <x v="0"/>
    <x v="1"/>
    <n v="-45"/>
    <n v="1"/>
    <x v="2"/>
  </r>
  <r>
    <s v="C3473"/>
    <x v="2"/>
    <x v="2"/>
    <x v="0"/>
    <d v="2024-03-03T00:00:00"/>
    <s v="O7473"/>
    <d v="2025-01-15T00:00:00"/>
    <x v="0"/>
    <x v="0"/>
    <x v="2"/>
    <n v="1"/>
    <n v="884.15"/>
    <n v="884.15"/>
    <x v="2"/>
    <n v="24"/>
    <d v="2025-04-04T00:00:00"/>
    <n v="219"/>
    <x v="1"/>
    <n v="1"/>
    <d v="2024-09-20T00:00:00"/>
    <x v="2"/>
    <x v="0"/>
    <x v="1"/>
    <n v="397"/>
    <n v="0"/>
    <x v="2"/>
  </r>
  <r>
    <s v="C1451"/>
    <x v="1"/>
    <x v="1"/>
    <x v="4"/>
    <d v="2024-09-09T00:00:00"/>
    <s v="O5451"/>
    <d v="2025-01-15T00:00:00"/>
    <x v="1"/>
    <x v="2"/>
    <x v="4"/>
    <n v="3"/>
    <n v="146.56333333333333"/>
    <n v="439.69"/>
    <x v="0"/>
    <n v="6"/>
    <d v="2024-10-25T00:00:00"/>
    <n v="82"/>
    <x v="1"/>
    <n v="4"/>
    <d v="2024-09-17T00:00:00"/>
    <x v="2"/>
    <x v="0"/>
    <x v="1"/>
    <n v="46"/>
    <n v="0"/>
    <x v="2"/>
  </r>
  <r>
    <s v="C3150"/>
    <x v="1"/>
    <x v="0"/>
    <x v="4"/>
    <d v="2024-08-27T00:00:00"/>
    <s v="O7150"/>
    <d v="2025-01-15T00:00:00"/>
    <x v="3"/>
    <x v="3"/>
    <x v="3"/>
    <n v="3"/>
    <n v="244.04333333333332"/>
    <n v="732.13"/>
    <x v="2"/>
    <n v="33"/>
    <d v="2025-02-28T00:00:00"/>
    <n v="16"/>
    <x v="1"/>
    <n v="5"/>
    <d v="2025-08-15T00:00:00"/>
    <x v="0"/>
    <x v="0"/>
    <x v="1"/>
    <n v="185"/>
    <n v="0"/>
    <x v="2"/>
  </r>
  <r>
    <s v="C6460"/>
    <x v="1"/>
    <x v="0"/>
    <x v="4"/>
    <d v="2025-06-16T00:00:00"/>
    <s v="O10460"/>
    <d v="2025-01-16T00:00:00"/>
    <x v="4"/>
    <x v="3"/>
    <x v="0"/>
    <n v="5"/>
    <n v="31.405999999999999"/>
    <n v="157.03"/>
    <x v="2"/>
    <n v="37"/>
    <d v="2025-08-18T00:00:00"/>
    <n v="1"/>
    <x v="1"/>
    <n v="2"/>
    <d v="2025-02-07T00:00:00"/>
    <x v="0"/>
    <x v="1"/>
    <x v="1"/>
    <n v="63"/>
    <n v="0"/>
    <x v="2"/>
  </r>
  <r>
    <s v="C3514"/>
    <x v="2"/>
    <x v="2"/>
    <x v="0"/>
    <d v="2024-09-08T00:00:00"/>
    <s v="O7514"/>
    <d v="2025-01-16T00:00:00"/>
    <x v="3"/>
    <x v="4"/>
    <x v="2"/>
    <n v="1"/>
    <n v="904.01"/>
    <n v="904.01"/>
    <x v="1"/>
    <n v="8"/>
    <d v="2024-08-31T00:00:00"/>
    <n v="144"/>
    <x v="1"/>
    <n v="5"/>
    <d v="2024-12-13T00:00:00"/>
    <x v="1"/>
    <x v="1"/>
    <x v="1"/>
    <n v="-8"/>
    <n v="0"/>
    <x v="2"/>
  </r>
  <r>
    <s v="C2793"/>
    <x v="2"/>
    <x v="2"/>
    <x v="1"/>
    <d v="2024-12-30T00:00:00"/>
    <s v="O6793"/>
    <d v="2025-01-16T00:00:00"/>
    <x v="0"/>
    <x v="4"/>
    <x v="1"/>
    <n v="4"/>
    <n v="366.64"/>
    <n v="1466.56"/>
    <x v="2"/>
    <n v="25"/>
    <d v="2025-04-06T00:00:00"/>
    <n v="36"/>
    <x v="1"/>
    <n v="3"/>
    <d v="2025-06-19T00:00:00"/>
    <x v="1"/>
    <x v="1"/>
    <x v="1"/>
    <n v="97"/>
    <n v="0"/>
    <x v="2"/>
  </r>
  <r>
    <s v="C3371"/>
    <x v="2"/>
    <x v="2"/>
    <x v="0"/>
    <d v="2023-10-20T00:00:00"/>
    <s v="O7371"/>
    <d v="2025-01-16T00:00:00"/>
    <x v="3"/>
    <x v="2"/>
    <x v="2"/>
    <n v="5"/>
    <n v="246.8"/>
    <n v="1234"/>
    <x v="0"/>
    <n v="50"/>
    <d v="2025-08-13T00:00:00"/>
    <n v="192"/>
    <x v="1"/>
    <n v="1"/>
    <d v="2025-06-19T00:00:00"/>
    <x v="1"/>
    <x v="1"/>
    <x v="1"/>
    <n v="663"/>
    <n v="0"/>
    <x v="2"/>
  </r>
  <r>
    <s v="C2467"/>
    <x v="1"/>
    <x v="1"/>
    <x v="1"/>
    <d v="2023-02-10T00:00:00"/>
    <s v="O6467"/>
    <d v="2025-01-16T00:00:00"/>
    <x v="0"/>
    <x v="3"/>
    <x v="0"/>
    <n v="1"/>
    <n v="540.77"/>
    <n v="540.77"/>
    <x v="1"/>
    <n v="10"/>
    <d v="2025-06-13T00:00:00"/>
    <n v="166"/>
    <x v="0"/>
    <n v="5"/>
    <d v="2024-10-25T00:00:00"/>
    <x v="0"/>
    <x v="1"/>
    <x v="1"/>
    <n v="854"/>
    <n v="1"/>
    <x v="2"/>
  </r>
  <r>
    <s v="C4888"/>
    <x v="2"/>
    <x v="1"/>
    <x v="1"/>
    <d v="2023-10-29T00:00:00"/>
    <s v="O8888"/>
    <d v="2025-01-16T00:00:00"/>
    <x v="1"/>
    <x v="2"/>
    <x v="2"/>
    <n v="1"/>
    <n v="1223.1300000000001"/>
    <n v="1223.1300000000001"/>
    <x v="2"/>
    <n v="35"/>
    <d v="2025-08-17T00:00:00"/>
    <n v="358"/>
    <x v="1"/>
    <n v="2"/>
    <d v="2025-07-16T00:00:00"/>
    <x v="0"/>
    <x v="1"/>
    <x v="1"/>
    <n v="658"/>
    <n v="0"/>
    <x v="2"/>
  </r>
  <r>
    <s v="C4961"/>
    <x v="1"/>
    <x v="1"/>
    <x v="2"/>
    <d v="2023-09-29T00:00:00"/>
    <s v="O8961"/>
    <d v="2025-01-16T00:00:00"/>
    <x v="1"/>
    <x v="0"/>
    <x v="0"/>
    <n v="3"/>
    <n v="487.01"/>
    <n v="1461.03"/>
    <x v="0"/>
    <n v="24"/>
    <d v="2025-01-04T00:00:00"/>
    <n v="41"/>
    <x v="0"/>
    <n v="4"/>
    <d v="2025-02-22T00:00:00"/>
    <x v="0"/>
    <x v="1"/>
    <x v="1"/>
    <n v="463"/>
    <n v="1"/>
    <x v="2"/>
  </r>
  <r>
    <s v="C4200"/>
    <x v="0"/>
    <x v="2"/>
    <x v="2"/>
    <d v="2024-08-01T00:00:00"/>
    <s v="O8200"/>
    <d v="2025-01-16T00:00:00"/>
    <x v="2"/>
    <x v="4"/>
    <x v="2"/>
    <n v="2"/>
    <n v="146.88499999999999"/>
    <n v="293.77"/>
    <x v="1"/>
    <n v="50"/>
    <d v="2025-05-13T00:00:00"/>
    <n v="240"/>
    <x v="1"/>
    <n v="4"/>
    <d v="2025-01-19T00:00:00"/>
    <x v="0"/>
    <x v="1"/>
    <x v="1"/>
    <n v="285"/>
    <n v="0"/>
    <x v="2"/>
  </r>
  <r>
    <s v="C2948"/>
    <x v="0"/>
    <x v="0"/>
    <x v="3"/>
    <d v="2024-03-07T00:00:00"/>
    <s v="O6948"/>
    <d v="2025-01-17T00:00:00"/>
    <x v="2"/>
    <x v="2"/>
    <x v="3"/>
    <n v="1"/>
    <n v="488.52"/>
    <n v="488.52"/>
    <x v="2"/>
    <n v="18"/>
    <d v="2025-05-21T00:00:00"/>
    <n v="61"/>
    <x v="1"/>
    <n v="2"/>
    <d v="2025-07-28T00:00:00"/>
    <x v="2"/>
    <x v="2"/>
    <x v="1"/>
    <n v="440"/>
    <n v="0"/>
    <x v="2"/>
  </r>
  <r>
    <s v="C6805"/>
    <x v="1"/>
    <x v="2"/>
    <x v="4"/>
    <d v="2025-04-21T00:00:00"/>
    <s v="O10805"/>
    <d v="2025-01-17T00:00:00"/>
    <x v="0"/>
    <x v="1"/>
    <x v="0"/>
    <n v="4"/>
    <n v="363.14"/>
    <n v="1452.56"/>
    <x v="0"/>
    <n v="23"/>
    <d v="2024-04-12T00:00:00"/>
    <n v="312"/>
    <x v="1"/>
    <n v="5"/>
    <d v="2024-10-13T00:00:00"/>
    <x v="1"/>
    <x v="2"/>
    <x v="1"/>
    <n v="-374"/>
    <n v="0"/>
    <x v="2"/>
  </r>
  <r>
    <s v="C3189"/>
    <x v="1"/>
    <x v="1"/>
    <x v="0"/>
    <d v="2025-02-19T00:00:00"/>
    <s v="O7189"/>
    <d v="2025-01-17T00:00:00"/>
    <x v="2"/>
    <x v="4"/>
    <x v="0"/>
    <n v="4"/>
    <n v="105.125"/>
    <n v="420.5"/>
    <x v="1"/>
    <n v="30"/>
    <d v="2025-10-07T00:00:00"/>
    <n v="435"/>
    <x v="1"/>
    <n v="5"/>
    <d v="2024-10-12T00:00:00"/>
    <x v="2"/>
    <x v="2"/>
    <x v="1"/>
    <n v="230"/>
    <n v="0"/>
    <x v="2"/>
  </r>
  <r>
    <s v="C3742"/>
    <x v="1"/>
    <x v="0"/>
    <x v="4"/>
    <d v="2024-08-29T00:00:00"/>
    <s v="O7742"/>
    <d v="2025-01-17T00:00:00"/>
    <x v="3"/>
    <x v="3"/>
    <x v="0"/>
    <n v="2"/>
    <n v="130.52500000000001"/>
    <n v="261.05"/>
    <x v="1"/>
    <n v="4"/>
    <d v="2025-06-30T00:00:00"/>
    <n v="435"/>
    <x v="1"/>
    <n v="2"/>
    <d v="2025-01-31T00:00:00"/>
    <x v="0"/>
    <x v="2"/>
    <x v="1"/>
    <n v="305"/>
    <n v="0"/>
    <x v="2"/>
  </r>
  <r>
    <s v="C5412"/>
    <x v="2"/>
    <x v="1"/>
    <x v="3"/>
    <d v="2025-06-21T00:00:00"/>
    <s v="O9412"/>
    <d v="2025-01-17T00:00:00"/>
    <x v="2"/>
    <x v="3"/>
    <x v="2"/>
    <n v="5"/>
    <n v="47.516000000000005"/>
    <n v="237.58"/>
    <x v="1"/>
    <n v="20"/>
    <d v="2024-09-17T00:00:00"/>
    <n v="118"/>
    <x v="1"/>
    <n v="4"/>
    <d v="2024-09-21T00:00:00"/>
    <x v="0"/>
    <x v="2"/>
    <x v="1"/>
    <n v="-277"/>
    <n v="0"/>
    <x v="2"/>
  </r>
  <r>
    <s v="C6781"/>
    <x v="1"/>
    <x v="2"/>
    <x v="4"/>
    <d v="2023-09-23T00:00:00"/>
    <s v="O10781"/>
    <d v="2025-01-17T00:00:00"/>
    <x v="0"/>
    <x v="0"/>
    <x v="2"/>
    <n v="4"/>
    <n v="213.16"/>
    <n v="852.64"/>
    <x v="2"/>
    <n v="9"/>
    <d v="2025-07-01T00:00:00"/>
    <n v="7"/>
    <x v="1"/>
    <n v="4"/>
    <d v="2025-06-21T00:00:00"/>
    <x v="0"/>
    <x v="2"/>
    <x v="1"/>
    <n v="647"/>
    <n v="0"/>
    <x v="2"/>
  </r>
  <r>
    <s v="C4383"/>
    <x v="2"/>
    <x v="2"/>
    <x v="2"/>
    <d v="2024-04-16T00:00:00"/>
    <s v="O8383"/>
    <d v="2025-01-18T00:00:00"/>
    <x v="0"/>
    <x v="2"/>
    <x v="0"/>
    <n v="1"/>
    <n v="402.95"/>
    <n v="402.95"/>
    <x v="1"/>
    <n v="37"/>
    <d v="2025-04-25T00:00:00"/>
    <n v="158"/>
    <x v="1"/>
    <n v="2"/>
    <d v="2025-02-19T00:00:00"/>
    <x v="2"/>
    <x v="3"/>
    <x v="1"/>
    <n v="374"/>
    <n v="0"/>
    <x v="2"/>
  </r>
  <r>
    <s v="C6313"/>
    <x v="2"/>
    <x v="2"/>
    <x v="0"/>
    <d v="2024-12-27T00:00:00"/>
    <s v="O10313"/>
    <d v="2025-01-18T00:00:00"/>
    <x v="4"/>
    <x v="3"/>
    <x v="1"/>
    <n v="3"/>
    <n v="354.16666666666669"/>
    <n v="1062.5"/>
    <x v="1"/>
    <n v="10"/>
    <d v="2024-11-26T00:00:00"/>
    <n v="262"/>
    <x v="0"/>
    <n v="4"/>
    <d v="2025-01-06T00:00:00"/>
    <x v="2"/>
    <x v="3"/>
    <x v="1"/>
    <n v="-31"/>
    <n v="1"/>
    <x v="2"/>
  </r>
  <r>
    <s v="C6434"/>
    <x v="2"/>
    <x v="0"/>
    <x v="2"/>
    <d v="2025-04-05T00:00:00"/>
    <s v="O10434"/>
    <d v="2025-01-18T00:00:00"/>
    <x v="0"/>
    <x v="0"/>
    <x v="2"/>
    <n v="2"/>
    <n v="174.54"/>
    <n v="349.08"/>
    <x v="0"/>
    <n v="21"/>
    <d v="2024-03-11T00:00:00"/>
    <n v="86"/>
    <x v="0"/>
    <n v="2"/>
    <d v="2024-05-12T00:00:00"/>
    <x v="0"/>
    <x v="3"/>
    <x v="1"/>
    <n v="-390"/>
    <n v="1"/>
    <x v="2"/>
  </r>
  <r>
    <s v="C5406"/>
    <x v="2"/>
    <x v="2"/>
    <x v="0"/>
    <d v="2024-12-15T00:00:00"/>
    <s v="O9406"/>
    <d v="2025-01-18T00:00:00"/>
    <x v="3"/>
    <x v="4"/>
    <x v="3"/>
    <n v="5"/>
    <n v="115.91199999999999"/>
    <n v="579.55999999999995"/>
    <x v="1"/>
    <n v="17"/>
    <d v="2025-05-14T00:00:00"/>
    <n v="63"/>
    <x v="0"/>
    <n v="4"/>
    <d v="2024-10-16T00:00:00"/>
    <x v="1"/>
    <x v="3"/>
    <x v="1"/>
    <n v="150"/>
    <n v="1"/>
    <x v="2"/>
  </r>
  <r>
    <s v="C3693"/>
    <x v="2"/>
    <x v="0"/>
    <x v="3"/>
    <d v="2023-09-09T00:00:00"/>
    <s v="O7693"/>
    <d v="2025-01-18T00:00:00"/>
    <x v="3"/>
    <x v="2"/>
    <x v="0"/>
    <n v="5"/>
    <n v="22.161999999999999"/>
    <n v="110.81"/>
    <x v="1"/>
    <n v="15"/>
    <d v="2025-02-06T00:00:00"/>
    <n v="101"/>
    <x v="1"/>
    <n v="1"/>
    <d v="2024-11-13T00:00:00"/>
    <x v="1"/>
    <x v="3"/>
    <x v="1"/>
    <n v="516"/>
    <n v="0"/>
    <x v="2"/>
  </r>
  <r>
    <s v="C2990"/>
    <x v="2"/>
    <x v="2"/>
    <x v="3"/>
    <d v="2024-04-13T00:00:00"/>
    <s v="O6990"/>
    <d v="2025-01-18T00:00:00"/>
    <x v="3"/>
    <x v="1"/>
    <x v="4"/>
    <n v="4"/>
    <n v="122.795"/>
    <n v="491.18"/>
    <x v="1"/>
    <n v="2"/>
    <d v="2025-05-22T00:00:00"/>
    <n v="115"/>
    <x v="1"/>
    <n v="3"/>
    <d v="2025-03-04T00:00:00"/>
    <x v="2"/>
    <x v="3"/>
    <x v="1"/>
    <n v="404"/>
    <n v="0"/>
    <x v="2"/>
  </r>
  <r>
    <s v="C2959"/>
    <x v="1"/>
    <x v="1"/>
    <x v="3"/>
    <d v="2025-06-06T00:00:00"/>
    <s v="O6959"/>
    <d v="2025-01-18T00:00:00"/>
    <x v="1"/>
    <x v="0"/>
    <x v="2"/>
    <n v="4"/>
    <n v="330.29250000000002"/>
    <n v="1321.17"/>
    <x v="1"/>
    <n v="32"/>
    <d v="2025-02-16T00:00:00"/>
    <n v="171"/>
    <x v="0"/>
    <n v="1"/>
    <d v="2025-03-19T00:00:00"/>
    <x v="1"/>
    <x v="3"/>
    <x v="1"/>
    <n v="-110"/>
    <n v="1"/>
    <x v="2"/>
  </r>
  <r>
    <s v="C5509"/>
    <x v="2"/>
    <x v="2"/>
    <x v="3"/>
    <d v="2024-11-07T00:00:00"/>
    <s v="O9509"/>
    <d v="2025-01-18T00:00:00"/>
    <x v="1"/>
    <x v="3"/>
    <x v="3"/>
    <n v="1"/>
    <n v="969.93"/>
    <n v="969.93"/>
    <x v="1"/>
    <n v="47"/>
    <d v="2025-09-07T00:00:00"/>
    <n v="218"/>
    <x v="1"/>
    <n v="3"/>
    <d v="2025-05-28T00:00:00"/>
    <x v="0"/>
    <x v="3"/>
    <x v="1"/>
    <n v="304"/>
    <n v="0"/>
    <x v="2"/>
  </r>
  <r>
    <s v="C1332"/>
    <x v="2"/>
    <x v="1"/>
    <x v="0"/>
    <d v="2024-11-29T00:00:00"/>
    <s v="O5332"/>
    <d v="2025-01-18T00:00:00"/>
    <x v="2"/>
    <x v="0"/>
    <x v="3"/>
    <n v="4"/>
    <n v="276.47500000000002"/>
    <n v="1105.9000000000001"/>
    <x v="1"/>
    <n v="19"/>
    <d v="2024-09-17T00:00:00"/>
    <n v="65"/>
    <x v="0"/>
    <n v="4"/>
    <d v="2024-09-24T00:00:00"/>
    <x v="2"/>
    <x v="3"/>
    <x v="1"/>
    <n v="-73"/>
    <n v="1"/>
    <x v="2"/>
  </r>
  <r>
    <s v="C3248"/>
    <x v="1"/>
    <x v="2"/>
    <x v="0"/>
    <d v="2024-10-11T00:00:00"/>
    <s v="O7248"/>
    <d v="2025-01-18T00:00:00"/>
    <x v="1"/>
    <x v="2"/>
    <x v="1"/>
    <n v="3"/>
    <n v="393.07"/>
    <n v="1179.21"/>
    <x v="2"/>
    <n v="27"/>
    <d v="2024-09-25T00:00:00"/>
    <n v="246"/>
    <x v="0"/>
    <n v="2"/>
    <d v="2025-09-05T00:00:00"/>
    <x v="2"/>
    <x v="3"/>
    <x v="1"/>
    <n v="-16"/>
    <n v="1"/>
    <x v="2"/>
  </r>
  <r>
    <s v="C2287"/>
    <x v="2"/>
    <x v="2"/>
    <x v="2"/>
    <d v="2025-06-14T00:00:00"/>
    <s v="O6287"/>
    <d v="2025-01-18T00:00:00"/>
    <x v="2"/>
    <x v="0"/>
    <x v="2"/>
    <n v="2"/>
    <n v="455.6"/>
    <n v="911.2"/>
    <x v="2"/>
    <n v="12"/>
    <d v="2025-08-04T00:00:00"/>
    <n v="139"/>
    <x v="1"/>
    <n v="4"/>
    <d v="2024-06-10T00:00:00"/>
    <x v="0"/>
    <x v="3"/>
    <x v="1"/>
    <n v="51"/>
    <n v="0"/>
    <x v="2"/>
  </r>
  <r>
    <s v="C6737"/>
    <x v="0"/>
    <x v="2"/>
    <x v="1"/>
    <d v="2024-04-10T00:00:00"/>
    <s v="O10737"/>
    <d v="2025-01-19T00:00:00"/>
    <x v="2"/>
    <x v="2"/>
    <x v="4"/>
    <n v="3"/>
    <n v="340.61"/>
    <n v="1021.83"/>
    <x v="2"/>
    <n v="13"/>
    <d v="2024-08-22T00:00:00"/>
    <n v="452"/>
    <x v="1"/>
    <n v="4"/>
    <d v="2025-04-16T00:00:00"/>
    <x v="1"/>
    <x v="4"/>
    <x v="1"/>
    <n v="134"/>
    <n v="0"/>
    <x v="2"/>
  </r>
  <r>
    <s v="C1996"/>
    <x v="0"/>
    <x v="0"/>
    <x v="0"/>
    <d v="2024-07-30T00:00:00"/>
    <s v="O5996"/>
    <d v="2025-01-19T00:00:00"/>
    <x v="3"/>
    <x v="0"/>
    <x v="3"/>
    <n v="4"/>
    <n v="54.202500000000001"/>
    <n v="216.81"/>
    <x v="2"/>
    <n v="8"/>
    <d v="2025-07-07T00:00:00"/>
    <n v="390"/>
    <x v="1"/>
    <n v="4"/>
    <d v="2024-12-28T00:00:00"/>
    <x v="0"/>
    <x v="4"/>
    <x v="1"/>
    <n v="342"/>
    <n v="0"/>
    <x v="2"/>
  </r>
  <r>
    <s v="C2362"/>
    <x v="1"/>
    <x v="0"/>
    <x v="2"/>
    <d v="2024-02-01T00:00:00"/>
    <s v="O6362"/>
    <d v="2025-01-19T00:00:00"/>
    <x v="2"/>
    <x v="0"/>
    <x v="4"/>
    <n v="1"/>
    <n v="1494.59"/>
    <n v="1494.59"/>
    <x v="2"/>
    <n v="47"/>
    <d v="2025-05-20T00:00:00"/>
    <n v="108"/>
    <x v="1"/>
    <n v="5"/>
    <d v="2024-12-20T00:00:00"/>
    <x v="0"/>
    <x v="4"/>
    <x v="1"/>
    <n v="474"/>
    <n v="0"/>
    <x v="2"/>
  </r>
  <r>
    <s v="C4677"/>
    <x v="2"/>
    <x v="2"/>
    <x v="0"/>
    <d v="2024-05-22T00:00:00"/>
    <s v="O8677"/>
    <d v="2025-01-19T00:00:00"/>
    <x v="3"/>
    <x v="1"/>
    <x v="2"/>
    <n v="3"/>
    <n v="242.40333333333334"/>
    <n v="727.21"/>
    <x v="0"/>
    <n v="33"/>
    <d v="2025-02-05T00:00:00"/>
    <n v="28"/>
    <x v="0"/>
    <n v="1"/>
    <d v="2025-02-27T00:00:00"/>
    <x v="1"/>
    <x v="4"/>
    <x v="1"/>
    <n v="259"/>
    <n v="1"/>
    <x v="2"/>
  </r>
  <r>
    <s v="C4772"/>
    <x v="0"/>
    <x v="1"/>
    <x v="0"/>
    <d v="2025-11-06T00:00:00"/>
    <s v="O8772"/>
    <d v="2025-01-19T00:00:00"/>
    <x v="1"/>
    <x v="3"/>
    <x v="2"/>
    <n v="4"/>
    <n v="274.14749999999998"/>
    <n v="1096.5899999999999"/>
    <x v="1"/>
    <n v="41"/>
    <d v="2024-12-10T00:00:00"/>
    <n v="160"/>
    <x v="0"/>
    <n v="2"/>
    <d v="2025-03-27T00:00:00"/>
    <x v="0"/>
    <x v="4"/>
    <x v="1"/>
    <n v="-331"/>
    <n v="1"/>
    <x v="2"/>
  </r>
  <r>
    <s v="C2998"/>
    <x v="0"/>
    <x v="1"/>
    <x v="0"/>
    <d v="2024-02-21T00:00:00"/>
    <s v="O6998"/>
    <d v="2025-01-19T00:00:00"/>
    <x v="3"/>
    <x v="4"/>
    <x v="0"/>
    <n v="3"/>
    <n v="163.18333333333334"/>
    <n v="489.55"/>
    <x v="1"/>
    <n v="38"/>
    <d v="2025-06-08T00:00:00"/>
    <n v="389"/>
    <x v="0"/>
    <n v="3"/>
    <d v="2024-10-28T00:00:00"/>
    <x v="0"/>
    <x v="4"/>
    <x v="1"/>
    <n v="473"/>
    <n v="1"/>
    <x v="2"/>
  </r>
  <r>
    <s v="C5582"/>
    <x v="2"/>
    <x v="2"/>
    <x v="4"/>
    <d v="2023-10-17T00:00:00"/>
    <s v="O9582"/>
    <d v="2025-01-20T00:00:00"/>
    <x v="4"/>
    <x v="4"/>
    <x v="0"/>
    <n v="4"/>
    <n v="297.73250000000002"/>
    <n v="1190.93"/>
    <x v="2"/>
    <n v="19"/>
    <d v="2024-09-12T00:00:00"/>
    <n v="59"/>
    <x v="0"/>
    <n v="2"/>
    <d v="2024-12-12T00:00:00"/>
    <x v="2"/>
    <x v="5"/>
    <x v="1"/>
    <n v="331"/>
    <n v="1"/>
    <x v="2"/>
  </r>
  <r>
    <s v="C2958"/>
    <x v="0"/>
    <x v="2"/>
    <x v="2"/>
    <d v="2025-10-02T00:00:00"/>
    <s v="O6958"/>
    <d v="2025-01-20T00:00:00"/>
    <x v="0"/>
    <x v="3"/>
    <x v="2"/>
    <n v="1"/>
    <n v="1232.17"/>
    <n v="1232.17"/>
    <x v="2"/>
    <n v="37"/>
    <d v="2025-08-21T00:00:00"/>
    <n v="434"/>
    <x v="1"/>
    <n v="1"/>
    <d v="2025-06-14T00:00:00"/>
    <x v="0"/>
    <x v="5"/>
    <x v="1"/>
    <n v="-42"/>
    <n v="0"/>
    <x v="2"/>
  </r>
  <r>
    <s v="C5766"/>
    <x v="1"/>
    <x v="1"/>
    <x v="3"/>
    <d v="2025-02-04T00:00:00"/>
    <s v="O9766"/>
    <d v="2025-01-20T00:00:00"/>
    <x v="1"/>
    <x v="3"/>
    <x v="0"/>
    <n v="3"/>
    <n v="499.59666666666664"/>
    <n v="1498.79"/>
    <x v="1"/>
    <n v="43"/>
    <d v="2024-09-29T00:00:00"/>
    <n v="132"/>
    <x v="1"/>
    <n v="4"/>
    <d v="2025-04-03T00:00:00"/>
    <x v="0"/>
    <x v="5"/>
    <x v="1"/>
    <n v="-128"/>
    <n v="0"/>
    <x v="2"/>
  </r>
  <r>
    <s v="C4872"/>
    <x v="2"/>
    <x v="2"/>
    <x v="4"/>
    <d v="2023-10-16T00:00:00"/>
    <s v="O8872"/>
    <d v="2025-01-20T00:00:00"/>
    <x v="0"/>
    <x v="1"/>
    <x v="2"/>
    <n v="3"/>
    <n v="462.87666666666672"/>
    <n v="1388.63"/>
    <x v="1"/>
    <n v="16"/>
    <d v="2025-01-27T00:00:00"/>
    <n v="10"/>
    <x v="1"/>
    <n v="4"/>
    <d v="2025-09-07T00:00:00"/>
    <x v="2"/>
    <x v="5"/>
    <x v="1"/>
    <n v="469"/>
    <n v="0"/>
    <x v="2"/>
  </r>
  <r>
    <s v="C6976"/>
    <x v="0"/>
    <x v="2"/>
    <x v="4"/>
    <d v="2024-05-24T00:00:00"/>
    <s v="O10976"/>
    <d v="2025-01-20T00:00:00"/>
    <x v="2"/>
    <x v="2"/>
    <x v="1"/>
    <n v="3"/>
    <n v="409.73666666666668"/>
    <n v="1229.21"/>
    <x v="1"/>
    <n v="16"/>
    <d v="2024-12-21T00:00:00"/>
    <n v="133"/>
    <x v="1"/>
    <n v="4"/>
    <d v="2024-04-10T00:00:00"/>
    <x v="2"/>
    <x v="5"/>
    <x v="1"/>
    <n v="211"/>
    <n v="0"/>
    <x v="2"/>
  </r>
  <r>
    <s v="C5429"/>
    <x v="1"/>
    <x v="1"/>
    <x v="0"/>
    <d v="2025-06-03T00:00:00"/>
    <s v="O9429"/>
    <d v="2025-01-21T00:00:00"/>
    <x v="4"/>
    <x v="1"/>
    <x v="1"/>
    <n v="5"/>
    <n v="60.42"/>
    <n v="302.10000000000002"/>
    <x v="0"/>
    <n v="20"/>
    <d v="2025-01-14T00:00:00"/>
    <n v="79"/>
    <x v="0"/>
    <n v="2"/>
    <d v="2025-04-30T00:00:00"/>
    <x v="0"/>
    <x v="6"/>
    <x v="1"/>
    <n v="-140"/>
    <n v="1"/>
    <x v="2"/>
  </r>
  <r>
    <s v="C1120"/>
    <x v="0"/>
    <x v="2"/>
    <x v="1"/>
    <d v="2025-07-31T00:00:00"/>
    <s v="O5120"/>
    <d v="2025-01-21T00:00:00"/>
    <x v="1"/>
    <x v="0"/>
    <x v="1"/>
    <n v="1"/>
    <n v="834.14"/>
    <n v="834.14"/>
    <x v="0"/>
    <n v="34"/>
    <d v="2024-12-20T00:00:00"/>
    <n v="500"/>
    <x v="1"/>
    <n v="4"/>
    <d v="2025-01-06T00:00:00"/>
    <x v="1"/>
    <x v="6"/>
    <x v="1"/>
    <n v="-223"/>
    <n v="0"/>
    <x v="2"/>
  </r>
  <r>
    <s v="C6554"/>
    <x v="1"/>
    <x v="0"/>
    <x v="3"/>
    <d v="2024-08-10T00:00:00"/>
    <s v="O10554"/>
    <d v="2025-01-21T00:00:00"/>
    <x v="1"/>
    <x v="1"/>
    <x v="1"/>
    <n v="1"/>
    <n v="156.47"/>
    <n v="156.47"/>
    <x v="1"/>
    <n v="42"/>
    <d v="2025-01-05T00:00:00"/>
    <n v="18"/>
    <x v="0"/>
    <n v="1"/>
    <d v="2024-10-12T00:00:00"/>
    <x v="0"/>
    <x v="6"/>
    <x v="1"/>
    <n v="148"/>
    <n v="1"/>
    <x v="2"/>
  </r>
  <r>
    <s v="C2947"/>
    <x v="0"/>
    <x v="0"/>
    <x v="1"/>
    <d v="2023-08-10T00:00:00"/>
    <s v="O6947"/>
    <d v="2025-01-21T00:00:00"/>
    <x v="0"/>
    <x v="1"/>
    <x v="1"/>
    <n v="1"/>
    <n v="303.25"/>
    <n v="303.25"/>
    <x v="2"/>
    <n v="38"/>
    <d v="2024-08-30T00:00:00"/>
    <n v="230"/>
    <x v="0"/>
    <n v="2"/>
    <d v="2025-06-30T00:00:00"/>
    <x v="1"/>
    <x v="6"/>
    <x v="1"/>
    <n v="386"/>
    <n v="1"/>
    <x v="2"/>
  </r>
  <r>
    <s v="C6821"/>
    <x v="2"/>
    <x v="1"/>
    <x v="1"/>
    <d v="2025-02-03T00:00:00"/>
    <s v="O10821"/>
    <d v="2025-01-21T00:00:00"/>
    <x v="2"/>
    <x v="2"/>
    <x v="2"/>
    <n v="5"/>
    <n v="32.648000000000003"/>
    <n v="163.24"/>
    <x v="0"/>
    <n v="37"/>
    <d v="2024-08-29T00:00:00"/>
    <n v="447"/>
    <x v="0"/>
    <n v="2"/>
    <d v="2025-05-07T00:00:00"/>
    <x v="1"/>
    <x v="6"/>
    <x v="1"/>
    <n v="-158"/>
    <n v="1"/>
    <x v="2"/>
  </r>
  <r>
    <s v="C6634"/>
    <x v="1"/>
    <x v="2"/>
    <x v="2"/>
    <d v="2023-06-11T00:00:00"/>
    <s v="O10634"/>
    <d v="2025-01-21T00:00:00"/>
    <x v="1"/>
    <x v="4"/>
    <x v="0"/>
    <n v="2"/>
    <n v="577.38499999999999"/>
    <n v="1154.77"/>
    <x v="0"/>
    <n v="21"/>
    <d v="2025-04-23T00:00:00"/>
    <n v="440"/>
    <x v="1"/>
    <n v="5"/>
    <d v="2025-02-03T00:00:00"/>
    <x v="0"/>
    <x v="6"/>
    <x v="1"/>
    <n v="682"/>
    <n v="0"/>
    <x v="2"/>
  </r>
  <r>
    <s v="C3628"/>
    <x v="2"/>
    <x v="1"/>
    <x v="2"/>
    <d v="2024-09-21T00:00:00"/>
    <s v="O7628"/>
    <d v="2025-01-21T00:00:00"/>
    <x v="4"/>
    <x v="0"/>
    <x v="4"/>
    <n v="1"/>
    <n v="518.92999999999995"/>
    <n v="518.92999999999995"/>
    <x v="1"/>
    <n v="37"/>
    <d v="2024-12-14T00:00:00"/>
    <n v="175"/>
    <x v="0"/>
    <n v="3"/>
    <d v="2024-08-28T00:00:00"/>
    <x v="1"/>
    <x v="6"/>
    <x v="1"/>
    <n v="84"/>
    <n v="1"/>
    <x v="2"/>
  </r>
  <r>
    <s v="C2505"/>
    <x v="2"/>
    <x v="1"/>
    <x v="4"/>
    <d v="2023-11-13T00:00:00"/>
    <s v="O6505"/>
    <d v="2025-01-21T00:00:00"/>
    <x v="4"/>
    <x v="0"/>
    <x v="3"/>
    <n v="5"/>
    <n v="213.48000000000002"/>
    <n v="1067.4000000000001"/>
    <x v="2"/>
    <n v="5"/>
    <d v="2024-08-24T00:00:00"/>
    <n v="91"/>
    <x v="1"/>
    <n v="1"/>
    <d v="2025-06-04T00:00:00"/>
    <x v="2"/>
    <x v="6"/>
    <x v="1"/>
    <n v="285"/>
    <n v="0"/>
    <x v="2"/>
  </r>
  <r>
    <s v="C6896"/>
    <x v="0"/>
    <x v="2"/>
    <x v="4"/>
    <d v="2025-11-01T00:00:00"/>
    <s v="O10896"/>
    <d v="2025-01-21T00:00:00"/>
    <x v="3"/>
    <x v="1"/>
    <x v="2"/>
    <n v="3"/>
    <n v="334.66333333333336"/>
    <n v="1003.99"/>
    <x v="0"/>
    <n v="9"/>
    <d v="2024-11-15T00:00:00"/>
    <n v="1"/>
    <x v="0"/>
    <n v="5"/>
    <d v="2025-07-18T00:00:00"/>
    <x v="1"/>
    <x v="6"/>
    <x v="1"/>
    <n v="-351"/>
    <n v="1"/>
    <x v="2"/>
  </r>
  <r>
    <s v="C3897"/>
    <x v="2"/>
    <x v="1"/>
    <x v="3"/>
    <d v="2023-03-12T00:00:00"/>
    <s v="O7897"/>
    <d v="2025-01-21T00:00:00"/>
    <x v="3"/>
    <x v="2"/>
    <x v="4"/>
    <n v="4"/>
    <n v="230.72749999999999"/>
    <n v="922.91"/>
    <x v="1"/>
    <n v="14"/>
    <d v="2025-04-27T00:00:00"/>
    <n v="496"/>
    <x v="1"/>
    <n v="3"/>
    <d v="2025-01-03T00:00:00"/>
    <x v="1"/>
    <x v="6"/>
    <x v="1"/>
    <n v="777"/>
    <n v="0"/>
    <x v="2"/>
  </r>
  <r>
    <s v="C2594"/>
    <x v="0"/>
    <x v="0"/>
    <x v="0"/>
    <d v="2024-10-09T00:00:00"/>
    <s v="O6594"/>
    <d v="2025-01-22T00:00:00"/>
    <x v="4"/>
    <x v="2"/>
    <x v="3"/>
    <n v="4"/>
    <n v="64.424999999999997"/>
    <n v="257.7"/>
    <x v="1"/>
    <n v="33"/>
    <d v="2024-12-17T00:00:00"/>
    <n v="11"/>
    <x v="0"/>
    <n v="2"/>
    <d v="2025-08-06T00:00:00"/>
    <x v="0"/>
    <x v="0"/>
    <x v="1"/>
    <n v="69"/>
    <n v="1"/>
    <x v="2"/>
  </r>
  <r>
    <s v="C5703"/>
    <x v="1"/>
    <x v="2"/>
    <x v="1"/>
    <d v="2025-07-06T00:00:00"/>
    <s v="O9703"/>
    <d v="2025-01-22T00:00:00"/>
    <x v="3"/>
    <x v="2"/>
    <x v="3"/>
    <n v="1"/>
    <n v="464.86"/>
    <n v="464.86"/>
    <x v="0"/>
    <n v="25"/>
    <d v="2025-01-21T00:00:00"/>
    <n v="172"/>
    <x v="1"/>
    <n v="4"/>
    <d v="2024-12-16T00:00:00"/>
    <x v="0"/>
    <x v="0"/>
    <x v="1"/>
    <n v="-166"/>
    <n v="0"/>
    <x v="2"/>
  </r>
  <r>
    <s v="C4899"/>
    <x v="0"/>
    <x v="2"/>
    <x v="2"/>
    <d v="2025-04-22T00:00:00"/>
    <s v="O8899"/>
    <d v="2025-01-22T00:00:00"/>
    <x v="0"/>
    <x v="4"/>
    <x v="3"/>
    <n v="2"/>
    <n v="689.37"/>
    <n v="1378.74"/>
    <x v="0"/>
    <n v="9"/>
    <d v="2025-05-07T00:00:00"/>
    <n v="500"/>
    <x v="1"/>
    <n v="4"/>
    <d v="2025-07-03T00:00:00"/>
    <x v="2"/>
    <x v="0"/>
    <x v="1"/>
    <n v="15"/>
    <n v="0"/>
    <x v="2"/>
  </r>
  <r>
    <s v="C1747"/>
    <x v="1"/>
    <x v="1"/>
    <x v="0"/>
    <d v="2024-06-11T00:00:00"/>
    <s v="O5747"/>
    <d v="2025-01-22T00:00:00"/>
    <x v="3"/>
    <x v="4"/>
    <x v="0"/>
    <n v="1"/>
    <n v="1467.02"/>
    <n v="1467.02"/>
    <x v="1"/>
    <n v="25"/>
    <d v="2024-12-22T00:00:00"/>
    <n v="234"/>
    <x v="0"/>
    <n v="1"/>
    <d v="2025-06-25T00:00:00"/>
    <x v="2"/>
    <x v="0"/>
    <x v="1"/>
    <n v="194"/>
    <n v="1"/>
    <x v="2"/>
  </r>
  <r>
    <s v="C3296"/>
    <x v="2"/>
    <x v="1"/>
    <x v="2"/>
    <d v="2024-07-13T00:00:00"/>
    <s v="O7296"/>
    <d v="2025-01-22T00:00:00"/>
    <x v="2"/>
    <x v="2"/>
    <x v="1"/>
    <n v="4"/>
    <n v="265.04750000000001"/>
    <n v="1060.19"/>
    <x v="1"/>
    <n v="22"/>
    <d v="2025-02-07T00:00:00"/>
    <n v="150"/>
    <x v="0"/>
    <n v="2"/>
    <d v="2025-03-21T00:00:00"/>
    <x v="2"/>
    <x v="0"/>
    <x v="1"/>
    <n v="209"/>
    <n v="1"/>
    <x v="2"/>
  </r>
  <r>
    <s v="C1581"/>
    <x v="2"/>
    <x v="2"/>
    <x v="2"/>
    <d v="2025-01-22T00:00:00"/>
    <s v="O5581"/>
    <d v="2025-01-22T00:00:00"/>
    <x v="1"/>
    <x v="4"/>
    <x v="4"/>
    <n v="4"/>
    <n v="231.46"/>
    <n v="925.84"/>
    <x v="1"/>
    <n v="50"/>
    <d v="2025-04-14T00:00:00"/>
    <n v="477"/>
    <x v="0"/>
    <n v="1"/>
    <d v="2025-11-03T00:00:00"/>
    <x v="2"/>
    <x v="0"/>
    <x v="1"/>
    <n v="82"/>
    <n v="1"/>
    <x v="2"/>
  </r>
  <r>
    <s v="C3059"/>
    <x v="0"/>
    <x v="2"/>
    <x v="0"/>
    <d v="2023-09-19T00:00:00"/>
    <s v="O7059"/>
    <d v="2025-01-22T00:00:00"/>
    <x v="0"/>
    <x v="2"/>
    <x v="2"/>
    <n v="4"/>
    <n v="171.47"/>
    <n v="685.88"/>
    <x v="0"/>
    <n v="25"/>
    <d v="2025-01-13T00:00:00"/>
    <n v="275"/>
    <x v="0"/>
    <n v="1"/>
    <d v="2025-10-08T00:00:00"/>
    <x v="0"/>
    <x v="0"/>
    <x v="1"/>
    <n v="482"/>
    <n v="1"/>
    <x v="2"/>
  </r>
  <r>
    <s v="C3625"/>
    <x v="2"/>
    <x v="2"/>
    <x v="0"/>
    <d v="2024-08-03T00:00:00"/>
    <s v="O7625"/>
    <d v="2025-01-22T00:00:00"/>
    <x v="4"/>
    <x v="4"/>
    <x v="1"/>
    <n v="2"/>
    <n v="187.05"/>
    <n v="374.1"/>
    <x v="1"/>
    <n v="41"/>
    <d v="2024-10-22T00:00:00"/>
    <n v="112"/>
    <x v="1"/>
    <n v="3"/>
    <d v="2025-03-30T00:00:00"/>
    <x v="2"/>
    <x v="0"/>
    <x v="1"/>
    <n v="80"/>
    <n v="0"/>
    <x v="2"/>
  </r>
  <r>
    <s v="C1724"/>
    <x v="1"/>
    <x v="1"/>
    <x v="3"/>
    <d v="2023-08-10T00:00:00"/>
    <s v="O5724"/>
    <d v="2025-01-22T00:00:00"/>
    <x v="4"/>
    <x v="0"/>
    <x v="3"/>
    <n v="2"/>
    <n v="414.88"/>
    <n v="829.76"/>
    <x v="1"/>
    <n v="30"/>
    <d v="2024-11-11T00:00:00"/>
    <n v="26"/>
    <x v="0"/>
    <n v="1"/>
    <d v="2025-03-13T00:00:00"/>
    <x v="0"/>
    <x v="0"/>
    <x v="1"/>
    <n v="459"/>
    <n v="1"/>
    <x v="2"/>
  </r>
  <r>
    <s v="C3983"/>
    <x v="2"/>
    <x v="2"/>
    <x v="1"/>
    <d v="2025-01-03T00:00:00"/>
    <s v="O7983"/>
    <d v="2025-01-23T00:00:00"/>
    <x v="2"/>
    <x v="3"/>
    <x v="0"/>
    <n v="5"/>
    <n v="158.81400000000002"/>
    <n v="794.07"/>
    <x v="1"/>
    <n v="22"/>
    <d v="2025-01-31T00:00:00"/>
    <n v="186"/>
    <x v="0"/>
    <n v="4"/>
    <d v="2025-02-20T00:00:00"/>
    <x v="1"/>
    <x v="1"/>
    <x v="1"/>
    <n v="28"/>
    <n v="1"/>
    <x v="2"/>
  </r>
  <r>
    <s v="C6452"/>
    <x v="1"/>
    <x v="0"/>
    <x v="2"/>
    <d v="2023-08-09T00:00:00"/>
    <s v="O10452"/>
    <d v="2025-01-23T00:00:00"/>
    <x v="4"/>
    <x v="1"/>
    <x v="1"/>
    <n v="2"/>
    <n v="519.45000000000005"/>
    <n v="1038.9000000000001"/>
    <x v="1"/>
    <n v="34"/>
    <d v="2025-04-13T00:00:00"/>
    <n v="66"/>
    <x v="1"/>
    <n v="5"/>
    <d v="2024-11-10T00:00:00"/>
    <x v="2"/>
    <x v="1"/>
    <x v="1"/>
    <n v="613"/>
    <n v="0"/>
    <x v="2"/>
  </r>
  <r>
    <s v="C1820"/>
    <x v="0"/>
    <x v="1"/>
    <x v="2"/>
    <d v="2024-11-07T00:00:00"/>
    <s v="O5820"/>
    <d v="2025-01-23T00:00:00"/>
    <x v="3"/>
    <x v="4"/>
    <x v="1"/>
    <n v="5"/>
    <n v="47.857999999999997"/>
    <n v="239.29"/>
    <x v="0"/>
    <n v="8"/>
    <d v="2024-12-16T00:00:00"/>
    <n v="248"/>
    <x v="1"/>
    <n v="1"/>
    <d v="2024-08-30T00:00:00"/>
    <x v="1"/>
    <x v="1"/>
    <x v="1"/>
    <n v="39"/>
    <n v="0"/>
    <x v="2"/>
  </r>
  <r>
    <s v="C4951"/>
    <x v="2"/>
    <x v="1"/>
    <x v="0"/>
    <d v="2024-10-12T00:00:00"/>
    <s v="O8951"/>
    <d v="2025-01-23T00:00:00"/>
    <x v="4"/>
    <x v="4"/>
    <x v="3"/>
    <n v="3"/>
    <n v="200.01999999999998"/>
    <n v="600.05999999999995"/>
    <x v="1"/>
    <n v="25"/>
    <d v="2025-08-20T00:00:00"/>
    <n v="287"/>
    <x v="0"/>
    <n v="5"/>
    <d v="2025-07-23T00:00:00"/>
    <x v="1"/>
    <x v="1"/>
    <x v="1"/>
    <n v="312"/>
    <n v="1"/>
    <x v="2"/>
  </r>
  <r>
    <s v="C3308"/>
    <x v="2"/>
    <x v="0"/>
    <x v="4"/>
    <d v="2024-10-16T00:00:00"/>
    <s v="O7308"/>
    <d v="2025-01-23T00:00:00"/>
    <x v="2"/>
    <x v="3"/>
    <x v="1"/>
    <n v="2"/>
    <n v="701.375"/>
    <n v="1402.75"/>
    <x v="1"/>
    <n v="2"/>
    <d v="2024-03-09T00:00:00"/>
    <n v="269"/>
    <x v="1"/>
    <n v="5"/>
    <d v="2025-12-08T00:00:00"/>
    <x v="0"/>
    <x v="1"/>
    <x v="1"/>
    <n v="-221"/>
    <n v="0"/>
    <x v="2"/>
  </r>
  <r>
    <s v="C1998"/>
    <x v="1"/>
    <x v="1"/>
    <x v="3"/>
    <d v="2024-03-30T00:00:00"/>
    <s v="O5998"/>
    <d v="2025-01-23T00:00:00"/>
    <x v="0"/>
    <x v="1"/>
    <x v="1"/>
    <n v="5"/>
    <n v="66.367999999999995"/>
    <n v="331.84"/>
    <x v="2"/>
    <n v="43"/>
    <d v="2024-03-09T00:00:00"/>
    <n v="489"/>
    <x v="0"/>
    <n v="1"/>
    <d v="2024-12-18T00:00:00"/>
    <x v="2"/>
    <x v="1"/>
    <x v="1"/>
    <n v="-21"/>
    <n v="1"/>
    <x v="2"/>
  </r>
  <r>
    <s v="C3155"/>
    <x v="2"/>
    <x v="2"/>
    <x v="4"/>
    <d v="2025-02-19T00:00:00"/>
    <s v="O7155"/>
    <d v="2025-01-24T00:00:00"/>
    <x v="3"/>
    <x v="3"/>
    <x v="1"/>
    <n v="5"/>
    <n v="156.82599999999999"/>
    <n v="784.13"/>
    <x v="0"/>
    <n v="21"/>
    <d v="2024-10-15T00:00:00"/>
    <n v="160"/>
    <x v="0"/>
    <n v="2"/>
    <d v="2024-09-28T00:00:00"/>
    <x v="2"/>
    <x v="2"/>
    <x v="1"/>
    <n v="-127"/>
    <n v="1"/>
    <x v="2"/>
  </r>
  <r>
    <s v="C4749"/>
    <x v="1"/>
    <x v="2"/>
    <x v="3"/>
    <d v="2024-03-28T00:00:00"/>
    <s v="O8749"/>
    <d v="2025-01-24T00:00:00"/>
    <x v="3"/>
    <x v="0"/>
    <x v="1"/>
    <n v="5"/>
    <n v="32.61"/>
    <n v="163.05000000000001"/>
    <x v="0"/>
    <n v="32"/>
    <d v="2025-01-06T00:00:00"/>
    <n v="33"/>
    <x v="0"/>
    <n v="4"/>
    <d v="2024-05-10T00:00:00"/>
    <x v="1"/>
    <x v="2"/>
    <x v="1"/>
    <n v="284"/>
    <n v="1"/>
    <x v="2"/>
  </r>
  <r>
    <s v="C2223"/>
    <x v="1"/>
    <x v="2"/>
    <x v="2"/>
    <d v="2024-05-02T00:00:00"/>
    <s v="O6223"/>
    <d v="2025-01-24T00:00:00"/>
    <x v="4"/>
    <x v="3"/>
    <x v="3"/>
    <n v="3"/>
    <n v="457.34333333333331"/>
    <n v="1372.03"/>
    <x v="1"/>
    <n v="16"/>
    <d v="2025-07-17T00:00:00"/>
    <n v="390"/>
    <x v="0"/>
    <n v="4"/>
    <d v="2025-03-05T00:00:00"/>
    <x v="2"/>
    <x v="2"/>
    <x v="1"/>
    <n v="441"/>
    <n v="1"/>
    <x v="2"/>
  </r>
  <r>
    <s v="C6242"/>
    <x v="1"/>
    <x v="2"/>
    <x v="2"/>
    <d v="2025-02-04T00:00:00"/>
    <s v="O10242"/>
    <d v="2025-01-24T00:00:00"/>
    <x v="1"/>
    <x v="3"/>
    <x v="3"/>
    <n v="5"/>
    <n v="28.504000000000001"/>
    <n v="142.52000000000001"/>
    <x v="2"/>
    <n v="26"/>
    <d v="2024-06-12T00:00:00"/>
    <n v="120"/>
    <x v="0"/>
    <n v="4"/>
    <d v="2025-11-04T00:00:00"/>
    <x v="0"/>
    <x v="2"/>
    <x v="1"/>
    <n v="-237"/>
    <n v="1"/>
    <x v="2"/>
  </r>
  <r>
    <s v="C5801"/>
    <x v="2"/>
    <x v="0"/>
    <x v="0"/>
    <d v="2024-01-03T00:00:00"/>
    <s v="O9801"/>
    <d v="2025-01-24T00:00:00"/>
    <x v="1"/>
    <x v="0"/>
    <x v="0"/>
    <n v="2"/>
    <n v="461.58"/>
    <n v="923.16"/>
    <x v="0"/>
    <n v="35"/>
    <d v="2025-03-05T00:00:00"/>
    <n v="337"/>
    <x v="1"/>
    <n v="2"/>
    <d v="2024-10-30T00:00:00"/>
    <x v="1"/>
    <x v="2"/>
    <x v="1"/>
    <n v="427"/>
    <n v="0"/>
    <x v="2"/>
  </r>
  <r>
    <s v="C3587"/>
    <x v="1"/>
    <x v="0"/>
    <x v="4"/>
    <d v="2025-04-15T00:00:00"/>
    <s v="O7587"/>
    <d v="2025-01-24T00:00:00"/>
    <x v="1"/>
    <x v="1"/>
    <x v="0"/>
    <n v="4"/>
    <n v="96.875"/>
    <n v="387.5"/>
    <x v="0"/>
    <n v="33"/>
    <d v="2025-03-02T00:00:00"/>
    <n v="418"/>
    <x v="1"/>
    <n v="2"/>
    <d v="2024-10-20T00:00:00"/>
    <x v="2"/>
    <x v="2"/>
    <x v="1"/>
    <n v="-44"/>
    <n v="0"/>
    <x v="2"/>
  </r>
  <r>
    <s v="C6112"/>
    <x v="0"/>
    <x v="2"/>
    <x v="2"/>
    <d v="2024-12-08T00:00:00"/>
    <s v="O10112"/>
    <d v="2025-01-24T00:00:00"/>
    <x v="3"/>
    <x v="3"/>
    <x v="1"/>
    <n v="5"/>
    <n v="129.15799999999999"/>
    <n v="645.79"/>
    <x v="1"/>
    <n v="4"/>
    <d v="2024-12-19T00:00:00"/>
    <n v="479"/>
    <x v="1"/>
    <n v="3"/>
    <d v="2025-03-06T00:00:00"/>
    <x v="1"/>
    <x v="2"/>
    <x v="1"/>
    <n v="11"/>
    <n v="0"/>
    <x v="2"/>
  </r>
  <r>
    <s v="C4887"/>
    <x v="0"/>
    <x v="2"/>
    <x v="2"/>
    <d v="2024-06-24T00:00:00"/>
    <s v="O8887"/>
    <d v="2025-01-24T00:00:00"/>
    <x v="1"/>
    <x v="0"/>
    <x v="1"/>
    <n v="3"/>
    <n v="316.38666666666666"/>
    <n v="949.16"/>
    <x v="2"/>
    <n v="10"/>
    <d v="2024-06-10T00:00:00"/>
    <n v="97"/>
    <x v="0"/>
    <n v="4"/>
    <d v="2024-09-19T00:00:00"/>
    <x v="0"/>
    <x v="2"/>
    <x v="1"/>
    <n v="-14"/>
    <n v="1"/>
    <x v="2"/>
  </r>
  <r>
    <s v="C6449"/>
    <x v="0"/>
    <x v="2"/>
    <x v="1"/>
    <d v="2024-06-14T00:00:00"/>
    <s v="O10449"/>
    <d v="2025-01-25T00:00:00"/>
    <x v="1"/>
    <x v="3"/>
    <x v="4"/>
    <n v="3"/>
    <n v="472.93666666666667"/>
    <n v="1418.81"/>
    <x v="2"/>
    <n v="35"/>
    <d v="2025-11-01T00:00:00"/>
    <n v="275"/>
    <x v="1"/>
    <n v="5"/>
    <d v="2024-12-11T00:00:00"/>
    <x v="0"/>
    <x v="3"/>
    <x v="1"/>
    <n v="505"/>
    <n v="0"/>
    <x v="2"/>
  </r>
  <r>
    <s v="C5486"/>
    <x v="2"/>
    <x v="1"/>
    <x v="0"/>
    <d v="2023-04-12T00:00:00"/>
    <s v="O9486"/>
    <d v="2025-01-25T00:00:00"/>
    <x v="0"/>
    <x v="3"/>
    <x v="2"/>
    <n v="2"/>
    <n v="305.3"/>
    <n v="610.6"/>
    <x v="0"/>
    <n v="31"/>
    <d v="2025-09-06T00:00:00"/>
    <n v="182"/>
    <x v="1"/>
    <n v="5"/>
    <d v="2025-06-02T00:00:00"/>
    <x v="1"/>
    <x v="3"/>
    <x v="1"/>
    <n v="878"/>
    <n v="0"/>
    <x v="2"/>
  </r>
  <r>
    <s v="C5554"/>
    <x v="2"/>
    <x v="0"/>
    <x v="4"/>
    <d v="2023-09-10T00:00:00"/>
    <s v="O9554"/>
    <d v="2025-01-25T00:00:00"/>
    <x v="4"/>
    <x v="0"/>
    <x v="4"/>
    <n v="3"/>
    <n v="240.69000000000003"/>
    <n v="722.07"/>
    <x v="2"/>
    <n v="30"/>
    <d v="2024-06-09T00:00:00"/>
    <n v="210"/>
    <x v="1"/>
    <n v="5"/>
    <d v="2025-03-18T00:00:00"/>
    <x v="1"/>
    <x v="3"/>
    <x v="1"/>
    <n v="273"/>
    <n v="0"/>
    <x v="2"/>
  </r>
  <r>
    <s v="C1653"/>
    <x v="0"/>
    <x v="0"/>
    <x v="1"/>
    <d v="2025-04-06T00:00:00"/>
    <s v="O5653"/>
    <d v="2025-01-25T00:00:00"/>
    <x v="1"/>
    <x v="1"/>
    <x v="4"/>
    <n v="2"/>
    <n v="231.63"/>
    <n v="463.26"/>
    <x v="1"/>
    <n v="2"/>
    <d v="2024-09-15T00:00:00"/>
    <n v="355"/>
    <x v="1"/>
    <n v="4"/>
    <d v="2024-10-15T00:00:00"/>
    <x v="0"/>
    <x v="3"/>
    <x v="1"/>
    <n v="-203"/>
    <n v="0"/>
    <x v="2"/>
  </r>
  <r>
    <s v="C2826"/>
    <x v="2"/>
    <x v="2"/>
    <x v="4"/>
    <d v="2025-11-04T00:00:00"/>
    <s v="O6826"/>
    <d v="2025-01-25T00:00:00"/>
    <x v="4"/>
    <x v="3"/>
    <x v="0"/>
    <n v="1"/>
    <n v="877.89"/>
    <n v="877.89"/>
    <x v="0"/>
    <n v="43"/>
    <d v="2025-01-23T00:00:00"/>
    <n v="485"/>
    <x v="1"/>
    <n v="1"/>
    <d v="2024-12-14T00:00:00"/>
    <x v="2"/>
    <x v="3"/>
    <x v="1"/>
    <n v="-285"/>
    <n v="0"/>
    <x v="2"/>
  </r>
  <r>
    <s v="C5905"/>
    <x v="0"/>
    <x v="2"/>
    <x v="2"/>
    <d v="2023-05-10T00:00:00"/>
    <s v="O9905"/>
    <d v="2025-01-25T00:00:00"/>
    <x v="3"/>
    <x v="2"/>
    <x v="4"/>
    <n v="4"/>
    <n v="41.414999999999999"/>
    <n v="165.66"/>
    <x v="1"/>
    <n v="19"/>
    <d v="2025-06-07T00:00:00"/>
    <n v="157"/>
    <x v="0"/>
    <n v="5"/>
    <d v="2025-03-07T00:00:00"/>
    <x v="0"/>
    <x v="3"/>
    <x v="1"/>
    <n v="759"/>
    <n v="1"/>
    <x v="2"/>
  </r>
  <r>
    <s v="C1287"/>
    <x v="0"/>
    <x v="1"/>
    <x v="4"/>
    <d v="2024-10-31T00:00:00"/>
    <s v="O5287"/>
    <d v="2025-01-25T00:00:00"/>
    <x v="0"/>
    <x v="3"/>
    <x v="0"/>
    <n v="3"/>
    <n v="126.59666666666668"/>
    <n v="379.79"/>
    <x v="1"/>
    <n v="36"/>
    <d v="2024-07-09T00:00:00"/>
    <n v="190"/>
    <x v="0"/>
    <n v="1"/>
    <d v="2025-04-16T00:00:00"/>
    <x v="2"/>
    <x v="3"/>
    <x v="1"/>
    <n v="-114"/>
    <n v="1"/>
    <x v="2"/>
  </r>
  <r>
    <s v="C4092"/>
    <x v="1"/>
    <x v="1"/>
    <x v="1"/>
    <d v="2024-10-23T00:00:00"/>
    <s v="O8092"/>
    <d v="2025-01-25T00:00:00"/>
    <x v="4"/>
    <x v="2"/>
    <x v="2"/>
    <n v="1"/>
    <n v="293.97000000000003"/>
    <n v="293.97000000000003"/>
    <x v="2"/>
    <n v="23"/>
    <d v="2024-04-10T00:00:00"/>
    <n v="125"/>
    <x v="0"/>
    <n v="3"/>
    <d v="2024-10-27T00:00:00"/>
    <x v="2"/>
    <x v="3"/>
    <x v="1"/>
    <n v="-196"/>
    <n v="1"/>
    <x v="2"/>
  </r>
  <r>
    <s v="C4538"/>
    <x v="2"/>
    <x v="2"/>
    <x v="0"/>
    <d v="2025-05-26T00:00:00"/>
    <s v="O8538"/>
    <d v="2025-01-25T00:00:00"/>
    <x v="0"/>
    <x v="4"/>
    <x v="1"/>
    <n v="1"/>
    <n v="396.23"/>
    <n v="396.23"/>
    <x v="0"/>
    <n v="4"/>
    <d v="2025-07-18T00:00:00"/>
    <n v="49"/>
    <x v="1"/>
    <n v="3"/>
    <d v="2025-06-27T00:00:00"/>
    <x v="0"/>
    <x v="3"/>
    <x v="1"/>
    <n v="53"/>
    <n v="0"/>
    <x v="2"/>
  </r>
  <r>
    <s v="C3020"/>
    <x v="1"/>
    <x v="2"/>
    <x v="3"/>
    <d v="2025-02-16T00:00:00"/>
    <s v="O7020"/>
    <d v="2025-01-26T00:00:00"/>
    <x v="0"/>
    <x v="4"/>
    <x v="1"/>
    <n v="2"/>
    <n v="219.315"/>
    <n v="438.63"/>
    <x v="2"/>
    <n v="48"/>
    <d v="2025-02-06T00:00:00"/>
    <n v="66"/>
    <x v="0"/>
    <n v="2"/>
    <d v="2024-11-29T00:00:00"/>
    <x v="1"/>
    <x v="4"/>
    <x v="1"/>
    <n v="-10"/>
    <n v="1"/>
    <x v="2"/>
  </r>
  <r>
    <s v="C5403"/>
    <x v="2"/>
    <x v="1"/>
    <x v="2"/>
    <d v="2025-03-28T00:00:00"/>
    <s v="O9403"/>
    <d v="2025-01-26T00:00:00"/>
    <x v="4"/>
    <x v="4"/>
    <x v="2"/>
    <n v="4"/>
    <n v="76.004999999999995"/>
    <n v="304.02"/>
    <x v="0"/>
    <n v="31"/>
    <d v="2025-05-13T00:00:00"/>
    <n v="369"/>
    <x v="1"/>
    <n v="2"/>
    <d v="2024-05-09T00:00:00"/>
    <x v="0"/>
    <x v="4"/>
    <x v="1"/>
    <n v="46"/>
    <n v="0"/>
    <x v="2"/>
  </r>
  <r>
    <s v="C5999"/>
    <x v="2"/>
    <x v="0"/>
    <x v="4"/>
    <d v="2024-06-01T00:00:00"/>
    <s v="O9999"/>
    <d v="2025-01-26T00:00:00"/>
    <x v="4"/>
    <x v="3"/>
    <x v="3"/>
    <n v="4"/>
    <n v="242.25"/>
    <n v="969"/>
    <x v="0"/>
    <n v="46"/>
    <d v="2025-04-20T00:00:00"/>
    <n v="147"/>
    <x v="1"/>
    <n v="4"/>
    <d v="2025-11-07T00:00:00"/>
    <x v="2"/>
    <x v="4"/>
    <x v="1"/>
    <n v="323"/>
    <n v="0"/>
    <x v="2"/>
  </r>
  <r>
    <s v="C2673"/>
    <x v="0"/>
    <x v="0"/>
    <x v="2"/>
    <d v="2024-05-23T00:00:00"/>
    <s v="O6673"/>
    <d v="2025-01-26T00:00:00"/>
    <x v="4"/>
    <x v="0"/>
    <x v="4"/>
    <n v="1"/>
    <n v="1234.6600000000001"/>
    <n v="1234.6600000000001"/>
    <x v="2"/>
    <n v="21"/>
    <d v="2024-10-21T00:00:00"/>
    <n v="173"/>
    <x v="1"/>
    <n v="2"/>
    <d v="2025-03-14T00:00:00"/>
    <x v="2"/>
    <x v="4"/>
    <x v="1"/>
    <n v="151"/>
    <n v="0"/>
    <x v="2"/>
  </r>
  <r>
    <s v="C4828"/>
    <x v="2"/>
    <x v="1"/>
    <x v="1"/>
    <d v="2025-08-04T00:00:00"/>
    <s v="O8828"/>
    <d v="2025-01-26T00:00:00"/>
    <x v="2"/>
    <x v="3"/>
    <x v="0"/>
    <n v="4"/>
    <n v="352.79"/>
    <n v="1411.16"/>
    <x v="1"/>
    <n v="6"/>
    <d v="2024-12-18T00:00:00"/>
    <n v="193"/>
    <x v="0"/>
    <n v="4"/>
    <d v="2025-06-17T00:00:00"/>
    <x v="1"/>
    <x v="4"/>
    <x v="1"/>
    <n v="-229"/>
    <n v="1"/>
    <x v="2"/>
  </r>
  <r>
    <s v="C1548"/>
    <x v="2"/>
    <x v="0"/>
    <x v="0"/>
    <d v="2025-07-16T00:00:00"/>
    <s v="O5548"/>
    <d v="2025-01-26T00:00:00"/>
    <x v="3"/>
    <x v="3"/>
    <x v="0"/>
    <n v="2"/>
    <n v="591.94500000000005"/>
    <n v="1183.8900000000001"/>
    <x v="1"/>
    <n v="2"/>
    <d v="2024-03-11T00:00:00"/>
    <n v="306"/>
    <x v="1"/>
    <n v="1"/>
    <d v="2025-01-05T00:00:00"/>
    <x v="1"/>
    <x v="4"/>
    <x v="1"/>
    <n v="-492"/>
    <n v="0"/>
    <x v="2"/>
  </r>
  <r>
    <s v="C4611"/>
    <x v="1"/>
    <x v="2"/>
    <x v="3"/>
    <d v="2024-01-31T00:00:00"/>
    <s v="O8611"/>
    <d v="2025-01-26T00:00:00"/>
    <x v="1"/>
    <x v="2"/>
    <x v="3"/>
    <n v="5"/>
    <n v="277.39400000000001"/>
    <n v="1386.97"/>
    <x v="0"/>
    <n v="10"/>
    <d v="2025-05-13T00:00:00"/>
    <n v="214"/>
    <x v="0"/>
    <n v="5"/>
    <d v="2025-03-31T00:00:00"/>
    <x v="0"/>
    <x v="4"/>
    <x v="1"/>
    <n v="468"/>
    <n v="1"/>
    <x v="2"/>
  </r>
  <r>
    <s v="C5671"/>
    <x v="0"/>
    <x v="2"/>
    <x v="1"/>
    <d v="2024-06-28T00:00:00"/>
    <s v="O9671"/>
    <d v="2025-01-26T00:00:00"/>
    <x v="3"/>
    <x v="2"/>
    <x v="0"/>
    <n v="5"/>
    <n v="200.14600000000002"/>
    <n v="1000.73"/>
    <x v="1"/>
    <n v="44"/>
    <d v="2024-09-25T00:00:00"/>
    <n v="311"/>
    <x v="0"/>
    <n v="2"/>
    <d v="2025-07-18T00:00:00"/>
    <x v="1"/>
    <x v="4"/>
    <x v="1"/>
    <n v="89"/>
    <n v="1"/>
    <x v="2"/>
  </r>
  <r>
    <s v="C1834"/>
    <x v="1"/>
    <x v="1"/>
    <x v="0"/>
    <d v="2025-06-06T00:00:00"/>
    <s v="O5834"/>
    <d v="2025-01-27T00:00:00"/>
    <x v="1"/>
    <x v="1"/>
    <x v="0"/>
    <n v="5"/>
    <n v="220.38400000000001"/>
    <n v="1101.92"/>
    <x v="0"/>
    <n v="5"/>
    <d v="2025-06-02T00:00:00"/>
    <n v="436"/>
    <x v="0"/>
    <n v="5"/>
    <d v="2024-12-17T00:00:00"/>
    <x v="0"/>
    <x v="5"/>
    <x v="1"/>
    <n v="-4"/>
    <n v="1"/>
    <x v="2"/>
  </r>
  <r>
    <s v="C5776"/>
    <x v="0"/>
    <x v="0"/>
    <x v="2"/>
    <d v="2024-01-08T00:00:00"/>
    <s v="O9776"/>
    <d v="2025-01-27T00:00:00"/>
    <x v="2"/>
    <x v="3"/>
    <x v="4"/>
    <n v="5"/>
    <n v="283.01400000000001"/>
    <n v="1415.07"/>
    <x v="2"/>
    <n v="45"/>
    <d v="2024-10-19T00:00:00"/>
    <n v="52"/>
    <x v="1"/>
    <n v="2"/>
    <d v="2024-10-12T00:00:00"/>
    <x v="2"/>
    <x v="5"/>
    <x v="1"/>
    <n v="285"/>
    <n v="0"/>
    <x v="2"/>
  </r>
  <r>
    <s v="C6573"/>
    <x v="0"/>
    <x v="1"/>
    <x v="1"/>
    <d v="2025-04-27T00:00:00"/>
    <s v="O10573"/>
    <d v="2025-01-27T00:00:00"/>
    <x v="0"/>
    <x v="4"/>
    <x v="0"/>
    <n v="5"/>
    <n v="251.30599999999998"/>
    <n v="1256.53"/>
    <x v="0"/>
    <n v="1"/>
    <d v="2025-04-18T00:00:00"/>
    <n v="405"/>
    <x v="0"/>
    <n v="3"/>
    <d v="2024-05-11T00:00:00"/>
    <x v="2"/>
    <x v="5"/>
    <x v="1"/>
    <n v="-9"/>
    <n v="1"/>
    <x v="2"/>
  </r>
  <r>
    <s v="C4138"/>
    <x v="0"/>
    <x v="1"/>
    <x v="1"/>
    <d v="2024-02-23T00:00:00"/>
    <s v="O8138"/>
    <d v="2025-01-27T00:00:00"/>
    <x v="0"/>
    <x v="1"/>
    <x v="3"/>
    <n v="2"/>
    <n v="90.444999999999993"/>
    <n v="180.89"/>
    <x v="0"/>
    <n v="37"/>
    <d v="2025-03-23T00:00:00"/>
    <n v="97"/>
    <x v="0"/>
    <n v="4"/>
    <d v="2025-01-15T00:00:00"/>
    <x v="0"/>
    <x v="5"/>
    <x v="1"/>
    <n v="394"/>
    <n v="1"/>
    <x v="2"/>
  </r>
  <r>
    <s v="C3220"/>
    <x v="0"/>
    <x v="0"/>
    <x v="1"/>
    <d v="2024-09-22T00:00:00"/>
    <s v="O7220"/>
    <d v="2025-01-27T00:00:00"/>
    <x v="0"/>
    <x v="3"/>
    <x v="1"/>
    <n v="5"/>
    <n v="67.296000000000006"/>
    <n v="336.48"/>
    <x v="2"/>
    <n v="11"/>
    <d v="2024-11-10T00:00:00"/>
    <n v="299"/>
    <x v="1"/>
    <n v="5"/>
    <d v="2025-02-08T00:00:00"/>
    <x v="1"/>
    <x v="5"/>
    <x v="1"/>
    <n v="49"/>
    <n v="0"/>
    <x v="2"/>
  </r>
  <r>
    <s v="C2065"/>
    <x v="2"/>
    <x v="0"/>
    <x v="2"/>
    <d v="2024-06-15T00:00:00"/>
    <s v="O6065"/>
    <d v="2025-01-27T00:00:00"/>
    <x v="3"/>
    <x v="2"/>
    <x v="0"/>
    <n v="5"/>
    <n v="73.852000000000004"/>
    <n v="369.26"/>
    <x v="1"/>
    <n v="27"/>
    <d v="2025-07-16T00:00:00"/>
    <n v="360"/>
    <x v="0"/>
    <n v="1"/>
    <d v="2025-07-22T00:00:00"/>
    <x v="2"/>
    <x v="5"/>
    <x v="1"/>
    <n v="396"/>
    <n v="1"/>
    <x v="2"/>
  </r>
  <r>
    <s v="C6041"/>
    <x v="0"/>
    <x v="0"/>
    <x v="0"/>
    <d v="2024-12-29T00:00:00"/>
    <s v="O10041"/>
    <d v="2025-01-27T00:00:00"/>
    <x v="2"/>
    <x v="2"/>
    <x v="2"/>
    <n v="4"/>
    <n v="190.29"/>
    <n v="761.16"/>
    <x v="2"/>
    <n v="30"/>
    <d v="2025-04-26T00:00:00"/>
    <n v="220"/>
    <x v="0"/>
    <n v="4"/>
    <d v="2025-01-06T00:00:00"/>
    <x v="1"/>
    <x v="5"/>
    <x v="1"/>
    <n v="118"/>
    <n v="1"/>
    <x v="2"/>
  </r>
  <r>
    <s v="C2122"/>
    <x v="2"/>
    <x v="1"/>
    <x v="0"/>
    <d v="2025-11-07T00:00:00"/>
    <s v="O6122"/>
    <d v="2025-01-27T00:00:00"/>
    <x v="0"/>
    <x v="3"/>
    <x v="0"/>
    <n v="3"/>
    <n v="124.53333333333335"/>
    <n v="373.6"/>
    <x v="1"/>
    <n v="6"/>
    <d v="2025-06-14T00:00:00"/>
    <n v="93"/>
    <x v="0"/>
    <n v="2"/>
    <d v="2025-05-27T00:00:00"/>
    <x v="1"/>
    <x v="5"/>
    <x v="1"/>
    <n v="-146"/>
    <n v="1"/>
    <x v="2"/>
  </r>
  <r>
    <s v="C6319"/>
    <x v="2"/>
    <x v="1"/>
    <x v="2"/>
    <d v="2024-11-14T00:00:00"/>
    <s v="O10319"/>
    <d v="2025-01-27T00:00:00"/>
    <x v="4"/>
    <x v="3"/>
    <x v="2"/>
    <n v="4"/>
    <n v="240.65"/>
    <n v="962.6"/>
    <x v="1"/>
    <n v="17"/>
    <d v="2025-09-03T00:00:00"/>
    <n v="146"/>
    <x v="1"/>
    <n v="2"/>
    <d v="2025-07-03T00:00:00"/>
    <x v="2"/>
    <x v="5"/>
    <x v="1"/>
    <n v="293"/>
    <n v="0"/>
    <x v="2"/>
  </r>
  <r>
    <s v="C6982"/>
    <x v="0"/>
    <x v="2"/>
    <x v="2"/>
    <d v="2024-02-26T00:00:00"/>
    <s v="O10982"/>
    <d v="2025-01-27T00:00:00"/>
    <x v="4"/>
    <x v="2"/>
    <x v="0"/>
    <n v="2"/>
    <n v="104.39"/>
    <n v="208.78"/>
    <x v="2"/>
    <n v="46"/>
    <d v="2024-10-25T00:00:00"/>
    <n v="435"/>
    <x v="1"/>
    <n v="2"/>
    <d v="2024-04-10T00:00:00"/>
    <x v="0"/>
    <x v="5"/>
    <x v="1"/>
    <n v="242"/>
    <n v="0"/>
    <x v="2"/>
  </r>
  <r>
    <s v="C2889"/>
    <x v="2"/>
    <x v="2"/>
    <x v="2"/>
    <d v="2024-08-16T00:00:00"/>
    <s v="O6889"/>
    <d v="2025-01-28T00:00:00"/>
    <x v="4"/>
    <x v="3"/>
    <x v="2"/>
    <n v="4"/>
    <n v="332.91500000000002"/>
    <n v="1331.66"/>
    <x v="2"/>
    <n v="50"/>
    <d v="2025-10-04T00:00:00"/>
    <n v="37"/>
    <x v="1"/>
    <n v="1"/>
    <d v="2025-05-26T00:00:00"/>
    <x v="1"/>
    <x v="6"/>
    <x v="1"/>
    <n v="414"/>
    <n v="0"/>
    <x v="2"/>
  </r>
  <r>
    <s v="C1493"/>
    <x v="2"/>
    <x v="1"/>
    <x v="3"/>
    <d v="2024-06-30T00:00:00"/>
    <s v="O5493"/>
    <d v="2025-01-28T00:00:00"/>
    <x v="3"/>
    <x v="0"/>
    <x v="2"/>
    <n v="5"/>
    <n v="260.76400000000001"/>
    <n v="1303.82"/>
    <x v="0"/>
    <n v="10"/>
    <d v="2024-12-16T00:00:00"/>
    <n v="50"/>
    <x v="0"/>
    <n v="2"/>
    <d v="2024-10-11T00:00:00"/>
    <x v="0"/>
    <x v="6"/>
    <x v="1"/>
    <n v="169"/>
    <n v="1"/>
    <x v="2"/>
  </r>
  <r>
    <s v="C5423"/>
    <x v="0"/>
    <x v="0"/>
    <x v="0"/>
    <d v="2024-10-21T00:00:00"/>
    <s v="O9423"/>
    <d v="2025-01-28T00:00:00"/>
    <x v="2"/>
    <x v="3"/>
    <x v="3"/>
    <n v="4"/>
    <n v="274.42"/>
    <n v="1097.68"/>
    <x v="2"/>
    <n v="29"/>
    <d v="2025-02-27T00:00:00"/>
    <n v="303"/>
    <x v="1"/>
    <n v="2"/>
    <d v="2025-03-05T00:00:00"/>
    <x v="2"/>
    <x v="6"/>
    <x v="1"/>
    <n v="129"/>
    <n v="0"/>
    <x v="2"/>
  </r>
  <r>
    <s v="C4390"/>
    <x v="0"/>
    <x v="1"/>
    <x v="4"/>
    <d v="2024-12-16T00:00:00"/>
    <s v="O8390"/>
    <d v="2025-01-28T00:00:00"/>
    <x v="1"/>
    <x v="2"/>
    <x v="1"/>
    <n v="4"/>
    <n v="238.46250000000001"/>
    <n v="953.85"/>
    <x v="0"/>
    <n v="20"/>
    <d v="2025-09-08T00:00:00"/>
    <n v="425"/>
    <x v="0"/>
    <n v="1"/>
    <d v="2025-12-07T00:00:00"/>
    <x v="2"/>
    <x v="6"/>
    <x v="1"/>
    <n v="266"/>
    <n v="1"/>
    <x v="2"/>
  </r>
  <r>
    <s v="C1147"/>
    <x v="1"/>
    <x v="2"/>
    <x v="1"/>
    <d v="2024-04-25T00:00:00"/>
    <s v="O5147"/>
    <d v="2025-01-28T00:00:00"/>
    <x v="2"/>
    <x v="0"/>
    <x v="3"/>
    <n v="3"/>
    <n v="325.29333333333335"/>
    <n v="975.88"/>
    <x v="2"/>
    <n v="1"/>
    <d v="2024-11-25T00:00:00"/>
    <n v="393"/>
    <x v="0"/>
    <n v="2"/>
    <d v="2024-08-24T00:00:00"/>
    <x v="0"/>
    <x v="6"/>
    <x v="1"/>
    <n v="214"/>
    <n v="1"/>
    <x v="2"/>
  </r>
  <r>
    <s v="C4635"/>
    <x v="0"/>
    <x v="0"/>
    <x v="4"/>
    <d v="2025-02-05T00:00:00"/>
    <s v="O8635"/>
    <d v="2025-01-28T00:00:00"/>
    <x v="0"/>
    <x v="1"/>
    <x v="4"/>
    <n v="5"/>
    <n v="250.17399999999998"/>
    <n v="1250.8699999999999"/>
    <x v="2"/>
    <n v="7"/>
    <d v="2024-11-09T00:00:00"/>
    <n v="43"/>
    <x v="0"/>
    <n v="1"/>
    <d v="2025-04-13T00:00:00"/>
    <x v="0"/>
    <x v="6"/>
    <x v="1"/>
    <n v="-88"/>
    <n v="1"/>
    <x v="2"/>
  </r>
  <r>
    <s v="C1529"/>
    <x v="1"/>
    <x v="1"/>
    <x v="3"/>
    <d v="2024-08-31T00:00:00"/>
    <s v="O5529"/>
    <d v="2025-01-28T00:00:00"/>
    <x v="4"/>
    <x v="3"/>
    <x v="1"/>
    <n v="4"/>
    <n v="52.792499999999997"/>
    <n v="211.17"/>
    <x v="2"/>
    <n v="34"/>
    <d v="2025-10-06T00:00:00"/>
    <n v="168"/>
    <x v="1"/>
    <n v="1"/>
    <d v="2024-11-29T00:00:00"/>
    <x v="2"/>
    <x v="6"/>
    <x v="1"/>
    <n v="401"/>
    <n v="0"/>
    <x v="2"/>
  </r>
  <r>
    <s v="C3910"/>
    <x v="2"/>
    <x v="1"/>
    <x v="2"/>
    <d v="2025-01-05T00:00:00"/>
    <s v="O7910"/>
    <d v="2025-01-28T00:00:00"/>
    <x v="1"/>
    <x v="0"/>
    <x v="2"/>
    <n v="2"/>
    <n v="564.005"/>
    <n v="1128.01"/>
    <x v="0"/>
    <n v="6"/>
    <d v="2024-12-27T00:00:00"/>
    <n v="232"/>
    <x v="0"/>
    <n v="5"/>
    <d v="2024-08-22T00:00:00"/>
    <x v="1"/>
    <x v="6"/>
    <x v="1"/>
    <n v="-9"/>
    <n v="1"/>
    <x v="2"/>
  </r>
  <r>
    <s v="C5454"/>
    <x v="1"/>
    <x v="2"/>
    <x v="3"/>
    <d v="2024-02-14T00:00:00"/>
    <s v="O9454"/>
    <d v="2025-01-28T00:00:00"/>
    <x v="3"/>
    <x v="2"/>
    <x v="2"/>
    <n v="3"/>
    <n v="396.44666666666666"/>
    <n v="1189.3399999999999"/>
    <x v="0"/>
    <n v="6"/>
    <d v="2025-01-30T00:00:00"/>
    <n v="86"/>
    <x v="1"/>
    <n v="5"/>
    <d v="2025-11-06T00:00:00"/>
    <x v="1"/>
    <x v="6"/>
    <x v="1"/>
    <n v="351"/>
    <n v="0"/>
    <x v="2"/>
  </r>
  <r>
    <s v="C4495"/>
    <x v="1"/>
    <x v="2"/>
    <x v="0"/>
    <d v="2025-01-25T00:00:00"/>
    <s v="O8495"/>
    <d v="2025-01-28T00:00:00"/>
    <x v="2"/>
    <x v="0"/>
    <x v="4"/>
    <n v="2"/>
    <n v="422.45"/>
    <n v="844.9"/>
    <x v="0"/>
    <n v="18"/>
    <d v="2024-09-16T00:00:00"/>
    <n v="272"/>
    <x v="1"/>
    <n v="5"/>
    <d v="2025-11-07T00:00:00"/>
    <x v="0"/>
    <x v="6"/>
    <x v="1"/>
    <n v="-131"/>
    <n v="0"/>
    <x v="2"/>
  </r>
  <r>
    <s v="C6548"/>
    <x v="2"/>
    <x v="0"/>
    <x v="1"/>
    <d v="2023-08-22T00:00:00"/>
    <s v="O10548"/>
    <d v="2025-01-28T00:00:00"/>
    <x v="2"/>
    <x v="2"/>
    <x v="1"/>
    <n v="2"/>
    <n v="496.27499999999998"/>
    <n v="992.55"/>
    <x v="2"/>
    <n v="49"/>
    <d v="2025-02-18T00:00:00"/>
    <n v="244"/>
    <x v="1"/>
    <n v="2"/>
    <d v="2025-10-03T00:00:00"/>
    <x v="0"/>
    <x v="6"/>
    <x v="1"/>
    <n v="546"/>
    <n v="0"/>
    <x v="2"/>
  </r>
  <r>
    <s v="C5360"/>
    <x v="1"/>
    <x v="0"/>
    <x v="4"/>
    <d v="2024-11-23T00:00:00"/>
    <s v="O9360"/>
    <d v="2025-01-28T00:00:00"/>
    <x v="2"/>
    <x v="2"/>
    <x v="3"/>
    <n v="5"/>
    <n v="149.59200000000001"/>
    <n v="747.96"/>
    <x v="0"/>
    <n v="43"/>
    <d v="2025-02-03T00:00:00"/>
    <n v="146"/>
    <x v="0"/>
    <n v="5"/>
    <d v="2025-01-26T00:00:00"/>
    <x v="2"/>
    <x v="6"/>
    <x v="1"/>
    <n v="72"/>
    <n v="1"/>
    <x v="2"/>
  </r>
  <r>
    <s v="C3049"/>
    <x v="1"/>
    <x v="1"/>
    <x v="2"/>
    <d v="2024-09-22T00:00:00"/>
    <s v="O7049"/>
    <d v="2025-01-28T00:00:00"/>
    <x v="3"/>
    <x v="0"/>
    <x v="4"/>
    <n v="3"/>
    <n v="438.41666666666669"/>
    <n v="1315.25"/>
    <x v="1"/>
    <n v="41"/>
    <d v="2024-09-12T00:00:00"/>
    <n v="490"/>
    <x v="1"/>
    <n v="1"/>
    <d v="2025-10-08T00:00:00"/>
    <x v="2"/>
    <x v="6"/>
    <x v="1"/>
    <n v="-10"/>
    <n v="0"/>
    <x v="2"/>
  </r>
  <r>
    <s v="C3258"/>
    <x v="2"/>
    <x v="2"/>
    <x v="0"/>
    <d v="2024-01-14T00:00:00"/>
    <s v="O7258"/>
    <d v="2025-01-28T00:00:00"/>
    <x v="1"/>
    <x v="3"/>
    <x v="4"/>
    <n v="5"/>
    <n v="209.738"/>
    <n v="1048.69"/>
    <x v="2"/>
    <n v="6"/>
    <d v="2024-04-11T00:00:00"/>
    <n v="500"/>
    <x v="0"/>
    <n v="4"/>
    <d v="2024-10-31T00:00:00"/>
    <x v="0"/>
    <x v="6"/>
    <x v="1"/>
    <n v="88"/>
    <n v="1"/>
    <x v="2"/>
  </r>
  <r>
    <s v="C4598"/>
    <x v="2"/>
    <x v="2"/>
    <x v="3"/>
    <d v="2023-12-11T00:00:00"/>
    <s v="O8598"/>
    <d v="2025-01-29T00:00:00"/>
    <x v="4"/>
    <x v="1"/>
    <x v="2"/>
    <n v="3"/>
    <n v="71.206666666666663"/>
    <n v="213.62"/>
    <x v="1"/>
    <n v="5"/>
    <d v="2024-08-09T00:00:00"/>
    <n v="48"/>
    <x v="0"/>
    <n v="3"/>
    <d v="2025-02-05T00:00:00"/>
    <x v="1"/>
    <x v="0"/>
    <x v="1"/>
    <n v="242"/>
    <n v="1"/>
    <x v="2"/>
  </r>
  <r>
    <s v="C3110"/>
    <x v="1"/>
    <x v="2"/>
    <x v="2"/>
    <d v="2024-03-18T00:00:00"/>
    <s v="O7110"/>
    <d v="2025-01-29T00:00:00"/>
    <x v="3"/>
    <x v="4"/>
    <x v="1"/>
    <n v="4"/>
    <n v="194.7175"/>
    <n v="778.87"/>
    <x v="2"/>
    <n v="28"/>
    <d v="2024-12-10T00:00:00"/>
    <n v="480"/>
    <x v="1"/>
    <n v="1"/>
    <d v="2025-10-08T00:00:00"/>
    <x v="1"/>
    <x v="0"/>
    <x v="1"/>
    <n v="267"/>
    <n v="0"/>
    <x v="2"/>
  </r>
  <r>
    <s v="C4358"/>
    <x v="1"/>
    <x v="0"/>
    <x v="3"/>
    <d v="2025-01-18T00:00:00"/>
    <s v="O8358"/>
    <d v="2025-01-29T00:00:00"/>
    <x v="3"/>
    <x v="0"/>
    <x v="1"/>
    <n v="5"/>
    <n v="248.74200000000002"/>
    <n v="1243.71"/>
    <x v="0"/>
    <n v="49"/>
    <d v="2025-04-25T00:00:00"/>
    <n v="119"/>
    <x v="0"/>
    <n v="1"/>
    <d v="2025-03-21T00:00:00"/>
    <x v="0"/>
    <x v="0"/>
    <x v="1"/>
    <n v="97"/>
    <n v="1"/>
    <x v="2"/>
  </r>
  <r>
    <s v="C5208"/>
    <x v="1"/>
    <x v="0"/>
    <x v="3"/>
    <d v="2025-10-08T00:00:00"/>
    <s v="O9208"/>
    <d v="2025-01-29T00:00:00"/>
    <x v="1"/>
    <x v="0"/>
    <x v="2"/>
    <n v="3"/>
    <n v="98.316666666666663"/>
    <n v="294.95"/>
    <x v="2"/>
    <n v="27"/>
    <d v="2025-01-08T00:00:00"/>
    <n v="429"/>
    <x v="0"/>
    <n v="4"/>
    <d v="2024-09-28T00:00:00"/>
    <x v="0"/>
    <x v="0"/>
    <x v="1"/>
    <n v="-273"/>
    <n v="1"/>
    <x v="2"/>
  </r>
  <r>
    <s v="C6808"/>
    <x v="0"/>
    <x v="0"/>
    <x v="1"/>
    <d v="2023-10-13T00:00:00"/>
    <s v="O10808"/>
    <d v="2025-01-29T00:00:00"/>
    <x v="4"/>
    <x v="1"/>
    <x v="4"/>
    <n v="5"/>
    <n v="85.388000000000005"/>
    <n v="426.94"/>
    <x v="0"/>
    <n v="29"/>
    <d v="2025-02-16T00:00:00"/>
    <n v="319"/>
    <x v="0"/>
    <n v="5"/>
    <d v="2025-04-06T00:00:00"/>
    <x v="1"/>
    <x v="0"/>
    <x v="1"/>
    <n v="492"/>
    <n v="1"/>
    <x v="2"/>
  </r>
  <r>
    <s v="C6305"/>
    <x v="2"/>
    <x v="2"/>
    <x v="4"/>
    <d v="2025-07-22T00:00:00"/>
    <s v="O10305"/>
    <d v="2025-01-29T00:00:00"/>
    <x v="2"/>
    <x v="0"/>
    <x v="2"/>
    <n v="1"/>
    <n v="680.67"/>
    <n v="680.67"/>
    <x v="1"/>
    <n v="21"/>
    <d v="2024-11-21T00:00:00"/>
    <n v="319"/>
    <x v="0"/>
    <n v="2"/>
    <d v="2025-05-15T00:00:00"/>
    <x v="1"/>
    <x v="0"/>
    <x v="1"/>
    <n v="-243"/>
    <n v="1"/>
    <x v="2"/>
  </r>
  <r>
    <s v="C5066"/>
    <x v="1"/>
    <x v="2"/>
    <x v="2"/>
    <d v="2023-12-21T00:00:00"/>
    <s v="O9066"/>
    <d v="2025-01-30T00:00:00"/>
    <x v="3"/>
    <x v="2"/>
    <x v="2"/>
    <n v="2"/>
    <n v="337.7"/>
    <n v="675.4"/>
    <x v="1"/>
    <n v="24"/>
    <d v="2024-09-29T00:00:00"/>
    <n v="239"/>
    <x v="1"/>
    <n v="1"/>
    <d v="2025-04-14T00:00:00"/>
    <x v="1"/>
    <x v="1"/>
    <x v="1"/>
    <n v="283"/>
    <n v="0"/>
    <x v="2"/>
  </r>
  <r>
    <s v="C4768"/>
    <x v="1"/>
    <x v="1"/>
    <x v="2"/>
    <d v="2024-06-14T00:00:00"/>
    <s v="O8768"/>
    <d v="2025-01-30T00:00:00"/>
    <x v="4"/>
    <x v="1"/>
    <x v="1"/>
    <n v="5"/>
    <n v="287.39999999999998"/>
    <n v="1437"/>
    <x v="0"/>
    <n v="27"/>
    <d v="2024-08-09T00:00:00"/>
    <n v="145"/>
    <x v="0"/>
    <n v="2"/>
    <d v="2025-03-02T00:00:00"/>
    <x v="2"/>
    <x v="1"/>
    <x v="1"/>
    <n v="56"/>
    <n v="1"/>
    <x v="2"/>
  </r>
  <r>
    <s v="C6363"/>
    <x v="1"/>
    <x v="2"/>
    <x v="1"/>
    <d v="2024-06-26T00:00:00"/>
    <s v="O10363"/>
    <d v="2025-01-30T00:00:00"/>
    <x v="4"/>
    <x v="4"/>
    <x v="1"/>
    <n v="5"/>
    <n v="89.775999999999996"/>
    <n v="448.88"/>
    <x v="2"/>
    <n v="6"/>
    <d v="2024-04-11T00:00:00"/>
    <n v="500"/>
    <x v="1"/>
    <n v="5"/>
    <d v="2025-03-20T00:00:00"/>
    <x v="1"/>
    <x v="1"/>
    <x v="1"/>
    <n v="-76"/>
    <n v="0"/>
    <x v="2"/>
  </r>
  <r>
    <s v="C6707"/>
    <x v="2"/>
    <x v="1"/>
    <x v="4"/>
    <d v="2024-03-19T00:00:00"/>
    <s v="O10707"/>
    <d v="2025-01-30T00:00:00"/>
    <x v="0"/>
    <x v="1"/>
    <x v="3"/>
    <n v="2"/>
    <n v="96.515000000000001"/>
    <n v="193.03"/>
    <x v="0"/>
    <n v="7"/>
    <d v="2024-11-28T00:00:00"/>
    <n v="491"/>
    <x v="1"/>
    <n v="4"/>
    <d v="2025-12-04T00:00:00"/>
    <x v="0"/>
    <x v="1"/>
    <x v="1"/>
    <n v="254"/>
    <n v="0"/>
    <x v="2"/>
  </r>
  <r>
    <s v="C5400"/>
    <x v="1"/>
    <x v="1"/>
    <x v="0"/>
    <d v="2023-11-22T00:00:00"/>
    <s v="O9400"/>
    <d v="2025-01-30T00:00:00"/>
    <x v="4"/>
    <x v="3"/>
    <x v="0"/>
    <n v="1"/>
    <n v="1332.21"/>
    <n v="1332.21"/>
    <x v="1"/>
    <n v="34"/>
    <d v="2024-08-09T00:00:00"/>
    <n v="351"/>
    <x v="0"/>
    <n v="5"/>
    <d v="2025-02-18T00:00:00"/>
    <x v="1"/>
    <x v="1"/>
    <x v="1"/>
    <n v="261"/>
    <n v="1"/>
    <x v="2"/>
  </r>
  <r>
    <s v="C4500"/>
    <x v="2"/>
    <x v="0"/>
    <x v="4"/>
    <d v="2024-11-06T00:00:00"/>
    <s v="O8500"/>
    <d v="2025-01-30T00:00:00"/>
    <x v="1"/>
    <x v="3"/>
    <x v="4"/>
    <n v="5"/>
    <n v="157.46600000000001"/>
    <n v="787.33"/>
    <x v="2"/>
    <n v="39"/>
    <d v="2025-08-18T00:00:00"/>
    <n v="402"/>
    <x v="0"/>
    <n v="2"/>
    <d v="2025-07-05T00:00:00"/>
    <x v="1"/>
    <x v="1"/>
    <x v="1"/>
    <n v="285"/>
    <n v="1"/>
    <x v="2"/>
  </r>
  <r>
    <s v="C6365"/>
    <x v="1"/>
    <x v="0"/>
    <x v="0"/>
    <d v="2025-07-22T00:00:00"/>
    <s v="O10365"/>
    <d v="2025-01-30T00:00:00"/>
    <x v="0"/>
    <x v="3"/>
    <x v="1"/>
    <n v="5"/>
    <n v="242.76399999999998"/>
    <n v="1213.82"/>
    <x v="1"/>
    <n v="30"/>
    <d v="2025-03-23T00:00:00"/>
    <n v="162"/>
    <x v="0"/>
    <n v="3"/>
    <d v="2025-05-01T00:00:00"/>
    <x v="2"/>
    <x v="1"/>
    <x v="1"/>
    <n v="-121"/>
    <n v="1"/>
    <x v="2"/>
  </r>
  <r>
    <s v="C2719"/>
    <x v="0"/>
    <x v="1"/>
    <x v="1"/>
    <d v="2025-12-04T00:00:00"/>
    <s v="O6719"/>
    <d v="2025-01-31T00:00:00"/>
    <x v="1"/>
    <x v="0"/>
    <x v="2"/>
    <n v="5"/>
    <n v="101.47799999999999"/>
    <n v="507.39"/>
    <x v="0"/>
    <n v="13"/>
    <d v="2024-04-10T00:00:00"/>
    <n v="205"/>
    <x v="1"/>
    <n v="2"/>
    <d v="2025-02-17T00:00:00"/>
    <x v="2"/>
    <x v="2"/>
    <x v="1"/>
    <n v="-603"/>
    <n v="0"/>
    <x v="2"/>
  </r>
  <r>
    <s v="C1201"/>
    <x v="2"/>
    <x v="1"/>
    <x v="4"/>
    <d v="2023-04-09T00:00:00"/>
    <s v="O5201"/>
    <d v="2025-01-31T00:00:00"/>
    <x v="2"/>
    <x v="2"/>
    <x v="4"/>
    <n v="2"/>
    <n v="365.08499999999998"/>
    <n v="730.17"/>
    <x v="2"/>
    <n v="30"/>
    <d v="2025-04-02T00:00:00"/>
    <n v="246"/>
    <x v="0"/>
    <n v="1"/>
    <d v="2025-01-18T00:00:00"/>
    <x v="0"/>
    <x v="2"/>
    <x v="1"/>
    <n v="724"/>
    <n v="1"/>
    <x v="2"/>
  </r>
  <r>
    <s v="C1666"/>
    <x v="2"/>
    <x v="2"/>
    <x v="2"/>
    <d v="2025-07-18T00:00:00"/>
    <s v="O5666"/>
    <d v="2025-01-31T00:00:00"/>
    <x v="1"/>
    <x v="2"/>
    <x v="3"/>
    <n v="2"/>
    <n v="398.37"/>
    <n v="796.74"/>
    <x v="2"/>
    <n v="2"/>
    <d v="2025-07-27T00:00:00"/>
    <n v="53"/>
    <x v="1"/>
    <n v="5"/>
    <d v="2025-04-08T00:00:00"/>
    <x v="2"/>
    <x v="2"/>
    <x v="1"/>
    <n v="9"/>
    <n v="0"/>
    <x v="2"/>
  </r>
  <r>
    <s v="C2609"/>
    <x v="1"/>
    <x v="0"/>
    <x v="1"/>
    <d v="2025-03-26T00:00:00"/>
    <s v="O6609"/>
    <d v="2025-01-31T00:00:00"/>
    <x v="3"/>
    <x v="4"/>
    <x v="4"/>
    <n v="5"/>
    <n v="71.52000000000001"/>
    <n v="357.6"/>
    <x v="2"/>
    <n v="33"/>
    <d v="2024-12-13T00:00:00"/>
    <n v="454"/>
    <x v="0"/>
    <n v="5"/>
    <d v="2025-04-17T00:00:00"/>
    <x v="1"/>
    <x v="2"/>
    <x v="1"/>
    <n v="-103"/>
    <n v="1"/>
    <x v="2"/>
  </r>
  <r>
    <s v="C6692"/>
    <x v="0"/>
    <x v="2"/>
    <x v="2"/>
    <d v="2024-06-18T00:00:00"/>
    <s v="O10692"/>
    <d v="2025-01-31T00:00:00"/>
    <x v="3"/>
    <x v="1"/>
    <x v="3"/>
    <n v="4"/>
    <n v="283.02249999999998"/>
    <n v="1132.0899999999999"/>
    <x v="0"/>
    <n v="7"/>
    <d v="2025-06-26T00:00:00"/>
    <n v="343"/>
    <x v="0"/>
    <n v="2"/>
    <d v="2024-12-17T00:00:00"/>
    <x v="1"/>
    <x v="2"/>
    <x v="1"/>
    <n v="373"/>
    <n v="1"/>
    <x v="2"/>
  </r>
  <r>
    <s v="C3636"/>
    <x v="2"/>
    <x v="1"/>
    <x v="1"/>
    <d v="2024-05-15T00:00:00"/>
    <s v="O7636"/>
    <d v="2025-01-31T00:00:00"/>
    <x v="3"/>
    <x v="4"/>
    <x v="2"/>
    <n v="5"/>
    <n v="139.298"/>
    <n v="696.49"/>
    <x v="0"/>
    <n v="13"/>
    <d v="2025-08-14T00:00:00"/>
    <n v="139"/>
    <x v="1"/>
    <n v="3"/>
    <d v="2025-07-08T00:00:00"/>
    <x v="2"/>
    <x v="2"/>
    <x v="1"/>
    <n v="456"/>
    <n v="0"/>
    <x v="2"/>
  </r>
  <r>
    <s v="C1840"/>
    <x v="2"/>
    <x v="2"/>
    <x v="1"/>
    <d v="2023-08-26T00:00:00"/>
    <s v="O5840"/>
    <d v="2025-01-31T00:00:00"/>
    <x v="2"/>
    <x v="0"/>
    <x v="2"/>
    <n v="2"/>
    <n v="173.27"/>
    <n v="346.54"/>
    <x v="1"/>
    <n v="40"/>
    <d v="2025-07-19T00:00:00"/>
    <n v="281"/>
    <x v="1"/>
    <n v="3"/>
    <d v="2025-04-16T00:00:00"/>
    <x v="0"/>
    <x v="2"/>
    <x v="1"/>
    <n v="693"/>
    <n v="0"/>
    <x v="2"/>
  </r>
  <r>
    <s v="C4002"/>
    <x v="2"/>
    <x v="2"/>
    <x v="1"/>
    <d v="2024-08-14T00:00:00"/>
    <s v="O8002"/>
    <d v="2025-01-31T00:00:00"/>
    <x v="2"/>
    <x v="3"/>
    <x v="1"/>
    <n v="3"/>
    <n v="71.093333333333334"/>
    <n v="213.28"/>
    <x v="0"/>
    <n v="20"/>
    <d v="2025-03-29T00:00:00"/>
    <n v="477"/>
    <x v="1"/>
    <n v="5"/>
    <d v="2025-03-27T00:00:00"/>
    <x v="2"/>
    <x v="2"/>
    <x v="1"/>
    <n v="227"/>
    <n v="0"/>
    <x v="2"/>
  </r>
  <r>
    <s v="C2130"/>
    <x v="0"/>
    <x v="2"/>
    <x v="3"/>
    <d v="2024-04-06T00:00:00"/>
    <s v="O6130"/>
    <d v="2025-01-02T00:00:00"/>
    <x v="1"/>
    <x v="0"/>
    <x v="3"/>
    <n v="2"/>
    <n v="502.2"/>
    <n v="1004.4"/>
    <x v="0"/>
    <n v="42"/>
    <d v="2025-06-21T00:00:00"/>
    <n v="367"/>
    <x v="0"/>
    <n v="1"/>
    <d v="2025-07-21T00:00:00"/>
    <x v="0"/>
    <x v="1"/>
    <x v="1"/>
    <n v="441"/>
    <n v="1"/>
    <x v="2"/>
  </r>
  <r>
    <s v="C3312"/>
    <x v="1"/>
    <x v="0"/>
    <x v="2"/>
    <d v="2024-07-31T00:00:00"/>
    <s v="O7312"/>
    <d v="2025-01-02T00:00:00"/>
    <x v="3"/>
    <x v="1"/>
    <x v="2"/>
    <n v="4"/>
    <n v="31.524999999999999"/>
    <n v="126.1"/>
    <x v="1"/>
    <n v="20"/>
    <d v="2025-07-29T00:00:00"/>
    <n v="137"/>
    <x v="1"/>
    <n v="4"/>
    <d v="2024-10-18T00:00:00"/>
    <x v="1"/>
    <x v="1"/>
    <x v="1"/>
    <n v="363"/>
    <n v="0"/>
    <x v="2"/>
  </r>
  <r>
    <s v="C5455"/>
    <x v="0"/>
    <x v="1"/>
    <x v="0"/>
    <d v="2025-01-23T00:00:00"/>
    <s v="O9455"/>
    <d v="2025-01-02T00:00:00"/>
    <x v="3"/>
    <x v="2"/>
    <x v="1"/>
    <n v="2"/>
    <n v="484.05"/>
    <n v="968.1"/>
    <x v="0"/>
    <n v="2"/>
    <d v="2025-06-19T00:00:00"/>
    <n v="75"/>
    <x v="1"/>
    <n v="5"/>
    <d v="2025-12-05T00:00:00"/>
    <x v="0"/>
    <x v="1"/>
    <x v="1"/>
    <n v="147"/>
    <n v="0"/>
    <x v="2"/>
  </r>
  <r>
    <s v="C1424"/>
    <x v="1"/>
    <x v="1"/>
    <x v="2"/>
    <d v="2025-06-15T00:00:00"/>
    <s v="O5424"/>
    <d v="2025-01-02T00:00:00"/>
    <x v="4"/>
    <x v="3"/>
    <x v="1"/>
    <n v="2"/>
    <n v="213.61"/>
    <n v="427.22"/>
    <x v="2"/>
    <n v="47"/>
    <d v="2025-02-07T00:00:00"/>
    <n v="146"/>
    <x v="1"/>
    <n v="1"/>
    <d v="2024-11-10T00:00:00"/>
    <x v="1"/>
    <x v="1"/>
    <x v="1"/>
    <n v="-128"/>
    <n v="0"/>
    <x v="2"/>
  </r>
  <r>
    <s v="C6110"/>
    <x v="1"/>
    <x v="0"/>
    <x v="4"/>
    <d v="2024-01-23T00:00:00"/>
    <s v="O10110"/>
    <d v="2025-01-02T00:00:00"/>
    <x v="1"/>
    <x v="3"/>
    <x v="3"/>
    <n v="3"/>
    <n v="499.31666666666666"/>
    <n v="1497.95"/>
    <x v="2"/>
    <n v="31"/>
    <d v="2025-05-17T00:00:00"/>
    <n v="457"/>
    <x v="1"/>
    <n v="2"/>
    <d v="2025-01-01T00:00:00"/>
    <x v="1"/>
    <x v="1"/>
    <x v="1"/>
    <n v="480"/>
    <n v="0"/>
    <x v="2"/>
  </r>
  <r>
    <s v="C3847"/>
    <x v="1"/>
    <x v="1"/>
    <x v="1"/>
    <d v="2024-08-16T00:00:00"/>
    <s v="O7847"/>
    <d v="2025-01-02T00:00:00"/>
    <x v="1"/>
    <x v="0"/>
    <x v="3"/>
    <n v="3"/>
    <n v="435.35666666666663"/>
    <n v="1306.07"/>
    <x v="1"/>
    <n v="28"/>
    <d v="2024-09-14T00:00:00"/>
    <n v="306"/>
    <x v="0"/>
    <n v="3"/>
    <d v="2024-08-28T00:00:00"/>
    <x v="0"/>
    <x v="1"/>
    <x v="1"/>
    <n v="29"/>
    <n v="1"/>
    <x v="2"/>
  </r>
  <r>
    <s v="C5578"/>
    <x v="2"/>
    <x v="0"/>
    <x v="4"/>
    <d v="2024-03-17T00:00:00"/>
    <s v="O9578"/>
    <d v="2025-01-02T00:00:00"/>
    <x v="1"/>
    <x v="2"/>
    <x v="4"/>
    <n v="3"/>
    <n v="61.873333333333335"/>
    <n v="185.62"/>
    <x v="1"/>
    <n v="37"/>
    <d v="2025-07-22T00:00:00"/>
    <n v="488"/>
    <x v="1"/>
    <n v="4"/>
    <d v="2025-02-18T00:00:00"/>
    <x v="2"/>
    <x v="1"/>
    <x v="1"/>
    <n v="492"/>
    <n v="0"/>
    <x v="2"/>
  </r>
  <r>
    <s v="C3722"/>
    <x v="0"/>
    <x v="0"/>
    <x v="3"/>
    <d v="2024-12-14T00:00:00"/>
    <s v="O7722"/>
    <d v="2025-01-02T00:00:00"/>
    <x v="4"/>
    <x v="2"/>
    <x v="2"/>
    <n v="4"/>
    <n v="194.26750000000001"/>
    <n v="777.07"/>
    <x v="0"/>
    <n v="40"/>
    <d v="2025-07-27T00:00:00"/>
    <n v="105"/>
    <x v="1"/>
    <n v="1"/>
    <d v="2025-10-08T00:00:00"/>
    <x v="2"/>
    <x v="1"/>
    <x v="1"/>
    <n v="225"/>
    <n v="0"/>
    <x v="2"/>
  </r>
  <r>
    <s v="C4529"/>
    <x v="0"/>
    <x v="1"/>
    <x v="4"/>
    <d v="2023-12-19T00:00:00"/>
    <s v="O8529"/>
    <d v="2025-01-02T00:00:00"/>
    <x v="3"/>
    <x v="1"/>
    <x v="1"/>
    <n v="2"/>
    <n v="506.61"/>
    <n v="1013.22"/>
    <x v="0"/>
    <n v="39"/>
    <d v="2024-09-18T00:00:00"/>
    <n v="23"/>
    <x v="1"/>
    <n v="3"/>
    <d v="2025-03-23T00:00:00"/>
    <x v="2"/>
    <x v="1"/>
    <x v="1"/>
    <n v="274"/>
    <n v="0"/>
    <x v="2"/>
  </r>
  <r>
    <s v="C4861"/>
    <x v="0"/>
    <x v="2"/>
    <x v="1"/>
    <d v="2024-09-03T00:00:00"/>
    <s v="O8861"/>
    <d v="2025-01-02T00:00:00"/>
    <x v="0"/>
    <x v="2"/>
    <x v="2"/>
    <n v="2"/>
    <n v="475.45"/>
    <n v="950.9"/>
    <x v="2"/>
    <n v="33"/>
    <d v="2025-05-13T00:00:00"/>
    <n v="230"/>
    <x v="0"/>
    <n v="4"/>
    <d v="2025-07-28T00:00:00"/>
    <x v="0"/>
    <x v="1"/>
    <x v="1"/>
    <n v="252"/>
    <n v="1"/>
    <x v="2"/>
  </r>
  <r>
    <s v="C4696"/>
    <x v="0"/>
    <x v="0"/>
    <x v="1"/>
    <d v="2023-11-20T00:00:00"/>
    <s v="O8696"/>
    <d v="2025-01-02T00:00:00"/>
    <x v="1"/>
    <x v="0"/>
    <x v="2"/>
    <n v="2"/>
    <n v="634.69500000000005"/>
    <n v="1269.3900000000001"/>
    <x v="2"/>
    <n v="13"/>
    <d v="2024-10-29T00:00:00"/>
    <n v="396"/>
    <x v="1"/>
    <n v="3"/>
    <d v="2025-06-07T00:00:00"/>
    <x v="2"/>
    <x v="1"/>
    <x v="1"/>
    <n v="344"/>
    <n v="0"/>
    <x v="2"/>
  </r>
  <r>
    <s v="C3806"/>
    <x v="0"/>
    <x v="2"/>
    <x v="4"/>
    <d v="2023-10-18T00:00:00"/>
    <s v="O7806"/>
    <d v="2025-01-02T00:00:00"/>
    <x v="1"/>
    <x v="3"/>
    <x v="2"/>
    <n v="4"/>
    <n v="87.22"/>
    <n v="348.88"/>
    <x v="0"/>
    <n v="11"/>
    <d v="2024-12-28T00:00:00"/>
    <n v="96"/>
    <x v="0"/>
    <n v="2"/>
    <d v="2025-06-24T00:00:00"/>
    <x v="0"/>
    <x v="1"/>
    <x v="1"/>
    <n v="437"/>
    <n v="1"/>
    <x v="2"/>
  </r>
  <r>
    <s v="C4879"/>
    <x v="1"/>
    <x v="0"/>
    <x v="1"/>
    <d v="2025-07-05T00:00:00"/>
    <s v="O8879"/>
    <d v="2025-01-02T00:00:00"/>
    <x v="2"/>
    <x v="1"/>
    <x v="3"/>
    <n v="4"/>
    <n v="78.484999999999999"/>
    <n v="313.94"/>
    <x v="0"/>
    <n v="4"/>
    <d v="2025-01-19T00:00:00"/>
    <n v="177"/>
    <x v="0"/>
    <n v="5"/>
    <d v="2024-02-09T00:00:00"/>
    <x v="2"/>
    <x v="1"/>
    <x v="1"/>
    <n v="-167"/>
    <n v="1"/>
    <x v="2"/>
  </r>
  <r>
    <s v="C5828"/>
    <x v="2"/>
    <x v="1"/>
    <x v="4"/>
    <d v="2024-02-03T00:00:00"/>
    <s v="O9828"/>
    <d v="2025-01-02T00:00:00"/>
    <x v="0"/>
    <x v="2"/>
    <x v="0"/>
    <n v="4"/>
    <n v="277.97250000000003"/>
    <n v="1111.8900000000001"/>
    <x v="1"/>
    <n v="5"/>
    <d v="2025-04-18T00:00:00"/>
    <n v="447"/>
    <x v="0"/>
    <n v="5"/>
    <d v="2025-03-08T00:00:00"/>
    <x v="1"/>
    <x v="1"/>
    <x v="1"/>
    <n v="440"/>
    <n v="1"/>
    <x v="2"/>
  </r>
  <r>
    <s v="C2276"/>
    <x v="0"/>
    <x v="0"/>
    <x v="0"/>
    <d v="2024-02-15T00:00:00"/>
    <s v="O6276"/>
    <d v="2025-01-02T00:00:00"/>
    <x v="0"/>
    <x v="3"/>
    <x v="3"/>
    <n v="5"/>
    <n v="104.80999999999999"/>
    <n v="524.04999999999995"/>
    <x v="1"/>
    <n v="29"/>
    <d v="2025-07-29T00:00:00"/>
    <n v="55"/>
    <x v="0"/>
    <n v="2"/>
    <d v="2025-05-08T00:00:00"/>
    <x v="2"/>
    <x v="1"/>
    <x v="1"/>
    <n v="530"/>
    <n v="1"/>
    <x v="2"/>
  </r>
  <r>
    <s v="C2165"/>
    <x v="1"/>
    <x v="0"/>
    <x v="3"/>
    <d v="2023-10-16T00:00:00"/>
    <s v="O6165"/>
    <d v="2025-01-02T00:00:00"/>
    <x v="0"/>
    <x v="2"/>
    <x v="2"/>
    <n v="1"/>
    <n v="1295.6600000000001"/>
    <n v="1295.6600000000001"/>
    <x v="1"/>
    <n v="22"/>
    <d v="2025-08-03T00:00:00"/>
    <n v="268"/>
    <x v="0"/>
    <n v="5"/>
    <d v="2025-04-16T00:00:00"/>
    <x v="0"/>
    <x v="1"/>
    <x v="1"/>
    <n v="657"/>
    <n v="1"/>
    <x v="2"/>
  </r>
  <r>
    <s v="C4093"/>
    <x v="1"/>
    <x v="1"/>
    <x v="3"/>
    <d v="2024-07-07T00:00:00"/>
    <s v="O8093"/>
    <d v="2025-02-02T00:00:00"/>
    <x v="2"/>
    <x v="2"/>
    <x v="0"/>
    <n v="5"/>
    <n v="251.88400000000001"/>
    <n v="1259.42"/>
    <x v="2"/>
    <n v="41"/>
    <d v="2025-06-19T00:00:00"/>
    <n v="129"/>
    <x v="1"/>
    <n v="4"/>
    <d v="2025-08-20T00:00:00"/>
    <x v="1"/>
    <x v="4"/>
    <x v="2"/>
    <n v="347"/>
    <n v="0"/>
    <x v="2"/>
  </r>
  <r>
    <s v="C6244"/>
    <x v="2"/>
    <x v="2"/>
    <x v="4"/>
    <d v="2024-12-13T00:00:00"/>
    <s v="O10244"/>
    <d v="2025-02-02T00:00:00"/>
    <x v="0"/>
    <x v="1"/>
    <x v="0"/>
    <n v="1"/>
    <n v="528"/>
    <n v="528"/>
    <x v="1"/>
    <n v="19"/>
    <d v="2025-02-23T00:00:00"/>
    <n v="353"/>
    <x v="0"/>
    <n v="4"/>
    <d v="2025-06-23T00:00:00"/>
    <x v="1"/>
    <x v="4"/>
    <x v="2"/>
    <n v="72"/>
    <n v="1"/>
    <x v="2"/>
  </r>
  <r>
    <s v="C1153"/>
    <x v="1"/>
    <x v="1"/>
    <x v="1"/>
    <d v="2025-03-29T00:00:00"/>
    <s v="O5153"/>
    <d v="2025-02-02T00:00:00"/>
    <x v="4"/>
    <x v="3"/>
    <x v="4"/>
    <n v="5"/>
    <n v="163.20599999999999"/>
    <n v="816.03"/>
    <x v="2"/>
    <n v="27"/>
    <d v="2025-02-13T00:00:00"/>
    <n v="38"/>
    <x v="1"/>
    <n v="1"/>
    <d v="2025-02-08T00:00:00"/>
    <x v="0"/>
    <x v="4"/>
    <x v="2"/>
    <n v="-44"/>
    <n v="0"/>
    <x v="2"/>
  </r>
  <r>
    <s v="C1012"/>
    <x v="0"/>
    <x v="0"/>
    <x v="2"/>
    <d v="2025-04-25T00:00:00"/>
    <s v="O5012"/>
    <d v="2025-02-02T00:00:00"/>
    <x v="4"/>
    <x v="3"/>
    <x v="2"/>
    <n v="2"/>
    <n v="152.845"/>
    <n v="305.69"/>
    <x v="1"/>
    <n v="10"/>
    <d v="2025-05-18T00:00:00"/>
    <n v="103"/>
    <x v="1"/>
    <n v="3"/>
    <d v="2024-11-20T00:00:00"/>
    <x v="1"/>
    <x v="4"/>
    <x v="2"/>
    <n v="23"/>
    <n v="0"/>
    <x v="2"/>
  </r>
  <r>
    <s v="C6683"/>
    <x v="0"/>
    <x v="1"/>
    <x v="1"/>
    <d v="2025-01-06T00:00:00"/>
    <s v="O10683"/>
    <d v="2025-03-02T00:00:00"/>
    <x v="0"/>
    <x v="0"/>
    <x v="4"/>
    <n v="2"/>
    <n v="205.61"/>
    <n v="411.22"/>
    <x v="2"/>
    <n v="36"/>
    <d v="2024-05-12T00:00:00"/>
    <n v="162"/>
    <x v="1"/>
    <n v="2"/>
    <d v="2025-04-02T00:00:00"/>
    <x v="2"/>
    <x v="4"/>
    <x v="3"/>
    <n v="-239"/>
    <n v="0"/>
    <x v="2"/>
  </r>
  <r>
    <s v="C1846"/>
    <x v="2"/>
    <x v="0"/>
    <x v="1"/>
    <d v="2024-02-17T00:00:00"/>
    <s v="O5846"/>
    <d v="2025-03-02T00:00:00"/>
    <x v="2"/>
    <x v="4"/>
    <x v="4"/>
    <n v="4"/>
    <n v="28.684999999999999"/>
    <n v="114.74"/>
    <x v="0"/>
    <n v="2"/>
    <d v="2025-06-06T00:00:00"/>
    <n v="424"/>
    <x v="1"/>
    <n v="5"/>
    <d v="2025-04-06T00:00:00"/>
    <x v="0"/>
    <x v="4"/>
    <x v="3"/>
    <n v="475"/>
    <n v="0"/>
    <x v="2"/>
  </r>
  <r>
    <s v="C2098"/>
    <x v="2"/>
    <x v="2"/>
    <x v="1"/>
    <d v="2024-12-28T00:00:00"/>
    <s v="O6098"/>
    <d v="2025-03-02T00:00:00"/>
    <x v="4"/>
    <x v="3"/>
    <x v="3"/>
    <n v="3"/>
    <n v="470.59333333333331"/>
    <n v="1411.78"/>
    <x v="1"/>
    <n v="29"/>
    <d v="2025-01-28T00:00:00"/>
    <n v="106"/>
    <x v="1"/>
    <n v="2"/>
    <d v="2025-08-18T00:00:00"/>
    <x v="0"/>
    <x v="4"/>
    <x v="3"/>
    <n v="31"/>
    <n v="0"/>
    <x v="2"/>
  </r>
  <r>
    <s v="C5378"/>
    <x v="1"/>
    <x v="0"/>
    <x v="3"/>
    <d v="2024-06-06T00:00:00"/>
    <s v="O9378"/>
    <d v="2025-03-02T00:00:00"/>
    <x v="4"/>
    <x v="2"/>
    <x v="3"/>
    <n v="1"/>
    <n v="242.77"/>
    <n v="242.77"/>
    <x v="0"/>
    <n v="41"/>
    <d v="2024-11-28T00:00:00"/>
    <n v="265"/>
    <x v="1"/>
    <n v="5"/>
    <d v="2025-08-05T00:00:00"/>
    <x v="0"/>
    <x v="4"/>
    <x v="3"/>
    <n v="175"/>
    <n v="0"/>
    <x v="2"/>
  </r>
  <r>
    <s v="C6527"/>
    <x v="2"/>
    <x v="0"/>
    <x v="3"/>
    <d v="2025-10-03T00:00:00"/>
    <s v="O10527"/>
    <d v="2025-03-02T00:00:00"/>
    <x v="0"/>
    <x v="2"/>
    <x v="2"/>
    <n v="2"/>
    <n v="548.70000000000005"/>
    <n v="1097.4000000000001"/>
    <x v="2"/>
    <n v="37"/>
    <d v="2025-06-07T00:00:00"/>
    <n v="406"/>
    <x v="1"/>
    <n v="2"/>
    <d v="2025-08-20T00:00:00"/>
    <x v="0"/>
    <x v="4"/>
    <x v="3"/>
    <n v="-118"/>
    <n v="0"/>
    <x v="2"/>
  </r>
  <r>
    <s v="C1494"/>
    <x v="0"/>
    <x v="0"/>
    <x v="4"/>
    <d v="2024-08-08T00:00:00"/>
    <s v="O5494"/>
    <d v="2025-03-02T00:00:00"/>
    <x v="0"/>
    <x v="0"/>
    <x v="4"/>
    <n v="4"/>
    <n v="259.82749999999999"/>
    <n v="1039.31"/>
    <x v="2"/>
    <n v="36"/>
    <d v="2024-10-18T00:00:00"/>
    <n v="127"/>
    <x v="0"/>
    <n v="3"/>
    <d v="2025-03-07T00:00:00"/>
    <x v="2"/>
    <x v="4"/>
    <x v="3"/>
    <n v="71"/>
    <n v="1"/>
    <x v="2"/>
  </r>
  <r>
    <s v="C5049"/>
    <x v="0"/>
    <x v="1"/>
    <x v="4"/>
    <d v="2025-04-05T00:00:00"/>
    <s v="O9049"/>
    <d v="2025-03-02T00:00:00"/>
    <x v="1"/>
    <x v="1"/>
    <x v="0"/>
    <n v="2"/>
    <n v="394.44"/>
    <n v="788.88"/>
    <x v="2"/>
    <n v="16"/>
    <d v="2025-01-19T00:00:00"/>
    <n v="58"/>
    <x v="1"/>
    <n v="3"/>
    <d v="2024-09-12T00:00:00"/>
    <x v="2"/>
    <x v="4"/>
    <x v="3"/>
    <n v="-76"/>
    <n v="0"/>
    <x v="2"/>
  </r>
  <r>
    <s v="C4187"/>
    <x v="0"/>
    <x v="1"/>
    <x v="0"/>
    <d v="2024-03-23T00:00:00"/>
    <s v="O8187"/>
    <d v="2025-03-02T00:00:00"/>
    <x v="1"/>
    <x v="3"/>
    <x v="2"/>
    <n v="5"/>
    <n v="293.27600000000001"/>
    <n v="1466.38"/>
    <x v="2"/>
    <n v="49"/>
    <d v="2024-02-12T00:00:00"/>
    <n v="185"/>
    <x v="0"/>
    <n v="1"/>
    <d v="2025-08-03T00:00:00"/>
    <x v="0"/>
    <x v="4"/>
    <x v="3"/>
    <n v="-40"/>
    <n v="1"/>
    <x v="2"/>
  </r>
  <r>
    <s v="C4395"/>
    <x v="0"/>
    <x v="1"/>
    <x v="4"/>
    <d v="2023-08-22T00:00:00"/>
    <s v="O8395"/>
    <d v="2025-04-02T00:00:00"/>
    <x v="1"/>
    <x v="4"/>
    <x v="2"/>
    <n v="2"/>
    <n v="291.16000000000003"/>
    <n v="582.32000000000005"/>
    <x v="1"/>
    <n v="16"/>
    <d v="2025-08-04T00:00:00"/>
    <n v="252"/>
    <x v="1"/>
    <n v="4"/>
    <d v="2025-05-06T00:00:00"/>
    <x v="0"/>
    <x v="0"/>
    <x v="4"/>
    <n v="713"/>
    <n v="0"/>
    <x v="2"/>
  </r>
  <r>
    <s v="C5373"/>
    <x v="2"/>
    <x v="0"/>
    <x v="4"/>
    <d v="2024-10-08T00:00:00"/>
    <s v="O9373"/>
    <d v="2025-04-02T00:00:00"/>
    <x v="4"/>
    <x v="0"/>
    <x v="2"/>
    <n v="3"/>
    <n v="430.7833333333333"/>
    <n v="1292.3499999999999"/>
    <x v="0"/>
    <n v="21"/>
    <d v="2025-07-22T00:00:00"/>
    <n v="319"/>
    <x v="1"/>
    <n v="2"/>
    <d v="2025-11-06T00:00:00"/>
    <x v="2"/>
    <x v="0"/>
    <x v="4"/>
    <n v="287"/>
    <n v="0"/>
    <x v="2"/>
  </r>
  <r>
    <s v="C3088"/>
    <x v="0"/>
    <x v="1"/>
    <x v="3"/>
    <d v="2024-05-11T00:00:00"/>
    <s v="O7088"/>
    <d v="2025-04-02T00:00:00"/>
    <x v="4"/>
    <x v="3"/>
    <x v="2"/>
    <n v="5"/>
    <n v="52.573999999999998"/>
    <n v="262.87"/>
    <x v="1"/>
    <n v="24"/>
    <d v="2025-08-08T00:00:00"/>
    <n v="109"/>
    <x v="0"/>
    <n v="1"/>
    <d v="2025-01-21T00:00:00"/>
    <x v="2"/>
    <x v="0"/>
    <x v="4"/>
    <n v="454"/>
    <n v="1"/>
    <x v="2"/>
  </r>
  <r>
    <s v="C4691"/>
    <x v="0"/>
    <x v="1"/>
    <x v="4"/>
    <d v="2025-06-28T00:00:00"/>
    <s v="O8691"/>
    <d v="2025-04-02T00:00:00"/>
    <x v="4"/>
    <x v="1"/>
    <x v="3"/>
    <n v="3"/>
    <n v="175.31666666666669"/>
    <n v="525.95000000000005"/>
    <x v="2"/>
    <n v="30"/>
    <d v="2025-01-04T00:00:00"/>
    <n v="266"/>
    <x v="1"/>
    <n v="4"/>
    <d v="2025-08-21T00:00:00"/>
    <x v="2"/>
    <x v="0"/>
    <x v="4"/>
    <n v="-175"/>
    <n v="0"/>
    <x v="2"/>
  </r>
  <r>
    <s v="C4701"/>
    <x v="0"/>
    <x v="0"/>
    <x v="2"/>
    <d v="2025-06-18T00:00:00"/>
    <s v="O8701"/>
    <d v="2025-04-02T00:00:00"/>
    <x v="2"/>
    <x v="3"/>
    <x v="0"/>
    <n v="5"/>
    <n v="172.108"/>
    <n v="860.54"/>
    <x v="2"/>
    <n v="1"/>
    <d v="2025-09-03T00:00:00"/>
    <n v="474"/>
    <x v="0"/>
    <n v="4"/>
    <d v="2025-07-27T00:00:00"/>
    <x v="1"/>
    <x v="0"/>
    <x v="4"/>
    <n v="77"/>
    <n v="1"/>
    <x v="2"/>
  </r>
  <r>
    <s v="C3290"/>
    <x v="2"/>
    <x v="0"/>
    <x v="4"/>
    <d v="2024-02-05T00:00:00"/>
    <s v="O7290"/>
    <d v="2025-04-02T00:00:00"/>
    <x v="1"/>
    <x v="0"/>
    <x v="0"/>
    <n v="1"/>
    <n v="451.84"/>
    <n v="451.84"/>
    <x v="2"/>
    <n v="8"/>
    <d v="2024-10-29T00:00:00"/>
    <n v="275"/>
    <x v="1"/>
    <n v="1"/>
    <d v="2025-07-22T00:00:00"/>
    <x v="1"/>
    <x v="0"/>
    <x v="4"/>
    <n v="267"/>
    <n v="0"/>
    <x v="2"/>
  </r>
  <r>
    <s v="C3424"/>
    <x v="2"/>
    <x v="2"/>
    <x v="2"/>
    <d v="2025-07-21T00:00:00"/>
    <s v="O7424"/>
    <d v="2025-04-02T00:00:00"/>
    <x v="3"/>
    <x v="0"/>
    <x v="3"/>
    <n v="1"/>
    <n v="597.70000000000005"/>
    <n v="597.70000000000005"/>
    <x v="0"/>
    <n v="5"/>
    <d v="2024-08-26T00:00:00"/>
    <n v="376"/>
    <x v="0"/>
    <n v="2"/>
    <d v="2024-12-11T00:00:00"/>
    <x v="2"/>
    <x v="0"/>
    <x v="4"/>
    <n v="-329"/>
    <n v="1"/>
    <x v="2"/>
  </r>
  <r>
    <s v="C2960"/>
    <x v="1"/>
    <x v="0"/>
    <x v="2"/>
    <d v="2024-02-24T00:00:00"/>
    <s v="O6960"/>
    <d v="2025-05-02T00:00:00"/>
    <x v="2"/>
    <x v="1"/>
    <x v="2"/>
    <n v="1"/>
    <n v="121.22"/>
    <n v="121.22"/>
    <x v="2"/>
    <n v="28"/>
    <d v="2025-08-04T00:00:00"/>
    <n v="234"/>
    <x v="1"/>
    <n v="4"/>
    <d v="2025-07-07T00:00:00"/>
    <x v="0"/>
    <x v="2"/>
    <x v="5"/>
    <n v="527"/>
    <n v="0"/>
    <x v="2"/>
  </r>
  <r>
    <s v="C4160"/>
    <x v="2"/>
    <x v="2"/>
    <x v="4"/>
    <d v="2023-08-11T00:00:00"/>
    <s v="O8160"/>
    <d v="2025-05-02T00:00:00"/>
    <x v="2"/>
    <x v="4"/>
    <x v="1"/>
    <n v="3"/>
    <n v="329.80333333333334"/>
    <n v="989.41"/>
    <x v="2"/>
    <n v="27"/>
    <d v="2025-03-07T00:00:00"/>
    <n v="276"/>
    <x v="1"/>
    <n v="4"/>
    <d v="2025-01-30T00:00:00"/>
    <x v="0"/>
    <x v="2"/>
    <x v="5"/>
    <n v="574"/>
    <n v="0"/>
    <x v="2"/>
  </r>
  <r>
    <s v="C3180"/>
    <x v="1"/>
    <x v="0"/>
    <x v="0"/>
    <d v="2024-03-08T00:00:00"/>
    <s v="O7180"/>
    <d v="2025-05-02T00:00:00"/>
    <x v="1"/>
    <x v="1"/>
    <x v="2"/>
    <n v="2"/>
    <n v="714.26"/>
    <n v="1428.52"/>
    <x v="0"/>
    <n v="28"/>
    <d v="2025-07-16T00:00:00"/>
    <n v="394"/>
    <x v="1"/>
    <n v="3"/>
    <d v="2025-06-22T00:00:00"/>
    <x v="0"/>
    <x v="2"/>
    <x v="5"/>
    <n v="495"/>
    <n v="0"/>
    <x v="2"/>
  </r>
  <r>
    <s v="C1006"/>
    <x v="2"/>
    <x v="1"/>
    <x v="4"/>
    <d v="2025-01-22T00:00:00"/>
    <s v="O5006"/>
    <d v="2025-05-02T00:00:00"/>
    <x v="3"/>
    <x v="2"/>
    <x v="4"/>
    <n v="2"/>
    <n v="433.60500000000002"/>
    <n v="867.21"/>
    <x v="1"/>
    <n v="3"/>
    <d v="2025-02-06T00:00:00"/>
    <n v="376"/>
    <x v="1"/>
    <n v="5"/>
    <d v="2024-09-25T00:00:00"/>
    <x v="1"/>
    <x v="2"/>
    <x v="5"/>
    <n v="15"/>
    <n v="0"/>
    <x v="2"/>
  </r>
  <r>
    <s v="C3834"/>
    <x v="1"/>
    <x v="1"/>
    <x v="4"/>
    <d v="2023-12-23T00:00:00"/>
    <s v="O7834"/>
    <d v="2025-05-02T00:00:00"/>
    <x v="4"/>
    <x v="4"/>
    <x v="3"/>
    <n v="4"/>
    <n v="252.755"/>
    <n v="1011.02"/>
    <x v="0"/>
    <n v="25"/>
    <d v="2025-05-23T00:00:00"/>
    <n v="259"/>
    <x v="0"/>
    <n v="1"/>
    <d v="2025-02-23T00:00:00"/>
    <x v="1"/>
    <x v="2"/>
    <x v="5"/>
    <n v="517"/>
    <n v="1"/>
    <x v="2"/>
  </r>
  <r>
    <s v="C1823"/>
    <x v="2"/>
    <x v="0"/>
    <x v="1"/>
    <d v="2025-06-15T00:00:00"/>
    <s v="O5823"/>
    <d v="2025-05-02T00:00:00"/>
    <x v="3"/>
    <x v="4"/>
    <x v="4"/>
    <n v="3"/>
    <n v="352.80666666666667"/>
    <n v="1058.42"/>
    <x v="1"/>
    <n v="6"/>
    <d v="2025-04-25T00:00:00"/>
    <n v="298"/>
    <x v="0"/>
    <n v="1"/>
    <d v="2025-06-18T00:00:00"/>
    <x v="0"/>
    <x v="2"/>
    <x v="5"/>
    <n v="-51"/>
    <n v="1"/>
    <x v="2"/>
  </r>
  <r>
    <s v="C4188"/>
    <x v="1"/>
    <x v="0"/>
    <x v="2"/>
    <d v="2024-05-24T00:00:00"/>
    <s v="O8188"/>
    <d v="2025-05-02T00:00:00"/>
    <x v="3"/>
    <x v="2"/>
    <x v="3"/>
    <n v="2"/>
    <n v="209.48500000000001"/>
    <n v="418.97"/>
    <x v="2"/>
    <n v="2"/>
    <d v="2025-12-04T00:00:00"/>
    <n v="16"/>
    <x v="1"/>
    <n v="5"/>
    <d v="2025-08-16T00:00:00"/>
    <x v="0"/>
    <x v="2"/>
    <x v="5"/>
    <n v="559"/>
    <n v="0"/>
    <x v="2"/>
  </r>
  <r>
    <s v="C2683"/>
    <x v="1"/>
    <x v="1"/>
    <x v="2"/>
    <d v="2025-02-04T00:00:00"/>
    <s v="O6683"/>
    <d v="2025-05-02T00:00:00"/>
    <x v="2"/>
    <x v="2"/>
    <x v="0"/>
    <n v="5"/>
    <n v="60.116"/>
    <n v="300.58"/>
    <x v="0"/>
    <n v="1"/>
    <d v="2024-10-19T00:00:00"/>
    <n v="130"/>
    <x v="0"/>
    <n v="5"/>
    <d v="2025-03-07T00:00:00"/>
    <x v="0"/>
    <x v="2"/>
    <x v="5"/>
    <n v="-108"/>
    <n v="1"/>
    <x v="2"/>
  </r>
  <r>
    <s v="C2048"/>
    <x v="2"/>
    <x v="1"/>
    <x v="0"/>
    <d v="2025-06-13T00:00:00"/>
    <s v="O6048"/>
    <d v="2025-05-02T00:00:00"/>
    <x v="3"/>
    <x v="3"/>
    <x v="0"/>
    <n v="5"/>
    <n v="94.117999999999995"/>
    <n v="470.59"/>
    <x v="0"/>
    <n v="40"/>
    <d v="2024-09-17T00:00:00"/>
    <n v="154"/>
    <x v="0"/>
    <n v="5"/>
    <d v="2025-04-21T00:00:00"/>
    <x v="0"/>
    <x v="2"/>
    <x v="5"/>
    <n v="-269"/>
    <n v="1"/>
    <x v="2"/>
  </r>
  <r>
    <s v="C3800"/>
    <x v="1"/>
    <x v="1"/>
    <x v="1"/>
    <d v="2023-08-23T00:00:00"/>
    <s v="O7800"/>
    <d v="2025-05-02T00:00:00"/>
    <x v="3"/>
    <x v="2"/>
    <x v="2"/>
    <n v="3"/>
    <n v="91.066666666666663"/>
    <n v="273.2"/>
    <x v="0"/>
    <n v="47"/>
    <d v="2024-01-10T00:00:00"/>
    <n v="199"/>
    <x v="0"/>
    <n v="5"/>
    <d v="2024-02-11T00:00:00"/>
    <x v="1"/>
    <x v="2"/>
    <x v="5"/>
    <n v="140"/>
    <n v="1"/>
    <x v="2"/>
  </r>
  <r>
    <s v="C4483"/>
    <x v="0"/>
    <x v="1"/>
    <x v="0"/>
    <d v="2024-06-29T00:00:00"/>
    <s v="O8483"/>
    <d v="2025-05-02T00:00:00"/>
    <x v="0"/>
    <x v="0"/>
    <x v="3"/>
    <n v="2"/>
    <n v="564.49"/>
    <n v="1128.98"/>
    <x v="1"/>
    <n v="16"/>
    <d v="2024-09-21T00:00:00"/>
    <n v="297"/>
    <x v="1"/>
    <n v="3"/>
    <d v="2024-12-26T00:00:00"/>
    <x v="0"/>
    <x v="2"/>
    <x v="5"/>
    <n v="84"/>
    <n v="0"/>
    <x v="2"/>
  </r>
  <r>
    <s v="C5324"/>
    <x v="2"/>
    <x v="2"/>
    <x v="3"/>
    <d v="2025-12-01T00:00:00"/>
    <s v="O9324"/>
    <d v="2025-05-02T00:00:00"/>
    <x v="2"/>
    <x v="4"/>
    <x v="3"/>
    <n v="1"/>
    <n v="1241.06"/>
    <n v="1241.06"/>
    <x v="0"/>
    <n v="31"/>
    <d v="2024-09-23T00:00:00"/>
    <n v="316"/>
    <x v="0"/>
    <n v="3"/>
    <d v="2025-03-31T00:00:00"/>
    <x v="2"/>
    <x v="2"/>
    <x v="5"/>
    <n v="-434"/>
    <n v="1"/>
    <x v="2"/>
  </r>
  <r>
    <s v="C3720"/>
    <x v="1"/>
    <x v="0"/>
    <x v="4"/>
    <d v="2024-04-30T00:00:00"/>
    <s v="O7720"/>
    <d v="2025-05-02T00:00:00"/>
    <x v="0"/>
    <x v="4"/>
    <x v="2"/>
    <n v="4"/>
    <n v="142.5025"/>
    <n v="570.01"/>
    <x v="0"/>
    <n v="45"/>
    <d v="2025-02-15T00:00:00"/>
    <n v="373"/>
    <x v="1"/>
    <n v="4"/>
    <d v="2024-03-11T00:00:00"/>
    <x v="1"/>
    <x v="2"/>
    <x v="5"/>
    <n v="291"/>
    <n v="0"/>
    <x v="2"/>
  </r>
  <r>
    <s v="C3100"/>
    <x v="1"/>
    <x v="1"/>
    <x v="3"/>
    <d v="2024-04-16T00:00:00"/>
    <s v="O7100"/>
    <d v="2025-05-02T00:00:00"/>
    <x v="2"/>
    <x v="0"/>
    <x v="0"/>
    <n v="3"/>
    <n v="163.43666666666667"/>
    <n v="490.31"/>
    <x v="2"/>
    <n v="22"/>
    <d v="2025-03-21T00:00:00"/>
    <n v="465"/>
    <x v="0"/>
    <n v="1"/>
    <d v="2025-01-06T00:00:00"/>
    <x v="2"/>
    <x v="2"/>
    <x v="5"/>
    <n v="339"/>
    <n v="1"/>
    <x v="2"/>
  </r>
  <r>
    <s v="C2028"/>
    <x v="2"/>
    <x v="2"/>
    <x v="1"/>
    <d v="2024-07-20T00:00:00"/>
    <s v="O6028"/>
    <d v="2025-05-02T00:00:00"/>
    <x v="2"/>
    <x v="2"/>
    <x v="4"/>
    <n v="3"/>
    <n v="204.80999999999997"/>
    <n v="614.42999999999995"/>
    <x v="0"/>
    <n v="10"/>
    <d v="2024-01-10T00:00:00"/>
    <n v="192"/>
    <x v="0"/>
    <n v="3"/>
    <d v="2024-12-11T00:00:00"/>
    <x v="0"/>
    <x v="2"/>
    <x v="5"/>
    <n v="-192"/>
    <n v="1"/>
    <x v="2"/>
  </r>
  <r>
    <s v="C4612"/>
    <x v="2"/>
    <x v="0"/>
    <x v="4"/>
    <d v="2024-07-24T00:00:00"/>
    <s v="O8612"/>
    <d v="2025-06-02T00:00:00"/>
    <x v="2"/>
    <x v="4"/>
    <x v="3"/>
    <n v="5"/>
    <n v="268.35599999999999"/>
    <n v="1341.78"/>
    <x v="2"/>
    <n v="1"/>
    <d v="2025-03-18T00:00:00"/>
    <n v="353"/>
    <x v="0"/>
    <n v="1"/>
    <d v="2025-05-22T00:00:00"/>
    <x v="1"/>
    <x v="5"/>
    <x v="6"/>
    <n v="237"/>
    <n v="1"/>
    <x v="2"/>
  </r>
  <r>
    <s v="C1013"/>
    <x v="1"/>
    <x v="0"/>
    <x v="2"/>
    <d v="2024-06-05T00:00:00"/>
    <s v="O5013"/>
    <d v="2025-06-02T00:00:00"/>
    <x v="3"/>
    <x v="1"/>
    <x v="2"/>
    <n v="5"/>
    <n v="21.238"/>
    <n v="106.19"/>
    <x v="1"/>
    <n v="24"/>
    <d v="2025-06-23T00:00:00"/>
    <n v="287"/>
    <x v="1"/>
    <n v="3"/>
    <d v="2024-02-12T00:00:00"/>
    <x v="1"/>
    <x v="5"/>
    <x v="6"/>
    <n v="383"/>
    <n v="0"/>
    <x v="2"/>
  </r>
  <r>
    <s v="C6790"/>
    <x v="2"/>
    <x v="2"/>
    <x v="0"/>
    <d v="2025-08-17T00:00:00"/>
    <s v="O10790"/>
    <d v="2025-06-02T00:00:00"/>
    <x v="2"/>
    <x v="4"/>
    <x v="1"/>
    <n v="1"/>
    <n v="117.91"/>
    <n v="117.91"/>
    <x v="1"/>
    <n v="48"/>
    <d v="2025-03-08T00:00:00"/>
    <n v="140"/>
    <x v="0"/>
    <n v="2"/>
    <d v="2024-12-23T00:00:00"/>
    <x v="2"/>
    <x v="5"/>
    <x v="6"/>
    <n v="-162"/>
    <n v="1"/>
    <x v="2"/>
  </r>
  <r>
    <s v="C4825"/>
    <x v="2"/>
    <x v="1"/>
    <x v="2"/>
    <d v="2024-05-04T00:00:00"/>
    <s v="O8825"/>
    <d v="2025-06-02T00:00:00"/>
    <x v="2"/>
    <x v="2"/>
    <x v="4"/>
    <n v="5"/>
    <n v="224.36199999999999"/>
    <n v="1121.81"/>
    <x v="1"/>
    <n v="47"/>
    <d v="2024-10-16T00:00:00"/>
    <n v="107"/>
    <x v="0"/>
    <n v="2"/>
    <d v="2025-08-21T00:00:00"/>
    <x v="2"/>
    <x v="5"/>
    <x v="6"/>
    <n v="165"/>
    <n v="1"/>
    <x v="2"/>
  </r>
  <r>
    <s v="C6232"/>
    <x v="1"/>
    <x v="2"/>
    <x v="4"/>
    <d v="2025-02-25T00:00:00"/>
    <s v="O10232"/>
    <d v="2025-06-02T00:00:00"/>
    <x v="3"/>
    <x v="1"/>
    <x v="4"/>
    <n v="5"/>
    <n v="45.322000000000003"/>
    <n v="226.61"/>
    <x v="0"/>
    <n v="22"/>
    <d v="2025-07-24T00:00:00"/>
    <n v="461"/>
    <x v="1"/>
    <n v="4"/>
    <d v="2025-08-08T00:00:00"/>
    <x v="0"/>
    <x v="5"/>
    <x v="6"/>
    <n v="149"/>
    <n v="0"/>
    <x v="2"/>
  </r>
  <r>
    <s v="C4119"/>
    <x v="2"/>
    <x v="2"/>
    <x v="0"/>
    <d v="2024-11-22T00:00:00"/>
    <s v="O8119"/>
    <d v="2025-06-02T00:00:00"/>
    <x v="1"/>
    <x v="3"/>
    <x v="1"/>
    <n v="4"/>
    <n v="367.69499999999999"/>
    <n v="1470.78"/>
    <x v="0"/>
    <n v="12"/>
    <d v="2025-07-14T00:00:00"/>
    <n v="391"/>
    <x v="0"/>
    <n v="4"/>
    <d v="2025-06-25T00:00:00"/>
    <x v="1"/>
    <x v="5"/>
    <x v="6"/>
    <n v="234"/>
    <n v="1"/>
    <x v="2"/>
  </r>
  <r>
    <s v="C2058"/>
    <x v="1"/>
    <x v="2"/>
    <x v="2"/>
    <d v="2023-08-25T00:00:00"/>
    <s v="O6058"/>
    <d v="2025-06-02T00:00:00"/>
    <x v="3"/>
    <x v="1"/>
    <x v="2"/>
    <n v="3"/>
    <n v="104.98"/>
    <n v="314.94"/>
    <x v="2"/>
    <n v="41"/>
    <d v="2025-08-14T00:00:00"/>
    <n v="201"/>
    <x v="0"/>
    <n v="5"/>
    <d v="2025-08-18T00:00:00"/>
    <x v="1"/>
    <x v="5"/>
    <x v="6"/>
    <n v="720"/>
    <n v="1"/>
    <x v="2"/>
  </r>
  <r>
    <s v="C3895"/>
    <x v="1"/>
    <x v="0"/>
    <x v="4"/>
    <d v="2024-07-22T00:00:00"/>
    <s v="O7895"/>
    <d v="2025-06-02T00:00:00"/>
    <x v="3"/>
    <x v="1"/>
    <x v="3"/>
    <n v="2"/>
    <n v="252.12"/>
    <n v="504.24"/>
    <x v="0"/>
    <n v="35"/>
    <d v="2025-04-15T00:00:00"/>
    <n v="56"/>
    <x v="0"/>
    <n v="5"/>
    <d v="2025-02-27T00:00:00"/>
    <x v="2"/>
    <x v="5"/>
    <x v="6"/>
    <n v="267"/>
    <n v="1"/>
    <x v="2"/>
  </r>
  <r>
    <s v="C4788"/>
    <x v="2"/>
    <x v="1"/>
    <x v="4"/>
    <d v="2025-07-21T00:00:00"/>
    <s v="O8788"/>
    <d v="2025-06-02T00:00:00"/>
    <x v="0"/>
    <x v="2"/>
    <x v="2"/>
    <n v="5"/>
    <n v="160.99600000000001"/>
    <n v="804.98"/>
    <x v="0"/>
    <n v="38"/>
    <d v="2024-07-12T00:00:00"/>
    <n v="52"/>
    <x v="0"/>
    <n v="5"/>
    <d v="2024-12-11T00:00:00"/>
    <x v="0"/>
    <x v="5"/>
    <x v="6"/>
    <n v="-374"/>
    <n v="1"/>
    <x v="2"/>
  </r>
  <r>
    <s v="C1422"/>
    <x v="2"/>
    <x v="1"/>
    <x v="3"/>
    <d v="2024-02-05T00:00:00"/>
    <s v="O5422"/>
    <d v="2025-06-02T00:00:00"/>
    <x v="2"/>
    <x v="4"/>
    <x v="4"/>
    <n v="1"/>
    <n v="106.31"/>
    <n v="106.31"/>
    <x v="1"/>
    <n v="45"/>
    <d v="2025-08-05T00:00:00"/>
    <n v="260"/>
    <x v="0"/>
    <n v="3"/>
    <d v="2025-02-18T00:00:00"/>
    <x v="2"/>
    <x v="5"/>
    <x v="6"/>
    <n v="547"/>
    <n v="1"/>
    <x v="2"/>
  </r>
  <r>
    <s v="C2678"/>
    <x v="2"/>
    <x v="0"/>
    <x v="0"/>
    <d v="2023-09-18T00:00:00"/>
    <s v="O6678"/>
    <d v="2025-06-02T00:00:00"/>
    <x v="2"/>
    <x v="4"/>
    <x v="2"/>
    <n v="5"/>
    <n v="21.762"/>
    <n v="108.81"/>
    <x v="0"/>
    <n v="42"/>
    <d v="2025-06-06T00:00:00"/>
    <n v="450"/>
    <x v="1"/>
    <n v="2"/>
    <d v="2025-02-20T00:00:00"/>
    <x v="1"/>
    <x v="5"/>
    <x v="6"/>
    <n v="627"/>
    <n v="0"/>
    <x v="2"/>
  </r>
  <r>
    <s v="C1391"/>
    <x v="2"/>
    <x v="1"/>
    <x v="3"/>
    <d v="2025-02-24T00:00:00"/>
    <s v="O5391"/>
    <d v="2025-07-02T00:00:00"/>
    <x v="3"/>
    <x v="2"/>
    <x v="2"/>
    <n v="2"/>
    <n v="297.54000000000002"/>
    <n v="595.08000000000004"/>
    <x v="2"/>
    <n v="1"/>
    <d v="2024-06-11T00:00:00"/>
    <n v="213"/>
    <x v="0"/>
    <n v="1"/>
    <d v="2025-10-08T00:00:00"/>
    <x v="1"/>
    <x v="0"/>
    <x v="7"/>
    <n v="-258"/>
    <n v="1"/>
    <x v="2"/>
  </r>
  <r>
    <s v="C6122"/>
    <x v="0"/>
    <x v="2"/>
    <x v="1"/>
    <d v="2024-07-04T00:00:00"/>
    <s v="O10122"/>
    <d v="2025-07-02T00:00:00"/>
    <x v="3"/>
    <x v="2"/>
    <x v="4"/>
    <n v="3"/>
    <n v="450.12333333333328"/>
    <n v="1350.37"/>
    <x v="1"/>
    <n v="25"/>
    <d v="2024-10-31T00:00:00"/>
    <n v="306"/>
    <x v="0"/>
    <n v="1"/>
    <d v="2025-09-02T00:00:00"/>
    <x v="1"/>
    <x v="0"/>
    <x v="7"/>
    <n v="119"/>
    <n v="1"/>
    <x v="2"/>
  </r>
  <r>
    <s v="C6820"/>
    <x v="2"/>
    <x v="0"/>
    <x v="3"/>
    <d v="2023-11-11T00:00:00"/>
    <s v="O10820"/>
    <d v="2025-07-02T00:00:00"/>
    <x v="3"/>
    <x v="4"/>
    <x v="0"/>
    <n v="4"/>
    <n v="372.76499999999999"/>
    <n v="1491.06"/>
    <x v="1"/>
    <n v="49"/>
    <d v="2024-08-10T00:00:00"/>
    <n v="171"/>
    <x v="1"/>
    <n v="3"/>
    <d v="2025-07-31T00:00:00"/>
    <x v="1"/>
    <x v="0"/>
    <x v="7"/>
    <n v="273"/>
    <n v="0"/>
    <x v="2"/>
  </r>
  <r>
    <s v="C6255"/>
    <x v="0"/>
    <x v="0"/>
    <x v="2"/>
    <d v="2024-02-22T00:00:00"/>
    <s v="O10255"/>
    <d v="2025-07-02T00:00:00"/>
    <x v="2"/>
    <x v="1"/>
    <x v="2"/>
    <n v="3"/>
    <n v="139.62666666666667"/>
    <n v="418.88"/>
    <x v="2"/>
    <n v="50"/>
    <d v="2025-07-01T00:00:00"/>
    <n v="362"/>
    <x v="0"/>
    <n v="4"/>
    <d v="2024-10-28T00:00:00"/>
    <x v="0"/>
    <x v="0"/>
    <x v="7"/>
    <n v="495"/>
    <n v="1"/>
    <x v="2"/>
  </r>
  <r>
    <s v="C6123"/>
    <x v="2"/>
    <x v="0"/>
    <x v="0"/>
    <d v="2024-01-27T00:00:00"/>
    <s v="O10123"/>
    <d v="2025-07-02T00:00:00"/>
    <x v="0"/>
    <x v="0"/>
    <x v="2"/>
    <n v="2"/>
    <n v="350.49"/>
    <n v="700.98"/>
    <x v="2"/>
    <n v="26"/>
    <d v="2024-10-11T00:00:00"/>
    <n v="333"/>
    <x v="1"/>
    <n v="2"/>
    <d v="2025-03-22T00:00:00"/>
    <x v="0"/>
    <x v="0"/>
    <x v="7"/>
    <n v="258"/>
    <n v="0"/>
    <x v="2"/>
  </r>
  <r>
    <s v="C3606"/>
    <x v="0"/>
    <x v="0"/>
    <x v="1"/>
    <d v="2024-05-02T00:00:00"/>
    <s v="O7606"/>
    <d v="2025-07-02T00:00:00"/>
    <x v="2"/>
    <x v="2"/>
    <x v="0"/>
    <n v="1"/>
    <n v="709.42"/>
    <n v="709.42"/>
    <x v="2"/>
    <n v="35"/>
    <d v="2024-08-22T00:00:00"/>
    <n v="268"/>
    <x v="0"/>
    <n v="2"/>
    <d v="2025-01-19T00:00:00"/>
    <x v="0"/>
    <x v="0"/>
    <x v="7"/>
    <n v="112"/>
    <n v="1"/>
    <x v="2"/>
  </r>
  <r>
    <s v="C2611"/>
    <x v="0"/>
    <x v="1"/>
    <x v="1"/>
    <d v="2025-05-06T00:00:00"/>
    <s v="O6611"/>
    <d v="2025-07-02T00:00:00"/>
    <x v="3"/>
    <x v="3"/>
    <x v="3"/>
    <n v="3"/>
    <n v="309.91333333333336"/>
    <n v="929.74"/>
    <x v="2"/>
    <n v="44"/>
    <d v="2024-06-12T00:00:00"/>
    <n v="17"/>
    <x v="0"/>
    <n v="2"/>
    <d v="2025-07-06T00:00:00"/>
    <x v="1"/>
    <x v="0"/>
    <x v="7"/>
    <n v="-328"/>
    <n v="1"/>
    <x v="2"/>
  </r>
  <r>
    <s v="C4983"/>
    <x v="0"/>
    <x v="0"/>
    <x v="1"/>
    <d v="2023-12-14T00:00:00"/>
    <s v="O8983"/>
    <d v="2025-07-02T00:00:00"/>
    <x v="2"/>
    <x v="4"/>
    <x v="2"/>
    <n v="2"/>
    <n v="155.32499999999999"/>
    <n v="310.64999999999998"/>
    <x v="1"/>
    <n v="39"/>
    <d v="2024-05-12T00:00:00"/>
    <n v="488"/>
    <x v="0"/>
    <n v="4"/>
    <d v="2024-03-11T00:00:00"/>
    <x v="2"/>
    <x v="0"/>
    <x v="7"/>
    <n v="150"/>
    <n v="1"/>
    <x v="2"/>
  </r>
  <r>
    <s v="C5832"/>
    <x v="2"/>
    <x v="0"/>
    <x v="2"/>
    <d v="2024-07-25T00:00:00"/>
    <s v="O9832"/>
    <d v="2025-07-02T00:00:00"/>
    <x v="0"/>
    <x v="2"/>
    <x v="3"/>
    <n v="4"/>
    <n v="320.83499999999998"/>
    <n v="1283.3399999999999"/>
    <x v="1"/>
    <n v="46"/>
    <d v="2025-02-14T00:00:00"/>
    <n v="291"/>
    <x v="1"/>
    <n v="3"/>
    <d v="2025-05-04T00:00:00"/>
    <x v="1"/>
    <x v="0"/>
    <x v="7"/>
    <n v="204"/>
    <n v="0"/>
    <x v="2"/>
  </r>
  <r>
    <s v="C4351"/>
    <x v="1"/>
    <x v="2"/>
    <x v="2"/>
    <d v="2024-09-27T00:00:00"/>
    <s v="O8351"/>
    <d v="2025-07-02T00:00:00"/>
    <x v="4"/>
    <x v="3"/>
    <x v="0"/>
    <n v="3"/>
    <n v="181.42"/>
    <n v="544.26"/>
    <x v="2"/>
    <n v="26"/>
    <d v="2025-01-18T00:00:00"/>
    <n v="317"/>
    <x v="1"/>
    <n v="3"/>
    <d v="2025-01-06T00:00:00"/>
    <x v="1"/>
    <x v="0"/>
    <x v="7"/>
    <n v="113"/>
    <n v="0"/>
    <x v="2"/>
  </r>
  <r>
    <s v="C5710"/>
    <x v="0"/>
    <x v="0"/>
    <x v="0"/>
    <d v="2023-11-27T00:00:00"/>
    <s v="O9710"/>
    <d v="2025-08-02T00:00:00"/>
    <x v="4"/>
    <x v="2"/>
    <x v="2"/>
    <n v="4"/>
    <n v="50.157499999999999"/>
    <n v="200.63"/>
    <x v="1"/>
    <n v="34"/>
    <d v="2025-01-23T00:00:00"/>
    <n v="24"/>
    <x v="1"/>
    <n v="3"/>
    <d v="2024-12-24T00:00:00"/>
    <x v="0"/>
    <x v="3"/>
    <x v="0"/>
    <n v="423"/>
    <n v="0"/>
    <x v="2"/>
  </r>
  <r>
    <s v="C4063"/>
    <x v="0"/>
    <x v="2"/>
    <x v="3"/>
    <d v="2024-07-10T00:00:00"/>
    <s v="O8063"/>
    <d v="2025-08-02T00:00:00"/>
    <x v="0"/>
    <x v="3"/>
    <x v="1"/>
    <n v="3"/>
    <n v="121.75333333333333"/>
    <n v="365.26"/>
    <x v="0"/>
    <n v="28"/>
    <d v="2025-04-18T00:00:00"/>
    <n v="314"/>
    <x v="0"/>
    <n v="3"/>
    <d v="2025-08-08T00:00:00"/>
    <x v="0"/>
    <x v="3"/>
    <x v="0"/>
    <n v="282"/>
    <n v="1"/>
    <x v="2"/>
  </r>
  <r>
    <s v="C4206"/>
    <x v="0"/>
    <x v="2"/>
    <x v="1"/>
    <d v="2025-03-06T00:00:00"/>
    <s v="O8206"/>
    <d v="2025-08-02T00:00:00"/>
    <x v="1"/>
    <x v="0"/>
    <x v="4"/>
    <n v="3"/>
    <n v="371.1466666666667"/>
    <n v="1113.44"/>
    <x v="1"/>
    <n v="2"/>
    <d v="2024-04-09T00:00:00"/>
    <n v="497"/>
    <x v="1"/>
    <n v="3"/>
    <d v="2024-11-26T00:00:00"/>
    <x v="1"/>
    <x v="3"/>
    <x v="0"/>
    <n v="-331"/>
    <n v="0"/>
    <x v="2"/>
  </r>
  <r>
    <s v="C1020"/>
    <x v="2"/>
    <x v="0"/>
    <x v="1"/>
    <d v="2025-04-18T00:00:00"/>
    <s v="O5020"/>
    <d v="2025-08-02T00:00:00"/>
    <x v="2"/>
    <x v="1"/>
    <x v="1"/>
    <n v="5"/>
    <n v="261.04399999999998"/>
    <n v="1305.22"/>
    <x v="0"/>
    <n v="5"/>
    <d v="2024-11-12T00:00:00"/>
    <n v="52"/>
    <x v="1"/>
    <n v="2"/>
    <d v="2024-09-09T00:00:00"/>
    <x v="2"/>
    <x v="3"/>
    <x v="0"/>
    <n v="-157"/>
    <n v="0"/>
    <x v="2"/>
  </r>
  <r>
    <s v="C5321"/>
    <x v="1"/>
    <x v="1"/>
    <x v="4"/>
    <d v="2025-06-25T00:00:00"/>
    <s v="O9321"/>
    <d v="2025-08-02T00:00:00"/>
    <x v="1"/>
    <x v="2"/>
    <x v="2"/>
    <n v="4"/>
    <n v="126.41249999999999"/>
    <n v="505.65"/>
    <x v="1"/>
    <n v="26"/>
    <d v="2025-10-06T00:00:00"/>
    <n v="382"/>
    <x v="1"/>
    <n v="2"/>
    <d v="2025-10-06T00:00:00"/>
    <x v="1"/>
    <x v="3"/>
    <x v="0"/>
    <n v="103"/>
    <n v="0"/>
    <x v="2"/>
  </r>
  <r>
    <s v="C1025"/>
    <x v="1"/>
    <x v="0"/>
    <x v="3"/>
    <d v="2025-12-05T00:00:00"/>
    <s v="O5025"/>
    <d v="2025-08-02T00:00:00"/>
    <x v="4"/>
    <x v="3"/>
    <x v="4"/>
    <n v="3"/>
    <n v="181.71"/>
    <n v="545.13"/>
    <x v="1"/>
    <n v="13"/>
    <d v="2024-08-23T00:00:00"/>
    <n v="200"/>
    <x v="0"/>
    <n v="3"/>
    <d v="2025-07-25T00:00:00"/>
    <x v="1"/>
    <x v="3"/>
    <x v="0"/>
    <n v="-469"/>
    <n v="1"/>
    <x v="2"/>
  </r>
  <r>
    <s v="C1327"/>
    <x v="2"/>
    <x v="0"/>
    <x v="1"/>
    <d v="2023-11-17T00:00:00"/>
    <s v="O5327"/>
    <d v="2025-08-02T00:00:00"/>
    <x v="3"/>
    <x v="2"/>
    <x v="2"/>
    <n v="2"/>
    <n v="218.10499999999999"/>
    <n v="436.21"/>
    <x v="0"/>
    <n v="17"/>
    <d v="2025-01-05T00:00:00"/>
    <n v="341"/>
    <x v="1"/>
    <n v="2"/>
    <d v="2025-05-22T00:00:00"/>
    <x v="0"/>
    <x v="3"/>
    <x v="0"/>
    <n v="415"/>
    <n v="0"/>
    <x v="2"/>
  </r>
  <r>
    <s v="C2192"/>
    <x v="1"/>
    <x v="0"/>
    <x v="4"/>
    <d v="2023-11-26T00:00:00"/>
    <s v="O6192"/>
    <d v="2025-08-02T00:00:00"/>
    <x v="1"/>
    <x v="0"/>
    <x v="2"/>
    <n v="3"/>
    <n v="152.68666666666667"/>
    <n v="458.06"/>
    <x v="0"/>
    <n v="21"/>
    <d v="2024-09-23T00:00:00"/>
    <n v="333"/>
    <x v="0"/>
    <n v="2"/>
    <d v="2025-06-17T00:00:00"/>
    <x v="1"/>
    <x v="3"/>
    <x v="0"/>
    <n v="302"/>
    <n v="1"/>
    <x v="2"/>
  </r>
  <r>
    <s v="C3281"/>
    <x v="2"/>
    <x v="1"/>
    <x v="1"/>
    <d v="2024-05-05T00:00:00"/>
    <s v="O7281"/>
    <d v="2025-08-02T00:00:00"/>
    <x v="2"/>
    <x v="0"/>
    <x v="2"/>
    <n v="4"/>
    <n v="92.465000000000003"/>
    <n v="369.86"/>
    <x v="1"/>
    <n v="44"/>
    <d v="2025-06-14T00:00:00"/>
    <n v="460"/>
    <x v="1"/>
    <n v="4"/>
    <d v="2024-12-28T00:00:00"/>
    <x v="0"/>
    <x v="3"/>
    <x v="0"/>
    <n v="405"/>
    <n v="0"/>
    <x v="2"/>
  </r>
  <r>
    <s v="C6444"/>
    <x v="2"/>
    <x v="0"/>
    <x v="1"/>
    <d v="2025-04-02T00:00:00"/>
    <s v="O10444"/>
    <d v="2025-09-02T00:00:00"/>
    <x v="1"/>
    <x v="2"/>
    <x v="3"/>
    <n v="2"/>
    <n v="90.24"/>
    <n v="180.48"/>
    <x v="0"/>
    <n v="21"/>
    <d v="2024-09-13T00:00:00"/>
    <n v="449"/>
    <x v="0"/>
    <n v="3"/>
    <d v="2025-07-25T00:00:00"/>
    <x v="2"/>
    <x v="6"/>
    <x v="8"/>
    <n v="-201"/>
    <n v="1"/>
    <x v="2"/>
  </r>
  <r>
    <s v="C4381"/>
    <x v="1"/>
    <x v="0"/>
    <x v="0"/>
    <d v="2024-05-05T00:00:00"/>
    <s v="O8381"/>
    <d v="2025-09-02T00:00:00"/>
    <x v="0"/>
    <x v="3"/>
    <x v="3"/>
    <n v="5"/>
    <n v="263.07600000000002"/>
    <n v="1315.38"/>
    <x v="0"/>
    <n v="6"/>
    <d v="2025-08-08T00:00:00"/>
    <n v="18"/>
    <x v="0"/>
    <n v="4"/>
    <d v="2024-06-12T00:00:00"/>
    <x v="2"/>
    <x v="6"/>
    <x v="8"/>
    <n v="460"/>
    <n v="1"/>
    <x v="2"/>
  </r>
  <r>
    <s v="C5019"/>
    <x v="2"/>
    <x v="2"/>
    <x v="4"/>
    <d v="2024-12-28T00:00:00"/>
    <s v="O9019"/>
    <d v="2025-09-02T00:00:00"/>
    <x v="3"/>
    <x v="1"/>
    <x v="1"/>
    <n v="5"/>
    <n v="207.74799999999999"/>
    <n v="1038.74"/>
    <x v="1"/>
    <n v="48"/>
    <d v="2024-08-21T00:00:00"/>
    <n v="317"/>
    <x v="1"/>
    <n v="4"/>
    <d v="2025-03-17T00:00:00"/>
    <x v="1"/>
    <x v="6"/>
    <x v="8"/>
    <n v="-129"/>
    <n v="0"/>
    <x v="2"/>
  </r>
  <r>
    <s v="C2188"/>
    <x v="2"/>
    <x v="1"/>
    <x v="2"/>
    <d v="2025-08-08T00:00:00"/>
    <s v="O6188"/>
    <d v="2025-09-02T00:00:00"/>
    <x v="4"/>
    <x v="0"/>
    <x v="3"/>
    <n v="5"/>
    <n v="166.476"/>
    <n v="832.38"/>
    <x v="0"/>
    <n v="39"/>
    <d v="2024-03-09T00:00:00"/>
    <n v="358"/>
    <x v="1"/>
    <n v="5"/>
    <d v="2024-11-10T00:00:00"/>
    <x v="0"/>
    <x v="6"/>
    <x v="8"/>
    <n v="-517"/>
    <n v="0"/>
    <x v="2"/>
  </r>
  <r>
    <s v="C1575"/>
    <x v="1"/>
    <x v="0"/>
    <x v="2"/>
    <d v="2024-01-26T00:00:00"/>
    <s v="O5575"/>
    <d v="2025-09-02T00:00:00"/>
    <x v="2"/>
    <x v="4"/>
    <x v="0"/>
    <n v="5"/>
    <n v="266.79399999999998"/>
    <n v="1333.97"/>
    <x v="2"/>
    <n v="48"/>
    <d v="2024-11-12T00:00:00"/>
    <n v="333"/>
    <x v="0"/>
    <n v="4"/>
    <d v="2025-07-28T00:00:00"/>
    <x v="0"/>
    <x v="6"/>
    <x v="8"/>
    <n v="291"/>
    <n v="1"/>
    <x v="2"/>
  </r>
  <r>
    <s v="C2272"/>
    <x v="0"/>
    <x v="0"/>
    <x v="3"/>
    <d v="2024-05-16T00:00:00"/>
    <s v="O6272"/>
    <d v="2025-10-02T00:00:00"/>
    <x v="1"/>
    <x v="3"/>
    <x v="0"/>
    <n v="4"/>
    <n v="29.3475"/>
    <n v="117.39"/>
    <x v="1"/>
    <n v="18"/>
    <d v="2025-11-07T00:00:00"/>
    <n v="32"/>
    <x v="0"/>
    <n v="3"/>
    <d v="2025-01-21T00:00:00"/>
    <x v="2"/>
    <x v="1"/>
    <x v="9"/>
    <n v="540"/>
    <n v="1"/>
    <x v="2"/>
  </r>
  <r>
    <s v="C3491"/>
    <x v="1"/>
    <x v="0"/>
    <x v="2"/>
    <d v="2024-06-06T00:00:00"/>
    <s v="O7491"/>
    <d v="2025-10-02T00:00:00"/>
    <x v="1"/>
    <x v="4"/>
    <x v="0"/>
    <n v="4"/>
    <n v="119.59"/>
    <n v="478.36"/>
    <x v="2"/>
    <n v="9"/>
    <d v="2025-09-07T00:00:00"/>
    <n v="125"/>
    <x v="1"/>
    <n v="5"/>
    <d v="2025-05-22T00:00:00"/>
    <x v="0"/>
    <x v="1"/>
    <x v="9"/>
    <n v="458"/>
    <n v="0"/>
    <x v="2"/>
  </r>
  <r>
    <s v="C6635"/>
    <x v="1"/>
    <x v="1"/>
    <x v="3"/>
    <d v="2023-12-26T00:00:00"/>
    <s v="O10635"/>
    <d v="2025-10-02T00:00:00"/>
    <x v="3"/>
    <x v="0"/>
    <x v="0"/>
    <n v="4"/>
    <n v="98.02"/>
    <n v="392.08"/>
    <x v="1"/>
    <n v="2"/>
    <d v="2024-12-20T00:00:00"/>
    <n v="4"/>
    <x v="1"/>
    <n v="1"/>
    <d v="2025-03-30T00:00:00"/>
    <x v="0"/>
    <x v="1"/>
    <x v="9"/>
    <n v="360"/>
    <n v="0"/>
    <x v="2"/>
  </r>
  <r>
    <s v="C1302"/>
    <x v="1"/>
    <x v="0"/>
    <x v="2"/>
    <d v="2024-12-21T00:00:00"/>
    <s v="O5302"/>
    <d v="2025-10-02T00:00:00"/>
    <x v="4"/>
    <x v="3"/>
    <x v="0"/>
    <n v="3"/>
    <n v="194.45666666666668"/>
    <n v="583.37"/>
    <x v="0"/>
    <n v="20"/>
    <d v="2024-08-28T00:00:00"/>
    <n v="432"/>
    <x v="1"/>
    <n v="4"/>
    <d v="2024-12-24T00:00:00"/>
    <x v="2"/>
    <x v="1"/>
    <x v="9"/>
    <n v="-115"/>
    <n v="0"/>
    <x v="2"/>
  </r>
  <r>
    <s v="C5276"/>
    <x v="1"/>
    <x v="1"/>
    <x v="1"/>
    <d v="2025-10-04T00:00:00"/>
    <s v="O9276"/>
    <d v="2025-10-02T00:00:00"/>
    <x v="1"/>
    <x v="4"/>
    <x v="3"/>
    <n v="4"/>
    <n v="182.14500000000001"/>
    <n v="728.58"/>
    <x v="0"/>
    <n v="6"/>
    <d v="2024-10-21T00:00:00"/>
    <n v="72"/>
    <x v="1"/>
    <n v="2"/>
    <d v="2025-04-22T00:00:00"/>
    <x v="1"/>
    <x v="1"/>
    <x v="9"/>
    <n v="-348"/>
    <n v="0"/>
    <x v="2"/>
  </r>
  <r>
    <s v="C6485"/>
    <x v="2"/>
    <x v="1"/>
    <x v="4"/>
    <d v="2025-01-29T00:00:00"/>
    <s v="O10485"/>
    <d v="2025-10-02T00:00:00"/>
    <x v="3"/>
    <x v="4"/>
    <x v="2"/>
    <n v="2"/>
    <n v="309.53500000000003"/>
    <n v="619.07000000000005"/>
    <x v="2"/>
    <n v="39"/>
    <d v="2024-12-12T00:00:00"/>
    <n v="45"/>
    <x v="1"/>
    <n v="5"/>
    <d v="2025-05-17T00:00:00"/>
    <x v="0"/>
    <x v="1"/>
    <x v="9"/>
    <n v="-48"/>
    <n v="0"/>
    <x v="2"/>
  </r>
  <r>
    <s v="C6612"/>
    <x v="1"/>
    <x v="0"/>
    <x v="4"/>
    <d v="2023-08-29T00:00:00"/>
    <s v="O10612"/>
    <d v="2025-10-02T00:00:00"/>
    <x v="0"/>
    <x v="4"/>
    <x v="1"/>
    <n v="5"/>
    <n v="83.215999999999994"/>
    <n v="416.08"/>
    <x v="1"/>
    <n v="29"/>
    <d v="2024-09-18T00:00:00"/>
    <n v="352"/>
    <x v="0"/>
    <n v="1"/>
    <d v="2024-06-09T00:00:00"/>
    <x v="1"/>
    <x v="1"/>
    <x v="9"/>
    <n v="386"/>
    <n v="1"/>
    <x v="2"/>
  </r>
  <r>
    <s v="C6690"/>
    <x v="1"/>
    <x v="1"/>
    <x v="0"/>
    <d v="2025-06-13T00:00:00"/>
    <s v="O10690"/>
    <d v="2025-10-02T00:00:00"/>
    <x v="1"/>
    <x v="4"/>
    <x v="2"/>
    <n v="2"/>
    <n v="391.37"/>
    <n v="782.74"/>
    <x v="2"/>
    <n v="13"/>
    <d v="2025-05-04T00:00:00"/>
    <n v="0"/>
    <x v="1"/>
    <n v="5"/>
    <d v="2024-10-28T00:00:00"/>
    <x v="2"/>
    <x v="1"/>
    <x v="9"/>
    <n v="-40"/>
    <n v="0"/>
    <x v="2"/>
  </r>
  <r>
    <s v="C6912"/>
    <x v="0"/>
    <x v="1"/>
    <x v="3"/>
    <d v="2024-08-16T00:00:00"/>
    <s v="O10912"/>
    <d v="2025-10-02T00:00:00"/>
    <x v="3"/>
    <x v="4"/>
    <x v="0"/>
    <n v="3"/>
    <n v="176.10666666666668"/>
    <n v="528.32000000000005"/>
    <x v="0"/>
    <n v="46"/>
    <d v="2025-02-22T00:00:00"/>
    <n v="248"/>
    <x v="0"/>
    <n v="2"/>
    <d v="2025-09-02T00:00:00"/>
    <x v="1"/>
    <x v="1"/>
    <x v="9"/>
    <n v="190"/>
    <n v="1"/>
    <x v="2"/>
  </r>
  <r>
    <s v="C1685"/>
    <x v="2"/>
    <x v="0"/>
    <x v="0"/>
    <d v="2025-06-21T00:00:00"/>
    <s v="O5685"/>
    <d v="2025-10-02T00:00:00"/>
    <x v="4"/>
    <x v="3"/>
    <x v="4"/>
    <n v="4"/>
    <n v="258.32"/>
    <n v="1033.28"/>
    <x v="0"/>
    <n v="18"/>
    <d v="2024-08-30T00:00:00"/>
    <n v="137"/>
    <x v="1"/>
    <n v="5"/>
    <d v="2025-10-04T00:00:00"/>
    <x v="2"/>
    <x v="1"/>
    <x v="9"/>
    <n v="-295"/>
    <n v="0"/>
    <x v="2"/>
  </r>
  <r>
    <s v="C3080"/>
    <x v="0"/>
    <x v="2"/>
    <x v="0"/>
    <d v="2024-10-30T00:00:00"/>
    <s v="O7080"/>
    <d v="2025-10-02T00:00:00"/>
    <x v="1"/>
    <x v="1"/>
    <x v="0"/>
    <n v="2"/>
    <n v="161.07"/>
    <n v="322.14"/>
    <x v="0"/>
    <n v="10"/>
    <d v="2025-06-06T00:00:00"/>
    <n v="41"/>
    <x v="1"/>
    <n v="2"/>
    <d v="2025-08-07T00:00:00"/>
    <x v="2"/>
    <x v="1"/>
    <x v="9"/>
    <n v="219"/>
    <n v="0"/>
    <x v="2"/>
  </r>
  <r>
    <s v="C4137"/>
    <x v="1"/>
    <x v="2"/>
    <x v="4"/>
    <d v="2025-04-13T00:00:00"/>
    <s v="O8137"/>
    <d v="2025-10-02T00:00:00"/>
    <x v="4"/>
    <x v="4"/>
    <x v="2"/>
    <n v="3"/>
    <n v="481.79666666666668"/>
    <n v="1445.39"/>
    <x v="2"/>
    <n v="11"/>
    <d v="2024-07-09T00:00:00"/>
    <n v="282"/>
    <x v="1"/>
    <n v="4"/>
    <d v="2024-01-09T00:00:00"/>
    <x v="1"/>
    <x v="1"/>
    <x v="9"/>
    <n v="-278"/>
    <n v="0"/>
    <x v="2"/>
  </r>
  <r>
    <s v="C5995"/>
    <x v="2"/>
    <x v="1"/>
    <x v="0"/>
    <d v="2025-01-17T00:00:00"/>
    <s v="O9995"/>
    <d v="2025-11-02T00:00:00"/>
    <x v="3"/>
    <x v="0"/>
    <x v="2"/>
    <n v="4"/>
    <n v="101.19499999999999"/>
    <n v="404.78"/>
    <x v="0"/>
    <n v="38"/>
    <d v="2024-11-19T00:00:00"/>
    <n v="30"/>
    <x v="0"/>
    <n v="5"/>
    <d v="2024-08-29T00:00:00"/>
    <x v="0"/>
    <x v="4"/>
    <x v="10"/>
    <n v="-59"/>
    <n v="1"/>
    <x v="2"/>
  </r>
  <r>
    <s v="C5027"/>
    <x v="1"/>
    <x v="2"/>
    <x v="0"/>
    <d v="2024-01-21T00:00:00"/>
    <s v="O9027"/>
    <d v="2025-11-02T00:00:00"/>
    <x v="2"/>
    <x v="0"/>
    <x v="4"/>
    <n v="2"/>
    <n v="657.35"/>
    <n v="1314.7"/>
    <x v="1"/>
    <n v="11"/>
    <d v="2024-02-11T00:00:00"/>
    <n v="28"/>
    <x v="0"/>
    <n v="3"/>
    <d v="2024-01-09T00:00:00"/>
    <x v="0"/>
    <x v="4"/>
    <x v="10"/>
    <n v="21"/>
    <n v="1"/>
    <x v="2"/>
  </r>
  <r>
    <s v="C3539"/>
    <x v="0"/>
    <x v="1"/>
    <x v="3"/>
    <d v="2024-11-21T00:00:00"/>
    <s v="O7539"/>
    <d v="2025-11-02T00:00:00"/>
    <x v="3"/>
    <x v="1"/>
    <x v="2"/>
    <n v="3"/>
    <n v="241.80666666666664"/>
    <n v="725.42"/>
    <x v="0"/>
    <n v="7"/>
    <d v="2024-09-13T00:00:00"/>
    <n v="326"/>
    <x v="1"/>
    <n v="1"/>
    <d v="2025-03-13T00:00:00"/>
    <x v="2"/>
    <x v="4"/>
    <x v="10"/>
    <n v="-69"/>
    <n v="0"/>
    <x v="2"/>
  </r>
  <r>
    <s v="C4844"/>
    <x v="0"/>
    <x v="0"/>
    <x v="4"/>
    <d v="2024-08-28T00:00:00"/>
    <s v="O8844"/>
    <d v="2025-11-02T00:00:00"/>
    <x v="2"/>
    <x v="3"/>
    <x v="0"/>
    <n v="3"/>
    <n v="237.89"/>
    <n v="713.67"/>
    <x v="0"/>
    <n v="13"/>
    <d v="2025-07-30T00:00:00"/>
    <n v="67"/>
    <x v="1"/>
    <n v="5"/>
    <d v="2025-03-06T00:00:00"/>
    <x v="2"/>
    <x v="4"/>
    <x v="10"/>
    <n v="336"/>
    <n v="0"/>
    <x v="2"/>
  </r>
  <r>
    <s v="C2937"/>
    <x v="0"/>
    <x v="0"/>
    <x v="2"/>
    <d v="2025-12-05T00:00:00"/>
    <s v="O6937"/>
    <d v="2025-11-02T00:00:00"/>
    <x v="0"/>
    <x v="2"/>
    <x v="2"/>
    <n v="3"/>
    <n v="220.98666666666668"/>
    <n v="662.96"/>
    <x v="0"/>
    <n v="46"/>
    <d v="2025-06-20T00:00:00"/>
    <n v="348"/>
    <x v="0"/>
    <n v="3"/>
    <d v="2025-08-05T00:00:00"/>
    <x v="2"/>
    <x v="4"/>
    <x v="10"/>
    <n v="-168"/>
    <n v="1"/>
    <x v="2"/>
  </r>
  <r>
    <s v="C1280"/>
    <x v="2"/>
    <x v="2"/>
    <x v="0"/>
    <d v="2024-08-07T00:00:00"/>
    <s v="O5280"/>
    <d v="2025-12-02T00:00:00"/>
    <x v="3"/>
    <x v="4"/>
    <x v="3"/>
    <n v="3"/>
    <n v="349.10999999999996"/>
    <n v="1047.33"/>
    <x v="0"/>
    <n v="34"/>
    <d v="2025-05-01T00:00:00"/>
    <n v="295"/>
    <x v="0"/>
    <n v="2"/>
    <d v="2025-04-01T00:00:00"/>
    <x v="1"/>
    <x v="6"/>
    <x v="11"/>
    <n v="267"/>
    <n v="1"/>
    <x v="2"/>
  </r>
  <r>
    <s v="C4161"/>
    <x v="0"/>
    <x v="2"/>
    <x v="0"/>
    <d v="2024-02-11T00:00:00"/>
    <s v="O8161"/>
    <d v="2025-12-02T00:00:00"/>
    <x v="3"/>
    <x v="2"/>
    <x v="2"/>
    <n v="4"/>
    <n v="175.70249999999999"/>
    <n v="702.81"/>
    <x v="1"/>
    <n v="39"/>
    <d v="2024-12-13T00:00:00"/>
    <n v="361"/>
    <x v="1"/>
    <n v="4"/>
    <d v="2024-10-31T00:00:00"/>
    <x v="1"/>
    <x v="6"/>
    <x v="11"/>
    <n v="306"/>
    <n v="0"/>
    <x v="2"/>
  </r>
  <r>
    <s v="C6286"/>
    <x v="0"/>
    <x v="2"/>
    <x v="1"/>
    <d v="2025-08-14T00:00:00"/>
    <s v="O10286"/>
    <d v="2025-02-13T00:00:00"/>
    <x v="3"/>
    <x v="4"/>
    <x v="0"/>
    <n v="5"/>
    <n v="91.724000000000004"/>
    <n v="458.62"/>
    <x v="1"/>
    <n v="19"/>
    <d v="2024-09-19T00:00:00"/>
    <n v="339"/>
    <x v="0"/>
    <n v="2"/>
    <d v="2024-11-09T00:00:00"/>
    <x v="1"/>
    <x v="1"/>
    <x v="2"/>
    <n v="-329"/>
    <n v="1"/>
    <x v="2"/>
  </r>
  <r>
    <s v="C6904"/>
    <x v="2"/>
    <x v="1"/>
    <x v="3"/>
    <d v="2023-10-20T00:00:00"/>
    <s v="O10904"/>
    <d v="2025-02-13T00:00:00"/>
    <x v="1"/>
    <x v="3"/>
    <x v="0"/>
    <n v="4"/>
    <n v="82.564999999999998"/>
    <n v="330.26"/>
    <x v="0"/>
    <n v="12"/>
    <d v="2025-12-08T00:00:00"/>
    <n v="365"/>
    <x v="1"/>
    <n v="2"/>
    <d v="2024-10-30T00:00:00"/>
    <x v="1"/>
    <x v="1"/>
    <x v="2"/>
    <n v="780"/>
    <n v="0"/>
    <x v="2"/>
  </r>
  <r>
    <s v="C5450"/>
    <x v="1"/>
    <x v="0"/>
    <x v="2"/>
    <d v="2024-08-23T00:00:00"/>
    <s v="O9450"/>
    <d v="2025-02-13T00:00:00"/>
    <x v="1"/>
    <x v="2"/>
    <x v="2"/>
    <n v="2"/>
    <n v="333.41500000000002"/>
    <n v="666.83"/>
    <x v="1"/>
    <n v="7"/>
    <d v="2024-08-11T00:00:00"/>
    <n v="13"/>
    <x v="0"/>
    <n v="5"/>
    <d v="2024-10-23T00:00:00"/>
    <x v="2"/>
    <x v="1"/>
    <x v="2"/>
    <n v="-12"/>
    <n v="1"/>
    <x v="2"/>
  </r>
  <r>
    <s v="C4955"/>
    <x v="2"/>
    <x v="2"/>
    <x v="4"/>
    <d v="2024-05-07T00:00:00"/>
    <s v="O8955"/>
    <d v="2025-02-13T00:00:00"/>
    <x v="3"/>
    <x v="4"/>
    <x v="0"/>
    <n v="3"/>
    <n v="155.60666666666665"/>
    <n v="466.82"/>
    <x v="2"/>
    <n v="36"/>
    <d v="2024-09-21T00:00:00"/>
    <n v="498"/>
    <x v="0"/>
    <n v="1"/>
    <d v="2024-08-24T00:00:00"/>
    <x v="0"/>
    <x v="1"/>
    <x v="2"/>
    <n v="137"/>
    <n v="1"/>
    <x v="2"/>
  </r>
  <r>
    <s v="C1739"/>
    <x v="0"/>
    <x v="0"/>
    <x v="2"/>
    <d v="2024-08-31T00:00:00"/>
    <s v="O5739"/>
    <d v="2025-02-13T00:00:00"/>
    <x v="0"/>
    <x v="0"/>
    <x v="2"/>
    <n v="3"/>
    <n v="292.70999999999998"/>
    <n v="878.13"/>
    <x v="2"/>
    <n v="47"/>
    <d v="2025-12-08T00:00:00"/>
    <n v="262"/>
    <x v="0"/>
    <n v="3"/>
    <d v="2025-07-02T00:00:00"/>
    <x v="2"/>
    <x v="1"/>
    <x v="2"/>
    <n v="464"/>
    <n v="1"/>
    <x v="2"/>
  </r>
  <r>
    <s v="C1512"/>
    <x v="2"/>
    <x v="2"/>
    <x v="3"/>
    <d v="2024-01-15T00:00:00"/>
    <s v="O5512"/>
    <d v="2025-02-14T00:00:00"/>
    <x v="4"/>
    <x v="1"/>
    <x v="1"/>
    <n v="5"/>
    <n v="126.75399999999999"/>
    <n v="633.77"/>
    <x v="0"/>
    <n v="47"/>
    <d v="2025-06-15T00:00:00"/>
    <n v="11"/>
    <x v="0"/>
    <n v="3"/>
    <d v="2025-07-26T00:00:00"/>
    <x v="1"/>
    <x v="2"/>
    <x v="2"/>
    <n v="517"/>
    <n v="1"/>
    <x v="2"/>
  </r>
  <r>
    <s v="C5446"/>
    <x v="0"/>
    <x v="2"/>
    <x v="4"/>
    <d v="2025-05-27T00:00:00"/>
    <s v="O9446"/>
    <d v="2025-02-14T00:00:00"/>
    <x v="4"/>
    <x v="4"/>
    <x v="3"/>
    <n v="1"/>
    <n v="643.29999999999995"/>
    <n v="643.29999999999995"/>
    <x v="2"/>
    <n v="43"/>
    <d v="2025-01-24T00:00:00"/>
    <n v="239"/>
    <x v="1"/>
    <n v="1"/>
    <d v="2025-08-02T00:00:00"/>
    <x v="1"/>
    <x v="2"/>
    <x v="2"/>
    <n v="-123"/>
    <n v="0"/>
    <x v="2"/>
  </r>
  <r>
    <s v="C5849"/>
    <x v="2"/>
    <x v="2"/>
    <x v="0"/>
    <d v="2024-02-06T00:00:00"/>
    <s v="O9849"/>
    <d v="2025-02-14T00:00:00"/>
    <x v="3"/>
    <x v="0"/>
    <x v="3"/>
    <n v="5"/>
    <n v="21.347999999999999"/>
    <n v="106.74"/>
    <x v="1"/>
    <n v="10"/>
    <d v="2024-09-22T00:00:00"/>
    <n v="135"/>
    <x v="0"/>
    <n v="5"/>
    <d v="2025-06-24T00:00:00"/>
    <x v="0"/>
    <x v="2"/>
    <x v="2"/>
    <n v="229"/>
    <n v="1"/>
    <x v="2"/>
  </r>
  <r>
    <s v="C3917"/>
    <x v="2"/>
    <x v="0"/>
    <x v="4"/>
    <d v="2023-10-17T00:00:00"/>
    <s v="O7917"/>
    <d v="2025-02-14T00:00:00"/>
    <x v="3"/>
    <x v="2"/>
    <x v="2"/>
    <n v="4"/>
    <n v="348.48750000000001"/>
    <n v="1393.95"/>
    <x v="0"/>
    <n v="29"/>
    <d v="2025-07-08T00:00:00"/>
    <n v="204"/>
    <x v="0"/>
    <n v="2"/>
    <d v="2025-08-03T00:00:00"/>
    <x v="0"/>
    <x v="2"/>
    <x v="2"/>
    <n v="630"/>
    <n v="1"/>
    <x v="2"/>
  </r>
  <r>
    <s v="C4485"/>
    <x v="0"/>
    <x v="2"/>
    <x v="3"/>
    <d v="2024-06-04T00:00:00"/>
    <s v="O8485"/>
    <d v="2025-02-14T00:00:00"/>
    <x v="2"/>
    <x v="4"/>
    <x v="3"/>
    <n v="3"/>
    <n v="205.07333333333335"/>
    <n v="615.22"/>
    <x v="2"/>
    <n v="17"/>
    <d v="2025-03-21T00:00:00"/>
    <n v="314"/>
    <x v="1"/>
    <n v="5"/>
    <d v="2024-11-28T00:00:00"/>
    <x v="1"/>
    <x v="2"/>
    <x v="2"/>
    <n v="290"/>
    <n v="0"/>
    <x v="2"/>
  </r>
  <r>
    <s v="C3214"/>
    <x v="0"/>
    <x v="2"/>
    <x v="3"/>
    <d v="2023-11-19T00:00:00"/>
    <s v="O7214"/>
    <d v="2025-02-14T00:00:00"/>
    <x v="0"/>
    <x v="3"/>
    <x v="2"/>
    <n v="1"/>
    <n v="591.27"/>
    <n v="591.27"/>
    <x v="0"/>
    <n v="2"/>
    <d v="2025-01-29T00:00:00"/>
    <n v="119"/>
    <x v="0"/>
    <n v="1"/>
    <d v="2024-10-15T00:00:00"/>
    <x v="1"/>
    <x v="2"/>
    <x v="2"/>
    <n v="437"/>
    <n v="1"/>
    <x v="2"/>
  </r>
  <r>
    <s v="C1513"/>
    <x v="1"/>
    <x v="0"/>
    <x v="3"/>
    <d v="2025-01-14T00:00:00"/>
    <s v="O5513"/>
    <d v="2025-02-14T00:00:00"/>
    <x v="0"/>
    <x v="0"/>
    <x v="4"/>
    <n v="2"/>
    <n v="732.35"/>
    <n v="1464.7"/>
    <x v="1"/>
    <n v="44"/>
    <d v="2025-12-07T00:00:00"/>
    <n v="242"/>
    <x v="0"/>
    <n v="3"/>
    <d v="2025-06-07T00:00:00"/>
    <x v="0"/>
    <x v="2"/>
    <x v="2"/>
    <n v="327"/>
    <n v="1"/>
    <x v="2"/>
  </r>
  <r>
    <s v="C1151"/>
    <x v="2"/>
    <x v="2"/>
    <x v="0"/>
    <d v="2024-08-09T00:00:00"/>
    <s v="O5151"/>
    <d v="2025-02-14T00:00:00"/>
    <x v="0"/>
    <x v="0"/>
    <x v="4"/>
    <n v="5"/>
    <n v="249.64400000000001"/>
    <n v="1248.22"/>
    <x v="2"/>
    <n v="16"/>
    <d v="2025-05-01T00:00:00"/>
    <n v="384"/>
    <x v="0"/>
    <n v="2"/>
    <d v="2025-07-17T00:00:00"/>
    <x v="1"/>
    <x v="2"/>
    <x v="2"/>
    <n v="265"/>
    <n v="1"/>
    <x v="2"/>
  </r>
  <r>
    <s v="C4335"/>
    <x v="0"/>
    <x v="2"/>
    <x v="1"/>
    <d v="2024-06-12T00:00:00"/>
    <s v="O8335"/>
    <d v="2025-02-14T00:00:00"/>
    <x v="4"/>
    <x v="0"/>
    <x v="1"/>
    <n v="2"/>
    <n v="599.41"/>
    <n v="1198.82"/>
    <x v="1"/>
    <n v="6"/>
    <d v="2025-02-24T00:00:00"/>
    <n v="227"/>
    <x v="1"/>
    <n v="5"/>
    <d v="2024-08-30T00:00:00"/>
    <x v="2"/>
    <x v="2"/>
    <x v="2"/>
    <n v="257"/>
    <n v="0"/>
    <x v="2"/>
  </r>
  <r>
    <s v="C6241"/>
    <x v="0"/>
    <x v="1"/>
    <x v="1"/>
    <d v="2025-01-28T00:00:00"/>
    <s v="O10241"/>
    <d v="2025-02-14T00:00:00"/>
    <x v="1"/>
    <x v="2"/>
    <x v="3"/>
    <n v="4"/>
    <n v="301.83249999999998"/>
    <n v="1207.33"/>
    <x v="2"/>
    <n v="3"/>
    <d v="2024-11-17T00:00:00"/>
    <n v="469"/>
    <x v="0"/>
    <n v="4"/>
    <d v="2024-10-11T00:00:00"/>
    <x v="2"/>
    <x v="2"/>
    <x v="2"/>
    <n v="-72"/>
    <n v="1"/>
    <x v="2"/>
  </r>
  <r>
    <s v="C2097"/>
    <x v="2"/>
    <x v="1"/>
    <x v="4"/>
    <d v="2024-07-30T00:00:00"/>
    <s v="O6097"/>
    <d v="2025-02-14T00:00:00"/>
    <x v="2"/>
    <x v="3"/>
    <x v="0"/>
    <n v="1"/>
    <n v="162.9"/>
    <n v="162.9"/>
    <x v="1"/>
    <n v="31"/>
    <d v="2024-10-31T00:00:00"/>
    <n v="373"/>
    <x v="1"/>
    <n v="2"/>
    <d v="2025-04-26T00:00:00"/>
    <x v="1"/>
    <x v="2"/>
    <x v="2"/>
    <n v="93"/>
    <n v="0"/>
    <x v="2"/>
  </r>
  <r>
    <s v="C3144"/>
    <x v="1"/>
    <x v="1"/>
    <x v="3"/>
    <d v="2024-06-22T00:00:00"/>
    <s v="O7144"/>
    <d v="2025-02-15T00:00:00"/>
    <x v="4"/>
    <x v="3"/>
    <x v="0"/>
    <n v="5"/>
    <n v="209.702"/>
    <n v="1048.51"/>
    <x v="1"/>
    <n v="48"/>
    <d v="2024-12-30T00:00:00"/>
    <n v="358"/>
    <x v="1"/>
    <n v="2"/>
    <d v="2025-01-02T00:00:00"/>
    <x v="0"/>
    <x v="3"/>
    <x v="2"/>
    <n v="191"/>
    <n v="0"/>
    <x v="2"/>
  </r>
  <r>
    <s v="C6146"/>
    <x v="0"/>
    <x v="1"/>
    <x v="0"/>
    <d v="2024-04-23T00:00:00"/>
    <s v="O10146"/>
    <d v="2025-02-15T00:00:00"/>
    <x v="1"/>
    <x v="2"/>
    <x v="1"/>
    <n v="4"/>
    <n v="131.80500000000001"/>
    <n v="527.22"/>
    <x v="1"/>
    <n v="45"/>
    <d v="2024-05-12T00:00:00"/>
    <n v="397"/>
    <x v="0"/>
    <n v="1"/>
    <d v="2025-06-15T00:00:00"/>
    <x v="1"/>
    <x v="3"/>
    <x v="2"/>
    <n v="19"/>
    <n v="1"/>
    <x v="2"/>
  </r>
  <r>
    <s v="C4551"/>
    <x v="1"/>
    <x v="0"/>
    <x v="3"/>
    <d v="2024-12-09T00:00:00"/>
    <s v="O8551"/>
    <d v="2025-02-15T00:00:00"/>
    <x v="4"/>
    <x v="0"/>
    <x v="2"/>
    <n v="3"/>
    <n v="361.16"/>
    <n v="1083.48"/>
    <x v="2"/>
    <n v="46"/>
    <d v="2025-04-01T00:00:00"/>
    <n v="73"/>
    <x v="1"/>
    <n v="5"/>
    <d v="2025-01-06T00:00:00"/>
    <x v="1"/>
    <x v="3"/>
    <x v="2"/>
    <n v="113"/>
    <n v="0"/>
    <x v="2"/>
  </r>
  <r>
    <s v="C4544"/>
    <x v="0"/>
    <x v="0"/>
    <x v="4"/>
    <d v="2024-09-19T00:00:00"/>
    <s v="O8544"/>
    <d v="2025-02-15T00:00:00"/>
    <x v="4"/>
    <x v="1"/>
    <x v="0"/>
    <n v="5"/>
    <n v="65.748000000000005"/>
    <n v="328.74"/>
    <x v="1"/>
    <n v="1"/>
    <d v="2025-10-03T00:00:00"/>
    <n v="462"/>
    <x v="0"/>
    <n v="3"/>
    <d v="2025-05-24T00:00:00"/>
    <x v="2"/>
    <x v="3"/>
    <x v="2"/>
    <n v="379"/>
    <n v="1"/>
    <x v="2"/>
  </r>
  <r>
    <s v="C5717"/>
    <x v="2"/>
    <x v="2"/>
    <x v="2"/>
    <d v="2025-04-25T00:00:00"/>
    <s v="O9717"/>
    <d v="2025-02-15T00:00:00"/>
    <x v="3"/>
    <x v="4"/>
    <x v="1"/>
    <n v="5"/>
    <n v="135.11799999999999"/>
    <n v="675.59"/>
    <x v="1"/>
    <n v="15"/>
    <d v="2025-09-02T00:00:00"/>
    <n v="240"/>
    <x v="0"/>
    <n v="4"/>
    <d v="2025-05-04T00:00:00"/>
    <x v="0"/>
    <x v="3"/>
    <x v="2"/>
    <n v="130"/>
    <n v="1"/>
    <x v="2"/>
  </r>
  <r>
    <s v="C3517"/>
    <x v="0"/>
    <x v="1"/>
    <x v="4"/>
    <d v="2025-07-20T00:00:00"/>
    <s v="O7517"/>
    <d v="2025-02-15T00:00:00"/>
    <x v="3"/>
    <x v="0"/>
    <x v="3"/>
    <n v="1"/>
    <n v="1407.83"/>
    <n v="1407.83"/>
    <x v="2"/>
    <n v="42"/>
    <d v="2025-02-22T00:00:00"/>
    <n v="198"/>
    <x v="1"/>
    <n v="1"/>
    <d v="2025-06-16T00:00:00"/>
    <x v="1"/>
    <x v="3"/>
    <x v="2"/>
    <n v="-148"/>
    <n v="0"/>
    <x v="2"/>
  </r>
  <r>
    <s v="C6174"/>
    <x v="2"/>
    <x v="1"/>
    <x v="3"/>
    <d v="2023-06-12T00:00:00"/>
    <s v="O10174"/>
    <d v="2025-02-16T00:00:00"/>
    <x v="4"/>
    <x v="3"/>
    <x v="3"/>
    <n v="5"/>
    <n v="254.52199999999999"/>
    <n v="1272.6099999999999"/>
    <x v="1"/>
    <n v="15"/>
    <d v="2025-02-28T00:00:00"/>
    <n v="379"/>
    <x v="0"/>
    <n v="3"/>
    <d v="2025-09-07T00:00:00"/>
    <x v="2"/>
    <x v="4"/>
    <x v="2"/>
    <n v="627"/>
    <n v="1"/>
    <x v="2"/>
  </r>
  <r>
    <s v="C6013"/>
    <x v="0"/>
    <x v="2"/>
    <x v="1"/>
    <d v="2024-08-03T00:00:00"/>
    <s v="O10013"/>
    <d v="2025-02-16T00:00:00"/>
    <x v="2"/>
    <x v="0"/>
    <x v="4"/>
    <n v="5"/>
    <n v="288.31"/>
    <n v="1441.55"/>
    <x v="0"/>
    <n v="10"/>
    <d v="2024-07-09T00:00:00"/>
    <n v="27"/>
    <x v="1"/>
    <n v="1"/>
    <d v="2024-10-29T00:00:00"/>
    <x v="2"/>
    <x v="4"/>
    <x v="2"/>
    <n v="-25"/>
    <n v="0"/>
    <x v="2"/>
  </r>
  <r>
    <s v="C6541"/>
    <x v="0"/>
    <x v="2"/>
    <x v="1"/>
    <d v="2024-03-16T00:00:00"/>
    <s v="O10541"/>
    <d v="2025-02-16T00:00:00"/>
    <x v="0"/>
    <x v="4"/>
    <x v="4"/>
    <n v="2"/>
    <n v="67.36"/>
    <n v="134.72"/>
    <x v="2"/>
    <n v="39"/>
    <d v="2025-02-19T00:00:00"/>
    <n v="467"/>
    <x v="1"/>
    <n v="2"/>
    <d v="2024-07-09T00:00:00"/>
    <x v="2"/>
    <x v="4"/>
    <x v="2"/>
    <n v="340"/>
    <n v="0"/>
    <x v="2"/>
  </r>
  <r>
    <s v="C2791"/>
    <x v="1"/>
    <x v="2"/>
    <x v="0"/>
    <d v="2023-12-26T00:00:00"/>
    <s v="O6791"/>
    <d v="2025-02-16T00:00:00"/>
    <x v="2"/>
    <x v="1"/>
    <x v="0"/>
    <n v="4"/>
    <n v="297.005"/>
    <n v="1188.02"/>
    <x v="0"/>
    <n v="1"/>
    <d v="2025-04-28T00:00:00"/>
    <n v="266"/>
    <x v="0"/>
    <n v="2"/>
    <d v="2025-07-01T00:00:00"/>
    <x v="0"/>
    <x v="4"/>
    <x v="2"/>
    <n v="489"/>
    <n v="1"/>
    <x v="2"/>
  </r>
  <r>
    <s v="C5657"/>
    <x v="2"/>
    <x v="0"/>
    <x v="1"/>
    <d v="2024-04-23T00:00:00"/>
    <s v="O9657"/>
    <d v="2025-02-16T00:00:00"/>
    <x v="2"/>
    <x v="4"/>
    <x v="4"/>
    <n v="4"/>
    <n v="294.27"/>
    <n v="1177.08"/>
    <x v="2"/>
    <n v="19"/>
    <d v="2025-01-15T00:00:00"/>
    <n v="267"/>
    <x v="1"/>
    <n v="5"/>
    <d v="2025-01-13T00:00:00"/>
    <x v="1"/>
    <x v="4"/>
    <x v="2"/>
    <n v="267"/>
    <n v="0"/>
    <x v="2"/>
  </r>
  <r>
    <s v="C5952"/>
    <x v="1"/>
    <x v="2"/>
    <x v="1"/>
    <d v="2025-11-02T00:00:00"/>
    <s v="O9952"/>
    <d v="2025-02-16T00:00:00"/>
    <x v="1"/>
    <x v="0"/>
    <x v="2"/>
    <n v="3"/>
    <n v="439.5333333333333"/>
    <n v="1318.6"/>
    <x v="1"/>
    <n v="46"/>
    <d v="2025-03-02T00:00:00"/>
    <n v="71"/>
    <x v="1"/>
    <n v="3"/>
    <d v="2025-07-05T00:00:00"/>
    <x v="0"/>
    <x v="4"/>
    <x v="2"/>
    <n v="-245"/>
    <n v="0"/>
    <x v="2"/>
  </r>
  <r>
    <s v="C5618"/>
    <x v="2"/>
    <x v="2"/>
    <x v="1"/>
    <d v="2023-12-09T00:00:00"/>
    <s v="O9618"/>
    <d v="2025-02-16T00:00:00"/>
    <x v="1"/>
    <x v="1"/>
    <x v="4"/>
    <n v="4"/>
    <n v="335.315"/>
    <n v="1341.26"/>
    <x v="2"/>
    <n v="4"/>
    <d v="2025-09-02T00:00:00"/>
    <n v="57"/>
    <x v="1"/>
    <n v="1"/>
    <d v="2025-01-17T00:00:00"/>
    <x v="0"/>
    <x v="4"/>
    <x v="2"/>
    <n v="633"/>
    <n v="0"/>
    <x v="2"/>
  </r>
  <r>
    <s v="C2843"/>
    <x v="1"/>
    <x v="1"/>
    <x v="1"/>
    <d v="2025-01-29T00:00:00"/>
    <s v="O6843"/>
    <d v="2025-02-16T00:00:00"/>
    <x v="2"/>
    <x v="1"/>
    <x v="4"/>
    <n v="1"/>
    <n v="1395.47"/>
    <n v="1395.47"/>
    <x v="0"/>
    <n v="13"/>
    <d v="2025-05-17T00:00:00"/>
    <n v="321"/>
    <x v="1"/>
    <n v="3"/>
    <d v="2025-06-22T00:00:00"/>
    <x v="1"/>
    <x v="4"/>
    <x v="2"/>
    <n v="108"/>
    <n v="0"/>
    <x v="2"/>
  </r>
  <r>
    <s v="C3687"/>
    <x v="0"/>
    <x v="0"/>
    <x v="3"/>
    <d v="2024-01-14T00:00:00"/>
    <s v="O7687"/>
    <d v="2025-02-16T00:00:00"/>
    <x v="0"/>
    <x v="3"/>
    <x v="4"/>
    <n v="3"/>
    <n v="87.273333333333326"/>
    <n v="261.82"/>
    <x v="1"/>
    <n v="9"/>
    <d v="2024-07-12T00:00:00"/>
    <n v="59"/>
    <x v="0"/>
    <n v="3"/>
    <d v="2025-08-17T00:00:00"/>
    <x v="0"/>
    <x v="4"/>
    <x v="2"/>
    <n v="180"/>
    <n v="1"/>
    <x v="2"/>
  </r>
  <r>
    <s v="C6042"/>
    <x v="2"/>
    <x v="1"/>
    <x v="3"/>
    <d v="2024-05-01T00:00:00"/>
    <s v="O10042"/>
    <d v="2025-02-16T00:00:00"/>
    <x v="4"/>
    <x v="0"/>
    <x v="0"/>
    <n v="3"/>
    <n v="175.09333333333333"/>
    <n v="525.28"/>
    <x v="1"/>
    <n v="26"/>
    <d v="2024-03-09T00:00:00"/>
    <n v="88"/>
    <x v="1"/>
    <n v="3"/>
    <d v="2024-11-27T00:00:00"/>
    <x v="2"/>
    <x v="4"/>
    <x v="2"/>
    <n v="-53"/>
    <n v="0"/>
    <x v="2"/>
  </r>
  <r>
    <s v="C1361"/>
    <x v="1"/>
    <x v="1"/>
    <x v="4"/>
    <d v="2024-07-03T00:00:00"/>
    <s v="O5361"/>
    <d v="2025-02-16T00:00:00"/>
    <x v="3"/>
    <x v="2"/>
    <x v="0"/>
    <n v="3"/>
    <n v="326.63"/>
    <n v="979.89"/>
    <x v="0"/>
    <n v="47"/>
    <d v="2025-06-14T00:00:00"/>
    <n v="473"/>
    <x v="0"/>
    <n v="2"/>
    <d v="2025-04-29T00:00:00"/>
    <x v="2"/>
    <x v="4"/>
    <x v="2"/>
    <n v="346"/>
    <n v="1"/>
    <x v="2"/>
  </r>
  <r>
    <s v="C3627"/>
    <x v="0"/>
    <x v="1"/>
    <x v="4"/>
    <d v="2024-06-27T00:00:00"/>
    <s v="O7627"/>
    <d v="2025-02-16T00:00:00"/>
    <x v="4"/>
    <x v="2"/>
    <x v="3"/>
    <n v="1"/>
    <n v="969.91"/>
    <n v="969.91"/>
    <x v="0"/>
    <n v="24"/>
    <d v="2024-10-13T00:00:00"/>
    <n v="338"/>
    <x v="0"/>
    <n v="4"/>
    <d v="2025-05-16T00:00:00"/>
    <x v="0"/>
    <x v="4"/>
    <x v="2"/>
    <n v="108"/>
    <n v="1"/>
    <x v="2"/>
  </r>
  <r>
    <s v="C6967"/>
    <x v="0"/>
    <x v="1"/>
    <x v="2"/>
    <d v="2025-04-21T00:00:00"/>
    <s v="O10967"/>
    <d v="2025-02-16T00:00:00"/>
    <x v="2"/>
    <x v="1"/>
    <x v="2"/>
    <n v="5"/>
    <n v="253.47600000000003"/>
    <n v="1267.3800000000001"/>
    <x v="1"/>
    <n v="46"/>
    <d v="2024-09-21T00:00:00"/>
    <n v="80"/>
    <x v="1"/>
    <n v="2"/>
    <d v="2025-08-20T00:00:00"/>
    <x v="0"/>
    <x v="4"/>
    <x v="2"/>
    <n v="-212"/>
    <n v="0"/>
    <x v="2"/>
  </r>
  <r>
    <s v="C5386"/>
    <x v="1"/>
    <x v="0"/>
    <x v="1"/>
    <d v="2025-03-08T00:00:00"/>
    <s v="O9386"/>
    <d v="2025-02-16T00:00:00"/>
    <x v="0"/>
    <x v="4"/>
    <x v="3"/>
    <n v="5"/>
    <n v="251.74"/>
    <n v="1258.7"/>
    <x v="0"/>
    <n v="42"/>
    <d v="2024-09-11T00:00:00"/>
    <n v="198"/>
    <x v="1"/>
    <n v="4"/>
    <d v="2024-10-19T00:00:00"/>
    <x v="2"/>
    <x v="4"/>
    <x v="2"/>
    <n v="-178"/>
    <n v="0"/>
    <x v="2"/>
  </r>
  <r>
    <s v="C1352"/>
    <x v="2"/>
    <x v="1"/>
    <x v="1"/>
    <d v="2024-03-09T00:00:00"/>
    <s v="O5352"/>
    <d v="2025-02-16T00:00:00"/>
    <x v="0"/>
    <x v="2"/>
    <x v="1"/>
    <n v="4"/>
    <n v="231.9375"/>
    <n v="927.75"/>
    <x v="0"/>
    <n v="22"/>
    <d v="2025-12-02T00:00:00"/>
    <n v="153"/>
    <x v="1"/>
    <n v="3"/>
    <d v="2025-02-08T00:00:00"/>
    <x v="2"/>
    <x v="4"/>
    <x v="2"/>
    <n v="633"/>
    <n v="0"/>
    <x v="2"/>
  </r>
  <r>
    <s v="C6898"/>
    <x v="2"/>
    <x v="1"/>
    <x v="0"/>
    <d v="2024-07-05T00:00:00"/>
    <s v="O10898"/>
    <d v="2025-02-16T00:00:00"/>
    <x v="3"/>
    <x v="2"/>
    <x v="3"/>
    <n v="5"/>
    <n v="168.5"/>
    <n v="842.5"/>
    <x v="0"/>
    <n v="17"/>
    <d v="2025-03-08T00:00:00"/>
    <n v="442"/>
    <x v="1"/>
    <n v="4"/>
    <d v="2024-04-10T00:00:00"/>
    <x v="0"/>
    <x v="4"/>
    <x v="2"/>
    <n v="246"/>
    <n v="0"/>
    <x v="2"/>
  </r>
  <r>
    <s v="C3828"/>
    <x v="1"/>
    <x v="1"/>
    <x v="0"/>
    <d v="2024-06-18T00:00:00"/>
    <s v="O7828"/>
    <d v="2025-02-17T00:00:00"/>
    <x v="2"/>
    <x v="3"/>
    <x v="2"/>
    <n v="2"/>
    <n v="676.68"/>
    <n v="1353.36"/>
    <x v="2"/>
    <n v="10"/>
    <d v="2025-01-27T00:00:00"/>
    <n v="12"/>
    <x v="1"/>
    <n v="5"/>
    <d v="2025-05-29T00:00:00"/>
    <x v="0"/>
    <x v="5"/>
    <x v="2"/>
    <n v="223"/>
    <n v="0"/>
    <x v="2"/>
  </r>
  <r>
    <s v="C3017"/>
    <x v="0"/>
    <x v="1"/>
    <x v="1"/>
    <d v="2023-09-11T00:00:00"/>
    <s v="O7017"/>
    <d v="2025-02-17T00:00:00"/>
    <x v="0"/>
    <x v="0"/>
    <x v="2"/>
    <n v="5"/>
    <n v="96.477999999999994"/>
    <n v="482.39"/>
    <x v="1"/>
    <n v="6"/>
    <d v="2024-06-12T00:00:00"/>
    <n v="283"/>
    <x v="1"/>
    <n v="4"/>
    <d v="2024-11-12T00:00:00"/>
    <x v="0"/>
    <x v="5"/>
    <x v="2"/>
    <n v="275"/>
    <n v="0"/>
    <x v="2"/>
  </r>
  <r>
    <s v="C5567"/>
    <x v="2"/>
    <x v="1"/>
    <x v="0"/>
    <d v="2024-01-08T00:00:00"/>
    <s v="O9567"/>
    <d v="2025-02-17T00:00:00"/>
    <x v="1"/>
    <x v="3"/>
    <x v="1"/>
    <n v="1"/>
    <n v="117.16"/>
    <n v="117.16"/>
    <x v="1"/>
    <n v="23"/>
    <d v="2024-12-24T00:00:00"/>
    <n v="359"/>
    <x v="0"/>
    <n v="4"/>
    <d v="2024-10-14T00:00:00"/>
    <x v="1"/>
    <x v="5"/>
    <x v="2"/>
    <n v="351"/>
    <n v="1"/>
    <x v="2"/>
  </r>
  <r>
    <s v="C5587"/>
    <x v="1"/>
    <x v="0"/>
    <x v="1"/>
    <d v="2024-08-12T00:00:00"/>
    <s v="O9587"/>
    <d v="2025-02-17T00:00:00"/>
    <x v="4"/>
    <x v="4"/>
    <x v="4"/>
    <n v="4"/>
    <n v="125.5825"/>
    <n v="502.33"/>
    <x v="0"/>
    <n v="28"/>
    <d v="2025-04-23T00:00:00"/>
    <n v="303"/>
    <x v="0"/>
    <n v="1"/>
    <d v="2024-09-16T00:00:00"/>
    <x v="1"/>
    <x v="5"/>
    <x v="2"/>
    <n v="254"/>
    <n v="1"/>
    <x v="2"/>
  </r>
  <r>
    <s v="C3257"/>
    <x v="1"/>
    <x v="1"/>
    <x v="1"/>
    <d v="2025-07-14T00:00:00"/>
    <s v="O7257"/>
    <d v="2025-02-17T00:00:00"/>
    <x v="4"/>
    <x v="2"/>
    <x v="1"/>
    <n v="1"/>
    <n v="716.19"/>
    <n v="716.19"/>
    <x v="0"/>
    <n v="13"/>
    <d v="2024-03-11T00:00:00"/>
    <n v="22"/>
    <x v="1"/>
    <n v="1"/>
    <d v="2024-04-10T00:00:00"/>
    <x v="2"/>
    <x v="5"/>
    <x v="2"/>
    <n v="-490"/>
    <n v="0"/>
    <x v="2"/>
  </r>
  <r>
    <s v="C4471"/>
    <x v="1"/>
    <x v="1"/>
    <x v="4"/>
    <d v="2024-04-13T00:00:00"/>
    <s v="O8471"/>
    <d v="2025-02-17T00:00:00"/>
    <x v="0"/>
    <x v="0"/>
    <x v="4"/>
    <n v="5"/>
    <n v="200.43800000000002"/>
    <n v="1002.19"/>
    <x v="0"/>
    <n v="43"/>
    <d v="2024-10-28T00:00:00"/>
    <n v="332"/>
    <x v="1"/>
    <n v="1"/>
    <d v="2024-09-14T00:00:00"/>
    <x v="0"/>
    <x v="5"/>
    <x v="2"/>
    <n v="198"/>
    <n v="0"/>
    <x v="2"/>
  </r>
  <r>
    <s v="C1844"/>
    <x v="0"/>
    <x v="0"/>
    <x v="1"/>
    <d v="2024-09-04T00:00:00"/>
    <s v="O5844"/>
    <d v="2025-02-17T00:00:00"/>
    <x v="3"/>
    <x v="2"/>
    <x v="0"/>
    <n v="5"/>
    <n v="101.03999999999999"/>
    <n v="505.2"/>
    <x v="2"/>
    <n v="12"/>
    <d v="2025-01-26T00:00:00"/>
    <n v="158"/>
    <x v="0"/>
    <n v="5"/>
    <d v="2024-01-12T00:00:00"/>
    <x v="2"/>
    <x v="5"/>
    <x v="2"/>
    <n v="144"/>
    <n v="1"/>
    <x v="2"/>
  </r>
  <r>
    <s v="C3919"/>
    <x v="0"/>
    <x v="0"/>
    <x v="0"/>
    <d v="2024-05-29T00:00:00"/>
    <s v="O7919"/>
    <d v="2025-02-18T00:00:00"/>
    <x v="4"/>
    <x v="0"/>
    <x v="0"/>
    <n v="3"/>
    <n v="379.72"/>
    <n v="1139.1600000000001"/>
    <x v="2"/>
    <n v="41"/>
    <d v="2024-07-11T00:00:00"/>
    <n v="361"/>
    <x v="0"/>
    <n v="3"/>
    <d v="2024-08-28T00:00:00"/>
    <x v="0"/>
    <x v="6"/>
    <x v="2"/>
    <n v="43"/>
    <n v="1"/>
    <x v="2"/>
  </r>
  <r>
    <s v="C6375"/>
    <x v="1"/>
    <x v="0"/>
    <x v="4"/>
    <d v="2025-03-28T00:00:00"/>
    <s v="O10375"/>
    <d v="2025-02-18T00:00:00"/>
    <x v="3"/>
    <x v="2"/>
    <x v="0"/>
    <n v="1"/>
    <n v="206.17"/>
    <n v="206.17"/>
    <x v="0"/>
    <n v="2"/>
    <d v="2025-03-18T00:00:00"/>
    <n v="98"/>
    <x v="1"/>
    <n v="3"/>
    <d v="2025-07-25T00:00:00"/>
    <x v="0"/>
    <x v="6"/>
    <x v="2"/>
    <n v="-10"/>
    <n v="0"/>
    <x v="2"/>
  </r>
  <r>
    <s v="C3094"/>
    <x v="1"/>
    <x v="2"/>
    <x v="2"/>
    <d v="2025-07-27T00:00:00"/>
    <s v="O7094"/>
    <d v="2025-02-18T00:00:00"/>
    <x v="3"/>
    <x v="2"/>
    <x v="1"/>
    <n v="2"/>
    <n v="175.79"/>
    <n v="351.58"/>
    <x v="1"/>
    <n v="17"/>
    <d v="2025-06-06T00:00:00"/>
    <n v="198"/>
    <x v="1"/>
    <n v="1"/>
    <d v="2024-06-12T00:00:00"/>
    <x v="2"/>
    <x v="6"/>
    <x v="2"/>
    <n v="-51"/>
    <n v="0"/>
    <x v="2"/>
  </r>
  <r>
    <s v="C1903"/>
    <x v="2"/>
    <x v="0"/>
    <x v="2"/>
    <d v="2024-09-10T00:00:00"/>
    <s v="O5903"/>
    <d v="2025-02-18T00:00:00"/>
    <x v="3"/>
    <x v="4"/>
    <x v="2"/>
    <n v="5"/>
    <n v="78.717999999999989"/>
    <n v="393.59"/>
    <x v="2"/>
    <n v="17"/>
    <d v="2024-09-27T00:00:00"/>
    <n v="148"/>
    <x v="1"/>
    <n v="1"/>
    <d v="2025-05-27T00:00:00"/>
    <x v="1"/>
    <x v="6"/>
    <x v="2"/>
    <n v="17"/>
    <n v="0"/>
    <x v="2"/>
  </r>
  <r>
    <s v="C6901"/>
    <x v="0"/>
    <x v="2"/>
    <x v="1"/>
    <d v="2024-05-22T00:00:00"/>
    <s v="O10901"/>
    <d v="2025-02-18T00:00:00"/>
    <x v="0"/>
    <x v="3"/>
    <x v="0"/>
    <n v="2"/>
    <n v="432.10500000000002"/>
    <n v="864.21"/>
    <x v="0"/>
    <n v="30"/>
    <d v="2025-04-25T00:00:00"/>
    <n v="415"/>
    <x v="0"/>
    <n v="3"/>
    <d v="2025-08-21T00:00:00"/>
    <x v="2"/>
    <x v="6"/>
    <x v="2"/>
    <n v="338"/>
    <n v="1"/>
    <x v="2"/>
  </r>
  <r>
    <s v="C2071"/>
    <x v="2"/>
    <x v="1"/>
    <x v="3"/>
    <d v="2023-12-13T00:00:00"/>
    <s v="O6071"/>
    <d v="2025-02-18T00:00:00"/>
    <x v="2"/>
    <x v="1"/>
    <x v="3"/>
    <n v="3"/>
    <n v="261.72666666666663"/>
    <n v="785.18"/>
    <x v="2"/>
    <n v="21"/>
    <d v="2025-04-19T00:00:00"/>
    <n v="276"/>
    <x v="0"/>
    <n v="5"/>
    <d v="2025-09-05T00:00:00"/>
    <x v="0"/>
    <x v="6"/>
    <x v="2"/>
    <n v="493"/>
    <n v="1"/>
    <x v="2"/>
  </r>
  <r>
    <s v="C4050"/>
    <x v="2"/>
    <x v="2"/>
    <x v="0"/>
    <d v="2024-04-25T00:00:00"/>
    <s v="O8050"/>
    <d v="2025-02-18T00:00:00"/>
    <x v="4"/>
    <x v="0"/>
    <x v="1"/>
    <n v="4"/>
    <n v="119.02500000000001"/>
    <n v="476.1"/>
    <x v="1"/>
    <n v="27"/>
    <d v="2024-11-18T00:00:00"/>
    <n v="412"/>
    <x v="0"/>
    <n v="1"/>
    <d v="2025-07-14T00:00:00"/>
    <x v="1"/>
    <x v="6"/>
    <x v="2"/>
    <n v="207"/>
    <n v="1"/>
    <x v="2"/>
  </r>
  <r>
    <s v="C1502"/>
    <x v="2"/>
    <x v="0"/>
    <x v="3"/>
    <d v="2024-02-07T00:00:00"/>
    <s v="O5502"/>
    <d v="2025-02-18T00:00:00"/>
    <x v="3"/>
    <x v="0"/>
    <x v="3"/>
    <n v="2"/>
    <n v="706.67499999999995"/>
    <n v="1413.35"/>
    <x v="0"/>
    <n v="44"/>
    <d v="2024-10-17T00:00:00"/>
    <n v="419"/>
    <x v="0"/>
    <n v="4"/>
    <d v="2025-07-16T00:00:00"/>
    <x v="1"/>
    <x v="6"/>
    <x v="2"/>
    <n v="253"/>
    <n v="1"/>
    <x v="2"/>
  </r>
  <r>
    <s v="C1046"/>
    <x v="1"/>
    <x v="0"/>
    <x v="0"/>
    <d v="2025-04-21T00:00:00"/>
    <s v="O5046"/>
    <d v="2025-02-19T00:00:00"/>
    <x v="2"/>
    <x v="1"/>
    <x v="3"/>
    <n v="2"/>
    <n v="297.85000000000002"/>
    <n v="595.70000000000005"/>
    <x v="2"/>
    <n v="8"/>
    <d v="2025-05-28T00:00:00"/>
    <n v="281"/>
    <x v="1"/>
    <n v="5"/>
    <d v="2024-10-18T00:00:00"/>
    <x v="0"/>
    <x v="0"/>
    <x v="2"/>
    <n v="37"/>
    <n v="0"/>
    <x v="2"/>
  </r>
  <r>
    <s v="C1945"/>
    <x v="1"/>
    <x v="0"/>
    <x v="4"/>
    <d v="2024-05-16T00:00:00"/>
    <s v="O5945"/>
    <d v="2025-02-19T00:00:00"/>
    <x v="1"/>
    <x v="0"/>
    <x v="3"/>
    <n v="3"/>
    <n v="144.15666666666667"/>
    <n v="432.47"/>
    <x v="0"/>
    <n v="48"/>
    <d v="2024-08-30T00:00:00"/>
    <n v="129"/>
    <x v="1"/>
    <n v="2"/>
    <d v="2024-10-13T00:00:00"/>
    <x v="2"/>
    <x v="0"/>
    <x v="2"/>
    <n v="106"/>
    <n v="0"/>
    <x v="2"/>
  </r>
  <r>
    <s v="C3232"/>
    <x v="2"/>
    <x v="1"/>
    <x v="4"/>
    <d v="2024-11-15T00:00:00"/>
    <s v="O7232"/>
    <d v="2025-02-19T00:00:00"/>
    <x v="2"/>
    <x v="2"/>
    <x v="1"/>
    <n v="3"/>
    <n v="480.53666666666663"/>
    <n v="1441.61"/>
    <x v="0"/>
    <n v="12"/>
    <d v="2024-10-13T00:00:00"/>
    <n v="159"/>
    <x v="0"/>
    <n v="2"/>
    <d v="2024-12-18T00:00:00"/>
    <x v="2"/>
    <x v="0"/>
    <x v="2"/>
    <n v="-33"/>
    <n v="1"/>
    <x v="2"/>
  </r>
  <r>
    <s v="C3276"/>
    <x v="2"/>
    <x v="1"/>
    <x v="4"/>
    <d v="2024-09-02T00:00:00"/>
    <s v="O7276"/>
    <d v="2025-02-19T00:00:00"/>
    <x v="1"/>
    <x v="2"/>
    <x v="1"/>
    <n v="3"/>
    <n v="317.82"/>
    <n v="953.46"/>
    <x v="0"/>
    <n v="46"/>
    <d v="2024-11-27T00:00:00"/>
    <n v="461"/>
    <x v="0"/>
    <n v="3"/>
    <d v="2025-04-24T00:00:00"/>
    <x v="2"/>
    <x v="0"/>
    <x v="2"/>
    <n v="86"/>
    <n v="1"/>
    <x v="2"/>
  </r>
  <r>
    <s v="C4507"/>
    <x v="0"/>
    <x v="1"/>
    <x v="2"/>
    <d v="2024-06-04T00:00:00"/>
    <s v="O8507"/>
    <d v="2025-02-20T00:00:00"/>
    <x v="4"/>
    <x v="3"/>
    <x v="0"/>
    <n v="2"/>
    <n v="283.80500000000001"/>
    <n v="567.61"/>
    <x v="2"/>
    <n v="25"/>
    <d v="2024-09-20T00:00:00"/>
    <n v="128"/>
    <x v="1"/>
    <n v="1"/>
    <d v="2025-03-04T00:00:00"/>
    <x v="0"/>
    <x v="1"/>
    <x v="2"/>
    <n v="108"/>
    <n v="0"/>
    <x v="2"/>
  </r>
  <r>
    <s v="C2663"/>
    <x v="2"/>
    <x v="1"/>
    <x v="4"/>
    <d v="2025-09-04T00:00:00"/>
    <s v="O6663"/>
    <d v="2025-02-20T00:00:00"/>
    <x v="2"/>
    <x v="0"/>
    <x v="2"/>
    <n v="1"/>
    <n v="1063.6400000000001"/>
    <n v="1063.6400000000001"/>
    <x v="0"/>
    <n v="3"/>
    <d v="2024-04-12T00:00:00"/>
    <n v="276"/>
    <x v="0"/>
    <n v="4"/>
    <d v="2025-08-02T00:00:00"/>
    <x v="2"/>
    <x v="1"/>
    <x v="2"/>
    <n v="-510"/>
    <n v="1"/>
    <x v="2"/>
  </r>
  <r>
    <s v="C6406"/>
    <x v="1"/>
    <x v="1"/>
    <x v="1"/>
    <d v="2023-10-13T00:00:00"/>
    <s v="O10406"/>
    <d v="2025-02-20T00:00:00"/>
    <x v="3"/>
    <x v="1"/>
    <x v="2"/>
    <n v="3"/>
    <n v="248.25666666666666"/>
    <n v="744.77"/>
    <x v="2"/>
    <n v="42"/>
    <d v="2024-09-26T00:00:00"/>
    <n v="315"/>
    <x v="1"/>
    <n v="5"/>
    <d v="2025-05-16T00:00:00"/>
    <x v="2"/>
    <x v="1"/>
    <x v="2"/>
    <n v="349"/>
    <n v="0"/>
    <x v="2"/>
  </r>
  <r>
    <s v="C2941"/>
    <x v="0"/>
    <x v="1"/>
    <x v="4"/>
    <d v="2025-05-31T00:00:00"/>
    <s v="O6941"/>
    <d v="2025-02-20T00:00:00"/>
    <x v="0"/>
    <x v="2"/>
    <x v="4"/>
    <n v="1"/>
    <n v="1498.39"/>
    <n v="1498.39"/>
    <x v="2"/>
    <n v="40"/>
    <d v="2024-04-11T00:00:00"/>
    <n v="416"/>
    <x v="0"/>
    <n v="1"/>
    <d v="2025-06-22T00:00:00"/>
    <x v="1"/>
    <x v="1"/>
    <x v="2"/>
    <n v="-415"/>
    <n v="1"/>
    <x v="2"/>
  </r>
  <r>
    <s v="C2648"/>
    <x v="1"/>
    <x v="0"/>
    <x v="2"/>
    <d v="2024-12-06T00:00:00"/>
    <s v="O6648"/>
    <d v="2025-02-20T00:00:00"/>
    <x v="2"/>
    <x v="1"/>
    <x v="1"/>
    <n v="4"/>
    <n v="241.26499999999999"/>
    <n v="965.06"/>
    <x v="0"/>
    <n v="33"/>
    <d v="2024-02-11T00:00:00"/>
    <n v="115"/>
    <x v="0"/>
    <n v="1"/>
    <d v="2024-08-31T00:00:00"/>
    <x v="0"/>
    <x v="1"/>
    <x v="2"/>
    <n v="-299"/>
    <n v="1"/>
    <x v="2"/>
  </r>
  <r>
    <s v="C3970"/>
    <x v="2"/>
    <x v="2"/>
    <x v="3"/>
    <d v="2025-04-19T00:00:00"/>
    <s v="O7970"/>
    <d v="2025-02-20T00:00:00"/>
    <x v="3"/>
    <x v="3"/>
    <x v="0"/>
    <n v="4"/>
    <n v="223.95"/>
    <n v="895.8"/>
    <x v="1"/>
    <n v="31"/>
    <d v="2025-07-14T00:00:00"/>
    <n v="58"/>
    <x v="1"/>
    <n v="2"/>
    <d v="2024-07-12T00:00:00"/>
    <x v="1"/>
    <x v="1"/>
    <x v="2"/>
    <n v="86"/>
    <n v="0"/>
    <x v="2"/>
  </r>
  <r>
    <s v="C3909"/>
    <x v="2"/>
    <x v="0"/>
    <x v="4"/>
    <d v="2023-09-11T00:00:00"/>
    <s v="O7909"/>
    <d v="2025-02-20T00:00:00"/>
    <x v="4"/>
    <x v="3"/>
    <x v="2"/>
    <n v="4"/>
    <n v="42.414999999999999"/>
    <n v="169.66"/>
    <x v="2"/>
    <n v="11"/>
    <d v="2024-09-28T00:00:00"/>
    <n v="498"/>
    <x v="0"/>
    <n v="3"/>
    <d v="2024-03-11T00:00:00"/>
    <x v="0"/>
    <x v="1"/>
    <x v="2"/>
    <n v="383"/>
    <n v="1"/>
    <x v="2"/>
  </r>
  <r>
    <s v="C4073"/>
    <x v="2"/>
    <x v="2"/>
    <x v="4"/>
    <d v="2024-04-06T00:00:00"/>
    <s v="O8073"/>
    <d v="2025-02-20T00:00:00"/>
    <x v="4"/>
    <x v="3"/>
    <x v="1"/>
    <n v="1"/>
    <n v="886.94"/>
    <n v="886.94"/>
    <x v="1"/>
    <n v="4"/>
    <d v="2024-12-11T00:00:00"/>
    <n v="212"/>
    <x v="1"/>
    <n v="1"/>
    <d v="2025-04-03T00:00:00"/>
    <x v="0"/>
    <x v="1"/>
    <x v="2"/>
    <n v="249"/>
    <n v="0"/>
    <x v="2"/>
  </r>
  <r>
    <s v="C6163"/>
    <x v="2"/>
    <x v="1"/>
    <x v="0"/>
    <d v="2024-02-05T00:00:00"/>
    <s v="O10163"/>
    <d v="2025-02-20T00:00:00"/>
    <x v="2"/>
    <x v="3"/>
    <x v="2"/>
    <n v="5"/>
    <n v="166.03399999999999"/>
    <n v="830.17"/>
    <x v="1"/>
    <n v="33"/>
    <d v="2025-03-28T00:00:00"/>
    <n v="405"/>
    <x v="0"/>
    <n v="1"/>
    <d v="2025-02-06T00:00:00"/>
    <x v="1"/>
    <x v="1"/>
    <x v="2"/>
    <n v="417"/>
    <n v="1"/>
    <x v="2"/>
  </r>
  <r>
    <s v="C3618"/>
    <x v="0"/>
    <x v="1"/>
    <x v="2"/>
    <d v="2025-10-07T00:00:00"/>
    <s v="O7618"/>
    <d v="2025-02-20T00:00:00"/>
    <x v="1"/>
    <x v="2"/>
    <x v="4"/>
    <n v="4"/>
    <n v="133.04499999999999"/>
    <n v="532.17999999999995"/>
    <x v="2"/>
    <n v="38"/>
    <d v="2024-09-16T00:00:00"/>
    <n v="296"/>
    <x v="0"/>
    <n v="1"/>
    <d v="2025-07-13T00:00:00"/>
    <x v="1"/>
    <x v="1"/>
    <x v="2"/>
    <n v="-386"/>
    <n v="1"/>
    <x v="2"/>
  </r>
  <r>
    <s v="C6519"/>
    <x v="0"/>
    <x v="2"/>
    <x v="1"/>
    <d v="2023-11-18T00:00:00"/>
    <s v="O10519"/>
    <d v="2025-02-20T00:00:00"/>
    <x v="3"/>
    <x v="0"/>
    <x v="2"/>
    <n v="2"/>
    <n v="672.51"/>
    <n v="1345.02"/>
    <x v="1"/>
    <n v="19"/>
    <d v="2024-08-29T00:00:00"/>
    <n v="94"/>
    <x v="0"/>
    <n v="1"/>
    <d v="2024-11-29T00:00:00"/>
    <x v="1"/>
    <x v="1"/>
    <x v="2"/>
    <n v="285"/>
    <n v="1"/>
    <x v="2"/>
  </r>
  <r>
    <s v="C5909"/>
    <x v="2"/>
    <x v="1"/>
    <x v="4"/>
    <d v="2024-07-30T00:00:00"/>
    <s v="O9909"/>
    <d v="2025-02-20T00:00:00"/>
    <x v="2"/>
    <x v="3"/>
    <x v="1"/>
    <n v="4"/>
    <n v="220.92250000000001"/>
    <n v="883.69"/>
    <x v="0"/>
    <n v="33"/>
    <d v="2025-05-02T00:00:00"/>
    <n v="212"/>
    <x v="1"/>
    <n v="1"/>
    <d v="2025-06-05T00:00:00"/>
    <x v="0"/>
    <x v="1"/>
    <x v="2"/>
    <n v="276"/>
    <n v="0"/>
    <x v="2"/>
  </r>
  <r>
    <s v="C6813"/>
    <x v="2"/>
    <x v="0"/>
    <x v="2"/>
    <d v="2024-11-05T00:00:00"/>
    <s v="O10813"/>
    <d v="2025-02-20T00:00:00"/>
    <x v="1"/>
    <x v="1"/>
    <x v="4"/>
    <n v="3"/>
    <n v="263.86333333333334"/>
    <n v="791.59"/>
    <x v="2"/>
    <n v="13"/>
    <d v="2024-05-09T00:00:00"/>
    <n v="85"/>
    <x v="1"/>
    <n v="1"/>
    <d v="2024-10-28T00:00:00"/>
    <x v="0"/>
    <x v="1"/>
    <x v="2"/>
    <n v="-180"/>
    <n v="0"/>
    <x v="2"/>
  </r>
  <r>
    <s v="C3985"/>
    <x v="2"/>
    <x v="0"/>
    <x v="2"/>
    <d v="2025-10-07T00:00:00"/>
    <s v="O7985"/>
    <d v="2025-02-21T00:00:00"/>
    <x v="1"/>
    <x v="4"/>
    <x v="1"/>
    <n v="5"/>
    <n v="20.95"/>
    <n v="104.75"/>
    <x v="1"/>
    <n v="25"/>
    <d v="2025-02-01T00:00:00"/>
    <n v="191"/>
    <x v="1"/>
    <n v="4"/>
    <d v="2025-03-05T00:00:00"/>
    <x v="0"/>
    <x v="2"/>
    <x v="2"/>
    <n v="-248"/>
    <n v="0"/>
    <x v="2"/>
  </r>
  <r>
    <s v="C3093"/>
    <x v="0"/>
    <x v="2"/>
    <x v="4"/>
    <d v="2023-03-12T00:00:00"/>
    <s v="O7093"/>
    <d v="2025-02-21T00:00:00"/>
    <x v="0"/>
    <x v="3"/>
    <x v="1"/>
    <n v="2"/>
    <n v="661.83500000000004"/>
    <n v="1323.67"/>
    <x v="2"/>
    <n v="44"/>
    <d v="2025-04-21T00:00:00"/>
    <n v="187"/>
    <x v="0"/>
    <n v="1"/>
    <d v="2025-07-03T00:00:00"/>
    <x v="0"/>
    <x v="2"/>
    <x v="2"/>
    <n v="771"/>
    <n v="1"/>
    <x v="2"/>
  </r>
  <r>
    <s v="C2112"/>
    <x v="0"/>
    <x v="2"/>
    <x v="4"/>
    <d v="2024-04-23T00:00:00"/>
    <s v="O6112"/>
    <d v="2025-02-21T00:00:00"/>
    <x v="3"/>
    <x v="4"/>
    <x v="2"/>
    <n v="4"/>
    <n v="88.224999999999994"/>
    <n v="352.9"/>
    <x v="1"/>
    <n v="9"/>
    <d v="2025-06-27T00:00:00"/>
    <n v="265"/>
    <x v="0"/>
    <n v="2"/>
    <d v="2025-03-23T00:00:00"/>
    <x v="0"/>
    <x v="2"/>
    <x v="2"/>
    <n v="430"/>
    <n v="1"/>
    <x v="2"/>
  </r>
  <r>
    <s v="C4662"/>
    <x v="0"/>
    <x v="0"/>
    <x v="1"/>
    <d v="2025-02-17T00:00:00"/>
    <s v="O8662"/>
    <d v="2025-02-21T00:00:00"/>
    <x v="1"/>
    <x v="4"/>
    <x v="1"/>
    <n v="1"/>
    <n v="169.8"/>
    <n v="169.8"/>
    <x v="0"/>
    <n v="44"/>
    <d v="2024-10-25T00:00:00"/>
    <n v="22"/>
    <x v="1"/>
    <n v="5"/>
    <d v="2025-07-07T00:00:00"/>
    <x v="1"/>
    <x v="2"/>
    <x v="2"/>
    <n v="-115"/>
    <n v="0"/>
    <x v="2"/>
  </r>
  <r>
    <s v="C5943"/>
    <x v="2"/>
    <x v="1"/>
    <x v="0"/>
    <d v="2025-03-04T00:00:00"/>
    <s v="O9943"/>
    <d v="2025-02-21T00:00:00"/>
    <x v="4"/>
    <x v="4"/>
    <x v="2"/>
    <n v="4"/>
    <n v="361.47"/>
    <n v="1445.88"/>
    <x v="1"/>
    <n v="41"/>
    <d v="2024-09-16T00:00:00"/>
    <n v="355"/>
    <x v="0"/>
    <n v="3"/>
    <d v="2024-12-15T00:00:00"/>
    <x v="2"/>
    <x v="2"/>
    <x v="2"/>
    <n v="-169"/>
    <n v="1"/>
    <x v="2"/>
  </r>
  <r>
    <s v="C1634"/>
    <x v="2"/>
    <x v="0"/>
    <x v="2"/>
    <d v="2023-03-10T00:00:00"/>
    <s v="O5634"/>
    <d v="2025-02-21T00:00:00"/>
    <x v="4"/>
    <x v="0"/>
    <x v="0"/>
    <n v="1"/>
    <n v="1435.26"/>
    <n v="1435.26"/>
    <x v="2"/>
    <n v="37"/>
    <d v="2025-04-29T00:00:00"/>
    <n v="497"/>
    <x v="1"/>
    <n v="4"/>
    <d v="2025-04-20T00:00:00"/>
    <x v="1"/>
    <x v="2"/>
    <x v="2"/>
    <n v="781"/>
    <n v="0"/>
    <x v="2"/>
  </r>
  <r>
    <s v="C4680"/>
    <x v="0"/>
    <x v="0"/>
    <x v="0"/>
    <d v="2025-07-07T00:00:00"/>
    <s v="O8680"/>
    <d v="2025-02-21T00:00:00"/>
    <x v="4"/>
    <x v="1"/>
    <x v="4"/>
    <n v="4"/>
    <n v="210.39750000000001"/>
    <n v="841.59"/>
    <x v="2"/>
    <n v="27"/>
    <d v="2025-09-07T00:00:00"/>
    <n v="142"/>
    <x v="1"/>
    <n v="1"/>
    <d v="2025-05-19T00:00:00"/>
    <x v="2"/>
    <x v="2"/>
    <x v="2"/>
    <n v="62"/>
    <n v="0"/>
    <x v="2"/>
  </r>
  <r>
    <s v="C3254"/>
    <x v="1"/>
    <x v="1"/>
    <x v="0"/>
    <d v="2023-12-21T00:00:00"/>
    <s v="O7254"/>
    <d v="2025-02-21T00:00:00"/>
    <x v="0"/>
    <x v="0"/>
    <x v="2"/>
    <n v="1"/>
    <n v="1100.3699999999999"/>
    <n v="1100.3699999999999"/>
    <x v="1"/>
    <n v="17"/>
    <d v="2025-02-14T00:00:00"/>
    <n v="406"/>
    <x v="0"/>
    <n v="3"/>
    <d v="2024-12-28T00:00:00"/>
    <x v="0"/>
    <x v="2"/>
    <x v="2"/>
    <n v="421"/>
    <n v="1"/>
    <x v="2"/>
  </r>
  <r>
    <s v="C1189"/>
    <x v="2"/>
    <x v="2"/>
    <x v="3"/>
    <d v="2024-05-04T00:00:00"/>
    <s v="O5189"/>
    <d v="2025-02-22T00:00:00"/>
    <x v="0"/>
    <x v="1"/>
    <x v="3"/>
    <n v="5"/>
    <n v="74.861999999999995"/>
    <n v="374.31"/>
    <x v="1"/>
    <n v="41"/>
    <d v="2024-11-17T00:00:00"/>
    <n v="68"/>
    <x v="0"/>
    <n v="2"/>
    <d v="2025-01-25T00:00:00"/>
    <x v="0"/>
    <x v="3"/>
    <x v="2"/>
    <n v="197"/>
    <n v="1"/>
    <x v="2"/>
  </r>
  <r>
    <s v="C2551"/>
    <x v="1"/>
    <x v="2"/>
    <x v="3"/>
    <d v="2023-11-22T00:00:00"/>
    <s v="O6551"/>
    <d v="2025-02-22T00:00:00"/>
    <x v="3"/>
    <x v="3"/>
    <x v="2"/>
    <n v="4"/>
    <n v="350.52749999999997"/>
    <n v="1402.11"/>
    <x v="0"/>
    <n v="37"/>
    <d v="2025-12-03T00:00:00"/>
    <n v="87"/>
    <x v="1"/>
    <n v="3"/>
    <d v="2025-04-16T00:00:00"/>
    <x v="1"/>
    <x v="3"/>
    <x v="2"/>
    <n v="742"/>
    <n v="0"/>
    <x v="2"/>
  </r>
  <r>
    <s v="C6383"/>
    <x v="2"/>
    <x v="0"/>
    <x v="4"/>
    <d v="2025-02-04T00:00:00"/>
    <s v="O10383"/>
    <d v="2025-02-22T00:00:00"/>
    <x v="2"/>
    <x v="2"/>
    <x v="1"/>
    <n v="3"/>
    <n v="168.03"/>
    <n v="504.09"/>
    <x v="2"/>
    <n v="22"/>
    <d v="2025-02-21T00:00:00"/>
    <n v="347"/>
    <x v="0"/>
    <n v="1"/>
    <d v="2024-12-23T00:00:00"/>
    <x v="2"/>
    <x v="3"/>
    <x v="2"/>
    <n v="17"/>
    <n v="1"/>
    <x v="2"/>
  </r>
  <r>
    <s v="C3782"/>
    <x v="1"/>
    <x v="0"/>
    <x v="0"/>
    <d v="2025-05-30T00:00:00"/>
    <s v="O7782"/>
    <d v="2025-02-22T00:00:00"/>
    <x v="1"/>
    <x v="3"/>
    <x v="1"/>
    <n v="3"/>
    <n v="251.01666666666665"/>
    <n v="753.05"/>
    <x v="2"/>
    <n v="34"/>
    <d v="2024-11-12T00:00:00"/>
    <n v="416"/>
    <x v="1"/>
    <n v="5"/>
    <d v="2024-09-15T00:00:00"/>
    <x v="2"/>
    <x v="3"/>
    <x v="2"/>
    <n v="-199"/>
    <n v="0"/>
    <x v="2"/>
  </r>
  <r>
    <s v="C6224"/>
    <x v="1"/>
    <x v="2"/>
    <x v="0"/>
    <d v="2024-02-09T00:00:00"/>
    <s v="O10224"/>
    <d v="2025-02-22T00:00:00"/>
    <x v="4"/>
    <x v="1"/>
    <x v="1"/>
    <n v="1"/>
    <n v="302.33"/>
    <n v="302.33"/>
    <x v="0"/>
    <n v="28"/>
    <d v="2025-10-02T00:00:00"/>
    <n v="412"/>
    <x v="1"/>
    <n v="5"/>
    <d v="2025-07-01T00:00:00"/>
    <x v="1"/>
    <x v="3"/>
    <x v="2"/>
    <n v="601"/>
    <n v="0"/>
    <x v="2"/>
  </r>
  <r>
    <s v="C5039"/>
    <x v="2"/>
    <x v="2"/>
    <x v="2"/>
    <d v="2024-05-04T00:00:00"/>
    <s v="O9039"/>
    <d v="2025-02-22T00:00:00"/>
    <x v="2"/>
    <x v="0"/>
    <x v="4"/>
    <n v="1"/>
    <n v="655.16"/>
    <n v="655.16"/>
    <x v="0"/>
    <n v="15"/>
    <d v="2024-10-15T00:00:00"/>
    <n v="299"/>
    <x v="1"/>
    <n v="3"/>
    <d v="2024-10-25T00:00:00"/>
    <x v="0"/>
    <x v="3"/>
    <x v="2"/>
    <n v="164"/>
    <n v="0"/>
    <x v="2"/>
  </r>
  <r>
    <s v="C6368"/>
    <x v="1"/>
    <x v="0"/>
    <x v="2"/>
    <d v="2025-01-13T00:00:00"/>
    <s v="O10368"/>
    <d v="2025-02-22T00:00:00"/>
    <x v="2"/>
    <x v="1"/>
    <x v="2"/>
    <n v="1"/>
    <n v="338.95"/>
    <n v="338.95"/>
    <x v="2"/>
    <n v="8"/>
    <d v="2024-11-14T00:00:00"/>
    <n v="196"/>
    <x v="0"/>
    <n v="4"/>
    <d v="2025-03-28T00:00:00"/>
    <x v="1"/>
    <x v="3"/>
    <x v="2"/>
    <n v="-60"/>
    <n v="1"/>
    <x v="2"/>
  </r>
  <r>
    <s v="C2193"/>
    <x v="1"/>
    <x v="1"/>
    <x v="3"/>
    <d v="2023-09-26T00:00:00"/>
    <s v="O6193"/>
    <d v="2025-02-22T00:00:00"/>
    <x v="2"/>
    <x v="0"/>
    <x v="0"/>
    <n v="4"/>
    <n v="104.8575"/>
    <n v="419.43"/>
    <x v="2"/>
    <n v="48"/>
    <d v="2025-03-18T00:00:00"/>
    <n v="142"/>
    <x v="1"/>
    <n v="5"/>
    <d v="2025-01-17T00:00:00"/>
    <x v="0"/>
    <x v="3"/>
    <x v="2"/>
    <n v="539"/>
    <n v="0"/>
    <x v="2"/>
  </r>
  <r>
    <s v="C3009"/>
    <x v="1"/>
    <x v="2"/>
    <x v="0"/>
    <d v="2025-04-05T00:00:00"/>
    <s v="O7009"/>
    <d v="2025-02-22T00:00:00"/>
    <x v="4"/>
    <x v="3"/>
    <x v="0"/>
    <n v="5"/>
    <n v="274.99400000000003"/>
    <n v="1374.97"/>
    <x v="0"/>
    <n v="30"/>
    <d v="2024-11-23T00:00:00"/>
    <n v="307"/>
    <x v="1"/>
    <n v="5"/>
    <d v="2024-08-10T00:00:00"/>
    <x v="1"/>
    <x v="3"/>
    <x v="2"/>
    <n v="-133"/>
    <n v="0"/>
    <x v="2"/>
  </r>
  <r>
    <s v="C2633"/>
    <x v="0"/>
    <x v="0"/>
    <x v="1"/>
    <d v="2024-07-23T00:00:00"/>
    <s v="O6633"/>
    <d v="2025-02-22T00:00:00"/>
    <x v="1"/>
    <x v="3"/>
    <x v="0"/>
    <n v="1"/>
    <n v="738.36"/>
    <n v="738.36"/>
    <x v="0"/>
    <n v="7"/>
    <d v="2025-05-28T00:00:00"/>
    <n v="476"/>
    <x v="0"/>
    <n v="1"/>
    <d v="2025-04-23T00:00:00"/>
    <x v="0"/>
    <x v="3"/>
    <x v="2"/>
    <n v="309"/>
    <n v="1"/>
    <x v="2"/>
  </r>
  <r>
    <s v="C4909"/>
    <x v="0"/>
    <x v="1"/>
    <x v="3"/>
    <d v="2023-09-14T00:00:00"/>
    <s v="O8909"/>
    <d v="2025-02-23T00:00:00"/>
    <x v="4"/>
    <x v="2"/>
    <x v="2"/>
    <n v="5"/>
    <n v="123.45"/>
    <n v="617.25"/>
    <x v="2"/>
    <n v="22"/>
    <d v="2025-06-26T00:00:00"/>
    <n v="70"/>
    <x v="1"/>
    <n v="4"/>
    <d v="2025-05-23T00:00:00"/>
    <x v="1"/>
    <x v="4"/>
    <x v="2"/>
    <n v="651"/>
    <n v="0"/>
    <x v="2"/>
  </r>
  <r>
    <s v="C6167"/>
    <x v="0"/>
    <x v="2"/>
    <x v="0"/>
    <d v="2024-08-11T00:00:00"/>
    <s v="O10167"/>
    <d v="2025-02-23T00:00:00"/>
    <x v="0"/>
    <x v="0"/>
    <x v="2"/>
    <n v="5"/>
    <n v="110.10599999999999"/>
    <n v="550.53"/>
    <x v="2"/>
    <n v="15"/>
    <d v="2024-11-14T00:00:00"/>
    <n v="297"/>
    <x v="0"/>
    <n v="2"/>
    <d v="2025-01-15T00:00:00"/>
    <x v="0"/>
    <x v="4"/>
    <x v="2"/>
    <n v="95"/>
    <n v="1"/>
    <x v="2"/>
  </r>
  <r>
    <s v="C1675"/>
    <x v="2"/>
    <x v="0"/>
    <x v="2"/>
    <d v="2025-11-03T00:00:00"/>
    <s v="O5675"/>
    <d v="2025-02-23T00:00:00"/>
    <x v="0"/>
    <x v="0"/>
    <x v="3"/>
    <n v="3"/>
    <n v="260.33"/>
    <n v="780.99"/>
    <x v="1"/>
    <n v="29"/>
    <d v="2024-11-09T00:00:00"/>
    <n v="364"/>
    <x v="0"/>
    <n v="5"/>
    <d v="2024-06-10T00:00:00"/>
    <x v="0"/>
    <x v="4"/>
    <x v="2"/>
    <n v="-359"/>
    <n v="1"/>
    <x v="2"/>
  </r>
  <r>
    <s v="C1652"/>
    <x v="2"/>
    <x v="2"/>
    <x v="0"/>
    <d v="2024-06-30T00:00:00"/>
    <s v="O5652"/>
    <d v="2025-02-23T00:00:00"/>
    <x v="3"/>
    <x v="3"/>
    <x v="3"/>
    <n v="1"/>
    <n v="1455.49"/>
    <n v="1455.49"/>
    <x v="2"/>
    <n v="44"/>
    <d v="2025-01-20T00:00:00"/>
    <n v="193"/>
    <x v="0"/>
    <n v="5"/>
    <d v="2025-05-01T00:00:00"/>
    <x v="1"/>
    <x v="4"/>
    <x v="2"/>
    <n v="204"/>
    <n v="1"/>
    <x v="2"/>
  </r>
  <r>
    <s v="C4962"/>
    <x v="0"/>
    <x v="2"/>
    <x v="3"/>
    <d v="2023-01-09T00:00:00"/>
    <s v="O8962"/>
    <d v="2025-02-23T00:00:00"/>
    <x v="0"/>
    <x v="1"/>
    <x v="3"/>
    <n v="5"/>
    <n v="183.07599999999999"/>
    <n v="915.38"/>
    <x v="2"/>
    <n v="49"/>
    <d v="2025-08-13T00:00:00"/>
    <n v="408"/>
    <x v="0"/>
    <n v="3"/>
    <d v="2024-09-15T00:00:00"/>
    <x v="2"/>
    <x v="4"/>
    <x v="2"/>
    <n v="947"/>
    <n v="1"/>
    <x v="2"/>
  </r>
  <r>
    <s v="C6706"/>
    <x v="1"/>
    <x v="0"/>
    <x v="3"/>
    <d v="2024-04-24T00:00:00"/>
    <s v="O10706"/>
    <d v="2025-02-23T00:00:00"/>
    <x v="4"/>
    <x v="0"/>
    <x v="3"/>
    <n v="5"/>
    <n v="95.908000000000001"/>
    <n v="479.54"/>
    <x v="1"/>
    <n v="8"/>
    <d v="2024-06-11T00:00:00"/>
    <n v="252"/>
    <x v="1"/>
    <n v="5"/>
    <d v="2025-04-20T00:00:00"/>
    <x v="0"/>
    <x v="4"/>
    <x v="2"/>
    <n v="48"/>
    <n v="0"/>
    <x v="2"/>
  </r>
  <r>
    <s v="C4969"/>
    <x v="0"/>
    <x v="2"/>
    <x v="1"/>
    <d v="2025-03-16T00:00:00"/>
    <s v="O8969"/>
    <d v="2025-02-23T00:00:00"/>
    <x v="4"/>
    <x v="3"/>
    <x v="1"/>
    <n v="2"/>
    <n v="118.6"/>
    <n v="237.2"/>
    <x v="1"/>
    <n v="2"/>
    <d v="2024-09-26T00:00:00"/>
    <n v="124"/>
    <x v="1"/>
    <n v="1"/>
    <d v="2025-09-01T00:00:00"/>
    <x v="0"/>
    <x v="4"/>
    <x v="2"/>
    <n v="-171"/>
    <n v="0"/>
    <x v="2"/>
  </r>
  <r>
    <s v="C5724"/>
    <x v="0"/>
    <x v="2"/>
    <x v="3"/>
    <d v="2025-02-05T00:00:00"/>
    <s v="O9724"/>
    <d v="2025-02-24T00:00:00"/>
    <x v="2"/>
    <x v="4"/>
    <x v="2"/>
    <n v="5"/>
    <n v="144.31400000000002"/>
    <n v="721.57"/>
    <x v="1"/>
    <n v="50"/>
    <d v="2024-10-31T00:00:00"/>
    <n v="329"/>
    <x v="1"/>
    <n v="4"/>
    <d v="2025-11-01T00:00:00"/>
    <x v="0"/>
    <x v="5"/>
    <x v="2"/>
    <n v="-97"/>
    <n v="0"/>
    <x v="2"/>
  </r>
  <r>
    <s v="C1233"/>
    <x v="0"/>
    <x v="2"/>
    <x v="0"/>
    <d v="2023-09-29T00:00:00"/>
    <s v="O5233"/>
    <d v="2025-02-24T00:00:00"/>
    <x v="0"/>
    <x v="1"/>
    <x v="4"/>
    <n v="2"/>
    <n v="730.86"/>
    <n v="1461.72"/>
    <x v="1"/>
    <n v="29"/>
    <d v="2024-10-25T00:00:00"/>
    <n v="343"/>
    <x v="1"/>
    <n v="5"/>
    <d v="2025-01-21T00:00:00"/>
    <x v="1"/>
    <x v="5"/>
    <x v="2"/>
    <n v="392"/>
    <n v="0"/>
    <x v="2"/>
  </r>
  <r>
    <s v="C5579"/>
    <x v="1"/>
    <x v="1"/>
    <x v="3"/>
    <d v="2023-10-28T00:00:00"/>
    <s v="O9579"/>
    <d v="2025-02-24T00:00:00"/>
    <x v="3"/>
    <x v="0"/>
    <x v="1"/>
    <n v="3"/>
    <n v="107.52"/>
    <n v="322.56"/>
    <x v="0"/>
    <n v="2"/>
    <d v="2025-05-02T00:00:00"/>
    <n v="227"/>
    <x v="0"/>
    <n v="4"/>
    <d v="2024-09-19T00:00:00"/>
    <x v="0"/>
    <x v="5"/>
    <x v="2"/>
    <n v="552"/>
    <n v="1"/>
    <x v="2"/>
  </r>
  <r>
    <s v="C3609"/>
    <x v="2"/>
    <x v="1"/>
    <x v="1"/>
    <d v="2023-12-12T00:00:00"/>
    <s v="O7609"/>
    <d v="2025-02-24T00:00:00"/>
    <x v="2"/>
    <x v="4"/>
    <x v="1"/>
    <n v="3"/>
    <n v="410.37333333333328"/>
    <n v="1231.1199999999999"/>
    <x v="2"/>
    <n v="45"/>
    <d v="2025-05-14T00:00:00"/>
    <n v="54"/>
    <x v="1"/>
    <n v="4"/>
    <d v="2025-07-30T00:00:00"/>
    <x v="0"/>
    <x v="5"/>
    <x v="2"/>
    <n v="519"/>
    <n v="0"/>
    <x v="2"/>
  </r>
  <r>
    <s v="C4695"/>
    <x v="1"/>
    <x v="2"/>
    <x v="2"/>
    <d v="2024-06-20T00:00:00"/>
    <s v="O8695"/>
    <d v="2025-02-24T00:00:00"/>
    <x v="2"/>
    <x v="1"/>
    <x v="1"/>
    <n v="5"/>
    <n v="210.58"/>
    <n v="1052.9000000000001"/>
    <x v="1"/>
    <n v="49"/>
    <d v="2025-07-16T00:00:00"/>
    <n v="495"/>
    <x v="0"/>
    <n v="2"/>
    <d v="2024-09-13T00:00:00"/>
    <x v="1"/>
    <x v="5"/>
    <x v="2"/>
    <n v="391"/>
    <n v="1"/>
    <x v="2"/>
  </r>
  <r>
    <s v="C3442"/>
    <x v="0"/>
    <x v="1"/>
    <x v="1"/>
    <d v="2024-09-02T00:00:00"/>
    <s v="O7442"/>
    <d v="2025-02-24T00:00:00"/>
    <x v="2"/>
    <x v="3"/>
    <x v="0"/>
    <n v="5"/>
    <n v="83.89"/>
    <n v="419.45"/>
    <x v="1"/>
    <n v="15"/>
    <d v="2024-10-16T00:00:00"/>
    <n v="177"/>
    <x v="0"/>
    <n v="1"/>
    <d v="2025-06-30T00:00:00"/>
    <x v="2"/>
    <x v="5"/>
    <x v="2"/>
    <n v="44"/>
    <n v="1"/>
    <x v="2"/>
  </r>
  <r>
    <s v="C6196"/>
    <x v="1"/>
    <x v="2"/>
    <x v="0"/>
    <d v="2023-08-26T00:00:00"/>
    <s v="O10196"/>
    <d v="2025-02-25T00:00:00"/>
    <x v="0"/>
    <x v="1"/>
    <x v="0"/>
    <n v="4"/>
    <n v="34.32"/>
    <n v="137.28"/>
    <x v="1"/>
    <n v="25"/>
    <d v="2025-01-24T00:00:00"/>
    <n v="28"/>
    <x v="0"/>
    <n v="1"/>
    <d v="2025-11-05T00:00:00"/>
    <x v="2"/>
    <x v="6"/>
    <x v="2"/>
    <n v="517"/>
    <n v="1"/>
    <x v="2"/>
  </r>
  <r>
    <s v="C2492"/>
    <x v="2"/>
    <x v="1"/>
    <x v="2"/>
    <d v="2025-04-13T00:00:00"/>
    <s v="O6492"/>
    <d v="2025-02-25T00:00:00"/>
    <x v="3"/>
    <x v="0"/>
    <x v="4"/>
    <n v="2"/>
    <n v="464.685"/>
    <n v="929.37"/>
    <x v="0"/>
    <n v="39"/>
    <d v="2024-08-22T00:00:00"/>
    <n v="109"/>
    <x v="1"/>
    <n v="4"/>
    <d v="2024-10-22T00:00:00"/>
    <x v="1"/>
    <x v="6"/>
    <x v="2"/>
    <n v="-234"/>
    <n v="0"/>
    <x v="2"/>
  </r>
  <r>
    <s v="C3388"/>
    <x v="0"/>
    <x v="0"/>
    <x v="2"/>
    <d v="2024-01-12T00:00:00"/>
    <s v="O7388"/>
    <d v="2025-02-25T00:00:00"/>
    <x v="0"/>
    <x v="4"/>
    <x v="2"/>
    <n v="1"/>
    <n v="632.57000000000005"/>
    <n v="632.57000000000005"/>
    <x v="0"/>
    <n v="31"/>
    <d v="2025-08-16T00:00:00"/>
    <n v="432"/>
    <x v="1"/>
    <n v="5"/>
    <d v="2025-07-04T00:00:00"/>
    <x v="0"/>
    <x v="6"/>
    <x v="2"/>
    <n v="582"/>
    <n v="0"/>
    <x v="2"/>
  </r>
  <r>
    <s v="C5035"/>
    <x v="2"/>
    <x v="2"/>
    <x v="2"/>
    <d v="2025-08-06T00:00:00"/>
    <s v="O9035"/>
    <d v="2025-02-25T00:00:00"/>
    <x v="4"/>
    <x v="1"/>
    <x v="4"/>
    <n v="4"/>
    <n v="278.33249999999998"/>
    <n v="1113.33"/>
    <x v="0"/>
    <n v="43"/>
    <d v="2025-10-01T00:00:00"/>
    <n v="486"/>
    <x v="0"/>
    <n v="2"/>
    <d v="2024-11-17T00:00:00"/>
    <x v="0"/>
    <x v="6"/>
    <x v="2"/>
    <n v="56"/>
    <n v="1"/>
    <x v="2"/>
  </r>
  <r>
    <s v="C1917"/>
    <x v="2"/>
    <x v="2"/>
    <x v="3"/>
    <d v="2023-09-18T00:00:00"/>
    <s v="O5917"/>
    <d v="2025-02-25T00:00:00"/>
    <x v="1"/>
    <x v="3"/>
    <x v="2"/>
    <n v="5"/>
    <n v="213.52199999999999"/>
    <n v="1067.6099999999999"/>
    <x v="1"/>
    <n v="34"/>
    <d v="2024-09-19T00:00:00"/>
    <n v="388"/>
    <x v="0"/>
    <n v="3"/>
    <d v="2025-08-06T00:00:00"/>
    <x v="2"/>
    <x v="6"/>
    <x v="2"/>
    <n v="367"/>
    <n v="1"/>
    <x v="2"/>
  </r>
  <r>
    <s v="C1128"/>
    <x v="0"/>
    <x v="0"/>
    <x v="4"/>
    <d v="2024-02-13T00:00:00"/>
    <s v="O5128"/>
    <d v="2025-02-25T00:00:00"/>
    <x v="3"/>
    <x v="1"/>
    <x v="1"/>
    <n v="4"/>
    <n v="323.5675"/>
    <n v="1294.27"/>
    <x v="2"/>
    <n v="7"/>
    <d v="2025-06-26T00:00:00"/>
    <n v="494"/>
    <x v="1"/>
    <n v="4"/>
    <d v="2025-05-15T00:00:00"/>
    <x v="2"/>
    <x v="6"/>
    <x v="2"/>
    <n v="499"/>
    <n v="0"/>
    <x v="2"/>
  </r>
  <r>
    <s v="C4751"/>
    <x v="2"/>
    <x v="2"/>
    <x v="0"/>
    <d v="2023-11-13T00:00:00"/>
    <s v="O8751"/>
    <d v="2025-02-25T00:00:00"/>
    <x v="1"/>
    <x v="1"/>
    <x v="4"/>
    <n v="4"/>
    <n v="344.94499999999999"/>
    <n v="1379.78"/>
    <x v="1"/>
    <n v="30"/>
    <d v="2025-04-03T00:00:00"/>
    <n v="354"/>
    <x v="1"/>
    <n v="1"/>
    <d v="2025-04-29T00:00:00"/>
    <x v="1"/>
    <x v="6"/>
    <x v="2"/>
    <n v="507"/>
    <n v="0"/>
    <x v="2"/>
  </r>
  <r>
    <s v="C2261"/>
    <x v="2"/>
    <x v="2"/>
    <x v="2"/>
    <d v="2025-09-03T00:00:00"/>
    <s v="O6261"/>
    <d v="2025-02-25T00:00:00"/>
    <x v="0"/>
    <x v="2"/>
    <x v="4"/>
    <n v="2"/>
    <n v="342.76499999999999"/>
    <n v="685.53"/>
    <x v="0"/>
    <n v="26"/>
    <d v="2025-04-26T00:00:00"/>
    <n v="411"/>
    <x v="1"/>
    <n v="2"/>
    <d v="2024-09-20T00:00:00"/>
    <x v="2"/>
    <x v="6"/>
    <x v="2"/>
    <n v="-130"/>
    <n v="0"/>
    <x v="2"/>
  </r>
  <r>
    <s v="C3387"/>
    <x v="2"/>
    <x v="2"/>
    <x v="2"/>
    <d v="2023-08-25T00:00:00"/>
    <s v="O7387"/>
    <d v="2025-02-26T00:00:00"/>
    <x v="4"/>
    <x v="4"/>
    <x v="1"/>
    <n v="4"/>
    <n v="282.07499999999999"/>
    <n v="1128.3"/>
    <x v="2"/>
    <n v="17"/>
    <d v="2025-03-24T00:00:00"/>
    <n v="28"/>
    <x v="0"/>
    <n v="3"/>
    <d v="2024-11-12T00:00:00"/>
    <x v="0"/>
    <x v="0"/>
    <x v="2"/>
    <n v="577"/>
    <n v="1"/>
    <x v="2"/>
  </r>
  <r>
    <s v="C1511"/>
    <x v="1"/>
    <x v="0"/>
    <x v="2"/>
    <d v="2024-07-28T00:00:00"/>
    <s v="O5511"/>
    <d v="2025-02-26T00:00:00"/>
    <x v="0"/>
    <x v="1"/>
    <x v="0"/>
    <n v="4"/>
    <n v="235.60499999999999"/>
    <n v="942.42"/>
    <x v="1"/>
    <n v="41"/>
    <d v="2024-10-25T00:00:00"/>
    <n v="255"/>
    <x v="1"/>
    <n v="3"/>
    <d v="2025-06-25T00:00:00"/>
    <x v="0"/>
    <x v="0"/>
    <x v="2"/>
    <n v="89"/>
    <n v="0"/>
    <x v="2"/>
  </r>
  <r>
    <s v="C5218"/>
    <x v="1"/>
    <x v="2"/>
    <x v="4"/>
    <d v="2024-11-16T00:00:00"/>
    <s v="O9218"/>
    <d v="2025-02-26T00:00:00"/>
    <x v="4"/>
    <x v="4"/>
    <x v="2"/>
    <n v="2"/>
    <n v="445.32499999999999"/>
    <n v="890.65"/>
    <x v="0"/>
    <n v="10"/>
    <d v="2024-08-10T00:00:00"/>
    <n v="135"/>
    <x v="1"/>
    <n v="2"/>
    <d v="2025-01-25T00:00:00"/>
    <x v="0"/>
    <x v="0"/>
    <x v="2"/>
    <n v="-98"/>
    <n v="0"/>
    <x v="2"/>
  </r>
  <r>
    <s v="C6158"/>
    <x v="2"/>
    <x v="1"/>
    <x v="2"/>
    <d v="2024-12-03T00:00:00"/>
    <s v="O10158"/>
    <d v="2025-02-26T00:00:00"/>
    <x v="4"/>
    <x v="2"/>
    <x v="1"/>
    <n v="3"/>
    <n v="105.12333333333333"/>
    <n v="315.37"/>
    <x v="0"/>
    <n v="35"/>
    <d v="2024-10-23T00:00:00"/>
    <n v="183"/>
    <x v="0"/>
    <n v="2"/>
    <d v="2024-10-17T00:00:00"/>
    <x v="1"/>
    <x v="0"/>
    <x v="2"/>
    <n v="-41"/>
    <n v="1"/>
    <x v="2"/>
  </r>
  <r>
    <s v="C4867"/>
    <x v="0"/>
    <x v="0"/>
    <x v="1"/>
    <d v="2024-10-10T00:00:00"/>
    <s v="O8867"/>
    <d v="2025-02-26T00:00:00"/>
    <x v="2"/>
    <x v="4"/>
    <x v="3"/>
    <n v="3"/>
    <n v="182.47666666666666"/>
    <n v="547.42999999999995"/>
    <x v="2"/>
    <n v="42"/>
    <d v="2024-12-25T00:00:00"/>
    <n v="42"/>
    <x v="0"/>
    <n v="5"/>
    <d v="2025-04-15T00:00:00"/>
    <x v="1"/>
    <x v="0"/>
    <x v="2"/>
    <n v="76"/>
    <n v="1"/>
    <x v="2"/>
  </r>
  <r>
    <s v="C3545"/>
    <x v="2"/>
    <x v="0"/>
    <x v="4"/>
    <d v="2024-03-23T00:00:00"/>
    <s v="O7545"/>
    <d v="2025-02-26T00:00:00"/>
    <x v="3"/>
    <x v="3"/>
    <x v="3"/>
    <n v="1"/>
    <n v="1324.07"/>
    <n v="1324.07"/>
    <x v="2"/>
    <n v="6"/>
    <d v="2024-12-18T00:00:00"/>
    <n v="228"/>
    <x v="0"/>
    <n v="1"/>
    <d v="2024-05-11T00:00:00"/>
    <x v="0"/>
    <x v="0"/>
    <x v="2"/>
    <n v="270"/>
    <n v="1"/>
    <x v="2"/>
  </r>
  <r>
    <s v="C6562"/>
    <x v="1"/>
    <x v="2"/>
    <x v="0"/>
    <d v="2024-10-01T00:00:00"/>
    <s v="O10562"/>
    <d v="2025-02-26T00:00:00"/>
    <x v="2"/>
    <x v="1"/>
    <x v="1"/>
    <n v="5"/>
    <n v="109.71"/>
    <n v="548.54999999999995"/>
    <x v="0"/>
    <n v="40"/>
    <d v="2025-01-25T00:00:00"/>
    <n v="347"/>
    <x v="0"/>
    <n v="1"/>
    <d v="2025-12-02T00:00:00"/>
    <x v="1"/>
    <x v="0"/>
    <x v="2"/>
    <n v="116"/>
    <n v="1"/>
    <x v="2"/>
  </r>
  <r>
    <s v="C3483"/>
    <x v="2"/>
    <x v="1"/>
    <x v="3"/>
    <d v="2024-06-07T00:00:00"/>
    <s v="O7483"/>
    <d v="2025-02-26T00:00:00"/>
    <x v="3"/>
    <x v="2"/>
    <x v="0"/>
    <n v="5"/>
    <n v="297.65199999999999"/>
    <n v="1488.26"/>
    <x v="0"/>
    <n v="31"/>
    <d v="2025-05-04T00:00:00"/>
    <n v="280"/>
    <x v="1"/>
    <n v="2"/>
    <d v="2024-09-20T00:00:00"/>
    <x v="1"/>
    <x v="0"/>
    <x v="2"/>
    <n v="331"/>
    <n v="0"/>
    <x v="2"/>
  </r>
  <r>
    <s v="C2389"/>
    <x v="0"/>
    <x v="2"/>
    <x v="1"/>
    <d v="2025-08-19T00:00:00"/>
    <s v="O6389"/>
    <d v="2025-02-26T00:00:00"/>
    <x v="1"/>
    <x v="1"/>
    <x v="3"/>
    <n v="2"/>
    <n v="453.68"/>
    <n v="907.36"/>
    <x v="0"/>
    <n v="50"/>
    <d v="2025-03-27T00:00:00"/>
    <n v="79"/>
    <x v="1"/>
    <n v="5"/>
    <d v="2025-06-28T00:00:00"/>
    <x v="1"/>
    <x v="0"/>
    <x v="2"/>
    <n v="-145"/>
    <n v="0"/>
    <x v="2"/>
  </r>
  <r>
    <s v="C4616"/>
    <x v="2"/>
    <x v="2"/>
    <x v="0"/>
    <d v="2025-05-25T00:00:00"/>
    <s v="O8616"/>
    <d v="2025-02-26T00:00:00"/>
    <x v="4"/>
    <x v="1"/>
    <x v="2"/>
    <n v="5"/>
    <n v="90.361999999999995"/>
    <n v="451.81"/>
    <x v="0"/>
    <n v="26"/>
    <d v="2024-10-28T00:00:00"/>
    <n v="107"/>
    <x v="1"/>
    <n v="4"/>
    <d v="2025-10-03T00:00:00"/>
    <x v="1"/>
    <x v="0"/>
    <x v="2"/>
    <n v="-209"/>
    <n v="0"/>
    <x v="2"/>
  </r>
  <r>
    <s v="C5765"/>
    <x v="1"/>
    <x v="0"/>
    <x v="4"/>
    <d v="2023-09-09T00:00:00"/>
    <s v="O9765"/>
    <d v="2025-02-26T00:00:00"/>
    <x v="1"/>
    <x v="1"/>
    <x v="4"/>
    <n v="3"/>
    <n v="237.57666666666668"/>
    <n v="712.73"/>
    <x v="1"/>
    <n v="34"/>
    <d v="2025-03-02T00:00:00"/>
    <n v="450"/>
    <x v="0"/>
    <n v="2"/>
    <d v="2025-02-01T00:00:00"/>
    <x v="2"/>
    <x v="0"/>
    <x v="2"/>
    <n v="540"/>
    <n v="1"/>
    <x v="2"/>
  </r>
  <r>
    <s v="C3845"/>
    <x v="0"/>
    <x v="0"/>
    <x v="3"/>
    <d v="2024-05-23T00:00:00"/>
    <s v="O7845"/>
    <d v="2025-02-26T00:00:00"/>
    <x v="3"/>
    <x v="2"/>
    <x v="4"/>
    <n v="1"/>
    <n v="1238.5999999999999"/>
    <n v="1238.5999999999999"/>
    <x v="1"/>
    <n v="16"/>
    <d v="2024-03-12T00:00:00"/>
    <n v="112"/>
    <x v="0"/>
    <n v="2"/>
    <d v="2024-07-11T00:00:00"/>
    <x v="2"/>
    <x v="0"/>
    <x v="2"/>
    <n v="-72"/>
    <n v="1"/>
    <x v="2"/>
  </r>
  <r>
    <s v="C4898"/>
    <x v="0"/>
    <x v="1"/>
    <x v="4"/>
    <d v="2024-02-04T00:00:00"/>
    <s v="O8898"/>
    <d v="2025-02-27T00:00:00"/>
    <x v="0"/>
    <x v="2"/>
    <x v="2"/>
    <n v="3"/>
    <n v="419.83"/>
    <n v="1259.49"/>
    <x v="2"/>
    <n v="42"/>
    <d v="2025-07-06T00:00:00"/>
    <n v="15"/>
    <x v="0"/>
    <n v="4"/>
    <d v="2025-09-07T00:00:00"/>
    <x v="0"/>
    <x v="1"/>
    <x v="2"/>
    <n v="518"/>
    <n v="1"/>
    <x v="2"/>
  </r>
  <r>
    <s v="C4411"/>
    <x v="0"/>
    <x v="1"/>
    <x v="1"/>
    <d v="2025-05-18T00:00:00"/>
    <s v="O8411"/>
    <d v="2025-02-27T00:00:00"/>
    <x v="1"/>
    <x v="0"/>
    <x v="3"/>
    <n v="3"/>
    <n v="132.08333333333334"/>
    <n v="396.25"/>
    <x v="1"/>
    <n v="41"/>
    <d v="2025-07-25T00:00:00"/>
    <n v="457"/>
    <x v="1"/>
    <n v="5"/>
    <d v="2025-08-07T00:00:00"/>
    <x v="0"/>
    <x v="1"/>
    <x v="2"/>
    <n v="68"/>
    <n v="0"/>
    <x v="2"/>
  </r>
  <r>
    <s v="C4755"/>
    <x v="0"/>
    <x v="1"/>
    <x v="0"/>
    <d v="2023-12-26T00:00:00"/>
    <s v="O8755"/>
    <d v="2025-02-27T00:00:00"/>
    <x v="3"/>
    <x v="2"/>
    <x v="2"/>
    <n v="1"/>
    <n v="1422.04"/>
    <n v="1422.04"/>
    <x v="0"/>
    <n v="7"/>
    <d v="2025-06-22T00:00:00"/>
    <n v="457"/>
    <x v="0"/>
    <n v="3"/>
    <d v="2024-09-25T00:00:00"/>
    <x v="0"/>
    <x v="1"/>
    <x v="2"/>
    <n v="544"/>
    <n v="1"/>
    <x v="2"/>
  </r>
  <r>
    <s v="C3129"/>
    <x v="0"/>
    <x v="1"/>
    <x v="1"/>
    <d v="2023-01-10T00:00:00"/>
    <s v="O7129"/>
    <d v="2025-02-27T00:00:00"/>
    <x v="1"/>
    <x v="3"/>
    <x v="1"/>
    <n v="4"/>
    <n v="356.565"/>
    <n v="1426.26"/>
    <x v="0"/>
    <n v="3"/>
    <d v="2025-07-23T00:00:00"/>
    <n v="112"/>
    <x v="0"/>
    <n v="3"/>
    <d v="2025-07-18T00:00:00"/>
    <x v="1"/>
    <x v="1"/>
    <x v="2"/>
    <n v="925"/>
    <n v="1"/>
    <x v="2"/>
  </r>
  <r>
    <s v="C6643"/>
    <x v="1"/>
    <x v="1"/>
    <x v="1"/>
    <d v="2024-12-06T00:00:00"/>
    <s v="O10643"/>
    <d v="2025-02-27T00:00:00"/>
    <x v="0"/>
    <x v="2"/>
    <x v="2"/>
    <n v="4"/>
    <n v="119.62"/>
    <n v="478.48"/>
    <x v="0"/>
    <n v="25"/>
    <d v="2024-12-18T00:00:00"/>
    <n v="385"/>
    <x v="0"/>
    <n v="4"/>
    <d v="2025-11-01T00:00:00"/>
    <x v="2"/>
    <x v="1"/>
    <x v="2"/>
    <n v="12"/>
    <n v="1"/>
    <x v="2"/>
  </r>
  <r>
    <s v="C2548"/>
    <x v="0"/>
    <x v="0"/>
    <x v="2"/>
    <d v="2025-08-20T00:00:00"/>
    <s v="O6548"/>
    <d v="2025-02-28T00:00:00"/>
    <x v="3"/>
    <x v="1"/>
    <x v="3"/>
    <n v="3"/>
    <n v="257.96333333333331"/>
    <n v="773.89"/>
    <x v="1"/>
    <n v="42"/>
    <d v="2025-12-03T00:00:00"/>
    <n v="58"/>
    <x v="0"/>
    <n v="5"/>
    <d v="2025-05-21T00:00:00"/>
    <x v="2"/>
    <x v="2"/>
    <x v="2"/>
    <n v="105"/>
    <n v="1"/>
    <x v="2"/>
  </r>
  <r>
    <s v="C4979"/>
    <x v="0"/>
    <x v="2"/>
    <x v="4"/>
    <d v="2025-10-08T00:00:00"/>
    <s v="O8979"/>
    <d v="2025-02-28T00:00:00"/>
    <x v="4"/>
    <x v="1"/>
    <x v="4"/>
    <n v="2"/>
    <n v="159.66"/>
    <n v="319.32"/>
    <x v="0"/>
    <n v="45"/>
    <d v="2025-03-21T00:00:00"/>
    <n v="398"/>
    <x v="1"/>
    <n v="3"/>
    <d v="2025-12-07T00:00:00"/>
    <x v="0"/>
    <x v="2"/>
    <x v="2"/>
    <n v="-201"/>
    <n v="0"/>
    <x v="2"/>
  </r>
  <r>
    <s v="C2973"/>
    <x v="1"/>
    <x v="0"/>
    <x v="1"/>
    <d v="2025-09-08T00:00:00"/>
    <s v="O6973"/>
    <d v="2025-02-28T00:00:00"/>
    <x v="3"/>
    <x v="1"/>
    <x v="3"/>
    <n v="5"/>
    <n v="138.416"/>
    <n v="692.08"/>
    <x v="2"/>
    <n v="42"/>
    <d v="2025-08-06T00:00:00"/>
    <n v="61"/>
    <x v="1"/>
    <n v="5"/>
    <d v="2024-11-24T00:00:00"/>
    <x v="2"/>
    <x v="2"/>
    <x v="2"/>
    <n v="-33"/>
    <n v="0"/>
    <x v="2"/>
  </r>
  <r>
    <s v="C1238"/>
    <x v="0"/>
    <x v="2"/>
    <x v="0"/>
    <d v="2025-06-26T00:00:00"/>
    <s v="O5238"/>
    <d v="2025-02-28T00:00:00"/>
    <x v="2"/>
    <x v="1"/>
    <x v="1"/>
    <n v="2"/>
    <n v="365.10500000000002"/>
    <n v="730.21"/>
    <x v="2"/>
    <n v="28"/>
    <d v="2025-02-02T00:00:00"/>
    <n v="230"/>
    <x v="0"/>
    <n v="5"/>
    <d v="2025-12-03T00:00:00"/>
    <x v="0"/>
    <x v="2"/>
    <x v="2"/>
    <n v="-144"/>
    <n v="1"/>
    <x v="2"/>
  </r>
  <r>
    <s v="C5607"/>
    <x v="0"/>
    <x v="0"/>
    <x v="3"/>
    <d v="2025-08-15T00:00:00"/>
    <s v="O9607"/>
    <d v="2025-02-28T00:00:00"/>
    <x v="2"/>
    <x v="0"/>
    <x v="1"/>
    <n v="1"/>
    <n v="580.66999999999996"/>
    <n v="580.66999999999996"/>
    <x v="2"/>
    <n v="11"/>
    <d v="2025-07-06T00:00:00"/>
    <n v="295"/>
    <x v="0"/>
    <n v="3"/>
    <d v="2024-06-12T00:00:00"/>
    <x v="2"/>
    <x v="2"/>
    <x v="2"/>
    <n v="-40"/>
    <n v="1"/>
    <x v="2"/>
  </r>
  <r>
    <s v="C6280"/>
    <x v="0"/>
    <x v="1"/>
    <x v="1"/>
    <d v="2024-10-12T00:00:00"/>
    <s v="O10280"/>
    <d v="2025-02-28T00:00:00"/>
    <x v="4"/>
    <x v="1"/>
    <x v="2"/>
    <n v="4"/>
    <n v="273.34500000000003"/>
    <n v="1093.3800000000001"/>
    <x v="1"/>
    <n v="10"/>
    <d v="2025-06-05T00:00:00"/>
    <n v="60"/>
    <x v="0"/>
    <n v="4"/>
    <d v="2024-09-29T00:00:00"/>
    <x v="1"/>
    <x v="2"/>
    <x v="2"/>
    <n v="236"/>
    <n v="1"/>
    <x v="2"/>
  </r>
  <r>
    <s v="C6025"/>
    <x v="2"/>
    <x v="0"/>
    <x v="3"/>
    <d v="2025-01-25T00:00:00"/>
    <s v="O10025"/>
    <d v="2025-02-28T00:00:00"/>
    <x v="1"/>
    <x v="1"/>
    <x v="4"/>
    <n v="2"/>
    <n v="238.47499999999999"/>
    <n v="476.95"/>
    <x v="0"/>
    <n v="5"/>
    <d v="2025-05-06T00:00:00"/>
    <n v="263"/>
    <x v="0"/>
    <n v="1"/>
    <d v="2024-10-31T00:00:00"/>
    <x v="0"/>
    <x v="2"/>
    <x v="2"/>
    <n v="101"/>
    <n v="1"/>
    <x v="2"/>
  </r>
  <r>
    <s v="C1997"/>
    <x v="0"/>
    <x v="1"/>
    <x v="2"/>
    <d v="2024-10-24T00:00:00"/>
    <s v="O5997"/>
    <d v="2025-02-28T00:00:00"/>
    <x v="3"/>
    <x v="4"/>
    <x v="3"/>
    <n v="1"/>
    <n v="615.72"/>
    <n v="615.72"/>
    <x v="2"/>
    <n v="10"/>
    <d v="2025-04-02T00:00:00"/>
    <n v="196"/>
    <x v="1"/>
    <n v="5"/>
    <d v="2025-08-04T00:00:00"/>
    <x v="1"/>
    <x v="2"/>
    <x v="2"/>
    <n v="160"/>
    <n v="0"/>
    <x v="2"/>
  </r>
  <r>
    <s v="C1935"/>
    <x v="0"/>
    <x v="0"/>
    <x v="3"/>
    <d v="2024-02-17T00:00:00"/>
    <s v="O5935"/>
    <d v="2025-02-28T00:00:00"/>
    <x v="4"/>
    <x v="1"/>
    <x v="1"/>
    <n v="2"/>
    <n v="337.02499999999998"/>
    <n v="674.05"/>
    <x v="1"/>
    <n v="6"/>
    <d v="2024-03-12T00:00:00"/>
    <n v="500"/>
    <x v="0"/>
    <n v="4"/>
    <d v="2025-08-07T00:00:00"/>
    <x v="1"/>
    <x v="2"/>
    <x v="2"/>
    <n v="24"/>
    <n v="1"/>
    <x v="2"/>
  </r>
  <r>
    <s v="C6732"/>
    <x v="2"/>
    <x v="2"/>
    <x v="2"/>
    <d v="2025-08-08T00:00:00"/>
    <s v="O10732"/>
    <d v="2025-02-28T00:00:00"/>
    <x v="4"/>
    <x v="3"/>
    <x v="3"/>
    <n v="3"/>
    <n v="483.13333333333338"/>
    <n v="1449.4"/>
    <x v="2"/>
    <n v="15"/>
    <d v="2025-01-22T00:00:00"/>
    <n v="213"/>
    <x v="1"/>
    <n v="1"/>
    <d v="2025-04-19T00:00:00"/>
    <x v="0"/>
    <x v="2"/>
    <x v="2"/>
    <n v="-198"/>
    <n v="0"/>
    <x v="2"/>
  </r>
  <r>
    <s v="C2901"/>
    <x v="0"/>
    <x v="0"/>
    <x v="4"/>
    <d v="2024-02-21T00:00:00"/>
    <s v="O6901"/>
    <d v="2025-01-03T00:00:00"/>
    <x v="1"/>
    <x v="1"/>
    <x v="0"/>
    <n v="4"/>
    <n v="351.77499999999998"/>
    <n v="1407.1"/>
    <x v="1"/>
    <n v="26"/>
    <d v="2025-08-17T00:00:00"/>
    <n v="412"/>
    <x v="1"/>
    <n v="3"/>
    <d v="2025-06-22T00:00:00"/>
    <x v="2"/>
    <x v="2"/>
    <x v="1"/>
    <n v="543"/>
    <n v="0"/>
    <x v="2"/>
  </r>
  <r>
    <s v="C1316"/>
    <x v="1"/>
    <x v="0"/>
    <x v="3"/>
    <d v="2025-02-26T00:00:00"/>
    <s v="O5316"/>
    <d v="2025-01-03T00:00:00"/>
    <x v="0"/>
    <x v="1"/>
    <x v="1"/>
    <n v="1"/>
    <n v="589.22"/>
    <n v="589.22"/>
    <x v="0"/>
    <n v="29"/>
    <d v="2025-02-27T00:00:00"/>
    <n v="299"/>
    <x v="1"/>
    <n v="3"/>
    <d v="2025-06-21T00:00:00"/>
    <x v="1"/>
    <x v="2"/>
    <x v="1"/>
    <n v="1"/>
    <n v="0"/>
    <x v="2"/>
  </r>
  <r>
    <s v="C1354"/>
    <x v="0"/>
    <x v="2"/>
    <x v="0"/>
    <d v="2023-09-12T00:00:00"/>
    <s v="O5354"/>
    <d v="2025-01-03T00:00:00"/>
    <x v="3"/>
    <x v="2"/>
    <x v="1"/>
    <n v="5"/>
    <n v="78.816000000000003"/>
    <n v="394.08"/>
    <x v="0"/>
    <n v="16"/>
    <d v="2025-11-03T00:00:00"/>
    <n v="270"/>
    <x v="0"/>
    <n v="1"/>
    <d v="2024-09-27T00:00:00"/>
    <x v="2"/>
    <x v="2"/>
    <x v="1"/>
    <n v="783"/>
    <n v="1"/>
    <x v="2"/>
  </r>
  <r>
    <s v="C6296"/>
    <x v="0"/>
    <x v="2"/>
    <x v="1"/>
    <d v="2024-05-20T00:00:00"/>
    <s v="O10296"/>
    <d v="2025-01-03T00:00:00"/>
    <x v="4"/>
    <x v="4"/>
    <x v="2"/>
    <n v="2"/>
    <n v="536.54499999999996"/>
    <n v="1073.0899999999999"/>
    <x v="2"/>
    <n v="8"/>
    <d v="2025-07-14T00:00:00"/>
    <n v="13"/>
    <x v="0"/>
    <n v="2"/>
    <d v="2024-08-12T00:00:00"/>
    <x v="0"/>
    <x v="2"/>
    <x v="1"/>
    <n v="420"/>
    <n v="1"/>
    <x v="2"/>
  </r>
  <r>
    <s v="C4082"/>
    <x v="0"/>
    <x v="2"/>
    <x v="1"/>
    <d v="2025-05-17T00:00:00"/>
    <s v="O8082"/>
    <d v="2025-01-03T00:00:00"/>
    <x v="4"/>
    <x v="2"/>
    <x v="2"/>
    <n v="4"/>
    <n v="262.24"/>
    <n v="1048.96"/>
    <x v="1"/>
    <n v="28"/>
    <d v="2025-06-23T00:00:00"/>
    <n v="59"/>
    <x v="0"/>
    <n v="3"/>
    <d v="2025-01-26T00:00:00"/>
    <x v="2"/>
    <x v="2"/>
    <x v="1"/>
    <n v="37"/>
    <n v="1"/>
    <x v="2"/>
  </r>
  <r>
    <s v="C4176"/>
    <x v="2"/>
    <x v="2"/>
    <x v="1"/>
    <d v="2024-01-03T00:00:00"/>
    <s v="O8176"/>
    <d v="2025-01-03T00:00:00"/>
    <x v="3"/>
    <x v="2"/>
    <x v="0"/>
    <n v="5"/>
    <n v="74.578000000000003"/>
    <n v="372.89"/>
    <x v="2"/>
    <n v="14"/>
    <d v="2024-09-30T00:00:00"/>
    <n v="186"/>
    <x v="1"/>
    <n v="5"/>
    <d v="2025-04-29T00:00:00"/>
    <x v="1"/>
    <x v="2"/>
    <x v="1"/>
    <n v="271"/>
    <n v="0"/>
    <x v="2"/>
  </r>
  <r>
    <s v="C5435"/>
    <x v="0"/>
    <x v="1"/>
    <x v="0"/>
    <d v="2024-05-25T00:00:00"/>
    <s v="O9435"/>
    <d v="2025-01-03T00:00:00"/>
    <x v="4"/>
    <x v="4"/>
    <x v="0"/>
    <n v="4"/>
    <n v="48.0075"/>
    <n v="192.03"/>
    <x v="2"/>
    <n v="41"/>
    <d v="2025-08-18T00:00:00"/>
    <n v="267"/>
    <x v="0"/>
    <n v="2"/>
    <d v="2024-08-22T00:00:00"/>
    <x v="2"/>
    <x v="2"/>
    <x v="1"/>
    <n v="450"/>
    <n v="1"/>
    <x v="2"/>
  </r>
  <r>
    <s v="C1395"/>
    <x v="0"/>
    <x v="1"/>
    <x v="1"/>
    <d v="2024-06-07T00:00:00"/>
    <s v="O5395"/>
    <d v="2025-01-03T00:00:00"/>
    <x v="4"/>
    <x v="2"/>
    <x v="2"/>
    <n v="4"/>
    <n v="206.4725"/>
    <n v="825.89"/>
    <x v="0"/>
    <n v="31"/>
    <d v="2025-06-06T00:00:00"/>
    <n v="324"/>
    <x v="1"/>
    <n v="3"/>
    <d v="2024-12-26T00:00:00"/>
    <x v="1"/>
    <x v="2"/>
    <x v="1"/>
    <n v="364"/>
    <n v="0"/>
    <x v="2"/>
  </r>
  <r>
    <s v="C3407"/>
    <x v="0"/>
    <x v="0"/>
    <x v="0"/>
    <d v="2025-02-01T00:00:00"/>
    <s v="O7407"/>
    <d v="2025-02-03T00:00:00"/>
    <x v="2"/>
    <x v="0"/>
    <x v="1"/>
    <n v="1"/>
    <n v="479.38"/>
    <n v="479.38"/>
    <x v="1"/>
    <n v="37"/>
    <d v="2025-06-20T00:00:00"/>
    <n v="56"/>
    <x v="0"/>
    <n v="2"/>
    <d v="2025-12-02T00:00:00"/>
    <x v="2"/>
    <x v="5"/>
    <x v="2"/>
    <n v="139"/>
    <n v="1"/>
    <x v="2"/>
  </r>
  <r>
    <s v="C1584"/>
    <x v="2"/>
    <x v="0"/>
    <x v="4"/>
    <d v="2024-11-28T00:00:00"/>
    <s v="O5584"/>
    <d v="2025-02-03T00:00:00"/>
    <x v="1"/>
    <x v="1"/>
    <x v="2"/>
    <n v="1"/>
    <n v="712.05"/>
    <n v="712.05"/>
    <x v="2"/>
    <n v="16"/>
    <d v="2025-01-13T00:00:00"/>
    <n v="469"/>
    <x v="0"/>
    <n v="4"/>
    <d v="2024-09-25T00:00:00"/>
    <x v="0"/>
    <x v="5"/>
    <x v="2"/>
    <n v="46"/>
    <n v="1"/>
    <x v="2"/>
  </r>
  <r>
    <s v="C4892"/>
    <x v="2"/>
    <x v="2"/>
    <x v="0"/>
    <d v="2024-01-05T00:00:00"/>
    <s v="O8892"/>
    <d v="2025-02-03T00:00:00"/>
    <x v="1"/>
    <x v="4"/>
    <x v="4"/>
    <n v="1"/>
    <n v="746.62"/>
    <n v="746.62"/>
    <x v="2"/>
    <n v="24"/>
    <d v="2025-03-30T00:00:00"/>
    <n v="315"/>
    <x v="0"/>
    <n v="4"/>
    <d v="2025-09-04T00:00:00"/>
    <x v="1"/>
    <x v="5"/>
    <x v="2"/>
    <n v="450"/>
    <n v="1"/>
    <x v="2"/>
  </r>
  <r>
    <s v="C1688"/>
    <x v="1"/>
    <x v="0"/>
    <x v="3"/>
    <d v="2025-05-25T00:00:00"/>
    <s v="O5688"/>
    <d v="2025-02-03T00:00:00"/>
    <x v="3"/>
    <x v="3"/>
    <x v="3"/>
    <n v="1"/>
    <n v="1471.17"/>
    <n v="1471.17"/>
    <x v="0"/>
    <n v="28"/>
    <d v="2024-12-25T00:00:00"/>
    <n v="142"/>
    <x v="1"/>
    <n v="4"/>
    <d v="2025-07-08T00:00:00"/>
    <x v="0"/>
    <x v="5"/>
    <x v="2"/>
    <n v="-151"/>
    <n v="0"/>
    <x v="2"/>
  </r>
  <r>
    <s v="C5068"/>
    <x v="2"/>
    <x v="2"/>
    <x v="2"/>
    <d v="2025-12-01T00:00:00"/>
    <s v="O9068"/>
    <d v="2025-02-03T00:00:00"/>
    <x v="4"/>
    <x v="3"/>
    <x v="2"/>
    <n v="4"/>
    <n v="369.91"/>
    <n v="1479.64"/>
    <x v="1"/>
    <n v="6"/>
    <d v="2025-07-05T00:00:00"/>
    <n v="157"/>
    <x v="0"/>
    <n v="3"/>
    <d v="2025-11-06T00:00:00"/>
    <x v="0"/>
    <x v="5"/>
    <x v="2"/>
    <n v="-149"/>
    <n v="1"/>
    <x v="2"/>
  </r>
  <r>
    <s v="C1315"/>
    <x v="0"/>
    <x v="1"/>
    <x v="4"/>
    <d v="2023-12-25T00:00:00"/>
    <s v="O5315"/>
    <d v="2025-02-03T00:00:00"/>
    <x v="1"/>
    <x v="0"/>
    <x v="3"/>
    <n v="5"/>
    <n v="144.87"/>
    <n v="724.35"/>
    <x v="2"/>
    <n v="35"/>
    <d v="2024-09-29T00:00:00"/>
    <n v="109"/>
    <x v="1"/>
    <n v="1"/>
    <d v="2025-04-28T00:00:00"/>
    <x v="2"/>
    <x v="5"/>
    <x v="2"/>
    <n v="279"/>
    <n v="0"/>
    <x v="2"/>
  </r>
  <r>
    <s v="C4284"/>
    <x v="0"/>
    <x v="1"/>
    <x v="4"/>
    <d v="2024-02-25T00:00:00"/>
    <s v="O8284"/>
    <d v="2025-02-03T00:00:00"/>
    <x v="1"/>
    <x v="3"/>
    <x v="4"/>
    <n v="3"/>
    <n v="234.69000000000003"/>
    <n v="704.07"/>
    <x v="2"/>
    <n v="31"/>
    <d v="2025-09-06T00:00:00"/>
    <n v="451"/>
    <x v="1"/>
    <n v="5"/>
    <d v="2024-03-12T00:00:00"/>
    <x v="1"/>
    <x v="5"/>
    <x v="2"/>
    <n v="559"/>
    <n v="0"/>
    <x v="2"/>
  </r>
  <r>
    <s v="C4177"/>
    <x v="2"/>
    <x v="2"/>
    <x v="2"/>
    <d v="2023-12-28T00:00:00"/>
    <s v="O8177"/>
    <d v="2025-02-03T00:00:00"/>
    <x v="0"/>
    <x v="1"/>
    <x v="0"/>
    <n v="1"/>
    <n v="1186.6099999999999"/>
    <n v="1186.6099999999999"/>
    <x v="1"/>
    <n v="48"/>
    <d v="2025-06-21T00:00:00"/>
    <n v="474"/>
    <x v="0"/>
    <n v="5"/>
    <d v="2025-08-19T00:00:00"/>
    <x v="2"/>
    <x v="5"/>
    <x v="2"/>
    <n v="541"/>
    <n v="1"/>
    <x v="2"/>
  </r>
  <r>
    <s v="C6440"/>
    <x v="0"/>
    <x v="2"/>
    <x v="1"/>
    <d v="2025-04-29T00:00:00"/>
    <s v="O10440"/>
    <d v="2025-02-03T00:00:00"/>
    <x v="2"/>
    <x v="2"/>
    <x v="3"/>
    <n v="4"/>
    <n v="182.33"/>
    <n v="729.32"/>
    <x v="2"/>
    <n v="30"/>
    <d v="2025-03-19T00:00:00"/>
    <n v="218"/>
    <x v="1"/>
    <n v="1"/>
    <d v="2025-06-03T00:00:00"/>
    <x v="2"/>
    <x v="5"/>
    <x v="2"/>
    <n v="-41"/>
    <n v="0"/>
    <x v="2"/>
  </r>
  <r>
    <s v="C4632"/>
    <x v="2"/>
    <x v="0"/>
    <x v="1"/>
    <d v="2024-12-18T00:00:00"/>
    <s v="O8632"/>
    <d v="2025-02-03T00:00:00"/>
    <x v="1"/>
    <x v="4"/>
    <x v="3"/>
    <n v="3"/>
    <n v="462.27"/>
    <n v="1386.81"/>
    <x v="0"/>
    <n v="38"/>
    <d v="2025-07-17T00:00:00"/>
    <n v="174"/>
    <x v="0"/>
    <n v="4"/>
    <d v="2024-01-11T00:00:00"/>
    <x v="0"/>
    <x v="5"/>
    <x v="2"/>
    <n v="211"/>
    <n v="1"/>
    <x v="2"/>
  </r>
  <r>
    <s v="C1515"/>
    <x v="2"/>
    <x v="1"/>
    <x v="2"/>
    <d v="2025-06-15T00:00:00"/>
    <s v="O5515"/>
    <d v="2025-02-03T00:00:00"/>
    <x v="1"/>
    <x v="4"/>
    <x v="2"/>
    <n v="4"/>
    <n v="335.86"/>
    <n v="1343.44"/>
    <x v="0"/>
    <n v="8"/>
    <d v="2024-11-29T00:00:00"/>
    <n v="143"/>
    <x v="0"/>
    <n v="3"/>
    <d v="2024-10-10T00:00:00"/>
    <x v="0"/>
    <x v="5"/>
    <x v="2"/>
    <n v="-198"/>
    <n v="1"/>
    <x v="2"/>
  </r>
  <r>
    <s v="C4362"/>
    <x v="0"/>
    <x v="2"/>
    <x v="1"/>
    <d v="2025-03-23T00:00:00"/>
    <s v="O8362"/>
    <d v="2025-02-03T00:00:00"/>
    <x v="0"/>
    <x v="0"/>
    <x v="0"/>
    <n v="1"/>
    <n v="957.21"/>
    <n v="957.21"/>
    <x v="0"/>
    <n v="14"/>
    <d v="2025-08-20T00:00:00"/>
    <n v="475"/>
    <x v="0"/>
    <n v="1"/>
    <d v="2024-10-14T00:00:00"/>
    <x v="2"/>
    <x v="5"/>
    <x v="2"/>
    <n v="150"/>
    <n v="1"/>
    <x v="2"/>
  </r>
  <r>
    <s v="C1691"/>
    <x v="2"/>
    <x v="1"/>
    <x v="1"/>
    <d v="2024-03-12T00:00:00"/>
    <s v="O5691"/>
    <d v="2025-02-03T00:00:00"/>
    <x v="3"/>
    <x v="1"/>
    <x v="2"/>
    <n v="2"/>
    <n v="748.755"/>
    <n v="1497.51"/>
    <x v="1"/>
    <n v="14"/>
    <d v="2025-07-19T00:00:00"/>
    <n v="20"/>
    <x v="0"/>
    <n v="1"/>
    <d v="2024-09-19T00:00:00"/>
    <x v="1"/>
    <x v="5"/>
    <x v="2"/>
    <n v="494"/>
    <n v="1"/>
    <x v="2"/>
  </r>
  <r>
    <s v="C3314"/>
    <x v="0"/>
    <x v="2"/>
    <x v="1"/>
    <d v="2025-05-01T00:00:00"/>
    <s v="O7314"/>
    <d v="2025-02-03T00:00:00"/>
    <x v="4"/>
    <x v="2"/>
    <x v="2"/>
    <n v="5"/>
    <n v="166.54400000000001"/>
    <n v="832.72"/>
    <x v="1"/>
    <n v="47"/>
    <d v="2025-02-20T00:00:00"/>
    <n v="474"/>
    <x v="1"/>
    <n v="2"/>
    <d v="2025-08-21T00:00:00"/>
    <x v="2"/>
    <x v="5"/>
    <x v="2"/>
    <n v="-70"/>
    <n v="0"/>
    <x v="2"/>
  </r>
  <r>
    <s v="C4491"/>
    <x v="0"/>
    <x v="0"/>
    <x v="2"/>
    <d v="2024-03-20T00:00:00"/>
    <s v="O8491"/>
    <d v="2025-02-03T00:00:00"/>
    <x v="2"/>
    <x v="3"/>
    <x v="1"/>
    <n v="2"/>
    <n v="665.58"/>
    <n v="1331.16"/>
    <x v="2"/>
    <n v="36"/>
    <d v="2025-01-23T00:00:00"/>
    <n v="225"/>
    <x v="1"/>
    <n v="5"/>
    <d v="2025-08-16T00:00:00"/>
    <x v="2"/>
    <x v="5"/>
    <x v="2"/>
    <n v="309"/>
    <n v="0"/>
    <x v="2"/>
  </r>
  <r>
    <s v="C3865"/>
    <x v="2"/>
    <x v="2"/>
    <x v="3"/>
    <d v="2023-10-10T00:00:00"/>
    <s v="O7865"/>
    <d v="2025-02-03T00:00:00"/>
    <x v="3"/>
    <x v="1"/>
    <x v="3"/>
    <n v="3"/>
    <n v="452.83"/>
    <n v="1358.49"/>
    <x v="1"/>
    <n v="18"/>
    <d v="2025-11-06T00:00:00"/>
    <n v="94"/>
    <x v="0"/>
    <n v="4"/>
    <d v="2025-06-22T00:00:00"/>
    <x v="2"/>
    <x v="5"/>
    <x v="2"/>
    <n v="758"/>
    <n v="1"/>
    <x v="2"/>
  </r>
  <r>
    <s v="C2136"/>
    <x v="1"/>
    <x v="1"/>
    <x v="3"/>
    <d v="2025-05-01T00:00:00"/>
    <s v="O6136"/>
    <d v="2025-03-03T00:00:00"/>
    <x v="4"/>
    <x v="2"/>
    <x v="2"/>
    <n v="2"/>
    <n v="301.26499999999999"/>
    <n v="602.53"/>
    <x v="2"/>
    <n v="50"/>
    <d v="2024-03-09T00:00:00"/>
    <n v="323"/>
    <x v="0"/>
    <n v="3"/>
    <d v="2024-10-31T00:00:00"/>
    <x v="2"/>
    <x v="5"/>
    <x v="3"/>
    <n v="-418"/>
    <n v="1"/>
    <x v="2"/>
  </r>
  <r>
    <s v="C2996"/>
    <x v="0"/>
    <x v="2"/>
    <x v="2"/>
    <d v="2025-10-02T00:00:00"/>
    <s v="O6996"/>
    <d v="2025-03-03T00:00:00"/>
    <x v="4"/>
    <x v="2"/>
    <x v="0"/>
    <n v="5"/>
    <n v="106.614"/>
    <n v="533.07000000000005"/>
    <x v="2"/>
    <n v="41"/>
    <d v="2025-03-08T00:00:00"/>
    <n v="283"/>
    <x v="1"/>
    <n v="2"/>
    <d v="2025-12-06T00:00:00"/>
    <x v="1"/>
    <x v="5"/>
    <x v="3"/>
    <n v="-208"/>
    <n v="0"/>
    <x v="2"/>
  </r>
  <r>
    <s v="C5498"/>
    <x v="0"/>
    <x v="0"/>
    <x v="1"/>
    <d v="2024-11-30T00:00:00"/>
    <s v="O9498"/>
    <d v="2025-03-03T00:00:00"/>
    <x v="4"/>
    <x v="1"/>
    <x v="0"/>
    <n v="1"/>
    <n v="1188.1099999999999"/>
    <n v="1188.1099999999999"/>
    <x v="2"/>
    <n v="7"/>
    <d v="2025-09-03T00:00:00"/>
    <n v="254"/>
    <x v="1"/>
    <n v="4"/>
    <d v="2025-04-24T00:00:00"/>
    <x v="1"/>
    <x v="5"/>
    <x v="3"/>
    <n v="277"/>
    <n v="0"/>
    <x v="2"/>
  </r>
  <r>
    <s v="C2563"/>
    <x v="1"/>
    <x v="0"/>
    <x v="2"/>
    <d v="2023-11-26T00:00:00"/>
    <s v="O6563"/>
    <d v="2025-03-03T00:00:00"/>
    <x v="3"/>
    <x v="1"/>
    <x v="0"/>
    <n v="1"/>
    <n v="1135.6600000000001"/>
    <n v="1135.6600000000001"/>
    <x v="1"/>
    <n v="6"/>
    <d v="2024-11-16T00:00:00"/>
    <n v="386"/>
    <x v="0"/>
    <n v="5"/>
    <d v="2024-08-31T00:00:00"/>
    <x v="2"/>
    <x v="5"/>
    <x v="3"/>
    <n v="356"/>
    <n v="1"/>
    <x v="2"/>
  </r>
  <r>
    <s v="C5055"/>
    <x v="0"/>
    <x v="2"/>
    <x v="2"/>
    <d v="2024-03-05T00:00:00"/>
    <s v="O9055"/>
    <d v="2025-03-03T00:00:00"/>
    <x v="4"/>
    <x v="2"/>
    <x v="1"/>
    <n v="3"/>
    <n v="193"/>
    <n v="579"/>
    <x v="2"/>
    <n v="23"/>
    <d v="2024-11-11T00:00:00"/>
    <n v="426"/>
    <x v="1"/>
    <n v="1"/>
    <d v="2024-12-27T00:00:00"/>
    <x v="2"/>
    <x v="5"/>
    <x v="3"/>
    <n v="251"/>
    <n v="0"/>
    <x v="2"/>
  </r>
  <r>
    <s v="C4098"/>
    <x v="0"/>
    <x v="2"/>
    <x v="1"/>
    <d v="2024-07-23T00:00:00"/>
    <s v="O8098"/>
    <d v="2025-03-03T00:00:00"/>
    <x v="4"/>
    <x v="4"/>
    <x v="0"/>
    <n v="4"/>
    <n v="256.78250000000003"/>
    <n v="1027.1300000000001"/>
    <x v="1"/>
    <n v="47"/>
    <d v="2025-05-23T00:00:00"/>
    <n v="360"/>
    <x v="1"/>
    <n v="2"/>
    <d v="2025-02-05T00:00:00"/>
    <x v="0"/>
    <x v="5"/>
    <x v="3"/>
    <n v="304"/>
    <n v="0"/>
    <x v="2"/>
  </r>
  <r>
    <s v="C3065"/>
    <x v="0"/>
    <x v="1"/>
    <x v="0"/>
    <d v="2024-04-27T00:00:00"/>
    <s v="O7065"/>
    <d v="2025-03-03T00:00:00"/>
    <x v="1"/>
    <x v="4"/>
    <x v="4"/>
    <n v="5"/>
    <n v="128.93"/>
    <n v="644.65"/>
    <x v="2"/>
    <n v="49"/>
    <d v="2025-01-29T00:00:00"/>
    <n v="217"/>
    <x v="1"/>
    <n v="1"/>
    <d v="2025-06-20T00:00:00"/>
    <x v="2"/>
    <x v="5"/>
    <x v="3"/>
    <n v="277"/>
    <n v="0"/>
    <x v="2"/>
  </r>
  <r>
    <s v="C6089"/>
    <x v="1"/>
    <x v="2"/>
    <x v="4"/>
    <d v="2024-03-05T00:00:00"/>
    <s v="O10089"/>
    <d v="2025-03-03T00:00:00"/>
    <x v="1"/>
    <x v="2"/>
    <x v="4"/>
    <n v="5"/>
    <n v="275.346"/>
    <n v="1376.73"/>
    <x v="1"/>
    <n v="12"/>
    <d v="2025-06-15T00:00:00"/>
    <n v="377"/>
    <x v="0"/>
    <n v="2"/>
    <d v="2025-03-25T00:00:00"/>
    <x v="2"/>
    <x v="5"/>
    <x v="3"/>
    <n v="467"/>
    <n v="1"/>
    <x v="2"/>
  </r>
  <r>
    <s v="C4065"/>
    <x v="1"/>
    <x v="0"/>
    <x v="4"/>
    <d v="2024-04-22T00:00:00"/>
    <s v="O8065"/>
    <d v="2025-03-03T00:00:00"/>
    <x v="2"/>
    <x v="2"/>
    <x v="3"/>
    <n v="5"/>
    <n v="180.05"/>
    <n v="900.25"/>
    <x v="1"/>
    <n v="23"/>
    <d v="2025-08-01T00:00:00"/>
    <n v="71"/>
    <x v="0"/>
    <n v="3"/>
    <d v="2024-10-15T00:00:00"/>
    <x v="0"/>
    <x v="5"/>
    <x v="3"/>
    <n v="466"/>
    <n v="1"/>
    <x v="2"/>
  </r>
  <r>
    <s v="C1755"/>
    <x v="1"/>
    <x v="0"/>
    <x v="2"/>
    <d v="2025-08-01T00:00:00"/>
    <s v="O5755"/>
    <d v="2025-03-03T00:00:00"/>
    <x v="1"/>
    <x v="4"/>
    <x v="4"/>
    <n v="5"/>
    <n v="47.001999999999995"/>
    <n v="235.01"/>
    <x v="0"/>
    <n v="25"/>
    <d v="2025-02-06T00:00:00"/>
    <n v="104"/>
    <x v="1"/>
    <n v="2"/>
    <d v="2025-08-08T00:00:00"/>
    <x v="0"/>
    <x v="5"/>
    <x v="3"/>
    <n v="-176"/>
    <n v="0"/>
    <x v="2"/>
  </r>
  <r>
    <s v="C4513"/>
    <x v="2"/>
    <x v="1"/>
    <x v="2"/>
    <d v="2024-10-23T00:00:00"/>
    <s v="O8513"/>
    <d v="2025-03-03T00:00:00"/>
    <x v="4"/>
    <x v="3"/>
    <x v="1"/>
    <n v="5"/>
    <n v="32.694000000000003"/>
    <n v="163.47"/>
    <x v="1"/>
    <n v="16"/>
    <d v="2024-04-09T00:00:00"/>
    <n v="293"/>
    <x v="0"/>
    <n v="2"/>
    <d v="2024-02-10T00:00:00"/>
    <x v="1"/>
    <x v="5"/>
    <x v="3"/>
    <n v="-197"/>
    <n v="1"/>
    <x v="2"/>
  </r>
  <r>
    <s v="C2984"/>
    <x v="0"/>
    <x v="1"/>
    <x v="2"/>
    <d v="2023-01-11T00:00:00"/>
    <s v="O6984"/>
    <d v="2025-03-03T00:00:00"/>
    <x v="1"/>
    <x v="2"/>
    <x v="1"/>
    <n v="2"/>
    <n v="548.03"/>
    <n v="1096.06"/>
    <x v="2"/>
    <n v="36"/>
    <d v="2025-04-05T00:00:00"/>
    <n v="80"/>
    <x v="1"/>
    <n v="5"/>
    <d v="2024-05-12T00:00:00"/>
    <x v="2"/>
    <x v="5"/>
    <x v="3"/>
    <n v="815"/>
    <n v="0"/>
    <x v="2"/>
  </r>
  <r>
    <s v="C3764"/>
    <x v="1"/>
    <x v="1"/>
    <x v="1"/>
    <d v="2024-05-15T00:00:00"/>
    <s v="O7764"/>
    <d v="2025-03-03T00:00:00"/>
    <x v="2"/>
    <x v="4"/>
    <x v="2"/>
    <n v="5"/>
    <n v="178.8"/>
    <n v="894"/>
    <x v="0"/>
    <n v="2"/>
    <d v="2025-02-20T00:00:00"/>
    <n v="313"/>
    <x v="1"/>
    <n v="4"/>
    <d v="2024-09-19T00:00:00"/>
    <x v="2"/>
    <x v="5"/>
    <x v="3"/>
    <n v="281"/>
    <n v="0"/>
    <x v="2"/>
  </r>
  <r>
    <s v="C1146"/>
    <x v="2"/>
    <x v="0"/>
    <x v="2"/>
    <d v="2024-03-11T00:00:00"/>
    <s v="O5146"/>
    <d v="2025-04-03T00:00:00"/>
    <x v="0"/>
    <x v="0"/>
    <x v="4"/>
    <n v="2"/>
    <n v="419.57"/>
    <n v="839.14"/>
    <x v="2"/>
    <n v="19"/>
    <d v="2024-11-19T00:00:00"/>
    <n v="218"/>
    <x v="1"/>
    <n v="4"/>
    <d v="2025-06-30T00:00:00"/>
    <x v="2"/>
    <x v="1"/>
    <x v="4"/>
    <n v="253"/>
    <n v="0"/>
    <x v="2"/>
  </r>
  <r>
    <s v="C2469"/>
    <x v="0"/>
    <x v="2"/>
    <x v="3"/>
    <d v="2024-09-28T00:00:00"/>
    <s v="O6469"/>
    <d v="2025-04-03T00:00:00"/>
    <x v="0"/>
    <x v="2"/>
    <x v="2"/>
    <n v="1"/>
    <n v="1202.49"/>
    <n v="1202.49"/>
    <x v="1"/>
    <n v="38"/>
    <d v="2024-10-31T00:00:00"/>
    <n v="213"/>
    <x v="0"/>
    <n v="3"/>
    <d v="2024-12-14T00:00:00"/>
    <x v="0"/>
    <x v="1"/>
    <x v="4"/>
    <n v="33"/>
    <n v="1"/>
    <x v="2"/>
  </r>
  <r>
    <s v="C3175"/>
    <x v="1"/>
    <x v="0"/>
    <x v="1"/>
    <d v="2023-12-29T00:00:00"/>
    <s v="O7175"/>
    <d v="2025-04-03T00:00:00"/>
    <x v="0"/>
    <x v="3"/>
    <x v="4"/>
    <n v="4"/>
    <n v="273.57749999999999"/>
    <n v="1094.31"/>
    <x v="1"/>
    <n v="33"/>
    <d v="2024-07-12T00:00:00"/>
    <n v="336"/>
    <x v="1"/>
    <n v="2"/>
    <d v="2025-07-17T00:00:00"/>
    <x v="2"/>
    <x v="1"/>
    <x v="4"/>
    <n v="196"/>
    <n v="0"/>
    <x v="2"/>
  </r>
  <r>
    <s v="C6265"/>
    <x v="0"/>
    <x v="2"/>
    <x v="3"/>
    <d v="2024-06-11T00:00:00"/>
    <s v="O10265"/>
    <d v="2025-04-03T00:00:00"/>
    <x v="4"/>
    <x v="4"/>
    <x v="0"/>
    <n v="4"/>
    <n v="33.984999999999999"/>
    <n v="135.94"/>
    <x v="1"/>
    <n v="38"/>
    <d v="2025-04-14T00:00:00"/>
    <n v="311"/>
    <x v="0"/>
    <n v="3"/>
    <d v="2025-01-24T00:00:00"/>
    <x v="2"/>
    <x v="1"/>
    <x v="4"/>
    <n v="307"/>
    <n v="1"/>
    <x v="2"/>
  </r>
  <r>
    <s v="C5842"/>
    <x v="2"/>
    <x v="0"/>
    <x v="0"/>
    <d v="2025-08-16T00:00:00"/>
    <s v="O9842"/>
    <d v="2025-04-03T00:00:00"/>
    <x v="0"/>
    <x v="1"/>
    <x v="1"/>
    <n v="1"/>
    <n v="1099.8800000000001"/>
    <n v="1099.8800000000001"/>
    <x v="1"/>
    <n v="8"/>
    <d v="2024-04-12T00:00:00"/>
    <n v="470"/>
    <x v="1"/>
    <n v="2"/>
    <d v="2025-04-26T00:00:00"/>
    <x v="2"/>
    <x v="1"/>
    <x v="4"/>
    <n v="-491"/>
    <n v="0"/>
    <x v="2"/>
  </r>
  <r>
    <s v="C6776"/>
    <x v="0"/>
    <x v="0"/>
    <x v="1"/>
    <d v="2025-08-05T00:00:00"/>
    <s v="O10776"/>
    <d v="2025-04-03T00:00:00"/>
    <x v="2"/>
    <x v="3"/>
    <x v="1"/>
    <n v="2"/>
    <n v="62.72"/>
    <n v="125.44"/>
    <x v="0"/>
    <n v="31"/>
    <d v="2025-09-08T00:00:00"/>
    <n v="477"/>
    <x v="1"/>
    <n v="1"/>
    <d v="2025-08-01T00:00:00"/>
    <x v="0"/>
    <x v="1"/>
    <x v="4"/>
    <n v="34"/>
    <n v="0"/>
    <x v="2"/>
  </r>
  <r>
    <s v="C3858"/>
    <x v="2"/>
    <x v="0"/>
    <x v="4"/>
    <d v="2023-01-11T00:00:00"/>
    <s v="O7858"/>
    <d v="2025-04-03T00:00:00"/>
    <x v="4"/>
    <x v="2"/>
    <x v="1"/>
    <n v="1"/>
    <n v="1099.18"/>
    <n v="1099.18"/>
    <x v="2"/>
    <n v="50"/>
    <d v="2024-09-13T00:00:00"/>
    <n v="375"/>
    <x v="0"/>
    <n v="2"/>
    <d v="2024-09-14T00:00:00"/>
    <x v="1"/>
    <x v="1"/>
    <x v="4"/>
    <n v="611"/>
    <n v="1"/>
    <x v="2"/>
  </r>
  <r>
    <s v="C4462"/>
    <x v="2"/>
    <x v="2"/>
    <x v="0"/>
    <d v="2024-07-11T00:00:00"/>
    <s v="O8462"/>
    <d v="2025-05-03T00:00:00"/>
    <x v="4"/>
    <x v="3"/>
    <x v="4"/>
    <n v="3"/>
    <n v="224.19333333333336"/>
    <n v="672.58"/>
    <x v="1"/>
    <n v="43"/>
    <d v="2025-03-26T00:00:00"/>
    <n v="366"/>
    <x v="0"/>
    <n v="4"/>
    <d v="2025-01-25T00:00:00"/>
    <x v="2"/>
    <x v="3"/>
    <x v="5"/>
    <n v="258"/>
    <n v="1"/>
    <x v="2"/>
  </r>
  <r>
    <s v="C1244"/>
    <x v="0"/>
    <x v="0"/>
    <x v="0"/>
    <d v="2024-02-14T00:00:00"/>
    <s v="O5244"/>
    <d v="2025-05-03T00:00:00"/>
    <x v="3"/>
    <x v="1"/>
    <x v="3"/>
    <n v="3"/>
    <n v="168.01666666666668"/>
    <n v="504.05"/>
    <x v="2"/>
    <n v="10"/>
    <d v="2025-03-08T00:00:00"/>
    <n v="140"/>
    <x v="1"/>
    <n v="4"/>
    <d v="2025-02-02T00:00:00"/>
    <x v="0"/>
    <x v="3"/>
    <x v="5"/>
    <n v="388"/>
    <n v="0"/>
    <x v="2"/>
  </r>
  <r>
    <s v="C1394"/>
    <x v="0"/>
    <x v="0"/>
    <x v="2"/>
    <d v="2024-08-07T00:00:00"/>
    <s v="O5394"/>
    <d v="2025-05-03T00:00:00"/>
    <x v="0"/>
    <x v="4"/>
    <x v="3"/>
    <n v="4"/>
    <n v="241.1575"/>
    <n v="964.63"/>
    <x v="1"/>
    <n v="21"/>
    <d v="2024-09-15T00:00:00"/>
    <n v="222"/>
    <x v="0"/>
    <n v="1"/>
    <d v="2025-04-24T00:00:00"/>
    <x v="1"/>
    <x v="3"/>
    <x v="5"/>
    <n v="39"/>
    <n v="1"/>
    <x v="2"/>
  </r>
  <r>
    <s v="C2030"/>
    <x v="0"/>
    <x v="2"/>
    <x v="4"/>
    <d v="2023-09-20T00:00:00"/>
    <s v="O6030"/>
    <d v="2025-05-03T00:00:00"/>
    <x v="0"/>
    <x v="0"/>
    <x v="0"/>
    <n v="3"/>
    <n v="421.49"/>
    <n v="1264.47"/>
    <x v="2"/>
    <n v="19"/>
    <d v="2025-04-20T00:00:00"/>
    <n v="497"/>
    <x v="1"/>
    <n v="1"/>
    <d v="2024-12-24T00:00:00"/>
    <x v="2"/>
    <x v="3"/>
    <x v="5"/>
    <n v="578"/>
    <n v="0"/>
    <x v="2"/>
  </r>
  <r>
    <s v="C6657"/>
    <x v="2"/>
    <x v="1"/>
    <x v="3"/>
    <d v="2024-05-01T00:00:00"/>
    <s v="O10657"/>
    <d v="2025-05-03T00:00:00"/>
    <x v="1"/>
    <x v="1"/>
    <x v="4"/>
    <n v="5"/>
    <n v="196.624"/>
    <n v="983.12"/>
    <x v="1"/>
    <n v="22"/>
    <d v="2025-04-06T00:00:00"/>
    <n v="472"/>
    <x v="0"/>
    <n v="3"/>
    <d v="2024-09-27T00:00:00"/>
    <x v="2"/>
    <x v="3"/>
    <x v="5"/>
    <n v="340"/>
    <n v="1"/>
    <x v="2"/>
  </r>
  <r>
    <s v="C4319"/>
    <x v="1"/>
    <x v="1"/>
    <x v="4"/>
    <d v="2025-03-01T00:00:00"/>
    <s v="O8319"/>
    <d v="2025-05-03T00:00:00"/>
    <x v="3"/>
    <x v="3"/>
    <x v="0"/>
    <n v="4"/>
    <n v="354.60500000000002"/>
    <n v="1418.42"/>
    <x v="0"/>
    <n v="6"/>
    <d v="2025-06-04T00:00:00"/>
    <n v="78"/>
    <x v="0"/>
    <n v="3"/>
    <d v="2024-08-31T00:00:00"/>
    <x v="0"/>
    <x v="3"/>
    <x v="5"/>
    <n v="95"/>
    <n v="1"/>
    <x v="2"/>
  </r>
  <r>
    <s v="C2645"/>
    <x v="2"/>
    <x v="1"/>
    <x v="0"/>
    <d v="2025-08-01T00:00:00"/>
    <s v="O6645"/>
    <d v="2025-06-03T00:00:00"/>
    <x v="1"/>
    <x v="3"/>
    <x v="3"/>
    <n v="2"/>
    <n v="607.32500000000005"/>
    <n v="1214.6500000000001"/>
    <x v="1"/>
    <n v="6"/>
    <d v="2024-10-17T00:00:00"/>
    <n v="88"/>
    <x v="0"/>
    <n v="5"/>
    <d v="2025-02-20T00:00:00"/>
    <x v="1"/>
    <x v="6"/>
    <x v="6"/>
    <n v="-288"/>
    <n v="1"/>
    <x v="2"/>
  </r>
  <r>
    <s v="C1104"/>
    <x v="1"/>
    <x v="2"/>
    <x v="0"/>
    <d v="2025-07-03T00:00:00"/>
    <s v="O5104"/>
    <d v="2025-06-03T00:00:00"/>
    <x v="2"/>
    <x v="2"/>
    <x v="2"/>
    <n v="5"/>
    <n v="255.93800000000002"/>
    <n v="1279.69"/>
    <x v="0"/>
    <n v="50"/>
    <d v="2025-08-15T00:00:00"/>
    <n v="274"/>
    <x v="0"/>
    <n v="1"/>
    <d v="2024-09-13T00:00:00"/>
    <x v="1"/>
    <x v="6"/>
    <x v="6"/>
    <n v="43"/>
    <n v="1"/>
    <x v="2"/>
  </r>
  <r>
    <s v="C6958"/>
    <x v="1"/>
    <x v="2"/>
    <x v="1"/>
    <d v="2023-09-27T00:00:00"/>
    <s v="O10958"/>
    <d v="2025-06-03T00:00:00"/>
    <x v="3"/>
    <x v="1"/>
    <x v="0"/>
    <n v="5"/>
    <n v="231.458"/>
    <n v="1157.29"/>
    <x v="1"/>
    <n v="43"/>
    <d v="2025-08-19T00:00:00"/>
    <n v="402"/>
    <x v="0"/>
    <n v="4"/>
    <d v="2024-10-24T00:00:00"/>
    <x v="1"/>
    <x v="6"/>
    <x v="6"/>
    <n v="692"/>
    <n v="1"/>
    <x v="2"/>
  </r>
  <r>
    <s v="C5060"/>
    <x v="1"/>
    <x v="0"/>
    <x v="4"/>
    <d v="2024-05-11T00:00:00"/>
    <s v="O9060"/>
    <d v="2025-06-03T00:00:00"/>
    <x v="0"/>
    <x v="0"/>
    <x v="1"/>
    <n v="4"/>
    <n v="134.10749999999999"/>
    <n v="536.42999999999995"/>
    <x v="0"/>
    <n v="45"/>
    <d v="2024-08-29T00:00:00"/>
    <n v="136"/>
    <x v="0"/>
    <n v="4"/>
    <d v="2024-09-15T00:00:00"/>
    <x v="0"/>
    <x v="6"/>
    <x v="6"/>
    <n v="110"/>
    <n v="1"/>
    <x v="2"/>
  </r>
  <r>
    <s v="C2868"/>
    <x v="0"/>
    <x v="1"/>
    <x v="1"/>
    <d v="2024-10-25T00:00:00"/>
    <s v="O6868"/>
    <d v="2025-06-03T00:00:00"/>
    <x v="2"/>
    <x v="4"/>
    <x v="1"/>
    <n v="5"/>
    <n v="134.928"/>
    <n v="674.64"/>
    <x v="1"/>
    <n v="14"/>
    <d v="2025-06-07T00:00:00"/>
    <n v="469"/>
    <x v="1"/>
    <n v="3"/>
    <d v="2024-09-21T00:00:00"/>
    <x v="0"/>
    <x v="6"/>
    <x v="6"/>
    <n v="225"/>
    <n v="0"/>
    <x v="2"/>
  </r>
  <r>
    <s v="C5610"/>
    <x v="0"/>
    <x v="2"/>
    <x v="3"/>
    <d v="2024-02-11T00:00:00"/>
    <s v="O9610"/>
    <d v="2025-06-03T00:00:00"/>
    <x v="4"/>
    <x v="2"/>
    <x v="0"/>
    <n v="1"/>
    <n v="1398.51"/>
    <n v="1398.51"/>
    <x v="2"/>
    <n v="6"/>
    <d v="2025-09-05T00:00:00"/>
    <n v="252"/>
    <x v="0"/>
    <n v="3"/>
    <d v="2024-12-18T00:00:00"/>
    <x v="0"/>
    <x v="6"/>
    <x v="6"/>
    <n v="572"/>
    <n v="1"/>
    <x v="2"/>
  </r>
  <r>
    <s v="C1975"/>
    <x v="1"/>
    <x v="2"/>
    <x v="1"/>
    <d v="2025-05-01T00:00:00"/>
    <s v="O5975"/>
    <d v="2025-07-03T00:00:00"/>
    <x v="1"/>
    <x v="2"/>
    <x v="4"/>
    <n v="1"/>
    <n v="695.68"/>
    <n v="695.68"/>
    <x v="1"/>
    <n v="2"/>
    <d v="2025-08-02T00:00:00"/>
    <n v="71"/>
    <x v="1"/>
    <n v="3"/>
    <d v="2025-01-22T00:00:00"/>
    <x v="1"/>
    <x v="1"/>
    <x v="7"/>
    <n v="93"/>
    <n v="0"/>
    <x v="2"/>
  </r>
  <r>
    <s v="C1518"/>
    <x v="2"/>
    <x v="2"/>
    <x v="4"/>
    <d v="2023-06-11T00:00:00"/>
    <s v="O5518"/>
    <d v="2025-07-03T00:00:00"/>
    <x v="0"/>
    <x v="1"/>
    <x v="4"/>
    <n v="2"/>
    <n v="733.82"/>
    <n v="1467.64"/>
    <x v="1"/>
    <n v="49"/>
    <d v="2024-12-30T00:00:00"/>
    <n v="431"/>
    <x v="1"/>
    <n v="5"/>
    <d v="2024-12-24T00:00:00"/>
    <x v="0"/>
    <x v="1"/>
    <x v="7"/>
    <n v="568"/>
    <n v="0"/>
    <x v="2"/>
  </r>
  <r>
    <s v="C2327"/>
    <x v="0"/>
    <x v="0"/>
    <x v="0"/>
    <d v="2023-08-28T00:00:00"/>
    <s v="O6327"/>
    <d v="2025-07-03T00:00:00"/>
    <x v="3"/>
    <x v="3"/>
    <x v="3"/>
    <n v="2"/>
    <n v="725.55"/>
    <n v="1451.1"/>
    <x v="2"/>
    <n v="28"/>
    <d v="2024-11-23T00:00:00"/>
    <n v="98"/>
    <x v="1"/>
    <n v="3"/>
    <d v="2024-09-12T00:00:00"/>
    <x v="1"/>
    <x v="1"/>
    <x v="7"/>
    <n v="453"/>
    <n v="0"/>
    <x v="2"/>
  </r>
  <r>
    <s v="C6361"/>
    <x v="2"/>
    <x v="2"/>
    <x v="4"/>
    <d v="2025-08-02T00:00:00"/>
    <s v="O10361"/>
    <d v="2025-07-03T00:00:00"/>
    <x v="0"/>
    <x v="2"/>
    <x v="0"/>
    <n v="1"/>
    <n v="790.44"/>
    <n v="790.44"/>
    <x v="0"/>
    <n v="15"/>
    <d v="2024-02-11T00:00:00"/>
    <n v="206"/>
    <x v="0"/>
    <n v="3"/>
    <d v="2024-12-12T00:00:00"/>
    <x v="1"/>
    <x v="1"/>
    <x v="7"/>
    <n v="-538"/>
    <n v="1"/>
    <x v="2"/>
  </r>
  <r>
    <s v="C2856"/>
    <x v="1"/>
    <x v="0"/>
    <x v="2"/>
    <d v="2024-01-27T00:00:00"/>
    <s v="O6856"/>
    <d v="2025-07-03T00:00:00"/>
    <x v="2"/>
    <x v="3"/>
    <x v="2"/>
    <n v="4"/>
    <n v="245.86500000000001"/>
    <n v="983.46"/>
    <x v="1"/>
    <n v="12"/>
    <d v="2025-02-04T00:00:00"/>
    <n v="160"/>
    <x v="1"/>
    <n v="2"/>
    <d v="2024-11-28T00:00:00"/>
    <x v="0"/>
    <x v="1"/>
    <x v="7"/>
    <n v="374"/>
    <n v="0"/>
    <x v="2"/>
  </r>
  <r>
    <s v="C5244"/>
    <x v="2"/>
    <x v="2"/>
    <x v="2"/>
    <d v="2024-03-12T00:00:00"/>
    <s v="O9244"/>
    <d v="2025-07-03T00:00:00"/>
    <x v="1"/>
    <x v="3"/>
    <x v="4"/>
    <n v="3"/>
    <n v="350.79333333333335"/>
    <n v="1052.3800000000001"/>
    <x v="1"/>
    <n v="5"/>
    <d v="2025-07-01T00:00:00"/>
    <n v="421"/>
    <x v="0"/>
    <n v="4"/>
    <d v="2025-02-13T00:00:00"/>
    <x v="0"/>
    <x v="1"/>
    <x v="7"/>
    <n v="476"/>
    <n v="1"/>
    <x v="2"/>
  </r>
  <r>
    <s v="C5887"/>
    <x v="2"/>
    <x v="2"/>
    <x v="0"/>
    <d v="2023-10-15T00:00:00"/>
    <s v="O9887"/>
    <d v="2025-07-03T00:00:00"/>
    <x v="2"/>
    <x v="3"/>
    <x v="2"/>
    <n v="1"/>
    <n v="244.68"/>
    <n v="244.68"/>
    <x v="1"/>
    <n v="15"/>
    <d v="2025-02-26T00:00:00"/>
    <n v="468"/>
    <x v="0"/>
    <n v="5"/>
    <d v="2025-03-03T00:00:00"/>
    <x v="1"/>
    <x v="1"/>
    <x v="7"/>
    <n v="500"/>
    <n v="1"/>
    <x v="2"/>
  </r>
  <r>
    <s v="C2667"/>
    <x v="0"/>
    <x v="1"/>
    <x v="4"/>
    <d v="2023-09-21T00:00:00"/>
    <s v="O6667"/>
    <d v="2025-07-03T00:00:00"/>
    <x v="0"/>
    <x v="1"/>
    <x v="2"/>
    <n v="1"/>
    <n v="540.32000000000005"/>
    <n v="540.32000000000005"/>
    <x v="0"/>
    <n v="30"/>
    <d v="2024-09-25T00:00:00"/>
    <n v="235"/>
    <x v="1"/>
    <n v="4"/>
    <d v="2024-10-17T00:00:00"/>
    <x v="2"/>
    <x v="1"/>
    <x v="7"/>
    <n v="370"/>
    <n v="0"/>
    <x v="2"/>
  </r>
  <r>
    <s v="C5277"/>
    <x v="0"/>
    <x v="0"/>
    <x v="4"/>
    <d v="2024-02-02T00:00:00"/>
    <s v="O9277"/>
    <d v="2025-07-03T00:00:00"/>
    <x v="4"/>
    <x v="2"/>
    <x v="2"/>
    <n v="4"/>
    <n v="194.84"/>
    <n v="779.36"/>
    <x v="0"/>
    <n v="5"/>
    <d v="2025-11-06T00:00:00"/>
    <n v="298"/>
    <x v="0"/>
    <n v="4"/>
    <d v="2024-04-10T00:00:00"/>
    <x v="1"/>
    <x v="1"/>
    <x v="7"/>
    <n v="643"/>
    <n v="1"/>
    <x v="2"/>
  </r>
  <r>
    <s v="C6302"/>
    <x v="1"/>
    <x v="0"/>
    <x v="1"/>
    <d v="2024-01-29T00:00:00"/>
    <s v="O10302"/>
    <d v="2025-07-03T00:00:00"/>
    <x v="3"/>
    <x v="0"/>
    <x v="1"/>
    <n v="1"/>
    <n v="1005.45"/>
    <n v="1005.45"/>
    <x v="0"/>
    <n v="13"/>
    <d v="2025-09-08T00:00:00"/>
    <n v="58"/>
    <x v="0"/>
    <n v="1"/>
    <d v="2025-05-26T00:00:00"/>
    <x v="2"/>
    <x v="1"/>
    <x v="7"/>
    <n v="588"/>
    <n v="1"/>
    <x v="2"/>
  </r>
  <r>
    <s v="C4355"/>
    <x v="0"/>
    <x v="2"/>
    <x v="0"/>
    <d v="2023-09-30T00:00:00"/>
    <s v="O8355"/>
    <d v="2025-07-03T00:00:00"/>
    <x v="1"/>
    <x v="2"/>
    <x v="2"/>
    <n v="3"/>
    <n v="493.53666666666663"/>
    <n v="1480.61"/>
    <x v="1"/>
    <n v="34"/>
    <d v="2025-02-16T00:00:00"/>
    <n v="107"/>
    <x v="0"/>
    <n v="5"/>
    <d v="2024-06-11T00:00:00"/>
    <x v="0"/>
    <x v="1"/>
    <x v="7"/>
    <n v="505"/>
    <n v="1"/>
    <x v="2"/>
  </r>
  <r>
    <s v="C3068"/>
    <x v="2"/>
    <x v="0"/>
    <x v="4"/>
    <d v="2025-10-03T00:00:00"/>
    <s v="O7068"/>
    <d v="2025-07-03T00:00:00"/>
    <x v="3"/>
    <x v="2"/>
    <x v="2"/>
    <n v="4"/>
    <n v="144.66499999999999"/>
    <n v="578.66"/>
    <x v="0"/>
    <n v="1"/>
    <d v="2025-01-06T00:00:00"/>
    <n v="256"/>
    <x v="1"/>
    <n v="2"/>
    <d v="2025-01-16T00:00:00"/>
    <x v="2"/>
    <x v="1"/>
    <x v="7"/>
    <n v="-270"/>
    <n v="0"/>
    <x v="2"/>
  </r>
  <r>
    <s v="C5536"/>
    <x v="2"/>
    <x v="0"/>
    <x v="0"/>
    <d v="2024-03-28T00:00:00"/>
    <s v="O9536"/>
    <d v="2025-08-03T00:00:00"/>
    <x v="0"/>
    <x v="3"/>
    <x v="2"/>
    <n v="1"/>
    <n v="588.29999999999995"/>
    <n v="588.29999999999995"/>
    <x v="0"/>
    <n v="6"/>
    <d v="2025-05-20T00:00:00"/>
    <n v="66"/>
    <x v="1"/>
    <n v="3"/>
    <d v="2025-12-05T00:00:00"/>
    <x v="0"/>
    <x v="4"/>
    <x v="0"/>
    <n v="418"/>
    <n v="0"/>
    <x v="2"/>
  </r>
  <r>
    <s v="C5180"/>
    <x v="2"/>
    <x v="1"/>
    <x v="1"/>
    <d v="2023-08-24T00:00:00"/>
    <s v="O9180"/>
    <d v="2025-08-03T00:00:00"/>
    <x v="4"/>
    <x v="3"/>
    <x v="4"/>
    <n v="1"/>
    <n v="790.13"/>
    <n v="790.13"/>
    <x v="2"/>
    <n v="45"/>
    <d v="2025-07-02T00:00:00"/>
    <n v="192"/>
    <x v="0"/>
    <n v="3"/>
    <d v="2024-02-09T00:00:00"/>
    <x v="0"/>
    <x v="4"/>
    <x v="0"/>
    <n v="678"/>
    <n v="1"/>
    <x v="2"/>
  </r>
  <r>
    <s v="C1294"/>
    <x v="0"/>
    <x v="0"/>
    <x v="1"/>
    <d v="2025-07-20T00:00:00"/>
    <s v="O5294"/>
    <d v="2025-08-03T00:00:00"/>
    <x v="0"/>
    <x v="4"/>
    <x v="4"/>
    <n v="4"/>
    <n v="203.54499999999999"/>
    <n v="814.18"/>
    <x v="0"/>
    <n v="15"/>
    <d v="2024-05-09T00:00:00"/>
    <n v="366"/>
    <x v="1"/>
    <n v="2"/>
    <d v="2025-03-24T00:00:00"/>
    <x v="0"/>
    <x v="4"/>
    <x v="0"/>
    <n v="-437"/>
    <n v="0"/>
    <x v="2"/>
  </r>
  <r>
    <s v="C6856"/>
    <x v="1"/>
    <x v="2"/>
    <x v="2"/>
    <d v="2025-09-01T00:00:00"/>
    <s v="O10856"/>
    <d v="2025-08-03T00:00:00"/>
    <x v="1"/>
    <x v="0"/>
    <x v="4"/>
    <n v="5"/>
    <n v="61.739999999999995"/>
    <n v="308.7"/>
    <x v="2"/>
    <n v="48"/>
    <d v="2025-01-15T00:00:00"/>
    <n v="425"/>
    <x v="0"/>
    <n v="3"/>
    <d v="2025-06-23T00:00:00"/>
    <x v="2"/>
    <x v="4"/>
    <x v="0"/>
    <n v="-229"/>
    <n v="1"/>
    <x v="2"/>
  </r>
  <r>
    <s v="C4171"/>
    <x v="1"/>
    <x v="0"/>
    <x v="1"/>
    <d v="2024-07-10T00:00:00"/>
    <s v="O8171"/>
    <d v="2025-08-03T00:00:00"/>
    <x v="2"/>
    <x v="0"/>
    <x v="3"/>
    <n v="2"/>
    <n v="571.31500000000005"/>
    <n v="1142.6300000000001"/>
    <x v="0"/>
    <n v="43"/>
    <d v="2024-05-11T00:00:00"/>
    <n v="356"/>
    <x v="1"/>
    <n v="5"/>
    <d v="2025-03-05T00:00:00"/>
    <x v="1"/>
    <x v="4"/>
    <x v="0"/>
    <n v="-60"/>
    <n v="0"/>
    <x v="2"/>
  </r>
  <r>
    <s v="C6092"/>
    <x v="2"/>
    <x v="2"/>
    <x v="1"/>
    <d v="2023-09-26T00:00:00"/>
    <s v="O10092"/>
    <d v="2025-08-03T00:00:00"/>
    <x v="3"/>
    <x v="2"/>
    <x v="1"/>
    <n v="1"/>
    <n v="630.91"/>
    <n v="630.91"/>
    <x v="0"/>
    <n v="39"/>
    <d v="2024-09-24T00:00:00"/>
    <n v="329"/>
    <x v="0"/>
    <n v="4"/>
    <d v="2025-03-17T00:00:00"/>
    <x v="2"/>
    <x v="4"/>
    <x v="0"/>
    <n v="364"/>
    <n v="1"/>
    <x v="2"/>
  </r>
  <r>
    <s v="C4386"/>
    <x v="0"/>
    <x v="1"/>
    <x v="4"/>
    <d v="2024-05-07T00:00:00"/>
    <s v="O8386"/>
    <d v="2025-08-03T00:00:00"/>
    <x v="1"/>
    <x v="3"/>
    <x v="3"/>
    <n v="2"/>
    <n v="61.844999999999999"/>
    <n v="123.69"/>
    <x v="2"/>
    <n v="1"/>
    <d v="2024-11-11T00:00:00"/>
    <n v="151"/>
    <x v="1"/>
    <n v="4"/>
    <d v="2024-08-10T00:00:00"/>
    <x v="2"/>
    <x v="4"/>
    <x v="0"/>
    <n v="188"/>
    <n v="0"/>
    <x v="2"/>
  </r>
  <r>
    <s v="C6060"/>
    <x v="2"/>
    <x v="1"/>
    <x v="1"/>
    <d v="2023-12-28T00:00:00"/>
    <s v="O10060"/>
    <d v="2025-09-03T00:00:00"/>
    <x v="4"/>
    <x v="0"/>
    <x v="2"/>
    <n v="3"/>
    <n v="336.56666666666666"/>
    <n v="1009.7"/>
    <x v="2"/>
    <n v="47"/>
    <d v="2025-04-29T00:00:00"/>
    <n v="87"/>
    <x v="0"/>
    <n v="2"/>
    <d v="2025-10-01T00:00:00"/>
    <x v="2"/>
    <x v="0"/>
    <x v="8"/>
    <n v="488"/>
    <n v="1"/>
    <x v="2"/>
  </r>
  <r>
    <s v="C3996"/>
    <x v="1"/>
    <x v="1"/>
    <x v="2"/>
    <d v="2024-12-15T00:00:00"/>
    <s v="O7996"/>
    <d v="2025-09-03T00:00:00"/>
    <x v="2"/>
    <x v="3"/>
    <x v="0"/>
    <n v="5"/>
    <n v="222.44400000000002"/>
    <n v="1112.22"/>
    <x v="2"/>
    <n v="31"/>
    <d v="2024-10-26T00:00:00"/>
    <n v="259"/>
    <x v="1"/>
    <n v="5"/>
    <d v="2025-06-06T00:00:00"/>
    <x v="1"/>
    <x v="0"/>
    <x v="8"/>
    <n v="-50"/>
    <n v="0"/>
    <x v="2"/>
  </r>
  <r>
    <s v="C5476"/>
    <x v="0"/>
    <x v="2"/>
    <x v="3"/>
    <d v="2024-09-26T00:00:00"/>
    <s v="O9476"/>
    <d v="2025-09-03T00:00:00"/>
    <x v="2"/>
    <x v="0"/>
    <x v="4"/>
    <n v="4"/>
    <n v="352.57499999999999"/>
    <n v="1410.3"/>
    <x v="1"/>
    <n v="16"/>
    <d v="2025-01-22T00:00:00"/>
    <n v="359"/>
    <x v="0"/>
    <n v="2"/>
    <d v="2025-06-20T00:00:00"/>
    <x v="1"/>
    <x v="0"/>
    <x v="8"/>
    <n v="118"/>
    <n v="1"/>
    <x v="2"/>
  </r>
  <r>
    <s v="C4556"/>
    <x v="2"/>
    <x v="0"/>
    <x v="1"/>
    <d v="2023-12-17T00:00:00"/>
    <s v="O8556"/>
    <d v="2025-09-03T00:00:00"/>
    <x v="0"/>
    <x v="3"/>
    <x v="2"/>
    <n v="5"/>
    <n v="294.72399999999999"/>
    <n v="1473.62"/>
    <x v="1"/>
    <n v="49"/>
    <d v="2025-03-04T00:00:00"/>
    <n v="171"/>
    <x v="0"/>
    <n v="2"/>
    <d v="2024-11-27T00:00:00"/>
    <x v="2"/>
    <x v="0"/>
    <x v="8"/>
    <n v="443"/>
    <n v="1"/>
    <x v="2"/>
  </r>
  <r>
    <s v="C3163"/>
    <x v="2"/>
    <x v="0"/>
    <x v="4"/>
    <d v="2023-10-27T00:00:00"/>
    <s v="O7163"/>
    <d v="2025-09-03T00:00:00"/>
    <x v="0"/>
    <x v="0"/>
    <x v="0"/>
    <n v="1"/>
    <n v="1424.95"/>
    <n v="1424.95"/>
    <x v="2"/>
    <n v="46"/>
    <d v="2024-09-17T00:00:00"/>
    <n v="479"/>
    <x v="1"/>
    <n v="5"/>
    <d v="2025-03-23T00:00:00"/>
    <x v="2"/>
    <x v="0"/>
    <x v="8"/>
    <n v="326"/>
    <n v="0"/>
    <x v="2"/>
  </r>
  <r>
    <s v="C2803"/>
    <x v="0"/>
    <x v="0"/>
    <x v="2"/>
    <d v="2025-05-30T00:00:00"/>
    <s v="O6803"/>
    <d v="2025-09-03T00:00:00"/>
    <x v="3"/>
    <x v="4"/>
    <x v="1"/>
    <n v="1"/>
    <n v="327.31"/>
    <n v="327.31"/>
    <x v="1"/>
    <n v="1"/>
    <d v="2025-05-02T00:00:00"/>
    <n v="216"/>
    <x v="0"/>
    <n v="2"/>
    <d v="2025-07-25T00:00:00"/>
    <x v="1"/>
    <x v="0"/>
    <x v="8"/>
    <n v="-28"/>
    <n v="1"/>
    <x v="2"/>
  </r>
  <r>
    <s v="C5398"/>
    <x v="0"/>
    <x v="2"/>
    <x v="2"/>
    <d v="2024-10-18T00:00:00"/>
    <s v="O9398"/>
    <d v="2025-09-03T00:00:00"/>
    <x v="4"/>
    <x v="3"/>
    <x v="0"/>
    <n v="1"/>
    <n v="1422.78"/>
    <n v="1422.78"/>
    <x v="2"/>
    <n v="50"/>
    <d v="2024-09-12T00:00:00"/>
    <n v="153"/>
    <x v="0"/>
    <n v="2"/>
    <d v="2025-07-25T00:00:00"/>
    <x v="0"/>
    <x v="0"/>
    <x v="8"/>
    <n v="-36"/>
    <n v="1"/>
    <x v="2"/>
  </r>
  <r>
    <s v="C5048"/>
    <x v="1"/>
    <x v="2"/>
    <x v="1"/>
    <d v="2025-06-21T00:00:00"/>
    <s v="O9048"/>
    <d v="2025-10-03T00:00:00"/>
    <x v="1"/>
    <x v="4"/>
    <x v="2"/>
    <n v="4"/>
    <n v="282.46499999999997"/>
    <n v="1129.8599999999999"/>
    <x v="1"/>
    <n v="24"/>
    <d v="2024-06-12T00:00:00"/>
    <n v="86"/>
    <x v="0"/>
    <n v="3"/>
    <d v="2025-05-23T00:00:00"/>
    <x v="1"/>
    <x v="2"/>
    <x v="9"/>
    <n v="-374"/>
    <n v="1"/>
    <x v="2"/>
  </r>
  <r>
    <s v="C3669"/>
    <x v="2"/>
    <x v="2"/>
    <x v="2"/>
    <d v="2024-05-21T00:00:00"/>
    <s v="O7669"/>
    <d v="2025-10-03T00:00:00"/>
    <x v="0"/>
    <x v="4"/>
    <x v="3"/>
    <n v="1"/>
    <n v="1413.8"/>
    <n v="1413.8"/>
    <x v="0"/>
    <n v="7"/>
    <d v="2024-10-22T00:00:00"/>
    <n v="273"/>
    <x v="1"/>
    <n v="4"/>
    <d v="2024-09-15T00:00:00"/>
    <x v="1"/>
    <x v="2"/>
    <x v="9"/>
    <n v="154"/>
    <n v="0"/>
    <x v="2"/>
  </r>
  <r>
    <s v="C1088"/>
    <x v="0"/>
    <x v="0"/>
    <x v="1"/>
    <d v="2024-03-23T00:00:00"/>
    <s v="O5088"/>
    <d v="2025-10-03T00:00:00"/>
    <x v="1"/>
    <x v="3"/>
    <x v="2"/>
    <n v="3"/>
    <n v="383.30666666666667"/>
    <n v="1149.92"/>
    <x v="0"/>
    <n v="48"/>
    <d v="2025-09-01T00:00:00"/>
    <n v="344"/>
    <x v="1"/>
    <n v="5"/>
    <d v="2025-07-03T00:00:00"/>
    <x v="1"/>
    <x v="2"/>
    <x v="9"/>
    <n v="527"/>
    <n v="0"/>
    <x v="2"/>
  </r>
  <r>
    <s v="C2542"/>
    <x v="2"/>
    <x v="0"/>
    <x v="0"/>
    <d v="2023-06-12T00:00:00"/>
    <s v="O6542"/>
    <d v="2025-10-03T00:00:00"/>
    <x v="3"/>
    <x v="3"/>
    <x v="0"/>
    <n v="3"/>
    <n v="92.033333333333346"/>
    <n v="276.10000000000002"/>
    <x v="1"/>
    <n v="6"/>
    <d v="2025-01-23T00:00:00"/>
    <n v="213"/>
    <x v="1"/>
    <n v="1"/>
    <d v="2024-11-21T00:00:00"/>
    <x v="2"/>
    <x v="2"/>
    <x v="9"/>
    <n v="591"/>
    <n v="0"/>
    <x v="2"/>
  </r>
  <r>
    <s v="C3768"/>
    <x v="0"/>
    <x v="0"/>
    <x v="1"/>
    <d v="2023-11-09T00:00:00"/>
    <s v="O7768"/>
    <d v="2025-10-03T00:00:00"/>
    <x v="3"/>
    <x v="3"/>
    <x v="4"/>
    <n v="2"/>
    <n v="728.28499999999997"/>
    <n v="1456.57"/>
    <x v="0"/>
    <n v="9"/>
    <d v="2025-05-31T00:00:00"/>
    <n v="485"/>
    <x v="1"/>
    <n v="3"/>
    <d v="2024-10-19T00:00:00"/>
    <x v="1"/>
    <x v="2"/>
    <x v="9"/>
    <n v="569"/>
    <n v="0"/>
    <x v="2"/>
  </r>
  <r>
    <s v="C3083"/>
    <x v="1"/>
    <x v="0"/>
    <x v="4"/>
    <d v="2025-06-21T00:00:00"/>
    <s v="O7083"/>
    <d v="2025-10-03T00:00:00"/>
    <x v="4"/>
    <x v="0"/>
    <x v="3"/>
    <n v="2"/>
    <n v="114.18"/>
    <n v="228.36"/>
    <x v="0"/>
    <n v="29"/>
    <d v="2025-03-23T00:00:00"/>
    <n v="91"/>
    <x v="1"/>
    <n v="1"/>
    <d v="2025-05-14T00:00:00"/>
    <x v="0"/>
    <x v="2"/>
    <x v="9"/>
    <n v="-90"/>
    <n v="0"/>
    <x v="2"/>
  </r>
  <r>
    <s v="C6403"/>
    <x v="1"/>
    <x v="2"/>
    <x v="1"/>
    <d v="2023-12-21T00:00:00"/>
    <s v="O10403"/>
    <d v="2025-10-03T00:00:00"/>
    <x v="3"/>
    <x v="0"/>
    <x v="3"/>
    <n v="2"/>
    <n v="515.80999999999995"/>
    <n v="1031.6199999999999"/>
    <x v="1"/>
    <n v="30"/>
    <d v="2025-03-31T00:00:00"/>
    <n v="420"/>
    <x v="1"/>
    <n v="1"/>
    <d v="2025-02-17T00:00:00"/>
    <x v="2"/>
    <x v="2"/>
    <x v="9"/>
    <n v="466"/>
    <n v="0"/>
    <x v="2"/>
  </r>
  <r>
    <s v="C3630"/>
    <x v="0"/>
    <x v="2"/>
    <x v="0"/>
    <d v="2024-09-07T00:00:00"/>
    <s v="O7630"/>
    <d v="2025-11-03T00:00:00"/>
    <x v="3"/>
    <x v="2"/>
    <x v="4"/>
    <n v="3"/>
    <n v="399.26666666666665"/>
    <n v="1197.8"/>
    <x v="1"/>
    <n v="10"/>
    <d v="2024-12-12T00:00:00"/>
    <n v="393"/>
    <x v="0"/>
    <n v="3"/>
    <d v="2025-04-22T00:00:00"/>
    <x v="2"/>
    <x v="5"/>
    <x v="10"/>
    <n v="96"/>
    <n v="1"/>
    <x v="2"/>
  </r>
  <r>
    <s v="C1505"/>
    <x v="2"/>
    <x v="2"/>
    <x v="0"/>
    <d v="2023-05-11T00:00:00"/>
    <s v="O5505"/>
    <d v="2025-11-03T00:00:00"/>
    <x v="2"/>
    <x v="0"/>
    <x v="0"/>
    <n v="1"/>
    <n v="1404.81"/>
    <n v="1404.81"/>
    <x v="1"/>
    <n v="32"/>
    <d v="2024-03-11T00:00:00"/>
    <n v="129"/>
    <x v="1"/>
    <n v="5"/>
    <d v="2025-05-02T00:00:00"/>
    <x v="2"/>
    <x v="5"/>
    <x v="10"/>
    <n v="305"/>
    <n v="0"/>
    <x v="2"/>
  </r>
  <r>
    <s v="C5167"/>
    <x v="0"/>
    <x v="0"/>
    <x v="3"/>
    <d v="2025-05-28T00:00:00"/>
    <s v="O9167"/>
    <d v="2025-11-03T00:00:00"/>
    <x v="2"/>
    <x v="1"/>
    <x v="1"/>
    <n v="3"/>
    <n v="50.52"/>
    <n v="151.56"/>
    <x v="0"/>
    <n v="21"/>
    <d v="2025-07-22T00:00:00"/>
    <n v="22"/>
    <x v="1"/>
    <n v="4"/>
    <d v="2024-12-14T00:00:00"/>
    <x v="2"/>
    <x v="5"/>
    <x v="10"/>
    <n v="55"/>
    <n v="0"/>
    <x v="2"/>
  </r>
  <r>
    <s v="C5763"/>
    <x v="0"/>
    <x v="1"/>
    <x v="2"/>
    <d v="2025-06-04T00:00:00"/>
    <s v="O9763"/>
    <d v="2025-11-03T00:00:00"/>
    <x v="4"/>
    <x v="4"/>
    <x v="4"/>
    <n v="3"/>
    <n v="128.84666666666666"/>
    <n v="386.54"/>
    <x v="1"/>
    <n v="11"/>
    <d v="2024-09-18T00:00:00"/>
    <n v="188"/>
    <x v="1"/>
    <n v="1"/>
    <d v="2025-02-03T00:00:00"/>
    <x v="2"/>
    <x v="5"/>
    <x v="10"/>
    <n v="-259"/>
    <n v="0"/>
    <x v="2"/>
  </r>
  <r>
    <s v="C1837"/>
    <x v="0"/>
    <x v="2"/>
    <x v="4"/>
    <d v="2024-11-25T00:00:00"/>
    <s v="O5837"/>
    <d v="2025-11-03T00:00:00"/>
    <x v="1"/>
    <x v="4"/>
    <x v="4"/>
    <n v="3"/>
    <n v="113.56"/>
    <n v="340.68"/>
    <x v="1"/>
    <n v="14"/>
    <d v="2025-07-14T00:00:00"/>
    <n v="48"/>
    <x v="0"/>
    <n v="3"/>
    <d v="2025-05-24T00:00:00"/>
    <x v="0"/>
    <x v="5"/>
    <x v="10"/>
    <n v="231"/>
    <n v="1"/>
    <x v="2"/>
  </r>
  <r>
    <s v="C2926"/>
    <x v="1"/>
    <x v="1"/>
    <x v="4"/>
    <d v="2024-06-04T00:00:00"/>
    <s v="O6926"/>
    <d v="2025-12-03T00:00:00"/>
    <x v="2"/>
    <x v="0"/>
    <x v="1"/>
    <n v="5"/>
    <n v="254.27199999999999"/>
    <n v="1271.3599999999999"/>
    <x v="1"/>
    <n v="38"/>
    <d v="2024-10-17T00:00:00"/>
    <n v="18"/>
    <x v="0"/>
    <n v="1"/>
    <d v="2024-11-23T00:00:00"/>
    <x v="0"/>
    <x v="0"/>
    <x v="11"/>
    <n v="135"/>
    <n v="1"/>
    <x v="2"/>
  </r>
  <r>
    <s v="C1547"/>
    <x v="1"/>
    <x v="0"/>
    <x v="3"/>
    <d v="2025-08-15T00:00:00"/>
    <s v="O5547"/>
    <d v="2025-12-03T00:00:00"/>
    <x v="1"/>
    <x v="0"/>
    <x v="4"/>
    <n v="5"/>
    <n v="163.304"/>
    <n v="816.52"/>
    <x v="2"/>
    <n v="27"/>
    <d v="2025-03-06T00:00:00"/>
    <n v="232"/>
    <x v="1"/>
    <n v="3"/>
    <d v="2025-01-17T00:00:00"/>
    <x v="2"/>
    <x v="0"/>
    <x v="11"/>
    <n v="-162"/>
    <n v="0"/>
    <x v="2"/>
  </r>
  <r>
    <s v="C1218"/>
    <x v="2"/>
    <x v="2"/>
    <x v="4"/>
    <d v="2024-04-14T00:00:00"/>
    <s v="O5218"/>
    <d v="2025-12-03T00:00:00"/>
    <x v="2"/>
    <x v="4"/>
    <x v="0"/>
    <n v="2"/>
    <n v="322.99"/>
    <n v="645.98"/>
    <x v="1"/>
    <n v="12"/>
    <d v="2025-07-25T00:00:00"/>
    <n v="364"/>
    <x v="1"/>
    <n v="4"/>
    <d v="2025-07-23T00:00:00"/>
    <x v="2"/>
    <x v="0"/>
    <x v="11"/>
    <n v="467"/>
    <n v="0"/>
    <x v="2"/>
  </r>
  <r>
    <s v="C3437"/>
    <x v="0"/>
    <x v="1"/>
    <x v="3"/>
    <d v="2025-05-31T00:00:00"/>
    <s v="O7437"/>
    <d v="2025-12-03T00:00:00"/>
    <x v="2"/>
    <x v="2"/>
    <x v="1"/>
    <n v="3"/>
    <n v="143.01666666666668"/>
    <n v="429.05"/>
    <x v="1"/>
    <n v="35"/>
    <d v="2025-05-08T00:00:00"/>
    <n v="363"/>
    <x v="1"/>
    <n v="2"/>
    <d v="2025-05-13T00:00:00"/>
    <x v="0"/>
    <x v="0"/>
    <x v="11"/>
    <n v="-23"/>
    <n v="0"/>
    <x v="2"/>
  </r>
  <r>
    <s v="C3799"/>
    <x v="1"/>
    <x v="2"/>
    <x v="1"/>
    <d v="2024-02-02T00:00:00"/>
    <s v="O7799"/>
    <d v="2025-12-03T00:00:00"/>
    <x v="4"/>
    <x v="3"/>
    <x v="1"/>
    <n v="4"/>
    <n v="180.73"/>
    <n v="722.92"/>
    <x v="2"/>
    <n v="8"/>
    <d v="2024-11-15T00:00:00"/>
    <n v="209"/>
    <x v="1"/>
    <n v="4"/>
    <d v="2025-04-15T00:00:00"/>
    <x v="0"/>
    <x v="0"/>
    <x v="11"/>
    <n v="287"/>
    <n v="0"/>
    <x v="2"/>
  </r>
  <r>
    <s v="C3810"/>
    <x v="1"/>
    <x v="0"/>
    <x v="0"/>
    <d v="2024-04-03T00:00:00"/>
    <s v="O7810"/>
    <d v="2025-12-03T00:00:00"/>
    <x v="1"/>
    <x v="1"/>
    <x v="0"/>
    <n v="4"/>
    <n v="242.94"/>
    <n v="971.76"/>
    <x v="1"/>
    <n v="45"/>
    <d v="2024-08-09T00:00:00"/>
    <n v="415"/>
    <x v="1"/>
    <n v="5"/>
    <d v="2024-11-17T00:00:00"/>
    <x v="1"/>
    <x v="0"/>
    <x v="11"/>
    <n v="128"/>
    <n v="0"/>
    <x v="2"/>
  </r>
  <r>
    <s v="C5650"/>
    <x v="2"/>
    <x v="1"/>
    <x v="0"/>
    <d v="2025-06-27T00:00:00"/>
    <s v="O9650"/>
    <d v="2025-12-03T00:00:00"/>
    <x v="0"/>
    <x v="1"/>
    <x v="2"/>
    <n v="1"/>
    <n v="1349.76"/>
    <n v="1349.76"/>
    <x v="1"/>
    <n v="46"/>
    <d v="2025-01-26T00:00:00"/>
    <n v="61"/>
    <x v="1"/>
    <n v="2"/>
    <d v="2025-03-19T00:00:00"/>
    <x v="2"/>
    <x v="0"/>
    <x v="11"/>
    <n v="-152"/>
    <n v="0"/>
    <x v="2"/>
  </r>
  <r>
    <s v="C4249"/>
    <x v="1"/>
    <x v="2"/>
    <x v="1"/>
    <d v="2024-02-06T00:00:00"/>
    <s v="O8249"/>
    <d v="2025-12-03T00:00:00"/>
    <x v="0"/>
    <x v="2"/>
    <x v="3"/>
    <n v="4"/>
    <n v="225.2775"/>
    <n v="901.11"/>
    <x v="1"/>
    <n v="47"/>
    <d v="2025-03-14T00:00:00"/>
    <n v="56"/>
    <x v="0"/>
    <n v="1"/>
    <d v="2025-04-19T00:00:00"/>
    <x v="0"/>
    <x v="0"/>
    <x v="11"/>
    <n v="402"/>
    <n v="1"/>
    <x v="2"/>
  </r>
  <r>
    <s v="C1142"/>
    <x v="0"/>
    <x v="1"/>
    <x v="4"/>
    <d v="2024-10-03T00:00:00"/>
    <s v="O5142"/>
    <d v="2025-12-03T00:00:00"/>
    <x v="0"/>
    <x v="3"/>
    <x v="3"/>
    <n v="2"/>
    <n v="439.34"/>
    <n v="878.68"/>
    <x v="2"/>
    <n v="30"/>
    <d v="2025-03-01T00:00:00"/>
    <n v="166"/>
    <x v="0"/>
    <n v="3"/>
    <d v="2025-07-06T00:00:00"/>
    <x v="1"/>
    <x v="0"/>
    <x v="11"/>
    <n v="149"/>
    <n v="1"/>
    <x v="2"/>
  </r>
  <r>
    <s v="C5207"/>
    <x v="2"/>
    <x v="1"/>
    <x v="1"/>
    <d v="2025-10-08T00:00:00"/>
    <s v="O9207"/>
    <d v="2025-12-03T00:00:00"/>
    <x v="3"/>
    <x v="4"/>
    <x v="0"/>
    <n v="1"/>
    <n v="1269.6199999999999"/>
    <n v="1269.6199999999999"/>
    <x v="1"/>
    <n v="49"/>
    <d v="2024-10-31T00:00:00"/>
    <n v="296"/>
    <x v="1"/>
    <n v="3"/>
    <d v="2025-02-25T00:00:00"/>
    <x v="1"/>
    <x v="0"/>
    <x v="11"/>
    <n v="-342"/>
    <n v="0"/>
    <x v="2"/>
  </r>
  <r>
    <s v="C5525"/>
    <x v="1"/>
    <x v="1"/>
    <x v="0"/>
    <d v="2024-01-11T00:00:00"/>
    <s v="O9525"/>
    <d v="2025-03-13T00:00:00"/>
    <x v="3"/>
    <x v="1"/>
    <x v="1"/>
    <n v="2"/>
    <n v="199.21"/>
    <n v="398.42"/>
    <x v="2"/>
    <n v="48"/>
    <d v="2024-04-11T00:00:00"/>
    <n v="93"/>
    <x v="1"/>
    <n v="1"/>
    <d v="2024-08-25T00:00:00"/>
    <x v="0"/>
    <x v="1"/>
    <x v="3"/>
    <n v="91"/>
    <n v="0"/>
    <x v="2"/>
  </r>
  <r>
    <s v="C5343"/>
    <x v="2"/>
    <x v="1"/>
    <x v="4"/>
    <d v="2024-05-01T00:00:00"/>
    <s v="O9343"/>
    <d v="2025-03-13T00:00:00"/>
    <x v="2"/>
    <x v="3"/>
    <x v="4"/>
    <n v="1"/>
    <n v="317.27"/>
    <n v="317.27"/>
    <x v="2"/>
    <n v="19"/>
    <d v="2024-09-28T00:00:00"/>
    <n v="62"/>
    <x v="1"/>
    <n v="5"/>
    <d v="2024-03-12T00:00:00"/>
    <x v="2"/>
    <x v="1"/>
    <x v="3"/>
    <n v="150"/>
    <n v="0"/>
    <x v="2"/>
  </r>
  <r>
    <s v="C4164"/>
    <x v="0"/>
    <x v="1"/>
    <x v="3"/>
    <d v="2025-03-27T00:00:00"/>
    <s v="O8164"/>
    <d v="2025-03-13T00:00:00"/>
    <x v="2"/>
    <x v="1"/>
    <x v="0"/>
    <n v="1"/>
    <n v="235.19"/>
    <n v="235.19"/>
    <x v="0"/>
    <n v="25"/>
    <d v="2025-07-26T00:00:00"/>
    <n v="435"/>
    <x v="0"/>
    <n v="2"/>
    <d v="2024-09-27T00:00:00"/>
    <x v="2"/>
    <x v="1"/>
    <x v="3"/>
    <n v="121"/>
    <n v="1"/>
    <x v="2"/>
  </r>
  <r>
    <s v="C4532"/>
    <x v="0"/>
    <x v="0"/>
    <x v="0"/>
    <d v="2025-05-25T00:00:00"/>
    <s v="O8532"/>
    <d v="2025-03-13T00:00:00"/>
    <x v="3"/>
    <x v="4"/>
    <x v="1"/>
    <n v="5"/>
    <n v="60.594000000000008"/>
    <n v="302.97000000000003"/>
    <x v="1"/>
    <n v="11"/>
    <d v="2025-06-22T00:00:00"/>
    <n v="365"/>
    <x v="1"/>
    <n v="5"/>
    <d v="2025-03-06T00:00:00"/>
    <x v="1"/>
    <x v="1"/>
    <x v="3"/>
    <n v="28"/>
    <n v="0"/>
    <x v="2"/>
  </r>
  <r>
    <s v="C6858"/>
    <x v="2"/>
    <x v="0"/>
    <x v="2"/>
    <d v="2024-07-17T00:00:00"/>
    <s v="O10858"/>
    <d v="2025-03-13T00:00:00"/>
    <x v="2"/>
    <x v="4"/>
    <x v="4"/>
    <n v="3"/>
    <n v="109.34333333333332"/>
    <n v="328.03"/>
    <x v="0"/>
    <n v="35"/>
    <d v="2024-08-24T00:00:00"/>
    <n v="183"/>
    <x v="0"/>
    <n v="1"/>
    <d v="2025-05-23T00:00:00"/>
    <x v="2"/>
    <x v="1"/>
    <x v="3"/>
    <n v="38"/>
    <n v="1"/>
    <x v="2"/>
  </r>
  <r>
    <s v="C1167"/>
    <x v="0"/>
    <x v="0"/>
    <x v="0"/>
    <d v="2023-10-16T00:00:00"/>
    <s v="O5167"/>
    <d v="2025-03-14T00:00:00"/>
    <x v="1"/>
    <x v="3"/>
    <x v="3"/>
    <n v="4"/>
    <n v="314.8775"/>
    <n v="1259.51"/>
    <x v="2"/>
    <n v="17"/>
    <d v="2025-03-07T00:00:00"/>
    <n v="158"/>
    <x v="1"/>
    <n v="5"/>
    <d v="2024-12-09T00:00:00"/>
    <x v="1"/>
    <x v="2"/>
    <x v="3"/>
    <n v="508"/>
    <n v="0"/>
    <x v="2"/>
  </r>
  <r>
    <s v="C1757"/>
    <x v="0"/>
    <x v="0"/>
    <x v="0"/>
    <d v="2025-04-05T00:00:00"/>
    <s v="O5757"/>
    <d v="2025-03-14T00:00:00"/>
    <x v="3"/>
    <x v="2"/>
    <x v="2"/>
    <n v="4"/>
    <n v="51.59"/>
    <n v="206.36"/>
    <x v="1"/>
    <n v="22"/>
    <d v="2025-03-07T00:00:00"/>
    <n v="99"/>
    <x v="0"/>
    <n v="3"/>
    <d v="2025-05-22T00:00:00"/>
    <x v="0"/>
    <x v="2"/>
    <x v="3"/>
    <n v="-29"/>
    <n v="1"/>
    <x v="2"/>
  </r>
  <r>
    <s v="C2043"/>
    <x v="1"/>
    <x v="0"/>
    <x v="1"/>
    <d v="2024-06-25T00:00:00"/>
    <s v="O6043"/>
    <d v="2025-03-14T00:00:00"/>
    <x v="1"/>
    <x v="0"/>
    <x v="0"/>
    <n v="1"/>
    <n v="117.65"/>
    <n v="117.65"/>
    <x v="1"/>
    <n v="6"/>
    <d v="2025-04-17T00:00:00"/>
    <n v="495"/>
    <x v="0"/>
    <n v="5"/>
    <d v="2025-08-20T00:00:00"/>
    <x v="0"/>
    <x v="2"/>
    <x v="3"/>
    <n v="296"/>
    <n v="1"/>
    <x v="2"/>
  </r>
  <r>
    <s v="C5289"/>
    <x v="2"/>
    <x v="1"/>
    <x v="2"/>
    <d v="2023-09-16T00:00:00"/>
    <s v="O9289"/>
    <d v="2025-03-14T00:00:00"/>
    <x v="2"/>
    <x v="0"/>
    <x v="3"/>
    <n v="5"/>
    <n v="256.11599999999999"/>
    <n v="1280.58"/>
    <x v="1"/>
    <n v="27"/>
    <d v="2024-08-31T00:00:00"/>
    <n v="500"/>
    <x v="0"/>
    <n v="2"/>
    <d v="2025-07-17T00:00:00"/>
    <x v="1"/>
    <x v="2"/>
    <x v="3"/>
    <n v="350"/>
    <n v="1"/>
    <x v="2"/>
  </r>
  <r>
    <s v="C2482"/>
    <x v="2"/>
    <x v="2"/>
    <x v="1"/>
    <d v="2024-05-24T00:00:00"/>
    <s v="O6482"/>
    <d v="2025-03-15T00:00:00"/>
    <x v="2"/>
    <x v="1"/>
    <x v="3"/>
    <n v="2"/>
    <n v="249.14"/>
    <n v="498.28"/>
    <x v="1"/>
    <n v="49"/>
    <d v="2025-04-30T00:00:00"/>
    <n v="203"/>
    <x v="1"/>
    <n v="3"/>
    <d v="2025-04-05T00:00:00"/>
    <x v="2"/>
    <x v="3"/>
    <x v="3"/>
    <n v="341"/>
    <n v="0"/>
    <x v="2"/>
  </r>
  <r>
    <s v="C4843"/>
    <x v="2"/>
    <x v="2"/>
    <x v="1"/>
    <d v="2024-10-18T00:00:00"/>
    <s v="O8843"/>
    <d v="2025-03-15T00:00:00"/>
    <x v="2"/>
    <x v="2"/>
    <x v="2"/>
    <n v="3"/>
    <n v="225.22"/>
    <n v="675.66"/>
    <x v="2"/>
    <n v="25"/>
    <d v="2024-10-14T00:00:00"/>
    <n v="431"/>
    <x v="1"/>
    <n v="4"/>
    <d v="2025-05-26T00:00:00"/>
    <x v="1"/>
    <x v="3"/>
    <x v="3"/>
    <n v="-4"/>
    <n v="0"/>
    <x v="2"/>
  </r>
  <r>
    <s v="C2972"/>
    <x v="2"/>
    <x v="1"/>
    <x v="2"/>
    <d v="2025-02-04T00:00:00"/>
    <s v="O6972"/>
    <d v="2025-03-15T00:00:00"/>
    <x v="2"/>
    <x v="3"/>
    <x v="2"/>
    <n v="1"/>
    <n v="1035.02"/>
    <n v="1035.02"/>
    <x v="2"/>
    <n v="50"/>
    <d v="2025-01-30T00:00:00"/>
    <n v="144"/>
    <x v="1"/>
    <n v="3"/>
    <d v="2025-03-19T00:00:00"/>
    <x v="2"/>
    <x v="3"/>
    <x v="3"/>
    <n v="-5"/>
    <n v="0"/>
    <x v="2"/>
  </r>
  <r>
    <s v="C1672"/>
    <x v="1"/>
    <x v="2"/>
    <x v="0"/>
    <d v="2025-04-19T00:00:00"/>
    <s v="O5672"/>
    <d v="2025-03-15T00:00:00"/>
    <x v="0"/>
    <x v="1"/>
    <x v="1"/>
    <n v="3"/>
    <n v="71.456666666666663"/>
    <n v="214.37"/>
    <x v="1"/>
    <n v="19"/>
    <d v="2025-06-16T00:00:00"/>
    <n v="196"/>
    <x v="0"/>
    <n v="2"/>
    <d v="2025-09-02T00:00:00"/>
    <x v="1"/>
    <x v="3"/>
    <x v="3"/>
    <n v="58"/>
    <n v="1"/>
    <x v="2"/>
  </r>
  <r>
    <s v="C6846"/>
    <x v="0"/>
    <x v="0"/>
    <x v="0"/>
    <d v="2025-05-16T00:00:00"/>
    <s v="O10846"/>
    <d v="2025-03-15T00:00:00"/>
    <x v="1"/>
    <x v="1"/>
    <x v="4"/>
    <n v="1"/>
    <n v="1384.43"/>
    <n v="1384.43"/>
    <x v="0"/>
    <n v="3"/>
    <d v="2024-10-11T00:00:00"/>
    <n v="494"/>
    <x v="0"/>
    <n v="1"/>
    <d v="2025-06-18T00:00:00"/>
    <x v="1"/>
    <x v="3"/>
    <x v="3"/>
    <n v="-217"/>
    <n v="1"/>
    <x v="2"/>
  </r>
  <r>
    <s v="C6029"/>
    <x v="0"/>
    <x v="1"/>
    <x v="4"/>
    <d v="2024-11-19T00:00:00"/>
    <s v="O10029"/>
    <d v="2025-03-15T00:00:00"/>
    <x v="1"/>
    <x v="1"/>
    <x v="1"/>
    <n v="3"/>
    <n v="397.39333333333337"/>
    <n v="1192.18"/>
    <x v="2"/>
    <n v="12"/>
    <d v="2025-01-23T00:00:00"/>
    <n v="438"/>
    <x v="0"/>
    <n v="5"/>
    <d v="2025-06-27T00:00:00"/>
    <x v="2"/>
    <x v="3"/>
    <x v="3"/>
    <n v="65"/>
    <n v="1"/>
    <x v="2"/>
  </r>
  <r>
    <s v="C1492"/>
    <x v="1"/>
    <x v="2"/>
    <x v="4"/>
    <d v="2025-02-13T00:00:00"/>
    <s v="O5492"/>
    <d v="2025-03-15T00:00:00"/>
    <x v="4"/>
    <x v="3"/>
    <x v="0"/>
    <n v="2"/>
    <n v="55.91"/>
    <n v="111.82"/>
    <x v="2"/>
    <n v="27"/>
    <d v="2024-09-12T00:00:00"/>
    <n v="437"/>
    <x v="1"/>
    <n v="4"/>
    <d v="2025-03-15T00:00:00"/>
    <x v="2"/>
    <x v="3"/>
    <x v="3"/>
    <n v="-154"/>
    <n v="0"/>
    <x v="2"/>
  </r>
  <r>
    <s v="C2481"/>
    <x v="1"/>
    <x v="2"/>
    <x v="1"/>
    <d v="2024-09-12T00:00:00"/>
    <s v="O6481"/>
    <d v="2025-03-15T00:00:00"/>
    <x v="1"/>
    <x v="1"/>
    <x v="0"/>
    <n v="5"/>
    <n v="222.82600000000002"/>
    <n v="1114.1300000000001"/>
    <x v="1"/>
    <n v="23"/>
    <d v="2024-09-30T00:00:00"/>
    <n v="439"/>
    <x v="0"/>
    <n v="4"/>
    <d v="2025-10-01T00:00:00"/>
    <x v="0"/>
    <x v="3"/>
    <x v="3"/>
    <n v="18"/>
    <n v="1"/>
    <x v="2"/>
  </r>
  <r>
    <s v="C5393"/>
    <x v="1"/>
    <x v="0"/>
    <x v="2"/>
    <d v="2025-01-26T00:00:00"/>
    <s v="O9393"/>
    <d v="2025-03-15T00:00:00"/>
    <x v="0"/>
    <x v="4"/>
    <x v="1"/>
    <n v="4"/>
    <n v="124.94499999999999"/>
    <n v="499.78"/>
    <x v="1"/>
    <n v="17"/>
    <d v="2025-01-04T00:00:00"/>
    <n v="217"/>
    <x v="1"/>
    <n v="3"/>
    <d v="2025-02-26T00:00:00"/>
    <x v="1"/>
    <x v="3"/>
    <x v="3"/>
    <n v="-22"/>
    <n v="0"/>
    <x v="2"/>
  </r>
  <r>
    <s v="C1077"/>
    <x v="1"/>
    <x v="0"/>
    <x v="3"/>
    <d v="2024-07-29T00:00:00"/>
    <s v="O5077"/>
    <d v="2025-03-16T00:00:00"/>
    <x v="2"/>
    <x v="3"/>
    <x v="4"/>
    <n v="2"/>
    <n v="484.29"/>
    <n v="968.58"/>
    <x v="2"/>
    <n v="25"/>
    <d v="2025-05-16T00:00:00"/>
    <n v="62"/>
    <x v="1"/>
    <n v="4"/>
    <d v="2025-04-19T00:00:00"/>
    <x v="0"/>
    <x v="4"/>
    <x v="3"/>
    <n v="291"/>
    <n v="0"/>
    <x v="2"/>
  </r>
  <r>
    <s v="C5243"/>
    <x v="2"/>
    <x v="2"/>
    <x v="2"/>
    <d v="2024-10-22T00:00:00"/>
    <s v="O9243"/>
    <d v="2025-03-16T00:00:00"/>
    <x v="1"/>
    <x v="4"/>
    <x v="1"/>
    <n v="2"/>
    <n v="116.47"/>
    <n v="232.94"/>
    <x v="1"/>
    <n v="32"/>
    <d v="2025-04-08T00:00:00"/>
    <n v="99"/>
    <x v="1"/>
    <n v="5"/>
    <d v="2025-04-13T00:00:00"/>
    <x v="0"/>
    <x v="4"/>
    <x v="3"/>
    <n v="168"/>
    <n v="0"/>
    <x v="2"/>
  </r>
  <r>
    <s v="C4163"/>
    <x v="1"/>
    <x v="1"/>
    <x v="2"/>
    <d v="2025-06-24T00:00:00"/>
    <s v="O8163"/>
    <d v="2025-03-16T00:00:00"/>
    <x v="4"/>
    <x v="0"/>
    <x v="0"/>
    <n v="4"/>
    <n v="122.71250000000001"/>
    <n v="490.85"/>
    <x v="2"/>
    <n v="1"/>
    <d v="2024-12-11T00:00:00"/>
    <n v="461"/>
    <x v="0"/>
    <n v="3"/>
    <d v="2025-07-29T00:00:00"/>
    <x v="2"/>
    <x v="4"/>
    <x v="3"/>
    <n v="-195"/>
    <n v="1"/>
    <x v="2"/>
  </r>
  <r>
    <s v="C2768"/>
    <x v="1"/>
    <x v="0"/>
    <x v="1"/>
    <d v="2024-04-14T00:00:00"/>
    <s v="O6768"/>
    <d v="2025-03-16T00:00:00"/>
    <x v="1"/>
    <x v="2"/>
    <x v="4"/>
    <n v="1"/>
    <n v="1246.76"/>
    <n v="1246.76"/>
    <x v="2"/>
    <n v="44"/>
    <d v="2025-01-27T00:00:00"/>
    <n v="217"/>
    <x v="1"/>
    <n v="5"/>
    <d v="2024-10-09T00:00:00"/>
    <x v="0"/>
    <x v="4"/>
    <x v="3"/>
    <n v="288"/>
    <n v="0"/>
    <x v="2"/>
  </r>
  <r>
    <s v="C6290"/>
    <x v="2"/>
    <x v="0"/>
    <x v="4"/>
    <d v="2023-11-24T00:00:00"/>
    <s v="O10290"/>
    <d v="2025-03-16T00:00:00"/>
    <x v="2"/>
    <x v="2"/>
    <x v="1"/>
    <n v="3"/>
    <n v="99.063333333333333"/>
    <n v="297.19"/>
    <x v="0"/>
    <n v="18"/>
    <d v="2024-10-30T00:00:00"/>
    <n v="19"/>
    <x v="1"/>
    <n v="5"/>
    <d v="2025-03-16T00:00:00"/>
    <x v="1"/>
    <x v="4"/>
    <x v="3"/>
    <n v="341"/>
    <n v="0"/>
    <x v="2"/>
  </r>
  <r>
    <s v="C3601"/>
    <x v="2"/>
    <x v="1"/>
    <x v="2"/>
    <d v="2023-08-27T00:00:00"/>
    <s v="O7601"/>
    <d v="2025-03-16T00:00:00"/>
    <x v="1"/>
    <x v="4"/>
    <x v="0"/>
    <n v="3"/>
    <n v="423.01333333333332"/>
    <n v="1269.04"/>
    <x v="0"/>
    <n v="9"/>
    <d v="2025-01-22T00:00:00"/>
    <n v="6"/>
    <x v="1"/>
    <n v="1"/>
    <d v="2025-02-24T00:00:00"/>
    <x v="2"/>
    <x v="4"/>
    <x v="3"/>
    <n v="514"/>
    <n v="0"/>
    <x v="2"/>
  </r>
  <r>
    <s v="C3465"/>
    <x v="2"/>
    <x v="2"/>
    <x v="3"/>
    <d v="2024-09-28T00:00:00"/>
    <s v="O7465"/>
    <d v="2025-03-16T00:00:00"/>
    <x v="1"/>
    <x v="3"/>
    <x v="2"/>
    <n v="4"/>
    <n v="188.89500000000001"/>
    <n v="755.58"/>
    <x v="1"/>
    <n v="32"/>
    <d v="2025-01-08T00:00:00"/>
    <n v="83"/>
    <x v="1"/>
    <n v="1"/>
    <d v="2024-09-25T00:00:00"/>
    <x v="2"/>
    <x v="4"/>
    <x v="3"/>
    <n v="102"/>
    <n v="0"/>
    <x v="2"/>
  </r>
  <r>
    <s v="C2299"/>
    <x v="2"/>
    <x v="2"/>
    <x v="4"/>
    <d v="2024-01-08T00:00:00"/>
    <s v="O6299"/>
    <d v="2025-03-16T00:00:00"/>
    <x v="3"/>
    <x v="4"/>
    <x v="2"/>
    <n v="5"/>
    <n v="115.364"/>
    <n v="576.82000000000005"/>
    <x v="1"/>
    <n v="8"/>
    <d v="2025-05-23T00:00:00"/>
    <n v="202"/>
    <x v="0"/>
    <n v="2"/>
    <d v="2025-07-07T00:00:00"/>
    <x v="0"/>
    <x v="4"/>
    <x v="3"/>
    <n v="501"/>
    <n v="1"/>
    <x v="2"/>
  </r>
  <r>
    <s v="C3709"/>
    <x v="2"/>
    <x v="1"/>
    <x v="2"/>
    <d v="2024-09-20T00:00:00"/>
    <s v="O7709"/>
    <d v="2025-03-16T00:00:00"/>
    <x v="2"/>
    <x v="4"/>
    <x v="4"/>
    <n v="5"/>
    <n v="200.166"/>
    <n v="1000.83"/>
    <x v="1"/>
    <n v="25"/>
    <d v="2024-11-18T00:00:00"/>
    <n v="188"/>
    <x v="0"/>
    <n v="5"/>
    <d v="2025-07-29T00:00:00"/>
    <x v="1"/>
    <x v="4"/>
    <x v="3"/>
    <n v="59"/>
    <n v="1"/>
    <x v="2"/>
  </r>
  <r>
    <s v="C6258"/>
    <x v="1"/>
    <x v="0"/>
    <x v="2"/>
    <d v="2024-01-25T00:00:00"/>
    <s v="O10258"/>
    <d v="2025-03-16T00:00:00"/>
    <x v="0"/>
    <x v="2"/>
    <x v="1"/>
    <n v="2"/>
    <n v="239.595"/>
    <n v="479.19"/>
    <x v="1"/>
    <n v="5"/>
    <d v="2025-06-16T00:00:00"/>
    <n v="222"/>
    <x v="1"/>
    <n v="1"/>
    <d v="2024-10-21T00:00:00"/>
    <x v="1"/>
    <x v="4"/>
    <x v="3"/>
    <n v="508"/>
    <n v="0"/>
    <x v="2"/>
  </r>
  <r>
    <s v="C6364"/>
    <x v="2"/>
    <x v="2"/>
    <x v="2"/>
    <d v="2024-04-19T00:00:00"/>
    <s v="O10364"/>
    <d v="2025-03-17T00:00:00"/>
    <x v="4"/>
    <x v="1"/>
    <x v="2"/>
    <n v="3"/>
    <n v="294.95"/>
    <n v="884.85"/>
    <x v="1"/>
    <n v="44"/>
    <d v="2025-12-06T00:00:00"/>
    <n v="175"/>
    <x v="1"/>
    <n v="1"/>
    <d v="2025-06-06T00:00:00"/>
    <x v="2"/>
    <x v="5"/>
    <x v="3"/>
    <n v="596"/>
    <n v="0"/>
    <x v="2"/>
  </r>
  <r>
    <s v="C4019"/>
    <x v="0"/>
    <x v="1"/>
    <x v="3"/>
    <d v="2024-06-17T00:00:00"/>
    <s v="O8019"/>
    <d v="2025-03-17T00:00:00"/>
    <x v="3"/>
    <x v="4"/>
    <x v="2"/>
    <n v="4"/>
    <n v="113.015"/>
    <n v="452.06"/>
    <x v="0"/>
    <n v="33"/>
    <d v="2025-03-15T00:00:00"/>
    <n v="382"/>
    <x v="0"/>
    <n v="1"/>
    <d v="2025-06-21T00:00:00"/>
    <x v="1"/>
    <x v="5"/>
    <x v="3"/>
    <n v="271"/>
    <n v="1"/>
    <x v="2"/>
  </r>
  <r>
    <s v="C6018"/>
    <x v="2"/>
    <x v="0"/>
    <x v="2"/>
    <d v="2024-06-20T00:00:00"/>
    <s v="O10018"/>
    <d v="2025-03-17T00:00:00"/>
    <x v="2"/>
    <x v="2"/>
    <x v="0"/>
    <n v="5"/>
    <n v="238.53200000000001"/>
    <n v="1192.6600000000001"/>
    <x v="1"/>
    <n v="14"/>
    <d v="2025-01-18T00:00:00"/>
    <n v="151"/>
    <x v="1"/>
    <n v="3"/>
    <d v="2024-11-30T00:00:00"/>
    <x v="2"/>
    <x v="5"/>
    <x v="3"/>
    <n v="212"/>
    <n v="0"/>
    <x v="2"/>
  </r>
  <r>
    <s v="C5036"/>
    <x v="1"/>
    <x v="0"/>
    <x v="0"/>
    <d v="2025-01-19T00:00:00"/>
    <s v="O9036"/>
    <d v="2025-03-17T00:00:00"/>
    <x v="4"/>
    <x v="3"/>
    <x v="4"/>
    <n v="2"/>
    <n v="747.20500000000004"/>
    <n v="1494.41"/>
    <x v="1"/>
    <n v="16"/>
    <d v="2024-10-30T00:00:00"/>
    <n v="232"/>
    <x v="0"/>
    <n v="3"/>
    <d v="2025-07-28T00:00:00"/>
    <x v="2"/>
    <x v="5"/>
    <x v="3"/>
    <n v="-81"/>
    <n v="1"/>
    <x v="2"/>
  </r>
  <r>
    <s v="C1592"/>
    <x v="2"/>
    <x v="1"/>
    <x v="0"/>
    <d v="2024-08-03T00:00:00"/>
    <s v="O5592"/>
    <d v="2025-03-17T00:00:00"/>
    <x v="4"/>
    <x v="0"/>
    <x v="2"/>
    <n v="5"/>
    <n v="221.56199999999998"/>
    <n v="1107.81"/>
    <x v="0"/>
    <n v="20"/>
    <d v="2025-08-13T00:00:00"/>
    <n v="383"/>
    <x v="1"/>
    <n v="2"/>
    <d v="2025-03-27T00:00:00"/>
    <x v="0"/>
    <x v="5"/>
    <x v="3"/>
    <n v="375"/>
    <n v="0"/>
    <x v="2"/>
  </r>
  <r>
    <s v="C6210"/>
    <x v="2"/>
    <x v="2"/>
    <x v="2"/>
    <d v="2024-02-05T00:00:00"/>
    <s v="O10210"/>
    <d v="2025-03-17T00:00:00"/>
    <x v="2"/>
    <x v="2"/>
    <x v="1"/>
    <n v="2"/>
    <n v="628.58500000000004"/>
    <n v="1257.17"/>
    <x v="2"/>
    <n v="37"/>
    <d v="2025-12-03T00:00:00"/>
    <n v="275"/>
    <x v="1"/>
    <n v="2"/>
    <d v="2024-09-12T00:00:00"/>
    <x v="2"/>
    <x v="5"/>
    <x v="3"/>
    <n v="667"/>
    <n v="0"/>
    <x v="2"/>
  </r>
  <r>
    <s v="C6186"/>
    <x v="0"/>
    <x v="0"/>
    <x v="0"/>
    <d v="2024-04-05T00:00:00"/>
    <s v="O10186"/>
    <d v="2025-03-17T00:00:00"/>
    <x v="0"/>
    <x v="3"/>
    <x v="2"/>
    <n v="5"/>
    <n v="262.47199999999998"/>
    <n v="1312.36"/>
    <x v="0"/>
    <n v="5"/>
    <d v="2025-05-23T00:00:00"/>
    <n v="91"/>
    <x v="0"/>
    <n v="3"/>
    <d v="2024-12-28T00:00:00"/>
    <x v="2"/>
    <x v="5"/>
    <x v="3"/>
    <n v="413"/>
    <n v="1"/>
    <x v="2"/>
  </r>
  <r>
    <s v="C2532"/>
    <x v="1"/>
    <x v="2"/>
    <x v="0"/>
    <d v="2024-01-06T00:00:00"/>
    <s v="O6532"/>
    <d v="2025-03-17T00:00:00"/>
    <x v="1"/>
    <x v="4"/>
    <x v="4"/>
    <n v="3"/>
    <n v="161.39333333333335"/>
    <n v="484.18"/>
    <x v="1"/>
    <n v="4"/>
    <d v="2025-03-01T00:00:00"/>
    <n v="67"/>
    <x v="1"/>
    <n v="5"/>
    <d v="2024-11-10T00:00:00"/>
    <x v="0"/>
    <x v="5"/>
    <x v="3"/>
    <n v="420"/>
    <n v="0"/>
    <x v="2"/>
  </r>
  <r>
    <s v="C1169"/>
    <x v="1"/>
    <x v="0"/>
    <x v="4"/>
    <d v="2023-09-11T00:00:00"/>
    <s v="O5169"/>
    <d v="2025-03-17T00:00:00"/>
    <x v="2"/>
    <x v="4"/>
    <x v="2"/>
    <n v="1"/>
    <n v="608.80999999999995"/>
    <n v="608.80999999999995"/>
    <x v="2"/>
    <n v="31"/>
    <d v="2025-03-02T00:00:00"/>
    <n v="6"/>
    <x v="1"/>
    <n v="3"/>
    <d v="2024-09-16T00:00:00"/>
    <x v="1"/>
    <x v="5"/>
    <x v="3"/>
    <n v="538"/>
    <n v="0"/>
    <x v="2"/>
  </r>
  <r>
    <s v="C2964"/>
    <x v="0"/>
    <x v="2"/>
    <x v="2"/>
    <d v="2024-11-08T00:00:00"/>
    <s v="O6964"/>
    <d v="2025-03-17T00:00:00"/>
    <x v="2"/>
    <x v="1"/>
    <x v="3"/>
    <n v="5"/>
    <n v="239.71799999999999"/>
    <n v="1198.5899999999999"/>
    <x v="0"/>
    <n v="37"/>
    <d v="2025-03-22T00:00:00"/>
    <n v="265"/>
    <x v="1"/>
    <n v="1"/>
    <d v="2025-03-02T00:00:00"/>
    <x v="2"/>
    <x v="5"/>
    <x v="3"/>
    <n v="134"/>
    <n v="0"/>
    <x v="2"/>
  </r>
  <r>
    <s v="C3862"/>
    <x v="1"/>
    <x v="2"/>
    <x v="1"/>
    <d v="2024-05-07T00:00:00"/>
    <s v="O7862"/>
    <d v="2025-03-17T00:00:00"/>
    <x v="2"/>
    <x v="2"/>
    <x v="3"/>
    <n v="2"/>
    <n v="213.905"/>
    <n v="427.81"/>
    <x v="1"/>
    <n v="28"/>
    <d v="2025-01-17T00:00:00"/>
    <n v="198"/>
    <x v="0"/>
    <n v="1"/>
    <d v="2025-08-03T00:00:00"/>
    <x v="0"/>
    <x v="5"/>
    <x v="3"/>
    <n v="255"/>
    <n v="1"/>
    <x v="2"/>
  </r>
  <r>
    <s v="C1317"/>
    <x v="2"/>
    <x v="0"/>
    <x v="1"/>
    <d v="2025-10-06T00:00:00"/>
    <s v="O5317"/>
    <d v="2025-03-17T00:00:00"/>
    <x v="4"/>
    <x v="1"/>
    <x v="3"/>
    <n v="5"/>
    <n v="60.417999999999992"/>
    <n v="302.08999999999997"/>
    <x v="0"/>
    <n v="48"/>
    <d v="2025-01-18T00:00:00"/>
    <n v="25"/>
    <x v="0"/>
    <n v="1"/>
    <d v="2025-03-02T00:00:00"/>
    <x v="1"/>
    <x v="5"/>
    <x v="3"/>
    <n v="-261"/>
    <n v="1"/>
    <x v="2"/>
  </r>
  <r>
    <s v="C1411"/>
    <x v="0"/>
    <x v="0"/>
    <x v="2"/>
    <d v="2024-11-02T00:00:00"/>
    <s v="O5411"/>
    <d v="2025-03-17T00:00:00"/>
    <x v="2"/>
    <x v="4"/>
    <x v="1"/>
    <n v="5"/>
    <n v="117.636"/>
    <n v="588.17999999999995"/>
    <x v="1"/>
    <n v="28"/>
    <d v="2024-02-12T00:00:00"/>
    <n v="39"/>
    <x v="1"/>
    <n v="4"/>
    <d v="2024-11-17T00:00:00"/>
    <x v="1"/>
    <x v="5"/>
    <x v="3"/>
    <n v="-264"/>
    <n v="0"/>
    <x v="2"/>
  </r>
  <r>
    <s v="C3260"/>
    <x v="2"/>
    <x v="1"/>
    <x v="1"/>
    <d v="2025-03-13T00:00:00"/>
    <s v="O7260"/>
    <d v="2025-03-17T00:00:00"/>
    <x v="0"/>
    <x v="1"/>
    <x v="1"/>
    <n v="5"/>
    <n v="47.304000000000002"/>
    <n v="236.52"/>
    <x v="0"/>
    <n v="3"/>
    <d v="2025-03-27T00:00:00"/>
    <n v="446"/>
    <x v="0"/>
    <n v="3"/>
    <d v="2024-06-09T00:00:00"/>
    <x v="1"/>
    <x v="5"/>
    <x v="3"/>
    <n v="14"/>
    <n v="1"/>
    <x v="2"/>
  </r>
  <r>
    <s v="C6530"/>
    <x v="2"/>
    <x v="0"/>
    <x v="2"/>
    <d v="2025-07-14T00:00:00"/>
    <s v="O10530"/>
    <d v="2025-03-18T00:00:00"/>
    <x v="1"/>
    <x v="1"/>
    <x v="0"/>
    <n v="3"/>
    <n v="330.24333333333334"/>
    <n v="990.73"/>
    <x v="0"/>
    <n v="15"/>
    <d v="2024-04-12T00:00:00"/>
    <n v="418"/>
    <x v="0"/>
    <n v="2"/>
    <d v="2024-02-10T00:00:00"/>
    <x v="1"/>
    <x v="6"/>
    <x v="3"/>
    <n v="-458"/>
    <n v="1"/>
    <x v="2"/>
  </r>
  <r>
    <s v="C2587"/>
    <x v="0"/>
    <x v="1"/>
    <x v="1"/>
    <d v="2023-10-19T00:00:00"/>
    <s v="O6587"/>
    <d v="2025-03-18T00:00:00"/>
    <x v="3"/>
    <x v="2"/>
    <x v="4"/>
    <n v="3"/>
    <n v="154.88666666666668"/>
    <n v="464.66"/>
    <x v="1"/>
    <n v="35"/>
    <d v="2024-12-27T00:00:00"/>
    <n v="369"/>
    <x v="1"/>
    <n v="4"/>
    <d v="2024-11-17T00:00:00"/>
    <x v="2"/>
    <x v="6"/>
    <x v="3"/>
    <n v="435"/>
    <n v="0"/>
    <x v="2"/>
  </r>
  <r>
    <s v="C1510"/>
    <x v="2"/>
    <x v="2"/>
    <x v="3"/>
    <d v="2025-03-17T00:00:00"/>
    <s v="O5510"/>
    <d v="2025-03-18T00:00:00"/>
    <x v="0"/>
    <x v="3"/>
    <x v="1"/>
    <n v="5"/>
    <n v="132.876"/>
    <n v="664.38"/>
    <x v="0"/>
    <n v="35"/>
    <d v="2024-09-09T00:00:00"/>
    <n v="296"/>
    <x v="1"/>
    <n v="5"/>
    <d v="2024-10-10T00:00:00"/>
    <x v="2"/>
    <x v="6"/>
    <x v="3"/>
    <n v="-189"/>
    <n v="0"/>
    <x v="2"/>
  </r>
  <r>
    <s v="C1544"/>
    <x v="1"/>
    <x v="0"/>
    <x v="3"/>
    <d v="2024-06-08T00:00:00"/>
    <s v="O5544"/>
    <d v="2025-03-18T00:00:00"/>
    <x v="0"/>
    <x v="0"/>
    <x v="1"/>
    <n v="3"/>
    <n v="143.64000000000001"/>
    <n v="430.92"/>
    <x v="2"/>
    <n v="16"/>
    <d v="2025-03-16T00:00:00"/>
    <n v="8"/>
    <x v="0"/>
    <n v="4"/>
    <d v="2025-06-19T00:00:00"/>
    <x v="2"/>
    <x v="6"/>
    <x v="3"/>
    <n v="281"/>
    <n v="1"/>
    <x v="2"/>
  </r>
  <r>
    <s v="C6728"/>
    <x v="1"/>
    <x v="0"/>
    <x v="3"/>
    <d v="2024-09-23T00:00:00"/>
    <s v="O10728"/>
    <d v="2025-03-18T00:00:00"/>
    <x v="4"/>
    <x v="1"/>
    <x v="3"/>
    <n v="1"/>
    <n v="1008.83"/>
    <n v="1008.83"/>
    <x v="2"/>
    <n v="12"/>
    <d v="2024-09-19T00:00:00"/>
    <n v="395"/>
    <x v="1"/>
    <n v="1"/>
    <d v="2024-08-26T00:00:00"/>
    <x v="1"/>
    <x v="6"/>
    <x v="3"/>
    <n v="-4"/>
    <n v="0"/>
    <x v="2"/>
  </r>
  <r>
    <s v="C6577"/>
    <x v="0"/>
    <x v="2"/>
    <x v="2"/>
    <d v="2025-08-21T00:00:00"/>
    <s v="O10577"/>
    <d v="2025-03-18T00:00:00"/>
    <x v="3"/>
    <x v="4"/>
    <x v="1"/>
    <n v="4"/>
    <n v="42.37"/>
    <n v="169.48"/>
    <x v="1"/>
    <n v="47"/>
    <d v="2025-05-29T00:00:00"/>
    <n v="329"/>
    <x v="0"/>
    <n v="4"/>
    <d v="2024-12-13T00:00:00"/>
    <x v="2"/>
    <x v="6"/>
    <x v="3"/>
    <n v="-84"/>
    <n v="1"/>
    <x v="2"/>
  </r>
  <r>
    <s v="C1849"/>
    <x v="2"/>
    <x v="0"/>
    <x v="0"/>
    <d v="2025-09-08T00:00:00"/>
    <s v="O5849"/>
    <d v="2025-03-18T00:00:00"/>
    <x v="1"/>
    <x v="3"/>
    <x v="4"/>
    <n v="2"/>
    <n v="486.97500000000002"/>
    <n v="973.95"/>
    <x v="2"/>
    <n v="13"/>
    <d v="2024-07-12T00:00:00"/>
    <n v="141"/>
    <x v="1"/>
    <n v="5"/>
    <d v="2024-07-12T00:00:00"/>
    <x v="0"/>
    <x v="6"/>
    <x v="3"/>
    <n v="-423"/>
    <n v="0"/>
    <x v="2"/>
  </r>
  <r>
    <s v="C6127"/>
    <x v="0"/>
    <x v="2"/>
    <x v="1"/>
    <d v="2025-12-08T00:00:00"/>
    <s v="O10127"/>
    <d v="2025-03-18T00:00:00"/>
    <x v="1"/>
    <x v="1"/>
    <x v="2"/>
    <n v="3"/>
    <n v="115.42666666666666"/>
    <n v="346.28"/>
    <x v="2"/>
    <n v="30"/>
    <d v="2025-03-23T00:00:00"/>
    <n v="270"/>
    <x v="1"/>
    <n v="2"/>
    <d v="2025-08-13T00:00:00"/>
    <x v="0"/>
    <x v="6"/>
    <x v="3"/>
    <n v="-260"/>
    <n v="0"/>
    <x v="2"/>
  </r>
  <r>
    <s v="C3991"/>
    <x v="2"/>
    <x v="1"/>
    <x v="2"/>
    <d v="2025-02-23T00:00:00"/>
    <s v="O7991"/>
    <d v="2025-03-19T00:00:00"/>
    <x v="1"/>
    <x v="2"/>
    <x v="3"/>
    <n v="2"/>
    <n v="260.48"/>
    <n v="520.96"/>
    <x v="2"/>
    <n v="19"/>
    <d v="2025-07-14T00:00:00"/>
    <n v="165"/>
    <x v="0"/>
    <n v="1"/>
    <d v="2024-10-23T00:00:00"/>
    <x v="2"/>
    <x v="0"/>
    <x v="3"/>
    <n v="141"/>
    <n v="1"/>
    <x v="2"/>
  </r>
  <r>
    <s v="C6636"/>
    <x v="0"/>
    <x v="0"/>
    <x v="0"/>
    <d v="2025-05-14T00:00:00"/>
    <s v="O10636"/>
    <d v="2025-03-19T00:00:00"/>
    <x v="2"/>
    <x v="2"/>
    <x v="1"/>
    <n v="2"/>
    <n v="57.29"/>
    <n v="114.58"/>
    <x v="0"/>
    <n v="27"/>
    <d v="2025-03-19T00:00:00"/>
    <n v="332"/>
    <x v="1"/>
    <n v="4"/>
    <d v="2025-01-25T00:00:00"/>
    <x v="2"/>
    <x v="0"/>
    <x v="3"/>
    <n v="-56"/>
    <n v="0"/>
    <x v="2"/>
  </r>
  <r>
    <s v="C1247"/>
    <x v="2"/>
    <x v="1"/>
    <x v="1"/>
    <d v="2024-09-10T00:00:00"/>
    <s v="O5247"/>
    <d v="2025-03-19T00:00:00"/>
    <x v="2"/>
    <x v="2"/>
    <x v="4"/>
    <n v="5"/>
    <n v="175.13200000000001"/>
    <n v="875.66"/>
    <x v="0"/>
    <n v="17"/>
    <d v="2024-10-25T00:00:00"/>
    <n v="185"/>
    <x v="0"/>
    <n v="4"/>
    <d v="2025-03-05T00:00:00"/>
    <x v="0"/>
    <x v="0"/>
    <x v="3"/>
    <n v="45"/>
    <n v="1"/>
    <x v="2"/>
  </r>
  <r>
    <s v="C3724"/>
    <x v="0"/>
    <x v="0"/>
    <x v="3"/>
    <d v="2025-11-03T00:00:00"/>
    <s v="O7724"/>
    <d v="2025-03-19T00:00:00"/>
    <x v="4"/>
    <x v="1"/>
    <x v="2"/>
    <n v="3"/>
    <n v="279.99333333333334"/>
    <n v="839.98"/>
    <x v="0"/>
    <n v="37"/>
    <d v="2025-05-31T00:00:00"/>
    <n v="176"/>
    <x v="1"/>
    <n v="4"/>
    <d v="2024-11-14T00:00:00"/>
    <x v="2"/>
    <x v="0"/>
    <x v="3"/>
    <n v="-156"/>
    <n v="0"/>
    <x v="2"/>
  </r>
  <r>
    <s v="C2329"/>
    <x v="1"/>
    <x v="2"/>
    <x v="4"/>
    <d v="2024-01-17T00:00:00"/>
    <s v="O6329"/>
    <d v="2025-03-19T00:00:00"/>
    <x v="4"/>
    <x v="0"/>
    <x v="2"/>
    <n v="2"/>
    <n v="133.63999999999999"/>
    <n v="267.27999999999997"/>
    <x v="2"/>
    <n v="24"/>
    <d v="2025-10-08T00:00:00"/>
    <n v="341"/>
    <x v="0"/>
    <n v="5"/>
    <d v="2025-06-20T00:00:00"/>
    <x v="0"/>
    <x v="0"/>
    <x v="3"/>
    <n v="630"/>
    <n v="1"/>
    <x v="2"/>
  </r>
  <r>
    <s v="C1553"/>
    <x v="2"/>
    <x v="2"/>
    <x v="3"/>
    <d v="2023-11-10T00:00:00"/>
    <s v="O5553"/>
    <d v="2025-03-19T00:00:00"/>
    <x v="0"/>
    <x v="1"/>
    <x v="2"/>
    <n v="1"/>
    <n v="456.61"/>
    <n v="456.61"/>
    <x v="1"/>
    <n v="29"/>
    <d v="2025-01-18T00:00:00"/>
    <n v="1"/>
    <x v="0"/>
    <n v="3"/>
    <d v="2024-04-11T00:00:00"/>
    <x v="2"/>
    <x v="0"/>
    <x v="3"/>
    <n v="435"/>
    <n v="1"/>
    <x v="2"/>
  </r>
  <r>
    <s v="C6346"/>
    <x v="2"/>
    <x v="2"/>
    <x v="3"/>
    <d v="2023-11-14T00:00:00"/>
    <s v="O10346"/>
    <d v="2025-03-19T00:00:00"/>
    <x v="3"/>
    <x v="1"/>
    <x v="3"/>
    <n v="3"/>
    <n v="61.023333333333333"/>
    <n v="183.07"/>
    <x v="2"/>
    <n v="43"/>
    <d v="2025-04-07T00:00:00"/>
    <n v="456"/>
    <x v="1"/>
    <n v="3"/>
    <d v="2025-05-02T00:00:00"/>
    <x v="2"/>
    <x v="0"/>
    <x v="3"/>
    <n v="510"/>
    <n v="0"/>
    <x v="2"/>
  </r>
  <r>
    <s v="C6490"/>
    <x v="2"/>
    <x v="1"/>
    <x v="0"/>
    <d v="2024-10-13T00:00:00"/>
    <s v="O10490"/>
    <d v="2025-03-19T00:00:00"/>
    <x v="3"/>
    <x v="1"/>
    <x v="1"/>
    <n v="4"/>
    <n v="250.4025"/>
    <n v="1001.61"/>
    <x v="2"/>
    <n v="10"/>
    <d v="2024-11-13T00:00:00"/>
    <n v="469"/>
    <x v="1"/>
    <n v="1"/>
    <d v="2025-11-06T00:00:00"/>
    <x v="0"/>
    <x v="0"/>
    <x v="3"/>
    <n v="31"/>
    <n v="0"/>
    <x v="2"/>
  </r>
  <r>
    <s v="C5448"/>
    <x v="0"/>
    <x v="0"/>
    <x v="0"/>
    <d v="2025-07-27T00:00:00"/>
    <s v="O9448"/>
    <d v="2025-03-19T00:00:00"/>
    <x v="3"/>
    <x v="0"/>
    <x v="0"/>
    <n v="4"/>
    <n v="150.0275"/>
    <n v="600.11"/>
    <x v="2"/>
    <n v="1"/>
    <d v="2025-05-16T00:00:00"/>
    <n v="73"/>
    <x v="1"/>
    <n v="3"/>
    <d v="2025-12-02T00:00:00"/>
    <x v="1"/>
    <x v="0"/>
    <x v="3"/>
    <n v="-72"/>
    <n v="0"/>
    <x v="2"/>
  </r>
  <r>
    <s v="C3635"/>
    <x v="0"/>
    <x v="1"/>
    <x v="0"/>
    <d v="2024-09-25T00:00:00"/>
    <s v="O7635"/>
    <d v="2025-03-19T00:00:00"/>
    <x v="4"/>
    <x v="0"/>
    <x v="3"/>
    <n v="3"/>
    <n v="425.69"/>
    <n v="1277.07"/>
    <x v="2"/>
    <n v="33"/>
    <d v="2025-04-15T00:00:00"/>
    <n v="372"/>
    <x v="1"/>
    <n v="5"/>
    <d v="2024-09-13T00:00:00"/>
    <x v="1"/>
    <x v="0"/>
    <x v="3"/>
    <n v="202"/>
    <n v="0"/>
    <x v="2"/>
  </r>
  <r>
    <s v="C3594"/>
    <x v="2"/>
    <x v="2"/>
    <x v="3"/>
    <d v="2025-06-30T00:00:00"/>
    <s v="O7594"/>
    <d v="2025-03-19T00:00:00"/>
    <x v="4"/>
    <x v="0"/>
    <x v="1"/>
    <n v="4"/>
    <n v="261.48750000000001"/>
    <n v="1045.95"/>
    <x v="1"/>
    <n v="14"/>
    <d v="2024-12-31T00:00:00"/>
    <n v="303"/>
    <x v="0"/>
    <n v="1"/>
    <d v="2025-11-02T00:00:00"/>
    <x v="2"/>
    <x v="0"/>
    <x v="3"/>
    <n v="-181"/>
    <n v="1"/>
    <x v="2"/>
  </r>
  <r>
    <s v="C6353"/>
    <x v="0"/>
    <x v="0"/>
    <x v="1"/>
    <d v="2024-08-20T00:00:00"/>
    <s v="O10353"/>
    <d v="2025-03-20T00:00:00"/>
    <x v="4"/>
    <x v="0"/>
    <x v="3"/>
    <n v="2"/>
    <n v="708.95500000000004"/>
    <n v="1417.91"/>
    <x v="2"/>
    <n v="13"/>
    <d v="2025-06-20T00:00:00"/>
    <n v="366"/>
    <x v="1"/>
    <n v="1"/>
    <d v="2024-12-10T00:00:00"/>
    <x v="0"/>
    <x v="1"/>
    <x v="3"/>
    <n v="304"/>
    <n v="0"/>
    <x v="2"/>
  </r>
  <r>
    <s v="C3603"/>
    <x v="0"/>
    <x v="0"/>
    <x v="3"/>
    <d v="2025-03-18T00:00:00"/>
    <s v="O7603"/>
    <d v="2025-03-20T00:00:00"/>
    <x v="2"/>
    <x v="4"/>
    <x v="4"/>
    <n v="3"/>
    <n v="247.64666666666668"/>
    <n v="742.94"/>
    <x v="1"/>
    <n v="49"/>
    <d v="2024-10-09T00:00:00"/>
    <n v="465"/>
    <x v="0"/>
    <n v="2"/>
    <d v="2024-01-12T00:00:00"/>
    <x v="1"/>
    <x v="1"/>
    <x v="3"/>
    <n v="-160"/>
    <n v="1"/>
    <x v="2"/>
  </r>
  <r>
    <s v="C1887"/>
    <x v="1"/>
    <x v="2"/>
    <x v="1"/>
    <d v="2024-04-21T00:00:00"/>
    <s v="O5887"/>
    <d v="2025-03-20T00:00:00"/>
    <x v="0"/>
    <x v="1"/>
    <x v="0"/>
    <n v="2"/>
    <n v="58.344999999999999"/>
    <n v="116.69"/>
    <x v="0"/>
    <n v="40"/>
    <d v="2025-05-17T00:00:00"/>
    <n v="291"/>
    <x v="0"/>
    <n v="5"/>
    <d v="2025-06-14T00:00:00"/>
    <x v="1"/>
    <x v="1"/>
    <x v="3"/>
    <n v="391"/>
    <n v="1"/>
    <x v="2"/>
  </r>
  <r>
    <s v="C2623"/>
    <x v="1"/>
    <x v="0"/>
    <x v="4"/>
    <d v="2025-08-16T00:00:00"/>
    <s v="O6623"/>
    <d v="2025-03-20T00:00:00"/>
    <x v="2"/>
    <x v="3"/>
    <x v="1"/>
    <n v="1"/>
    <n v="732.38"/>
    <n v="732.38"/>
    <x v="2"/>
    <n v="32"/>
    <d v="2025-05-20T00:00:00"/>
    <n v="225"/>
    <x v="1"/>
    <n v="1"/>
    <d v="2025-05-16T00:00:00"/>
    <x v="2"/>
    <x v="1"/>
    <x v="3"/>
    <n v="-88"/>
    <n v="0"/>
    <x v="2"/>
  </r>
  <r>
    <s v="C4348"/>
    <x v="1"/>
    <x v="1"/>
    <x v="3"/>
    <d v="2024-05-28T00:00:00"/>
    <s v="O8348"/>
    <d v="2025-03-20T00:00:00"/>
    <x v="1"/>
    <x v="3"/>
    <x v="1"/>
    <n v="3"/>
    <n v="470.72"/>
    <n v="1412.16"/>
    <x v="0"/>
    <n v="37"/>
    <d v="2024-10-30T00:00:00"/>
    <n v="230"/>
    <x v="0"/>
    <n v="3"/>
    <d v="2024-11-12T00:00:00"/>
    <x v="1"/>
    <x v="1"/>
    <x v="3"/>
    <n v="155"/>
    <n v="1"/>
    <x v="2"/>
  </r>
  <r>
    <s v="C2890"/>
    <x v="1"/>
    <x v="0"/>
    <x v="0"/>
    <d v="2024-11-05T00:00:00"/>
    <s v="O6890"/>
    <d v="2025-03-20T00:00:00"/>
    <x v="4"/>
    <x v="4"/>
    <x v="3"/>
    <n v="3"/>
    <n v="180.52333333333334"/>
    <n v="541.57000000000005"/>
    <x v="0"/>
    <n v="17"/>
    <d v="2024-03-12T00:00:00"/>
    <n v="411"/>
    <x v="1"/>
    <n v="5"/>
    <d v="2024-12-09T00:00:00"/>
    <x v="0"/>
    <x v="1"/>
    <x v="3"/>
    <n v="-238"/>
    <n v="0"/>
    <x v="2"/>
  </r>
  <r>
    <s v="C3571"/>
    <x v="0"/>
    <x v="0"/>
    <x v="1"/>
    <d v="2025-02-18T00:00:00"/>
    <s v="O7571"/>
    <d v="2025-03-20T00:00:00"/>
    <x v="2"/>
    <x v="4"/>
    <x v="0"/>
    <n v="5"/>
    <n v="59.161999999999999"/>
    <n v="295.81"/>
    <x v="0"/>
    <n v="45"/>
    <d v="2024-08-12T00:00:00"/>
    <n v="437"/>
    <x v="1"/>
    <n v="1"/>
    <d v="2025-05-14T00:00:00"/>
    <x v="0"/>
    <x v="1"/>
    <x v="3"/>
    <n v="-190"/>
    <n v="0"/>
    <x v="2"/>
  </r>
  <r>
    <s v="C1466"/>
    <x v="1"/>
    <x v="0"/>
    <x v="1"/>
    <d v="2024-08-23T00:00:00"/>
    <s v="O5466"/>
    <d v="2025-03-20T00:00:00"/>
    <x v="2"/>
    <x v="0"/>
    <x v="4"/>
    <n v="2"/>
    <n v="433.005"/>
    <n v="866.01"/>
    <x v="1"/>
    <n v="27"/>
    <d v="2025-09-04T00:00:00"/>
    <n v="192"/>
    <x v="1"/>
    <n v="4"/>
    <d v="2025-03-22T00:00:00"/>
    <x v="1"/>
    <x v="1"/>
    <x v="3"/>
    <n v="377"/>
    <n v="0"/>
    <x v="2"/>
  </r>
  <r>
    <s v="C5504"/>
    <x v="1"/>
    <x v="2"/>
    <x v="1"/>
    <d v="2024-12-06T00:00:00"/>
    <s v="O9504"/>
    <d v="2025-03-20T00:00:00"/>
    <x v="1"/>
    <x v="1"/>
    <x v="0"/>
    <n v="5"/>
    <n v="226.69400000000002"/>
    <n v="1133.47"/>
    <x v="0"/>
    <n v="30"/>
    <d v="2025-01-13T00:00:00"/>
    <n v="256"/>
    <x v="0"/>
    <n v="1"/>
    <d v="2025-08-21T00:00:00"/>
    <x v="1"/>
    <x v="1"/>
    <x v="3"/>
    <n v="38"/>
    <n v="1"/>
    <x v="2"/>
  </r>
  <r>
    <s v="C4182"/>
    <x v="1"/>
    <x v="1"/>
    <x v="4"/>
    <d v="2023-12-16T00:00:00"/>
    <s v="O8182"/>
    <d v="2025-03-21T00:00:00"/>
    <x v="0"/>
    <x v="4"/>
    <x v="0"/>
    <n v="2"/>
    <n v="704.15"/>
    <n v="1408.3"/>
    <x v="1"/>
    <n v="17"/>
    <d v="2025-05-25T00:00:00"/>
    <n v="53"/>
    <x v="0"/>
    <n v="2"/>
    <d v="2025-07-01T00:00:00"/>
    <x v="2"/>
    <x v="2"/>
    <x v="3"/>
    <n v="526"/>
    <n v="1"/>
    <x v="2"/>
  </r>
  <r>
    <s v="C3188"/>
    <x v="1"/>
    <x v="2"/>
    <x v="4"/>
    <d v="2023-12-11T00:00:00"/>
    <s v="O7188"/>
    <d v="2025-03-21T00:00:00"/>
    <x v="2"/>
    <x v="0"/>
    <x v="3"/>
    <n v="5"/>
    <n v="79.518000000000001"/>
    <n v="397.59"/>
    <x v="0"/>
    <n v="39"/>
    <d v="2024-09-28T00:00:00"/>
    <n v="439"/>
    <x v="0"/>
    <n v="5"/>
    <d v="2025-02-27T00:00:00"/>
    <x v="2"/>
    <x v="2"/>
    <x v="3"/>
    <n v="292"/>
    <n v="1"/>
    <x v="2"/>
  </r>
  <r>
    <s v="C6711"/>
    <x v="0"/>
    <x v="2"/>
    <x v="1"/>
    <d v="2025-12-03T00:00:00"/>
    <s v="O10711"/>
    <d v="2025-03-21T00:00:00"/>
    <x v="3"/>
    <x v="2"/>
    <x v="4"/>
    <n v="3"/>
    <n v="202.41333333333333"/>
    <n v="607.24"/>
    <x v="2"/>
    <n v="17"/>
    <d v="2024-10-29T00:00:00"/>
    <n v="303"/>
    <x v="1"/>
    <n v="4"/>
    <d v="2024-08-29T00:00:00"/>
    <x v="1"/>
    <x v="2"/>
    <x v="3"/>
    <n v="-400"/>
    <n v="0"/>
    <x v="2"/>
  </r>
  <r>
    <s v="C3185"/>
    <x v="0"/>
    <x v="2"/>
    <x v="1"/>
    <d v="2024-06-22T00:00:00"/>
    <s v="O7185"/>
    <d v="2025-03-21T00:00:00"/>
    <x v="4"/>
    <x v="2"/>
    <x v="2"/>
    <n v="3"/>
    <n v="488.33"/>
    <n v="1464.99"/>
    <x v="0"/>
    <n v="31"/>
    <d v="2025-05-21T00:00:00"/>
    <n v="447"/>
    <x v="0"/>
    <n v="5"/>
    <d v="2025-07-07T00:00:00"/>
    <x v="1"/>
    <x v="2"/>
    <x v="3"/>
    <n v="333"/>
    <n v="1"/>
    <x v="2"/>
  </r>
  <r>
    <s v="C6026"/>
    <x v="2"/>
    <x v="0"/>
    <x v="0"/>
    <d v="2025-04-21T00:00:00"/>
    <s v="O10026"/>
    <d v="2025-03-21T00:00:00"/>
    <x v="3"/>
    <x v="1"/>
    <x v="4"/>
    <n v="4"/>
    <n v="45.44"/>
    <n v="181.76"/>
    <x v="0"/>
    <n v="1"/>
    <d v="2025-07-31T00:00:00"/>
    <n v="431"/>
    <x v="1"/>
    <n v="4"/>
    <d v="2024-11-19T00:00:00"/>
    <x v="0"/>
    <x v="2"/>
    <x v="3"/>
    <n v="101"/>
    <n v="0"/>
    <x v="2"/>
  </r>
  <r>
    <s v="C6607"/>
    <x v="1"/>
    <x v="1"/>
    <x v="1"/>
    <d v="2025-07-04T00:00:00"/>
    <s v="O10607"/>
    <d v="2025-03-21T00:00:00"/>
    <x v="1"/>
    <x v="3"/>
    <x v="3"/>
    <n v="5"/>
    <n v="119.93599999999999"/>
    <n v="599.67999999999995"/>
    <x v="1"/>
    <n v="42"/>
    <d v="2024-04-10T00:00:00"/>
    <n v="368"/>
    <x v="0"/>
    <n v="3"/>
    <d v="2025-08-05T00:00:00"/>
    <x v="0"/>
    <x v="2"/>
    <x v="3"/>
    <n v="-450"/>
    <n v="1"/>
    <x v="2"/>
  </r>
  <r>
    <s v="C3490"/>
    <x v="1"/>
    <x v="2"/>
    <x v="4"/>
    <d v="2024-09-29T00:00:00"/>
    <s v="O7490"/>
    <d v="2025-03-21T00:00:00"/>
    <x v="1"/>
    <x v="1"/>
    <x v="4"/>
    <n v="1"/>
    <n v="1483.25"/>
    <n v="1483.25"/>
    <x v="0"/>
    <n v="37"/>
    <d v="2025-02-06T00:00:00"/>
    <n v="154"/>
    <x v="0"/>
    <n v="3"/>
    <d v="2024-10-29T00:00:00"/>
    <x v="0"/>
    <x v="2"/>
    <x v="3"/>
    <n v="130"/>
    <n v="1"/>
    <x v="2"/>
  </r>
  <r>
    <s v="C2813"/>
    <x v="0"/>
    <x v="1"/>
    <x v="0"/>
    <d v="2025-04-26T00:00:00"/>
    <s v="O6813"/>
    <d v="2025-03-21T00:00:00"/>
    <x v="2"/>
    <x v="4"/>
    <x v="2"/>
    <n v="2"/>
    <n v="80.790000000000006"/>
    <n v="161.58000000000001"/>
    <x v="2"/>
    <n v="10"/>
    <d v="2025-06-30T00:00:00"/>
    <n v="80"/>
    <x v="1"/>
    <n v="3"/>
    <d v="2024-01-12T00:00:00"/>
    <x v="0"/>
    <x v="2"/>
    <x v="3"/>
    <n v="65"/>
    <n v="0"/>
    <x v="2"/>
  </r>
  <r>
    <s v="C1890"/>
    <x v="2"/>
    <x v="1"/>
    <x v="4"/>
    <d v="2024-09-30T00:00:00"/>
    <s v="O5890"/>
    <d v="2025-03-21T00:00:00"/>
    <x v="0"/>
    <x v="2"/>
    <x v="4"/>
    <n v="1"/>
    <n v="426.21"/>
    <n v="426.21"/>
    <x v="0"/>
    <n v="50"/>
    <d v="2025-06-28T00:00:00"/>
    <n v="232"/>
    <x v="0"/>
    <n v="4"/>
    <d v="2025-02-07T00:00:00"/>
    <x v="0"/>
    <x v="2"/>
    <x v="3"/>
    <n v="271"/>
    <n v="1"/>
    <x v="2"/>
  </r>
  <r>
    <s v="C2224"/>
    <x v="0"/>
    <x v="0"/>
    <x v="3"/>
    <d v="2024-12-30T00:00:00"/>
    <s v="O6224"/>
    <d v="2025-03-21T00:00:00"/>
    <x v="0"/>
    <x v="4"/>
    <x v="0"/>
    <n v="1"/>
    <n v="1433.54"/>
    <n v="1433.54"/>
    <x v="1"/>
    <n v="2"/>
    <d v="2025-02-01T00:00:00"/>
    <n v="481"/>
    <x v="0"/>
    <n v="5"/>
    <d v="2025-12-08T00:00:00"/>
    <x v="1"/>
    <x v="2"/>
    <x v="3"/>
    <n v="33"/>
    <n v="1"/>
    <x v="2"/>
  </r>
  <r>
    <s v="C1989"/>
    <x v="2"/>
    <x v="1"/>
    <x v="3"/>
    <d v="2025-03-14T00:00:00"/>
    <s v="O5989"/>
    <d v="2025-03-21T00:00:00"/>
    <x v="2"/>
    <x v="3"/>
    <x v="2"/>
    <n v="4"/>
    <n v="290.60750000000002"/>
    <n v="1162.43"/>
    <x v="2"/>
    <n v="44"/>
    <d v="2024-03-09T00:00:00"/>
    <n v="250"/>
    <x v="0"/>
    <n v="2"/>
    <d v="2025-02-06T00:00:00"/>
    <x v="1"/>
    <x v="2"/>
    <x v="3"/>
    <n v="-370"/>
    <n v="1"/>
    <x v="2"/>
  </r>
  <r>
    <s v="C2769"/>
    <x v="0"/>
    <x v="2"/>
    <x v="1"/>
    <d v="2025-03-20T00:00:00"/>
    <s v="O6769"/>
    <d v="2025-03-21T00:00:00"/>
    <x v="3"/>
    <x v="3"/>
    <x v="1"/>
    <n v="5"/>
    <n v="156.56800000000001"/>
    <n v="782.84"/>
    <x v="0"/>
    <n v="37"/>
    <d v="2025-09-06T00:00:00"/>
    <n v="237"/>
    <x v="1"/>
    <n v="3"/>
    <d v="2025-05-29T00:00:00"/>
    <x v="2"/>
    <x v="2"/>
    <x v="3"/>
    <n v="170"/>
    <n v="0"/>
    <x v="2"/>
  </r>
  <r>
    <s v="C3365"/>
    <x v="0"/>
    <x v="1"/>
    <x v="1"/>
    <d v="2025-08-01T00:00:00"/>
    <s v="O7365"/>
    <d v="2025-03-21T00:00:00"/>
    <x v="2"/>
    <x v="0"/>
    <x v="0"/>
    <n v="4"/>
    <n v="244.0575"/>
    <n v="976.23"/>
    <x v="0"/>
    <n v="38"/>
    <d v="2025-06-25T00:00:00"/>
    <n v="37"/>
    <x v="1"/>
    <n v="1"/>
    <d v="2024-12-20T00:00:00"/>
    <x v="2"/>
    <x v="2"/>
    <x v="3"/>
    <n v="-37"/>
    <n v="0"/>
    <x v="2"/>
  </r>
  <r>
    <s v="C2460"/>
    <x v="0"/>
    <x v="2"/>
    <x v="4"/>
    <d v="2024-07-16T00:00:00"/>
    <s v="O6460"/>
    <d v="2025-03-21T00:00:00"/>
    <x v="4"/>
    <x v="4"/>
    <x v="0"/>
    <n v="2"/>
    <n v="567.38499999999999"/>
    <n v="1134.77"/>
    <x v="0"/>
    <n v="42"/>
    <d v="2025-10-04T00:00:00"/>
    <n v="178"/>
    <x v="0"/>
    <n v="3"/>
    <d v="2024-10-13T00:00:00"/>
    <x v="2"/>
    <x v="2"/>
    <x v="3"/>
    <n v="445"/>
    <n v="1"/>
    <x v="2"/>
  </r>
  <r>
    <s v="C4869"/>
    <x v="2"/>
    <x v="1"/>
    <x v="0"/>
    <d v="2024-05-28T00:00:00"/>
    <s v="O8869"/>
    <d v="2025-03-21T00:00:00"/>
    <x v="0"/>
    <x v="4"/>
    <x v="0"/>
    <n v="2"/>
    <n v="179.44"/>
    <n v="358.88"/>
    <x v="1"/>
    <n v="34"/>
    <d v="2025-01-17T00:00:00"/>
    <n v="334"/>
    <x v="1"/>
    <n v="5"/>
    <d v="2025-07-23T00:00:00"/>
    <x v="0"/>
    <x v="2"/>
    <x v="3"/>
    <n v="234"/>
    <n v="0"/>
    <x v="2"/>
  </r>
  <r>
    <s v="C5069"/>
    <x v="1"/>
    <x v="0"/>
    <x v="3"/>
    <d v="2025-04-15T00:00:00"/>
    <s v="O9069"/>
    <d v="2025-03-22T00:00:00"/>
    <x v="2"/>
    <x v="3"/>
    <x v="1"/>
    <n v="5"/>
    <n v="177.53800000000001"/>
    <n v="887.69"/>
    <x v="0"/>
    <n v="2"/>
    <d v="2025-08-18T00:00:00"/>
    <n v="83"/>
    <x v="1"/>
    <n v="5"/>
    <d v="2025-06-20T00:00:00"/>
    <x v="1"/>
    <x v="3"/>
    <x v="3"/>
    <n v="125"/>
    <n v="0"/>
    <x v="2"/>
  </r>
  <r>
    <s v="C4444"/>
    <x v="2"/>
    <x v="2"/>
    <x v="0"/>
    <d v="2024-10-29T00:00:00"/>
    <s v="O8444"/>
    <d v="2025-03-22T00:00:00"/>
    <x v="2"/>
    <x v="2"/>
    <x v="1"/>
    <n v="2"/>
    <n v="730.03499999999997"/>
    <n v="1460.07"/>
    <x v="0"/>
    <n v="23"/>
    <d v="2025-06-08T00:00:00"/>
    <n v="172"/>
    <x v="1"/>
    <n v="1"/>
    <d v="2025-03-29T00:00:00"/>
    <x v="2"/>
    <x v="3"/>
    <x v="3"/>
    <n v="222"/>
    <n v="0"/>
    <x v="2"/>
  </r>
  <r>
    <s v="C6646"/>
    <x v="0"/>
    <x v="1"/>
    <x v="1"/>
    <d v="2025-09-05T00:00:00"/>
    <s v="O10646"/>
    <d v="2025-03-22T00:00:00"/>
    <x v="1"/>
    <x v="1"/>
    <x v="2"/>
    <n v="5"/>
    <n v="110.74600000000001"/>
    <n v="553.73"/>
    <x v="0"/>
    <n v="43"/>
    <d v="2024-12-29T00:00:00"/>
    <n v="161"/>
    <x v="1"/>
    <n v="5"/>
    <d v="2025-06-16T00:00:00"/>
    <x v="2"/>
    <x v="3"/>
    <x v="3"/>
    <n v="-250"/>
    <n v="0"/>
    <x v="2"/>
  </r>
  <r>
    <s v="C2013"/>
    <x v="2"/>
    <x v="1"/>
    <x v="1"/>
    <d v="2025-06-27T00:00:00"/>
    <s v="O6013"/>
    <d v="2025-03-22T00:00:00"/>
    <x v="4"/>
    <x v="0"/>
    <x v="3"/>
    <n v="3"/>
    <n v="324.82"/>
    <n v="974.46"/>
    <x v="0"/>
    <n v="10"/>
    <d v="2025-05-05T00:00:00"/>
    <n v="423"/>
    <x v="0"/>
    <n v="3"/>
    <d v="2024-09-28T00:00:00"/>
    <x v="2"/>
    <x v="3"/>
    <x v="3"/>
    <n v="-53"/>
    <n v="1"/>
    <x v="2"/>
  </r>
  <r>
    <s v="C3054"/>
    <x v="1"/>
    <x v="0"/>
    <x v="2"/>
    <d v="2024-10-05T00:00:00"/>
    <s v="O7054"/>
    <d v="2025-03-22T00:00:00"/>
    <x v="4"/>
    <x v="3"/>
    <x v="0"/>
    <n v="3"/>
    <n v="95.783333333333346"/>
    <n v="287.35000000000002"/>
    <x v="1"/>
    <n v="16"/>
    <d v="2025-06-03T00:00:00"/>
    <n v="201"/>
    <x v="1"/>
    <n v="3"/>
    <d v="2025-05-20T00:00:00"/>
    <x v="1"/>
    <x v="3"/>
    <x v="3"/>
    <n v="241"/>
    <n v="0"/>
    <x v="2"/>
  </r>
  <r>
    <s v="C1078"/>
    <x v="1"/>
    <x v="2"/>
    <x v="2"/>
    <d v="2025-05-29T00:00:00"/>
    <s v="O5078"/>
    <d v="2025-03-22T00:00:00"/>
    <x v="1"/>
    <x v="1"/>
    <x v="3"/>
    <n v="3"/>
    <n v="197.24333333333334"/>
    <n v="591.73"/>
    <x v="2"/>
    <n v="26"/>
    <d v="2024-04-11T00:00:00"/>
    <n v="394"/>
    <x v="1"/>
    <n v="1"/>
    <d v="2024-11-30T00:00:00"/>
    <x v="0"/>
    <x v="3"/>
    <x v="3"/>
    <n v="-413"/>
    <n v="0"/>
    <x v="2"/>
  </r>
  <r>
    <s v="C6292"/>
    <x v="2"/>
    <x v="2"/>
    <x v="0"/>
    <d v="2023-11-19T00:00:00"/>
    <s v="O10292"/>
    <d v="2025-03-22T00:00:00"/>
    <x v="3"/>
    <x v="3"/>
    <x v="3"/>
    <n v="5"/>
    <n v="239.65799999999999"/>
    <n v="1198.29"/>
    <x v="0"/>
    <n v="41"/>
    <d v="2024-12-30T00:00:00"/>
    <n v="431"/>
    <x v="0"/>
    <n v="1"/>
    <d v="2025-03-26T00:00:00"/>
    <x v="2"/>
    <x v="3"/>
    <x v="3"/>
    <n v="407"/>
    <n v="1"/>
    <x v="2"/>
  </r>
  <r>
    <s v="C2484"/>
    <x v="2"/>
    <x v="1"/>
    <x v="1"/>
    <d v="2023-10-27T00:00:00"/>
    <s v="O6484"/>
    <d v="2025-03-22T00:00:00"/>
    <x v="4"/>
    <x v="2"/>
    <x v="3"/>
    <n v="1"/>
    <n v="1257.93"/>
    <n v="1257.93"/>
    <x v="0"/>
    <n v="47"/>
    <d v="2024-04-09T00:00:00"/>
    <n v="266"/>
    <x v="0"/>
    <n v="4"/>
    <d v="2025-06-18T00:00:00"/>
    <x v="0"/>
    <x v="3"/>
    <x v="3"/>
    <n v="165"/>
    <n v="1"/>
    <x v="2"/>
  </r>
  <r>
    <s v="C2322"/>
    <x v="0"/>
    <x v="0"/>
    <x v="0"/>
    <d v="2024-05-30T00:00:00"/>
    <s v="O6322"/>
    <d v="2025-03-22T00:00:00"/>
    <x v="2"/>
    <x v="4"/>
    <x v="2"/>
    <n v="2"/>
    <n v="524.02"/>
    <n v="1048.04"/>
    <x v="2"/>
    <n v="45"/>
    <d v="2024-12-30T00:00:00"/>
    <n v="112"/>
    <x v="1"/>
    <n v="5"/>
    <d v="2025-06-13T00:00:00"/>
    <x v="2"/>
    <x v="3"/>
    <x v="3"/>
    <n v="214"/>
    <n v="0"/>
    <x v="2"/>
  </r>
  <r>
    <s v="C5376"/>
    <x v="0"/>
    <x v="0"/>
    <x v="1"/>
    <d v="2024-07-04T00:00:00"/>
    <s v="O9376"/>
    <d v="2025-03-22T00:00:00"/>
    <x v="2"/>
    <x v="3"/>
    <x v="3"/>
    <n v="2"/>
    <n v="583.19000000000005"/>
    <n v="1166.3800000000001"/>
    <x v="2"/>
    <n v="8"/>
    <d v="2025-05-14T00:00:00"/>
    <n v="42"/>
    <x v="1"/>
    <n v="1"/>
    <d v="2025-01-06T00:00:00"/>
    <x v="0"/>
    <x v="3"/>
    <x v="3"/>
    <n v="314"/>
    <n v="0"/>
    <x v="2"/>
  </r>
  <r>
    <s v="C3870"/>
    <x v="0"/>
    <x v="2"/>
    <x v="4"/>
    <d v="2025-04-29T00:00:00"/>
    <s v="O7870"/>
    <d v="2025-03-22T00:00:00"/>
    <x v="2"/>
    <x v="4"/>
    <x v="2"/>
    <n v="3"/>
    <n v="291.75333333333333"/>
    <n v="875.26"/>
    <x v="2"/>
    <n v="2"/>
    <d v="2024-12-20T00:00:00"/>
    <n v="177"/>
    <x v="1"/>
    <n v="1"/>
    <d v="2024-04-12T00:00:00"/>
    <x v="2"/>
    <x v="3"/>
    <x v="3"/>
    <n v="-130"/>
    <n v="0"/>
    <x v="2"/>
  </r>
  <r>
    <s v="C5786"/>
    <x v="2"/>
    <x v="1"/>
    <x v="1"/>
    <d v="2024-02-29T00:00:00"/>
    <s v="O9786"/>
    <d v="2025-03-22T00:00:00"/>
    <x v="1"/>
    <x v="4"/>
    <x v="3"/>
    <n v="1"/>
    <n v="361.04"/>
    <n v="361.04"/>
    <x v="0"/>
    <n v="18"/>
    <d v="2024-11-23T00:00:00"/>
    <n v="332"/>
    <x v="1"/>
    <n v="2"/>
    <d v="2025-12-04T00:00:00"/>
    <x v="2"/>
    <x v="3"/>
    <x v="3"/>
    <n v="268"/>
    <n v="0"/>
    <x v="2"/>
  </r>
  <r>
    <s v="C3300"/>
    <x v="0"/>
    <x v="0"/>
    <x v="1"/>
    <d v="2023-10-23T00:00:00"/>
    <s v="O7300"/>
    <d v="2025-03-22T00:00:00"/>
    <x v="0"/>
    <x v="4"/>
    <x v="2"/>
    <n v="3"/>
    <n v="149.07333333333335"/>
    <n v="447.22"/>
    <x v="1"/>
    <n v="20"/>
    <d v="2025-02-24T00:00:00"/>
    <n v="323"/>
    <x v="0"/>
    <n v="4"/>
    <d v="2025-03-29T00:00:00"/>
    <x v="1"/>
    <x v="3"/>
    <x v="3"/>
    <n v="490"/>
    <n v="1"/>
    <x v="2"/>
  </r>
  <r>
    <s v="C1951"/>
    <x v="1"/>
    <x v="1"/>
    <x v="0"/>
    <d v="2024-09-28T00:00:00"/>
    <s v="O5951"/>
    <d v="2025-03-23T00:00:00"/>
    <x v="1"/>
    <x v="2"/>
    <x v="2"/>
    <n v="3"/>
    <n v="399.97"/>
    <n v="1199.9100000000001"/>
    <x v="1"/>
    <n v="33"/>
    <d v="2025-01-26T00:00:00"/>
    <n v="241"/>
    <x v="0"/>
    <n v="3"/>
    <d v="2025-09-03T00:00:00"/>
    <x v="1"/>
    <x v="4"/>
    <x v="3"/>
    <n v="120"/>
    <n v="1"/>
    <x v="2"/>
  </r>
  <r>
    <s v="C3416"/>
    <x v="0"/>
    <x v="0"/>
    <x v="0"/>
    <d v="2024-06-25T00:00:00"/>
    <s v="O7416"/>
    <d v="2025-03-23T00:00:00"/>
    <x v="4"/>
    <x v="2"/>
    <x v="4"/>
    <n v="4"/>
    <n v="124.82250000000001"/>
    <n v="499.29"/>
    <x v="0"/>
    <n v="40"/>
    <d v="2025-02-18T00:00:00"/>
    <n v="390"/>
    <x v="1"/>
    <n v="1"/>
    <d v="2024-07-10T00:00:00"/>
    <x v="1"/>
    <x v="4"/>
    <x v="3"/>
    <n v="238"/>
    <n v="0"/>
    <x v="2"/>
  </r>
  <r>
    <s v="C4578"/>
    <x v="2"/>
    <x v="2"/>
    <x v="0"/>
    <d v="2023-11-10T00:00:00"/>
    <s v="O8578"/>
    <d v="2025-03-23T00:00:00"/>
    <x v="0"/>
    <x v="2"/>
    <x v="0"/>
    <n v="3"/>
    <n v="92.08"/>
    <n v="276.24"/>
    <x v="0"/>
    <n v="8"/>
    <d v="2025-05-31T00:00:00"/>
    <n v="244"/>
    <x v="1"/>
    <n v="1"/>
    <d v="2024-11-19T00:00:00"/>
    <x v="2"/>
    <x v="4"/>
    <x v="3"/>
    <n v="568"/>
    <n v="0"/>
    <x v="2"/>
  </r>
  <r>
    <s v="C3913"/>
    <x v="0"/>
    <x v="1"/>
    <x v="4"/>
    <d v="2024-02-28T00:00:00"/>
    <s v="O7913"/>
    <d v="2025-03-23T00:00:00"/>
    <x v="3"/>
    <x v="0"/>
    <x v="4"/>
    <n v="2"/>
    <n v="651.08000000000004"/>
    <n v="1302.1600000000001"/>
    <x v="2"/>
    <n v="35"/>
    <d v="2025-04-21T00:00:00"/>
    <n v="131"/>
    <x v="0"/>
    <n v="5"/>
    <d v="2024-06-12T00:00:00"/>
    <x v="0"/>
    <x v="4"/>
    <x v="3"/>
    <n v="418"/>
    <n v="1"/>
    <x v="2"/>
  </r>
  <r>
    <s v="C2672"/>
    <x v="2"/>
    <x v="2"/>
    <x v="2"/>
    <d v="2024-03-26T00:00:00"/>
    <s v="O6672"/>
    <d v="2025-03-23T00:00:00"/>
    <x v="0"/>
    <x v="2"/>
    <x v="2"/>
    <n v="4"/>
    <n v="212.5"/>
    <n v="850"/>
    <x v="0"/>
    <n v="13"/>
    <d v="2025-09-08T00:00:00"/>
    <n v="9"/>
    <x v="1"/>
    <n v="3"/>
    <d v="2024-09-21T00:00:00"/>
    <x v="1"/>
    <x v="4"/>
    <x v="3"/>
    <n v="531"/>
    <n v="0"/>
    <x v="2"/>
  </r>
  <r>
    <s v="C6091"/>
    <x v="0"/>
    <x v="0"/>
    <x v="0"/>
    <d v="2024-03-10T00:00:00"/>
    <s v="O10091"/>
    <d v="2025-03-23T00:00:00"/>
    <x v="4"/>
    <x v="1"/>
    <x v="3"/>
    <n v="2"/>
    <n v="500.78"/>
    <n v="1001.56"/>
    <x v="1"/>
    <n v="47"/>
    <d v="2024-09-19T00:00:00"/>
    <n v="114"/>
    <x v="0"/>
    <n v="2"/>
    <d v="2025-02-03T00:00:00"/>
    <x v="1"/>
    <x v="4"/>
    <x v="3"/>
    <n v="193"/>
    <n v="1"/>
    <x v="2"/>
  </r>
  <r>
    <s v="C5782"/>
    <x v="2"/>
    <x v="0"/>
    <x v="0"/>
    <d v="2024-11-01T00:00:00"/>
    <s v="O9782"/>
    <d v="2025-03-23T00:00:00"/>
    <x v="2"/>
    <x v="0"/>
    <x v="2"/>
    <n v="1"/>
    <n v="1443.88"/>
    <n v="1443.88"/>
    <x v="2"/>
    <n v="34"/>
    <d v="2025-12-06T00:00:00"/>
    <n v="61"/>
    <x v="0"/>
    <n v="1"/>
    <d v="2025-03-03T00:00:00"/>
    <x v="1"/>
    <x v="4"/>
    <x v="3"/>
    <n v="400"/>
    <n v="1"/>
    <x v="2"/>
  </r>
  <r>
    <s v="C6802"/>
    <x v="1"/>
    <x v="2"/>
    <x v="1"/>
    <d v="2024-01-27T00:00:00"/>
    <s v="O10802"/>
    <d v="2025-03-23T00:00:00"/>
    <x v="0"/>
    <x v="2"/>
    <x v="4"/>
    <n v="4"/>
    <n v="223.01"/>
    <n v="892.04"/>
    <x v="0"/>
    <n v="3"/>
    <d v="2025-06-13T00:00:00"/>
    <n v="443"/>
    <x v="0"/>
    <n v="3"/>
    <d v="2024-08-11T00:00:00"/>
    <x v="0"/>
    <x v="4"/>
    <x v="3"/>
    <n v="503"/>
    <n v="1"/>
    <x v="2"/>
  </r>
  <r>
    <s v="C3230"/>
    <x v="2"/>
    <x v="1"/>
    <x v="2"/>
    <d v="2023-11-25T00:00:00"/>
    <s v="O7230"/>
    <d v="2025-03-23T00:00:00"/>
    <x v="0"/>
    <x v="4"/>
    <x v="1"/>
    <n v="5"/>
    <n v="27.163999999999998"/>
    <n v="135.82"/>
    <x v="1"/>
    <n v="3"/>
    <d v="2024-09-17T00:00:00"/>
    <n v="19"/>
    <x v="0"/>
    <n v="2"/>
    <d v="2025-06-28T00:00:00"/>
    <x v="2"/>
    <x v="4"/>
    <x v="3"/>
    <n v="297"/>
    <n v="1"/>
    <x v="2"/>
  </r>
  <r>
    <s v="C6164"/>
    <x v="0"/>
    <x v="2"/>
    <x v="1"/>
    <d v="2025-04-28T00:00:00"/>
    <s v="O10164"/>
    <d v="2025-03-24T00:00:00"/>
    <x v="2"/>
    <x v="4"/>
    <x v="4"/>
    <n v="5"/>
    <n v="162.84399999999999"/>
    <n v="814.22"/>
    <x v="1"/>
    <n v="29"/>
    <d v="2025-06-17T00:00:00"/>
    <n v="73"/>
    <x v="0"/>
    <n v="5"/>
    <d v="2025-05-30T00:00:00"/>
    <x v="1"/>
    <x v="5"/>
    <x v="3"/>
    <n v="50"/>
    <n v="1"/>
    <x v="2"/>
  </r>
  <r>
    <s v="C2191"/>
    <x v="0"/>
    <x v="1"/>
    <x v="1"/>
    <d v="2024-10-20T00:00:00"/>
    <s v="O6191"/>
    <d v="2025-03-24T00:00:00"/>
    <x v="2"/>
    <x v="3"/>
    <x v="2"/>
    <n v="4"/>
    <n v="100.9025"/>
    <n v="403.61"/>
    <x v="1"/>
    <n v="32"/>
    <d v="2024-11-16T00:00:00"/>
    <n v="137"/>
    <x v="0"/>
    <n v="2"/>
    <d v="2024-09-23T00:00:00"/>
    <x v="2"/>
    <x v="5"/>
    <x v="3"/>
    <n v="27"/>
    <n v="1"/>
    <x v="2"/>
  </r>
  <r>
    <s v="C5012"/>
    <x v="2"/>
    <x v="1"/>
    <x v="2"/>
    <d v="2023-10-10T00:00:00"/>
    <s v="O9012"/>
    <d v="2025-03-24T00:00:00"/>
    <x v="1"/>
    <x v="0"/>
    <x v="0"/>
    <n v="3"/>
    <n v="490.18666666666667"/>
    <n v="1470.56"/>
    <x v="0"/>
    <n v="20"/>
    <d v="2025-11-04T00:00:00"/>
    <n v="349"/>
    <x v="0"/>
    <n v="3"/>
    <d v="2024-10-21T00:00:00"/>
    <x v="2"/>
    <x v="5"/>
    <x v="3"/>
    <n v="756"/>
    <n v="1"/>
    <x v="2"/>
  </r>
  <r>
    <s v="C6695"/>
    <x v="1"/>
    <x v="1"/>
    <x v="1"/>
    <d v="2024-05-19T00:00:00"/>
    <s v="O10695"/>
    <d v="2025-03-24T00:00:00"/>
    <x v="3"/>
    <x v="1"/>
    <x v="2"/>
    <n v="1"/>
    <n v="1091.6199999999999"/>
    <n v="1091.6199999999999"/>
    <x v="1"/>
    <n v="11"/>
    <d v="2025-11-01T00:00:00"/>
    <n v="3"/>
    <x v="0"/>
    <n v="5"/>
    <d v="2024-10-16T00:00:00"/>
    <x v="1"/>
    <x v="5"/>
    <x v="3"/>
    <n v="531"/>
    <n v="1"/>
    <x v="2"/>
  </r>
  <r>
    <s v="C1651"/>
    <x v="2"/>
    <x v="0"/>
    <x v="1"/>
    <d v="2024-12-11T00:00:00"/>
    <s v="O5651"/>
    <d v="2025-03-24T00:00:00"/>
    <x v="1"/>
    <x v="3"/>
    <x v="3"/>
    <n v="3"/>
    <n v="89.339999999999989"/>
    <n v="268.02"/>
    <x v="0"/>
    <n v="47"/>
    <d v="2025-04-27T00:00:00"/>
    <n v="237"/>
    <x v="1"/>
    <n v="2"/>
    <d v="2024-11-22T00:00:00"/>
    <x v="2"/>
    <x v="5"/>
    <x v="3"/>
    <n v="137"/>
    <n v="0"/>
    <x v="2"/>
  </r>
  <r>
    <s v="C2888"/>
    <x v="2"/>
    <x v="2"/>
    <x v="0"/>
    <d v="2024-07-28T00:00:00"/>
    <s v="O6888"/>
    <d v="2025-03-24T00:00:00"/>
    <x v="4"/>
    <x v="4"/>
    <x v="2"/>
    <n v="2"/>
    <n v="648.94500000000005"/>
    <n v="1297.8900000000001"/>
    <x v="2"/>
    <n v="41"/>
    <d v="2024-09-14T00:00:00"/>
    <n v="344"/>
    <x v="0"/>
    <n v="4"/>
    <d v="2024-08-28T00:00:00"/>
    <x v="2"/>
    <x v="5"/>
    <x v="3"/>
    <n v="48"/>
    <n v="1"/>
    <x v="2"/>
  </r>
  <r>
    <s v="C1072"/>
    <x v="0"/>
    <x v="1"/>
    <x v="2"/>
    <d v="2025-05-05T00:00:00"/>
    <s v="O5072"/>
    <d v="2025-03-24T00:00:00"/>
    <x v="0"/>
    <x v="3"/>
    <x v="0"/>
    <n v="5"/>
    <n v="273.78000000000003"/>
    <n v="1368.9"/>
    <x v="0"/>
    <n v="1"/>
    <d v="2024-08-09T00:00:00"/>
    <n v="23"/>
    <x v="0"/>
    <n v="1"/>
    <d v="2024-04-09T00:00:00"/>
    <x v="0"/>
    <x v="5"/>
    <x v="3"/>
    <n v="-269"/>
    <n v="1"/>
    <x v="2"/>
  </r>
  <r>
    <s v="C1981"/>
    <x v="2"/>
    <x v="1"/>
    <x v="4"/>
    <d v="2025-01-31T00:00:00"/>
    <s v="O5981"/>
    <d v="2025-03-24T00:00:00"/>
    <x v="4"/>
    <x v="2"/>
    <x v="4"/>
    <n v="1"/>
    <n v="1045.01"/>
    <n v="1045.01"/>
    <x v="0"/>
    <n v="30"/>
    <d v="2025-12-08T00:00:00"/>
    <n v="476"/>
    <x v="0"/>
    <n v="1"/>
    <d v="2024-09-19T00:00:00"/>
    <x v="1"/>
    <x v="5"/>
    <x v="3"/>
    <n v="311"/>
    <n v="1"/>
    <x v="2"/>
  </r>
  <r>
    <s v="C1589"/>
    <x v="0"/>
    <x v="1"/>
    <x v="0"/>
    <d v="2025-11-08T00:00:00"/>
    <s v="O5589"/>
    <d v="2025-03-24T00:00:00"/>
    <x v="2"/>
    <x v="2"/>
    <x v="1"/>
    <n v="2"/>
    <n v="495.94"/>
    <n v="991.88"/>
    <x v="0"/>
    <n v="44"/>
    <d v="2025-08-21T00:00:00"/>
    <n v="39"/>
    <x v="0"/>
    <n v="5"/>
    <d v="2025-04-08T00:00:00"/>
    <x v="0"/>
    <x v="5"/>
    <x v="3"/>
    <n v="-79"/>
    <n v="1"/>
    <x v="2"/>
  </r>
  <r>
    <s v="C1091"/>
    <x v="1"/>
    <x v="1"/>
    <x v="2"/>
    <d v="2024-07-16T00:00:00"/>
    <s v="O5091"/>
    <d v="2025-03-24T00:00:00"/>
    <x v="3"/>
    <x v="3"/>
    <x v="4"/>
    <n v="5"/>
    <n v="86.457999999999998"/>
    <n v="432.29"/>
    <x v="2"/>
    <n v="8"/>
    <d v="2025-03-04T00:00:00"/>
    <n v="73"/>
    <x v="0"/>
    <n v="3"/>
    <d v="2024-10-09T00:00:00"/>
    <x v="0"/>
    <x v="5"/>
    <x v="3"/>
    <n v="231"/>
    <n v="1"/>
    <x v="2"/>
  </r>
  <r>
    <s v="C2300"/>
    <x v="0"/>
    <x v="0"/>
    <x v="1"/>
    <d v="2025-03-17T00:00:00"/>
    <s v="O6300"/>
    <d v="2025-03-24T00:00:00"/>
    <x v="4"/>
    <x v="1"/>
    <x v="2"/>
    <n v="4"/>
    <n v="227.34"/>
    <n v="909.36"/>
    <x v="0"/>
    <n v="47"/>
    <d v="2025-01-25T00:00:00"/>
    <n v="61"/>
    <x v="0"/>
    <n v="4"/>
    <d v="2025-07-27T00:00:00"/>
    <x v="1"/>
    <x v="5"/>
    <x v="3"/>
    <n v="-51"/>
    <n v="1"/>
    <x v="2"/>
  </r>
  <r>
    <s v="C3883"/>
    <x v="1"/>
    <x v="1"/>
    <x v="1"/>
    <d v="2024-04-08T00:00:00"/>
    <s v="O7883"/>
    <d v="2025-03-24T00:00:00"/>
    <x v="4"/>
    <x v="2"/>
    <x v="2"/>
    <n v="5"/>
    <n v="196.21199999999999"/>
    <n v="981.06"/>
    <x v="0"/>
    <n v="33"/>
    <d v="2025-07-17T00:00:00"/>
    <n v="259"/>
    <x v="1"/>
    <n v="1"/>
    <d v="2025-07-15T00:00:00"/>
    <x v="1"/>
    <x v="5"/>
    <x v="3"/>
    <n v="465"/>
    <n v="0"/>
    <x v="2"/>
  </r>
  <r>
    <s v="C1564"/>
    <x v="0"/>
    <x v="1"/>
    <x v="3"/>
    <d v="2025-11-03T00:00:00"/>
    <s v="O5564"/>
    <d v="2025-03-24T00:00:00"/>
    <x v="3"/>
    <x v="4"/>
    <x v="0"/>
    <n v="3"/>
    <n v="336.17"/>
    <n v="1008.51"/>
    <x v="0"/>
    <n v="15"/>
    <d v="2025-07-18T00:00:00"/>
    <n v="434"/>
    <x v="1"/>
    <n v="5"/>
    <d v="2024-10-28T00:00:00"/>
    <x v="0"/>
    <x v="5"/>
    <x v="3"/>
    <n v="-108"/>
    <n v="0"/>
    <x v="2"/>
  </r>
  <r>
    <s v="C5569"/>
    <x v="0"/>
    <x v="1"/>
    <x v="1"/>
    <d v="2024-02-24T00:00:00"/>
    <s v="O9569"/>
    <d v="2025-03-25T00:00:00"/>
    <x v="1"/>
    <x v="0"/>
    <x v="1"/>
    <n v="1"/>
    <n v="1314"/>
    <n v="1314"/>
    <x v="0"/>
    <n v="9"/>
    <d v="2025-04-20T00:00:00"/>
    <n v="205"/>
    <x v="0"/>
    <n v="1"/>
    <d v="2025-03-04T00:00:00"/>
    <x v="0"/>
    <x v="6"/>
    <x v="3"/>
    <n v="421"/>
    <n v="1"/>
    <x v="2"/>
  </r>
  <r>
    <s v="C3690"/>
    <x v="0"/>
    <x v="2"/>
    <x v="2"/>
    <d v="2023-02-11T00:00:00"/>
    <s v="O7690"/>
    <d v="2025-03-25T00:00:00"/>
    <x v="1"/>
    <x v="2"/>
    <x v="0"/>
    <n v="4"/>
    <n v="89.317499999999995"/>
    <n v="357.27"/>
    <x v="2"/>
    <n v="3"/>
    <d v="2024-02-09T00:00:00"/>
    <n v="253"/>
    <x v="1"/>
    <n v="5"/>
    <d v="2025-06-17T00:00:00"/>
    <x v="0"/>
    <x v="6"/>
    <x v="3"/>
    <n v="363"/>
    <n v="0"/>
    <x v="2"/>
  </r>
  <r>
    <s v="C3052"/>
    <x v="2"/>
    <x v="2"/>
    <x v="4"/>
    <d v="2024-09-19T00:00:00"/>
    <s v="O7052"/>
    <d v="2025-03-25T00:00:00"/>
    <x v="4"/>
    <x v="1"/>
    <x v="3"/>
    <n v="4"/>
    <n v="244.72749999999999"/>
    <n v="978.91"/>
    <x v="1"/>
    <n v="45"/>
    <d v="2025-03-25T00:00:00"/>
    <n v="207"/>
    <x v="1"/>
    <n v="2"/>
    <d v="2025-03-20T00:00:00"/>
    <x v="2"/>
    <x v="6"/>
    <x v="3"/>
    <n v="187"/>
    <n v="0"/>
    <x v="2"/>
  </r>
  <r>
    <s v="C1425"/>
    <x v="1"/>
    <x v="1"/>
    <x v="1"/>
    <d v="2024-05-01T00:00:00"/>
    <s v="O5425"/>
    <d v="2025-03-25T00:00:00"/>
    <x v="4"/>
    <x v="4"/>
    <x v="4"/>
    <n v="3"/>
    <n v="498.78999999999996"/>
    <n v="1496.37"/>
    <x v="2"/>
    <n v="1"/>
    <d v="2025-01-15T00:00:00"/>
    <n v="300"/>
    <x v="1"/>
    <n v="3"/>
    <d v="2025-05-29T00:00:00"/>
    <x v="1"/>
    <x v="6"/>
    <x v="3"/>
    <n v="259"/>
    <n v="0"/>
    <x v="2"/>
  </r>
  <r>
    <s v="C6994"/>
    <x v="0"/>
    <x v="1"/>
    <x v="0"/>
    <d v="2025-01-20T00:00:00"/>
    <s v="O10994"/>
    <d v="2025-03-25T00:00:00"/>
    <x v="4"/>
    <x v="1"/>
    <x v="0"/>
    <n v="2"/>
    <n v="682.63"/>
    <n v="1365.26"/>
    <x v="1"/>
    <n v="6"/>
    <d v="2025-06-30T00:00:00"/>
    <n v="22"/>
    <x v="1"/>
    <n v="5"/>
    <d v="2024-08-11T00:00:00"/>
    <x v="2"/>
    <x v="6"/>
    <x v="3"/>
    <n v="161"/>
    <n v="0"/>
    <x v="2"/>
  </r>
  <r>
    <s v="C3218"/>
    <x v="1"/>
    <x v="0"/>
    <x v="0"/>
    <d v="2025-07-28T00:00:00"/>
    <s v="O7218"/>
    <d v="2025-03-25T00:00:00"/>
    <x v="3"/>
    <x v="0"/>
    <x v="1"/>
    <n v="1"/>
    <n v="930.43"/>
    <n v="930.43"/>
    <x v="1"/>
    <n v="18"/>
    <d v="2025-11-02T00:00:00"/>
    <n v="226"/>
    <x v="0"/>
    <n v="2"/>
    <d v="2025-03-30T00:00:00"/>
    <x v="1"/>
    <x v="6"/>
    <x v="3"/>
    <n v="97"/>
    <n v="1"/>
    <x v="2"/>
  </r>
  <r>
    <s v="C4334"/>
    <x v="0"/>
    <x v="1"/>
    <x v="4"/>
    <d v="2024-10-17T00:00:00"/>
    <s v="O8334"/>
    <d v="2025-03-25T00:00:00"/>
    <x v="4"/>
    <x v="3"/>
    <x v="0"/>
    <n v="5"/>
    <n v="205.77199999999999"/>
    <n v="1028.8599999999999"/>
    <x v="2"/>
    <n v="21"/>
    <d v="2025-03-28T00:00:00"/>
    <n v="359"/>
    <x v="0"/>
    <n v="3"/>
    <d v="2025-10-03T00:00:00"/>
    <x v="2"/>
    <x v="6"/>
    <x v="3"/>
    <n v="162"/>
    <n v="1"/>
    <x v="2"/>
  </r>
  <r>
    <s v="C5034"/>
    <x v="2"/>
    <x v="2"/>
    <x v="1"/>
    <d v="2025-01-24T00:00:00"/>
    <s v="O9034"/>
    <d v="2025-03-25T00:00:00"/>
    <x v="2"/>
    <x v="0"/>
    <x v="4"/>
    <n v="5"/>
    <n v="68.366"/>
    <n v="341.83"/>
    <x v="0"/>
    <n v="49"/>
    <d v="2024-08-22T00:00:00"/>
    <n v="153"/>
    <x v="1"/>
    <n v="4"/>
    <d v="2024-10-30T00:00:00"/>
    <x v="2"/>
    <x v="6"/>
    <x v="3"/>
    <n v="-155"/>
    <n v="0"/>
    <x v="2"/>
  </r>
  <r>
    <s v="C2894"/>
    <x v="0"/>
    <x v="0"/>
    <x v="3"/>
    <d v="2025-04-02T00:00:00"/>
    <s v="O6894"/>
    <d v="2025-03-25T00:00:00"/>
    <x v="4"/>
    <x v="2"/>
    <x v="0"/>
    <n v="2"/>
    <n v="70.094999999999999"/>
    <n v="140.19"/>
    <x v="0"/>
    <n v="45"/>
    <d v="2025-08-20T00:00:00"/>
    <n v="444"/>
    <x v="1"/>
    <n v="3"/>
    <d v="2025-04-06T00:00:00"/>
    <x v="0"/>
    <x v="6"/>
    <x v="3"/>
    <n v="140"/>
    <n v="0"/>
    <x v="2"/>
  </r>
  <r>
    <s v="C5853"/>
    <x v="2"/>
    <x v="1"/>
    <x v="2"/>
    <d v="2025-02-01T00:00:00"/>
    <s v="O9853"/>
    <d v="2025-03-26T00:00:00"/>
    <x v="0"/>
    <x v="4"/>
    <x v="0"/>
    <n v="3"/>
    <n v="56.983333333333327"/>
    <n v="170.95"/>
    <x v="2"/>
    <n v="30"/>
    <d v="2025-06-15T00:00:00"/>
    <n v="408"/>
    <x v="0"/>
    <n v="3"/>
    <d v="2024-09-24T00:00:00"/>
    <x v="2"/>
    <x v="0"/>
    <x v="3"/>
    <n v="134"/>
    <n v="1"/>
    <x v="2"/>
  </r>
  <r>
    <s v="C3924"/>
    <x v="2"/>
    <x v="0"/>
    <x v="0"/>
    <d v="2023-12-11T00:00:00"/>
    <s v="O7924"/>
    <d v="2025-03-26T00:00:00"/>
    <x v="0"/>
    <x v="3"/>
    <x v="1"/>
    <n v="3"/>
    <n v="485.13666666666671"/>
    <n v="1455.41"/>
    <x v="1"/>
    <n v="48"/>
    <d v="2025-06-21T00:00:00"/>
    <n v="445"/>
    <x v="0"/>
    <n v="2"/>
    <d v="2025-07-01T00:00:00"/>
    <x v="2"/>
    <x v="0"/>
    <x v="3"/>
    <n v="558"/>
    <n v="1"/>
    <x v="2"/>
  </r>
  <r>
    <s v="C4350"/>
    <x v="1"/>
    <x v="0"/>
    <x v="4"/>
    <d v="2024-09-02T00:00:00"/>
    <s v="O8350"/>
    <d v="2025-03-26T00:00:00"/>
    <x v="2"/>
    <x v="0"/>
    <x v="2"/>
    <n v="3"/>
    <n v="391.21000000000004"/>
    <n v="1173.6300000000001"/>
    <x v="1"/>
    <n v="4"/>
    <d v="2025-07-13T00:00:00"/>
    <n v="196"/>
    <x v="0"/>
    <n v="4"/>
    <d v="2025-04-25T00:00:00"/>
    <x v="1"/>
    <x v="0"/>
    <x v="3"/>
    <n v="314"/>
    <n v="1"/>
    <x v="2"/>
  </r>
  <r>
    <s v="C5725"/>
    <x v="0"/>
    <x v="0"/>
    <x v="4"/>
    <d v="2024-01-01T00:00:00"/>
    <s v="O9725"/>
    <d v="2025-03-26T00:00:00"/>
    <x v="4"/>
    <x v="0"/>
    <x v="4"/>
    <n v="5"/>
    <n v="299.45999999999998"/>
    <n v="1497.3"/>
    <x v="2"/>
    <n v="45"/>
    <d v="2025-12-06T00:00:00"/>
    <n v="63"/>
    <x v="0"/>
    <n v="5"/>
    <d v="2025-01-17T00:00:00"/>
    <x v="1"/>
    <x v="0"/>
    <x v="3"/>
    <n v="705"/>
    <n v="1"/>
    <x v="2"/>
  </r>
  <r>
    <s v="C2862"/>
    <x v="0"/>
    <x v="2"/>
    <x v="2"/>
    <d v="2023-03-11T00:00:00"/>
    <s v="O6862"/>
    <d v="2025-03-26T00:00:00"/>
    <x v="3"/>
    <x v="2"/>
    <x v="2"/>
    <n v="2"/>
    <n v="474.315"/>
    <n v="948.63"/>
    <x v="1"/>
    <n v="6"/>
    <d v="2025-05-28T00:00:00"/>
    <n v="231"/>
    <x v="1"/>
    <n v="2"/>
    <d v="2025-06-26T00:00:00"/>
    <x v="1"/>
    <x v="0"/>
    <x v="3"/>
    <n v="809"/>
    <n v="0"/>
    <x v="2"/>
  </r>
  <r>
    <s v="C3259"/>
    <x v="0"/>
    <x v="1"/>
    <x v="2"/>
    <d v="2024-03-05T00:00:00"/>
    <s v="O7259"/>
    <d v="2025-03-27T00:00:00"/>
    <x v="4"/>
    <x v="0"/>
    <x v="0"/>
    <n v="1"/>
    <n v="1163.81"/>
    <n v="1163.81"/>
    <x v="0"/>
    <n v="38"/>
    <d v="2024-12-22T00:00:00"/>
    <n v="96"/>
    <x v="0"/>
    <n v="3"/>
    <d v="2025-01-13T00:00:00"/>
    <x v="2"/>
    <x v="1"/>
    <x v="3"/>
    <n v="292"/>
    <n v="1"/>
    <x v="2"/>
  </r>
  <r>
    <s v="C5549"/>
    <x v="0"/>
    <x v="0"/>
    <x v="1"/>
    <d v="2024-01-29T00:00:00"/>
    <s v="O9549"/>
    <d v="2025-03-27T00:00:00"/>
    <x v="0"/>
    <x v="2"/>
    <x v="1"/>
    <n v="5"/>
    <n v="115.38399999999999"/>
    <n v="576.91999999999996"/>
    <x v="0"/>
    <n v="35"/>
    <d v="2024-10-19T00:00:00"/>
    <n v="3"/>
    <x v="1"/>
    <n v="4"/>
    <d v="2025-05-15T00:00:00"/>
    <x v="2"/>
    <x v="1"/>
    <x v="3"/>
    <n v="264"/>
    <n v="0"/>
    <x v="2"/>
  </r>
  <r>
    <s v="C4597"/>
    <x v="0"/>
    <x v="2"/>
    <x v="2"/>
    <d v="2025-04-27T00:00:00"/>
    <s v="O8597"/>
    <d v="2025-03-27T00:00:00"/>
    <x v="2"/>
    <x v="0"/>
    <x v="0"/>
    <n v="2"/>
    <n v="594.79499999999996"/>
    <n v="1189.5899999999999"/>
    <x v="0"/>
    <n v="33"/>
    <d v="2025-05-20T00:00:00"/>
    <n v="7"/>
    <x v="1"/>
    <n v="4"/>
    <d v="2025-07-02T00:00:00"/>
    <x v="0"/>
    <x v="1"/>
    <x v="3"/>
    <n v="23"/>
    <n v="0"/>
    <x v="2"/>
  </r>
  <r>
    <s v="C4807"/>
    <x v="2"/>
    <x v="1"/>
    <x v="1"/>
    <d v="2023-08-25T00:00:00"/>
    <s v="O8807"/>
    <d v="2025-03-27T00:00:00"/>
    <x v="1"/>
    <x v="1"/>
    <x v="2"/>
    <n v="4"/>
    <n v="315.66250000000002"/>
    <n v="1262.6500000000001"/>
    <x v="0"/>
    <n v="21"/>
    <d v="2025-02-18T00:00:00"/>
    <n v="214"/>
    <x v="0"/>
    <n v="1"/>
    <d v="2025-03-29T00:00:00"/>
    <x v="0"/>
    <x v="1"/>
    <x v="3"/>
    <n v="543"/>
    <n v="1"/>
    <x v="2"/>
  </r>
  <r>
    <s v="C2789"/>
    <x v="2"/>
    <x v="1"/>
    <x v="0"/>
    <d v="2024-10-08T00:00:00"/>
    <s v="O6789"/>
    <d v="2025-03-27T00:00:00"/>
    <x v="2"/>
    <x v="4"/>
    <x v="1"/>
    <n v="1"/>
    <n v="787.94"/>
    <n v="787.94"/>
    <x v="1"/>
    <n v="8"/>
    <d v="2024-09-10T00:00:00"/>
    <n v="293"/>
    <x v="1"/>
    <n v="5"/>
    <d v="2024-09-17T00:00:00"/>
    <x v="2"/>
    <x v="1"/>
    <x v="3"/>
    <n v="-28"/>
    <n v="0"/>
    <x v="2"/>
  </r>
  <r>
    <s v="C4519"/>
    <x v="1"/>
    <x v="1"/>
    <x v="3"/>
    <d v="2024-10-27T00:00:00"/>
    <s v="O8519"/>
    <d v="2025-03-27T00:00:00"/>
    <x v="1"/>
    <x v="4"/>
    <x v="3"/>
    <n v="5"/>
    <n v="274.31200000000001"/>
    <n v="1371.56"/>
    <x v="1"/>
    <n v="45"/>
    <d v="2025-04-16T00:00:00"/>
    <n v="343"/>
    <x v="0"/>
    <n v="1"/>
    <d v="2025-10-08T00:00:00"/>
    <x v="0"/>
    <x v="1"/>
    <x v="3"/>
    <n v="171"/>
    <n v="1"/>
    <x v="2"/>
  </r>
  <r>
    <s v="C5292"/>
    <x v="2"/>
    <x v="2"/>
    <x v="0"/>
    <d v="2023-08-11T00:00:00"/>
    <s v="O9292"/>
    <d v="2025-03-27T00:00:00"/>
    <x v="4"/>
    <x v="3"/>
    <x v="3"/>
    <n v="1"/>
    <n v="1033.76"/>
    <n v="1033.76"/>
    <x v="2"/>
    <n v="15"/>
    <d v="2025-07-04T00:00:00"/>
    <n v="139"/>
    <x v="0"/>
    <n v="4"/>
    <d v="2024-09-22T00:00:00"/>
    <x v="1"/>
    <x v="1"/>
    <x v="3"/>
    <n v="693"/>
    <n v="1"/>
    <x v="2"/>
  </r>
  <r>
    <s v="C3544"/>
    <x v="2"/>
    <x v="1"/>
    <x v="4"/>
    <d v="2024-07-22T00:00:00"/>
    <s v="O7544"/>
    <d v="2025-03-28T00:00:00"/>
    <x v="2"/>
    <x v="0"/>
    <x v="4"/>
    <n v="5"/>
    <n v="48.787999999999997"/>
    <n v="243.94"/>
    <x v="0"/>
    <n v="35"/>
    <d v="2025-06-03T00:00:00"/>
    <n v="479"/>
    <x v="1"/>
    <n v="5"/>
    <d v="2025-07-02T00:00:00"/>
    <x v="2"/>
    <x v="2"/>
    <x v="3"/>
    <n v="316"/>
    <n v="0"/>
    <x v="2"/>
  </r>
  <r>
    <s v="C5940"/>
    <x v="0"/>
    <x v="0"/>
    <x v="3"/>
    <d v="2024-10-18T00:00:00"/>
    <s v="O9940"/>
    <d v="2025-03-28T00:00:00"/>
    <x v="1"/>
    <x v="1"/>
    <x v="2"/>
    <n v="5"/>
    <n v="169.59"/>
    <n v="847.95"/>
    <x v="2"/>
    <n v="26"/>
    <d v="2024-09-20T00:00:00"/>
    <n v="363"/>
    <x v="0"/>
    <n v="1"/>
    <d v="2025-07-27T00:00:00"/>
    <x v="2"/>
    <x v="2"/>
    <x v="3"/>
    <n v="-28"/>
    <n v="1"/>
    <x v="2"/>
  </r>
  <r>
    <s v="C1383"/>
    <x v="2"/>
    <x v="1"/>
    <x v="3"/>
    <d v="2023-04-12T00:00:00"/>
    <s v="O5383"/>
    <d v="2025-03-28T00:00:00"/>
    <x v="0"/>
    <x v="3"/>
    <x v="4"/>
    <n v="1"/>
    <n v="456.24"/>
    <n v="456.24"/>
    <x v="1"/>
    <n v="44"/>
    <d v="2025-12-08T00:00:00"/>
    <n v="78"/>
    <x v="0"/>
    <n v="2"/>
    <d v="2024-09-16T00:00:00"/>
    <x v="1"/>
    <x v="2"/>
    <x v="3"/>
    <n v="971"/>
    <n v="1"/>
    <x v="2"/>
  </r>
  <r>
    <s v="C1272"/>
    <x v="1"/>
    <x v="2"/>
    <x v="1"/>
    <d v="2024-06-08T00:00:00"/>
    <s v="O5272"/>
    <d v="2025-03-28T00:00:00"/>
    <x v="3"/>
    <x v="2"/>
    <x v="0"/>
    <n v="4"/>
    <n v="350.81"/>
    <n v="1403.24"/>
    <x v="1"/>
    <n v="5"/>
    <d v="2025-05-16T00:00:00"/>
    <n v="295"/>
    <x v="0"/>
    <n v="2"/>
    <d v="2025-02-16T00:00:00"/>
    <x v="1"/>
    <x v="2"/>
    <x v="3"/>
    <n v="342"/>
    <n v="1"/>
    <x v="2"/>
  </r>
  <r>
    <s v="C1261"/>
    <x v="0"/>
    <x v="1"/>
    <x v="0"/>
    <d v="2024-12-04T00:00:00"/>
    <s v="O5261"/>
    <d v="2025-03-29T00:00:00"/>
    <x v="0"/>
    <x v="1"/>
    <x v="4"/>
    <n v="5"/>
    <n v="195.642"/>
    <n v="978.21"/>
    <x v="2"/>
    <n v="24"/>
    <d v="2024-10-27T00:00:00"/>
    <n v="147"/>
    <x v="0"/>
    <n v="5"/>
    <d v="2024-09-16T00:00:00"/>
    <x v="2"/>
    <x v="3"/>
    <x v="3"/>
    <n v="-38"/>
    <n v="1"/>
    <x v="2"/>
  </r>
  <r>
    <s v="C3984"/>
    <x v="2"/>
    <x v="1"/>
    <x v="4"/>
    <d v="2025-01-20T00:00:00"/>
    <s v="O7984"/>
    <d v="2025-03-29T00:00:00"/>
    <x v="2"/>
    <x v="3"/>
    <x v="0"/>
    <n v="1"/>
    <n v="1211.1099999999999"/>
    <n v="1211.1099999999999"/>
    <x v="0"/>
    <n v="16"/>
    <d v="2025-04-08T00:00:00"/>
    <n v="453"/>
    <x v="0"/>
    <n v="3"/>
    <d v="2025-07-26T00:00:00"/>
    <x v="1"/>
    <x v="3"/>
    <x v="3"/>
    <n v="78"/>
    <n v="1"/>
    <x v="2"/>
  </r>
  <r>
    <s v="C3134"/>
    <x v="1"/>
    <x v="1"/>
    <x v="1"/>
    <d v="2024-01-18T00:00:00"/>
    <s v="O7134"/>
    <d v="2025-03-29T00:00:00"/>
    <x v="3"/>
    <x v="0"/>
    <x v="0"/>
    <n v="5"/>
    <n v="299.87399999999997"/>
    <n v="1499.37"/>
    <x v="1"/>
    <n v="19"/>
    <d v="2025-01-21T00:00:00"/>
    <n v="312"/>
    <x v="1"/>
    <n v="5"/>
    <d v="2024-12-25T00:00:00"/>
    <x v="2"/>
    <x v="3"/>
    <x v="3"/>
    <n v="369"/>
    <n v="0"/>
    <x v="2"/>
  </r>
  <r>
    <s v="C1130"/>
    <x v="2"/>
    <x v="1"/>
    <x v="2"/>
    <d v="2023-10-13T00:00:00"/>
    <s v="O5130"/>
    <d v="2025-03-29T00:00:00"/>
    <x v="2"/>
    <x v="0"/>
    <x v="0"/>
    <n v="4"/>
    <n v="54.54"/>
    <n v="218.16"/>
    <x v="2"/>
    <n v="9"/>
    <d v="2025-04-23T00:00:00"/>
    <n v="161"/>
    <x v="0"/>
    <n v="2"/>
    <d v="2024-08-11T00:00:00"/>
    <x v="1"/>
    <x v="3"/>
    <x v="3"/>
    <n v="558"/>
    <n v="1"/>
    <x v="2"/>
  </r>
  <r>
    <s v="C1720"/>
    <x v="0"/>
    <x v="1"/>
    <x v="1"/>
    <d v="2025-07-03T00:00:00"/>
    <s v="O5720"/>
    <d v="2025-03-29T00:00:00"/>
    <x v="3"/>
    <x v="4"/>
    <x v="3"/>
    <n v="4"/>
    <n v="331.59750000000003"/>
    <n v="1326.39"/>
    <x v="2"/>
    <n v="21"/>
    <d v="2025-05-23T00:00:00"/>
    <n v="477"/>
    <x v="0"/>
    <n v="2"/>
    <d v="2025-10-01T00:00:00"/>
    <x v="1"/>
    <x v="3"/>
    <x v="3"/>
    <n v="-41"/>
    <n v="1"/>
    <x v="2"/>
  </r>
  <r>
    <s v="C1026"/>
    <x v="0"/>
    <x v="1"/>
    <x v="3"/>
    <d v="2025-03-18T00:00:00"/>
    <s v="O5026"/>
    <d v="2025-03-29T00:00:00"/>
    <x v="1"/>
    <x v="4"/>
    <x v="4"/>
    <n v="2"/>
    <n v="172.54"/>
    <n v="345.08"/>
    <x v="2"/>
    <n v="3"/>
    <d v="2024-12-17T00:00:00"/>
    <n v="288"/>
    <x v="0"/>
    <n v="4"/>
    <d v="2025-07-15T00:00:00"/>
    <x v="1"/>
    <x v="3"/>
    <x v="3"/>
    <n v="-91"/>
    <n v="1"/>
    <x v="2"/>
  </r>
  <r>
    <s v="C3160"/>
    <x v="1"/>
    <x v="2"/>
    <x v="3"/>
    <d v="2025-10-01T00:00:00"/>
    <s v="O7160"/>
    <d v="2025-03-29T00:00:00"/>
    <x v="0"/>
    <x v="0"/>
    <x v="1"/>
    <n v="1"/>
    <n v="738.08"/>
    <n v="738.08"/>
    <x v="0"/>
    <n v="25"/>
    <d v="2024-12-29T00:00:00"/>
    <n v="39"/>
    <x v="1"/>
    <n v="5"/>
    <d v="2025-07-13T00:00:00"/>
    <x v="2"/>
    <x v="3"/>
    <x v="3"/>
    <n v="-276"/>
    <n v="0"/>
    <x v="2"/>
  </r>
  <r>
    <s v="C1382"/>
    <x v="2"/>
    <x v="2"/>
    <x v="4"/>
    <d v="2025-08-16T00:00:00"/>
    <s v="O5382"/>
    <d v="2025-03-29T00:00:00"/>
    <x v="0"/>
    <x v="0"/>
    <x v="3"/>
    <n v="2"/>
    <n v="521.92499999999995"/>
    <n v="1043.8499999999999"/>
    <x v="1"/>
    <n v="18"/>
    <d v="2025-03-13T00:00:00"/>
    <n v="491"/>
    <x v="0"/>
    <n v="4"/>
    <d v="2025-03-30T00:00:00"/>
    <x v="2"/>
    <x v="3"/>
    <x v="3"/>
    <n v="-156"/>
    <n v="1"/>
    <x v="2"/>
  </r>
  <r>
    <s v="C5937"/>
    <x v="2"/>
    <x v="1"/>
    <x v="1"/>
    <d v="2025-02-06T00:00:00"/>
    <s v="O9937"/>
    <d v="2025-03-30T00:00:00"/>
    <x v="1"/>
    <x v="2"/>
    <x v="3"/>
    <n v="3"/>
    <n v="100.27"/>
    <n v="300.81"/>
    <x v="0"/>
    <n v="33"/>
    <d v="2025-04-03T00:00:00"/>
    <n v="221"/>
    <x v="1"/>
    <n v="3"/>
    <d v="2025-08-05T00:00:00"/>
    <x v="0"/>
    <x v="4"/>
    <x v="3"/>
    <n v="56"/>
    <n v="0"/>
    <x v="2"/>
  </r>
  <r>
    <s v="C6908"/>
    <x v="2"/>
    <x v="1"/>
    <x v="3"/>
    <d v="2023-12-14T00:00:00"/>
    <s v="O10908"/>
    <d v="2025-03-30T00:00:00"/>
    <x v="1"/>
    <x v="4"/>
    <x v="0"/>
    <n v="3"/>
    <n v="323.70333333333332"/>
    <n v="971.11"/>
    <x v="2"/>
    <n v="29"/>
    <d v="2025-02-08T00:00:00"/>
    <n v="84"/>
    <x v="0"/>
    <n v="5"/>
    <d v="2024-10-21T00:00:00"/>
    <x v="0"/>
    <x v="4"/>
    <x v="3"/>
    <n v="422"/>
    <n v="1"/>
    <x v="2"/>
  </r>
  <r>
    <s v="C1282"/>
    <x v="1"/>
    <x v="2"/>
    <x v="1"/>
    <d v="2025-05-15T00:00:00"/>
    <s v="O5282"/>
    <d v="2025-03-30T00:00:00"/>
    <x v="3"/>
    <x v="0"/>
    <x v="0"/>
    <n v="2"/>
    <n v="562.51499999999999"/>
    <n v="1125.03"/>
    <x v="2"/>
    <n v="5"/>
    <d v="2025-06-24T00:00:00"/>
    <n v="402"/>
    <x v="0"/>
    <n v="5"/>
    <d v="2025-03-01T00:00:00"/>
    <x v="2"/>
    <x v="4"/>
    <x v="3"/>
    <n v="40"/>
    <n v="1"/>
    <x v="2"/>
  </r>
  <r>
    <s v="C5328"/>
    <x v="2"/>
    <x v="0"/>
    <x v="2"/>
    <d v="2024-12-09T00:00:00"/>
    <s v="O9328"/>
    <d v="2025-03-30T00:00:00"/>
    <x v="0"/>
    <x v="2"/>
    <x v="2"/>
    <n v="4"/>
    <n v="80.207499999999996"/>
    <n v="320.83"/>
    <x v="1"/>
    <n v="47"/>
    <d v="2025-04-17T00:00:00"/>
    <n v="288"/>
    <x v="1"/>
    <n v="1"/>
    <d v="2025-01-15T00:00:00"/>
    <x v="0"/>
    <x v="4"/>
    <x v="3"/>
    <n v="129"/>
    <n v="0"/>
    <x v="2"/>
  </r>
  <r>
    <s v="C2986"/>
    <x v="2"/>
    <x v="0"/>
    <x v="3"/>
    <d v="2025-07-08T00:00:00"/>
    <s v="O6986"/>
    <d v="2025-03-30T00:00:00"/>
    <x v="4"/>
    <x v="4"/>
    <x v="2"/>
    <n v="3"/>
    <n v="231.91333333333333"/>
    <n v="695.74"/>
    <x v="0"/>
    <n v="9"/>
    <d v="2024-11-22T00:00:00"/>
    <n v="83"/>
    <x v="0"/>
    <n v="1"/>
    <d v="2025-01-04T00:00:00"/>
    <x v="2"/>
    <x v="4"/>
    <x v="3"/>
    <n v="-228"/>
    <n v="1"/>
    <x v="2"/>
  </r>
  <r>
    <s v="C2284"/>
    <x v="2"/>
    <x v="1"/>
    <x v="1"/>
    <d v="2025-06-08T00:00:00"/>
    <s v="O6284"/>
    <d v="2025-03-30T00:00:00"/>
    <x v="3"/>
    <x v="0"/>
    <x v="0"/>
    <n v="4"/>
    <n v="161.99250000000001"/>
    <n v="647.97"/>
    <x v="1"/>
    <n v="34"/>
    <d v="2024-09-23T00:00:00"/>
    <n v="243"/>
    <x v="0"/>
    <n v="1"/>
    <d v="2025-03-31T00:00:00"/>
    <x v="0"/>
    <x v="4"/>
    <x v="3"/>
    <n v="-258"/>
    <n v="1"/>
    <x v="2"/>
  </r>
  <r>
    <s v="C2094"/>
    <x v="2"/>
    <x v="0"/>
    <x v="1"/>
    <d v="2024-05-25T00:00:00"/>
    <s v="O6094"/>
    <d v="2025-03-30T00:00:00"/>
    <x v="0"/>
    <x v="0"/>
    <x v="1"/>
    <n v="3"/>
    <n v="430.42333333333335"/>
    <n v="1291.27"/>
    <x v="2"/>
    <n v="20"/>
    <d v="2024-10-29T00:00:00"/>
    <n v="474"/>
    <x v="1"/>
    <n v="2"/>
    <d v="2025-02-21T00:00:00"/>
    <x v="1"/>
    <x v="4"/>
    <x v="3"/>
    <n v="157"/>
    <n v="0"/>
    <x v="2"/>
  </r>
  <r>
    <s v="C6631"/>
    <x v="0"/>
    <x v="0"/>
    <x v="0"/>
    <d v="2024-04-22T00:00:00"/>
    <s v="O10631"/>
    <d v="2025-03-31T00:00:00"/>
    <x v="3"/>
    <x v="3"/>
    <x v="2"/>
    <n v="3"/>
    <n v="400.68333333333334"/>
    <n v="1202.05"/>
    <x v="1"/>
    <n v="14"/>
    <d v="2025-02-23T00:00:00"/>
    <n v="338"/>
    <x v="0"/>
    <n v="4"/>
    <d v="2025-06-20T00:00:00"/>
    <x v="2"/>
    <x v="5"/>
    <x v="3"/>
    <n v="307"/>
    <n v="1"/>
    <x v="2"/>
  </r>
  <r>
    <s v="C3502"/>
    <x v="2"/>
    <x v="2"/>
    <x v="4"/>
    <d v="2025-07-28T00:00:00"/>
    <s v="O7502"/>
    <d v="2025-03-31T00:00:00"/>
    <x v="0"/>
    <x v="0"/>
    <x v="0"/>
    <n v="3"/>
    <n v="397.66"/>
    <n v="1192.98"/>
    <x v="0"/>
    <n v="39"/>
    <d v="2025-11-02T00:00:00"/>
    <n v="26"/>
    <x v="1"/>
    <n v="1"/>
    <d v="2025-06-28T00:00:00"/>
    <x v="2"/>
    <x v="5"/>
    <x v="3"/>
    <n v="97"/>
    <n v="0"/>
    <x v="2"/>
  </r>
  <r>
    <s v="C4555"/>
    <x v="1"/>
    <x v="0"/>
    <x v="0"/>
    <d v="2024-08-17T00:00:00"/>
    <s v="O8555"/>
    <d v="2025-03-31T00:00:00"/>
    <x v="4"/>
    <x v="3"/>
    <x v="1"/>
    <n v="1"/>
    <n v="389.34"/>
    <n v="389.34"/>
    <x v="0"/>
    <n v="36"/>
    <d v="2025-02-14T00:00:00"/>
    <n v="82"/>
    <x v="0"/>
    <n v="3"/>
    <d v="2025-04-27T00:00:00"/>
    <x v="0"/>
    <x v="5"/>
    <x v="3"/>
    <n v="181"/>
    <n v="1"/>
    <x v="2"/>
  </r>
  <r>
    <s v="C1284"/>
    <x v="2"/>
    <x v="0"/>
    <x v="3"/>
    <d v="2025-02-20T00:00:00"/>
    <s v="O5284"/>
    <d v="2025-03-31T00:00:00"/>
    <x v="1"/>
    <x v="1"/>
    <x v="4"/>
    <n v="5"/>
    <n v="93.296000000000006"/>
    <n v="466.48"/>
    <x v="1"/>
    <n v="43"/>
    <d v="2025-05-27T00:00:00"/>
    <n v="90"/>
    <x v="0"/>
    <n v="2"/>
    <d v="2025-07-29T00:00:00"/>
    <x v="1"/>
    <x v="5"/>
    <x v="3"/>
    <n v="96"/>
    <n v="1"/>
    <x v="2"/>
  </r>
  <r>
    <s v="C2761"/>
    <x v="1"/>
    <x v="2"/>
    <x v="4"/>
    <d v="2025-04-14T00:00:00"/>
    <s v="O6761"/>
    <d v="2025-03-31T00:00:00"/>
    <x v="1"/>
    <x v="4"/>
    <x v="0"/>
    <n v="4"/>
    <n v="328.59249999999997"/>
    <n v="1314.37"/>
    <x v="0"/>
    <n v="9"/>
    <d v="2024-12-19T00:00:00"/>
    <n v="500"/>
    <x v="1"/>
    <n v="3"/>
    <d v="2025-08-15T00:00:00"/>
    <x v="1"/>
    <x v="5"/>
    <x v="3"/>
    <n v="-116"/>
    <n v="0"/>
    <x v="2"/>
  </r>
  <r>
    <s v="C1471"/>
    <x v="2"/>
    <x v="2"/>
    <x v="3"/>
    <d v="2024-11-17T00:00:00"/>
    <s v="O5471"/>
    <d v="2025-03-31T00:00:00"/>
    <x v="4"/>
    <x v="2"/>
    <x v="1"/>
    <n v="3"/>
    <n v="58.96"/>
    <n v="176.88"/>
    <x v="2"/>
    <n v="40"/>
    <d v="2025-10-06T00:00:00"/>
    <n v="490"/>
    <x v="0"/>
    <n v="5"/>
    <d v="2025-11-02T00:00:00"/>
    <x v="1"/>
    <x v="5"/>
    <x v="3"/>
    <n v="323"/>
    <n v="1"/>
    <x v="2"/>
  </r>
  <r>
    <s v="C3512"/>
    <x v="2"/>
    <x v="2"/>
    <x v="0"/>
    <d v="2025-12-06T00:00:00"/>
    <s v="O7512"/>
    <d v="2025-03-31T00:00:00"/>
    <x v="0"/>
    <x v="1"/>
    <x v="2"/>
    <n v="2"/>
    <n v="590.01499999999999"/>
    <n v="1180.03"/>
    <x v="2"/>
    <n v="9"/>
    <d v="2025-12-03T00:00:00"/>
    <n v="209"/>
    <x v="0"/>
    <n v="1"/>
    <d v="2024-06-12T00:00:00"/>
    <x v="0"/>
    <x v="5"/>
    <x v="3"/>
    <n v="-3"/>
    <n v="1"/>
    <x v="2"/>
  </r>
  <r>
    <s v="C6768"/>
    <x v="0"/>
    <x v="1"/>
    <x v="0"/>
    <d v="2024-03-13T00:00:00"/>
    <s v="O10768"/>
    <d v="2025-03-31T00:00:00"/>
    <x v="4"/>
    <x v="4"/>
    <x v="2"/>
    <n v="1"/>
    <n v="1068.5999999999999"/>
    <n v="1068.5999999999999"/>
    <x v="1"/>
    <n v="25"/>
    <d v="2025-06-25T00:00:00"/>
    <n v="35"/>
    <x v="1"/>
    <n v="5"/>
    <d v="2025-02-22T00:00:00"/>
    <x v="0"/>
    <x v="5"/>
    <x v="3"/>
    <n v="469"/>
    <n v="0"/>
    <x v="2"/>
  </r>
  <r>
    <s v="C4280"/>
    <x v="2"/>
    <x v="2"/>
    <x v="1"/>
    <d v="2024-03-10T00:00:00"/>
    <s v="O8280"/>
    <d v="2025-03-31T00:00:00"/>
    <x v="3"/>
    <x v="2"/>
    <x v="0"/>
    <n v="3"/>
    <n v="319.19666666666666"/>
    <n v="957.59"/>
    <x v="1"/>
    <n v="11"/>
    <d v="2025-08-01T00:00:00"/>
    <n v="153"/>
    <x v="0"/>
    <n v="2"/>
    <d v="2024-09-13T00:00:00"/>
    <x v="1"/>
    <x v="5"/>
    <x v="3"/>
    <n v="509"/>
    <n v="1"/>
    <x v="2"/>
  </r>
  <r>
    <s v="C5970"/>
    <x v="2"/>
    <x v="2"/>
    <x v="0"/>
    <d v="2025-01-20T00:00:00"/>
    <s v="O9970"/>
    <d v="2025-03-31T00:00:00"/>
    <x v="0"/>
    <x v="1"/>
    <x v="0"/>
    <n v="5"/>
    <n v="67.561999999999998"/>
    <n v="337.81"/>
    <x v="2"/>
    <n v="19"/>
    <d v="2024-10-22T00:00:00"/>
    <n v="424"/>
    <x v="0"/>
    <n v="3"/>
    <d v="2025-02-22T00:00:00"/>
    <x v="2"/>
    <x v="5"/>
    <x v="3"/>
    <n v="-90"/>
    <n v="1"/>
    <x v="2"/>
  </r>
  <r>
    <s v="C5229"/>
    <x v="0"/>
    <x v="2"/>
    <x v="2"/>
    <d v="2025-10-08T00:00:00"/>
    <s v="O9229"/>
    <d v="2025-03-31T00:00:00"/>
    <x v="2"/>
    <x v="3"/>
    <x v="0"/>
    <n v="1"/>
    <n v="1449.8"/>
    <n v="1449.8"/>
    <x v="0"/>
    <n v="42"/>
    <d v="2024-10-27T00:00:00"/>
    <n v="489"/>
    <x v="1"/>
    <n v="5"/>
    <d v="2025-02-28T00:00:00"/>
    <x v="1"/>
    <x v="5"/>
    <x v="3"/>
    <n v="-346"/>
    <n v="0"/>
    <x v="2"/>
  </r>
  <r>
    <s v="C4873"/>
    <x v="1"/>
    <x v="1"/>
    <x v="1"/>
    <d v="2024-07-14T00:00:00"/>
    <s v="O8873"/>
    <d v="2025-03-31T00:00:00"/>
    <x v="2"/>
    <x v="4"/>
    <x v="3"/>
    <n v="2"/>
    <n v="84.4"/>
    <n v="168.8"/>
    <x v="2"/>
    <n v="38"/>
    <d v="2025-01-24T00:00:00"/>
    <n v="246"/>
    <x v="1"/>
    <n v="5"/>
    <d v="2025-04-05T00:00:00"/>
    <x v="2"/>
    <x v="5"/>
    <x v="3"/>
    <n v="194"/>
    <n v="0"/>
    <x v="2"/>
  </r>
  <r>
    <s v="C6246"/>
    <x v="0"/>
    <x v="1"/>
    <x v="3"/>
    <d v="2024-02-12T00:00:00"/>
    <s v="O10246"/>
    <d v="2025-03-31T00:00:00"/>
    <x v="4"/>
    <x v="1"/>
    <x v="1"/>
    <n v="3"/>
    <n v="47.263333333333328"/>
    <n v="141.79"/>
    <x v="0"/>
    <n v="34"/>
    <d v="2025-02-16T00:00:00"/>
    <n v="181"/>
    <x v="1"/>
    <n v="2"/>
    <d v="2025-05-21T00:00:00"/>
    <x v="0"/>
    <x v="5"/>
    <x v="3"/>
    <n v="370"/>
    <n v="0"/>
    <x v="2"/>
  </r>
  <r>
    <s v="C3656"/>
    <x v="2"/>
    <x v="0"/>
    <x v="4"/>
    <d v="2024-02-07T00:00:00"/>
    <s v="O7656"/>
    <d v="2025-03-31T00:00:00"/>
    <x v="0"/>
    <x v="3"/>
    <x v="3"/>
    <n v="1"/>
    <n v="192.16"/>
    <n v="192.16"/>
    <x v="2"/>
    <n v="40"/>
    <d v="2025-10-02T00:00:00"/>
    <n v="345"/>
    <x v="0"/>
    <n v="4"/>
    <d v="2024-12-31T00:00:00"/>
    <x v="0"/>
    <x v="5"/>
    <x v="3"/>
    <n v="603"/>
    <n v="1"/>
    <x v="2"/>
  </r>
  <r>
    <s v="C5712"/>
    <x v="2"/>
    <x v="0"/>
    <x v="3"/>
    <d v="2025-12-08T00:00:00"/>
    <s v="O9712"/>
    <d v="2025-03-31T00:00:00"/>
    <x v="0"/>
    <x v="4"/>
    <x v="1"/>
    <n v="5"/>
    <n v="87.616"/>
    <n v="438.08"/>
    <x v="0"/>
    <n v="34"/>
    <d v="2025-01-17T00:00:00"/>
    <n v="353"/>
    <x v="0"/>
    <n v="4"/>
    <d v="2025-03-04T00:00:00"/>
    <x v="1"/>
    <x v="5"/>
    <x v="3"/>
    <n v="-325"/>
    <n v="1"/>
    <x v="2"/>
  </r>
  <r>
    <s v="C2142"/>
    <x v="1"/>
    <x v="0"/>
    <x v="2"/>
    <d v="2025-06-20T00:00:00"/>
    <s v="O6142"/>
    <d v="2025-01-04T00:00:00"/>
    <x v="0"/>
    <x v="0"/>
    <x v="4"/>
    <n v="4"/>
    <n v="233.04499999999999"/>
    <n v="932.18"/>
    <x v="1"/>
    <n v="32"/>
    <d v="2025-11-06T00:00:00"/>
    <n v="445"/>
    <x v="0"/>
    <n v="2"/>
    <d v="2025-11-05T00:00:00"/>
    <x v="1"/>
    <x v="3"/>
    <x v="1"/>
    <n v="139"/>
    <n v="1"/>
    <x v="2"/>
  </r>
  <r>
    <s v="C4277"/>
    <x v="0"/>
    <x v="0"/>
    <x v="0"/>
    <d v="2024-07-29T00:00:00"/>
    <s v="O8277"/>
    <d v="2025-01-04T00:00:00"/>
    <x v="3"/>
    <x v="4"/>
    <x v="1"/>
    <n v="2"/>
    <n v="662.02499999999998"/>
    <n v="1324.05"/>
    <x v="2"/>
    <n v="34"/>
    <d v="2025-07-25T00:00:00"/>
    <n v="24"/>
    <x v="0"/>
    <n v="4"/>
    <d v="2024-12-17T00:00:00"/>
    <x v="2"/>
    <x v="3"/>
    <x v="1"/>
    <n v="361"/>
    <n v="1"/>
    <x v="2"/>
  </r>
  <r>
    <s v="C1876"/>
    <x v="1"/>
    <x v="2"/>
    <x v="4"/>
    <d v="2025-01-18T00:00:00"/>
    <s v="O5876"/>
    <d v="2025-01-04T00:00:00"/>
    <x v="2"/>
    <x v="4"/>
    <x v="2"/>
    <n v="3"/>
    <n v="152.01333333333335"/>
    <n v="456.04"/>
    <x v="2"/>
    <n v="32"/>
    <d v="2025-06-29T00:00:00"/>
    <n v="74"/>
    <x v="0"/>
    <n v="5"/>
    <d v="2025-01-23T00:00:00"/>
    <x v="0"/>
    <x v="3"/>
    <x v="1"/>
    <n v="162"/>
    <n v="1"/>
    <x v="2"/>
  </r>
  <r>
    <s v="C4649"/>
    <x v="1"/>
    <x v="2"/>
    <x v="1"/>
    <d v="2024-09-03T00:00:00"/>
    <s v="O8649"/>
    <d v="2025-01-04T00:00:00"/>
    <x v="4"/>
    <x v="2"/>
    <x v="2"/>
    <n v="3"/>
    <n v="174.42666666666665"/>
    <n v="523.28"/>
    <x v="1"/>
    <n v="2"/>
    <d v="2025-04-08T00:00:00"/>
    <n v="165"/>
    <x v="0"/>
    <n v="1"/>
    <d v="2025-06-30T00:00:00"/>
    <x v="0"/>
    <x v="3"/>
    <x v="1"/>
    <n v="217"/>
    <n v="1"/>
    <x v="2"/>
  </r>
  <r>
    <s v="C5620"/>
    <x v="2"/>
    <x v="0"/>
    <x v="0"/>
    <d v="2024-09-05T00:00:00"/>
    <s v="O9620"/>
    <d v="2025-01-04T00:00:00"/>
    <x v="0"/>
    <x v="4"/>
    <x v="1"/>
    <n v="1"/>
    <n v="249.35"/>
    <n v="249.35"/>
    <x v="2"/>
    <n v="12"/>
    <d v="2024-10-19T00:00:00"/>
    <n v="495"/>
    <x v="1"/>
    <n v="4"/>
    <d v="2024-05-09T00:00:00"/>
    <x v="1"/>
    <x v="3"/>
    <x v="1"/>
    <n v="44"/>
    <n v="0"/>
    <x v="2"/>
  </r>
  <r>
    <s v="C2062"/>
    <x v="2"/>
    <x v="2"/>
    <x v="3"/>
    <d v="2025-03-05T00:00:00"/>
    <s v="O6062"/>
    <d v="2025-01-04T00:00:00"/>
    <x v="4"/>
    <x v="2"/>
    <x v="3"/>
    <n v="4"/>
    <n v="85.592500000000001"/>
    <n v="342.37"/>
    <x v="1"/>
    <n v="11"/>
    <d v="2025-08-04T00:00:00"/>
    <n v="180"/>
    <x v="1"/>
    <n v="5"/>
    <d v="2025-07-31T00:00:00"/>
    <x v="2"/>
    <x v="3"/>
    <x v="1"/>
    <n v="152"/>
    <n v="0"/>
    <x v="2"/>
  </r>
  <r>
    <s v="C3197"/>
    <x v="2"/>
    <x v="1"/>
    <x v="1"/>
    <d v="2023-09-11T00:00:00"/>
    <s v="O7197"/>
    <d v="2025-01-04T00:00:00"/>
    <x v="1"/>
    <x v="0"/>
    <x v="0"/>
    <n v="3"/>
    <n v="84.533333333333331"/>
    <n v="253.6"/>
    <x v="0"/>
    <n v="4"/>
    <d v="2025-11-03T00:00:00"/>
    <n v="316"/>
    <x v="1"/>
    <n v="1"/>
    <d v="2025-05-01T00:00:00"/>
    <x v="0"/>
    <x v="3"/>
    <x v="1"/>
    <n v="784"/>
    <n v="0"/>
    <x v="2"/>
  </r>
  <r>
    <s v="C6195"/>
    <x v="0"/>
    <x v="0"/>
    <x v="3"/>
    <d v="2025-08-20T00:00:00"/>
    <s v="O10195"/>
    <d v="2025-01-04T00:00:00"/>
    <x v="4"/>
    <x v="3"/>
    <x v="2"/>
    <n v="4"/>
    <n v="41.515000000000001"/>
    <n v="166.06"/>
    <x v="0"/>
    <n v="4"/>
    <d v="2024-11-28T00:00:00"/>
    <n v="417"/>
    <x v="1"/>
    <n v="3"/>
    <d v="2025-04-25T00:00:00"/>
    <x v="2"/>
    <x v="3"/>
    <x v="1"/>
    <n v="-265"/>
    <n v="0"/>
    <x v="2"/>
  </r>
  <r>
    <s v="C5488"/>
    <x v="2"/>
    <x v="1"/>
    <x v="4"/>
    <d v="2024-03-23T00:00:00"/>
    <s v="O9488"/>
    <d v="2025-01-04T00:00:00"/>
    <x v="4"/>
    <x v="4"/>
    <x v="0"/>
    <n v="4"/>
    <n v="303.36750000000001"/>
    <n v="1213.47"/>
    <x v="1"/>
    <n v="21"/>
    <d v="2024-10-29T00:00:00"/>
    <n v="330"/>
    <x v="1"/>
    <n v="5"/>
    <d v="2025-03-17T00:00:00"/>
    <x v="0"/>
    <x v="3"/>
    <x v="1"/>
    <n v="220"/>
    <n v="0"/>
    <x v="2"/>
  </r>
  <r>
    <s v="C4764"/>
    <x v="1"/>
    <x v="1"/>
    <x v="4"/>
    <d v="2024-09-27T00:00:00"/>
    <s v="O8764"/>
    <d v="2025-01-04T00:00:00"/>
    <x v="2"/>
    <x v="3"/>
    <x v="0"/>
    <n v="5"/>
    <n v="165.346"/>
    <n v="826.73"/>
    <x v="0"/>
    <n v="4"/>
    <d v="2025-04-19T00:00:00"/>
    <n v="342"/>
    <x v="0"/>
    <n v="3"/>
    <d v="2025-02-06T00:00:00"/>
    <x v="0"/>
    <x v="3"/>
    <x v="1"/>
    <n v="204"/>
    <n v="1"/>
    <x v="2"/>
  </r>
  <r>
    <s v="C3867"/>
    <x v="1"/>
    <x v="0"/>
    <x v="2"/>
    <d v="2024-07-15T00:00:00"/>
    <s v="O7867"/>
    <d v="2025-01-04T00:00:00"/>
    <x v="4"/>
    <x v="0"/>
    <x v="0"/>
    <n v="4"/>
    <n v="250.78749999999999"/>
    <n v="1003.15"/>
    <x v="2"/>
    <n v="28"/>
    <d v="2025-08-14T00:00:00"/>
    <n v="476"/>
    <x v="0"/>
    <n v="2"/>
    <d v="2024-11-09T00:00:00"/>
    <x v="1"/>
    <x v="3"/>
    <x v="1"/>
    <n v="395"/>
    <n v="1"/>
    <x v="2"/>
  </r>
  <r>
    <s v="C1703"/>
    <x v="0"/>
    <x v="0"/>
    <x v="4"/>
    <d v="2024-10-07T00:00:00"/>
    <s v="O5703"/>
    <d v="2025-01-04T00:00:00"/>
    <x v="2"/>
    <x v="4"/>
    <x v="3"/>
    <n v="5"/>
    <n v="54.94"/>
    <n v="274.7"/>
    <x v="2"/>
    <n v="12"/>
    <d v="2025-01-30T00:00:00"/>
    <n v="214"/>
    <x v="0"/>
    <n v="2"/>
    <d v="2024-04-10T00:00:00"/>
    <x v="1"/>
    <x v="3"/>
    <x v="1"/>
    <n v="115"/>
    <n v="1"/>
    <x v="2"/>
  </r>
  <r>
    <s v="C1598"/>
    <x v="0"/>
    <x v="2"/>
    <x v="1"/>
    <d v="2025-03-19T00:00:00"/>
    <s v="O5598"/>
    <d v="2025-01-04T00:00:00"/>
    <x v="1"/>
    <x v="2"/>
    <x v="2"/>
    <n v="3"/>
    <n v="164.80666666666667"/>
    <n v="494.42"/>
    <x v="1"/>
    <n v="1"/>
    <d v="2024-10-26T00:00:00"/>
    <n v="374"/>
    <x v="1"/>
    <n v="1"/>
    <d v="2025-07-21T00:00:00"/>
    <x v="2"/>
    <x v="3"/>
    <x v="1"/>
    <n v="-144"/>
    <n v="0"/>
    <x v="2"/>
  </r>
  <r>
    <s v="C2910"/>
    <x v="2"/>
    <x v="0"/>
    <x v="2"/>
    <d v="2024-11-19T00:00:00"/>
    <s v="O6910"/>
    <d v="2025-01-04T00:00:00"/>
    <x v="2"/>
    <x v="0"/>
    <x v="3"/>
    <n v="1"/>
    <n v="1100.22"/>
    <n v="1100.22"/>
    <x v="1"/>
    <n v="18"/>
    <d v="2025-04-06T00:00:00"/>
    <n v="315"/>
    <x v="1"/>
    <n v="5"/>
    <d v="2024-10-20T00:00:00"/>
    <x v="2"/>
    <x v="3"/>
    <x v="1"/>
    <n v="138"/>
    <n v="0"/>
    <x v="2"/>
  </r>
  <r>
    <s v="C4890"/>
    <x v="0"/>
    <x v="1"/>
    <x v="4"/>
    <d v="2025-01-21T00:00:00"/>
    <s v="O8890"/>
    <d v="2025-02-04T00:00:00"/>
    <x v="2"/>
    <x v="2"/>
    <x v="0"/>
    <n v="1"/>
    <n v="718.68"/>
    <n v="718.68"/>
    <x v="0"/>
    <n v="18"/>
    <d v="2025-06-23T00:00:00"/>
    <n v="498"/>
    <x v="1"/>
    <n v="5"/>
    <d v="2025-09-01T00:00:00"/>
    <x v="1"/>
    <x v="6"/>
    <x v="2"/>
    <n v="153"/>
    <n v="0"/>
    <x v="2"/>
  </r>
  <r>
    <s v="C3918"/>
    <x v="0"/>
    <x v="1"/>
    <x v="1"/>
    <d v="2024-12-31T00:00:00"/>
    <s v="O7918"/>
    <d v="2025-02-04T00:00:00"/>
    <x v="2"/>
    <x v="1"/>
    <x v="0"/>
    <n v="3"/>
    <n v="286.98666666666668"/>
    <n v="860.96"/>
    <x v="1"/>
    <n v="6"/>
    <d v="2024-11-30T00:00:00"/>
    <n v="308"/>
    <x v="1"/>
    <n v="2"/>
    <d v="2025-03-03T00:00:00"/>
    <x v="1"/>
    <x v="6"/>
    <x v="2"/>
    <n v="-31"/>
    <n v="0"/>
    <x v="2"/>
  </r>
  <r>
    <s v="C5312"/>
    <x v="1"/>
    <x v="2"/>
    <x v="1"/>
    <d v="2024-06-17T00:00:00"/>
    <s v="O9312"/>
    <d v="2025-02-04T00:00:00"/>
    <x v="3"/>
    <x v="3"/>
    <x v="2"/>
    <n v="1"/>
    <n v="428.49"/>
    <n v="428.49"/>
    <x v="1"/>
    <n v="29"/>
    <d v="2025-02-03T00:00:00"/>
    <n v="434"/>
    <x v="1"/>
    <n v="5"/>
    <d v="2024-11-10T00:00:00"/>
    <x v="1"/>
    <x v="6"/>
    <x v="2"/>
    <n v="231"/>
    <n v="0"/>
    <x v="2"/>
  </r>
  <r>
    <s v="C5989"/>
    <x v="1"/>
    <x v="0"/>
    <x v="0"/>
    <d v="2024-08-09T00:00:00"/>
    <s v="O9989"/>
    <d v="2025-02-04T00:00:00"/>
    <x v="2"/>
    <x v="2"/>
    <x v="3"/>
    <n v="5"/>
    <n v="99.688000000000002"/>
    <n v="498.44"/>
    <x v="0"/>
    <n v="31"/>
    <d v="2025-07-31T00:00:00"/>
    <n v="480"/>
    <x v="1"/>
    <n v="2"/>
    <d v="2024-08-09T00:00:00"/>
    <x v="0"/>
    <x v="6"/>
    <x v="2"/>
    <n v="356"/>
    <n v="0"/>
    <x v="2"/>
  </r>
  <r>
    <s v="C3201"/>
    <x v="1"/>
    <x v="2"/>
    <x v="3"/>
    <d v="2023-12-30T00:00:00"/>
    <s v="O7201"/>
    <d v="2025-02-04T00:00:00"/>
    <x v="0"/>
    <x v="0"/>
    <x v="3"/>
    <n v="5"/>
    <n v="84.388000000000005"/>
    <n v="421.94"/>
    <x v="1"/>
    <n v="2"/>
    <d v="2025-06-13T00:00:00"/>
    <n v="214"/>
    <x v="1"/>
    <n v="3"/>
    <d v="2024-11-23T00:00:00"/>
    <x v="1"/>
    <x v="6"/>
    <x v="2"/>
    <n v="531"/>
    <n v="0"/>
    <x v="2"/>
  </r>
  <r>
    <s v="C1413"/>
    <x v="1"/>
    <x v="1"/>
    <x v="1"/>
    <d v="2025-09-08T00:00:00"/>
    <s v="O5413"/>
    <d v="2025-02-04T00:00:00"/>
    <x v="1"/>
    <x v="1"/>
    <x v="3"/>
    <n v="3"/>
    <n v="123.48333333333333"/>
    <n v="370.45"/>
    <x v="0"/>
    <n v="32"/>
    <d v="2025-03-05T00:00:00"/>
    <n v="355"/>
    <x v="1"/>
    <n v="1"/>
    <d v="2024-12-12T00:00:00"/>
    <x v="1"/>
    <x v="6"/>
    <x v="2"/>
    <n v="-187"/>
    <n v="0"/>
    <x v="2"/>
  </r>
  <r>
    <s v="C5026"/>
    <x v="0"/>
    <x v="2"/>
    <x v="4"/>
    <d v="2023-12-19T00:00:00"/>
    <s v="O9026"/>
    <d v="2025-03-04T00:00:00"/>
    <x v="4"/>
    <x v="1"/>
    <x v="2"/>
    <n v="3"/>
    <n v="454.58666666666664"/>
    <n v="1363.76"/>
    <x v="1"/>
    <n v="32"/>
    <d v="2024-11-30T00:00:00"/>
    <n v="347"/>
    <x v="0"/>
    <n v="2"/>
    <d v="2024-02-12T00:00:00"/>
    <x v="1"/>
    <x v="6"/>
    <x v="3"/>
    <n v="347"/>
    <n v="1"/>
    <x v="2"/>
  </r>
  <r>
    <s v="C2241"/>
    <x v="0"/>
    <x v="1"/>
    <x v="2"/>
    <d v="2024-09-01T00:00:00"/>
    <s v="O6241"/>
    <d v="2025-03-04T00:00:00"/>
    <x v="1"/>
    <x v="4"/>
    <x v="1"/>
    <n v="4"/>
    <n v="345.32"/>
    <n v="1381.28"/>
    <x v="0"/>
    <n v="43"/>
    <d v="2024-11-13T00:00:00"/>
    <n v="284"/>
    <x v="0"/>
    <n v="4"/>
    <d v="2024-05-12T00:00:00"/>
    <x v="1"/>
    <x v="6"/>
    <x v="3"/>
    <n v="73"/>
    <n v="1"/>
    <x v="2"/>
  </r>
  <r>
    <s v="C2953"/>
    <x v="2"/>
    <x v="0"/>
    <x v="2"/>
    <d v="2024-08-13T00:00:00"/>
    <s v="O6953"/>
    <d v="2025-03-04T00:00:00"/>
    <x v="1"/>
    <x v="4"/>
    <x v="3"/>
    <n v="5"/>
    <n v="210.54599999999999"/>
    <n v="1052.73"/>
    <x v="2"/>
    <n v="45"/>
    <d v="2025-07-17T00:00:00"/>
    <n v="469"/>
    <x v="1"/>
    <n v="3"/>
    <d v="2024-11-28T00:00:00"/>
    <x v="2"/>
    <x v="6"/>
    <x v="3"/>
    <n v="338"/>
    <n v="0"/>
    <x v="2"/>
  </r>
  <r>
    <s v="C5306"/>
    <x v="0"/>
    <x v="1"/>
    <x v="3"/>
    <d v="2024-04-15T00:00:00"/>
    <s v="O9306"/>
    <d v="2025-03-04T00:00:00"/>
    <x v="0"/>
    <x v="2"/>
    <x v="1"/>
    <n v="4"/>
    <n v="30.635000000000002"/>
    <n v="122.54"/>
    <x v="2"/>
    <n v="4"/>
    <d v="2024-03-10T00:00:00"/>
    <n v="45"/>
    <x v="1"/>
    <n v="3"/>
    <d v="2025-02-13T00:00:00"/>
    <x v="0"/>
    <x v="6"/>
    <x v="3"/>
    <n v="-36"/>
    <n v="0"/>
    <x v="2"/>
  </r>
  <r>
    <s v="C5883"/>
    <x v="2"/>
    <x v="0"/>
    <x v="4"/>
    <d v="2025-07-05T00:00:00"/>
    <s v="O9883"/>
    <d v="2025-03-04T00:00:00"/>
    <x v="3"/>
    <x v="4"/>
    <x v="2"/>
    <n v="5"/>
    <n v="61.738"/>
    <n v="308.69"/>
    <x v="2"/>
    <n v="27"/>
    <d v="2025-05-27T00:00:00"/>
    <n v="150"/>
    <x v="1"/>
    <n v="3"/>
    <d v="2025-03-29T00:00:00"/>
    <x v="0"/>
    <x v="6"/>
    <x v="3"/>
    <n v="-39"/>
    <n v="0"/>
    <x v="2"/>
  </r>
  <r>
    <s v="C2913"/>
    <x v="0"/>
    <x v="0"/>
    <x v="4"/>
    <d v="2023-10-16T00:00:00"/>
    <s v="O6913"/>
    <d v="2025-03-04T00:00:00"/>
    <x v="2"/>
    <x v="0"/>
    <x v="4"/>
    <n v="4"/>
    <n v="237.80250000000001"/>
    <n v="951.21"/>
    <x v="1"/>
    <n v="22"/>
    <d v="2025-08-18T00:00:00"/>
    <n v="123"/>
    <x v="0"/>
    <n v="3"/>
    <d v="2025-02-08T00:00:00"/>
    <x v="0"/>
    <x v="6"/>
    <x v="3"/>
    <n v="672"/>
    <n v="1"/>
    <x v="2"/>
  </r>
  <r>
    <s v="C1795"/>
    <x v="1"/>
    <x v="1"/>
    <x v="1"/>
    <d v="2025-07-31T00:00:00"/>
    <s v="O5795"/>
    <d v="2025-03-04T00:00:00"/>
    <x v="1"/>
    <x v="3"/>
    <x v="2"/>
    <n v="1"/>
    <n v="882.37"/>
    <n v="882.37"/>
    <x v="1"/>
    <n v="49"/>
    <d v="2025-02-25T00:00:00"/>
    <n v="479"/>
    <x v="1"/>
    <n v="1"/>
    <d v="2024-08-09T00:00:00"/>
    <x v="1"/>
    <x v="6"/>
    <x v="3"/>
    <n v="-156"/>
    <n v="0"/>
    <x v="2"/>
  </r>
  <r>
    <s v="C1034"/>
    <x v="0"/>
    <x v="1"/>
    <x v="0"/>
    <d v="2024-12-15T00:00:00"/>
    <s v="O5034"/>
    <d v="2025-04-04T00:00:00"/>
    <x v="0"/>
    <x v="3"/>
    <x v="0"/>
    <n v="5"/>
    <n v="80.763999999999996"/>
    <n v="403.82"/>
    <x v="0"/>
    <n v="8"/>
    <d v="2025-06-30T00:00:00"/>
    <n v="203"/>
    <x v="0"/>
    <n v="3"/>
    <d v="2025-03-04T00:00:00"/>
    <x v="2"/>
    <x v="2"/>
    <x v="4"/>
    <n v="197"/>
    <n v="1"/>
    <x v="2"/>
  </r>
  <r>
    <s v="C1944"/>
    <x v="1"/>
    <x v="0"/>
    <x v="0"/>
    <d v="2024-07-01T00:00:00"/>
    <s v="O5944"/>
    <d v="2025-04-04T00:00:00"/>
    <x v="1"/>
    <x v="3"/>
    <x v="4"/>
    <n v="5"/>
    <n v="62.363999999999997"/>
    <n v="311.82"/>
    <x v="2"/>
    <n v="44"/>
    <d v="2025-11-02T00:00:00"/>
    <n v="144"/>
    <x v="0"/>
    <n v="5"/>
    <d v="2025-05-03T00:00:00"/>
    <x v="2"/>
    <x v="2"/>
    <x v="4"/>
    <n v="489"/>
    <n v="1"/>
    <x v="2"/>
  </r>
  <r>
    <s v="C2627"/>
    <x v="2"/>
    <x v="1"/>
    <x v="4"/>
    <d v="2024-06-01T00:00:00"/>
    <s v="O6627"/>
    <d v="2025-04-04T00:00:00"/>
    <x v="4"/>
    <x v="4"/>
    <x v="3"/>
    <n v="4"/>
    <n v="330.26249999999999"/>
    <n v="1321.05"/>
    <x v="0"/>
    <n v="17"/>
    <d v="2024-12-29T00:00:00"/>
    <n v="396"/>
    <x v="1"/>
    <n v="3"/>
    <d v="2025-07-25T00:00:00"/>
    <x v="2"/>
    <x v="2"/>
    <x v="4"/>
    <n v="211"/>
    <n v="0"/>
    <x v="2"/>
  </r>
  <r>
    <s v="C1348"/>
    <x v="1"/>
    <x v="1"/>
    <x v="1"/>
    <d v="2024-03-26T00:00:00"/>
    <s v="O5348"/>
    <d v="2025-04-04T00:00:00"/>
    <x v="0"/>
    <x v="1"/>
    <x v="3"/>
    <n v="3"/>
    <n v="260.61666666666667"/>
    <n v="781.85"/>
    <x v="2"/>
    <n v="47"/>
    <d v="2024-10-27T00:00:00"/>
    <n v="484"/>
    <x v="1"/>
    <n v="1"/>
    <d v="2025-01-29T00:00:00"/>
    <x v="1"/>
    <x v="2"/>
    <x v="4"/>
    <n v="215"/>
    <n v="0"/>
    <x v="2"/>
  </r>
  <r>
    <s v="C1961"/>
    <x v="2"/>
    <x v="1"/>
    <x v="0"/>
    <d v="2024-07-09T00:00:00"/>
    <s v="O5961"/>
    <d v="2025-04-04T00:00:00"/>
    <x v="0"/>
    <x v="3"/>
    <x v="2"/>
    <n v="4"/>
    <n v="292.08499999999998"/>
    <n v="1168.3399999999999"/>
    <x v="2"/>
    <n v="16"/>
    <d v="2024-04-11T00:00:00"/>
    <n v="364"/>
    <x v="1"/>
    <n v="4"/>
    <d v="2024-10-12T00:00:00"/>
    <x v="0"/>
    <x v="2"/>
    <x v="4"/>
    <n v="-89"/>
    <n v="0"/>
    <x v="2"/>
  </r>
  <r>
    <s v="C1388"/>
    <x v="1"/>
    <x v="2"/>
    <x v="4"/>
    <d v="2024-02-25T00:00:00"/>
    <s v="O5388"/>
    <d v="2025-04-04T00:00:00"/>
    <x v="1"/>
    <x v="1"/>
    <x v="1"/>
    <n v="3"/>
    <n v="347.48666666666668"/>
    <n v="1042.46"/>
    <x v="0"/>
    <n v="9"/>
    <d v="2025-06-23T00:00:00"/>
    <n v="472"/>
    <x v="1"/>
    <n v="4"/>
    <d v="2024-08-22T00:00:00"/>
    <x v="0"/>
    <x v="2"/>
    <x v="4"/>
    <n v="484"/>
    <n v="0"/>
    <x v="2"/>
  </r>
  <r>
    <s v="C6381"/>
    <x v="2"/>
    <x v="0"/>
    <x v="4"/>
    <d v="2025-07-15T00:00:00"/>
    <s v="O10381"/>
    <d v="2025-04-04T00:00:00"/>
    <x v="3"/>
    <x v="1"/>
    <x v="3"/>
    <n v="2"/>
    <n v="73.290000000000006"/>
    <n v="146.58000000000001"/>
    <x v="1"/>
    <n v="23"/>
    <d v="2025-02-03T00:00:00"/>
    <n v="319"/>
    <x v="1"/>
    <n v="1"/>
    <d v="2024-12-14T00:00:00"/>
    <x v="1"/>
    <x v="2"/>
    <x v="4"/>
    <n v="-162"/>
    <n v="0"/>
    <x v="2"/>
  </r>
  <r>
    <s v="C6759"/>
    <x v="1"/>
    <x v="1"/>
    <x v="2"/>
    <d v="2024-07-22T00:00:00"/>
    <s v="O10759"/>
    <d v="2025-04-04T00:00:00"/>
    <x v="2"/>
    <x v="1"/>
    <x v="1"/>
    <n v="3"/>
    <n v="340.39"/>
    <n v="1021.17"/>
    <x v="1"/>
    <n v="46"/>
    <d v="2024-09-28T00:00:00"/>
    <n v="334"/>
    <x v="0"/>
    <n v="5"/>
    <d v="2025-10-03T00:00:00"/>
    <x v="2"/>
    <x v="2"/>
    <x v="4"/>
    <n v="68"/>
    <n v="1"/>
    <x v="2"/>
  </r>
  <r>
    <s v="C1268"/>
    <x v="2"/>
    <x v="0"/>
    <x v="4"/>
    <d v="2025-02-08T00:00:00"/>
    <s v="O5268"/>
    <d v="2025-04-04T00:00:00"/>
    <x v="1"/>
    <x v="2"/>
    <x v="2"/>
    <n v="4"/>
    <n v="255.63749999999999"/>
    <n v="1022.55"/>
    <x v="0"/>
    <n v="16"/>
    <d v="2025-01-27T00:00:00"/>
    <n v="192"/>
    <x v="1"/>
    <n v="4"/>
    <d v="2025-10-08T00:00:00"/>
    <x v="1"/>
    <x v="2"/>
    <x v="4"/>
    <n v="-12"/>
    <n v="0"/>
    <x v="2"/>
  </r>
  <r>
    <s v="C2582"/>
    <x v="0"/>
    <x v="2"/>
    <x v="4"/>
    <d v="2024-07-03T00:00:00"/>
    <s v="O6582"/>
    <d v="2025-05-04T00:00:00"/>
    <x v="1"/>
    <x v="3"/>
    <x v="4"/>
    <n v="5"/>
    <n v="148.714"/>
    <n v="743.57"/>
    <x v="1"/>
    <n v="37"/>
    <d v="2025-07-07T00:00:00"/>
    <n v="150"/>
    <x v="1"/>
    <n v="1"/>
    <d v="2025-08-14T00:00:00"/>
    <x v="2"/>
    <x v="4"/>
    <x v="5"/>
    <n v="369"/>
    <n v="0"/>
    <x v="2"/>
  </r>
  <r>
    <s v="C2858"/>
    <x v="1"/>
    <x v="2"/>
    <x v="3"/>
    <d v="2023-09-30T00:00:00"/>
    <s v="O6858"/>
    <d v="2025-05-04T00:00:00"/>
    <x v="3"/>
    <x v="3"/>
    <x v="2"/>
    <n v="4"/>
    <n v="51.75"/>
    <n v="207"/>
    <x v="1"/>
    <n v="30"/>
    <d v="2025-02-20T00:00:00"/>
    <n v="125"/>
    <x v="0"/>
    <n v="3"/>
    <d v="2025-07-28T00:00:00"/>
    <x v="1"/>
    <x v="4"/>
    <x v="5"/>
    <n v="509"/>
    <n v="1"/>
    <x v="2"/>
  </r>
  <r>
    <s v="C4027"/>
    <x v="1"/>
    <x v="0"/>
    <x v="1"/>
    <d v="2025-07-04T00:00:00"/>
    <s v="O8027"/>
    <d v="2025-05-04T00:00:00"/>
    <x v="3"/>
    <x v="0"/>
    <x v="0"/>
    <n v="2"/>
    <n v="116.45"/>
    <n v="232.9"/>
    <x v="0"/>
    <n v="3"/>
    <d v="2024-05-10T00:00:00"/>
    <n v="29"/>
    <x v="0"/>
    <n v="3"/>
    <d v="2025-10-02T00:00:00"/>
    <x v="2"/>
    <x v="4"/>
    <x v="5"/>
    <n v="-420"/>
    <n v="1"/>
    <x v="2"/>
  </r>
  <r>
    <s v="C2585"/>
    <x v="0"/>
    <x v="1"/>
    <x v="2"/>
    <d v="2024-01-20T00:00:00"/>
    <s v="O6585"/>
    <d v="2025-05-04T00:00:00"/>
    <x v="3"/>
    <x v="3"/>
    <x v="4"/>
    <n v="4"/>
    <n v="354.09249999999997"/>
    <n v="1416.37"/>
    <x v="0"/>
    <n v="21"/>
    <d v="2025-08-04T00:00:00"/>
    <n v="141"/>
    <x v="0"/>
    <n v="3"/>
    <d v="2025-03-18T00:00:00"/>
    <x v="2"/>
    <x v="4"/>
    <x v="5"/>
    <n v="562"/>
    <n v="1"/>
    <x v="2"/>
  </r>
  <r>
    <s v="C3149"/>
    <x v="2"/>
    <x v="1"/>
    <x v="2"/>
    <d v="2025-10-04T00:00:00"/>
    <s v="O7149"/>
    <d v="2025-05-04T00:00:00"/>
    <x v="4"/>
    <x v="0"/>
    <x v="2"/>
    <n v="5"/>
    <n v="24.948"/>
    <n v="124.74"/>
    <x v="2"/>
    <n v="29"/>
    <d v="2025-06-13T00:00:00"/>
    <n v="200"/>
    <x v="1"/>
    <n v="4"/>
    <d v="2024-09-24T00:00:00"/>
    <x v="0"/>
    <x v="4"/>
    <x v="5"/>
    <n v="-113"/>
    <n v="0"/>
    <x v="2"/>
  </r>
  <r>
    <s v="C2242"/>
    <x v="0"/>
    <x v="0"/>
    <x v="0"/>
    <d v="2024-05-05T00:00:00"/>
    <s v="O6242"/>
    <d v="2025-06-04T00:00:00"/>
    <x v="1"/>
    <x v="0"/>
    <x v="4"/>
    <n v="2"/>
    <n v="159.91"/>
    <n v="319.82"/>
    <x v="0"/>
    <n v="16"/>
    <d v="2024-11-12T00:00:00"/>
    <n v="24"/>
    <x v="0"/>
    <n v="2"/>
    <d v="2025-04-21T00:00:00"/>
    <x v="1"/>
    <x v="0"/>
    <x v="6"/>
    <n v="191"/>
    <n v="1"/>
    <x v="2"/>
  </r>
  <r>
    <s v="C3131"/>
    <x v="2"/>
    <x v="2"/>
    <x v="4"/>
    <d v="2024-09-19T00:00:00"/>
    <s v="O7131"/>
    <d v="2025-06-04T00:00:00"/>
    <x v="1"/>
    <x v="4"/>
    <x v="2"/>
    <n v="5"/>
    <n v="44.095999999999997"/>
    <n v="220.48"/>
    <x v="0"/>
    <n v="16"/>
    <d v="2025-04-18T00:00:00"/>
    <n v="226"/>
    <x v="0"/>
    <n v="1"/>
    <d v="2025-05-03T00:00:00"/>
    <x v="0"/>
    <x v="0"/>
    <x v="6"/>
    <n v="211"/>
    <n v="1"/>
    <x v="2"/>
  </r>
  <r>
    <s v="C4209"/>
    <x v="1"/>
    <x v="1"/>
    <x v="0"/>
    <d v="2023-11-22T00:00:00"/>
    <s v="O8209"/>
    <d v="2025-06-04T00:00:00"/>
    <x v="1"/>
    <x v="0"/>
    <x v="2"/>
    <n v="3"/>
    <n v="385.41666666666669"/>
    <n v="1156.25"/>
    <x v="2"/>
    <n v="13"/>
    <d v="2024-09-27T00:00:00"/>
    <n v="195"/>
    <x v="0"/>
    <n v="4"/>
    <d v="2024-09-24T00:00:00"/>
    <x v="2"/>
    <x v="0"/>
    <x v="6"/>
    <n v="310"/>
    <n v="1"/>
    <x v="2"/>
  </r>
  <r>
    <s v="C6003"/>
    <x v="0"/>
    <x v="2"/>
    <x v="2"/>
    <d v="2024-08-03T00:00:00"/>
    <s v="O10003"/>
    <d v="2025-06-04T00:00:00"/>
    <x v="4"/>
    <x v="3"/>
    <x v="1"/>
    <n v="4"/>
    <n v="261.61750000000001"/>
    <n v="1046.47"/>
    <x v="1"/>
    <n v="7"/>
    <d v="2024-08-09T00:00:00"/>
    <n v="401"/>
    <x v="0"/>
    <n v="4"/>
    <d v="2025-04-29T00:00:00"/>
    <x v="2"/>
    <x v="0"/>
    <x v="6"/>
    <n v="6"/>
    <n v="1"/>
    <x v="2"/>
  </r>
  <r>
    <s v="C5260"/>
    <x v="1"/>
    <x v="1"/>
    <x v="3"/>
    <d v="2025-04-07T00:00:00"/>
    <s v="O9260"/>
    <d v="2025-06-04T00:00:00"/>
    <x v="3"/>
    <x v="4"/>
    <x v="3"/>
    <n v="4"/>
    <n v="212.72"/>
    <n v="850.88"/>
    <x v="2"/>
    <n v="48"/>
    <d v="2025-06-14T00:00:00"/>
    <n v="12"/>
    <x v="1"/>
    <n v="1"/>
    <d v="2025-07-14T00:00:00"/>
    <x v="2"/>
    <x v="0"/>
    <x v="6"/>
    <n v="68"/>
    <n v="0"/>
    <x v="2"/>
  </r>
  <r>
    <s v="C4604"/>
    <x v="1"/>
    <x v="1"/>
    <x v="0"/>
    <d v="2024-06-09T00:00:00"/>
    <s v="O8604"/>
    <d v="2025-06-04T00:00:00"/>
    <x v="0"/>
    <x v="1"/>
    <x v="3"/>
    <n v="4"/>
    <n v="73.265000000000001"/>
    <n v="293.06"/>
    <x v="0"/>
    <n v="23"/>
    <d v="2025-03-28T00:00:00"/>
    <n v="107"/>
    <x v="0"/>
    <n v="3"/>
    <d v="2025-11-02T00:00:00"/>
    <x v="1"/>
    <x v="0"/>
    <x v="6"/>
    <n v="292"/>
    <n v="1"/>
    <x v="2"/>
  </r>
  <r>
    <s v="C3849"/>
    <x v="1"/>
    <x v="1"/>
    <x v="2"/>
    <d v="2025-03-04T00:00:00"/>
    <s v="O7849"/>
    <d v="2025-06-04T00:00:00"/>
    <x v="4"/>
    <x v="3"/>
    <x v="1"/>
    <n v="5"/>
    <n v="237.46199999999999"/>
    <n v="1187.31"/>
    <x v="0"/>
    <n v="39"/>
    <d v="2025-12-07T00:00:00"/>
    <n v="26"/>
    <x v="0"/>
    <n v="3"/>
    <d v="2025-03-04T00:00:00"/>
    <x v="2"/>
    <x v="0"/>
    <x v="6"/>
    <n v="278"/>
    <n v="1"/>
    <x v="2"/>
  </r>
  <r>
    <s v="C3935"/>
    <x v="0"/>
    <x v="1"/>
    <x v="2"/>
    <d v="2024-07-18T00:00:00"/>
    <s v="O7935"/>
    <d v="2025-06-04T00:00:00"/>
    <x v="0"/>
    <x v="1"/>
    <x v="1"/>
    <n v="4"/>
    <n v="290.03250000000003"/>
    <n v="1160.1300000000001"/>
    <x v="1"/>
    <n v="22"/>
    <d v="2025-09-08T00:00:00"/>
    <n v="320"/>
    <x v="1"/>
    <n v="1"/>
    <d v="2025-03-03T00:00:00"/>
    <x v="0"/>
    <x v="0"/>
    <x v="6"/>
    <n v="417"/>
    <n v="0"/>
    <x v="2"/>
  </r>
  <r>
    <s v="C4660"/>
    <x v="1"/>
    <x v="1"/>
    <x v="2"/>
    <d v="2024-08-12T00:00:00"/>
    <s v="O8660"/>
    <d v="2025-06-04T00:00:00"/>
    <x v="3"/>
    <x v="2"/>
    <x v="2"/>
    <n v="2"/>
    <n v="222.32"/>
    <n v="444.64"/>
    <x v="1"/>
    <n v="5"/>
    <d v="2025-01-02T00:00:00"/>
    <n v="392"/>
    <x v="0"/>
    <n v="2"/>
    <d v="2025-04-18T00:00:00"/>
    <x v="2"/>
    <x v="0"/>
    <x v="6"/>
    <n v="143"/>
    <n v="1"/>
    <x v="2"/>
  </r>
  <r>
    <s v="C4958"/>
    <x v="0"/>
    <x v="1"/>
    <x v="1"/>
    <d v="2024-08-29T00:00:00"/>
    <s v="O8958"/>
    <d v="2025-06-04T00:00:00"/>
    <x v="3"/>
    <x v="4"/>
    <x v="1"/>
    <n v="1"/>
    <n v="250.5"/>
    <n v="250.5"/>
    <x v="2"/>
    <n v="21"/>
    <d v="2024-10-29T00:00:00"/>
    <n v="454"/>
    <x v="1"/>
    <n v="2"/>
    <d v="2024-11-26T00:00:00"/>
    <x v="0"/>
    <x v="0"/>
    <x v="6"/>
    <n v="61"/>
    <n v="0"/>
    <x v="2"/>
  </r>
  <r>
    <s v="C1554"/>
    <x v="1"/>
    <x v="0"/>
    <x v="3"/>
    <d v="2025-02-28T00:00:00"/>
    <s v="O5554"/>
    <d v="2025-06-04T00:00:00"/>
    <x v="3"/>
    <x v="1"/>
    <x v="0"/>
    <n v="2"/>
    <n v="714.71500000000003"/>
    <n v="1429.43"/>
    <x v="1"/>
    <n v="43"/>
    <d v="2025-07-01T00:00:00"/>
    <n v="168"/>
    <x v="1"/>
    <n v="4"/>
    <d v="2024-09-22T00:00:00"/>
    <x v="2"/>
    <x v="0"/>
    <x v="6"/>
    <n v="123"/>
    <n v="0"/>
    <x v="2"/>
  </r>
  <r>
    <s v="C4728"/>
    <x v="1"/>
    <x v="1"/>
    <x v="3"/>
    <d v="2025-05-29T00:00:00"/>
    <s v="O8728"/>
    <d v="2025-06-04T00:00:00"/>
    <x v="4"/>
    <x v="2"/>
    <x v="3"/>
    <n v="2"/>
    <n v="621.97"/>
    <n v="1243.94"/>
    <x v="2"/>
    <n v="6"/>
    <d v="2024-09-18T00:00:00"/>
    <n v="480"/>
    <x v="1"/>
    <n v="1"/>
    <d v="2025-03-22T00:00:00"/>
    <x v="2"/>
    <x v="0"/>
    <x v="6"/>
    <n v="-253"/>
    <n v="0"/>
    <x v="2"/>
  </r>
  <r>
    <s v="C3348"/>
    <x v="1"/>
    <x v="1"/>
    <x v="4"/>
    <d v="2023-10-24T00:00:00"/>
    <s v="O7348"/>
    <d v="2025-06-04T00:00:00"/>
    <x v="1"/>
    <x v="2"/>
    <x v="4"/>
    <n v="1"/>
    <n v="769.97"/>
    <n v="769.97"/>
    <x v="0"/>
    <n v="44"/>
    <d v="2025-07-04T00:00:00"/>
    <n v="30"/>
    <x v="1"/>
    <n v="3"/>
    <d v="2025-03-14T00:00:00"/>
    <x v="2"/>
    <x v="0"/>
    <x v="6"/>
    <n v="619"/>
    <n v="0"/>
    <x v="2"/>
  </r>
  <r>
    <s v="C2729"/>
    <x v="2"/>
    <x v="2"/>
    <x v="0"/>
    <d v="2024-07-09T00:00:00"/>
    <s v="O6729"/>
    <d v="2025-07-04T00:00:00"/>
    <x v="4"/>
    <x v="2"/>
    <x v="2"/>
    <n v="2"/>
    <n v="712.58500000000004"/>
    <n v="1425.17"/>
    <x v="2"/>
    <n v="4"/>
    <d v="2025-08-16T00:00:00"/>
    <n v="165"/>
    <x v="1"/>
    <n v="5"/>
    <d v="2025-01-14T00:00:00"/>
    <x v="0"/>
    <x v="2"/>
    <x v="7"/>
    <n v="403"/>
    <n v="0"/>
    <x v="2"/>
  </r>
  <r>
    <s v="C2041"/>
    <x v="2"/>
    <x v="0"/>
    <x v="3"/>
    <d v="2023-12-17T00:00:00"/>
    <s v="O6041"/>
    <d v="2025-07-04T00:00:00"/>
    <x v="3"/>
    <x v="0"/>
    <x v="2"/>
    <n v="4"/>
    <n v="366.22"/>
    <n v="1464.88"/>
    <x v="2"/>
    <n v="1"/>
    <d v="2025-07-22T00:00:00"/>
    <n v="282"/>
    <x v="0"/>
    <n v="3"/>
    <d v="2025-01-18T00:00:00"/>
    <x v="1"/>
    <x v="2"/>
    <x v="7"/>
    <n v="583"/>
    <n v="1"/>
    <x v="2"/>
  </r>
  <r>
    <s v="C3751"/>
    <x v="1"/>
    <x v="0"/>
    <x v="4"/>
    <d v="2023-09-30T00:00:00"/>
    <s v="O7751"/>
    <d v="2025-07-04T00:00:00"/>
    <x v="0"/>
    <x v="0"/>
    <x v="0"/>
    <n v="1"/>
    <n v="349.52"/>
    <n v="349.52"/>
    <x v="2"/>
    <n v="4"/>
    <d v="2025-09-05T00:00:00"/>
    <n v="75"/>
    <x v="0"/>
    <n v="4"/>
    <d v="2025-06-14T00:00:00"/>
    <x v="2"/>
    <x v="2"/>
    <x v="7"/>
    <n v="706"/>
    <n v="1"/>
    <x v="2"/>
  </r>
  <r>
    <s v="C2971"/>
    <x v="0"/>
    <x v="2"/>
    <x v="4"/>
    <d v="2025-04-23T00:00:00"/>
    <s v="O6971"/>
    <d v="2025-07-04T00:00:00"/>
    <x v="4"/>
    <x v="1"/>
    <x v="3"/>
    <n v="4"/>
    <n v="157.13249999999999"/>
    <n v="628.53"/>
    <x v="0"/>
    <n v="47"/>
    <d v="2025-08-03T00:00:00"/>
    <n v="460"/>
    <x v="1"/>
    <n v="5"/>
    <d v="2024-12-21T00:00:00"/>
    <x v="0"/>
    <x v="2"/>
    <x v="7"/>
    <n v="102"/>
    <n v="0"/>
    <x v="2"/>
  </r>
  <r>
    <s v="C6502"/>
    <x v="1"/>
    <x v="2"/>
    <x v="4"/>
    <d v="2025-02-25T00:00:00"/>
    <s v="O10502"/>
    <d v="2025-07-04T00:00:00"/>
    <x v="3"/>
    <x v="1"/>
    <x v="4"/>
    <n v="5"/>
    <n v="206.12600000000003"/>
    <n v="1030.6300000000001"/>
    <x v="1"/>
    <n v="37"/>
    <d v="2024-04-09T00:00:00"/>
    <n v="63"/>
    <x v="0"/>
    <n v="3"/>
    <d v="2025-01-31T00:00:00"/>
    <x v="2"/>
    <x v="2"/>
    <x v="7"/>
    <n v="-322"/>
    <n v="1"/>
    <x v="2"/>
  </r>
  <r>
    <s v="C4366"/>
    <x v="1"/>
    <x v="2"/>
    <x v="3"/>
    <d v="2025-03-05T00:00:00"/>
    <s v="O8366"/>
    <d v="2025-07-04T00:00:00"/>
    <x v="1"/>
    <x v="3"/>
    <x v="2"/>
    <n v="1"/>
    <n v="409.67"/>
    <n v="409.67"/>
    <x v="0"/>
    <n v="45"/>
    <d v="2025-02-08T00:00:00"/>
    <n v="420"/>
    <x v="0"/>
    <n v="5"/>
    <d v="2024-09-14T00:00:00"/>
    <x v="1"/>
    <x v="2"/>
    <x v="7"/>
    <n v="-25"/>
    <n v="1"/>
    <x v="2"/>
  </r>
  <r>
    <s v="C4999"/>
    <x v="1"/>
    <x v="2"/>
    <x v="2"/>
    <d v="2024-10-30T00:00:00"/>
    <s v="O8999"/>
    <d v="2025-08-04T00:00:00"/>
    <x v="4"/>
    <x v="2"/>
    <x v="2"/>
    <n v="2"/>
    <n v="468.61500000000001"/>
    <n v="937.23"/>
    <x v="0"/>
    <n v="45"/>
    <d v="2025-07-31T00:00:00"/>
    <n v="216"/>
    <x v="0"/>
    <n v="4"/>
    <d v="2025-06-02T00:00:00"/>
    <x v="1"/>
    <x v="5"/>
    <x v="0"/>
    <n v="274"/>
    <n v="1"/>
    <x v="2"/>
  </r>
  <r>
    <s v="C3608"/>
    <x v="2"/>
    <x v="0"/>
    <x v="2"/>
    <d v="2025-05-17T00:00:00"/>
    <s v="O7608"/>
    <d v="2025-08-04T00:00:00"/>
    <x v="2"/>
    <x v="2"/>
    <x v="2"/>
    <n v="2"/>
    <n v="318.55"/>
    <n v="637.1"/>
    <x v="1"/>
    <n v="41"/>
    <d v="2025-08-14T00:00:00"/>
    <n v="0"/>
    <x v="1"/>
    <n v="3"/>
    <d v="2025-10-04T00:00:00"/>
    <x v="0"/>
    <x v="5"/>
    <x v="0"/>
    <n v="89"/>
    <n v="0"/>
    <x v="2"/>
  </r>
  <r>
    <s v="C4270"/>
    <x v="1"/>
    <x v="2"/>
    <x v="0"/>
    <d v="2024-11-20T00:00:00"/>
    <s v="O8270"/>
    <d v="2025-08-04T00:00:00"/>
    <x v="4"/>
    <x v="0"/>
    <x v="0"/>
    <n v="1"/>
    <n v="139.91999999999999"/>
    <n v="139.91999999999999"/>
    <x v="1"/>
    <n v="20"/>
    <d v="2024-10-21T00:00:00"/>
    <n v="115"/>
    <x v="0"/>
    <n v="3"/>
    <d v="2025-07-02T00:00:00"/>
    <x v="0"/>
    <x v="5"/>
    <x v="0"/>
    <n v="-30"/>
    <n v="1"/>
    <x v="2"/>
  </r>
  <r>
    <s v="C3613"/>
    <x v="0"/>
    <x v="2"/>
    <x v="4"/>
    <d v="2025-12-08T00:00:00"/>
    <s v="O7613"/>
    <d v="2025-08-04T00:00:00"/>
    <x v="0"/>
    <x v="1"/>
    <x v="3"/>
    <n v="2"/>
    <n v="227.29"/>
    <n v="454.58"/>
    <x v="0"/>
    <n v="22"/>
    <d v="2024-09-29T00:00:00"/>
    <n v="125"/>
    <x v="0"/>
    <n v="2"/>
    <d v="2025-01-24T00:00:00"/>
    <x v="2"/>
    <x v="5"/>
    <x v="0"/>
    <n v="-435"/>
    <n v="1"/>
    <x v="2"/>
  </r>
  <r>
    <s v="C5502"/>
    <x v="0"/>
    <x v="1"/>
    <x v="1"/>
    <d v="2023-05-12T00:00:00"/>
    <s v="O9502"/>
    <d v="2025-08-04T00:00:00"/>
    <x v="3"/>
    <x v="1"/>
    <x v="0"/>
    <n v="4"/>
    <n v="324.0575"/>
    <n v="1296.23"/>
    <x v="0"/>
    <n v="5"/>
    <d v="2025-02-27T00:00:00"/>
    <n v="110"/>
    <x v="1"/>
    <n v="4"/>
    <d v="2024-09-13T00:00:00"/>
    <x v="2"/>
    <x v="5"/>
    <x v="0"/>
    <n v="657"/>
    <n v="0"/>
    <x v="2"/>
  </r>
  <r>
    <s v="C1028"/>
    <x v="0"/>
    <x v="2"/>
    <x v="1"/>
    <d v="2024-03-17T00:00:00"/>
    <s v="O5028"/>
    <d v="2025-08-04T00:00:00"/>
    <x v="0"/>
    <x v="1"/>
    <x v="0"/>
    <n v="1"/>
    <n v="1158.6099999999999"/>
    <n v="1158.6099999999999"/>
    <x v="1"/>
    <n v="17"/>
    <d v="2025-05-04T00:00:00"/>
    <n v="422"/>
    <x v="1"/>
    <n v="5"/>
    <d v="2025-03-27T00:00:00"/>
    <x v="1"/>
    <x v="5"/>
    <x v="0"/>
    <n v="413"/>
    <n v="0"/>
    <x v="2"/>
  </r>
  <r>
    <s v="C4446"/>
    <x v="2"/>
    <x v="1"/>
    <x v="4"/>
    <d v="2024-07-09T00:00:00"/>
    <s v="O8446"/>
    <d v="2025-09-04T00:00:00"/>
    <x v="2"/>
    <x v="3"/>
    <x v="2"/>
    <n v="3"/>
    <n v="193.80333333333331"/>
    <n v="581.41"/>
    <x v="1"/>
    <n v="19"/>
    <d v="2025-03-02T00:00:00"/>
    <n v="364"/>
    <x v="1"/>
    <n v="5"/>
    <d v="2024-08-21T00:00:00"/>
    <x v="1"/>
    <x v="1"/>
    <x v="8"/>
    <n v="236"/>
    <n v="0"/>
    <x v="2"/>
  </r>
  <r>
    <s v="C1212"/>
    <x v="1"/>
    <x v="2"/>
    <x v="1"/>
    <d v="2024-10-19T00:00:00"/>
    <s v="O5212"/>
    <d v="2025-09-04T00:00:00"/>
    <x v="1"/>
    <x v="3"/>
    <x v="3"/>
    <n v="3"/>
    <n v="233.79666666666665"/>
    <n v="701.39"/>
    <x v="0"/>
    <n v="16"/>
    <d v="2025-01-19T00:00:00"/>
    <n v="8"/>
    <x v="1"/>
    <n v="4"/>
    <d v="2025-06-03T00:00:00"/>
    <x v="2"/>
    <x v="1"/>
    <x v="8"/>
    <n v="92"/>
    <n v="0"/>
    <x v="2"/>
  </r>
  <r>
    <s v="C1379"/>
    <x v="2"/>
    <x v="0"/>
    <x v="1"/>
    <d v="2023-07-12T00:00:00"/>
    <s v="O5379"/>
    <d v="2025-09-04T00:00:00"/>
    <x v="0"/>
    <x v="4"/>
    <x v="4"/>
    <n v="1"/>
    <n v="520.91999999999996"/>
    <n v="520.91999999999996"/>
    <x v="0"/>
    <n v="48"/>
    <d v="2024-06-12T00:00:00"/>
    <n v="322"/>
    <x v="1"/>
    <n v="1"/>
    <d v="2025-08-17T00:00:00"/>
    <x v="0"/>
    <x v="1"/>
    <x v="8"/>
    <n v="336"/>
    <n v="0"/>
    <x v="2"/>
  </r>
  <r>
    <s v="C3640"/>
    <x v="0"/>
    <x v="0"/>
    <x v="2"/>
    <d v="2023-08-23T00:00:00"/>
    <s v="O7640"/>
    <d v="2025-09-04T00:00:00"/>
    <x v="2"/>
    <x v="0"/>
    <x v="3"/>
    <n v="4"/>
    <n v="265.39499999999998"/>
    <n v="1061.58"/>
    <x v="2"/>
    <n v="44"/>
    <d v="2025-12-06T00:00:00"/>
    <n v="69"/>
    <x v="0"/>
    <n v="3"/>
    <d v="2025-07-20T00:00:00"/>
    <x v="2"/>
    <x v="1"/>
    <x v="8"/>
    <n v="836"/>
    <n v="1"/>
    <x v="2"/>
  </r>
  <r>
    <s v="C5808"/>
    <x v="0"/>
    <x v="1"/>
    <x v="3"/>
    <d v="2025-02-01T00:00:00"/>
    <s v="O9808"/>
    <d v="2025-09-04T00:00:00"/>
    <x v="0"/>
    <x v="0"/>
    <x v="1"/>
    <n v="1"/>
    <n v="161.93"/>
    <n v="161.93"/>
    <x v="2"/>
    <n v="10"/>
    <d v="2025-12-01T00:00:00"/>
    <n v="108"/>
    <x v="0"/>
    <n v="5"/>
    <d v="2024-08-28T00:00:00"/>
    <x v="0"/>
    <x v="1"/>
    <x v="8"/>
    <n v="303"/>
    <n v="1"/>
    <x v="2"/>
  </r>
  <r>
    <s v="C6467"/>
    <x v="0"/>
    <x v="2"/>
    <x v="1"/>
    <d v="2025-01-14T00:00:00"/>
    <s v="O10467"/>
    <d v="2025-09-04T00:00:00"/>
    <x v="4"/>
    <x v="4"/>
    <x v="2"/>
    <n v="3"/>
    <n v="389.56"/>
    <n v="1168.68"/>
    <x v="0"/>
    <n v="38"/>
    <d v="2025-08-03T00:00:00"/>
    <n v="204"/>
    <x v="0"/>
    <n v="5"/>
    <d v="2025-07-21T00:00:00"/>
    <x v="2"/>
    <x v="1"/>
    <x v="8"/>
    <n v="201"/>
    <n v="1"/>
    <x v="2"/>
  </r>
  <r>
    <s v="C4657"/>
    <x v="2"/>
    <x v="0"/>
    <x v="2"/>
    <d v="2024-10-02T00:00:00"/>
    <s v="O8657"/>
    <d v="2025-09-04T00:00:00"/>
    <x v="4"/>
    <x v="4"/>
    <x v="0"/>
    <n v="4"/>
    <n v="302.65499999999997"/>
    <n v="1210.6199999999999"/>
    <x v="1"/>
    <n v="23"/>
    <d v="2024-10-27T00:00:00"/>
    <n v="348"/>
    <x v="0"/>
    <n v="1"/>
    <d v="2025-07-23T00:00:00"/>
    <x v="0"/>
    <x v="1"/>
    <x v="8"/>
    <n v="25"/>
    <n v="1"/>
    <x v="2"/>
  </r>
  <r>
    <s v="C4795"/>
    <x v="1"/>
    <x v="2"/>
    <x v="2"/>
    <d v="2025-03-02T00:00:00"/>
    <s v="O8795"/>
    <d v="2025-09-04T00:00:00"/>
    <x v="4"/>
    <x v="2"/>
    <x v="2"/>
    <n v="1"/>
    <n v="1090.8499999999999"/>
    <n v="1090.8499999999999"/>
    <x v="1"/>
    <n v="28"/>
    <d v="2024-08-11T00:00:00"/>
    <n v="387"/>
    <x v="1"/>
    <n v="1"/>
    <d v="2025-10-07T00:00:00"/>
    <x v="0"/>
    <x v="1"/>
    <x v="8"/>
    <n v="-203"/>
    <n v="0"/>
    <x v="2"/>
  </r>
  <r>
    <s v="C1058"/>
    <x v="1"/>
    <x v="2"/>
    <x v="0"/>
    <d v="2025-03-13T00:00:00"/>
    <s v="O5058"/>
    <d v="2025-09-04T00:00:00"/>
    <x v="3"/>
    <x v="2"/>
    <x v="1"/>
    <n v="2"/>
    <n v="746.2"/>
    <n v="1492.4"/>
    <x v="0"/>
    <n v="23"/>
    <d v="2025-01-23T00:00:00"/>
    <n v="87"/>
    <x v="0"/>
    <n v="1"/>
    <d v="2024-03-09T00:00:00"/>
    <x v="0"/>
    <x v="1"/>
    <x v="8"/>
    <n v="-49"/>
    <n v="1"/>
    <x v="2"/>
  </r>
  <r>
    <s v="C5898"/>
    <x v="0"/>
    <x v="0"/>
    <x v="0"/>
    <d v="2024-08-04T00:00:00"/>
    <s v="O9898"/>
    <d v="2025-09-04T00:00:00"/>
    <x v="2"/>
    <x v="0"/>
    <x v="3"/>
    <n v="5"/>
    <n v="162.13200000000001"/>
    <n v="810.66"/>
    <x v="2"/>
    <n v="2"/>
    <d v="2025-03-30T00:00:00"/>
    <n v="163"/>
    <x v="0"/>
    <n v="2"/>
    <d v="2025-04-02T00:00:00"/>
    <x v="2"/>
    <x v="1"/>
    <x v="8"/>
    <n v="238"/>
    <n v="1"/>
    <x v="2"/>
  </r>
  <r>
    <s v="C4613"/>
    <x v="1"/>
    <x v="1"/>
    <x v="2"/>
    <d v="2025-01-22T00:00:00"/>
    <s v="O8613"/>
    <d v="2025-09-04T00:00:00"/>
    <x v="0"/>
    <x v="2"/>
    <x v="1"/>
    <n v="5"/>
    <n v="133.77600000000001"/>
    <n v="668.88"/>
    <x v="1"/>
    <n v="7"/>
    <d v="2024-11-10T00:00:00"/>
    <n v="70"/>
    <x v="1"/>
    <n v="5"/>
    <d v="2025-03-08T00:00:00"/>
    <x v="0"/>
    <x v="1"/>
    <x v="8"/>
    <n v="-73"/>
    <n v="0"/>
    <x v="2"/>
  </r>
  <r>
    <s v="C5040"/>
    <x v="0"/>
    <x v="1"/>
    <x v="1"/>
    <d v="2025-09-02T00:00:00"/>
    <s v="O9040"/>
    <d v="2025-09-04T00:00:00"/>
    <x v="4"/>
    <x v="2"/>
    <x v="3"/>
    <n v="1"/>
    <n v="352.96"/>
    <n v="352.96"/>
    <x v="0"/>
    <n v="6"/>
    <d v="2025-01-18T00:00:00"/>
    <n v="405"/>
    <x v="1"/>
    <n v="4"/>
    <d v="2025-01-01T00:00:00"/>
    <x v="0"/>
    <x v="1"/>
    <x v="8"/>
    <n v="-227"/>
    <n v="0"/>
    <x v="2"/>
  </r>
  <r>
    <s v="C3373"/>
    <x v="2"/>
    <x v="0"/>
    <x v="1"/>
    <d v="2024-10-31T00:00:00"/>
    <s v="O7373"/>
    <d v="2025-10-04T00:00:00"/>
    <x v="1"/>
    <x v="1"/>
    <x v="2"/>
    <n v="1"/>
    <n v="694.2"/>
    <n v="694.2"/>
    <x v="0"/>
    <n v="41"/>
    <d v="2025-04-15T00:00:00"/>
    <n v="108"/>
    <x v="1"/>
    <n v="4"/>
    <d v="2025-07-14T00:00:00"/>
    <x v="0"/>
    <x v="3"/>
    <x v="9"/>
    <n v="166"/>
    <n v="0"/>
    <x v="2"/>
  </r>
  <r>
    <s v="C3332"/>
    <x v="2"/>
    <x v="2"/>
    <x v="3"/>
    <d v="2023-11-18T00:00:00"/>
    <s v="O7332"/>
    <d v="2025-10-04T00:00:00"/>
    <x v="2"/>
    <x v="0"/>
    <x v="0"/>
    <n v="1"/>
    <n v="590.91"/>
    <n v="590.91"/>
    <x v="1"/>
    <n v="27"/>
    <d v="2024-05-11T00:00:00"/>
    <n v="54"/>
    <x v="1"/>
    <n v="2"/>
    <d v="2024-08-30T00:00:00"/>
    <x v="0"/>
    <x v="3"/>
    <x v="9"/>
    <n v="175"/>
    <n v="0"/>
    <x v="2"/>
  </r>
  <r>
    <s v="C5926"/>
    <x v="1"/>
    <x v="2"/>
    <x v="0"/>
    <d v="2025-03-20T00:00:00"/>
    <s v="O9926"/>
    <d v="2025-10-04T00:00:00"/>
    <x v="0"/>
    <x v="3"/>
    <x v="0"/>
    <n v="3"/>
    <n v="81.963333333333324"/>
    <n v="245.89"/>
    <x v="2"/>
    <n v="33"/>
    <d v="2025-01-27T00:00:00"/>
    <n v="144"/>
    <x v="0"/>
    <n v="3"/>
    <d v="2024-06-11T00:00:00"/>
    <x v="1"/>
    <x v="3"/>
    <x v="9"/>
    <n v="-52"/>
    <n v="1"/>
    <x v="2"/>
  </r>
  <r>
    <s v="C1045"/>
    <x v="2"/>
    <x v="2"/>
    <x v="3"/>
    <d v="2024-02-15T00:00:00"/>
    <s v="O5045"/>
    <d v="2025-10-04T00:00:00"/>
    <x v="2"/>
    <x v="2"/>
    <x v="3"/>
    <n v="4"/>
    <n v="59.607500000000002"/>
    <n v="238.43"/>
    <x v="0"/>
    <n v="24"/>
    <d v="2025-01-28T00:00:00"/>
    <n v="353"/>
    <x v="1"/>
    <n v="3"/>
    <d v="2025-01-02T00:00:00"/>
    <x v="0"/>
    <x v="3"/>
    <x v="9"/>
    <n v="348"/>
    <n v="0"/>
    <x v="2"/>
  </r>
  <r>
    <s v="C5294"/>
    <x v="2"/>
    <x v="0"/>
    <x v="1"/>
    <d v="2024-05-23T00:00:00"/>
    <s v="O9294"/>
    <d v="2025-10-04T00:00:00"/>
    <x v="2"/>
    <x v="0"/>
    <x v="1"/>
    <n v="5"/>
    <n v="223.24200000000002"/>
    <n v="1116.21"/>
    <x v="0"/>
    <n v="36"/>
    <d v="2024-09-13T00:00:00"/>
    <n v="247"/>
    <x v="0"/>
    <n v="1"/>
    <d v="2025-04-13T00:00:00"/>
    <x v="0"/>
    <x v="3"/>
    <x v="9"/>
    <n v="113"/>
    <n v="1"/>
    <x v="2"/>
  </r>
  <r>
    <s v="C1112"/>
    <x v="1"/>
    <x v="1"/>
    <x v="3"/>
    <d v="2024-03-30T00:00:00"/>
    <s v="O5112"/>
    <d v="2025-10-04T00:00:00"/>
    <x v="0"/>
    <x v="4"/>
    <x v="1"/>
    <n v="4"/>
    <n v="208.66"/>
    <n v="834.64"/>
    <x v="1"/>
    <n v="2"/>
    <d v="2025-11-04T00:00:00"/>
    <n v="172"/>
    <x v="0"/>
    <n v="5"/>
    <d v="2024-10-15T00:00:00"/>
    <x v="1"/>
    <x v="3"/>
    <x v="9"/>
    <n v="584"/>
    <n v="1"/>
    <x v="2"/>
  </r>
  <r>
    <s v="C2621"/>
    <x v="1"/>
    <x v="1"/>
    <x v="0"/>
    <d v="2023-03-11T00:00:00"/>
    <s v="O6621"/>
    <d v="2025-10-04T00:00:00"/>
    <x v="0"/>
    <x v="0"/>
    <x v="0"/>
    <n v="2"/>
    <n v="352.92500000000001"/>
    <n v="705.85"/>
    <x v="2"/>
    <n v="34"/>
    <d v="2025-05-22T00:00:00"/>
    <n v="70"/>
    <x v="0"/>
    <n v="1"/>
    <d v="2025-10-08T00:00:00"/>
    <x v="1"/>
    <x v="3"/>
    <x v="9"/>
    <n v="803"/>
    <n v="1"/>
    <x v="2"/>
  </r>
  <r>
    <s v="C3199"/>
    <x v="1"/>
    <x v="1"/>
    <x v="0"/>
    <d v="2025-08-13T00:00:00"/>
    <s v="O7199"/>
    <d v="2025-11-04T00:00:00"/>
    <x v="0"/>
    <x v="2"/>
    <x v="1"/>
    <n v="2"/>
    <n v="486.94499999999999"/>
    <n v="973.89"/>
    <x v="1"/>
    <n v="8"/>
    <d v="2025-05-04T00:00:00"/>
    <n v="483"/>
    <x v="0"/>
    <n v="1"/>
    <d v="2025-02-26T00:00:00"/>
    <x v="0"/>
    <x v="6"/>
    <x v="10"/>
    <n v="-101"/>
    <n v="1"/>
    <x v="2"/>
  </r>
  <r>
    <s v="C2792"/>
    <x v="0"/>
    <x v="0"/>
    <x v="2"/>
    <d v="2024-10-13T00:00:00"/>
    <s v="O6792"/>
    <d v="2025-11-04T00:00:00"/>
    <x v="4"/>
    <x v="4"/>
    <x v="0"/>
    <n v="5"/>
    <n v="165.33199999999999"/>
    <n v="826.66"/>
    <x v="1"/>
    <n v="45"/>
    <d v="2025-06-19T00:00:00"/>
    <n v="410"/>
    <x v="1"/>
    <n v="1"/>
    <d v="2025-08-04T00:00:00"/>
    <x v="1"/>
    <x v="6"/>
    <x v="10"/>
    <n v="249"/>
    <n v="0"/>
    <x v="2"/>
  </r>
  <r>
    <s v="C5432"/>
    <x v="2"/>
    <x v="1"/>
    <x v="0"/>
    <d v="2023-11-22T00:00:00"/>
    <s v="O9432"/>
    <d v="2025-11-04T00:00:00"/>
    <x v="3"/>
    <x v="4"/>
    <x v="0"/>
    <n v="5"/>
    <n v="192.77"/>
    <n v="963.85"/>
    <x v="1"/>
    <n v="42"/>
    <d v="2025-07-15T00:00:00"/>
    <n v="124"/>
    <x v="1"/>
    <n v="1"/>
    <d v="2024-01-12T00:00:00"/>
    <x v="0"/>
    <x v="6"/>
    <x v="10"/>
    <n v="601"/>
    <n v="0"/>
    <x v="2"/>
  </r>
  <r>
    <s v="C6529"/>
    <x v="0"/>
    <x v="1"/>
    <x v="4"/>
    <d v="2024-07-15T00:00:00"/>
    <s v="O10529"/>
    <d v="2025-11-04T00:00:00"/>
    <x v="1"/>
    <x v="3"/>
    <x v="2"/>
    <n v="3"/>
    <n v="67.64"/>
    <n v="202.92"/>
    <x v="2"/>
    <n v="34"/>
    <d v="2025-03-14T00:00:00"/>
    <n v="69"/>
    <x v="1"/>
    <n v="1"/>
    <d v="2025-01-24T00:00:00"/>
    <x v="1"/>
    <x v="6"/>
    <x v="10"/>
    <n v="242"/>
    <n v="0"/>
    <x v="2"/>
  </r>
  <r>
    <s v="C3550"/>
    <x v="2"/>
    <x v="1"/>
    <x v="0"/>
    <d v="2025-03-22T00:00:00"/>
    <s v="O7550"/>
    <d v="2025-11-04T00:00:00"/>
    <x v="4"/>
    <x v="0"/>
    <x v="0"/>
    <n v="3"/>
    <n v="259.93333333333334"/>
    <n v="779.8"/>
    <x v="0"/>
    <n v="7"/>
    <d v="2025-07-24T00:00:00"/>
    <n v="254"/>
    <x v="1"/>
    <n v="1"/>
    <d v="2024-11-25T00:00:00"/>
    <x v="1"/>
    <x v="6"/>
    <x v="10"/>
    <n v="124"/>
    <n v="0"/>
    <x v="2"/>
  </r>
  <r>
    <s v="C6189"/>
    <x v="2"/>
    <x v="0"/>
    <x v="4"/>
    <d v="2023-09-21T00:00:00"/>
    <s v="O10189"/>
    <d v="2025-11-04T00:00:00"/>
    <x v="2"/>
    <x v="4"/>
    <x v="2"/>
    <n v="1"/>
    <n v="820.62"/>
    <n v="820.62"/>
    <x v="1"/>
    <n v="15"/>
    <d v="2024-12-25T00:00:00"/>
    <n v="74"/>
    <x v="0"/>
    <n v="3"/>
    <d v="2025-05-20T00:00:00"/>
    <x v="0"/>
    <x v="6"/>
    <x v="10"/>
    <n v="461"/>
    <n v="1"/>
    <x v="2"/>
  </r>
  <r>
    <s v="C2353"/>
    <x v="0"/>
    <x v="1"/>
    <x v="4"/>
    <d v="2024-01-30T00:00:00"/>
    <s v="O6353"/>
    <d v="2025-11-04T00:00:00"/>
    <x v="0"/>
    <x v="1"/>
    <x v="4"/>
    <n v="2"/>
    <n v="249.3"/>
    <n v="498.6"/>
    <x v="1"/>
    <n v="19"/>
    <d v="2025-01-29T00:00:00"/>
    <n v="14"/>
    <x v="1"/>
    <n v="1"/>
    <d v="2025-01-07T00:00:00"/>
    <x v="2"/>
    <x v="6"/>
    <x v="10"/>
    <n v="365"/>
    <n v="0"/>
    <x v="2"/>
  </r>
  <r>
    <s v="C1162"/>
    <x v="1"/>
    <x v="2"/>
    <x v="1"/>
    <d v="2025-04-18T00:00:00"/>
    <s v="O5162"/>
    <d v="2025-11-04T00:00:00"/>
    <x v="3"/>
    <x v="2"/>
    <x v="0"/>
    <n v="5"/>
    <n v="23.856000000000002"/>
    <n v="119.28"/>
    <x v="1"/>
    <n v="2"/>
    <d v="2025-01-03T00:00:00"/>
    <n v="405"/>
    <x v="1"/>
    <n v="2"/>
    <d v="2025-04-03T00:00:00"/>
    <x v="1"/>
    <x v="6"/>
    <x v="10"/>
    <n v="-105"/>
    <n v="0"/>
    <x v="2"/>
  </r>
  <r>
    <s v="C1992"/>
    <x v="0"/>
    <x v="1"/>
    <x v="3"/>
    <d v="2023-10-26T00:00:00"/>
    <s v="O5992"/>
    <d v="2025-12-04T00:00:00"/>
    <x v="2"/>
    <x v="3"/>
    <x v="3"/>
    <n v="1"/>
    <n v="243.18"/>
    <n v="243.18"/>
    <x v="1"/>
    <n v="24"/>
    <d v="2025-05-28T00:00:00"/>
    <n v="260"/>
    <x v="0"/>
    <n v="2"/>
    <d v="2025-12-01T00:00:00"/>
    <x v="0"/>
    <x v="1"/>
    <x v="11"/>
    <n v="580"/>
    <n v="1"/>
    <x v="2"/>
  </r>
  <r>
    <s v="C5505"/>
    <x v="0"/>
    <x v="0"/>
    <x v="2"/>
    <d v="2024-07-02T00:00:00"/>
    <s v="O9505"/>
    <d v="2025-12-04T00:00:00"/>
    <x v="0"/>
    <x v="3"/>
    <x v="3"/>
    <n v="1"/>
    <n v="681.12"/>
    <n v="681.12"/>
    <x v="1"/>
    <n v="37"/>
    <d v="2025-01-13T00:00:00"/>
    <n v="55"/>
    <x v="1"/>
    <n v="3"/>
    <d v="2024-09-18T00:00:00"/>
    <x v="2"/>
    <x v="1"/>
    <x v="11"/>
    <n v="195"/>
    <n v="0"/>
    <x v="2"/>
  </r>
  <r>
    <s v="C2520"/>
    <x v="1"/>
    <x v="2"/>
    <x v="1"/>
    <d v="2023-04-11T00:00:00"/>
    <s v="O6520"/>
    <d v="2025-12-04T00:00:00"/>
    <x v="3"/>
    <x v="0"/>
    <x v="2"/>
    <n v="3"/>
    <n v="424.11999999999995"/>
    <n v="1272.3599999999999"/>
    <x v="2"/>
    <n v="22"/>
    <d v="2025-04-30T00:00:00"/>
    <n v="320"/>
    <x v="0"/>
    <n v="5"/>
    <d v="2024-05-10T00:00:00"/>
    <x v="0"/>
    <x v="1"/>
    <x v="11"/>
    <n v="750"/>
    <n v="1"/>
    <x v="2"/>
  </r>
  <r>
    <s v="C4132"/>
    <x v="2"/>
    <x v="2"/>
    <x v="0"/>
    <d v="2024-12-31T00:00:00"/>
    <s v="O8132"/>
    <d v="2025-12-04T00:00:00"/>
    <x v="1"/>
    <x v="3"/>
    <x v="2"/>
    <n v="4"/>
    <n v="260.1925"/>
    <n v="1040.77"/>
    <x v="2"/>
    <n v="20"/>
    <d v="2025-09-03T00:00:00"/>
    <n v="383"/>
    <x v="0"/>
    <n v="5"/>
    <d v="2025-06-22T00:00:00"/>
    <x v="0"/>
    <x v="1"/>
    <x v="11"/>
    <n v="246"/>
    <n v="1"/>
    <x v="2"/>
  </r>
  <r>
    <s v="C6680"/>
    <x v="2"/>
    <x v="1"/>
    <x v="3"/>
    <d v="2025-02-02T00:00:00"/>
    <s v="O10680"/>
    <d v="2025-12-04T00:00:00"/>
    <x v="0"/>
    <x v="3"/>
    <x v="1"/>
    <n v="1"/>
    <n v="1453.16"/>
    <n v="1453.16"/>
    <x v="1"/>
    <n v="21"/>
    <d v="2024-11-21T00:00:00"/>
    <n v="20"/>
    <x v="1"/>
    <n v="1"/>
    <d v="2025-11-05T00:00:00"/>
    <x v="0"/>
    <x v="1"/>
    <x v="11"/>
    <n v="-73"/>
    <n v="0"/>
    <x v="2"/>
  </r>
  <r>
    <s v="C6608"/>
    <x v="1"/>
    <x v="1"/>
    <x v="3"/>
    <d v="2024-07-06T00:00:00"/>
    <s v="O10608"/>
    <d v="2025-12-04T00:00:00"/>
    <x v="0"/>
    <x v="4"/>
    <x v="1"/>
    <n v="1"/>
    <n v="478.06"/>
    <n v="478.06"/>
    <x v="1"/>
    <n v="37"/>
    <d v="2025-04-21T00:00:00"/>
    <n v="350"/>
    <x v="1"/>
    <n v="2"/>
    <d v="2024-08-10T00:00:00"/>
    <x v="1"/>
    <x v="1"/>
    <x v="11"/>
    <n v="289"/>
    <n v="0"/>
    <x v="2"/>
  </r>
  <r>
    <s v="C3694"/>
    <x v="1"/>
    <x v="1"/>
    <x v="2"/>
    <d v="2023-01-10T00:00:00"/>
    <s v="O7694"/>
    <d v="2025-12-04T00:00:00"/>
    <x v="1"/>
    <x v="4"/>
    <x v="2"/>
    <n v="5"/>
    <n v="81.555999999999997"/>
    <n v="407.78"/>
    <x v="0"/>
    <n v="29"/>
    <d v="2025-06-03T00:00:00"/>
    <n v="308"/>
    <x v="0"/>
    <n v="4"/>
    <d v="2025-01-28T00:00:00"/>
    <x v="0"/>
    <x v="1"/>
    <x v="11"/>
    <n v="875"/>
    <n v="1"/>
    <x v="2"/>
  </r>
  <r>
    <s v="C6303"/>
    <x v="1"/>
    <x v="0"/>
    <x v="0"/>
    <d v="2024-06-25T00:00:00"/>
    <s v="O10303"/>
    <d v="2025-12-04T00:00:00"/>
    <x v="1"/>
    <x v="3"/>
    <x v="4"/>
    <n v="1"/>
    <n v="211.51"/>
    <n v="211.51"/>
    <x v="0"/>
    <n v="30"/>
    <d v="2025-05-31T00:00:00"/>
    <n v="147"/>
    <x v="0"/>
    <n v="5"/>
    <d v="2024-05-11T00:00:00"/>
    <x v="1"/>
    <x v="1"/>
    <x v="11"/>
    <n v="340"/>
    <n v="1"/>
    <x v="2"/>
  </r>
  <r>
    <s v="C2870"/>
    <x v="0"/>
    <x v="2"/>
    <x v="2"/>
    <d v="2025-02-04T00:00:00"/>
    <s v="O6870"/>
    <d v="2025-12-04T00:00:00"/>
    <x v="3"/>
    <x v="4"/>
    <x v="4"/>
    <n v="2"/>
    <n v="384.77"/>
    <n v="769.54"/>
    <x v="0"/>
    <n v="25"/>
    <d v="2025-06-29T00:00:00"/>
    <n v="143"/>
    <x v="1"/>
    <n v="4"/>
    <d v="2025-02-05T00:00:00"/>
    <x v="1"/>
    <x v="1"/>
    <x v="11"/>
    <n v="145"/>
    <n v="0"/>
    <x v="2"/>
  </r>
  <r>
    <s v="C6639"/>
    <x v="0"/>
    <x v="0"/>
    <x v="1"/>
    <d v="2024-10-08T00:00:00"/>
    <s v="O10639"/>
    <d v="2025-12-04T00:00:00"/>
    <x v="0"/>
    <x v="4"/>
    <x v="0"/>
    <n v="1"/>
    <n v="1290.8"/>
    <n v="1290.8"/>
    <x v="2"/>
    <n v="1"/>
    <d v="2025-04-08T00:00:00"/>
    <n v="86"/>
    <x v="1"/>
    <n v="4"/>
    <d v="2025-06-02T00:00:00"/>
    <x v="2"/>
    <x v="1"/>
    <x v="11"/>
    <n v="182"/>
    <n v="0"/>
    <x v="2"/>
  </r>
  <r>
    <s v="C5661"/>
    <x v="2"/>
    <x v="0"/>
    <x v="2"/>
    <d v="2024-11-17T00:00:00"/>
    <s v="O9661"/>
    <d v="2025-12-04T00:00:00"/>
    <x v="4"/>
    <x v="2"/>
    <x v="2"/>
    <n v="4"/>
    <n v="346.78750000000002"/>
    <n v="1387.15"/>
    <x v="0"/>
    <n v="5"/>
    <d v="2025-09-01T00:00:00"/>
    <n v="82"/>
    <x v="0"/>
    <n v="5"/>
    <d v="2025-08-06T00:00:00"/>
    <x v="1"/>
    <x v="1"/>
    <x v="11"/>
    <n v="288"/>
    <n v="1"/>
    <x v="2"/>
  </r>
  <r>
    <s v="C3225"/>
    <x v="1"/>
    <x v="1"/>
    <x v="3"/>
    <d v="2025-05-18T00:00:00"/>
    <s v="O7225"/>
    <d v="2025-12-04T00:00:00"/>
    <x v="3"/>
    <x v="0"/>
    <x v="1"/>
    <n v="5"/>
    <n v="230.08600000000001"/>
    <n v="1150.43"/>
    <x v="1"/>
    <n v="24"/>
    <d v="2025-05-17T00:00:00"/>
    <n v="328"/>
    <x v="0"/>
    <n v="5"/>
    <d v="2024-12-23T00:00:00"/>
    <x v="0"/>
    <x v="1"/>
    <x v="11"/>
    <n v="-1"/>
    <n v="1"/>
    <x v="2"/>
  </r>
  <r>
    <s v="C1251"/>
    <x v="2"/>
    <x v="1"/>
    <x v="4"/>
    <d v="2024-07-01T00:00:00"/>
    <s v="O5251"/>
    <d v="2025-04-13T00:00:00"/>
    <x v="4"/>
    <x v="1"/>
    <x v="2"/>
    <n v="4"/>
    <n v="192.36500000000001"/>
    <n v="769.46"/>
    <x v="1"/>
    <n v="28"/>
    <d v="2025-01-05T00:00:00"/>
    <n v="86"/>
    <x v="0"/>
    <n v="4"/>
    <d v="2025-12-05T00:00:00"/>
    <x v="1"/>
    <x v="4"/>
    <x v="4"/>
    <n v="188"/>
    <n v="1"/>
    <x v="2"/>
  </r>
  <r>
    <s v="C4370"/>
    <x v="1"/>
    <x v="2"/>
    <x v="2"/>
    <d v="2024-10-18T00:00:00"/>
    <s v="O8370"/>
    <d v="2025-04-13T00:00:00"/>
    <x v="3"/>
    <x v="2"/>
    <x v="3"/>
    <n v="5"/>
    <n v="217.29000000000002"/>
    <n v="1086.45"/>
    <x v="1"/>
    <n v="36"/>
    <d v="2025-06-15T00:00:00"/>
    <n v="414"/>
    <x v="0"/>
    <n v="2"/>
    <d v="2024-09-18T00:00:00"/>
    <x v="1"/>
    <x v="4"/>
    <x v="4"/>
    <n v="240"/>
    <n v="1"/>
    <x v="2"/>
  </r>
  <r>
    <s v="C6933"/>
    <x v="0"/>
    <x v="1"/>
    <x v="2"/>
    <d v="2024-06-25T00:00:00"/>
    <s v="O10933"/>
    <d v="2025-04-13T00:00:00"/>
    <x v="4"/>
    <x v="1"/>
    <x v="1"/>
    <n v="5"/>
    <n v="173.64600000000002"/>
    <n v="868.23"/>
    <x v="1"/>
    <n v="20"/>
    <d v="2025-07-28T00:00:00"/>
    <n v="166"/>
    <x v="0"/>
    <n v="3"/>
    <d v="2024-09-15T00:00:00"/>
    <x v="2"/>
    <x v="4"/>
    <x v="4"/>
    <n v="398"/>
    <n v="1"/>
    <x v="2"/>
  </r>
  <r>
    <s v="C6824"/>
    <x v="2"/>
    <x v="1"/>
    <x v="3"/>
    <d v="2025-08-19T00:00:00"/>
    <s v="O10824"/>
    <d v="2025-04-13T00:00:00"/>
    <x v="2"/>
    <x v="3"/>
    <x v="0"/>
    <n v="3"/>
    <n v="180.72666666666666"/>
    <n v="542.17999999999995"/>
    <x v="2"/>
    <n v="18"/>
    <d v="2025-12-05T00:00:00"/>
    <n v="137"/>
    <x v="1"/>
    <n v="3"/>
    <d v="2024-11-24T00:00:00"/>
    <x v="1"/>
    <x v="4"/>
    <x v="4"/>
    <n v="108"/>
    <n v="0"/>
    <x v="2"/>
  </r>
  <r>
    <s v="C1458"/>
    <x v="1"/>
    <x v="0"/>
    <x v="3"/>
    <d v="2024-05-16T00:00:00"/>
    <s v="O5458"/>
    <d v="2025-04-13T00:00:00"/>
    <x v="1"/>
    <x v="2"/>
    <x v="3"/>
    <n v="1"/>
    <n v="1487.78"/>
    <n v="1487.78"/>
    <x v="2"/>
    <n v="46"/>
    <d v="2025-04-16T00:00:00"/>
    <n v="254"/>
    <x v="1"/>
    <n v="4"/>
    <d v="2025-07-01T00:00:00"/>
    <x v="1"/>
    <x v="4"/>
    <x v="4"/>
    <n v="335"/>
    <n v="0"/>
    <x v="2"/>
  </r>
  <r>
    <s v="C3391"/>
    <x v="0"/>
    <x v="0"/>
    <x v="1"/>
    <d v="2024-05-30T00:00:00"/>
    <s v="O7391"/>
    <d v="2025-04-13T00:00:00"/>
    <x v="0"/>
    <x v="3"/>
    <x v="3"/>
    <n v="1"/>
    <n v="673.48"/>
    <n v="673.48"/>
    <x v="1"/>
    <n v="39"/>
    <d v="2025-04-03T00:00:00"/>
    <n v="177"/>
    <x v="0"/>
    <n v="5"/>
    <d v="2025-02-03T00:00:00"/>
    <x v="2"/>
    <x v="4"/>
    <x v="4"/>
    <n v="308"/>
    <n v="1"/>
    <x v="2"/>
  </r>
  <r>
    <s v="C1414"/>
    <x v="0"/>
    <x v="1"/>
    <x v="3"/>
    <d v="2024-03-08T00:00:00"/>
    <s v="O5414"/>
    <d v="2025-04-13T00:00:00"/>
    <x v="4"/>
    <x v="2"/>
    <x v="3"/>
    <n v="5"/>
    <n v="56.032000000000004"/>
    <n v="280.16000000000003"/>
    <x v="2"/>
    <n v="5"/>
    <d v="2025-05-26T00:00:00"/>
    <n v="30"/>
    <x v="0"/>
    <n v="3"/>
    <d v="2025-04-29T00:00:00"/>
    <x v="2"/>
    <x v="4"/>
    <x v="4"/>
    <n v="444"/>
    <n v="1"/>
    <x v="2"/>
  </r>
  <r>
    <s v="C2298"/>
    <x v="2"/>
    <x v="0"/>
    <x v="2"/>
    <d v="2024-03-03T00:00:00"/>
    <s v="O6298"/>
    <d v="2025-04-13T00:00:00"/>
    <x v="0"/>
    <x v="0"/>
    <x v="2"/>
    <n v="5"/>
    <n v="49.658000000000001"/>
    <n v="248.29"/>
    <x v="2"/>
    <n v="35"/>
    <d v="2025-03-03T00:00:00"/>
    <n v="177"/>
    <x v="0"/>
    <n v="1"/>
    <d v="2024-12-13T00:00:00"/>
    <x v="1"/>
    <x v="4"/>
    <x v="4"/>
    <n v="365"/>
    <n v="1"/>
    <x v="2"/>
  </r>
  <r>
    <s v="C6647"/>
    <x v="1"/>
    <x v="2"/>
    <x v="0"/>
    <d v="2024-03-23T00:00:00"/>
    <s v="O10647"/>
    <d v="2025-04-14T00:00:00"/>
    <x v="0"/>
    <x v="3"/>
    <x v="2"/>
    <n v="1"/>
    <n v="900.17"/>
    <n v="900.17"/>
    <x v="0"/>
    <n v="45"/>
    <d v="2024-11-18T00:00:00"/>
    <n v="170"/>
    <x v="1"/>
    <n v="5"/>
    <d v="2025-05-25T00:00:00"/>
    <x v="2"/>
    <x v="5"/>
    <x v="4"/>
    <n v="240"/>
    <n v="0"/>
    <x v="2"/>
  </r>
  <r>
    <s v="C3270"/>
    <x v="0"/>
    <x v="2"/>
    <x v="3"/>
    <d v="2025-10-08T00:00:00"/>
    <s v="O7270"/>
    <d v="2025-04-14T00:00:00"/>
    <x v="2"/>
    <x v="2"/>
    <x v="3"/>
    <n v="2"/>
    <n v="240.24"/>
    <n v="480.48"/>
    <x v="2"/>
    <n v="20"/>
    <d v="2025-03-15T00:00:00"/>
    <n v="387"/>
    <x v="1"/>
    <n v="4"/>
    <d v="2025-07-26T00:00:00"/>
    <x v="0"/>
    <x v="5"/>
    <x v="4"/>
    <n v="-207"/>
    <n v="0"/>
    <x v="2"/>
  </r>
  <r>
    <s v="C6408"/>
    <x v="2"/>
    <x v="0"/>
    <x v="4"/>
    <d v="2023-04-12T00:00:00"/>
    <s v="O10408"/>
    <d v="2025-04-14T00:00:00"/>
    <x v="0"/>
    <x v="0"/>
    <x v="0"/>
    <n v="1"/>
    <n v="779.13"/>
    <n v="779.13"/>
    <x v="0"/>
    <n v="16"/>
    <d v="2024-10-18T00:00:00"/>
    <n v="109"/>
    <x v="1"/>
    <n v="2"/>
    <d v="2024-12-22T00:00:00"/>
    <x v="1"/>
    <x v="5"/>
    <x v="4"/>
    <n v="555"/>
    <n v="0"/>
    <x v="2"/>
  </r>
  <r>
    <s v="C2534"/>
    <x v="0"/>
    <x v="1"/>
    <x v="4"/>
    <d v="2024-01-30T00:00:00"/>
    <s v="O6534"/>
    <d v="2025-04-14T00:00:00"/>
    <x v="0"/>
    <x v="2"/>
    <x v="1"/>
    <n v="3"/>
    <n v="254.44666666666669"/>
    <n v="763.34"/>
    <x v="0"/>
    <n v="48"/>
    <d v="2025-01-20T00:00:00"/>
    <n v="145"/>
    <x v="1"/>
    <n v="1"/>
    <d v="2025-08-03T00:00:00"/>
    <x v="1"/>
    <x v="5"/>
    <x v="4"/>
    <n v="356"/>
    <n v="0"/>
    <x v="2"/>
  </r>
  <r>
    <s v="C6938"/>
    <x v="2"/>
    <x v="2"/>
    <x v="4"/>
    <d v="2024-07-29T00:00:00"/>
    <s v="O10938"/>
    <d v="2025-04-14T00:00:00"/>
    <x v="2"/>
    <x v="2"/>
    <x v="0"/>
    <n v="1"/>
    <n v="849.31"/>
    <n v="849.31"/>
    <x v="0"/>
    <n v="36"/>
    <d v="2025-05-24T00:00:00"/>
    <n v="1"/>
    <x v="0"/>
    <n v="1"/>
    <d v="2025-03-28T00:00:00"/>
    <x v="0"/>
    <x v="5"/>
    <x v="4"/>
    <n v="299"/>
    <n v="1"/>
    <x v="2"/>
  </r>
  <r>
    <s v="C2874"/>
    <x v="1"/>
    <x v="1"/>
    <x v="4"/>
    <d v="2023-03-09T00:00:00"/>
    <s v="O6874"/>
    <d v="2025-04-14T00:00:00"/>
    <x v="1"/>
    <x v="1"/>
    <x v="3"/>
    <n v="5"/>
    <n v="166.19800000000001"/>
    <n v="830.99"/>
    <x v="0"/>
    <n v="33"/>
    <d v="2024-08-27T00:00:00"/>
    <n v="403"/>
    <x v="0"/>
    <n v="5"/>
    <d v="2024-05-12T00:00:00"/>
    <x v="0"/>
    <x v="5"/>
    <x v="4"/>
    <n v="537"/>
    <n v="1"/>
    <x v="2"/>
  </r>
  <r>
    <s v="C5755"/>
    <x v="1"/>
    <x v="1"/>
    <x v="1"/>
    <d v="2024-06-12T00:00:00"/>
    <s v="O9755"/>
    <d v="2025-04-14T00:00:00"/>
    <x v="3"/>
    <x v="3"/>
    <x v="0"/>
    <n v="4"/>
    <n v="58.305"/>
    <n v="233.22"/>
    <x v="1"/>
    <n v="20"/>
    <d v="2025-04-06T00:00:00"/>
    <n v="467"/>
    <x v="1"/>
    <n v="3"/>
    <d v="2025-01-21T00:00:00"/>
    <x v="0"/>
    <x v="5"/>
    <x v="4"/>
    <n v="298"/>
    <n v="0"/>
    <x v="2"/>
  </r>
  <r>
    <s v="C6076"/>
    <x v="2"/>
    <x v="2"/>
    <x v="1"/>
    <d v="2025-01-20T00:00:00"/>
    <s v="O10076"/>
    <d v="2025-04-15T00:00:00"/>
    <x v="0"/>
    <x v="3"/>
    <x v="1"/>
    <n v="1"/>
    <n v="388.59"/>
    <n v="388.59"/>
    <x v="0"/>
    <n v="29"/>
    <d v="2024-11-14T00:00:00"/>
    <n v="46"/>
    <x v="0"/>
    <n v="5"/>
    <d v="2025-02-22T00:00:00"/>
    <x v="1"/>
    <x v="6"/>
    <x v="4"/>
    <n v="-67"/>
    <n v="1"/>
    <x v="2"/>
  </r>
  <r>
    <s v="C5863"/>
    <x v="0"/>
    <x v="2"/>
    <x v="4"/>
    <d v="2024-03-08T00:00:00"/>
    <s v="O9863"/>
    <d v="2025-04-15T00:00:00"/>
    <x v="1"/>
    <x v="0"/>
    <x v="4"/>
    <n v="3"/>
    <n v="262.28666666666669"/>
    <n v="786.86"/>
    <x v="2"/>
    <n v="41"/>
    <d v="2025-04-06T00:00:00"/>
    <n v="55"/>
    <x v="0"/>
    <n v="5"/>
    <d v="2024-08-26T00:00:00"/>
    <x v="2"/>
    <x v="6"/>
    <x v="4"/>
    <n v="394"/>
    <n v="1"/>
    <x v="2"/>
  </r>
  <r>
    <s v="C4780"/>
    <x v="2"/>
    <x v="2"/>
    <x v="3"/>
    <d v="2023-09-30T00:00:00"/>
    <s v="O8780"/>
    <d v="2025-04-15T00:00:00"/>
    <x v="3"/>
    <x v="2"/>
    <x v="1"/>
    <n v="5"/>
    <n v="78.055999999999997"/>
    <n v="390.28"/>
    <x v="0"/>
    <n v="13"/>
    <d v="2024-10-16T00:00:00"/>
    <n v="455"/>
    <x v="0"/>
    <n v="3"/>
    <d v="2025-08-06T00:00:00"/>
    <x v="1"/>
    <x v="6"/>
    <x v="4"/>
    <n v="382"/>
    <n v="1"/>
    <x v="2"/>
  </r>
  <r>
    <s v="C6359"/>
    <x v="0"/>
    <x v="2"/>
    <x v="1"/>
    <d v="2025-06-14T00:00:00"/>
    <s v="O10359"/>
    <d v="2025-04-15T00:00:00"/>
    <x v="2"/>
    <x v="1"/>
    <x v="2"/>
    <n v="4"/>
    <n v="356.08"/>
    <n v="1424.32"/>
    <x v="0"/>
    <n v="16"/>
    <d v="2025-01-30T00:00:00"/>
    <n v="257"/>
    <x v="0"/>
    <n v="2"/>
    <d v="2024-10-14T00:00:00"/>
    <x v="0"/>
    <x v="6"/>
    <x v="4"/>
    <n v="-135"/>
    <n v="1"/>
    <x v="2"/>
  </r>
  <r>
    <s v="C4090"/>
    <x v="0"/>
    <x v="2"/>
    <x v="2"/>
    <d v="2024-09-26T00:00:00"/>
    <s v="O8090"/>
    <d v="2025-04-15T00:00:00"/>
    <x v="1"/>
    <x v="3"/>
    <x v="3"/>
    <n v="5"/>
    <n v="202.012"/>
    <n v="1010.06"/>
    <x v="0"/>
    <n v="45"/>
    <d v="2025-08-04T00:00:00"/>
    <n v="409"/>
    <x v="0"/>
    <n v="1"/>
    <d v="2025-11-01T00:00:00"/>
    <x v="2"/>
    <x v="6"/>
    <x v="4"/>
    <n v="312"/>
    <n v="1"/>
    <x v="2"/>
  </r>
  <r>
    <s v="C5512"/>
    <x v="0"/>
    <x v="1"/>
    <x v="0"/>
    <d v="2025-08-05T00:00:00"/>
    <s v="O9512"/>
    <d v="2025-04-15T00:00:00"/>
    <x v="2"/>
    <x v="2"/>
    <x v="4"/>
    <n v="1"/>
    <n v="594.87"/>
    <n v="594.87"/>
    <x v="2"/>
    <n v="35"/>
    <d v="2024-11-24T00:00:00"/>
    <n v="12"/>
    <x v="1"/>
    <n v="1"/>
    <d v="2024-03-09T00:00:00"/>
    <x v="0"/>
    <x v="6"/>
    <x v="4"/>
    <n v="-254"/>
    <n v="0"/>
    <x v="2"/>
  </r>
  <r>
    <s v="C2952"/>
    <x v="0"/>
    <x v="0"/>
    <x v="2"/>
    <d v="2024-09-14T00:00:00"/>
    <s v="O6952"/>
    <d v="2025-04-15T00:00:00"/>
    <x v="2"/>
    <x v="2"/>
    <x v="2"/>
    <n v="1"/>
    <n v="330.36"/>
    <n v="330.36"/>
    <x v="0"/>
    <n v="34"/>
    <d v="2025-04-24T00:00:00"/>
    <n v="73"/>
    <x v="0"/>
    <n v="5"/>
    <d v="2025-03-26T00:00:00"/>
    <x v="1"/>
    <x v="6"/>
    <x v="4"/>
    <n v="222"/>
    <n v="1"/>
    <x v="2"/>
  </r>
  <r>
    <s v="C3444"/>
    <x v="1"/>
    <x v="0"/>
    <x v="2"/>
    <d v="2023-11-13T00:00:00"/>
    <s v="O7444"/>
    <d v="2025-04-15T00:00:00"/>
    <x v="0"/>
    <x v="2"/>
    <x v="0"/>
    <n v="2"/>
    <n v="373.09500000000003"/>
    <n v="746.19"/>
    <x v="2"/>
    <n v="2"/>
    <d v="2024-06-10T00:00:00"/>
    <n v="376"/>
    <x v="0"/>
    <n v="3"/>
    <d v="2024-08-24T00:00:00"/>
    <x v="1"/>
    <x v="6"/>
    <x v="4"/>
    <n v="210"/>
    <n v="1"/>
    <x v="2"/>
  </r>
  <r>
    <s v="C5561"/>
    <x v="0"/>
    <x v="1"/>
    <x v="3"/>
    <d v="2024-08-28T00:00:00"/>
    <s v="O9561"/>
    <d v="2025-04-15T00:00:00"/>
    <x v="4"/>
    <x v="4"/>
    <x v="0"/>
    <n v="2"/>
    <n v="156.19"/>
    <n v="312.38"/>
    <x v="2"/>
    <n v="46"/>
    <d v="2024-10-13T00:00:00"/>
    <n v="269"/>
    <x v="1"/>
    <n v="4"/>
    <d v="2024-08-28T00:00:00"/>
    <x v="0"/>
    <x v="6"/>
    <x v="4"/>
    <n v="46"/>
    <n v="0"/>
    <x v="2"/>
  </r>
  <r>
    <s v="C5522"/>
    <x v="2"/>
    <x v="1"/>
    <x v="3"/>
    <d v="2023-10-29T00:00:00"/>
    <s v="O9522"/>
    <d v="2025-04-15T00:00:00"/>
    <x v="1"/>
    <x v="1"/>
    <x v="3"/>
    <n v="5"/>
    <n v="83.397999999999996"/>
    <n v="416.99"/>
    <x v="2"/>
    <n v="38"/>
    <d v="2024-05-09T00:00:00"/>
    <n v="252"/>
    <x v="1"/>
    <n v="5"/>
    <d v="2024-11-24T00:00:00"/>
    <x v="2"/>
    <x v="6"/>
    <x v="4"/>
    <n v="193"/>
    <n v="0"/>
    <x v="2"/>
  </r>
  <r>
    <s v="C1321"/>
    <x v="2"/>
    <x v="2"/>
    <x v="4"/>
    <d v="2024-12-15T00:00:00"/>
    <s v="O5321"/>
    <d v="2025-04-16T00:00:00"/>
    <x v="1"/>
    <x v="2"/>
    <x v="2"/>
    <n v="2"/>
    <n v="684.66"/>
    <n v="1369.32"/>
    <x v="0"/>
    <n v="5"/>
    <d v="2025-07-23T00:00:00"/>
    <n v="412"/>
    <x v="1"/>
    <n v="4"/>
    <d v="2025-01-06T00:00:00"/>
    <x v="2"/>
    <x v="0"/>
    <x v="4"/>
    <n v="220"/>
    <n v="0"/>
    <x v="2"/>
  </r>
  <r>
    <s v="C5219"/>
    <x v="1"/>
    <x v="0"/>
    <x v="4"/>
    <d v="2023-09-16T00:00:00"/>
    <s v="O9219"/>
    <d v="2025-04-16T00:00:00"/>
    <x v="3"/>
    <x v="1"/>
    <x v="4"/>
    <n v="3"/>
    <n v="371.13666666666671"/>
    <n v="1113.4100000000001"/>
    <x v="2"/>
    <n v="7"/>
    <d v="2024-01-09T00:00:00"/>
    <n v="317"/>
    <x v="0"/>
    <n v="1"/>
    <d v="2025-11-08T00:00:00"/>
    <x v="1"/>
    <x v="0"/>
    <x v="4"/>
    <n v="115"/>
    <n v="1"/>
    <x v="2"/>
  </r>
  <r>
    <s v="C5006"/>
    <x v="0"/>
    <x v="1"/>
    <x v="0"/>
    <d v="2025-07-05T00:00:00"/>
    <s v="O9006"/>
    <d v="2025-04-16T00:00:00"/>
    <x v="1"/>
    <x v="0"/>
    <x v="2"/>
    <n v="4"/>
    <n v="91.857500000000002"/>
    <n v="367.43"/>
    <x v="0"/>
    <n v="49"/>
    <d v="2025-01-14T00:00:00"/>
    <n v="487"/>
    <x v="1"/>
    <n v="5"/>
    <d v="2024-12-14T00:00:00"/>
    <x v="1"/>
    <x v="0"/>
    <x v="4"/>
    <n v="-172"/>
    <n v="0"/>
    <x v="2"/>
  </r>
  <r>
    <s v="C5249"/>
    <x v="1"/>
    <x v="0"/>
    <x v="1"/>
    <d v="2024-10-21T00:00:00"/>
    <s v="O9249"/>
    <d v="2025-04-16T00:00:00"/>
    <x v="3"/>
    <x v="3"/>
    <x v="0"/>
    <n v="2"/>
    <n v="138.61500000000001"/>
    <n v="277.23"/>
    <x v="1"/>
    <n v="30"/>
    <d v="2024-12-19T00:00:00"/>
    <n v="88"/>
    <x v="0"/>
    <n v="3"/>
    <d v="2025-08-21T00:00:00"/>
    <x v="0"/>
    <x v="0"/>
    <x v="4"/>
    <n v="59"/>
    <n v="1"/>
    <x v="2"/>
  </r>
  <r>
    <s v="C6793"/>
    <x v="2"/>
    <x v="1"/>
    <x v="0"/>
    <d v="2023-05-12T00:00:00"/>
    <s v="O10793"/>
    <d v="2025-04-16T00:00:00"/>
    <x v="0"/>
    <x v="2"/>
    <x v="1"/>
    <n v="4"/>
    <n v="31.452500000000001"/>
    <n v="125.81"/>
    <x v="1"/>
    <n v="33"/>
    <d v="2025-05-01T00:00:00"/>
    <n v="486"/>
    <x v="1"/>
    <n v="5"/>
    <d v="2025-07-28T00:00:00"/>
    <x v="1"/>
    <x v="0"/>
    <x v="4"/>
    <n v="720"/>
    <n v="0"/>
    <x v="2"/>
  </r>
  <r>
    <s v="C3393"/>
    <x v="0"/>
    <x v="0"/>
    <x v="3"/>
    <d v="2023-12-28T00:00:00"/>
    <s v="O7393"/>
    <d v="2025-04-16T00:00:00"/>
    <x v="0"/>
    <x v="2"/>
    <x v="0"/>
    <n v="1"/>
    <n v="327.98"/>
    <n v="327.98"/>
    <x v="0"/>
    <n v="34"/>
    <d v="2025-06-03T00:00:00"/>
    <n v="156"/>
    <x v="1"/>
    <n v="3"/>
    <d v="2024-10-19T00:00:00"/>
    <x v="1"/>
    <x v="0"/>
    <x v="4"/>
    <n v="523"/>
    <n v="0"/>
    <x v="2"/>
  </r>
  <r>
    <s v="C4103"/>
    <x v="2"/>
    <x v="0"/>
    <x v="1"/>
    <d v="2024-01-05T00:00:00"/>
    <s v="O8103"/>
    <d v="2025-04-17T00:00:00"/>
    <x v="4"/>
    <x v="4"/>
    <x v="4"/>
    <n v="3"/>
    <n v="459.95"/>
    <n v="1379.85"/>
    <x v="0"/>
    <n v="21"/>
    <d v="2024-09-16T00:00:00"/>
    <n v="138"/>
    <x v="0"/>
    <n v="1"/>
    <d v="2024-04-09T00:00:00"/>
    <x v="2"/>
    <x v="1"/>
    <x v="4"/>
    <n v="255"/>
    <n v="1"/>
    <x v="2"/>
  </r>
  <r>
    <s v="C1637"/>
    <x v="2"/>
    <x v="0"/>
    <x v="0"/>
    <d v="2025-07-30T00:00:00"/>
    <s v="O5637"/>
    <d v="2025-04-17T00:00:00"/>
    <x v="2"/>
    <x v="0"/>
    <x v="4"/>
    <n v="4"/>
    <n v="306.77999999999997"/>
    <n v="1227.1199999999999"/>
    <x v="0"/>
    <n v="20"/>
    <d v="2025-09-05T00:00:00"/>
    <n v="229"/>
    <x v="1"/>
    <n v="3"/>
    <d v="2025-09-07T00:00:00"/>
    <x v="1"/>
    <x v="1"/>
    <x v="4"/>
    <n v="37"/>
    <n v="0"/>
    <x v="2"/>
  </r>
  <r>
    <s v="C1948"/>
    <x v="0"/>
    <x v="2"/>
    <x v="0"/>
    <d v="2025-04-24T00:00:00"/>
    <s v="O5948"/>
    <d v="2025-04-17T00:00:00"/>
    <x v="3"/>
    <x v="3"/>
    <x v="1"/>
    <n v="4"/>
    <n v="204.3125"/>
    <n v="817.25"/>
    <x v="0"/>
    <n v="36"/>
    <d v="2025-12-05T00:00:00"/>
    <n v="68"/>
    <x v="0"/>
    <n v="5"/>
    <d v="2025-12-07T00:00:00"/>
    <x v="0"/>
    <x v="1"/>
    <x v="4"/>
    <n v="225"/>
    <n v="1"/>
    <x v="2"/>
  </r>
  <r>
    <s v="C3010"/>
    <x v="2"/>
    <x v="1"/>
    <x v="0"/>
    <d v="2025-03-08T00:00:00"/>
    <s v="O7010"/>
    <d v="2025-04-17T00:00:00"/>
    <x v="0"/>
    <x v="0"/>
    <x v="3"/>
    <n v="2"/>
    <n v="739.87"/>
    <n v="1479.74"/>
    <x v="1"/>
    <n v="14"/>
    <d v="2025-09-05T00:00:00"/>
    <n v="158"/>
    <x v="0"/>
    <n v="2"/>
    <d v="2025-04-27T00:00:00"/>
    <x v="2"/>
    <x v="1"/>
    <x v="4"/>
    <n v="181"/>
    <n v="1"/>
    <x v="2"/>
  </r>
  <r>
    <s v="C3813"/>
    <x v="0"/>
    <x v="0"/>
    <x v="0"/>
    <d v="2025-07-18T00:00:00"/>
    <s v="O7813"/>
    <d v="2025-04-18T00:00:00"/>
    <x v="1"/>
    <x v="2"/>
    <x v="1"/>
    <n v="2"/>
    <n v="233.98"/>
    <n v="467.96"/>
    <x v="0"/>
    <n v="9"/>
    <d v="2025-03-31T00:00:00"/>
    <n v="51"/>
    <x v="0"/>
    <n v="1"/>
    <d v="2025-03-14T00:00:00"/>
    <x v="1"/>
    <x v="2"/>
    <x v="4"/>
    <n v="-109"/>
    <n v="1"/>
    <x v="2"/>
  </r>
  <r>
    <s v="C2762"/>
    <x v="0"/>
    <x v="0"/>
    <x v="1"/>
    <d v="2024-06-04T00:00:00"/>
    <s v="O6762"/>
    <d v="2025-04-18T00:00:00"/>
    <x v="3"/>
    <x v="0"/>
    <x v="3"/>
    <n v="4"/>
    <n v="322.64499999999998"/>
    <n v="1290.58"/>
    <x v="2"/>
    <n v="40"/>
    <d v="2025-03-21T00:00:00"/>
    <n v="29"/>
    <x v="1"/>
    <n v="2"/>
    <d v="2024-12-31T00:00:00"/>
    <x v="0"/>
    <x v="2"/>
    <x v="4"/>
    <n v="290"/>
    <n v="0"/>
    <x v="2"/>
  </r>
  <r>
    <s v="C1109"/>
    <x v="1"/>
    <x v="1"/>
    <x v="3"/>
    <d v="2025-12-06T00:00:00"/>
    <s v="O5109"/>
    <d v="2025-04-18T00:00:00"/>
    <x v="3"/>
    <x v="4"/>
    <x v="3"/>
    <n v="5"/>
    <n v="205"/>
    <n v="1025"/>
    <x v="0"/>
    <n v="37"/>
    <d v="2025-06-18T00:00:00"/>
    <n v="432"/>
    <x v="0"/>
    <n v="4"/>
    <d v="2024-10-29T00:00:00"/>
    <x v="2"/>
    <x v="2"/>
    <x v="4"/>
    <n v="-171"/>
    <n v="1"/>
    <x v="2"/>
  </r>
  <r>
    <s v="C1209"/>
    <x v="1"/>
    <x v="1"/>
    <x v="2"/>
    <d v="2025-02-13T00:00:00"/>
    <s v="O5209"/>
    <d v="2025-04-18T00:00:00"/>
    <x v="0"/>
    <x v="3"/>
    <x v="0"/>
    <n v="1"/>
    <n v="691.09"/>
    <n v="691.09"/>
    <x v="0"/>
    <n v="2"/>
    <d v="2025-02-14T00:00:00"/>
    <n v="415"/>
    <x v="1"/>
    <n v="1"/>
    <d v="2024-01-11T00:00:00"/>
    <x v="1"/>
    <x v="2"/>
    <x v="4"/>
    <n v="1"/>
    <n v="0"/>
    <x v="2"/>
  </r>
  <r>
    <s v="C6491"/>
    <x v="1"/>
    <x v="1"/>
    <x v="1"/>
    <d v="2024-05-12T00:00:00"/>
    <s v="O10491"/>
    <d v="2025-04-18T00:00:00"/>
    <x v="3"/>
    <x v="1"/>
    <x v="2"/>
    <n v="3"/>
    <n v="86.256666666666661"/>
    <n v="258.77"/>
    <x v="0"/>
    <n v="27"/>
    <d v="2025-10-02T00:00:00"/>
    <n v="100"/>
    <x v="1"/>
    <n v="5"/>
    <d v="2025-03-20T00:00:00"/>
    <x v="1"/>
    <x v="2"/>
    <x v="4"/>
    <n v="508"/>
    <n v="0"/>
    <x v="2"/>
  </r>
  <r>
    <s v="C5689"/>
    <x v="2"/>
    <x v="0"/>
    <x v="3"/>
    <d v="2025-06-06T00:00:00"/>
    <s v="O9689"/>
    <d v="2025-04-18T00:00:00"/>
    <x v="0"/>
    <x v="2"/>
    <x v="1"/>
    <n v="1"/>
    <n v="876.76"/>
    <n v="876.76"/>
    <x v="2"/>
    <n v="34"/>
    <d v="2024-08-22T00:00:00"/>
    <n v="491"/>
    <x v="1"/>
    <n v="2"/>
    <d v="2025-10-03T00:00:00"/>
    <x v="0"/>
    <x v="2"/>
    <x v="4"/>
    <n v="-288"/>
    <n v="0"/>
    <x v="2"/>
  </r>
  <r>
    <s v="C4511"/>
    <x v="1"/>
    <x v="1"/>
    <x v="1"/>
    <d v="2023-04-11T00:00:00"/>
    <s v="O8511"/>
    <d v="2025-04-18T00:00:00"/>
    <x v="3"/>
    <x v="3"/>
    <x v="3"/>
    <n v="4"/>
    <n v="184.75"/>
    <n v="739"/>
    <x v="1"/>
    <n v="10"/>
    <d v="2024-11-23T00:00:00"/>
    <n v="294"/>
    <x v="1"/>
    <n v="1"/>
    <d v="2025-12-04T00:00:00"/>
    <x v="2"/>
    <x v="2"/>
    <x v="4"/>
    <n v="592"/>
    <n v="0"/>
    <x v="2"/>
  </r>
  <r>
    <s v="C3204"/>
    <x v="0"/>
    <x v="0"/>
    <x v="2"/>
    <d v="2024-09-11T00:00:00"/>
    <s v="O7204"/>
    <d v="2025-04-18T00:00:00"/>
    <x v="1"/>
    <x v="4"/>
    <x v="2"/>
    <n v="1"/>
    <n v="143.72"/>
    <n v="143.72"/>
    <x v="0"/>
    <n v="49"/>
    <d v="2025-07-30T00:00:00"/>
    <n v="1"/>
    <x v="0"/>
    <n v="2"/>
    <d v="2025-09-07T00:00:00"/>
    <x v="1"/>
    <x v="2"/>
    <x v="4"/>
    <n v="322"/>
    <n v="1"/>
    <x v="2"/>
  </r>
  <r>
    <s v="C2494"/>
    <x v="0"/>
    <x v="0"/>
    <x v="2"/>
    <d v="2023-10-16T00:00:00"/>
    <s v="O6494"/>
    <d v="2025-04-18T00:00:00"/>
    <x v="0"/>
    <x v="2"/>
    <x v="0"/>
    <n v="1"/>
    <n v="359.01"/>
    <n v="359.01"/>
    <x v="1"/>
    <n v="16"/>
    <d v="2025-01-30T00:00:00"/>
    <n v="138"/>
    <x v="0"/>
    <n v="2"/>
    <d v="2025-06-24T00:00:00"/>
    <x v="1"/>
    <x v="2"/>
    <x v="4"/>
    <n v="472"/>
    <n v="1"/>
    <x v="2"/>
  </r>
  <r>
    <s v="C4299"/>
    <x v="0"/>
    <x v="2"/>
    <x v="0"/>
    <d v="2024-12-15T00:00:00"/>
    <s v="O8299"/>
    <d v="2025-04-19T00:00:00"/>
    <x v="2"/>
    <x v="3"/>
    <x v="1"/>
    <n v="2"/>
    <n v="589.80499999999995"/>
    <n v="1179.6099999999999"/>
    <x v="2"/>
    <n v="16"/>
    <d v="2025-11-06T00:00:00"/>
    <n v="307"/>
    <x v="0"/>
    <n v="3"/>
    <d v="2025-05-25T00:00:00"/>
    <x v="1"/>
    <x v="3"/>
    <x v="4"/>
    <n v="326"/>
    <n v="1"/>
    <x v="2"/>
  </r>
  <r>
    <s v="C2920"/>
    <x v="0"/>
    <x v="2"/>
    <x v="3"/>
    <d v="2024-04-30T00:00:00"/>
    <s v="O6920"/>
    <d v="2025-04-19T00:00:00"/>
    <x v="3"/>
    <x v="4"/>
    <x v="0"/>
    <n v="5"/>
    <n v="41.5"/>
    <n v="207.5"/>
    <x v="2"/>
    <n v="48"/>
    <d v="2024-10-27T00:00:00"/>
    <n v="241"/>
    <x v="1"/>
    <n v="1"/>
    <d v="2025-04-16T00:00:00"/>
    <x v="1"/>
    <x v="3"/>
    <x v="4"/>
    <n v="180"/>
    <n v="0"/>
    <x v="2"/>
  </r>
  <r>
    <s v="C1925"/>
    <x v="1"/>
    <x v="2"/>
    <x v="2"/>
    <d v="2024-05-31T00:00:00"/>
    <s v="O5925"/>
    <d v="2025-04-19T00:00:00"/>
    <x v="1"/>
    <x v="0"/>
    <x v="1"/>
    <n v="1"/>
    <n v="549.19000000000005"/>
    <n v="549.19000000000005"/>
    <x v="0"/>
    <n v="18"/>
    <d v="2025-08-21T00:00:00"/>
    <n v="242"/>
    <x v="0"/>
    <n v="2"/>
    <d v="2025-06-23T00:00:00"/>
    <x v="1"/>
    <x v="3"/>
    <x v="4"/>
    <n v="447"/>
    <n v="1"/>
    <x v="2"/>
  </r>
  <r>
    <s v="C5802"/>
    <x v="2"/>
    <x v="2"/>
    <x v="3"/>
    <d v="2023-10-22T00:00:00"/>
    <s v="O9802"/>
    <d v="2025-04-19T00:00:00"/>
    <x v="0"/>
    <x v="4"/>
    <x v="3"/>
    <n v="4"/>
    <n v="337.88749999999999"/>
    <n v="1351.55"/>
    <x v="1"/>
    <n v="12"/>
    <d v="2025-06-24T00:00:00"/>
    <n v="25"/>
    <x v="1"/>
    <n v="2"/>
    <d v="2025-03-02T00:00:00"/>
    <x v="2"/>
    <x v="3"/>
    <x v="4"/>
    <n v="611"/>
    <n v="0"/>
    <x v="2"/>
  </r>
  <r>
    <s v="C5870"/>
    <x v="1"/>
    <x v="1"/>
    <x v="3"/>
    <d v="2024-05-08T00:00:00"/>
    <s v="O9870"/>
    <d v="2025-04-20T00:00:00"/>
    <x v="2"/>
    <x v="2"/>
    <x v="0"/>
    <n v="1"/>
    <n v="225.99"/>
    <n v="225.99"/>
    <x v="0"/>
    <n v="23"/>
    <d v="2025-09-04T00:00:00"/>
    <n v="76"/>
    <x v="1"/>
    <n v="5"/>
    <d v="2024-12-29T00:00:00"/>
    <x v="2"/>
    <x v="4"/>
    <x v="4"/>
    <n v="484"/>
    <n v="0"/>
    <x v="2"/>
  </r>
  <r>
    <s v="C2053"/>
    <x v="2"/>
    <x v="0"/>
    <x v="4"/>
    <d v="2025-01-21T00:00:00"/>
    <s v="O6053"/>
    <d v="2025-04-20T00:00:00"/>
    <x v="4"/>
    <x v="1"/>
    <x v="2"/>
    <n v="5"/>
    <n v="105.422"/>
    <n v="527.11"/>
    <x v="2"/>
    <n v="17"/>
    <d v="2025-06-21T00:00:00"/>
    <n v="495"/>
    <x v="0"/>
    <n v="1"/>
    <d v="2025-02-25T00:00:00"/>
    <x v="0"/>
    <x v="4"/>
    <x v="4"/>
    <n v="151"/>
    <n v="1"/>
    <x v="2"/>
  </r>
  <r>
    <s v="C2256"/>
    <x v="1"/>
    <x v="2"/>
    <x v="4"/>
    <d v="2023-05-11T00:00:00"/>
    <s v="O6256"/>
    <d v="2025-04-20T00:00:00"/>
    <x v="4"/>
    <x v="0"/>
    <x v="4"/>
    <n v="3"/>
    <n v="267.16666666666669"/>
    <n v="801.5"/>
    <x v="2"/>
    <n v="33"/>
    <d v="2024-09-25T00:00:00"/>
    <n v="353"/>
    <x v="0"/>
    <n v="2"/>
    <d v="2024-12-16T00:00:00"/>
    <x v="0"/>
    <x v="4"/>
    <x v="4"/>
    <n v="503"/>
    <n v="1"/>
    <x v="2"/>
  </r>
  <r>
    <s v="C6141"/>
    <x v="0"/>
    <x v="0"/>
    <x v="0"/>
    <d v="2025-06-01T00:00:00"/>
    <s v="O10141"/>
    <d v="2025-04-20T00:00:00"/>
    <x v="2"/>
    <x v="4"/>
    <x v="1"/>
    <n v="5"/>
    <n v="264.96600000000001"/>
    <n v="1324.83"/>
    <x v="0"/>
    <n v="46"/>
    <d v="2025-04-02T00:00:00"/>
    <n v="329"/>
    <x v="1"/>
    <n v="2"/>
    <d v="2025-05-19T00:00:00"/>
    <x v="2"/>
    <x v="4"/>
    <x v="4"/>
    <n v="-60"/>
    <n v="0"/>
    <x v="2"/>
  </r>
  <r>
    <s v="C6382"/>
    <x v="0"/>
    <x v="0"/>
    <x v="0"/>
    <d v="2024-12-03T00:00:00"/>
    <s v="O10382"/>
    <d v="2025-04-20T00:00:00"/>
    <x v="1"/>
    <x v="3"/>
    <x v="2"/>
    <n v="1"/>
    <n v="1083.6500000000001"/>
    <n v="1083.6500000000001"/>
    <x v="1"/>
    <n v="48"/>
    <d v="2024-11-30T00:00:00"/>
    <n v="131"/>
    <x v="0"/>
    <n v="2"/>
    <d v="2024-09-21T00:00:00"/>
    <x v="0"/>
    <x v="4"/>
    <x v="4"/>
    <n v="-3"/>
    <n v="1"/>
    <x v="2"/>
  </r>
  <r>
    <s v="C3916"/>
    <x v="1"/>
    <x v="2"/>
    <x v="4"/>
    <d v="2024-06-11T00:00:00"/>
    <s v="O7916"/>
    <d v="2025-04-20T00:00:00"/>
    <x v="1"/>
    <x v="4"/>
    <x v="3"/>
    <n v="2"/>
    <n v="113.15"/>
    <n v="226.3"/>
    <x v="2"/>
    <n v="16"/>
    <d v="2024-09-10T00:00:00"/>
    <n v="105"/>
    <x v="0"/>
    <n v="4"/>
    <d v="2024-08-23T00:00:00"/>
    <x v="2"/>
    <x v="4"/>
    <x v="4"/>
    <n v="91"/>
    <n v="1"/>
    <x v="2"/>
  </r>
  <r>
    <s v="C1894"/>
    <x v="2"/>
    <x v="0"/>
    <x v="1"/>
    <d v="2023-10-29T00:00:00"/>
    <s v="O5894"/>
    <d v="2025-04-20T00:00:00"/>
    <x v="4"/>
    <x v="3"/>
    <x v="4"/>
    <n v="2"/>
    <n v="294.48"/>
    <n v="588.96"/>
    <x v="1"/>
    <n v="50"/>
    <d v="2025-12-07T00:00:00"/>
    <n v="188"/>
    <x v="0"/>
    <n v="2"/>
    <d v="2025-07-16T00:00:00"/>
    <x v="0"/>
    <x v="4"/>
    <x v="4"/>
    <n v="770"/>
    <n v="1"/>
    <x v="2"/>
  </r>
  <r>
    <s v="C2797"/>
    <x v="0"/>
    <x v="1"/>
    <x v="0"/>
    <d v="2025-06-02T00:00:00"/>
    <s v="O6797"/>
    <d v="2025-04-20T00:00:00"/>
    <x v="1"/>
    <x v="4"/>
    <x v="2"/>
    <n v="1"/>
    <n v="1323.72"/>
    <n v="1323.72"/>
    <x v="2"/>
    <n v="29"/>
    <d v="2025-06-21T00:00:00"/>
    <n v="111"/>
    <x v="1"/>
    <n v="4"/>
    <d v="2025-11-08T00:00:00"/>
    <x v="0"/>
    <x v="4"/>
    <x v="4"/>
    <n v="19"/>
    <n v="0"/>
    <x v="2"/>
  </r>
  <r>
    <s v="C1044"/>
    <x v="2"/>
    <x v="1"/>
    <x v="3"/>
    <d v="2023-09-28T00:00:00"/>
    <s v="O5044"/>
    <d v="2025-04-21T00:00:00"/>
    <x v="2"/>
    <x v="3"/>
    <x v="3"/>
    <n v="2"/>
    <n v="666.09500000000003"/>
    <n v="1332.19"/>
    <x v="1"/>
    <n v="22"/>
    <d v="2025-02-19T00:00:00"/>
    <n v="298"/>
    <x v="1"/>
    <n v="1"/>
    <d v="2025-03-19T00:00:00"/>
    <x v="1"/>
    <x v="5"/>
    <x v="4"/>
    <n v="510"/>
    <n v="0"/>
    <x v="2"/>
  </r>
  <r>
    <s v="C5089"/>
    <x v="1"/>
    <x v="1"/>
    <x v="3"/>
    <d v="2024-10-09T00:00:00"/>
    <s v="O9089"/>
    <d v="2025-04-21T00:00:00"/>
    <x v="1"/>
    <x v="2"/>
    <x v="2"/>
    <n v="1"/>
    <n v="187.78"/>
    <n v="187.78"/>
    <x v="0"/>
    <n v="14"/>
    <d v="2025-04-21T00:00:00"/>
    <n v="219"/>
    <x v="0"/>
    <n v="5"/>
    <d v="2025-06-20T00:00:00"/>
    <x v="1"/>
    <x v="5"/>
    <x v="4"/>
    <n v="194"/>
    <n v="1"/>
    <x v="2"/>
  </r>
  <r>
    <s v="C4517"/>
    <x v="0"/>
    <x v="2"/>
    <x v="1"/>
    <d v="2025-07-04T00:00:00"/>
    <s v="O8517"/>
    <d v="2025-04-21T00:00:00"/>
    <x v="4"/>
    <x v="1"/>
    <x v="1"/>
    <n v="3"/>
    <n v="188.92"/>
    <n v="566.76"/>
    <x v="0"/>
    <n v="31"/>
    <d v="2024-05-12T00:00:00"/>
    <n v="91"/>
    <x v="0"/>
    <n v="2"/>
    <d v="2024-06-10T00:00:00"/>
    <x v="1"/>
    <x v="5"/>
    <x v="4"/>
    <n v="-418"/>
    <n v="1"/>
    <x v="2"/>
  </r>
  <r>
    <s v="C1227"/>
    <x v="1"/>
    <x v="0"/>
    <x v="1"/>
    <d v="2023-10-24T00:00:00"/>
    <s v="O5227"/>
    <d v="2025-04-21T00:00:00"/>
    <x v="3"/>
    <x v="4"/>
    <x v="3"/>
    <n v="2"/>
    <n v="749.97500000000002"/>
    <n v="1499.95"/>
    <x v="1"/>
    <n v="7"/>
    <d v="2025-08-13T00:00:00"/>
    <n v="497"/>
    <x v="1"/>
    <n v="5"/>
    <d v="2025-07-14T00:00:00"/>
    <x v="0"/>
    <x v="5"/>
    <x v="4"/>
    <n v="659"/>
    <n v="0"/>
    <x v="2"/>
  </r>
  <r>
    <s v="C5705"/>
    <x v="0"/>
    <x v="0"/>
    <x v="1"/>
    <d v="2023-09-26T00:00:00"/>
    <s v="O9705"/>
    <d v="2025-04-21T00:00:00"/>
    <x v="3"/>
    <x v="1"/>
    <x v="1"/>
    <n v="5"/>
    <n v="248.66399999999999"/>
    <n v="1243.32"/>
    <x v="0"/>
    <n v="11"/>
    <d v="2025-02-22T00:00:00"/>
    <n v="408"/>
    <x v="1"/>
    <n v="2"/>
    <d v="2024-10-18T00:00:00"/>
    <x v="2"/>
    <x v="5"/>
    <x v="4"/>
    <n v="515"/>
    <n v="0"/>
    <x v="2"/>
  </r>
  <r>
    <s v="C1412"/>
    <x v="2"/>
    <x v="2"/>
    <x v="0"/>
    <d v="2025-02-24T00:00:00"/>
    <s v="O5412"/>
    <d v="2025-04-21T00:00:00"/>
    <x v="3"/>
    <x v="2"/>
    <x v="2"/>
    <n v="4"/>
    <n v="50.777500000000003"/>
    <n v="203.11"/>
    <x v="1"/>
    <n v="22"/>
    <d v="2025-01-19T00:00:00"/>
    <n v="86"/>
    <x v="0"/>
    <n v="3"/>
    <d v="2025-12-03T00:00:00"/>
    <x v="1"/>
    <x v="5"/>
    <x v="4"/>
    <n v="-36"/>
    <n v="1"/>
    <x v="2"/>
  </r>
  <r>
    <s v="C5598"/>
    <x v="0"/>
    <x v="0"/>
    <x v="0"/>
    <d v="2023-06-11T00:00:00"/>
    <s v="O9598"/>
    <d v="2025-04-22T00:00:00"/>
    <x v="2"/>
    <x v="0"/>
    <x v="1"/>
    <n v="5"/>
    <n v="34.591999999999999"/>
    <n v="172.96"/>
    <x v="2"/>
    <n v="28"/>
    <d v="2024-11-14T00:00:00"/>
    <n v="162"/>
    <x v="1"/>
    <n v="3"/>
    <d v="2025-03-30T00:00:00"/>
    <x v="2"/>
    <x v="6"/>
    <x v="4"/>
    <n v="522"/>
    <n v="0"/>
    <x v="2"/>
  </r>
  <r>
    <s v="C2397"/>
    <x v="0"/>
    <x v="0"/>
    <x v="2"/>
    <d v="2024-12-20T00:00:00"/>
    <s v="O6397"/>
    <d v="2025-04-22T00:00:00"/>
    <x v="4"/>
    <x v="1"/>
    <x v="0"/>
    <n v="3"/>
    <n v="89.13"/>
    <n v="267.39"/>
    <x v="1"/>
    <n v="7"/>
    <d v="2025-02-26T00:00:00"/>
    <n v="422"/>
    <x v="0"/>
    <n v="2"/>
    <d v="2025-12-02T00:00:00"/>
    <x v="1"/>
    <x v="6"/>
    <x v="4"/>
    <n v="68"/>
    <n v="1"/>
    <x v="2"/>
  </r>
  <r>
    <s v="C4036"/>
    <x v="1"/>
    <x v="1"/>
    <x v="1"/>
    <d v="2025-08-14T00:00:00"/>
    <s v="O8036"/>
    <d v="2025-04-22T00:00:00"/>
    <x v="1"/>
    <x v="3"/>
    <x v="0"/>
    <n v="1"/>
    <n v="837.28"/>
    <n v="837.28"/>
    <x v="1"/>
    <n v="11"/>
    <d v="2024-01-11T00:00:00"/>
    <n v="218"/>
    <x v="0"/>
    <n v="1"/>
    <d v="2025-07-28T00:00:00"/>
    <x v="1"/>
    <x v="6"/>
    <x v="4"/>
    <n v="-581"/>
    <n v="1"/>
    <x v="2"/>
  </r>
  <r>
    <s v="C2951"/>
    <x v="1"/>
    <x v="0"/>
    <x v="4"/>
    <d v="2024-03-07T00:00:00"/>
    <s v="O6951"/>
    <d v="2025-04-22T00:00:00"/>
    <x v="4"/>
    <x v="3"/>
    <x v="1"/>
    <n v="2"/>
    <n v="267.57499999999999"/>
    <n v="535.15"/>
    <x v="2"/>
    <n v="27"/>
    <d v="2025-10-07T00:00:00"/>
    <n v="87"/>
    <x v="0"/>
    <n v="5"/>
    <d v="2025-04-07T00:00:00"/>
    <x v="0"/>
    <x v="6"/>
    <x v="4"/>
    <n v="579"/>
    <n v="1"/>
    <x v="2"/>
  </r>
  <r>
    <s v="C3831"/>
    <x v="2"/>
    <x v="1"/>
    <x v="0"/>
    <d v="2025-06-23T00:00:00"/>
    <s v="O7831"/>
    <d v="2025-04-22T00:00:00"/>
    <x v="3"/>
    <x v="1"/>
    <x v="4"/>
    <n v="3"/>
    <n v="409.47666666666669"/>
    <n v="1228.43"/>
    <x v="0"/>
    <n v="24"/>
    <d v="2025-06-22T00:00:00"/>
    <n v="299"/>
    <x v="0"/>
    <n v="5"/>
    <d v="2024-10-18T00:00:00"/>
    <x v="1"/>
    <x v="6"/>
    <x v="4"/>
    <n v="-1"/>
    <n v="1"/>
    <x v="2"/>
  </r>
  <r>
    <s v="C4066"/>
    <x v="1"/>
    <x v="1"/>
    <x v="3"/>
    <d v="2025-03-24T00:00:00"/>
    <s v="O8066"/>
    <d v="2025-04-22T00:00:00"/>
    <x v="3"/>
    <x v="3"/>
    <x v="1"/>
    <n v="3"/>
    <n v="195.80333333333331"/>
    <n v="587.41"/>
    <x v="1"/>
    <n v="17"/>
    <d v="2024-10-21T00:00:00"/>
    <n v="4"/>
    <x v="1"/>
    <n v="5"/>
    <d v="2025-06-02T00:00:00"/>
    <x v="1"/>
    <x v="6"/>
    <x v="4"/>
    <n v="-154"/>
    <n v="0"/>
    <x v="2"/>
  </r>
  <r>
    <s v="C5214"/>
    <x v="2"/>
    <x v="1"/>
    <x v="0"/>
    <d v="2024-03-03T00:00:00"/>
    <s v="O9214"/>
    <d v="2025-04-23T00:00:00"/>
    <x v="1"/>
    <x v="4"/>
    <x v="4"/>
    <n v="4"/>
    <n v="72.42"/>
    <n v="289.68"/>
    <x v="1"/>
    <n v="38"/>
    <d v="2025-08-08T00:00:00"/>
    <n v="450"/>
    <x v="1"/>
    <n v="1"/>
    <d v="2025-01-18T00:00:00"/>
    <x v="2"/>
    <x v="0"/>
    <x v="4"/>
    <n v="523"/>
    <n v="0"/>
    <x v="2"/>
  </r>
  <r>
    <s v="C3754"/>
    <x v="1"/>
    <x v="0"/>
    <x v="3"/>
    <d v="2024-07-23T00:00:00"/>
    <s v="O7754"/>
    <d v="2025-04-23T00:00:00"/>
    <x v="1"/>
    <x v="3"/>
    <x v="2"/>
    <n v="1"/>
    <n v="1290.08"/>
    <n v="1290.08"/>
    <x v="0"/>
    <n v="17"/>
    <d v="2024-11-27T00:00:00"/>
    <n v="39"/>
    <x v="0"/>
    <n v="1"/>
    <d v="2024-12-25T00:00:00"/>
    <x v="0"/>
    <x v="0"/>
    <x v="4"/>
    <n v="127"/>
    <n v="1"/>
    <x v="2"/>
  </r>
  <r>
    <s v="C6900"/>
    <x v="2"/>
    <x v="0"/>
    <x v="2"/>
    <d v="2025-04-25T00:00:00"/>
    <s v="O10900"/>
    <d v="2025-04-23T00:00:00"/>
    <x v="0"/>
    <x v="0"/>
    <x v="2"/>
    <n v="2"/>
    <n v="135.91"/>
    <n v="271.82"/>
    <x v="2"/>
    <n v="8"/>
    <d v="2025-01-03T00:00:00"/>
    <n v="437"/>
    <x v="1"/>
    <n v="3"/>
    <d v="2024-09-10T00:00:00"/>
    <x v="0"/>
    <x v="0"/>
    <x v="4"/>
    <n v="-112"/>
    <n v="0"/>
    <x v="2"/>
  </r>
  <r>
    <s v="C3646"/>
    <x v="0"/>
    <x v="2"/>
    <x v="0"/>
    <d v="2025-07-16T00:00:00"/>
    <s v="O7646"/>
    <d v="2025-04-23T00:00:00"/>
    <x v="3"/>
    <x v="1"/>
    <x v="1"/>
    <n v="1"/>
    <n v="1403.6"/>
    <n v="1403.6"/>
    <x v="2"/>
    <n v="37"/>
    <d v="2025-12-04T00:00:00"/>
    <n v="31"/>
    <x v="1"/>
    <n v="3"/>
    <d v="2025-07-20T00:00:00"/>
    <x v="0"/>
    <x v="0"/>
    <x v="4"/>
    <n v="141"/>
    <n v="0"/>
    <x v="2"/>
  </r>
  <r>
    <s v="C4274"/>
    <x v="1"/>
    <x v="2"/>
    <x v="2"/>
    <d v="2025-03-07T00:00:00"/>
    <s v="O8274"/>
    <d v="2025-04-23T00:00:00"/>
    <x v="3"/>
    <x v="2"/>
    <x v="1"/>
    <n v="3"/>
    <n v="461.40666666666669"/>
    <n v="1384.22"/>
    <x v="2"/>
    <n v="40"/>
    <d v="2025-03-29T00:00:00"/>
    <n v="94"/>
    <x v="0"/>
    <n v="1"/>
    <d v="2025-02-18T00:00:00"/>
    <x v="2"/>
    <x v="0"/>
    <x v="4"/>
    <n v="22"/>
    <n v="1"/>
    <x v="2"/>
  </r>
  <r>
    <s v="C6766"/>
    <x v="0"/>
    <x v="0"/>
    <x v="2"/>
    <d v="2024-12-14T00:00:00"/>
    <s v="O10766"/>
    <d v="2025-04-23T00:00:00"/>
    <x v="4"/>
    <x v="4"/>
    <x v="4"/>
    <n v="2"/>
    <n v="401.98"/>
    <n v="803.96"/>
    <x v="0"/>
    <n v="5"/>
    <d v="2024-11-20T00:00:00"/>
    <n v="283"/>
    <x v="1"/>
    <n v="4"/>
    <d v="2025-01-14T00:00:00"/>
    <x v="2"/>
    <x v="0"/>
    <x v="4"/>
    <n v="-24"/>
    <n v="0"/>
    <x v="2"/>
  </r>
  <r>
    <s v="C5954"/>
    <x v="2"/>
    <x v="0"/>
    <x v="1"/>
    <d v="2024-12-19T00:00:00"/>
    <s v="O9954"/>
    <d v="2025-04-23T00:00:00"/>
    <x v="1"/>
    <x v="3"/>
    <x v="2"/>
    <n v="1"/>
    <n v="761.93"/>
    <n v="761.93"/>
    <x v="1"/>
    <n v="38"/>
    <d v="2025-12-08T00:00:00"/>
    <n v="259"/>
    <x v="0"/>
    <n v="4"/>
    <d v="2025-04-05T00:00:00"/>
    <x v="1"/>
    <x v="0"/>
    <x v="4"/>
    <n v="354"/>
    <n v="1"/>
    <x v="2"/>
  </r>
  <r>
    <s v="C4546"/>
    <x v="1"/>
    <x v="0"/>
    <x v="2"/>
    <d v="2024-09-12T00:00:00"/>
    <s v="O8546"/>
    <d v="2025-04-23T00:00:00"/>
    <x v="0"/>
    <x v="0"/>
    <x v="4"/>
    <n v="3"/>
    <n v="391.95"/>
    <n v="1175.8499999999999"/>
    <x v="1"/>
    <n v="10"/>
    <d v="2025-07-08T00:00:00"/>
    <n v="132"/>
    <x v="1"/>
    <n v="4"/>
    <d v="2025-04-24T00:00:00"/>
    <x v="1"/>
    <x v="0"/>
    <x v="4"/>
    <n v="299"/>
    <n v="0"/>
    <x v="2"/>
  </r>
  <r>
    <s v="C5298"/>
    <x v="0"/>
    <x v="2"/>
    <x v="0"/>
    <d v="2025-05-05T00:00:00"/>
    <s v="O9298"/>
    <d v="2025-04-23T00:00:00"/>
    <x v="2"/>
    <x v="4"/>
    <x v="2"/>
    <n v="3"/>
    <n v="35.56666666666667"/>
    <n v="106.7"/>
    <x v="1"/>
    <n v="10"/>
    <d v="2025-05-04T00:00:00"/>
    <n v="198"/>
    <x v="0"/>
    <n v="3"/>
    <d v="2024-11-14T00:00:00"/>
    <x v="2"/>
    <x v="0"/>
    <x v="4"/>
    <n v="-1"/>
    <n v="1"/>
    <x v="2"/>
  </r>
  <r>
    <s v="C4376"/>
    <x v="0"/>
    <x v="2"/>
    <x v="4"/>
    <d v="2024-12-26T00:00:00"/>
    <s v="O8376"/>
    <d v="2025-04-24T00:00:00"/>
    <x v="1"/>
    <x v="3"/>
    <x v="0"/>
    <n v="1"/>
    <n v="295.14"/>
    <n v="295.14"/>
    <x v="0"/>
    <n v="8"/>
    <d v="2025-05-14T00:00:00"/>
    <n v="324"/>
    <x v="0"/>
    <n v="5"/>
    <d v="2025-07-23T00:00:00"/>
    <x v="0"/>
    <x v="1"/>
    <x v="4"/>
    <n v="139"/>
    <n v="1"/>
    <x v="2"/>
  </r>
  <r>
    <s v="C2592"/>
    <x v="0"/>
    <x v="0"/>
    <x v="3"/>
    <d v="2024-04-16T00:00:00"/>
    <s v="O6592"/>
    <d v="2025-04-24T00:00:00"/>
    <x v="4"/>
    <x v="0"/>
    <x v="3"/>
    <n v="2"/>
    <n v="649.16499999999996"/>
    <n v="1298.33"/>
    <x v="2"/>
    <n v="39"/>
    <d v="2024-12-27T00:00:00"/>
    <n v="55"/>
    <x v="1"/>
    <n v="4"/>
    <d v="2024-09-14T00:00:00"/>
    <x v="1"/>
    <x v="1"/>
    <x v="4"/>
    <n v="255"/>
    <n v="0"/>
    <x v="2"/>
  </r>
  <r>
    <s v="C3422"/>
    <x v="2"/>
    <x v="1"/>
    <x v="4"/>
    <d v="2024-06-17T00:00:00"/>
    <s v="O7422"/>
    <d v="2025-04-24T00:00:00"/>
    <x v="2"/>
    <x v="0"/>
    <x v="2"/>
    <n v="3"/>
    <n v="388.94333333333333"/>
    <n v="1166.83"/>
    <x v="2"/>
    <n v="27"/>
    <d v="2025-02-05T00:00:00"/>
    <n v="333"/>
    <x v="0"/>
    <n v="2"/>
    <d v="2024-02-11T00:00:00"/>
    <x v="0"/>
    <x v="1"/>
    <x v="4"/>
    <n v="233"/>
    <n v="1"/>
    <x v="2"/>
  </r>
  <r>
    <s v="C3529"/>
    <x v="2"/>
    <x v="2"/>
    <x v="3"/>
    <d v="2025-06-20T00:00:00"/>
    <s v="O7529"/>
    <d v="2025-04-24T00:00:00"/>
    <x v="1"/>
    <x v="2"/>
    <x v="2"/>
    <n v="3"/>
    <n v="219.54333333333332"/>
    <n v="658.63"/>
    <x v="0"/>
    <n v="47"/>
    <d v="2024-08-12T00:00:00"/>
    <n v="84"/>
    <x v="0"/>
    <n v="1"/>
    <d v="2025-05-25T00:00:00"/>
    <x v="0"/>
    <x v="1"/>
    <x v="4"/>
    <n v="-312"/>
    <n v="1"/>
    <x v="2"/>
  </r>
  <r>
    <s v="C5942"/>
    <x v="2"/>
    <x v="0"/>
    <x v="0"/>
    <d v="2025-12-04T00:00:00"/>
    <s v="O9942"/>
    <d v="2025-04-24T00:00:00"/>
    <x v="2"/>
    <x v="2"/>
    <x v="3"/>
    <n v="2"/>
    <n v="623.77"/>
    <n v="1247.54"/>
    <x v="0"/>
    <n v="48"/>
    <d v="2024-07-12T00:00:00"/>
    <n v="54"/>
    <x v="1"/>
    <n v="5"/>
    <d v="2025-03-28T00:00:00"/>
    <x v="0"/>
    <x v="1"/>
    <x v="4"/>
    <n v="-510"/>
    <n v="0"/>
    <x v="2"/>
  </r>
  <r>
    <s v="C2869"/>
    <x v="1"/>
    <x v="1"/>
    <x v="1"/>
    <d v="2025-03-31T00:00:00"/>
    <s v="O6869"/>
    <d v="2025-04-24T00:00:00"/>
    <x v="4"/>
    <x v="2"/>
    <x v="2"/>
    <n v="1"/>
    <n v="272.61"/>
    <n v="272.61"/>
    <x v="2"/>
    <n v="7"/>
    <d v="2024-03-09T00:00:00"/>
    <n v="422"/>
    <x v="1"/>
    <n v="3"/>
    <d v="2024-08-11T00:00:00"/>
    <x v="2"/>
    <x v="1"/>
    <x v="4"/>
    <n v="-387"/>
    <n v="0"/>
    <x v="2"/>
  </r>
  <r>
    <s v="C5484"/>
    <x v="0"/>
    <x v="0"/>
    <x v="4"/>
    <d v="2024-04-28T00:00:00"/>
    <s v="O9484"/>
    <d v="2025-04-25T00:00:00"/>
    <x v="1"/>
    <x v="4"/>
    <x v="3"/>
    <n v="2"/>
    <n v="115.265"/>
    <n v="230.53"/>
    <x v="0"/>
    <n v="34"/>
    <d v="2024-08-24T00:00:00"/>
    <n v="205"/>
    <x v="0"/>
    <n v="1"/>
    <d v="2025-08-05T00:00:00"/>
    <x v="1"/>
    <x v="2"/>
    <x v="4"/>
    <n v="118"/>
    <n v="1"/>
    <x v="2"/>
  </r>
  <r>
    <s v="C2891"/>
    <x v="2"/>
    <x v="1"/>
    <x v="4"/>
    <d v="2023-04-10T00:00:00"/>
    <s v="O6891"/>
    <d v="2025-04-25T00:00:00"/>
    <x v="3"/>
    <x v="4"/>
    <x v="0"/>
    <n v="1"/>
    <n v="340.32"/>
    <n v="340.32"/>
    <x v="2"/>
    <n v="26"/>
    <d v="2024-07-10T00:00:00"/>
    <n v="307"/>
    <x v="0"/>
    <n v="5"/>
    <d v="2025-03-21T00:00:00"/>
    <x v="2"/>
    <x v="2"/>
    <x v="4"/>
    <n v="457"/>
    <n v="1"/>
    <x v="2"/>
  </r>
  <r>
    <s v="C5080"/>
    <x v="2"/>
    <x v="2"/>
    <x v="0"/>
    <d v="2023-09-13T00:00:00"/>
    <s v="O9080"/>
    <d v="2025-04-25T00:00:00"/>
    <x v="2"/>
    <x v="3"/>
    <x v="1"/>
    <n v="5"/>
    <n v="71.382000000000005"/>
    <n v="356.91"/>
    <x v="2"/>
    <n v="47"/>
    <d v="2025-04-08T00:00:00"/>
    <n v="262"/>
    <x v="0"/>
    <n v="2"/>
    <d v="2025-09-05T00:00:00"/>
    <x v="2"/>
    <x v="2"/>
    <x v="4"/>
    <n v="573"/>
    <n v="1"/>
    <x v="2"/>
  </r>
  <r>
    <s v="C2815"/>
    <x v="2"/>
    <x v="1"/>
    <x v="1"/>
    <d v="2024-01-27T00:00:00"/>
    <s v="O6815"/>
    <d v="2025-04-25T00:00:00"/>
    <x v="4"/>
    <x v="4"/>
    <x v="0"/>
    <n v="3"/>
    <n v="186.92666666666665"/>
    <n v="560.78"/>
    <x v="1"/>
    <n v="32"/>
    <d v="2024-09-21T00:00:00"/>
    <n v="16"/>
    <x v="1"/>
    <n v="1"/>
    <d v="2024-11-11T00:00:00"/>
    <x v="0"/>
    <x v="2"/>
    <x v="4"/>
    <n v="238"/>
    <n v="0"/>
    <x v="2"/>
  </r>
  <r>
    <s v="C2108"/>
    <x v="2"/>
    <x v="1"/>
    <x v="0"/>
    <d v="2025-06-19T00:00:00"/>
    <s v="O6108"/>
    <d v="2025-04-25T00:00:00"/>
    <x v="4"/>
    <x v="3"/>
    <x v="0"/>
    <n v="4"/>
    <n v="340.5625"/>
    <n v="1362.25"/>
    <x v="2"/>
    <n v="8"/>
    <d v="2024-02-11T00:00:00"/>
    <n v="354"/>
    <x v="0"/>
    <n v="4"/>
    <d v="2025-08-14T00:00:00"/>
    <x v="2"/>
    <x v="2"/>
    <x v="4"/>
    <n v="-494"/>
    <n v="1"/>
    <x v="2"/>
  </r>
  <r>
    <s v="C3688"/>
    <x v="0"/>
    <x v="2"/>
    <x v="3"/>
    <d v="2025-07-16T00:00:00"/>
    <s v="O7688"/>
    <d v="2025-04-25T00:00:00"/>
    <x v="1"/>
    <x v="4"/>
    <x v="1"/>
    <n v="4"/>
    <n v="141.5975"/>
    <n v="566.39"/>
    <x v="0"/>
    <n v="42"/>
    <d v="2024-09-14T00:00:00"/>
    <n v="419"/>
    <x v="1"/>
    <n v="4"/>
    <d v="2025-12-07T00:00:00"/>
    <x v="2"/>
    <x v="2"/>
    <x v="4"/>
    <n v="-305"/>
    <n v="0"/>
    <x v="2"/>
  </r>
  <r>
    <s v="C6906"/>
    <x v="2"/>
    <x v="1"/>
    <x v="0"/>
    <d v="2023-09-09T00:00:00"/>
    <s v="O10906"/>
    <d v="2025-04-25T00:00:00"/>
    <x v="3"/>
    <x v="1"/>
    <x v="4"/>
    <n v="5"/>
    <n v="274.62"/>
    <n v="1373.1"/>
    <x v="1"/>
    <n v="34"/>
    <d v="2025-01-21T00:00:00"/>
    <n v="332"/>
    <x v="1"/>
    <n v="3"/>
    <d v="2025-04-21T00:00:00"/>
    <x v="0"/>
    <x v="2"/>
    <x v="4"/>
    <n v="500"/>
    <n v="0"/>
    <x v="2"/>
  </r>
  <r>
    <s v="C4797"/>
    <x v="1"/>
    <x v="2"/>
    <x v="4"/>
    <d v="2023-11-27T00:00:00"/>
    <s v="O8797"/>
    <d v="2025-04-25T00:00:00"/>
    <x v="3"/>
    <x v="4"/>
    <x v="1"/>
    <n v="3"/>
    <n v="322.28666666666669"/>
    <n v="966.86"/>
    <x v="0"/>
    <n v="22"/>
    <d v="2025-01-31T00:00:00"/>
    <n v="100"/>
    <x v="0"/>
    <n v="5"/>
    <d v="2024-11-15T00:00:00"/>
    <x v="2"/>
    <x v="2"/>
    <x v="4"/>
    <n v="431"/>
    <n v="1"/>
    <x v="2"/>
  </r>
  <r>
    <s v="C3989"/>
    <x v="1"/>
    <x v="2"/>
    <x v="1"/>
    <d v="2025-06-16T00:00:00"/>
    <s v="O7989"/>
    <d v="2025-04-25T00:00:00"/>
    <x v="1"/>
    <x v="1"/>
    <x v="1"/>
    <n v="5"/>
    <n v="81.944000000000003"/>
    <n v="409.72"/>
    <x v="1"/>
    <n v="46"/>
    <d v="2025-10-04T00:00:00"/>
    <n v="137"/>
    <x v="1"/>
    <n v="1"/>
    <d v="2025-08-19T00:00:00"/>
    <x v="0"/>
    <x v="2"/>
    <x v="4"/>
    <n v="110"/>
    <n v="0"/>
    <x v="2"/>
  </r>
  <r>
    <s v="C3698"/>
    <x v="1"/>
    <x v="1"/>
    <x v="1"/>
    <d v="2024-12-13T00:00:00"/>
    <s v="O7698"/>
    <d v="2025-04-26T00:00:00"/>
    <x v="1"/>
    <x v="2"/>
    <x v="0"/>
    <n v="1"/>
    <n v="475.81"/>
    <n v="475.81"/>
    <x v="2"/>
    <n v="7"/>
    <d v="2024-11-21T00:00:00"/>
    <n v="263"/>
    <x v="1"/>
    <n v="2"/>
    <d v="2024-10-21T00:00:00"/>
    <x v="1"/>
    <x v="3"/>
    <x v="4"/>
    <n v="-22"/>
    <n v="0"/>
    <x v="2"/>
  </r>
  <r>
    <s v="C2235"/>
    <x v="1"/>
    <x v="0"/>
    <x v="4"/>
    <d v="2025-01-27T00:00:00"/>
    <s v="O6235"/>
    <d v="2025-04-26T00:00:00"/>
    <x v="1"/>
    <x v="2"/>
    <x v="4"/>
    <n v="1"/>
    <n v="646.42999999999995"/>
    <n v="646.42999999999995"/>
    <x v="2"/>
    <n v="10"/>
    <d v="2024-11-30T00:00:00"/>
    <n v="438"/>
    <x v="1"/>
    <n v="4"/>
    <d v="2025-04-14T00:00:00"/>
    <x v="2"/>
    <x v="3"/>
    <x v="4"/>
    <n v="-58"/>
    <n v="0"/>
    <x v="2"/>
  </r>
  <r>
    <s v="C3788"/>
    <x v="2"/>
    <x v="0"/>
    <x v="1"/>
    <d v="2023-05-12T00:00:00"/>
    <s v="O7788"/>
    <d v="2025-04-26T00:00:00"/>
    <x v="2"/>
    <x v="1"/>
    <x v="4"/>
    <n v="2"/>
    <n v="90.9"/>
    <n v="181.8"/>
    <x v="2"/>
    <n v="21"/>
    <d v="2024-02-10T00:00:00"/>
    <n v="329"/>
    <x v="0"/>
    <n v="3"/>
    <d v="2025-05-02T00:00:00"/>
    <x v="0"/>
    <x v="3"/>
    <x v="4"/>
    <n v="274"/>
    <n v="1"/>
    <x v="2"/>
  </r>
  <r>
    <s v="C3320"/>
    <x v="0"/>
    <x v="2"/>
    <x v="2"/>
    <d v="2024-09-11T00:00:00"/>
    <s v="O7320"/>
    <d v="2025-04-26T00:00:00"/>
    <x v="4"/>
    <x v="4"/>
    <x v="4"/>
    <n v="5"/>
    <n v="299.67199999999997"/>
    <n v="1498.36"/>
    <x v="0"/>
    <n v="20"/>
    <d v="2025-06-02T00:00:00"/>
    <n v="103"/>
    <x v="0"/>
    <n v="5"/>
    <d v="2024-05-10T00:00:00"/>
    <x v="1"/>
    <x v="3"/>
    <x v="4"/>
    <n v="264"/>
    <n v="1"/>
    <x v="2"/>
  </r>
  <r>
    <s v="C6850"/>
    <x v="1"/>
    <x v="2"/>
    <x v="1"/>
    <d v="2024-09-10T00:00:00"/>
    <s v="O10850"/>
    <d v="2025-04-26T00:00:00"/>
    <x v="0"/>
    <x v="0"/>
    <x v="4"/>
    <n v="3"/>
    <n v="103.55666666666667"/>
    <n v="310.67"/>
    <x v="1"/>
    <n v="18"/>
    <d v="2024-09-18T00:00:00"/>
    <n v="69"/>
    <x v="0"/>
    <n v="1"/>
    <d v="2025-07-27T00:00:00"/>
    <x v="0"/>
    <x v="3"/>
    <x v="4"/>
    <n v="8"/>
    <n v="1"/>
    <x v="2"/>
  </r>
  <r>
    <s v="C5302"/>
    <x v="2"/>
    <x v="1"/>
    <x v="4"/>
    <d v="2024-08-12T00:00:00"/>
    <s v="O9302"/>
    <d v="2025-04-26T00:00:00"/>
    <x v="2"/>
    <x v="3"/>
    <x v="3"/>
    <n v="4"/>
    <n v="192.83500000000001"/>
    <n v="771.34"/>
    <x v="1"/>
    <n v="27"/>
    <d v="2024-12-24T00:00:00"/>
    <n v="383"/>
    <x v="1"/>
    <n v="2"/>
    <d v="2025-02-22T00:00:00"/>
    <x v="1"/>
    <x v="3"/>
    <x v="4"/>
    <n v="134"/>
    <n v="0"/>
    <x v="2"/>
  </r>
  <r>
    <s v="C2340"/>
    <x v="1"/>
    <x v="1"/>
    <x v="1"/>
    <d v="2023-11-20T00:00:00"/>
    <s v="O6340"/>
    <d v="2025-04-27T00:00:00"/>
    <x v="1"/>
    <x v="2"/>
    <x v="4"/>
    <n v="3"/>
    <n v="400.54666666666668"/>
    <n v="1201.6400000000001"/>
    <x v="2"/>
    <n v="4"/>
    <d v="2024-10-25T00:00:00"/>
    <n v="412"/>
    <x v="0"/>
    <n v="1"/>
    <d v="2024-10-28T00:00:00"/>
    <x v="0"/>
    <x v="4"/>
    <x v="4"/>
    <n v="340"/>
    <n v="1"/>
    <x v="2"/>
  </r>
  <r>
    <s v="C1858"/>
    <x v="2"/>
    <x v="2"/>
    <x v="0"/>
    <d v="2024-12-22T00:00:00"/>
    <s v="O5858"/>
    <d v="2025-04-27T00:00:00"/>
    <x v="4"/>
    <x v="0"/>
    <x v="4"/>
    <n v="1"/>
    <n v="429.47"/>
    <n v="429.47"/>
    <x v="2"/>
    <n v="46"/>
    <d v="2025-02-28T00:00:00"/>
    <n v="461"/>
    <x v="1"/>
    <n v="3"/>
    <d v="2025-06-20T00:00:00"/>
    <x v="2"/>
    <x v="4"/>
    <x v="4"/>
    <n v="68"/>
    <n v="0"/>
    <x v="2"/>
  </r>
  <r>
    <s v="C4482"/>
    <x v="1"/>
    <x v="1"/>
    <x v="3"/>
    <d v="2023-10-20T00:00:00"/>
    <s v="O8482"/>
    <d v="2025-04-27T00:00:00"/>
    <x v="1"/>
    <x v="4"/>
    <x v="0"/>
    <n v="1"/>
    <n v="412.44"/>
    <n v="412.44"/>
    <x v="0"/>
    <n v="19"/>
    <d v="2024-12-27T00:00:00"/>
    <n v="480"/>
    <x v="1"/>
    <n v="5"/>
    <d v="2025-12-04T00:00:00"/>
    <x v="1"/>
    <x v="4"/>
    <x v="4"/>
    <n v="434"/>
    <n v="0"/>
    <x v="2"/>
  </r>
  <r>
    <s v="C2799"/>
    <x v="0"/>
    <x v="1"/>
    <x v="1"/>
    <d v="2025-02-15T00:00:00"/>
    <s v="O6799"/>
    <d v="2025-04-27T00:00:00"/>
    <x v="0"/>
    <x v="2"/>
    <x v="4"/>
    <n v="4"/>
    <n v="111.9175"/>
    <n v="447.67"/>
    <x v="1"/>
    <n v="22"/>
    <d v="2025-08-20T00:00:00"/>
    <n v="75"/>
    <x v="1"/>
    <n v="1"/>
    <d v="2025-05-18T00:00:00"/>
    <x v="1"/>
    <x v="4"/>
    <x v="4"/>
    <n v="186"/>
    <n v="0"/>
    <x v="2"/>
  </r>
  <r>
    <s v="C4081"/>
    <x v="0"/>
    <x v="0"/>
    <x v="3"/>
    <d v="2025-02-13T00:00:00"/>
    <s v="O8081"/>
    <d v="2025-04-27T00:00:00"/>
    <x v="1"/>
    <x v="3"/>
    <x v="3"/>
    <n v="3"/>
    <n v="466.52666666666664"/>
    <n v="1399.58"/>
    <x v="2"/>
    <n v="11"/>
    <d v="2024-09-28T00:00:00"/>
    <n v="313"/>
    <x v="0"/>
    <n v="1"/>
    <d v="2025-04-23T00:00:00"/>
    <x v="0"/>
    <x v="4"/>
    <x v="4"/>
    <n v="-138"/>
    <n v="1"/>
    <x v="2"/>
  </r>
  <r>
    <s v="C4760"/>
    <x v="1"/>
    <x v="1"/>
    <x v="1"/>
    <d v="2025-02-23T00:00:00"/>
    <s v="O8760"/>
    <d v="2025-04-27T00:00:00"/>
    <x v="4"/>
    <x v="4"/>
    <x v="0"/>
    <n v="1"/>
    <n v="1359.23"/>
    <n v="1359.23"/>
    <x v="0"/>
    <n v="21"/>
    <d v="2025-09-01T00:00:00"/>
    <n v="171"/>
    <x v="0"/>
    <n v="4"/>
    <d v="2025-12-05T00:00:00"/>
    <x v="1"/>
    <x v="4"/>
    <x v="4"/>
    <n v="190"/>
    <n v="1"/>
    <x v="2"/>
  </r>
  <r>
    <s v="C5695"/>
    <x v="1"/>
    <x v="0"/>
    <x v="1"/>
    <d v="2024-11-30T00:00:00"/>
    <s v="O9695"/>
    <d v="2025-04-27T00:00:00"/>
    <x v="2"/>
    <x v="4"/>
    <x v="2"/>
    <n v="1"/>
    <n v="1201.04"/>
    <n v="1201.04"/>
    <x v="0"/>
    <n v="37"/>
    <d v="2025-10-08T00:00:00"/>
    <n v="194"/>
    <x v="0"/>
    <n v="5"/>
    <d v="2024-04-09T00:00:00"/>
    <x v="0"/>
    <x v="4"/>
    <x v="4"/>
    <n v="312"/>
    <n v="1"/>
    <x v="2"/>
  </r>
  <r>
    <s v="C3900"/>
    <x v="2"/>
    <x v="0"/>
    <x v="1"/>
    <d v="2024-04-04T00:00:00"/>
    <s v="O7900"/>
    <d v="2025-04-27T00:00:00"/>
    <x v="1"/>
    <x v="4"/>
    <x v="2"/>
    <n v="2"/>
    <n v="469.99"/>
    <n v="939.98"/>
    <x v="0"/>
    <n v="48"/>
    <d v="2025-08-02T00:00:00"/>
    <n v="300"/>
    <x v="1"/>
    <n v="4"/>
    <d v="2025-08-05T00:00:00"/>
    <x v="1"/>
    <x v="4"/>
    <x v="4"/>
    <n v="485"/>
    <n v="0"/>
    <x v="2"/>
  </r>
  <r>
    <s v="C1154"/>
    <x v="0"/>
    <x v="0"/>
    <x v="3"/>
    <d v="2024-09-18T00:00:00"/>
    <s v="O5154"/>
    <d v="2025-04-27T00:00:00"/>
    <x v="3"/>
    <x v="3"/>
    <x v="4"/>
    <n v="2"/>
    <n v="154.36000000000001"/>
    <n v="308.72000000000003"/>
    <x v="1"/>
    <n v="24"/>
    <d v="2025-05-19T00:00:00"/>
    <n v="118"/>
    <x v="0"/>
    <n v="5"/>
    <d v="2025-03-31T00:00:00"/>
    <x v="2"/>
    <x v="4"/>
    <x v="4"/>
    <n v="243"/>
    <n v="1"/>
    <x v="2"/>
  </r>
  <r>
    <s v="C5640"/>
    <x v="0"/>
    <x v="2"/>
    <x v="0"/>
    <d v="2024-08-26T00:00:00"/>
    <s v="O9640"/>
    <d v="2025-04-27T00:00:00"/>
    <x v="3"/>
    <x v="1"/>
    <x v="4"/>
    <n v="1"/>
    <n v="844.38"/>
    <n v="844.38"/>
    <x v="2"/>
    <n v="2"/>
    <d v="2025-12-07T00:00:00"/>
    <n v="324"/>
    <x v="1"/>
    <n v="1"/>
    <d v="2025-06-17T00:00:00"/>
    <x v="2"/>
    <x v="4"/>
    <x v="4"/>
    <n v="468"/>
    <n v="0"/>
    <x v="2"/>
  </r>
  <r>
    <s v="C2607"/>
    <x v="0"/>
    <x v="2"/>
    <x v="2"/>
    <d v="2024-07-19T00:00:00"/>
    <s v="O6607"/>
    <d v="2025-04-27T00:00:00"/>
    <x v="1"/>
    <x v="4"/>
    <x v="2"/>
    <n v="2"/>
    <n v="227.55500000000001"/>
    <n v="455.11"/>
    <x v="1"/>
    <n v="1"/>
    <d v="2025-04-21T00:00:00"/>
    <n v="104"/>
    <x v="0"/>
    <n v="3"/>
    <d v="2024-06-11T00:00:00"/>
    <x v="2"/>
    <x v="4"/>
    <x v="4"/>
    <n v="276"/>
    <n v="1"/>
    <x v="2"/>
  </r>
  <r>
    <s v="C1374"/>
    <x v="2"/>
    <x v="2"/>
    <x v="4"/>
    <d v="2024-09-10T00:00:00"/>
    <s v="O5374"/>
    <d v="2025-04-27T00:00:00"/>
    <x v="4"/>
    <x v="2"/>
    <x v="2"/>
    <n v="1"/>
    <n v="175.96"/>
    <n v="175.96"/>
    <x v="0"/>
    <n v="50"/>
    <d v="2024-12-30T00:00:00"/>
    <n v="236"/>
    <x v="0"/>
    <n v="2"/>
    <d v="2025-06-16T00:00:00"/>
    <x v="0"/>
    <x v="4"/>
    <x v="4"/>
    <n v="111"/>
    <n v="1"/>
    <x v="2"/>
  </r>
  <r>
    <s v="C5645"/>
    <x v="1"/>
    <x v="0"/>
    <x v="3"/>
    <d v="2024-05-08T00:00:00"/>
    <s v="O9645"/>
    <d v="2025-04-28T00:00:00"/>
    <x v="4"/>
    <x v="2"/>
    <x v="1"/>
    <n v="3"/>
    <n v="354.74666666666667"/>
    <n v="1064.24"/>
    <x v="2"/>
    <n v="44"/>
    <d v="2025-02-23T00:00:00"/>
    <n v="284"/>
    <x v="0"/>
    <n v="5"/>
    <d v="2024-09-15T00:00:00"/>
    <x v="1"/>
    <x v="5"/>
    <x v="4"/>
    <n v="291"/>
    <n v="1"/>
    <x v="2"/>
  </r>
  <r>
    <s v="C6114"/>
    <x v="1"/>
    <x v="2"/>
    <x v="2"/>
    <d v="2025-11-04T00:00:00"/>
    <s v="O10114"/>
    <d v="2025-04-28T00:00:00"/>
    <x v="2"/>
    <x v="3"/>
    <x v="0"/>
    <n v="4"/>
    <n v="69.84"/>
    <n v="279.36"/>
    <x v="1"/>
    <n v="36"/>
    <d v="2025-10-01T00:00:00"/>
    <n v="164"/>
    <x v="1"/>
    <n v="5"/>
    <d v="2024-08-09T00:00:00"/>
    <x v="1"/>
    <x v="5"/>
    <x v="4"/>
    <n v="-34"/>
    <n v="0"/>
    <x v="2"/>
  </r>
  <r>
    <s v="C1092"/>
    <x v="1"/>
    <x v="0"/>
    <x v="4"/>
    <d v="2025-01-16T00:00:00"/>
    <s v="O5092"/>
    <d v="2025-04-28T00:00:00"/>
    <x v="0"/>
    <x v="2"/>
    <x v="1"/>
    <n v="3"/>
    <n v="279.45999999999998"/>
    <n v="838.38"/>
    <x v="2"/>
    <n v="29"/>
    <d v="2025-07-31T00:00:00"/>
    <n v="217"/>
    <x v="0"/>
    <n v="4"/>
    <d v="2025-01-22T00:00:00"/>
    <x v="1"/>
    <x v="5"/>
    <x v="4"/>
    <n v="196"/>
    <n v="1"/>
    <x v="2"/>
  </r>
  <r>
    <s v="C1403"/>
    <x v="0"/>
    <x v="1"/>
    <x v="4"/>
    <d v="2024-06-22T00:00:00"/>
    <s v="O5403"/>
    <d v="2025-04-28T00:00:00"/>
    <x v="3"/>
    <x v="1"/>
    <x v="4"/>
    <n v="4"/>
    <n v="300.0575"/>
    <n v="1200.23"/>
    <x v="1"/>
    <n v="14"/>
    <d v="2025-06-24T00:00:00"/>
    <n v="374"/>
    <x v="0"/>
    <n v="1"/>
    <d v="2024-08-24T00:00:00"/>
    <x v="0"/>
    <x v="5"/>
    <x v="4"/>
    <n v="367"/>
    <n v="1"/>
    <x v="2"/>
  </r>
  <r>
    <s v="C2234"/>
    <x v="2"/>
    <x v="0"/>
    <x v="4"/>
    <d v="2024-02-27T00:00:00"/>
    <s v="O6234"/>
    <d v="2025-04-29T00:00:00"/>
    <x v="4"/>
    <x v="0"/>
    <x v="1"/>
    <n v="5"/>
    <n v="34.233999999999995"/>
    <n v="171.17"/>
    <x v="2"/>
    <n v="26"/>
    <d v="2025-06-29T00:00:00"/>
    <n v="479"/>
    <x v="0"/>
    <n v="5"/>
    <d v="2025-12-03T00:00:00"/>
    <x v="0"/>
    <x v="6"/>
    <x v="4"/>
    <n v="488"/>
    <n v="1"/>
    <x v="2"/>
  </r>
  <r>
    <s v="C6916"/>
    <x v="1"/>
    <x v="1"/>
    <x v="4"/>
    <d v="2024-05-04T00:00:00"/>
    <s v="O10916"/>
    <d v="2025-04-29T00:00:00"/>
    <x v="2"/>
    <x v="4"/>
    <x v="3"/>
    <n v="1"/>
    <n v="870.38"/>
    <n v="870.38"/>
    <x v="0"/>
    <n v="2"/>
    <d v="2025-12-06T00:00:00"/>
    <n v="125"/>
    <x v="0"/>
    <n v="3"/>
    <d v="2024-05-12T00:00:00"/>
    <x v="2"/>
    <x v="6"/>
    <x v="4"/>
    <n v="581"/>
    <n v="1"/>
    <x v="2"/>
  </r>
  <r>
    <s v="C6727"/>
    <x v="2"/>
    <x v="2"/>
    <x v="3"/>
    <d v="2024-12-16T00:00:00"/>
    <s v="O10727"/>
    <d v="2025-04-29T00:00:00"/>
    <x v="1"/>
    <x v="1"/>
    <x v="2"/>
    <n v="3"/>
    <n v="140.05666666666667"/>
    <n v="420.17"/>
    <x v="0"/>
    <n v="46"/>
    <d v="2025-07-02T00:00:00"/>
    <n v="322"/>
    <x v="1"/>
    <n v="4"/>
    <d v="2024-11-11T00:00:00"/>
    <x v="0"/>
    <x v="6"/>
    <x v="4"/>
    <n v="198"/>
    <n v="0"/>
    <x v="2"/>
  </r>
  <r>
    <s v="C5889"/>
    <x v="2"/>
    <x v="1"/>
    <x v="3"/>
    <d v="2024-09-27T00:00:00"/>
    <s v="O9889"/>
    <d v="2025-04-29T00:00:00"/>
    <x v="0"/>
    <x v="2"/>
    <x v="0"/>
    <n v="3"/>
    <n v="357.94333333333333"/>
    <n v="1073.83"/>
    <x v="1"/>
    <n v="45"/>
    <d v="2025-03-08T00:00:00"/>
    <n v="485"/>
    <x v="1"/>
    <n v="1"/>
    <d v="2024-12-19T00:00:00"/>
    <x v="1"/>
    <x v="6"/>
    <x v="4"/>
    <n v="162"/>
    <n v="0"/>
    <x v="2"/>
  </r>
  <r>
    <s v="C3269"/>
    <x v="2"/>
    <x v="1"/>
    <x v="2"/>
    <d v="2025-01-31T00:00:00"/>
    <s v="O7269"/>
    <d v="2025-04-29T00:00:00"/>
    <x v="2"/>
    <x v="1"/>
    <x v="2"/>
    <n v="2"/>
    <n v="512.20000000000005"/>
    <n v="1024.4000000000001"/>
    <x v="2"/>
    <n v="26"/>
    <d v="2024-08-24T00:00:00"/>
    <n v="268"/>
    <x v="0"/>
    <n v="1"/>
    <d v="2025-06-22T00:00:00"/>
    <x v="1"/>
    <x v="6"/>
    <x v="4"/>
    <n v="-160"/>
    <n v="1"/>
    <x v="2"/>
  </r>
  <r>
    <s v="C2225"/>
    <x v="0"/>
    <x v="2"/>
    <x v="3"/>
    <d v="2025-06-04T00:00:00"/>
    <s v="O6225"/>
    <d v="2025-04-29T00:00:00"/>
    <x v="2"/>
    <x v="2"/>
    <x v="4"/>
    <n v="5"/>
    <n v="253.94400000000002"/>
    <n v="1269.72"/>
    <x v="0"/>
    <n v="39"/>
    <d v="2025-05-16T00:00:00"/>
    <n v="157"/>
    <x v="1"/>
    <n v="3"/>
    <d v="2024-12-28T00:00:00"/>
    <x v="2"/>
    <x v="6"/>
    <x v="4"/>
    <n v="-19"/>
    <n v="0"/>
    <x v="2"/>
  </r>
  <r>
    <s v="C3362"/>
    <x v="0"/>
    <x v="1"/>
    <x v="3"/>
    <d v="2024-04-24T00:00:00"/>
    <s v="O7362"/>
    <d v="2025-04-29T00:00:00"/>
    <x v="0"/>
    <x v="4"/>
    <x v="4"/>
    <n v="4"/>
    <n v="320.15499999999997"/>
    <n v="1280.6199999999999"/>
    <x v="1"/>
    <n v="29"/>
    <d v="2025-06-26T00:00:00"/>
    <n v="312"/>
    <x v="0"/>
    <n v="2"/>
    <d v="2025-06-20T00:00:00"/>
    <x v="0"/>
    <x v="6"/>
    <x v="4"/>
    <n v="428"/>
    <n v="1"/>
    <x v="2"/>
  </r>
  <r>
    <s v="C5053"/>
    <x v="1"/>
    <x v="2"/>
    <x v="4"/>
    <d v="2024-11-21T00:00:00"/>
    <s v="O9053"/>
    <d v="2025-04-29T00:00:00"/>
    <x v="2"/>
    <x v="1"/>
    <x v="4"/>
    <n v="3"/>
    <n v="86.61333333333333"/>
    <n v="259.83999999999997"/>
    <x v="0"/>
    <n v="33"/>
    <d v="2025-05-08T00:00:00"/>
    <n v="205"/>
    <x v="1"/>
    <n v="3"/>
    <d v="2025-05-14T00:00:00"/>
    <x v="2"/>
    <x v="6"/>
    <x v="4"/>
    <n v="168"/>
    <n v="0"/>
    <x v="2"/>
  </r>
  <r>
    <s v="C1963"/>
    <x v="2"/>
    <x v="1"/>
    <x v="3"/>
    <d v="2024-01-11T00:00:00"/>
    <s v="O5963"/>
    <d v="2025-04-29T00:00:00"/>
    <x v="4"/>
    <x v="3"/>
    <x v="1"/>
    <n v="1"/>
    <n v="976.63"/>
    <n v="976.63"/>
    <x v="0"/>
    <n v="3"/>
    <d v="2024-08-31T00:00:00"/>
    <n v="181"/>
    <x v="0"/>
    <n v="5"/>
    <d v="2024-09-27T00:00:00"/>
    <x v="1"/>
    <x v="6"/>
    <x v="4"/>
    <n v="233"/>
    <n v="1"/>
    <x v="2"/>
  </r>
  <r>
    <s v="C5175"/>
    <x v="0"/>
    <x v="2"/>
    <x v="2"/>
    <d v="2024-08-15T00:00:00"/>
    <s v="O9175"/>
    <d v="2025-04-30T00:00:00"/>
    <x v="3"/>
    <x v="2"/>
    <x v="1"/>
    <n v="3"/>
    <n v="456.27"/>
    <n v="1368.81"/>
    <x v="0"/>
    <n v="41"/>
    <d v="2025-04-03T00:00:00"/>
    <n v="176"/>
    <x v="1"/>
    <n v="5"/>
    <d v="2025-07-15T00:00:00"/>
    <x v="1"/>
    <x v="0"/>
    <x v="4"/>
    <n v="231"/>
    <n v="0"/>
    <x v="2"/>
  </r>
  <r>
    <s v="C5427"/>
    <x v="2"/>
    <x v="0"/>
    <x v="0"/>
    <d v="2025-05-13T00:00:00"/>
    <s v="O9427"/>
    <d v="2025-04-30T00:00:00"/>
    <x v="0"/>
    <x v="3"/>
    <x v="3"/>
    <n v="2"/>
    <n v="425.21499999999997"/>
    <n v="850.43"/>
    <x v="2"/>
    <n v="18"/>
    <d v="2025-03-27T00:00:00"/>
    <n v="230"/>
    <x v="0"/>
    <n v="1"/>
    <d v="2025-08-03T00:00:00"/>
    <x v="0"/>
    <x v="0"/>
    <x v="4"/>
    <n v="-47"/>
    <n v="1"/>
    <x v="2"/>
  </r>
  <r>
    <s v="C2485"/>
    <x v="2"/>
    <x v="0"/>
    <x v="4"/>
    <d v="2024-06-08T00:00:00"/>
    <s v="O6485"/>
    <d v="2025-04-30T00:00:00"/>
    <x v="3"/>
    <x v="2"/>
    <x v="3"/>
    <n v="4"/>
    <n v="276.62"/>
    <n v="1106.48"/>
    <x v="1"/>
    <n v="22"/>
    <d v="2024-04-11T00:00:00"/>
    <n v="484"/>
    <x v="1"/>
    <n v="4"/>
    <d v="2025-05-14T00:00:00"/>
    <x v="2"/>
    <x v="0"/>
    <x v="4"/>
    <n v="-58"/>
    <n v="0"/>
    <x v="2"/>
  </r>
  <r>
    <s v="C1111"/>
    <x v="0"/>
    <x v="0"/>
    <x v="4"/>
    <d v="2024-01-30T00:00:00"/>
    <s v="O5111"/>
    <d v="2025-04-30T00:00:00"/>
    <x v="2"/>
    <x v="1"/>
    <x v="0"/>
    <n v="3"/>
    <n v="110.26666666666667"/>
    <n v="330.8"/>
    <x v="1"/>
    <n v="12"/>
    <d v="2025-01-14T00:00:00"/>
    <n v="300"/>
    <x v="0"/>
    <n v="2"/>
    <d v="2024-08-12T00:00:00"/>
    <x v="0"/>
    <x v="0"/>
    <x v="4"/>
    <n v="350"/>
    <n v="1"/>
    <x v="2"/>
  </r>
  <r>
    <s v="C3172"/>
    <x v="1"/>
    <x v="0"/>
    <x v="2"/>
    <d v="2024-04-04T00:00:00"/>
    <s v="O7172"/>
    <d v="2025-04-30T00:00:00"/>
    <x v="0"/>
    <x v="3"/>
    <x v="2"/>
    <n v="4"/>
    <n v="195.98249999999999"/>
    <n v="783.93"/>
    <x v="0"/>
    <n v="31"/>
    <d v="2025-07-18T00:00:00"/>
    <n v="170"/>
    <x v="0"/>
    <n v="3"/>
    <d v="2025-08-05T00:00:00"/>
    <x v="2"/>
    <x v="0"/>
    <x v="4"/>
    <n v="470"/>
    <n v="1"/>
    <x v="2"/>
  </r>
  <r>
    <s v="C4733"/>
    <x v="2"/>
    <x v="2"/>
    <x v="1"/>
    <d v="2025-12-03T00:00:00"/>
    <s v="O8733"/>
    <d v="2025-04-30T00:00:00"/>
    <x v="0"/>
    <x v="0"/>
    <x v="2"/>
    <n v="3"/>
    <n v="349.90666666666669"/>
    <n v="1049.72"/>
    <x v="0"/>
    <n v="18"/>
    <d v="2024-09-25T00:00:00"/>
    <n v="41"/>
    <x v="0"/>
    <n v="2"/>
    <d v="2025-03-29T00:00:00"/>
    <x v="2"/>
    <x v="0"/>
    <x v="4"/>
    <n v="-434"/>
    <n v="1"/>
    <x v="2"/>
  </r>
  <r>
    <s v="C2175"/>
    <x v="0"/>
    <x v="2"/>
    <x v="4"/>
    <d v="2024-12-29T00:00:00"/>
    <s v="O6175"/>
    <d v="2025-04-30T00:00:00"/>
    <x v="3"/>
    <x v="4"/>
    <x v="4"/>
    <n v="4"/>
    <n v="58.002499999999998"/>
    <n v="232.01"/>
    <x v="2"/>
    <n v="32"/>
    <d v="2024-12-11T00:00:00"/>
    <n v="313"/>
    <x v="0"/>
    <n v="4"/>
    <d v="2025-02-17T00:00:00"/>
    <x v="1"/>
    <x v="0"/>
    <x v="4"/>
    <n v="-18"/>
    <n v="1"/>
    <x v="2"/>
  </r>
  <r>
    <s v="C5082"/>
    <x v="0"/>
    <x v="0"/>
    <x v="4"/>
    <d v="2024-04-14T00:00:00"/>
    <s v="O9082"/>
    <d v="2025-01-05T00:00:00"/>
    <x v="3"/>
    <x v="2"/>
    <x v="2"/>
    <n v="2"/>
    <n v="237.535"/>
    <n v="475.07"/>
    <x v="0"/>
    <n v="12"/>
    <d v="2025-02-15T00:00:00"/>
    <n v="319"/>
    <x v="0"/>
    <n v="4"/>
    <d v="2025-06-07T00:00:00"/>
    <x v="2"/>
    <x v="4"/>
    <x v="1"/>
    <n v="307"/>
    <n v="1"/>
    <x v="2"/>
  </r>
  <r>
    <s v="C1816"/>
    <x v="1"/>
    <x v="0"/>
    <x v="0"/>
    <d v="2023-12-24T00:00:00"/>
    <s v="O5816"/>
    <d v="2025-01-05T00:00:00"/>
    <x v="0"/>
    <x v="3"/>
    <x v="4"/>
    <n v="1"/>
    <n v="125.73"/>
    <n v="125.73"/>
    <x v="2"/>
    <n v="32"/>
    <d v="2024-11-18T00:00:00"/>
    <n v="251"/>
    <x v="0"/>
    <n v="5"/>
    <d v="2025-02-04T00:00:00"/>
    <x v="1"/>
    <x v="4"/>
    <x v="1"/>
    <n v="330"/>
    <n v="1"/>
    <x v="2"/>
  </r>
  <r>
    <s v="C1516"/>
    <x v="1"/>
    <x v="1"/>
    <x v="0"/>
    <d v="2025-07-31T00:00:00"/>
    <s v="O5516"/>
    <d v="2025-01-05T00:00:00"/>
    <x v="1"/>
    <x v="3"/>
    <x v="1"/>
    <n v="1"/>
    <n v="669.37"/>
    <n v="669.37"/>
    <x v="0"/>
    <n v="34"/>
    <d v="2025-04-19T00:00:00"/>
    <n v="359"/>
    <x v="1"/>
    <n v="1"/>
    <d v="2025-03-30T00:00:00"/>
    <x v="2"/>
    <x v="4"/>
    <x v="1"/>
    <n v="-103"/>
    <n v="0"/>
    <x v="2"/>
  </r>
  <r>
    <s v="C1813"/>
    <x v="0"/>
    <x v="1"/>
    <x v="0"/>
    <d v="2023-10-17T00:00:00"/>
    <s v="O5813"/>
    <d v="2025-01-05T00:00:00"/>
    <x v="0"/>
    <x v="1"/>
    <x v="3"/>
    <n v="1"/>
    <n v="755.72"/>
    <n v="755.72"/>
    <x v="0"/>
    <n v="5"/>
    <d v="2024-08-27T00:00:00"/>
    <n v="182"/>
    <x v="0"/>
    <n v="2"/>
    <d v="2024-12-23T00:00:00"/>
    <x v="1"/>
    <x v="4"/>
    <x v="1"/>
    <n v="315"/>
    <n v="1"/>
    <x v="2"/>
  </r>
  <r>
    <s v="C2977"/>
    <x v="0"/>
    <x v="0"/>
    <x v="4"/>
    <d v="2024-11-07T00:00:00"/>
    <s v="O6977"/>
    <d v="2025-01-05T00:00:00"/>
    <x v="3"/>
    <x v="1"/>
    <x v="1"/>
    <n v="1"/>
    <n v="983.45"/>
    <n v="983.45"/>
    <x v="1"/>
    <n v="38"/>
    <d v="2024-11-28T00:00:00"/>
    <n v="63"/>
    <x v="1"/>
    <n v="4"/>
    <d v="2025-07-21T00:00:00"/>
    <x v="0"/>
    <x v="4"/>
    <x v="1"/>
    <n v="21"/>
    <n v="0"/>
    <x v="2"/>
  </r>
  <r>
    <s v="C5205"/>
    <x v="1"/>
    <x v="0"/>
    <x v="4"/>
    <d v="2025-07-03T00:00:00"/>
    <s v="O9205"/>
    <d v="2025-01-05T00:00:00"/>
    <x v="3"/>
    <x v="0"/>
    <x v="4"/>
    <n v="1"/>
    <n v="312.31"/>
    <n v="312.31"/>
    <x v="2"/>
    <n v="29"/>
    <d v="2025-06-02T00:00:00"/>
    <n v="450"/>
    <x v="0"/>
    <n v="5"/>
    <d v="2024-05-10T00:00:00"/>
    <x v="1"/>
    <x v="4"/>
    <x v="1"/>
    <n v="-31"/>
    <n v="1"/>
    <x v="2"/>
  </r>
  <r>
    <s v="C1276"/>
    <x v="0"/>
    <x v="2"/>
    <x v="0"/>
    <d v="2024-05-16T00:00:00"/>
    <s v="O5276"/>
    <d v="2025-02-05T00:00:00"/>
    <x v="4"/>
    <x v="3"/>
    <x v="3"/>
    <n v="1"/>
    <n v="1375.87"/>
    <n v="1375.87"/>
    <x v="0"/>
    <n v="40"/>
    <d v="2025-11-02T00:00:00"/>
    <n v="125"/>
    <x v="0"/>
    <n v="5"/>
    <d v="2025-03-02T00:00:00"/>
    <x v="0"/>
    <x v="0"/>
    <x v="2"/>
    <n v="535"/>
    <n v="1"/>
    <x v="2"/>
  </r>
  <r>
    <s v="C3744"/>
    <x v="0"/>
    <x v="0"/>
    <x v="3"/>
    <d v="2024-01-01T00:00:00"/>
    <s v="O7744"/>
    <d v="2025-02-05T00:00:00"/>
    <x v="1"/>
    <x v="1"/>
    <x v="4"/>
    <n v="3"/>
    <n v="226.14333333333332"/>
    <n v="678.43"/>
    <x v="2"/>
    <n v="15"/>
    <d v="2025-03-28T00:00:00"/>
    <n v="406"/>
    <x v="0"/>
    <n v="4"/>
    <d v="2025-07-05T00:00:00"/>
    <x v="0"/>
    <x v="0"/>
    <x v="2"/>
    <n v="452"/>
    <n v="1"/>
    <x v="2"/>
  </r>
  <r>
    <s v="C6180"/>
    <x v="0"/>
    <x v="1"/>
    <x v="3"/>
    <d v="2025-02-19T00:00:00"/>
    <s v="O10180"/>
    <d v="2025-02-05T00:00:00"/>
    <x v="3"/>
    <x v="4"/>
    <x v="2"/>
    <n v="3"/>
    <n v="325.7233333333333"/>
    <n v="977.17"/>
    <x v="0"/>
    <n v="11"/>
    <d v="2025-03-22T00:00:00"/>
    <n v="309"/>
    <x v="1"/>
    <n v="5"/>
    <d v="2024-12-13T00:00:00"/>
    <x v="0"/>
    <x v="0"/>
    <x v="2"/>
    <n v="31"/>
    <n v="0"/>
    <x v="2"/>
  </r>
  <r>
    <s v="C1337"/>
    <x v="2"/>
    <x v="1"/>
    <x v="0"/>
    <d v="2023-09-13T00:00:00"/>
    <s v="O5337"/>
    <d v="2025-02-05T00:00:00"/>
    <x v="4"/>
    <x v="0"/>
    <x v="4"/>
    <n v="1"/>
    <n v="549.47"/>
    <n v="549.47"/>
    <x v="1"/>
    <n v="42"/>
    <d v="2024-12-10T00:00:00"/>
    <n v="345"/>
    <x v="0"/>
    <n v="3"/>
    <d v="2025-04-08T00:00:00"/>
    <x v="1"/>
    <x v="0"/>
    <x v="2"/>
    <n v="454"/>
    <n v="1"/>
    <x v="2"/>
  </r>
  <r>
    <s v="C1392"/>
    <x v="0"/>
    <x v="1"/>
    <x v="3"/>
    <d v="2024-09-09T00:00:00"/>
    <s v="O5392"/>
    <d v="2025-02-05T00:00:00"/>
    <x v="3"/>
    <x v="0"/>
    <x v="0"/>
    <n v="2"/>
    <n v="366.495"/>
    <n v="732.99"/>
    <x v="0"/>
    <n v="41"/>
    <d v="2024-09-24T00:00:00"/>
    <n v="210"/>
    <x v="1"/>
    <n v="5"/>
    <d v="2025-02-28T00:00:00"/>
    <x v="0"/>
    <x v="0"/>
    <x v="2"/>
    <n v="15"/>
    <n v="0"/>
    <x v="2"/>
  </r>
  <r>
    <s v="C1441"/>
    <x v="1"/>
    <x v="0"/>
    <x v="2"/>
    <d v="2024-10-22T00:00:00"/>
    <s v="O5441"/>
    <d v="2025-02-05T00:00:00"/>
    <x v="4"/>
    <x v="0"/>
    <x v="3"/>
    <n v="3"/>
    <n v="375.3"/>
    <n v="1125.9000000000001"/>
    <x v="0"/>
    <n v="7"/>
    <d v="2025-06-21T00:00:00"/>
    <n v="175"/>
    <x v="0"/>
    <n v="4"/>
    <d v="2025-08-19T00:00:00"/>
    <x v="1"/>
    <x v="0"/>
    <x v="2"/>
    <n v="242"/>
    <n v="1"/>
    <x v="2"/>
  </r>
  <r>
    <s v="C1775"/>
    <x v="1"/>
    <x v="0"/>
    <x v="1"/>
    <d v="2024-03-04T00:00:00"/>
    <s v="O5775"/>
    <d v="2025-02-05T00:00:00"/>
    <x v="3"/>
    <x v="3"/>
    <x v="4"/>
    <n v="5"/>
    <n v="277.86599999999999"/>
    <n v="1389.33"/>
    <x v="0"/>
    <n v="8"/>
    <d v="2025-06-14T00:00:00"/>
    <n v="74"/>
    <x v="0"/>
    <n v="5"/>
    <d v="2025-07-24T00:00:00"/>
    <x v="0"/>
    <x v="0"/>
    <x v="2"/>
    <n v="467"/>
    <n v="1"/>
    <x v="2"/>
  </r>
  <r>
    <s v="C6397"/>
    <x v="1"/>
    <x v="0"/>
    <x v="4"/>
    <d v="2024-10-12T00:00:00"/>
    <s v="O10397"/>
    <d v="2025-02-05T00:00:00"/>
    <x v="0"/>
    <x v="0"/>
    <x v="3"/>
    <n v="2"/>
    <n v="678.27"/>
    <n v="1356.54"/>
    <x v="2"/>
    <n v="9"/>
    <d v="2024-11-11T00:00:00"/>
    <n v="377"/>
    <x v="0"/>
    <n v="3"/>
    <d v="2025-01-02T00:00:00"/>
    <x v="1"/>
    <x v="0"/>
    <x v="2"/>
    <n v="30"/>
    <n v="1"/>
    <x v="2"/>
  </r>
  <r>
    <s v="C4986"/>
    <x v="2"/>
    <x v="0"/>
    <x v="1"/>
    <d v="2023-11-16T00:00:00"/>
    <s v="O8986"/>
    <d v="2025-02-05T00:00:00"/>
    <x v="4"/>
    <x v="2"/>
    <x v="2"/>
    <n v="4"/>
    <n v="96.127499999999998"/>
    <n v="384.51"/>
    <x v="0"/>
    <n v="44"/>
    <d v="2025-05-17T00:00:00"/>
    <n v="209"/>
    <x v="0"/>
    <n v="1"/>
    <d v="2024-11-29T00:00:00"/>
    <x v="0"/>
    <x v="0"/>
    <x v="2"/>
    <n v="548"/>
    <n v="1"/>
    <x v="2"/>
  </r>
  <r>
    <s v="C2571"/>
    <x v="2"/>
    <x v="1"/>
    <x v="1"/>
    <d v="2025-03-19T00:00:00"/>
    <s v="O6571"/>
    <d v="2025-03-05T00:00:00"/>
    <x v="4"/>
    <x v="3"/>
    <x v="3"/>
    <n v="5"/>
    <n v="195.03"/>
    <n v="975.15"/>
    <x v="2"/>
    <n v="27"/>
    <d v="2024-08-09T00:00:00"/>
    <n v="443"/>
    <x v="0"/>
    <n v="5"/>
    <d v="2025-12-05T00:00:00"/>
    <x v="1"/>
    <x v="0"/>
    <x v="3"/>
    <n v="-222"/>
    <n v="1"/>
    <x v="2"/>
  </r>
  <r>
    <s v="C2939"/>
    <x v="0"/>
    <x v="0"/>
    <x v="4"/>
    <d v="2024-08-02T00:00:00"/>
    <s v="O6939"/>
    <d v="2025-03-05T00:00:00"/>
    <x v="1"/>
    <x v="4"/>
    <x v="2"/>
    <n v="3"/>
    <n v="413.16666666666669"/>
    <n v="1239.5"/>
    <x v="1"/>
    <n v="31"/>
    <d v="2025-08-02T00:00:00"/>
    <n v="303"/>
    <x v="1"/>
    <n v="3"/>
    <d v="2025-02-23T00:00:00"/>
    <x v="2"/>
    <x v="0"/>
    <x v="3"/>
    <n v="365"/>
    <n v="0"/>
    <x v="2"/>
  </r>
  <r>
    <s v="C2307"/>
    <x v="1"/>
    <x v="2"/>
    <x v="4"/>
    <d v="2024-11-02T00:00:00"/>
    <s v="O6307"/>
    <d v="2025-03-05T00:00:00"/>
    <x v="4"/>
    <x v="3"/>
    <x v="1"/>
    <n v="2"/>
    <n v="598.38499999999999"/>
    <n v="1196.77"/>
    <x v="2"/>
    <n v="29"/>
    <d v="2025-02-24T00:00:00"/>
    <n v="227"/>
    <x v="1"/>
    <n v="5"/>
    <d v="2025-08-18T00:00:00"/>
    <x v="1"/>
    <x v="0"/>
    <x v="3"/>
    <n v="114"/>
    <n v="0"/>
    <x v="2"/>
  </r>
  <r>
    <s v="C1540"/>
    <x v="0"/>
    <x v="1"/>
    <x v="1"/>
    <d v="2023-10-27T00:00:00"/>
    <s v="O5540"/>
    <d v="2025-03-05T00:00:00"/>
    <x v="0"/>
    <x v="4"/>
    <x v="2"/>
    <n v="4"/>
    <n v="199.655"/>
    <n v="798.62"/>
    <x v="0"/>
    <n v="7"/>
    <d v="2024-10-21T00:00:00"/>
    <n v="11"/>
    <x v="1"/>
    <n v="4"/>
    <d v="2024-11-22T00:00:00"/>
    <x v="1"/>
    <x v="0"/>
    <x v="3"/>
    <n v="360"/>
    <n v="0"/>
    <x v="2"/>
  </r>
  <r>
    <s v="C6941"/>
    <x v="2"/>
    <x v="1"/>
    <x v="1"/>
    <d v="2024-04-07T00:00:00"/>
    <s v="O10941"/>
    <d v="2025-03-05T00:00:00"/>
    <x v="4"/>
    <x v="0"/>
    <x v="0"/>
    <n v="4"/>
    <n v="233.9975"/>
    <n v="935.99"/>
    <x v="2"/>
    <n v="17"/>
    <d v="2025-03-30T00:00:00"/>
    <n v="158"/>
    <x v="0"/>
    <n v="5"/>
    <d v="2024-11-26T00:00:00"/>
    <x v="2"/>
    <x v="0"/>
    <x v="3"/>
    <n v="357"/>
    <n v="1"/>
    <x v="2"/>
  </r>
  <r>
    <s v="C4946"/>
    <x v="2"/>
    <x v="0"/>
    <x v="0"/>
    <d v="2024-08-10T00:00:00"/>
    <s v="O8946"/>
    <d v="2025-03-05T00:00:00"/>
    <x v="0"/>
    <x v="0"/>
    <x v="2"/>
    <n v="4"/>
    <n v="109.02"/>
    <n v="436.08"/>
    <x v="2"/>
    <n v="14"/>
    <d v="2024-12-29T00:00:00"/>
    <n v="453"/>
    <x v="1"/>
    <n v="1"/>
    <d v="2025-04-23T00:00:00"/>
    <x v="0"/>
    <x v="0"/>
    <x v="3"/>
    <n v="141"/>
    <n v="0"/>
    <x v="2"/>
  </r>
  <r>
    <s v="C4052"/>
    <x v="2"/>
    <x v="0"/>
    <x v="0"/>
    <d v="2024-04-25T00:00:00"/>
    <s v="O8052"/>
    <d v="2025-04-05T00:00:00"/>
    <x v="2"/>
    <x v="4"/>
    <x v="0"/>
    <n v="1"/>
    <n v="758.75"/>
    <n v="758.75"/>
    <x v="0"/>
    <n v="25"/>
    <d v="2025-07-21T00:00:00"/>
    <n v="67"/>
    <x v="0"/>
    <n v="1"/>
    <d v="2025-01-23T00:00:00"/>
    <x v="2"/>
    <x v="3"/>
    <x v="4"/>
    <n v="452"/>
    <n v="1"/>
    <x v="2"/>
  </r>
  <r>
    <s v="C6800"/>
    <x v="1"/>
    <x v="2"/>
    <x v="1"/>
    <d v="2024-08-14T00:00:00"/>
    <s v="O10800"/>
    <d v="2025-04-05T00:00:00"/>
    <x v="4"/>
    <x v="2"/>
    <x v="3"/>
    <n v="3"/>
    <n v="182.89333333333332"/>
    <n v="548.67999999999995"/>
    <x v="2"/>
    <n v="48"/>
    <d v="2025-03-26T00:00:00"/>
    <n v="260"/>
    <x v="0"/>
    <n v="5"/>
    <d v="2024-08-24T00:00:00"/>
    <x v="2"/>
    <x v="3"/>
    <x v="4"/>
    <n v="224"/>
    <n v="1"/>
    <x v="2"/>
  </r>
  <r>
    <s v="C2657"/>
    <x v="0"/>
    <x v="0"/>
    <x v="2"/>
    <d v="2025-09-01T00:00:00"/>
    <s v="O6657"/>
    <d v="2025-04-05T00:00:00"/>
    <x v="1"/>
    <x v="2"/>
    <x v="4"/>
    <n v="4"/>
    <n v="212.8"/>
    <n v="851.2"/>
    <x v="1"/>
    <n v="12"/>
    <d v="2025-06-30T00:00:00"/>
    <n v="350"/>
    <x v="0"/>
    <n v="3"/>
    <d v="2025-11-01T00:00:00"/>
    <x v="2"/>
    <x v="3"/>
    <x v="4"/>
    <n v="-63"/>
    <n v="1"/>
    <x v="2"/>
  </r>
  <r>
    <s v="C5713"/>
    <x v="2"/>
    <x v="2"/>
    <x v="3"/>
    <d v="2024-01-14T00:00:00"/>
    <s v="O9713"/>
    <d v="2025-04-05T00:00:00"/>
    <x v="3"/>
    <x v="2"/>
    <x v="0"/>
    <n v="2"/>
    <n v="519.85"/>
    <n v="1039.7"/>
    <x v="1"/>
    <n v="35"/>
    <d v="2024-11-29T00:00:00"/>
    <n v="262"/>
    <x v="1"/>
    <n v="2"/>
    <d v="2025-11-05T00:00:00"/>
    <x v="0"/>
    <x v="3"/>
    <x v="4"/>
    <n v="320"/>
    <n v="0"/>
    <x v="2"/>
  </r>
  <r>
    <s v="C3434"/>
    <x v="2"/>
    <x v="1"/>
    <x v="0"/>
    <d v="2025-06-15T00:00:00"/>
    <s v="O7434"/>
    <d v="2025-04-05T00:00:00"/>
    <x v="4"/>
    <x v="3"/>
    <x v="1"/>
    <n v="1"/>
    <n v="1168.05"/>
    <n v="1168.05"/>
    <x v="0"/>
    <n v="48"/>
    <d v="2025-05-13T00:00:00"/>
    <n v="153"/>
    <x v="1"/>
    <n v="3"/>
    <d v="2024-09-14T00:00:00"/>
    <x v="1"/>
    <x v="3"/>
    <x v="4"/>
    <n v="-33"/>
    <n v="0"/>
    <x v="2"/>
  </r>
  <r>
    <s v="C1023"/>
    <x v="0"/>
    <x v="2"/>
    <x v="2"/>
    <d v="2024-11-19T00:00:00"/>
    <s v="O5023"/>
    <d v="2025-04-05T00:00:00"/>
    <x v="2"/>
    <x v="2"/>
    <x v="0"/>
    <n v="1"/>
    <n v="572.1"/>
    <n v="572.1"/>
    <x v="0"/>
    <n v="43"/>
    <d v="2025-09-07T00:00:00"/>
    <n v="472"/>
    <x v="0"/>
    <n v="4"/>
    <d v="2025-01-22T00:00:00"/>
    <x v="0"/>
    <x v="3"/>
    <x v="4"/>
    <n v="292"/>
    <n v="1"/>
    <x v="2"/>
  </r>
  <r>
    <s v="C4671"/>
    <x v="0"/>
    <x v="1"/>
    <x v="4"/>
    <d v="2024-12-28T00:00:00"/>
    <s v="O8671"/>
    <d v="2025-04-05T00:00:00"/>
    <x v="0"/>
    <x v="3"/>
    <x v="4"/>
    <n v="2"/>
    <n v="536.17499999999995"/>
    <n v="1072.3499999999999"/>
    <x v="1"/>
    <n v="26"/>
    <d v="2025-09-07T00:00:00"/>
    <n v="107"/>
    <x v="1"/>
    <n v="2"/>
    <d v="2024-10-11T00:00:00"/>
    <x v="0"/>
    <x v="3"/>
    <x v="4"/>
    <n v="253"/>
    <n v="0"/>
    <x v="2"/>
  </r>
  <r>
    <s v="C1643"/>
    <x v="1"/>
    <x v="2"/>
    <x v="1"/>
    <d v="2023-11-23T00:00:00"/>
    <s v="O5643"/>
    <d v="2025-04-05T00:00:00"/>
    <x v="1"/>
    <x v="4"/>
    <x v="3"/>
    <n v="1"/>
    <n v="1083.8800000000001"/>
    <n v="1083.8800000000001"/>
    <x v="1"/>
    <n v="23"/>
    <d v="2025-02-25T00:00:00"/>
    <n v="60"/>
    <x v="0"/>
    <n v="3"/>
    <d v="2024-12-24T00:00:00"/>
    <x v="2"/>
    <x v="3"/>
    <x v="4"/>
    <n v="460"/>
    <n v="1"/>
    <x v="2"/>
  </r>
  <r>
    <s v="C5991"/>
    <x v="1"/>
    <x v="1"/>
    <x v="3"/>
    <d v="2024-08-12T00:00:00"/>
    <s v="O9991"/>
    <d v="2025-05-05T00:00:00"/>
    <x v="4"/>
    <x v="0"/>
    <x v="3"/>
    <n v="5"/>
    <n v="70.787999999999997"/>
    <n v="353.94"/>
    <x v="0"/>
    <n v="42"/>
    <d v="2025-02-14T00:00:00"/>
    <n v="112"/>
    <x v="1"/>
    <n v="1"/>
    <d v="2024-02-11T00:00:00"/>
    <x v="1"/>
    <x v="5"/>
    <x v="5"/>
    <n v="186"/>
    <n v="0"/>
    <x v="2"/>
  </r>
  <r>
    <s v="C6817"/>
    <x v="1"/>
    <x v="1"/>
    <x v="2"/>
    <d v="2024-11-03T00:00:00"/>
    <s v="O10817"/>
    <d v="2025-05-05T00:00:00"/>
    <x v="3"/>
    <x v="3"/>
    <x v="0"/>
    <n v="4"/>
    <n v="364.8175"/>
    <n v="1459.27"/>
    <x v="0"/>
    <n v="8"/>
    <d v="2024-08-27T00:00:00"/>
    <n v="344"/>
    <x v="1"/>
    <n v="4"/>
    <d v="2024-08-25T00:00:00"/>
    <x v="0"/>
    <x v="5"/>
    <x v="5"/>
    <n v="-68"/>
    <n v="0"/>
    <x v="2"/>
  </r>
  <r>
    <s v="C3781"/>
    <x v="2"/>
    <x v="0"/>
    <x v="1"/>
    <d v="2024-01-27T00:00:00"/>
    <s v="O7781"/>
    <d v="2025-05-05T00:00:00"/>
    <x v="1"/>
    <x v="1"/>
    <x v="2"/>
    <n v="3"/>
    <n v="166.65666666666667"/>
    <n v="499.97"/>
    <x v="0"/>
    <n v="22"/>
    <d v="2024-09-26T00:00:00"/>
    <n v="49"/>
    <x v="0"/>
    <n v="4"/>
    <d v="2025-07-22T00:00:00"/>
    <x v="1"/>
    <x v="5"/>
    <x v="5"/>
    <n v="243"/>
    <n v="1"/>
    <x v="2"/>
  </r>
  <r>
    <s v="C2337"/>
    <x v="2"/>
    <x v="0"/>
    <x v="0"/>
    <d v="2024-01-26T00:00:00"/>
    <s v="O6337"/>
    <d v="2025-05-05T00:00:00"/>
    <x v="3"/>
    <x v="1"/>
    <x v="2"/>
    <n v="5"/>
    <n v="225.58800000000002"/>
    <n v="1127.94"/>
    <x v="2"/>
    <n v="28"/>
    <d v="2025-07-24T00:00:00"/>
    <n v="462"/>
    <x v="0"/>
    <n v="1"/>
    <d v="2024-12-25T00:00:00"/>
    <x v="1"/>
    <x v="5"/>
    <x v="5"/>
    <n v="545"/>
    <n v="1"/>
    <x v="2"/>
  </r>
  <r>
    <s v="C2515"/>
    <x v="2"/>
    <x v="0"/>
    <x v="3"/>
    <d v="2024-08-30T00:00:00"/>
    <s v="O6515"/>
    <d v="2025-05-05T00:00:00"/>
    <x v="4"/>
    <x v="1"/>
    <x v="2"/>
    <n v="5"/>
    <n v="299.80200000000002"/>
    <n v="1499.01"/>
    <x v="1"/>
    <n v="18"/>
    <d v="2024-08-24T00:00:00"/>
    <n v="352"/>
    <x v="0"/>
    <n v="5"/>
    <d v="2025-04-14T00:00:00"/>
    <x v="1"/>
    <x v="5"/>
    <x v="5"/>
    <n v="-6"/>
    <n v="1"/>
    <x v="2"/>
  </r>
  <r>
    <s v="C1143"/>
    <x v="0"/>
    <x v="0"/>
    <x v="1"/>
    <d v="2024-06-02T00:00:00"/>
    <s v="O5143"/>
    <d v="2025-06-05T00:00:00"/>
    <x v="3"/>
    <x v="1"/>
    <x v="0"/>
    <n v="4"/>
    <n v="364.0625"/>
    <n v="1456.25"/>
    <x v="1"/>
    <n v="47"/>
    <d v="2025-03-07T00:00:00"/>
    <n v="29"/>
    <x v="1"/>
    <n v="2"/>
    <d v="2024-10-13T00:00:00"/>
    <x v="0"/>
    <x v="1"/>
    <x v="6"/>
    <n v="278"/>
    <n v="0"/>
    <x v="2"/>
  </r>
  <r>
    <s v="C3741"/>
    <x v="2"/>
    <x v="1"/>
    <x v="2"/>
    <d v="2023-09-09T00:00:00"/>
    <s v="O7741"/>
    <d v="2025-06-05T00:00:00"/>
    <x v="4"/>
    <x v="1"/>
    <x v="2"/>
    <n v="4"/>
    <n v="88.045000000000002"/>
    <n v="352.18"/>
    <x v="1"/>
    <n v="4"/>
    <d v="2025-04-28T00:00:00"/>
    <n v="479"/>
    <x v="1"/>
    <n v="2"/>
    <d v="2024-10-31T00:00:00"/>
    <x v="1"/>
    <x v="1"/>
    <x v="6"/>
    <n v="597"/>
    <n v="0"/>
    <x v="2"/>
  </r>
  <r>
    <s v="C1487"/>
    <x v="1"/>
    <x v="2"/>
    <x v="1"/>
    <d v="2023-08-09T00:00:00"/>
    <s v="O5487"/>
    <d v="2025-06-05T00:00:00"/>
    <x v="1"/>
    <x v="2"/>
    <x v="2"/>
    <n v="5"/>
    <n v="265.01799999999997"/>
    <n v="1325.09"/>
    <x v="2"/>
    <n v="18"/>
    <d v="2024-11-16T00:00:00"/>
    <n v="461"/>
    <x v="0"/>
    <n v="2"/>
    <d v="2024-11-27T00:00:00"/>
    <x v="0"/>
    <x v="1"/>
    <x v="6"/>
    <n v="465"/>
    <n v="1"/>
    <x v="2"/>
  </r>
  <r>
    <s v="C4796"/>
    <x v="1"/>
    <x v="0"/>
    <x v="3"/>
    <d v="2024-10-28T00:00:00"/>
    <s v="O8796"/>
    <d v="2025-06-05T00:00:00"/>
    <x v="2"/>
    <x v="2"/>
    <x v="3"/>
    <n v="2"/>
    <n v="166.05"/>
    <n v="332.1"/>
    <x v="0"/>
    <n v="26"/>
    <d v="2024-11-25T00:00:00"/>
    <n v="89"/>
    <x v="1"/>
    <n v="4"/>
    <d v="2024-10-23T00:00:00"/>
    <x v="2"/>
    <x v="1"/>
    <x v="6"/>
    <n v="28"/>
    <n v="0"/>
    <x v="2"/>
  </r>
  <r>
    <s v="C5192"/>
    <x v="0"/>
    <x v="2"/>
    <x v="0"/>
    <d v="2024-01-13T00:00:00"/>
    <s v="O9192"/>
    <d v="2025-06-05T00:00:00"/>
    <x v="4"/>
    <x v="3"/>
    <x v="0"/>
    <n v="3"/>
    <n v="334.75"/>
    <n v="1004.25"/>
    <x v="2"/>
    <n v="2"/>
    <d v="2025-05-01T00:00:00"/>
    <n v="45"/>
    <x v="0"/>
    <n v="1"/>
    <d v="2025-07-20T00:00:00"/>
    <x v="0"/>
    <x v="1"/>
    <x v="6"/>
    <n v="474"/>
    <n v="1"/>
    <x v="2"/>
  </r>
  <r>
    <s v="C2101"/>
    <x v="1"/>
    <x v="2"/>
    <x v="3"/>
    <d v="2024-08-31T00:00:00"/>
    <s v="O6101"/>
    <d v="2025-06-05T00:00:00"/>
    <x v="0"/>
    <x v="4"/>
    <x v="0"/>
    <n v="3"/>
    <n v="227.42666666666665"/>
    <n v="682.28"/>
    <x v="0"/>
    <n v="47"/>
    <d v="2025-09-07T00:00:00"/>
    <n v="221"/>
    <x v="1"/>
    <n v="4"/>
    <d v="2024-08-10T00:00:00"/>
    <x v="2"/>
    <x v="1"/>
    <x v="6"/>
    <n v="372"/>
    <n v="0"/>
    <x v="2"/>
  </r>
  <r>
    <s v="C5490"/>
    <x v="0"/>
    <x v="1"/>
    <x v="0"/>
    <d v="2025-04-29T00:00:00"/>
    <s v="O9490"/>
    <d v="2025-06-05T00:00:00"/>
    <x v="0"/>
    <x v="1"/>
    <x v="4"/>
    <n v="1"/>
    <n v="1071.75"/>
    <n v="1071.75"/>
    <x v="0"/>
    <n v="21"/>
    <d v="2025-11-08T00:00:00"/>
    <n v="321"/>
    <x v="1"/>
    <n v="3"/>
    <d v="2025-08-08T00:00:00"/>
    <x v="0"/>
    <x v="1"/>
    <x v="6"/>
    <n v="193"/>
    <n v="0"/>
    <x v="2"/>
  </r>
  <r>
    <s v="C1659"/>
    <x v="1"/>
    <x v="1"/>
    <x v="3"/>
    <d v="2023-10-20T00:00:00"/>
    <s v="O5659"/>
    <d v="2025-06-05T00:00:00"/>
    <x v="3"/>
    <x v="4"/>
    <x v="1"/>
    <n v="1"/>
    <n v="1163.5999999999999"/>
    <n v="1163.5999999999999"/>
    <x v="1"/>
    <n v="15"/>
    <d v="2025-05-04T00:00:00"/>
    <n v="195"/>
    <x v="0"/>
    <n v="4"/>
    <d v="2025-07-13T00:00:00"/>
    <x v="0"/>
    <x v="1"/>
    <x v="6"/>
    <n v="562"/>
    <n v="1"/>
    <x v="2"/>
  </r>
  <r>
    <s v="C1009"/>
    <x v="2"/>
    <x v="2"/>
    <x v="4"/>
    <d v="2023-08-25T00:00:00"/>
    <s v="O5009"/>
    <d v="2025-07-05T00:00:00"/>
    <x v="4"/>
    <x v="4"/>
    <x v="0"/>
    <n v="2"/>
    <n v="191.36500000000001"/>
    <n v="382.73"/>
    <x v="2"/>
    <n v="7"/>
    <d v="2024-03-12T00:00:00"/>
    <n v="355"/>
    <x v="0"/>
    <n v="5"/>
    <d v="2025-01-06T00:00:00"/>
    <x v="1"/>
    <x v="3"/>
    <x v="7"/>
    <n v="200"/>
    <n v="1"/>
    <x v="2"/>
  </r>
  <r>
    <s v="C6308"/>
    <x v="1"/>
    <x v="0"/>
    <x v="2"/>
    <d v="2024-01-02T00:00:00"/>
    <s v="O10308"/>
    <d v="2025-07-05T00:00:00"/>
    <x v="2"/>
    <x v="2"/>
    <x v="3"/>
    <n v="4"/>
    <n v="108.7375"/>
    <n v="434.95"/>
    <x v="0"/>
    <n v="20"/>
    <d v="2024-09-21T00:00:00"/>
    <n v="434"/>
    <x v="1"/>
    <n v="1"/>
    <d v="2025-10-06T00:00:00"/>
    <x v="2"/>
    <x v="3"/>
    <x v="7"/>
    <n v="263"/>
    <n v="0"/>
    <x v="2"/>
  </r>
  <r>
    <s v="C2928"/>
    <x v="1"/>
    <x v="1"/>
    <x v="1"/>
    <d v="2024-10-17T00:00:00"/>
    <s v="O6928"/>
    <d v="2025-07-05T00:00:00"/>
    <x v="2"/>
    <x v="3"/>
    <x v="0"/>
    <n v="4"/>
    <n v="115.94750000000001"/>
    <n v="463.79"/>
    <x v="1"/>
    <n v="29"/>
    <d v="2025-08-15T00:00:00"/>
    <n v="245"/>
    <x v="1"/>
    <n v="2"/>
    <d v="2025-01-15T00:00:00"/>
    <x v="1"/>
    <x v="3"/>
    <x v="7"/>
    <n v="302"/>
    <n v="0"/>
    <x v="2"/>
  </r>
  <r>
    <s v="C2501"/>
    <x v="2"/>
    <x v="0"/>
    <x v="2"/>
    <d v="2023-09-12T00:00:00"/>
    <s v="O6501"/>
    <d v="2025-07-05T00:00:00"/>
    <x v="1"/>
    <x v="4"/>
    <x v="4"/>
    <n v="1"/>
    <n v="132.38"/>
    <n v="132.38"/>
    <x v="0"/>
    <n v="20"/>
    <d v="2024-11-18T00:00:00"/>
    <n v="85"/>
    <x v="0"/>
    <n v="5"/>
    <d v="2024-12-23T00:00:00"/>
    <x v="0"/>
    <x v="3"/>
    <x v="7"/>
    <n v="433"/>
    <n v="1"/>
    <x v="2"/>
  </r>
  <r>
    <s v="C1144"/>
    <x v="1"/>
    <x v="0"/>
    <x v="3"/>
    <d v="2024-01-13T00:00:00"/>
    <s v="O5144"/>
    <d v="2025-07-05T00:00:00"/>
    <x v="0"/>
    <x v="0"/>
    <x v="2"/>
    <n v="2"/>
    <n v="482.125"/>
    <n v="964.25"/>
    <x v="2"/>
    <n v="35"/>
    <d v="2025-11-07T00:00:00"/>
    <n v="412"/>
    <x v="0"/>
    <n v="4"/>
    <d v="2025-09-04T00:00:00"/>
    <x v="0"/>
    <x v="3"/>
    <x v="7"/>
    <n v="664"/>
    <n v="1"/>
    <x v="2"/>
  </r>
  <r>
    <s v="C4852"/>
    <x v="0"/>
    <x v="0"/>
    <x v="2"/>
    <d v="2024-04-17T00:00:00"/>
    <s v="O8852"/>
    <d v="2025-08-05T00:00:00"/>
    <x v="0"/>
    <x v="3"/>
    <x v="4"/>
    <n v="2"/>
    <n v="107.61499999999999"/>
    <n v="215.23"/>
    <x v="2"/>
    <n v="48"/>
    <d v="2025-03-29T00:00:00"/>
    <n v="141"/>
    <x v="0"/>
    <n v="3"/>
    <d v="2024-01-12T00:00:00"/>
    <x v="2"/>
    <x v="6"/>
    <x v="0"/>
    <n v="346"/>
    <n v="1"/>
    <x v="2"/>
  </r>
  <r>
    <s v="C4960"/>
    <x v="0"/>
    <x v="1"/>
    <x v="3"/>
    <d v="2024-08-31T00:00:00"/>
    <s v="O8960"/>
    <d v="2025-08-05T00:00:00"/>
    <x v="3"/>
    <x v="4"/>
    <x v="1"/>
    <n v="1"/>
    <n v="906.73"/>
    <n v="906.73"/>
    <x v="2"/>
    <n v="38"/>
    <d v="2025-11-08T00:00:00"/>
    <n v="406"/>
    <x v="1"/>
    <n v="2"/>
    <d v="2025-07-23T00:00:00"/>
    <x v="2"/>
    <x v="6"/>
    <x v="0"/>
    <n v="434"/>
    <n v="0"/>
    <x v="2"/>
  </r>
  <r>
    <s v="C6719"/>
    <x v="1"/>
    <x v="2"/>
    <x v="1"/>
    <d v="2024-11-04T00:00:00"/>
    <s v="O10719"/>
    <d v="2025-08-05T00:00:00"/>
    <x v="3"/>
    <x v="2"/>
    <x v="4"/>
    <n v="3"/>
    <n v="186.01999999999998"/>
    <n v="558.05999999999995"/>
    <x v="1"/>
    <n v="12"/>
    <d v="2025-06-29T00:00:00"/>
    <n v="498"/>
    <x v="1"/>
    <n v="3"/>
    <d v="2025-07-15T00:00:00"/>
    <x v="1"/>
    <x v="6"/>
    <x v="0"/>
    <n v="237"/>
    <n v="0"/>
    <x v="2"/>
  </r>
  <r>
    <s v="C6070"/>
    <x v="0"/>
    <x v="0"/>
    <x v="1"/>
    <d v="2023-12-20T00:00:00"/>
    <s v="O10070"/>
    <d v="2025-08-05T00:00:00"/>
    <x v="1"/>
    <x v="1"/>
    <x v="3"/>
    <n v="3"/>
    <n v="85.79"/>
    <n v="257.37"/>
    <x v="1"/>
    <n v="24"/>
    <d v="2025-03-01T00:00:00"/>
    <n v="276"/>
    <x v="1"/>
    <n v="3"/>
    <d v="2025-02-16T00:00:00"/>
    <x v="1"/>
    <x v="6"/>
    <x v="0"/>
    <n v="437"/>
    <n v="0"/>
    <x v="2"/>
  </r>
  <r>
    <s v="C6997"/>
    <x v="1"/>
    <x v="0"/>
    <x v="4"/>
    <d v="2024-09-29T00:00:00"/>
    <s v="O10997"/>
    <d v="2025-08-05T00:00:00"/>
    <x v="0"/>
    <x v="1"/>
    <x v="2"/>
    <n v="5"/>
    <n v="67.128"/>
    <n v="335.64"/>
    <x v="1"/>
    <n v="28"/>
    <d v="2025-11-02T00:00:00"/>
    <n v="322"/>
    <x v="0"/>
    <n v="3"/>
    <d v="2025-07-07T00:00:00"/>
    <x v="2"/>
    <x v="6"/>
    <x v="0"/>
    <n v="399"/>
    <n v="1"/>
    <x v="2"/>
  </r>
  <r>
    <s v="C5139"/>
    <x v="1"/>
    <x v="1"/>
    <x v="0"/>
    <d v="2024-06-04T00:00:00"/>
    <s v="O9139"/>
    <d v="2025-08-05T00:00:00"/>
    <x v="0"/>
    <x v="1"/>
    <x v="2"/>
    <n v="3"/>
    <n v="384.03999999999996"/>
    <n v="1152.1199999999999"/>
    <x v="0"/>
    <n v="9"/>
    <d v="2025-11-08T00:00:00"/>
    <n v="55"/>
    <x v="1"/>
    <n v="5"/>
    <d v="2025-07-31T00:00:00"/>
    <x v="1"/>
    <x v="6"/>
    <x v="0"/>
    <n v="522"/>
    <n v="0"/>
    <x v="2"/>
  </r>
  <r>
    <s v="C2342"/>
    <x v="1"/>
    <x v="2"/>
    <x v="2"/>
    <d v="2023-09-09T00:00:00"/>
    <s v="O6342"/>
    <d v="2025-08-05T00:00:00"/>
    <x v="2"/>
    <x v="0"/>
    <x v="0"/>
    <n v="4"/>
    <n v="226.08"/>
    <n v="904.32"/>
    <x v="2"/>
    <n v="25"/>
    <d v="2024-10-27T00:00:00"/>
    <n v="21"/>
    <x v="1"/>
    <n v="3"/>
    <d v="2025-05-20T00:00:00"/>
    <x v="2"/>
    <x v="6"/>
    <x v="0"/>
    <n v="414"/>
    <n v="0"/>
    <x v="2"/>
  </r>
  <r>
    <s v="C5220"/>
    <x v="0"/>
    <x v="2"/>
    <x v="2"/>
    <d v="2023-12-15T00:00:00"/>
    <s v="O9220"/>
    <d v="2025-08-05T00:00:00"/>
    <x v="3"/>
    <x v="1"/>
    <x v="3"/>
    <n v="3"/>
    <n v="61.946666666666665"/>
    <n v="185.84"/>
    <x v="1"/>
    <n v="16"/>
    <d v="2024-11-12T00:00:00"/>
    <n v="104"/>
    <x v="1"/>
    <n v="4"/>
    <d v="2025-07-22T00:00:00"/>
    <x v="1"/>
    <x v="6"/>
    <x v="0"/>
    <n v="333"/>
    <n v="0"/>
    <x v="2"/>
  </r>
  <r>
    <s v="C5162"/>
    <x v="2"/>
    <x v="1"/>
    <x v="4"/>
    <d v="2024-07-19T00:00:00"/>
    <s v="O9162"/>
    <d v="2025-08-05T00:00:00"/>
    <x v="1"/>
    <x v="3"/>
    <x v="1"/>
    <n v="1"/>
    <n v="1240.76"/>
    <n v="1240.76"/>
    <x v="2"/>
    <n v="17"/>
    <d v="2024-10-12T00:00:00"/>
    <n v="293"/>
    <x v="1"/>
    <n v="5"/>
    <d v="2024-04-10T00:00:00"/>
    <x v="1"/>
    <x v="6"/>
    <x v="0"/>
    <n v="85"/>
    <n v="0"/>
    <x v="2"/>
  </r>
  <r>
    <s v="C5860"/>
    <x v="1"/>
    <x v="0"/>
    <x v="1"/>
    <d v="2025-07-24T00:00:00"/>
    <s v="O9860"/>
    <d v="2025-08-05T00:00:00"/>
    <x v="3"/>
    <x v="3"/>
    <x v="4"/>
    <n v="4"/>
    <n v="245.0025"/>
    <n v="980.01"/>
    <x v="2"/>
    <n v="11"/>
    <d v="2024-03-09T00:00:00"/>
    <n v="90"/>
    <x v="1"/>
    <n v="2"/>
    <d v="2025-07-21T00:00:00"/>
    <x v="0"/>
    <x v="6"/>
    <x v="0"/>
    <n v="-502"/>
    <n v="0"/>
    <x v="2"/>
  </r>
  <r>
    <s v="C4706"/>
    <x v="0"/>
    <x v="1"/>
    <x v="0"/>
    <d v="2023-10-10T00:00:00"/>
    <s v="O8706"/>
    <d v="2025-09-05T00:00:00"/>
    <x v="4"/>
    <x v="0"/>
    <x v="3"/>
    <n v="1"/>
    <n v="165.82"/>
    <n v="165.82"/>
    <x v="2"/>
    <n v="13"/>
    <d v="2025-08-06T00:00:00"/>
    <n v="436"/>
    <x v="1"/>
    <n v="5"/>
    <d v="2025-01-16T00:00:00"/>
    <x v="2"/>
    <x v="2"/>
    <x v="8"/>
    <n v="666"/>
    <n v="0"/>
    <x v="2"/>
  </r>
  <r>
    <s v="C1934"/>
    <x v="0"/>
    <x v="1"/>
    <x v="3"/>
    <d v="2025-08-02T00:00:00"/>
    <s v="O5934"/>
    <d v="2025-09-05T00:00:00"/>
    <x v="2"/>
    <x v="1"/>
    <x v="2"/>
    <n v="3"/>
    <n v="103.38666666666667"/>
    <n v="310.16000000000003"/>
    <x v="1"/>
    <n v="29"/>
    <d v="2025-02-05T00:00:00"/>
    <n v="237"/>
    <x v="0"/>
    <n v="3"/>
    <d v="2024-08-23T00:00:00"/>
    <x v="0"/>
    <x v="2"/>
    <x v="8"/>
    <n v="-178"/>
    <n v="1"/>
    <x v="2"/>
  </r>
  <r>
    <s v="C3005"/>
    <x v="2"/>
    <x v="1"/>
    <x v="3"/>
    <d v="2024-02-19T00:00:00"/>
    <s v="O7005"/>
    <d v="2025-09-05T00:00:00"/>
    <x v="2"/>
    <x v="1"/>
    <x v="0"/>
    <n v="5"/>
    <n v="193.44"/>
    <n v="967.2"/>
    <x v="2"/>
    <n v="37"/>
    <d v="2025-05-25T00:00:00"/>
    <n v="164"/>
    <x v="0"/>
    <n v="1"/>
    <d v="2024-10-25T00:00:00"/>
    <x v="2"/>
    <x v="2"/>
    <x v="8"/>
    <n v="461"/>
    <n v="1"/>
    <x v="2"/>
  </r>
  <r>
    <s v="C6464"/>
    <x v="1"/>
    <x v="2"/>
    <x v="2"/>
    <d v="2023-11-18T00:00:00"/>
    <s v="O10464"/>
    <d v="2025-09-05T00:00:00"/>
    <x v="3"/>
    <x v="2"/>
    <x v="4"/>
    <n v="3"/>
    <n v="376.6033333333333"/>
    <n v="1129.81"/>
    <x v="1"/>
    <n v="36"/>
    <d v="2024-11-30T00:00:00"/>
    <n v="485"/>
    <x v="0"/>
    <n v="2"/>
    <d v="2025-07-04T00:00:00"/>
    <x v="2"/>
    <x v="2"/>
    <x v="8"/>
    <n v="378"/>
    <n v="1"/>
    <x v="2"/>
  </r>
  <r>
    <s v="C5466"/>
    <x v="1"/>
    <x v="0"/>
    <x v="3"/>
    <d v="2024-01-13T00:00:00"/>
    <s v="O9466"/>
    <d v="2025-09-05T00:00:00"/>
    <x v="3"/>
    <x v="1"/>
    <x v="0"/>
    <n v="3"/>
    <n v="158.12666666666667"/>
    <n v="474.38"/>
    <x v="2"/>
    <n v="10"/>
    <d v="2024-10-16T00:00:00"/>
    <n v="109"/>
    <x v="1"/>
    <n v="4"/>
    <d v="2025-01-13T00:00:00"/>
    <x v="0"/>
    <x v="2"/>
    <x v="8"/>
    <n v="277"/>
    <n v="0"/>
    <x v="2"/>
  </r>
  <r>
    <s v="C1919"/>
    <x v="2"/>
    <x v="0"/>
    <x v="2"/>
    <d v="2023-09-29T00:00:00"/>
    <s v="O5919"/>
    <d v="2025-09-05T00:00:00"/>
    <x v="0"/>
    <x v="1"/>
    <x v="0"/>
    <n v="2"/>
    <n v="680.245"/>
    <n v="1360.49"/>
    <x v="0"/>
    <n v="49"/>
    <d v="2024-11-12T00:00:00"/>
    <n v="162"/>
    <x v="0"/>
    <n v="1"/>
    <d v="2025-03-21T00:00:00"/>
    <x v="0"/>
    <x v="2"/>
    <x v="8"/>
    <n v="410"/>
    <n v="1"/>
    <x v="2"/>
  </r>
  <r>
    <s v="C1908"/>
    <x v="2"/>
    <x v="1"/>
    <x v="2"/>
    <d v="2024-10-05T00:00:00"/>
    <s v="O5908"/>
    <d v="2025-09-05T00:00:00"/>
    <x v="0"/>
    <x v="4"/>
    <x v="2"/>
    <n v="3"/>
    <n v="392.50333333333333"/>
    <n v="1177.51"/>
    <x v="2"/>
    <n v="39"/>
    <d v="2024-10-31T00:00:00"/>
    <n v="470"/>
    <x v="1"/>
    <n v="2"/>
    <d v="2025-02-01T00:00:00"/>
    <x v="2"/>
    <x v="2"/>
    <x v="8"/>
    <n v="26"/>
    <n v="0"/>
    <x v="2"/>
  </r>
  <r>
    <s v="C4564"/>
    <x v="0"/>
    <x v="0"/>
    <x v="4"/>
    <d v="2023-09-19T00:00:00"/>
    <s v="O8564"/>
    <d v="2025-09-05T00:00:00"/>
    <x v="4"/>
    <x v="0"/>
    <x v="0"/>
    <n v="4"/>
    <n v="247.91499999999999"/>
    <n v="991.66"/>
    <x v="2"/>
    <n v="20"/>
    <d v="2025-02-20T00:00:00"/>
    <n v="319"/>
    <x v="0"/>
    <n v="3"/>
    <d v="2025-03-27T00:00:00"/>
    <x v="2"/>
    <x v="2"/>
    <x v="8"/>
    <n v="520"/>
    <n v="1"/>
    <x v="2"/>
  </r>
  <r>
    <s v="C3753"/>
    <x v="2"/>
    <x v="2"/>
    <x v="2"/>
    <d v="2025-01-29T00:00:00"/>
    <s v="O7753"/>
    <d v="2025-09-05T00:00:00"/>
    <x v="3"/>
    <x v="2"/>
    <x v="0"/>
    <n v="1"/>
    <n v="1458.48"/>
    <n v="1458.48"/>
    <x v="2"/>
    <n v="43"/>
    <d v="2025-04-29T00:00:00"/>
    <n v="206"/>
    <x v="0"/>
    <n v="4"/>
    <d v="2024-09-17T00:00:00"/>
    <x v="0"/>
    <x v="2"/>
    <x v="8"/>
    <n v="90"/>
    <n v="1"/>
    <x v="2"/>
  </r>
  <r>
    <s v="C3469"/>
    <x v="2"/>
    <x v="0"/>
    <x v="0"/>
    <d v="2025-08-15T00:00:00"/>
    <s v="O7469"/>
    <d v="2025-09-05T00:00:00"/>
    <x v="3"/>
    <x v="3"/>
    <x v="1"/>
    <n v="1"/>
    <n v="486.94"/>
    <n v="486.94"/>
    <x v="1"/>
    <n v="21"/>
    <d v="2025-03-17T00:00:00"/>
    <n v="127"/>
    <x v="0"/>
    <n v="5"/>
    <d v="2025-08-17T00:00:00"/>
    <x v="2"/>
    <x v="2"/>
    <x v="8"/>
    <n v="-151"/>
    <n v="1"/>
    <x v="2"/>
  </r>
  <r>
    <s v="C4464"/>
    <x v="2"/>
    <x v="2"/>
    <x v="3"/>
    <d v="2024-12-09T00:00:00"/>
    <s v="O8464"/>
    <d v="2025-09-05T00:00:00"/>
    <x v="3"/>
    <x v="2"/>
    <x v="2"/>
    <n v="3"/>
    <n v="206.55666666666664"/>
    <n v="619.66999999999996"/>
    <x v="0"/>
    <n v="35"/>
    <d v="2024-09-24T00:00:00"/>
    <n v="437"/>
    <x v="0"/>
    <n v="4"/>
    <d v="2025-05-03T00:00:00"/>
    <x v="1"/>
    <x v="2"/>
    <x v="8"/>
    <n v="-76"/>
    <n v="1"/>
    <x v="2"/>
  </r>
  <r>
    <s v="C4049"/>
    <x v="1"/>
    <x v="2"/>
    <x v="3"/>
    <d v="2024-03-31T00:00:00"/>
    <s v="O8049"/>
    <d v="2025-10-05T00:00:00"/>
    <x v="3"/>
    <x v="2"/>
    <x v="0"/>
    <n v="3"/>
    <n v="333.08666666666664"/>
    <n v="999.26"/>
    <x v="2"/>
    <n v="20"/>
    <d v="2025-01-15T00:00:00"/>
    <n v="210"/>
    <x v="1"/>
    <n v="4"/>
    <d v="2025-06-07T00:00:00"/>
    <x v="0"/>
    <x v="4"/>
    <x v="9"/>
    <n v="290"/>
    <n v="0"/>
    <x v="2"/>
  </r>
  <r>
    <s v="C1258"/>
    <x v="2"/>
    <x v="0"/>
    <x v="3"/>
    <d v="2023-08-09T00:00:00"/>
    <s v="O5258"/>
    <d v="2025-10-05T00:00:00"/>
    <x v="3"/>
    <x v="4"/>
    <x v="0"/>
    <n v="1"/>
    <n v="1224.69"/>
    <n v="1224.69"/>
    <x v="2"/>
    <n v="30"/>
    <d v="2025-07-08T00:00:00"/>
    <n v="476"/>
    <x v="0"/>
    <n v="1"/>
    <d v="2025-02-23T00:00:00"/>
    <x v="1"/>
    <x v="4"/>
    <x v="9"/>
    <n v="699"/>
    <n v="1"/>
    <x v="2"/>
  </r>
  <r>
    <s v="C1377"/>
    <x v="2"/>
    <x v="0"/>
    <x v="4"/>
    <d v="2025-05-27T00:00:00"/>
    <s v="O5377"/>
    <d v="2025-10-05T00:00:00"/>
    <x v="1"/>
    <x v="1"/>
    <x v="0"/>
    <n v="5"/>
    <n v="189.88399999999999"/>
    <n v="949.42"/>
    <x v="1"/>
    <n v="48"/>
    <d v="2025-06-04T00:00:00"/>
    <n v="18"/>
    <x v="1"/>
    <n v="1"/>
    <d v="2024-09-30T00:00:00"/>
    <x v="1"/>
    <x v="4"/>
    <x v="9"/>
    <n v="8"/>
    <n v="0"/>
    <x v="2"/>
  </r>
  <r>
    <s v="C2838"/>
    <x v="2"/>
    <x v="1"/>
    <x v="4"/>
    <d v="2024-07-30T00:00:00"/>
    <s v="O6838"/>
    <d v="2025-11-05T00:00:00"/>
    <x v="0"/>
    <x v="3"/>
    <x v="0"/>
    <n v="5"/>
    <n v="121.524"/>
    <n v="607.62"/>
    <x v="0"/>
    <n v="37"/>
    <d v="2024-01-09T00:00:00"/>
    <n v="285"/>
    <x v="0"/>
    <n v="4"/>
    <d v="2024-12-30T00:00:00"/>
    <x v="2"/>
    <x v="0"/>
    <x v="10"/>
    <n v="-203"/>
    <n v="1"/>
    <x v="2"/>
  </r>
  <r>
    <s v="C3351"/>
    <x v="2"/>
    <x v="0"/>
    <x v="0"/>
    <d v="2025-08-17T00:00:00"/>
    <s v="O7351"/>
    <d v="2025-11-05T00:00:00"/>
    <x v="2"/>
    <x v="3"/>
    <x v="1"/>
    <n v="5"/>
    <n v="177.68"/>
    <n v="888.4"/>
    <x v="2"/>
    <n v="11"/>
    <d v="2024-10-13T00:00:00"/>
    <n v="305"/>
    <x v="0"/>
    <n v="3"/>
    <d v="2025-03-24T00:00:00"/>
    <x v="0"/>
    <x v="0"/>
    <x v="10"/>
    <n v="-308"/>
    <n v="1"/>
    <x v="2"/>
  </r>
  <r>
    <s v="C1442"/>
    <x v="2"/>
    <x v="1"/>
    <x v="2"/>
    <d v="2024-11-09T00:00:00"/>
    <s v="O5442"/>
    <d v="2025-11-05T00:00:00"/>
    <x v="0"/>
    <x v="3"/>
    <x v="4"/>
    <n v="2"/>
    <n v="555.29999999999995"/>
    <n v="1110.5999999999999"/>
    <x v="0"/>
    <n v="32"/>
    <d v="2025-06-30T00:00:00"/>
    <n v="438"/>
    <x v="1"/>
    <n v="3"/>
    <d v="2025-01-28T00:00:00"/>
    <x v="1"/>
    <x v="0"/>
    <x v="10"/>
    <n v="233"/>
    <n v="0"/>
    <x v="2"/>
  </r>
  <r>
    <s v="C5758"/>
    <x v="1"/>
    <x v="2"/>
    <x v="2"/>
    <d v="2025-06-17T00:00:00"/>
    <s v="O9758"/>
    <d v="2025-11-05T00:00:00"/>
    <x v="3"/>
    <x v="3"/>
    <x v="3"/>
    <n v="5"/>
    <n v="159.928"/>
    <n v="799.64"/>
    <x v="0"/>
    <n v="45"/>
    <d v="2024-05-10T00:00:00"/>
    <n v="162"/>
    <x v="1"/>
    <n v="4"/>
    <d v="2025-04-13T00:00:00"/>
    <x v="2"/>
    <x v="0"/>
    <x v="10"/>
    <n v="-403"/>
    <n v="0"/>
    <x v="2"/>
  </r>
  <r>
    <s v="C3937"/>
    <x v="1"/>
    <x v="2"/>
    <x v="0"/>
    <d v="2024-12-04T00:00:00"/>
    <s v="O7937"/>
    <d v="2025-11-05T00:00:00"/>
    <x v="4"/>
    <x v="0"/>
    <x v="1"/>
    <n v="5"/>
    <n v="143.48399999999998"/>
    <n v="717.42"/>
    <x v="0"/>
    <n v="10"/>
    <d v="2025-03-06T00:00:00"/>
    <n v="139"/>
    <x v="0"/>
    <n v="4"/>
    <d v="2025-06-29T00:00:00"/>
    <x v="1"/>
    <x v="0"/>
    <x v="10"/>
    <n v="92"/>
    <n v="1"/>
    <x v="2"/>
  </r>
  <r>
    <s v="C2736"/>
    <x v="1"/>
    <x v="0"/>
    <x v="2"/>
    <d v="2024-09-22T00:00:00"/>
    <s v="O6736"/>
    <d v="2025-11-05T00:00:00"/>
    <x v="3"/>
    <x v="1"/>
    <x v="1"/>
    <n v="1"/>
    <n v="1157.24"/>
    <n v="1157.24"/>
    <x v="1"/>
    <n v="14"/>
    <d v="2025-08-21T00:00:00"/>
    <n v="152"/>
    <x v="1"/>
    <n v="2"/>
    <d v="2025-01-26T00:00:00"/>
    <x v="2"/>
    <x v="0"/>
    <x v="10"/>
    <n v="333"/>
    <n v="0"/>
    <x v="2"/>
  </r>
  <r>
    <s v="C5336"/>
    <x v="0"/>
    <x v="0"/>
    <x v="0"/>
    <d v="2025-05-16T00:00:00"/>
    <s v="O9336"/>
    <d v="2025-11-05T00:00:00"/>
    <x v="1"/>
    <x v="0"/>
    <x v="4"/>
    <n v="1"/>
    <n v="764.52"/>
    <n v="764.52"/>
    <x v="1"/>
    <n v="27"/>
    <d v="2024-02-11T00:00:00"/>
    <n v="157"/>
    <x v="1"/>
    <n v="2"/>
    <d v="2025-01-18T00:00:00"/>
    <x v="1"/>
    <x v="0"/>
    <x v="10"/>
    <n v="-460"/>
    <n v="0"/>
    <x v="2"/>
  </r>
  <r>
    <s v="C2904"/>
    <x v="1"/>
    <x v="2"/>
    <x v="2"/>
    <d v="2025-07-18T00:00:00"/>
    <s v="O6904"/>
    <d v="2025-11-05T00:00:00"/>
    <x v="1"/>
    <x v="4"/>
    <x v="2"/>
    <n v="2"/>
    <n v="296.67"/>
    <n v="593.34"/>
    <x v="2"/>
    <n v="45"/>
    <d v="2024-07-11T00:00:00"/>
    <n v="409"/>
    <x v="1"/>
    <n v="1"/>
    <d v="2025-02-05T00:00:00"/>
    <x v="0"/>
    <x v="0"/>
    <x v="10"/>
    <n v="-372"/>
    <n v="0"/>
    <x v="2"/>
  </r>
  <r>
    <s v="C1206"/>
    <x v="1"/>
    <x v="2"/>
    <x v="4"/>
    <d v="2025-05-30T00:00:00"/>
    <s v="O5206"/>
    <d v="2025-11-05T00:00:00"/>
    <x v="0"/>
    <x v="4"/>
    <x v="4"/>
    <n v="3"/>
    <n v="291.54000000000002"/>
    <n v="874.62"/>
    <x v="0"/>
    <n v="1"/>
    <d v="2025-09-07T00:00:00"/>
    <n v="383"/>
    <x v="0"/>
    <n v="2"/>
    <d v="2024-10-18T00:00:00"/>
    <x v="0"/>
    <x v="0"/>
    <x v="10"/>
    <n v="100"/>
    <n v="1"/>
    <x v="2"/>
  </r>
  <r>
    <s v="C6454"/>
    <x v="1"/>
    <x v="2"/>
    <x v="0"/>
    <d v="2025-08-15T00:00:00"/>
    <s v="O10454"/>
    <d v="2025-11-05T00:00:00"/>
    <x v="3"/>
    <x v="3"/>
    <x v="0"/>
    <n v="2"/>
    <n v="580.1"/>
    <n v="1160.2"/>
    <x v="1"/>
    <n v="21"/>
    <d v="2025-11-02T00:00:00"/>
    <n v="181"/>
    <x v="0"/>
    <n v="4"/>
    <d v="2025-03-25T00:00:00"/>
    <x v="2"/>
    <x v="0"/>
    <x v="10"/>
    <n v="79"/>
    <n v="1"/>
    <x v="2"/>
  </r>
  <r>
    <s v="C3183"/>
    <x v="0"/>
    <x v="2"/>
    <x v="4"/>
    <d v="2024-07-16T00:00:00"/>
    <s v="O7183"/>
    <d v="2025-12-05T00:00:00"/>
    <x v="1"/>
    <x v="4"/>
    <x v="3"/>
    <n v="3"/>
    <n v="301.59666666666664"/>
    <n v="904.79"/>
    <x v="0"/>
    <n v="25"/>
    <d v="2024-07-09T00:00:00"/>
    <n v="355"/>
    <x v="0"/>
    <n v="5"/>
    <d v="2025-06-15T00:00:00"/>
    <x v="0"/>
    <x v="2"/>
    <x v="11"/>
    <n v="-7"/>
    <n v="1"/>
    <x v="2"/>
  </r>
  <r>
    <s v="C6761"/>
    <x v="1"/>
    <x v="1"/>
    <x v="0"/>
    <d v="2024-06-27T00:00:00"/>
    <s v="O10761"/>
    <d v="2025-12-05T00:00:00"/>
    <x v="2"/>
    <x v="2"/>
    <x v="2"/>
    <n v="2"/>
    <n v="418.20499999999998"/>
    <n v="836.41"/>
    <x v="2"/>
    <n v="44"/>
    <d v="2024-09-23T00:00:00"/>
    <n v="267"/>
    <x v="0"/>
    <n v="4"/>
    <d v="2025-04-14T00:00:00"/>
    <x v="0"/>
    <x v="2"/>
    <x v="11"/>
    <n v="88"/>
    <n v="1"/>
    <x v="2"/>
  </r>
  <r>
    <s v="C6867"/>
    <x v="0"/>
    <x v="1"/>
    <x v="0"/>
    <d v="2024-06-26T00:00:00"/>
    <s v="O10867"/>
    <d v="2025-05-13T00:00:00"/>
    <x v="1"/>
    <x v="0"/>
    <x v="4"/>
    <n v="3"/>
    <n v="326.91666666666669"/>
    <n v="980.75"/>
    <x v="2"/>
    <n v="31"/>
    <d v="2025-05-03T00:00:00"/>
    <n v="186"/>
    <x v="0"/>
    <n v="4"/>
    <d v="2025-03-25T00:00:00"/>
    <x v="1"/>
    <x v="6"/>
    <x v="5"/>
    <n v="311"/>
    <n v="1"/>
    <x v="2"/>
  </r>
  <r>
    <s v="C5841"/>
    <x v="2"/>
    <x v="2"/>
    <x v="2"/>
    <d v="2025-01-21T00:00:00"/>
    <s v="O9841"/>
    <d v="2025-05-13T00:00:00"/>
    <x v="2"/>
    <x v="2"/>
    <x v="3"/>
    <n v="5"/>
    <n v="207.85999999999999"/>
    <n v="1039.3"/>
    <x v="2"/>
    <n v="9"/>
    <d v="2025-02-25T00:00:00"/>
    <n v="466"/>
    <x v="1"/>
    <n v="1"/>
    <d v="2025-04-24T00:00:00"/>
    <x v="1"/>
    <x v="6"/>
    <x v="5"/>
    <n v="35"/>
    <n v="0"/>
    <x v="2"/>
  </r>
  <r>
    <s v="C6328"/>
    <x v="0"/>
    <x v="0"/>
    <x v="4"/>
    <d v="2025-05-29T00:00:00"/>
    <s v="O10328"/>
    <d v="2025-05-13T00:00:00"/>
    <x v="4"/>
    <x v="3"/>
    <x v="0"/>
    <n v="4"/>
    <n v="103.0575"/>
    <n v="412.23"/>
    <x v="1"/>
    <n v="40"/>
    <d v="2025-08-01T00:00:00"/>
    <n v="222"/>
    <x v="0"/>
    <n v="5"/>
    <d v="2024-10-17T00:00:00"/>
    <x v="0"/>
    <x v="6"/>
    <x v="5"/>
    <n v="64"/>
    <n v="1"/>
    <x v="2"/>
  </r>
  <r>
    <s v="C5871"/>
    <x v="0"/>
    <x v="1"/>
    <x v="4"/>
    <d v="2023-11-11T00:00:00"/>
    <s v="O9871"/>
    <d v="2025-05-13T00:00:00"/>
    <x v="4"/>
    <x v="1"/>
    <x v="0"/>
    <n v="3"/>
    <n v="440.44333333333333"/>
    <n v="1321.33"/>
    <x v="1"/>
    <n v="14"/>
    <d v="2025-10-05T00:00:00"/>
    <n v="251"/>
    <x v="0"/>
    <n v="5"/>
    <d v="2024-08-26T00:00:00"/>
    <x v="2"/>
    <x v="6"/>
    <x v="5"/>
    <n v="694"/>
    <n v="1"/>
    <x v="2"/>
  </r>
  <r>
    <s v="C5473"/>
    <x v="2"/>
    <x v="1"/>
    <x v="3"/>
    <d v="2024-03-04T00:00:00"/>
    <s v="O9473"/>
    <d v="2025-05-13T00:00:00"/>
    <x v="2"/>
    <x v="3"/>
    <x v="4"/>
    <n v="2"/>
    <n v="105.535"/>
    <n v="211.07"/>
    <x v="0"/>
    <n v="24"/>
    <d v="2025-06-26T00:00:00"/>
    <n v="56"/>
    <x v="0"/>
    <n v="5"/>
    <d v="2025-05-19T00:00:00"/>
    <x v="0"/>
    <x v="6"/>
    <x v="5"/>
    <n v="479"/>
    <n v="1"/>
    <x v="2"/>
  </r>
  <r>
    <s v="C6402"/>
    <x v="0"/>
    <x v="2"/>
    <x v="2"/>
    <d v="2024-09-28T00:00:00"/>
    <s v="O10402"/>
    <d v="2025-05-14T00:00:00"/>
    <x v="4"/>
    <x v="3"/>
    <x v="4"/>
    <n v="2"/>
    <n v="458.48500000000001"/>
    <n v="916.97"/>
    <x v="2"/>
    <n v="13"/>
    <d v="2025-02-05T00:00:00"/>
    <n v="8"/>
    <x v="1"/>
    <n v="4"/>
    <d v="2024-11-10T00:00:00"/>
    <x v="2"/>
    <x v="0"/>
    <x v="5"/>
    <n v="130"/>
    <n v="0"/>
    <x v="2"/>
  </r>
  <r>
    <s v="C3819"/>
    <x v="0"/>
    <x v="0"/>
    <x v="3"/>
    <d v="2023-09-22T00:00:00"/>
    <s v="O7819"/>
    <d v="2025-05-14T00:00:00"/>
    <x v="1"/>
    <x v="0"/>
    <x v="2"/>
    <n v="1"/>
    <n v="1240.51"/>
    <n v="1240.51"/>
    <x v="1"/>
    <n v="17"/>
    <d v="2025-11-05T00:00:00"/>
    <n v="1"/>
    <x v="1"/>
    <n v="4"/>
    <d v="2024-02-10T00:00:00"/>
    <x v="2"/>
    <x v="0"/>
    <x v="5"/>
    <n v="775"/>
    <n v="0"/>
    <x v="2"/>
  </r>
  <r>
    <s v="C6579"/>
    <x v="1"/>
    <x v="2"/>
    <x v="4"/>
    <d v="2024-08-08T00:00:00"/>
    <s v="O10579"/>
    <d v="2025-05-14T00:00:00"/>
    <x v="2"/>
    <x v="1"/>
    <x v="3"/>
    <n v="4"/>
    <n v="356.15"/>
    <n v="1424.6"/>
    <x v="1"/>
    <n v="11"/>
    <d v="2025-02-23T00:00:00"/>
    <n v="14"/>
    <x v="1"/>
    <n v="1"/>
    <d v="2024-08-31T00:00:00"/>
    <x v="0"/>
    <x v="0"/>
    <x v="5"/>
    <n v="199"/>
    <n v="0"/>
    <x v="2"/>
  </r>
  <r>
    <s v="C4353"/>
    <x v="0"/>
    <x v="2"/>
    <x v="4"/>
    <d v="2025-09-02T00:00:00"/>
    <s v="O8353"/>
    <d v="2025-05-14T00:00:00"/>
    <x v="4"/>
    <x v="0"/>
    <x v="0"/>
    <n v="5"/>
    <n v="272.19799999999998"/>
    <n v="1360.99"/>
    <x v="1"/>
    <n v="17"/>
    <d v="2024-12-12T00:00:00"/>
    <n v="161"/>
    <x v="1"/>
    <n v="4"/>
    <d v="2025-10-05T00:00:00"/>
    <x v="1"/>
    <x v="0"/>
    <x v="5"/>
    <n v="-264"/>
    <n v="0"/>
    <x v="2"/>
  </r>
  <r>
    <s v="C1216"/>
    <x v="0"/>
    <x v="1"/>
    <x v="3"/>
    <d v="2023-11-18T00:00:00"/>
    <s v="O5216"/>
    <d v="2025-05-14T00:00:00"/>
    <x v="3"/>
    <x v="4"/>
    <x v="4"/>
    <n v="4"/>
    <n v="103.5475"/>
    <n v="414.19"/>
    <x v="0"/>
    <n v="31"/>
    <d v="2025-06-28T00:00:00"/>
    <n v="278"/>
    <x v="0"/>
    <n v="5"/>
    <d v="2025-04-21T00:00:00"/>
    <x v="0"/>
    <x v="0"/>
    <x v="5"/>
    <n v="588"/>
    <n v="1"/>
    <x v="2"/>
  </r>
  <r>
    <s v="C2123"/>
    <x v="0"/>
    <x v="0"/>
    <x v="1"/>
    <d v="2025-06-15T00:00:00"/>
    <s v="O6123"/>
    <d v="2025-05-14T00:00:00"/>
    <x v="1"/>
    <x v="0"/>
    <x v="2"/>
    <n v="5"/>
    <n v="86.634"/>
    <n v="433.17"/>
    <x v="2"/>
    <n v="19"/>
    <d v="2025-05-24T00:00:00"/>
    <n v="411"/>
    <x v="1"/>
    <n v="3"/>
    <d v="2025-04-19T00:00:00"/>
    <x v="2"/>
    <x v="0"/>
    <x v="5"/>
    <n v="-22"/>
    <n v="0"/>
    <x v="2"/>
  </r>
  <r>
    <s v="C1738"/>
    <x v="2"/>
    <x v="2"/>
    <x v="3"/>
    <d v="2025-09-06T00:00:00"/>
    <s v="O5738"/>
    <d v="2025-05-14T00:00:00"/>
    <x v="3"/>
    <x v="2"/>
    <x v="0"/>
    <n v="5"/>
    <n v="175.45400000000001"/>
    <n v="877.27"/>
    <x v="1"/>
    <n v="4"/>
    <d v="2024-08-10T00:00:00"/>
    <n v="286"/>
    <x v="1"/>
    <n v="4"/>
    <d v="2024-09-27T00:00:00"/>
    <x v="1"/>
    <x v="0"/>
    <x v="5"/>
    <n v="-392"/>
    <n v="0"/>
    <x v="2"/>
  </r>
  <r>
    <s v="C6974"/>
    <x v="0"/>
    <x v="1"/>
    <x v="1"/>
    <d v="2023-08-24T00:00:00"/>
    <s v="O10974"/>
    <d v="2025-05-14T00:00:00"/>
    <x v="4"/>
    <x v="4"/>
    <x v="2"/>
    <n v="3"/>
    <n v="55.326666666666661"/>
    <n v="165.98"/>
    <x v="1"/>
    <n v="15"/>
    <d v="2025-05-15T00:00:00"/>
    <n v="478"/>
    <x v="1"/>
    <n v="4"/>
    <d v="2025-05-02T00:00:00"/>
    <x v="0"/>
    <x v="0"/>
    <x v="5"/>
    <n v="630"/>
    <n v="0"/>
    <x v="2"/>
  </r>
  <r>
    <s v="C2148"/>
    <x v="1"/>
    <x v="1"/>
    <x v="2"/>
    <d v="2023-04-12T00:00:00"/>
    <s v="O6148"/>
    <d v="2025-05-14T00:00:00"/>
    <x v="1"/>
    <x v="2"/>
    <x v="0"/>
    <n v="4"/>
    <n v="268.36500000000001"/>
    <n v="1073.46"/>
    <x v="0"/>
    <n v="25"/>
    <d v="2025-02-05T00:00:00"/>
    <n v="294"/>
    <x v="0"/>
    <n v="5"/>
    <d v="2025-04-05T00:00:00"/>
    <x v="1"/>
    <x v="0"/>
    <x v="5"/>
    <n v="665"/>
    <n v="1"/>
    <x v="2"/>
  </r>
  <r>
    <s v="C4196"/>
    <x v="2"/>
    <x v="0"/>
    <x v="0"/>
    <d v="2024-08-31T00:00:00"/>
    <s v="O8196"/>
    <d v="2025-05-14T00:00:00"/>
    <x v="2"/>
    <x v="3"/>
    <x v="4"/>
    <n v="2"/>
    <n v="660.73"/>
    <n v="1321.46"/>
    <x v="2"/>
    <n v="33"/>
    <d v="2025-07-31T00:00:00"/>
    <n v="94"/>
    <x v="0"/>
    <n v="4"/>
    <d v="2025-03-28T00:00:00"/>
    <x v="2"/>
    <x v="0"/>
    <x v="5"/>
    <n v="334"/>
    <n v="1"/>
    <x v="2"/>
  </r>
  <r>
    <s v="C6677"/>
    <x v="2"/>
    <x v="1"/>
    <x v="0"/>
    <d v="2024-11-06T00:00:00"/>
    <s v="O10677"/>
    <d v="2025-05-14T00:00:00"/>
    <x v="0"/>
    <x v="2"/>
    <x v="1"/>
    <n v="2"/>
    <n v="144.58500000000001"/>
    <n v="289.17"/>
    <x v="0"/>
    <n v="11"/>
    <d v="2025-04-29T00:00:00"/>
    <n v="18"/>
    <x v="0"/>
    <n v="1"/>
    <d v="2025-01-27T00:00:00"/>
    <x v="0"/>
    <x v="0"/>
    <x v="5"/>
    <n v="174"/>
    <n v="1"/>
    <x v="2"/>
  </r>
  <r>
    <s v="C6661"/>
    <x v="2"/>
    <x v="0"/>
    <x v="2"/>
    <d v="2024-12-30T00:00:00"/>
    <s v="O10661"/>
    <d v="2025-05-14T00:00:00"/>
    <x v="1"/>
    <x v="2"/>
    <x v="3"/>
    <n v="2"/>
    <n v="258.89"/>
    <n v="517.78"/>
    <x v="1"/>
    <n v="49"/>
    <d v="2025-07-21T00:00:00"/>
    <n v="321"/>
    <x v="1"/>
    <n v="4"/>
    <d v="2024-11-13T00:00:00"/>
    <x v="0"/>
    <x v="0"/>
    <x v="5"/>
    <n v="203"/>
    <n v="0"/>
    <x v="2"/>
  </r>
  <r>
    <s v="C1796"/>
    <x v="0"/>
    <x v="0"/>
    <x v="4"/>
    <d v="2024-08-16T00:00:00"/>
    <s v="O5796"/>
    <d v="2025-05-14T00:00:00"/>
    <x v="0"/>
    <x v="2"/>
    <x v="2"/>
    <n v="5"/>
    <n v="251.98600000000002"/>
    <n v="1259.93"/>
    <x v="1"/>
    <n v="43"/>
    <d v="2025-01-31T00:00:00"/>
    <n v="437"/>
    <x v="1"/>
    <n v="5"/>
    <d v="2025-05-17T00:00:00"/>
    <x v="2"/>
    <x v="0"/>
    <x v="5"/>
    <n v="168"/>
    <n v="0"/>
    <x v="2"/>
  </r>
  <r>
    <s v="C2309"/>
    <x v="2"/>
    <x v="0"/>
    <x v="2"/>
    <d v="2025-07-06T00:00:00"/>
    <s v="O6309"/>
    <d v="2025-05-15T00:00:00"/>
    <x v="2"/>
    <x v="4"/>
    <x v="2"/>
    <n v="3"/>
    <n v="205.46"/>
    <n v="616.38"/>
    <x v="2"/>
    <n v="12"/>
    <d v="2025-06-23T00:00:00"/>
    <n v="93"/>
    <x v="0"/>
    <n v="5"/>
    <d v="2025-07-19T00:00:00"/>
    <x v="1"/>
    <x v="1"/>
    <x v="5"/>
    <n v="-13"/>
    <n v="1"/>
    <x v="2"/>
  </r>
  <r>
    <s v="C5121"/>
    <x v="1"/>
    <x v="2"/>
    <x v="1"/>
    <d v="2025-02-02T00:00:00"/>
    <s v="O9121"/>
    <d v="2025-05-15T00:00:00"/>
    <x v="0"/>
    <x v="2"/>
    <x v="2"/>
    <n v="2"/>
    <n v="90.74"/>
    <n v="181.48"/>
    <x v="1"/>
    <n v="18"/>
    <d v="2025-02-23T00:00:00"/>
    <n v="446"/>
    <x v="0"/>
    <n v="4"/>
    <d v="2024-10-09T00:00:00"/>
    <x v="0"/>
    <x v="1"/>
    <x v="5"/>
    <n v="21"/>
    <n v="1"/>
    <x v="2"/>
  </r>
  <r>
    <s v="C1138"/>
    <x v="0"/>
    <x v="1"/>
    <x v="1"/>
    <d v="2024-09-28T00:00:00"/>
    <s v="O5138"/>
    <d v="2025-05-15T00:00:00"/>
    <x v="3"/>
    <x v="0"/>
    <x v="0"/>
    <n v="2"/>
    <n v="654.31500000000005"/>
    <n v="1308.6300000000001"/>
    <x v="1"/>
    <n v="37"/>
    <d v="2025-06-01T00:00:00"/>
    <n v="471"/>
    <x v="1"/>
    <n v="1"/>
    <d v="2025-08-13T00:00:00"/>
    <x v="2"/>
    <x v="1"/>
    <x v="5"/>
    <n v="246"/>
    <n v="0"/>
    <x v="2"/>
  </r>
  <r>
    <s v="C5709"/>
    <x v="1"/>
    <x v="2"/>
    <x v="4"/>
    <d v="2024-10-06T00:00:00"/>
    <s v="O9709"/>
    <d v="2025-05-15T00:00:00"/>
    <x v="4"/>
    <x v="1"/>
    <x v="3"/>
    <n v="4"/>
    <n v="212.56"/>
    <n v="850.24"/>
    <x v="1"/>
    <n v="49"/>
    <d v="2024-07-09T00:00:00"/>
    <n v="176"/>
    <x v="1"/>
    <n v="3"/>
    <d v="2024-11-21T00:00:00"/>
    <x v="2"/>
    <x v="1"/>
    <x v="5"/>
    <n v="-89"/>
    <n v="0"/>
    <x v="2"/>
  </r>
  <r>
    <s v="C3822"/>
    <x v="0"/>
    <x v="2"/>
    <x v="2"/>
    <d v="2023-08-22T00:00:00"/>
    <s v="O7822"/>
    <d v="2025-05-15T00:00:00"/>
    <x v="3"/>
    <x v="4"/>
    <x v="2"/>
    <n v="3"/>
    <n v="377.22666666666669"/>
    <n v="1131.68"/>
    <x v="2"/>
    <n v="1"/>
    <d v="2024-08-21T00:00:00"/>
    <n v="98"/>
    <x v="1"/>
    <n v="5"/>
    <d v="2025-07-31T00:00:00"/>
    <x v="1"/>
    <x v="1"/>
    <x v="5"/>
    <n v="365"/>
    <n v="0"/>
    <x v="2"/>
  </r>
  <r>
    <s v="C4457"/>
    <x v="2"/>
    <x v="2"/>
    <x v="2"/>
    <d v="2023-08-10T00:00:00"/>
    <s v="O8457"/>
    <d v="2025-05-15T00:00:00"/>
    <x v="1"/>
    <x v="1"/>
    <x v="2"/>
    <n v="2"/>
    <n v="458.815"/>
    <n v="917.63"/>
    <x v="0"/>
    <n v="50"/>
    <d v="2025-08-16T00:00:00"/>
    <n v="77"/>
    <x v="0"/>
    <n v="3"/>
    <d v="2024-12-29T00:00:00"/>
    <x v="0"/>
    <x v="1"/>
    <x v="5"/>
    <n v="737"/>
    <n v="1"/>
    <x v="2"/>
  </r>
  <r>
    <s v="C6763"/>
    <x v="2"/>
    <x v="1"/>
    <x v="2"/>
    <d v="2024-12-23T00:00:00"/>
    <s v="O10763"/>
    <d v="2025-05-15T00:00:00"/>
    <x v="1"/>
    <x v="3"/>
    <x v="3"/>
    <n v="1"/>
    <n v="853.03"/>
    <n v="853.03"/>
    <x v="1"/>
    <n v="42"/>
    <d v="2025-03-14T00:00:00"/>
    <n v="192"/>
    <x v="1"/>
    <n v="4"/>
    <d v="2024-08-29T00:00:00"/>
    <x v="2"/>
    <x v="1"/>
    <x v="5"/>
    <n v="81"/>
    <n v="0"/>
    <x v="2"/>
  </r>
  <r>
    <s v="C3958"/>
    <x v="1"/>
    <x v="2"/>
    <x v="2"/>
    <d v="2023-08-22T00:00:00"/>
    <s v="O7958"/>
    <d v="2025-05-15T00:00:00"/>
    <x v="2"/>
    <x v="0"/>
    <x v="4"/>
    <n v="5"/>
    <n v="223.24600000000001"/>
    <n v="1116.23"/>
    <x v="1"/>
    <n v="11"/>
    <d v="2024-10-13T00:00:00"/>
    <n v="349"/>
    <x v="0"/>
    <n v="5"/>
    <d v="2024-09-19T00:00:00"/>
    <x v="0"/>
    <x v="1"/>
    <x v="5"/>
    <n v="418"/>
    <n v="1"/>
    <x v="2"/>
  </r>
  <r>
    <s v="C6760"/>
    <x v="0"/>
    <x v="1"/>
    <x v="2"/>
    <d v="2023-09-21T00:00:00"/>
    <s v="O10760"/>
    <d v="2025-05-16T00:00:00"/>
    <x v="0"/>
    <x v="3"/>
    <x v="2"/>
    <n v="3"/>
    <n v="339.27"/>
    <n v="1017.81"/>
    <x v="1"/>
    <n v="42"/>
    <d v="2025-10-06T00:00:00"/>
    <n v="358"/>
    <x v="0"/>
    <n v="5"/>
    <d v="2024-11-26T00:00:00"/>
    <x v="2"/>
    <x v="2"/>
    <x v="5"/>
    <n v="746"/>
    <n v="1"/>
    <x v="2"/>
  </r>
  <r>
    <s v="C6080"/>
    <x v="2"/>
    <x v="0"/>
    <x v="1"/>
    <d v="2025-08-04T00:00:00"/>
    <s v="O10080"/>
    <d v="2025-05-16T00:00:00"/>
    <x v="2"/>
    <x v="2"/>
    <x v="4"/>
    <n v="5"/>
    <n v="146.97"/>
    <n v="734.85"/>
    <x v="0"/>
    <n v="25"/>
    <d v="2024-09-23T00:00:00"/>
    <n v="127"/>
    <x v="0"/>
    <n v="3"/>
    <d v="2025-06-20T00:00:00"/>
    <x v="0"/>
    <x v="2"/>
    <x v="5"/>
    <n v="-315"/>
    <n v="1"/>
    <x v="2"/>
  </r>
  <r>
    <s v="C5059"/>
    <x v="2"/>
    <x v="1"/>
    <x v="3"/>
    <d v="2025-05-16T00:00:00"/>
    <s v="O9059"/>
    <d v="2025-05-16T00:00:00"/>
    <x v="1"/>
    <x v="2"/>
    <x v="0"/>
    <n v="1"/>
    <n v="512.26"/>
    <n v="512.26"/>
    <x v="1"/>
    <n v="20"/>
    <d v="2024-05-09T00:00:00"/>
    <n v="300"/>
    <x v="0"/>
    <n v="1"/>
    <d v="2024-10-13T00:00:00"/>
    <x v="1"/>
    <x v="2"/>
    <x v="5"/>
    <n v="-372"/>
    <n v="1"/>
    <x v="2"/>
  </r>
  <r>
    <s v="C4224"/>
    <x v="0"/>
    <x v="2"/>
    <x v="3"/>
    <d v="2025-03-04T00:00:00"/>
    <s v="O8224"/>
    <d v="2025-05-17T00:00:00"/>
    <x v="1"/>
    <x v="4"/>
    <x v="3"/>
    <n v="4"/>
    <n v="69.515000000000001"/>
    <n v="278.06"/>
    <x v="0"/>
    <n v="21"/>
    <d v="2024-11-30T00:00:00"/>
    <n v="370"/>
    <x v="0"/>
    <n v="3"/>
    <d v="2025-05-01T00:00:00"/>
    <x v="1"/>
    <x v="3"/>
    <x v="5"/>
    <n v="-94"/>
    <n v="1"/>
    <x v="2"/>
  </r>
  <r>
    <s v="C2820"/>
    <x v="2"/>
    <x v="1"/>
    <x v="1"/>
    <d v="2024-06-10T00:00:00"/>
    <s v="O6820"/>
    <d v="2025-05-17T00:00:00"/>
    <x v="3"/>
    <x v="4"/>
    <x v="4"/>
    <n v="1"/>
    <n v="685.07"/>
    <n v="685.07"/>
    <x v="2"/>
    <n v="12"/>
    <d v="2024-01-10T00:00:00"/>
    <n v="410"/>
    <x v="1"/>
    <n v="1"/>
    <d v="2025-06-08T00:00:00"/>
    <x v="0"/>
    <x v="3"/>
    <x v="5"/>
    <n v="-152"/>
    <n v="0"/>
    <x v="2"/>
  </r>
  <r>
    <s v="C1387"/>
    <x v="2"/>
    <x v="1"/>
    <x v="4"/>
    <d v="2023-03-09T00:00:00"/>
    <s v="O5387"/>
    <d v="2025-05-17T00:00:00"/>
    <x v="1"/>
    <x v="1"/>
    <x v="2"/>
    <n v="4"/>
    <n v="291.82"/>
    <n v="1167.28"/>
    <x v="1"/>
    <n v="21"/>
    <d v="2025-03-04T00:00:00"/>
    <n v="358"/>
    <x v="1"/>
    <n v="5"/>
    <d v="2025-03-03T00:00:00"/>
    <x v="2"/>
    <x v="3"/>
    <x v="5"/>
    <n v="726"/>
    <n v="0"/>
    <x v="2"/>
  </r>
  <r>
    <s v="C2419"/>
    <x v="1"/>
    <x v="0"/>
    <x v="3"/>
    <d v="2025-03-13T00:00:00"/>
    <s v="O6419"/>
    <d v="2025-05-17T00:00:00"/>
    <x v="4"/>
    <x v="0"/>
    <x v="1"/>
    <n v="3"/>
    <n v="206.54333333333332"/>
    <n v="619.63"/>
    <x v="0"/>
    <n v="32"/>
    <d v="2025-06-27T00:00:00"/>
    <n v="334"/>
    <x v="1"/>
    <n v="1"/>
    <d v="2024-02-09T00:00:00"/>
    <x v="1"/>
    <x v="3"/>
    <x v="5"/>
    <n v="106"/>
    <n v="0"/>
    <x v="2"/>
  </r>
  <r>
    <s v="C1957"/>
    <x v="0"/>
    <x v="2"/>
    <x v="4"/>
    <d v="2025-03-28T00:00:00"/>
    <s v="O5957"/>
    <d v="2025-05-17T00:00:00"/>
    <x v="0"/>
    <x v="2"/>
    <x v="4"/>
    <n v="1"/>
    <n v="142.26"/>
    <n v="142.26"/>
    <x v="1"/>
    <n v="20"/>
    <d v="2024-11-16T00:00:00"/>
    <n v="368"/>
    <x v="1"/>
    <n v="3"/>
    <d v="2025-05-07T00:00:00"/>
    <x v="1"/>
    <x v="3"/>
    <x v="5"/>
    <n v="-132"/>
    <n v="0"/>
    <x v="2"/>
  </r>
  <r>
    <s v="C6372"/>
    <x v="0"/>
    <x v="2"/>
    <x v="2"/>
    <d v="2023-10-31T00:00:00"/>
    <s v="O10372"/>
    <d v="2025-05-17T00:00:00"/>
    <x v="2"/>
    <x v="4"/>
    <x v="1"/>
    <n v="4"/>
    <n v="235.1925"/>
    <n v="940.77"/>
    <x v="2"/>
    <n v="11"/>
    <d v="2024-03-10T00:00:00"/>
    <n v="384"/>
    <x v="1"/>
    <n v="2"/>
    <d v="2024-08-29T00:00:00"/>
    <x v="2"/>
    <x v="3"/>
    <x v="5"/>
    <n v="131"/>
    <n v="0"/>
    <x v="2"/>
  </r>
  <r>
    <s v="C1323"/>
    <x v="1"/>
    <x v="0"/>
    <x v="3"/>
    <d v="2023-12-28T00:00:00"/>
    <s v="O5323"/>
    <d v="2025-05-18T00:00:00"/>
    <x v="0"/>
    <x v="3"/>
    <x v="4"/>
    <n v="4"/>
    <n v="340.39"/>
    <n v="1361.56"/>
    <x v="0"/>
    <n v="18"/>
    <d v="2024-08-12T00:00:00"/>
    <n v="41"/>
    <x v="1"/>
    <n v="3"/>
    <d v="2025-04-14T00:00:00"/>
    <x v="0"/>
    <x v="4"/>
    <x v="5"/>
    <n v="228"/>
    <n v="0"/>
    <x v="2"/>
  </r>
  <r>
    <s v="C4011"/>
    <x v="2"/>
    <x v="2"/>
    <x v="4"/>
    <d v="2024-05-13T00:00:00"/>
    <s v="O8011"/>
    <d v="2025-05-18T00:00:00"/>
    <x v="2"/>
    <x v="4"/>
    <x v="0"/>
    <n v="4"/>
    <n v="187.51249999999999"/>
    <n v="750.05"/>
    <x v="2"/>
    <n v="20"/>
    <d v="2025-02-07T00:00:00"/>
    <n v="53"/>
    <x v="1"/>
    <n v="3"/>
    <d v="2025-05-24T00:00:00"/>
    <x v="0"/>
    <x v="4"/>
    <x v="5"/>
    <n v="270"/>
    <n v="0"/>
    <x v="2"/>
  </r>
  <r>
    <s v="C5362"/>
    <x v="0"/>
    <x v="2"/>
    <x v="3"/>
    <d v="2025-07-04T00:00:00"/>
    <s v="O9362"/>
    <d v="2025-05-18T00:00:00"/>
    <x v="3"/>
    <x v="2"/>
    <x v="2"/>
    <n v="3"/>
    <n v="76.726666666666674"/>
    <n v="230.18"/>
    <x v="1"/>
    <n v="11"/>
    <d v="2025-03-03T00:00:00"/>
    <n v="341"/>
    <x v="0"/>
    <n v="5"/>
    <d v="2025-03-24T00:00:00"/>
    <x v="0"/>
    <x v="4"/>
    <x v="5"/>
    <n v="-123"/>
    <n v="1"/>
    <x v="2"/>
  </r>
  <r>
    <s v="C1590"/>
    <x v="2"/>
    <x v="1"/>
    <x v="2"/>
    <d v="2025-05-20T00:00:00"/>
    <s v="O5590"/>
    <d v="2025-05-18T00:00:00"/>
    <x v="3"/>
    <x v="3"/>
    <x v="3"/>
    <n v="1"/>
    <n v="1340.45"/>
    <n v="1340.45"/>
    <x v="1"/>
    <n v="23"/>
    <d v="2025-06-29T00:00:00"/>
    <n v="92"/>
    <x v="0"/>
    <n v="3"/>
    <d v="2025-07-03T00:00:00"/>
    <x v="0"/>
    <x v="4"/>
    <x v="5"/>
    <n v="40"/>
    <n v="1"/>
    <x v="2"/>
  </r>
  <r>
    <s v="C3271"/>
    <x v="2"/>
    <x v="2"/>
    <x v="4"/>
    <d v="2024-11-17T00:00:00"/>
    <s v="O7271"/>
    <d v="2025-05-18T00:00:00"/>
    <x v="2"/>
    <x v="3"/>
    <x v="2"/>
    <n v="1"/>
    <n v="359.52"/>
    <n v="359.52"/>
    <x v="2"/>
    <n v="12"/>
    <d v="2025-02-13T00:00:00"/>
    <n v="54"/>
    <x v="0"/>
    <n v="4"/>
    <d v="2025-08-03T00:00:00"/>
    <x v="2"/>
    <x v="4"/>
    <x v="5"/>
    <n v="88"/>
    <n v="1"/>
    <x v="2"/>
  </r>
  <r>
    <s v="C4273"/>
    <x v="0"/>
    <x v="2"/>
    <x v="0"/>
    <d v="2023-11-11T00:00:00"/>
    <s v="O8273"/>
    <d v="2025-05-18T00:00:00"/>
    <x v="3"/>
    <x v="4"/>
    <x v="1"/>
    <n v="2"/>
    <n v="512.49"/>
    <n v="1024.98"/>
    <x v="0"/>
    <n v="40"/>
    <d v="2025-02-20T00:00:00"/>
    <n v="183"/>
    <x v="0"/>
    <n v="1"/>
    <d v="2024-11-24T00:00:00"/>
    <x v="1"/>
    <x v="4"/>
    <x v="5"/>
    <n v="467"/>
    <n v="1"/>
    <x v="2"/>
  </r>
  <r>
    <s v="C6658"/>
    <x v="1"/>
    <x v="1"/>
    <x v="0"/>
    <d v="2024-04-07T00:00:00"/>
    <s v="O10658"/>
    <d v="2025-05-18T00:00:00"/>
    <x v="2"/>
    <x v="4"/>
    <x v="3"/>
    <n v="4"/>
    <n v="159.78749999999999"/>
    <n v="639.15"/>
    <x v="0"/>
    <n v="47"/>
    <d v="2025-03-02T00:00:00"/>
    <n v="61"/>
    <x v="0"/>
    <n v="2"/>
    <d v="2024-12-27T00:00:00"/>
    <x v="1"/>
    <x v="4"/>
    <x v="5"/>
    <n v="329"/>
    <n v="1"/>
    <x v="2"/>
  </r>
  <r>
    <s v="C3024"/>
    <x v="1"/>
    <x v="2"/>
    <x v="2"/>
    <d v="2023-10-14T00:00:00"/>
    <s v="O7024"/>
    <d v="2025-05-18T00:00:00"/>
    <x v="0"/>
    <x v="3"/>
    <x v="4"/>
    <n v="3"/>
    <n v="279.40000000000003"/>
    <n v="838.2"/>
    <x v="0"/>
    <n v="21"/>
    <d v="2024-09-09T00:00:00"/>
    <n v="473"/>
    <x v="0"/>
    <n v="4"/>
    <d v="2025-06-17T00:00:00"/>
    <x v="1"/>
    <x v="4"/>
    <x v="5"/>
    <n v="331"/>
    <n v="1"/>
    <x v="2"/>
  </r>
  <r>
    <s v="C5140"/>
    <x v="2"/>
    <x v="1"/>
    <x v="4"/>
    <d v="2025-05-18T00:00:00"/>
    <s v="O9140"/>
    <d v="2025-05-18T00:00:00"/>
    <x v="4"/>
    <x v="1"/>
    <x v="2"/>
    <n v="2"/>
    <n v="325.58999999999997"/>
    <n v="651.17999999999995"/>
    <x v="2"/>
    <n v="28"/>
    <d v="2025-08-13T00:00:00"/>
    <n v="105"/>
    <x v="0"/>
    <n v="1"/>
    <d v="2025-03-30T00:00:00"/>
    <x v="2"/>
    <x v="4"/>
    <x v="5"/>
    <n v="87"/>
    <n v="1"/>
    <x v="2"/>
  </r>
  <r>
    <s v="C5148"/>
    <x v="2"/>
    <x v="0"/>
    <x v="0"/>
    <d v="2024-02-24T00:00:00"/>
    <s v="O9148"/>
    <d v="2025-05-18T00:00:00"/>
    <x v="0"/>
    <x v="0"/>
    <x v="2"/>
    <n v="2"/>
    <n v="628.52499999999998"/>
    <n v="1257.05"/>
    <x v="2"/>
    <n v="34"/>
    <d v="2024-12-12T00:00:00"/>
    <n v="158"/>
    <x v="1"/>
    <n v="3"/>
    <d v="2025-12-02T00:00:00"/>
    <x v="1"/>
    <x v="4"/>
    <x v="5"/>
    <n v="292"/>
    <n v="0"/>
    <x v="2"/>
  </r>
  <r>
    <s v="C4135"/>
    <x v="0"/>
    <x v="2"/>
    <x v="3"/>
    <d v="2024-07-10T00:00:00"/>
    <s v="O8135"/>
    <d v="2025-05-19T00:00:00"/>
    <x v="4"/>
    <x v="4"/>
    <x v="2"/>
    <n v="5"/>
    <n v="59.137999999999998"/>
    <n v="295.69"/>
    <x v="0"/>
    <n v="39"/>
    <d v="2024-12-27T00:00:00"/>
    <n v="383"/>
    <x v="1"/>
    <n v="4"/>
    <d v="2025-07-14T00:00:00"/>
    <x v="2"/>
    <x v="5"/>
    <x v="5"/>
    <n v="170"/>
    <n v="0"/>
    <x v="2"/>
  </r>
  <r>
    <s v="C3494"/>
    <x v="0"/>
    <x v="0"/>
    <x v="4"/>
    <d v="2024-03-16T00:00:00"/>
    <s v="O7494"/>
    <d v="2025-05-19T00:00:00"/>
    <x v="2"/>
    <x v="1"/>
    <x v="0"/>
    <n v="4"/>
    <n v="61.777500000000003"/>
    <n v="247.11"/>
    <x v="1"/>
    <n v="35"/>
    <d v="2025-05-16T00:00:00"/>
    <n v="233"/>
    <x v="1"/>
    <n v="1"/>
    <d v="2025-02-14T00:00:00"/>
    <x v="1"/>
    <x v="5"/>
    <x v="5"/>
    <n v="426"/>
    <n v="0"/>
    <x v="2"/>
  </r>
  <r>
    <s v="C5609"/>
    <x v="1"/>
    <x v="0"/>
    <x v="0"/>
    <d v="2025-02-19T00:00:00"/>
    <s v="O9609"/>
    <d v="2025-05-19T00:00:00"/>
    <x v="4"/>
    <x v="4"/>
    <x v="2"/>
    <n v="3"/>
    <n v="230.38333333333333"/>
    <n v="691.15"/>
    <x v="1"/>
    <n v="13"/>
    <d v="2025-08-07T00:00:00"/>
    <n v="437"/>
    <x v="0"/>
    <n v="4"/>
    <d v="2024-10-10T00:00:00"/>
    <x v="0"/>
    <x v="5"/>
    <x v="5"/>
    <n v="169"/>
    <n v="1"/>
    <x v="2"/>
  </r>
  <r>
    <s v="C2343"/>
    <x v="0"/>
    <x v="2"/>
    <x v="4"/>
    <d v="2024-03-29T00:00:00"/>
    <s v="O6343"/>
    <d v="2025-05-19T00:00:00"/>
    <x v="0"/>
    <x v="2"/>
    <x v="0"/>
    <n v="2"/>
    <n v="271.10000000000002"/>
    <n v="542.20000000000005"/>
    <x v="0"/>
    <n v="17"/>
    <d v="2025-01-24T00:00:00"/>
    <n v="464"/>
    <x v="1"/>
    <n v="4"/>
    <d v="2025-07-23T00:00:00"/>
    <x v="0"/>
    <x v="5"/>
    <x v="5"/>
    <n v="301"/>
    <n v="0"/>
    <x v="2"/>
  </r>
  <r>
    <s v="C5704"/>
    <x v="0"/>
    <x v="1"/>
    <x v="1"/>
    <d v="2023-10-21T00:00:00"/>
    <s v="O9704"/>
    <d v="2025-05-19T00:00:00"/>
    <x v="0"/>
    <x v="3"/>
    <x v="2"/>
    <n v="3"/>
    <n v="92.346666666666678"/>
    <n v="277.04000000000002"/>
    <x v="1"/>
    <n v="33"/>
    <d v="2025-01-23T00:00:00"/>
    <n v="483"/>
    <x v="0"/>
    <n v="4"/>
    <d v="2024-12-26T00:00:00"/>
    <x v="1"/>
    <x v="5"/>
    <x v="5"/>
    <n v="460"/>
    <n v="1"/>
    <x v="2"/>
  </r>
  <r>
    <s v="C2240"/>
    <x v="1"/>
    <x v="1"/>
    <x v="4"/>
    <d v="2023-12-10T00:00:00"/>
    <s v="O6240"/>
    <d v="2025-05-19T00:00:00"/>
    <x v="0"/>
    <x v="0"/>
    <x v="3"/>
    <n v="1"/>
    <n v="1366.48"/>
    <n v="1366.48"/>
    <x v="2"/>
    <n v="19"/>
    <d v="2025-08-08T00:00:00"/>
    <n v="491"/>
    <x v="1"/>
    <n v="1"/>
    <d v="2024-11-09T00:00:00"/>
    <x v="2"/>
    <x v="5"/>
    <x v="5"/>
    <n v="607"/>
    <n v="0"/>
    <x v="2"/>
  </r>
  <r>
    <s v="C5098"/>
    <x v="1"/>
    <x v="1"/>
    <x v="3"/>
    <d v="2024-07-26T00:00:00"/>
    <s v="O9098"/>
    <d v="2025-05-19T00:00:00"/>
    <x v="4"/>
    <x v="0"/>
    <x v="3"/>
    <n v="2"/>
    <n v="284.2"/>
    <n v="568.4"/>
    <x v="2"/>
    <n v="21"/>
    <d v="2025-02-15T00:00:00"/>
    <n v="162"/>
    <x v="0"/>
    <n v="1"/>
    <d v="2025-06-02T00:00:00"/>
    <x v="1"/>
    <x v="5"/>
    <x v="5"/>
    <n v="204"/>
    <n v="1"/>
    <x v="2"/>
  </r>
  <r>
    <s v="C3033"/>
    <x v="1"/>
    <x v="1"/>
    <x v="1"/>
    <d v="2024-07-06T00:00:00"/>
    <s v="O7033"/>
    <d v="2025-05-19T00:00:00"/>
    <x v="1"/>
    <x v="4"/>
    <x v="1"/>
    <n v="3"/>
    <n v="477.85999999999996"/>
    <n v="1433.58"/>
    <x v="0"/>
    <n v="17"/>
    <d v="2025-09-02T00:00:00"/>
    <n v="407"/>
    <x v="0"/>
    <n v="1"/>
    <d v="2025-11-08T00:00:00"/>
    <x v="2"/>
    <x v="5"/>
    <x v="5"/>
    <n v="423"/>
    <n v="1"/>
    <x v="2"/>
  </r>
  <r>
    <s v="C1838"/>
    <x v="0"/>
    <x v="2"/>
    <x v="0"/>
    <d v="2023-12-16T00:00:00"/>
    <s v="O5838"/>
    <d v="2025-05-19T00:00:00"/>
    <x v="3"/>
    <x v="0"/>
    <x v="0"/>
    <n v="4"/>
    <n v="149.70249999999999"/>
    <n v="598.80999999999995"/>
    <x v="2"/>
    <n v="32"/>
    <d v="2025-07-28T00:00:00"/>
    <n v="246"/>
    <x v="0"/>
    <n v="1"/>
    <d v="2025-08-06T00:00:00"/>
    <x v="1"/>
    <x v="5"/>
    <x v="5"/>
    <n v="590"/>
    <n v="1"/>
    <x v="2"/>
  </r>
  <r>
    <s v="C5877"/>
    <x v="2"/>
    <x v="2"/>
    <x v="1"/>
    <d v="2025-05-13T00:00:00"/>
    <s v="O9877"/>
    <d v="2025-05-19T00:00:00"/>
    <x v="0"/>
    <x v="4"/>
    <x v="0"/>
    <n v="2"/>
    <n v="618.19500000000005"/>
    <n v="1236.3900000000001"/>
    <x v="2"/>
    <n v="37"/>
    <d v="2025-12-02T00:00:00"/>
    <n v="173"/>
    <x v="1"/>
    <n v="4"/>
    <d v="2025-02-13T00:00:00"/>
    <x v="0"/>
    <x v="5"/>
    <x v="5"/>
    <n v="203"/>
    <n v="0"/>
    <x v="2"/>
  </r>
  <r>
    <s v="C2860"/>
    <x v="1"/>
    <x v="0"/>
    <x v="0"/>
    <d v="2025-04-21T00:00:00"/>
    <s v="O6860"/>
    <d v="2025-05-20T00:00:00"/>
    <x v="0"/>
    <x v="2"/>
    <x v="3"/>
    <n v="1"/>
    <n v="308.67"/>
    <n v="308.67"/>
    <x v="1"/>
    <n v="47"/>
    <d v="2025-07-13T00:00:00"/>
    <n v="87"/>
    <x v="0"/>
    <n v="3"/>
    <d v="2025-05-18T00:00:00"/>
    <x v="2"/>
    <x v="6"/>
    <x v="5"/>
    <n v="83"/>
    <n v="1"/>
    <x v="2"/>
  </r>
  <r>
    <s v="C5935"/>
    <x v="2"/>
    <x v="0"/>
    <x v="1"/>
    <d v="2024-03-22T00:00:00"/>
    <s v="O9935"/>
    <d v="2025-05-20T00:00:00"/>
    <x v="1"/>
    <x v="0"/>
    <x v="3"/>
    <n v="1"/>
    <n v="1270.43"/>
    <n v="1270.43"/>
    <x v="0"/>
    <n v="22"/>
    <d v="2025-06-19T00:00:00"/>
    <n v="76"/>
    <x v="1"/>
    <n v="5"/>
    <d v="2025-07-25T00:00:00"/>
    <x v="1"/>
    <x v="6"/>
    <x v="5"/>
    <n v="454"/>
    <n v="0"/>
    <x v="2"/>
  </r>
  <r>
    <s v="C3157"/>
    <x v="2"/>
    <x v="1"/>
    <x v="3"/>
    <d v="2025-05-20T00:00:00"/>
    <s v="O7157"/>
    <d v="2025-05-20T00:00:00"/>
    <x v="3"/>
    <x v="1"/>
    <x v="2"/>
    <n v="4"/>
    <n v="303.26"/>
    <n v="1213.04"/>
    <x v="0"/>
    <n v="23"/>
    <d v="2024-11-15T00:00:00"/>
    <n v="64"/>
    <x v="1"/>
    <n v="2"/>
    <d v="2025-04-19T00:00:00"/>
    <x v="1"/>
    <x v="6"/>
    <x v="5"/>
    <n v="-186"/>
    <n v="0"/>
    <x v="2"/>
  </r>
  <r>
    <s v="C3382"/>
    <x v="1"/>
    <x v="2"/>
    <x v="3"/>
    <d v="2024-02-19T00:00:00"/>
    <s v="O7382"/>
    <d v="2025-05-20T00:00:00"/>
    <x v="4"/>
    <x v="2"/>
    <x v="2"/>
    <n v="4"/>
    <n v="81.967500000000001"/>
    <n v="327.87"/>
    <x v="2"/>
    <n v="38"/>
    <d v="2025-06-24T00:00:00"/>
    <n v="300"/>
    <x v="0"/>
    <n v="2"/>
    <d v="2025-07-21T00:00:00"/>
    <x v="2"/>
    <x v="6"/>
    <x v="5"/>
    <n v="491"/>
    <n v="1"/>
    <x v="2"/>
  </r>
  <r>
    <s v="C2038"/>
    <x v="0"/>
    <x v="0"/>
    <x v="2"/>
    <d v="2024-05-05T00:00:00"/>
    <s v="O6038"/>
    <d v="2025-05-20T00:00:00"/>
    <x v="4"/>
    <x v="4"/>
    <x v="4"/>
    <n v="1"/>
    <n v="603.52"/>
    <n v="603.52"/>
    <x v="0"/>
    <n v="36"/>
    <d v="2025-04-21T00:00:00"/>
    <n v="57"/>
    <x v="0"/>
    <n v="5"/>
    <d v="2025-04-05T00:00:00"/>
    <x v="0"/>
    <x v="6"/>
    <x v="5"/>
    <n v="351"/>
    <n v="1"/>
    <x v="2"/>
  </r>
  <r>
    <s v="C4560"/>
    <x v="1"/>
    <x v="1"/>
    <x v="0"/>
    <d v="2024-03-08T00:00:00"/>
    <s v="O8560"/>
    <d v="2025-05-20T00:00:00"/>
    <x v="1"/>
    <x v="3"/>
    <x v="1"/>
    <n v="5"/>
    <n v="284.3"/>
    <n v="1421.5"/>
    <x v="2"/>
    <n v="47"/>
    <d v="2024-12-13T00:00:00"/>
    <n v="402"/>
    <x v="1"/>
    <n v="4"/>
    <d v="2025-09-01T00:00:00"/>
    <x v="2"/>
    <x v="6"/>
    <x v="5"/>
    <n v="280"/>
    <n v="0"/>
    <x v="2"/>
  </r>
  <r>
    <s v="C1635"/>
    <x v="2"/>
    <x v="0"/>
    <x v="3"/>
    <d v="2024-09-03T00:00:00"/>
    <s v="O5635"/>
    <d v="2025-05-20T00:00:00"/>
    <x v="4"/>
    <x v="1"/>
    <x v="3"/>
    <n v="3"/>
    <n v="138.83000000000001"/>
    <n v="416.49"/>
    <x v="0"/>
    <n v="32"/>
    <d v="2025-07-25T00:00:00"/>
    <n v="165"/>
    <x v="1"/>
    <n v="2"/>
    <d v="2024-11-30T00:00:00"/>
    <x v="1"/>
    <x v="6"/>
    <x v="5"/>
    <n v="325"/>
    <n v="0"/>
    <x v="2"/>
  </r>
  <r>
    <s v="C5814"/>
    <x v="0"/>
    <x v="2"/>
    <x v="4"/>
    <d v="2023-09-28T00:00:00"/>
    <s v="O9814"/>
    <d v="2025-05-20T00:00:00"/>
    <x v="4"/>
    <x v="0"/>
    <x v="3"/>
    <n v="2"/>
    <n v="80.864999999999995"/>
    <n v="161.72999999999999"/>
    <x v="0"/>
    <n v="6"/>
    <d v="2025-08-20T00:00:00"/>
    <n v="8"/>
    <x v="0"/>
    <n v="4"/>
    <d v="2025-06-01T00:00:00"/>
    <x v="2"/>
    <x v="6"/>
    <x v="5"/>
    <n v="692"/>
    <n v="1"/>
    <x v="2"/>
  </r>
  <r>
    <s v="C2121"/>
    <x v="0"/>
    <x v="1"/>
    <x v="0"/>
    <d v="2023-06-09T00:00:00"/>
    <s v="O6121"/>
    <d v="2025-05-20T00:00:00"/>
    <x v="4"/>
    <x v="4"/>
    <x v="3"/>
    <n v="4"/>
    <n v="145.88499999999999"/>
    <n v="583.54"/>
    <x v="1"/>
    <n v="13"/>
    <d v="2025-02-02T00:00:00"/>
    <n v="490"/>
    <x v="0"/>
    <n v="2"/>
    <d v="2025-12-04T00:00:00"/>
    <x v="1"/>
    <x v="6"/>
    <x v="5"/>
    <n v="604"/>
    <n v="1"/>
    <x v="2"/>
  </r>
  <r>
    <s v="C1856"/>
    <x v="2"/>
    <x v="2"/>
    <x v="1"/>
    <d v="2024-02-23T00:00:00"/>
    <s v="O5856"/>
    <d v="2025-05-21T00:00:00"/>
    <x v="1"/>
    <x v="3"/>
    <x v="0"/>
    <n v="4"/>
    <n v="310.77499999999998"/>
    <n v="1243.0999999999999"/>
    <x v="1"/>
    <n v="38"/>
    <d v="2025-07-07T00:00:00"/>
    <n v="475"/>
    <x v="1"/>
    <n v="4"/>
    <d v="2025-09-06T00:00:00"/>
    <x v="1"/>
    <x v="0"/>
    <x v="5"/>
    <n v="500"/>
    <n v="0"/>
    <x v="2"/>
  </r>
  <r>
    <s v="C1481"/>
    <x v="0"/>
    <x v="0"/>
    <x v="1"/>
    <d v="2025-11-05T00:00:00"/>
    <s v="O5481"/>
    <d v="2025-05-21T00:00:00"/>
    <x v="0"/>
    <x v="4"/>
    <x v="2"/>
    <n v="5"/>
    <n v="129.01"/>
    <n v="645.04999999999995"/>
    <x v="1"/>
    <n v="11"/>
    <d v="2025-01-08T00:00:00"/>
    <n v="243"/>
    <x v="0"/>
    <n v="4"/>
    <d v="2025-05-08T00:00:00"/>
    <x v="2"/>
    <x v="0"/>
    <x v="5"/>
    <n v="-301"/>
    <n v="1"/>
    <x v="2"/>
  </r>
  <r>
    <s v="C5998"/>
    <x v="2"/>
    <x v="0"/>
    <x v="3"/>
    <d v="2025-02-23T00:00:00"/>
    <s v="O9998"/>
    <d v="2025-05-21T00:00:00"/>
    <x v="4"/>
    <x v="0"/>
    <x v="1"/>
    <n v="1"/>
    <n v="1496.02"/>
    <n v="1496.02"/>
    <x v="2"/>
    <n v="18"/>
    <d v="2024-10-18T00:00:00"/>
    <n v="211"/>
    <x v="1"/>
    <n v="5"/>
    <d v="2024-04-10T00:00:00"/>
    <x v="0"/>
    <x v="0"/>
    <x v="5"/>
    <n v="-128"/>
    <n v="0"/>
    <x v="2"/>
  </r>
  <r>
    <s v="C2755"/>
    <x v="1"/>
    <x v="1"/>
    <x v="0"/>
    <d v="2023-02-11T00:00:00"/>
    <s v="O6755"/>
    <d v="2025-05-21T00:00:00"/>
    <x v="0"/>
    <x v="3"/>
    <x v="4"/>
    <n v="4"/>
    <n v="125.71"/>
    <n v="502.84"/>
    <x v="2"/>
    <n v="47"/>
    <d v="2025-08-15T00:00:00"/>
    <n v="211"/>
    <x v="0"/>
    <n v="5"/>
    <d v="2024-06-11T00:00:00"/>
    <x v="1"/>
    <x v="0"/>
    <x v="5"/>
    <n v="916"/>
    <n v="1"/>
    <x v="2"/>
  </r>
  <r>
    <s v="C5190"/>
    <x v="1"/>
    <x v="1"/>
    <x v="0"/>
    <d v="2025-11-06T00:00:00"/>
    <s v="O9190"/>
    <d v="2025-05-21T00:00:00"/>
    <x v="4"/>
    <x v="4"/>
    <x v="4"/>
    <n v="4"/>
    <n v="156.19749999999999"/>
    <n v="624.79"/>
    <x v="2"/>
    <n v="43"/>
    <d v="2025-04-30T00:00:00"/>
    <n v="441"/>
    <x v="1"/>
    <n v="5"/>
    <d v="2025-06-01T00:00:00"/>
    <x v="2"/>
    <x v="0"/>
    <x v="5"/>
    <n v="-190"/>
    <n v="0"/>
    <x v="2"/>
  </r>
  <r>
    <s v="C3548"/>
    <x v="2"/>
    <x v="0"/>
    <x v="4"/>
    <d v="2024-03-12T00:00:00"/>
    <s v="O7548"/>
    <d v="2025-05-21T00:00:00"/>
    <x v="3"/>
    <x v="1"/>
    <x v="0"/>
    <n v="3"/>
    <n v="54.866666666666667"/>
    <n v="164.6"/>
    <x v="2"/>
    <n v="26"/>
    <d v="2025-01-22T00:00:00"/>
    <n v="154"/>
    <x v="1"/>
    <n v="1"/>
    <d v="2024-12-10T00:00:00"/>
    <x v="0"/>
    <x v="0"/>
    <x v="5"/>
    <n v="316"/>
    <n v="0"/>
    <x v="2"/>
  </r>
  <r>
    <s v="C5584"/>
    <x v="2"/>
    <x v="1"/>
    <x v="2"/>
    <d v="2024-06-23T00:00:00"/>
    <s v="O9584"/>
    <d v="2025-05-21T00:00:00"/>
    <x v="1"/>
    <x v="0"/>
    <x v="0"/>
    <n v="5"/>
    <n v="85.796000000000006"/>
    <n v="428.98"/>
    <x v="1"/>
    <n v="9"/>
    <d v="2025-06-07T00:00:00"/>
    <n v="258"/>
    <x v="1"/>
    <n v="2"/>
    <d v="2025-05-16T00:00:00"/>
    <x v="1"/>
    <x v="0"/>
    <x v="5"/>
    <n v="349"/>
    <n v="0"/>
    <x v="2"/>
  </r>
  <r>
    <s v="C1658"/>
    <x v="2"/>
    <x v="2"/>
    <x v="4"/>
    <d v="2024-11-28T00:00:00"/>
    <s v="O5658"/>
    <d v="2025-05-21T00:00:00"/>
    <x v="1"/>
    <x v="0"/>
    <x v="1"/>
    <n v="2"/>
    <n v="54.31"/>
    <n v="108.62"/>
    <x v="0"/>
    <n v="40"/>
    <d v="2024-08-27T00:00:00"/>
    <n v="132"/>
    <x v="1"/>
    <n v="1"/>
    <d v="2024-09-28T00:00:00"/>
    <x v="2"/>
    <x v="0"/>
    <x v="5"/>
    <n v="-93"/>
    <n v="0"/>
    <x v="2"/>
  </r>
  <r>
    <s v="C5501"/>
    <x v="1"/>
    <x v="1"/>
    <x v="2"/>
    <d v="2025-02-25T00:00:00"/>
    <s v="O9501"/>
    <d v="2025-05-22T00:00:00"/>
    <x v="3"/>
    <x v="0"/>
    <x v="4"/>
    <n v="4"/>
    <n v="374.47250000000003"/>
    <n v="1497.89"/>
    <x v="1"/>
    <n v="5"/>
    <d v="2025-07-29T00:00:00"/>
    <n v="462"/>
    <x v="1"/>
    <n v="4"/>
    <d v="2024-08-30T00:00:00"/>
    <x v="0"/>
    <x v="1"/>
    <x v="5"/>
    <n v="154"/>
    <n v="0"/>
    <x v="2"/>
  </r>
  <r>
    <s v="C3796"/>
    <x v="2"/>
    <x v="2"/>
    <x v="4"/>
    <d v="2024-11-06T00:00:00"/>
    <s v="O7796"/>
    <d v="2025-05-22T00:00:00"/>
    <x v="2"/>
    <x v="0"/>
    <x v="0"/>
    <n v="4"/>
    <n v="223.1825"/>
    <n v="892.73"/>
    <x v="2"/>
    <n v="34"/>
    <d v="2024-04-09T00:00:00"/>
    <n v="355"/>
    <x v="0"/>
    <n v="1"/>
    <d v="2024-10-24T00:00:00"/>
    <x v="0"/>
    <x v="1"/>
    <x v="5"/>
    <n v="-211"/>
    <n v="1"/>
    <x v="2"/>
  </r>
  <r>
    <s v="C5544"/>
    <x v="1"/>
    <x v="1"/>
    <x v="0"/>
    <d v="2024-09-04T00:00:00"/>
    <s v="O9544"/>
    <d v="2025-05-22T00:00:00"/>
    <x v="1"/>
    <x v="4"/>
    <x v="2"/>
    <n v="2"/>
    <n v="686.63499999999999"/>
    <n v="1373.27"/>
    <x v="2"/>
    <n v="4"/>
    <d v="2025-01-08T00:00:00"/>
    <n v="189"/>
    <x v="0"/>
    <n v="1"/>
    <d v="2025-06-01T00:00:00"/>
    <x v="1"/>
    <x v="1"/>
    <x v="5"/>
    <n v="126"/>
    <n v="1"/>
    <x v="2"/>
  </r>
  <r>
    <s v="C2066"/>
    <x v="1"/>
    <x v="0"/>
    <x v="3"/>
    <d v="2023-11-13T00:00:00"/>
    <s v="O6066"/>
    <d v="2025-05-22T00:00:00"/>
    <x v="2"/>
    <x v="4"/>
    <x v="2"/>
    <n v="3"/>
    <n v="300.6033333333333"/>
    <n v="901.81"/>
    <x v="2"/>
    <n v="25"/>
    <d v="2024-05-09T00:00:00"/>
    <n v="252"/>
    <x v="0"/>
    <n v="5"/>
    <d v="2024-12-19T00:00:00"/>
    <x v="0"/>
    <x v="1"/>
    <x v="5"/>
    <n v="178"/>
    <n v="1"/>
    <x v="2"/>
  </r>
  <r>
    <s v="C1872"/>
    <x v="1"/>
    <x v="2"/>
    <x v="4"/>
    <d v="2024-03-08T00:00:00"/>
    <s v="O5872"/>
    <d v="2025-05-22T00:00:00"/>
    <x v="3"/>
    <x v="2"/>
    <x v="2"/>
    <n v="5"/>
    <n v="80.227999999999994"/>
    <n v="401.14"/>
    <x v="2"/>
    <n v="12"/>
    <d v="2025-08-03T00:00:00"/>
    <n v="385"/>
    <x v="0"/>
    <n v="3"/>
    <d v="2025-08-02T00:00:00"/>
    <x v="0"/>
    <x v="1"/>
    <x v="5"/>
    <n v="513"/>
    <n v="1"/>
    <x v="2"/>
  </r>
  <r>
    <s v="C4991"/>
    <x v="1"/>
    <x v="1"/>
    <x v="0"/>
    <d v="2024-09-15T00:00:00"/>
    <s v="O8991"/>
    <d v="2025-05-22T00:00:00"/>
    <x v="2"/>
    <x v="0"/>
    <x v="2"/>
    <n v="1"/>
    <n v="1117.6400000000001"/>
    <n v="1117.6400000000001"/>
    <x v="0"/>
    <n v="31"/>
    <d v="2025-02-28T00:00:00"/>
    <n v="369"/>
    <x v="1"/>
    <n v="1"/>
    <d v="2025-06-19T00:00:00"/>
    <x v="1"/>
    <x v="1"/>
    <x v="5"/>
    <n v="166"/>
    <n v="0"/>
    <x v="2"/>
  </r>
  <r>
    <s v="C1940"/>
    <x v="1"/>
    <x v="1"/>
    <x v="1"/>
    <d v="2025-01-17T00:00:00"/>
    <s v="O5940"/>
    <d v="2025-05-22T00:00:00"/>
    <x v="3"/>
    <x v="1"/>
    <x v="2"/>
    <n v="1"/>
    <n v="205.79"/>
    <n v="205.79"/>
    <x v="1"/>
    <n v="13"/>
    <d v="2025-08-16T00:00:00"/>
    <n v="240"/>
    <x v="0"/>
    <n v="1"/>
    <d v="2025-04-07T00:00:00"/>
    <x v="0"/>
    <x v="1"/>
    <x v="5"/>
    <n v="211"/>
    <n v="1"/>
    <x v="2"/>
  </r>
  <r>
    <s v="C4268"/>
    <x v="0"/>
    <x v="1"/>
    <x v="1"/>
    <d v="2024-12-03T00:00:00"/>
    <s v="O8268"/>
    <d v="2025-05-22T00:00:00"/>
    <x v="3"/>
    <x v="4"/>
    <x v="4"/>
    <n v="4"/>
    <n v="131.23500000000001"/>
    <n v="524.94000000000005"/>
    <x v="0"/>
    <n v="14"/>
    <d v="2025-04-17T00:00:00"/>
    <n v="488"/>
    <x v="1"/>
    <n v="3"/>
    <d v="2025-01-23T00:00:00"/>
    <x v="1"/>
    <x v="1"/>
    <x v="5"/>
    <n v="135"/>
    <n v="0"/>
    <x v="2"/>
  </r>
  <r>
    <s v="C3759"/>
    <x v="0"/>
    <x v="1"/>
    <x v="4"/>
    <d v="2024-04-09T00:00:00"/>
    <s v="O7759"/>
    <d v="2025-05-23T00:00:00"/>
    <x v="3"/>
    <x v="4"/>
    <x v="1"/>
    <n v="3"/>
    <n v="79.313333333333333"/>
    <n v="237.94"/>
    <x v="2"/>
    <n v="12"/>
    <d v="2025-07-01T00:00:00"/>
    <n v="256"/>
    <x v="1"/>
    <n v="4"/>
    <d v="2024-12-11T00:00:00"/>
    <x v="0"/>
    <x v="2"/>
    <x v="5"/>
    <n v="448"/>
    <n v="0"/>
    <x v="2"/>
  </r>
  <r>
    <s v="C2351"/>
    <x v="0"/>
    <x v="1"/>
    <x v="2"/>
    <d v="2024-06-25T00:00:00"/>
    <s v="O6351"/>
    <d v="2025-05-23T00:00:00"/>
    <x v="0"/>
    <x v="1"/>
    <x v="4"/>
    <n v="3"/>
    <n v="153.71333333333334"/>
    <n v="461.14"/>
    <x v="2"/>
    <n v="45"/>
    <d v="2025-01-25T00:00:00"/>
    <n v="299"/>
    <x v="1"/>
    <n v="3"/>
    <d v="2025-09-08T00:00:00"/>
    <x v="0"/>
    <x v="2"/>
    <x v="5"/>
    <n v="214"/>
    <n v="0"/>
    <x v="2"/>
  </r>
  <r>
    <s v="C5847"/>
    <x v="0"/>
    <x v="2"/>
    <x v="2"/>
    <d v="2024-12-30T00:00:00"/>
    <s v="O9847"/>
    <d v="2025-05-23T00:00:00"/>
    <x v="3"/>
    <x v="3"/>
    <x v="2"/>
    <n v="1"/>
    <n v="459.35"/>
    <n v="459.35"/>
    <x v="1"/>
    <n v="50"/>
    <d v="2024-10-22T00:00:00"/>
    <n v="492"/>
    <x v="0"/>
    <n v="5"/>
    <d v="2025-10-07T00:00:00"/>
    <x v="2"/>
    <x v="2"/>
    <x v="5"/>
    <n v="-69"/>
    <n v="1"/>
    <x v="2"/>
  </r>
  <r>
    <s v="C1922"/>
    <x v="0"/>
    <x v="2"/>
    <x v="2"/>
    <d v="2024-11-27T00:00:00"/>
    <s v="O5922"/>
    <d v="2025-05-23T00:00:00"/>
    <x v="2"/>
    <x v="2"/>
    <x v="4"/>
    <n v="4"/>
    <n v="135.77000000000001"/>
    <n v="543.08000000000004"/>
    <x v="2"/>
    <n v="11"/>
    <d v="2024-11-10T00:00:00"/>
    <n v="332"/>
    <x v="1"/>
    <n v="5"/>
    <d v="2025-06-02T00:00:00"/>
    <x v="1"/>
    <x v="2"/>
    <x v="5"/>
    <n v="-17"/>
    <n v="0"/>
    <x v="2"/>
  </r>
  <r>
    <s v="C6540"/>
    <x v="2"/>
    <x v="0"/>
    <x v="4"/>
    <d v="2024-01-11T00:00:00"/>
    <s v="O10540"/>
    <d v="2025-05-23T00:00:00"/>
    <x v="0"/>
    <x v="3"/>
    <x v="1"/>
    <n v="2"/>
    <n v="348.935"/>
    <n v="697.87"/>
    <x v="1"/>
    <n v="18"/>
    <d v="2024-04-10T00:00:00"/>
    <n v="412"/>
    <x v="0"/>
    <n v="2"/>
    <d v="2024-05-10T00:00:00"/>
    <x v="1"/>
    <x v="2"/>
    <x v="5"/>
    <n v="90"/>
    <n v="1"/>
    <x v="2"/>
  </r>
  <r>
    <s v="C2316"/>
    <x v="2"/>
    <x v="1"/>
    <x v="1"/>
    <d v="2025-04-07T00:00:00"/>
    <s v="O6316"/>
    <d v="2025-05-23T00:00:00"/>
    <x v="2"/>
    <x v="2"/>
    <x v="1"/>
    <n v="5"/>
    <n v="156.798"/>
    <n v="783.99"/>
    <x v="0"/>
    <n v="7"/>
    <d v="2025-08-04T00:00:00"/>
    <n v="110"/>
    <x v="0"/>
    <n v="4"/>
    <d v="2024-11-27T00:00:00"/>
    <x v="2"/>
    <x v="2"/>
    <x v="5"/>
    <n v="119"/>
    <n v="1"/>
    <x v="2"/>
  </r>
  <r>
    <s v="C5072"/>
    <x v="0"/>
    <x v="1"/>
    <x v="3"/>
    <d v="2024-02-29T00:00:00"/>
    <s v="O9072"/>
    <d v="2025-05-23T00:00:00"/>
    <x v="2"/>
    <x v="0"/>
    <x v="3"/>
    <n v="2"/>
    <n v="465.67500000000001"/>
    <n v="931.35"/>
    <x v="1"/>
    <n v="23"/>
    <d v="2025-01-25T00:00:00"/>
    <n v="208"/>
    <x v="0"/>
    <n v="2"/>
    <d v="2024-08-29T00:00:00"/>
    <x v="2"/>
    <x v="2"/>
    <x v="5"/>
    <n v="331"/>
    <n v="1"/>
    <x v="2"/>
  </r>
  <r>
    <s v="C5764"/>
    <x v="0"/>
    <x v="2"/>
    <x v="1"/>
    <d v="2024-10-26T00:00:00"/>
    <s v="O9764"/>
    <d v="2025-05-23T00:00:00"/>
    <x v="1"/>
    <x v="0"/>
    <x v="0"/>
    <n v="3"/>
    <n v="331.5"/>
    <n v="994.5"/>
    <x v="2"/>
    <n v="36"/>
    <d v="2024-08-11T00:00:00"/>
    <n v="168"/>
    <x v="1"/>
    <n v="4"/>
    <d v="2024-10-26T00:00:00"/>
    <x v="1"/>
    <x v="2"/>
    <x v="5"/>
    <n v="-76"/>
    <n v="0"/>
    <x v="2"/>
  </r>
  <r>
    <s v="C2166"/>
    <x v="2"/>
    <x v="0"/>
    <x v="2"/>
    <d v="2025-05-28T00:00:00"/>
    <s v="O6166"/>
    <d v="2025-05-24T00:00:00"/>
    <x v="0"/>
    <x v="1"/>
    <x v="1"/>
    <n v="3"/>
    <n v="37.14"/>
    <n v="111.42"/>
    <x v="2"/>
    <n v="40"/>
    <d v="2025-04-06T00:00:00"/>
    <n v="169"/>
    <x v="1"/>
    <n v="3"/>
    <d v="2024-11-09T00:00:00"/>
    <x v="1"/>
    <x v="3"/>
    <x v="5"/>
    <n v="-52"/>
    <n v="0"/>
    <x v="2"/>
  </r>
  <r>
    <s v="C4336"/>
    <x v="2"/>
    <x v="0"/>
    <x v="0"/>
    <d v="2024-10-31T00:00:00"/>
    <s v="O8336"/>
    <d v="2025-05-24T00:00:00"/>
    <x v="3"/>
    <x v="1"/>
    <x v="0"/>
    <n v="2"/>
    <n v="459.79"/>
    <n v="919.58"/>
    <x v="0"/>
    <n v="11"/>
    <d v="2025-05-18T00:00:00"/>
    <n v="129"/>
    <x v="1"/>
    <n v="4"/>
    <d v="2025-05-18T00:00:00"/>
    <x v="0"/>
    <x v="3"/>
    <x v="5"/>
    <n v="199"/>
    <n v="0"/>
    <x v="2"/>
  </r>
  <r>
    <s v="C2746"/>
    <x v="2"/>
    <x v="0"/>
    <x v="4"/>
    <d v="2024-06-23T00:00:00"/>
    <s v="O6746"/>
    <d v="2025-05-24T00:00:00"/>
    <x v="3"/>
    <x v="1"/>
    <x v="2"/>
    <n v="2"/>
    <n v="242.815"/>
    <n v="485.63"/>
    <x v="0"/>
    <n v="37"/>
    <d v="2024-10-10T00:00:00"/>
    <n v="292"/>
    <x v="0"/>
    <n v="2"/>
    <d v="2024-10-10T00:00:00"/>
    <x v="1"/>
    <x v="3"/>
    <x v="5"/>
    <n v="109"/>
    <n v="1"/>
    <x v="2"/>
  </r>
  <r>
    <s v="C1812"/>
    <x v="0"/>
    <x v="0"/>
    <x v="4"/>
    <d v="2023-11-21T00:00:00"/>
    <s v="O5812"/>
    <d v="2025-05-24T00:00:00"/>
    <x v="2"/>
    <x v="0"/>
    <x v="0"/>
    <n v="3"/>
    <n v="469.71000000000004"/>
    <n v="1409.13"/>
    <x v="0"/>
    <n v="11"/>
    <d v="2025-08-13T00:00:00"/>
    <n v="353"/>
    <x v="0"/>
    <n v="2"/>
    <d v="2025-01-23T00:00:00"/>
    <x v="2"/>
    <x v="3"/>
    <x v="5"/>
    <n v="631"/>
    <n v="1"/>
    <x v="2"/>
  </r>
  <r>
    <s v="C2244"/>
    <x v="2"/>
    <x v="2"/>
    <x v="0"/>
    <d v="2024-08-25T00:00:00"/>
    <s v="O6244"/>
    <d v="2025-05-24T00:00:00"/>
    <x v="1"/>
    <x v="0"/>
    <x v="3"/>
    <n v="2"/>
    <n v="360.46499999999997"/>
    <n v="720.93"/>
    <x v="0"/>
    <n v="44"/>
    <d v="2025-07-30T00:00:00"/>
    <n v="404"/>
    <x v="0"/>
    <n v="5"/>
    <d v="2024-09-25T00:00:00"/>
    <x v="2"/>
    <x v="3"/>
    <x v="5"/>
    <n v="339"/>
    <n v="1"/>
    <x v="2"/>
  </r>
  <r>
    <s v="C6179"/>
    <x v="0"/>
    <x v="0"/>
    <x v="4"/>
    <d v="2024-06-04T00:00:00"/>
    <s v="O10179"/>
    <d v="2025-05-24T00:00:00"/>
    <x v="4"/>
    <x v="4"/>
    <x v="3"/>
    <n v="4"/>
    <n v="30.274999999999999"/>
    <n v="121.1"/>
    <x v="1"/>
    <n v="23"/>
    <d v="2024-12-17T00:00:00"/>
    <n v="123"/>
    <x v="0"/>
    <n v="4"/>
    <d v="2025-05-31T00:00:00"/>
    <x v="1"/>
    <x v="3"/>
    <x v="5"/>
    <n v="196"/>
    <n v="1"/>
    <x v="2"/>
  </r>
  <r>
    <s v="C4240"/>
    <x v="0"/>
    <x v="0"/>
    <x v="0"/>
    <d v="2024-09-27T00:00:00"/>
    <s v="O8240"/>
    <d v="2025-05-24T00:00:00"/>
    <x v="0"/>
    <x v="1"/>
    <x v="4"/>
    <n v="1"/>
    <n v="219.93"/>
    <n v="219.93"/>
    <x v="1"/>
    <n v="22"/>
    <d v="2024-12-18T00:00:00"/>
    <n v="382"/>
    <x v="1"/>
    <n v="2"/>
    <d v="2025-03-29T00:00:00"/>
    <x v="2"/>
    <x v="3"/>
    <x v="5"/>
    <n v="82"/>
    <n v="0"/>
    <x v="2"/>
  </r>
  <r>
    <s v="C5452"/>
    <x v="0"/>
    <x v="0"/>
    <x v="0"/>
    <d v="2025-06-29T00:00:00"/>
    <s v="O9452"/>
    <d v="2025-05-24T00:00:00"/>
    <x v="0"/>
    <x v="4"/>
    <x v="0"/>
    <n v="5"/>
    <n v="186.05199999999999"/>
    <n v="930.26"/>
    <x v="0"/>
    <n v="21"/>
    <d v="2025-04-04T00:00:00"/>
    <n v="178"/>
    <x v="1"/>
    <n v="5"/>
    <d v="2025-07-16T00:00:00"/>
    <x v="1"/>
    <x v="3"/>
    <x v="5"/>
    <n v="-86"/>
    <n v="0"/>
    <x v="2"/>
  </r>
  <r>
    <s v="C1745"/>
    <x v="2"/>
    <x v="1"/>
    <x v="3"/>
    <d v="2025-04-02T00:00:00"/>
    <s v="O5745"/>
    <d v="2025-05-25T00:00:00"/>
    <x v="4"/>
    <x v="3"/>
    <x v="2"/>
    <n v="3"/>
    <n v="109.19666666666666"/>
    <n v="327.58999999999997"/>
    <x v="1"/>
    <n v="50"/>
    <d v="2024-12-22T00:00:00"/>
    <n v="309"/>
    <x v="0"/>
    <n v="4"/>
    <d v="2024-10-27T00:00:00"/>
    <x v="0"/>
    <x v="4"/>
    <x v="5"/>
    <n v="-101"/>
    <n v="1"/>
    <x v="2"/>
  </r>
  <r>
    <s v="C5792"/>
    <x v="2"/>
    <x v="2"/>
    <x v="0"/>
    <d v="2025-07-23T00:00:00"/>
    <s v="O9792"/>
    <d v="2025-05-25T00:00:00"/>
    <x v="0"/>
    <x v="3"/>
    <x v="1"/>
    <n v="5"/>
    <n v="145.036"/>
    <n v="725.18"/>
    <x v="1"/>
    <n v="6"/>
    <d v="2024-11-26T00:00:00"/>
    <n v="339"/>
    <x v="0"/>
    <n v="1"/>
    <d v="2025-07-23T00:00:00"/>
    <x v="2"/>
    <x v="4"/>
    <x v="5"/>
    <n v="-239"/>
    <n v="1"/>
    <x v="2"/>
  </r>
  <r>
    <s v="C1051"/>
    <x v="2"/>
    <x v="1"/>
    <x v="4"/>
    <d v="2024-07-26T00:00:00"/>
    <s v="O5051"/>
    <d v="2025-05-25T00:00:00"/>
    <x v="1"/>
    <x v="0"/>
    <x v="3"/>
    <n v="1"/>
    <n v="250.24"/>
    <n v="250.24"/>
    <x v="1"/>
    <n v="5"/>
    <d v="2025-07-02T00:00:00"/>
    <n v="170"/>
    <x v="1"/>
    <n v="3"/>
    <d v="2024-01-09T00:00:00"/>
    <x v="2"/>
    <x v="4"/>
    <x v="5"/>
    <n v="341"/>
    <n v="0"/>
    <x v="2"/>
  </r>
  <r>
    <s v="C5741"/>
    <x v="1"/>
    <x v="1"/>
    <x v="2"/>
    <d v="2023-10-27T00:00:00"/>
    <s v="O9741"/>
    <d v="2025-05-25T00:00:00"/>
    <x v="3"/>
    <x v="4"/>
    <x v="1"/>
    <n v="4"/>
    <n v="144.61750000000001"/>
    <n v="578.47"/>
    <x v="1"/>
    <n v="24"/>
    <d v="2025-08-16T00:00:00"/>
    <n v="68"/>
    <x v="1"/>
    <n v="5"/>
    <d v="2025-08-19T00:00:00"/>
    <x v="1"/>
    <x v="4"/>
    <x v="5"/>
    <n v="659"/>
    <n v="0"/>
    <x v="2"/>
  </r>
  <r>
    <s v="C3480"/>
    <x v="1"/>
    <x v="2"/>
    <x v="3"/>
    <d v="2024-02-20T00:00:00"/>
    <s v="O7480"/>
    <d v="2025-05-25T00:00:00"/>
    <x v="4"/>
    <x v="1"/>
    <x v="0"/>
    <n v="5"/>
    <n v="228.20599999999999"/>
    <n v="1141.03"/>
    <x v="1"/>
    <n v="49"/>
    <d v="2025-03-13T00:00:00"/>
    <n v="115"/>
    <x v="1"/>
    <n v="5"/>
    <d v="2025-01-06T00:00:00"/>
    <x v="2"/>
    <x v="4"/>
    <x v="5"/>
    <n v="387"/>
    <n v="0"/>
    <x v="2"/>
  </r>
  <r>
    <s v="C4037"/>
    <x v="0"/>
    <x v="1"/>
    <x v="4"/>
    <d v="2025-03-16T00:00:00"/>
    <s v="O8037"/>
    <d v="2025-05-25T00:00:00"/>
    <x v="0"/>
    <x v="3"/>
    <x v="0"/>
    <n v="4"/>
    <n v="102.8475"/>
    <n v="411.39"/>
    <x v="0"/>
    <n v="31"/>
    <d v="2024-03-09T00:00:00"/>
    <n v="447"/>
    <x v="0"/>
    <n v="5"/>
    <d v="2025-07-03T00:00:00"/>
    <x v="0"/>
    <x v="4"/>
    <x v="5"/>
    <n v="-372"/>
    <n v="1"/>
    <x v="2"/>
  </r>
  <r>
    <s v="C2527"/>
    <x v="1"/>
    <x v="2"/>
    <x v="4"/>
    <d v="2023-04-09T00:00:00"/>
    <s v="O6527"/>
    <d v="2025-05-25T00:00:00"/>
    <x v="0"/>
    <x v="4"/>
    <x v="2"/>
    <n v="5"/>
    <n v="163.41199999999998"/>
    <n v="817.06"/>
    <x v="0"/>
    <n v="47"/>
    <d v="2025-03-28T00:00:00"/>
    <n v="64"/>
    <x v="0"/>
    <n v="5"/>
    <d v="2025-01-30T00:00:00"/>
    <x v="2"/>
    <x v="4"/>
    <x v="5"/>
    <n v="719"/>
    <n v="1"/>
    <x v="2"/>
  </r>
  <r>
    <s v="C1196"/>
    <x v="0"/>
    <x v="2"/>
    <x v="2"/>
    <d v="2024-08-22T00:00:00"/>
    <s v="O5196"/>
    <d v="2025-05-26T00:00:00"/>
    <x v="0"/>
    <x v="0"/>
    <x v="0"/>
    <n v="3"/>
    <n v="52.516666666666673"/>
    <n v="157.55000000000001"/>
    <x v="2"/>
    <n v="32"/>
    <d v="2024-08-30T00:00:00"/>
    <n v="394"/>
    <x v="1"/>
    <n v="3"/>
    <d v="2024-11-23T00:00:00"/>
    <x v="1"/>
    <x v="5"/>
    <x v="5"/>
    <n v="8"/>
    <n v="0"/>
    <x v="2"/>
  </r>
  <r>
    <s v="C1439"/>
    <x v="1"/>
    <x v="0"/>
    <x v="2"/>
    <d v="2024-11-29T00:00:00"/>
    <s v="O5439"/>
    <d v="2025-05-26T00:00:00"/>
    <x v="1"/>
    <x v="1"/>
    <x v="2"/>
    <n v="4"/>
    <n v="48.127499999999998"/>
    <n v="192.51"/>
    <x v="2"/>
    <n v="7"/>
    <d v="2025-01-06T00:00:00"/>
    <n v="370"/>
    <x v="0"/>
    <n v="3"/>
    <d v="2024-09-21T00:00:00"/>
    <x v="2"/>
    <x v="5"/>
    <x v="5"/>
    <n v="38"/>
    <n v="1"/>
    <x v="2"/>
  </r>
  <r>
    <s v="C5944"/>
    <x v="0"/>
    <x v="0"/>
    <x v="0"/>
    <d v="2025-06-29T00:00:00"/>
    <s v="O9944"/>
    <d v="2025-05-26T00:00:00"/>
    <x v="2"/>
    <x v="0"/>
    <x v="2"/>
    <n v="1"/>
    <n v="846.49"/>
    <n v="846.49"/>
    <x v="0"/>
    <n v="15"/>
    <d v="2024-09-26T00:00:00"/>
    <n v="387"/>
    <x v="0"/>
    <n v="2"/>
    <d v="2025-04-30T00:00:00"/>
    <x v="1"/>
    <x v="5"/>
    <x v="5"/>
    <n v="-276"/>
    <n v="1"/>
    <x v="2"/>
  </r>
  <r>
    <s v="C2186"/>
    <x v="1"/>
    <x v="2"/>
    <x v="0"/>
    <d v="2024-01-21T00:00:00"/>
    <s v="O6186"/>
    <d v="2025-05-26T00:00:00"/>
    <x v="4"/>
    <x v="2"/>
    <x v="3"/>
    <n v="5"/>
    <n v="144.06"/>
    <n v="720.3"/>
    <x v="1"/>
    <n v="13"/>
    <d v="2024-01-10T00:00:00"/>
    <n v="271"/>
    <x v="0"/>
    <n v="3"/>
    <d v="2025-06-06T00:00:00"/>
    <x v="0"/>
    <x v="5"/>
    <x v="5"/>
    <n v="-11"/>
    <n v="1"/>
    <x v="2"/>
  </r>
  <r>
    <s v="C3520"/>
    <x v="2"/>
    <x v="0"/>
    <x v="3"/>
    <d v="2024-02-04T00:00:00"/>
    <s v="O7520"/>
    <d v="2025-05-26T00:00:00"/>
    <x v="4"/>
    <x v="4"/>
    <x v="1"/>
    <n v="5"/>
    <n v="95.847999999999999"/>
    <n v="479.24"/>
    <x v="0"/>
    <n v="1"/>
    <d v="2024-10-10T00:00:00"/>
    <n v="251"/>
    <x v="1"/>
    <n v="5"/>
    <d v="2025-02-24T00:00:00"/>
    <x v="1"/>
    <x v="5"/>
    <x v="5"/>
    <n v="249"/>
    <n v="0"/>
    <x v="2"/>
  </r>
  <r>
    <s v="C2047"/>
    <x v="2"/>
    <x v="0"/>
    <x v="0"/>
    <d v="2024-05-02T00:00:00"/>
    <s v="O6047"/>
    <d v="2025-05-26T00:00:00"/>
    <x v="0"/>
    <x v="3"/>
    <x v="4"/>
    <n v="2"/>
    <n v="72.974999999999994"/>
    <n v="145.94999999999999"/>
    <x v="0"/>
    <n v="12"/>
    <d v="2025-06-15T00:00:00"/>
    <n v="486"/>
    <x v="0"/>
    <n v="2"/>
    <d v="2024-11-20T00:00:00"/>
    <x v="1"/>
    <x v="5"/>
    <x v="5"/>
    <n v="409"/>
    <n v="1"/>
    <x v="2"/>
  </r>
  <r>
    <s v="C6741"/>
    <x v="1"/>
    <x v="1"/>
    <x v="1"/>
    <d v="2024-11-15T00:00:00"/>
    <s v="O10741"/>
    <d v="2025-05-26T00:00:00"/>
    <x v="4"/>
    <x v="1"/>
    <x v="1"/>
    <n v="2"/>
    <n v="466.95"/>
    <n v="933.9"/>
    <x v="0"/>
    <n v="19"/>
    <d v="2024-10-10T00:00:00"/>
    <n v="152"/>
    <x v="1"/>
    <n v="4"/>
    <d v="2025-03-14T00:00:00"/>
    <x v="2"/>
    <x v="5"/>
    <x v="5"/>
    <n v="-36"/>
    <n v="0"/>
    <x v="2"/>
  </r>
  <r>
    <s v="C1863"/>
    <x v="2"/>
    <x v="0"/>
    <x v="0"/>
    <d v="2023-03-10T00:00:00"/>
    <s v="O5863"/>
    <d v="2025-05-26T00:00:00"/>
    <x v="3"/>
    <x v="1"/>
    <x v="2"/>
    <n v="4"/>
    <n v="31.89"/>
    <n v="127.56"/>
    <x v="2"/>
    <n v="32"/>
    <d v="2024-10-22T00:00:00"/>
    <n v="130"/>
    <x v="1"/>
    <n v="1"/>
    <d v="2024-11-24T00:00:00"/>
    <x v="1"/>
    <x v="5"/>
    <x v="5"/>
    <n v="592"/>
    <n v="0"/>
    <x v="2"/>
  </r>
  <r>
    <s v="C5977"/>
    <x v="2"/>
    <x v="2"/>
    <x v="2"/>
    <d v="2024-04-25T00:00:00"/>
    <s v="O9977"/>
    <d v="2025-05-27T00:00:00"/>
    <x v="4"/>
    <x v="3"/>
    <x v="0"/>
    <n v="4"/>
    <n v="220.58750000000001"/>
    <n v="882.35"/>
    <x v="2"/>
    <n v="42"/>
    <d v="2024-12-09T00:00:00"/>
    <n v="248"/>
    <x v="1"/>
    <n v="5"/>
    <d v="2025-04-16T00:00:00"/>
    <x v="1"/>
    <x v="6"/>
    <x v="5"/>
    <n v="228"/>
    <n v="0"/>
    <x v="2"/>
  </r>
  <r>
    <s v="C1333"/>
    <x v="2"/>
    <x v="1"/>
    <x v="0"/>
    <d v="2023-10-10T00:00:00"/>
    <s v="O5333"/>
    <d v="2025-05-27T00:00:00"/>
    <x v="4"/>
    <x v="0"/>
    <x v="0"/>
    <n v="4"/>
    <n v="299.3075"/>
    <n v="1197.23"/>
    <x v="0"/>
    <n v="50"/>
    <d v="2025-02-21T00:00:00"/>
    <n v="406"/>
    <x v="1"/>
    <n v="4"/>
    <d v="2025-07-25T00:00:00"/>
    <x v="0"/>
    <x v="6"/>
    <x v="5"/>
    <n v="500"/>
    <n v="0"/>
    <x v="2"/>
  </r>
  <r>
    <s v="C5005"/>
    <x v="0"/>
    <x v="2"/>
    <x v="1"/>
    <d v="2024-11-25T00:00:00"/>
    <s v="O9005"/>
    <d v="2025-05-27T00:00:00"/>
    <x v="0"/>
    <x v="0"/>
    <x v="1"/>
    <n v="1"/>
    <n v="549.79"/>
    <n v="549.79"/>
    <x v="2"/>
    <n v="8"/>
    <d v="2025-07-01T00:00:00"/>
    <n v="470"/>
    <x v="0"/>
    <n v="4"/>
    <d v="2024-09-26T00:00:00"/>
    <x v="1"/>
    <x v="6"/>
    <x v="5"/>
    <n v="218"/>
    <n v="1"/>
    <x v="2"/>
  </r>
  <r>
    <s v="C2359"/>
    <x v="0"/>
    <x v="1"/>
    <x v="4"/>
    <d v="2025-02-28T00:00:00"/>
    <s v="O6359"/>
    <d v="2025-05-27T00:00:00"/>
    <x v="1"/>
    <x v="2"/>
    <x v="4"/>
    <n v="3"/>
    <n v="103.45333333333333"/>
    <n v="310.36"/>
    <x v="2"/>
    <n v="3"/>
    <d v="2025-03-02T00:00:00"/>
    <n v="12"/>
    <x v="1"/>
    <n v="4"/>
    <d v="2025-05-30T00:00:00"/>
    <x v="1"/>
    <x v="6"/>
    <x v="5"/>
    <n v="2"/>
    <n v="0"/>
    <x v="2"/>
  </r>
  <r>
    <s v="C6918"/>
    <x v="2"/>
    <x v="0"/>
    <x v="0"/>
    <d v="2024-01-04T00:00:00"/>
    <s v="O10918"/>
    <d v="2025-05-27T00:00:00"/>
    <x v="3"/>
    <x v="1"/>
    <x v="4"/>
    <n v="5"/>
    <n v="259.73400000000004"/>
    <n v="1298.67"/>
    <x v="0"/>
    <n v="30"/>
    <d v="2025-04-21T00:00:00"/>
    <n v="251"/>
    <x v="0"/>
    <n v="1"/>
    <d v="2025-12-03T00:00:00"/>
    <x v="0"/>
    <x v="6"/>
    <x v="5"/>
    <n v="473"/>
    <n v="1"/>
    <x v="2"/>
  </r>
  <r>
    <s v="C4150"/>
    <x v="1"/>
    <x v="2"/>
    <x v="1"/>
    <d v="2023-09-13T00:00:00"/>
    <s v="O8150"/>
    <d v="2025-05-27T00:00:00"/>
    <x v="3"/>
    <x v="3"/>
    <x v="1"/>
    <n v="2"/>
    <n v="68.97"/>
    <n v="137.94"/>
    <x v="0"/>
    <n v="40"/>
    <d v="2025-04-02T00:00:00"/>
    <n v="92"/>
    <x v="1"/>
    <n v="4"/>
    <d v="2024-12-14T00:00:00"/>
    <x v="1"/>
    <x v="6"/>
    <x v="5"/>
    <n v="567"/>
    <n v="0"/>
    <x v="2"/>
  </r>
  <r>
    <s v="C6920"/>
    <x v="0"/>
    <x v="0"/>
    <x v="1"/>
    <d v="2025-07-19T00:00:00"/>
    <s v="O10920"/>
    <d v="2025-05-27T00:00:00"/>
    <x v="0"/>
    <x v="0"/>
    <x v="4"/>
    <n v="2"/>
    <n v="534.20500000000004"/>
    <n v="1068.4100000000001"/>
    <x v="2"/>
    <n v="29"/>
    <d v="2024-11-24T00:00:00"/>
    <n v="149"/>
    <x v="0"/>
    <n v="2"/>
    <d v="2024-04-09T00:00:00"/>
    <x v="2"/>
    <x v="6"/>
    <x v="5"/>
    <n v="-237"/>
    <n v="1"/>
    <x v="2"/>
  </r>
  <r>
    <s v="C4889"/>
    <x v="2"/>
    <x v="0"/>
    <x v="4"/>
    <d v="2025-05-25T00:00:00"/>
    <s v="O8889"/>
    <d v="2025-05-27T00:00:00"/>
    <x v="0"/>
    <x v="2"/>
    <x v="0"/>
    <n v="2"/>
    <n v="698.77499999999998"/>
    <n v="1397.55"/>
    <x v="1"/>
    <n v="8"/>
    <d v="2024-05-12T00:00:00"/>
    <n v="333"/>
    <x v="0"/>
    <n v="4"/>
    <d v="2024-10-27T00:00:00"/>
    <x v="1"/>
    <x v="6"/>
    <x v="5"/>
    <n v="-378"/>
    <n v="1"/>
    <x v="2"/>
  </r>
  <r>
    <s v="C4412"/>
    <x v="1"/>
    <x v="0"/>
    <x v="4"/>
    <d v="2024-01-17T00:00:00"/>
    <s v="O8412"/>
    <d v="2025-05-27T00:00:00"/>
    <x v="0"/>
    <x v="2"/>
    <x v="2"/>
    <n v="1"/>
    <n v="882.12"/>
    <n v="882.12"/>
    <x v="1"/>
    <n v="17"/>
    <d v="2025-02-17T00:00:00"/>
    <n v="178"/>
    <x v="0"/>
    <n v="4"/>
    <d v="2025-07-20T00:00:00"/>
    <x v="0"/>
    <x v="6"/>
    <x v="5"/>
    <n v="397"/>
    <n v="1"/>
    <x v="2"/>
  </r>
  <r>
    <s v="C2780"/>
    <x v="0"/>
    <x v="2"/>
    <x v="3"/>
    <d v="2024-06-15T00:00:00"/>
    <s v="O6780"/>
    <d v="2025-05-28T00:00:00"/>
    <x v="1"/>
    <x v="2"/>
    <x v="4"/>
    <n v="2"/>
    <n v="73.03"/>
    <n v="146.06"/>
    <x v="1"/>
    <n v="6"/>
    <d v="2025-06-03T00:00:00"/>
    <n v="166"/>
    <x v="0"/>
    <n v="2"/>
    <d v="2025-05-14T00:00:00"/>
    <x v="0"/>
    <x v="0"/>
    <x v="5"/>
    <n v="353"/>
    <n v="1"/>
    <x v="2"/>
  </r>
  <r>
    <s v="C6851"/>
    <x v="1"/>
    <x v="0"/>
    <x v="1"/>
    <d v="2024-08-07T00:00:00"/>
    <s v="O10851"/>
    <d v="2025-05-28T00:00:00"/>
    <x v="2"/>
    <x v="4"/>
    <x v="4"/>
    <n v="3"/>
    <n v="195.51999999999998"/>
    <n v="586.55999999999995"/>
    <x v="1"/>
    <n v="26"/>
    <d v="2024-09-10T00:00:00"/>
    <n v="300"/>
    <x v="1"/>
    <n v="4"/>
    <d v="2024-05-12T00:00:00"/>
    <x v="0"/>
    <x v="0"/>
    <x v="5"/>
    <n v="34"/>
    <n v="0"/>
    <x v="2"/>
  </r>
  <r>
    <s v="C5966"/>
    <x v="2"/>
    <x v="2"/>
    <x v="3"/>
    <d v="2024-02-09T00:00:00"/>
    <s v="O9966"/>
    <d v="2025-05-28T00:00:00"/>
    <x v="4"/>
    <x v="1"/>
    <x v="2"/>
    <n v="3"/>
    <n v="108.24666666666667"/>
    <n v="324.74"/>
    <x v="0"/>
    <n v="40"/>
    <d v="2025-02-23T00:00:00"/>
    <n v="376"/>
    <x v="0"/>
    <n v="2"/>
    <d v="2024-02-12T00:00:00"/>
    <x v="1"/>
    <x v="0"/>
    <x v="5"/>
    <n v="380"/>
    <n v="1"/>
    <x v="2"/>
  </r>
  <r>
    <s v="C6894"/>
    <x v="2"/>
    <x v="0"/>
    <x v="2"/>
    <d v="2025-11-05T00:00:00"/>
    <s v="O10894"/>
    <d v="2025-05-28T00:00:00"/>
    <x v="0"/>
    <x v="2"/>
    <x v="1"/>
    <n v="1"/>
    <n v="216.76"/>
    <n v="216.76"/>
    <x v="0"/>
    <n v="13"/>
    <d v="2025-05-16T00:00:00"/>
    <n v="361"/>
    <x v="1"/>
    <n v="5"/>
    <d v="2024-12-22T00:00:00"/>
    <x v="1"/>
    <x v="0"/>
    <x v="5"/>
    <n v="-173"/>
    <n v="0"/>
    <x v="2"/>
  </r>
  <r>
    <s v="C1171"/>
    <x v="2"/>
    <x v="0"/>
    <x v="4"/>
    <d v="2025-07-15T00:00:00"/>
    <s v="O5171"/>
    <d v="2025-05-28T00:00:00"/>
    <x v="2"/>
    <x v="0"/>
    <x v="3"/>
    <n v="1"/>
    <n v="1273.46"/>
    <n v="1273.46"/>
    <x v="1"/>
    <n v="18"/>
    <d v="2025-02-26T00:00:00"/>
    <n v="430"/>
    <x v="0"/>
    <n v="5"/>
    <d v="2024-11-22T00:00:00"/>
    <x v="0"/>
    <x v="0"/>
    <x v="5"/>
    <n v="-139"/>
    <n v="1"/>
    <x v="2"/>
  </r>
  <r>
    <s v="C4142"/>
    <x v="2"/>
    <x v="2"/>
    <x v="1"/>
    <d v="2024-02-22T00:00:00"/>
    <s v="O8142"/>
    <d v="2025-05-28T00:00:00"/>
    <x v="2"/>
    <x v="1"/>
    <x v="1"/>
    <n v="2"/>
    <n v="590.14"/>
    <n v="1180.28"/>
    <x v="0"/>
    <n v="24"/>
    <d v="2025-04-23T00:00:00"/>
    <n v="302"/>
    <x v="1"/>
    <n v="5"/>
    <d v="2025-03-23T00:00:00"/>
    <x v="2"/>
    <x v="0"/>
    <x v="5"/>
    <n v="426"/>
    <n v="0"/>
    <x v="2"/>
  </r>
  <r>
    <s v="C2139"/>
    <x v="0"/>
    <x v="1"/>
    <x v="1"/>
    <d v="2023-11-21T00:00:00"/>
    <s v="O6139"/>
    <d v="2025-05-28T00:00:00"/>
    <x v="0"/>
    <x v="0"/>
    <x v="1"/>
    <n v="4"/>
    <n v="141.27500000000001"/>
    <n v="565.1"/>
    <x v="0"/>
    <n v="7"/>
    <d v="2025-07-28T00:00:00"/>
    <n v="157"/>
    <x v="1"/>
    <n v="2"/>
    <d v="2025-08-19T00:00:00"/>
    <x v="1"/>
    <x v="0"/>
    <x v="5"/>
    <n v="615"/>
    <n v="0"/>
    <x v="2"/>
  </r>
  <r>
    <s v="C3509"/>
    <x v="2"/>
    <x v="1"/>
    <x v="1"/>
    <d v="2023-10-30T00:00:00"/>
    <s v="O7509"/>
    <d v="2025-05-28T00:00:00"/>
    <x v="3"/>
    <x v="2"/>
    <x v="2"/>
    <n v="2"/>
    <n v="110.07"/>
    <n v="220.14"/>
    <x v="2"/>
    <n v="15"/>
    <d v="2024-12-17T00:00:00"/>
    <n v="56"/>
    <x v="1"/>
    <n v="1"/>
    <d v="2024-11-23T00:00:00"/>
    <x v="0"/>
    <x v="0"/>
    <x v="5"/>
    <n v="414"/>
    <n v="0"/>
    <x v="2"/>
  </r>
  <r>
    <s v="C3069"/>
    <x v="2"/>
    <x v="2"/>
    <x v="1"/>
    <d v="2025-03-23T00:00:00"/>
    <s v="O7069"/>
    <d v="2025-05-28T00:00:00"/>
    <x v="3"/>
    <x v="3"/>
    <x v="1"/>
    <n v="5"/>
    <n v="177.352"/>
    <n v="886.76"/>
    <x v="1"/>
    <n v="44"/>
    <d v="2025-05-05T00:00:00"/>
    <n v="299"/>
    <x v="1"/>
    <n v="4"/>
    <d v="2025-05-25T00:00:00"/>
    <x v="1"/>
    <x v="0"/>
    <x v="5"/>
    <n v="43"/>
    <n v="0"/>
    <x v="2"/>
  </r>
  <r>
    <s v="C4702"/>
    <x v="0"/>
    <x v="2"/>
    <x v="3"/>
    <d v="2025-10-05T00:00:00"/>
    <s v="O8702"/>
    <d v="2025-05-29T00:00:00"/>
    <x v="4"/>
    <x v="1"/>
    <x v="1"/>
    <n v="4"/>
    <n v="31.827500000000001"/>
    <n v="127.31"/>
    <x v="1"/>
    <n v="47"/>
    <d v="2024-03-12T00:00:00"/>
    <n v="420"/>
    <x v="0"/>
    <n v="2"/>
    <d v="2024-09-16T00:00:00"/>
    <x v="2"/>
    <x v="1"/>
    <x v="5"/>
    <n v="-572"/>
    <n v="1"/>
    <x v="2"/>
  </r>
  <r>
    <s v="C3892"/>
    <x v="2"/>
    <x v="0"/>
    <x v="4"/>
    <d v="2024-08-15T00:00:00"/>
    <s v="O7892"/>
    <d v="2025-05-29T00:00:00"/>
    <x v="4"/>
    <x v="0"/>
    <x v="2"/>
    <n v="4"/>
    <n v="155.66"/>
    <n v="622.64"/>
    <x v="0"/>
    <n v="23"/>
    <d v="2025-11-04T00:00:00"/>
    <n v="239"/>
    <x v="0"/>
    <n v="1"/>
    <d v="2024-07-11T00:00:00"/>
    <x v="1"/>
    <x v="1"/>
    <x v="5"/>
    <n v="446"/>
    <n v="1"/>
    <x v="2"/>
  </r>
  <r>
    <s v="C3030"/>
    <x v="1"/>
    <x v="2"/>
    <x v="4"/>
    <d v="2024-09-17T00:00:00"/>
    <s v="O7030"/>
    <d v="2025-05-29T00:00:00"/>
    <x v="1"/>
    <x v="2"/>
    <x v="2"/>
    <n v="3"/>
    <n v="63.596666666666664"/>
    <n v="190.79"/>
    <x v="2"/>
    <n v="18"/>
    <d v="2024-11-21T00:00:00"/>
    <n v="110"/>
    <x v="0"/>
    <n v="5"/>
    <d v="2025-08-18T00:00:00"/>
    <x v="1"/>
    <x v="1"/>
    <x v="5"/>
    <n v="65"/>
    <n v="1"/>
    <x v="2"/>
  </r>
  <r>
    <s v="C2772"/>
    <x v="1"/>
    <x v="0"/>
    <x v="4"/>
    <d v="2025-02-18T00:00:00"/>
    <s v="O6772"/>
    <d v="2025-05-29T00:00:00"/>
    <x v="1"/>
    <x v="0"/>
    <x v="3"/>
    <n v="5"/>
    <n v="285.10199999999998"/>
    <n v="1425.51"/>
    <x v="0"/>
    <n v="12"/>
    <d v="2025-04-03T00:00:00"/>
    <n v="130"/>
    <x v="1"/>
    <n v="4"/>
    <d v="2025-06-28T00:00:00"/>
    <x v="2"/>
    <x v="1"/>
    <x v="5"/>
    <n v="44"/>
    <n v="0"/>
    <x v="2"/>
  </r>
  <r>
    <s v="C3706"/>
    <x v="1"/>
    <x v="2"/>
    <x v="3"/>
    <d v="2024-04-12T00:00:00"/>
    <s v="O7706"/>
    <d v="2025-05-29T00:00:00"/>
    <x v="1"/>
    <x v="3"/>
    <x v="3"/>
    <n v="5"/>
    <n v="235.94"/>
    <n v="1179.7"/>
    <x v="1"/>
    <n v="27"/>
    <d v="2024-09-11T00:00:00"/>
    <n v="437"/>
    <x v="1"/>
    <n v="5"/>
    <d v="2025-07-01T00:00:00"/>
    <x v="1"/>
    <x v="1"/>
    <x v="5"/>
    <n v="152"/>
    <n v="0"/>
    <x v="2"/>
  </r>
  <r>
    <s v="C1700"/>
    <x v="1"/>
    <x v="0"/>
    <x v="4"/>
    <d v="2023-09-11T00:00:00"/>
    <s v="O5700"/>
    <d v="2025-05-29T00:00:00"/>
    <x v="4"/>
    <x v="3"/>
    <x v="0"/>
    <n v="1"/>
    <n v="161.66999999999999"/>
    <n v="161.66999999999999"/>
    <x v="1"/>
    <n v="40"/>
    <d v="2024-10-22T00:00:00"/>
    <n v="104"/>
    <x v="1"/>
    <n v="5"/>
    <d v="2025-03-01T00:00:00"/>
    <x v="2"/>
    <x v="1"/>
    <x v="5"/>
    <n v="407"/>
    <n v="0"/>
    <x v="2"/>
  </r>
  <r>
    <s v="C3044"/>
    <x v="0"/>
    <x v="2"/>
    <x v="3"/>
    <d v="2024-01-01T00:00:00"/>
    <s v="O7044"/>
    <d v="2025-05-30T00:00:00"/>
    <x v="2"/>
    <x v="2"/>
    <x v="2"/>
    <n v="2"/>
    <n v="206.04"/>
    <n v="412.08"/>
    <x v="2"/>
    <n v="48"/>
    <d v="2024-07-11T00:00:00"/>
    <n v="466"/>
    <x v="1"/>
    <n v="2"/>
    <d v="2025-07-22T00:00:00"/>
    <x v="0"/>
    <x v="2"/>
    <x v="5"/>
    <n v="192"/>
    <n v="0"/>
    <x v="2"/>
  </r>
  <r>
    <s v="C3305"/>
    <x v="2"/>
    <x v="0"/>
    <x v="4"/>
    <d v="2025-04-21T00:00:00"/>
    <s v="O7305"/>
    <d v="2025-05-30T00:00:00"/>
    <x v="2"/>
    <x v="4"/>
    <x v="0"/>
    <n v="5"/>
    <n v="184.30199999999999"/>
    <n v="921.51"/>
    <x v="1"/>
    <n v="31"/>
    <d v="2025-01-24T00:00:00"/>
    <n v="469"/>
    <x v="0"/>
    <n v="3"/>
    <d v="2025-04-08T00:00:00"/>
    <x v="2"/>
    <x v="2"/>
    <x v="5"/>
    <n v="-87"/>
    <n v="1"/>
    <x v="2"/>
  </r>
  <r>
    <s v="C2363"/>
    <x v="0"/>
    <x v="1"/>
    <x v="1"/>
    <d v="2025-09-06T00:00:00"/>
    <s v="O6363"/>
    <d v="2025-05-30T00:00:00"/>
    <x v="3"/>
    <x v="3"/>
    <x v="4"/>
    <n v="1"/>
    <n v="889.53"/>
    <n v="889.53"/>
    <x v="1"/>
    <n v="17"/>
    <d v="2025-11-04T00:00:00"/>
    <n v="408"/>
    <x v="1"/>
    <n v="4"/>
    <d v="2024-07-10T00:00:00"/>
    <x v="1"/>
    <x v="2"/>
    <x v="5"/>
    <n v="59"/>
    <n v="0"/>
    <x v="2"/>
  </r>
  <r>
    <s v="C5739"/>
    <x v="2"/>
    <x v="1"/>
    <x v="3"/>
    <d v="2025-05-03T00:00:00"/>
    <s v="O9739"/>
    <d v="2025-05-30T00:00:00"/>
    <x v="1"/>
    <x v="1"/>
    <x v="2"/>
    <n v="4"/>
    <n v="73.667500000000004"/>
    <n v="294.67"/>
    <x v="1"/>
    <n v="25"/>
    <d v="2024-09-26T00:00:00"/>
    <n v="31"/>
    <x v="0"/>
    <n v="4"/>
    <d v="2025-02-16T00:00:00"/>
    <x v="0"/>
    <x v="2"/>
    <x v="5"/>
    <n v="-219"/>
    <n v="1"/>
    <x v="2"/>
  </r>
  <r>
    <s v="C5453"/>
    <x v="1"/>
    <x v="0"/>
    <x v="0"/>
    <d v="2025-04-15T00:00:00"/>
    <s v="O9453"/>
    <d v="2025-05-30T00:00:00"/>
    <x v="3"/>
    <x v="4"/>
    <x v="3"/>
    <n v="5"/>
    <n v="292.38400000000001"/>
    <n v="1461.92"/>
    <x v="2"/>
    <n v="23"/>
    <d v="2024-02-11T00:00:00"/>
    <n v="29"/>
    <x v="0"/>
    <n v="5"/>
    <d v="2025-11-04T00:00:00"/>
    <x v="1"/>
    <x v="2"/>
    <x v="5"/>
    <n v="-429"/>
    <n v="1"/>
    <x v="2"/>
  </r>
  <r>
    <s v="C2598"/>
    <x v="0"/>
    <x v="1"/>
    <x v="2"/>
    <d v="2025-08-21T00:00:00"/>
    <s v="O6598"/>
    <d v="2025-05-30T00:00:00"/>
    <x v="3"/>
    <x v="2"/>
    <x v="1"/>
    <n v="1"/>
    <n v="1021.91"/>
    <n v="1021.91"/>
    <x v="0"/>
    <n v="36"/>
    <d v="2025-01-18T00:00:00"/>
    <n v="450"/>
    <x v="1"/>
    <n v="2"/>
    <d v="2025-02-14T00:00:00"/>
    <x v="1"/>
    <x v="2"/>
    <x v="5"/>
    <n v="-215"/>
    <n v="0"/>
    <x v="2"/>
  </r>
  <r>
    <s v="C3339"/>
    <x v="2"/>
    <x v="2"/>
    <x v="2"/>
    <d v="2025-07-26T00:00:00"/>
    <s v="O7339"/>
    <d v="2025-05-31T00:00:00"/>
    <x v="4"/>
    <x v="3"/>
    <x v="3"/>
    <n v="3"/>
    <n v="448.42"/>
    <n v="1345.26"/>
    <x v="0"/>
    <n v="33"/>
    <d v="2024-09-25T00:00:00"/>
    <n v="303"/>
    <x v="0"/>
    <n v="4"/>
    <d v="2025-06-04T00:00:00"/>
    <x v="1"/>
    <x v="3"/>
    <x v="5"/>
    <n v="-304"/>
    <n v="1"/>
    <x v="2"/>
  </r>
  <r>
    <s v="C5401"/>
    <x v="2"/>
    <x v="0"/>
    <x v="1"/>
    <d v="2024-05-28T00:00:00"/>
    <s v="O9401"/>
    <d v="2025-05-31T00:00:00"/>
    <x v="3"/>
    <x v="3"/>
    <x v="2"/>
    <n v="4"/>
    <n v="243.55"/>
    <n v="974.2"/>
    <x v="1"/>
    <n v="22"/>
    <d v="2025-09-05T00:00:00"/>
    <n v="10"/>
    <x v="1"/>
    <n v="1"/>
    <d v="2024-09-28T00:00:00"/>
    <x v="2"/>
    <x v="3"/>
    <x v="5"/>
    <n v="465"/>
    <n v="0"/>
    <x v="2"/>
  </r>
  <r>
    <s v="C6236"/>
    <x v="0"/>
    <x v="2"/>
    <x v="0"/>
    <d v="2024-04-05T00:00:00"/>
    <s v="O10236"/>
    <d v="2025-05-31T00:00:00"/>
    <x v="3"/>
    <x v="0"/>
    <x v="0"/>
    <n v="2"/>
    <n v="429.48500000000001"/>
    <n v="858.97"/>
    <x v="0"/>
    <n v="12"/>
    <d v="2024-01-09T00:00:00"/>
    <n v="38"/>
    <x v="1"/>
    <n v="3"/>
    <d v="2025-10-06T00:00:00"/>
    <x v="1"/>
    <x v="3"/>
    <x v="5"/>
    <n v="-87"/>
    <n v="0"/>
    <x v="2"/>
  </r>
  <r>
    <s v="C3474"/>
    <x v="0"/>
    <x v="0"/>
    <x v="0"/>
    <d v="2024-06-06T00:00:00"/>
    <s v="O7474"/>
    <d v="2025-05-31T00:00:00"/>
    <x v="2"/>
    <x v="3"/>
    <x v="4"/>
    <n v="3"/>
    <n v="47.620000000000005"/>
    <n v="142.86000000000001"/>
    <x v="2"/>
    <n v="28"/>
    <d v="2024-08-24T00:00:00"/>
    <n v="470"/>
    <x v="0"/>
    <n v="3"/>
    <d v="2025-03-16T00:00:00"/>
    <x v="1"/>
    <x v="3"/>
    <x v="5"/>
    <n v="79"/>
    <n v="1"/>
    <x v="2"/>
  </r>
  <r>
    <s v="C4903"/>
    <x v="0"/>
    <x v="2"/>
    <x v="3"/>
    <d v="2025-02-27T00:00:00"/>
    <s v="O8903"/>
    <d v="2025-05-31T00:00:00"/>
    <x v="3"/>
    <x v="4"/>
    <x v="3"/>
    <n v="3"/>
    <n v="492.16333333333336"/>
    <n v="1476.49"/>
    <x v="1"/>
    <n v="29"/>
    <d v="2024-09-13T00:00:00"/>
    <n v="446"/>
    <x v="0"/>
    <n v="4"/>
    <d v="2025-03-27T00:00:00"/>
    <x v="2"/>
    <x v="3"/>
    <x v="5"/>
    <n v="-167"/>
    <n v="1"/>
    <x v="2"/>
  </r>
  <r>
    <s v="C1160"/>
    <x v="2"/>
    <x v="0"/>
    <x v="2"/>
    <d v="2024-03-03T00:00:00"/>
    <s v="O5160"/>
    <d v="2025-05-31T00:00:00"/>
    <x v="0"/>
    <x v="4"/>
    <x v="3"/>
    <n v="3"/>
    <n v="217.25"/>
    <n v="651.75"/>
    <x v="0"/>
    <n v="15"/>
    <d v="2025-12-07T00:00:00"/>
    <n v="64"/>
    <x v="0"/>
    <n v="4"/>
    <d v="2024-11-14T00:00:00"/>
    <x v="0"/>
    <x v="3"/>
    <x v="5"/>
    <n v="644"/>
    <n v="1"/>
    <x v="2"/>
  </r>
  <r>
    <s v="C4998"/>
    <x v="2"/>
    <x v="2"/>
    <x v="2"/>
    <d v="2024-11-17T00:00:00"/>
    <s v="O8998"/>
    <d v="2025-05-31T00:00:00"/>
    <x v="3"/>
    <x v="3"/>
    <x v="1"/>
    <n v="1"/>
    <n v="594.79999999999995"/>
    <n v="594.79999999999995"/>
    <x v="2"/>
    <n v="26"/>
    <d v="2025-07-01T00:00:00"/>
    <n v="399"/>
    <x v="0"/>
    <n v="5"/>
    <d v="2024-12-20T00:00:00"/>
    <x v="0"/>
    <x v="3"/>
    <x v="5"/>
    <n v="226"/>
    <n v="1"/>
    <x v="2"/>
  </r>
  <r>
    <s v="C5930"/>
    <x v="2"/>
    <x v="0"/>
    <x v="1"/>
    <d v="2023-12-17T00:00:00"/>
    <s v="O9930"/>
    <d v="2025-01-06T00:00:00"/>
    <x v="1"/>
    <x v="2"/>
    <x v="1"/>
    <n v="4"/>
    <n v="300.79500000000002"/>
    <n v="1203.18"/>
    <x v="0"/>
    <n v="48"/>
    <d v="2025-07-08T00:00:00"/>
    <n v="458"/>
    <x v="1"/>
    <n v="5"/>
    <d v="2025-06-28T00:00:00"/>
    <x v="2"/>
    <x v="5"/>
    <x v="1"/>
    <n v="569"/>
    <n v="0"/>
    <x v="2"/>
  </r>
  <r>
    <s v="C6261"/>
    <x v="0"/>
    <x v="2"/>
    <x v="0"/>
    <d v="2024-06-09T00:00:00"/>
    <s v="O10261"/>
    <d v="2025-01-06T00:00:00"/>
    <x v="2"/>
    <x v="4"/>
    <x v="1"/>
    <n v="1"/>
    <n v="1401.43"/>
    <n v="1401.43"/>
    <x v="0"/>
    <n v="45"/>
    <d v="2024-10-26T00:00:00"/>
    <n v="480"/>
    <x v="0"/>
    <n v="2"/>
    <d v="2024-12-25T00:00:00"/>
    <x v="0"/>
    <x v="5"/>
    <x v="1"/>
    <n v="139"/>
    <n v="1"/>
    <x v="2"/>
  </r>
  <r>
    <s v="C1600"/>
    <x v="0"/>
    <x v="0"/>
    <x v="2"/>
    <d v="2025-02-24T00:00:00"/>
    <s v="O5600"/>
    <d v="2025-01-06T00:00:00"/>
    <x v="4"/>
    <x v="0"/>
    <x v="2"/>
    <n v="1"/>
    <n v="977.55"/>
    <n v="977.55"/>
    <x v="2"/>
    <n v="23"/>
    <d v="2024-09-20T00:00:00"/>
    <n v="369"/>
    <x v="1"/>
    <n v="2"/>
    <d v="2025-01-18T00:00:00"/>
    <x v="2"/>
    <x v="5"/>
    <x v="1"/>
    <n v="-157"/>
    <n v="0"/>
    <x v="2"/>
  </r>
  <r>
    <s v="C4290"/>
    <x v="1"/>
    <x v="1"/>
    <x v="4"/>
    <d v="2023-10-28T00:00:00"/>
    <s v="O8290"/>
    <d v="2025-01-06T00:00:00"/>
    <x v="1"/>
    <x v="1"/>
    <x v="3"/>
    <n v="1"/>
    <n v="676.31"/>
    <n v="676.31"/>
    <x v="2"/>
    <n v="9"/>
    <d v="2025-02-22T00:00:00"/>
    <n v="226"/>
    <x v="1"/>
    <n v="3"/>
    <d v="2024-02-11T00:00:00"/>
    <x v="0"/>
    <x v="5"/>
    <x v="1"/>
    <n v="483"/>
    <n v="0"/>
    <x v="2"/>
  </r>
  <r>
    <s v="C5654"/>
    <x v="1"/>
    <x v="1"/>
    <x v="4"/>
    <d v="2024-11-15T00:00:00"/>
    <s v="O9654"/>
    <d v="2025-01-06T00:00:00"/>
    <x v="0"/>
    <x v="4"/>
    <x v="3"/>
    <n v="2"/>
    <n v="289.255"/>
    <n v="578.51"/>
    <x v="0"/>
    <n v="14"/>
    <d v="2024-10-21T00:00:00"/>
    <n v="76"/>
    <x v="0"/>
    <n v="4"/>
    <d v="2024-10-26T00:00:00"/>
    <x v="2"/>
    <x v="5"/>
    <x v="1"/>
    <n v="-25"/>
    <n v="1"/>
    <x v="2"/>
  </r>
  <r>
    <s v="C5611"/>
    <x v="0"/>
    <x v="0"/>
    <x v="4"/>
    <d v="2024-04-03T00:00:00"/>
    <s v="O9611"/>
    <d v="2025-01-06T00:00:00"/>
    <x v="1"/>
    <x v="4"/>
    <x v="4"/>
    <n v="3"/>
    <n v="486.24"/>
    <n v="1458.72"/>
    <x v="0"/>
    <n v="25"/>
    <d v="2025-06-03T00:00:00"/>
    <n v="85"/>
    <x v="0"/>
    <n v="1"/>
    <d v="2025-05-22T00:00:00"/>
    <x v="2"/>
    <x v="5"/>
    <x v="1"/>
    <n v="426"/>
    <n v="1"/>
    <x v="2"/>
  </r>
  <r>
    <s v="C4207"/>
    <x v="1"/>
    <x v="1"/>
    <x v="0"/>
    <d v="2024-04-12T00:00:00"/>
    <s v="O8207"/>
    <d v="2025-01-06T00:00:00"/>
    <x v="3"/>
    <x v="4"/>
    <x v="2"/>
    <n v="5"/>
    <n v="70.975999999999999"/>
    <n v="354.88"/>
    <x v="2"/>
    <n v="20"/>
    <d v="2025-04-20T00:00:00"/>
    <n v="96"/>
    <x v="1"/>
    <n v="3"/>
    <d v="2024-08-11T00:00:00"/>
    <x v="2"/>
    <x v="5"/>
    <x v="1"/>
    <n v="373"/>
    <n v="0"/>
    <x v="2"/>
  </r>
  <r>
    <s v="C4374"/>
    <x v="0"/>
    <x v="0"/>
    <x v="1"/>
    <d v="2024-08-29T00:00:00"/>
    <s v="O8374"/>
    <d v="2025-01-06T00:00:00"/>
    <x v="2"/>
    <x v="0"/>
    <x v="1"/>
    <n v="1"/>
    <n v="323.06"/>
    <n v="323.06"/>
    <x v="2"/>
    <n v="17"/>
    <d v="2024-04-11T00:00:00"/>
    <n v="109"/>
    <x v="1"/>
    <n v="4"/>
    <d v="2025-06-15T00:00:00"/>
    <x v="0"/>
    <x v="5"/>
    <x v="1"/>
    <n v="-140"/>
    <n v="0"/>
    <x v="2"/>
  </r>
  <r>
    <s v="C1159"/>
    <x v="0"/>
    <x v="1"/>
    <x v="1"/>
    <d v="2025-07-28T00:00:00"/>
    <s v="O5159"/>
    <d v="2025-01-06T00:00:00"/>
    <x v="1"/>
    <x v="3"/>
    <x v="0"/>
    <n v="2"/>
    <n v="748.91499999999996"/>
    <n v="1497.83"/>
    <x v="2"/>
    <n v="29"/>
    <d v="2025-02-26T00:00:00"/>
    <n v="13"/>
    <x v="0"/>
    <n v="4"/>
    <d v="2024-09-11T00:00:00"/>
    <x v="2"/>
    <x v="5"/>
    <x v="1"/>
    <n v="-152"/>
    <n v="1"/>
    <x v="2"/>
  </r>
  <r>
    <s v="C2595"/>
    <x v="2"/>
    <x v="0"/>
    <x v="3"/>
    <d v="2025-07-27T00:00:00"/>
    <s v="O6595"/>
    <d v="2025-02-06T00:00:00"/>
    <x v="0"/>
    <x v="1"/>
    <x v="3"/>
    <n v="2"/>
    <n v="245.47"/>
    <n v="490.94"/>
    <x v="2"/>
    <n v="49"/>
    <d v="2024-11-28T00:00:00"/>
    <n v="345"/>
    <x v="0"/>
    <n v="3"/>
    <d v="2025-04-01T00:00:00"/>
    <x v="1"/>
    <x v="1"/>
    <x v="2"/>
    <n v="-241"/>
    <n v="1"/>
    <x v="2"/>
  </r>
  <r>
    <s v="C1713"/>
    <x v="2"/>
    <x v="2"/>
    <x v="2"/>
    <d v="2024-04-02T00:00:00"/>
    <s v="O5713"/>
    <d v="2025-02-06T00:00:00"/>
    <x v="3"/>
    <x v="4"/>
    <x v="3"/>
    <n v="2"/>
    <n v="742.74"/>
    <n v="1485.48"/>
    <x v="2"/>
    <n v="46"/>
    <d v="2025-04-25T00:00:00"/>
    <n v="228"/>
    <x v="0"/>
    <n v="1"/>
    <d v="2025-06-27T00:00:00"/>
    <x v="2"/>
    <x v="1"/>
    <x v="2"/>
    <n v="388"/>
    <n v="1"/>
    <x v="2"/>
  </r>
  <r>
    <s v="C3026"/>
    <x v="2"/>
    <x v="1"/>
    <x v="1"/>
    <d v="2024-08-03T00:00:00"/>
    <s v="O7026"/>
    <d v="2025-02-06T00:00:00"/>
    <x v="0"/>
    <x v="3"/>
    <x v="2"/>
    <n v="1"/>
    <n v="749.26"/>
    <n v="749.26"/>
    <x v="1"/>
    <n v="46"/>
    <d v="2024-07-11T00:00:00"/>
    <n v="449"/>
    <x v="0"/>
    <n v="3"/>
    <d v="2025-07-20T00:00:00"/>
    <x v="1"/>
    <x v="1"/>
    <x v="2"/>
    <n v="-23"/>
    <n v="1"/>
    <x v="2"/>
  </r>
  <r>
    <s v="C5268"/>
    <x v="1"/>
    <x v="1"/>
    <x v="1"/>
    <d v="2023-06-12T00:00:00"/>
    <s v="O9268"/>
    <d v="2025-02-06T00:00:00"/>
    <x v="3"/>
    <x v="1"/>
    <x v="3"/>
    <n v="1"/>
    <n v="963.42"/>
    <n v="963.42"/>
    <x v="0"/>
    <n v="39"/>
    <d v="2025-02-06T00:00:00"/>
    <n v="276"/>
    <x v="0"/>
    <n v="2"/>
    <d v="2025-08-16T00:00:00"/>
    <x v="0"/>
    <x v="1"/>
    <x v="2"/>
    <n v="605"/>
    <n v="1"/>
    <x v="2"/>
  </r>
  <r>
    <s v="C5233"/>
    <x v="0"/>
    <x v="1"/>
    <x v="2"/>
    <d v="2023-10-10T00:00:00"/>
    <s v="O9233"/>
    <d v="2025-02-06T00:00:00"/>
    <x v="2"/>
    <x v="0"/>
    <x v="1"/>
    <n v="4"/>
    <n v="60.067500000000003"/>
    <n v="240.27"/>
    <x v="0"/>
    <n v="5"/>
    <d v="2025-03-31T00:00:00"/>
    <n v="474"/>
    <x v="0"/>
    <n v="4"/>
    <d v="2024-12-25T00:00:00"/>
    <x v="0"/>
    <x v="1"/>
    <x v="2"/>
    <n v="538"/>
    <n v="1"/>
    <x v="2"/>
  </r>
  <r>
    <s v="C1278"/>
    <x v="2"/>
    <x v="2"/>
    <x v="1"/>
    <d v="2024-04-12T00:00:00"/>
    <s v="O5278"/>
    <d v="2025-02-06T00:00:00"/>
    <x v="0"/>
    <x v="2"/>
    <x v="0"/>
    <n v="2"/>
    <n v="703.68"/>
    <n v="1407.36"/>
    <x v="1"/>
    <n v="46"/>
    <d v="2024-08-22T00:00:00"/>
    <n v="446"/>
    <x v="1"/>
    <n v="3"/>
    <d v="2025-02-01T00:00:00"/>
    <x v="1"/>
    <x v="1"/>
    <x v="2"/>
    <n v="132"/>
    <n v="0"/>
    <x v="2"/>
  </r>
  <r>
    <s v="C6253"/>
    <x v="1"/>
    <x v="0"/>
    <x v="4"/>
    <d v="2025-08-01T00:00:00"/>
    <s v="O10253"/>
    <d v="2025-02-06T00:00:00"/>
    <x v="4"/>
    <x v="3"/>
    <x v="4"/>
    <n v="4"/>
    <n v="171.14250000000001"/>
    <n v="684.57"/>
    <x v="1"/>
    <n v="5"/>
    <d v="2025-10-06T00:00:00"/>
    <n v="255"/>
    <x v="0"/>
    <n v="2"/>
    <d v="2024-02-12T00:00:00"/>
    <x v="2"/>
    <x v="1"/>
    <x v="2"/>
    <n v="66"/>
    <n v="1"/>
    <x v="2"/>
  </r>
  <r>
    <s v="C4638"/>
    <x v="1"/>
    <x v="1"/>
    <x v="4"/>
    <d v="2025-10-07T00:00:00"/>
    <s v="O8638"/>
    <d v="2025-03-06T00:00:00"/>
    <x v="2"/>
    <x v="1"/>
    <x v="1"/>
    <n v="3"/>
    <n v="424.22"/>
    <n v="1272.6600000000001"/>
    <x v="0"/>
    <n v="32"/>
    <d v="2025-05-16T00:00:00"/>
    <n v="57"/>
    <x v="1"/>
    <n v="2"/>
    <d v="2025-05-28T00:00:00"/>
    <x v="2"/>
    <x v="1"/>
    <x v="3"/>
    <n v="-144"/>
    <n v="0"/>
    <x v="2"/>
  </r>
  <r>
    <s v="C5458"/>
    <x v="0"/>
    <x v="1"/>
    <x v="2"/>
    <d v="2023-08-12T00:00:00"/>
    <s v="O9458"/>
    <d v="2025-03-06T00:00:00"/>
    <x v="2"/>
    <x v="3"/>
    <x v="0"/>
    <n v="1"/>
    <n v="467.57"/>
    <n v="467.57"/>
    <x v="2"/>
    <n v="19"/>
    <d v="2025-02-07T00:00:00"/>
    <n v="308"/>
    <x v="0"/>
    <n v="5"/>
    <d v="2025-06-05T00:00:00"/>
    <x v="1"/>
    <x v="1"/>
    <x v="3"/>
    <n v="545"/>
    <n v="1"/>
    <x v="2"/>
  </r>
  <r>
    <s v="C4735"/>
    <x v="1"/>
    <x v="2"/>
    <x v="4"/>
    <d v="2025-01-19T00:00:00"/>
    <s v="O8735"/>
    <d v="2025-03-06T00:00:00"/>
    <x v="1"/>
    <x v="1"/>
    <x v="1"/>
    <n v="5"/>
    <n v="59.308000000000007"/>
    <n v="296.54000000000002"/>
    <x v="2"/>
    <n v="39"/>
    <d v="2025-08-01T00:00:00"/>
    <n v="29"/>
    <x v="1"/>
    <n v="5"/>
    <d v="2024-08-28T00:00:00"/>
    <x v="2"/>
    <x v="1"/>
    <x v="3"/>
    <n v="194"/>
    <n v="0"/>
    <x v="2"/>
  </r>
  <r>
    <s v="C2721"/>
    <x v="1"/>
    <x v="0"/>
    <x v="1"/>
    <d v="2025-05-15T00:00:00"/>
    <s v="O6721"/>
    <d v="2025-03-06T00:00:00"/>
    <x v="3"/>
    <x v="2"/>
    <x v="4"/>
    <n v="2"/>
    <n v="84.215000000000003"/>
    <n v="168.43"/>
    <x v="0"/>
    <n v="40"/>
    <d v="2024-12-29T00:00:00"/>
    <n v="218"/>
    <x v="1"/>
    <n v="2"/>
    <d v="2025-05-31T00:00:00"/>
    <x v="1"/>
    <x v="1"/>
    <x v="3"/>
    <n v="-137"/>
    <n v="0"/>
    <x v="2"/>
  </r>
  <r>
    <s v="C5927"/>
    <x v="2"/>
    <x v="2"/>
    <x v="1"/>
    <d v="2023-12-09T00:00:00"/>
    <s v="O9927"/>
    <d v="2025-03-06T00:00:00"/>
    <x v="0"/>
    <x v="0"/>
    <x v="2"/>
    <n v="4"/>
    <n v="304.27"/>
    <n v="1217.08"/>
    <x v="2"/>
    <n v="44"/>
    <d v="2025-06-13T00:00:00"/>
    <n v="307"/>
    <x v="1"/>
    <n v="2"/>
    <d v="2025-11-02T00:00:00"/>
    <x v="0"/>
    <x v="1"/>
    <x v="3"/>
    <n v="552"/>
    <n v="0"/>
    <x v="2"/>
  </r>
  <r>
    <s v="C1818"/>
    <x v="0"/>
    <x v="1"/>
    <x v="2"/>
    <d v="2024-03-13T00:00:00"/>
    <s v="O5818"/>
    <d v="2025-03-06T00:00:00"/>
    <x v="3"/>
    <x v="3"/>
    <x v="1"/>
    <n v="1"/>
    <n v="590.25"/>
    <n v="590.25"/>
    <x v="2"/>
    <n v="11"/>
    <d v="2025-04-29T00:00:00"/>
    <n v="146"/>
    <x v="1"/>
    <n v="1"/>
    <d v="2025-03-25T00:00:00"/>
    <x v="0"/>
    <x v="1"/>
    <x v="3"/>
    <n v="412"/>
    <n v="0"/>
    <x v="2"/>
  </r>
  <r>
    <s v="C4174"/>
    <x v="1"/>
    <x v="1"/>
    <x v="0"/>
    <d v="2023-11-24T00:00:00"/>
    <s v="O8174"/>
    <d v="2025-04-06T00:00:00"/>
    <x v="2"/>
    <x v="1"/>
    <x v="3"/>
    <n v="4"/>
    <n v="97.1"/>
    <n v="388.4"/>
    <x v="2"/>
    <n v="42"/>
    <d v="2025-06-16T00:00:00"/>
    <n v="228"/>
    <x v="0"/>
    <n v="4"/>
    <d v="2024-12-31T00:00:00"/>
    <x v="0"/>
    <x v="4"/>
    <x v="4"/>
    <n v="570"/>
    <n v="1"/>
    <x v="2"/>
  </r>
  <r>
    <s v="C6913"/>
    <x v="0"/>
    <x v="0"/>
    <x v="1"/>
    <d v="2025-01-31T00:00:00"/>
    <s v="O10913"/>
    <d v="2025-04-06T00:00:00"/>
    <x v="4"/>
    <x v="1"/>
    <x v="3"/>
    <n v="2"/>
    <n v="386.69"/>
    <n v="773.38"/>
    <x v="2"/>
    <n v="14"/>
    <d v="2024-12-15T00:00:00"/>
    <n v="131"/>
    <x v="1"/>
    <n v="4"/>
    <d v="2025-06-30T00:00:00"/>
    <x v="1"/>
    <x v="4"/>
    <x v="4"/>
    <n v="-47"/>
    <n v="0"/>
    <x v="2"/>
  </r>
  <r>
    <s v="C2796"/>
    <x v="2"/>
    <x v="0"/>
    <x v="2"/>
    <d v="2025-01-17T00:00:00"/>
    <s v="O6796"/>
    <d v="2025-04-06T00:00:00"/>
    <x v="0"/>
    <x v="1"/>
    <x v="1"/>
    <n v="3"/>
    <n v="475.80333333333334"/>
    <n v="1427.41"/>
    <x v="0"/>
    <n v="45"/>
    <d v="2024-09-30T00:00:00"/>
    <n v="36"/>
    <x v="0"/>
    <n v="5"/>
    <d v="2024-10-27T00:00:00"/>
    <x v="0"/>
    <x v="4"/>
    <x v="4"/>
    <n v="-109"/>
    <n v="1"/>
    <x v="2"/>
  </r>
  <r>
    <s v="C3734"/>
    <x v="1"/>
    <x v="2"/>
    <x v="3"/>
    <d v="2024-04-06T00:00:00"/>
    <s v="O7734"/>
    <d v="2025-04-06T00:00:00"/>
    <x v="2"/>
    <x v="1"/>
    <x v="3"/>
    <n v="2"/>
    <n v="55.405000000000001"/>
    <n v="110.81"/>
    <x v="0"/>
    <n v="37"/>
    <d v="2024-01-10T00:00:00"/>
    <n v="490"/>
    <x v="1"/>
    <n v="3"/>
    <d v="2024-09-27T00:00:00"/>
    <x v="0"/>
    <x v="4"/>
    <x v="4"/>
    <n v="-87"/>
    <n v="0"/>
    <x v="2"/>
  </r>
  <r>
    <s v="C3196"/>
    <x v="0"/>
    <x v="2"/>
    <x v="0"/>
    <d v="2024-03-12T00:00:00"/>
    <s v="O7196"/>
    <d v="2025-04-06T00:00:00"/>
    <x v="1"/>
    <x v="3"/>
    <x v="2"/>
    <n v="4"/>
    <n v="76.002499999999998"/>
    <n v="304.01"/>
    <x v="1"/>
    <n v="29"/>
    <d v="2025-01-25T00:00:00"/>
    <n v="410"/>
    <x v="0"/>
    <n v="1"/>
    <d v="2024-09-22T00:00:00"/>
    <x v="0"/>
    <x v="4"/>
    <x v="4"/>
    <n v="319"/>
    <n v="1"/>
    <x v="2"/>
  </r>
  <r>
    <s v="C3082"/>
    <x v="1"/>
    <x v="0"/>
    <x v="2"/>
    <d v="2025-08-07T00:00:00"/>
    <s v="O7082"/>
    <d v="2025-04-06T00:00:00"/>
    <x v="3"/>
    <x v="0"/>
    <x v="4"/>
    <n v="3"/>
    <n v="285.67333333333335"/>
    <n v="857.02"/>
    <x v="1"/>
    <n v="23"/>
    <d v="2025-06-29T00:00:00"/>
    <n v="64"/>
    <x v="0"/>
    <n v="5"/>
    <d v="2024-03-12T00:00:00"/>
    <x v="2"/>
    <x v="4"/>
    <x v="4"/>
    <n v="-39"/>
    <n v="1"/>
    <x v="2"/>
  </r>
  <r>
    <s v="C2602"/>
    <x v="1"/>
    <x v="1"/>
    <x v="4"/>
    <d v="2024-04-27T00:00:00"/>
    <s v="O6602"/>
    <d v="2025-04-06T00:00:00"/>
    <x v="1"/>
    <x v="0"/>
    <x v="3"/>
    <n v="4"/>
    <n v="319.86750000000001"/>
    <n v="1279.47"/>
    <x v="0"/>
    <n v="50"/>
    <d v="2025-12-01T00:00:00"/>
    <n v="177"/>
    <x v="1"/>
    <n v="3"/>
    <d v="2024-05-10T00:00:00"/>
    <x v="2"/>
    <x v="4"/>
    <x v="4"/>
    <n v="583"/>
    <n v="0"/>
    <x v="2"/>
  </r>
  <r>
    <s v="C6218"/>
    <x v="1"/>
    <x v="0"/>
    <x v="3"/>
    <d v="2024-02-20T00:00:00"/>
    <s v="O10218"/>
    <d v="2025-04-06T00:00:00"/>
    <x v="3"/>
    <x v="2"/>
    <x v="1"/>
    <n v="4"/>
    <n v="77.06"/>
    <n v="308.24"/>
    <x v="2"/>
    <n v="42"/>
    <d v="2025-02-26T00:00:00"/>
    <n v="276"/>
    <x v="0"/>
    <n v="3"/>
    <d v="2024-06-11T00:00:00"/>
    <x v="1"/>
    <x v="4"/>
    <x v="4"/>
    <n v="372"/>
    <n v="1"/>
    <x v="2"/>
  </r>
  <r>
    <s v="C6497"/>
    <x v="2"/>
    <x v="1"/>
    <x v="1"/>
    <d v="2025-06-29T00:00:00"/>
    <s v="O10497"/>
    <d v="2025-04-06T00:00:00"/>
    <x v="1"/>
    <x v="1"/>
    <x v="0"/>
    <n v="4"/>
    <n v="214.30500000000001"/>
    <n v="857.22"/>
    <x v="2"/>
    <n v="5"/>
    <d v="2025-06-20T00:00:00"/>
    <n v="355"/>
    <x v="0"/>
    <n v="4"/>
    <d v="2025-03-05T00:00:00"/>
    <x v="0"/>
    <x v="4"/>
    <x v="4"/>
    <n v="-9"/>
    <n v="1"/>
    <x v="2"/>
  </r>
  <r>
    <s v="C1563"/>
    <x v="2"/>
    <x v="2"/>
    <x v="1"/>
    <d v="2024-08-21T00:00:00"/>
    <s v="O5563"/>
    <d v="2025-04-06T00:00:00"/>
    <x v="0"/>
    <x v="1"/>
    <x v="3"/>
    <n v="5"/>
    <n v="261.96600000000001"/>
    <n v="1309.83"/>
    <x v="1"/>
    <n v="15"/>
    <d v="2025-02-15T00:00:00"/>
    <n v="8"/>
    <x v="0"/>
    <n v="3"/>
    <d v="2025-01-04T00:00:00"/>
    <x v="0"/>
    <x v="4"/>
    <x v="4"/>
    <n v="178"/>
    <n v="1"/>
    <x v="2"/>
  </r>
  <r>
    <s v="C6716"/>
    <x v="1"/>
    <x v="2"/>
    <x v="0"/>
    <d v="2025-01-20T00:00:00"/>
    <s v="O10716"/>
    <d v="2025-05-06T00:00:00"/>
    <x v="4"/>
    <x v="3"/>
    <x v="0"/>
    <n v="2"/>
    <n v="339.1"/>
    <n v="678.2"/>
    <x v="2"/>
    <n v="4"/>
    <d v="2025-03-28T00:00:00"/>
    <n v="458"/>
    <x v="0"/>
    <n v="3"/>
    <d v="2024-12-14T00:00:00"/>
    <x v="2"/>
    <x v="6"/>
    <x v="5"/>
    <n v="67"/>
    <n v="1"/>
    <x v="2"/>
  </r>
  <r>
    <s v="C3513"/>
    <x v="0"/>
    <x v="1"/>
    <x v="3"/>
    <d v="2024-07-20T00:00:00"/>
    <s v="O7513"/>
    <d v="2025-05-06T00:00:00"/>
    <x v="4"/>
    <x v="4"/>
    <x v="0"/>
    <n v="2"/>
    <n v="190.14"/>
    <n v="380.28"/>
    <x v="2"/>
    <n v="30"/>
    <d v="2024-08-11T00:00:00"/>
    <n v="50"/>
    <x v="1"/>
    <n v="1"/>
    <d v="2024-11-25T00:00:00"/>
    <x v="2"/>
    <x v="6"/>
    <x v="5"/>
    <n v="22"/>
    <n v="0"/>
    <x v="2"/>
  </r>
  <r>
    <s v="C1765"/>
    <x v="1"/>
    <x v="1"/>
    <x v="0"/>
    <d v="2024-04-01T00:00:00"/>
    <s v="O5765"/>
    <d v="2025-05-06T00:00:00"/>
    <x v="3"/>
    <x v="3"/>
    <x v="0"/>
    <n v="4"/>
    <n v="265.02999999999997"/>
    <n v="1060.1199999999999"/>
    <x v="1"/>
    <n v="34"/>
    <d v="2025-01-07T00:00:00"/>
    <n v="40"/>
    <x v="0"/>
    <n v="4"/>
    <d v="2025-06-20T00:00:00"/>
    <x v="2"/>
    <x v="6"/>
    <x v="5"/>
    <n v="281"/>
    <n v="1"/>
    <x v="2"/>
  </r>
  <r>
    <s v="C5495"/>
    <x v="0"/>
    <x v="0"/>
    <x v="1"/>
    <d v="2025-07-08T00:00:00"/>
    <s v="O9495"/>
    <d v="2025-05-06T00:00:00"/>
    <x v="3"/>
    <x v="2"/>
    <x v="2"/>
    <n v="3"/>
    <n v="471.29333333333335"/>
    <n v="1413.88"/>
    <x v="1"/>
    <n v="37"/>
    <d v="2025-03-17T00:00:00"/>
    <n v="489"/>
    <x v="0"/>
    <n v="1"/>
    <d v="2024-09-22T00:00:00"/>
    <x v="1"/>
    <x v="6"/>
    <x v="5"/>
    <n v="-113"/>
    <n v="1"/>
    <x v="2"/>
  </r>
  <r>
    <s v="C3014"/>
    <x v="2"/>
    <x v="1"/>
    <x v="1"/>
    <d v="2024-09-05T00:00:00"/>
    <s v="O7014"/>
    <d v="2025-05-06T00:00:00"/>
    <x v="1"/>
    <x v="0"/>
    <x v="0"/>
    <n v="4"/>
    <n v="103.2"/>
    <n v="412.8"/>
    <x v="0"/>
    <n v="34"/>
    <d v="2024-08-25T00:00:00"/>
    <n v="453"/>
    <x v="1"/>
    <n v="4"/>
    <d v="2025-02-15T00:00:00"/>
    <x v="1"/>
    <x v="6"/>
    <x v="5"/>
    <n v="-11"/>
    <n v="0"/>
    <x v="2"/>
  </r>
  <r>
    <s v="C5058"/>
    <x v="1"/>
    <x v="0"/>
    <x v="2"/>
    <d v="2024-01-03T00:00:00"/>
    <s v="O9058"/>
    <d v="2025-05-06T00:00:00"/>
    <x v="3"/>
    <x v="0"/>
    <x v="4"/>
    <n v="1"/>
    <n v="302.93"/>
    <n v="302.93"/>
    <x v="1"/>
    <n v="18"/>
    <d v="2025-01-20T00:00:00"/>
    <n v="214"/>
    <x v="1"/>
    <n v="3"/>
    <d v="2025-05-05T00:00:00"/>
    <x v="0"/>
    <x v="6"/>
    <x v="5"/>
    <n v="383"/>
    <n v="0"/>
    <x v="2"/>
  </r>
  <r>
    <s v="C6198"/>
    <x v="1"/>
    <x v="1"/>
    <x v="0"/>
    <d v="2024-08-28T00:00:00"/>
    <s v="O10198"/>
    <d v="2025-05-06T00:00:00"/>
    <x v="0"/>
    <x v="4"/>
    <x v="3"/>
    <n v="1"/>
    <n v="428.69"/>
    <n v="428.69"/>
    <x v="0"/>
    <n v="17"/>
    <d v="2025-03-05T00:00:00"/>
    <n v="374"/>
    <x v="1"/>
    <n v="2"/>
    <d v="2025-02-14T00:00:00"/>
    <x v="0"/>
    <x v="6"/>
    <x v="5"/>
    <n v="189"/>
    <n v="0"/>
    <x v="2"/>
  </r>
  <r>
    <s v="C6107"/>
    <x v="0"/>
    <x v="1"/>
    <x v="1"/>
    <d v="2024-03-26T00:00:00"/>
    <s v="O10107"/>
    <d v="2025-06-06T00:00:00"/>
    <x v="4"/>
    <x v="3"/>
    <x v="2"/>
    <n v="1"/>
    <n v="742.73"/>
    <n v="742.73"/>
    <x v="0"/>
    <n v="41"/>
    <d v="2024-10-12T00:00:00"/>
    <n v="421"/>
    <x v="1"/>
    <n v="3"/>
    <d v="2025-04-20T00:00:00"/>
    <x v="2"/>
    <x v="2"/>
    <x v="6"/>
    <n v="200"/>
    <n v="0"/>
    <x v="2"/>
  </r>
  <r>
    <s v="C2171"/>
    <x v="2"/>
    <x v="2"/>
    <x v="1"/>
    <d v="2023-12-26T00:00:00"/>
    <s v="O6171"/>
    <d v="2025-06-06T00:00:00"/>
    <x v="4"/>
    <x v="3"/>
    <x v="0"/>
    <n v="1"/>
    <n v="929.78"/>
    <n v="929.78"/>
    <x v="1"/>
    <n v="45"/>
    <d v="2024-12-17T00:00:00"/>
    <n v="137"/>
    <x v="0"/>
    <n v="3"/>
    <d v="2024-08-24T00:00:00"/>
    <x v="1"/>
    <x v="2"/>
    <x v="6"/>
    <n v="357"/>
    <n v="1"/>
    <x v="2"/>
  </r>
  <r>
    <s v="C4988"/>
    <x v="0"/>
    <x v="0"/>
    <x v="2"/>
    <d v="2023-08-31T00:00:00"/>
    <s v="O8988"/>
    <d v="2025-06-06T00:00:00"/>
    <x v="1"/>
    <x v="4"/>
    <x v="0"/>
    <n v="3"/>
    <n v="372.11999999999995"/>
    <n v="1116.3599999999999"/>
    <x v="0"/>
    <n v="45"/>
    <d v="2024-10-23T00:00:00"/>
    <n v="31"/>
    <x v="1"/>
    <n v="5"/>
    <d v="2025-04-19T00:00:00"/>
    <x v="2"/>
    <x v="2"/>
    <x v="6"/>
    <n v="419"/>
    <n v="0"/>
    <x v="2"/>
  </r>
  <r>
    <s v="C2140"/>
    <x v="1"/>
    <x v="0"/>
    <x v="2"/>
    <d v="2025-01-18T00:00:00"/>
    <s v="O6140"/>
    <d v="2025-06-06T00:00:00"/>
    <x v="2"/>
    <x v="4"/>
    <x v="3"/>
    <n v="4"/>
    <n v="59.2"/>
    <n v="236.8"/>
    <x v="1"/>
    <n v="27"/>
    <d v="2025-07-17T00:00:00"/>
    <n v="257"/>
    <x v="0"/>
    <n v="3"/>
    <d v="2025-07-29T00:00:00"/>
    <x v="0"/>
    <x v="2"/>
    <x v="6"/>
    <n v="180"/>
    <n v="1"/>
    <x v="2"/>
  </r>
  <r>
    <s v="C6664"/>
    <x v="0"/>
    <x v="1"/>
    <x v="4"/>
    <d v="2025-07-01T00:00:00"/>
    <s v="O10664"/>
    <d v="2025-06-06T00:00:00"/>
    <x v="3"/>
    <x v="3"/>
    <x v="2"/>
    <n v="3"/>
    <n v="283.90000000000003"/>
    <n v="851.7"/>
    <x v="0"/>
    <n v="20"/>
    <d v="2025-04-29T00:00:00"/>
    <n v="411"/>
    <x v="1"/>
    <n v="2"/>
    <d v="2025-07-19T00:00:00"/>
    <x v="1"/>
    <x v="2"/>
    <x v="6"/>
    <n v="-63"/>
    <n v="0"/>
    <x v="2"/>
  </r>
  <r>
    <s v="C1470"/>
    <x v="0"/>
    <x v="2"/>
    <x v="3"/>
    <d v="2025-01-25T00:00:00"/>
    <s v="O5470"/>
    <d v="2025-06-06T00:00:00"/>
    <x v="1"/>
    <x v="3"/>
    <x v="0"/>
    <n v="4"/>
    <n v="97.084999999999994"/>
    <n v="388.34"/>
    <x v="0"/>
    <n v="14"/>
    <d v="2025-05-01T00:00:00"/>
    <n v="235"/>
    <x v="0"/>
    <n v="5"/>
    <d v="2025-09-04T00:00:00"/>
    <x v="2"/>
    <x v="2"/>
    <x v="6"/>
    <n v="96"/>
    <n v="1"/>
    <x v="2"/>
  </r>
  <r>
    <s v="C5305"/>
    <x v="2"/>
    <x v="0"/>
    <x v="2"/>
    <d v="2024-02-10T00:00:00"/>
    <s v="O9305"/>
    <d v="2025-06-06T00:00:00"/>
    <x v="2"/>
    <x v="3"/>
    <x v="1"/>
    <n v="5"/>
    <n v="102.29600000000001"/>
    <n v="511.48"/>
    <x v="1"/>
    <n v="28"/>
    <d v="2025-01-29T00:00:00"/>
    <n v="307"/>
    <x v="0"/>
    <n v="3"/>
    <d v="2025-10-07T00:00:00"/>
    <x v="1"/>
    <x v="2"/>
    <x v="6"/>
    <n v="354"/>
    <n v="1"/>
    <x v="2"/>
  </r>
  <r>
    <s v="C2170"/>
    <x v="0"/>
    <x v="2"/>
    <x v="4"/>
    <d v="2024-03-22T00:00:00"/>
    <s v="O6170"/>
    <d v="2025-06-06T00:00:00"/>
    <x v="3"/>
    <x v="2"/>
    <x v="1"/>
    <n v="5"/>
    <n v="187.51"/>
    <n v="937.55"/>
    <x v="2"/>
    <n v="49"/>
    <d v="2024-10-26T00:00:00"/>
    <n v="9"/>
    <x v="0"/>
    <n v="3"/>
    <d v="2025-08-02T00:00:00"/>
    <x v="2"/>
    <x v="2"/>
    <x v="6"/>
    <n v="218"/>
    <n v="1"/>
    <x v="2"/>
  </r>
  <r>
    <s v="C1559"/>
    <x v="0"/>
    <x v="2"/>
    <x v="1"/>
    <d v="2023-10-18T00:00:00"/>
    <s v="O5559"/>
    <d v="2025-06-06T00:00:00"/>
    <x v="0"/>
    <x v="2"/>
    <x v="4"/>
    <n v="3"/>
    <n v="42.226666666666667"/>
    <n v="126.68"/>
    <x v="2"/>
    <n v="1"/>
    <d v="2025-06-08T00:00:00"/>
    <n v="453"/>
    <x v="0"/>
    <n v="3"/>
    <d v="2025-04-07T00:00:00"/>
    <x v="1"/>
    <x v="2"/>
    <x v="6"/>
    <n v="599"/>
    <n v="1"/>
    <x v="2"/>
  </r>
  <r>
    <s v="C1312"/>
    <x v="1"/>
    <x v="0"/>
    <x v="1"/>
    <d v="2024-08-02T00:00:00"/>
    <s v="O5312"/>
    <d v="2025-06-06T00:00:00"/>
    <x v="3"/>
    <x v="3"/>
    <x v="3"/>
    <n v="3"/>
    <n v="401.10999999999996"/>
    <n v="1203.33"/>
    <x v="0"/>
    <n v="10"/>
    <d v="2024-02-09T00:00:00"/>
    <n v="360"/>
    <x v="1"/>
    <n v="1"/>
    <d v="2024-04-10T00:00:00"/>
    <x v="0"/>
    <x v="2"/>
    <x v="6"/>
    <n v="-175"/>
    <n v="0"/>
    <x v="2"/>
  </r>
  <r>
    <s v="C1802"/>
    <x v="0"/>
    <x v="0"/>
    <x v="4"/>
    <d v="2023-12-21T00:00:00"/>
    <s v="O5802"/>
    <d v="2025-06-06T00:00:00"/>
    <x v="0"/>
    <x v="2"/>
    <x v="3"/>
    <n v="1"/>
    <n v="205.13"/>
    <n v="205.13"/>
    <x v="2"/>
    <n v="39"/>
    <d v="2025-04-16T00:00:00"/>
    <n v="90"/>
    <x v="1"/>
    <n v="3"/>
    <d v="2024-09-19T00:00:00"/>
    <x v="0"/>
    <x v="2"/>
    <x v="6"/>
    <n v="482"/>
    <n v="0"/>
    <x v="2"/>
  </r>
  <r>
    <s v="C6436"/>
    <x v="0"/>
    <x v="2"/>
    <x v="4"/>
    <d v="2023-12-25T00:00:00"/>
    <s v="O10436"/>
    <d v="2025-06-06T00:00:00"/>
    <x v="4"/>
    <x v="2"/>
    <x v="1"/>
    <n v="3"/>
    <n v="260.10666666666668"/>
    <n v="780.32"/>
    <x v="2"/>
    <n v="26"/>
    <d v="2024-11-29T00:00:00"/>
    <n v="194"/>
    <x v="0"/>
    <n v="5"/>
    <d v="2024-06-09T00:00:00"/>
    <x v="1"/>
    <x v="2"/>
    <x v="6"/>
    <n v="340"/>
    <n v="1"/>
    <x v="2"/>
  </r>
  <r>
    <s v="C6468"/>
    <x v="2"/>
    <x v="2"/>
    <x v="3"/>
    <d v="2025-01-16T00:00:00"/>
    <s v="O10468"/>
    <d v="2025-06-06T00:00:00"/>
    <x v="3"/>
    <x v="1"/>
    <x v="0"/>
    <n v="4"/>
    <n v="143.74250000000001"/>
    <n v="574.97"/>
    <x v="0"/>
    <n v="18"/>
    <d v="2024-09-11T00:00:00"/>
    <n v="217"/>
    <x v="0"/>
    <n v="1"/>
    <d v="2025-06-21T00:00:00"/>
    <x v="2"/>
    <x v="2"/>
    <x v="6"/>
    <n v="-127"/>
    <n v="1"/>
    <x v="2"/>
  </r>
  <r>
    <s v="C1259"/>
    <x v="2"/>
    <x v="0"/>
    <x v="1"/>
    <d v="2025-06-08T00:00:00"/>
    <s v="O5259"/>
    <d v="2025-07-06T00:00:00"/>
    <x v="0"/>
    <x v="3"/>
    <x v="1"/>
    <n v="3"/>
    <n v="39.866666666666667"/>
    <n v="119.6"/>
    <x v="2"/>
    <n v="46"/>
    <d v="2025-03-08T00:00:00"/>
    <n v="311"/>
    <x v="1"/>
    <n v="5"/>
    <d v="2024-12-19T00:00:00"/>
    <x v="2"/>
    <x v="4"/>
    <x v="7"/>
    <n v="-92"/>
    <n v="0"/>
    <x v="2"/>
  </r>
  <r>
    <s v="C2635"/>
    <x v="0"/>
    <x v="2"/>
    <x v="4"/>
    <d v="2025-08-19T00:00:00"/>
    <s v="O6635"/>
    <d v="2025-07-06T00:00:00"/>
    <x v="4"/>
    <x v="4"/>
    <x v="2"/>
    <n v="4"/>
    <n v="152.24"/>
    <n v="608.96"/>
    <x v="0"/>
    <n v="39"/>
    <d v="2025-06-14T00:00:00"/>
    <n v="427"/>
    <x v="0"/>
    <n v="5"/>
    <d v="2025-04-30T00:00:00"/>
    <x v="1"/>
    <x v="4"/>
    <x v="7"/>
    <n v="-66"/>
    <n v="1"/>
    <x v="2"/>
  </r>
  <r>
    <s v="C4315"/>
    <x v="1"/>
    <x v="0"/>
    <x v="1"/>
    <d v="2025-12-02T00:00:00"/>
    <s v="O8315"/>
    <d v="2025-07-06T00:00:00"/>
    <x v="4"/>
    <x v="0"/>
    <x v="4"/>
    <n v="5"/>
    <n v="34.774000000000001"/>
    <n v="173.87"/>
    <x v="1"/>
    <n v="12"/>
    <d v="2024-08-31T00:00:00"/>
    <n v="321"/>
    <x v="0"/>
    <n v="4"/>
    <d v="2024-10-19T00:00:00"/>
    <x v="0"/>
    <x v="4"/>
    <x v="7"/>
    <n v="-458"/>
    <n v="1"/>
    <x v="2"/>
  </r>
  <r>
    <s v="C5699"/>
    <x v="0"/>
    <x v="2"/>
    <x v="1"/>
    <d v="2025-07-02T00:00:00"/>
    <s v="O9699"/>
    <d v="2025-07-06T00:00:00"/>
    <x v="1"/>
    <x v="0"/>
    <x v="3"/>
    <n v="4"/>
    <n v="245.75"/>
    <n v="983"/>
    <x v="1"/>
    <n v="15"/>
    <d v="2024-09-25T00:00:00"/>
    <n v="41"/>
    <x v="1"/>
    <n v="2"/>
    <d v="2024-11-17T00:00:00"/>
    <x v="0"/>
    <x v="4"/>
    <x v="7"/>
    <n v="-280"/>
    <n v="0"/>
    <x v="2"/>
  </r>
  <r>
    <s v="C5119"/>
    <x v="0"/>
    <x v="2"/>
    <x v="0"/>
    <d v="2024-03-25T00:00:00"/>
    <s v="O9119"/>
    <d v="2025-07-06T00:00:00"/>
    <x v="3"/>
    <x v="2"/>
    <x v="0"/>
    <n v="3"/>
    <n v="217.93666666666664"/>
    <n v="653.80999999999995"/>
    <x v="1"/>
    <n v="31"/>
    <d v="2024-12-14T00:00:00"/>
    <n v="3"/>
    <x v="1"/>
    <n v="2"/>
    <d v="2025-01-01T00:00:00"/>
    <x v="2"/>
    <x v="4"/>
    <x v="7"/>
    <n v="264"/>
    <n v="0"/>
    <x v="2"/>
  </r>
  <r>
    <s v="C4236"/>
    <x v="1"/>
    <x v="2"/>
    <x v="4"/>
    <d v="2024-01-08T00:00:00"/>
    <s v="O8236"/>
    <d v="2025-07-06T00:00:00"/>
    <x v="3"/>
    <x v="1"/>
    <x v="4"/>
    <n v="5"/>
    <n v="80.679999999999993"/>
    <n v="403.4"/>
    <x v="1"/>
    <n v="2"/>
    <d v="2025-01-21T00:00:00"/>
    <n v="452"/>
    <x v="1"/>
    <n v="3"/>
    <d v="2025-02-18T00:00:00"/>
    <x v="1"/>
    <x v="4"/>
    <x v="7"/>
    <n v="379"/>
    <n v="0"/>
    <x v="2"/>
  </r>
  <r>
    <s v="C1033"/>
    <x v="2"/>
    <x v="2"/>
    <x v="2"/>
    <d v="2025-04-26T00:00:00"/>
    <s v="O5033"/>
    <d v="2025-07-06T00:00:00"/>
    <x v="0"/>
    <x v="3"/>
    <x v="0"/>
    <n v="5"/>
    <n v="123.56199999999998"/>
    <n v="617.80999999999995"/>
    <x v="0"/>
    <n v="21"/>
    <d v="2025-01-24T00:00:00"/>
    <n v="53"/>
    <x v="1"/>
    <n v="5"/>
    <d v="2025-04-14T00:00:00"/>
    <x v="0"/>
    <x v="4"/>
    <x v="7"/>
    <n v="-92"/>
    <n v="0"/>
    <x v="2"/>
  </r>
  <r>
    <s v="C5628"/>
    <x v="0"/>
    <x v="2"/>
    <x v="0"/>
    <d v="2024-03-26T00:00:00"/>
    <s v="O9628"/>
    <d v="2025-08-06T00:00:00"/>
    <x v="2"/>
    <x v="2"/>
    <x v="1"/>
    <n v="5"/>
    <n v="143.38399999999999"/>
    <n v="716.92"/>
    <x v="1"/>
    <n v="8"/>
    <d v="2024-10-28T00:00:00"/>
    <n v="292"/>
    <x v="0"/>
    <n v="3"/>
    <d v="2025-11-08T00:00:00"/>
    <x v="1"/>
    <x v="0"/>
    <x v="0"/>
    <n v="216"/>
    <n v="1"/>
    <x v="2"/>
  </r>
  <r>
    <s v="C3381"/>
    <x v="0"/>
    <x v="2"/>
    <x v="4"/>
    <d v="2024-09-25T00:00:00"/>
    <s v="O7381"/>
    <d v="2025-08-06T00:00:00"/>
    <x v="3"/>
    <x v="4"/>
    <x v="0"/>
    <n v="5"/>
    <n v="293.64800000000002"/>
    <n v="1468.24"/>
    <x v="2"/>
    <n v="5"/>
    <d v="2025-07-16T00:00:00"/>
    <n v="388"/>
    <x v="1"/>
    <n v="2"/>
    <d v="2024-08-21T00:00:00"/>
    <x v="1"/>
    <x v="0"/>
    <x v="0"/>
    <n v="294"/>
    <n v="0"/>
    <x v="2"/>
  </r>
  <r>
    <s v="C4000"/>
    <x v="0"/>
    <x v="0"/>
    <x v="3"/>
    <d v="2024-10-16T00:00:00"/>
    <s v="O8000"/>
    <d v="2025-08-06T00:00:00"/>
    <x v="2"/>
    <x v="4"/>
    <x v="4"/>
    <n v="3"/>
    <n v="133.23333333333332"/>
    <n v="399.7"/>
    <x v="1"/>
    <n v="40"/>
    <d v="2025-03-13T00:00:00"/>
    <n v="380"/>
    <x v="0"/>
    <n v="3"/>
    <d v="2025-02-06T00:00:00"/>
    <x v="2"/>
    <x v="0"/>
    <x v="0"/>
    <n v="148"/>
    <n v="1"/>
    <x v="2"/>
  </r>
  <r>
    <s v="C3008"/>
    <x v="2"/>
    <x v="1"/>
    <x v="0"/>
    <d v="2024-03-06T00:00:00"/>
    <s v="O7008"/>
    <d v="2025-08-06T00:00:00"/>
    <x v="1"/>
    <x v="0"/>
    <x v="1"/>
    <n v="5"/>
    <n v="143.584"/>
    <n v="717.92"/>
    <x v="0"/>
    <n v="19"/>
    <d v="2024-10-27T00:00:00"/>
    <n v="71"/>
    <x v="0"/>
    <n v="3"/>
    <d v="2025-01-28T00:00:00"/>
    <x v="2"/>
    <x v="0"/>
    <x v="0"/>
    <n v="235"/>
    <n v="1"/>
    <x v="2"/>
  </r>
  <r>
    <s v="C5929"/>
    <x v="0"/>
    <x v="1"/>
    <x v="2"/>
    <d v="2024-03-25T00:00:00"/>
    <s v="O9929"/>
    <d v="2025-08-06T00:00:00"/>
    <x v="3"/>
    <x v="3"/>
    <x v="1"/>
    <n v="1"/>
    <n v="1313.01"/>
    <n v="1313.01"/>
    <x v="2"/>
    <n v="44"/>
    <d v="2024-10-31T00:00:00"/>
    <n v="130"/>
    <x v="0"/>
    <n v="1"/>
    <d v="2024-09-13T00:00:00"/>
    <x v="1"/>
    <x v="0"/>
    <x v="0"/>
    <n v="220"/>
    <n v="1"/>
    <x v="2"/>
  </r>
  <r>
    <s v="C4340"/>
    <x v="1"/>
    <x v="1"/>
    <x v="1"/>
    <d v="2023-09-29T00:00:00"/>
    <s v="O8340"/>
    <d v="2025-08-06T00:00:00"/>
    <x v="0"/>
    <x v="2"/>
    <x v="2"/>
    <n v="5"/>
    <n v="167.27600000000001"/>
    <n v="836.38"/>
    <x v="2"/>
    <n v="14"/>
    <d v="2025-09-04T00:00:00"/>
    <n v="161"/>
    <x v="0"/>
    <n v="1"/>
    <d v="2024-10-31T00:00:00"/>
    <x v="2"/>
    <x v="0"/>
    <x v="0"/>
    <n v="706"/>
    <n v="1"/>
    <x v="2"/>
  </r>
  <r>
    <s v="C5071"/>
    <x v="0"/>
    <x v="2"/>
    <x v="4"/>
    <d v="2025-08-04T00:00:00"/>
    <s v="O9071"/>
    <d v="2025-08-06T00:00:00"/>
    <x v="1"/>
    <x v="0"/>
    <x v="3"/>
    <n v="3"/>
    <n v="255.46333333333334"/>
    <n v="766.39"/>
    <x v="2"/>
    <n v="50"/>
    <d v="2024-10-29T00:00:00"/>
    <n v="172"/>
    <x v="1"/>
    <n v="4"/>
    <d v="2025-06-14T00:00:00"/>
    <x v="0"/>
    <x v="0"/>
    <x v="0"/>
    <n v="-279"/>
    <n v="0"/>
    <x v="2"/>
  </r>
  <r>
    <s v="C3207"/>
    <x v="1"/>
    <x v="1"/>
    <x v="3"/>
    <d v="2024-06-03T00:00:00"/>
    <s v="O7207"/>
    <d v="2025-08-06T00:00:00"/>
    <x v="4"/>
    <x v="3"/>
    <x v="3"/>
    <n v="2"/>
    <n v="60.045000000000002"/>
    <n v="120.09"/>
    <x v="0"/>
    <n v="29"/>
    <d v="2025-03-24T00:00:00"/>
    <n v="424"/>
    <x v="0"/>
    <n v="4"/>
    <d v="2025-05-23T00:00:00"/>
    <x v="1"/>
    <x v="0"/>
    <x v="0"/>
    <n v="294"/>
    <n v="1"/>
    <x v="2"/>
  </r>
  <r>
    <s v="C1699"/>
    <x v="1"/>
    <x v="1"/>
    <x v="1"/>
    <d v="2025-02-21T00:00:00"/>
    <s v="O5699"/>
    <d v="2025-08-06T00:00:00"/>
    <x v="4"/>
    <x v="1"/>
    <x v="2"/>
    <n v="2"/>
    <n v="460.72500000000002"/>
    <n v="921.45"/>
    <x v="1"/>
    <n v="15"/>
    <d v="2025-06-15T00:00:00"/>
    <n v="474"/>
    <x v="0"/>
    <n v="2"/>
    <d v="2025-04-27T00:00:00"/>
    <x v="0"/>
    <x v="0"/>
    <x v="0"/>
    <n v="114"/>
    <n v="1"/>
    <x v="2"/>
  </r>
  <r>
    <s v="C1930"/>
    <x v="0"/>
    <x v="2"/>
    <x v="1"/>
    <d v="2024-06-09T00:00:00"/>
    <s v="O5930"/>
    <d v="2025-08-06T00:00:00"/>
    <x v="3"/>
    <x v="4"/>
    <x v="2"/>
    <n v="3"/>
    <n v="301.20999999999998"/>
    <n v="903.63"/>
    <x v="1"/>
    <n v="21"/>
    <d v="2025-02-19T00:00:00"/>
    <n v="97"/>
    <x v="0"/>
    <n v="5"/>
    <d v="2025-06-25T00:00:00"/>
    <x v="2"/>
    <x v="0"/>
    <x v="0"/>
    <n v="255"/>
    <n v="1"/>
    <x v="2"/>
  </r>
  <r>
    <s v="C1970"/>
    <x v="1"/>
    <x v="0"/>
    <x v="4"/>
    <d v="2025-07-08T00:00:00"/>
    <s v="O5970"/>
    <d v="2025-08-06T00:00:00"/>
    <x v="1"/>
    <x v="3"/>
    <x v="4"/>
    <n v="1"/>
    <n v="1366.77"/>
    <n v="1366.77"/>
    <x v="2"/>
    <n v="20"/>
    <d v="2025-02-16T00:00:00"/>
    <n v="157"/>
    <x v="1"/>
    <n v="2"/>
    <d v="2024-11-27T00:00:00"/>
    <x v="1"/>
    <x v="0"/>
    <x v="0"/>
    <n v="-142"/>
    <n v="0"/>
    <x v="2"/>
  </r>
  <r>
    <s v="C2099"/>
    <x v="0"/>
    <x v="1"/>
    <x v="0"/>
    <d v="2023-08-31T00:00:00"/>
    <s v="O6099"/>
    <d v="2025-09-06T00:00:00"/>
    <x v="2"/>
    <x v="4"/>
    <x v="0"/>
    <n v="5"/>
    <n v="147.68599999999998"/>
    <n v="738.43"/>
    <x v="1"/>
    <n v="28"/>
    <d v="2024-10-18T00:00:00"/>
    <n v="296"/>
    <x v="1"/>
    <n v="4"/>
    <d v="2025-12-07T00:00:00"/>
    <x v="1"/>
    <x v="3"/>
    <x v="8"/>
    <n v="414"/>
    <n v="0"/>
    <x v="2"/>
  </r>
  <r>
    <s v="C2739"/>
    <x v="2"/>
    <x v="0"/>
    <x v="4"/>
    <d v="2025-08-03T00:00:00"/>
    <s v="O6739"/>
    <d v="2025-09-06T00:00:00"/>
    <x v="4"/>
    <x v="1"/>
    <x v="1"/>
    <n v="3"/>
    <n v="87.17"/>
    <n v="261.51"/>
    <x v="1"/>
    <n v="3"/>
    <d v="2025-12-04T00:00:00"/>
    <n v="295"/>
    <x v="0"/>
    <n v="5"/>
    <d v="2024-06-12T00:00:00"/>
    <x v="1"/>
    <x v="3"/>
    <x v="8"/>
    <n v="123"/>
    <n v="1"/>
    <x v="2"/>
  </r>
  <r>
    <s v="C3770"/>
    <x v="0"/>
    <x v="1"/>
    <x v="1"/>
    <d v="2023-11-18T00:00:00"/>
    <s v="O7770"/>
    <d v="2025-09-06T00:00:00"/>
    <x v="0"/>
    <x v="1"/>
    <x v="1"/>
    <n v="1"/>
    <n v="940.91"/>
    <n v="940.91"/>
    <x v="0"/>
    <n v="4"/>
    <d v="2024-05-11T00:00:00"/>
    <n v="240"/>
    <x v="1"/>
    <n v="5"/>
    <d v="2025-04-04T00:00:00"/>
    <x v="0"/>
    <x v="3"/>
    <x v="8"/>
    <n v="175"/>
    <n v="0"/>
    <x v="2"/>
  </r>
  <r>
    <s v="C4414"/>
    <x v="2"/>
    <x v="2"/>
    <x v="2"/>
    <d v="2024-02-22T00:00:00"/>
    <s v="O8414"/>
    <d v="2025-09-06T00:00:00"/>
    <x v="2"/>
    <x v="3"/>
    <x v="0"/>
    <n v="1"/>
    <n v="703.24"/>
    <n v="703.24"/>
    <x v="1"/>
    <n v="15"/>
    <d v="2025-01-25T00:00:00"/>
    <n v="308"/>
    <x v="1"/>
    <n v="3"/>
    <d v="2025-03-01T00:00:00"/>
    <x v="1"/>
    <x v="3"/>
    <x v="8"/>
    <n v="338"/>
    <n v="0"/>
    <x v="2"/>
  </r>
  <r>
    <s v="C6022"/>
    <x v="2"/>
    <x v="1"/>
    <x v="0"/>
    <d v="2025-01-24T00:00:00"/>
    <s v="O10022"/>
    <d v="2025-09-06T00:00:00"/>
    <x v="2"/>
    <x v="1"/>
    <x v="1"/>
    <n v="3"/>
    <n v="132.84666666666666"/>
    <n v="398.54"/>
    <x v="2"/>
    <n v="37"/>
    <d v="2024-08-29T00:00:00"/>
    <n v="425"/>
    <x v="1"/>
    <n v="2"/>
    <d v="2025-03-08T00:00:00"/>
    <x v="1"/>
    <x v="3"/>
    <x v="8"/>
    <n v="-148"/>
    <n v="0"/>
    <x v="2"/>
  </r>
  <r>
    <s v="C1081"/>
    <x v="2"/>
    <x v="0"/>
    <x v="2"/>
    <d v="2025-02-06T00:00:00"/>
    <s v="O5081"/>
    <d v="2025-09-06T00:00:00"/>
    <x v="3"/>
    <x v="2"/>
    <x v="1"/>
    <n v="2"/>
    <n v="98.05"/>
    <n v="196.1"/>
    <x v="0"/>
    <n v="14"/>
    <d v="2025-08-17T00:00:00"/>
    <n v="423"/>
    <x v="1"/>
    <n v="5"/>
    <d v="2024-12-09T00:00:00"/>
    <x v="2"/>
    <x v="3"/>
    <x v="8"/>
    <n v="192"/>
    <n v="0"/>
    <x v="2"/>
  </r>
  <r>
    <s v="C1537"/>
    <x v="1"/>
    <x v="1"/>
    <x v="4"/>
    <d v="2025-09-05T00:00:00"/>
    <s v="O5537"/>
    <d v="2025-09-06T00:00:00"/>
    <x v="0"/>
    <x v="3"/>
    <x v="3"/>
    <n v="4"/>
    <n v="89.067499999999995"/>
    <n v="356.27"/>
    <x v="1"/>
    <n v="38"/>
    <d v="2024-07-09T00:00:00"/>
    <n v="389"/>
    <x v="0"/>
    <n v="2"/>
    <d v="2024-02-10T00:00:00"/>
    <x v="0"/>
    <x v="3"/>
    <x v="8"/>
    <n v="-423"/>
    <n v="1"/>
    <x v="2"/>
  </r>
  <r>
    <s v="C3109"/>
    <x v="2"/>
    <x v="0"/>
    <x v="0"/>
    <d v="2024-05-03T00:00:00"/>
    <s v="O7109"/>
    <d v="2025-09-06T00:00:00"/>
    <x v="2"/>
    <x v="1"/>
    <x v="2"/>
    <n v="1"/>
    <n v="1444.55"/>
    <n v="1444.55"/>
    <x v="2"/>
    <n v="36"/>
    <d v="2024-12-26T00:00:00"/>
    <n v="281"/>
    <x v="1"/>
    <n v="5"/>
    <d v="2024-02-10T00:00:00"/>
    <x v="2"/>
    <x v="3"/>
    <x v="8"/>
    <n v="237"/>
    <n v="0"/>
    <x v="2"/>
  </r>
  <r>
    <s v="C1730"/>
    <x v="2"/>
    <x v="0"/>
    <x v="2"/>
    <d v="2024-11-11T00:00:00"/>
    <s v="O5730"/>
    <d v="2025-09-06T00:00:00"/>
    <x v="4"/>
    <x v="3"/>
    <x v="4"/>
    <n v="4"/>
    <n v="231.905"/>
    <n v="927.62"/>
    <x v="1"/>
    <n v="33"/>
    <d v="2025-06-02T00:00:00"/>
    <n v="482"/>
    <x v="1"/>
    <n v="5"/>
    <d v="2025-07-30T00:00:00"/>
    <x v="1"/>
    <x v="3"/>
    <x v="8"/>
    <n v="203"/>
    <n v="0"/>
    <x v="2"/>
  </r>
  <r>
    <s v="C1406"/>
    <x v="1"/>
    <x v="1"/>
    <x v="2"/>
    <d v="2024-02-20T00:00:00"/>
    <s v="O5406"/>
    <d v="2025-09-06T00:00:00"/>
    <x v="0"/>
    <x v="4"/>
    <x v="3"/>
    <n v="1"/>
    <n v="1143.58"/>
    <n v="1143.58"/>
    <x v="0"/>
    <n v="28"/>
    <d v="2025-03-08T00:00:00"/>
    <n v="184"/>
    <x v="0"/>
    <n v="1"/>
    <d v="2025-10-02T00:00:00"/>
    <x v="1"/>
    <x v="3"/>
    <x v="8"/>
    <n v="382"/>
    <n v="1"/>
    <x v="2"/>
  </r>
  <r>
    <s v="C2435"/>
    <x v="0"/>
    <x v="1"/>
    <x v="4"/>
    <d v="2024-12-23T00:00:00"/>
    <s v="O6435"/>
    <d v="2025-09-06T00:00:00"/>
    <x v="3"/>
    <x v="4"/>
    <x v="3"/>
    <n v="2"/>
    <n v="125.05500000000001"/>
    <n v="250.11"/>
    <x v="0"/>
    <n v="8"/>
    <d v="2024-12-09T00:00:00"/>
    <n v="28"/>
    <x v="0"/>
    <n v="5"/>
    <d v="2025-04-15T00:00:00"/>
    <x v="2"/>
    <x v="3"/>
    <x v="8"/>
    <n v="-14"/>
    <n v="1"/>
    <x v="2"/>
  </r>
  <r>
    <s v="C2806"/>
    <x v="2"/>
    <x v="1"/>
    <x v="3"/>
    <d v="2024-05-29T00:00:00"/>
    <s v="O6806"/>
    <d v="2025-09-06T00:00:00"/>
    <x v="3"/>
    <x v="4"/>
    <x v="0"/>
    <n v="1"/>
    <n v="225.61"/>
    <n v="225.61"/>
    <x v="2"/>
    <n v="14"/>
    <d v="2024-11-23T00:00:00"/>
    <n v="412"/>
    <x v="0"/>
    <n v="5"/>
    <d v="2024-01-12T00:00:00"/>
    <x v="1"/>
    <x v="3"/>
    <x v="8"/>
    <n v="178"/>
    <n v="1"/>
    <x v="2"/>
  </r>
  <r>
    <s v="C4080"/>
    <x v="0"/>
    <x v="1"/>
    <x v="3"/>
    <d v="2025-07-30T00:00:00"/>
    <s v="O8080"/>
    <d v="2025-09-06T00:00:00"/>
    <x v="2"/>
    <x v="3"/>
    <x v="2"/>
    <n v="2"/>
    <n v="588.13499999999999"/>
    <n v="1176.27"/>
    <x v="1"/>
    <n v="17"/>
    <d v="2024-10-22T00:00:00"/>
    <n v="423"/>
    <x v="1"/>
    <n v="4"/>
    <d v="2025-02-03T00:00:00"/>
    <x v="2"/>
    <x v="3"/>
    <x v="8"/>
    <n v="-281"/>
    <n v="0"/>
    <x v="2"/>
  </r>
  <r>
    <s v="C4094"/>
    <x v="2"/>
    <x v="1"/>
    <x v="4"/>
    <d v="2023-02-10T00:00:00"/>
    <s v="O8094"/>
    <d v="2025-09-06T00:00:00"/>
    <x v="2"/>
    <x v="0"/>
    <x v="3"/>
    <n v="4"/>
    <n v="353.505"/>
    <n v="1414.02"/>
    <x v="0"/>
    <n v="6"/>
    <d v="2025-09-01T00:00:00"/>
    <n v="13"/>
    <x v="1"/>
    <n v="3"/>
    <d v="2024-02-12T00:00:00"/>
    <x v="2"/>
    <x v="3"/>
    <x v="8"/>
    <n v="934"/>
    <n v="0"/>
    <x v="2"/>
  </r>
  <r>
    <s v="C1221"/>
    <x v="2"/>
    <x v="0"/>
    <x v="0"/>
    <d v="2025-05-23T00:00:00"/>
    <s v="O5221"/>
    <d v="2025-09-06T00:00:00"/>
    <x v="2"/>
    <x v="0"/>
    <x v="0"/>
    <n v="5"/>
    <n v="103.03800000000001"/>
    <n v="515.19000000000005"/>
    <x v="2"/>
    <n v="38"/>
    <d v="2024-12-23T00:00:00"/>
    <n v="275"/>
    <x v="1"/>
    <n v="1"/>
    <d v="2024-08-09T00:00:00"/>
    <x v="2"/>
    <x v="3"/>
    <x v="8"/>
    <n v="-151"/>
    <n v="0"/>
    <x v="2"/>
  </r>
  <r>
    <s v="C5153"/>
    <x v="2"/>
    <x v="0"/>
    <x v="2"/>
    <d v="2024-06-16T00:00:00"/>
    <s v="O9153"/>
    <d v="2025-09-06T00:00:00"/>
    <x v="0"/>
    <x v="2"/>
    <x v="4"/>
    <n v="4"/>
    <n v="54.317500000000003"/>
    <n v="217.27"/>
    <x v="0"/>
    <n v="49"/>
    <d v="2025-07-28T00:00:00"/>
    <n v="299"/>
    <x v="1"/>
    <n v="5"/>
    <d v="2024-11-13T00:00:00"/>
    <x v="1"/>
    <x v="3"/>
    <x v="8"/>
    <n v="407"/>
    <n v="0"/>
    <x v="2"/>
  </r>
  <r>
    <s v="C1203"/>
    <x v="2"/>
    <x v="0"/>
    <x v="2"/>
    <d v="2024-08-12T00:00:00"/>
    <s v="O5203"/>
    <d v="2025-10-06T00:00:00"/>
    <x v="1"/>
    <x v="3"/>
    <x v="0"/>
    <n v="2"/>
    <n v="130.345"/>
    <n v="260.69"/>
    <x v="2"/>
    <n v="6"/>
    <d v="2024-10-17T00:00:00"/>
    <n v="454"/>
    <x v="0"/>
    <n v="3"/>
    <d v="2024-10-26T00:00:00"/>
    <x v="1"/>
    <x v="5"/>
    <x v="9"/>
    <n v="66"/>
    <n v="1"/>
    <x v="2"/>
  </r>
  <r>
    <s v="C6550"/>
    <x v="2"/>
    <x v="2"/>
    <x v="3"/>
    <d v="2024-04-01T00:00:00"/>
    <s v="O10550"/>
    <d v="2025-10-06T00:00:00"/>
    <x v="2"/>
    <x v="3"/>
    <x v="4"/>
    <n v="3"/>
    <n v="428.25333333333333"/>
    <n v="1284.76"/>
    <x v="0"/>
    <n v="21"/>
    <d v="2024-10-13T00:00:00"/>
    <n v="203"/>
    <x v="0"/>
    <n v="4"/>
    <d v="2025-01-14T00:00:00"/>
    <x v="2"/>
    <x v="5"/>
    <x v="9"/>
    <n v="195"/>
    <n v="1"/>
    <x v="2"/>
  </r>
  <r>
    <s v="C1491"/>
    <x v="1"/>
    <x v="2"/>
    <x v="0"/>
    <d v="2023-12-20T00:00:00"/>
    <s v="O5491"/>
    <d v="2025-10-06T00:00:00"/>
    <x v="4"/>
    <x v="2"/>
    <x v="3"/>
    <n v="4"/>
    <n v="132.22999999999999"/>
    <n v="528.91999999999996"/>
    <x v="2"/>
    <n v="10"/>
    <d v="2025-06-04T00:00:00"/>
    <n v="105"/>
    <x v="1"/>
    <n v="1"/>
    <d v="2024-03-11T00:00:00"/>
    <x v="0"/>
    <x v="5"/>
    <x v="9"/>
    <n v="532"/>
    <n v="0"/>
    <x v="2"/>
  </r>
  <r>
    <s v="C3032"/>
    <x v="1"/>
    <x v="1"/>
    <x v="0"/>
    <d v="2024-01-18T00:00:00"/>
    <s v="O7032"/>
    <d v="2025-10-06T00:00:00"/>
    <x v="1"/>
    <x v="3"/>
    <x v="3"/>
    <n v="1"/>
    <n v="1035.1500000000001"/>
    <n v="1035.1500000000001"/>
    <x v="2"/>
    <n v="50"/>
    <d v="2025-04-28T00:00:00"/>
    <n v="488"/>
    <x v="0"/>
    <n v="4"/>
    <d v="2025-02-25T00:00:00"/>
    <x v="0"/>
    <x v="5"/>
    <x v="9"/>
    <n v="466"/>
    <n v="1"/>
    <x v="2"/>
  </r>
  <r>
    <s v="C6691"/>
    <x v="2"/>
    <x v="1"/>
    <x v="3"/>
    <d v="2024-11-16T00:00:00"/>
    <s v="O10691"/>
    <d v="2025-10-06T00:00:00"/>
    <x v="0"/>
    <x v="4"/>
    <x v="1"/>
    <n v="1"/>
    <n v="1379.75"/>
    <n v="1379.75"/>
    <x v="2"/>
    <n v="22"/>
    <d v="2025-01-04T00:00:00"/>
    <n v="398"/>
    <x v="0"/>
    <n v="4"/>
    <d v="2025-04-08T00:00:00"/>
    <x v="0"/>
    <x v="5"/>
    <x v="9"/>
    <n v="49"/>
    <n v="1"/>
    <x v="2"/>
  </r>
  <r>
    <s v="C5734"/>
    <x v="1"/>
    <x v="1"/>
    <x v="4"/>
    <d v="2024-11-05T00:00:00"/>
    <s v="O9734"/>
    <d v="2025-10-06T00:00:00"/>
    <x v="4"/>
    <x v="4"/>
    <x v="1"/>
    <n v="5"/>
    <n v="217.08600000000001"/>
    <n v="1085.43"/>
    <x v="0"/>
    <n v="8"/>
    <d v="2025-02-06T00:00:00"/>
    <n v="88"/>
    <x v="1"/>
    <n v="3"/>
    <d v="2025-06-01T00:00:00"/>
    <x v="1"/>
    <x v="5"/>
    <x v="9"/>
    <n v="93"/>
    <n v="0"/>
    <x v="2"/>
  </r>
  <r>
    <s v="C3876"/>
    <x v="1"/>
    <x v="2"/>
    <x v="4"/>
    <d v="2024-05-02T00:00:00"/>
    <s v="O7876"/>
    <d v="2025-10-06T00:00:00"/>
    <x v="4"/>
    <x v="2"/>
    <x v="1"/>
    <n v="2"/>
    <n v="524.41"/>
    <n v="1048.82"/>
    <x v="1"/>
    <n v="16"/>
    <d v="2025-01-15T00:00:00"/>
    <n v="479"/>
    <x v="1"/>
    <n v="1"/>
    <d v="2025-01-14T00:00:00"/>
    <x v="0"/>
    <x v="5"/>
    <x v="9"/>
    <n v="258"/>
    <n v="0"/>
    <x v="2"/>
  </r>
  <r>
    <s v="C3874"/>
    <x v="0"/>
    <x v="1"/>
    <x v="1"/>
    <d v="2023-11-21T00:00:00"/>
    <s v="O7874"/>
    <d v="2025-10-06T00:00:00"/>
    <x v="4"/>
    <x v="1"/>
    <x v="2"/>
    <n v="5"/>
    <n v="135.20400000000001"/>
    <n v="676.02"/>
    <x v="2"/>
    <n v="10"/>
    <d v="2025-05-30T00:00:00"/>
    <n v="80"/>
    <x v="1"/>
    <n v="2"/>
    <d v="2025-07-31T00:00:00"/>
    <x v="0"/>
    <x v="5"/>
    <x v="9"/>
    <n v="556"/>
    <n v="0"/>
    <x v="2"/>
  </r>
  <r>
    <s v="C5819"/>
    <x v="0"/>
    <x v="0"/>
    <x v="3"/>
    <d v="2023-12-27T00:00:00"/>
    <s v="O9819"/>
    <d v="2025-10-06T00:00:00"/>
    <x v="3"/>
    <x v="4"/>
    <x v="2"/>
    <n v="4"/>
    <n v="144.36500000000001"/>
    <n v="577.46"/>
    <x v="2"/>
    <n v="26"/>
    <d v="2025-02-17T00:00:00"/>
    <n v="477"/>
    <x v="1"/>
    <n v="3"/>
    <d v="2025-05-15T00:00:00"/>
    <x v="2"/>
    <x v="5"/>
    <x v="9"/>
    <n v="418"/>
    <n v="0"/>
    <x v="2"/>
  </r>
  <r>
    <s v="C2566"/>
    <x v="1"/>
    <x v="0"/>
    <x v="3"/>
    <d v="2023-01-10T00:00:00"/>
    <s v="O6566"/>
    <d v="2025-10-06T00:00:00"/>
    <x v="0"/>
    <x v="0"/>
    <x v="3"/>
    <n v="3"/>
    <n v="135.70333333333335"/>
    <n v="407.11"/>
    <x v="0"/>
    <n v="26"/>
    <d v="2024-08-21T00:00:00"/>
    <n v="448"/>
    <x v="1"/>
    <n v="3"/>
    <d v="2024-11-16T00:00:00"/>
    <x v="0"/>
    <x v="5"/>
    <x v="9"/>
    <n v="589"/>
    <n v="0"/>
    <x v="2"/>
  </r>
  <r>
    <s v="C1295"/>
    <x v="2"/>
    <x v="2"/>
    <x v="4"/>
    <d v="2023-10-19T00:00:00"/>
    <s v="O5295"/>
    <d v="2025-10-06T00:00:00"/>
    <x v="2"/>
    <x v="4"/>
    <x v="2"/>
    <n v="4"/>
    <n v="158.66749999999999"/>
    <n v="634.66999999999996"/>
    <x v="0"/>
    <n v="50"/>
    <d v="2025-04-03T00:00:00"/>
    <n v="407"/>
    <x v="0"/>
    <n v="1"/>
    <d v="2025-08-14T00:00:00"/>
    <x v="0"/>
    <x v="5"/>
    <x v="9"/>
    <n v="532"/>
    <n v="1"/>
    <x v="2"/>
  </r>
  <r>
    <s v="C3409"/>
    <x v="2"/>
    <x v="1"/>
    <x v="1"/>
    <d v="2024-11-19T00:00:00"/>
    <s v="O7409"/>
    <d v="2025-10-06T00:00:00"/>
    <x v="4"/>
    <x v="2"/>
    <x v="0"/>
    <n v="3"/>
    <n v="134.11666666666667"/>
    <n v="402.35"/>
    <x v="0"/>
    <n v="13"/>
    <d v="2025-03-17T00:00:00"/>
    <n v="164"/>
    <x v="1"/>
    <n v="1"/>
    <d v="2025-07-17T00:00:00"/>
    <x v="0"/>
    <x v="5"/>
    <x v="9"/>
    <n v="118"/>
    <n v="0"/>
    <x v="2"/>
  </r>
  <r>
    <s v="C1641"/>
    <x v="0"/>
    <x v="1"/>
    <x v="0"/>
    <d v="2024-10-28T00:00:00"/>
    <s v="O5641"/>
    <d v="2025-10-06T00:00:00"/>
    <x v="1"/>
    <x v="3"/>
    <x v="1"/>
    <n v="2"/>
    <n v="448.86"/>
    <n v="897.72"/>
    <x v="2"/>
    <n v="11"/>
    <d v="2025-09-08T00:00:00"/>
    <n v="296"/>
    <x v="0"/>
    <n v="2"/>
    <d v="2025-07-25T00:00:00"/>
    <x v="0"/>
    <x v="5"/>
    <x v="9"/>
    <n v="315"/>
    <n v="1"/>
    <x v="2"/>
  </r>
  <r>
    <s v="C6803"/>
    <x v="2"/>
    <x v="2"/>
    <x v="3"/>
    <d v="2023-09-15T00:00:00"/>
    <s v="O10803"/>
    <d v="2025-11-06T00:00:00"/>
    <x v="4"/>
    <x v="0"/>
    <x v="0"/>
    <n v="1"/>
    <n v="285.99"/>
    <n v="285.99"/>
    <x v="0"/>
    <n v="16"/>
    <d v="2024-11-12T00:00:00"/>
    <n v="345"/>
    <x v="0"/>
    <n v="2"/>
    <d v="2025-04-25T00:00:00"/>
    <x v="2"/>
    <x v="1"/>
    <x v="10"/>
    <n v="424"/>
    <n v="1"/>
    <x v="2"/>
  </r>
  <r>
    <s v="C6827"/>
    <x v="2"/>
    <x v="0"/>
    <x v="0"/>
    <d v="2023-11-14T00:00:00"/>
    <s v="O10827"/>
    <d v="2025-11-06T00:00:00"/>
    <x v="0"/>
    <x v="2"/>
    <x v="0"/>
    <n v="1"/>
    <n v="453.01"/>
    <n v="453.01"/>
    <x v="1"/>
    <n v="21"/>
    <d v="2024-08-22T00:00:00"/>
    <n v="120"/>
    <x v="0"/>
    <n v="5"/>
    <d v="2025-07-16T00:00:00"/>
    <x v="2"/>
    <x v="1"/>
    <x v="10"/>
    <n v="282"/>
    <n v="1"/>
    <x v="2"/>
  </r>
  <r>
    <s v="C4950"/>
    <x v="2"/>
    <x v="2"/>
    <x v="1"/>
    <d v="2024-12-24T00:00:00"/>
    <s v="O8950"/>
    <d v="2025-11-06T00:00:00"/>
    <x v="4"/>
    <x v="1"/>
    <x v="3"/>
    <n v="3"/>
    <n v="144.60666666666665"/>
    <n v="433.82"/>
    <x v="0"/>
    <n v="19"/>
    <d v="2024-09-10T00:00:00"/>
    <n v="249"/>
    <x v="0"/>
    <n v="5"/>
    <d v="2025-03-31T00:00:00"/>
    <x v="1"/>
    <x v="1"/>
    <x v="10"/>
    <n v="-105"/>
    <n v="1"/>
    <x v="2"/>
  </r>
  <r>
    <s v="C1596"/>
    <x v="0"/>
    <x v="2"/>
    <x v="4"/>
    <d v="2024-11-08T00:00:00"/>
    <s v="O5596"/>
    <d v="2025-11-06T00:00:00"/>
    <x v="0"/>
    <x v="0"/>
    <x v="1"/>
    <n v="2"/>
    <n v="386.24"/>
    <n v="772.48"/>
    <x v="0"/>
    <n v="11"/>
    <d v="2025-02-22T00:00:00"/>
    <n v="36"/>
    <x v="1"/>
    <n v="2"/>
    <d v="2025-02-25T00:00:00"/>
    <x v="1"/>
    <x v="1"/>
    <x v="10"/>
    <n v="106"/>
    <n v="0"/>
    <x v="2"/>
  </r>
  <r>
    <s v="C3047"/>
    <x v="2"/>
    <x v="0"/>
    <x v="4"/>
    <d v="2025-02-14T00:00:00"/>
    <s v="O7047"/>
    <d v="2025-11-06T00:00:00"/>
    <x v="1"/>
    <x v="4"/>
    <x v="1"/>
    <n v="5"/>
    <n v="234.48600000000002"/>
    <n v="1172.43"/>
    <x v="0"/>
    <n v="7"/>
    <d v="2024-10-16T00:00:00"/>
    <n v="465"/>
    <x v="0"/>
    <n v="2"/>
    <d v="2025-02-01T00:00:00"/>
    <x v="2"/>
    <x v="1"/>
    <x v="10"/>
    <n v="-121"/>
    <n v="1"/>
    <x v="2"/>
  </r>
  <r>
    <s v="C4447"/>
    <x v="2"/>
    <x v="2"/>
    <x v="1"/>
    <d v="2024-12-31T00:00:00"/>
    <s v="O8447"/>
    <d v="2025-11-06T00:00:00"/>
    <x v="0"/>
    <x v="0"/>
    <x v="1"/>
    <n v="3"/>
    <n v="444.00333333333333"/>
    <n v="1332.01"/>
    <x v="2"/>
    <n v="1"/>
    <d v="2024-09-30T00:00:00"/>
    <n v="489"/>
    <x v="1"/>
    <n v="2"/>
    <d v="2025-03-28T00:00:00"/>
    <x v="2"/>
    <x v="1"/>
    <x v="10"/>
    <n v="-92"/>
    <n v="0"/>
    <x v="2"/>
  </r>
  <r>
    <s v="C3595"/>
    <x v="0"/>
    <x v="1"/>
    <x v="0"/>
    <d v="2025-07-16T00:00:00"/>
    <s v="O7595"/>
    <d v="2025-11-06T00:00:00"/>
    <x v="4"/>
    <x v="2"/>
    <x v="0"/>
    <n v="3"/>
    <n v="40.563333333333333"/>
    <n v="121.69"/>
    <x v="2"/>
    <n v="44"/>
    <d v="2024-12-27T00:00:00"/>
    <n v="207"/>
    <x v="1"/>
    <n v="4"/>
    <d v="2024-10-16T00:00:00"/>
    <x v="0"/>
    <x v="1"/>
    <x v="10"/>
    <n v="-201"/>
    <n v="0"/>
    <x v="2"/>
  </r>
  <r>
    <s v="C6066"/>
    <x v="1"/>
    <x v="2"/>
    <x v="1"/>
    <d v="2024-06-11T00:00:00"/>
    <s v="O10066"/>
    <d v="2025-11-06T00:00:00"/>
    <x v="4"/>
    <x v="3"/>
    <x v="2"/>
    <n v="2"/>
    <n v="715.33500000000004"/>
    <n v="1430.67"/>
    <x v="2"/>
    <n v="45"/>
    <d v="2024-11-30T00:00:00"/>
    <n v="370"/>
    <x v="1"/>
    <n v="3"/>
    <d v="2025-02-24T00:00:00"/>
    <x v="0"/>
    <x v="1"/>
    <x v="10"/>
    <n v="172"/>
    <n v="0"/>
    <x v="2"/>
  </r>
  <r>
    <s v="C4474"/>
    <x v="0"/>
    <x v="0"/>
    <x v="1"/>
    <d v="2024-05-05T00:00:00"/>
    <s v="O8474"/>
    <d v="2025-11-06T00:00:00"/>
    <x v="2"/>
    <x v="1"/>
    <x v="3"/>
    <n v="1"/>
    <n v="890.71"/>
    <n v="890.71"/>
    <x v="2"/>
    <n v="29"/>
    <d v="2025-05-30T00:00:00"/>
    <n v="481"/>
    <x v="0"/>
    <n v="5"/>
    <d v="2025-08-19T00:00:00"/>
    <x v="2"/>
    <x v="1"/>
    <x v="10"/>
    <n v="390"/>
    <n v="1"/>
    <x v="2"/>
  </r>
  <r>
    <s v="C3301"/>
    <x v="1"/>
    <x v="2"/>
    <x v="3"/>
    <d v="2024-02-04T00:00:00"/>
    <s v="O7301"/>
    <d v="2025-11-06T00:00:00"/>
    <x v="4"/>
    <x v="3"/>
    <x v="4"/>
    <n v="2"/>
    <n v="417.92"/>
    <n v="835.84"/>
    <x v="1"/>
    <n v="25"/>
    <d v="2024-10-09T00:00:00"/>
    <n v="421"/>
    <x v="0"/>
    <n v="3"/>
    <d v="2025-05-16T00:00:00"/>
    <x v="0"/>
    <x v="1"/>
    <x v="10"/>
    <n v="248"/>
    <n v="1"/>
    <x v="2"/>
  </r>
  <r>
    <s v="C6037"/>
    <x v="2"/>
    <x v="0"/>
    <x v="4"/>
    <d v="2023-08-22T00:00:00"/>
    <s v="O10037"/>
    <d v="2025-11-06T00:00:00"/>
    <x v="0"/>
    <x v="1"/>
    <x v="0"/>
    <n v="4"/>
    <n v="360.66500000000002"/>
    <n v="1442.66"/>
    <x v="1"/>
    <n v="23"/>
    <d v="2025-04-13T00:00:00"/>
    <n v="318"/>
    <x v="0"/>
    <n v="2"/>
    <d v="2025-08-04T00:00:00"/>
    <x v="0"/>
    <x v="1"/>
    <x v="10"/>
    <n v="600"/>
    <n v="1"/>
    <x v="2"/>
  </r>
  <r>
    <s v="C3969"/>
    <x v="2"/>
    <x v="1"/>
    <x v="2"/>
    <d v="2024-02-25T00:00:00"/>
    <s v="O7969"/>
    <d v="2025-11-06T00:00:00"/>
    <x v="3"/>
    <x v="0"/>
    <x v="3"/>
    <n v="3"/>
    <n v="369.44666666666666"/>
    <n v="1108.3399999999999"/>
    <x v="2"/>
    <n v="34"/>
    <d v="2024-12-14T00:00:00"/>
    <n v="136"/>
    <x v="0"/>
    <n v="3"/>
    <d v="2024-10-25T00:00:00"/>
    <x v="0"/>
    <x v="1"/>
    <x v="10"/>
    <n v="293"/>
    <n v="1"/>
    <x v="2"/>
  </r>
  <r>
    <s v="C2077"/>
    <x v="1"/>
    <x v="2"/>
    <x v="3"/>
    <d v="2024-08-16T00:00:00"/>
    <s v="O6077"/>
    <d v="2025-12-06T00:00:00"/>
    <x v="1"/>
    <x v="0"/>
    <x v="0"/>
    <n v="4"/>
    <n v="158.4375"/>
    <n v="633.75"/>
    <x v="0"/>
    <n v="11"/>
    <d v="2025-02-23T00:00:00"/>
    <n v="56"/>
    <x v="1"/>
    <n v="3"/>
    <d v="2025-07-18T00:00:00"/>
    <x v="2"/>
    <x v="3"/>
    <x v="11"/>
    <n v="191"/>
    <n v="0"/>
    <x v="2"/>
  </r>
  <r>
    <s v="C3678"/>
    <x v="0"/>
    <x v="2"/>
    <x v="2"/>
    <d v="2024-06-07T00:00:00"/>
    <s v="O7678"/>
    <d v="2025-12-06T00:00:00"/>
    <x v="4"/>
    <x v="4"/>
    <x v="2"/>
    <n v="4"/>
    <n v="76.36"/>
    <n v="305.44"/>
    <x v="1"/>
    <n v="9"/>
    <d v="2025-09-01T00:00:00"/>
    <n v="182"/>
    <x v="1"/>
    <n v="1"/>
    <d v="2024-12-20T00:00:00"/>
    <x v="2"/>
    <x v="3"/>
    <x v="11"/>
    <n v="451"/>
    <n v="0"/>
    <x v="2"/>
  </r>
  <r>
    <s v="C6689"/>
    <x v="1"/>
    <x v="0"/>
    <x v="1"/>
    <d v="2024-09-23T00:00:00"/>
    <s v="O10689"/>
    <d v="2025-12-06T00:00:00"/>
    <x v="3"/>
    <x v="2"/>
    <x v="4"/>
    <n v="4"/>
    <n v="355.63499999999999"/>
    <n v="1422.54"/>
    <x v="2"/>
    <n v="36"/>
    <d v="2025-07-08T00:00:00"/>
    <n v="410"/>
    <x v="0"/>
    <n v="3"/>
    <d v="2025-06-23T00:00:00"/>
    <x v="0"/>
    <x v="3"/>
    <x v="11"/>
    <n v="288"/>
    <n v="1"/>
    <x v="2"/>
  </r>
  <r>
    <s v="C3523"/>
    <x v="2"/>
    <x v="0"/>
    <x v="3"/>
    <d v="2023-08-12T00:00:00"/>
    <s v="O7523"/>
    <d v="2025-12-06T00:00:00"/>
    <x v="0"/>
    <x v="2"/>
    <x v="4"/>
    <n v="2"/>
    <n v="246.96"/>
    <n v="493.92"/>
    <x v="2"/>
    <n v="46"/>
    <d v="2024-08-28T00:00:00"/>
    <n v="374"/>
    <x v="0"/>
    <n v="4"/>
    <d v="2025-06-27T00:00:00"/>
    <x v="0"/>
    <x v="3"/>
    <x v="11"/>
    <n v="382"/>
    <n v="1"/>
    <x v="2"/>
  </r>
  <r>
    <s v="C6534"/>
    <x v="2"/>
    <x v="1"/>
    <x v="2"/>
    <d v="2023-06-10T00:00:00"/>
    <s v="O10534"/>
    <d v="2025-12-06T00:00:00"/>
    <x v="0"/>
    <x v="0"/>
    <x v="0"/>
    <n v="1"/>
    <n v="368.57"/>
    <n v="368.57"/>
    <x v="1"/>
    <n v="40"/>
    <d v="2024-11-21T00:00:00"/>
    <n v="109"/>
    <x v="0"/>
    <n v="3"/>
    <d v="2025-06-01T00:00:00"/>
    <x v="0"/>
    <x v="3"/>
    <x v="11"/>
    <n v="530"/>
    <n v="1"/>
    <x v="2"/>
  </r>
  <r>
    <s v="C4022"/>
    <x v="1"/>
    <x v="1"/>
    <x v="1"/>
    <d v="2024-03-12T00:00:00"/>
    <s v="O8022"/>
    <d v="2025-12-06T00:00:00"/>
    <x v="0"/>
    <x v="4"/>
    <x v="0"/>
    <n v="1"/>
    <n v="1469.6"/>
    <n v="1469.6"/>
    <x v="2"/>
    <n v="20"/>
    <d v="2025-11-07T00:00:00"/>
    <n v="357"/>
    <x v="0"/>
    <n v="4"/>
    <d v="2024-09-28T00:00:00"/>
    <x v="1"/>
    <x v="3"/>
    <x v="11"/>
    <n v="605"/>
    <n v="1"/>
    <x v="2"/>
  </r>
  <r>
    <s v="C2750"/>
    <x v="1"/>
    <x v="2"/>
    <x v="0"/>
    <d v="2025-06-18T00:00:00"/>
    <s v="O6750"/>
    <d v="2025-12-06T00:00:00"/>
    <x v="4"/>
    <x v="2"/>
    <x v="1"/>
    <n v="1"/>
    <n v="231.36"/>
    <n v="231.36"/>
    <x v="1"/>
    <n v="33"/>
    <d v="2025-07-28T00:00:00"/>
    <n v="284"/>
    <x v="0"/>
    <n v="4"/>
    <d v="2025-06-18T00:00:00"/>
    <x v="0"/>
    <x v="3"/>
    <x v="11"/>
    <n v="40"/>
    <n v="1"/>
    <x v="2"/>
  </r>
  <r>
    <s v="C3745"/>
    <x v="2"/>
    <x v="2"/>
    <x v="3"/>
    <d v="2024-07-11T00:00:00"/>
    <s v="O7745"/>
    <d v="2025-06-13T00:00:00"/>
    <x v="2"/>
    <x v="1"/>
    <x v="1"/>
    <n v="5"/>
    <n v="62.832000000000008"/>
    <n v="314.16000000000003"/>
    <x v="0"/>
    <n v="5"/>
    <d v="2025-06-27T00:00:00"/>
    <n v="29"/>
    <x v="0"/>
    <n v="5"/>
    <d v="2025-03-24T00:00:00"/>
    <x v="2"/>
    <x v="2"/>
    <x v="6"/>
    <n v="351"/>
    <n v="1"/>
    <x v="2"/>
  </r>
  <r>
    <s v="C4021"/>
    <x v="0"/>
    <x v="1"/>
    <x v="2"/>
    <d v="2024-02-07T00:00:00"/>
    <s v="O8021"/>
    <d v="2025-06-13T00:00:00"/>
    <x v="1"/>
    <x v="3"/>
    <x v="2"/>
    <n v="4"/>
    <n v="284.1275"/>
    <n v="1136.51"/>
    <x v="2"/>
    <n v="31"/>
    <d v="2025-05-29T00:00:00"/>
    <n v="123"/>
    <x v="1"/>
    <n v="1"/>
    <d v="2025-07-21T00:00:00"/>
    <x v="1"/>
    <x v="2"/>
    <x v="6"/>
    <n v="477"/>
    <n v="0"/>
    <x v="2"/>
  </r>
  <r>
    <s v="C6925"/>
    <x v="0"/>
    <x v="1"/>
    <x v="0"/>
    <d v="2024-09-13T00:00:00"/>
    <s v="O10925"/>
    <d v="2025-06-13T00:00:00"/>
    <x v="3"/>
    <x v="3"/>
    <x v="2"/>
    <n v="2"/>
    <n v="417.21"/>
    <n v="834.42"/>
    <x v="1"/>
    <n v="33"/>
    <d v="2025-07-20T00:00:00"/>
    <n v="371"/>
    <x v="1"/>
    <n v="3"/>
    <d v="2024-11-28T00:00:00"/>
    <x v="1"/>
    <x v="2"/>
    <x v="6"/>
    <n v="310"/>
    <n v="0"/>
    <x v="2"/>
  </r>
  <r>
    <s v="C5491"/>
    <x v="1"/>
    <x v="0"/>
    <x v="4"/>
    <d v="2024-12-21T00:00:00"/>
    <s v="O9491"/>
    <d v="2025-06-13T00:00:00"/>
    <x v="0"/>
    <x v="2"/>
    <x v="0"/>
    <n v="1"/>
    <n v="206.02"/>
    <n v="206.02"/>
    <x v="2"/>
    <n v="3"/>
    <d v="2025-02-02T00:00:00"/>
    <n v="161"/>
    <x v="1"/>
    <n v="1"/>
    <d v="2025-06-06T00:00:00"/>
    <x v="2"/>
    <x v="2"/>
    <x v="6"/>
    <n v="43"/>
    <n v="0"/>
    <x v="2"/>
  </r>
  <r>
    <s v="C1792"/>
    <x v="1"/>
    <x v="0"/>
    <x v="1"/>
    <d v="2025-07-20T00:00:00"/>
    <s v="O5792"/>
    <d v="2025-06-13T00:00:00"/>
    <x v="0"/>
    <x v="4"/>
    <x v="2"/>
    <n v="1"/>
    <n v="119.53"/>
    <n v="119.53"/>
    <x v="1"/>
    <n v="34"/>
    <d v="2025-07-28T00:00:00"/>
    <n v="320"/>
    <x v="0"/>
    <n v="5"/>
    <d v="2025-02-06T00:00:00"/>
    <x v="2"/>
    <x v="2"/>
    <x v="6"/>
    <n v="8"/>
    <n v="1"/>
    <x v="2"/>
  </r>
  <r>
    <s v="C6625"/>
    <x v="1"/>
    <x v="0"/>
    <x v="0"/>
    <d v="2025-12-05T00:00:00"/>
    <s v="O10625"/>
    <d v="2025-06-14T00:00:00"/>
    <x v="0"/>
    <x v="4"/>
    <x v="3"/>
    <n v="1"/>
    <n v="664.78"/>
    <n v="664.78"/>
    <x v="2"/>
    <n v="6"/>
    <d v="2024-09-30T00:00:00"/>
    <n v="479"/>
    <x v="0"/>
    <n v="3"/>
    <d v="2025-06-29T00:00:00"/>
    <x v="2"/>
    <x v="3"/>
    <x v="6"/>
    <n v="-431"/>
    <n v="1"/>
    <x v="2"/>
  </r>
  <r>
    <s v="C5642"/>
    <x v="1"/>
    <x v="1"/>
    <x v="3"/>
    <d v="2024-12-01T00:00:00"/>
    <s v="O9642"/>
    <d v="2025-06-14T00:00:00"/>
    <x v="1"/>
    <x v="4"/>
    <x v="0"/>
    <n v="3"/>
    <n v="342.55666666666667"/>
    <n v="1027.67"/>
    <x v="2"/>
    <n v="13"/>
    <d v="2025-12-03T00:00:00"/>
    <n v="245"/>
    <x v="1"/>
    <n v="5"/>
    <d v="2024-10-26T00:00:00"/>
    <x v="2"/>
    <x v="3"/>
    <x v="6"/>
    <n v="367"/>
    <n v="0"/>
    <x v="2"/>
  </r>
  <r>
    <s v="C4029"/>
    <x v="1"/>
    <x v="1"/>
    <x v="3"/>
    <d v="2024-06-09T00:00:00"/>
    <s v="O8029"/>
    <d v="2025-06-14T00:00:00"/>
    <x v="2"/>
    <x v="4"/>
    <x v="4"/>
    <n v="3"/>
    <n v="448.36999999999995"/>
    <n v="1345.11"/>
    <x v="2"/>
    <n v="18"/>
    <d v="2024-03-09T00:00:00"/>
    <n v="357"/>
    <x v="0"/>
    <n v="1"/>
    <d v="2024-07-11T00:00:00"/>
    <x v="1"/>
    <x v="3"/>
    <x v="6"/>
    <n v="-92"/>
    <n v="1"/>
    <x v="2"/>
  </r>
  <r>
    <s v="C4184"/>
    <x v="1"/>
    <x v="2"/>
    <x v="2"/>
    <d v="2023-09-30T00:00:00"/>
    <s v="O8184"/>
    <d v="2025-06-14T00:00:00"/>
    <x v="3"/>
    <x v="1"/>
    <x v="4"/>
    <n v="5"/>
    <n v="43.951999999999998"/>
    <n v="219.76"/>
    <x v="2"/>
    <n v="10"/>
    <d v="2025-01-31T00:00:00"/>
    <n v="78"/>
    <x v="0"/>
    <n v="4"/>
    <d v="2025-05-24T00:00:00"/>
    <x v="0"/>
    <x v="3"/>
    <x v="6"/>
    <n v="489"/>
    <n v="1"/>
    <x v="2"/>
  </r>
  <r>
    <s v="C2368"/>
    <x v="0"/>
    <x v="0"/>
    <x v="0"/>
    <d v="2024-05-30T00:00:00"/>
    <s v="O6368"/>
    <d v="2025-06-15T00:00:00"/>
    <x v="1"/>
    <x v="1"/>
    <x v="4"/>
    <n v="1"/>
    <n v="1054.07"/>
    <n v="1054.07"/>
    <x v="1"/>
    <n v="33"/>
    <d v="2025-03-01T00:00:00"/>
    <n v="444"/>
    <x v="1"/>
    <n v="5"/>
    <d v="2025-12-02T00:00:00"/>
    <x v="0"/>
    <x v="4"/>
    <x v="6"/>
    <n v="275"/>
    <n v="0"/>
    <x v="2"/>
  </r>
  <r>
    <s v="C4756"/>
    <x v="0"/>
    <x v="2"/>
    <x v="4"/>
    <d v="2025-08-03T00:00:00"/>
    <s v="O8756"/>
    <d v="2025-06-15T00:00:00"/>
    <x v="1"/>
    <x v="3"/>
    <x v="1"/>
    <n v="3"/>
    <n v="225.70666666666668"/>
    <n v="677.12"/>
    <x v="2"/>
    <n v="13"/>
    <d v="2024-10-10T00:00:00"/>
    <n v="31"/>
    <x v="1"/>
    <n v="1"/>
    <d v="2025-03-22T00:00:00"/>
    <x v="2"/>
    <x v="4"/>
    <x v="6"/>
    <n v="-297"/>
    <n v="0"/>
    <x v="2"/>
  </r>
  <r>
    <s v="C2011"/>
    <x v="2"/>
    <x v="0"/>
    <x v="4"/>
    <d v="2024-12-16T00:00:00"/>
    <s v="O6011"/>
    <d v="2025-06-15T00:00:00"/>
    <x v="3"/>
    <x v="2"/>
    <x v="2"/>
    <n v="4"/>
    <n v="328.76749999999998"/>
    <n v="1315.07"/>
    <x v="0"/>
    <n v="14"/>
    <d v="2025-03-07T00:00:00"/>
    <n v="95"/>
    <x v="1"/>
    <n v="5"/>
    <d v="2025-06-04T00:00:00"/>
    <x v="1"/>
    <x v="4"/>
    <x v="6"/>
    <n v="81"/>
    <n v="0"/>
    <x v="2"/>
  </r>
  <r>
    <s v="C5614"/>
    <x v="0"/>
    <x v="2"/>
    <x v="3"/>
    <d v="2024-01-25T00:00:00"/>
    <s v="O9614"/>
    <d v="2025-06-15T00:00:00"/>
    <x v="4"/>
    <x v="1"/>
    <x v="1"/>
    <n v="2"/>
    <n v="223.05500000000001"/>
    <n v="446.11"/>
    <x v="0"/>
    <n v="26"/>
    <d v="2025-07-24T00:00:00"/>
    <n v="500"/>
    <x v="1"/>
    <n v="3"/>
    <d v="2024-08-23T00:00:00"/>
    <x v="1"/>
    <x v="4"/>
    <x v="6"/>
    <n v="546"/>
    <n v="0"/>
    <x v="2"/>
  </r>
  <r>
    <s v="C3604"/>
    <x v="1"/>
    <x v="2"/>
    <x v="1"/>
    <d v="2024-11-02T00:00:00"/>
    <s v="O7604"/>
    <d v="2025-06-15T00:00:00"/>
    <x v="2"/>
    <x v="3"/>
    <x v="3"/>
    <n v="5"/>
    <n v="160.18800000000002"/>
    <n v="800.94"/>
    <x v="1"/>
    <n v="32"/>
    <d v="2024-05-10T00:00:00"/>
    <n v="69"/>
    <x v="0"/>
    <n v="4"/>
    <d v="2024-11-30T00:00:00"/>
    <x v="1"/>
    <x v="4"/>
    <x v="6"/>
    <n v="-176"/>
    <n v="1"/>
    <x v="2"/>
  </r>
  <r>
    <s v="C3396"/>
    <x v="2"/>
    <x v="2"/>
    <x v="3"/>
    <d v="2023-10-17T00:00:00"/>
    <s v="O7396"/>
    <d v="2025-06-15T00:00:00"/>
    <x v="0"/>
    <x v="0"/>
    <x v="4"/>
    <n v="3"/>
    <n v="354.26333333333332"/>
    <n v="1062.79"/>
    <x v="2"/>
    <n v="14"/>
    <d v="2025-01-15T00:00:00"/>
    <n v="44"/>
    <x v="1"/>
    <n v="2"/>
    <d v="2024-01-10T00:00:00"/>
    <x v="1"/>
    <x v="4"/>
    <x v="6"/>
    <n v="456"/>
    <n v="0"/>
    <x v="2"/>
  </r>
  <r>
    <s v="C2629"/>
    <x v="2"/>
    <x v="0"/>
    <x v="2"/>
    <d v="2024-09-17T00:00:00"/>
    <s v="O6629"/>
    <d v="2025-06-15T00:00:00"/>
    <x v="4"/>
    <x v="0"/>
    <x v="3"/>
    <n v="4"/>
    <n v="61.18"/>
    <n v="244.72"/>
    <x v="1"/>
    <n v="19"/>
    <d v="2025-02-07T00:00:00"/>
    <n v="199"/>
    <x v="0"/>
    <n v="1"/>
    <d v="2024-11-21T00:00:00"/>
    <x v="1"/>
    <x v="4"/>
    <x v="6"/>
    <n v="143"/>
    <n v="1"/>
    <x v="2"/>
  </r>
  <r>
    <s v="C1921"/>
    <x v="1"/>
    <x v="1"/>
    <x v="1"/>
    <d v="2025-03-17T00:00:00"/>
    <s v="O5921"/>
    <d v="2025-06-15T00:00:00"/>
    <x v="3"/>
    <x v="4"/>
    <x v="3"/>
    <n v="4"/>
    <n v="182.16499999999999"/>
    <n v="728.66"/>
    <x v="1"/>
    <n v="42"/>
    <d v="2025-04-29T00:00:00"/>
    <n v="314"/>
    <x v="0"/>
    <n v="4"/>
    <d v="2024-07-12T00:00:00"/>
    <x v="0"/>
    <x v="4"/>
    <x v="6"/>
    <n v="43"/>
    <n v="1"/>
    <x v="2"/>
  </r>
  <r>
    <s v="C6501"/>
    <x v="0"/>
    <x v="0"/>
    <x v="4"/>
    <d v="2024-05-16T00:00:00"/>
    <s v="O10501"/>
    <d v="2025-06-15T00:00:00"/>
    <x v="1"/>
    <x v="1"/>
    <x v="3"/>
    <n v="2"/>
    <n v="118.07"/>
    <n v="236.14"/>
    <x v="2"/>
    <n v="27"/>
    <d v="2025-08-03T00:00:00"/>
    <n v="158"/>
    <x v="1"/>
    <n v="5"/>
    <d v="2025-12-05T00:00:00"/>
    <x v="1"/>
    <x v="4"/>
    <x v="6"/>
    <n v="444"/>
    <n v="0"/>
    <x v="2"/>
  </r>
  <r>
    <s v="C2003"/>
    <x v="0"/>
    <x v="1"/>
    <x v="4"/>
    <d v="2024-03-11T00:00:00"/>
    <s v="O6003"/>
    <d v="2025-06-15T00:00:00"/>
    <x v="3"/>
    <x v="1"/>
    <x v="2"/>
    <n v="1"/>
    <n v="676.36"/>
    <n v="676.36"/>
    <x v="2"/>
    <n v="40"/>
    <d v="2025-05-16T00:00:00"/>
    <n v="354"/>
    <x v="1"/>
    <n v="1"/>
    <d v="2025-02-21T00:00:00"/>
    <x v="2"/>
    <x v="4"/>
    <x v="6"/>
    <n v="431"/>
    <n v="0"/>
    <x v="2"/>
  </r>
  <r>
    <s v="C2305"/>
    <x v="2"/>
    <x v="0"/>
    <x v="3"/>
    <d v="2024-06-24T00:00:00"/>
    <s v="O6305"/>
    <d v="2025-06-15T00:00:00"/>
    <x v="0"/>
    <x v="4"/>
    <x v="3"/>
    <n v="1"/>
    <n v="1009.06"/>
    <n v="1009.06"/>
    <x v="0"/>
    <n v="6"/>
    <d v="2025-06-30T00:00:00"/>
    <n v="475"/>
    <x v="0"/>
    <n v="2"/>
    <d v="2024-11-23T00:00:00"/>
    <x v="1"/>
    <x v="4"/>
    <x v="6"/>
    <n v="371"/>
    <n v="1"/>
    <x v="2"/>
  </r>
  <r>
    <s v="C1229"/>
    <x v="0"/>
    <x v="2"/>
    <x v="1"/>
    <d v="2023-09-24T00:00:00"/>
    <s v="O5229"/>
    <d v="2025-06-15T00:00:00"/>
    <x v="3"/>
    <x v="3"/>
    <x v="4"/>
    <n v="5"/>
    <n v="150.822"/>
    <n v="754.11"/>
    <x v="1"/>
    <n v="49"/>
    <d v="2024-11-21T00:00:00"/>
    <n v="313"/>
    <x v="0"/>
    <n v="4"/>
    <d v="2024-10-26T00:00:00"/>
    <x v="0"/>
    <x v="4"/>
    <x v="6"/>
    <n v="424"/>
    <n v="1"/>
    <x v="2"/>
  </r>
  <r>
    <s v="C2608"/>
    <x v="2"/>
    <x v="2"/>
    <x v="4"/>
    <d v="2023-01-11T00:00:00"/>
    <s v="O6608"/>
    <d v="2025-06-16T00:00:00"/>
    <x v="1"/>
    <x v="4"/>
    <x v="0"/>
    <n v="5"/>
    <n v="108.51600000000001"/>
    <n v="542.58000000000004"/>
    <x v="1"/>
    <n v="35"/>
    <d v="2024-10-12T00:00:00"/>
    <n v="189"/>
    <x v="0"/>
    <n v="1"/>
    <d v="2025-06-14T00:00:00"/>
    <x v="0"/>
    <x v="5"/>
    <x v="6"/>
    <n v="640"/>
    <n v="1"/>
    <x v="2"/>
  </r>
  <r>
    <s v="C6024"/>
    <x v="1"/>
    <x v="2"/>
    <x v="1"/>
    <d v="2025-08-19T00:00:00"/>
    <s v="O10024"/>
    <d v="2025-06-16T00:00:00"/>
    <x v="1"/>
    <x v="2"/>
    <x v="3"/>
    <n v="3"/>
    <n v="153.67666666666665"/>
    <n v="461.03"/>
    <x v="0"/>
    <n v="15"/>
    <d v="2025-05-26T00:00:00"/>
    <n v="432"/>
    <x v="0"/>
    <n v="1"/>
    <d v="2025-02-22T00:00:00"/>
    <x v="1"/>
    <x v="5"/>
    <x v="6"/>
    <n v="-85"/>
    <n v="1"/>
    <x v="2"/>
  </r>
  <r>
    <s v="C3573"/>
    <x v="1"/>
    <x v="2"/>
    <x v="2"/>
    <d v="2024-11-30T00:00:00"/>
    <s v="O7573"/>
    <d v="2025-06-16T00:00:00"/>
    <x v="1"/>
    <x v="0"/>
    <x v="1"/>
    <n v="5"/>
    <n v="63.234000000000002"/>
    <n v="316.17"/>
    <x v="1"/>
    <n v="40"/>
    <d v="2025-04-03T00:00:00"/>
    <n v="58"/>
    <x v="0"/>
    <n v="2"/>
    <d v="2025-06-16T00:00:00"/>
    <x v="2"/>
    <x v="5"/>
    <x v="6"/>
    <n v="124"/>
    <n v="1"/>
    <x v="2"/>
  </r>
  <r>
    <s v="C2403"/>
    <x v="1"/>
    <x v="0"/>
    <x v="1"/>
    <d v="2024-09-02T00:00:00"/>
    <s v="O6403"/>
    <d v="2025-06-16T00:00:00"/>
    <x v="3"/>
    <x v="1"/>
    <x v="0"/>
    <n v="5"/>
    <n v="291.63600000000002"/>
    <n v="1458.18"/>
    <x v="1"/>
    <n v="25"/>
    <d v="2025-05-08T00:00:00"/>
    <n v="481"/>
    <x v="0"/>
    <n v="1"/>
    <d v="2025-01-01T00:00:00"/>
    <x v="0"/>
    <x v="5"/>
    <x v="6"/>
    <n v="248"/>
    <n v="1"/>
    <x v="2"/>
  </r>
  <r>
    <s v="C5443"/>
    <x v="2"/>
    <x v="1"/>
    <x v="1"/>
    <d v="2025-02-27T00:00:00"/>
    <s v="O9443"/>
    <d v="2025-06-16T00:00:00"/>
    <x v="0"/>
    <x v="0"/>
    <x v="1"/>
    <n v="5"/>
    <n v="69.763999999999996"/>
    <n v="348.82"/>
    <x v="2"/>
    <n v="17"/>
    <d v="2025-07-23T00:00:00"/>
    <n v="386"/>
    <x v="0"/>
    <n v="4"/>
    <d v="2024-10-17T00:00:00"/>
    <x v="1"/>
    <x v="5"/>
    <x v="6"/>
    <n v="146"/>
    <n v="1"/>
    <x v="2"/>
  </r>
  <r>
    <s v="C4901"/>
    <x v="2"/>
    <x v="0"/>
    <x v="4"/>
    <d v="2025-11-05T00:00:00"/>
    <s v="O8901"/>
    <d v="2025-06-16T00:00:00"/>
    <x v="1"/>
    <x v="1"/>
    <x v="1"/>
    <n v="3"/>
    <n v="261.54333333333335"/>
    <n v="784.63"/>
    <x v="0"/>
    <n v="17"/>
    <d v="2025-05-16T00:00:00"/>
    <n v="299"/>
    <x v="1"/>
    <n v="2"/>
    <d v="2025-02-19T00:00:00"/>
    <x v="1"/>
    <x v="5"/>
    <x v="6"/>
    <n v="-173"/>
    <n v="0"/>
    <x v="2"/>
  </r>
  <r>
    <s v="C1307"/>
    <x v="1"/>
    <x v="0"/>
    <x v="2"/>
    <d v="2025-04-30T00:00:00"/>
    <s v="O5307"/>
    <d v="2025-06-17T00:00:00"/>
    <x v="0"/>
    <x v="1"/>
    <x v="1"/>
    <n v="3"/>
    <n v="481.08666666666664"/>
    <n v="1443.26"/>
    <x v="1"/>
    <n v="38"/>
    <d v="2025-06-03T00:00:00"/>
    <n v="438"/>
    <x v="1"/>
    <n v="2"/>
    <d v="2025-11-01T00:00:00"/>
    <x v="0"/>
    <x v="6"/>
    <x v="6"/>
    <n v="34"/>
    <n v="0"/>
    <x v="2"/>
  </r>
  <r>
    <s v="C4863"/>
    <x v="1"/>
    <x v="0"/>
    <x v="4"/>
    <d v="2025-11-05T00:00:00"/>
    <s v="O8863"/>
    <d v="2025-06-17T00:00:00"/>
    <x v="2"/>
    <x v="3"/>
    <x v="0"/>
    <n v="1"/>
    <n v="322.54000000000002"/>
    <n v="322.54000000000002"/>
    <x v="1"/>
    <n v="45"/>
    <d v="2025-08-08T00:00:00"/>
    <n v="17"/>
    <x v="0"/>
    <n v="3"/>
    <d v="2025-08-18T00:00:00"/>
    <x v="1"/>
    <x v="6"/>
    <x v="6"/>
    <n v="-89"/>
    <n v="1"/>
    <x v="2"/>
  </r>
  <r>
    <s v="C3268"/>
    <x v="1"/>
    <x v="2"/>
    <x v="0"/>
    <d v="2025-06-04T00:00:00"/>
    <s v="O7268"/>
    <d v="2025-06-17T00:00:00"/>
    <x v="3"/>
    <x v="0"/>
    <x v="2"/>
    <n v="2"/>
    <n v="305.62"/>
    <n v="611.24"/>
    <x v="1"/>
    <n v="36"/>
    <d v="2025-06-06T00:00:00"/>
    <n v="420"/>
    <x v="1"/>
    <n v="5"/>
    <d v="2025-03-15T00:00:00"/>
    <x v="0"/>
    <x v="6"/>
    <x v="6"/>
    <n v="2"/>
    <n v="0"/>
    <x v="2"/>
  </r>
  <r>
    <s v="C3112"/>
    <x v="1"/>
    <x v="1"/>
    <x v="2"/>
    <d v="2024-06-21T00:00:00"/>
    <s v="O7112"/>
    <d v="2025-06-17T00:00:00"/>
    <x v="0"/>
    <x v="2"/>
    <x v="3"/>
    <n v="1"/>
    <n v="1335.93"/>
    <n v="1335.93"/>
    <x v="1"/>
    <n v="42"/>
    <d v="2025-01-05T00:00:00"/>
    <n v="383"/>
    <x v="0"/>
    <n v="2"/>
    <d v="2025-05-13T00:00:00"/>
    <x v="2"/>
    <x v="6"/>
    <x v="6"/>
    <n v="198"/>
    <n v="1"/>
    <x v="2"/>
  </r>
  <r>
    <s v="C1099"/>
    <x v="0"/>
    <x v="1"/>
    <x v="1"/>
    <d v="2025-02-18T00:00:00"/>
    <s v="O5099"/>
    <d v="2025-06-17T00:00:00"/>
    <x v="4"/>
    <x v="1"/>
    <x v="2"/>
    <n v="5"/>
    <n v="221.63600000000002"/>
    <n v="1108.18"/>
    <x v="0"/>
    <n v="2"/>
    <d v="2025-05-01T00:00:00"/>
    <n v="149"/>
    <x v="0"/>
    <n v="3"/>
    <d v="2024-07-09T00:00:00"/>
    <x v="0"/>
    <x v="6"/>
    <x v="6"/>
    <n v="72"/>
    <n v="1"/>
    <x v="2"/>
  </r>
  <r>
    <s v="C6033"/>
    <x v="2"/>
    <x v="0"/>
    <x v="4"/>
    <d v="2024-05-24T00:00:00"/>
    <s v="O10033"/>
    <d v="2025-06-17T00:00:00"/>
    <x v="1"/>
    <x v="0"/>
    <x v="3"/>
    <n v="3"/>
    <n v="280.58666666666664"/>
    <n v="841.76"/>
    <x v="2"/>
    <n v="32"/>
    <d v="2025-02-26T00:00:00"/>
    <n v="221"/>
    <x v="1"/>
    <n v="5"/>
    <d v="2024-08-29T00:00:00"/>
    <x v="1"/>
    <x v="6"/>
    <x v="6"/>
    <n v="278"/>
    <n v="0"/>
    <x v="2"/>
  </r>
  <r>
    <s v="C2263"/>
    <x v="0"/>
    <x v="2"/>
    <x v="1"/>
    <d v="2023-05-10T00:00:00"/>
    <s v="O6263"/>
    <d v="2025-06-17T00:00:00"/>
    <x v="2"/>
    <x v="4"/>
    <x v="0"/>
    <n v="2"/>
    <n v="598.94500000000005"/>
    <n v="1197.8900000000001"/>
    <x v="2"/>
    <n v="27"/>
    <d v="2025-08-15T00:00:00"/>
    <n v="338"/>
    <x v="1"/>
    <n v="1"/>
    <d v="2025-05-20T00:00:00"/>
    <x v="0"/>
    <x v="6"/>
    <x v="6"/>
    <n v="828"/>
    <n v="0"/>
    <x v="2"/>
  </r>
  <r>
    <s v="C2292"/>
    <x v="1"/>
    <x v="0"/>
    <x v="2"/>
    <d v="2023-05-12T00:00:00"/>
    <s v="O6292"/>
    <d v="2025-06-17T00:00:00"/>
    <x v="4"/>
    <x v="2"/>
    <x v="4"/>
    <n v="4"/>
    <n v="199.10749999999999"/>
    <n v="796.43"/>
    <x v="0"/>
    <n v="40"/>
    <d v="2025-06-27T00:00:00"/>
    <n v="95"/>
    <x v="0"/>
    <n v="2"/>
    <d v="2025-03-19T00:00:00"/>
    <x v="2"/>
    <x v="6"/>
    <x v="6"/>
    <n v="777"/>
    <n v="1"/>
    <x v="2"/>
  </r>
  <r>
    <s v="C2377"/>
    <x v="1"/>
    <x v="2"/>
    <x v="1"/>
    <d v="2024-06-13T00:00:00"/>
    <s v="O6377"/>
    <d v="2025-06-18T00:00:00"/>
    <x v="1"/>
    <x v="2"/>
    <x v="1"/>
    <n v="1"/>
    <n v="1413.02"/>
    <n v="1413.02"/>
    <x v="1"/>
    <n v="20"/>
    <d v="2025-04-29T00:00:00"/>
    <n v="97"/>
    <x v="0"/>
    <n v="4"/>
    <d v="2024-03-09T00:00:00"/>
    <x v="2"/>
    <x v="0"/>
    <x v="6"/>
    <n v="320"/>
    <n v="1"/>
    <x v="2"/>
  </r>
  <r>
    <s v="C2452"/>
    <x v="2"/>
    <x v="2"/>
    <x v="3"/>
    <d v="2024-05-31T00:00:00"/>
    <s v="O6452"/>
    <d v="2025-06-18T00:00:00"/>
    <x v="4"/>
    <x v="3"/>
    <x v="1"/>
    <n v="4"/>
    <n v="351.84249999999997"/>
    <n v="1407.37"/>
    <x v="2"/>
    <n v="24"/>
    <d v="2024-05-11T00:00:00"/>
    <n v="446"/>
    <x v="0"/>
    <n v="4"/>
    <d v="2025-07-23T00:00:00"/>
    <x v="1"/>
    <x v="0"/>
    <x v="6"/>
    <n v="-20"/>
    <n v="1"/>
    <x v="2"/>
  </r>
  <r>
    <s v="C4605"/>
    <x v="1"/>
    <x v="0"/>
    <x v="2"/>
    <d v="2023-10-14T00:00:00"/>
    <s v="O8605"/>
    <d v="2025-06-18T00:00:00"/>
    <x v="1"/>
    <x v="1"/>
    <x v="2"/>
    <n v="3"/>
    <n v="37.160000000000004"/>
    <n v="111.48"/>
    <x v="1"/>
    <n v="47"/>
    <d v="2025-03-27T00:00:00"/>
    <n v="275"/>
    <x v="1"/>
    <n v="1"/>
    <d v="2025-08-18T00:00:00"/>
    <x v="0"/>
    <x v="0"/>
    <x v="6"/>
    <n v="530"/>
    <n v="0"/>
    <x v="2"/>
  </r>
  <r>
    <s v="C2918"/>
    <x v="1"/>
    <x v="2"/>
    <x v="4"/>
    <d v="2024-03-18T00:00:00"/>
    <s v="O6918"/>
    <d v="2025-06-18T00:00:00"/>
    <x v="4"/>
    <x v="0"/>
    <x v="3"/>
    <n v="3"/>
    <n v="297.03000000000003"/>
    <n v="891.09"/>
    <x v="1"/>
    <n v="35"/>
    <d v="2025-07-21T00:00:00"/>
    <n v="182"/>
    <x v="0"/>
    <n v="1"/>
    <d v="2025-06-13T00:00:00"/>
    <x v="1"/>
    <x v="0"/>
    <x v="6"/>
    <n v="490"/>
    <n v="1"/>
    <x v="2"/>
  </r>
  <r>
    <s v="C1629"/>
    <x v="1"/>
    <x v="2"/>
    <x v="2"/>
    <d v="2024-11-04T00:00:00"/>
    <s v="O5629"/>
    <d v="2025-06-18T00:00:00"/>
    <x v="1"/>
    <x v="1"/>
    <x v="1"/>
    <n v="3"/>
    <n v="270.46666666666664"/>
    <n v="811.4"/>
    <x v="2"/>
    <n v="41"/>
    <d v="2025-03-05T00:00:00"/>
    <n v="198"/>
    <x v="0"/>
    <n v="1"/>
    <d v="2025-05-06T00:00:00"/>
    <x v="1"/>
    <x v="0"/>
    <x v="6"/>
    <n v="121"/>
    <n v="1"/>
    <x v="2"/>
  </r>
  <r>
    <s v="C2866"/>
    <x v="1"/>
    <x v="0"/>
    <x v="2"/>
    <d v="2024-07-02T00:00:00"/>
    <s v="O6866"/>
    <d v="2025-06-18T00:00:00"/>
    <x v="3"/>
    <x v="2"/>
    <x v="3"/>
    <n v="4"/>
    <n v="215.91"/>
    <n v="863.64"/>
    <x v="1"/>
    <n v="40"/>
    <d v="2025-05-25T00:00:00"/>
    <n v="220"/>
    <x v="0"/>
    <n v="4"/>
    <d v="2024-10-09T00:00:00"/>
    <x v="2"/>
    <x v="0"/>
    <x v="6"/>
    <n v="327"/>
    <n v="1"/>
    <x v="2"/>
  </r>
  <r>
    <s v="C2069"/>
    <x v="1"/>
    <x v="1"/>
    <x v="3"/>
    <d v="2025-04-13T00:00:00"/>
    <s v="O6069"/>
    <d v="2025-06-19T00:00:00"/>
    <x v="3"/>
    <x v="1"/>
    <x v="1"/>
    <n v="3"/>
    <n v="49.593333333333334"/>
    <n v="148.78"/>
    <x v="0"/>
    <n v="20"/>
    <d v="2024-12-21T00:00:00"/>
    <n v="311"/>
    <x v="1"/>
    <n v="3"/>
    <d v="2025-10-02T00:00:00"/>
    <x v="1"/>
    <x v="1"/>
    <x v="6"/>
    <n v="-113"/>
    <n v="0"/>
    <x v="2"/>
  </r>
  <r>
    <s v="C2057"/>
    <x v="1"/>
    <x v="1"/>
    <x v="0"/>
    <d v="2024-04-14T00:00:00"/>
    <s v="O6057"/>
    <d v="2025-06-19T00:00:00"/>
    <x v="3"/>
    <x v="3"/>
    <x v="3"/>
    <n v="4"/>
    <n v="106.6225"/>
    <n v="426.49"/>
    <x v="2"/>
    <n v="48"/>
    <d v="2025-05-28T00:00:00"/>
    <n v="220"/>
    <x v="1"/>
    <n v="4"/>
    <d v="2025-03-30T00:00:00"/>
    <x v="0"/>
    <x v="1"/>
    <x v="6"/>
    <n v="409"/>
    <n v="0"/>
    <x v="2"/>
  </r>
  <r>
    <s v="C6879"/>
    <x v="1"/>
    <x v="1"/>
    <x v="0"/>
    <d v="2024-10-07T00:00:00"/>
    <s v="O10879"/>
    <d v="2025-06-19T00:00:00"/>
    <x v="4"/>
    <x v="2"/>
    <x v="0"/>
    <n v="1"/>
    <n v="810.1"/>
    <n v="810.1"/>
    <x v="0"/>
    <n v="23"/>
    <d v="2024-09-24T00:00:00"/>
    <n v="338"/>
    <x v="1"/>
    <n v="2"/>
    <d v="2025-08-05T00:00:00"/>
    <x v="0"/>
    <x v="1"/>
    <x v="6"/>
    <n v="-13"/>
    <n v="0"/>
    <x v="2"/>
  </r>
  <r>
    <s v="C1884"/>
    <x v="1"/>
    <x v="0"/>
    <x v="1"/>
    <d v="2024-10-30T00:00:00"/>
    <s v="O5884"/>
    <d v="2025-06-19T00:00:00"/>
    <x v="2"/>
    <x v="1"/>
    <x v="1"/>
    <n v="3"/>
    <n v="48.52"/>
    <n v="145.56"/>
    <x v="2"/>
    <n v="43"/>
    <d v="2025-05-18T00:00:00"/>
    <n v="8"/>
    <x v="1"/>
    <n v="1"/>
    <d v="2024-11-11T00:00:00"/>
    <x v="1"/>
    <x v="1"/>
    <x v="6"/>
    <n v="200"/>
    <n v="0"/>
    <x v="2"/>
  </r>
  <r>
    <s v="C5555"/>
    <x v="2"/>
    <x v="1"/>
    <x v="2"/>
    <d v="2024-04-05T00:00:00"/>
    <s v="O9555"/>
    <d v="2025-06-19T00:00:00"/>
    <x v="3"/>
    <x v="3"/>
    <x v="4"/>
    <n v="5"/>
    <n v="177.53800000000001"/>
    <n v="887.69"/>
    <x v="2"/>
    <n v="43"/>
    <d v="2024-12-26T00:00:00"/>
    <n v="265"/>
    <x v="0"/>
    <n v="3"/>
    <d v="2024-11-17T00:00:00"/>
    <x v="0"/>
    <x v="1"/>
    <x v="6"/>
    <n v="265"/>
    <n v="1"/>
    <x v="2"/>
  </r>
  <r>
    <s v="C5500"/>
    <x v="1"/>
    <x v="0"/>
    <x v="2"/>
    <d v="2025-06-02T00:00:00"/>
    <s v="O9500"/>
    <d v="2025-06-20T00:00:00"/>
    <x v="1"/>
    <x v="1"/>
    <x v="0"/>
    <n v="2"/>
    <n v="143.26499999999999"/>
    <n v="286.52999999999997"/>
    <x v="1"/>
    <n v="17"/>
    <d v="2025-04-23T00:00:00"/>
    <n v="487"/>
    <x v="1"/>
    <n v="2"/>
    <d v="2025-02-26T00:00:00"/>
    <x v="2"/>
    <x v="2"/>
    <x v="6"/>
    <n v="-40"/>
    <n v="0"/>
    <x v="2"/>
  </r>
  <r>
    <s v="C4776"/>
    <x v="2"/>
    <x v="2"/>
    <x v="0"/>
    <d v="2025-01-22T00:00:00"/>
    <s v="O8776"/>
    <d v="2025-06-20T00:00:00"/>
    <x v="2"/>
    <x v="4"/>
    <x v="4"/>
    <n v="5"/>
    <n v="182.54400000000001"/>
    <n v="912.72"/>
    <x v="1"/>
    <n v="16"/>
    <d v="2025-11-01T00:00:00"/>
    <n v="292"/>
    <x v="0"/>
    <n v="4"/>
    <d v="2025-11-08T00:00:00"/>
    <x v="0"/>
    <x v="2"/>
    <x v="6"/>
    <n v="283"/>
    <n v="1"/>
    <x v="2"/>
  </r>
  <r>
    <s v="C3200"/>
    <x v="2"/>
    <x v="2"/>
    <x v="2"/>
    <d v="2025-07-23T00:00:00"/>
    <s v="O7200"/>
    <d v="2025-06-20T00:00:00"/>
    <x v="0"/>
    <x v="0"/>
    <x v="0"/>
    <n v="2"/>
    <n v="717.30499999999995"/>
    <n v="1434.61"/>
    <x v="2"/>
    <n v="32"/>
    <d v="2025-07-29T00:00:00"/>
    <n v="35"/>
    <x v="0"/>
    <n v="4"/>
    <d v="2024-12-14T00:00:00"/>
    <x v="0"/>
    <x v="2"/>
    <x v="6"/>
    <n v="6"/>
    <n v="1"/>
    <x v="2"/>
  </r>
  <r>
    <s v="C6609"/>
    <x v="2"/>
    <x v="0"/>
    <x v="2"/>
    <d v="2024-12-01T00:00:00"/>
    <s v="O10609"/>
    <d v="2025-06-20T00:00:00"/>
    <x v="0"/>
    <x v="2"/>
    <x v="4"/>
    <n v="5"/>
    <n v="262.63800000000003"/>
    <n v="1313.19"/>
    <x v="1"/>
    <n v="6"/>
    <d v="2024-12-14T00:00:00"/>
    <n v="53"/>
    <x v="1"/>
    <n v="1"/>
    <d v="2024-04-11T00:00:00"/>
    <x v="0"/>
    <x v="2"/>
    <x v="6"/>
    <n v="13"/>
    <n v="0"/>
    <x v="2"/>
  </r>
  <r>
    <s v="C3767"/>
    <x v="2"/>
    <x v="0"/>
    <x v="3"/>
    <d v="2024-10-19T00:00:00"/>
    <s v="O7767"/>
    <d v="2025-06-20T00:00:00"/>
    <x v="3"/>
    <x v="3"/>
    <x v="4"/>
    <n v="1"/>
    <n v="1163.48"/>
    <n v="1163.48"/>
    <x v="2"/>
    <n v="27"/>
    <d v="2025-06-07T00:00:00"/>
    <n v="468"/>
    <x v="0"/>
    <n v="5"/>
    <d v="2025-03-05T00:00:00"/>
    <x v="2"/>
    <x v="2"/>
    <x v="6"/>
    <n v="231"/>
    <n v="1"/>
    <x v="2"/>
  </r>
  <r>
    <s v="C2636"/>
    <x v="0"/>
    <x v="0"/>
    <x v="4"/>
    <d v="2024-11-22T00:00:00"/>
    <s v="O6636"/>
    <d v="2025-06-20T00:00:00"/>
    <x v="2"/>
    <x v="2"/>
    <x v="4"/>
    <n v="3"/>
    <n v="424.02"/>
    <n v="1272.06"/>
    <x v="0"/>
    <n v="35"/>
    <d v="2025-01-22T00:00:00"/>
    <n v="324"/>
    <x v="1"/>
    <n v="2"/>
    <d v="2025-04-18T00:00:00"/>
    <x v="1"/>
    <x v="2"/>
    <x v="6"/>
    <n v="61"/>
    <n v="0"/>
    <x v="2"/>
  </r>
  <r>
    <s v="C5383"/>
    <x v="0"/>
    <x v="2"/>
    <x v="1"/>
    <d v="2023-08-09T00:00:00"/>
    <s v="O9383"/>
    <d v="2025-06-20T00:00:00"/>
    <x v="3"/>
    <x v="0"/>
    <x v="2"/>
    <n v="1"/>
    <n v="1255.5899999999999"/>
    <n v="1255.5899999999999"/>
    <x v="1"/>
    <n v="48"/>
    <d v="2025-08-13T00:00:00"/>
    <n v="220"/>
    <x v="0"/>
    <n v="3"/>
    <d v="2024-04-10T00:00:00"/>
    <x v="2"/>
    <x v="2"/>
    <x v="6"/>
    <n v="735"/>
    <n v="1"/>
    <x v="2"/>
  </r>
  <r>
    <s v="C4754"/>
    <x v="2"/>
    <x v="2"/>
    <x v="2"/>
    <d v="2025-02-02T00:00:00"/>
    <s v="O8754"/>
    <d v="2025-06-21T00:00:00"/>
    <x v="3"/>
    <x v="0"/>
    <x v="3"/>
    <n v="1"/>
    <n v="275.12"/>
    <n v="275.12"/>
    <x v="2"/>
    <n v="10"/>
    <d v="2025-06-24T00:00:00"/>
    <n v="262"/>
    <x v="0"/>
    <n v="4"/>
    <d v="2024-08-12T00:00:00"/>
    <x v="0"/>
    <x v="3"/>
    <x v="6"/>
    <n v="142"/>
    <n v="1"/>
    <x v="2"/>
  </r>
  <r>
    <s v="C6254"/>
    <x v="1"/>
    <x v="2"/>
    <x v="4"/>
    <d v="2024-01-04T00:00:00"/>
    <s v="O10254"/>
    <d v="2025-06-21T00:00:00"/>
    <x v="3"/>
    <x v="0"/>
    <x v="0"/>
    <n v="1"/>
    <n v="918.15"/>
    <n v="918.15"/>
    <x v="0"/>
    <n v="11"/>
    <d v="2024-01-11T00:00:00"/>
    <n v="96"/>
    <x v="0"/>
    <n v="4"/>
    <d v="2024-12-19T00:00:00"/>
    <x v="0"/>
    <x v="3"/>
    <x v="6"/>
    <n v="7"/>
    <n v="1"/>
    <x v="2"/>
  </r>
  <r>
    <s v="C1767"/>
    <x v="1"/>
    <x v="2"/>
    <x v="1"/>
    <d v="2023-11-20T00:00:00"/>
    <s v="O5767"/>
    <d v="2025-06-21T00:00:00"/>
    <x v="0"/>
    <x v="2"/>
    <x v="3"/>
    <n v="5"/>
    <n v="187.876"/>
    <n v="939.38"/>
    <x v="0"/>
    <n v="34"/>
    <d v="2024-12-29T00:00:00"/>
    <n v="393"/>
    <x v="0"/>
    <n v="4"/>
    <d v="2025-04-16T00:00:00"/>
    <x v="2"/>
    <x v="3"/>
    <x v="6"/>
    <n v="405"/>
    <n v="1"/>
    <x v="2"/>
  </r>
  <r>
    <s v="C4488"/>
    <x v="1"/>
    <x v="2"/>
    <x v="3"/>
    <d v="2024-09-12T00:00:00"/>
    <s v="O8488"/>
    <d v="2025-06-21T00:00:00"/>
    <x v="1"/>
    <x v="3"/>
    <x v="2"/>
    <n v="1"/>
    <n v="889.57"/>
    <n v="889.57"/>
    <x v="2"/>
    <n v="25"/>
    <d v="2025-08-02T00:00:00"/>
    <n v="169"/>
    <x v="0"/>
    <n v="1"/>
    <d v="2024-12-22T00:00:00"/>
    <x v="0"/>
    <x v="3"/>
    <x v="6"/>
    <n v="324"/>
    <n v="1"/>
    <x v="2"/>
  </r>
  <r>
    <s v="C4966"/>
    <x v="0"/>
    <x v="1"/>
    <x v="1"/>
    <d v="2024-06-14T00:00:00"/>
    <s v="O8966"/>
    <d v="2025-06-21T00:00:00"/>
    <x v="2"/>
    <x v="3"/>
    <x v="1"/>
    <n v="5"/>
    <n v="63.751999999999995"/>
    <n v="318.76"/>
    <x v="2"/>
    <n v="26"/>
    <d v="2024-08-29T00:00:00"/>
    <n v="472"/>
    <x v="1"/>
    <n v="4"/>
    <d v="2025-06-25T00:00:00"/>
    <x v="1"/>
    <x v="3"/>
    <x v="6"/>
    <n v="76"/>
    <n v="0"/>
    <x v="2"/>
  </r>
  <r>
    <s v="C4957"/>
    <x v="2"/>
    <x v="0"/>
    <x v="0"/>
    <d v="2025-09-02T00:00:00"/>
    <s v="O8957"/>
    <d v="2025-06-21T00:00:00"/>
    <x v="3"/>
    <x v="2"/>
    <x v="3"/>
    <n v="3"/>
    <n v="364.8533333333333"/>
    <n v="1094.56"/>
    <x v="0"/>
    <n v="19"/>
    <d v="2025-07-28T00:00:00"/>
    <n v="403"/>
    <x v="0"/>
    <n v="4"/>
    <d v="2024-11-28T00:00:00"/>
    <x v="2"/>
    <x v="3"/>
    <x v="6"/>
    <n v="-36"/>
    <n v="1"/>
    <x v="2"/>
  </r>
  <r>
    <s v="C2675"/>
    <x v="0"/>
    <x v="0"/>
    <x v="2"/>
    <d v="2025-04-01T00:00:00"/>
    <s v="O6675"/>
    <d v="2025-06-21T00:00:00"/>
    <x v="4"/>
    <x v="3"/>
    <x v="0"/>
    <n v="2"/>
    <n v="459.19499999999999"/>
    <n v="918.39"/>
    <x v="2"/>
    <n v="5"/>
    <d v="2025-08-16T00:00:00"/>
    <n v="33"/>
    <x v="1"/>
    <n v="3"/>
    <d v="2025-01-02T00:00:00"/>
    <x v="1"/>
    <x v="3"/>
    <x v="6"/>
    <n v="137"/>
    <n v="0"/>
    <x v="2"/>
  </r>
  <r>
    <s v="C2715"/>
    <x v="2"/>
    <x v="1"/>
    <x v="2"/>
    <d v="2024-08-06T00:00:00"/>
    <s v="O6715"/>
    <d v="2025-06-21T00:00:00"/>
    <x v="3"/>
    <x v="2"/>
    <x v="4"/>
    <n v="1"/>
    <n v="254.44"/>
    <n v="254.44"/>
    <x v="2"/>
    <n v="9"/>
    <d v="2025-08-20T00:00:00"/>
    <n v="191"/>
    <x v="0"/>
    <n v="2"/>
    <d v="2024-02-09T00:00:00"/>
    <x v="0"/>
    <x v="3"/>
    <x v="6"/>
    <n v="379"/>
    <n v="1"/>
    <x v="2"/>
  </r>
  <r>
    <s v="C3468"/>
    <x v="2"/>
    <x v="0"/>
    <x v="0"/>
    <d v="2024-04-29T00:00:00"/>
    <s v="O7468"/>
    <d v="2025-06-21T00:00:00"/>
    <x v="1"/>
    <x v="2"/>
    <x v="1"/>
    <n v="1"/>
    <n v="945.37"/>
    <n v="945.37"/>
    <x v="1"/>
    <n v="1"/>
    <d v="2025-08-18T00:00:00"/>
    <n v="310"/>
    <x v="0"/>
    <n v="4"/>
    <d v="2025-07-29T00:00:00"/>
    <x v="0"/>
    <x v="3"/>
    <x v="6"/>
    <n v="476"/>
    <n v="1"/>
    <x v="2"/>
  </r>
  <r>
    <s v="C5013"/>
    <x v="2"/>
    <x v="1"/>
    <x v="0"/>
    <d v="2024-01-29T00:00:00"/>
    <s v="O9013"/>
    <d v="2025-06-21T00:00:00"/>
    <x v="3"/>
    <x v="3"/>
    <x v="0"/>
    <n v="5"/>
    <n v="42.054000000000002"/>
    <n v="210.27"/>
    <x v="2"/>
    <n v="47"/>
    <d v="2025-06-29T00:00:00"/>
    <n v="62"/>
    <x v="0"/>
    <n v="1"/>
    <d v="2025-02-24T00:00:00"/>
    <x v="0"/>
    <x v="3"/>
    <x v="6"/>
    <n v="517"/>
    <n v="1"/>
    <x v="2"/>
  </r>
  <r>
    <s v="C4481"/>
    <x v="1"/>
    <x v="2"/>
    <x v="1"/>
    <d v="2024-04-27T00:00:00"/>
    <s v="O8481"/>
    <d v="2025-06-21T00:00:00"/>
    <x v="2"/>
    <x v="2"/>
    <x v="3"/>
    <n v="5"/>
    <n v="159.70400000000001"/>
    <n v="798.52"/>
    <x v="2"/>
    <n v="10"/>
    <d v="2025-06-24T00:00:00"/>
    <n v="361"/>
    <x v="0"/>
    <n v="1"/>
    <d v="2025-04-01T00:00:00"/>
    <x v="0"/>
    <x v="3"/>
    <x v="6"/>
    <n v="423"/>
    <n v="1"/>
    <x v="2"/>
  </r>
  <r>
    <s v="C5282"/>
    <x v="2"/>
    <x v="1"/>
    <x v="3"/>
    <d v="2025-01-24T00:00:00"/>
    <s v="O9282"/>
    <d v="2025-06-22T00:00:00"/>
    <x v="2"/>
    <x v="3"/>
    <x v="1"/>
    <n v="1"/>
    <n v="393.43"/>
    <n v="393.43"/>
    <x v="1"/>
    <n v="11"/>
    <d v="2025-12-02T00:00:00"/>
    <n v="158"/>
    <x v="1"/>
    <n v="5"/>
    <d v="2025-06-07T00:00:00"/>
    <x v="0"/>
    <x v="4"/>
    <x v="6"/>
    <n v="312"/>
    <n v="0"/>
    <x v="2"/>
  </r>
  <r>
    <s v="C5767"/>
    <x v="0"/>
    <x v="0"/>
    <x v="1"/>
    <d v="2023-11-24T00:00:00"/>
    <s v="O9767"/>
    <d v="2025-06-22T00:00:00"/>
    <x v="1"/>
    <x v="3"/>
    <x v="0"/>
    <n v="1"/>
    <n v="1465.65"/>
    <n v="1465.65"/>
    <x v="1"/>
    <n v="20"/>
    <d v="2025-08-06T00:00:00"/>
    <n v="31"/>
    <x v="1"/>
    <n v="2"/>
    <d v="2025-03-01T00:00:00"/>
    <x v="2"/>
    <x v="4"/>
    <x v="6"/>
    <n v="621"/>
    <n v="0"/>
    <x v="2"/>
  </r>
  <r>
    <s v="C4323"/>
    <x v="2"/>
    <x v="1"/>
    <x v="2"/>
    <d v="2025-07-30T00:00:00"/>
    <s v="O8323"/>
    <d v="2025-06-22T00:00:00"/>
    <x v="1"/>
    <x v="1"/>
    <x v="3"/>
    <n v="5"/>
    <n v="216.68"/>
    <n v="1083.4000000000001"/>
    <x v="2"/>
    <n v="5"/>
    <d v="2025-02-07T00:00:00"/>
    <n v="414"/>
    <x v="1"/>
    <n v="5"/>
    <d v="2025-06-06T00:00:00"/>
    <x v="1"/>
    <x v="4"/>
    <x v="6"/>
    <n v="-173"/>
    <n v="0"/>
    <x v="2"/>
  </r>
  <r>
    <s v="C4117"/>
    <x v="0"/>
    <x v="0"/>
    <x v="2"/>
    <d v="2025-03-23T00:00:00"/>
    <s v="O8117"/>
    <d v="2025-06-22T00:00:00"/>
    <x v="0"/>
    <x v="0"/>
    <x v="3"/>
    <n v="1"/>
    <n v="374.99"/>
    <n v="374.99"/>
    <x v="0"/>
    <n v="49"/>
    <d v="2024-10-30T00:00:00"/>
    <n v="394"/>
    <x v="1"/>
    <n v="3"/>
    <d v="2024-04-12T00:00:00"/>
    <x v="1"/>
    <x v="4"/>
    <x v="6"/>
    <n v="-144"/>
    <n v="0"/>
    <x v="2"/>
  </r>
  <r>
    <s v="C2303"/>
    <x v="0"/>
    <x v="1"/>
    <x v="3"/>
    <d v="2025-06-15T00:00:00"/>
    <s v="O6303"/>
    <d v="2025-06-22T00:00:00"/>
    <x v="2"/>
    <x v="0"/>
    <x v="0"/>
    <n v="4"/>
    <n v="109.045"/>
    <n v="436.18"/>
    <x v="2"/>
    <n v="33"/>
    <d v="2025-01-20T00:00:00"/>
    <n v="446"/>
    <x v="0"/>
    <n v="3"/>
    <d v="2025-02-05T00:00:00"/>
    <x v="2"/>
    <x v="4"/>
    <x v="6"/>
    <n v="-146"/>
    <n v="1"/>
    <x v="2"/>
  </r>
  <r>
    <s v="C1924"/>
    <x v="2"/>
    <x v="2"/>
    <x v="2"/>
    <d v="2025-06-21T00:00:00"/>
    <s v="O5924"/>
    <d v="2025-06-22T00:00:00"/>
    <x v="4"/>
    <x v="3"/>
    <x v="2"/>
    <n v="2"/>
    <n v="133.94999999999999"/>
    <n v="267.89999999999998"/>
    <x v="2"/>
    <n v="22"/>
    <d v="2024-03-12T00:00:00"/>
    <n v="44"/>
    <x v="0"/>
    <n v="1"/>
    <d v="2025-01-28T00:00:00"/>
    <x v="0"/>
    <x v="4"/>
    <x v="6"/>
    <n v="-466"/>
    <n v="1"/>
    <x v="2"/>
  </r>
  <r>
    <s v="C6621"/>
    <x v="0"/>
    <x v="2"/>
    <x v="2"/>
    <d v="2024-10-03T00:00:00"/>
    <s v="O10621"/>
    <d v="2025-06-22T00:00:00"/>
    <x v="4"/>
    <x v="4"/>
    <x v="4"/>
    <n v="4"/>
    <n v="161.49250000000001"/>
    <n v="645.97"/>
    <x v="0"/>
    <n v="49"/>
    <d v="2025-12-04T00:00:00"/>
    <n v="237"/>
    <x v="0"/>
    <n v="4"/>
    <d v="2025-04-21T00:00:00"/>
    <x v="0"/>
    <x v="4"/>
    <x v="6"/>
    <n v="427"/>
    <n v="1"/>
    <x v="2"/>
  </r>
  <r>
    <s v="C4467"/>
    <x v="2"/>
    <x v="2"/>
    <x v="0"/>
    <d v="2024-03-12T00:00:00"/>
    <s v="O8467"/>
    <d v="2025-06-22T00:00:00"/>
    <x v="4"/>
    <x v="0"/>
    <x v="4"/>
    <n v="1"/>
    <n v="420.03"/>
    <n v="420.03"/>
    <x v="0"/>
    <n v="30"/>
    <d v="2025-03-07T00:00:00"/>
    <n v="471"/>
    <x v="0"/>
    <n v="1"/>
    <d v="2025-08-16T00:00:00"/>
    <x v="1"/>
    <x v="4"/>
    <x v="6"/>
    <n v="360"/>
    <n v="1"/>
    <x v="2"/>
  </r>
  <r>
    <s v="C2367"/>
    <x v="2"/>
    <x v="2"/>
    <x v="3"/>
    <d v="2023-11-26T00:00:00"/>
    <s v="O6367"/>
    <d v="2025-06-22T00:00:00"/>
    <x v="3"/>
    <x v="0"/>
    <x v="3"/>
    <n v="3"/>
    <n v="144.43333333333334"/>
    <n v="433.3"/>
    <x v="1"/>
    <n v="22"/>
    <d v="2024-09-11T00:00:00"/>
    <n v="455"/>
    <x v="0"/>
    <n v="2"/>
    <d v="2024-03-12T00:00:00"/>
    <x v="1"/>
    <x v="4"/>
    <x v="6"/>
    <n v="290"/>
    <n v="1"/>
    <x v="2"/>
  </r>
  <r>
    <s v="C4153"/>
    <x v="1"/>
    <x v="1"/>
    <x v="0"/>
    <d v="2023-10-24T00:00:00"/>
    <s v="O8153"/>
    <d v="2025-06-23T00:00:00"/>
    <x v="1"/>
    <x v="3"/>
    <x v="1"/>
    <n v="2"/>
    <n v="748.83"/>
    <n v="1497.66"/>
    <x v="2"/>
    <n v="39"/>
    <d v="2025-12-07T00:00:00"/>
    <n v="496"/>
    <x v="0"/>
    <n v="3"/>
    <d v="2024-08-31T00:00:00"/>
    <x v="0"/>
    <x v="5"/>
    <x v="6"/>
    <n v="775"/>
    <n v="1"/>
    <x v="2"/>
  </r>
  <r>
    <s v="C5405"/>
    <x v="2"/>
    <x v="2"/>
    <x v="2"/>
    <d v="2023-09-22T00:00:00"/>
    <s v="O9405"/>
    <d v="2025-06-23T00:00:00"/>
    <x v="3"/>
    <x v="4"/>
    <x v="2"/>
    <n v="2"/>
    <n v="335.125"/>
    <n v="670.25"/>
    <x v="2"/>
    <n v="30"/>
    <d v="2025-05-01T00:00:00"/>
    <n v="237"/>
    <x v="0"/>
    <n v="2"/>
    <d v="2024-05-11T00:00:00"/>
    <x v="0"/>
    <x v="5"/>
    <x v="6"/>
    <n v="587"/>
    <n v="1"/>
    <x v="2"/>
  </r>
  <r>
    <s v="C2524"/>
    <x v="0"/>
    <x v="1"/>
    <x v="1"/>
    <d v="2024-06-01T00:00:00"/>
    <s v="O6524"/>
    <d v="2025-06-23T00:00:00"/>
    <x v="1"/>
    <x v="2"/>
    <x v="1"/>
    <n v="4"/>
    <n v="342.99250000000001"/>
    <n v="1371.97"/>
    <x v="0"/>
    <n v="33"/>
    <d v="2025-05-14T00:00:00"/>
    <n v="362"/>
    <x v="1"/>
    <n v="3"/>
    <d v="2025-02-21T00:00:00"/>
    <x v="2"/>
    <x v="5"/>
    <x v="6"/>
    <n v="347"/>
    <n v="0"/>
    <x v="2"/>
  </r>
  <r>
    <s v="C6087"/>
    <x v="2"/>
    <x v="1"/>
    <x v="3"/>
    <d v="2024-04-05T00:00:00"/>
    <s v="O10087"/>
    <d v="2025-06-23T00:00:00"/>
    <x v="3"/>
    <x v="0"/>
    <x v="3"/>
    <n v="1"/>
    <n v="1282.23"/>
    <n v="1282.23"/>
    <x v="1"/>
    <n v="5"/>
    <d v="2025-08-16T00:00:00"/>
    <n v="443"/>
    <x v="1"/>
    <n v="3"/>
    <d v="2025-03-04T00:00:00"/>
    <x v="2"/>
    <x v="5"/>
    <x v="6"/>
    <n v="498"/>
    <n v="0"/>
    <x v="2"/>
  </r>
  <r>
    <s v="C1393"/>
    <x v="0"/>
    <x v="1"/>
    <x v="0"/>
    <d v="2023-10-17T00:00:00"/>
    <s v="O5393"/>
    <d v="2025-06-23T00:00:00"/>
    <x v="0"/>
    <x v="0"/>
    <x v="1"/>
    <n v="4"/>
    <n v="157.61000000000001"/>
    <n v="630.44000000000005"/>
    <x v="0"/>
    <n v="49"/>
    <d v="2024-12-13T00:00:00"/>
    <n v="4"/>
    <x v="0"/>
    <n v="5"/>
    <d v="2025-06-13T00:00:00"/>
    <x v="2"/>
    <x v="5"/>
    <x v="6"/>
    <n v="423"/>
    <n v="1"/>
    <x v="2"/>
  </r>
  <r>
    <s v="C1701"/>
    <x v="1"/>
    <x v="2"/>
    <x v="4"/>
    <d v="2025-05-18T00:00:00"/>
    <s v="O5701"/>
    <d v="2025-06-24T00:00:00"/>
    <x v="1"/>
    <x v="1"/>
    <x v="1"/>
    <n v="5"/>
    <n v="90.926000000000002"/>
    <n v="454.63"/>
    <x v="1"/>
    <n v="45"/>
    <d v="2025-01-01T00:00:00"/>
    <n v="441"/>
    <x v="0"/>
    <n v="3"/>
    <d v="2025-07-14T00:00:00"/>
    <x v="0"/>
    <x v="6"/>
    <x v="6"/>
    <n v="-137"/>
    <n v="1"/>
    <x v="2"/>
  </r>
  <r>
    <s v="C6725"/>
    <x v="0"/>
    <x v="0"/>
    <x v="3"/>
    <d v="2024-02-27T00:00:00"/>
    <s v="O10725"/>
    <d v="2025-06-24T00:00:00"/>
    <x v="1"/>
    <x v="2"/>
    <x v="2"/>
    <n v="4"/>
    <n v="168.06"/>
    <n v="672.24"/>
    <x v="2"/>
    <n v="44"/>
    <d v="2025-05-31T00:00:00"/>
    <n v="62"/>
    <x v="1"/>
    <n v="2"/>
    <d v="2025-04-24T00:00:00"/>
    <x v="0"/>
    <x v="6"/>
    <x v="6"/>
    <n v="459"/>
    <n v="0"/>
    <x v="2"/>
  </r>
  <r>
    <s v="C4723"/>
    <x v="2"/>
    <x v="0"/>
    <x v="1"/>
    <d v="2023-11-21T00:00:00"/>
    <s v="O8723"/>
    <d v="2025-06-24T00:00:00"/>
    <x v="0"/>
    <x v="3"/>
    <x v="1"/>
    <n v="4"/>
    <n v="320.38249999999999"/>
    <n v="1281.53"/>
    <x v="0"/>
    <n v="14"/>
    <d v="2025-04-06T00:00:00"/>
    <n v="136"/>
    <x v="1"/>
    <n v="2"/>
    <d v="2025-06-28T00:00:00"/>
    <x v="0"/>
    <x v="6"/>
    <x v="6"/>
    <n v="502"/>
    <n v="0"/>
    <x v="2"/>
  </r>
  <r>
    <s v="C6923"/>
    <x v="2"/>
    <x v="1"/>
    <x v="4"/>
    <d v="2024-04-19T00:00:00"/>
    <s v="O10923"/>
    <d v="2025-06-24T00:00:00"/>
    <x v="4"/>
    <x v="3"/>
    <x v="3"/>
    <n v="2"/>
    <n v="496.66500000000002"/>
    <n v="993.33"/>
    <x v="1"/>
    <n v="33"/>
    <d v="2024-10-20T00:00:00"/>
    <n v="117"/>
    <x v="1"/>
    <n v="2"/>
    <d v="2025-02-06T00:00:00"/>
    <x v="1"/>
    <x v="6"/>
    <x v="6"/>
    <n v="184"/>
    <n v="0"/>
    <x v="2"/>
  </r>
  <r>
    <s v="C5629"/>
    <x v="1"/>
    <x v="2"/>
    <x v="0"/>
    <d v="2025-07-31T00:00:00"/>
    <s v="O9629"/>
    <d v="2025-06-24T00:00:00"/>
    <x v="4"/>
    <x v="1"/>
    <x v="0"/>
    <n v="5"/>
    <n v="245.702"/>
    <n v="1228.51"/>
    <x v="1"/>
    <n v="44"/>
    <d v="2025-04-01T00:00:00"/>
    <n v="406"/>
    <x v="0"/>
    <n v="2"/>
    <d v="2024-02-09T00:00:00"/>
    <x v="1"/>
    <x v="6"/>
    <x v="6"/>
    <n v="-121"/>
    <n v="1"/>
    <x v="2"/>
  </r>
  <r>
    <s v="C2236"/>
    <x v="2"/>
    <x v="0"/>
    <x v="1"/>
    <d v="2024-09-09T00:00:00"/>
    <s v="O6236"/>
    <d v="2025-06-24T00:00:00"/>
    <x v="3"/>
    <x v="4"/>
    <x v="3"/>
    <n v="2"/>
    <n v="370.15"/>
    <n v="740.3"/>
    <x v="1"/>
    <n v="31"/>
    <d v="2024-08-11T00:00:00"/>
    <n v="358"/>
    <x v="0"/>
    <n v="1"/>
    <d v="2025-05-20T00:00:00"/>
    <x v="2"/>
    <x v="6"/>
    <x v="6"/>
    <n v="-29"/>
    <n v="1"/>
    <x v="2"/>
  </r>
  <r>
    <s v="C5431"/>
    <x v="2"/>
    <x v="0"/>
    <x v="3"/>
    <d v="2025-04-17T00:00:00"/>
    <s v="O9431"/>
    <d v="2025-06-25T00:00:00"/>
    <x v="1"/>
    <x v="1"/>
    <x v="2"/>
    <n v="2"/>
    <n v="427.94"/>
    <n v="855.88"/>
    <x v="2"/>
    <n v="20"/>
    <d v="2024-04-10T00:00:00"/>
    <n v="132"/>
    <x v="1"/>
    <n v="1"/>
    <d v="2025-04-19T00:00:00"/>
    <x v="1"/>
    <x v="0"/>
    <x v="6"/>
    <n v="-372"/>
    <n v="0"/>
    <x v="2"/>
  </r>
  <r>
    <s v="C5494"/>
    <x v="0"/>
    <x v="0"/>
    <x v="1"/>
    <d v="2025-05-19T00:00:00"/>
    <s v="O9494"/>
    <d v="2025-06-25T00:00:00"/>
    <x v="1"/>
    <x v="3"/>
    <x v="4"/>
    <n v="1"/>
    <n v="196"/>
    <n v="196"/>
    <x v="0"/>
    <n v="37"/>
    <d v="2025-07-26T00:00:00"/>
    <n v="152"/>
    <x v="0"/>
    <n v="1"/>
    <d v="2025-04-21T00:00:00"/>
    <x v="0"/>
    <x v="0"/>
    <x v="6"/>
    <n v="68"/>
    <n v="1"/>
    <x v="2"/>
  </r>
  <r>
    <s v="C5337"/>
    <x v="0"/>
    <x v="0"/>
    <x v="2"/>
    <d v="2024-05-31T00:00:00"/>
    <s v="O9337"/>
    <d v="2025-06-25T00:00:00"/>
    <x v="2"/>
    <x v="4"/>
    <x v="0"/>
    <n v="1"/>
    <n v="661.75"/>
    <n v="661.75"/>
    <x v="1"/>
    <n v="25"/>
    <d v="2025-03-15T00:00:00"/>
    <n v="288"/>
    <x v="0"/>
    <n v="3"/>
    <d v="2025-01-15T00:00:00"/>
    <x v="0"/>
    <x v="0"/>
    <x v="6"/>
    <n v="288"/>
    <n v="1"/>
    <x v="2"/>
  </r>
  <r>
    <s v="C1068"/>
    <x v="0"/>
    <x v="2"/>
    <x v="4"/>
    <d v="2024-12-07T00:00:00"/>
    <s v="O5068"/>
    <d v="2025-06-25T00:00:00"/>
    <x v="1"/>
    <x v="0"/>
    <x v="2"/>
    <n v="1"/>
    <n v="1216.18"/>
    <n v="1216.18"/>
    <x v="0"/>
    <n v="44"/>
    <d v="2025-07-16T00:00:00"/>
    <n v="450"/>
    <x v="0"/>
    <n v="4"/>
    <d v="2025-12-07T00:00:00"/>
    <x v="2"/>
    <x v="0"/>
    <x v="6"/>
    <n v="221"/>
    <n v="1"/>
    <x v="2"/>
  </r>
  <r>
    <s v="C1228"/>
    <x v="2"/>
    <x v="0"/>
    <x v="1"/>
    <d v="2025-06-06T00:00:00"/>
    <s v="O5228"/>
    <d v="2025-06-25T00:00:00"/>
    <x v="0"/>
    <x v="1"/>
    <x v="3"/>
    <n v="2"/>
    <n v="546.86"/>
    <n v="1093.72"/>
    <x v="2"/>
    <n v="23"/>
    <d v="2025-06-30T00:00:00"/>
    <n v="153"/>
    <x v="0"/>
    <n v="2"/>
    <d v="2025-05-27T00:00:00"/>
    <x v="1"/>
    <x v="0"/>
    <x v="6"/>
    <n v="24"/>
    <n v="1"/>
    <x v="2"/>
  </r>
  <r>
    <s v="C2237"/>
    <x v="2"/>
    <x v="0"/>
    <x v="1"/>
    <d v="2025-06-14T00:00:00"/>
    <s v="O6237"/>
    <d v="2025-06-25T00:00:00"/>
    <x v="3"/>
    <x v="4"/>
    <x v="4"/>
    <n v="2"/>
    <n v="554.13499999999999"/>
    <n v="1108.27"/>
    <x v="0"/>
    <n v="40"/>
    <d v="2025-07-30T00:00:00"/>
    <n v="50"/>
    <x v="0"/>
    <n v="5"/>
    <d v="2025-08-17T00:00:00"/>
    <x v="1"/>
    <x v="0"/>
    <x v="6"/>
    <n v="46"/>
    <n v="1"/>
    <x v="2"/>
  </r>
  <r>
    <s v="C3837"/>
    <x v="1"/>
    <x v="2"/>
    <x v="3"/>
    <d v="2023-02-11T00:00:00"/>
    <s v="O7837"/>
    <d v="2025-06-25T00:00:00"/>
    <x v="3"/>
    <x v="2"/>
    <x v="3"/>
    <n v="1"/>
    <n v="826.87"/>
    <n v="826.87"/>
    <x v="1"/>
    <n v="45"/>
    <d v="2024-12-15T00:00:00"/>
    <n v="249"/>
    <x v="1"/>
    <n v="2"/>
    <d v="2025-03-01T00:00:00"/>
    <x v="1"/>
    <x v="0"/>
    <x v="6"/>
    <n v="673"/>
    <n v="0"/>
    <x v="2"/>
  </r>
  <r>
    <s v="C2029"/>
    <x v="1"/>
    <x v="0"/>
    <x v="0"/>
    <d v="2025-01-17T00:00:00"/>
    <s v="O6029"/>
    <d v="2025-06-25T00:00:00"/>
    <x v="4"/>
    <x v="4"/>
    <x v="2"/>
    <n v="1"/>
    <n v="1372.83"/>
    <n v="1372.83"/>
    <x v="0"/>
    <n v="4"/>
    <d v="2024-09-09T00:00:00"/>
    <n v="400"/>
    <x v="1"/>
    <n v="1"/>
    <d v="2025-03-13T00:00:00"/>
    <x v="2"/>
    <x v="0"/>
    <x v="6"/>
    <n v="-130"/>
    <n v="0"/>
    <x v="2"/>
  </r>
  <r>
    <s v="C6486"/>
    <x v="1"/>
    <x v="2"/>
    <x v="1"/>
    <d v="2024-01-28T00:00:00"/>
    <s v="O10486"/>
    <d v="2025-06-26T00:00:00"/>
    <x v="4"/>
    <x v="1"/>
    <x v="3"/>
    <n v="5"/>
    <n v="261.178"/>
    <n v="1305.8900000000001"/>
    <x v="1"/>
    <n v="17"/>
    <d v="2025-04-03T00:00:00"/>
    <n v="185"/>
    <x v="1"/>
    <n v="3"/>
    <d v="2024-09-17T00:00:00"/>
    <x v="2"/>
    <x v="1"/>
    <x v="6"/>
    <n v="431"/>
    <n v="0"/>
    <x v="2"/>
  </r>
  <r>
    <s v="C1324"/>
    <x v="0"/>
    <x v="1"/>
    <x v="2"/>
    <d v="2024-06-26T00:00:00"/>
    <s v="O5324"/>
    <d v="2025-06-26T00:00:00"/>
    <x v="2"/>
    <x v="4"/>
    <x v="1"/>
    <n v="3"/>
    <n v="155.84"/>
    <n v="467.52"/>
    <x v="2"/>
    <n v="6"/>
    <d v="2025-08-02T00:00:00"/>
    <n v="438"/>
    <x v="0"/>
    <n v="5"/>
    <d v="2025-05-23T00:00:00"/>
    <x v="2"/>
    <x v="1"/>
    <x v="6"/>
    <n v="402"/>
    <n v="1"/>
    <x v="2"/>
  </r>
  <r>
    <s v="C5869"/>
    <x v="0"/>
    <x v="1"/>
    <x v="4"/>
    <d v="2023-12-27T00:00:00"/>
    <s v="O9869"/>
    <d v="2025-06-26T00:00:00"/>
    <x v="1"/>
    <x v="3"/>
    <x v="3"/>
    <n v="5"/>
    <n v="142.87200000000001"/>
    <n v="714.36"/>
    <x v="0"/>
    <n v="24"/>
    <d v="2025-08-16T00:00:00"/>
    <n v="75"/>
    <x v="0"/>
    <n v="2"/>
    <d v="2024-10-28T00:00:00"/>
    <x v="2"/>
    <x v="1"/>
    <x v="6"/>
    <n v="598"/>
    <n v="1"/>
    <x v="2"/>
  </r>
  <r>
    <s v="C5972"/>
    <x v="1"/>
    <x v="0"/>
    <x v="3"/>
    <d v="2024-11-25T00:00:00"/>
    <s v="O9972"/>
    <d v="2025-06-26T00:00:00"/>
    <x v="1"/>
    <x v="2"/>
    <x v="1"/>
    <n v="4"/>
    <n v="283.64249999999998"/>
    <n v="1134.57"/>
    <x v="2"/>
    <n v="10"/>
    <d v="2024-06-10T00:00:00"/>
    <n v="339"/>
    <x v="0"/>
    <n v="5"/>
    <d v="2025-06-24T00:00:00"/>
    <x v="1"/>
    <x v="1"/>
    <x v="6"/>
    <n v="-168"/>
    <n v="1"/>
    <x v="2"/>
  </r>
  <r>
    <s v="C1571"/>
    <x v="2"/>
    <x v="0"/>
    <x v="1"/>
    <d v="2024-03-09T00:00:00"/>
    <s v="O5571"/>
    <d v="2025-06-26T00:00:00"/>
    <x v="1"/>
    <x v="3"/>
    <x v="4"/>
    <n v="5"/>
    <n v="199.39400000000001"/>
    <n v="996.97"/>
    <x v="2"/>
    <n v="26"/>
    <d v="2024-02-09T00:00:00"/>
    <n v="177"/>
    <x v="0"/>
    <n v="4"/>
    <d v="2025-05-20T00:00:00"/>
    <x v="0"/>
    <x v="1"/>
    <x v="6"/>
    <n v="-29"/>
    <n v="1"/>
    <x v="2"/>
  </r>
  <r>
    <s v="C5886"/>
    <x v="2"/>
    <x v="0"/>
    <x v="4"/>
    <d v="2025-02-28T00:00:00"/>
    <s v="O9886"/>
    <d v="2025-06-26T00:00:00"/>
    <x v="4"/>
    <x v="1"/>
    <x v="3"/>
    <n v="3"/>
    <n v="412.8533333333333"/>
    <n v="1238.56"/>
    <x v="2"/>
    <n v="6"/>
    <d v="2024-11-11T00:00:00"/>
    <n v="403"/>
    <x v="1"/>
    <n v="2"/>
    <d v="2025-08-01T00:00:00"/>
    <x v="0"/>
    <x v="1"/>
    <x v="6"/>
    <n v="-109"/>
    <n v="0"/>
    <x v="2"/>
  </r>
  <r>
    <s v="C5837"/>
    <x v="2"/>
    <x v="2"/>
    <x v="4"/>
    <d v="2024-12-30T00:00:00"/>
    <s v="O9837"/>
    <d v="2025-06-26T00:00:00"/>
    <x v="3"/>
    <x v="2"/>
    <x v="1"/>
    <n v="3"/>
    <n v="119.94666666666666"/>
    <n v="359.84"/>
    <x v="1"/>
    <n v="16"/>
    <d v="2024-07-11T00:00:00"/>
    <n v="486"/>
    <x v="1"/>
    <n v="2"/>
    <d v="2024-11-15T00:00:00"/>
    <x v="2"/>
    <x v="1"/>
    <x v="6"/>
    <n v="-172"/>
    <n v="0"/>
    <x v="2"/>
  </r>
  <r>
    <s v="C6798"/>
    <x v="0"/>
    <x v="1"/>
    <x v="0"/>
    <d v="2025-07-18T00:00:00"/>
    <s v="O10798"/>
    <d v="2025-06-26T00:00:00"/>
    <x v="1"/>
    <x v="0"/>
    <x v="2"/>
    <n v="4"/>
    <n v="154.80250000000001"/>
    <n v="619.21"/>
    <x v="0"/>
    <n v="40"/>
    <d v="2024-11-10T00:00:00"/>
    <n v="86"/>
    <x v="1"/>
    <n v="2"/>
    <d v="2024-01-12T00:00:00"/>
    <x v="1"/>
    <x v="1"/>
    <x v="6"/>
    <n v="-250"/>
    <n v="0"/>
    <x v="2"/>
  </r>
  <r>
    <s v="C4933"/>
    <x v="0"/>
    <x v="2"/>
    <x v="1"/>
    <d v="2024-11-07T00:00:00"/>
    <s v="O8933"/>
    <d v="2025-06-27T00:00:00"/>
    <x v="2"/>
    <x v="3"/>
    <x v="3"/>
    <n v="1"/>
    <n v="906.37"/>
    <n v="906.37"/>
    <x v="2"/>
    <n v="25"/>
    <d v="2024-02-11T00:00:00"/>
    <n v="251"/>
    <x v="1"/>
    <n v="4"/>
    <d v="2025-02-20T00:00:00"/>
    <x v="0"/>
    <x v="2"/>
    <x v="6"/>
    <n v="-270"/>
    <n v="0"/>
    <x v="2"/>
  </r>
  <r>
    <s v="C4018"/>
    <x v="2"/>
    <x v="1"/>
    <x v="4"/>
    <d v="2024-06-03T00:00:00"/>
    <s v="O8018"/>
    <d v="2025-06-27T00:00:00"/>
    <x v="2"/>
    <x v="2"/>
    <x v="3"/>
    <n v="5"/>
    <n v="179.726"/>
    <n v="898.63"/>
    <x v="0"/>
    <n v="11"/>
    <d v="2025-03-18T00:00:00"/>
    <n v="405"/>
    <x v="0"/>
    <n v="3"/>
    <d v="2025-02-24T00:00:00"/>
    <x v="0"/>
    <x v="2"/>
    <x v="6"/>
    <n v="288"/>
    <n v="1"/>
    <x v="2"/>
  </r>
  <r>
    <s v="C5861"/>
    <x v="1"/>
    <x v="0"/>
    <x v="3"/>
    <d v="2024-06-14T00:00:00"/>
    <s v="O9861"/>
    <d v="2025-06-27T00:00:00"/>
    <x v="3"/>
    <x v="2"/>
    <x v="0"/>
    <n v="2"/>
    <n v="547.22500000000002"/>
    <n v="1094.45"/>
    <x v="2"/>
    <n v="18"/>
    <d v="2025-05-07T00:00:00"/>
    <n v="329"/>
    <x v="0"/>
    <n v="3"/>
    <d v="2024-11-25T00:00:00"/>
    <x v="0"/>
    <x v="2"/>
    <x v="6"/>
    <n v="327"/>
    <n v="1"/>
    <x v="2"/>
  </r>
  <r>
    <s v="C5381"/>
    <x v="2"/>
    <x v="1"/>
    <x v="2"/>
    <d v="2024-02-18T00:00:00"/>
    <s v="O9381"/>
    <d v="2025-06-27T00:00:00"/>
    <x v="2"/>
    <x v="4"/>
    <x v="0"/>
    <n v="3"/>
    <n v="393.29333333333335"/>
    <n v="1179.8800000000001"/>
    <x v="1"/>
    <n v="26"/>
    <d v="2025-08-03T00:00:00"/>
    <n v="85"/>
    <x v="1"/>
    <n v="2"/>
    <d v="2024-10-10T00:00:00"/>
    <x v="1"/>
    <x v="2"/>
    <x v="6"/>
    <n v="532"/>
    <n v="0"/>
    <x v="2"/>
  </r>
  <r>
    <s v="C4054"/>
    <x v="1"/>
    <x v="0"/>
    <x v="1"/>
    <d v="2024-01-31T00:00:00"/>
    <s v="O8054"/>
    <d v="2025-06-27T00:00:00"/>
    <x v="1"/>
    <x v="0"/>
    <x v="2"/>
    <n v="3"/>
    <n v="145.57333333333335"/>
    <n v="436.72"/>
    <x v="2"/>
    <n v="3"/>
    <d v="2024-12-11T00:00:00"/>
    <n v="245"/>
    <x v="1"/>
    <n v="3"/>
    <d v="2024-09-19T00:00:00"/>
    <x v="2"/>
    <x v="2"/>
    <x v="6"/>
    <n v="315"/>
    <n v="0"/>
    <x v="2"/>
  </r>
  <r>
    <s v="C2357"/>
    <x v="2"/>
    <x v="2"/>
    <x v="4"/>
    <d v="2024-03-02T00:00:00"/>
    <s v="O6357"/>
    <d v="2025-06-27T00:00:00"/>
    <x v="1"/>
    <x v="2"/>
    <x v="0"/>
    <n v="3"/>
    <n v="354.59333333333331"/>
    <n v="1063.78"/>
    <x v="2"/>
    <n v="13"/>
    <d v="2024-04-10T00:00:00"/>
    <n v="96"/>
    <x v="1"/>
    <n v="5"/>
    <d v="2024-12-28T00:00:00"/>
    <x v="1"/>
    <x v="2"/>
    <x v="6"/>
    <n v="39"/>
    <n v="0"/>
    <x v="2"/>
  </r>
  <r>
    <s v="C5958"/>
    <x v="1"/>
    <x v="0"/>
    <x v="3"/>
    <d v="2023-11-18T00:00:00"/>
    <s v="O9958"/>
    <d v="2025-06-28T00:00:00"/>
    <x v="2"/>
    <x v="2"/>
    <x v="1"/>
    <n v="4"/>
    <n v="145.11750000000001"/>
    <n v="580.47"/>
    <x v="2"/>
    <n v="13"/>
    <d v="2024-12-12T00:00:00"/>
    <n v="453"/>
    <x v="0"/>
    <n v="3"/>
    <d v="2025-06-23T00:00:00"/>
    <x v="1"/>
    <x v="3"/>
    <x v="6"/>
    <n v="390"/>
    <n v="1"/>
    <x v="2"/>
  </r>
  <r>
    <s v="C4607"/>
    <x v="0"/>
    <x v="2"/>
    <x v="2"/>
    <d v="2025-02-08T00:00:00"/>
    <s v="O8607"/>
    <d v="2025-06-28T00:00:00"/>
    <x v="1"/>
    <x v="1"/>
    <x v="0"/>
    <n v="4"/>
    <n v="54.982500000000002"/>
    <n v="219.93"/>
    <x v="1"/>
    <n v="40"/>
    <d v="2024-05-09T00:00:00"/>
    <n v="307"/>
    <x v="0"/>
    <n v="3"/>
    <d v="2025-06-20T00:00:00"/>
    <x v="1"/>
    <x v="3"/>
    <x v="6"/>
    <n v="-275"/>
    <n v="1"/>
    <x v="2"/>
  </r>
  <r>
    <s v="C6009"/>
    <x v="0"/>
    <x v="0"/>
    <x v="0"/>
    <d v="2024-09-25T00:00:00"/>
    <s v="O10009"/>
    <d v="2025-06-28T00:00:00"/>
    <x v="3"/>
    <x v="0"/>
    <x v="4"/>
    <n v="5"/>
    <n v="298.93600000000004"/>
    <n v="1494.68"/>
    <x v="0"/>
    <n v="40"/>
    <d v="2024-12-27T00:00:00"/>
    <n v="407"/>
    <x v="0"/>
    <n v="5"/>
    <d v="2025-02-28T00:00:00"/>
    <x v="0"/>
    <x v="3"/>
    <x v="6"/>
    <n v="93"/>
    <n v="1"/>
    <x v="2"/>
  </r>
  <r>
    <s v="C1586"/>
    <x v="2"/>
    <x v="0"/>
    <x v="2"/>
    <d v="2024-10-10T00:00:00"/>
    <s v="O5586"/>
    <d v="2025-06-28T00:00:00"/>
    <x v="0"/>
    <x v="1"/>
    <x v="4"/>
    <n v="5"/>
    <n v="39.433999999999997"/>
    <n v="197.17"/>
    <x v="1"/>
    <n v="23"/>
    <d v="2025-01-28T00:00:00"/>
    <n v="375"/>
    <x v="1"/>
    <n v="4"/>
    <d v="2025-03-08T00:00:00"/>
    <x v="0"/>
    <x v="3"/>
    <x v="6"/>
    <n v="110"/>
    <n v="0"/>
    <x v="2"/>
  </r>
  <r>
    <s v="C2849"/>
    <x v="0"/>
    <x v="0"/>
    <x v="0"/>
    <d v="2023-12-21T00:00:00"/>
    <s v="O6849"/>
    <d v="2025-06-28T00:00:00"/>
    <x v="4"/>
    <x v="3"/>
    <x v="1"/>
    <n v="3"/>
    <n v="287.36666666666667"/>
    <n v="862.1"/>
    <x v="1"/>
    <n v="8"/>
    <d v="2025-08-13T00:00:00"/>
    <n v="123"/>
    <x v="0"/>
    <n v="1"/>
    <d v="2024-02-11T00:00:00"/>
    <x v="0"/>
    <x v="3"/>
    <x v="6"/>
    <n v="601"/>
    <n v="1"/>
    <x v="2"/>
  </r>
  <r>
    <s v="C1528"/>
    <x v="2"/>
    <x v="0"/>
    <x v="0"/>
    <d v="2025-03-21T00:00:00"/>
    <s v="O5528"/>
    <d v="2025-06-28T00:00:00"/>
    <x v="1"/>
    <x v="1"/>
    <x v="3"/>
    <n v="4"/>
    <n v="315.77"/>
    <n v="1263.08"/>
    <x v="0"/>
    <n v="18"/>
    <d v="2025-11-05T00:00:00"/>
    <n v="323"/>
    <x v="0"/>
    <n v="4"/>
    <d v="2025-10-04T00:00:00"/>
    <x v="0"/>
    <x v="3"/>
    <x v="6"/>
    <n v="229"/>
    <n v="1"/>
    <x v="2"/>
  </r>
  <r>
    <s v="C3522"/>
    <x v="0"/>
    <x v="1"/>
    <x v="3"/>
    <d v="2025-06-21T00:00:00"/>
    <s v="O7522"/>
    <d v="2025-06-29T00:00:00"/>
    <x v="0"/>
    <x v="2"/>
    <x v="1"/>
    <n v="4"/>
    <n v="209.05250000000001"/>
    <n v="836.21"/>
    <x v="2"/>
    <n v="18"/>
    <d v="2024-11-16T00:00:00"/>
    <n v="482"/>
    <x v="1"/>
    <n v="2"/>
    <d v="2024-06-10T00:00:00"/>
    <x v="2"/>
    <x v="4"/>
    <x v="6"/>
    <n v="-217"/>
    <n v="0"/>
    <x v="2"/>
  </r>
  <r>
    <s v="C6523"/>
    <x v="1"/>
    <x v="1"/>
    <x v="4"/>
    <d v="2024-03-08T00:00:00"/>
    <s v="O10523"/>
    <d v="2025-06-29T00:00:00"/>
    <x v="1"/>
    <x v="0"/>
    <x v="3"/>
    <n v="2"/>
    <n v="251.45500000000001"/>
    <n v="502.91"/>
    <x v="1"/>
    <n v="30"/>
    <d v="2025-07-07T00:00:00"/>
    <n v="109"/>
    <x v="0"/>
    <n v="5"/>
    <d v="2025-02-15T00:00:00"/>
    <x v="2"/>
    <x v="4"/>
    <x v="6"/>
    <n v="486"/>
    <n v="1"/>
    <x v="2"/>
  </r>
  <r>
    <s v="C3944"/>
    <x v="1"/>
    <x v="0"/>
    <x v="2"/>
    <d v="2023-12-10T00:00:00"/>
    <s v="O7944"/>
    <d v="2025-06-29T00:00:00"/>
    <x v="0"/>
    <x v="2"/>
    <x v="2"/>
    <n v="3"/>
    <n v="286.52"/>
    <n v="859.56"/>
    <x v="0"/>
    <n v="24"/>
    <d v="2025-05-02T00:00:00"/>
    <n v="337"/>
    <x v="1"/>
    <n v="2"/>
    <d v="2025-02-27T00:00:00"/>
    <x v="1"/>
    <x v="4"/>
    <x v="6"/>
    <n v="509"/>
    <n v="0"/>
    <x v="2"/>
  </r>
  <r>
    <s v="C3886"/>
    <x v="1"/>
    <x v="2"/>
    <x v="1"/>
    <d v="2024-03-15T00:00:00"/>
    <s v="O7886"/>
    <d v="2025-06-29T00:00:00"/>
    <x v="3"/>
    <x v="2"/>
    <x v="1"/>
    <n v="4"/>
    <n v="300.73750000000001"/>
    <n v="1202.95"/>
    <x v="1"/>
    <n v="37"/>
    <d v="2025-04-01T00:00:00"/>
    <n v="183"/>
    <x v="1"/>
    <n v="4"/>
    <d v="2024-04-11T00:00:00"/>
    <x v="1"/>
    <x v="4"/>
    <x v="6"/>
    <n v="382"/>
    <n v="0"/>
    <x v="2"/>
  </r>
  <r>
    <s v="C5487"/>
    <x v="0"/>
    <x v="2"/>
    <x v="3"/>
    <d v="2024-02-25T00:00:00"/>
    <s v="O9487"/>
    <d v="2025-06-29T00:00:00"/>
    <x v="1"/>
    <x v="3"/>
    <x v="4"/>
    <n v="3"/>
    <n v="293.57333333333332"/>
    <n v="880.72"/>
    <x v="2"/>
    <n v="11"/>
    <d v="2025-01-30T00:00:00"/>
    <n v="318"/>
    <x v="0"/>
    <n v="5"/>
    <d v="2025-10-05T00:00:00"/>
    <x v="1"/>
    <x v="4"/>
    <x v="6"/>
    <n v="340"/>
    <n v="1"/>
    <x v="2"/>
  </r>
  <r>
    <s v="C3493"/>
    <x v="1"/>
    <x v="0"/>
    <x v="3"/>
    <d v="2024-07-07T00:00:00"/>
    <s v="O7493"/>
    <d v="2025-06-29T00:00:00"/>
    <x v="0"/>
    <x v="1"/>
    <x v="3"/>
    <n v="2"/>
    <n v="110.82"/>
    <n v="221.64"/>
    <x v="0"/>
    <n v="20"/>
    <d v="2024-12-20T00:00:00"/>
    <n v="125"/>
    <x v="0"/>
    <n v="3"/>
    <d v="2025-07-25T00:00:00"/>
    <x v="1"/>
    <x v="4"/>
    <x v="6"/>
    <n v="166"/>
    <n v="1"/>
    <x v="2"/>
  </r>
  <r>
    <s v="C4012"/>
    <x v="1"/>
    <x v="1"/>
    <x v="2"/>
    <d v="2025-03-28T00:00:00"/>
    <s v="O8012"/>
    <d v="2025-06-29T00:00:00"/>
    <x v="1"/>
    <x v="1"/>
    <x v="1"/>
    <n v="5"/>
    <n v="231.75"/>
    <n v="1158.75"/>
    <x v="1"/>
    <n v="27"/>
    <d v="2025-06-27T00:00:00"/>
    <n v="500"/>
    <x v="1"/>
    <n v="4"/>
    <d v="2024-12-22T00:00:00"/>
    <x v="0"/>
    <x v="4"/>
    <x v="6"/>
    <n v="91"/>
    <n v="0"/>
    <x v="2"/>
  </r>
  <r>
    <s v="C2794"/>
    <x v="1"/>
    <x v="2"/>
    <x v="1"/>
    <d v="2025-03-01T00:00:00"/>
    <s v="O6794"/>
    <d v="2025-06-30T00:00:00"/>
    <x v="3"/>
    <x v="3"/>
    <x v="1"/>
    <n v="3"/>
    <n v="242.86333333333334"/>
    <n v="728.59"/>
    <x v="0"/>
    <n v="3"/>
    <d v="2024-11-30T00:00:00"/>
    <n v="378"/>
    <x v="0"/>
    <n v="5"/>
    <d v="2025-08-13T00:00:00"/>
    <x v="0"/>
    <x v="5"/>
    <x v="6"/>
    <n v="-91"/>
    <n v="1"/>
    <x v="2"/>
  </r>
  <r>
    <s v="C4222"/>
    <x v="1"/>
    <x v="0"/>
    <x v="3"/>
    <d v="2025-06-13T00:00:00"/>
    <s v="O8222"/>
    <d v="2025-06-30T00:00:00"/>
    <x v="0"/>
    <x v="1"/>
    <x v="4"/>
    <n v="4"/>
    <n v="187.9675"/>
    <n v="751.87"/>
    <x v="0"/>
    <n v="37"/>
    <d v="2025-04-28T00:00:00"/>
    <n v="418"/>
    <x v="1"/>
    <n v="2"/>
    <d v="2024-09-22T00:00:00"/>
    <x v="1"/>
    <x v="5"/>
    <x v="6"/>
    <n v="-46"/>
    <n v="0"/>
    <x v="2"/>
  </r>
  <r>
    <s v="C6839"/>
    <x v="1"/>
    <x v="1"/>
    <x v="0"/>
    <d v="2024-05-14T00:00:00"/>
    <s v="O10839"/>
    <d v="2025-06-30T00:00:00"/>
    <x v="0"/>
    <x v="1"/>
    <x v="4"/>
    <n v="2"/>
    <n v="200.37"/>
    <n v="400.74"/>
    <x v="0"/>
    <n v="30"/>
    <d v="2025-08-01T00:00:00"/>
    <n v="259"/>
    <x v="1"/>
    <n v="1"/>
    <d v="2025-07-25T00:00:00"/>
    <x v="2"/>
    <x v="5"/>
    <x v="6"/>
    <n v="444"/>
    <n v="0"/>
    <x v="2"/>
  </r>
  <r>
    <s v="C2103"/>
    <x v="2"/>
    <x v="1"/>
    <x v="0"/>
    <d v="2024-11-23T00:00:00"/>
    <s v="O6103"/>
    <d v="2025-06-30T00:00:00"/>
    <x v="0"/>
    <x v="4"/>
    <x v="4"/>
    <n v="2"/>
    <n v="190.61500000000001"/>
    <n v="381.23"/>
    <x v="2"/>
    <n v="11"/>
    <d v="2024-10-09T00:00:00"/>
    <n v="213"/>
    <x v="0"/>
    <n v="1"/>
    <d v="2025-10-06T00:00:00"/>
    <x v="0"/>
    <x v="5"/>
    <x v="6"/>
    <n v="-45"/>
    <n v="1"/>
    <x v="2"/>
  </r>
  <r>
    <s v="C4535"/>
    <x v="0"/>
    <x v="0"/>
    <x v="2"/>
    <d v="2025-01-05T00:00:00"/>
    <s v="O8535"/>
    <d v="2025-06-30T00:00:00"/>
    <x v="3"/>
    <x v="1"/>
    <x v="4"/>
    <n v="4"/>
    <n v="211.99"/>
    <n v="847.96"/>
    <x v="0"/>
    <n v="47"/>
    <d v="2024-10-21T00:00:00"/>
    <n v="396"/>
    <x v="1"/>
    <n v="1"/>
    <d v="2024-11-18T00:00:00"/>
    <x v="2"/>
    <x v="5"/>
    <x v="6"/>
    <n v="-76"/>
    <n v="0"/>
    <x v="2"/>
  </r>
  <r>
    <s v="C4475"/>
    <x v="2"/>
    <x v="0"/>
    <x v="0"/>
    <d v="2023-08-31T00:00:00"/>
    <s v="O8475"/>
    <d v="2025-06-30T00:00:00"/>
    <x v="2"/>
    <x v="4"/>
    <x v="4"/>
    <n v="1"/>
    <n v="707.94"/>
    <n v="707.94"/>
    <x v="1"/>
    <n v="4"/>
    <d v="2025-02-25T00:00:00"/>
    <n v="497"/>
    <x v="0"/>
    <n v="1"/>
    <d v="2025-04-25T00:00:00"/>
    <x v="1"/>
    <x v="5"/>
    <x v="6"/>
    <n v="544"/>
    <n v="1"/>
    <x v="2"/>
  </r>
  <r>
    <s v="C6665"/>
    <x v="2"/>
    <x v="0"/>
    <x v="2"/>
    <d v="2025-01-22T00:00:00"/>
    <s v="O10665"/>
    <d v="2025-01-07T00:00:00"/>
    <x v="0"/>
    <x v="0"/>
    <x v="3"/>
    <n v="2"/>
    <n v="695.01499999999999"/>
    <n v="1390.03"/>
    <x v="0"/>
    <n v="27"/>
    <d v="2025-01-03T00:00:00"/>
    <n v="411"/>
    <x v="1"/>
    <n v="2"/>
    <d v="2024-09-11T00:00:00"/>
    <x v="1"/>
    <x v="6"/>
    <x v="1"/>
    <n v="-19"/>
    <n v="0"/>
    <x v="2"/>
  </r>
  <r>
    <s v="C3657"/>
    <x v="1"/>
    <x v="1"/>
    <x v="2"/>
    <d v="2023-05-11T00:00:00"/>
    <s v="O7657"/>
    <d v="2025-01-07T00:00:00"/>
    <x v="4"/>
    <x v="3"/>
    <x v="4"/>
    <n v="4"/>
    <n v="295.36"/>
    <n v="1181.44"/>
    <x v="1"/>
    <n v="29"/>
    <d v="2025-05-16T00:00:00"/>
    <n v="32"/>
    <x v="0"/>
    <n v="4"/>
    <d v="2025-05-04T00:00:00"/>
    <x v="2"/>
    <x v="6"/>
    <x v="1"/>
    <n v="736"/>
    <n v="1"/>
    <x v="2"/>
  </r>
  <r>
    <s v="C6267"/>
    <x v="1"/>
    <x v="2"/>
    <x v="4"/>
    <d v="2025-05-20T00:00:00"/>
    <s v="O10267"/>
    <d v="2025-01-07T00:00:00"/>
    <x v="2"/>
    <x v="3"/>
    <x v="0"/>
    <n v="2"/>
    <n v="240.88499999999999"/>
    <n v="481.77"/>
    <x v="2"/>
    <n v="41"/>
    <d v="2024-04-10T00:00:00"/>
    <n v="257"/>
    <x v="1"/>
    <n v="3"/>
    <d v="2025-06-06T00:00:00"/>
    <x v="0"/>
    <x v="6"/>
    <x v="1"/>
    <n v="-405"/>
    <n v="0"/>
    <x v="2"/>
  </r>
  <r>
    <s v="C3959"/>
    <x v="2"/>
    <x v="1"/>
    <x v="0"/>
    <d v="2024-04-14T00:00:00"/>
    <s v="O7959"/>
    <d v="2025-01-07T00:00:00"/>
    <x v="1"/>
    <x v="1"/>
    <x v="0"/>
    <n v="3"/>
    <n v="226.57333333333335"/>
    <n v="679.72"/>
    <x v="0"/>
    <n v="24"/>
    <d v="2024-07-10T00:00:00"/>
    <n v="162"/>
    <x v="1"/>
    <n v="3"/>
    <d v="2024-04-10T00:00:00"/>
    <x v="1"/>
    <x v="6"/>
    <x v="1"/>
    <n v="87"/>
    <n v="0"/>
    <x v="2"/>
  </r>
  <r>
    <s v="C1065"/>
    <x v="2"/>
    <x v="1"/>
    <x v="0"/>
    <d v="2025-06-15T00:00:00"/>
    <s v="O5065"/>
    <d v="2025-01-07T00:00:00"/>
    <x v="3"/>
    <x v="3"/>
    <x v="4"/>
    <n v="3"/>
    <n v="158.26666666666668"/>
    <n v="474.8"/>
    <x v="2"/>
    <n v="5"/>
    <d v="2024-10-11T00:00:00"/>
    <n v="247"/>
    <x v="0"/>
    <n v="3"/>
    <d v="2025-07-24T00:00:00"/>
    <x v="0"/>
    <x v="6"/>
    <x v="1"/>
    <n v="-247"/>
    <n v="1"/>
    <x v="2"/>
  </r>
  <r>
    <s v="C3607"/>
    <x v="2"/>
    <x v="0"/>
    <x v="4"/>
    <d v="2025-04-29T00:00:00"/>
    <s v="O7607"/>
    <d v="2025-01-07T00:00:00"/>
    <x v="3"/>
    <x v="4"/>
    <x v="0"/>
    <n v="5"/>
    <n v="214.66399999999999"/>
    <n v="1073.32"/>
    <x v="1"/>
    <n v="45"/>
    <d v="2025-10-05T00:00:00"/>
    <n v="258"/>
    <x v="0"/>
    <n v="1"/>
    <d v="2025-11-03T00:00:00"/>
    <x v="2"/>
    <x v="6"/>
    <x v="1"/>
    <n v="159"/>
    <n v="1"/>
    <x v="2"/>
  </r>
  <r>
    <s v="C6862"/>
    <x v="1"/>
    <x v="2"/>
    <x v="3"/>
    <d v="2025-09-01T00:00:00"/>
    <s v="O10862"/>
    <d v="2025-02-07T00:00:00"/>
    <x v="0"/>
    <x v="0"/>
    <x v="1"/>
    <n v="4"/>
    <n v="174.83750000000001"/>
    <n v="699.35"/>
    <x v="2"/>
    <n v="37"/>
    <d v="2025-02-07T00:00:00"/>
    <n v="190"/>
    <x v="0"/>
    <n v="5"/>
    <d v="2025-01-16T00:00:00"/>
    <x v="0"/>
    <x v="2"/>
    <x v="2"/>
    <n v="-206"/>
    <n v="1"/>
    <x v="2"/>
  </r>
  <r>
    <s v="C5735"/>
    <x v="1"/>
    <x v="1"/>
    <x v="2"/>
    <d v="2024-05-06T00:00:00"/>
    <s v="O9735"/>
    <d v="2025-02-07T00:00:00"/>
    <x v="2"/>
    <x v="4"/>
    <x v="1"/>
    <n v="2"/>
    <n v="60.174999999999997"/>
    <n v="120.35"/>
    <x v="0"/>
    <n v="21"/>
    <d v="2025-09-03T00:00:00"/>
    <n v="137"/>
    <x v="1"/>
    <n v="1"/>
    <d v="2024-11-11T00:00:00"/>
    <x v="0"/>
    <x v="2"/>
    <x v="2"/>
    <n v="485"/>
    <n v="0"/>
    <x v="2"/>
  </r>
  <r>
    <s v="C5143"/>
    <x v="2"/>
    <x v="2"/>
    <x v="1"/>
    <d v="2023-12-19T00:00:00"/>
    <s v="O9143"/>
    <d v="2025-02-07T00:00:00"/>
    <x v="2"/>
    <x v="3"/>
    <x v="0"/>
    <n v="2"/>
    <n v="145.07499999999999"/>
    <n v="290.14999999999998"/>
    <x v="1"/>
    <n v="7"/>
    <d v="2025-02-13T00:00:00"/>
    <n v="343"/>
    <x v="0"/>
    <n v="1"/>
    <d v="2025-06-23T00:00:00"/>
    <x v="1"/>
    <x v="2"/>
    <x v="2"/>
    <n v="422"/>
    <n v="1"/>
    <x v="2"/>
  </r>
  <r>
    <s v="C1722"/>
    <x v="0"/>
    <x v="2"/>
    <x v="1"/>
    <d v="2025-07-16T00:00:00"/>
    <s v="O5722"/>
    <d v="2025-02-07T00:00:00"/>
    <x v="1"/>
    <x v="0"/>
    <x v="3"/>
    <n v="1"/>
    <n v="830.84"/>
    <n v="830.84"/>
    <x v="2"/>
    <n v="3"/>
    <d v="2025-02-16T00:00:00"/>
    <n v="174"/>
    <x v="1"/>
    <n v="3"/>
    <d v="2024-12-22T00:00:00"/>
    <x v="1"/>
    <x v="2"/>
    <x v="2"/>
    <n v="-150"/>
    <n v="0"/>
    <x v="2"/>
  </r>
  <r>
    <s v="C2907"/>
    <x v="2"/>
    <x v="1"/>
    <x v="0"/>
    <d v="2024-06-05T00:00:00"/>
    <s v="O6907"/>
    <d v="2025-02-07T00:00:00"/>
    <x v="3"/>
    <x v="2"/>
    <x v="4"/>
    <n v="2"/>
    <n v="680.49"/>
    <n v="1360.98"/>
    <x v="0"/>
    <n v="23"/>
    <d v="2024-06-11T00:00:00"/>
    <n v="431"/>
    <x v="1"/>
    <n v="3"/>
    <d v="2024-11-17T00:00:00"/>
    <x v="1"/>
    <x v="2"/>
    <x v="2"/>
    <n v="6"/>
    <n v="0"/>
    <x v="2"/>
  </r>
  <r>
    <s v="C1588"/>
    <x v="2"/>
    <x v="0"/>
    <x v="2"/>
    <d v="2024-11-23T00:00:00"/>
    <s v="O5588"/>
    <d v="2025-02-07T00:00:00"/>
    <x v="1"/>
    <x v="4"/>
    <x v="2"/>
    <n v="3"/>
    <n v="46.806666666666665"/>
    <n v="140.41999999999999"/>
    <x v="2"/>
    <n v="13"/>
    <d v="2024-07-11T00:00:00"/>
    <n v="176"/>
    <x v="0"/>
    <n v="4"/>
    <d v="2025-07-24T00:00:00"/>
    <x v="0"/>
    <x v="2"/>
    <x v="2"/>
    <n v="-135"/>
    <n v="1"/>
    <x v="2"/>
  </r>
  <r>
    <s v="C1419"/>
    <x v="1"/>
    <x v="0"/>
    <x v="3"/>
    <d v="2024-10-28T00:00:00"/>
    <s v="O5419"/>
    <d v="2025-03-07T00:00:00"/>
    <x v="4"/>
    <x v="2"/>
    <x v="0"/>
    <n v="4"/>
    <n v="29.767499999999998"/>
    <n v="119.07"/>
    <x v="2"/>
    <n v="6"/>
    <d v="2025-08-21T00:00:00"/>
    <n v="470"/>
    <x v="1"/>
    <n v="5"/>
    <d v="2024-08-26T00:00:00"/>
    <x v="1"/>
    <x v="2"/>
    <x v="3"/>
    <n v="297"/>
    <n v="0"/>
    <x v="2"/>
  </r>
  <r>
    <s v="C3475"/>
    <x v="2"/>
    <x v="0"/>
    <x v="1"/>
    <d v="2024-07-16T00:00:00"/>
    <s v="O7475"/>
    <d v="2025-03-07T00:00:00"/>
    <x v="0"/>
    <x v="0"/>
    <x v="0"/>
    <n v="5"/>
    <n v="130.59200000000001"/>
    <n v="652.96"/>
    <x v="2"/>
    <n v="21"/>
    <d v="2024-09-14T00:00:00"/>
    <n v="381"/>
    <x v="0"/>
    <n v="3"/>
    <d v="2025-06-29T00:00:00"/>
    <x v="0"/>
    <x v="2"/>
    <x v="3"/>
    <n v="60"/>
    <n v="1"/>
    <x v="2"/>
  </r>
  <r>
    <s v="C5421"/>
    <x v="0"/>
    <x v="2"/>
    <x v="0"/>
    <d v="2023-03-09T00:00:00"/>
    <s v="O9421"/>
    <d v="2025-03-07T00:00:00"/>
    <x v="2"/>
    <x v="4"/>
    <x v="3"/>
    <n v="3"/>
    <n v="359.69666666666666"/>
    <n v="1079.0899999999999"/>
    <x v="2"/>
    <n v="7"/>
    <d v="2025-11-03T00:00:00"/>
    <n v="349"/>
    <x v="1"/>
    <n v="5"/>
    <d v="2025-05-03T00:00:00"/>
    <x v="1"/>
    <x v="2"/>
    <x v="3"/>
    <n v="970"/>
    <n v="0"/>
    <x v="2"/>
  </r>
  <r>
    <s v="C4503"/>
    <x v="1"/>
    <x v="1"/>
    <x v="4"/>
    <d v="2025-08-21T00:00:00"/>
    <s v="O8503"/>
    <d v="2025-03-07T00:00:00"/>
    <x v="1"/>
    <x v="2"/>
    <x v="2"/>
    <n v="1"/>
    <n v="1192.8900000000001"/>
    <n v="1192.8900000000001"/>
    <x v="0"/>
    <n v="46"/>
    <d v="2025-04-29T00:00:00"/>
    <n v="349"/>
    <x v="1"/>
    <n v="4"/>
    <d v="2025-09-07T00:00:00"/>
    <x v="0"/>
    <x v="2"/>
    <x v="3"/>
    <n v="-114"/>
    <n v="0"/>
    <x v="2"/>
  </r>
  <r>
    <s v="C6637"/>
    <x v="0"/>
    <x v="0"/>
    <x v="3"/>
    <d v="2024-02-25T00:00:00"/>
    <s v="O10637"/>
    <d v="2025-03-07T00:00:00"/>
    <x v="1"/>
    <x v="2"/>
    <x v="2"/>
    <n v="1"/>
    <n v="826.17"/>
    <n v="826.17"/>
    <x v="2"/>
    <n v="28"/>
    <d v="2025-09-08T00:00:00"/>
    <n v="136"/>
    <x v="0"/>
    <n v="2"/>
    <d v="2024-08-11T00:00:00"/>
    <x v="1"/>
    <x v="2"/>
    <x v="3"/>
    <n v="561"/>
    <n v="1"/>
    <x v="2"/>
  </r>
  <r>
    <s v="C1999"/>
    <x v="2"/>
    <x v="1"/>
    <x v="0"/>
    <d v="2024-03-30T00:00:00"/>
    <s v="O5999"/>
    <d v="2025-03-07T00:00:00"/>
    <x v="2"/>
    <x v="1"/>
    <x v="3"/>
    <n v="5"/>
    <n v="56.522000000000006"/>
    <n v="282.61"/>
    <x v="2"/>
    <n v="9"/>
    <d v="2025-08-13T00:00:00"/>
    <n v="443"/>
    <x v="0"/>
    <n v="1"/>
    <d v="2024-11-19T00:00:00"/>
    <x v="2"/>
    <x v="2"/>
    <x v="3"/>
    <n v="501"/>
    <n v="1"/>
    <x v="2"/>
  </r>
  <r>
    <s v="C2222"/>
    <x v="1"/>
    <x v="1"/>
    <x v="2"/>
    <d v="2025-07-19T00:00:00"/>
    <s v="O6222"/>
    <d v="2025-03-07T00:00:00"/>
    <x v="4"/>
    <x v="4"/>
    <x v="4"/>
    <n v="5"/>
    <n v="133.69200000000001"/>
    <n v="668.46"/>
    <x v="0"/>
    <n v="37"/>
    <d v="2025-04-18T00:00:00"/>
    <n v="48"/>
    <x v="0"/>
    <n v="5"/>
    <d v="2025-03-01T00:00:00"/>
    <x v="0"/>
    <x v="2"/>
    <x v="3"/>
    <n v="-92"/>
    <n v="1"/>
    <x v="2"/>
  </r>
  <r>
    <s v="C1269"/>
    <x v="2"/>
    <x v="2"/>
    <x v="4"/>
    <d v="2025-07-18T00:00:00"/>
    <s v="O5269"/>
    <d v="2025-04-07T00:00:00"/>
    <x v="3"/>
    <x v="4"/>
    <x v="0"/>
    <n v="1"/>
    <n v="1127.93"/>
    <n v="1127.93"/>
    <x v="0"/>
    <n v="22"/>
    <d v="2025-05-24T00:00:00"/>
    <n v="65"/>
    <x v="1"/>
    <n v="5"/>
    <d v="2025-04-01T00:00:00"/>
    <x v="2"/>
    <x v="5"/>
    <x v="4"/>
    <n v="-55"/>
    <n v="0"/>
    <x v="2"/>
  </r>
  <r>
    <s v="C2255"/>
    <x v="0"/>
    <x v="0"/>
    <x v="3"/>
    <d v="2024-09-05T00:00:00"/>
    <s v="O6255"/>
    <d v="2025-04-07T00:00:00"/>
    <x v="2"/>
    <x v="2"/>
    <x v="0"/>
    <n v="4"/>
    <n v="37.5075"/>
    <n v="150.03"/>
    <x v="0"/>
    <n v="22"/>
    <d v="2024-03-12T00:00:00"/>
    <n v="34"/>
    <x v="0"/>
    <n v="1"/>
    <d v="2025-05-15T00:00:00"/>
    <x v="0"/>
    <x v="5"/>
    <x v="4"/>
    <n v="-177"/>
    <n v="1"/>
    <x v="2"/>
  </r>
  <r>
    <s v="C1236"/>
    <x v="0"/>
    <x v="1"/>
    <x v="1"/>
    <d v="2024-06-16T00:00:00"/>
    <s v="O5236"/>
    <d v="2025-04-07T00:00:00"/>
    <x v="2"/>
    <x v="2"/>
    <x v="0"/>
    <n v="3"/>
    <n v="93.220000000000013"/>
    <n v="279.66000000000003"/>
    <x v="0"/>
    <n v="17"/>
    <d v="2024-11-25T00:00:00"/>
    <n v="264"/>
    <x v="0"/>
    <n v="3"/>
    <d v="2025-09-05T00:00:00"/>
    <x v="1"/>
    <x v="5"/>
    <x v="4"/>
    <n v="162"/>
    <n v="1"/>
    <x v="2"/>
  </r>
  <r>
    <s v="C4622"/>
    <x v="2"/>
    <x v="2"/>
    <x v="3"/>
    <d v="2024-09-12T00:00:00"/>
    <s v="O8622"/>
    <d v="2025-04-07T00:00:00"/>
    <x v="3"/>
    <x v="1"/>
    <x v="0"/>
    <n v="4"/>
    <n v="86.694999999999993"/>
    <n v="346.78"/>
    <x v="1"/>
    <n v="13"/>
    <d v="2024-12-26T00:00:00"/>
    <n v="131"/>
    <x v="1"/>
    <n v="4"/>
    <d v="2025-07-22T00:00:00"/>
    <x v="2"/>
    <x v="5"/>
    <x v="4"/>
    <n v="105"/>
    <n v="0"/>
    <x v="2"/>
  </r>
  <r>
    <s v="C2323"/>
    <x v="1"/>
    <x v="1"/>
    <x v="1"/>
    <d v="2025-10-05T00:00:00"/>
    <s v="O6323"/>
    <d v="2025-05-07T00:00:00"/>
    <x v="4"/>
    <x v="4"/>
    <x v="0"/>
    <n v="3"/>
    <n v="135.19333333333333"/>
    <n v="405.58"/>
    <x v="0"/>
    <n v="8"/>
    <d v="2025-02-13T00:00:00"/>
    <n v="203"/>
    <x v="1"/>
    <n v="3"/>
    <d v="2025-09-03T00:00:00"/>
    <x v="0"/>
    <x v="0"/>
    <x v="5"/>
    <n v="-234"/>
    <n v="0"/>
    <x v="2"/>
  </r>
  <r>
    <s v="C1339"/>
    <x v="1"/>
    <x v="1"/>
    <x v="4"/>
    <d v="2025-07-19T00:00:00"/>
    <s v="O5339"/>
    <d v="2025-05-07T00:00:00"/>
    <x v="0"/>
    <x v="1"/>
    <x v="0"/>
    <n v="5"/>
    <n v="194.88200000000001"/>
    <n v="974.41"/>
    <x v="2"/>
    <n v="47"/>
    <d v="2025-04-08T00:00:00"/>
    <n v="442"/>
    <x v="0"/>
    <n v="4"/>
    <d v="2024-12-12T00:00:00"/>
    <x v="2"/>
    <x v="0"/>
    <x v="5"/>
    <n v="-102"/>
    <n v="1"/>
    <x v="2"/>
  </r>
  <r>
    <s v="C2600"/>
    <x v="1"/>
    <x v="0"/>
    <x v="0"/>
    <d v="2025-04-15T00:00:00"/>
    <s v="O6600"/>
    <d v="2025-05-07T00:00:00"/>
    <x v="4"/>
    <x v="3"/>
    <x v="1"/>
    <n v="5"/>
    <n v="235.83"/>
    <n v="1179.1500000000001"/>
    <x v="1"/>
    <n v="6"/>
    <d v="2024-02-09T00:00:00"/>
    <n v="378"/>
    <x v="1"/>
    <n v="4"/>
    <d v="2024-08-31T00:00:00"/>
    <x v="1"/>
    <x v="0"/>
    <x v="5"/>
    <n v="-431"/>
    <n v="0"/>
    <x v="2"/>
  </r>
  <r>
    <s v="C4565"/>
    <x v="1"/>
    <x v="2"/>
    <x v="3"/>
    <d v="2024-02-16T00:00:00"/>
    <s v="O8565"/>
    <d v="2025-05-07T00:00:00"/>
    <x v="3"/>
    <x v="3"/>
    <x v="1"/>
    <n v="4"/>
    <n v="289.86250000000001"/>
    <n v="1159.45"/>
    <x v="0"/>
    <n v="16"/>
    <d v="2025-02-07T00:00:00"/>
    <n v="340"/>
    <x v="0"/>
    <n v="3"/>
    <d v="2024-11-25T00:00:00"/>
    <x v="0"/>
    <x v="0"/>
    <x v="5"/>
    <n v="357"/>
    <n v="1"/>
    <x v="2"/>
  </r>
  <r>
    <s v="C4515"/>
    <x v="0"/>
    <x v="0"/>
    <x v="0"/>
    <d v="2025-11-01T00:00:00"/>
    <s v="O8515"/>
    <d v="2025-05-07T00:00:00"/>
    <x v="4"/>
    <x v="1"/>
    <x v="2"/>
    <n v="3"/>
    <n v="216.79999999999998"/>
    <n v="650.4"/>
    <x v="1"/>
    <n v="29"/>
    <d v="2025-07-23T00:00:00"/>
    <n v="84"/>
    <x v="0"/>
    <n v="3"/>
    <d v="2025-02-24T00:00:00"/>
    <x v="2"/>
    <x v="0"/>
    <x v="5"/>
    <n v="-101"/>
    <n v="1"/>
    <x v="2"/>
  </r>
  <r>
    <s v="C2085"/>
    <x v="0"/>
    <x v="0"/>
    <x v="3"/>
    <d v="2025-02-06T00:00:00"/>
    <s v="O6085"/>
    <d v="2025-05-07T00:00:00"/>
    <x v="3"/>
    <x v="0"/>
    <x v="3"/>
    <n v="1"/>
    <n v="1296.0899999999999"/>
    <n v="1296.0899999999999"/>
    <x v="0"/>
    <n v="49"/>
    <d v="2025-06-16T00:00:00"/>
    <n v="106"/>
    <x v="0"/>
    <n v="3"/>
    <d v="2024-08-25T00:00:00"/>
    <x v="1"/>
    <x v="0"/>
    <x v="5"/>
    <n v="130"/>
    <n v="1"/>
    <x v="2"/>
  </r>
  <r>
    <s v="C2448"/>
    <x v="0"/>
    <x v="0"/>
    <x v="2"/>
    <d v="2024-04-23T00:00:00"/>
    <s v="O6448"/>
    <d v="2025-05-07T00:00:00"/>
    <x v="2"/>
    <x v="4"/>
    <x v="4"/>
    <n v="5"/>
    <n v="152.39600000000002"/>
    <n v="761.98"/>
    <x v="1"/>
    <n v="27"/>
    <d v="2024-09-26T00:00:00"/>
    <n v="374"/>
    <x v="1"/>
    <n v="3"/>
    <d v="2025-02-24T00:00:00"/>
    <x v="1"/>
    <x v="0"/>
    <x v="5"/>
    <n v="156"/>
    <n v="0"/>
    <x v="2"/>
  </r>
  <r>
    <s v="C1966"/>
    <x v="2"/>
    <x v="0"/>
    <x v="0"/>
    <d v="2024-12-12T00:00:00"/>
    <s v="O5966"/>
    <d v="2025-05-07T00:00:00"/>
    <x v="3"/>
    <x v="0"/>
    <x v="3"/>
    <n v="5"/>
    <n v="108.28"/>
    <n v="541.4"/>
    <x v="1"/>
    <n v="13"/>
    <d v="2025-09-03T00:00:00"/>
    <n v="17"/>
    <x v="1"/>
    <n v="4"/>
    <d v="2025-04-21T00:00:00"/>
    <x v="1"/>
    <x v="0"/>
    <x v="5"/>
    <n v="265"/>
    <n v="0"/>
    <x v="2"/>
  </r>
  <r>
    <s v="C2507"/>
    <x v="2"/>
    <x v="0"/>
    <x v="2"/>
    <d v="2024-10-17T00:00:00"/>
    <s v="O6507"/>
    <d v="2025-05-07T00:00:00"/>
    <x v="1"/>
    <x v="2"/>
    <x v="1"/>
    <n v="2"/>
    <n v="550.53"/>
    <n v="1101.06"/>
    <x v="1"/>
    <n v="13"/>
    <d v="2025-06-18T00:00:00"/>
    <n v="425"/>
    <x v="0"/>
    <n v="4"/>
    <d v="2024-09-29T00:00:00"/>
    <x v="2"/>
    <x v="0"/>
    <x v="5"/>
    <n v="244"/>
    <n v="1"/>
    <x v="2"/>
  </r>
  <r>
    <s v="C2809"/>
    <x v="1"/>
    <x v="0"/>
    <x v="2"/>
    <d v="2024-08-13T00:00:00"/>
    <s v="O6809"/>
    <d v="2025-05-07T00:00:00"/>
    <x v="2"/>
    <x v="2"/>
    <x v="2"/>
    <n v="5"/>
    <n v="125.902"/>
    <n v="629.51"/>
    <x v="1"/>
    <n v="37"/>
    <d v="2025-11-04T00:00:00"/>
    <n v="370"/>
    <x v="0"/>
    <n v="1"/>
    <d v="2025-01-08T00:00:00"/>
    <x v="1"/>
    <x v="0"/>
    <x v="5"/>
    <n v="448"/>
    <n v="1"/>
    <x v="2"/>
  </r>
  <r>
    <s v="C4289"/>
    <x v="1"/>
    <x v="2"/>
    <x v="3"/>
    <d v="2025-12-06T00:00:00"/>
    <s v="O8289"/>
    <d v="2025-06-07T00:00:00"/>
    <x v="2"/>
    <x v="1"/>
    <x v="0"/>
    <n v="2"/>
    <n v="472.08499999999998"/>
    <n v="944.17"/>
    <x v="2"/>
    <n v="23"/>
    <d v="2024-11-18T00:00:00"/>
    <n v="267"/>
    <x v="1"/>
    <n v="1"/>
    <d v="2024-12-17T00:00:00"/>
    <x v="0"/>
    <x v="3"/>
    <x v="6"/>
    <n v="-383"/>
    <n v="0"/>
    <x v="2"/>
  </r>
  <r>
    <s v="C2659"/>
    <x v="2"/>
    <x v="0"/>
    <x v="0"/>
    <d v="2025-07-08T00:00:00"/>
    <s v="O6659"/>
    <d v="2025-06-07T00:00:00"/>
    <x v="0"/>
    <x v="3"/>
    <x v="0"/>
    <n v="1"/>
    <n v="721.41"/>
    <n v="721.41"/>
    <x v="1"/>
    <n v="32"/>
    <d v="2025-04-07T00:00:00"/>
    <n v="153"/>
    <x v="1"/>
    <n v="5"/>
    <d v="2025-02-13T00:00:00"/>
    <x v="2"/>
    <x v="3"/>
    <x v="6"/>
    <n v="-92"/>
    <n v="0"/>
    <x v="2"/>
  </r>
  <r>
    <s v="C2942"/>
    <x v="2"/>
    <x v="2"/>
    <x v="3"/>
    <d v="2023-11-09T00:00:00"/>
    <s v="O6942"/>
    <d v="2025-06-07T00:00:00"/>
    <x v="2"/>
    <x v="4"/>
    <x v="2"/>
    <n v="5"/>
    <n v="292.86399999999998"/>
    <n v="1464.32"/>
    <x v="2"/>
    <n v="49"/>
    <d v="2024-10-10T00:00:00"/>
    <n v="184"/>
    <x v="1"/>
    <n v="4"/>
    <d v="2025-05-22T00:00:00"/>
    <x v="1"/>
    <x v="3"/>
    <x v="6"/>
    <n v="336"/>
    <n v="0"/>
    <x v="2"/>
  </r>
  <r>
    <s v="C2664"/>
    <x v="0"/>
    <x v="1"/>
    <x v="2"/>
    <d v="2023-12-13T00:00:00"/>
    <s v="O6664"/>
    <d v="2025-06-07T00:00:00"/>
    <x v="0"/>
    <x v="0"/>
    <x v="0"/>
    <n v="2"/>
    <n v="171.2"/>
    <n v="342.4"/>
    <x v="1"/>
    <n v="24"/>
    <d v="2025-01-15T00:00:00"/>
    <n v="333"/>
    <x v="0"/>
    <n v="2"/>
    <d v="2024-04-09T00:00:00"/>
    <x v="1"/>
    <x v="3"/>
    <x v="6"/>
    <n v="399"/>
    <n v="1"/>
    <x v="2"/>
  </r>
  <r>
    <s v="C6675"/>
    <x v="2"/>
    <x v="2"/>
    <x v="4"/>
    <d v="2024-03-31T00:00:00"/>
    <s v="O10675"/>
    <d v="2025-07-07T00:00:00"/>
    <x v="3"/>
    <x v="0"/>
    <x v="0"/>
    <n v="1"/>
    <n v="540.82000000000005"/>
    <n v="540.82000000000005"/>
    <x v="1"/>
    <n v="16"/>
    <d v="2024-09-12T00:00:00"/>
    <n v="127"/>
    <x v="1"/>
    <n v="5"/>
    <d v="2025-07-05T00:00:00"/>
    <x v="1"/>
    <x v="5"/>
    <x v="7"/>
    <n v="165"/>
    <n v="0"/>
    <x v="2"/>
  </r>
  <r>
    <s v="C3154"/>
    <x v="2"/>
    <x v="1"/>
    <x v="2"/>
    <d v="2023-10-17T00:00:00"/>
    <s v="O7154"/>
    <d v="2025-07-07T00:00:00"/>
    <x v="2"/>
    <x v="0"/>
    <x v="3"/>
    <n v="2"/>
    <n v="134.80500000000001"/>
    <n v="269.61"/>
    <x v="1"/>
    <n v="27"/>
    <d v="2024-09-22T00:00:00"/>
    <n v="435"/>
    <x v="0"/>
    <n v="1"/>
    <d v="2025-08-01T00:00:00"/>
    <x v="1"/>
    <x v="5"/>
    <x v="7"/>
    <n v="341"/>
    <n v="1"/>
    <x v="2"/>
  </r>
  <r>
    <s v="C1886"/>
    <x v="0"/>
    <x v="2"/>
    <x v="1"/>
    <d v="2024-01-28T00:00:00"/>
    <s v="O5886"/>
    <d v="2025-07-07T00:00:00"/>
    <x v="3"/>
    <x v="0"/>
    <x v="2"/>
    <n v="1"/>
    <n v="494.19"/>
    <n v="494.19"/>
    <x v="2"/>
    <n v="13"/>
    <d v="2025-06-17T00:00:00"/>
    <n v="134"/>
    <x v="1"/>
    <n v="5"/>
    <d v="2025-04-15T00:00:00"/>
    <x v="2"/>
    <x v="5"/>
    <x v="7"/>
    <n v="506"/>
    <n v="0"/>
    <x v="2"/>
  </r>
  <r>
    <s v="C4792"/>
    <x v="0"/>
    <x v="0"/>
    <x v="4"/>
    <d v="2024-01-10T00:00:00"/>
    <s v="O8792"/>
    <d v="2025-07-07T00:00:00"/>
    <x v="0"/>
    <x v="2"/>
    <x v="3"/>
    <n v="4"/>
    <n v="150.63"/>
    <n v="602.52"/>
    <x v="2"/>
    <n v="19"/>
    <d v="2025-05-16T00:00:00"/>
    <n v="164"/>
    <x v="1"/>
    <n v="3"/>
    <d v="2024-09-30T00:00:00"/>
    <x v="1"/>
    <x v="5"/>
    <x v="7"/>
    <n v="492"/>
    <n v="0"/>
    <x v="2"/>
  </r>
  <r>
    <s v="C4498"/>
    <x v="0"/>
    <x v="2"/>
    <x v="2"/>
    <d v="2023-11-10T00:00:00"/>
    <s v="O8498"/>
    <d v="2025-07-07T00:00:00"/>
    <x v="4"/>
    <x v="4"/>
    <x v="3"/>
    <n v="5"/>
    <n v="223.38400000000001"/>
    <n v="1116.92"/>
    <x v="1"/>
    <n v="50"/>
    <d v="2025-05-24T00:00:00"/>
    <n v="392"/>
    <x v="1"/>
    <n v="5"/>
    <d v="2024-12-30T00:00:00"/>
    <x v="2"/>
    <x v="5"/>
    <x v="7"/>
    <n v="561"/>
    <n v="0"/>
    <x v="2"/>
  </r>
  <r>
    <s v="C4673"/>
    <x v="1"/>
    <x v="0"/>
    <x v="4"/>
    <d v="2024-11-29T00:00:00"/>
    <s v="O8673"/>
    <d v="2025-07-07T00:00:00"/>
    <x v="4"/>
    <x v="2"/>
    <x v="1"/>
    <n v="3"/>
    <n v="327.25333333333333"/>
    <n v="981.76"/>
    <x v="1"/>
    <n v="17"/>
    <d v="2024-09-21T00:00:00"/>
    <n v="131"/>
    <x v="1"/>
    <n v="2"/>
    <d v="2025-05-31T00:00:00"/>
    <x v="1"/>
    <x v="5"/>
    <x v="7"/>
    <n v="-69"/>
    <n v="0"/>
    <x v="2"/>
  </r>
  <r>
    <s v="C2086"/>
    <x v="1"/>
    <x v="0"/>
    <x v="4"/>
    <d v="2025-05-04T00:00:00"/>
    <s v="O6086"/>
    <d v="2025-07-07T00:00:00"/>
    <x v="2"/>
    <x v="3"/>
    <x v="3"/>
    <n v="2"/>
    <n v="613.60500000000002"/>
    <n v="1227.21"/>
    <x v="1"/>
    <n v="47"/>
    <d v="2025-11-06T00:00:00"/>
    <n v="106"/>
    <x v="1"/>
    <n v="4"/>
    <d v="2025-12-05T00:00:00"/>
    <x v="2"/>
    <x v="5"/>
    <x v="7"/>
    <n v="186"/>
    <n v="0"/>
    <x v="2"/>
  </r>
  <r>
    <s v="C2320"/>
    <x v="0"/>
    <x v="2"/>
    <x v="3"/>
    <d v="2024-01-12T00:00:00"/>
    <s v="O6320"/>
    <d v="2025-07-07T00:00:00"/>
    <x v="4"/>
    <x v="1"/>
    <x v="3"/>
    <n v="4"/>
    <n v="314.05250000000001"/>
    <n v="1256.21"/>
    <x v="0"/>
    <n v="4"/>
    <d v="2024-08-25T00:00:00"/>
    <n v="34"/>
    <x v="0"/>
    <n v="2"/>
    <d v="2024-12-13T00:00:00"/>
    <x v="1"/>
    <x v="5"/>
    <x v="7"/>
    <n v="226"/>
    <n v="1"/>
    <x v="2"/>
  </r>
  <r>
    <s v="C5356"/>
    <x v="1"/>
    <x v="2"/>
    <x v="2"/>
    <d v="2025-10-07T00:00:00"/>
    <s v="O9356"/>
    <d v="2025-08-07T00:00:00"/>
    <x v="0"/>
    <x v="0"/>
    <x v="1"/>
    <n v="3"/>
    <n v="414.85999999999996"/>
    <n v="1244.58"/>
    <x v="1"/>
    <n v="37"/>
    <d v="2024-06-10T00:00:00"/>
    <n v="244"/>
    <x v="0"/>
    <n v="2"/>
    <d v="2025-11-03T00:00:00"/>
    <x v="2"/>
    <x v="1"/>
    <x v="0"/>
    <n v="-484"/>
    <n v="1"/>
    <x v="2"/>
  </r>
  <r>
    <s v="C4922"/>
    <x v="2"/>
    <x v="0"/>
    <x v="0"/>
    <d v="2024-07-24T00:00:00"/>
    <s v="O8922"/>
    <d v="2025-08-07T00:00:00"/>
    <x v="1"/>
    <x v="1"/>
    <x v="2"/>
    <n v="1"/>
    <n v="636.71"/>
    <n v="636.71"/>
    <x v="0"/>
    <n v="8"/>
    <d v="2025-07-17T00:00:00"/>
    <n v="182"/>
    <x v="1"/>
    <n v="5"/>
    <d v="2025-03-14T00:00:00"/>
    <x v="1"/>
    <x v="1"/>
    <x v="0"/>
    <n v="358"/>
    <n v="0"/>
    <x v="2"/>
  </r>
  <r>
    <s v="C6880"/>
    <x v="0"/>
    <x v="2"/>
    <x v="0"/>
    <d v="2025-02-26T00:00:00"/>
    <s v="O10880"/>
    <d v="2025-08-07T00:00:00"/>
    <x v="2"/>
    <x v="2"/>
    <x v="2"/>
    <n v="3"/>
    <n v="198.02333333333334"/>
    <n v="594.07000000000005"/>
    <x v="2"/>
    <n v="1"/>
    <d v="2024-08-24T00:00:00"/>
    <n v="452"/>
    <x v="1"/>
    <n v="2"/>
    <d v="2025-01-07T00:00:00"/>
    <x v="1"/>
    <x v="1"/>
    <x v="0"/>
    <n v="-186"/>
    <n v="0"/>
    <x v="2"/>
  </r>
  <r>
    <s v="C4590"/>
    <x v="0"/>
    <x v="2"/>
    <x v="0"/>
    <d v="2024-01-24T00:00:00"/>
    <s v="O8590"/>
    <d v="2025-08-07T00:00:00"/>
    <x v="2"/>
    <x v="2"/>
    <x v="4"/>
    <n v="1"/>
    <n v="1103.42"/>
    <n v="1103.42"/>
    <x v="0"/>
    <n v="38"/>
    <d v="2024-09-17T00:00:00"/>
    <n v="298"/>
    <x v="1"/>
    <n v="1"/>
    <d v="2025-02-16T00:00:00"/>
    <x v="1"/>
    <x v="1"/>
    <x v="0"/>
    <n v="237"/>
    <n v="0"/>
    <x v="2"/>
  </r>
  <r>
    <s v="C6666"/>
    <x v="2"/>
    <x v="0"/>
    <x v="3"/>
    <d v="2025-03-20T00:00:00"/>
    <s v="O10666"/>
    <d v="2025-08-07T00:00:00"/>
    <x v="3"/>
    <x v="0"/>
    <x v="0"/>
    <n v="4"/>
    <n v="178.8075"/>
    <n v="715.23"/>
    <x v="0"/>
    <n v="24"/>
    <d v="2025-05-01T00:00:00"/>
    <n v="105"/>
    <x v="1"/>
    <n v="2"/>
    <d v="2024-08-21T00:00:00"/>
    <x v="0"/>
    <x v="1"/>
    <x v="0"/>
    <n v="42"/>
    <n v="0"/>
    <x v="2"/>
  </r>
  <r>
    <s v="C2718"/>
    <x v="1"/>
    <x v="0"/>
    <x v="3"/>
    <d v="2024-12-25T00:00:00"/>
    <s v="O6718"/>
    <d v="2025-08-07T00:00:00"/>
    <x v="1"/>
    <x v="2"/>
    <x v="3"/>
    <n v="5"/>
    <n v="76.655999999999992"/>
    <n v="383.28"/>
    <x v="1"/>
    <n v="38"/>
    <d v="2025-06-13T00:00:00"/>
    <n v="136"/>
    <x v="0"/>
    <n v="3"/>
    <d v="2025-01-25T00:00:00"/>
    <x v="0"/>
    <x v="1"/>
    <x v="0"/>
    <n v="170"/>
    <n v="1"/>
    <x v="2"/>
  </r>
  <r>
    <s v="C5231"/>
    <x v="0"/>
    <x v="1"/>
    <x v="1"/>
    <d v="2023-12-16T00:00:00"/>
    <s v="O9231"/>
    <d v="2025-08-07T00:00:00"/>
    <x v="4"/>
    <x v="0"/>
    <x v="4"/>
    <n v="1"/>
    <n v="1160.7"/>
    <n v="1160.7"/>
    <x v="2"/>
    <n v="25"/>
    <d v="2025-05-04T00:00:00"/>
    <n v="371"/>
    <x v="0"/>
    <n v="1"/>
    <d v="2024-04-09T00:00:00"/>
    <x v="1"/>
    <x v="1"/>
    <x v="0"/>
    <n v="505"/>
    <n v="1"/>
    <x v="2"/>
  </r>
  <r>
    <s v="C2031"/>
    <x v="1"/>
    <x v="2"/>
    <x v="4"/>
    <d v="2025-03-15T00:00:00"/>
    <s v="O6031"/>
    <d v="2025-08-07T00:00:00"/>
    <x v="0"/>
    <x v="1"/>
    <x v="1"/>
    <n v="1"/>
    <n v="1001.93"/>
    <n v="1001.93"/>
    <x v="2"/>
    <n v="16"/>
    <d v="2024-12-16T00:00:00"/>
    <n v="426"/>
    <x v="0"/>
    <n v="4"/>
    <d v="2024-12-15T00:00:00"/>
    <x v="2"/>
    <x v="1"/>
    <x v="0"/>
    <n v="-89"/>
    <n v="1"/>
    <x v="2"/>
  </r>
  <r>
    <s v="C5245"/>
    <x v="1"/>
    <x v="2"/>
    <x v="2"/>
    <d v="2025-08-08T00:00:00"/>
    <s v="O9245"/>
    <d v="2025-08-07T00:00:00"/>
    <x v="1"/>
    <x v="1"/>
    <x v="4"/>
    <n v="1"/>
    <n v="543.28"/>
    <n v="543.28"/>
    <x v="0"/>
    <n v="8"/>
    <d v="2024-11-28T00:00:00"/>
    <n v="72"/>
    <x v="0"/>
    <n v="5"/>
    <d v="2024-11-10T00:00:00"/>
    <x v="2"/>
    <x v="1"/>
    <x v="0"/>
    <n v="-253"/>
    <n v="1"/>
    <x v="2"/>
  </r>
  <r>
    <s v="C2415"/>
    <x v="1"/>
    <x v="2"/>
    <x v="0"/>
    <d v="2024-05-05T00:00:00"/>
    <s v="O6415"/>
    <d v="2025-09-07T00:00:00"/>
    <x v="0"/>
    <x v="3"/>
    <x v="0"/>
    <n v="4"/>
    <n v="31.34"/>
    <n v="125.36"/>
    <x v="1"/>
    <n v="30"/>
    <d v="2025-06-23T00:00:00"/>
    <n v="301"/>
    <x v="0"/>
    <n v="2"/>
    <d v="2025-02-13T00:00:00"/>
    <x v="2"/>
    <x v="4"/>
    <x v="8"/>
    <n v="414"/>
    <n v="1"/>
    <x v="2"/>
  </r>
  <r>
    <s v="C6487"/>
    <x v="1"/>
    <x v="0"/>
    <x v="0"/>
    <d v="2025-06-17T00:00:00"/>
    <s v="O10487"/>
    <d v="2025-09-07T00:00:00"/>
    <x v="1"/>
    <x v="2"/>
    <x v="2"/>
    <n v="2"/>
    <n v="120.28"/>
    <n v="240.56"/>
    <x v="2"/>
    <n v="37"/>
    <d v="2025-09-06T00:00:00"/>
    <n v="117"/>
    <x v="0"/>
    <n v="3"/>
    <d v="2025-09-05T00:00:00"/>
    <x v="1"/>
    <x v="4"/>
    <x v="8"/>
    <n v="81"/>
    <n v="1"/>
    <x v="2"/>
  </r>
  <r>
    <s v="C2961"/>
    <x v="2"/>
    <x v="1"/>
    <x v="1"/>
    <d v="2025-05-30T00:00:00"/>
    <s v="O6961"/>
    <d v="2025-09-07T00:00:00"/>
    <x v="3"/>
    <x v="2"/>
    <x v="4"/>
    <n v="3"/>
    <n v="120.91666666666667"/>
    <n v="362.75"/>
    <x v="1"/>
    <n v="12"/>
    <d v="2024-09-16T00:00:00"/>
    <n v="187"/>
    <x v="0"/>
    <n v="5"/>
    <d v="2025-02-14T00:00:00"/>
    <x v="1"/>
    <x v="4"/>
    <x v="8"/>
    <n v="-256"/>
    <n v="1"/>
    <x v="2"/>
  </r>
  <r>
    <s v="C5648"/>
    <x v="0"/>
    <x v="2"/>
    <x v="0"/>
    <d v="2025-10-04T00:00:00"/>
    <s v="O9648"/>
    <d v="2025-09-07T00:00:00"/>
    <x v="2"/>
    <x v="0"/>
    <x v="4"/>
    <n v="1"/>
    <n v="1232.57"/>
    <n v="1232.57"/>
    <x v="0"/>
    <n v="39"/>
    <d v="2025-04-16T00:00:00"/>
    <n v="158"/>
    <x v="1"/>
    <n v="3"/>
    <d v="2024-09-19T00:00:00"/>
    <x v="1"/>
    <x v="4"/>
    <x v="8"/>
    <n v="-171"/>
    <n v="0"/>
    <x v="2"/>
  </r>
  <r>
    <s v="C1131"/>
    <x v="1"/>
    <x v="0"/>
    <x v="4"/>
    <d v="2023-12-11T00:00:00"/>
    <s v="O5131"/>
    <d v="2025-09-07T00:00:00"/>
    <x v="3"/>
    <x v="1"/>
    <x v="1"/>
    <n v="5"/>
    <n v="144.80199999999999"/>
    <n v="724.01"/>
    <x v="1"/>
    <n v="19"/>
    <d v="2025-05-14T00:00:00"/>
    <n v="165"/>
    <x v="1"/>
    <n v="5"/>
    <d v="2025-05-14T00:00:00"/>
    <x v="0"/>
    <x v="4"/>
    <x v="8"/>
    <n v="520"/>
    <n v="0"/>
    <x v="2"/>
  </r>
  <r>
    <s v="C1368"/>
    <x v="1"/>
    <x v="1"/>
    <x v="2"/>
    <d v="2025-02-17T00:00:00"/>
    <s v="O5368"/>
    <d v="2025-09-07T00:00:00"/>
    <x v="2"/>
    <x v="2"/>
    <x v="4"/>
    <n v="2"/>
    <n v="517.85500000000002"/>
    <n v="1035.71"/>
    <x v="0"/>
    <n v="38"/>
    <d v="2025-01-07T00:00:00"/>
    <n v="138"/>
    <x v="1"/>
    <n v="3"/>
    <d v="2024-11-30T00:00:00"/>
    <x v="0"/>
    <x v="4"/>
    <x v="8"/>
    <n v="-41"/>
    <n v="0"/>
    <x v="2"/>
  </r>
  <r>
    <s v="C4935"/>
    <x v="2"/>
    <x v="2"/>
    <x v="2"/>
    <d v="2023-11-16T00:00:00"/>
    <s v="O8935"/>
    <d v="2025-10-07T00:00:00"/>
    <x v="2"/>
    <x v="1"/>
    <x v="4"/>
    <n v="3"/>
    <n v="481.88333333333338"/>
    <n v="1445.65"/>
    <x v="0"/>
    <n v="3"/>
    <d v="2025-06-01T00:00:00"/>
    <n v="424"/>
    <x v="1"/>
    <n v="3"/>
    <d v="2025-08-15T00:00:00"/>
    <x v="2"/>
    <x v="6"/>
    <x v="9"/>
    <n v="563"/>
    <n v="0"/>
    <x v="2"/>
  </r>
  <r>
    <s v="C6321"/>
    <x v="1"/>
    <x v="1"/>
    <x v="1"/>
    <d v="2025-07-07T00:00:00"/>
    <s v="O10321"/>
    <d v="2025-10-07T00:00:00"/>
    <x v="3"/>
    <x v="2"/>
    <x v="0"/>
    <n v="2"/>
    <n v="337.68"/>
    <n v="675.36"/>
    <x v="1"/>
    <n v="19"/>
    <d v="2024-10-09T00:00:00"/>
    <n v="413"/>
    <x v="0"/>
    <n v="3"/>
    <d v="2025-02-19T00:00:00"/>
    <x v="2"/>
    <x v="6"/>
    <x v="9"/>
    <n v="-271"/>
    <n v="1"/>
    <x v="2"/>
  </r>
  <r>
    <s v="C5200"/>
    <x v="2"/>
    <x v="1"/>
    <x v="3"/>
    <d v="2025-10-01T00:00:00"/>
    <s v="O9200"/>
    <d v="2025-10-07T00:00:00"/>
    <x v="1"/>
    <x v="0"/>
    <x v="2"/>
    <n v="4"/>
    <n v="122.4375"/>
    <n v="489.75"/>
    <x v="2"/>
    <n v="48"/>
    <d v="2025-07-17T00:00:00"/>
    <n v="307"/>
    <x v="0"/>
    <n v="4"/>
    <d v="2025-03-13T00:00:00"/>
    <x v="2"/>
    <x v="6"/>
    <x v="9"/>
    <n v="-76"/>
    <n v="1"/>
    <x v="2"/>
  </r>
  <r>
    <s v="C5396"/>
    <x v="2"/>
    <x v="0"/>
    <x v="3"/>
    <d v="2025-06-07T00:00:00"/>
    <s v="O9396"/>
    <d v="2025-10-07T00:00:00"/>
    <x v="4"/>
    <x v="3"/>
    <x v="3"/>
    <n v="1"/>
    <n v="728.79"/>
    <n v="728.79"/>
    <x v="2"/>
    <n v="34"/>
    <d v="2024-08-29T00:00:00"/>
    <n v="172"/>
    <x v="0"/>
    <n v="2"/>
    <d v="2025-07-02T00:00:00"/>
    <x v="1"/>
    <x v="6"/>
    <x v="9"/>
    <n v="-282"/>
    <n v="1"/>
    <x v="2"/>
  </r>
  <r>
    <s v="C6237"/>
    <x v="1"/>
    <x v="1"/>
    <x v="3"/>
    <d v="2023-03-10T00:00:00"/>
    <s v="O10237"/>
    <d v="2025-10-07T00:00:00"/>
    <x v="0"/>
    <x v="3"/>
    <x v="3"/>
    <n v="5"/>
    <n v="170.488"/>
    <n v="852.44"/>
    <x v="2"/>
    <n v="31"/>
    <d v="2024-09-26T00:00:00"/>
    <n v="325"/>
    <x v="0"/>
    <n v="4"/>
    <d v="2025-05-17T00:00:00"/>
    <x v="1"/>
    <x v="6"/>
    <x v="9"/>
    <n v="566"/>
    <n v="1"/>
    <x v="2"/>
  </r>
  <r>
    <s v="C6448"/>
    <x v="1"/>
    <x v="1"/>
    <x v="3"/>
    <d v="2023-01-09T00:00:00"/>
    <s v="O10448"/>
    <d v="2025-10-07T00:00:00"/>
    <x v="1"/>
    <x v="4"/>
    <x v="2"/>
    <n v="3"/>
    <n v="87.586666666666659"/>
    <n v="262.76"/>
    <x v="2"/>
    <n v="24"/>
    <d v="2024-12-24T00:00:00"/>
    <n v="64"/>
    <x v="0"/>
    <n v="2"/>
    <d v="2025-10-04T00:00:00"/>
    <x v="0"/>
    <x v="6"/>
    <x v="9"/>
    <n v="715"/>
    <n v="1"/>
    <x v="2"/>
  </r>
  <r>
    <s v="C2421"/>
    <x v="1"/>
    <x v="1"/>
    <x v="1"/>
    <d v="2024-11-02T00:00:00"/>
    <s v="O6421"/>
    <d v="2025-10-07T00:00:00"/>
    <x v="2"/>
    <x v="0"/>
    <x v="1"/>
    <n v="1"/>
    <n v="1158.58"/>
    <n v="1158.58"/>
    <x v="2"/>
    <n v="24"/>
    <d v="2025-06-22T00:00:00"/>
    <n v="16"/>
    <x v="1"/>
    <n v="1"/>
    <d v="2024-10-24T00:00:00"/>
    <x v="1"/>
    <x v="6"/>
    <x v="9"/>
    <n v="232"/>
    <n v="0"/>
    <x v="2"/>
  </r>
  <r>
    <s v="C4968"/>
    <x v="2"/>
    <x v="2"/>
    <x v="2"/>
    <d v="2025-12-05T00:00:00"/>
    <s v="O8968"/>
    <d v="2025-11-07T00:00:00"/>
    <x v="2"/>
    <x v="0"/>
    <x v="4"/>
    <n v="3"/>
    <n v="185.26666666666665"/>
    <n v="555.79999999999995"/>
    <x v="0"/>
    <n v="23"/>
    <d v="2025-08-07T00:00:00"/>
    <n v="179"/>
    <x v="0"/>
    <n v="5"/>
    <d v="2025-10-01T00:00:00"/>
    <x v="0"/>
    <x v="2"/>
    <x v="10"/>
    <n v="-120"/>
    <n v="1"/>
    <x v="2"/>
  </r>
  <r>
    <s v="C4076"/>
    <x v="1"/>
    <x v="0"/>
    <x v="4"/>
    <d v="2024-06-03T00:00:00"/>
    <s v="O8076"/>
    <d v="2025-11-07T00:00:00"/>
    <x v="2"/>
    <x v="1"/>
    <x v="3"/>
    <n v="4"/>
    <n v="107.1875"/>
    <n v="428.75"/>
    <x v="2"/>
    <n v="4"/>
    <d v="2025-04-20T00:00:00"/>
    <n v="398"/>
    <x v="1"/>
    <n v="5"/>
    <d v="2025-07-29T00:00:00"/>
    <x v="1"/>
    <x v="2"/>
    <x v="10"/>
    <n v="321"/>
    <n v="0"/>
    <x v="2"/>
  </r>
  <r>
    <s v="C2547"/>
    <x v="1"/>
    <x v="0"/>
    <x v="3"/>
    <d v="2025-06-03T00:00:00"/>
    <s v="O6547"/>
    <d v="2025-11-07T00:00:00"/>
    <x v="4"/>
    <x v="0"/>
    <x v="4"/>
    <n v="4"/>
    <n v="203.32499999999999"/>
    <n v="813.3"/>
    <x v="0"/>
    <n v="25"/>
    <d v="2024-09-15T00:00:00"/>
    <n v="308"/>
    <x v="0"/>
    <n v="3"/>
    <d v="2025-10-02T00:00:00"/>
    <x v="1"/>
    <x v="2"/>
    <x v="10"/>
    <n v="-261"/>
    <n v="1"/>
    <x v="2"/>
  </r>
  <r>
    <s v="C1431"/>
    <x v="1"/>
    <x v="1"/>
    <x v="1"/>
    <d v="2024-02-17T00:00:00"/>
    <s v="O5431"/>
    <d v="2025-11-07T00:00:00"/>
    <x v="2"/>
    <x v="1"/>
    <x v="0"/>
    <n v="4"/>
    <n v="298.995"/>
    <n v="1195.98"/>
    <x v="2"/>
    <n v="4"/>
    <d v="2025-01-29T00:00:00"/>
    <n v="394"/>
    <x v="0"/>
    <n v="4"/>
    <d v="2025-01-04T00:00:00"/>
    <x v="2"/>
    <x v="2"/>
    <x v="10"/>
    <n v="347"/>
    <n v="1"/>
    <x v="2"/>
  </r>
  <r>
    <s v="C5519"/>
    <x v="2"/>
    <x v="1"/>
    <x v="4"/>
    <d v="2025-05-17T00:00:00"/>
    <s v="O9519"/>
    <d v="2025-11-07T00:00:00"/>
    <x v="2"/>
    <x v="1"/>
    <x v="4"/>
    <n v="1"/>
    <n v="236.27"/>
    <n v="236.27"/>
    <x v="2"/>
    <n v="9"/>
    <d v="2025-04-19T00:00:00"/>
    <n v="189"/>
    <x v="0"/>
    <n v="4"/>
    <d v="2025-02-02T00:00:00"/>
    <x v="2"/>
    <x v="2"/>
    <x v="10"/>
    <n v="-28"/>
    <n v="1"/>
    <x v="2"/>
  </r>
  <r>
    <s v="C2039"/>
    <x v="1"/>
    <x v="0"/>
    <x v="3"/>
    <d v="2024-11-06T00:00:00"/>
    <s v="O6039"/>
    <d v="2025-11-07T00:00:00"/>
    <x v="0"/>
    <x v="2"/>
    <x v="4"/>
    <n v="1"/>
    <n v="1136.94"/>
    <n v="1136.94"/>
    <x v="1"/>
    <n v="30"/>
    <d v="2025-01-01T00:00:00"/>
    <n v="183"/>
    <x v="0"/>
    <n v="5"/>
    <d v="2025-04-25T00:00:00"/>
    <x v="1"/>
    <x v="2"/>
    <x v="10"/>
    <n v="56"/>
    <n v="1"/>
    <x v="2"/>
  </r>
  <r>
    <s v="C3818"/>
    <x v="2"/>
    <x v="1"/>
    <x v="4"/>
    <d v="2023-12-27T00:00:00"/>
    <s v="O7818"/>
    <d v="2025-11-07T00:00:00"/>
    <x v="3"/>
    <x v="1"/>
    <x v="2"/>
    <n v="2"/>
    <n v="279.745"/>
    <n v="559.49"/>
    <x v="1"/>
    <n v="41"/>
    <d v="2025-03-19T00:00:00"/>
    <n v="297"/>
    <x v="1"/>
    <n v="3"/>
    <d v="2024-08-22T00:00:00"/>
    <x v="2"/>
    <x v="2"/>
    <x v="10"/>
    <n v="448"/>
    <n v="0"/>
    <x v="2"/>
  </r>
  <r>
    <s v="C5988"/>
    <x v="0"/>
    <x v="1"/>
    <x v="2"/>
    <d v="2025-11-05T00:00:00"/>
    <s v="O9988"/>
    <d v="2025-11-07T00:00:00"/>
    <x v="1"/>
    <x v="0"/>
    <x v="0"/>
    <n v="5"/>
    <n v="197.39000000000001"/>
    <n v="986.95"/>
    <x v="0"/>
    <n v="24"/>
    <d v="2024-09-30T00:00:00"/>
    <n v="388"/>
    <x v="1"/>
    <n v="1"/>
    <d v="2024-11-29T00:00:00"/>
    <x v="2"/>
    <x v="2"/>
    <x v="10"/>
    <n v="-401"/>
    <n v="0"/>
    <x v="2"/>
  </r>
  <r>
    <s v="C6772"/>
    <x v="0"/>
    <x v="1"/>
    <x v="0"/>
    <d v="2024-02-14T00:00:00"/>
    <s v="O10772"/>
    <d v="2025-11-07T00:00:00"/>
    <x v="3"/>
    <x v="3"/>
    <x v="1"/>
    <n v="5"/>
    <n v="41.804000000000002"/>
    <n v="209.02"/>
    <x v="1"/>
    <n v="36"/>
    <d v="2025-04-05T00:00:00"/>
    <n v="103"/>
    <x v="0"/>
    <n v="4"/>
    <d v="2025-05-05T00:00:00"/>
    <x v="2"/>
    <x v="2"/>
    <x v="10"/>
    <n v="416"/>
    <n v="1"/>
    <x v="2"/>
  </r>
  <r>
    <s v="C4703"/>
    <x v="0"/>
    <x v="0"/>
    <x v="1"/>
    <d v="2025-06-24T00:00:00"/>
    <s v="O8703"/>
    <d v="2025-12-07T00:00:00"/>
    <x v="4"/>
    <x v="0"/>
    <x v="3"/>
    <n v="1"/>
    <n v="838.08"/>
    <n v="838.08"/>
    <x v="2"/>
    <n v="6"/>
    <d v="2025-02-18T00:00:00"/>
    <n v="14"/>
    <x v="1"/>
    <n v="1"/>
    <d v="2024-08-22T00:00:00"/>
    <x v="0"/>
    <x v="4"/>
    <x v="11"/>
    <n v="-126"/>
    <n v="0"/>
    <x v="2"/>
  </r>
  <r>
    <s v="C3376"/>
    <x v="0"/>
    <x v="0"/>
    <x v="1"/>
    <d v="2024-07-02T00:00:00"/>
    <s v="O7376"/>
    <d v="2025-12-07T00:00:00"/>
    <x v="2"/>
    <x v="3"/>
    <x v="0"/>
    <n v="1"/>
    <n v="845.52"/>
    <n v="845.52"/>
    <x v="0"/>
    <n v="35"/>
    <d v="2024-02-09T00:00:00"/>
    <n v="418"/>
    <x v="0"/>
    <n v="3"/>
    <d v="2024-08-29T00:00:00"/>
    <x v="2"/>
    <x v="4"/>
    <x v="11"/>
    <n v="-144"/>
    <n v="1"/>
    <x v="2"/>
  </r>
  <r>
    <s v="C3620"/>
    <x v="1"/>
    <x v="2"/>
    <x v="3"/>
    <d v="2023-10-20T00:00:00"/>
    <s v="O7620"/>
    <d v="2025-12-07T00:00:00"/>
    <x v="0"/>
    <x v="4"/>
    <x v="0"/>
    <n v="5"/>
    <n v="27.218"/>
    <n v="136.09"/>
    <x v="0"/>
    <n v="11"/>
    <d v="2024-11-20T00:00:00"/>
    <n v="249"/>
    <x v="1"/>
    <n v="5"/>
    <d v="2024-07-12T00:00:00"/>
    <x v="2"/>
    <x v="4"/>
    <x v="11"/>
    <n v="397"/>
    <n v="0"/>
    <x v="2"/>
  </r>
  <r>
    <s v="C5623"/>
    <x v="0"/>
    <x v="0"/>
    <x v="3"/>
    <d v="2025-05-30T00:00:00"/>
    <s v="O9623"/>
    <d v="2025-12-07T00:00:00"/>
    <x v="3"/>
    <x v="2"/>
    <x v="2"/>
    <n v="5"/>
    <n v="175.48599999999999"/>
    <n v="877.43"/>
    <x v="1"/>
    <n v="25"/>
    <d v="2025-06-01T00:00:00"/>
    <n v="479"/>
    <x v="0"/>
    <n v="4"/>
    <d v="2025-04-08T00:00:00"/>
    <x v="2"/>
    <x v="4"/>
    <x v="11"/>
    <n v="2"/>
    <n v="1"/>
    <x v="2"/>
  </r>
  <r>
    <s v="C4848"/>
    <x v="0"/>
    <x v="0"/>
    <x v="3"/>
    <d v="2025-05-08T00:00:00"/>
    <s v="O8848"/>
    <d v="2025-12-07T00:00:00"/>
    <x v="2"/>
    <x v="3"/>
    <x v="4"/>
    <n v="1"/>
    <n v="1467.6"/>
    <n v="1467.6"/>
    <x v="0"/>
    <n v="3"/>
    <d v="2025-03-22T00:00:00"/>
    <n v="171"/>
    <x v="0"/>
    <n v="2"/>
    <d v="2025-05-23T00:00:00"/>
    <x v="1"/>
    <x v="4"/>
    <x v="11"/>
    <n v="-47"/>
    <n v="1"/>
    <x v="2"/>
  </r>
  <r>
    <s v="C6007"/>
    <x v="2"/>
    <x v="2"/>
    <x v="2"/>
    <d v="2024-11-16T00:00:00"/>
    <s v="O10007"/>
    <d v="2025-12-07T00:00:00"/>
    <x v="3"/>
    <x v="4"/>
    <x v="2"/>
    <n v="2"/>
    <n v="212.185"/>
    <n v="424.37"/>
    <x v="2"/>
    <n v="38"/>
    <d v="2024-11-24T00:00:00"/>
    <n v="115"/>
    <x v="1"/>
    <n v="1"/>
    <d v="2025-04-16T00:00:00"/>
    <x v="0"/>
    <x v="4"/>
    <x v="11"/>
    <n v="8"/>
    <n v="0"/>
    <x v="2"/>
  </r>
  <r>
    <s v="C1536"/>
    <x v="2"/>
    <x v="0"/>
    <x v="3"/>
    <d v="2024-02-26T00:00:00"/>
    <s v="O5536"/>
    <d v="2025-12-07T00:00:00"/>
    <x v="0"/>
    <x v="4"/>
    <x v="0"/>
    <n v="4"/>
    <n v="64.867500000000007"/>
    <n v="259.47000000000003"/>
    <x v="2"/>
    <n v="50"/>
    <d v="2024-12-10T00:00:00"/>
    <n v="104"/>
    <x v="0"/>
    <n v="4"/>
    <d v="2024-10-13T00:00:00"/>
    <x v="2"/>
    <x v="4"/>
    <x v="11"/>
    <n v="288"/>
    <n v="1"/>
    <x v="2"/>
  </r>
  <r>
    <s v="C6659"/>
    <x v="2"/>
    <x v="1"/>
    <x v="4"/>
    <d v="2024-10-24T00:00:00"/>
    <s v="O10659"/>
    <d v="2025-12-07T00:00:00"/>
    <x v="4"/>
    <x v="2"/>
    <x v="1"/>
    <n v="4"/>
    <n v="214.0625"/>
    <n v="856.25"/>
    <x v="1"/>
    <n v="19"/>
    <d v="2024-09-30T00:00:00"/>
    <n v="331"/>
    <x v="0"/>
    <n v="2"/>
    <d v="2024-09-29T00:00:00"/>
    <x v="2"/>
    <x v="4"/>
    <x v="11"/>
    <n v="-24"/>
    <n v="1"/>
    <x v="2"/>
  </r>
  <r>
    <s v="C1525"/>
    <x v="1"/>
    <x v="2"/>
    <x v="0"/>
    <d v="2025-08-21T00:00:00"/>
    <s v="O5525"/>
    <d v="2025-12-07T00:00:00"/>
    <x v="0"/>
    <x v="3"/>
    <x v="4"/>
    <n v="5"/>
    <n v="71.414000000000001"/>
    <n v="357.07"/>
    <x v="2"/>
    <n v="43"/>
    <d v="2024-08-09T00:00:00"/>
    <n v="344"/>
    <x v="0"/>
    <n v="4"/>
    <d v="2025-04-14T00:00:00"/>
    <x v="0"/>
    <x v="4"/>
    <x v="11"/>
    <n v="-377"/>
    <n v="1"/>
    <x v="2"/>
  </r>
  <r>
    <s v="C5391"/>
    <x v="2"/>
    <x v="0"/>
    <x v="2"/>
    <d v="2024-01-21T00:00:00"/>
    <s v="O9391"/>
    <d v="2025-12-07T00:00:00"/>
    <x v="0"/>
    <x v="3"/>
    <x v="3"/>
    <n v="1"/>
    <n v="926.71"/>
    <n v="926.71"/>
    <x v="0"/>
    <n v="39"/>
    <d v="2025-08-19T00:00:00"/>
    <n v="463"/>
    <x v="0"/>
    <n v="4"/>
    <d v="2025-03-28T00:00:00"/>
    <x v="1"/>
    <x v="4"/>
    <x v="11"/>
    <n v="576"/>
    <n v="1"/>
    <x v="2"/>
  </r>
  <r>
    <s v="C2824"/>
    <x v="1"/>
    <x v="2"/>
    <x v="1"/>
    <d v="2025-02-17T00:00:00"/>
    <s v="O6824"/>
    <d v="2025-07-13T00:00:00"/>
    <x v="3"/>
    <x v="2"/>
    <x v="0"/>
    <n v="1"/>
    <n v="659.46"/>
    <n v="659.46"/>
    <x v="0"/>
    <n v="16"/>
    <d v="2024-04-12T00:00:00"/>
    <n v="336"/>
    <x v="0"/>
    <n v="5"/>
    <d v="2025-01-27T00:00:00"/>
    <x v="2"/>
    <x v="4"/>
    <x v="7"/>
    <n v="-311"/>
    <n v="1"/>
    <x v="2"/>
  </r>
  <r>
    <s v="C1405"/>
    <x v="0"/>
    <x v="1"/>
    <x v="1"/>
    <d v="2024-10-09T00:00:00"/>
    <s v="O5405"/>
    <d v="2025-07-13T00:00:00"/>
    <x v="2"/>
    <x v="3"/>
    <x v="0"/>
    <n v="2"/>
    <n v="692.55"/>
    <n v="1385.1"/>
    <x v="0"/>
    <n v="8"/>
    <d v="2025-04-18T00:00:00"/>
    <n v="94"/>
    <x v="0"/>
    <n v="4"/>
    <d v="2025-05-23T00:00:00"/>
    <x v="1"/>
    <x v="4"/>
    <x v="7"/>
    <n v="191"/>
    <n v="1"/>
    <x v="2"/>
  </r>
  <r>
    <s v="C2268"/>
    <x v="1"/>
    <x v="0"/>
    <x v="3"/>
    <d v="2025-06-02T00:00:00"/>
    <s v="O6268"/>
    <d v="2025-07-13T00:00:00"/>
    <x v="2"/>
    <x v="3"/>
    <x v="1"/>
    <n v="1"/>
    <n v="577.03"/>
    <n v="577.03"/>
    <x v="2"/>
    <n v="25"/>
    <d v="2025-04-04T00:00:00"/>
    <n v="468"/>
    <x v="0"/>
    <n v="4"/>
    <d v="2025-04-08T00:00:00"/>
    <x v="0"/>
    <x v="4"/>
    <x v="7"/>
    <n v="-59"/>
    <n v="1"/>
    <x v="2"/>
  </r>
  <r>
    <s v="C1804"/>
    <x v="1"/>
    <x v="0"/>
    <x v="3"/>
    <d v="2025-11-08T00:00:00"/>
    <s v="O5804"/>
    <d v="2025-07-13T00:00:00"/>
    <x v="2"/>
    <x v="4"/>
    <x v="0"/>
    <n v="3"/>
    <n v="133.79999999999998"/>
    <n v="401.4"/>
    <x v="2"/>
    <n v="3"/>
    <d v="2025-10-06T00:00:00"/>
    <n v="195"/>
    <x v="0"/>
    <n v="2"/>
    <d v="2025-02-19T00:00:00"/>
    <x v="2"/>
    <x v="4"/>
    <x v="7"/>
    <n v="-33"/>
    <n v="1"/>
    <x v="2"/>
  </r>
  <r>
    <s v="C6295"/>
    <x v="1"/>
    <x v="0"/>
    <x v="2"/>
    <d v="2023-10-30T00:00:00"/>
    <s v="O10295"/>
    <d v="2025-07-13T00:00:00"/>
    <x v="1"/>
    <x v="0"/>
    <x v="1"/>
    <n v="5"/>
    <n v="187.74600000000001"/>
    <n v="938.73"/>
    <x v="2"/>
    <n v="25"/>
    <d v="2024-12-17T00:00:00"/>
    <n v="404"/>
    <x v="1"/>
    <n v="2"/>
    <d v="2025-06-25T00:00:00"/>
    <x v="1"/>
    <x v="4"/>
    <x v="7"/>
    <n v="414"/>
    <n v="0"/>
    <x v="2"/>
  </r>
  <r>
    <s v="C6787"/>
    <x v="0"/>
    <x v="2"/>
    <x v="2"/>
    <d v="2025-07-18T00:00:00"/>
    <s v="O10787"/>
    <d v="2025-07-13T00:00:00"/>
    <x v="2"/>
    <x v="1"/>
    <x v="0"/>
    <n v="4"/>
    <n v="54.857500000000002"/>
    <n v="219.43"/>
    <x v="2"/>
    <n v="50"/>
    <d v="2025-05-27T00:00:00"/>
    <n v="477"/>
    <x v="1"/>
    <n v="2"/>
    <d v="2024-09-26T00:00:00"/>
    <x v="2"/>
    <x v="4"/>
    <x v="7"/>
    <n v="-52"/>
    <n v="0"/>
    <x v="2"/>
  </r>
  <r>
    <s v="C6126"/>
    <x v="0"/>
    <x v="2"/>
    <x v="1"/>
    <d v="2023-09-18T00:00:00"/>
    <s v="O10126"/>
    <d v="2025-07-13T00:00:00"/>
    <x v="1"/>
    <x v="1"/>
    <x v="1"/>
    <n v="3"/>
    <n v="169.81666666666666"/>
    <n v="509.45"/>
    <x v="2"/>
    <n v="11"/>
    <d v="2025-04-29T00:00:00"/>
    <n v="183"/>
    <x v="1"/>
    <n v="4"/>
    <d v="2024-10-24T00:00:00"/>
    <x v="1"/>
    <x v="4"/>
    <x v="7"/>
    <n v="589"/>
    <n v="0"/>
    <x v="2"/>
  </r>
  <r>
    <s v="C3853"/>
    <x v="2"/>
    <x v="2"/>
    <x v="4"/>
    <d v="2024-05-16T00:00:00"/>
    <s v="O7853"/>
    <d v="2025-07-13T00:00:00"/>
    <x v="0"/>
    <x v="1"/>
    <x v="4"/>
    <n v="2"/>
    <n v="124.69"/>
    <n v="249.38"/>
    <x v="2"/>
    <n v="5"/>
    <d v="2025-01-17T00:00:00"/>
    <n v="67"/>
    <x v="1"/>
    <n v="4"/>
    <d v="2025-12-08T00:00:00"/>
    <x v="1"/>
    <x v="4"/>
    <x v="7"/>
    <n v="246"/>
    <n v="0"/>
    <x v="2"/>
  </r>
  <r>
    <s v="C3968"/>
    <x v="0"/>
    <x v="1"/>
    <x v="1"/>
    <d v="2024-07-10T00:00:00"/>
    <s v="O7968"/>
    <d v="2025-07-14T00:00:00"/>
    <x v="3"/>
    <x v="3"/>
    <x v="4"/>
    <n v="3"/>
    <n v="355.8966666666667"/>
    <n v="1067.69"/>
    <x v="1"/>
    <n v="14"/>
    <d v="2025-07-23T00:00:00"/>
    <n v="232"/>
    <x v="1"/>
    <n v="4"/>
    <d v="2025-05-15T00:00:00"/>
    <x v="1"/>
    <x v="5"/>
    <x v="7"/>
    <n v="378"/>
    <n v="0"/>
    <x v="2"/>
  </r>
  <r>
    <s v="C2503"/>
    <x v="2"/>
    <x v="2"/>
    <x v="1"/>
    <d v="2025-07-30T00:00:00"/>
    <s v="O6503"/>
    <d v="2025-07-14T00:00:00"/>
    <x v="1"/>
    <x v="4"/>
    <x v="2"/>
    <n v="3"/>
    <n v="364.15000000000003"/>
    <n v="1092.45"/>
    <x v="0"/>
    <n v="37"/>
    <d v="2025-02-08T00:00:00"/>
    <n v="392"/>
    <x v="1"/>
    <n v="2"/>
    <d v="2024-08-09T00:00:00"/>
    <x v="2"/>
    <x v="5"/>
    <x v="7"/>
    <n v="-172"/>
    <n v="0"/>
    <x v="2"/>
  </r>
  <r>
    <s v="C3859"/>
    <x v="2"/>
    <x v="1"/>
    <x v="0"/>
    <d v="2025-03-06T00:00:00"/>
    <s v="O7859"/>
    <d v="2025-07-14T00:00:00"/>
    <x v="3"/>
    <x v="0"/>
    <x v="4"/>
    <n v="1"/>
    <n v="599.54"/>
    <n v="599.54"/>
    <x v="0"/>
    <n v="12"/>
    <d v="2024-11-10T00:00:00"/>
    <n v="352"/>
    <x v="1"/>
    <n v="3"/>
    <d v="2024-10-30T00:00:00"/>
    <x v="1"/>
    <x v="5"/>
    <x v="7"/>
    <n v="-116"/>
    <n v="0"/>
    <x v="2"/>
  </r>
  <r>
    <s v="C5662"/>
    <x v="1"/>
    <x v="0"/>
    <x v="4"/>
    <d v="2025-07-04T00:00:00"/>
    <s v="O9662"/>
    <d v="2025-07-14T00:00:00"/>
    <x v="4"/>
    <x v="0"/>
    <x v="2"/>
    <n v="2"/>
    <n v="682.04499999999996"/>
    <n v="1364.09"/>
    <x v="0"/>
    <n v="3"/>
    <d v="2025-02-05T00:00:00"/>
    <n v="141"/>
    <x v="0"/>
    <n v="1"/>
    <d v="2025-06-30T00:00:00"/>
    <x v="2"/>
    <x v="5"/>
    <x v="7"/>
    <n v="-149"/>
    <n v="1"/>
    <x v="2"/>
  </r>
  <r>
    <s v="C2051"/>
    <x v="0"/>
    <x v="1"/>
    <x v="0"/>
    <d v="2025-06-26T00:00:00"/>
    <s v="O6051"/>
    <d v="2025-07-14T00:00:00"/>
    <x v="3"/>
    <x v="0"/>
    <x v="4"/>
    <n v="5"/>
    <n v="41.519999999999996"/>
    <n v="207.6"/>
    <x v="0"/>
    <n v="16"/>
    <d v="2025-08-15T00:00:00"/>
    <n v="289"/>
    <x v="0"/>
    <n v="5"/>
    <d v="2024-08-22T00:00:00"/>
    <x v="0"/>
    <x v="5"/>
    <x v="7"/>
    <n v="50"/>
    <n v="1"/>
    <x v="2"/>
  </r>
  <r>
    <s v="C3249"/>
    <x v="1"/>
    <x v="1"/>
    <x v="1"/>
    <d v="2024-07-03T00:00:00"/>
    <s v="O7249"/>
    <d v="2025-07-14T00:00:00"/>
    <x v="0"/>
    <x v="3"/>
    <x v="3"/>
    <n v="1"/>
    <n v="679.09"/>
    <n v="679.09"/>
    <x v="0"/>
    <n v="8"/>
    <d v="2024-11-27T00:00:00"/>
    <n v="21"/>
    <x v="0"/>
    <n v="5"/>
    <d v="2024-11-25T00:00:00"/>
    <x v="0"/>
    <x v="5"/>
    <x v="7"/>
    <n v="147"/>
    <n v="1"/>
    <x v="2"/>
  </r>
  <r>
    <s v="C1866"/>
    <x v="2"/>
    <x v="0"/>
    <x v="3"/>
    <d v="2025-06-02T00:00:00"/>
    <s v="O5866"/>
    <d v="2025-07-14T00:00:00"/>
    <x v="3"/>
    <x v="4"/>
    <x v="1"/>
    <n v="1"/>
    <n v="689.93"/>
    <n v="689.93"/>
    <x v="1"/>
    <n v="4"/>
    <d v="2025-02-28T00:00:00"/>
    <n v="286"/>
    <x v="0"/>
    <n v="4"/>
    <d v="2025-06-08T00:00:00"/>
    <x v="1"/>
    <x v="5"/>
    <x v="7"/>
    <n v="-94"/>
    <n v="1"/>
    <x v="2"/>
  </r>
  <r>
    <s v="C6885"/>
    <x v="0"/>
    <x v="1"/>
    <x v="3"/>
    <d v="2023-10-12T00:00:00"/>
    <s v="O10885"/>
    <d v="2025-07-14T00:00:00"/>
    <x v="0"/>
    <x v="3"/>
    <x v="1"/>
    <n v="4"/>
    <n v="358.21"/>
    <n v="1432.84"/>
    <x v="0"/>
    <n v="45"/>
    <d v="2025-02-06T00:00:00"/>
    <n v="12"/>
    <x v="1"/>
    <n v="4"/>
    <d v="2025-06-07T00:00:00"/>
    <x v="2"/>
    <x v="5"/>
    <x v="7"/>
    <n v="483"/>
    <n v="0"/>
    <x v="2"/>
  </r>
  <r>
    <s v="C4378"/>
    <x v="0"/>
    <x v="0"/>
    <x v="0"/>
    <d v="2024-07-07T00:00:00"/>
    <s v="O8378"/>
    <d v="2025-07-14T00:00:00"/>
    <x v="2"/>
    <x v="0"/>
    <x v="3"/>
    <n v="1"/>
    <n v="1427.96"/>
    <n v="1427.96"/>
    <x v="2"/>
    <n v="48"/>
    <d v="2025-10-01T00:00:00"/>
    <n v="42"/>
    <x v="1"/>
    <n v="5"/>
    <d v="2024-12-26T00:00:00"/>
    <x v="2"/>
    <x v="5"/>
    <x v="7"/>
    <n v="451"/>
    <n v="0"/>
    <x v="2"/>
  </r>
  <r>
    <s v="C6652"/>
    <x v="2"/>
    <x v="2"/>
    <x v="1"/>
    <d v="2024-01-09T00:00:00"/>
    <s v="O10652"/>
    <d v="2025-07-14T00:00:00"/>
    <x v="2"/>
    <x v="4"/>
    <x v="3"/>
    <n v="5"/>
    <n v="248.26799999999997"/>
    <n v="1241.3399999999999"/>
    <x v="0"/>
    <n v="1"/>
    <d v="2024-08-24T00:00:00"/>
    <n v="388"/>
    <x v="0"/>
    <n v="5"/>
    <d v="2024-12-27T00:00:00"/>
    <x v="2"/>
    <x v="5"/>
    <x v="7"/>
    <n v="228"/>
    <n v="1"/>
    <x v="2"/>
  </r>
  <r>
    <s v="C3324"/>
    <x v="1"/>
    <x v="1"/>
    <x v="2"/>
    <d v="2025-03-15T00:00:00"/>
    <s v="O7324"/>
    <d v="2025-07-15T00:00:00"/>
    <x v="1"/>
    <x v="2"/>
    <x v="1"/>
    <n v="4"/>
    <n v="178.2175"/>
    <n v="712.87"/>
    <x v="2"/>
    <n v="17"/>
    <d v="2025-03-06T00:00:00"/>
    <n v="372"/>
    <x v="1"/>
    <n v="5"/>
    <d v="2024-08-12T00:00:00"/>
    <x v="0"/>
    <x v="6"/>
    <x v="7"/>
    <n v="-9"/>
    <n v="0"/>
    <x v="2"/>
  </r>
  <r>
    <s v="C3072"/>
    <x v="0"/>
    <x v="1"/>
    <x v="0"/>
    <d v="2024-12-25T00:00:00"/>
    <s v="O7072"/>
    <d v="2025-07-15T00:00:00"/>
    <x v="4"/>
    <x v="4"/>
    <x v="1"/>
    <n v="2"/>
    <n v="427.95499999999998"/>
    <n v="855.91"/>
    <x v="0"/>
    <n v="39"/>
    <d v="2025-06-17T00:00:00"/>
    <n v="169"/>
    <x v="1"/>
    <n v="3"/>
    <d v="2025-01-28T00:00:00"/>
    <x v="0"/>
    <x v="6"/>
    <x v="7"/>
    <n v="174"/>
    <n v="0"/>
    <x v="2"/>
  </r>
  <r>
    <s v="C4220"/>
    <x v="2"/>
    <x v="1"/>
    <x v="3"/>
    <d v="2024-04-21T00:00:00"/>
    <s v="O8220"/>
    <d v="2025-07-15T00:00:00"/>
    <x v="1"/>
    <x v="4"/>
    <x v="0"/>
    <n v="5"/>
    <n v="119.11199999999999"/>
    <n v="595.55999999999995"/>
    <x v="1"/>
    <n v="7"/>
    <d v="2025-07-04T00:00:00"/>
    <n v="272"/>
    <x v="0"/>
    <n v="2"/>
    <d v="2025-03-31T00:00:00"/>
    <x v="2"/>
    <x v="6"/>
    <x v="7"/>
    <n v="439"/>
    <n v="1"/>
    <x v="2"/>
  </r>
  <r>
    <s v="C3546"/>
    <x v="0"/>
    <x v="1"/>
    <x v="2"/>
    <d v="2023-08-31T00:00:00"/>
    <s v="O7546"/>
    <d v="2025-07-15T00:00:00"/>
    <x v="1"/>
    <x v="3"/>
    <x v="0"/>
    <n v="3"/>
    <n v="200.4"/>
    <n v="601.20000000000005"/>
    <x v="2"/>
    <n v="38"/>
    <d v="2025-02-07T00:00:00"/>
    <n v="2"/>
    <x v="1"/>
    <n v="3"/>
    <d v="2025-08-17T00:00:00"/>
    <x v="0"/>
    <x v="6"/>
    <x v="7"/>
    <n v="526"/>
    <n v="0"/>
    <x v="2"/>
  </r>
  <r>
    <s v="C4064"/>
    <x v="0"/>
    <x v="1"/>
    <x v="4"/>
    <d v="2024-07-02T00:00:00"/>
    <s v="O8064"/>
    <d v="2025-07-16T00:00:00"/>
    <x v="0"/>
    <x v="0"/>
    <x v="2"/>
    <n v="2"/>
    <n v="81.45"/>
    <n v="162.9"/>
    <x v="2"/>
    <n v="22"/>
    <d v="2025-04-21T00:00:00"/>
    <n v="159"/>
    <x v="1"/>
    <n v="5"/>
    <d v="2025-01-17T00:00:00"/>
    <x v="1"/>
    <x v="0"/>
    <x v="7"/>
    <n v="293"/>
    <n v="0"/>
    <x v="2"/>
  </r>
  <r>
    <s v="C3448"/>
    <x v="2"/>
    <x v="0"/>
    <x v="1"/>
    <d v="2024-04-21T00:00:00"/>
    <s v="O7448"/>
    <d v="2025-07-16T00:00:00"/>
    <x v="2"/>
    <x v="4"/>
    <x v="2"/>
    <n v="1"/>
    <n v="413.33"/>
    <n v="413.33"/>
    <x v="2"/>
    <n v="24"/>
    <d v="2025-06-07T00:00:00"/>
    <n v="441"/>
    <x v="0"/>
    <n v="4"/>
    <d v="2025-08-05T00:00:00"/>
    <x v="0"/>
    <x v="0"/>
    <x v="7"/>
    <n v="412"/>
    <n v="1"/>
    <x v="2"/>
  </r>
  <r>
    <s v="C6927"/>
    <x v="1"/>
    <x v="2"/>
    <x v="0"/>
    <d v="2024-12-31T00:00:00"/>
    <s v="O10927"/>
    <d v="2025-07-16T00:00:00"/>
    <x v="1"/>
    <x v="4"/>
    <x v="4"/>
    <n v="1"/>
    <n v="833.47"/>
    <n v="833.47"/>
    <x v="0"/>
    <n v="38"/>
    <d v="2025-05-03T00:00:00"/>
    <n v="133"/>
    <x v="1"/>
    <n v="4"/>
    <d v="2025-01-13T00:00:00"/>
    <x v="0"/>
    <x v="0"/>
    <x v="7"/>
    <n v="123"/>
    <n v="0"/>
    <x v="2"/>
  </r>
  <r>
    <s v="C4072"/>
    <x v="2"/>
    <x v="2"/>
    <x v="1"/>
    <d v="2024-11-27T00:00:00"/>
    <s v="O8072"/>
    <d v="2025-07-16T00:00:00"/>
    <x v="2"/>
    <x v="3"/>
    <x v="0"/>
    <n v="5"/>
    <n v="59.338000000000001"/>
    <n v="296.69"/>
    <x v="2"/>
    <n v="36"/>
    <d v="2025-06-30T00:00:00"/>
    <n v="8"/>
    <x v="1"/>
    <n v="5"/>
    <d v="2024-11-14T00:00:00"/>
    <x v="2"/>
    <x v="0"/>
    <x v="7"/>
    <n v="215"/>
    <n v="0"/>
    <x v="2"/>
  </r>
  <r>
    <s v="C4230"/>
    <x v="0"/>
    <x v="2"/>
    <x v="4"/>
    <d v="2023-10-18T00:00:00"/>
    <s v="O8230"/>
    <d v="2025-07-16T00:00:00"/>
    <x v="3"/>
    <x v="3"/>
    <x v="0"/>
    <n v="3"/>
    <n v="348.51333333333332"/>
    <n v="1045.54"/>
    <x v="1"/>
    <n v="22"/>
    <d v="2025-04-13T00:00:00"/>
    <n v="333"/>
    <x v="1"/>
    <n v="3"/>
    <d v="2025-07-28T00:00:00"/>
    <x v="1"/>
    <x v="0"/>
    <x v="7"/>
    <n v="543"/>
    <n v="0"/>
    <x v="2"/>
  </r>
  <r>
    <s v="C1404"/>
    <x v="2"/>
    <x v="1"/>
    <x v="1"/>
    <d v="2024-05-19T00:00:00"/>
    <s v="O5404"/>
    <d v="2025-07-16T00:00:00"/>
    <x v="2"/>
    <x v="2"/>
    <x v="0"/>
    <n v="2"/>
    <n v="694.23500000000001"/>
    <n v="1388.47"/>
    <x v="0"/>
    <n v="13"/>
    <d v="2025-01-31T00:00:00"/>
    <n v="66"/>
    <x v="1"/>
    <n v="3"/>
    <d v="2025-05-17T00:00:00"/>
    <x v="0"/>
    <x v="0"/>
    <x v="7"/>
    <n v="257"/>
    <n v="0"/>
    <x v="2"/>
  </r>
  <r>
    <s v="C5496"/>
    <x v="0"/>
    <x v="2"/>
    <x v="2"/>
    <d v="2025-05-25T00:00:00"/>
    <s v="O9496"/>
    <d v="2025-07-16T00:00:00"/>
    <x v="0"/>
    <x v="0"/>
    <x v="0"/>
    <n v="3"/>
    <n v="294.68666666666667"/>
    <n v="884.06"/>
    <x v="0"/>
    <n v="11"/>
    <d v="2025-11-07T00:00:00"/>
    <n v="406"/>
    <x v="0"/>
    <n v="2"/>
    <d v="2024-10-31T00:00:00"/>
    <x v="1"/>
    <x v="0"/>
    <x v="7"/>
    <n v="166"/>
    <n v="1"/>
    <x v="2"/>
  </r>
  <r>
    <s v="C5461"/>
    <x v="1"/>
    <x v="1"/>
    <x v="0"/>
    <d v="2025-08-14T00:00:00"/>
    <s v="O9461"/>
    <d v="2025-07-16T00:00:00"/>
    <x v="3"/>
    <x v="1"/>
    <x v="3"/>
    <n v="5"/>
    <n v="129.322"/>
    <n v="646.61"/>
    <x v="0"/>
    <n v="24"/>
    <d v="2025-03-22T00:00:00"/>
    <n v="119"/>
    <x v="0"/>
    <n v="2"/>
    <d v="2025-01-28T00:00:00"/>
    <x v="1"/>
    <x v="0"/>
    <x v="7"/>
    <n v="-145"/>
    <n v="1"/>
    <x v="2"/>
  </r>
  <r>
    <s v="C3036"/>
    <x v="0"/>
    <x v="0"/>
    <x v="3"/>
    <d v="2023-09-23T00:00:00"/>
    <s v="O7036"/>
    <d v="2025-07-17T00:00:00"/>
    <x v="4"/>
    <x v="3"/>
    <x v="3"/>
    <n v="2"/>
    <n v="629.46500000000003"/>
    <n v="1258.93"/>
    <x v="1"/>
    <n v="14"/>
    <d v="2025-04-29T00:00:00"/>
    <n v="15"/>
    <x v="1"/>
    <n v="2"/>
    <d v="2024-03-11T00:00:00"/>
    <x v="2"/>
    <x v="1"/>
    <x v="7"/>
    <n v="584"/>
    <n v="0"/>
    <x v="2"/>
  </r>
  <r>
    <s v="C2289"/>
    <x v="2"/>
    <x v="0"/>
    <x v="3"/>
    <d v="2025-03-01T00:00:00"/>
    <s v="O6289"/>
    <d v="2025-07-17T00:00:00"/>
    <x v="3"/>
    <x v="4"/>
    <x v="2"/>
    <n v="5"/>
    <n v="282.98599999999999"/>
    <n v="1414.93"/>
    <x v="2"/>
    <n v="1"/>
    <d v="2025-07-23T00:00:00"/>
    <n v="496"/>
    <x v="1"/>
    <n v="5"/>
    <d v="2025-02-20T00:00:00"/>
    <x v="2"/>
    <x v="1"/>
    <x v="7"/>
    <n v="144"/>
    <n v="0"/>
    <x v="2"/>
  </r>
  <r>
    <s v="C6333"/>
    <x v="1"/>
    <x v="2"/>
    <x v="4"/>
    <d v="2024-09-28T00:00:00"/>
    <s v="O10333"/>
    <d v="2025-07-17T00:00:00"/>
    <x v="2"/>
    <x v="2"/>
    <x v="0"/>
    <n v="3"/>
    <n v="260.48333333333335"/>
    <n v="781.45"/>
    <x v="0"/>
    <n v="20"/>
    <d v="2025-05-20T00:00:00"/>
    <n v="255"/>
    <x v="1"/>
    <n v="4"/>
    <d v="2025-05-25T00:00:00"/>
    <x v="0"/>
    <x v="1"/>
    <x v="7"/>
    <n v="234"/>
    <n v="0"/>
    <x v="2"/>
  </r>
  <r>
    <s v="C3395"/>
    <x v="0"/>
    <x v="2"/>
    <x v="3"/>
    <d v="2023-01-10T00:00:00"/>
    <s v="O7395"/>
    <d v="2025-07-17T00:00:00"/>
    <x v="2"/>
    <x v="2"/>
    <x v="1"/>
    <n v="3"/>
    <n v="216.98000000000002"/>
    <n v="650.94000000000005"/>
    <x v="1"/>
    <n v="5"/>
    <d v="2025-02-07T00:00:00"/>
    <n v="472"/>
    <x v="1"/>
    <n v="4"/>
    <d v="2025-05-19T00:00:00"/>
    <x v="2"/>
    <x v="1"/>
    <x v="7"/>
    <n v="759"/>
    <n v="0"/>
    <x v="2"/>
  </r>
  <r>
    <s v="C2249"/>
    <x v="0"/>
    <x v="2"/>
    <x v="2"/>
    <d v="2025-07-13T00:00:00"/>
    <s v="O6249"/>
    <d v="2025-07-17T00:00:00"/>
    <x v="3"/>
    <x v="3"/>
    <x v="1"/>
    <n v="4"/>
    <n v="291.60250000000002"/>
    <n v="1166.4100000000001"/>
    <x v="0"/>
    <n v="44"/>
    <d v="2024-02-11T00:00:00"/>
    <n v="32"/>
    <x v="1"/>
    <n v="3"/>
    <d v="2024-12-13T00:00:00"/>
    <x v="0"/>
    <x v="1"/>
    <x v="7"/>
    <n v="-518"/>
    <n v="0"/>
    <x v="2"/>
  </r>
  <r>
    <s v="C1110"/>
    <x v="1"/>
    <x v="0"/>
    <x v="4"/>
    <d v="2025-01-05T00:00:00"/>
    <s v="O5110"/>
    <d v="2025-07-17T00:00:00"/>
    <x v="1"/>
    <x v="3"/>
    <x v="4"/>
    <n v="1"/>
    <n v="830.92"/>
    <n v="830.92"/>
    <x v="1"/>
    <n v="29"/>
    <d v="2024-10-12T00:00:00"/>
    <n v="387"/>
    <x v="1"/>
    <n v="1"/>
    <d v="2025-04-19T00:00:00"/>
    <x v="1"/>
    <x v="1"/>
    <x v="7"/>
    <n v="-85"/>
    <n v="0"/>
    <x v="2"/>
  </r>
  <r>
    <s v="C2354"/>
    <x v="1"/>
    <x v="1"/>
    <x v="0"/>
    <d v="2023-08-30T00:00:00"/>
    <s v="O6354"/>
    <d v="2025-07-17T00:00:00"/>
    <x v="1"/>
    <x v="4"/>
    <x v="2"/>
    <n v="3"/>
    <n v="229.54999999999998"/>
    <n v="688.65"/>
    <x v="1"/>
    <n v="40"/>
    <d v="2024-09-25T00:00:00"/>
    <n v="274"/>
    <x v="0"/>
    <n v="2"/>
    <d v="2025-04-13T00:00:00"/>
    <x v="0"/>
    <x v="1"/>
    <x v="7"/>
    <n v="392"/>
    <n v="1"/>
    <x v="2"/>
  </r>
  <r>
    <s v="C2009"/>
    <x v="0"/>
    <x v="2"/>
    <x v="1"/>
    <d v="2024-03-08T00:00:00"/>
    <s v="O6009"/>
    <d v="2025-07-17T00:00:00"/>
    <x v="3"/>
    <x v="3"/>
    <x v="1"/>
    <n v="3"/>
    <n v="383.04333333333335"/>
    <n v="1149.1300000000001"/>
    <x v="1"/>
    <n v="29"/>
    <d v="2024-11-29T00:00:00"/>
    <n v="57"/>
    <x v="0"/>
    <n v="4"/>
    <d v="2025-02-26T00:00:00"/>
    <x v="2"/>
    <x v="1"/>
    <x v="7"/>
    <n v="266"/>
    <n v="1"/>
    <x v="2"/>
  </r>
  <r>
    <s v="C6277"/>
    <x v="0"/>
    <x v="0"/>
    <x v="1"/>
    <d v="2024-06-17T00:00:00"/>
    <s v="O10277"/>
    <d v="2025-07-17T00:00:00"/>
    <x v="1"/>
    <x v="2"/>
    <x v="1"/>
    <n v="3"/>
    <n v="353.15333333333336"/>
    <n v="1059.46"/>
    <x v="0"/>
    <n v="16"/>
    <d v="2025-03-08T00:00:00"/>
    <n v="422"/>
    <x v="1"/>
    <n v="1"/>
    <d v="2024-11-09T00:00:00"/>
    <x v="1"/>
    <x v="1"/>
    <x v="7"/>
    <n v="264"/>
    <n v="0"/>
    <x v="2"/>
  </r>
  <r>
    <s v="C3315"/>
    <x v="2"/>
    <x v="0"/>
    <x v="1"/>
    <d v="2024-07-03T00:00:00"/>
    <s v="O7315"/>
    <d v="2025-07-18T00:00:00"/>
    <x v="3"/>
    <x v="2"/>
    <x v="3"/>
    <n v="4"/>
    <n v="67.252499999999998"/>
    <n v="269.01"/>
    <x v="2"/>
    <n v="27"/>
    <d v="2025-02-04T00:00:00"/>
    <n v="166"/>
    <x v="0"/>
    <n v="1"/>
    <d v="2025-06-19T00:00:00"/>
    <x v="2"/>
    <x v="2"/>
    <x v="7"/>
    <n v="216"/>
    <n v="1"/>
    <x v="2"/>
  </r>
  <r>
    <s v="C4219"/>
    <x v="2"/>
    <x v="0"/>
    <x v="0"/>
    <d v="2024-07-07T00:00:00"/>
    <s v="O8219"/>
    <d v="2025-07-18T00:00:00"/>
    <x v="0"/>
    <x v="4"/>
    <x v="0"/>
    <n v="1"/>
    <n v="1434.07"/>
    <n v="1434.07"/>
    <x v="0"/>
    <n v="32"/>
    <d v="2025-08-04T00:00:00"/>
    <n v="160"/>
    <x v="1"/>
    <n v="3"/>
    <d v="2025-08-04T00:00:00"/>
    <x v="2"/>
    <x v="2"/>
    <x v="7"/>
    <n v="393"/>
    <n v="0"/>
    <x v="2"/>
  </r>
  <r>
    <s v="C2311"/>
    <x v="1"/>
    <x v="0"/>
    <x v="4"/>
    <d v="2024-01-01T00:00:00"/>
    <s v="O6311"/>
    <d v="2025-07-18T00:00:00"/>
    <x v="0"/>
    <x v="3"/>
    <x v="4"/>
    <n v="1"/>
    <n v="1171.3399999999999"/>
    <n v="1171.3399999999999"/>
    <x v="2"/>
    <n v="17"/>
    <d v="2025-01-14T00:00:00"/>
    <n v="56"/>
    <x v="1"/>
    <n v="4"/>
    <d v="2025-08-21T00:00:00"/>
    <x v="1"/>
    <x v="2"/>
    <x v="7"/>
    <n v="379"/>
    <n v="0"/>
    <x v="2"/>
  </r>
  <r>
    <s v="C5736"/>
    <x v="0"/>
    <x v="1"/>
    <x v="1"/>
    <d v="2025-08-04T00:00:00"/>
    <s v="O9736"/>
    <d v="2025-07-18T00:00:00"/>
    <x v="3"/>
    <x v="0"/>
    <x v="2"/>
    <n v="1"/>
    <n v="791.45"/>
    <n v="791.45"/>
    <x v="2"/>
    <n v="25"/>
    <d v="2025-03-05T00:00:00"/>
    <n v="497"/>
    <x v="1"/>
    <n v="5"/>
    <d v="2024-08-26T00:00:00"/>
    <x v="0"/>
    <x v="2"/>
    <x v="7"/>
    <n v="-152"/>
    <n v="0"/>
    <x v="2"/>
  </r>
  <r>
    <s v="C1208"/>
    <x v="0"/>
    <x v="0"/>
    <x v="3"/>
    <d v="2024-04-27T00:00:00"/>
    <s v="O5208"/>
    <d v="2025-07-18T00:00:00"/>
    <x v="4"/>
    <x v="4"/>
    <x v="1"/>
    <n v="2"/>
    <n v="691.125"/>
    <n v="1382.25"/>
    <x v="0"/>
    <n v="20"/>
    <d v="2024-12-29T00:00:00"/>
    <n v="423"/>
    <x v="0"/>
    <n v="1"/>
    <d v="2025-08-16T00:00:00"/>
    <x v="1"/>
    <x v="2"/>
    <x v="7"/>
    <n v="246"/>
    <n v="1"/>
    <x v="2"/>
  </r>
  <r>
    <s v="C1014"/>
    <x v="1"/>
    <x v="1"/>
    <x v="1"/>
    <d v="2025-12-02T00:00:00"/>
    <s v="O5014"/>
    <d v="2025-07-18T00:00:00"/>
    <x v="3"/>
    <x v="4"/>
    <x v="3"/>
    <n v="2"/>
    <n v="464.125"/>
    <n v="928.25"/>
    <x v="2"/>
    <n v="7"/>
    <d v="2025-06-19T00:00:00"/>
    <n v="491"/>
    <x v="1"/>
    <n v="4"/>
    <d v="2024-03-11T00:00:00"/>
    <x v="2"/>
    <x v="2"/>
    <x v="7"/>
    <n v="-166"/>
    <n v="0"/>
    <x v="2"/>
  </r>
  <r>
    <s v="C3790"/>
    <x v="2"/>
    <x v="0"/>
    <x v="4"/>
    <d v="2024-09-22T00:00:00"/>
    <s v="O7790"/>
    <d v="2025-07-18T00:00:00"/>
    <x v="4"/>
    <x v="1"/>
    <x v="2"/>
    <n v="4"/>
    <n v="135.63249999999999"/>
    <n v="542.53"/>
    <x v="0"/>
    <n v="11"/>
    <d v="2024-08-31T00:00:00"/>
    <n v="62"/>
    <x v="0"/>
    <n v="3"/>
    <d v="2025-04-04T00:00:00"/>
    <x v="2"/>
    <x v="2"/>
    <x v="7"/>
    <n v="-22"/>
    <n v="1"/>
    <x v="2"/>
  </r>
  <r>
    <s v="C3056"/>
    <x v="2"/>
    <x v="2"/>
    <x v="1"/>
    <d v="2024-07-09T00:00:00"/>
    <s v="O7056"/>
    <d v="2025-07-18T00:00:00"/>
    <x v="2"/>
    <x v="2"/>
    <x v="4"/>
    <n v="1"/>
    <n v="1399.33"/>
    <n v="1399.33"/>
    <x v="2"/>
    <n v="8"/>
    <d v="2024-12-20T00:00:00"/>
    <n v="83"/>
    <x v="1"/>
    <n v="3"/>
    <d v="2025-02-04T00:00:00"/>
    <x v="1"/>
    <x v="2"/>
    <x v="7"/>
    <n v="164"/>
    <n v="0"/>
    <x v="2"/>
  </r>
  <r>
    <s v="C3776"/>
    <x v="1"/>
    <x v="0"/>
    <x v="0"/>
    <d v="2023-02-10T00:00:00"/>
    <s v="O7776"/>
    <d v="2025-07-19T00:00:00"/>
    <x v="4"/>
    <x v="3"/>
    <x v="3"/>
    <n v="4"/>
    <n v="218.89250000000001"/>
    <n v="875.57"/>
    <x v="2"/>
    <n v="24"/>
    <d v="2024-10-22T00:00:00"/>
    <n v="62"/>
    <x v="1"/>
    <n v="5"/>
    <d v="2024-11-11T00:00:00"/>
    <x v="1"/>
    <x v="3"/>
    <x v="7"/>
    <n v="620"/>
    <n v="0"/>
    <x v="2"/>
  </r>
  <r>
    <s v="C3481"/>
    <x v="1"/>
    <x v="0"/>
    <x v="2"/>
    <d v="2024-11-09T00:00:00"/>
    <s v="O7481"/>
    <d v="2025-07-19T00:00:00"/>
    <x v="0"/>
    <x v="2"/>
    <x v="4"/>
    <n v="1"/>
    <n v="990.93"/>
    <n v="990.93"/>
    <x v="0"/>
    <n v="35"/>
    <d v="2024-08-23T00:00:00"/>
    <n v="90"/>
    <x v="1"/>
    <n v="3"/>
    <d v="2024-10-27T00:00:00"/>
    <x v="2"/>
    <x v="3"/>
    <x v="7"/>
    <n v="-78"/>
    <n v="0"/>
    <x v="2"/>
  </r>
  <r>
    <s v="C6924"/>
    <x v="1"/>
    <x v="0"/>
    <x v="2"/>
    <d v="2025-03-02T00:00:00"/>
    <s v="O10924"/>
    <d v="2025-07-19T00:00:00"/>
    <x v="2"/>
    <x v="0"/>
    <x v="2"/>
    <n v="5"/>
    <n v="294.87600000000003"/>
    <n v="1474.38"/>
    <x v="0"/>
    <n v="11"/>
    <d v="2025-02-28T00:00:00"/>
    <n v="488"/>
    <x v="1"/>
    <n v="3"/>
    <d v="2025-06-02T00:00:00"/>
    <x v="2"/>
    <x v="3"/>
    <x v="7"/>
    <n v="-2"/>
    <n v="0"/>
    <x v="2"/>
  </r>
  <r>
    <s v="C5658"/>
    <x v="1"/>
    <x v="0"/>
    <x v="1"/>
    <d v="2023-09-24T00:00:00"/>
    <s v="O9658"/>
    <d v="2025-07-19T00:00:00"/>
    <x v="3"/>
    <x v="0"/>
    <x v="3"/>
    <n v="5"/>
    <n v="299.09199999999998"/>
    <n v="1495.46"/>
    <x v="0"/>
    <n v="19"/>
    <d v="2024-12-30T00:00:00"/>
    <n v="179"/>
    <x v="1"/>
    <n v="5"/>
    <d v="2025-06-27T00:00:00"/>
    <x v="1"/>
    <x v="3"/>
    <x v="7"/>
    <n v="463"/>
    <n v="0"/>
    <x v="2"/>
  </r>
  <r>
    <s v="C2150"/>
    <x v="0"/>
    <x v="2"/>
    <x v="3"/>
    <d v="2025-06-15T00:00:00"/>
    <s v="O6150"/>
    <d v="2025-07-19T00:00:00"/>
    <x v="1"/>
    <x v="4"/>
    <x v="1"/>
    <n v="1"/>
    <n v="162.88"/>
    <n v="162.88"/>
    <x v="2"/>
    <n v="5"/>
    <d v="2024-12-23T00:00:00"/>
    <n v="412"/>
    <x v="0"/>
    <n v="3"/>
    <d v="2025-03-25T00:00:00"/>
    <x v="1"/>
    <x v="3"/>
    <x v="7"/>
    <n v="-174"/>
    <n v="1"/>
    <x v="2"/>
  </r>
  <r>
    <s v="C6929"/>
    <x v="0"/>
    <x v="1"/>
    <x v="0"/>
    <d v="2025-07-24T00:00:00"/>
    <s v="O10929"/>
    <d v="2025-07-19T00:00:00"/>
    <x v="2"/>
    <x v="3"/>
    <x v="3"/>
    <n v="4"/>
    <n v="360.94"/>
    <n v="1443.76"/>
    <x v="2"/>
    <n v="25"/>
    <d v="2025-01-27T00:00:00"/>
    <n v="62"/>
    <x v="0"/>
    <n v="2"/>
    <d v="2025-08-07T00:00:00"/>
    <x v="1"/>
    <x v="3"/>
    <x v="7"/>
    <n v="-178"/>
    <n v="1"/>
    <x v="2"/>
  </r>
  <r>
    <s v="C6987"/>
    <x v="1"/>
    <x v="2"/>
    <x v="4"/>
    <d v="2025-08-18T00:00:00"/>
    <s v="O10987"/>
    <d v="2025-07-19T00:00:00"/>
    <x v="1"/>
    <x v="3"/>
    <x v="3"/>
    <n v="3"/>
    <n v="382.00666666666666"/>
    <n v="1146.02"/>
    <x v="2"/>
    <n v="34"/>
    <d v="2025-05-25T00:00:00"/>
    <n v="349"/>
    <x v="1"/>
    <n v="2"/>
    <d v="2024-12-15T00:00:00"/>
    <x v="1"/>
    <x v="3"/>
    <x v="7"/>
    <n v="-85"/>
    <n v="0"/>
    <x v="2"/>
  </r>
  <r>
    <s v="C2399"/>
    <x v="1"/>
    <x v="1"/>
    <x v="0"/>
    <d v="2024-12-30T00:00:00"/>
    <s v="O6399"/>
    <d v="2025-07-19T00:00:00"/>
    <x v="1"/>
    <x v="3"/>
    <x v="4"/>
    <n v="5"/>
    <n v="94.147999999999996"/>
    <n v="470.74"/>
    <x v="0"/>
    <n v="37"/>
    <d v="2025-02-04T00:00:00"/>
    <n v="268"/>
    <x v="0"/>
    <n v="4"/>
    <d v="2025-08-18T00:00:00"/>
    <x v="2"/>
    <x v="3"/>
    <x v="7"/>
    <n v="36"/>
    <n v="1"/>
    <x v="2"/>
  </r>
  <r>
    <s v="C4542"/>
    <x v="1"/>
    <x v="2"/>
    <x v="1"/>
    <d v="2024-07-25T00:00:00"/>
    <s v="O8542"/>
    <d v="2025-07-19T00:00:00"/>
    <x v="4"/>
    <x v="3"/>
    <x v="0"/>
    <n v="4"/>
    <n v="233.82749999999999"/>
    <n v="935.31"/>
    <x v="2"/>
    <n v="9"/>
    <d v="2024-12-12T00:00:00"/>
    <n v="236"/>
    <x v="1"/>
    <n v="3"/>
    <d v="2025-12-08T00:00:00"/>
    <x v="2"/>
    <x v="3"/>
    <x v="7"/>
    <n v="140"/>
    <n v="0"/>
    <x v="2"/>
  </r>
  <r>
    <s v="C5912"/>
    <x v="0"/>
    <x v="1"/>
    <x v="1"/>
    <d v="2025-03-20T00:00:00"/>
    <s v="O9912"/>
    <d v="2025-07-19T00:00:00"/>
    <x v="3"/>
    <x v="1"/>
    <x v="1"/>
    <n v="4"/>
    <n v="196.19749999999999"/>
    <n v="784.79"/>
    <x v="1"/>
    <n v="31"/>
    <d v="2025-04-19T00:00:00"/>
    <n v="285"/>
    <x v="0"/>
    <n v="3"/>
    <d v="2025-01-13T00:00:00"/>
    <x v="1"/>
    <x v="3"/>
    <x v="7"/>
    <n v="30"/>
    <n v="1"/>
    <x v="2"/>
  </r>
  <r>
    <s v="C6626"/>
    <x v="0"/>
    <x v="2"/>
    <x v="4"/>
    <d v="2024-12-20T00:00:00"/>
    <s v="O10626"/>
    <d v="2025-07-20T00:00:00"/>
    <x v="4"/>
    <x v="2"/>
    <x v="2"/>
    <n v="5"/>
    <n v="166.50399999999999"/>
    <n v="832.52"/>
    <x v="1"/>
    <n v="14"/>
    <d v="2025-11-05T00:00:00"/>
    <n v="493"/>
    <x v="1"/>
    <n v="1"/>
    <d v="2025-07-03T00:00:00"/>
    <x v="1"/>
    <x v="4"/>
    <x v="7"/>
    <n v="320"/>
    <n v="0"/>
    <x v="2"/>
  </r>
  <r>
    <s v="C3489"/>
    <x v="0"/>
    <x v="2"/>
    <x v="2"/>
    <d v="2025-05-17T00:00:00"/>
    <s v="O7489"/>
    <d v="2025-07-20T00:00:00"/>
    <x v="1"/>
    <x v="2"/>
    <x v="0"/>
    <n v="5"/>
    <n v="72.816000000000003"/>
    <n v="364.08"/>
    <x v="0"/>
    <n v="31"/>
    <d v="2025-09-02T00:00:00"/>
    <n v="344"/>
    <x v="0"/>
    <n v="3"/>
    <d v="2025-01-06T00:00:00"/>
    <x v="1"/>
    <x v="4"/>
    <x v="7"/>
    <n v="108"/>
    <n v="1"/>
    <x v="2"/>
  </r>
  <r>
    <s v="C3864"/>
    <x v="2"/>
    <x v="0"/>
    <x v="2"/>
    <d v="2024-03-17T00:00:00"/>
    <s v="O7864"/>
    <d v="2025-07-20T00:00:00"/>
    <x v="3"/>
    <x v="3"/>
    <x v="4"/>
    <n v="1"/>
    <n v="1052.03"/>
    <n v="1052.03"/>
    <x v="0"/>
    <n v="46"/>
    <d v="2024-12-12T00:00:00"/>
    <n v="170"/>
    <x v="1"/>
    <n v="3"/>
    <d v="2024-09-10T00:00:00"/>
    <x v="2"/>
    <x v="4"/>
    <x v="7"/>
    <n v="270"/>
    <n v="0"/>
    <x v="2"/>
  </r>
  <r>
    <s v="C6838"/>
    <x v="2"/>
    <x v="1"/>
    <x v="1"/>
    <d v="2024-05-07T00:00:00"/>
    <s v="O10838"/>
    <d v="2025-07-20T00:00:00"/>
    <x v="2"/>
    <x v="4"/>
    <x v="0"/>
    <n v="3"/>
    <n v="224.31666666666669"/>
    <n v="672.95"/>
    <x v="2"/>
    <n v="12"/>
    <d v="2025-04-05T00:00:00"/>
    <n v="5"/>
    <x v="1"/>
    <n v="3"/>
    <d v="2024-12-20T00:00:00"/>
    <x v="0"/>
    <x v="4"/>
    <x v="7"/>
    <n v="333"/>
    <n v="0"/>
    <x v="2"/>
  </r>
  <r>
    <s v="C6600"/>
    <x v="1"/>
    <x v="2"/>
    <x v="1"/>
    <d v="2025-02-27T00:00:00"/>
    <s v="O10600"/>
    <d v="2025-07-20T00:00:00"/>
    <x v="0"/>
    <x v="1"/>
    <x v="4"/>
    <n v="1"/>
    <n v="589.04"/>
    <n v="589.04"/>
    <x v="0"/>
    <n v="11"/>
    <d v="2025-05-08T00:00:00"/>
    <n v="426"/>
    <x v="1"/>
    <n v="5"/>
    <d v="2025-03-17T00:00:00"/>
    <x v="2"/>
    <x v="4"/>
    <x v="7"/>
    <n v="70"/>
    <n v="0"/>
    <x v="2"/>
  </r>
  <r>
    <s v="C5716"/>
    <x v="1"/>
    <x v="2"/>
    <x v="3"/>
    <d v="2023-11-10T00:00:00"/>
    <s v="O9716"/>
    <d v="2025-07-21T00:00:00"/>
    <x v="2"/>
    <x v="2"/>
    <x v="2"/>
    <n v="3"/>
    <n v="260.67333333333335"/>
    <n v="782.02"/>
    <x v="2"/>
    <n v="17"/>
    <d v="2024-09-19T00:00:00"/>
    <n v="397"/>
    <x v="0"/>
    <n v="4"/>
    <d v="2025-04-29T00:00:00"/>
    <x v="2"/>
    <x v="5"/>
    <x v="7"/>
    <n v="314"/>
    <n v="1"/>
    <x v="2"/>
  </r>
  <r>
    <s v="C2624"/>
    <x v="1"/>
    <x v="2"/>
    <x v="1"/>
    <d v="2024-02-08T00:00:00"/>
    <s v="O6624"/>
    <d v="2025-07-21T00:00:00"/>
    <x v="3"/>
    <x v="1"/>
    <x v="2"/>
    <n v="2"/>
    <n v="412.505"/>
    <n v="825.01"/>
    <x v="2"/>
    <n v="27"/>
    <d v="2025-06-03T00:00:00"/>
    <n v="312"/>
    <x v="1"/>
    <n v="2"/>
    <d v="2025-08-18T00:00:00"/>
    <x v="2"/>
    <x v="5"/>
    <x v="7"/>
    <n v="481"/>
    <n v="0"/>
    <x v="2"/>
  </r>
  <r>
    <s v="C1179"/>
    <x v="2"/>
    <x v="1"/>
    <x v="3"/>
    <d v="2025-05-16T00:00:00"/>
    <s v="O5179"/>
    <d v="2025-07-21T00:00:00"/>
    <x v="1"/>
    <x v="2"/>
    <x v="4"/>
    <n v="5"/>
    <n v="156.82400000000001"/>
    <n v="784.12"/>
    <x v="0"/>
    <n v="8"/>
    <d v="2025-11-07T00:00:00"/>
    <n v="383"/>
    <x v="1"/>
    <n v="5"/>
    <d v="2025-01-27T00:00:00"/>
    <x v="1"/>
    <x v="5"/>
    <x v="7"/>
    <n v="175"/>
    <n v="0"/>
    <x v="2"/>
  </r>
  <r>
    <s v="C4201"/>
    <x v="1"/>
    <x v="1"/>
    <x v="0"/>
    <d v="2024-09-17T00:00:00"/>
    <s v="O8201"/>
    <d v="2025-07-21T00:00:00"/>
    <x v="4"/>
    <x v="3"/>
    <x v="0"/>
    <n v="3"/>
    <n v="357.40333333333336"/>
    <n v="1072.21"/>
    <x v="0"/>
    <n v="8"/>
    <d v="2025-06-13T00:00:00"/>
    <n v="206"/>
    <x v="0"/>
    <n v="4"/>
    <d v="2025-09-06T00:00:00"/>
    <x v="0"/>
    <x v="5"/>
    <x v="7"/>
    <n v="269"/>
    <n v="1"/>
    <x v="2"/>
  </r>
  <r>
    <s v="C5313"/>
    <x v="0"/>
    <x v="2"/>
    <x v="3"/>
    <d v="2024-08-22T00:00:00"/>
    <s v="O9313"/>
    <d v="2025-07-21T00:00:00"/>
    <x v="0"/>
    <x v="3"/>
    <x v="4"/>
    <n v="4"/>
    <n v="93.915000000000006"/>
    <n v="375.66"/>
    <x v="1"/>
    <n v="40"/>
    <d v="2025-12-02T00:00:00"/>
    <n v="400"/>
    <x v="0"/>
    <n v="1"/>
    <d v="2025-01-07T00:00:00"/>
    <x v="0"/>
    <x v="5"/>
    <x v="7"/>
    <n v="467"/>
    <n v="1"/>
    <x v="2"/>
  </r>
  <r>
    <s v="C1042"/>
    <x v="2"/>
    <x v="1"/>
    <x v="3"/>
    <d v="2024-08-16T00:00:00"/>
    <s v="O5042"/>
    <d v="2025-07-21T00:00:00"/>
    <x v="4"/>
    <x v="2"/>
    <x v="4"/>
    <n v="3"/>
    <n v="62.01"/>
    <n v="186.03"/>
    <x v="2"/>
    <n v="8"/>
    <d v="2024-09-13T00:00:00"/>
    <n v="13"/>
    <x v="0"/>
    <n v="2"/>
    <d v="2025-05-30T00:00:00"/>
    <x v="0"/>
    <x v="5"/>
    <x v="7"/>
    <n v="28"/>
    <n v="1"/>
    <x v="2"/>
  </r>
  <r>
    <s v="C2466"/>
    <x v="2"/>
    <x v="0"/>
    <x v="3"/>
    <d v="2025-03-17T00:00:00"/>
    <s v="O6466"/>
    <d v="2025-07-21T00:00:00"/>
    <x v="2"/>
    <x v="0"/>
    <x v="3"/>
    <n v="5"/>
    <n v="72.835999999999999"/>
    <n v="364.18"/>
    <x v="1"/>
    <n v="49"/>
    <d v="2025-01-06T00:00:00"/>
    <n v="111"/>
    <x v="1"/>
    <n v="3"/>
    <d v="2024-04-10T00:00:00"/>
    <x v="1"/>
    <x v="5"/>
    <x v="7"/>
    <n v="-70"/>
    <n v="0"/>
    <x v="2"/>
  </r>
  <r>
    <s v="C1163"/>
    <x v="1"/>
    <x v="2"/>
    <x v="4"/>
    <d v="2024-07-20T00:00:00"/>
    <s v="O5163"/>
    <d v="2025-07-21T00:00:00"/>
    <x v="4"/>
    <x v="4"/>
    <x v="0"/>
    <n v="1"/>
    <n v="328.8"/>
    <n v="328.8"/>
    <x v="1"/>
    <n v="31"/>
    <d v="2025-06-25T00:00:00"/>
    <n v="336"/>
    <x v="1"/>
    <n v="5"/>
    <d v="2025-03-04T00:00:00"/>
    <x v="1"/>
    <x v="5"/>
    <x v="7"/>
    <n v="340"/>
    <n v="0"/>
    <x v="2"/>
  </r>
  <r>
    <s v="C5120"/>
    <x v="0"/>
    <x v="0"/>
    <x v="4"/>
    <d v="2025-03-17T00:00:00"/>
    <s v="O9120"/>
    <d v="2025-07-21T00:00:00"/>
    <x v="2"/>
    <x v="4"/>
    <x v="2"/>
    <n v="1"/>
    <n v="1258.1600000000001"/>
    <n v="1258.1600000000001"/>
    <x v="1"/>
    <n v="18"/>
    <d v="2025-03-31T00:00:00"/>
    <n v="23"/>
    <x v="0"/>
    <n v="3"/>
    <d v="2025-03-30T00:00:00"/>
    <x v="1"/>
    <x v="5"/>
    <x v="7"/>
    <n v="14"/>
    <n v="1"/>
    <x v="2"/>
  </r>
  <r>
    <s v="C2385"/>
    <x v="2"/>
    <x v="2"/>
    <x v="1"/>
    <d v="2023-10-22T00:00:00"/>
    <s v="O6385"/>
    <d v="2025-07-21T00:00:00"/>
    <x v="1"/>
    <x v="3"/>
    <x v="3"/>
    <n v="1"/>
    <n v="997.72"/>
    <n v="997.72"/>
    <x v="0"/>
    <n v="45"/>
    <d v="2025-08-21T00:00:00"/>
    <n v="76"/>
    <x v="1"/>
    <n v="5"/>
    <d v="2025-07-21T00:00:00"/>
    <x v="2"/>
    <x v="5"/>
    <x v="7"/>
    <n v="669"/>
    <n v="0"/>
    <x v="2"/>
  </r>
  <r>
    <s v="C6073"/>
    <x v="2"/>
    <x v="0"/>
    <x v="1"/>
    <d v="2023-01-09T00:00:00"/>
    <s v="O10073"/>
    <d v="2025-07-22T00:00:00"/>
    <x v="4"/>
    <x v="0"/>
    <x v="4"/>
    <n v="4"/>
    <n v="143.08500000000001"/>
    <n v="572.34"/>
    <x v="0"/>
    <n v="16"/>
    <d v="2024-10-11T00:00:00"/>
    <n v="461"/>
    <x v="1"/>
    <n v="5"/>
    <d v="2025-06-17T00:00:00"/>
    <x v="0"/>
    <x v="6"/>
    <x v="7"/>
    <n v="641"/>
    <n v="0"/>
    <x v="2"/>
  </r>
  <r>
    <s v="C6226"/>
    <x v="0"/>
    <x v="0"/>
    <x v="2"/>
    <d v="2024-03-09T00:00:00"/>
    <s v="O10226"/>
    <d v="2025-07-22T00:00:00"/>
    <x v="1"/>
    <x v="3"/>
    <x v="2"/>
    <n v="2"/>
    <n v="648.09500000000003"/>
    <n v="1296.19"/>
    <x v="2"/>
    <n v="41"/>
    <d v="2025-01-03T00:00:00"/>
    <n v="60"/>
    <x v="0"/>
    <n v="2"/>
    <d v="2025-02-28T00:00:00"/>
    <x v="1"/>
    <x v="6"/>
    <x v="7"/>
    <n v="300"/>
    <n v="1"/>
    <x v="2"/>
  </r>
  <r>
    <s v="C2850"/>
    <x v="1"/>
    <x v="2"/>
    <x v="3"/>
    <d v="2024-04-29T00:00:00"/>
    <s v="O6850"/>
    <d v="2025-07-22T00:00:00"/>
    <x v="1"/>
    <x v="1"/>
    <x v="2"/>
    <n v="2"/>
    <n v="116.61499999999999"/>
    <n v="233.23"/>
    <x v="0"/>
    <n v="23"/>
    <d v="2025-11-08T00:00:00"/>
    <n v="471"/>
    <x v="0"/>
    <n v="3"/>
    <d v="2024-12-26T00:00:00"/>
    <x v="1"/>
    <x v="6"/>
    <x v="7"/>
    <n v="558"/>
    <n v="1"/>
    <x v="2"/>
  </r>
  <r>
    <s v="C2023"/>
    <x v="1"/>
    <x v="2"/>
    <x v="4"/>
    <d v="2024-09-07T00:00:00"/>
    <s v="O6023"/>
    <d v="2025-07-22T00:00:00"/>
    <x v="4"/>
    <x v="3"/>
    <x v="3"/>
    <n v="5"/>
    <n v="29.161999999999999"/>
    <n v="145.81"/>
    <x v="0"/>
    <n v="21"/>
    <d v="2024-09-27T00:00:00"/>
    <n v="91"/>
    <x v="0"/>
    <n v="1"/>
    <d v="2024-09-13T00:00:00"/>
    <x v="1"/>
    <x v="6"/>
    <x v="7"/>
    <n v="20"/>
    <n v="1"/>
    <x v="2"/>
  </r>
  <r>
    <s v="C5136"/>
    <x v="2"/>
    <x v="1"/>
    <x v="4"/>
    <d v="2025-02-23T00:00:00"/>
    <s v="O9136"/>
    <d v="2025-07-22T00:00:00"/>
    <x v="2"/>
    <x v="3"/>
    <x v="4"/>
    <n v="5"/>
    <n v="229.304"/>
    <n v="1146.52"/>
    <x v="0"/>
    <n v="26"/>
    <d v="2024-07-12T00:00:00"/>
    <n v="47"/>
    <x v="0"/>
    <n v="4"/>
    <d v="2025-05-02T00:00:00"/>
    <x v="1"/>
    <x v="6"/>
    <x v="7"/>
    <n v="-226"/>
    <n v="1"/>
    <x v="2"/>
  </r>
  <r>
    <s v="C4167"/>
    <x v="2"/>
    <x v="2"/>
    <x v="0"/>
    <d v="2024-12-03T00:00:00"/>
    <s v="O8167"/>
    <d v="2025-07-22T00:00:00"/>
    <x v="2"/>
    <x v="2"/>
    <x v="3"/>
    <n v="4"/>
    <n v="185.72"/>
    <n v="742.88"/>
    <x v="0"/>
    <n v="22"/>
    <d v="2025-05-21T00:00:00"/>
    <n v="208"/>
    <x v="0"/>
    <n v="4"/>
    <d v="2025-02-07T00:00:00"/>
    <x v="1"/>
    <x v="6"/>
    <x v="7"/>
    <n v="169"/>
    <n v="1"/>
    <x v="2"/>
  </r>
  <r>
    <s v="C1617"/>
    <x v="0"/>
    <x v="2"/>
    <x v="2"/>
    <d v="2023-10-29T00:00:00"/>
    <s v="O5617"/>
    <d v="2025-07-22T00:00:00"/>
    <x v="0"/>
    <x v="2"/>
    <x v="0"/>
    <n v="4"/>
    <n v="322.99"/>
    <n v="1291.96"/>
    <x v="2"/>
    <n v="38"/>
    <d v="2024-10-25T00:00:00"/>
    <n v="234"/>
    <x v="1"/>
    <n v="5"/>
    <d v="2024-12-12T00:00:00"/>
    <x v="0"/>
    <x v="6"/>
    <x v="7"/>
    <n v="362"/>
    <n v="0"/>
    <x v="2"/>
  </r>
  <r>
    <s v="C3077"/>
    <x v="2"/>
    <x v="1"/>
    <x v="0"/>
    <d v="2024-07-13T00:00:00"/>
    <s v="O7077"/>
    <d v="2025-07-22T00:00:00"/>
    <x v="4"/>
    <x v="1"/>
    <x v="3"/>
    <n v="3"/>
    <n v="239.34"/>
    <n v="718.02"/>
    <x v="0"/>
    <n v="40"/>
    <d v="2025-03-17T00:00:00"/>
    <n v="432"/>
    <x v="0"/>
    <n v="1"/>
    <d v="2024-08-10T00:00:00"/>
    <x v="0"/>
    <x v="6"/>
    <x v="7"/>
    <n v="247"/>
    <n v="1"/>
    <x v="2"/>
  </r>
  <r>
    <s v="C1289"/>
    <x v="1"/>
    <x v="1"/>
    <x v="4"/>
    <d v="2023-12-27T00:00:00"/>
    <s v="O5289"/>
    <d v="2025-07-22T00:00:00"/>
    <x v="0"/>
    <x v="4"/>
    <x v="3"/>
    <n v="1"/>
    <n v="1248.74"/>
    <n v="1248.74"/>
    <x v="1"/>
    <n v="34"/>
    <d v="2025-01-16T00:00:00"/>
    <n v="91"/>
    <x v="1"/>
    <n v="1"/>
    <d v="2025-04-23T00:00:00"/>
    <x v="1"/>
    <x v="6"/>
    <x v="7"/>
    <n v="386"/>
    <n v="0"/>
    <x v="2"/>
  </r>
  <r>
    <s v="C2461"/>
    <x v="0"/>
    <x v="2"/>
    <x v="1"/>
    <d v="2024-08-21T00:00:00"/>
    <s v="O6461"/>
    <d v="2025-07-23T00:00:00"/>
    <x v="1"/>
    <x v="0"/>
    <x v="2"/>
    <n v="2"/>
    <n v="501.7"/>
    <n v="1003.4"/>
    <x v="0"/>
    <n v="33"/>
    <d v="2025-07-15T00:00:00"/>
    <n v="89"/>
    <x v="0"/>
    <n v="1"/>
    <d v="2025-08-03T00:00:00"/>
    <x v="2"/>
    <x v="0"/>
    <x v="7"/>
    <n v="328"/>
    <n v="1"/>
    <x v="2"/>
  </r>
  <r>
    <s v="C4023"/>
    <x v="2"/>
    <x v="2"/>
    <x v="0"/>
    <d v="2025-01-30T00:00:00"/>
    <s v="O8023"/>
    <d v="2025-07-23T00:00:00"/>
    <x v="2"/>
    <x v="1"/>
    <x v="3"/>
    <n v="2"/>
    <n v="745.42"/>
    <n v="1490.84"/>
    <x v="1"/>
    <n v="16"/>
    <d v="2025-03-28T00:00:00"/>
    <n v="143"/>
    <x v="1"/>
    <n v="3"/>
    <d v="2025-08-20T00:00:00"/>
    <x v="1"/>
    <x v="0"/>
    <x v="7"/>
    <n v="57"/>
    <n v="0"/>
    <x v="2"/>
  </r>
  <r>
    <s v="C6225"/>
    <x v="2"/>
    <x v="2"/>
    <x v="0"/>
    <d v="2024-06-10T00:00:00"/>
    <s v="O10225"/>
    <d v="2025-07-23T00:00:00"/>
    <x v="4"/>
    <x v="1"/>
    <x v="0"/>
    <n v="2"/>
    <n v="614.33500000000004"/>
    <n v="1228.67"/>
    <x v="0"/>
    <n v="39"/>
    <d v="2024-12-28T00:00:00"/>
    <n v="183"/>
    <x v="0"/>
    <n v="1"/>
    <d v="2025-08-07T00:00:00"/>
    <x v="0"/>
    <x v="0"/>
    <x v="7"/>
    <n v="201"/>
    <n v="1"/>
    <x v="2"/>
  </r>
  <r>
    <s v="C1777"/>
    <x v="1"/>
    <x v="0"/>
    <x v="0"/>
    <d v="2023-10-27T00:00:00"/>
    <s v="O5777"/>
    <d v="2025-07-23T00:00:00"/>
    <x v="1"/>
    <x v="0"/>
    <x v="0"/>
    <n v="1"/>
    <n v="408.98"/>
    <n v="408.98"/>
    <x v="1"/>
    <n v="12"/>
    <d v="2025-12-01T00:00:00"/>
    <n v="414"/>
    <x v="1"/>
    <n v="3"/>
    <d v="2025-11-04T00:00:00"/>
    <x v="2"/>
    <x v="0"/>
    <x v="7"/>
    <n v="766"/>
    <n v="0"/>
    <x v="2"/>
  </r>
  <r>
    <s v="C5865"/>
    <x v="2"/>
    <x v="0"/>
    <x v="2"/>
    <d v="2025-09-07T00:00:00"/>
    <s v="O9865"/>
    <d v="2025-07-24T00:00:00"/>
    <x v="3"/>
    <x v="0"/>
    <x v="3"/>
    <n v="5"/>
    <n v="86.722000000000008"/>
    <n v="433.61"/>
    <x v="1"/>
    <n v="5"/>
    <d v="2024-10-28T00:00:00"/>
    <n v="412"/>
    <x v="1"/>
    <n v="4"/>
    <d v="2025-06-02T00:00:00"/>
    <x v="2"/>
    <x v="1"/>
    <x v="7"/>
    <n v="-314"/>
    <n v="0"/>
    <x v="2"/>
  </r>
  <r>
    <s v="C6349"/>
    <x v="1"/>
    <x v="2"/>
    <x v="3"/>
    <d v="2024-12-23T00:00:00"/>
    <s v="O10349"/>
    <d v="2025-07-24T00:00:00"/>
    <x v="4"/>
    <x v="4"/>
    <x v="0"/>
    <n v="4"/>
    <n v="257.89"/>
    <n v="1031.56"/>
    <x v="2"/>
    <n v="33"/>
    <d v="2024-02-12T00:00:00"/>
    <n v="435"/>
    <x v="1"/>
    <n v="2"/>
    <d v="2025-12-05T00:00:00"/>
    <x v="2"/>
    <x v="1"/>
    <x v="7"/>
    <n v="-315"/>
    <n v="0"/>
    <x v="2"/>
  </r>
  <r>
    <s v="C5045"/>
    <x v="1"/>
    <x v="1"/>
    <x v="1"/>
    <d v="2024-06-07T00:00:00"/>
    <s v="O9045"/>
    <d v="2025-07-24T00:00:00"/>
    <x v="0"/>
    <x v="4"/>
    <x v="2"/>
    <n v="5"/>
    <n v="194.744"/>
    <n v="973.72"/>
    <x v="0"/>
    <n v="11"/>
    <d v="2025-06-05T00:00:00"/>
    <n v="108"/>
    <x v="0"/>
    <n v="2"/>
    <d v="2025-10-04T00:00:00"/>
    <x v="2"/>
    <x v="1"/>
    <x v="7"/>
    <n v="363"/>
    <n v="1"/>
    <x v="2"/>
  </r>
  <r>
    <s v="C4442"/>
    <x v="2"/>
    <x v="1"/>
    <x v="0"/>
    <d v="2024-09-03T00:00:00"/>
    <s v="O8442"/>
    <d v="2025-07-24T00:00:00"/>
    <x v="0"/>
    <x v="2"/>
    <x v="1"/>
    <n v="3"/>
    <n v="489.76"/>
    <n v="1469.28"/>
    <x v="0"/>
    <n v="41"/>
    <d v="2025-04-23T00:00:00"/>
    <n v="446"/>
    <x v="1"/>
    <n v="1"/>
    <d v="2025-07-16T00:00:00"/>
    <x v="1"/>
    <x v="1"/>
    <x v="7"/>
    <n v="232"/>
    <n v="0"/>
    <x v="2"/>
  </r>
  <r>
    <s v="C6209"/>
    <x v="2"/>
    <x v="0"/>
    <x v="2"/>
    <d v="2025-08-02T00:00:00"/>
    <s v="O10209"/>
    <d v="2025-07-24T00:00:00"/>
    <x v="3"/>
    <x v="4"/>
    <x v="2"/>
    <n v="5"/>
    <n v="65.465999999999994"/>
    <n v="327.33"/>
    <x v="0"/>
    <n v="22"/>
    <d v="2025-01-25T00:00:00"/>
    <n v="60"/>
    <x v="1"/>
    <n v="1"/>
    <d v="2025-06-19T00:00:00"/>
    <x v="0"/>
    <x v="1"/>
    <x v="7"/>
    <n v="-189"/>
    <n v="0"/>
    <x v="2"/>
  </r>
  <r>
    <s v="C4038"/>
    <x v="0"/>
    <x v="1"/>
    <x v="2"/>
    <d v="2023-12-19T00:00:00"/>
    <s v="O8038"/>
    <d v="2025-07-24T00:00:00"/>
    <x v="0"/>
    <x v="1"/>
    <x v="3"/>
    <n v="5"/>
    <n v="82.632000000000005"/>
    <n v="413.16"/>
    <x v="0"/>
    <n v="12"/>
    <d v="2025-05-17T00:00:00"/>
    <n v="184"/>
    <x v="0"/>
    <n v="4"/>
    <d v="2025-06-23T00:00:00"/>
    <x v="0"/>
    <x v="1"/>
    <x v="7"/>
    <n v="515"/>
    <n v="1"/>
    <x v="2"/>
  </r>
  <r>
    <s v="C3863"/>
    <x v="0"/>
    <x v="1"/>
    <x v="0"/>
    <d v="2024-01-29T00:00:00"/>
    <s v="O7863"/>
    <d v="2025-07-24T00:00:00"/>
    <x v="4"/>
    <x v="2"/>
    <x v="2"/>
    <n v="4"/>
    <n v="157.5275"/>
    <n v="630.11"/>
    <x v="1"/>
    <n v="41"/>
    <d v="2024-05-10T00:00:00"/>
    <n v="108"/>
    <x v="0"/>
    <n v="4"/>
    <d v="2025-05-16T00:00:00"/>
    <x v="1"/>
    <x v="1"/>
    <x v="7"/>
    <n v="102"/>
    <n v="1"/>
    <x v="2"/>
  </r>
  <r>
    <s v="C2275"/>
    <x v="2"/>
    <x v="2"/>
    <x v="3"/>
    <d v="2023-10-21T00:00:00"/>
    <s v="O6275"/>
    <d v="2025-07-25T00:00:00"/>
    <x v="0"/>
    <x v="4"/>
    <x v="4"/>
    <n v="3"/>
    <n v="130.78333333333333"/>
    <n v="392.35"/>
    <x v="0"/>
    <n v="33"/>
    <d v="2025-08-15T00:00:00"/>
    <n v="431"/>
    <x v="0"/>
    <n v="4"/>
    <d v="2025-06-06T00:00:00"/>
    <x v="0"/>
    <x v="2"/>
    <x v="7"/>
    <n v="664"/>
    <n v="1"/>
    <x v="2"/>
  </r>
  <r>
    <s v="C2650"/>
    <x v="0"/>
    <x v="1"/>
    <x v="3"/>
    <d v="2025-03-28T00:00:00"/>
    <s v="O6650"/>
    <d v="2025-07-25T00:00:00"/>
    <x v="1"/>
    <x v="1"/>
    <x v="4"/>
    <n v="5"/>
    <n v="284.36199999999997"/>
    <n v="1421.81"/>
    <x v="2"/>
    <n v="5"/>
    <d v="2025-01-29T00:00:00"/>
    <n v="351"/>
    <x v="1"/>
    <n v="2"/>
    <d v="2025-12-07T00:00:00"/>
    <x v="0"/>
    <x v="2"/>
    <x v="7"/>
    <n v="-58"/>
    <n v="0"/>
    <x v="2"/>
  </r>
  <r>
    <s v="C1320"/>
    <x v="2"/>
    <x v="2"/>
    <x v="4"/>
    <d v="2024-05-04T00:00:00"/>
    <s v="O5320"/>
    <d v="2025-07-25T00:00:00"/>
    <x v="3"/>
    <x v="2"/>
    <x v="0"/>
    <n v="5"/>
    <n v="205.30599999999998"/>
    <n v="1026.53"/>
    <x v="2"/>
    <n v="20"/>
    <d v="2025-12-03T00:00:00"/>
    <n v="132"/>
    <x v="1"/>
    <n v="5"/>
    <d v="2025-02-01T00:00:00"/>
    <x v="1"/>
    <x v="2"/>
    <x v="7"/>
    <n v="578"/>
    <n v="0"/>
    <x v="2"/>
  </r>
  <r>
    <s v="C5382"/>
    <x v="2"/>
    <x v="0"/>
    <x v="4"/>
    <d v="2024-06-17T00:00:00"/>
    <s v="O9382"/>
    <d v="2025-07-25T00:00:00"/>
    <x v="2"/>
    <x v="2"/>
    <x v="4"/>
    <n v="3"/>
    <n v="302.11"/>
    <n v="906.33"/>
    <x v="1"/>
    <n v="43"/>
    <d v="2024-08-11T00:00:00"/>
    <n v="288"/>
    <x v="1"/>
    <n v="2"/>
    <d v="2024-11-30T00:00:00"/>
    <x v="0"/>
    <x v="2"/>
    <x v="7"/>
    <n v="55"/>
    <n v="0"/>
    <x v="2"/>
  </r>
  <r>
    <s v="C4905"/>
    <x v="0"/>
    <x v="0"/>
    <x v="4"/>
    <d v="2024-05-27T00:00:00"/>
    <s v="O8905"/>
    <d v="2025-07-25T00:00:00"/>
    <x v="3"/>
    <x v="1"/>
    <x v="1"/>
    <n v="2"/>
    <n v="124.13"/>
    <n v="248.26"/>
    <x v="1"/>
    <n v="40"/>
    <d v="2025-02-04T00:00:00"/>
    <n v="382"/>
    <x v="0"/>
    <n v="2"/>
    <d v="2025-12-05T00:00:00"/>
    <x v="0"/>
    <x v="2"/>
    <x v="7"/>
    <n v="253"/>
    <n v="1"/>
    <x v="2"/>
  </r>
  <r>
    <s v="C6105"/>
    <x v="1"/>
    <x v="1"/>
    <x v="1"/>
    <d v="2024-04-23T00:00:00"/>
    <s v="O10105"/>
    <d v="2025-07-25T00:00:00"/>
    <x v="4"/>
    <x v="2"/>
    <x v="1"/>
    <n v="1"/>
    <n v="325.01"/>
    <n v="325.01"/>
    <x v="1"/>
    <n v="4"/>
    <d v="2024-08-28T00:00:00"/>
    <n v="364"/>
    <x v="0"/>
    <n v="3"/>
    <d v="2024-09-23T00:00:00"/>
    <x v="1"/>
    <x v="2"/>
    <x v="7"/>
    <n v="127"/>
    <n v="1"/>
    <x v="2"/>
  </r>
  <r>
    <s v="C3723"/>
    <x v="2"/>
    <x v="1"/>
    <x v="0"/>
    <d v="2024-06-06T00:00:00"/>
    <s v="O7723"/>
    <d v="2025-07-25T00:00:00"/>
    <x v="1"/>
    <x v="3"/>
    <x v="3"/>
    <n v="5"/>
    <n v="39.423999999999999"/>
    <n v="197.12"/>
    <x v="1"/>
    <n v="36"/>
    <d v="2025-07-05T00:00:00"/>
    <n v="203"/>
    <x v="0"/>
    <n v="1"/>
    <d v="2024-03-12T00:00:00"/>
    <x v="2"/>
    <x v="2"/>
    <x v="7"/>
    <n v="394"/>
    <n v="1"/>
    <x v="2"/>
  </r>
  <r>
    <s v="C3962"/>
    <x v="1"/>
    <x v="1"/>
    <x v="2"/>
    <d v="2025-02-07T00:00:00"/>
    <s v="O7962"/>
    <d v="2025-07-25T00:00:00"/>
    <x v="3"/>
    <x v="3"/>
    <x v="0"/>
    <n v="4"/>
    <n v="60.537500000000001"/>
    <n v="242.15"/>
    <x v="1"/>
    <n v="22"/>
    <d v="2025-04-07T00:00:00"/>
    <n v="139"/>
    <x v="0"/>
    <n v="1"/>
    <d v="2024-10-22T00:00:00"/>
    <x v="2"/>
    <x v="2"/>
    <x v="7"/>
    <n v="59"/>
    <n v="1"/>
    <x v="2"/>
  </r>
  <r>
    <s v="C2689"/>
    <x v="2"/>
    <x v="0"/>
    <x v="2"/>
    <d v="2025-02-27T00:00:00"/>
    <s v="O6689"/>
    <d v="2025-07-25T00:00:00"/>
    <x v="3"/>
    <x v="2"/>
    <x v="2"/>
    <n v="2"/>
    <n v="705.29499999999996"/>
    <n v="1410.59"/>
    <x v="0"/>
    <n v="7"/>
    <d v="2025-06-21T00:00:00"/>
    <n v="400"/>
    <x v="1"/>
    <n v="4"/>
    <d v="2025-11-03T00:00:00"/>
    <x v="1"/>
    <x v="2"/>
    <x v="7"/>
    <n v="114"/>
    <n v="0"/>
    <x v="2"/>
  </r>
  <r>
    <s v="C5572"/>
    <x v="1"/>
    <x v="0"/>
    <x v="1"/>
    <d v="2024-11-08T00:00:00"/>
    <s v="O9572"/>
    <d v="2025-07-26T00:00:00"/>
    <x v="4"/>
    <x v="3"/>
    <x v="0"/>
    <n v="4"/>
    <n v="229.23750000000001"/>
    <n v="916.95"/>
    <x v="1"/>
    <n v="37"/>
    <d v="2025-06-19T00:00:00"/>
    <n v="55"/>
    <x v="0"/>
    <n v="2"/>
    <d v="2024-08-25T00:00:00"/>
    <x v="0"/>
    <x v="3"/>
    <x v="7"/>
    <n v="223"/>
    <n v="1"/>
    <x v="2"/>
  </r>
  <r>
    <s v="C3452"/>
    <x v="0"/>
    <x v="0"/>
    <x v="3"/>
    <d v="2023-11-22T00:00:00"/>
    <s v="O7452"/>
    <d v="2025-07-26T00:00:00"/>
    <x v="2"/>
    <x v="3"/>
    <x v="2"/>
    <n v="5"/>
    <n v="72.608000000000004"/>
    <n v="363.04"/>
    <x v="1"/>
    <n v="12"/>
    <d v="2024-09-15T00:00:00"/>
    <n v="258"/>
    <x v="0"/>
    <n v="3"/>
    <d v="2025-07-16T00:00:00"/>
    <x v="1"/>
    <x v="3"/>
    <x v="7"/>
    <n v="298"/>
    <n v="1"/>
    <x v="2"/>
  </r>
  <r>
    <s v="C4709"/>
    <x v="0"/>
    <x v="0"/>
    <x v="3"/>
    <d v="2023-12-11T00:00:00"/>
    <s v="O8709"/>
    <d v="2025-07-26T00:00:00"/>
    <x v="1"/>
    <x v="3"/>
    <x v="4"/>
    <n v="3"/>
    <n v="80.013333333333335"/>
    <n v="240.04"/>
    <x v="2"/>
    <n v="27"/>
    <d v="2024-10-16T00:00:00"/>
    <n v="4"/>
    <x v="1"/>
    <n v="4"/>
    <d v="2025-06-26T00:00:00"/>
    <x v="2"/>
    <x v="3"/>
    <x v="7"/>
    <n v="310"/>
    <n v="0"/>
    <x v="2"/>
  </r>
  <r>
    <s v="C1117"/>
    <x v="0"/>
    <x v="0"/>
    <x v="2"/>
    <d v="2024-02-13T00:00:00"/>
    <s v="O5117"/>
    <d v="2025-07-26T00:00:00"/>
    <x v="3"/>
    <x v="4"/>
    <x v="0"/>
    <n v="2"/>
    <n v="581.04"/>
    <n v="1162.08"/>
    <x v="1"/>
    <n v="46"/>
    <d v="2025-04-17T00:00:00"/>
    <n v="246"/>
    <x v="0"/>
    <n v="3"/>
    <d v="2025-03-29T00:00:00"/>
    <x v="0"/>
    <x v="3"/>
    <x v="7"/>
    <n v="429"/>
    <n v="1"/>
    <x v="2"/>
  </r>
  <r>
    <s v="C6116"/>
    <x v="1"/>
    <x v="1"/>
    <x v="1"/>
    <d v="2023-02-10T00:00:00"/>
    <s v="O10116"/>
    <d v="2025-07-26T00:00:00"/>
    <x v="1"/>
    <x v="1"/>
    <x v="0"/>
    <n v="3"/>
    <n v="111.11666666666667"/>
    <n v="333.35"/>
    <x v="0"/>
    <n v="11"/>
    <d v="2024-12-29T00:00:00"/>
    <n v="94"/>
    <x v="1"/>
    <n v="3"/>
    <d v="2025-09-01T00:00:00"/>
    <x v="1"/>
    <x v="3"/>
    <x v="7"/>
    <n v="688"/>
    <n v="0"/>
    <x v="2"/>
  </r>
  <r>
    <s v="C1386"/>
    <x v="0"/>
    <x v="0"/>
    <x v="4"/>
    <d v="2025-07-15T00:00:00"/>
    <s v="O5386"/>
    <d v="2025-07-26T00:00:00"/>
    <x v="1"/>
    <x v="3"/>
    <x v="3"/>
    <n v="4"/>
    <n v="36.494999999999997"/>
    <n v="145.97999999999999"/>
    <x v="1"/>
    <n v="16"/>
    <d v="2025-02-20T00:00:00"/>
    <n v="419"/>
    <x v="1"/>
    <n v="2"/>
    <d v="2024-12-12T00:00:00"/>
    <x v="2"/>
    <x v="3"/>
    <x v="7"/>
    <n v="-145"/>
    <n v="0"/>
    <x v="2"/>
  </r>
  <r>
    <s v="C6663"/>
    <x v="2"/>
    <x v="1"/>
    <x v="3"/>
    <d v="2024-10-02T00:00:00"/>
    <s v="O10663"/>
    <d v="2025-07-26T00:00:00"/>
    <x v="2"/>
    <x v="2"/>
    <x v="1"/>
    <n v="1"/>
    <n v="277.44"/>
    <n v="277.44"/>
    <x v="1"/>
    <n v="17"/>
    <d v="2025-04-04T00:00:00"/>
    <n v="381"/>
    <x v="0"/>
    <n v="4"/>
    <d v="2025-06-24T00:00:00"/>
    <x v="2"/>
    <x v="3"/>
    <x v="7"/>
    <n v="184"/>
    <n v="1"/>
    <x v="2"/>
  </r>
  <r>
    <s v="C6989"/>
    <x v="2"/>
    <x v="2"/>
    <x v="4"/>
    <d v="2024-01-05T00:00:00"/>
    <s v="O10989"/>
    <d v="2025-07-26T00:00:00"/>
    <x v="4"/>
    <x v="0"/>
    <x v="0"/>
    <n v="5"/>
    <n v="129.87"/>
    <n v="649.35"/>
    <x v="1"/>
    <n v="3"/>
    <d v="2025-05-01T00:00:00"/>
    <n v="301"/>
    <x v="0"/>
    <n v="3"/>
    <d v="2025-10-02T00:00:00"/>
    <x v="2"/>
    <x v="3"/>
    <x v="7"/>
    <n v="482"/>
    <n v="1"/>
    <x v="2"/>
  </r>
  <r>
    <s v="C4393"/>
    <x v="0"/>
    <x v="0"/>
    <x v="2"/>
    <d v="2024-06-16T00:00:00"/>
    <s v="O8393"/>
    <d v="2025-07-26T00:00:00"/>
    <x v="0"/>
    <x v="3"/>
    <x v="2"/>
    <n v="5"/>
    <n v="250.63600000000002"/>
    <n v="1253.18"/>
    <x v="0"/>
    <n v="16"/>
    <d v="2024-12-16T00:00:00"/>
    <n v="55"/>
    <x v="0"/>
    <n v="3"/>
    <d v="2025-05-19T00:00:00"/>
    <x v="2"/>
    <x v="3"/>
    <x v="7"/>
    <n v="183"/>
    <n v="1"/>
    <x v="2"/>
  </r>
  <r>
    <s v="C3543"/>
    <x v="1"/>
    <x v="2"/>
    <x v="4"/>
    <d v="2024-02-16T00:00:00"/>
    <s v="O7543"/>
    <d v="2025-07-27T00:00:00"/>
    <x v="1"/>
    <x v="0"/>
    <x v="0"/>
    <n v="4"/>
    <n v="369.79750000000001"/>
    <n v="1479.19"/>
    <x v="1"/>
    <n v="43"/>
    <d v="2025-04-22T00:00:00"/>
    <n v="196"/>
    <x v="1"/>
    <n v="5"/>
    <d v="2025-01-14T00:00:00"/>
    <x v="2"/>
    <x v="4"/>
    <x v="7"/>
    <n v="431"/>
    <n v="0"/>
    <x v="2"/>
  </r>
  <r>
    <s v="C3682"/>
    <x v="0"/>
    <x v="0"/>
    <x v="2"/>
    <d v="2023-12-22T00:00:00"/>
    <s v="O7682"/>
    <d v="2025-07-27T00:00:00"/>
    <x v="3"/>
    <x v="4"/>
    <x v="2"/>
    <n v="2"/>
    <n v="158.47999999999999"/>
    <n v="316.95999999999998"/>
    <x v="0"/>
    <n v="20"/>
    <d v="2025-03-23T00:00:00"/>
    <n v="45"/>
    <x v="1"/>
    <n v="5"/>
    <d v="2025-01-25T00:00:00"/>
    <x v="2"/>
    <x v="4"/>
    <x v="7"/>
    <n v="457"/>
    <n v="0"/>
    <x v="2"/>
  </r>
  <r>
    <s v="C1098"/>
    <x v="2"/>
    <x v="1"/>
    <x v="1"/>
    <d v="2025-07-27T00:00:00"/>
    <s v="O5098"/>
    <d v="2025-07-27T00:00:00"/>
    <x v="1"/>
    <x v="1"/>
    <x v="3"/>
    <n v="2"/>
    <n v="305.11"/>
    <n v="610.22"/>
    <x v="0"/>
    <n v="3"/>
    <d v="2025-05-16T00:00:00"/>
    <n v="301"/>
    <x v="1"/>
    <n v="2"/>
    <d v="2025-04-08T00:00:00"/>
    <x v="0"/>
    <x v="4"/>
    <x v="7"/>
    <n v="-72"/>
    <n v="0"/>
    <x v="2"/>
  </r>
  <r>
    <s v="C3275"/>
    <x v="0"/>
    <x v="1"/>
    <x v="0"/>
    <d v="2024-04-17T00:00:00"/>
    <s v="O7275"/>
    <d v="2025-07-27T00:00:00"/>
    <x v="4"/>
    <x v="2"/>
    <x v="4"/>
    <n v="3"/>
    <n v="35.553333333333335"/>
    <n v="106.66"/>
    <x v="2"/>
    <n v="16"/>
    <d v="2024-09-24T00:00:00"/>
    <n v="76"/>
    <x v="0"/>
    <n v="1"/>
    <d v="2025-01-08T00:00:00"/>
    <x v="1"/>
    <x v="4"/>
    <x v="7"/>
    <n v="160"/>
    <n v="1"/>
    <x v="2"/>
  </r>
  <r>
    <s v="C1371"/>
    <x v="0"/>
    <x v="0"/>
    <x v="4"/>
    <d v="2025-03-19T00:00:00"/>
    <s v="O5371"/>
    <d v="2025-07-28T00:00:00"/>
    <x v="3"/>
    <x v="3"/>
    <x v="2"/>
    <n v="1"/>
    <n v="562.12"/>
    <n v="562.12"/>
    <x v="0"/>
    <n v="16"/>
    <d v="2025-07-22T00:00:00"/>
    <n v="133"/>
    <x v="1"/>
    <n v="3"/>
    <d v="2025-02-14T00:00:00"/>
    <x v="1"/>
    <x v="5"/>
    <x v="7"/>
    <n v="125"/>
    <n v="0"/>
    <x v="2"/>
  </r>
  <r>
    <s v="C2867"/>
    <x v="0"/>
    <x v="2"/>
    <x v="1"/>
    <d v="2024-09-27T00:00:00"/>
    <s v="O6867"/>
    <d v="2025-07-28T00:00:00"/>
    <x v="1"/>
    <x v="2"/>
    <x v="1"/>
    <n v="1"/>
    <n v="213.08"/>
    <n v="213.08"/>
    <x v="0"/>
    <n v="31"/>
    <d v="2024-11-29T00:00:00"/>
    <n v="330"/>
    <x v="0"/>
    <n v="5"/>
    <d v="2024-09-16T00:00:00"/>
    <x v="2"/>
    <x v="5"/>
    <x v="7"/>
    <n v="63"/>
    <n v="1"/>
    <x v="2"/>
  </r>
  <r>
    <s v="C2511"/>
    <x v="0"/>
    <x v="2"/>
    <x v="1"/>
    <d v="2024-12-26T00:00:00"/>
    <s v="O6511"/>
    <d v="2025-07-28T00:00:00"/>
    <x v="0"/>
    <x v="3"/>
    <x v="4"/>
    <n v="1"/>
    <n v="1199.6300000000001"/>
    <n v="1199.6300000000001"/>
    <x v="0"/>
    <n v="41"/>
    <d v="2025-09-06T00:00:00"/>
    <n v="374"/>
    <x v="1"/>
    <n v="3"/>
    <d v="2025-10-06T00:00:00"/>
    <x v="1"/>
    <x v="5"/>
    <x v="7"/>
    <n v="254"/>
    <n v="0"/>
    <x v="2"/>
  </r>
  <r>
    <s v="C5408"/>
    <x v="2"/>
    <x v="0"/>
    <x v="1"/>
    <d v="2025-08-21T00:00:00"/>
    <s v="O9408"/>
    <d v="2025-07-28T00:00:00"/>
    <x v="0"/>
    <x v="4"/>
    <x v="4"/>
    <n v="1"/>
    <n v="1435.72"/>
    <n v="1435.72"/>
    <x v="1"/>
    <n v="42"/>
    <d v="2025-02-02T00:00:00"/>
    <n v="239"/>
    <x v="1"/>
    <n v="5"/>
    <d v="2025-03-08T00:00:00"/>
    <x v="2"/>
    <x v="5"/>
    <x v="7"/>
    <n v="-200"/>
    <n v="0"/>
    <x v="2"/>
  </r>
  <r>
    <s v="C5672"/>
    <x v="2"/>
    <x v="2"/>
    <x v="4"/>
    <d v="2025-04-06T00:00:00"/>
    <s v="O9672"/>
    <d v="2025-07-28T00:00:00"/>
    <x v="4"/>
    <x v="0"/>
    <x v="0"/>
    <n v="5"/>
    <n v="98.986000000000004"/>
    <n v="494.93"/>
    <x v="2"/>
    <n v="5"/>
    <d v="2024-02-10T00:00:00"/>
    <n v="118"/>
    <x v="1"/>
    <n v="5"/>
    <d v="2024-10-22T00:00:00"/>
    <x v="1"/>
    <x v="5"/>
    <x v="7"/>
    <n v="-421"/>
    <n v="0"/>
    <x v="2"/>
  </r>
  <r>
    <s v="C3771"/>
    <x v="0"/>
    <x v="2"/>
    <x v="3"/>
    <d v="2024-05-14T00:00:00"/>
    <s v="O7771"/>
    <d v="2025-07-28T00:00:00"/>
    <x v="1"/>
    <x v="3"/>
    <x v="3"/>
    <n v="5"/>
    <n v="119.83199999999999"/>
    <n v="599.16"/>
    <x v="2"/>
    <n v="16"/>
    <d v="2024-10-14T00:00:00"/>
    <n v="314"/>
    <x v="1"/>
    <n v="2"/>
    <d v="2025-01-14T00:00:00"/>
    <x v="1"/>
    <x v="5"/>
    <x v="7"/>
    <n v="153"/>
    <n v="0"/>
    <x v="2"/>
  </r>
  <r>
    <s v="C6729"/>
    <x v="2"/>
    <x v="0"/>
    <x v="3"/>
    <d v="2023-11-13T00:00:00"/>
    <s v="O10729"/>
    <d v="2025-07-28T00:00:00"/>
    <x v="4"/>
    <x v="4"/>
    <x v="4"/>
    <n v="3"/>
    <n v="224.45666666666668"/>
    <n v="673.37"/>
    <x v="0"/>
    <n v="16"/>
    <d v="2024-11-19T00:00:00"/>
    <n v="161"/>
    <x v="1"/>
    <n v="5"/>
    <d v="2025-03-26T00:00:00"/>
    <x v="2"/>
    <x v="5"/>
    <x v="7"/>
    <n v="372"/>
    <n v="0"/>
    <x v="2"/>
  </r>
  <r>
    <s v="C2083"/>
    <x v="1"/>
    <x v="2"/>
    <x v="3"/>
    <d v="2024-11-08T00:00:00"/>
    <s v="O6083"/>
    <d v="2025-07-28T00:00:00"/>
    <x v="2"/>
    <x v="2"/>
    <x v="0"/>
    <n v="4"/>
    <n v="343.76249999999999"/>
    <n v="1375.05"/>
    <x v="2"/>
    <n v="48"/>
    <d v="2024-09-10T00:00:00"/>
    <n v="310"/>
    <x v="1"/>
    <n v="3"/>
    <d v="2025-07-03T00:00:00"/>
    <x v="2"/>
    <x v="5"/>
    <x v="7"/>
    <n v="-59"/>
    <n v="0"/>
    <x v="2"/>
  </r>
  <r>
    <s v="C1252"/>
    <x v="1"/>
    <x v="1"/>
    <x v="1"/>
    <d v="2024-08-21T00:00:00"/>
    <s v="O5252"/>
    <d v="2025-07-28T00:00:00"/>
    <x v="4"/>
    <x v="3"/>
    <x v="4"/>
    <n v="1"/>
    <n v="1368.07"/>
    <n v="1368.07"/>
    <x v="2"/>
    <n v="15"/>
    <d v="2025-04-17T00:00:00"/>
    <n v="121"/>
    <x v="0"/>
    <n v="1"/>
    <d v="2025-09-03T00:00:00"/>
    <x v="1"/>
    <x v="5"/>
    <x v="7"/>
    <n v="239"/>
    <n v="1"/>
    <x v="2"/>
  </r>
  <r>
    <s v="C3611"/>
    <x v="1"/>
    <x v="1"/>
    <x v="3"/>
    <d v="2024-02-05T00:00:00"/>
    <s v="O7611"/>
    <d v="2025-07-28T00:00:00"/>
    <x v="2"/>
    <x v="3"/>
    <x v="0"/>
    <n v="1"/>
    <n v="748.07"/>
    <n v="748.07"/>
    <x v="0"/>
    <n v="40"/>
    <d v="2025-05-20T00:00:00"/>
    <n v="31"/>
    <x v="0"/>
    <n v="4"/>
    <d v="2024-10-09T00:00:00"/>
    <x v="0"/>
    <x v="5"/>
    <x v="7"/>
    <n v="470"/>
    <n v="1"/>
    <x v="2"/>
  </r>
  <r>
    <s v="C4430"/>
    <x v="1"/>
    <x v="1"/>
    <x v="2"/>
    <d v="2024-01-01T00:00:00"/>
    <s v="O8430"/>
    <d v="2025-07-28T00:00:00"/>
    <x v="1"/>
    <x v="2"/>
    <x v="3"/>
    <n v="4"/>
    <n v="145.0675"/>
    <n v="580.27"/>
    <x v="0"/>
    <n v="34"/>
    <d v="2025-08-08T00:00:00"/>
    <n v="479"/>
    <x v="1"/>
    <n v="4"/>
    <d v="2025-04-13T00:00:00"/>
    <x v="1"/>
    <x v="5"/>
    <x v="7"/>
    <n v="585"/>
    <n v="0"/>
    <x v="2"/>
  </r>
  <r>
    <s v="C4851"/>
    <x v="2"/>
    <x v="0"/>
    <x v="0"/>
    <d v="2024-08-21T00:00:00"/>
    <s v="O8851"/>
    <d v="2025-07-28T00:00:00"/>
    <x v="4"/>
    <x v="0"/>
    <x v="0"/>
    <n v="3"/>
    <n v="100.44333333333333"/>
    <n v="301.33"/>
    <x v="1"/>
    <n v="26"/>
    <d v="2025-03-08T00:00:00"/>
    <n v="346"/>
    <x v="1"/>
    <n v="2"/>
    <d v="2024-10-19T00:00:00"/>
    <x v="1"/>
    <x v="5"/>
    <x v="7"/>
    <n v="199"/>
    <n v="0"/>
    <x v="2"/>
  </r>
  <r>
    <s v="C5350"/>
    <x v="0"/>
    <x v="1"/>
    <x v="2"/>
    <d v="2024-02-29T00:00:00"/>
    <s v="O9350"/>
    <d v="2025-07-28T00:00:00"/>
    <x v="4"/>
    <x v="4"/>
    <x v="1"/>
    <n v="5"/>
    <n v="46.781999999999996"/>
    <n v="233.91"/>
    <x v="2"/>
    <n v="43"/>
    <d v="2024-04-09T00:00:00"/>
    <n v="420"/>
    <x v="1"/>
    <n v="5"/>
    <d v="2025-10-03T00:00:00"/>
    <x v="1"/>
    <x v="5"/>
    <x v="7"/>
    <n v="40"/>
    <n v="0"/>
    <x v="2"/>
  </r>
  <r>
    <s v="C3334"/>
    <x v="0"/>
    <x v="0"/>
    <x v="1"/>
    <d v="2024-03-12T00:00:00"/>
    <s v="O7334"/>
    <d v="2025-07-28T00:00:00"/>
    <x v="1"/>
    <x v="0"/>
    <x v="0"/>
    <n v="4"/>
    <n v="144.94749999999999"/>
    <n v="579.79"/>
    <x v="1"/>
    <n v="1"/>
    <d v="2025-04-24T00:00:00"/>
    <n v="279"/>
    <x v="1"/>
    <n v="2"/>
    <d v="2025-08-05T00:00:00"/>
    <x v="0"/>
    <x v="5"/>
    <x v="7"/>
    <n v="408"/>
    <n v="0"/>
    <x v="2"/>
  </r>
  <r>
    <s v="C4302"/>
    <x v="1"/>
    <x v="0"/>
    <x v="3"/>
    <d v="2025-08-08T00:00:00"/>
    <s v="O8302"/>
    <d v="2025-07-28T00:00:00"/>
    <x v="2"/>
    <x v="1"/>
    <x v="0"/>
    <n v="5"/>
    <n v="231.25"/>
    <n v="1156.25"/>
    <x v="0"/>
    <n v="15"/>
    <d v="2024-08-23T00:00:00"/>
    <n v="359"/>
    <x v="1"/>
    <n v="5"/>
    <d v="2025-04-13T00:00:00"/>
    <x v="0"/>
    <x v="5"/>
    <x v="7"/>
    <n v="-350"/>
    <n v="0"/>
    <x v="2"/>
  </r>
  <r>
    <s v="C4822"/>
    <x v="0"/>
    <x v="2"/>
    <x v="1"/>
    <d v="2024-04-25T00:00:00"/>
    <s v="O8822"/>
    <d v="2025-07-29T00:00:00"/>
    <x v="4"/>
    <x v="3"/>
    <x v="0"/>
    <n v="1"/>
    <n v="1226.67"/>
    <n v="1226.67"/>
    <x v="2"/>
    <n v="6"/>
    <d v="2024-05-09T00:00:00"/>
    <n v="195"/>
    <x v="0"/>
    <n v="4"/>
    <d v="2025-04-08T00:00:00"/>
    <x v="1"/>
    <x v="6"/>
    <x v="7"/>
    <n v="14"/>
    <n v="1"/>
    <x v="2"/>
  </r>
  <r>
    <s v="C5761"/>
    <x v="1"/>
    <x v="1"/>
    <x v="1"/>
    <d v="2024-02-02T00:00:00"/>
    <s v="O9761"/>
    <d v="2025-07-29T00:00:00"/>
    <x v="4"/>
    <x v="2"/>
    <x v="1"/>
    <n v="2"/>
    <n v="576.32000000000005"/>
    <n v="1152.6400000000001"/>
    <x v="0"/>
    <n v="43"/>
    <d v="2025-11-04T00:00:00"/>
    <n v="329"/>
    <x v="0"/>
    <n v="3"/>
    <d v="2025-02-26T00:00:00"/>
    <x v="1"/>
    <x v="6"/>
    <x v="7"/>
    <n v="641"/>
    <n v="1"/>
    <x v="2"/>
  </r>
  <r>
    <s v="C6012"/>
    <x v="1"/>
    <x v="0"/>
    <x v="1"/>
    <d v="2024-10-09T00:00:00"/>
    <s v="O10012"/>
    <d v="2025-07-29T00:00:00"/>
    <x v="2"/>
    <x v="3"/>
    <x v="3"/>
    <n v="5"/>
    <n v="217.102"/>
    <n v="1085.51"/>
    <x v="1"/>
    <n v="6"/>
    <d v="2025-07-25T00:00:00"/>
    <n v="386"/>
    <x v="1"/>
    <n v="1"/>
    <d v="2025-09-06T00:00:00"/>
    <x v="2"/>
    <x v="6"/>
    <x v="7"/>
    <n v="289"/>
    <n v="0"/>
    <x v="2"/>
  </r>
  <r>
    <s v="C6223"/>
    <x v="2"/>
    <x v="1"/>
    <x v="1"/>
    <d v="2024-04-06T00:00:00"/>
    <s v="O10223"/>
    <d v="2025-07-29T00:00:00"/>
    <x v="2"/>
    <x v="2"/>
    <x v="1"/>
    <n v="2"/>
    <n v="119.38"/>
    <n v="238.76"/>
    <x v="2"/>
    <n v="25"/>
    <d v="2025-05-16T00:00:00"/>
    <n v="435"/>
    <x v="1"/>
    <n v="2"/>
    <d v="2025-08-03T00:00:00"/>
    <x v="1"/>
    <x v="6"/>
    <x v="7"/>
    <n v="405"/>
    <n v="0"/>
    <x v="2"/>
  </r>
  <r>
    <s v="C1683"/>
    <x v="1"/>
    <x v="1"/>
    <x v="1"/>
    <d v="2023-10-18T00:00:00"/>
    <s v="O5683"/>
    <d v="2025-07-29T00:00:00"/>
    <x v="4"/>
    <x v="4"/>
    <x v="3"/>
    <n v="5"/>
    <n v="158.96800000000002"/>
    <n v="794.84"/>
    <x v="2"/>
    <n v="32"/>
    <d v="2024-12-14T00:00:00"/>
    <n v="322"/>
    <x v="0"/>
    <n v="3"/>
    <d v="2024-11-17T00:00:00"/>
    <x v="0"/>
    <x v="6"/>
    <x v="7"/>
    <n v="423"/>
    <n v="1"/>
    <x v="2"/>
  </r>
  <r>
    <s v="C5189"/>
    <x v="1"/>
    <x v="2"/>
    <x v="0"/>
    <d v="2025-01-18T00:00:00"/>
    <s v="O9189"/>
    <d v="2025-07-30T00:00:00"/>
    <x v="2"/>
    <x v="4"/>
    <x v="4"/>
    <n v="5"/>
    <n v="113.77000000000001"/>
    <n v="568.85"/>
    <x v="2"/>
    <n v="25"/>
    <d v="2025-01-15T00:00:00"/>
    <n v="104"/>
    <x v="0"/>
    <n v="4"/>
    <d v="2025-10-02T00:00:00"/>
    <x v="1"/>
    <x v="0"/>
    <x v="7"/>
    <n v="-3"/>
    <n v="1"/>
    <x v="2"/>
  </r>
  <r>
    <s v="C6457"/>
    <x v="0"/>
    <x v="0"/>
    <x v="1"/>
    <d v="2025-03-23T00:00:00"/>
    <s v="O10457"/>
    <d v="2025-07-30T00:00:00"/>
    <x v="3"/>
    <x v="1"/>
    <x v="2"/>
    <n v="3"/>
    <n v="378.15000000000003"/>
    <n v="1134.45"/>
    <x v="2"/>
    <n v="29"/>
    <d v="2024-02-09T00:00:00"/>
    <n v="477"/>
    <x v="0"/>
    <n v="5"/>
    <d v="2025-06-06T00:00:00"/>
    <x v="2"/>
    <x v="0"/>
    <x v="7"/>
    <n v="-408"/>
    <n v="1"/>
    <x v="2"/>
  </r>
  <r>
    <s v="C1973"/>
    <x v="1"/>
    <x v="1"/>
    <x v="2"/>
    <d v="2024-10-16T00:00:00"/>
    <s v="O5973"/>
    <d v="2025-07-30T00:00:00"/>
    <x v="0"/>
    <x v="4"/>
    <x v="3"/>
    <n v="2"/>
    <n v="133.815"/>
    <n v="267.63"/>
    <x v="1"/>
    <n v="34"/>
    <d v="2025-06-03T00:00:00"/>
    <n v="218"/>
    <x v="1"/>
    <n v="2"/>
    <d v="2024-10-12T00:00:00"/>
    <x v="1"/>
    <x v="0"/>
    <x v="7"/>
    <n v="230"/>
    <n v="0"/>
    <x v="2"/>
  </r>
  <r>
    <s v="C5472"/>
    <x v="1"/>
    <x v="2"/>
    <x v="4"/>
    <d v="2024-07-19T00:00:00"/>
    <s v="O9472"/>
    <d v="2025-07-30T00:00:00"/>
    <x v="4"/>
    <x v="3"/>
    <x v="4"/>
    <n v="3"/>
    <n v="211.80333333333331"/>
    <n v="635.41"/>
    <x v="0"/>
    <n v="43"/>
    <d v="2025-03-07T00:00:00"/>
    <n v="155"/>
    <x v="1"/>
    <n v="1"/>
    <d v="2025-06-28T00:00:00"/>
    <x v="2"/>
    <x v="0"/>
    <x v="7"/>
    <n v="231"/>
    <n v="0"/>
    <x v="2"/>
  </r>
  <r>
    <s v="C1237"/>
    <x v="0"/>
    <x v="1"/>
    <x v="3"/>
    <d v="2025-04-23T00:00:00"/>
    <s v="O5237"/>
    <d v="2025-07-30T00:00:00"/>
    <x v="2"/>
    <x v="2"/>
    <x v="1"/>
    <n v="4"/>
    <n v="253.96"/>
    <n v="1015.84"/>
    <x v="0"/>
    <n v="32"/>
    <d v="2025-05-17T00:00:00"/>
    <n v="460"/>
    <x v="1"/>
    <n v="4"/>
    <d v="2024-12-18T00:00:00"/>
    <x v="0"/>
    <x v="0"/>
    <x v="7"/>
    <n v="24"/>
    <n v="0"/>
    <x v="2"/>
  </r>
  <r>
    <s v="C3063"/>
    <x v="0"/>
    <x v="1"/>
    <x v="1"/>
    <d v="2025-01-25T00:00:00"/>
    <s v="O7063"/>
    <d v="2025-07-30T00:00:00"/>
    <x v="3"/>
    <x v="4"/>
    <x v="1"/>
    <n v="2"/>
    <n v="121.84"/>
    <n v="243.68"/>
    <x v="2"/>
    <n v="15"/>
    <d v="2024-12-10T00:00:00"/>
    <n v="175"/>
    <x v="0"/>
    <n v="4"/>
    <d v="2024-09-15T00:00:00"/>
    <x v="1"/>
    <x v="0"/>
    <x v="7"/>
    <n v="-46"/>
    <n v="1"/>
    <x v="2"/>
  </r>
  <r>
    <s v="C3153"/>
    <x v="1"/>
    <x v="2"/>
    <x v="0"/>
    <d v="2025-04-06T00:00:00"/>
    <s v="O7153"/>
    <d v="2025-07-31T00:00:00"/>
    <x v="4"/>
    <x v="0"/>
    <x v="3"/>
    <n v="3"/>
    <n v="477.75"/>
    <n v="1433.25"/>
    <x v="0"/>
    <n v="19"/>
    <d v="2025-06-30T00:00:00"/>
    <n v="120"/>
    <x v="1"/>
    <n v="2"/>
    <d v="2024-10-31T00:00:00"/>
    <x v="2"/>
    <x v="1"/>
    <x v="7"/>
    <n v="85"/>
    <n v="0"/>
    <x v="2"/>
  </r>
  <r>
    <s v="C2116"/>
    <x v="2"/>
    <x v="0"/>
    <x v="3"/>
    <d v="2025-06-28T00:00:00"/>
    <s v="O6116"/>
    <d v="2025-07-31T00:00:00"/>
    <x v="4"/>
    <x v="3"/>
    <x v="4"/>
    <n v="4"/>
    <n v="360.38"/>
    <n v="1441.52"/>
    <x v="1"/>
    <n v="19"/>
    <d v="2025-03-17T00:00:00"/>
    <n v="81"/>
    <x v="1"/>
    <n v="5"/>
    <d v="2025-10-07T00:00:00"/>
    <x v="0"/>
    <x v="1"/>
    <x v="7"/>
    <n v="-103"/>
    <n v="0"/>
    <x v="2"/>
  </r>
  <r>
    <s v="C1545"/>
    <x v="1"/>
    <x v="2"/>
    <x v="2"/>
    <d v="2024-02-07T00:00:00"/>
    <s v="O5545"/>
    <d v="2025-07-31T00:00:00"/>
    <x v="3"/>
    <x v="1"/>
    <x v="4"/>
    <n v="2"/>
    <n v="215.465"/>
    <n v="430.93"/>
    <x v="2"/>
    <n v="36"/>
    <d v="2025-04-03T00:00:00"/>
    <n v="487"/>
    <x v="1"/>
    <n v="4"/>
    <d v="2025-02-05T00:00:00"/>
    <x v="2"/>
    <x v="1"/>
    <x v="7"/>
    <n v="421"/>
    <n v="0"/>
    <x v="2"/>
  </r>
  <r>
    <s v="C6865"/>
    <x v="1"/>
    <x v="0"/>
    <x v="2"/>
    <d v="2024-01-08T00:00:00"/>
    <s v="O10865"/>
    <d v="2025-07-31T00:00:00"/>
    <x v="4"/>
    <x v="0"/>
    <x v="1"/>
    <n v="4"/>
    <n v="119.44"/>
    <n v="477.76"/>
    <x v="0"/>
    <n v="15"/>
    <d v="2024-03-11T00:00:00"/>
    <n v="176"/>
    <x v="1"/>
    <n v="3"/>
    <d v="2024-04-12T00:00:00"/>
    <x v="1"/>
    <x v="1"/>
    <x v="7"/>
    <n v="63"/>
    <n v="0"/>
    <x v="2"/>
  </r>
  <r>
    <s v="C5824"/>
    <x v="0"/>
    <x v="0"/>
    <x v="2"/>
    <d v="2024-04-18T00:00:00"/>
    <s v="O9824"/>
    <d v="2025-07-31T00:00:00"/>
    <x v="0"/>
    <x v="1"/>
    <x v="3"/>
    <n v="3"/>
    <n v="114.95333333333333"/>
    <n v="344.86"/>
    <x v="0"/>
    <n v="3"/>
    <d v="2025-09-02T00:00:00"/>
    <n v="113"/>
    <x v="0"/>
    <n v="1"/>
    <d v="2025-10-07T00:00:00"/>
    <x v="1"/>
    <x v="1"/>
    <x v="7"/>
    <n v="502"/>
    <n v="1"/>
    <x v="2"/>
  </r>
  <r>
    <s v="C6010"/>
    <x v="2"/>
    <x v="2"/>
    <x v="4"/>
    <d v="2024-10-02T00:00:00"/>
    <s v="O10010"/>
    <d v="2025-01-08T00:00:00"/>
    <x v="0"/>
    <x v="1"/>
    <x v="4"/>
    <n v="4"/>
    <n v="62.2575"/>
    <n v="249.03"/>
    <x v="1"/>
    <n v="14"/>
    <d v="2025-12-05T00:00:00"/>
    <n v="213"/>
    <x v="0"/>
    <n v="3"/>
    <d v="2025-06-16T00:00:00"/>
    <x v="2"/>
    <x v="0"/>
    <x v="1"/>
    <n v="429"/>
    <n v="1"/>
    <x v="2"/>
  </r>
  <r>
    <s v="C2104"/>
    <x v="1"/>
    <x v="2"/>
    <x v="4"/>
    <d v="2024-12-21T00:00:00"/>
    <s v="O6104"/>
    <d v="2025-01-08T00:00:00"/>
    <x v="3"/>
    <x v="4"/>
    <x v="4"/>
    <n v="4"/>
    <n v="205.3425"/>
    <n v="821.37"/>
    <x v="2"/>
    <n v="16"/>
    <d v="2024-10-10T00:00:00"/>
    <n v="180"/>
    <x v="1"/>
    <n v="3"/>
    <d v="2024-10-21T00:00:00"/>
    <x v="0"/>
    <x v="0"/>
    <x v="1"/>
    <n v="-72"/>
    <n v="0"/>
    <x v="2"/>
  </r>
  <r>
    <s v="C4221"/>
    <x v="0"/>
    <x v="0"/>
    <x v="0"/>
    <d v="2025-05-06T00:00:00"/>
    <s v="O8221"/>
    <d v="2025-01-08T00:00:00"/>
    <x v="1"/>
    <x v="2"/>
    <x v="4"/>
    <n v="3"/>
    <n v="178.14333333333332"/>
    <n v="534.42999999999995"/>
    <x v="2"/>
    <n v="23"/>
    <d v="2025-04-01T00:00:00"/>
    <n v="483"/>
    <x v="1"/>
    <n v="5"/>
    <d v="2025-07-18T00:00:00"/>
    <x v="0"/>
    <x v="0"/>
    <x v="1"/>
    <n v="-35"/>
    <n v="0"/>
    <x v="2"/>
  </r>
  <r>
    <s v="C6170"/>
    <x v="0"/>
    <x v="1"/>
    <x v="2"/>
    <d v="2025-05-14T00:00:00"/>
    <s v="O10170"/>
    <d v="2025-01-08T00:00:00"/>
    <x v="3"/>
    <x v="1"/>
    <x v="1"/>
    <n v="2"/>
    <n v="706.46"/>
    <n v="1412.92"/>
    <x v="1"/>
    <n v="48"/>
    <d v="2024-06-10T00:00:00"/>
    <n v="211"/>
    <x v="0"/>
    <n v="1"/>
    <d v="2025-03-24T00:00:00"/>
    <x v="2"/>
    <x v="0"/>
    <x v="1"/>
    <n v="-338"/>
    <n v="1"/>
    <x v="2"/>
  </r>
  <r>
    <s v="C2061"/>
    <x v="1"/>
    <x v="2"/>
    <x v="2"/>
    <d v="2024-03-21T00:00:00"/>
    <s v="O6061"/>
    <d v="2025-01-08T00:00:00"/>
    <x v="0"/>
    <x v="0"/>
    <x v="4"/>
    <n v="5"/>
    <n v="57.6"/>
    <n v="288"/>
    <x v="0"/>
    <n v="19"/>
    <d v="2024-02-10T00:00:00"/>
    <n v="170"/>
    <x v="0"/>
    <n v="3"/>
    <d v="2025-03-06T00:00:00"/>
    <x v="1"/>
    <x v="0"/>
    <x v="1"/>
    <n v="-40"/>
    <n v="1"/>
    <x v="2"/>
  </r>
  <r>
    <s v="C3113"/>
    <x v="0"/>
    <x v="1"/>
    <x v="1"/>
    <d v="2023-11-24T00:00:00"/>
    <s v="O7113"/>
    <d v="2025-01-08T00:00:00"/>
    <x v="3"/>
    <x v="4"/>
    <x v="2"/>
    <n v="3"/>
    <n v="169.98"/>
    <n v="509.94"/>
    <x v="0"/>
    <n v="2"/>
    <d v="2025-07-22T00:00:00"/>
    <n v="395"/>
    <x v="1"/>
    <n v="1"/>
    <d v="2025-05-25T00:00:00"/>
    <x v="0"/>
    <x v="0"/>
    <x v="1"/>
    <n v="606"/>
    <n v="0"/>
    <x v="2"/>
  </r>
  <r>
    <s v="C2480"/>
    <x v="2"/>
    <x v="1"/>
    <x v="2"/>
    <d v="2024-01-15T00:00:00"/>
    <s v="O6480"/>
    <d v="2025-01-08T00:00:00"/>
    <x v="3"/>
    <x v="3"/>
    <x v="3"/>
    <n v="3"/>
    <n v="75.873333333333335"/>
    <n v="227.62"/>
    <x v="0"/>
    <n v="37"/>
    <d v="2025-02-16T00:00:00"/>
    <n v="8"/>
    <x v="1"/>
    <n v="5"/>
    <d v="2024-04-10T00:00:00"/>
    <x v="1"/>
    <x v="0"/>
    <x v="1"/>
    <n v="398"/>
    <n v="0"/>
    <x v="2"/>
  </r>
  <r>
    <s v="C2738"/>
    <x v="2"/>
    <x v="2"/>
    <x v="1"/>
    <d v="2024-12-29T00:00:00"/>
    <s v="O6738"/>
    <d v="2025-01-08T00:00:00"/>
    <x v="0"/>
    <x v="2"/>
    <x v="0"/>
    <n v="3"/>
    <n v="381.06"/>
    <n v="1143.18"/>
    <x v="2"/>
    <n v="4"/>
    <d v="2025-05-30T00:00:00"/>
    <n v="43"/>
    <x v="0"/>
    <n v="5"/>
    <d v="2025-08-01T00:00:00"/>
    <x v="2"/>
    <x v="0"/>
    <x v="1"/>
    <n v="152"/>
    <n v="1"/>
    <x v="2"/>
  </r>
  <r>
    <s v="C1776"/>
    <x v="0"/>
    <x v="0"/>
    <x v="3"/>
    <d v="2023-10-28T00:00:00"/>
    <s v="O5776"/>
    <d v="2025-01-08T00:00:00"/>
    <x v="1"/>
    <x v="3"/>
    <x v="0"/>
    <n v="1"/>
    <n v="862.8"/>
    <n v="862.8"/>
    <x v="2"/>
    <n v="30"/>
    <d v="2024-08-29T00:00:00"/>
    <n v="17"/>
    <x v="0"/>
    <n v="2"/>
    <d v="2024-12-18T00:00:00"/>
    <x v="1"/>
    <x v="0"/>
    <x v="1"/>
    <n v="306"/>
    <n v="1"/>
    <x v="2"/>
  </r>
  <r>
    <s v="C2861"/>
    <x v="2"/>
    <x v="2"/>
    <x v="0"/>
    <d v="2024-02-25T00:00:00"/>
    <s v="O6861"/>
    <d v="2025-01-08T00:00:00"/>
    <x v="3"/>
    <x v="2"/>
    <x v="4"/>
    <n v="1"/>
    <n v="776.93"/>
    <n v="776.93"/>
    <x v="2"/>
    <n v="49"/>
    <d v="2025-04-06T00:00:00"/>
    <n v="431"/>
    <x v="0"/>
    <n v="1"/>
    <d v="2025-06-14T00:00:00"/>
    <x v="2"/>
    <x v="0"/>
    <x v="1"/>
    <n v="406"/>
    <n v="1"/>
    <x v="2"/>
  </r>
  <r>
    <s v="C1530"/>
    <x v="0"/>
    <x v="2"/>
    <x v="1"/>
    <d v="2024-10-03T00:00:00"/>
    <s v="O5530"/>
    <d v="2025-01-08T00:00:00"/>
    <x v="4"/>
    <x v="3"/>
    <x v="3"/>
    <n v="2"/>
    <n v="70.08"/>
    <n v="140.16"/>
    <x v="2"/>
    <n v="38"/>
    <d v="2024-08-23T00:00:00"/>
    <n v="359"/>
    <x v="0"/>
    <n v="4"/>
    <d v="2025-04-01T00:00:00"/>
    <x v="2"/>
    <x v="0"/>
    <x v="1"/>
    <n v="-41"/>
    <n v="1"/>
    <x v="2"/>
  </r>
  <r>
    <s v="C1506"/>
    <x v="0"/>
    <x v="0"/>
    <x v="1"/>
    <d v="2025-01-07T00:00:00"/>
    <s v="O5506"/>
    <d v="2025-02-08T00:00:00"/>
    <x v="1"/>
    <x v="3"/>
    <x v="2"/>
    <n v="2"/>
    <n v="56.71"/>
    <n v="113.42"/>
    <x v="0"/>
    <n v="42"/>
    <d v="2025-01-29T00:00:00"/>
    <n v="299"/>
    <x v="1"/>
    <n v="3"/>
    <d v="2025-02-06T00:00:00"/>
    <x v="2"/>
    <x v="3"/>
    <x v="2"/>
    <n v="22"/>
    <n v="0"/>
    <x v="2"/>
  </r>
  <r>
    <s v="C3766"/>
    <x v="0"/>
    <x v="2"/>
    <x v="3"/>
    <d v="2025-05-14T00:00:00"/>
    <s v="O7766"/>
    <d v="2025-02-08T00:00:00"/>
    <x v="4"/>
    <x v="3"/>
    <x v="3"/>
    <n v="5"/>
    <n v="68.384"/>
    <n v="341.92"/>
    <x v="1"/>
    <n v="24"/>
    <d v="2025-05-08T00:00:00"/>
    <n v="284"/>
    <x v="1"/>
    <n v="5"/>
    <d v="2025-05-24T00:00:00"/>
    <x v="0"/>
    <x v="3"/>
    <x v="2"/>
    <n v="-6"/>
    <n v="0"/>
    <x v="2"/>
  </r>
  <r>
    <s v="C4527"/>
    <x v="1"/>
    <x v="1"/>
    <x v="3"/>
    <d v="2025-08-18T00:00:00"/>
    <s v="O8527"/>
    <d v="2025-02-08T00:00:00"/>
    <x v="1"/>
    <x v="3"/>
    <x v="4"/>
    <n v="5"/>
    <n v="261.95799999999997"/>
    <n v="1309.79"/>
    <x v="0"/>
    <n v="24"/>
    <d v="2025-06-14T00:00:00"/>
    <n v="207"/>
    <x v="1"/>
    <n v="3"/>
    <d v="2025-11-06T00:00:00"/>
    <x v="1"/>
    <x v="3"/>
    <x v="2"/>
    <n v="-65"/>
    <n v="0"/>
    <x v="2"/>
  </r>
  <r>
    <s v="C5839"/>
    <x v="0"/>
    <x v="1"/>
    <x v="1"/>
    <d v="2024-06-15T00:00:00"/>
    <s v="O9839"/>
    <d v="2025-02-08T00:00:00"/>
    <x v="3"/>
    <x v="1"/>
    <x v="4"/>
    <n v="5"/>
    <n v="167.018"/>
    <n v="835.09"/>
    <x v="1"/>
    <n v="31"/>
    <d v="2025-03-25T00:00:00"/>
    <n v="370"/>
    <x v="0"/>
    <n v="2"/>
    <d v="2025-05-14T00:00:00"/>
    <x v="2"/>
    <x v="3"/>
    <x v="2"/>
    <n v="283"/>
    <n v="1"/>
    <x v="2"/>
  </r>
  <r>
    <s v="C5050"/>
    <x v="1"/>
    <x v="0"/>
    <x v="0"/>
    <d v="2025-09-04T00:00:00"/>
    <s v="O9050"/>
    <d v="2025-02-08T00:00:00"/>
    <x v="1"/>
    <x v="1"/>
    <x v="4"/>
    <n v="3"/>
    <n v="56.51"/>
    <n v="169.53"/>
    <x v="2"/>
    <n v="31"/>
    <d v="2024-06-10T00:00:00"/>
    <n v="484"/>
    <x v="0"/>
    <n v="4"/>
    <d v="2025-03-02T00:00:00"/>
    <x v="1"/>
    <x v="3"/>
    <x v="2"/>
    <n v="-451"/>
    <n v="1"/>
    <x v="2"/>
  </r>
  <r>
    <s v="C1193"/>
    <x v="1"/>
    <x v="2"/>
    <x v="1"/>
    <d v="2023-10-26T00:00:00"/>
    <s v="O5193"/>
    <d v="2025-02-08T00:00:00"/>
    <x v="0"/>
    <x v="2"/>
    <x v="4"/>
    <n v="5"/>
    <n v="166.97399999999999"/>
    <n v="834.87"/>
    <x v="1"/>
    <n v="27"/>
    <d v="2024-05-12T00:00:00"/>
    <n v="324"/>
    <x v="0"/>
    <n v="4"/>
    <d v="2025-03-24T00:00:00"/>
    <x v="1"/>
    <x v="3"/>
    <x v="2"/>
    <n v="199"/>
    <n v="1"/>
    <x v="2"/>
  </r>
  <r>
    <s v="C5191"/>
    <x v="1"/>
    <x v="2"/>
    <x v="3"/>
    <d v="2025-01-20T00:00:00"/>
    <s v="O9191"/>
    <d v="2025-02-08T00:00:00"/>
    <x v="3"/>
    <x v="2"/>
    <x v="1"/>
    <n v="4"/>
    <n v="82.015000000000001"/>
    <n v="328.06"/>
    <x v="2"/>
    <n v="45"/>
    <d v="2024-09-14T00:00:00"/>
    <n v="267"/>
    <x v="0"/>
    <n v="2"/>
    <d v="2024-04-10T00:00:00"/>
    <x v="2"/>
    <x v="3"/>
    <x v="2"/>
    <n v="-128"/>
    <n v="1"/>
    <x v="2"/>
  </r>
  <r>
    <s v="C3162"/>
    <x v="0"/>
    <x v="0"/>
    <x v="1"/>
    <d v="2023-05-09T00:00:00"/>
    <s v="O7162"/>
    <d v="2025-02-08T00:00:00"/>
    <x v="3"/>
    <x v="0"/>
    <x v="4"/>
    <n v="1"/>
    <n v="1146.1500000000001"/>
    <n v="1146.1500000000001"/>
    <x v="1"/>
    <n v="15"/>
    <d v="2025-05-19T00:00:00"/>
    <n v="451"/>
    <x v="1"/>
    <n v="5"/>
    <d v="2025-03-15T00:00:00"/>
    <x v="2"/>
    <x v="3"/>
    <x v="2"/>
    <n v="741"/>
    <n v="0"/>
    <x v="2"/>
  </r>
  <r>
    <s v="C2005"/>
    <x v="2"/>
    <x v="0"/>
    <x v="1"/>
    <d v="2025-09-08T00:00:00"/>
    <s v="O6005"/>
    <d v="2025-02-08T00:00:00"/>
    <x v="0"/>
    <x v="1"/>
    <x v="3"/>
    <n v="2"/>
    <n v="364.185"/>
    <n v="728.37"/>
    <x v="0"/>
    <n v="15"/>
    <d v="2025-03-06T00:00:00"/>
    <n v="274"/>
    <x v="1"/>
    <n v="4"/>
    <d v="2024-01-11T00:00:00"/>
    <x v="0"/>
    <x v="3"/>
    <x v="2"/>
    <n v="-186"/>
    <n v="0"/>
    <x v="2"/>
  </r>
  <r>
    <s v="C6630"/>
    <x v="1"/>
    <x v="2"/>
    <x v="3"/>
    <d v="2023-06-12T00:00:00"/>
    <s v="O10630"/>
    <d v="2025-03-08T00:00:00"/>
    <x v="3"/>
    <x v="0"/>
    <x v="0"/>
    <n v="2"/>
    <n v="291.10000000000002"/>
    <n v="582.20000000000005"/>
    <x v="2"/>
    <n v="4"/>
    <d v="2024-11-12T00:00:00"/>
    <n v="409"/>
    <x v="0"/>
    <n v="3"/>
    <d v="2025-02-26T00:00:00"/>
    <x v="2"/>
    <x v="3"/>
    <x v="3"/>
    <n v="519"/>
    <n v="1"/>
    <x v="2"/>
  </r>
  <r>
    <s v="C4561"/>
    <x v="1"/>
    <x v="0"/>
    <x v="1"/>
    <d v="2024-07-17T00:00:00"/>
    <s v="O8561"/>
    <d v="2025-03-08T00:00:00"/>
    <x v="0"/>
    <x v="3"/>
    <x v="1"/>
    <n v="2"/>
    <n v="693.71"/>
    <n v="1387.42"/>
    <x v="2"/>
    <n v="11"/>
    <d v="2024-09-26T00:00:00"/>
    <n v="297"/>
    <x v="0"/>
    <n v="1"/>
    <d v="2025-06-18T00:00:00"/>
    <x v="2"/>
    <x v="3"/>
    <x v="3"/>
    <n v="71"/>
    <n v="1"/>
    <x v="2"/>
  </r>
  <r>
    <s v="C6710"/>
    <x v="2"/>
    <x v="0"/>
    <x v="2"/>
    <d v="2024-11-06T00:00:00"/>
    <s v="O10710"/>
    <d v="2025-03-08T00:00:00"/>
    <x v="2"/>
    <x v="1"/>
    <x v="2"/>
    <n v="4"/>
    <n v="29.32"/>
    <n v="117.28"/>
    <x v="2"/>
    <n v="47"/>
    <d v="2025-03-06T00:00:00"/>
    <n v="60"/>
    <x v="0"/>
    <n v="2"/>
    <d v="2025-06-02T00:00:00"/>
    <x v="0"/>
    <x v="3"/>
    <x v="3"/>
    <n v="120"/>
    <n v="1"/>
    <x v="2"/>
  </r>
  <r>
    <s v="C5370"/>
    <x v="0"/>
    <x v="2"/>
    <x v="4"/>
    <d v="2023-12-21T00:00:00"/>
    <s v="O9370"/>
    <d v="2025-03-08T00:00:00"/>
    <x v="2"/>
    <x v="0"/>
    <x v="1"/>
    <n v="3"/>
    <n v="103.74333333333334"/>
    <n v="311.23"/>
    <x v="0"/>
    <n v="37"/>
    <d v="2024-10-30T00:00:00"/>
    <n v="230"/>
    <x v="1"/>
    <n v="2"/>
    <d v="2025-01-04T00:00:00"/>
    <x v="1"/>
    <x v="3"/>
    <x v="3"/>
    <n v="314"/>
    <n v="0"/>
    <x v="2"/>
  </r>
  <r>
    <s v="C5463"/>
    <x v="2"/>
    <x v="1"/>
    <x v="1"/>
    <d v="2024-10-19T00:00:00"/>
    <s v="O9463"/>
    <d v="2025-03-08T00:00:00"/>
    <x v="0"/>
    <x v="0"/>
    <x v="3"/>
    <n v="2"/>
    <n v="134.09"/>
    <n v="268.18"/>
    <x v="2"/>
    <n v="34"/>
    <d v="2025-02-19T00:00:00"/>
    <n v="69"/>
    <x v="1"/>
    <n v="1"/>
    <d v="2025-03-06T00:00:00"/>
    <x v="1"/>
    <x v="3"/>
    <x v="3"/>
    <n v="123"/>
    <n v="0"/>
    <x v="2"/>
  </r>
  <r>
    <s v="C2027"/>
    <x v="0"/>
    <x v="0"/>
    <x v="4"/>
    <d v="2024-03-04T00:00:00"/>
    <s v="O6027"/>
    <d v="2025-03-08T00:00:00"/>
    <x v="0"/>
    <x v="1"/>
    <x v="4"/>
    <n v="3"/>
    <n v="143.78666666666666"/>
    <n v="431.36"/>
    <x v="1"/>
    <n v="44"/>
    <d v="2025-06-03T00:00:00"/>
    <n v="409"/>
    <x v="0"/>
    <n v="1"/>
    <d v="2025-08-03T00:00:00"/>
    <x v="2"/>
    <x v="3"/>
    <x v="3"/>
    <n v="456"/>
    <n v="1"/>
    <x v="2"/>
  </r>
  <r>
    <s v="C5750"/>
    <x v="2"/>
    <x v="0"/>
    <x v="4"/>
    <d v="2023-11-15T00:00:00"/>
    <s v="O9750"/>
    <d v="2025-03-08T00:00:00"/>
    <x v="3"/>
    <x v="3"/>
    <x v="4"/>
    <n v="2"/>
    <n v="154.04499999999999"/>
    <n v="308.08999999999997"/>
    <x v="1"/>
    <n v="34"/>
    <d v="2025-07-13T00:00:00"/>
    <n v="298"/>
    <x v="1"/>
    <n v="4"/>
    <d v="2025-02-18T00:00:00"/>
    <x v="1"/>
    <x v="3"/>
    <x v="3"/>
    <n v="606"/>
    <n v="0"/>
    <x v="2"/>
  </r>
  <r>
    <s v="C4216"/>
    <x v="1"/>
    <x v="0"/>
    <x v="2"/>
    <d v="2024-05-04T00:00:00"/>
    <s v="O8216"/>
    <d v="2025-03-08T00:00:00"/>
    <x v="1"/>
    <x v="4"/>
    <x v="1"/>
    <n v="4"/>
    <n v="236.27"/>
    <n v="945.08"/>
    <x v="0"/>
    <n v="39"/>
    <d v="2025-03-24T00:00:00"/>
    <n v="249"/>
    <x v="1"/>
    <n v="5"/>
    <d v="2024-10-28T00:00:00"/>
    <x v="0"/>
    <x v="3"/>
    <x v="3"/>
    <n v="324"/>
    <n v="0"/>
    <x v="2"/>
  </r>
  <r>
    <s v="C3477"/>
    <x v="0"/>
    <x v="2"/>
    <x v="0"/>
    <d v="2024-07-24T00:00:00"/>
    <s v="O7477"/>
    <d v="2025-04-08T00:00:00"/>
    <x v="3"/>
    <x v="4"/>
    <x v="1"/>
    <n v="4"/>
    <n v="130.57499999999999"/>
    <n v="522.29999999999995"/>
    <x v="0"/>
    <n v="4"/>
    <d v="2025-03-05T00:00:00"/>
    <n v="257"/>
    <x v="1"/>
    <n v="2"/>
    <d v="2025-05-17T00:00:00"/>
    <x v="1"/>
    <x v="6"/>
    <x v="4"/>
    <n v="224"/>
    <n v="0"/>
    <x v="2"/>
  </r>
  <r>
    <s v="C5594"/>
    <x v="2"/>
    <x v="2"/>
    <x v="4"/>
    <d v="2025-06-21T00:00:00"/>
    <s v="O9594"/>
    <d v="2025-04-08T00:00:00"/>
    <x v="2"/>
    <x v="1"/>
    <x v="3"/>
    <n v="1"/>
    <n v="1297.58"/>
    <n v="1297.58"/>
    <x v="0"/>
    <n v="19"/>
    <d v="2024-02-11T00:00:00"/>
    <n v="47"/>
    <x v="1"/>
    <n v="5"/>
    <d v="2025-01-07T00:00:00"/>
    <x v="2"/>
    <x v="6"/>
    <x v="4"/>
    <n v="-496"/>
    <n v="0"/>
    <x v="2"/>
  </r>
  <r>
    <s v="C5150"/>
    <x v="2"/>
    <x v="1"/>
    <x v="2"/>
    <d v="2024-03-27T00:00:00"/>
    <s v="O9150"/>
    <d v="2025-04-08T00:00:00"/>
    <x v="2"/>
    <x v="4"/>
    <x v="4"/>
    <n v="3"/>
    <n v="75.966666666666669"/>
    <n v="227.9"/>
    <x v="1"/>
    <n v="50"/>
    <d v="2025-04-04T00:00:00"/>
    <n v="211"/>
    <x v="1"/>
    <n v="4"/>
    <d v="2025-06-07T00:00:00"/>
    <x v="1"/>
    <x v="6"/>
    <x v="4"/>
    <n v="373"/>
    <n v="0"/>
    <x v="2"/>
  </r>
  <r>
    <s v="C6147"/>
    <x v="0"/>
    <x v="1"/>
    <x v="3"/>
    <d v="2024-11-06T00:00:00"/>
    <s v="O10147"/>
    <d v="2025-04-08T00:00:00"/>
    <x v="3"/>
    <x v="4"/>
    <x v="2"/>
    <n v="4"/>
    <n v="130.19499999999999"/>
    <n v="520.78"/>
    <x v="2"/>
    <n v="35"/>
    <d v="2025-02-23T00:00:00"/>
    <n v="278"/>
    <x v="0"/>
    <n v="2"/>
    <d v="2025-07-19T00:00:00"/>
    <x v="0"/>
    <x v="6"/>
    <x v="4"/>
    <n v="109"/>
    <n v="1"/>
    <x v="2"/>
  </r>
  <r>
    <s v="C3203"/>
    <x v="1"/>
    <x v="0"/>
    <x v="1"/>
    <d v="2023-09-11T00:00:00"/>
    <s v="O7203"/>
    <d v="2025-04-08T00:00:00"/>
    <x v="4"/>
    <x v="0"/>
    <x v="0"/>
    <n v="3"/>
    <n v="204.11666666666667"/>
    <n v="612.35"/>
    <x v="2"/>
    <n v="15"/>
    <d v="2025-06-19T00:00:00"/>
    <n v="274"/>
    <x v="0"/>
    <n v="2"/>
    <d v="2025-09-04T00:00:00"/>
    <x v="1"/>
    <x v="6"/>
    <x v="4"/>
    <n v="647"/>
    <n v="1"/>
    <x v="2"/>
  </r>
  <r>
    <s v="C5996"/>
    <x v="1"/>
    <x v="2"/>
    <x v="4"/>
    <d v="2024-05-14T00:00:00"/>
    <s v="O9996"/>
    <d v="2025-04-08T00:00:00"/>
    <x v="0"/>
    <x v="0"/>
    <x v="0"/>
    <n v="4"/>
    <n v="283.48500000000001"/>
    <n v="1133.94"/>
    <x v="2"/>
    <n v="20"/>
    <d v="2024-10-15T00:00:00"/>
    <n v="230"/>
    <x v="0"/>
    <n v="3"/>
    <d v="2024-11-25T00:00:00"/>
    <x v="2"/>
    <x v="6"/>
    <x v="4"/>
    <n v="154"/>
    <n v="1"/>
    <x v="2"/>
  </r>
  <r>
    <s v="C2184"/>
    <x v="1"/>
    <x v="1"/>
    <x v="1"/>
    <d v="2025-07-15T00:00:00"/>
    <s v="O6184"/>
    <d v="2025-04-08T00:00:00"/>
    <x v="0"/>
    <x v="4"/>
    <x v="2"/>
    <n v="4"/>
    <n v="362.43"/>
    <n v="1449.72"/>
    <x v="0"/>
    <n v="43"/>
    <d v="2024-09-13T00:00:00"/>
    <n v="186"/>
    <x v="0"/>
    <n v="1"/>
    <d v="2025-05-30T00:00:00"/>
    <x v="0"/>
    <x v="6"/>
    <x v="4"/>
    <n v="-305"/>
    <n v="1"/>
    <x v="2"/>
  </r>
  <r>
    <s v="C3756"/>
    <x v="0"/>
    <x v="0"/>
    <x v="3"/>
    <d v="2025-07-13T00:00:00"/>
    <s v="O7756"/>
    <d v="2025-04-08T00:00:00"/>
    <x v="3"/>
    <x v="3"/>
    <x v="3"/>
    <n v="1"/>
    <n v="655.24"/>
    <n v="655.24"/>
    <x v="0"/>
    <n v="50"/>
    <d v="2025-02-22T00:00:00"/>
    <n v="151"/>
    <x v="0"/>
    <n v="5"/>
    <d v="2025-10-04T00:00:00"/>
    <x v="2"/>
    <x v="6"/>
    <x v="4"/>
    <n v="-141"/>
    <n v="1"/>
    <x v="2"/>
  </r>
  <r>
    <s v="C3666"/>
    <x v="0"/>
    <x v="0"/>
    <x v="0"/>
    <d v="2025-01-24T00:00:00"/>
    <s v="O7666"/>
    <d v="2025-04-08T00:00:00"/>
    <x v="3"/>
    <x v="4"/>
    <x v="4"/>
    <n v="1"/>
    <n v="172.53"/>
    <n v="172.53"/>
    <x v="2"/>
    <n v="3"/>
    <d v="2025-05-30T00:00:00"/>
    <n v="72"/>
    <x v="0"/>
    <n v="1"/>
    <d v="2024-03-09T00:00:00"/>
    <x v="0"/>
    <x v="6"/>
    <x v="4"/>
    <n v="126"/>
    <n v="1"/>
    <x v="2"/>
  </r>
  <r>
    <s v="C6294"/>
    <x v="1"/>
    <x v="0"/>
    <x v="1"/>
    <d v="2025-05-27T00:00:00"/>
    <s v="O10294"/>
    <d v="2025-05-08T00:00:00"/>
    <x v="2"/>
    <x v="0"/>
    <x v="0"/>
    <n v="3"/>
    <n v="424.34666666666664"/>
    <n v="1273.04"/>
    <x v="0"/>
    <n v="39"/>
    <d v="2024-12-27T00:00:00"/>
    <n v="70"/>
    <x v="0"/>
    <n v="5"/>
    <d v="2025-03-04T00:00:00"/>
    <x v="0"/>
    <x v="1"/>
    <x v="5"/>
    <n v="-151"/>
    <n v="1"/>
    <x v="2"/>
  </r>
  <r>
    <s v="C4357"/>
    <x v="2"/>
    <x v="2"/>
    <x v="4"/>
    <d v="2025-04-24T00:00:00"/>
    <s v="O8357"/>
    <d v="2025-05-08T00:00:00"/>
    <x v="2"/>
    <x v="2"/>
    <x v="3"/>
    <n v="4"/>
    <n v="293.7"/>
    <n v="1174.8"/>
    <x v="0"/>
    <n v="26"/>
    <d v="2025-07-17T00:00:00"/>
    <n v="1"/>
    <x v="1"/>
    <n v="1"/>
    <d v="2025-10-05T00:00:00"/>
    <x v="0"/>
    <x v="1"/>
    <x v="5"/>
    <n v="84"/>
    <n v="0"/>
    <x v="2"/>
  </r>
  <r>
    <s v="C4782"/>
    <x v="2"/>
    <x v="1"/>
    <x v="0"/>
    <d v="2024-05-21T00:00:00"/>
    <s v="O8782"/>
    <d v="2025-05-08T00:00:00"/>
    <x v="4"/>
    <x v="1"/>
    <x v="1"/>
    <n v="3"/>
    <n v="318.40333333333336"/>
    <n v="955.21"/>
    <x v="1"/>
    <n v="40"/>
    <d v="2024-09-18T00:00:00"/>
    <n v="300"/>
    <x v="1"/>
    <n v="2"/>
    <d v="2024-12-23T00:00:00"/>
    <x v="0"/>
    <x v="1"/>
    <x v="5"/>
    <n v="120"/>
    <n v="0"/>
    <x v="2"/>
  </r>
  <r>
    <s v="C1958"/>
    <x v="2"/>
    <x v="1"/>
    <x v="2"/>
    <d v="2025-11-05T00:00:00"/>
    <s v="O5958"/>
    <d v="2025-05-08T00:00:00"/>
    <x v="2"/>
    <x v="1"/>
    <x v="3"/>
    <n v="4"/>
    <n v="27.594999999999999"/>
    <n v="110.38"/>
    <x v="1"/>
    <n v="13"/>
    <d v="2024-06-10T00:00:00"/>
    <n v="171"/>
    <x v="1"/>
    <n v="5"/>
    <d v="2025-02-25T00:00:00"/>
    <x v="0"/>
    <x v="1"/>
    <x v="5"/>
    <n v="-513"/>
    <n v="0"/>
    <x v="2"/>
  </r>
  <r>
    <s v="C5135"/>
    <x v="1"/>
    <x v="2"/>
    <x v="0"/>
    <d v="2024-04-11T00:00:00"/>
    <s v="O9135"/>
    <d v="2025-05-08T00:00:00"/>
    <x v="3"/>
    <x v="3"/>
    <x v="2"/>
    <n v="2"/>
    <n v="458.57"/>
    <n v="917.14"/>
    <x v="0"/>
    <n v="44"/>
    <d v="2025-02-21T00:00:00"/>
    <n v="100"/>
    <x v="0"/>
    <n v="4"/>
    <d v="2024-09-27T00:00:00"/>
    <x v="0"/>
    <x v="1"/>
    <x v="5"/>
    <n v="316"/>
    <n v="1"/>
    <x v="2"/>
  </r>
  <r>
    <s v="C3164"/>
    <x v="1"/>
    <x v="0"/>
    <x v="0"/>
    <d v="2025-04-30T00:00:00"/>
    <s v="O7164"/>
    <d v="2025-05-08T00:00:00"/>
    <x v="4"/>
    <x v="2"/>
    <x v="1"/>
    <n v="5"/>
    <n v="36.201999999999998"/>
    <n v="181.01"/>
    <x v="2"/>
    <n v="31"/>
    <d v="2025-01-29T00:00:00"/>
    <n v="399"/>
    <x v="1"/>
    <n v="4"/>
    <d v="2024-08-23T00:00:00"/>
    <x v="2"/>
    <x v="1"/>
    <x v="5"/>
    <n v="-91"/>
    <n v="0"/>
    <x v="2"/>
  </r>
  <r>
    <s v="C3122"/>
    <x v="2"/>
    <x v="0"/>
    <x v="0"/>
    <d v="2024-06-22T00:00:00"/>
    <s v="O7122"/>
    <d v="2025-05-08T00:00:00"/>
    <x v="1"/>
    <x v="1"/>
    <x v="1"/>
    <n v="4"/>
    <n v="70.092500000000001"/>
    <n v="280.37"/>
    <x v="2"/>
    <n v="3"/>
    <d v="2024-10-09T00:00:00"/>
    <n v="431"/>
    <x v="1"/>
    <n v="2"/>
    <d v="2025-07-23T00:00:00"/>
    <x v="2"/>
    <x v="1"/>
    <x v="5"/>
    <n v="109"/>
    <n v="0"/>
    <x v="2"/>
  </r>
  <r>
    <s v="C2544"/>
    <x v="2"/>
    <x v="1"/>
    <x v="4"/>
    <d v="2024-11-20T00:00:00"/>
    <s v="O6544"/>
    <d v="2025-05-08T00:00:00"/>
    <x v="1"/>
    <x v="3"/>
    <x v="3"/>
    <n v="3"/>
    <n v="455.55"/>
    <n v="1366.65"/>
    <x v="1"/>
    <n v="8"/>
    <d v="2024-12-12T00:00:00"/>
    <n v="189"/>
    <x v="0"/>
    <n v="4"/>
    <d v="2025-01-30T00:00:00"/>
    <x v="0"/>
    <x v="1"/>
    <x v="5"/>
    <n v="22"/>
    <n v="1"/>
    <x v="2"/>
  </r>
  <r>
    <s v="C2847"/>
    <x v="1"/>
    <x v="1"/>
    <x v="0"/>
    <d v="2024-06-17T00:00:00"/>
    <s v="O6847"/>
    <d v="2025-05-08T00:00:00"/>
    <x v="3"/>
    <x v="4"/>
    <x v="3"/>
    <n v="3"/>
    <n v="482.69"/>
    <n v="1448.07"/>
    <x v="2"/>
    <n v="7"/>
    <d v="2025-01-25T00:00:00"/>
    <n v="143"/>
    <x v="1"/>
    <n v="1"/>
    <d v="2025-01-27T00:00:00"/>
    <x v="1"/>
    <x v="1"/>
    <x v="5"/>
    <n v="222"/>
    <n v="0"/>
    <x v="2"/>
  </r>
  <r>
    <s v="C6190"/>
    <x v="0"/>
    <x v="0"/>
    <x v="0"/>
    <d v="2025-07-17T00:00:00"/>
    <s v="O10190"/>
    <d v="2025-05-08T00:00:00"/>
    <x v="4"/>
    <x v="4"/>
    <x v="0"/>
    <n v="3"/>
    <n v="492.25"/>
    <n v="1476.75"/>
    <x v="0"/>
    <n v="42"/>
    <d v="2024-02-12T00:00:00"/>
    <n v="267"/>
    <x v="0"/>
    <n v="1"/>
    <d v="2024-05-09T00:00:00"/>
    <x v="0"/>
    <x v="1"/>
    <x v="5"/>
    <n v="-521"/>
    <n v="1"/>
    <x v="2"/>
  </r>
  <r>
    <s v="C3964"/>
    <x v="1"/>
    <x v="2"/>
    <x v="3"/>
    <d v="2023-09-21T00:00:00"/>
    <s v="O7964"/>
    <d v="2025-05-08T00:00:00"/>
    <x v="2"/>
    <x v="0"/>
    <x v="3"/>
    <n v="5"/>
    <n v="244.44800000000001"/>
    <n v="1222.24"/>
    <x v="0"/>
    <n v="22"/>
    <d v="2025-06-17T00:00:00"/>
    <n v="146"/>
    <x v="1"/>
    <n v="5"/>
    <d v="2025-01-21T00:00:00"/>
    <x v="0"/>
    <x v="1"/>
    <x v="5"/>
    <n v="635"/>
    <n v="0"/>
    <x v="2"/>
  </r>
  <r>
    <s v="C4522"/>
    <x v="2"/>
    <x v="0"/>
    <x v="4"/>
    <d v="2025-04-24T00:00:00"/>
    <s v="O8522"/>
    <d v="2025-06-08T00:00:00"/>
    <x v="2"/>
    <x v="0"/>
    <x v="0"/>
    <n v="5"/>
    <n v="232.19800000000001"/>
    <n v="1160.99"/>
    <x v="0"/>
    <n v="8"/>
    <d v="2025-11-03T00:00:00"/>
    <n v="69"/>
    <x v="0"/>
    <n v="5"/>
    <d v="2024-03-09T00:00:00"/>
    <x v="0"/>
    <x v="4"/>
    <x v="6"/>
    <n v="193"/>
    <n v="1"/>
    <x v="2"/>
  </r>
  <r>
    <s v="C1520"/>
    <x v="1"/>
    <x v="1"/>
    <x v="0"/>
    <d v="2025-03-21T00:00:00"/>
    <s v="O5520"/>
    <d v="2025-06-08T00:00:00"/>
    <x v="3"/>
    <x v="2"/>
    <x v="0"/>
    <n v="2"/>
    <n v="66.430000000000007"/>
    <n v="132.86000000000001"/>
    <x v="1"/>
    <n v="30"/>
    <d v="2025-05-19T00:00:00"/>
    <n v="244"/>
    <x v="0"/>
    <n v="4"/>
    <d v="2024-10-26T00:00:00"/>
    <x v="2"/>
    <x v="4"/>
    <x v="6"/>
    <n v="59"/>
    <n v="1"/>
    <x v="2"/>
  </r>
  <r>
    <s v="C6619"/>
    <x v="0"/>
    <x v="2"/>
    <x v="2"/>
    <d v="2024-12-07T00:00:00"/>
    <s v="O10619"/>
    <d v="2025-06-08T00:00:00"/>
    <x v="4"/>
    <x v="2"/>
    <x v="2"/>
    <n v="2"/>
    <n v="349.375"/>
    <n v="698.75"/>
    <x v="0"/>
    <n v="27"/>
    <d v="2025-01-25T00:00:00"/>
    <n v="145"/>
    <x v="1"/>
    <n v="2"/>
    <d v="2025-03-22T00:00:00"/>
    <x v="0"/>
    <x v="4"/>
    <x v="6"/>
    <n v="49"/>
    <n v="0"/>
    <x v="2"/>
  </r>
  <r>
    <s v="C5676"/>
    <x v="1"/>
    <x v="2"/>
    <x v="3"/>
    <d v="2025-07-13T00:00:00"/>
    <s v="O9676"/>
    <d v="2025-06-08T00:00:00"/>
    <x v="2"/>
    <x v="3"/>
    <x v="4"/>
    <n v="4"/>
    <n v="78.72"/>
    <n v="314.88"/>
    <x v="1"/>
    <n v="13"/>
    <d v="2024-02-12T00:00:00"/>
    <n v="54"/>
    <x v="1"/>
    <n v="2"/>
    <d v="2025-03-27T00:00:00"/>
    <x v="2"/>
    <x v="4"/>
    <x v="6"/>
    <n v="-517"/>
    <n v="0"/>
    <x v="2"/>
  </r>
  <r>
    <s v="C3145"/>
    <x v="0"/>
    <x v="1"/>
    <x v="0"/>
    <d v="2025-08-07T00:00:00"/>
    <s v="O7145"/>
    <d v="2025-06-08T00:00:00"/>
    <x v="0"/>
    <x v="4"/>
    <x v="4"/>
    <n v="2"/>
    <n v="577.55999999999995"/>
    <n v="1155.1199999999999"/>
    <x v="2"/>
    <n v="17"/>
    <d v="2024-09-12T00:00:00"/>
    <n v="317"/>
    <x v="0"/>
    <n v="3"/>
    <d v="2025-05-21T00:00:00"/>
    <x v="2"/>
    <x v="4"/>
    <x v="6"/>
    <n v="-329"/>
    <n v="1"/>
    <x v="2"/>
  </r>
  <r>
    <s v="C2107"/>
    <x v="2"/>
    <x v="2"/>
    <x v="3"/>
    <d v="2024-03-05T00:00:00"/>
    <s v="O6107"/>
    <d v="2025-06-08T00:00:00"/>
    <x v="0"/>
    <x v="3"/>
    <x v="3"/>
    <n v="2"/>
    <n v="718.04"/>
    <n v="1436.08"/>
    <x v="2"/>
    <n v="23"/>
    <d v="2024-08-26T00:00:00"/>
    <n v="13"/>
    <x v="0"/>
    <n v="1"/>
    <d v="2025-01-13T00:00:00"/>
    <x v="2"/>
    <x v="4"/>
    <x v="6"/>
    <n v="174"/>
    <n v="1"/>
    <x v="2"/>
  </r>
  <r>
    <s v="C4718"/>
    <x v="1"/>
    <x v="0"/>
    <x v="1"/>
    <d v="2024-06-08T00:00:00"/>
    <s v="O8718"/>
    <d v="2025-06-08T00:00:00"/>
    <x v="1"/>
    <x v="0"/>
    <x v="2"/>
    <n v="2"/>
    <n v="316.53500000000003"/>
    <n v="633.07000000000005"/>
    <x v="2"/>
    <n v="43"/>
    <d v="2025-01-07T00:00:00"/>
    <n v="170"/>
    <x v="0"/>
    <n v="1"/>
    <d v="2024-08-22T00:00:00"/>
    <x v="2"/>
    <x v="4"/>
    <x v="6"/>
    <n v="213"/>
    <n v="1"/>
    <x v="2"/>
  </r>
  <r>
    <s v="C5374"/>
    <x v="2"/>
    <x v="2"/>
    <x v="1"/>
    <d v="2024-11-04T00:00:00"/>
    <s v="O9374"/>
    <d v="2025-06-08T00:00:00"/>
    <x v="0"/>
    <x v="3"/>
    <x v="3"/>
    <n v="1"/>
    <n v="493.85"/>
    <n v="493.85"/>
    <x v="0"/>
    <n v="21"/>
    <d v="2025-05-13T00:00:00"/>
    <n v="84"/>
    <x v="0"/>
    <n v="5"/>
    <d v="2025-07-25T00:00:00"/>
    <x v="2"/>
    <x v="4"/>
    <x v="6"/>
    <n v="190"/>
    <n v="1"/>
    <x v="2"/>
  </r>
  <r>
    <s v="C6844"/>
    <x v="2"/>
    <x v="1"/>
    <x v="1"/>
    <d v="2023-12-18T00:00:00"/>
    <s v="O10844"/>
    <d v="2025-06-08T00:00:00"/>
    <x v="2"/>
    <x v="4"/>
    <x v="2"/>
    <n v="5"/>
    <n v="141.86199999999999"/>
    <n v="709.31"/>
    <x v="1"/>
    <n v="43"/>
    <d v="2025-07-20T00:00:00"/>
    <n v="327"/>
    <x v="0"/>
    <n v="1"/>
    <d v="2024-12-17T00:00:00"/>
    <x v="2"/>
    <x v="4"/>
    <x v="6"/>
    <n v="580"/>
    <n v="1"/>
    <x v="2"/>
  </r>
  <r>
    <s v="C6506"/>
    <x v="0"/>
    <x v="0"/>
    <x v="2"/>
    <d v="2024-07-22T00:00:00"/>
    <s v="O10506"/>
    <d v="2025-06-08T00:00:00"/>
    <x v="3"/>
    <x v="3"/>
    <x v="0"/>
    <n v="2"/>
    <n v="293.71499999999997"/>
    <n v="587.42999999999995"/>
    <x v="0"/>
    <n v="9"/>
    <d v="2024-05-09T00:00:00"/>
    <n v="39"/>
    <x v="1"/>
    <n v="3"/>
    <d v="2024-11-17T00:00:00"/>
    <x v="1"/>
    <x v="4"/>
    <x v="6"/>
    <n v="-74"/>
    <n v="0"/>
    <x v="2"/>
  </r>
  <r>
    <s v="C6017"/>
    <x v="1"/>
    <x v="0"/>
    <x v="4"/>
    <d v="2025-05-13T00:00:00"/>
    <s v="O10017"/>
    <d v="2025-06-08T00:00:00"/>
    <x v="3"/>
    <x v="4"/>
    <x v="2"/>
    <n v="2"/>
    <n v="534.52"/>
    <n v="1069.04"/>
    <x v="2"/>
    <n v="2"/>
    <d v="2025-04-21T00:00:00"/>
    <n v="149"/>
    <x v="0"/>
    <n v="3"/>
    <d v="2024-06-09T00:00:00"/>
    <x v="1"/>
    <x v="4"/>
    <x v="6"/>
    <n v="-22"/>
    <n v="1"/>
    <x v="2"/>
  </r>
  <r>
    <s v="C5562"/>
    <x v="0"/>
    <x v="1"/>
    <x v="1"/>
    <d v="2024-05-29T00:00:00"/>
    <s v="O9562"/>
    <d v="2025-06-08T00:00:00"/>
    <x v="0"/>
    <x v="3"/>
    <x v="4"/>
    <n v="3"/>
    <n v="138.81333333333333"/>
    <n v="416.44"/>
    <x v="0"/>
    <n v="19"/>
    <d v="2024-07-10T00:00:00"/>
    <n v="84"/>
    <x v="0"/>
    <n v="3"/>
    <d v="2024-11-10T00:00:00"/>
    <x v="1"/>
    <x v="4"/>
    <x v="6"/>
    <n v="42"/>
    <n v="1"/>
    <x v="2"/>
  </r>
  <r>
    <s v="C1213"/>
    <x v="2"/>
    <x v="2"/>
    <x v="3"/>
    <d v="2023-09-28T00:00:00"/>
    <s v="O5213"/>
    <d v="2025-06-08T00:00:00"/>
    <x v="1"/>
    <x v="3"/>
    <x v="4"/>
    <n v="5"/>
    <n v="182.07599999999999"/>
    <n v="910.38"/>
    <x v="2"/>
    <n v="23"/>
    <d v="2024-08-23T00:00:00"/>
    <n v="394"/>
    <x v="0"/>
    <n v="3"/>
    <d v="2024-12-27T00:00:00"/>
    <x v="1"/>
    <x v="4"/>
    <x v="6"/>
    <n v="330"/>
    <n v="1"/>
    <x v="2"/>
  </r>
  <r>
    <s v="C1039"/>
    <x v="2"/>
    <x v="1"/>
    <x v="3"/>
    <d v="2023-10-14T00:00:00"/>
    <s v="O5039"/>
    <d v="2025-07-08T00:00:00"/>
    <x v="1"/>
    <x v="3"/>
    <x v="0"/>
    <n v="5"/>
    <n v="66.126000000000005"/>
    <n v="330.63"/>
    <x v="2"/>
    <n v="25"/>
    <d v="2024-09-30T00:00:00"/>
    <n v="475"/>
    <x v="0"/>
    <n v="2"/>
    <d v="2025-12-02T00:00:00"/>
    <x v="1"/>
    <x v="6"/>
    <x v="7"/>
    <n v="352"/>
    <n v="1"/>
    <x v="2"/>
  </r>
  <r>
    <s v="C5241"/>
    <x v="0"/>
    <x v="2"/>
    <x v="2"/>
    <d v="2024-09-20T00:00:00"/>
    <s v="O9241"/>
    <d v="2025-07-08T00:00:00"/>
    <x v="2"/>
    <x v="4"/>
    <x v="4"/>
    <n v="2"/>
    <n v="560.61"/>
    <n v="1121.22"/>
    <x v="2"/>
    <n v="44"/>
    <d v="2025-09-08T00:00:00"/>
    <n v="172"/>
    <x v="0"/>
    <n v="1"/>
    <d v="2025-05-24T00:00:00"/>
    <x v="2"/>
    <x v="6"/>
    <x v="7"/>
    <n v="353"/>
    <n v="1"/>
    <x v="2"/>
  </r>
  <r>
    <s v="C1474"/>
    <x v="2"/>
    <x v="1"/>
    <x v="4"/>
    <d v="2024-03-03T00:00:00"/>
    <s v="O5474"/>
    <d v="2025-07-08T00:00:00"/>
    <x v="0"/>
    <x v="4"/>
    <x v="1"/>
    <n v="4"/>
    <n v="94.18"/>
    <n v="376.72"/>
    <x v="0"/>
    <n v="17"/>
    <d v="2025-05-19T00:00:00"/>
    <n v="428"/>
    <x v="0"/>
    <n v="2"/>
    <d v="2025-03-17T00:00:00"/>
    <x v="1"/>
    <x v="6"/>
    <x v="7"/>
    <n v="442"/>
    <n v="1"/>
    <x v="2"/>
  </r>
  <r>
    <s v="C5884"/>
    <x v="1"/>
    <x v="0"/>
    <x v="3"/>
    <d v="2023-08-31T00:00:00"/>
    <s v="O9884"/>
    <d v="2025-07-08T00:00:00"/>
    <x v="3"/>
    <x v="2"/>
    <x v="4"/>
    <n v="3"/>
    <n v="208.03666666666666"/>
    <n v="624.11"/>
    <x v="2"/>
    <n v="44"/>
    <d v="2025-01-03T00:00:00"/>
    <n v="277"/>
    <x v="1"/>
    <n v="5"/>
    <d v="2025-01-19T00:00:00"/>
    <x v="1"/>
    <x v="6"/>
    <x v="7"/>
    <n v="491"/>
    <n v="0"/>
    <x v="2"/>
  </r>
  <r>
    <s v="C4397"/>
    <x v="1"/>
    <x v="2"/>
    <x v="2"/>
    <d v="2025-08-02T00:00:00"/>
    <s v="O8397"/>
    <d v="2025-07-08T00:00:00"/>
    <x v="2"/>
    <x v="0"/>
    <x v="3"/>
    <n v="4"/>
    <n v="183.11250000000001"/>
    <n v="732.45"/>
    <x v="2"/>
    <n v="23"/>
    <d v="2025-08-13T00:00:00"/>
    <n v="500"/>
    <x v="1"/>
    <n v="1"/>
    <d v="2025-03-27T00:00:00"/>
    <x v="1"/>
    <x v="6"/>
    <x v="7"/>
    <n v="11"/>
    <n v="0"/>
    <x v="2"/>
  </r>
  <r>
    <s v="C3104"/>
    <x v="2"/>
    <x v="0"/>
    <x v="1"/>
    <d v="2024-01-20T00:00:00"/>
    <s v="O7104"/>
    <d v="2025-07-08T00:00:00"/>
    <x v="2"/>
    <x v="1"/>
    <x v="3"/>
    <n v="5"/>
    <n v="86.527999999999992"/>
    <n v="432.64"/>
    <x v="1"/>
    <n v="28"/>
    <d v="2025-04-29T00:00:00"/>
    <n v="115"/>
    <x v="0"/>
    <n v="1"/>
    <d v="2025-11-06T00:00:00"/>
    <x v="2"/>
    <x v="6"/>
    <x v="7"/>
    <n v="465"/>
    <n v="1"/>
    <x v="2"/>
  </r>
  <r>
    <s v="C5230"/>
    <x v="2"/>
    <x v="1"/>
    <x v="0"/>
    <d v="2023-11-28T00:00:00"/>
    <s v="O9230"/>
    <d v="2025-07-08T00:00:00"/>
    <x v="0"/>
    <x v="2"/>
    <x v="0"/>
    <n v="5"/>
    <n v="35.448"/>
    <n v="177.24"/>
    <x v="0"/>
    <n v="12"/>
    <d v="2025-03-29T00:00:00"/>
    <n v="434"/>
    <x v="1"/>
    <n v="4"/>
    <d v="2025-07-13T00:00:00"/>
    <x v="0"/>
    <x v="6"/>
    <x v="7"/>
    <n v="487"/>
    <n v="0"/>
    <x v="2"/>
  </r>
  <r>
    <s v="C1809"/>
    <x v="2"/>
    <x v="2"/>
    <x v="4"/>
    <d v="2024-10-18T00:00:00"/>
    <s v="O5809"/>
    <d v="2025-07-08T00:00:00"/>
    <x v="0"/>
    <x v="0"/>
    <x v="0"/>
    <n v="1"/>
    <n v="1322.34"/>
    <n v="1322.34"/>
    <x v="0"/>
    <n v="34"/>
    <d v="2025-05-21T00:00:00"/>
    <n v="135"/>
    <x v="1"/>
    <n v="2"/>
    <d v="2024-11-29T00:00:00"/>
    <x v="2"/>
    <x v="6"/>
    <x v="7"/>
    <n v="215"/>
    <n v="0"/>
    <x v="2"/>
  </r>
  <r>
    <s v="C5310"/>
    <x v="2"/>
    <x v="2"/>
    <x v="4"/>
    <d v="2024-08-08T00:00:00"/>
    <s v="O9310"/>
    <d v="2025-07-08T00:00:00"/>
    <x v="2"/>
    <x v="3"/>
    <x v="1"/>
    <n v="5"/>
    <n v="175.57400000000001"/>
    <n v="877.87"/>
    <x v="1"/>
    <n v="28"/>
    <d v="2025-03-31T00:00:00"/>
    <n v="357"/>
    <x v="0"/>
    <n v="2"/>
    <d v="2025-04-03T00:00:00"/>
    <x v="2"/>
    <x v="6"/>
    <x v="7"/>
    <n v="235"/>
    <n v="1"/>
    <x v="2"/>
  </r>
  <r>
    <s v="C3752"/>
    <x v="0"/>
    <x v="0"/>
    <x v="1"/>
    <d v="2024-01-23T00:00:00"/>
    <s v="O7752"/>
    <d v="2025-07-08T00:00:00"/>
    <x v="2"/>
    <x v="2"/>
    <x v="4"/>
    <n v="4"/>
    <n v="329.86750000000001"/>
    <n v="1319.47"/>
    <x v="2"/>
    <n v="38"/>
    <d v="2024-11-26T00:00:00"/>
    <n v="383"/>
    <x v="1"/>
    <n v="3"/>
    <d v="2025-06-01T00:00:00"/>
    <x v="1"/>
    <x v="6"/>
    <x v="7"/>
    <n v="308"/>
    <n v="0"/>
    <x v="2"/>
  </r>
  <r>
    <s v="C4858"/>
    <x v="2"/>
    <x v="1"/>
    <x v="3"/>
    <d v="2025-03-17T00:00:00"/>
    <s v="O8858"/>
    <d v="2025-07-08T00:00:00"/>
    <x v="2"/>
    <x v="2"/>
    <x v="3"/>
    <n v="3"/>
    <n v="436.18"/>
    <n v="1308.54"/>
    <x v="0"/>
    <n v="16"/>
    <d v="2025-05-18T00:00:00"/>
    <n v="361"/>
    <x v="1"/>
    <n v="2"/>
    <d v="2024-09-10T00:00:00"/>
    <x v="0"/>
    <x v="6"/>
    <x v="7"/>
    <n v="62"/>
    <n v="0"/>
    <x v="2"/>
  </r>
  <r>
    <s v="C6473"/>
    <x v="1"/>
    <x v="2"/>
    <x v="0"/>
    <d v="2024-04-02T00:00:00"/>
    <s v="O10473"/>
    <d v="2025-08-08T00:00:00"/>
    <x v="2"/>
    <x v="1"/>
    <x v="1"/>
    <n v="4"/>
    <n v="274.95999999999998"/>
    <n v="1099.8399999999999"/>
    <x v="1"/>
    <n v="47"/>
    <d v="2025-04-16T00:00:00"/>
    <n v="383"/>
    <x v="1"/>
    <n v="2"/>
    <d v="2024-08-09T00:00:00"/>
    <x v="1"/>
    <x v="2"/>
    <x v="0"/>
    <n v="379"/>
    <n v="0"/>
    <x v="2"/>
  </r>
  <r>
    <s v="C1064"/>
    <x v="0"/>
    <x v="0"/>
    <x v="1"/>
    <d v="2023-10-13T00:00:00"/>
    <s v="O5064"/>
    <d v="2025-08-08T00:00:00"/>
    <x v="4"/>
    <x v="0"/>
    <x v="0"/>
    <n v="5"/>
    <n v="208.32199999999997"/>
    <n v="1041.6099999999999"/>
    <x v="1"/>
    <n v="36"/>
    <d v="2024-10-24T00:00:00"/>
    <n v="286"/>
    <x v="0"/>
    <n v="5"/>
    <d v="2025-06-19T00:00:00"/>
    <x v="0"/>
    <x v="2"/>
    <x v="0"/>
    <n v="377"/>
    <n v="1"/>
    <x v="2"/>
  </r>
  <r>
    <s v="C3261"/>
    <x v="0"/>
    <x v="1"/>
    <x v="2"/>
    <d v="2024-04-16T00:00:00"/>
    <s v="O7261"/>
    <d v="2025-08-08T00:00:00"/>
    <x v="0"/>
    <x v="2"/>
    <x v="4"/>
    <n v="1"/>
    <n v="532.87"/>
    <n v="532.87"/>
    <x v="0"/>
    <n v="25"/>
    <d v="2025-06-16T00:00:00"/>
    <n v="198"/>
    <x v="1"/>
    <n v="4"/>
    <d v="2025-07-18T00:00:00"/>
    <x v="2"/>
    <x v="2"/>
    <x v="0"/>
    <n v="426"/>
    <n v="0"/>
    <x v="2"/>
  </r>
  <r>
    <s v="C4296"/>
    <x v="2"/>
    <x v="1"/>
    <x v="1"/>
    <d v="2023-07-09T00:00:00"/>
    <s v="O8296"/>
    <d v="2025-08-08T00:00:00"/>
    <x v="1"/>
    <x v="4"/>
    <x v="2"/>
    <n v="2"/>
    <n v="659.44500000000005"/>
    <n v="1318.89"/>
    <x v="2"/>
    <n v="42"/>
    <d v="2024-06-09T00:00:00"/>
    <n v="462"/>
    <x v="1"/>
    <n v="4"/>
    <d v="2025-02-14T00:00:00"/>
    <x v="0"/>
    <x v="2"/>
    <x v="0"/>
    <n v="336"/>
    <n v="0"/>
    <x v="2"/>
  </r>
  <r>
    <s v="C3624"/>
    <x v="1"/>
    <x v="1"/>
    <x v="4"/>
    <d v="2023-09-28T00:00:00"/>
    <s v="O7624"/>
    <d v="2025-08-08T00:00:00"/>
    <x v="1"/>
    <x v="2"/>
    <x v="4"/>
    <n v="4"/>
    <n v="133.70500000000001"/>
    <n v="534.82000000000005"/>
    <x v="0"/>
    <n v="30"/>
    <d v="2025-03-28T00:00:00"/>
    <n v="303"/>
    <x v="0"/>
    <n v="4"/>
    <d v="2025-04-16T00:00:00"/>
    <x v="0"/>
    <x v="2"/>
    <x v="0"/>
    <n v="547"/>
    <n v="1"/>
    <x v="2"/>
  </r>
  <r>
    <s v="C4803"/>
    <x v="2"/>
    <x v="2"/>
    <x v="4"/>
    <d v="2024-06-29T00:00:00"/>
    <s v="O8803"/>
    <d v="2025-08-08T00:00:00"/>
    <x v="3"/>
    <x v="0"/>
    <x v="1"/>
    <n v="3"/>
    <n v="212.05666666666664"/>
    <n v="636.16999999999996"/>
    <x v="0"/>
    <n v="15"/>
    <d v="2025-08-20T00:00:00"/>
    <n v="494"/>
    <x v="0"/>
    <n v="3"/>
    <d v="2025-03-23T00:00:00"/>
    <x v="0"/>
    <x v="2"/>
    <x v="0"/>
    <n v="417"/>
    <n v="1"/>
    <x v="2"/>
  </r>
  <r>
    <s v="C2431"/>
    <x v="2"/>
    <x v="2"/>
    <x v="3"/>
    <d v="2025-02-20T00:00:00"/>
    <s v="O6431"/>
    <d v="2025-08-08T00:00:00"/>
    <x v="3"/>
    <x v="3"/>
    <x v="3"/>
    <n v="2"/>
    <n v="223.73500000000001"/>
    <n v="447.47"/>
    <x v="2"/>
    <n v="22"/>
    <d v="2025-05-25T00:00:00"/>
    <n v="196"/>
    <x v="1"/>
    <n v="1"/>
    <d v="2025-08-13T00:00:00"/>
    <x v="1"/>
    <x v="2"/>
    <x v="0"/>
    <n v="94"/>
    <n v="0"/>
    <x v="2"/>
  </r>
  <r>
    <s v="C5670"/>
    <x v="1"/>
    <x v="0"/>
    <x v="4"/>
    <d v="2024-10-26T00:00:00"/>
    <s v="O9670"/>
    <d v="2025-08-08T00:00:00"/>
    <x v="2"/>
    <x v="4"/>
    <x v="3"/>
    <n v="4"/>
    <n v="118.33750000000001"/>
    <n v="473.35"/>
    <x v="1"/>
    <n v="9"/>
    <d v="2025-08-20T00:00:00"/>
    <n v="404"/>
    <x v="1"/>
    <n v="1"/>
    <d v="2025-06-23T00:00:00"/>
    <x v="0"/>
    <x v="2"/>
    <x v="0"/>
    <n v="298"/>
    <n v="0"/>
    <x v="2"/>
  </r>
  <r>
    <s v="C4563"/>
    <x v="0"/>
    <x v="0"/>
    <x v="2"/>
    <d v="2024-04-17T00:00:00"/>
    <s v="O8563"/>
    <d v="2025-08-08T00:00:00"/>
    <x v="0"/>
    <x v="3"/>
    <x v="0"/>
    <n v="4"/>
    <n v="261.33499999999998"/>
    <n v="1045.3399999999999"/>
    <x v="1"/>
    <n v="33"/>
    <d v="2025-04-18T00:00:00"/>
    <n v="386"/>
    <x v="1"/>
    <n v="2"/>
    <d v="2025-08-14T00:00:00"/>
    <x v="2"/>
    <x v="2"/>
    <x v="0"/>
    <n v="366"/>
    <n v="0"/>
    <x v="2"/>
  </r>
  <r>
    <s v="C2878"/>
    <x v="1"/>
    <x v="0"/>
    <x v="3"/>
    <d v="2024-03-21T00:00:00"/>
    <s v="O6878"/>
    <d v="2025-09-08T00:00:00"/>
    <x v="4"/>
    <x v="3"/>
    <x v="3"/>
    <n v="2"/>
    <n v="119.23"/>
    <n v="238.46"/>
    <x v="1"/>
    <n v="41"/>
    <d v="2025-08-17T00:00:00"/>
    <n v="373"/>
    <x v="0"/>
    <n v="3"/>
    <d v="2025-06-22T00:00:00"/>
    <x v="1"/>
    <x v="5"/>
    <x v="8"/>
    <n v="514"/>
    <n v="1"/>
    <x v="2"/>
  </r>
  <r>
    <s v="C4015"/>
    <x v="0"/>
    <x v="2"/>
    <x v="3"/>
    <d v="2025-07-02T00:00:00"/>
    <s v="O8015"/>
    <d v="2025-09-08T00:00:00"/>
    <x v="0"/>
    <x v="2"/>
    <x v="1"/>
    <n v="4"/>
    <n v="33.592500000000001"/>
    <n v="134.37"/>
    <x v="2"/>
    <n v="11"/>
    <d v="2025-07-21T00:00:00"/>
    <n v="489"/>
    <x v="1"/>
    <n v="5"/>
    <d v="2024-05-10T00:00:00"/>
    <x v="0"/>
    <x v="5"/>
    <x v="8"/>
    <n v="19"/>
    <n v="0"/>
    <x v="2"/>
  </r>
  <r>
    <s v="C6388"/>
    <x v="1"/>
    <x v="1"/>
    <x v="3"/>
    <d v="2025-07-15T00:00:00"/>
    <s v="O10388"/>
    <d v="2025-09-08T00:00:00"/>
    <x v="4"/>
    <x v="4"/>
    <x v="4"/>
    <n v="4"/>
    <n v="170.23249999999999"/>
    <n v="680.93"/>
    <x v="2"/>
    <n v="1"/>
    <d v="2025-03-08T00:00:00"/>
    <n v="395"/>
    <x v="0"/>
    <n v="2"/>
    <d v="2024-12-18T00:00:00"/>
    <x v="2"/>
    <x v="5"/>
    <x v="8"/>
    <n v="-129"/>
    <n v="1"/>
    <x v="2"/>
  </r>
  <r>
    <s v="C3755"/>
    <x v="0"/>
    <x v="1"/>
    <x v="3"/>
    <d v="2024-08-02T00:00:00"/>
    <s v="O7755"/>
    <d v="2025-09-08T00:00:00"/>
    <x v="3"/>
    <x v="3"/>
    <x v="1"/>
    <n v="4"/>
    <n v="25.147500000000001"/>
    <n v="100.59"/>
    <x v="2"/>
    <n v="23"/>
    <d v="2025-07-16T00:00:00"/>
    <n v="260"/>
    <x v="0"/>
    <n v="5"/>
    <d v="2025-01-24T00:00:00"/>
    <x v="1"/>
    <x v="5"/>
    <x v="8"/>
    <n v="348"/>
    <n v="1"/>
    <x v="2"/>
  </r>
  <r>
    <s v="C5511"/>
    <x v="1"/>
    <x v="1"/>
    <x v="4"/>
    <d v="2024-09-24T00:00:00"/>
    <s v="O9511"/>
    <d v="2025-09-08T00:00:00"/>
    <x v="2"/>
    <x v="4"/>
    <x v="4"/>
    <n v="1"/>
    <n v="951.39"/>
    <n v="951.39"/>
    <x v="0"/>
    <n v="27"/>
    <d v="2024-03-09T00:00:00"/>
    <n v="498"/>
    <x v="1"/>
    <n v="4"/>
    <d v="2025-01-13T00:00:00"/>
    <x v="1"/>
    <x v="5"/>
    <x v="8"/>
    <n v="-199"/>
    <n v="0"/>
    <x v="2"/>
  </r>
  <r>
    <s v="C5980"/>
    <x v="1"/>
    <x v="2"/>
    <x v="0"/>
    <d v="2025-07-03T00:00:00"/>
    <s v="O9980"/>
    <d v="2025-09-08T00:00:00"/>
    <x v="1"/>
    <x v="2"/>
    <x v="4"/>
    <n v="4"/>
    <n v="51.727499999999999"/>
    <n v="206.91"/>
    <x v="2"/>
    <n v="49"/>
    <d v="2025-04-01T00:00:00"/>
    <n v="43"/>
    <x v="0"/>
    <n v="4"/>
    <d v="2024-08-11T00:00:00"/>
    <x v="0"/>
    <x v="5"/>
    <x v="8"/>
    <n v="-93"/>
    <n v="1"/>
    <x v="2"/>
  </r>
  <r>
    <s v="C6771"/>
    <x v="0"/>
    <x v="0"/>
    <x v="4"/>
    <d v="2024-04-30T00:00:00"/>
    <s v="O10771"/>
    <d v="2025-09-08T00:00:00"/>
    <x v="4"/>
    <x v="2"/>
    <x v="4"/>
    <n v="4"/>
    <n v="283.98750000000001"/>
    <n v="1135.95"/>
    <x v="1"/>
    <n v="40"/>
    <d v="2024-12-11T00:00:00"/>
    <n v="324"/>
    <x v="0"/>
    <n v="2"/>
    <d v="2024-09-19T00:00:00"/>
    <x v="0"/>
    <x v="5"/>
    <x v="8"/>
    <n v="225"/>
    <n v="1"/>
    <x v="2"/>
  </r>
  <r>
    <s v="C1549"/>
    <x v="0"/>
    <x v="0"/>
    <x v="0"/>
    <d v="2024-07-24T00:00:00"/>
    <s v="O5549"/>
    <d v="2025-10-08T00:00:00"/>
    <x v="3"/>
    <x v="1"/>
    <x v="4"/>
    <n v="2"/>
    <n v="170.185"/>
    <n v="340.37"/>
    <x v="1"/>
    <n v="9"/>
    <d v="2025-12-07T00:00:00"/>
    <n v="308"/>
    <x v="1"/>
    <n v="3"/>
    <d v="2025-01-23T00:00:00"/>
    <x v="0"/>
    <x v="0"/>
    <x v="9"/>
    <n v="501"/>
    <n v="0"/>
    <x v="2"/>
  </r>
  <r>
    <s v="C4440"/>
    <x v="2"/>
    <x v="1"/>
    <x v="4"/>
    <d v="2023-10-23T00:00:00"/>
    <s v="O8440"/>
    <d v="2025-10-08T00:00:00"/>
    <x v="2"/>
    <x v="0"/>
    <x v="4"/>
    <n v="2"/>
    <n v="694.34500000000003"/>
    <n v="1388.69"/>
    <x v="1"/>
    <n v="36"/>
    <d v="2025-04-05T00:00:00"/>
    <n v="274"/>
    <x v="0"/>
    <n v="4"/>
    <d v="2024-08-21T00:00:00"/>
    <x v="2"/>
    <x v="0"/>
    <x v="9"/>
    <n v="530"/>
    <n v="1"/>
    <x v="2"/>
  </r>
  <r>
    <s v="C4785"/>
    <x v="2"/>
    <x v="2"/>
    <x v="3"/>
    <d v="2024-03-03T00:00:00"/>
    <s v="O8785"/>
    <d v="2025-10-08T00:00:00"/>
    <x v="4"/>
    <x v="3"/>
    <x v="0"/>
    <n v="1"/>
    <n v="1126.5"/>
    <n v="1126.5"/>
    <x v="1"/>
    <n v="34"/>
    <d v="2025-06-29T00:00:00"/>
    <n v="363"/>
    <x v="1"/>
    <n v="2"/>
    <d v="2025-12-03T00:00:00"/>
    <x v="2"/>
    <x v="0"/>
    <x v="9"/>
    <n v="483"/>
    <n v="0"/>
    <x v="2"/>
  </r>
  <r>
    <s v="C3798"/>
    <x v="0"/>
    <x v="1"/>
    <x v="3"/>
    <d v="2025-08-05T00:00:00"/>
    <s v="O7798"/>
    <d v="2025-10-08T00:00:00"/>
    <x v="3"/>
    <x v="3"/>
    <x v="3"/>
    <n v="1"/>
    <n v="1320.43"/>
    <n v="1320.43"/>
    <x v="2"/>
    <n v="5"/>
    <d v="2025-02-05T00:00:00"/>
    <n v="410"/>
    <x v="1"/>
    <n v="1"/>
    <d v="2025-05-08T00:00:00"/>
    <x v="1"/>
    <x v="0"/>
    <x v="9"/>
    <n v="-181"/>
    <n v="0"/>
    <x v="2"/>
  </r>
  <r>
    <s v="C1488"/>
    <x v="1"/>
    <x v="0"/>
    <x v="2"/>
    <d v="2024-03-26T00:00:00"/>
    <s v="O5488"/>
    <d v="2025-10-08T00:00:00"/>
    <x v="4"/>
    <x v="0"/>
    <x v="3"/>
    <n v="4"/>
    <n v="242.97499999999999"/>
    <n v="971.9"/>
    <x v="0"/>
    <n v="34"/>
    <d v="2025-07-28T00:00:00"/>
    <n v="156"/>
    <x v="1"/>
    <n v="4"/>
    <d v="2025-01-29T00:00:00"/>
    <x v="1"/>
    <x v="0"/>
    <x v="9"/>
    <n v="489"/>
    <n v="0"/>
    <x v="2"/>
  </r>
  <r>
    <s v="C1097"/>
    <x v="1"/>
    <x v="0"/>
    <x v="2"/>
    <d v="2023-11-19T00:00:00"/>
    <s v="O5097"/>
    <d v="2025-10-08T00:00:00"/>
    <x v="0"/>
    <x v="0"/>
    <x v="0"/>
    <n v="5"/>
    <n v="158.32400000000001"/>
    <n v="791.62"/>
    <x v="0"/>
    <n v="26"/>
    <d v="2024-07-11T00:00:00"/>
    <n v="30"/>
    <x v="1"/>
    <n v="3"/>
    <d v="2025-08-08T00:00:00"/>
    <x v="0"/>
    <x v="0"/>
    <x v="9"/>
    <n v="235"/>
    <n v="0"/>
    <x v="2"/>
  </r>
  <r>
    <s v="C6860"/>
    <x v="2"/>
    <x v="2"/>
    <x v="1"/>
    <d v="2025-05-08T00:00:00"/>
    <s v="O10860"/>
    <d v="2025-10-08T00:00:00"/>
    <x v="0"/>
    <x v="0"/>
    <x v="0"/>
    <n v="4"/>
    <n v="64.3"/>
    <n v="257.2"/>
    <x v="1"/>
    <n v="2"/>
    <d v="2025-07-28T00:00:00"/>
    <n v="404"/>
    <x v="1"/>
    <n v="4"/>
    <d v="2025-07-19T00:00:00"/>
    <x v="1"/>
    <x v="0"/>
    <x v="9"/>
    <n v="81"/>
    <n v="0"/>
    <x v="2"/>
  </r>
  <r>
    <s v="C3062"/>
    <x v="1"/>
    <x v="0"/>
    <x v="4"/>
    <d v="2024-10-24T00:00:00"/>
    <s v="O7062"/>
    <d v="2025-10-08T00:00:00"/>
    <x v="0"/>
    <x v="1"/>
    <x v="2"/>
    <n v="3"/>
    <n v="357.05333333333334"/>
    <n v="1071.1600000000001"/>
    <x v="0"/>
    <n v="14"/>
    <d v="2025-04-07T00:00:00"/>
    <n v="37"/>
    <x v="1"/>
    <n v="2"/>
    <d v="2024-12-29T00:00:00"/>
    <x v="2"/>
    <x v="0"/>
    <x v="9"/>
    <n v="165"/>
    <n v="0"/>
    <x v="2"/>
  </r>
  <r>
    <s v="C3921"/>
    <x v="1"/>
    <x v="2"/>
    <x v="3"/>
    <d v="2025-03-31T00:00:00"/>
    <s v="O7921"/>
    <d v="2025-11-08T00:00:00"/>
    <x v="4"/>
    <x v="3"/>
    <x v="0"/>
    <n v="5"/>
    <n v="277.65600000000001"/>
    <n v="1388.28"/>
    <x v="1"/>
    <n v="34"/>
    <d v="2025-07-24T00:00:00"/>
    <n v="434"/>
    <x v="1"/>
    <n v="1"/>
    <d v="2025-05-03T00:00:00"/>
    <x v="2"/>
    <x v="3"/>
    <x v="10"/>
    <n v="115"/>
    <n v="0"/>
    <x v="2"/>
  </r>
  <r>
    <s v="C5947"/>
    <x v="1"/>
    <x v="1"/>
    <x v="0"/>
    <d v="2023-12-10T00:00:00"/>
    <s v="O9947"/>
    <d v="2025-11-08T00:00:00"/>
    <x v="0"/>
    <x v="3"/>
    <x v="1"/>
    <n v="1"/>
    <n v="1491.19"/>
    <n v="1491.19"/>
    <x v="0"/>
    <n v="33"/>
    <d v="2025-09-01T00:00:00"/>
    <n v="1"/>
    <x v="1"/>
    <n v="4"/>
    <d v="2024-11-14T00:00:00"/>
    <x v="1"/>
    <x v="3"/>
    <x v="10"/>
    <n v="631"/>
    <n v="0"/>
    <x v="2"/>
  </r>
  <r>
    <s v="C3533"/>
    <x v="1"/>
    <x v="2"/>
    <x v="0"/>
    <d v="2025-02-20T00:00:00"/>
    <s v="O7533"/>
    <d v="2025-11-08T00:00:00"/>
    <x v="3"/>
    <x v="1"/>
    <x v="1"/>
    <n v="1"/>
    <n v="1019.73"/>
    <n v="1019.73"/>
    <x v="1"/>
    <n v="36"/>
    <d v="2025-03-16T00:00:00"/>
    <n v="215"/>
    <x v="0"/>
    <n v="5"/>
    <d v="2024-10-11T00:00:00"/>
    <x v="0"/>
    <x v="3"/>
    <x v="10"/>
    <n v="24"/>
    <n v="1"/>
    <x v="2"/>
  </r>
  <r>
    <s v="C5941"/>
    <x v="2"/>
    <x v="1"/>
    <x v="2"/>
    <d v="2024-07-26T00:00:00"/>
    <s v="O9941"/>
    <d v="2025-11-08T00:00:00"/>
    <x v="0"/>
    <x v="0"/>
    <x v="3"/>
    <n v="5"/>
    <n v="254.03000000000003"/>
    <n v="1270.1500000000001"/>
    <x v="1"/>
    <n v="26"/>
    <d v="2024-10-16T00:00:00"/>
    <n v="273"/>
    <x v="0"/>
    <n v="1"/>
    <d v="2025-01-28T00:00:00"/>
    <x v="0"/>
    <x v="3"/>
    <x v="10"/>
    <n v="82"/>
    <n v="1"/>
    <x v="2"/>
  </r>
  <r>
    <s v="C5732"/>
    <x v="2"/>
    <x v="0"/>
    <x v="2"/>
    <d v="2025-12-06T00:00:00"/>
    <s v="O9732"/>
    <d v="2025-11-08T00:00:00"/>
    <x v="4"/>
    <x v="1"/>
    <x v="3"/>
    <n v="2"/>
    <n v="301"/>
    <n v="602"/>
    <x v="0"/>
    <n v="7"/>
    <d v="2025-02-23T00:00:00"/>
    <n v="173"/>
    <x v="0"/>
    <n v="3"/>
    <d v="2024-11-10T00:00:00"/>
    <x v="1"/>
    <x v="3"/>
    <x v="10"/>
    <n v="-286"/>
    <n v="1"/>
    <x v="2"/>
  </r>
  <r>
    <s v="C1270"/>
    <x v="0"/>
    <x v="2"/>
    <x v="4"/>
    <d v="2023-12-27T00:00:00"/>
    <s v="O5270"/>
    <d v="2025-11-08T00:00:00"/>
    <x v="1"/>
    <x v="0"/>
    <x v="1"/>
    <n v="3"/>
    <n v="272.08333333333331"/>
    <n v="816.25"/>
    <x v="1"/>
    <n v="35"/>
    <d v="2025-06-30T00:00:00"/>
    <n v="280"/>
    <x v="0"/>
    <n v="2"/>
    <d v="2025-01-08T00:00:00"/>
    <x v="2"/>
    <x v="3"/>
    <x v="10"/>
    <n v="551"/>
    <n v="1"/>
    <x v="2"/>
  </r>
  <r>
    <s v="C2349"/>
    <x v="2"/>
    <x v="2"/>
    <x v="2"/>
    <d v="2024-10-29T00:00:00"/>
    <s v="O6349"/>
    <d v="2025-11-08T00:00:00"/>
    <x v="4"/>
    <x v="2"/>
    <x v="4"/>
    <n v="5"/>
    <n v="20.231999999999999"/>
    <n v="101.16"/>
    <x v="0"/>
    <n v="6"/>
    <d v="2025-06-14T00:00:00"/>
    <n v="42"/>
    <x v="0"/>
    <n v="3"/>
    <d v="2025-03-02T00:00:00"/>
    <x v="2"/>
    <x v="3"/>
    <x v="10"/>
    <n v="228"/>
    <n v="1"/>
    <x v="2"/>
  </r>
  <r>
    <s v="C4620"/>
    <x v="0"/>
    <x v="2"/>
    <x v="1"/>
    <d v="2024-05-08T00:00:00"/>
    <s v="O8620"/>
    <d v="2025-12-08T00:00:00"/>
    <x v="4"/>
    <x v="1"/>
    <x v="0"/>
    <n v="2"/>
    <n v="420.52"/>
    <n v="841.04"/>
    <x v="1"/>
    <n v="38"/>
    <d v="2025-11-05T00:00:00"/>
    <n v="137"/>
    <x v="1"/>
    <n v="1"/>
    <d v="2025-05-23T00:00:00"/>
    <x v="1"/>
    <x v="5"/>
    <x v="11"/>
    <n v="546"/>
    <n v="0"/>
    <x v="2"/>
  </r>
  <r>
    <s v="C5593"/>
    <x v="0"/>
    <x v="0"/>
    <x v="3"/>
    <d v="2023-10-10T00:00:00"/>
    <s v="O9593"/>
    <d v="2025-12-08T00:00:00"/>
    <x v="1"/>
    <x v="2"/>
    <x v="2"/>
    <n v="1"/>
    <n v="1423.68"/>
    <n v="1423.68"/>
    <x v="1"/>
    <n v="26"/>
    <d v="2024-02-11T00:00:00"/>
    <n v="485"/>
    <x v="0"/>
    <n v="3"/>
    <d v="2025-01-16T00:00:00"/>
    <x v="1"/>
    <x v="5"/>
    <x v="11"/>
    <n v="124"/>
    <n v="1"/>
    <x v="2"/>
  </r>
  <r>
    <s v="C1281"/>
    <x v="0"/>
    <x v="2"/>
    <x v="3"/>
    <d v="2025-10-07T00:00:00"/>
    <s v="O5281"/>
    <d v="2025-12-08T00:00:00"/>
    <x v="4"/>
    <x v="1"/>
    <x v="2"/>
    <n v="3"/>
    <n v="445.75"/>
    <n v="1337.25"/>
    <x v="2"/>
    <n v="40"/>
    <d v="2025-05-29T00:00:00"/>
    <n v="303"/>
    <x v="0"/>
    <n v="4"/>
    <d v="2025-02-18T00:00:00"/>
    <x v="1"/>
    <x v="5"/>
    <x v="11"/>
    <n v="-131"/>
    <n v="1"/>
    <x v="2"/>
  </r>
  <r>
    <s v="C4525"/>
    <x v="0"/>
    <x v="2"/>
    <x v="0"/>
    <d v="2025-01-01T00:00:00"/>
    <s v="O8525"/>
    <d v="2025-12-08T00:00:00"/>
    <x v="4"/>
    <x v="1"/>
    <x v="1"/>
    <n v="3"/>
    <n v="135.45666666666668"/>
    <n v="406.37"/>
    <x v="0"/>
    <n v="47"/>
    <d v="2024-12-22T00:00:00"/>
    <n v="491"/>
    <x v="0"/>
    <n v="3"/>
    <d v="2025-03-13T00:00:00"/>
    <x v="1"/>
    <x v="5"/>
    <x v="11"/>
    <n v="-10"/>
    <n v="1"/>
    <x v="2"/>
  </r>
  <r>
    <s v="C4989"/>
    <x v="2"/>
    <x v="1"/>
    <x v="4"/>
    <d v="2024-02-18T00:00:00"/>
    <s v="O8989"/>
    <d v="2025-12-08T00:00:00"/>
    <x v="1"/>
    <x v="4"/>
    <x v="0"/>
    <n v="1"/>
    <n v="1400.6"/>
    <n v="1400.6"/>
    <x v="1"/>
    <n v="37"/>
    <d v="2025-08-13T00:00:00"/>
    <n v="100"/>
    <x v="1"/>
    <n v="3"/>
    <d v="2025-06-26T00:00:00"/>
    <x v="0"/>
    <x v="5"/>
    <x v="11"/>
    <n v="542"/>
    <n v="0"/>
    <x v="2"/>
  </r>
  <r>
    <s v="C3583"/>
    <x v="0"/>
    <x v="0"/>
    <x v="3"/>
    <d v="2024-03-27T00:00:00"/>
    <s v="O7583"/>
    <d v="2025-12-08T00:00:00"/>
    <x v="3"/>
    <x v="0"/>
    <x v="0"/>
    <n v="2"/>
    <n v="494.55"/>
    <n v="989.1"/>
    <x v="2"/>
    <n v="27"/>
    <d v="2025-05-31T00:00:00"/>
    <n v="407"/>
    <x v="1"/>
    <n v="2"/>
    <d v="2025-02-15T00:00:00"/>
    <x v="0"/>
    <x v="5"/>
    <x v="11"/>
    <n v="430"/>
    <n v="0"/>
    <x v="2"/>
  </r>
  <r>
    <s v="C3777"/>
    <x v="2"/>
    <x v="2"/>
    <x v="2"/>
    <d v="2023-12-25T00:00:00"/>
    <s v="O7777"/>
    <d v="2025-12-08T00:00:00"/>
    <x v="4"/>
    <x v="0"/>
    <x v="4"/>
    <n v="2"/>
    <n v="407.39499999999998"/>
    <n v="814.79"/>
    <x v="2"/>
    <n v="19"/>
    <d v="2025-06-28T00:00:00"/>
    <n v="165"/>
    <x v="0"/>
    <n v="5"/>
    <d v="2024-11-15T00:00:00"/>
    <x v="2"/>
    <x v="5"/>
    <x v="11"/>
    <n v="551"/>
    <n v="1"/>
    <x v="2"/>
  </r>
  <r>
    <s v="C6495"/>
    <x v="1"/>
    <x v="2"/>
    <x v="0"/>
    <d v="2023-12-21T00:00:00"/>
    <s v="O10495"/>
    <d v="2025-12-08T00:00:00"/>
    <x v="0"/>
    <x v="4"/>
    <x v="2"/>
    <n v="5"/>
    <n v="26.248000000000001"/>
    <n v="131.24"/>
    <x v="0"/>
    <n v="3"/>
    <d v="2025-04-14T00:00:00"/>
    <n v="109"/>
    <x v="0"/>
    <n v="3"/>
    <d v="2024-10-27T00:00:00"/>
    <x v="0"/>
    <x v="5"/>
    <x v="11"/>
    <n v="480"/>
    <n v="1"/>
    <x v="2"/>
  </r>
  <r>
    <s v="C3078"/>
    <x v="0"/>
    <x v="2"/>
    <x v="4"/>
    <d v="2024-03-07T00:00:00"/>
    <s v="O7078"/>
    <d v="2025-12-08T00:00:00"/>
    <x v="0"/>
    <x v="2"/>
    <x v="0"/>
    <n v="2"/>
    <n v="272.58499999999998"/>
    <n v="545.16999999999996"/>
    <x v="1"/>
    <n v="43"/>
    <d v="2025-05-23T00:00:00"/>
    <n v="227"/>
    <x v="1"/>
    <n v="3"/>
    <d v="2024-11-14T00:00:00"/>
    <x v="1"/>
    <x v="5"/>
    <x v="11"/>
    <n v="442"/>
    <n v="0"/>
    <x v="2"/>
  </r>
  <r>
    <s v="C5338"/>
    <x v="0"/>
    <x v="2"/>
    <x v="1"/>
    <d v="2025-07-19T00:00:00"/>
    <s v="O9338"/>
    <d v="2025-12-08T00:00:00"/>
    <x v="4"/>
    <x v="4"/>
    <x v="1"/>
    <n v="4"/>
    <n v="134.39250000000001"/>
    <n v="537.57000000000005"/>
    <x v="1"/>
    <n v="24"/>
    <d v="2024-07-09T00:00:00"/>
    <n v="43"/>
    <x v="0"/>
    <n v="3"/>
    <d v="2025-06-05T00:00:00"/>
    <x v="1"/>
    <x v="5"/>
    <x v="11"/>
    <n v="-375"/>
    <n v="1"/>
    <x v="2"/>
  </r>
  <r>
    <s v="C6369"/>
    <x v="1"/>
    <x v="0"/>
    <x v="4"/>
    <d v="2024-11-21T00:00:00"/>
    <s v="O10369"/>
    <d v="2025-08-13T00:00:00"/>
    <x v="0"/>
    <x v="4"/>
    <x v="1"/>
    <n v="2"/>
    <n v="463.41500000000002"/>
    <n v="926.83"/>
    <x v="0"/>
    <n v="2"/>
    <d v="2025-06-06T00:00:00"/>
    <n v="13"/>
    <x v="0"/>
    <n v="2"/>
    <d v="2025-07-23T00:00:00"/>
    <x v="0"/>
    <x v="0"/>
    <x v="0"/>
    <n v="197"/>
    <n v="1"/>
    <x v="2"/>
  </r>
  <r>
    <s v="C6430"/>
    <x v="1"/>
    <x v="1"/>
    <x v="4"/>
    <d v="2024-08-18T00:00:00"/>
    <s v="O10430"/>
    <d v="2025-08-13T00:00:00"/>
    <x v="2"/>
    <x v="0"/>
    <x v="1"/>
    <n v="1"/>
    <n v="1163.8599999999999"/>
    <n v="1163.8599999999999"/>
    <x v="1"/>
    <n v="37"/>
    <d v="2025-11-02T00:00:00"/>
    <n v="236"/>
    <x v="1"/>
    <n v="1"/>
    <d v="2025-09-03T00:00:00"/>
    <x v="1"/>
    <x v="0"/>
    <x v="0"/>
    <n v="441"/>
    <n v="0"/>
    <x v="2"/>
  </r>
  <r>
    <s v="C2151"/>
    <x v="1"/>
    <x v="0"/>
    <x v="0"/>
    <d v="2024-04-16T00:00:00"/>
    <s v="O6151"/>
    <d v="2025-08-13T00:00:00"/>
    <x v="2"/>
    <x v="2"/>
    <x v="0"/>
    <n v="3"/>
    <n v="256.63333333333333"/>
    <n v="769.9"/>
    <x v="1"/>
    <n v="5"/>
    <d v="2025-01-29T00:00:00"/>
    <n v="309"/>
    <x v="1"/>
    <n v="4"/>
    <d v="2024-12-22T00:00:00"/>
    <x v="1"/>
    <x v="0"/>
    <x v="0"/>
    <n v="288"/>
    <n v="0"/>
    <x v="2"/>
  </r>
  <r>
    <s v="C5667"/>
    <x v="1"/>
    <x v="2"/>
    <x v="3"/>
    <d v="2024-12-31T00:00:00"/>
    <s v="O9667"/>
    <d v="2025-08-13T00:00:00"/>
    <x v="4"/>
    <x v="1"/>
    <x v="1"/>
    <n v="4"/>
    <n v="195.51"/>
    <n v="782.04"/>
    <x v="0"/>
    <n v="9"/>
    <d v="2025-07-22T00:00:00"/>
    <n v="136"/>
    <x v="1"/>
    <n v="4"/>
    <d v="2025-06-21T00:00:00"/>
    <x v="0"/>
    <x v="0"/>
    <x v="0"/>
    <n v="203"/>
    <n v="0"/>
    <x v="2"/>
  </r>
  <r>
    <s v="C3675"/>
    <x v="2"/>
    <x v="2"/>
    <x v="4"/>
    <d v="2024-04-11T00:00:00"/>
    <s v="O7675"/>
    <d v="2025-08-13T00:00:00"/>
    <x v="4"/>
    <x v="0"/>
    <x v="0"/>
    <n v="1"/>
    <n v="817.41"/>
    <n v="817.41"/>
    <x v="1"/>
    <n v="2"/>
    <d v="2025-04-21T00:00:00"/>
    <n v="166"/>
    <x v="0"/>
    <n v="3"/>
    <d v="2025-02-13T00:00:00"/>
    <x v="0"/>
    <x v="0"/>
    <x v="0"/>
    <n v="375"/>
    <n v="1"/>
    <x v="2"/>
  </r>
  <r>
    <s v="C2802"/>
    <x v="2"/>
    <x v="0"/>
    <x v="1"/>
    <d v="2025-08-14T00:00:00"/>
    <s v="O6802"/>
    <d v="2025-08-13T00:00:00"/>
    <x v="2"/>
    <x v="3"/>
    <x v="1"/>
    <n v="1"/>
    <n v="1112.4000000000001"/>
    <n v="1112.4000000000001"/>
    <x v="0"/>
    <n v="48"/>
    <d v="2025-02-20T00:00:00"/>
    <n v="221"/>
    <x v="1"/>
    <n v="2"/>
    <d v="2025-08-14T00:00:00"/>
    <x v="2"/>
    <x v="0"/>
    <x v="0"/>
    <n v="-175"/>
    <n v="0"/>
    <x v="2"/>
  </r>
  <r>
    <s v="C6023"/>
    <x v="1"/>
    <x v="1"/>
    <x v="2"/>
    <d v="2025-11-01T00:00:00"/>
    <s v="O10023"/>
    <d v="2025-08-13T00:00:00"/>
    <x v="3"/>
    <x v="3"/>
    <x v="3"/>
    <n v="5"/>
    <n v="239.00799999999998"/>
    <n v="1195.04"/>
    <x v="2"/>
    <n v="44"/>
    <d v="2025-08-15T00:00:00"/>
    <n v="244"/>
    <x v="0"/>
    <n v="4"/>
    <d v="2025-05-22T00:00:00"/>
    <x v="1"/>
    <x v="0"/>
    <x v="0"/>
    <n v="-78"/>
    <n v="1"/>
    <x v="2"/>
  </r>
  <r>
    <s v="C6310"/>
    <x v="0"/>
    <x v="0"/>
    <x v="2"/>
    <d v="2024-03-02T00:00:00"/>
    <s v="O10310"/>
    <d v="2025-08-13T00:00:00"/>
    <x v="4"/>
    <x v="1"/>
    <x v="3"/>
    <n v="3"/>
    <n v="399.75666666666666"/>
    <n v="1199.27"/>
    <x v="1"/>
    <n v="31"/>
    <d v="2025-02-20T00:00:00"/>
    <n v="12"/>
    <x v="0"/>
    <n v="3"/>
    <d v="2024-11-12T00:00:00"/>
    <x v="2"/>
    <x v="0"/>
    <x v="0"/>
    <n v="355"/>
    <n v="1"/>
    <x v="2"/>
  </r>
  <r>
    <s v="C4494"/>
    <x v="2"/>
    <x v="0"/>
    <x v="2"/>
    <d v="2024-08-28T00:00:00"/>
    <s v="O8494"/>
    <d v="2025-08-13T00:00:00"/>
    <x v="0"/>
    <x v="2"/>
    <x v="0"/>
    <n v="4"/>
    <n v="266.19499999999999"/>
    <n v="1064.78"/>
    <x v="2"/>
    <n v="23"/>
    <d v="2025-02-27T00:00:00"/>
    <n v="383"/>
    <x v="0"/>
    <n v="5"/>
    <d v="2025-05-07T00:00:00"/>
    <x v="2"/>
    <x v="0"/>
    <x v="0"/>
    <n v="183"/>
    <n v="1"/>
    <x v="2"/>
  </r>
  <r>
    <s v="C1449"/>
    <x v="1"/>
    <x v="0"/>
    <x v="0"/>
    <d v="2024-05-05T00:00:00"/>
    <s v="O5449"/>
    <d v="2025-08-14T00:00:00"/>
    <x v="1"/>
    <x v="0"/>
    <x v="0"/>
    <n v="3"/>
    <n v="212.54333333333332"/>
    <n v="637.63"/>
    <x v="2"/>
    <n v="3"/>
    <d v="2025-03-07T00:00:00"/>
    <n v="50"/>
    <x v="1"/>
    <n v="3"/>
    <d v="2025-06-23T00:00:00"/>
    <x v="1"/>
    <x v="1"/>
    <x v="0"/>
    <n v="306"/>
    <n v="0"/>
    <x v="2"/>
  </r>
  <r>
    <s v="C1841"/>
    <x v="2"/>
    <x v="0"/>
    <x v="3"/>
    <d v="2024-03-31T00:00:00"/>
    <s v="O5841"/>
    <d v="2025-08-14T00:00:00"/>
    <x v="3"/>
    <x v="1"/>
    <x v="1"/>
    <n v="4"/>
    <n v="191.92"/>
    <n v="767.68"/>
    <x v="0"/>
    <n v="14"/>
    <d v="2025-04-16T00:00:00"/>
    <n v="379"/>
    <x v="0"/>
    <n v="5"/>
    <d v="2024-10-21T00:00:00"/>
    <x v="1"/>
    <x v="1"/>
    <x v="0"/>
    <n v="381"/>
    <n v="1"/>
    <x v="2"/>
  </r>
  <r>
    <s v="C1926"/>
    <x v="0"/>
    <x v="2"/>
    <x v="2"/>
    <d v="2024-06-03T00:00:00"/>
    <s v="O5926"/>
    <d v="2025-08-14T00:00:00"/>
    <x v="4"/>
    <x v="4"/>
    <x v="4"/>
    <n v="2"/>
    <n v="400.47500000000002"/>
    <n v="800.95"/>
    <x v="0"/>
    <n v="20"/>
    <d v="2025-02-27T00:00:00"/>
    <n v="5"/>
    <x v="1"/>
    <n v="1"/>
    <d v="2025-06-29T00:00:00"/>
    <x v="0"/>
    <x v="1"/>
    <x v="0"/>
    <n v="269"/>
    <n v="0"/>
    <x v="2"/>
  </r>
  <r>
    <s v="C3177"/>
    <x v="0"/>
    <x v="1"/>
    <x v="3"/>
    <d v="2023-06-10T00:00:00"/>
    <s v="O7177"/>
    <d v="2025-08-14T00:00:00"/>
    <x v="0"/>
    <x v="0"/>
    <x v="3"/>
    <n v="4"/>
    <n v="366.56"/>
    <n v="1466.24"/>
    <x v="2"/>
    <n v="24"/>
    <d v="2025-01-13T00:00:00"/>
    <n v="107"/>
    <x v="1"/>
    <n v="3"/>
    <d v="2025-07-20T00:00:00"/>
    <x v="0"/>
    <x v="1"/>
    <x v="0"/>
    <n v="583"/>
    <n v="0"/>
    <x v="2"/>
  </r>
  <r>
    <s v="C5506"/>
    <x v="2"/>
    <x v="0"/>
    <x v="2"/>
    <d v="2024-04-22T00:00:00"/>
    <s v="O9506"/>
    <d v="2025-08-14T00:00:00"/>
    <x v="1"/>
    <x v="4"/>
    <x v="4"/>
    <n v="4"/>
    <n v="136.42750000000001"/>
    <n v="545.71"/>
    <x v="0"/>
    <n v="20"/>
    <d v="2025-06-01T00:00:00"/>
    <n v="48"/>
    <x v="0"/>
    <n v="2"/>
    <d v="2025-05-15T00:00:00"/>
    <x v="0"/>
    <x v="1"/>
    <x v="0"/>
    <n v="405"/>
    <n v="1"/>
    <x v="2"/>
  </r>
  <r>
    <s v="C5361"/>
    <x v="1"/>
    <x v="1"/>
    <x v="1"/>
    <d v="2025-04-04T00:00:00"/>
    <s v="O9361"/>
    <d v="2025-08-14T00:00:00"/>
    <x v="4"/>
    <x v="2"/>
    <x v="4"/>
    <n v="1"/>
    <n v="637.36"/>
    <n v="637.36"/>
    <x v="2"/>
    <n v="27"/>
    <d v="2025-03-13T00:00:00"/>
    <n v="349"/>
    <x v="1"/>
    <n v="3"/>
    <d v="2024-10-23T00:00:00"/>
    <x v="2"/>
    <x v="1"/>
    <x v="0"/>
    <n v="-22"/>
    <n v="0"/>
    <x v="2"/>
  </r>
  <r>
    <s v="C2957"/>
    <x v="2"/>
    <x v="0"/>
    <x v="4"/>
    <d v="2025-01-08T00:00:00"/>
    <s v="O6957"/>
    <d v="2025-08-14T00:00:00"/>
    <x v="4"/>
    <x v="1"/>
    <x v="3"/>
    <n v="5"/>
    <n v="261.87399999999997"/>
    <n v="1309.3699999999999"/>
    <x v="0"/>
    <n v="2"/>
    <d v="2025-05-08T00:00:00"/>
    <n v="430"/>
    <x v="1"/>
    <n v="1"/>
    <d v="2025-10-04T00:00:00"/>
    <x v="1"/>
    <x v="1"/>
    <x v="0"/>
    <n v="120"/>
    <n v="0"/>
    <x v="2"/>
  </r>
  <r>
    <s v="C4992"/>
    <x v="0"/>
    <x v="2"/>
    <x v="3"/>
    <d v="2025-05-30T00:00:00"/>
    <s v="O8992"/>
    <d v="2025-08-14T00:00:00"/>
    <x v="2"/>
    <x v="2"/>
    <x v="1"/>
    <n v="1"/>
    <n v="188.55"/>
    <n v="188.55"/>
    <x v="2"/>
    <n v="23"/>
    <d v="2025-07-22T00:00:00"/>
    <n v="247"/>
    <x v="1"/>
    <n v="4"/>
    <d v="2025-04-14T00:00:00"/>
    <x v="1"/>
    <x v="1"/>
    <x v="0"/>
    <n v="53"/>
    <n v="0"/>
    <x v="2"/>
  </r>
  <r>
    <s v="C2440"/>
    <x v="0"/>
    <x v="2"/>
    <x v="3"/>
    <d v="2025-06-07T00:00:00"/>
    <s v="O6440"/>
    <d v="2025-08-14T00:00:00"/>
    <x v="0"/>
    <x v="4"/>
    <x v="4"/>
    <n v="3"/>
    <n v="43.706666666666671"/>
    <n v="131.12"/>
    <x v="1"/>
    <n v="20"/>
    <d v="2025-04-19T00:00:00"/>
    <n v="135"/>
    <x v="1"/>
    <n v="2"/>
    <d v="2025-02-03T00:00:00"/>
    <x v="2"/>
    <x v="1"/>
    <x v="0"/>
    <n v="-49"/>
    <n v="0"/>
    <x v="2"/>
  </r>
  <r>
    <s v="C4766"/>
    <x v="0"/>
    <x v="1"/>
    <x v="0"/>
    <d v="2023-07-10T00:00:00"/>
    <s v="O8766"/>
    <d v="2025-08-14T00:00:00"/>
    <x v="3"/>
    <x v="0"/>
    <x v="0"/>
    <n v="3"/>
    <n v="118.66000000000001"/>
    <n v="355.98"/>
    <x v="0"/>
    <n v="41"/>
    <d v="2025-09-08T00:00:00"/>
    <n v="498"/>
    <x v="0"/>
    <n v="4"/>
    <d v="2025-09-08T00:00:00"/>
    <x v="1"/>
    <x v="1"/>
    <x v="0"/>
    <n v="791"/>
    <n v="1"/>
    <x v="2"/>
  </r>
  <r>
    <s v="C6038"/>
    <x v="0"/>
    <x v="1"/>
    <x v="2"/>
    <d v="2025-06-25T00:00:00"/>
    <s v="O10038"/>
    <d v="2025-08-14T00:00:00"/>
    <x v="0"/>
    <x v="2"/>
    <x v="2"/>
    <n v="1"/>
    <n v="160.69999999999999"/>
    <n v="160.69999999999999"/>
    <x v="2"/>
    <n v="48"/>
    <d v="2025-08-20T00:00:00"/>
    <n v="11"/>
    <x v="1"/>
    <n v="1"/>
    <d v="2025-11-01T00:00:00"/>
    <x v="1"/>
    <x v="1"/>
    <x v="0"/>
    <n v="56"/>
    <n v="0"/>
    <x v="2"/>
  </r>
  <r>
    <s v="C1007"/>
    <x v="0"/>
    <x v="0"/>
    <x v="1"/>
    <d v="2024-10-15T00:00:00"/>
    <s v="O5007"/>
    <d v="2025-08-15T00:00:00"/>
    <x v="3"/>
    <x v="3"/>
    <x v="3"/>
    <n v="1"/>
    <n v="994.97"/>
    <n v="994.97"/>
    <x v="0"/>
    <n v="15"/>
    <d v="2025-06-24T00:00:00"/>
    <n v="448"/>
    <x v="1"/>
    <n v="2"/>
    <d v="2024-11-10T00:00:00"/>
    <x v="1"/>
    <x v="2"/>
    <x v="0"/>
    <n v="252"/>
    <n v="0"/>
    <x v="2"/>
  </r>
  <r>
    <s v="C4614"/>
    <x v="2"/>
    <x v="2"/>
    <x v="3"/>
    <d v="2024-12-27T00:00:00"/>
    <s v="O8614"/>
    <d v="2025-08-15T00:00:00"/>
    <x v="3"/>
    <x v="2"/>
    <x v="0"/>
    <n v="2"/>
    <n v="210.98"/>
    <n v="421.96"/>
    <x v="0"/>
    <n v="40"/>
    <d v="2024-09-19T00:00:00"/>
    <n v="319"/>
    <x v="1"/>
    <n v="3"/>
    <d v="2025-05-15T00:00:00"/>
    <x v="2"/>
    <x v="2"/>
    <x v="0"/>
    <n v="-99"/>
    <n v="0"/>
    <x v="2"/>
  </r>
  <r>
    <s v="C5788"/>
    <x v="1"/>
    <x v="0"/>
    <x v="2"/>
    <d v="2024-04-03T00:00:00"/>
    <s v="O9788"/>
    <d v="2025-08-15T00:00:00"/>
    <x v="4"/>
    <x v="1"/>
    <x v="0"/>
    <n v="4"/>
    <n v="224.13"/>
    <n v="896.52"/>
    <x v="0"/>
    <n v="40"/>
    <d v="2025-11-08T00:00:00"/>
    <n v="421"/>
    <x v="0"/>
    <n v="4"/>
    <d v="2025-07-24T00:00:00"/>
    <x v="2"/>
    <x v="2"/>
    <x v="0"/>
    <n v="584"/>
    <n v="1"/>
    <x v="2"/>
  </r>
  <r>
    <s v="C3589"/>
    <x v="0"/>
    <x v="2"/>
    <x v="3"/>
    <d v="2025-10-06T00:00:00"/>
    <s v="O7589"/>
    <d v="2025-08-15T00:00:00"/>
    <x v="2"/>
    <x v="4"/>
    <x v="2"/>
    <n v="4"/>
    <n v="252.8"/>
    <n v="1011.2"/>
    <x v="0"/>
    <n v="30"/>
    <d v="2024-10-13T00:00:00"/>
    <n v="115"/>
    <x v="0"/>
    <n v="5"/>
    <d v="2025-07-22T00:00:00"/>
    <x v="1"/>
    <x v="2"/>
    <x v="0"/>
    <n v="-358"/>
    <n v="1"/>
    <x v="2"/>
  </r>
  <r>
    <s v="C2925"/>
    <x v="0"/>
    <x v="0"/>
    <x v="2"/>
    <d v="2025-01-04T00:00:00"/>
    <s v="O6925"/>
    <d v="2025-08-15T00:00:00"/>
    <x v="4"/>
    <x v="4"/>
    <x v="2"/>
    <n v="2"/>
    <n v="242.61"/>
    <n v="485.22"/>
    <x v="1"/>
    <n v="23"/>
    <d v="2024-12-21T00:00:00"/>
    <n v="340"/>
    <x v="1"/>
    <n v="5"/>
    <d v="2024-10-15T00:00:00"/>
    <x v="0"/>
    <x v="2"/>
    <x v="0"/>
    <n v="-14"/>
    <n v="0"/>
    <x v="2"/>
  </r>
  <r>
    <s v="C2743"/>
    <x v="0"/>
    <x v="0"/>
    <x v="1"/>
    <d v="2023-02-09T00:00:00"/>
    <s v="O6743"/>
    <d v="2025-08-15T00:00:00"/>
    <x v="0"/>
    <x v="1"/>
    <x v="4"/>
    <n v="4"/>
    <n v="79.73"/>
    <n v="318.92"/>
    <x v="0"/>
    <n v="23"/>
    <d v="2024-10-25T00:00:00"/>
    <n v="172"/>
    <x v="0"/>
    <n v="5"/>
    <d v="2025-05-04T00:00:00"/>
    <x v="0"/>
    <x v="2"/>
    <x v="0"/>
    <n v="624"/>
    <n v="1"/>
    <x v="2"/>
  </r>
  <r>
    <s v="C1421"/>
    <x v="1"/>
    <x v="0"/>
    <x v="1"/>
    <d v="2025-06-20T00:00:00"/>
    <s v="O5421"/>
    <d v="2025-08-15T00:00:00"/>
    <x v="4"/>
    <x v="1"/>
    <x v="3"/>
    <n v="4"/>
    <n v="257.47500000000002"/>
    <n v="1029.9000000000001"/>
    <x v="2"/>
    <n v="10"/>
    <d v="2024-12-13T00:00:00"/>
    <n v="257"/>
    <x v="1"/>
    <n v="5"/>
    <d v="2024-12-11T00:00:00"/>
    <x v="2"/>
    <x v="2"/>
    <x v="0"/>
    <n v="-189"/>
    <n v="0"/>
    <x v="2"/>
  </r>
  <r>
    <s v="C3074"/>
    <x v="1"/>
    <x v="1"/>
    <x v="0"/>
    <d v="2024-09-19T00:00:00"/>
    <s v="O7074"/>
    <d v="2025-08-15T00:00:00"/>
    <x v="4"/>
    <x v="2"/>
    <x v="2"/>
    <n v="2"/>
    <n v="480.89"/>
    <n v="961.78"/>
    <x v="0"/>
    <n v="9"/>
    <d v="2024-01-09T00:00:00"/>
    <n v="237"/>
    <x v="0"/>
    <n v="2"/>
    <d v="2025-04-01T00:00:00"/>
    <x v="1"/>
    <x v="2"/>
    <x v="0"/>
    <n v="-254"/>
    <n v="1"/>
    <x v="2"/>
  </r>
  <r>
    <s v="C1241"/>
    <x v="1"/>
    <x v="0"/>
    <x v="1"/>
    <d v="2025-03-16T00:00:00"/>
    <s v="O5241"/>
    <d v="2025-08-15T00:00:00"/>
    <x v="1"/>
    <x v="4"/>
    <x v="1"/>
    <n v="5"/>
    <n v="54.988"/>
    <n v="274.94"/>
    <x v="1"/>
    <n v="19"/>
    <d v="2024-11-14T00:00:00"/>
    <n v="444"/>
    <x v="0"/>
    <n v="1"/>
    <d v="2025-02-19T00:00:00"/>
    <x v="2"/>
    <x v="2"/>
    <x v="0"/>
    <n v="-122"/>
    <n v="1"/>
    <x v="2"/>
  </r>
  <r>
    <s v="C3565"/>
    <x v="0"/>
    <x v="1"/>
    <x v="1"/>
    <d v="2023-08-31T00:00:00"/>
    <s v="O7565"/>
    <d v="2025-08-16T00:00:00"/>
    <x v="3"/>
    <x v="0"/>
    <x v="2"/>
    <n v="1"/>
    <n v="251.78"/>
    <n v="251.78"/>
    <x v="1"/>
    <n v="30"/>
    <d v="2025-06-21T00:00:00"/>
    <n v="158"/>
    <x v="1"/>
    <n v="4"/>
    <d v="2025-10-07T00:00:00"/>
    <x v="1"/>
    <x v="3"/>
    <x v="0"/>
    <n v="660"/>
    <n v="0"/>
    <x v="2"/>
  </r>
  <r>
    <s v="C6513"/>
    <x v="0"/>
    <x v="2"/>
    <x v="3"/>
    <d v="2024-06-23T00:00:00"/>
    <s v="O10513"/>
    <d v="2025-08-16T00:00:00"/>
    <x v="1"/>
    <x v="1"/>
    <x v="1"/>
    <n v="1"/>
    <n v="1311.72"/>
    <n v="1311.72"/>
    <x v="1"/>
    <n v="40"/>
    <d v="2024-12-27T00:00:00"/>
    <n v="153"/>
    <x v="0"/>
    <n v="3"/>
    <d v="2025-08-18T00:00:00"/>
    <x v="2"/>
    <x v="3"/>
    <x v="0"/>
    <n v="187"/>
    <n v="1"/>
    <x v="2"/>
  </r>
  <r>
    <s v="C5881"/>
    <x v="2"/>
    <x v="2"/>
    <x v="1"/>
    <d v="2023-09-14T00:00:00"/>
    <s v="O9881"/>
    <d v="2025-08-16T00:00:00"/>
    <x v="3"/>
    <x v="2"/>
    <x v="3"/>
    <n v="3"/>
    <n v="458.75333333333333"/>
    <n v="1376.26"/>
    <x v="0"/>
    <n v="43"/>
    <d v="2025-08-01T00:00:00"/>
    <n v="380"/>
    <x v="0"/>
    <n v="4"/>
    <d v="2024-11-27T00:00:00"/>
    <x v="2"/>
    <x v="3"/>
    <x v="0"/>
    <n v="687"/>
    <n v="1"/>
    <x v="2"/>
  </r>
  <r>
    <s v="C4369"/>
    <x v="0"/>
    <x v="2"/>
    <x v="0"/>
    <d v="2023-09-26T00:00:00"/>
    <s v="O8369"/>
    <d v="2025-08-16T00:00:00"/>
    <x v="0"/>
    <x v="0"/>
    <x v="3"/>
    <n v="4"/>
    <n v="185.6275"/>
    <n v="742.51"/>
    <x v="1"/>
    <n v="26"/>
    <d v="2025-07-25T00:00:00"/>
    <n v="212"/>
    <x v="0"/>
    <n v="1"/>
    <d v="2025-05-04T00:00:00"/>
    <x v="1"/>
    <x v="3"/>
    <x v="0"/>
    <n v="668"/>
    <n v="1"/>
    <x v="2"/>
  </r>
  <r>
    <s v="C6407"/>
    <x v="2"/>
    <x v="0"/>
    <x v="4"/>
    <d v="2024-07-04T00:00:00"/>
    <s v="O10407"/>
    <d v="2025-08-16T00:00:00"/>
    <x v="3"/>
    <x v="2"/>
    <x v="1"/>
    <n v="4"/>
    <n v="204.52"/>
    <n v="818.08"/>
    <x v="0"/>
    <n v="39"/>
    <d v="2025-05-02T00:00:00"/>
    <n v="320"/>
    <x v="0"/>
    <n v="3"/>
    <d v="2024-08-12T00:00:00"/>
    <x v="2"/>
    <x v="3"/>
    <x v="0"/>
    <n v="302"/>
    <n v="1"/>
    <x v="2"/>
  </r>
  <r>
    <s v="C5114"/>
    <x v="0"/>
    <x v="0"/>
    <x v="2"/>
    <d v="2025-10-06T00:00:00"/>
    <s v="O9114"/>
    <d v="2025-08-16T00:00:00"/>
    <x v="4"/>
    <x v="1"/>
    <x v="1"/>
    <n v="3"/>
    <n v="182.61666666666667"/>
    <n v="547.85"/>
    <x v="0"/>
    <n v="16"/>
    <d v="2025-06-22T00:00:00"/>
    <n v="263"/>
    <x v="0"/>
    <n v="4"/>
    <d v="2024-09-14T00:00:00"/>
    <x v="2"/>
    <x v="3"/>
    <x v="0"/>
    <n v="-106"/>
    <n v="1"/>
    <x v="2"/>
  </r>
  <r>
    <s v="C6057"/>
    <x v="0"/>
    <x v="1"/>
    <x v="3"/>
    <d v="2024-12-24T00:00:00"/>
    <s v="O10057"/>
    <d v="2025-08-16T00:00:00"/>
    <x v="0"/>
    <x v="4"/>
    <x v="3"/>
    <n v="2"/>
    <n v="344.23500000000001"/>
    <n v="688.47"/>
    <x v="1"/>
    <n v="34"/>
    <d v="2025-03-15T00:00:00"/>
    <n v="20"/>
    <x v="1"/>
    <n v="2"/>
    <d v="2024-12-18T00:00:00"/>
    <x v="2"/>
    <x v="3"/>
    <x v="0"/>
    <n v="81"/>
    <n v="0"/>
    <x v="2"/>
  </r>
  <r>
    <s v="C5195"/>
    <x v="0"/>
    <x v="0"/>
    <x v="3"/>
    <d v="2024-04-10T00:00:00"/>
    <s v="O9195"/>
    <d v="2025-08-17T00:00:00"/>
    <x v="2"/>
    <x v="4"/>
    <x v="2"/>
    <n v="1"/>
    <n v="1312.96"/>
    <n v="1312.96"/>
    <x v="2"/>
    <n v="32"/>
    <d v="2024-09-15T00:00:00"/>
    <n v="225"/>
    <x v="0"/>
    <n v="3"/>
    <d v="2025-08-08T00:00:00"/>
    <x v="2"/>
    <x v="4"/>
    <x v="0"/>
    <n v="158"/>
    <n v="1"/>
    <x v="2"/>
  </r>
  <r>
    <s v="C3903"/>
    <x v="0"/>
    <x v="0"/>
    <x v="2"/>
    <d v="2025-11-03T00:00:00"/>
    <s v="O7903"/>
    <d v="2025-08-17T00:00:00"/>
    <x v="4"/>
    <x v="0"/>
    <x v="3"/>
    <n v="4"/>
    <n v="41.6325"/>
    <n v="166.53"/>
    <x v="0"/>
    <n v="10"/>
    <d v="2025-07-04T00:00:00"/>
    <n v="251"/>
    <x v="0"/>
    <n v="4"/>
    <d v="2025-09-01T00:00:00"/>
    <x v="0"/>
    <x v="4"/>
    <x v="0"/>
    <n v="-122"/>
    <n v="1"/>
    <x v="2"/>
  </r>
  <r>
    <s v="C5217"/>
    <x v="2"/>
    <x v="2"/>
    <x v="3"/>
    <d v="2025-04-08T00:00:00"/>
    <s v="O9217"/>
    <d v="2025-08-17T00:00:00"/>
    <x v="3"/>
    <x v="1"/>
    <x v="2"/>
    <n v="5"/>
    <n v="195.934"/>
    <n v="979.67"/>
    <x v="2"/>
    <n v="17"/>
    <d v="2025-03-14T00:00:00"/>
    <n v="224"/>
    <x v="0"/>
    <n v="3"/>
    <d v="2025-02-20T00:00:00"/>
    <x v="2"/>
    <x v="4"/>
    <x v="0"/>
    <n v="-25"/>
    <n v="1"/>
    <x v="2"/>
  </r>
  <r>
    <s v="C3252"/>
    <x v="0"/>
    <x v="2"/>
    <x v="2"/>
    <d v="2024-01-02T00:00:00"/>
    <s v="O7252"/>
    <d v="2025-08-17T00:00:00"/>
    <x v="2"/>
    <x v="1"/>
    <x v="4"/>
    <n v="1"/>
    <n v="104.08"/>
    <n v="104.08"/>
    <x v="1"/>
    <n v="22"/>
    <d v="2024-08-27T00:00:00"/>
    <n v="186"/>
    <x v="0"/>
    <n v="4"/>
    <d v="2025-09-01T00:00:00"/>
    <x v="0"/>
    <x v="4"/>
    <x v="0"/>
    <n v="238"/>
    <n v="1"/>
    <x v="2"/>
  </r>
  <r>
    <s v="C5422"/>
    <x v="2"/>
    <x v="0"/>
    <x v="2"/>
    <d v="2024-04-26T00:00:00"/>
    <s v="O9422"/>
    <d v="2025-08-17T00:00:00"/>
    <x v="1"/>
    <x v="4"/>
    <x v="3"/>
    <n v="3"/>
    <n v="447.1466666666667"/>
    <n v="1341.44"/>
    <x v="2"/>
    <n v="42"/>
    <d v="2024-09-10T00:00:00"/>
    <n v="377"/>
    <x v="1"/>
    <n v="4"/>
    <d v="2025-03-28T00:00:00"/>
    <x v="2"/>
    <x v="4"/>
    <x v="0"/>
    <n v="137"/>
    <n v="0"/>
    <x v="2"/>
  </r>
  <r>
    <s v="C1124"/>
    <x v="2"/>
    <x v="2"/>
    <x v="3"/>
    <d v="2023-06-12T00:00:00"/>
    <s v="O5124"/>
    <d v="2025-08-17T00:00:00"/>
    <x v="2"/>
    <x v="1"/>
    <x v="3"/>
    <n v="4"/>
    <n v="52.852499999999999"/>
    <n v="211.41"/>
    <x v="2"/>
    <n v="1"/>
    <d v="2025-05-07T00:00:00"/>
    <n v="118"/>
    <x v="1"/>
    <n v="5"/>
    <d v="2024-12-29T00:00:00"/>
    <x v="1"/>
    <x v="4"/>
    <x v="0"/>
    <n v="695"/>
    <n v="0"/>
    <x v="2"/>
  </r>
  <r>
    <s v="C1087"/>
    <x v="2"/>
    <x v="0"/>
    <x v="1"/>
    <d v="2024-11-27T00:00:00"/>
    <s v="O5087"/>
    <d v="2025-08-17T00:00:00"/>
    <x v="0"/>
    <x v="1"/>
    <x v="3"/>
    <n v="3"/>
    <n v="478.52"/>
    <n v="1435.56"/>
    <x v="0"/>
    <n v="9"/>
    <d v="2025-08-21T00:00:00"/>
    <n v="219"/>
    <x v="0"/>
    <n v="3"/>
    <d v="2025-01-15T00:00:00"/>
    <x v="2"/>
    <x v="4"/>
    <x v="0"/>
    <n v="267"/>
    <n v="1"/>
    <x v="2"/>
  </r>
  <r>
    <s v="C1362"/>
    <x v="0"/>
    <x v="2"/>
    <x v="4"/>
    <d v="2024-07-16T00:00:00"/>
    <s v="O5362"/>
    <d v="2025-08-17T00:00:00"/>
    <x v="0"/>
    <x v="1"/>
    <x v="3"/>
    <n v="5"/>
    <n v="55.222000000000001"/>
    <n v="276.11"/>
    <x v="1"/>
    <n v="1"/>
    <d v="2025-02-28T00:00:00"/>
    <n v="294"/>
    <x v="1"/>
    <n v="3"/>
    <d v="2025-02-20T00:00:00"/>
    <x v="2"/>
    <x v="4"/>
    <x v="0"/>
    <n v="227"/>
    <n v="0"/>
    <x v="2"/>
  </r>
  <r>
    <s v="C6477"/>
    <x v="0"/>
    <x v="0"/>
    <x v="0"/>
    <d v="2023-10-18T00:00:00"/>
    <s v="O10477"/>
    <d v="2025-08-18T00:00:00"/>
    <x v="4"/>
    <x v="4"/>
    <x v="0"/>
    <n v="2"/>
    <n v="92.86"/>
    <n v="185.72"/>
    <x v="1"/>
    <n v="50"/>
    <d v="2024-10-30T00:00:00"/>
    <n v="440"/>
    <x v="0"/>
    <n v="3"/>
    <d v="2025-02-21T00:00:00"/>
    <x v="0"/>
    <x v="5"/>
    <x v="0"/>
    <n v="378"/>
    <n v="1"/>
    <x v="2"/>
  </r>
  <r>
    <s v="C6560"/>
    <x v="0"/>
    <x v="1"/>
    <x v="0"/>
    <d v="2024-12-07T00:00:00"/>
    <s v="O10560"/>
    <d v="2025-08-18T00:00:00"/>
    <x v="2"/>
    <x v="0"/>
    <x v="4"/>
    <n v="3"/>
    <n v="227.75"/>
    <n v="683.25"/>
    <x v="1"/>
    <n v="24"/>
    <d v="2024-11-18T00:00:00"/>
    <n v="306"/>
    <x v="1"/>
    <n v="2"/>
    <d v="2025-06-15T00:00:00"/>
    <x v="2"/>
    <x v="5"/>
    <x v="0"/>
    <n v="-19"/>
    <n v="0"/>
    <x v="2"/>
  </r>
  <r>
    <s v="C3420"/>
    <x v="0"/>
    <x v="1"/>
    <x v="1"/>
    <d v="2024-06-03T00:00:00"/>
    <s v="O7420"/>
    <d v="2025-08-18T00:00:00"/>
    <x v="2"/>
    <x v="2"/>
    <x v="4"/>
    <n v="3"/>
    <n v="97.766666666666666"/>
    <n v="293.3"/>
    <x v="2"/>
    <n v="14"/>
    <d v="2025-08-21T00:00:00"/>
    <n v="383"/>
    <x v="1"/>
    <n v="3"/>
    <d v="2024-10-09T00:00:00"/>
    <x v="1"/>
    <x v="5"/>
    <x v="0"/>
    <n v="444"/>
    <n v="0"/>
    <x v="2"/>
  </r>
  <r>
    <s v="C1349"/>
    <x v="1"/>
    <x v="1"/>
    <x v="1"/>
    <d v="2024-06-09T00:00:00"/>
    <s v="O5349"/>
    <d v="2025-08-18T00:00:00"/>
    <x v="2"/>
    <x v="3"/>
    <x v="2"/>
    <n v="1"/>
    <n v="837.66"/>
    <n v="837.66"/>
    <x v="0"/>
    <n v="46"/>
    <d v="2025-01-22T00:00:00"/>
    <n v="116"/>
    <x v="0"/>
    <n v="2"/>
    <d v="2025-11-03T00:00:00"/>
    <x v="1"/>
    <x v="5"/>
    <x v="0"/>
    <n v="227"/>
    <n v="1"/>
    <x v="2"/>
  </r>
  <r>
    <s v="C2655"/>
    <x v="1"/>
    <x v="1"/>
    <x v="0"/>
    <d v="2025-01-15T00:00:00"/>
    <s v="O6655"/>
    <d v="2025-08-18T00:00:00"/>
    <x v="3"/>
    <x v="2"/>
    <x v="1"/>
    <n v="3"/>
    <n v="347.47666666666669"/>
    <n v="1042.43"/>
    <x v="1"/>
    <n v="9"/>
    <d v="2025-07-06T00:00:00"/>
    <n v="463"/>
    <x v="0"/>
    <n v="4"/>
    <d v="2025-01-31T00:00:00"/>
    <x v="0"/>
    <x v="5"/>
    <x v="0"/>
    <n v="172"/>
    <n v="1"/>
    <x v="2"/>
  </r>
  <r>
    <s v="C1879"/>
    <x v="2"/>
    <x v="2"/>
    <x v="2"/>
    <d v="2023-12-16T00:00:00"/>
    <s v="O5879"/>
    <d v="2025-08-19T00:00:00"/>
    <x v="0"/>
    <x v="4"/>
    <x v="0"/>
    <n v="1"/>
    <n v="1143.3699999999999"/>
    <n v="1143.3699999999999"/>
    <x v="1"/>
    <n v="18"/>
    <d v="2024-02-11T00:00:00"/>
    <n v="249"/>
    <x v="1"/>
    <n v="5"/>
    <d v="2025-07-13T00:00:00"/>
    <x v="1"/>
    <x v="6"/>
    <x v="0"/>
    <n v="57"/>
    <n v="0"/>
    <x v="2"/>
  </r>
  <r>
    <s v="C3043"/>
    <x v="2"/>
    <x v="0"/>
    <x v="0"/>
    <d v="2024-03-03T00:00:00"/>
    <s v="O7043"/>
    <d v="2025-08-19T00:00:00"/>
    <x v="2"/>
    <x v="4"/>
    <x v="4"/>
    <n v="3"/>
    <n v="467.44666666666666"/>
    <n v="1402.34"/>
    <x v="1"/>
    <n v="8"/>
    <d v="2025-01-29T00:00:00"/>
    <n v="355"/>
    <x v="1"/>
    <n v="1"/>
    <d v="2025-05-06T00:00:00"/>
    <x v="1"/>
    <x v="6"/>
    <x v="0"/>
    <n v="332"/>
    <n v="0"/>
    <x v="2"/>
  </r>
  <r>
    <s v="C2798"/>
    <x v="2"/>
    <x v="2"/>
    <x v="1"/>
    <d v="2024-08-25T00:00:00"/>
    <s v="O6798"/>
    <d v="2025-08-19T00:00:00"/>
    <x v="4"/>
    <x v="3"/>
    <x v="1"/>
    <n v="5"/>
    <n v="87.253999999999991"/>
    <n v="436.27"/>
    <x v="0"/>
    <n v="29"/>
    <d v="2024-09-18T00:00:00"/>
    <n v="107"/>
    <x v="1"/>
    <n v="5"/>
    <d v="2025-08-08T00:00:00"/>
    <x v="1"/>
    <x v="6"/>
    <x v="0"/>
    <n v="24"/>
    <n v="0"/>
    <x v="2"/>
  </r>
  <r>
    <s v="C3786"/>
    <x v="1"/>
    <x v="2"/>
    <x v="4"/>
    <d v="2025-02-02T00:00:00"/>
    <s v="O7786"/>
    <d v="2025-08-19T00:00:00"/>
    <x v="2"/>
    <x v="1"/>
    <x v="1"/>
    <n v="3"/>
    <n v="306.28666666666669"/>
    <n v="918.86"/>
    <x v="2"/>
    <n v="39"/>
    <d v="2024-09-23T00:00:00"/>
    <n v="475"/>
    <x v="1"/>
    <n v="5"/>
    <d v="2025-11-03T00:00:00"/>
    <x v="2"/>
    <x v="6"/>
    <x v="0"/>
    <n v="-132"/>
    <n v="0"/>
    <x v="2"/>
  </r>
  <r>
    <s v="C2989"/>
    <x v="0"/>
    <x v="2"/>
    <x v="2"/>
    <d v="2024-04-27T00:00:00"/>
    <s v="O6989"/>
    <d v="2025-08-20T00:00:00"/>
    <x v="1"/>
    <x v="2"/>
    <x v="0"/>
    <n v="1"/>
    <n v="589.25"/>
    <n v="589.25"/>
    <x v="0"/>
    <n v="15"/>
    <d v="2025-06-01T00:00:00"/>
    <n v="369"/>
    <x v="1"/>
    <n v="2"/>
    <d v="2025-03-05T00:00:00"/>
    <x v="0"/>
    <x v="0"/>
    <x v="0"/>
    <n v="400"/>
    <n v="0"/>
    <x v="2"/>
  </r>
  <r>
    <s v="C1650"/>
    <x v="2"/>
    <x v="2"/>
    <x v="4"/>
    <d v="2025-04-28T00:00:00"/>
    <s v="O5650"/>
    <d v="2025-08-20T00:00:00"/>
    <x v="2"/>
    <x v="2"/>
    <x v="1"/>
    <n v="2"/>
    <n v="353.5"/>
    <n v="707"/>
    <x v="0"/>
    <n v="9"/>
    <d v="2024-08-12T00:00:00"/>
    <n v="335"/>
    <x v="0"/>
    <n v="5"/>
    <d v="2024-01-10T00:00:00"/>
    <x v="0"/>
    <x v="0"/>
    <x v="0"/>
    <n v="-259"/>
    <n v="1"/>
    <x v="2"/>
  </r>
  <r>
    <s v="C1274"/>
    <x v="1"/>
    <x v="2"/>
    <x v="2"/>
    <d v="2024-07-20T00:00:00"/>
    <s v="O5274"/>
    <d v="2025-08-20T00:00:00"/>
    <x v="3"/>
    <x v="1"/>
    <x v="2"/>
    <n v="3"/>
    <n v="484.34666666666664"/>
    <n v="1453.04"/>
    <x v="2"/>
    <n v="49"/>
    <d v="2025-07-02T00:00:00"/>
    <n v="469"/>
    <x v="0"/>
    <n v="5"/>
    <d v="2024-11-29T00:00:00"/>
    <x v="2"/>
    <x v="0"/>
    <x v="0"/>
    <n v="347"/>
    <n v="1"/>
    <x v="2"/>
  </r>
  <r>
    <s v="C4254"/>
    <x v="1"/>
    <x v="0"/>
    <x v="3"/>
    <d v="2025-05-31T00:00:00"/>
    <s v="O8254"/>
    <d v="2025-08-20T00:00:00"/>
    <x v="4"/>
    <x v="1"/>
    <x v="2"/>
    <n v="1"/>
    <n v="507.73"/>
    <n v="507.73"/>
    <x v="1"/>
    <n v="26"/>
    <d v="2024-12-12T00:00:00"/>
    <n v="406"/>
    <x v="0"/>
    <n v="1"/>
    <d v="2024-09-23T00:00:00"/>
    <x v="1"/>
    <x v="0"/>
    <x v="0"/>
    <n v="-170"/>
    <n v="1"/>
    <x v="2"/>
  </r>
  <r>
    <s v="C1156"/>
    <x v="1"/>
    <x v="1"/>
    <x v="2"/>
    <d v="2024-09-16T00:00:00"/>
    <s v="O5156"/>
    <d v="2025-08-20T00:00:00"/>
    <x v="2"/>
    <x v="0"/>
    <x v="4"/>
    <n v="1"/>
    <n v="1033.42"/>
    <n v="1033.42"/>
    <x v="2"/>
    <n v="12"/>
    <d v="2024-08-21T00:00:00"/>
    <n v="122"/>
    <x v="0"/>
    <n v="2"/>
    <d v="2025-01-24T00:00:00"/>
    <x v="2"/>
    <x v="0"/>
    <x v="0"/>
    <n v="-26"/>
    <n v="1"/>
    <x v="2"/>
  </r>
  <r>
    <s v="C4936"/>
    <x v="2"/>
    <x v="1"/>
    <x v="3"/>
    <d v="2023-11-10T00:00:00"/>
    <s v="O8936"/>
    <d v="2025-08-20T00:00:00"/>
    <x v="2"/>
    <x v="3"/>
    <x v="3"/>
    <n v="2"/>
    <n v="568.83000000000004"/>
    <n v="1137.6600000000001"/>
    <x v="0"/>
    <n v="19"/>
    <d v="2024-11-12T00:00:00"/>
    <n v="494"/>
    <x v="0"/>
    <n v="5"/>
    <d v="2025-07-28T00:00:00"/>
    <x v="2"/>
    <x v="0"/>
    <x v="0"/>
    <n v="368"/>
    <n v="1"/>
    <x v="2"/>
  </r>
  <r>
    <s v="C4417"/>
    <x v="1"/>
    <x v="0"/>
    <x v="2"/>
    <d v="2023-09-21T00:00:00"/>
    <s v="O8417"/>
    <d v="2025-08-20T00:00:00"/>
    <x v="3"/>
    <x v="0"/>
    <x v="4"/>
    <n v="3"/>
    <n v="365.28"/>
    <n v="1095.8399999999999"/>
    <x v="0"/>
    <n v="13"/>
    <d v="2024-09-27T00:00:00"/>
    <n v="202"/>
    <x v="0"/>
    <n v="4"/>
    <d v="2025-03-27T00:00:00"/>
    <x v="2"/>
    <x v="0"/>
    <x v="0"/>
    <n v="372"/>
    <n v="1"/>
    <x v="2"/>
  </r>
  <r>
    <s v="C4726"/>
    <x v="2"/>
    <x v="2"/>
    <x v="1"/>
    <d v="2024-05-29T00:00:00"/>
    <s v="O8726"/>
    <d v="2025-08-20T00:00:00"/>
    <x v="3"/>
    <x v="1"/>
    <x v="4"/>
    <n v="4"/>
    <n v="286.47500000000002"/>
    <n v="1145.9000000000001"/>
    <x v="0"/>
    <n v="16"/>
    <d v="2025-02-25T00:00:00"/>
    <n v="8"/>
    <x v="1"/>
    <n v="4"/>
    <d v="2025-03-14T00:00:00"/>
    <x v="2"/>
    <x v="0"/>
    <x v="0"/>
    <n v="272"/>
    <n v="0"/>
    <x v="2"/>
  </r>
  <r>
    <s v="C1450"/>
    <x v="2"/>
    <x v="0"/>
    <x v="3"/>
    <d v="2025-01-15T00:00:00"/>
    <s v="O5450"/>
    <d v="2025-08-21T00:00:00"/>
    <x v="2"/>
    <x v="2"/>
    <x v="4"/>
    <n v="4"/>
    <n v="101.205"/>
    <n v="404.82"/>
    <x v="1"/>
    <n v="10"/>
    <d v="2024-09-22T00:00:00"/>
    <n v="148"/>
    <x v="0"/>
    <n v="5"/>
    <d v="2024-09-15T00:00:00"/>
    <x v="1"/>
    <x v="1"/>
    <x v="0"/>
    <n v="-115"/>
    <n v="1"/>
    <x v="2"/>
  </r>
  <r>
    <s v="C1955"/>
    <x v="2"/>
    <x v="1"/>
    <x v="0"/>
    <d v="2024-07-09T00:00:00"/>
    <s v="O5955"/>
    <d v="2025-08-21T00:00:00"/>
    <x v="2"/>
    <x v="1"/>
    <x v="2"/>
    <n v="1"/>
    <n v="1318.02"/>
    <n v="1318.02"/>
    <x v="2"/>
    <n v="39"/>
    <d v="2025-01-29T00:00:00"/>
    <n v="106"/>
    <x v="1"/>
    <n v="2"/>
    <d v="2024-12-11T00:00:00"/>
    <x v="1"/>
    <x v="1"/>
    <x v="0"/>
    <n v="204"/>
    <n v="0"/>
    <x v="2"/>
  </r>
  <r>
    <s v="C4870"/>
    <x v="0"/>
    <x v="2"/>
    <x v="1"/>
    <d v="2025-02-04T00:00:00"/>
    <s v="O8870"/>
    <d v="2025-08-21T00:00:00"/>
    <x v="0"/>
    <x v="0"/>
    <x v="0"/>
    <n v="3"/>
    <n v="285.96666666666664"/>
    <n v="857.9"/>
    <x v="1"/>
    <n v="27"/>
    <d v="2025-10-03T00:00:00"/>
    <n v="486"/>
    <x v="0"/>
    <n v="1"/>
    <d v="2025-09-05T00:00:00"/>
    <x v="2"/>
    <x v="1"/>
    <x v="0"/>
    <n v="241"/>
    <n v="1"/>
    <x v="2"/>
  </r>
  <r>
    <s v="C3042"/>
    <x v="1"/>
    <x v="0"/>
    <x v="1"/>
    <d v="2024-09-28T00:00:00"/>
    <s v="O7042"/>
    <d v="2025-08-21T00:00:00"/>
    <x v="3"/>
    <x v="4"/>
    <x v="3"/>
    <n v="2"/>
    <n v="739.92499999999995"/>
    <n v="1479.85"/>
    <x v="1"/>
    <n v="19"/>
    <d v="2025-07-14T00:00:00"/>
    <n v="374"/>
    <x v="1"/>
    <n v="5"/>
    <d v="2025-03-16T00:00:00"/>
    <x v="1"/>
    <x v="1"/>
    <x v="0"/>
    <n v="289"/>
    <n v="0"/>
    <x v="2"/>
  </r>
  <r>
    <s v="C2877"/>
    <x v="1"/>
    <x v="0"/>
    <x v="0"/>
    <d v="2025-03-28T00:00:00"/>
    <s v="O6877"/>
    <d v="2025-08-21T00:00:00"/>
    <x v="3"/>
    <x v="0"/>
    <x v="2"/>
    <n v="4"/>
    <n v="269.52999999999997"/>
    <n v="1078.1199999999999"/>
    <x v="2"/>
    <n v="43"/>
    <d v="2025-03-06T00:00:00"/>
    <n v="290"/>
    <x v="0"/>
    <n v="5"/>
    <d v="2025-04-19T00:00:00"/>
    <x v="0"/>
    <x v="1"/>
    <x v="0"/>
    <n v="-22"/>
    <n v="1"/>
    <x v="2"/>
  </r>
  <r>
    <s v="C2893"/>
    <x v="0"/>
    <x v="0"/>
    <x v="1"/>
    <d v="2024-08-13T00:00:00"/>
    <s v="O6893"/>
    <d v="2025-08-21T00:00:00"/>
    <x v="4"/>
    <x v="2"/>
    <x v="4"/>
    <n v="5"/>
    <n v="119.78399999999999"/>
    <n v="598.91999999999996"/>
    <x v="0"/>
    <n v="49"/>
    <d v="2025-06-30T00:00:00"/>
    <n v="259"/>
    <x v="0"/>
    <n v="5"/>
    <d v="2025-01-20T00:00:00"/>
    <x v="0"/>
    <x v="1"/>
    <x v="0"/>
    <n v="321"/>
    <n v="1"/>
    <x v="2"/>
  </r>
  <r>
    <s v="C4048"/>
    <x v="0"/>
    <x v="2"/>
    <x v="2"/>
    <d v="2023-10-16T00:00:00"/>
    <s v="O8048"/>
    <d v="2025-08-21T00:00:00"/>
    <x v="0"/>
    <x v="1"/>
    <x v="1"/>
    <n v="5"/>
    <n v="98.695999999999998"/>
    <n v="493.48"/>
    <x v="1"/>
    <n v="10"/>
    <d v="2025-08-18T00:00:00"/>
    <n v="369"/>
    <x v="1"/>
    <n v="3"/>
    <d v="2025-02-20T00:00:00"/>
    <x v="1"/>
    <x v="1"/>
    <x v="0"/>
    <n v="672"/>
    <n v="0"/>
    <x v="2"/>
  </r>
  <r>
    <s v="C1430"/>
    <x v="1"/>
    <x v="1"/>
    <x v="0"/>
    <d v="2025-05-13T00:00:00"/>
    <s v="O5430"/>
    <d v="2025-08-21T00:00:00"/>
    <x v="1"/>
    <x v="2"/>
    <x v="4"/>
    <n v="1"/>
    <n v="536.61"/>
    <n v="536.61"/>
    <x v="0"/>
    <n v="9"/>
    <d v="2024-12-13T00:00:00"/>
    <n v="113"/>
    <x v="1"/>
    <n v="1"/>
    <d v="2024-09-29T00:00:00"/>
    <x v="2"/>
    <x v="1"/>
    <x v="0"/>
    <n v="-151"/>
    <n v="0"/>
    <x v="2"/>
  </r>
  <r>
    <s v="C5691"/>
    <x v="0"/>
    <x v="1"/>
    <x v="2"/>
    <d v="2025-03-06T00:00:00"/>
    <s v="O9691"/>
    <d v="2025-08-21T00:00:00"/>
    <x v="3"/>
    <x v="3"/>
    <x v="0"/>
    <n v="1"/>
    <n v="595.87"/>
    <n v="595.87"/>
    <x v="1"/>
    <n v="19"/>
    <d v="2025-07-15T00:00:00"/>
    <n v="446"/>
    <x v="0"/>
    <n v="2"/>
    <d v="2024-12-30T00:00:00"/>
    <x v="1"/>
    <x v="1"/>
    <x v="0"/>
    <n v="131"/>
    <n v="1"/>
    <x v="2"/>
  </r>
  <r>
    <s v="C3236"/>
    <x v="2"/>
    <x v="1"/>
    <x v="0"/>
    <d v="2025-07-18T00:00:00"/>
    <s v="O7236"/>
    <d v="2025-08-21T00:00:00"/>
    <x v="2"/>
    <x v="4"/>
    <x v="3"/>
    <n v="5"/>
    <n v="233.74600000000001"/>
    <n v="1168.73"/>
    <x v="2"/>
    <n v="49"/>
    <d v="2024-12-11T00:00:00"/>
    <n v="141"/>
    <x v="1"/>
    <n v="1"/>
    <d v="2024-12-10T00:00:00"/>
    <x v="1"/>
    <x v="1"/>
    <x v="0"/>
    <n v="-219"/>
    <n v="0"/>
    <x v="2"/>
  </r>
  <r>
    <s v="C5793"/>
    <x v="1"/>
    <x v="1"/>
    <x v="1"/>
    <d v="2023-01-10T00:00:00"/>
    <s v="O9793"/>
    <d v="2025-08-21T00:00:00"/>
    <x v="3"/>
    <x v="2"/>
    <x v="0"/>
    <n v="2"/>
    <n v="687.64"/>
    <n v="1375.28"/>
    <x v="0"/>
    <n v="42"/>
    <d v="2025-05-21T00:00:00"/>
    <n v="237"/>
    <x v="0"/>
    <n v="1"/>
    <d v="2025-02-14T00:00:00"/>
    <x v="2"/>
    <x v="1"/>
    <x v="0"/>
    <n v="862"/>
    <n v="1"/>
    <x v="2"/>
  </r>
  <r>
    <s v="C2476"/>
    <x v="0"/>
    <x v="2"/>
    <x v="0"/>
    <d v="2025-02-23T00:00:00"/>
    <s v="O6476"/>
    <d v="2025-08-22T00:00:00"/>
    <x v="2"/>
    <x v="2"/>
    <x v="2"/>
    <n v="3"/>
    <n v="459.37333333333328"/>
    <n v="1378.12"/>
    <x v="2"/>
    <n v="15"/>
    <d v="2024-10-09T00:00:00"/>
    <n v="273"/>
    <x v="1"/>
    <n v="1"/>
    <d v="2025-02-15T00:00:00"/>
    <x v="1"/>
    <x v="2"/>
    <x v="0"/>
    <n v="-137"/>
    <n v="0"/>
    <x v="2"/>
  </r>
  <r>
    <s v="C5777"/>
    <x v="2"/>
    <x v="1"/>
    <x v="0"/>
    <d v="2024-11-02T00:00:00"/>
    <s v="O9777"/>
    <d v="2025-08-22T00:00:00"/>
    <x v="2"/>
    <x v="4"/>
    <x v="2"/>
    <n v="1"/>
    <n v="1103.73"/>
    <n v="1103.73"/>
    <x v="1"/>
    <n v="43"/>
    <d v="2025-08-21T00:00:00"/>
    <n v="211"/>
    <x v="1"/>
    <n v="1"/>
    <d v="2024-04-09T00:00:00"/>
    <x v="2"/>
    <x v="2"/>
    <x v="0"/>
    <n v="292"/>
    <n v="0"/>
    <x v="2"/>
  </r>
  <r>
    <s v="C5590"/>
    <x v="2"/>
    <x v="0"/>
    <x v="1"/>
    <d v="2024-11-08T00:00:00"/>
    <s v="O9590"/>
    <d v="2025-08-22T00:00:00"/>
    <x v="0"/>
    <x v="0"/>
    <x v="4"/>
    <n v="4"/>
    <n v="149.5025"/>
    <n v="598.01"/>
    <x v="2"/>
    <n v="1"/>
    <d v="2024-11-28T00:00:00"/>
    <n v="457"/>
    <x v="1"/>
    <n v="2"/>
    <d v="2024-06-12T00:00:00"/>
    <x v="0"/>
    <x v="2"/>
    <x v="0"/>
    <n v="20"/>
    <n v="0"/>
    <x v="2"/>
  </r>
  <r>
    <s v="C6849"/>
    <x v="0"/>
    <x v="0"/>
    <x v="1"/>
    <d v="2024-11-25T00:00:00"/>
    <s v="O10849"/>
    <d v="2025-08-22T00:00:00"/>
    <x v="2"/>
    <x v="0"/>
    <x v="0"/>
    <n v="4"/>
    <n v="218.92750000000001"/>
    <n v="875.71"/>
    <x v="0"/>
    <n v="28"/>
    <d v="2024-11-29T00:00:00"/>
    <n v="166"/>
    <x v="0"/>
    <n v="5"/>
    <d v="2024-12-30T00:00:00"/>
    <x v="0"/>
    <x v="2"/>
    <x v="0"/>
    <n v="4"/>
    <n v="1"/>
    <x v="2"/>
  </r>
  <r>
    <s v="C3787"/>
    <x v="2"/>
    <x v="0"/>
    <x v="4"/>
    <d v="2025-01-28T00:00:00"/>
    <s v="O7787"/>
    <d v="2025-08-22T00:00:00"/>
    <x v="1"/>
    <x v="2"/>
    <x v="0"/>
    <n v="5"/>
    <n v="223.65199999999999"/>
    <n v="1118.26"/>
    <x v="0"/>
    <n v="12"/>
    <d v="2025-08-06T00:00:00"/>
    <n v="193"/>
    <x v="1"/>
    <n v="3"/>
    <d v="2025-09-02T00:00:00"/>
    <x v="1"/>
    <x v="2"/>
    <x v="0"/>
    <n v="190"/>
    <n v="0"/>
    <x v="2"/>
  </r>
  <r>
    <s v="C2841"/>
    <x v="1"/>
    <x v="2"/>
    <x v="4"/>
    <d v="2023-10-19T00:00:00"/>
    <s v="O6841"/>
    <d v="2025-08-22T00:00:00"/>
    <x v="1"/>
    <x v="3"/>
    <x v="0"/>
    <n v="4"/>
    <n v="251.45750000000001"/>
    <n v="1005.83"/>
    <x v="2"/>
    <n v="31"/>
    <d v="2024-12-30T00:00:00"/>
    <n v="278"/>
    <x v="0"/>
    <n v="4"/>
    <d v="2025-03-23T00:00:00"/>
    <x v="0"/>
    <x v="2"/>
    <x v="0"/>
    <n v="438"/>
    <n v="1"/>
    <x v="2"/>
  </r>
  <r>
    <s v="C1624"/>
    <x v="0"/>
    <x v="0"/>
    <x v="4"/>
    <d v="2024-06-17T00:00:00"/>
    <s v="O5624"/>
    <d v="2025-08-22T00:00:00"/>
    <x v="1"/>
    <x v="1"/>
    <x v="2"/>
    <n v="4"/>
    <n v="306.52499999999998"/>
    <n v="1226.0999999999999"/>
    <x v="2"/>
    <n v="37"/>
    <d v="2024-12-27T00:00:00"/>
    <n v="55"/>
    <x v="1"/>
    <n v="2"/>
    <d v="2025-03-15T00:00:00"/>
    <x v="2"/>
    <x v="2"/>
    <x v="0"/>
    <n v="193"/>
    <n v="0"/>
    <x v="2"/>
  </r>
  <r>
    <s v="C2068"/>
    <x v="2"/>
    <x v="0"/>
    <x v="1"/>
    <d v="2025-03-15T00:00:00"/>
    <s v="O6068"/>
    <d v="2025-08-22T00:00:00"/>
    <x v="4"/>
    <x v="1"/>
    <x v="2"/>
    <n v="3"/>
    <n v="377.09"/>
    <n v="1131.27"/>
    <x v="2"/>
    <n v="2"/>
    <d v="2025-06-13T00:00:00"/>
    <n v="41"/>
    <x v="1"/>
    <n v="1"/>
    <d v="2025-07-15T00:00:00"/>
    <x v="1"/>
    <x v="2"/>
    <x v="0"/>
    <n v="90"/>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AFEB22-5AE4-441E-988A-CA268FFDCB41}" name="PivotTable3"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9" firstHeaderRow="1" firstDataRow="1" firstDataCol="1"/>
  <pivotFields count="26">
    <pivotField dataField="1" showAll="0"/>
    <pivotField showAll="0"/>
    <pivotField showAll="0"/>
    <pivotField axis="axisRow" showAll="0"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numFmtId="14" showAll="0"/>
    <pivotField showAll="0"/>
    <pivotField numFmtId="14" showAll="0"/>
    <pivotField showAll="0"/>
    <pivotField showAll="0"/>
    <pivotField showAll="0"/>
    <pivotField showAll="0"/>
    <pivotField numFmtId="165" showAll="0"/>
    <pivotField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3"/>
  </rowFields>
  <rowItems count="6">
    <i>
      <x v="3"/>
    </i>
    <i>
      <x v="2"/>
    </i>
    <i>
      <x/>
    </i>
    <i>
      <x v="4"/>
    </i>
    <i>
      <x v="1"/>
    </i>
    <i t="grand">
      <x/>
    </i>
  </rowItems>
  <colItems count="1">
    <i/>
  </colItems>
  <dataFields count="1">
    <dataField name="Count of customer_id" fld="0" subtotal="count" baseField="0" baseItem="0"/>
  </dataFields>
  <formats count="1">
    <format dxfId="44">
      <pivotArea collapsedLevelsAreSubtotals="1" fieldPosition="0">
        <references count="1">
          <reference field="3" count="0"/>
        </references>
      </pivotArea>
    </format>
  </format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83C1F8-BB0D-45CB-8EE1-CC8EADE24BDE}" name="PivotTable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3:G7" firstHeaderRow="1" firstDataRow="1" firstDataCol="1"/>
  <pivotFields count="26">
    <pivotField dataField="1"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numFmtId="14" showAll="0"/>
    <pivotField showAll="0"/>
    <pivotField showAll="0"/>
    <pivotField showAll="0"/>
    <pivotField showAll="0"/>
    <pivotField numFmtId="165" showAll="0"/>
    <pivotField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2"/>
  </rowFields>
  <rowItems count="4">
    <i>
      <x/>
    </i>
    <i>
      <x v="2"/>
    </i>
    <i>
      <x v="1"/>
    </i>
    <i t="grand">
      <x/>
    </i>
  </rowItems>
  <colItems count="1">
    <i/>
  </colItems>
  <dataFields count="1">
    <dataField name="Count of customer_id" fld="0" subtotal="count" baseField="0" baseItem="0"/>
  </dataFields>
  <formats count="1">
    <format dxfId="43">
      <pivotArea collapsedLevelsAreSubtotals="1"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43CD2D-EF05-44D6-A243-1952EAF3F4EF}" name="PivotTable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7" firstHeaderRow="1" firstDataRow="1" firstDataCol="1"/>
  <pivotFields count="26">
    <pivotField dataField="1"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numFmtId="14" showAll="0"/>
    <pivotField showAll="0"/>
    <pivotField showAll="0"/>
    <pivotField showAll="0"/>
    <pivotField showAll="0"/>
    <pivotField numFmtId="165" showAll="0"/>
    <pivotField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1"/>
  </rowFields>
  <rowItems count="4">
    <i>
      <x/>
    </i>
    <i>
      <x v="1"/>
    </i>
    <i>
      <x v="2"/>
    </i>
    <i t="grand">
      <x/>
    </i>
  </rowItems>
  <colItems count="1">
    <i/>
  </colItems>
  <dataFields count="1">
    <dataField name="Count of customer_id" fld="0" subtotal="count" baseField="0" baseItem="0"/>
  </dataFields>
  <formats count="1">
    <format dxfId="42">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3CB33C-C05C-4876-8629-58B86FB8A7AF}" name="PivotTable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3:M9" firstHeaderRow="1" firstDataRow="1" firstDataCol="1"/>
  <pivotFields count="26">
    <pivotField showAll="0"/>
    <pivotField showAll="0"/>
    <pivotField showAll="0"/>
    <pivotField showAll="0"/>
    <pivotField numFmtId="14" showAll="0"/>
    <pivotField showAll="0"/>
    <pivotField numFmtId="14" showAll="0"/>
    <pivotField showAll="0"/>
    <pivotField showAll="0"/>
    <pivotField axis="axisRow" showAll="0" sortType="descending">
      <items count="6">
        <item x="4"/>
        <item x="3"/>
        <item x="1"/>
        <item x="2"/>
        <item x="0"/>
        <item t="default"/>
      </items>
      <autoSortScope>
        <pivotArea dataOnly="0" outline="0" fieldPosition="0">
          <references count="1">
            <reference field="4294967294" count="1" selected="0">
              <x v="0"/>
            </reference>
          </references>
        </pivotArea>
      </autoSortScope>
    </pivotField>
    <pivotField showAll="0"/>
    <pivotField numFmtId="165" showAll="0"/>
    <pivotField dataField="1"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9"/>
  </rowFields>
  <rowItems count="6">
    <i>
      <x v="3"/>
    </i>
    <i>
      <x v="1"/>
    </i>
    <i>
      <x v="4"/>
    </i>
    <i>
      <x/>
    </i>
    <i>
      <x v="2"/>
    </i>
    <i t="grand">
      <x/>
    </i>
  </rowItems>
  <colItems count="1">
    <i/>
  </colItems>
  <dataFields count="1">
    <dataField name="Sum of revenue" fld="12" baseField="0" baseItem="0" numFmtId="165"/>
  </dataFields>
  <chartFormats count="2">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9081CC-B4A8-4E11-803A-178DB3E85E34}" name="PivotTable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9" firstHeaderRow="1" firstDataRow="1" firstDataCol="1"/>
  <pivotFields count="26">
    <pivotField showAll="0"/>
    <pivotField showAll="0"/>
    <pivotField showAll="0"/>
    <pivotField showAll="0"/>
    <pivotField numFmtId="14" showAll="0"/>
    <pivotField showAll="0"/>
    <pivotField numFmtId="14" showAll="0"/>
    <pivotField showAll="0"/>
    <pivotField axis="axisRow" showAll="0" sortType="ascending">
      <items count="6">
        <item x="0"/>
        <item x="1"/>
        <item x="4"/>
        <item x="2"/>
        <item x="3"/>
        <item t="default"/>
      </items>
      <autoSortScope>
        <pivotArea dataOnly="0" outline="0" fieldPosition="0">
          <references count="1">
            <reference field="4294967294" count="1" selected="0">
              <x v="0"/>
            </reference>
          </references>
        </pivotArea>
      </autoSortScope>
    </pivotField>
    <pivotField showAll="0">
      <items count="6">
        <item x="4"/>
        <item x="3"/>
        <item x="1"/>
        <item x="2"/>
        <item x="0"/>
        <item t="default"/>
      </items>
    </pivotField>
    <pivotField showAll="0"/>
    <pivotField numFmtId="165" showAll="0"/>
    <pivotField dataField="1"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8"/>
  </rowFields>
  <rowItems count="6">
    <i>
      <x v="1"/>
    </i>
    <i>
      <x v="2"/>
    </i>
    <i>
      <x/>
    </i>
    <i>
      <x v="3"/>
    </i>
    <i>
      <x v="4"/>
    </i>
    <i t="grand">
      <x/>
    </i>
  </rowItems>
  <colItems count="1">
    <i/>
  </colItems>
  <dataFields count="1">
    <dataField name="Sum of revenue" fld="12" baseField="8" baseItem="0" numFmtId="165"/>
  </dataFields>
  <formats count="1">
    <format dxfId="41">
      <pivotArea collapsedLevelsAreSubtotals="1" fieldPosition="0">
        <references count="1">
          <reference field="8" count="0"/>
        </references>
      </pivotArea>
    </format>
  </formats>
  <chartFormats count="2">
    <chartFormat chart="2"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4FE67F-3E87-4660-9AB3-8F262EE31203}" name="PivotTable4"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3:C9" firstHeaderRow="1" firstDataRow="1" firstDataCol="1"/>
  <pivotFields count="26">
    <pivotField showAll="0"/>
    <pivotField showAll="0"/>
    <pivotField showAll="0"/>
    <pivotField showAll="0"/>
    <pivotField numFmtId="14" showAll="0"/>
    <pivotField showAll="0"/>
    <pivotField numFmtId="14" showAll="0"/>
    <pivotField axis="axisRow" showAll="0" sortType="descending">
      <items count="6">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items count="6">
        <item x="4"/>
        <item x="3"/>
        <item x="1"/>
        <item x="2"/>
        <item x="0"/>
        <item t="default"/>
      </items>
    </pivotField>
    <pivotField showAll="0"/>
    <pivotField numFmtId="165" showAll="0"/>
    <pivotField dataField="1"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7"/>
  </rowFields>
  <rowItems count="6">
    <i>
      <x v="4"/>
    </i>
    <i>
      <x v="3"/>
    </i>
    <i>
      <x v="1"/>
    </i>
    <i>
      <x/>
    </i>
    <i>
      <x v="2"/>
    </i>
    <i t="grand">
      <x/>
    </i>
  </rowItems>
  <colItems count="1">
    <i/>
  </colItems>
  <dataFields count="1">
    <dataField name="Sum of revenue" fld="12" baseField="0" baseItem="0" numFmtId="165"/>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7" count="1" selected="0">
            <x v="1"/>
          </reference>
        </references>
      </pivotArea>
    </chartFormat>
    <chartFormat chart="7" format="5">
      <pivotArea type="data" outline="0" fieldPosition="0">
        <references count="2">
          <reference field="4294967294" count="1" selected="0">
            <x v="0"/>
          </reference>
          <reference field="7" count="1" selected="0">
            <x v="4"/>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A33B28-D431-46F7-9D75-3A1E3A9E953B}" name="PivotTable1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M7" firstHeaderRow="1" firstDataRow="1" firstDataCol="1"/>
  <pivotFields count="26">
    <pivotField showAll="0"/>
    <pivotField showAll="0"/>
    <pivotField showAll="0"/>
    <pivotField showAll="0">
      <items count="6">
        <item x="4"/>
        <item x="3"/>
        <item x="2"/>
        <item x="1"/>
        <item x="0"/>
        <item t="default"/>
      </items>
    </pivotField>
    <pivotField numFmtId="14" showAll="0"/>
    <pivotField dataField="1" showAll="0"/>
    <pivotField numFmtId="14" showAll="0"/>
    <pivotField showAll="0"/>
    <pivotField showAll="0"/>
    <pivotField showAll="0"/>
    <pivotField showAll="0"/>
    <pivotField numFmtId="165" showAll="0"/>
    <pivotField numFmtId="165" showAll="0"/>
    <pivotField showAll="0"/>
    <pivotField showAll="0"/>
    <pivotField numFmtId="14" showAll="0"/>
    <pivotField showAll="0"/>
    <pivotField showAll="0"/>
    <pivotField showAll="0"/>
    <pivotField numFmtId="14" showAll="0"/>
    <pivotField axis="axisRow" showAll="0">
      <items count="4">
        <item x="0"/>
        <item x="1"/>
        <item x="2"/>
        <item t="default"/>
      </items>
    </pivotField>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20"/>
  </rowFields>
  <rowItems count="4">
    <i>
      <x/>
    </i>
    <i>
      <x v="1"/>
    </i>
    <i>
      <x v="2"/>
    </i>
    <i t="grand">
      <x/>
    </i>
  </rowItems>
  <colItems count="1">
    <i/>
  </colItems>
  <dataFields count="1">
    <dataField name="Count of order_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C2BB25-01B7-450B-8B4E-4342F3943F39}" name="PivotTable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7" firstHeaderRow="1" firstDataRow="1" firstDataCol="1"/>
  <pivotFields count="26">
    <pivotField showAll="0"/>
    <pivotField showAll="0"/>
    <pivotField showAll="0"/>
    <pivotField showAll="0">
      <items count="6">
        <item x="4"/>
        <item x="3"/>
        <item x="2"/>
        <item x="1"/>
        <item x="0"/>
        <item t="default"/>
      </items>
    </pivotField>
    <pivotField numFmtId="14" showAll="0"/>
    <pivotField dataField="1" showAll="0"/>
    <pivotField numFmtId="14" showAll="0"/>
    <pivotField showAll="0"/>
    <pivotField showAll="0"/>
    <pivotField showAll="0"/>
    <pivotField showAll="0"/>
    <pivotField numFmtId="165" showAll="0"/>
    <pivotField numFmtId="165" showAll="0"/>
    <pivotField showAll="0"/>
    <pivotField showAll="0"/>
    <pivotField numFmtId="14" showAll="0"/>
    <pivotField showAll="0"/>
    <pivotField showAll="0"/>
    <pivotField showAll="0"/>
    <pivotField numFmtId="14"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20"/>
  </rowFields>
  <rowItems count="4">
    <i>
      <x v="1"/>
    </i>
    <i>
      <x v="2"/>
    </i>
    <i>
      <x/>
    </i>
    <i t="grand">
      <x/>
    </i>
  </rowItems>
  <colItems count="1">
    <i/>
  </colItems>
  <dataFields count="1">
    <dataField name="Count of order_id" fld="5"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2"/>
          </reference>
        </references>
      </pivotArea>
    </chartFormat>
    <chartFormat chart="0" format="2">
      <pivotArea type="data" outline="0" fieldPosition="0">
        <references count="2">
          <reference field="4294967294" count="1" selected="0">
            <x v="0"/>
          </reference>
          <reference field="20" count="1" selected="0">
            <x v="0"/>
          </reference>
        </references>
      </pivotArea>
    </chartFormat>
    <chartFormat chart="0" format="3">
      <pivotArea type="data" outline="0" fieldPosition="0">
        <references count="2">
          <reference field="4294967294" count="1" selected="0">
            <x v="0"/>
          </reference>
          <reference field="20"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20" count="1" selected="0">
            <x v="2"/>
          </reference>
        </references>
      </pivotArea>
    </chartFormat>
    <chartFormat chart="9" format="15">
      <pivotArea type="data" outline="0" fieldPosition="0">
        <references count="2">
          <reference field="4294967294" count="1" selected="0">
            <x v="0"/>
          </reference>
          <reference field="20" count="1" selected="0">
            <x v="1"/>
          </reference>
        </references>
      </pivotArea>
    </chartFormat>
    <chartFormat chart="9" format="16">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3E1C8C-38B5-4D55-8D1E-F498B9A1E506}" name="PivotTable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7" firstHeaderRow="1" firstDataRow="1" firstDataCol="1"/>
  <pivotFields count="26">
    <pivotField showAll="0"/>
    <pivotField showAll="0"/>
    <pivotField showAll="0"/>
    <pivotField showAll="0">
      <items count="6">
        <item x="4"/>
        <item x="3"/>
        <item x="2"/>
        <item x="1"/>
        <item x="0"/>
        <item t="default"/>
      </items>
    </pivotField>
    <pivotField numFmtId="14" showAll="0"/>
    <pivotField dataField="1" showAll="0"/>
    <pivotField numFmtId="14" showAll="0"/>
    <pivotField showAll="0"/>
    <pivotField showAll="0"/>
    <pivotField showAll="0"/>
    <pivotField showAll="0"/>
    <pivotField numFmtId="165" showAll="0"/>
    <pivotField numFmtId="165" showAll="0"/>
    <pivotField axis="axisRow" showAll="0">
      <items count="4">
        <item x="2"/>
        <item x="0"/>
        <item x="1"/>
        <item t="default"/>
      </items>
    </pivotField>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13"/>
  </rowFields>
  <rowItems count="4">
    <i>
      <x/>
    </i>
    <i>
      <x v="1"/>
    </i>
    <i>
      <x v="2"/>
    </i>
    <i t="grand">
      <x/>
    </i>
  </rowItems>
  <colItems count="1">
    <i/>
  </colItems>
  <dataFields count="1">
    <dataField name="Count of order_id" fld="5"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3" count="1" selected="0">
            <x v="0"/>
          </reference>
        </references>
      </pivotArea>
    </chartFormat>
    <chartFormat chart="7" format="14">
      <pivotArea type="data" outline="0" fieldPosition="0">
        <references count="2">
          <reference field="4294967294" count="1" selected="0">
            <x v="0"/>
          </reference>
          <reference field="13" count="1" selected="0">
            <x v="1"/>
          </reference>
        </references>
      </pivotArea>
    </chartFormat>
    <chartFormat chart="7" format="15">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015EBA-77C6-4EDC-8BD4-94D4DE6FCA23}" name="PivotTable1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26">
    <pivotField showAll="0"/>
    <pivotField showAll="0"/>
    <pivotField showAll="0"/>
    <pivotField showAll="0"/>
    <pivotField numFmtId="14" showAll="0"/>
    <pivotField showAll="0"/>
    <pivotField numFmtId="14" showAll="0"/>
    <pivotField showAll="0"/>
    <pivotField showAll="0"/>
    <pivotField showAll="0"/>
    <pivotField showAll="0"/>
    <pivotField numFmtId="165" showAll="0"/>
    <pivotField dataField="1"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Items count="1">
    <i/>
  </rowItems>
  <colItems count="1">
    <i/>
  </colItems>
  <dataFields count="1">
    <dataField name="Sum of revenue" fld="1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309F47-04D0-4B7B-AFB7-3B7836E75892}" name="PivotTable14"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D20" firstHeaderRow="1" firstDataRow="1" firstDataCol="1"/>
  <pivotFields count="26">
    <pivotField dataField="1" showAll="0"/>
    <pivotField showAll="0"/>
    <pivotField showAll="0"/>
    <pivotField showAll="0"/>
    <pivotField numFmtId="14" showAll="0"/>
    <pivotField showAll="0"/>
    <pivotField numFmtId="14" showAll="0"/>
    <pivotField showAll="0"/>
    <pivotField showAll="0"/>
    <pivotField showAll="0"/>
    <pivotField showAll="0"/>
    <pivotField numFmtId="165" showAll="0"/>
    <pivotField numFmtId="165" showAll="0"/>
    <pivotField showAll="0"/>
    <pivotField showAll="0"/>
    <pivotField numFmtId="14" showAll="0"/>
    <pivotField showAll="0"/>
    <pivotField axis="axisRow" showAll="0">
      <items count="3">
        <item x="0"/>
        <item x="1"/>
        <item t="default"/>
      </items>
    </pivotField>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Fields count="1">
    <field x="17"/>
  </rowFields>
  <rowItems count="3">
    <i>
      <x/>
    </i>
    <i>
      <x v="1"/>
    </i>
    <i t="grand">
      <x/>
    </i>
  </rowItems>
  <colItems count="1">
    <i/>
  </colItems>
  <dataFields count="1">
    <dataField name="Count of custom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B0F8DD-9CD6-4313-89AA-7614EA9D0772}" name="PivotTable13"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1:D12" firstHeaderRow="0" firstDataRow="1" firstDataCol="0"/>
  <pivotFields count="26">
    <pivotField showAll="0"/>
    <pivotField showAll="0"/>
    <pivotField showAll="0"/>
    <pivotField showAll="0"/>
    <pivotField numFmtId="14" showAll="0"/>
    <pivotField dataField="1" showAll="0"/>
    <pivotField numFmtId="14" showAll="0"/>
    <pivotField showAll="0"/>
    <pivotField showAll="0"/>
    <pivotField showAll="0"/>
    <pivotField showAll="0"/>
    <pivotField numFmtId="165" showAll="0"/>
    <pivotField dataField="1"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Items count="1">
    <i/>
  </rowItems>
  <colFields count="1">
    <field x="-2"/>
  </colFields>
  <colItems count="2">
    <i>
      <x/>
    </i>
    <i i="1">
      <x v="1"/>
    </i>
  </colItems>
  <dataFields count="2">
    <dataField name="Count of order_id" fld="5" subtotal="count" baseField="0" baseItem="0"/>
    <dataField name="Sum of revenue" fld="1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1F0DCC-E753-4B9D-BE46-0F962E9156B3}" name="PivotTable1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pivotFields count="26">
    <pivotField showAll="0"/>
    <pivotField showAll="0"/>
    <pivotField showAll="0"/>
    <pivotField showAll="0"/>
    <pivotField numFmtId="14" showAll="0"/>
    <pivotField dataField="1" showAll="0"/>
    <pivotField numFmtId="14" showAll="0"/>
    <pivotField showAll="0"/>
    <pivotField showAll="0"/>
    <pivotField showAll="0"/>
    <pivotField showAll="0"/>
    <pivotField numFmtId="165" showAll="0"/>
    <pivotField numFmtId="165" showAll="0"/>
    <pivotField showAll="0"/>
    <pivotField showAll="0"/>
    <pivotField numFmtId="14" showAll="0"/>
    <pivotField showAll="0"/>
    <pivotField showAll="0"/>
    <pivotField showAll="0"/>
    <pivotField numFmtId="14" showAll="0"/>
    <pivotField showAll="0"/>
    <pivotField showAll="0">
      <items count="8">
        <item x="4"/>
        <item x="5"/>
        <item x="6"/>
        <item x="0"/>
        <item x="1"/>
        <item x="2"/>
        <item x="3"/>
        <item t="default"/>
      </items>
    </pivotField>
    <pivotField showAll="0">
      <items count="13">
        <item x="1"/>
        <item x="2"/>
        <item x="3"/>
        <item x="4"/>
        <item x="5"/>
        <item x="6"/>
        <item x="7"/>
        <item x="0"/>
        <item x="8"/>
        <item x="9"/>
        <item x="10"/>
        <item x="11"/>
        <item t="default"/>
      </items>
    </pivotField>
    <pivotField showAll="0"/>
    <pivotField showAll="0"/>
    <pivotField showAll="0">
      <items count="4">
        <item h="1" x="0"/>
        <item h="1" x="1"/>
        <item x="2"/>
        <item t="default"/>
      </items>
    </pivotField>
  </pivotFields>
  <rowItems count="1">
    <i/>
  </rowItems>
  <colItems count="1">
    <i/>
  </colItems>
  <dataFields count="1">
    <dataField name="Count of order_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0EB16D1-10AF-4648-80BE-04A30AC4EEAD}" autoFormatId="16" applyNumberFormats="0" applyBorderFormats="0" applyFontFormats="0" applyPatternFormats="0" applyAlignmentFormats="0" applyWidthHeightFormats="0">
  <queryTableRefresh nextId="29" unboundColumnsRight="5">
    <queryTableFields count="26">
      <queryTableField id="1" name="customer_id" tableColumnId="1"/>
      <queryTableField id="2" name="gender" tableColumnId="2"/>
      <queryTableField id="3" name="age" tableColumnId="3"/>
      <queryTableField id="4" name="city" tableColumnId="4"/>
      <queryTableField id="5" name="signup_date" tableColumnId="5"/>
      <queryTableField id="6" name="order_id" tableColumnId="6"/>
      <queryTableField id="7" name="order_date" tableColumnId="7"/>
      <queryTableField id="8" name="restaurant_name" tableColumnId="8"/>
      <queryTableField id="9" name="dish_name" tableColumnId="9"/>
      <queryTableField id="10" name="category" tableColumnId="10"/>
      <queryTableField id="11" name="quantity" tableColumnId="11"/>
      <queryTableField id="23" dataBound="0" tableColumnId="23"/>
      <queryTableField id="12" name="price" tableColumnId="12"/>
      <queryTableField id="13" name="payment_method" tableColumnId="13"/>
      <queryTableField id="14" name="order_frequency" tableColumnId="14"/>
      <queryTableField id="15" name="last_order_date" tableColumnId="15"/>
      <queryTableField id="16" name="loyalty_points" tableColumnId="16"/>
      <queryTableField id="17" name="churned" tableColumnId="17"/>
      <queryTableField id="18" name="rating" tableColumnId="18"/>
      <queryTableField id="19" name="rating_date" tableColumnId="19"/>
      <queryTableField id="20" name="delivery_status" tableColumnId="20"/>
      <queryTableField id="24" dataBound="0" tableColumnId="24"/>
      <queryTableField id="25" dataBound="0" tableColumnId="25"/>
      <queryTableField id="26" dataBound="0" tableColumnId="21"/>
      <queryTableField id="27" dataBound="0" tableColumnId="22"/>
      <queryTableField id="28"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244BE3-E862-49AD-8BF5-DD62130A8487}" sourceName="category">
  <pivotTables>
    <pivotTable tabId="9" name="PivotTable4"/>
    <pivotTable tabId="9" name="PivotTable5"/>
    <pivotTable tabId="9" name="PivotTable6"/>
  </pivotTables>
  <data>
    <tabular pivotCacheId="1745465884">
      <items count="5">
        <i x="4" s="1"/>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4A05E65-CA1D-40A0-82E5-5122FB77ECDC}" sourceName="city">
  <pivotTables>
    <pivotTable tabId="10" name="PivotTable7"/>
    <pivotTable tabId="10" name="PivotTable15"/>
  </pivotTables>
  <data>
    <tabular pivotCacheId="1745465884">
      <items count="5">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32F63626-2DE7-4429-AAD0-DAD3BEA9F397}" sourceName="city">
  <pivotTables>
    <pivotTable tabId="11" name="PivotTable8"/>
  </pivotTables>
  <data>
    <tabular pivotCacheId="1745465884">
      <items count="5">
        <i x="4" s="1"/>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order" xr10:uid="{C13FB43B-B093-40A5-A5EF-4735707E4EC0}" sourceName="day_of_order">
  <pivotTables>
    <pivotTable tabId="6" name="PivotTable1"/>
    <pivotTable tabId="6" name="PivotTable2"/>
    <pivotTable tabId="6" name="PivotTable3"/>
    <pivotTable tabId="10" name="PivotTable15"/>
    <pivotTable tabId="10" name="PivotTable7"/>
    <pivotTable tabId="14" name="PivotTable11"/>
    <pivotTable tabId="14" name="PivotTable12"/>
    <pivotTable tabId="14" name="PivotTable13"/>
    <pivotTable tabId="14" name="PivotTable14"/>
    <pivotTable tabId="11" name="PivotTable8"/>
    <pivotTable tabId="9" name="PivotTable4"/>
    <pivotTable tabId="9" name="PivotTable5"/>
    <pivotTable tabId="9" name="PivotTable6"/>
  </pivotTables>
  <data>
    <tabular pivotCacheId="1745465884">
      <items count="7">
        <i x="4" s="1"/>
        <i x="5" s="1"/>
        <i x="6" s="1"/>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of_order" xr10:uid="{54FBC72F-1885-4C9B-9A94-28AB1F0776BD}" sourceName="month_of_order">
  <pivotTables>
    <pivotTable tabId="6" name="PivotTable1"/>
    <pivotTable tabId="6" name="PivotTable2"/>
    <pivotTable tabId="6" name="PivotTable3"/>
    <pivotTable tabId="10" name="PivotTable15"/>
    <pivotTable tabId="10" name="PivotTable7"/>
    <pivotTable tabId="14" name="PivotTable11"/>
    <pivotTable tabId="14" name="PivotTable12"/>
    <pivotTable tabId="14" name="PivotTable13"/>
    <pivotTable tabId="14" name="PivotTable14"/>
    <pivotTable tabId="11" name="PivotTable8"/>
    <pivotTable tabId="9" name="PivotTable4"/>
    <pivotTable tabId="9" name="PivotTable5"/>
    <pivotTable tabId="9" name="PivotTable6"/>
  </pivotTables>
  <data>
    <tabular pivotCacheId="1745465884">
      <items count="12">
        <i x="1" s="1"/>
        <i x="2" s="1"/>
        <i x="3" s="1"/>
        <i x="4" s="1"/>
        <i x="5" s="1"/>
        <i x="6" s="1"/>
        <i x="7" s="1"/>
        <i x="0" s="1"/>
        <i x="8" s="1"/>
        <i x="9" s="1"/>
        <i x="10" s="1"/>
        <i x="1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ADE95441-C642-455D-9825-0FE30742FB07}" sourceName="Order Year">
  <pivotTables>
    <pivotTable tabId="6" name="PivotTable1"/>
    <pivotTable tabId="6" name="PivotTable2"/>
    <pivotTable tabId="6" name="PivotTable3"/>
    <pivotTable tabId="10" name="PivotTable15"/>
    <pivotTable tabId="10" name="PivotTable7"/>
    <pivotTable tabId="14" name="PivotTable11"/>
    <pivotTable tabId="14" name="PivotTable12"/>
    <pivotTable tabId="14" name="PivotTable13"/>
    <pivotTable tabId="14" name="PivotTable14"/>
    <pivotTable tabId="11" name="PivotTable8"/>
    <pivotTable tabId="9" name="PivotTable4"/>
    <pivotTable tabId="9" name="PivotTable5"/>
    <pivotTable tabId="9" name="PivotTable6"/>
  </pivotTables>
  <data>
    <tabular pivotCacheId="1745465884">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6443AAC-04FC-4226-B828-E5329FA1AB34}" cache="Slicer_category" caption="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12263837-08C9-4E8D-83F1-8B749A20C8C8}" cache="Slicer_city" caption="cit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C1C86832-2928-471B-8B34-0868B2C4AE4D}" cache="Slicer_city1" caption="city"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of_order" xr10:uid="{A2EA8ABC-3908-466C-A190-68A05034BA8C}" cache="Slicer_day_of_order" caption="day_of_order" rowHeight="257175"/>
  <slicer name="month_of_order" xr10:uid="{6C9FC334-C932-4E26-8B75-2EBFFF79BA44}" cache="Slicer_month_of_order" caption="month_of_order" columnCount="2" rowHeight="257175"/>
  <slicer name="Order Year" xr10:uid="{169E639E-DFE3-4350-A06E-E1F915118340}" cache="Slicer_Order_Year" caption="Order Year"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5EC2B3-6AF4-466E-B707-85750F4B726A}" name="Working_Data" displayName="Working_Data" ref="A1:Z6001" tableType="queryTable" totalsRowShown="0">
  <autoFilter ref="A1:Z6001" xr:uid="{805EC2B3-6AF4-466E-B707-85750F4B726A}"/>
  <tableColumns count="26">
    <tableColumn id="1" xr3:uid="{CFE2DAA5-31B5-40AC-B70C-313E69B63C5E}" uniqueName="1" name="customer_id" queryTableFieldId="1" dataDxfId="59"/>
    <tableColumn id="2" xr3:uid="{A8294E6A-548F-4556-B593-806DD6A1DBD7}" uniqueName="2" name="gender" queryTableFieldId="2" dataDxfId="58"/>
    <tableColumn id="3" xr3:uid="{17500934-501B-4539-86EA-8E00D43DB1D5}" uniqueName="3" name="age" queryTableFieldId="3" dataDxfId="57"/>
    <tableColumn id="4" xr3:uid="{FFF5C867-492A-4002-ABD0-6118C2F889BA}" uniqueName="4" name="city" queryTableFieldId="4" dataDxfId="56"/>
    <tableColumn id="5" xr3:uid="{859F5BC6-320C-4037-818B-92043135A21C}" uniqueName="5" name="signup_date" queryTableFieldId="5" dataDxfId="36"/>
    <tableColumn id="6" xr3:uid="{68A08475-507F-40C9-8289-BB3C7D5DB79E}" uniqueName="6" name="order_id" queryTableFieldId="6" dataDxfId="55"/>
    <tableColumn id="7" xr3:uid="{B71A234B-D21A-4DE2-961B-5E67637B1A15}" uniqueName="7" name="order_date" queryTableFieldId="7" dataDxfId="35"/>
    <tableColumn id="8" xr3:uid="{04208505-0A9A-4234-8D2E-D4D3899835FF}" uniqueName="8" name="restaurant_name" queryTableFieldId="8" dataDxfId="54"/>
    <tableColumn id="9" xr3:uid="{7D495F27-F036-41FB-9216-04BECEA29EFF}" uniqueName="9" name="dish_name" queryTableFieldId="9" dataDxfId="53"/>
    <tableColumn id="10" xr3:uid="{DCADA09F-3CD5-4C56-BF1D-F1B2E7CC87FD}" uniqueName="10" name="category" queryTableFieldId="10" dataDxfId="52"/>
    <tableColumn id="11" xr3:uid="{0C570683-E0FB-420A-9349-70F070233F4E}" uniqueName="11" name="quantity" queryTableFieldId="11"/>
    <tableColumn id="23" xr3:uid="{074BE695-916E-48E2-ACDD-E6852656B427}" uniqueName="23" name="price" queryTableFieldId="23" dataDxfId="34">
      <calculatedColumnFormula>Working_Data[[#This Row],[price2]]/Working_Data[[#This Row],[quantity]]</calculatedColumnFormula>
    </tableColumn>
    <tableColumn id="12" xr3:uid="{28AA9491-4C24-4F5D-A5E0-8D466CBF6A02}" uniqueName="12" name="price2" queryTableFieldId="12" dataDxfId="33"/>
    <tableColumn id="13" xr3:uid="{A0C63136-207C-4F95-B0C1-83B1718D1B6C}" uniqueName="13" name="payment_method" queryTableFieldId="13" dataDxfId="51"/>
    <tableColumn id="14" xr3:uid="{526B74ED-E703-49FF-B495-52450F9B46DA}" uniqueName="14" name="order_frequency" queryTableFieldId="14"/>
    <tableColumn id="15" xr3:uid="{42344BE1-186A-467C-AA80-C0FAE7302E9D}" uniqueName="15" name="last_order_date" queryTableFieldId="15" dataDxfId="32"/>
    <tableColumn id="16" xr3:uid="{A1686DBB-2F09-4E6F-8F59-17F370E53591}" uniqueName="16" name="loyalty_points" queryTableFieldId="16"/>
    <tableColumn id="17" xr3:uid="{47DCDAC4-2AE5-4ADD-AF2F-FE17E2E60AFF}" uniqueName="17" name="churned" queryTableFieldId="17" dataDxfId="50"/>
    <tableColumn id="18" xr3:uid="{00BBEA3E-2949-4190-8792-7E10A013FC4D}" uniqueName="18" name="rating" queryTableFieldId="18"/>
    <tableColumn id="19" xr3:uid="{D2874018-8357-4EC0-A391-1468AE972214}" uniqueName="19" name="rating_date" queryTableFieldId="19" dataDxfId="31"/>
    <tableColumn id="20" xr3:uid="{C11E8B82-E437-40CA-BDAA-0DD073176980}" uniqueName="20" name="delivery_status" queryTableFieldId="20" dataDxfId="49"/>
    <tableColumn id="24" xr3:uid="{713A9E62-C477-44C6-A268-B78A43CEB077}" uniqueName="24" name="day_of_order" queryTableFieldId="24" dataDxfId="48">
      <calculatedColumnFormula>TEXT(WEEKDAY(Working_Data[[#This Row],[order_date]],1),"DDDD")</calculatedColumnFormula>
    </tableColumn>
    <tableColumn id="25" xr3:uid="{B279BC81-17DD-45C5-BBDF-89DF3608233C}" uniqueName="25" name="month_of_order" queryTableFieldId="25" dataDxfId="47">
      <calculatedColumnFormula>TEXT(Working_Data[[#This Row],[order_date]],"mmmm")</calculatedColumnFormula>
    </tableColumn>
    <tableColumn id="21" xr3:uid="{189F2F57-4E79-448D-B09C-14CB05D78BF7}" uniqueName="21" name="customer_tenure" queryTableFieldId="26" dataDxfId="30">
      <calculatedColumnFormula>Working_Data[[#This Row],[last_order_date]]-Working_Data[[#This Row],[signup_date]]</calculatedColumnFormula>
    </tableColumn>
    <tableColumn id="22" xr3:uid="{7CBD3C74-A4D8-47A8-A856-45FFE19F1A54}" uniqueName="22" name="Churn Flag" queryTableFieldId="27" dataDxfId="29">
      <calculatedColumnFormula>IF(Working_Data[[#This Row],[churned]]="Active",1,0)</calculatedColumnFormula>
    </tableColumn>
    <tableColumn id="26" xr3:uid="{6AE3F12D-9C70-47FE-B63C-6BC1037EBB2D}" uniqueName="26" name="Order Year" queryTableFieldId="28" dataDxfId="28">
      <calculatedColumnFormula>YEAR(Working_Data[[#This Row],[order_date]])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183D2-3800-46AA-859F-2FE345D1B0CC}">
  <sheetPr>
    <tabColor theme="1"/>
  </sheetPr>
  <dimension ref="A1:T6001"/>
  <sheetViews>
    <sheetView workbookViewId="0">
      <selection activeCell="J26" sqref="J26"/>
    </sheetView>
  </sheetViews>
  <sheetFormatPr defaultRowHeight="15" x14ac:dyDescent="0.25"/>
  <cols>
    <col min="1" max="1" width="15.42578125" customWidth="1"/>
    <col min="2" max="2" width="7.42578125" bestFit="1" customWidth="1"/>
    <col min="3" max="3" width="9" bestFit="1" customWidth="1"/>
    <col min="4" max="4" width="10.5703125" bestFit="1" customWidth="1"/>
    <col min="5" max="5" width="11.7109375" bestFit="1" customWidth="1"/>
    <col min="6" max="6" width="8.28515625" bestFit="1" customWidth="1"/>
    <col min="7" max="7" width="12.140625" customWidth="1"/>
    <col min="8" max="8" width="16.140625" bestFit="1" customWidth="1"/>
    <col min="9" max="9" width="10.7109375" bestFit="1" customWidth="1"/>
    <col min="10" max="10" width="11.140625" bestFit="1" customWidth="1"/>
    <col min="11" max="11" width="8.140625" bestFit="1" customWidth="1"/>
    <col min="12" max="12" width="8" bestFit="1" customWidth="1"/>
    <col min="13" max="13" width="16.28515625" bestFit="1" customWidth="1"/>
    <col min="14" max="14" width="15.28515625" bestFit="1" customWidth="1"/>
    <col min="15" max="15" width="15.5703125" customWidth="1"/>
    <col min="16" max="16" width="13.28515625" bestFit="1" customWidth="1"/>
    <col min="17" max="17" width="8.28515625" bestFit="1" customWidth="1"/>
    <col min="18" max="18" width="6.140625" bestFit="1" customWidth="1"/>
    <col min="19" max="19" width="10.85546875" bestFit="1" customWidth="1"/>
    <col min="20" max="20" width="14.140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D2" t="s">
        <v>23</v>
      </c>
      <c r="E2" t="s">
        <v>12063</v>
      </c>
      <c r="F2" t="s">
        <v>24</v>
      </c>
      <c r="G2" t="s">
        <v>12064</v>
      </c>
      <c r="H2" t="s">
        <v>25</v>
      </c>
      <c r="I2" t="s">
        <v>26</v>
      </c>
      <c r="J2" t="s">
        <v>27</v>
      </c>
      <c r="K2">
        <v>5</v>
      </c>
      <c r="L2">
        <v>1478.27</v>
      </c>
      <c r="M2" t="s">
        <v>28</v>
      </c>
      <c r="N2">
        <v>38</v>
      </c>
      <c r="O2" t="s">
        <v>12065</v>
      </c>
      <c r="P2">
        <v>238</v>
      </c>
      <c r="Q2" t="s">
        <v>29</v>
      </c>
      <c r="R2">
        <v>3</v>
      </c>
      <c r="S2" t="s">
        <v>12066</v>
      </c>
      <c r="T2" t="s">
        <v>30</v>
      </c>
    </row>
    <row r="3" spans="1:20" x14ac:dyDescent="0.25">
      <c r="A3" t="s">
        <v>31</v>
      </c>
      <c r="B3" t="s">
        <v>21</v>
      </c>
      <c r="C3" t="s">
        <v>22</v>
      </c>
      <c r="D3" t="s">
        <v>32</v>
      </c>
      <c r="E3" s="1">
        <v>45480</v>
      </c>
      <c r="F3" t="s">
        <v>33</v>
      </c>
      <c r="G3" t="s">
        <v>12064</v>
      </c>
      <c r="H3" t="s">
        <v>34</v>
      </c>
      <c r="I3" t="s">
        <v>26</v>
      </c>
      <c r="J3" t="s">
        <v>27</v>
      </c>
      <c r="K3">
        <v>3</v>
      </c>
      <c r="L3">
        <v>956.04</v>
      </c>
      <c r="M3" t="s">
        <v>35</v>
      </c>
      <c r="N3">
        <v>24</v>
      </c>
      <c r="O3" t="s">
        <v>12067</v>
      </c>
      <c r="P3">
        <v>81</v>
      </c>
      <c r="Q3" t="s">
        <v>29</v>
      </c>
      <c r="R3">
        <v>2</v>
      </c>
      <c r="S3" t="s">
        <v>12068</v>
      </c>
      <c r="T3" t="s">
        <v>36</v>
      </c>
    </row>
    <row r="4" spans="1:20" x14ac:dyDescent="0.25">
      <c r="A4" t="s">
        <v>37</v>
      </c>
      <c r="B4" t="s">
        <v>38</v>
      </c>
      <c r="C4" t="s">
        <v>39</v>
      </c>
      <c r="D4" t="s">
        <v>32</v>
      </c>
      <c r="E4" t="s">
        <v>12069</v>
      </c>
      <c r="F4" t="s">
        <v>40</v>
      </c>
      <c r="G4" t="s">
        <v>12064</v>
      </c>
      <c r="H4" t="s">
        <v>41</v>
      </c>
      <c r="I4" t="s">
        <v>42</v>
      </c>
      <c r="J4" t="s">
        <v>27</v>
      </c>
      <c r="K4">
        <v>2</v>
      </c>
      <c r="L4">
        <v>882.51</v>
      </c>
      <c r="M4" t="s">
        <v>28</v>
      </c>
      <c r="N4">
        <v>42</v>
      </c>
      <c r="O4" s="1">
        <v>45935</v>
      </c>
      <c r="P4">
        <v>82</v>
      </c>
      <c r="Q4" t="s">
        <v>43</v>
      </c>
      <c r="R4">
        <v>3</v>
      </c>
      <c r="S4" t="s">
        <v>12070</v>
      </c>
      <c r="T4" t="s">
        <v>36</v>
      </c>
    </row>
    <row r="5" spans="1:20" x14ac:dyDescent="0.25">
      <c r="A5" t="s">
        <v>44</v>
      </c>
      <c r="B5" t="s">
        <v>45</v>
      </c>
      <c r="C5" t="s">
        <v>39</v>
      </c>
      <c r="D5" t="s">
        <v>23</v>
      </c>
      <c r="E5" s="1">
        <v>45055</v>
      </c>
      <c r="F5" t="s">
        <v>46</v>
      </c>
      <c r="G5" t="s">
        <v>12064</v>
      </c>
      <c r="H5" t="s">
        <v>47</v>
      </c>
      <c r="I5" t="s">
        <v>48</v>
      </c>
      <c r="J5" t="s">
        <v>49</v>
      </c>
      <c r="K5">
        <v>4</v>
      </c>
      <c r="L5">
        <v>231.3</v>
      </c>
      <c r="M5" t="s">
        <v>50</v>
      </c>
      <c r="N5">
        <v>27</v>
      </c>
      <c r="O5" t="s">
        <v>12071</v>
      </c>
      <c r="P5">
        <v>45</v>
      </c>
      <c r="Q5" t="s">
        <v>43</v>
      </c>
      <c r="R5">
        <v>2</v>
      </c>
      <c r="S5" t="s">
        <v>12072</v>
      </c>
      <c r="T5" t="s">
        <v>36</v>
      </c>
    </row>
    <row r="6" spans="1:20" x14ac:dyDescent="0.25">
      <c r="A6" t="s">
        <v>51</v>
      </c>
      <c r="B6" t="s">
        <v>38</v>
      </c>
      <c r="C6" t="s">
        <v>39</v>
      </c>
      <c r="D6" t="s">
        <v>52</v>
      </c>
      <c r="E6" t="s">
        <v>12073</v>
      </c>
      <c r="F6" t="s">
        <v>53</v>
      </c>
      <c r="G6" t="s">
        <v>12074</v>
      </c>
      <c r="H6" t="s">
        <v>34</v>
      </c>
      <c r="I6" t="s">
        <v>54</v>
      </c>
      <c r="J6" t="s">
        <v>49</v>
      </c>
      <c r="K6">
        <v>1</v>
      </c>
      <c r="L6">
        <v>1156.69</v>
      </c>
      <c r="M6" t="s">
        <v>28</v>
      </c>
      <c r="N6">
        <v>35</v>
      </c>
      <c r="O6" t="s">
        <v>12075</v>
      </c>
      <c r="P6">
        <v>418</v>
      </c>
      <c r="Q6" t="s">
        <v>43</v>
      </c>
      <c r="R6">
        <v>3</v>
      </c>
      <c r="S6" s="1">
        <v>45811</v>
      </c>
      <c r="T6" t="s">
        <v>30</v>
      </c>
    </row>
    <row r="7" spans="1:20" x14ac:dyDescent="0.25">
      <c r="A7" t="s">
        <v>55</v>
      </c>
      <c r="B7" t="s">
        <v>38</v>
      </c>
      <c r="C7" t="s">
        <v>22</v>
      </c>
      <c r="D7" t="s">
        <v>56</v>
      </c>
      <c r="E7" t="s">
        <v>12076</v>
      </c>
      <c r="F7" t="s">
        <v>57</v>
      </c>
      <c r="G7" t="s">
        <v>12074</v>
      </c>
      <c r="H7" t="s">
        <v>58</v>
      </c>
      <c r="I7" t="s">
        <v>48</v>
      </c>
      <c r="J7" t="s">
        <v>59</v>
      </c>
      <c r="K7">
        <v>5</v>
      </c>
      <c r="L7">
        <v>1213.6199999999999</v>
      </c>
      <c r="M7" t="s">
        <v>28</v>
      </c>
      <c r="N7">
        <v>45</v>
      </c>
      <c r="O7" s="1">
        <v>45575</v>
      </c>
      <c r="P7">
        <v>418</v>
      </c>
      <c r="Q7" t="s">
        <v>43</v>
      </c>
      <c r="R7">
        <v>4</v>
      </c>
      <c r="S7" s="1">
        <v>45663</v>
      </c>
      <c r="T7" t="s">
        <v>60</v>
      </c>
    </row>
    <row r="8" spans="1:20" x14ac:dyDescent="0.25">
      <c r="A8" t="s">
        <v>61</v>
      </c>
      <c r="B8" t="s">
        <v>21</v>
      </c>
      <c r="C8" t="s">
        <v>22</v>
      </c>
      <c r="D8" t="s">
        <v>52</v>
      </c>
      <c r="E8" s="1">
        <v>45873</v>
      </c>
      <c r="F8" t="s">
        <v>62</v>
      </c>
      <c r="G8" t="s">
        <v>12074</v>
      </c>
      <c r="H8" t="s">
        <v>25</v>
      </c>
      <c r="I8" t="s">
        <v>63</v>
      </c>
      <c r="J8" t="s">
        <v>64</v>
      </c>
      <c r="K8">
        <v>5</v>
      </c>
      <c r="L8">
        <v>672.91</v>
      </c>
      <c r="M8" t="s">
        <v>35</v>
      </c>
      <c r="N8">
        <v>31</v>
      </c>
      <c r="O8" t="s">
        <v>12077</v>
      </c>
      <c r="P8">
        <v>347</v>
      </c>
      <c r="Q8" t="s">
        <v>29</v>
      </c>
      <c r="R8">
        <v>1</v>
      </c>
      <c r="S8" s="1">
        <v>45750</v>
      </c>
      <c r="T8" t="s">
        <v>30</v>
      </c>
    </row>
    <row r="9" spans="1:20" x14ac:dyDescent="0.25">
      <c r="A9" t="s">
        <v>65</v>
      </c>
      <c r="B9" t="s">
        <v>21</v>
      </c>
      <c r="C9" t="s">
        <v>22</v>
      </c>
      <c r="D9" t="s">
        <v>23</v>
      </c>
      <c r="E9" s="1">
        <v>45414</v>
      </c>
      <c r="F9" t="s">
        <v>66</v>
      </c>
      <c r="G9" t="s">
        <v>12074</v>
      </c>
      <c r="H9" t="s">
        <v>41</v>
      </c>
      <c r="I9" t="s">
        <v>48</v>
      </c>
      <c r="J9" t="s">
        <v>67</v>
      </c>
      <c r="K9">
        <v>2</v>
      </c>
      <c r="L9">
        <v>271.74</v>
      </c>
      <c r="M9" t="s">
        <v>28</v>
      </c>
      <c r="N9">
        <v>14</v>
      </c>
      <c r="O9" s="1">
        <v>45662</v>
      </c>
      <c r="P9">
        <v>429</v>
      </c>
      <c r="Q9" t="s">
        <v>29</v>
      </c>
      <c r="R9">
        <v>2</v>
      </c>
      <c r="S9" t="s">
        <v>12078</v>
      </c>
      <c r="T9" t="s">
        <v>60</v>
      </c>
    </row>
    <row r="10" spans="1:20" x14ac:dyDescent="0.25">
      <c r="A10" t="s">
        <v>68</v>
      </c>
      <c r="B10" t="s">
        <v>38</v>
      </c>
      <c r="C10" t="s">
        <v>39</v>
      </c>
      <c r="D10" t="s">
        <v>56</v>
      </c>
      <c r="E10" t="s">
        <v>12079</v>
      </c>
      <c r="F10" t="s">
        <v>69</v>
      </c>
      <c r="G10" t="s">
        <v>12074</v>
      </c>
      <c r="H10" t="s">
        <v>34</v>
      </c>
      <c r="I10" t="s">
        <v>48</v>
      </c>
      <c r="J10" t="s">
        <v>49</v>
      </c>
      <c r="K10">
        <v>5</v>
      </c>
      <c r="L10">
        <v>596.96</v>
      </c>
      <c r="M10" t="s">
        <v>35</v>
      </c>
      <c r="N10">
        <v>1</v>
      </c>
      <c r="O10" t="s">
        <v>12080</v>
      </c>
      <c r="P10">
        <v>24</v>
      </c>
      <c r="Q10" t="s">
        <v>29</v>
      </c>
      <c r="R10">
        <v>4</v>
      </c>
      <c r="S10" t="s">
        <v>12081</v>
      </c>
      <c r="T10" t="s">
        <v>36</v>
      </c>
    </row>
    <row r="11" spans="1:20" x14ac:dyDescent="0.25">
      <c r="A11" t="s">
        <v>70</v>
      </c>
      <c r="B11" t="s">
        <v>21</v>
      </c>
      <c r="C11" t="s">
        <v>22</v>
      </c>
      <c r="D11" t="s">
        <v>56</v>
      </c>
      <c r="E11" t="s">
        <v>12082</v>
      </c>
      <c r="F11" t="s">
        <v>71</v>
      </c>
      <c r="G11" t="s">
        <v>12074</v>
      </c>
      <c r="H11" t="s">
        <v>41</v>
      </c>
      <c r="I11" t="s">
        <v>48</v>
      </c>
      <c r="J11" t="s">
        <v>64</v>
      </c>
      <c r="K11">
        <v>2</v>
      </c>
      <c r="L11">
        <v>1443.25</v>
      </c>
      <c r="M11" t="s">
        <v>28</v>
      </c>
      <c r="N11">
        <v>15</v>
      </c>
      <c r="O11" t="s">
        <v>12083</v>
      </c>
      <c r="P11">
        <v>270</v>
      </c>
      <c r="Q11" t="s">
        <v>43</v>
      </c>
      <c r="R11">
        <v>3</v>
      </c>
      <c r="S11" s="1">
        <v>45606</v>
      </c>
      <c r="T11" t="s">
        <v>36</v>
      </c>
    </row>
    <row r="12" spans="1:20" x14ac:dyDescent="0.25">
      <c r="A12" t="s">
        <v>72</v>
      </c>
      <c r="B12" t="s">
        <v>21</v>
      </c>
      <c r="C12" t="s">
        <v>22</v>
      </c>
      <c r="D12" t="s">
        <v>52</v>
      </c>
      <c r="E12" t="s">
        <v>12084</v>
      </c>
      <c r="F12" t="s">
        <v>73</v>
      </c>
      <c r="G12" t="s">
        <v>12074</v>
      </c>
      <c r="H12" t="s">
        <v>47</v>
      </c>
      <c r="I12" t="s">
        <v>54</v>
      </c>
      <c r="J12" t="s">
        <v>64</v>
      </c>
      <c r="K12">
        <v>2</v>
      </c>
      <c r="L12">
        <v>645.52</v>
      </c>
      <c r="M12" t="s">
        <v>28</v>
      </c>
      <c r="N12">
        <v>32</v>
      </c>
      <c r="O12" s="1">
        <v>45873</v>
      </c>
      <c r="P12">
        <v>133</v>
      </c>
      <c r="Q12" t="s">
        <v>29</v>
      </c>
      <c r="R12">
        <v>4</v>
      </c>
      <c r="S12" s="1">
        <v>45424</v>
      </c>
      <c r="T12" t="s">
        <v>36</v>
      </c>
    </row>
    <row r="13" spans="1:20" x14ac:dyDescent="0.25">
      <c r="A13" t="s">
        <v>74</v>
      </c>
      <c r="B13" t="s">
        <v>45</v>
      </c>
      <c r="C13" t="s">
        <v>39</v>
      </c>
      <c r="D13" t="s">
        <v>32</v>
      </c>
      <c r="E13" t="s">
        <v>12085</v>
      </c>
      <c r="F13" t="s">
        <v>75</v>
      </c>
      <c r="G13" t="s">
        <v>12074</v>
      </c>
      <c r="H13" t="s">
        <v>58</v>
      </c>
      <c r="I13" t="s">
        <v>26</v>
      </c>
      <c r="J13" t="s">
        <v>59</v>
      </c>
      <c r="K13">
        <v>1</v>
      </c>
      <c r="L13">
        <v>126.53</v>
      </c>
      <c r="M13" t="s">
        <v>35</v>
      </c>
      <c r="N13">
        <v>45</v>
      </c>
      <c r="O13" t="s">
        <v>12086</v>
      </c>
      <c r="P13">
        <v>48</v>
      </c>
      <c r="Q13" t="s">
        <v>43</v>
      </c>
      <c r="R13">
        <v>2</v>
      </c>
      <c r="S13" t="s">
        <v>12087</v>
      </c>
      <c r="T13" t="s">
        <v>30</v>
      </c>
    </row>
    <row r="14" spans="1:20" x14ac:dyDescent="0.25">
      <c r="A14" t="s">
        <v>76</v>
      </c>
      <c r="B14" t="s">
        <v>21</v>
      </c>
      <c r="C14" t="s">
        <v>39</v>
      </c>
      <c r="D14" t="s">
        <v>77</v>
      </c>
      <c r="E14" t="s">
        <v>12088</v>
      </c>
      <c r="F14" t="s">
        <v>78</v>
      </c>
      <c r="G14" t="s">
        <v>12074</v>
      </c>
      <c r="H14" t="s">
        <v>47</v>
      </c>
      <c r="I14" t="s">
        <v>48</v>
      </c>
      <c r="J14" t="s">
        <v>27</v>
      </c>
      <c r="K14">
        <v>1</v>
      </c>
      <c r="L14">
        <v>465.75</v>
      </c>
      <c r="M14" t="s">
        <v>50</v>
      </c>
      <c r="N14">
        <v>29</v>
      </c>
      <c r="O14" t="s">
        <v>12089</v>
      </c>
      <c r="P14">
        <v>394</v>
      </c>
      <c r="Q14" t="s">
        <v>29</v>
      </c>
      <c r="R14">
        <v>4</v>
      </c>
      <c r="S14" t="s">
        <v>12090</v>
      </c>
      <c r="T14" t="s">
        <v>30</v>
      </c>
    </row>
    <row r="15" spans="1:20" x14ac:dyDescent="0.25">
      <c r="A15" t="s">
        <v>79</v>
      </c>
      <c r="B15" t="s">
        <v>45</v>
      </c>
      <c r="C15" t="s">
        <v>39</v>
      </c>
      <c r="D15" t="s">
        <v>32</v>
      </c>
      <c r="E15" s="1">
        <v>45965</v>
      </c>
      <c r="F15" t="s">
        <v>80</v>
      </c>
      <c r="G15" t="s">
        <v>12074</v>
      </c>
      <c r="H15" t="s">
        <v>58</v>
      </c>
      <c r="I15" t="s">
        <v>54</v>
      </c>
      <c r="J15" t="s">
        <v>64</v>
      </c>
      <c r="K15">
        <v>3</v>
      </c>
      <c r="L15">
        <v>796.91</v>
      </c>
      <c r="M15" t="s">
        <v>35</v>
      </c>
      <c r="N15">
        <v>39</v>
      </c>
      <c r="O15" s="1">
        <v>45637</v>
      </c>
      <c r="P15">
        <v>5</v>
      </c>
      <c r="Q15" t="s">
        <v>43</v>
      </c>
      <c r="R15">
        <v>5</v>
      </c>
      <c r="S15" t="s">
        <v>12091</v>
      </c>
      <c r="T15" t="s">
        <v>60</v>
      </c>
    </row>
    <row r="16" spans="1:20" x14ac:dyDescent="0.25">
      <c r="A16" t="s">
        <v>81</v>
      </c>
      <c r="B16" t="s">
        <v>21</v>
      </c>
      <c r="C16" t="s">
        <v>82</v>
      </c>
      <c r="D16" t="s">
        <v>77</v>
      </c>
      <c r="E16" t="s">
        <v>12092</v>
      </c>
      <c r="F16" t="s">
        <v>83</v>
      </c>
      <c r="G16" t="s">
        <v>12074</v>
      </c>
      <c r="H16" t="s">
        <v>34</v>
      </c>
      <c r="I16" t="s">
        <v>48</v>
      </c>
      <c r="J16" t="s">
        <v>59</v>
      </c>
      <c r="K16">
        <v>4</v>
      </c>
      <c r="L16">
        <v>1140.76</v>
      </c>
      <c r="M16" t="s">
        <v>35</v>
      </c>
      <c r="N16">
        <v>23</v>
      </c>
      <c r="O16" t="s">
        <v>12093</v>
      </c>
      <c r="P16">
        <v>492</v>
      </c>
      <c r="Q16" t="s">
        <v>43</v>
      </c>
      <c r="R16">
        <v>5</v>
      </c>
      <c r="S16" t="s">
        <v>12094</v>
      </c>
      <c r="T16" t="s">
        <v>36</v>
      </c>
    </row>
    <row r="17" spans="1:20" x14ac:dyDescent="0.25">
      <c r="A17" t="s">
        <v>84</v>
      </c>
      <c r="B17" t="s">
        <v>38</v>
      </c>
      <c r="C17" t="s">
        <v>22</v>
      </c>
      <c r="D17" t="s">
        <v>77</v>
      </c>
      <c r="E17" t="s">
        <v>12067</v>
      </c>
      <c r="F17" t="s">
        <v>85</v>
      </c>
      <c r="G17" t="s">
        <v>12095</v>
      </c>
      <c r="H17" t="s">
        <v>47</v>
      </c>
      <c r="I17" t="s">
        <v>48</v>
      </c>
      <c r="J17" t="s">
        <v>64</v>
      </c>
      <c r="K17">
        <v>1</v>
      </c>
      <c r="L17">
        <v>1285.18</v>
      </c>
      <c r="M17" t="s">
        <v>28</v>
      </c>
      <c r="N17">
        <v>10</v>
      </c>
      <c r="O17" s="1">
        <v>45904</v>
      </c>
      <c r="P17">
        <v>196</v>
      </c>
      <c r="Q17" t="s">
        <v>43</v>
      </c>
      <c r="R17">
        <v>2</v>
      </c>
      <c r="S17" s="1">
        <v>45936</v>
      </c>
      <c r="T17" t="s">
        <v>36</v>
      </c>
    </row>
    <row r="18" spans="1:20" x14ac:dyDescent="0.25">
      <c r="A18" t="s">
        <v>86</v>
      </c>
      <c r="B18" t="s">
        <v>45</v>
      </c>
      <c r="C18" t="s">
        <v>82</v>
      </c>
      <c r="D18" t="s">
        <v>56</v>
      </c>
      <c r="E18" t="s">
        <v>12069</v>
      </c>
      <c r="F18" t="s">
        <v>87</v>
      </c>
      <c r="G18" t="s">
        <v>12095</v>
      </c>
      <c r="H18" t="s">
        <v>58</v>
      </c>
      <c r="I18" t="s">
        <v>26</v>
      </c>
      <c r="J18" t="s">
        <v>49</v>
      </c>
      <c r="K18">
        <v>1</v>
      </c>
      <c r="L18">
        <v>673.86</v>
      </c>
      <c r="M18" t="s">
        <v>35</v>
      </c>
      <c r="N18">
        <v>38</v>
      </c>
      <c r="O18" s="1">
        <v>45845</v>
      </c>
      <c r="P18">
        <v>439</v>
      </c>
      <c r="Q18" t="s">
        <v>43</v>
      </c>
      <c r="R18">
        <v>2</v>
      </c>
      <c r="S18" s="1">
        <v>45907</v>
      </c>
      <c r="T18" t="s">
        <v>60</v>
      </c>
    </row>
    <row r="19" spans="1:20" x14ac:dyDescent="0.25">
      <c r="A19" t="s">
        <v>88</v>
      </c>
      <c r="B19" t="s">
        <v>45</v>
      </c>
      <c r="C19" t="s">
        <v>39</v>
      </c>
      <c r="D19" t="s">
        <v>77</v>
      </c>
      <c r="E19" t="s">
        <v>12096</v>
      </c>
      <c r="F19" t="s">
        <v>89</v>
      </c>
      <c r="G19" t="s">
        <v>12095</v>
      </c>
      <c r="H19" t="s">
        <v>34</v>
      </c>
      <c r="I19" t="s">
        <v>26</v>
      </c>
      <c r="J19" t="s">
        <v>67</v>
      </c>
      <c r="K19">
        <v>2</v>
      </c>
      <c r="L19">
        <v>330.93</v>
      </c>
      <c r="M19" t="s">
        <v>28</v>
      </c>
      <c r="N19">
        <v>45</v>
      </c>
      <c r="O19" t="s">
        <v>12097</v>
      </c>
      <c r="P19">
        <v>455</v>
      </c>
      <c r="Q19" t="s">
        <v>29</v>
      </c>
      <c r="R19">
        <v>2</v>
      </c>
      <c r="S19" t="s">
        <v>12098</v>
      </c>
      <c r="T19" t="s">
        <v>30</v>
      </c>
    </row>
    <row r="20" spans="1:20" x14ac:dyDescent="0.25">
      <c r="A20" t="s">
        <v>90</v>
      </c>
      <c r="B20" t="s">
        <v>38</v>
      </c>
      <c r="C20" t="s">
        <v>82</v>
      </c>
      <c r="D20" t="s">
        <v>23</v>
      </c>
      <c r="E20" s="1">
        <v>45420</v>
      </c>
      <c r="F20" t="s">
        <v>91</v>
      </c>
      <c r="G20" t="s">
        <v>12095</v>
      </c>
      <c r="H20" t="s">
        <v>47</v>
      </c>
      <c r="I20" t="s">
        <v>63</v>
      </c>
      <c r="J20" t="s">
        <v>59</v>
      </c>
      <c r="K20">
        <v>2</v>
      </c>
      <c r="L20">
        <v>991.17</v>
      </c>
      <c r="M20" t="s">
        <v>35</v>
      </c>
      <c r="N20">
        <v>6</v>
      </c>
      <c r="O20" t="s">
        <v>12093</v>
      </c>
      <c r="P20">
        <v>101</v>
      </c>
      <c r="Q20" t="s">
        <v>29</v>
      </c>
      <c r="R20">
        <v>2</v>
      </c>
      <c r="S20" t="s">
        <v>12099</v>
      </c>
      <c r="T20" t="s">
        <v>30</v>
      </c>
    </row>
    <row r="21" spans="1:20" x14ac:dyDescent="0.25">
      <c r="A21" t="s">
        <v>92</v>
      </c>
      <c r="B21" t="s">
        <v>45</v>
      </c>
      <c r="C21" t="s">
        <v>22</v>
      </c>
      <c r="D21" t="s">
        <v>52</v>
      </c>
      <c r="E21" s="1">
        <v>45056</v>
      </c>
      <c r="F21" t="s">
        <v>93</v>
      </c>
      <c r="G21" t="s">
        <v>12095</v>
      </c>
      <c r="H21" t="s">
        <v>47</v>
      </c>
      <c r="I21" t="s">
        <v>63</v>
      </c>
      <c r="J21" t="s">
        <v>67</v>
      </c>
      <c r="K21">
        <v>1</v>
      </c>
      <c r="L21">
        <v>1485.16</v>
      </c>
      <c r="M21" t="s">
        <v>50</v>
      </c>
      <c r="N21">
        <v>46</v>
      </c>
      <c r="O21" t="s">
        <v>12100</v>
      </c>
      <c r="P21">
        <v>171</v>
      </c>
      <c r="Q21" t="s">
        <v>43</v>
      </c>
      <c r="R21">
        <v>3</v>
      </c>
      <c r="S21" s="1">
        <v>45785</v>
      </c>
      <c r="T21" t="s">
        <v>36</v>
      </c>
    </row>
    <row r="22" spans="1:20" x14ac:dyDescent="0.25">
      <c r="A22" t="s">
        <v>94</v>
      </c>
      <c r="B22" t="s">
        <v>45</v>
      </c>
      <c r="C22" t="s">
        <v>22</v>
      </c>
      <c r="D22" t="s">
        <v>52</v>
      </c>
      <c r="E22" t="s">
        <v>12101</v>
      </c>
      <c r="F22" t="s">
        <v>95</v>
      </c>
      <c r="G22" t="s">
        <v>12095</v>
      </c>
      <c r="H22" t="s">
        <v>47</v>
      </c>
      <c r="I22" t="s">
        <v>54</v>
      </c>
      <c r="J22" t="s">
        <v>27</v>
      </c>
      <c r="K22">
        <v>2</v>
      </c>
      <c r="L22">
        <v>802.12</v>
      </c>
      <c r="M22" t="s">
        <v>35</v>
      </c>
      <c r="N22">
        <v>22</v>
      </c>
      <c r="O22" t="s">
        <v>12102</v>
      </c>
      <c r="P22">
        <v>32</v>
      </c>
      <c r="Q22" t="s">
        <v>43</v>
      </c>
      <c r="R22">
        <v>4</v>
      </c>
      <c r="S22" s="1">
        <v>45967</v>
      </c>
      <c r="T22" t="s">
        <v>30</v>
      </c>
    </row>
    <row r="23" spans="1:20" x14ac:dyDescent="0.25">
      <c r="A23" t="s">
        <v>96</v>
      </c>
      <c r="B23" t="s">
        <v>45</v>
      </c>
      <c r="C23" t="s">
        <v>82</v>
      </c>
      <c r="D23" t="s">
        <v>52</v>
      </c>
      <c r="E23" t="s">
        <v>12103</v>
      </c>
      <c r="F23" t="s">
        <v>97</v>
      </c>
      <c r="G23" t="s">
        <v>12095</v>
      </c>
      <c r="H23" t="s">
        <v>41</v>
      </c>
      <c r="I23" t="s">
        <v>54</v>
      </c>
      <c r="J23" t="s">
        <v>27</v>
      </c>
      <c r="K23">
        <v>1</v>
      </c>
      <c r="L23">
        <v>1394.47</v>
      </c>
      <c r="M23" t="s">
        <v>28</v>
      </c>
      <c r="N23">
        <v>13</v>
      </c>
      <c r="O23" t="s">
        <v>12104</v>
      </c>
      <c r="P23">
        <v>273</v>
      </c>
      <c r="Q23" t="s">
        <v>43</v>
      </c>
      <c r="R23">
        <v>2</v>
      </c>
      <c r="S23" t="s">
        <v>12105</v>
      </c>
      <c r="T23" t="s">
        <v>36</v>
      </c>
    </row>
    <row r="24" spans="1:20" x14ac:dyDescent="0.25">
      <c r="A24" t="s">
        <v>98</v>
      </c>
      <c r="B24" t="s">
        <v>21</v>
      </c>
      <c r="C24" t="s">
        <v>82</v>
      </c>
      <c r="D24" t="s">
        <v>32</v>
      </c>
      <c r="E24" t="s">
        <v>12106</v>
      </c>
      <c r="F24" t="s">
        <v>99</v>
      </c>
      <c r="G24" t="s">
        <v>12095</v>
      </c>
      <c r="H24" t="s">
        <v>41</v>
      </c>
      <c r="I24" t="s">
        <v>48</v>
      </c>
      <c r="J24" t="s">
        <v>27</v>
      </c>
      <c r="K24">
        <v>3</v>
      </c>
      <c r="L24">
        <v>1287.69</v>
      </c>
      <c r="M24" t="s">
        <v>35</v>
      </c>
      <c r="N24">
        <v>49</v>
      </c>
      <c r="O24" s="1">
        <v>45783</v>
      </c>
      <c r="P24">
        <v>35</v>
      </c>
      <c r="Q24" t="s">
        <v>29</v>
      </c>
      <c r="R24">
        <v>4</v>
      </c>
      <c r="S24" s="1">
        <v>45576</v>
      </c>
      <c r="T24" t="s">
        <v>60</v>
      </c>
    </row>
    <row r="25" spans="1:20" x14ac:dyDescent="0.25">
      <c r="A25" t="s">
        <v>100</v>
      </c>
      <c r="B25" t="s">
        <v>38</v>
      </c>
      <c r="C25" t="s">
        <v>22</v>
      </c>
      <c r="D25" t="s">
        <v>52</v>
      </c>
      <c r="E25" t="s">
        <v>12107</v>
      </c>
      <c r="F25" t="s">
        <v>101</v>
      </c>
      <c r="G25" t="s">
        <v>12095</v>
      </c>
      <c r="H25" t="s">
        <v>58</v>
      </c>
      <c r="I25" t="s">
        <v>63</v>
      </c>
      <c r="J25" t="s">
        <v>64</v>
      </c>
      <c r="K25">
        <v>5</v>
      </c>
      <c r="L25">
        <v>785.37</v>
      </c>
      <c r="M25" t="s">
        <v>50</v>
      </c>
      <c r="N25">
        <v>49</v>
      </c>
      <c r="O25" t="s">
        <v>12108</v>
      </c>
      <c r="P25">
        <v>463</v>
      </c>
      <c r="Q25" t="s">
        <v>29</v>
      </c>
      <c r="R25">
        <v>2</v>
      </c>
      <c r="S25" t="s">
        <v>12109</v>
      </c>
      <c r="T25" t="s">
        <v>60</v>
      </c>
    </row>
    <row r="26" spans="1:20" x14ac:dyDescent="0.25">
      <c r="A26" t="s">
        <v>102</v>
      </c>
      <c r="B26" t="s">
        <v>38</v>
      </c>
      <c r="C26" t="s">
        <v>82</v>
      </c>
      <c r="D26" t="s">
        <v>56</v>
      </c>
      <c r="E26" s="1">
        <v>45480</v>
      </c>
      <c r="F26" t="s">
        <v>103</v>
      </c>
      <c r="G26" t="s">
        <v>12095</v>
      </c>
      <c r="H26" t="s">
        <v>41</v>
      </c>
      <c r="I26" t="s">
        <v>42</v>
      </c>
      <c r="J26" t="s">
        <v>49</v>
      </c>
      <c r="K26">
        <v>2</v>
      </c>
      <c r="L26">
        <v>1304.8</v>
      </c>
      <c r="M26" t="s">
        <v>28</v>
      </c>
      <c r="N26">
        <v>2</v>
      </c>
      <c r="O26" s="1">
        <v>45303</v>
      </c>
      <c r="P26">
        <v>435</v>
      </c>
      <c r="Q26" t="s">
        <v>43</v>
      </c>
      <c r="R26">
        <v>1</v>
      </c>
      <c r="S26" t="s">
        <v>12110</v>
      </c>
      <c r="T26" t="s">
        <v>30</v>
      </c>
    </row>
    <row r="27" spans="1:20" x14ac:dyDescent="0.25">
      <c r="A27" t="s">
        <v>104</v>
      </c>
      <c r="B27" t="s">
        <v>45</v>
      </c>
      <c r="C27" t="s">
        <v>82</v>
      </c>
      <c r="D27" t="s">
        <v>23</v>
      </c>
      <c r="E27" t="s">
        <v>12111</v>
      </c>
      <c r="F27" t="s">
        <v>105</v>
      </c>
      <c r="G27" t="s">
        <v>12112</v>
      </c>
      <c r="H27" t="s">
        <v>34</v>
      </c>
      <c r="I27" t="s">
        <v>42</v>
      </c>
      <c r="J27" t="s">
        <v>64</v>
      </c>
      <c r="K27">
        <v>1</v>
      </c>
      <c r="L27">
        <v>599.70000000000005</v>
      </c>
      <c r="M27" t="s">
        <v>35</v>
      </c>
      <c r="N27">
        <v>35</v>
      </c>
      <c r="O27" t="s">
        <v>12113</v>
      </c>
      <c r="P27">
        <v>172</v>
      </c>
      <c r="Q27" t="s">
        <v>29</v>
      </c>
      <c r="R27">
        <v>4</v>
      </c>
      <c r="S27" s="1">
        <v>45576</v>
      </c>
      <c r="T27" t="s">
        <v>36</v>
      </c>
    </row>
    <row r="28" spans="1:20" x14ac:dyDescent="0.25">
      <c r="A28" t="s">
        <v>106</v>
      </c>
      <c r="B28" t="s">
        <v>21</v>
      </c>
      <c r="C28" t="s">
        <v>22</v>
      </c>
      <c r="D28" t="s">
        <v>52</v>
      </c>
      <c r="E28" t="s">
        <v>12077</v>
      </c>
      <c r="F28" t="s">
        <v>107</v>
      </c>
      <c r="G28" t="s">
        <v>12112</v>
      </c>
      <c r="H28" t="s">
        <v>25</v>
      </c>
      <c r="I28" t="s">
        <v>26</v>
      </c>
      <c r="J28" t="s">
        <v>64</v>
      </c>
      <c r="K28">
        <v>3</v>
      </c>
      <c r="L28">
        <v>1065.1500000000001</v>
      </c>
      <c r="M28" t="s">
        <v>28</v>
      </c>
      <c r="N28">
        <v>38</v>
      </c>
      <c r="O28" t="s">
        <v>12114</v>
      </c>
      <c r="P28">
        <v>250</v>
      </c>
      <c r="Q28" t="s">
        <v>43</v>
      </c>
      <c r="R28">
        <v>2</v>
      </c>
      <c r="S28" t="s">
        <v>12115</v>
      </c>
      <c r="T28" t="s">
        <v>30</v>
      </c>
    </row>
    <row r="29" spans="1:20" x14ac:dyDescent="0.25">
      <c r="A29" t="s">
        <v>108</v>
      </c>
      <c r="B29" t="s">
        <v>21</v>
      </c>
      <c r="C29" t="s">
        <v>82</v>
      </c>
      <c r="D29" t="s">
        <v>52</v>
      </c>
      <c r="E29" t="s">
        <v>12116</v>
      </c>
      <c r="F29" t="s">
        <v>109</v>
      </c>
      <c r="G29" t="s">
        <v>12112</v>
      </c>
      <c r="H29" t="s">
        <v>25</v>
      </c>
      <c r="I29" t="s">
        <v>63</v>
      </c>
      <c r="J29" t="s">
        <v>67</v>
      </c>
      <c r="K29">
        <v>5</v>
      </c>
      <c r="L29">
        <v>576.33000000000004</v>
      </c>
      <c r="M29" t="s">
        <v>50</v>
      </c>
      <c r="N29">
        <v>7</v>
      </c>
      <c r="O29" s="1">
        <v>45721</v>
      </c>
      <c r="P29">
        <v>60</v>
      </c>
      <c r="Q29" t="s">
        <v>29</v>
      </c>
      <c r="R29">
        <v>3</v>
      </c>
      <c r="S29" s="1">
        <v>45722</v>
      </c>
      <c r="T29" t="s">
        <v>30</v>
      </c>
    </row>
    <row r="30" spans="1:20" x14ac:dyDescent="0.25">
      <c r="A30" t="s">
        <v>110</v>
      </c>
      <c r="B30" t="s">
        <v>45</v>
      </c>
      <c r="C30" t="s">
        <v>22</v>
      </c>
      <c r="D30" t="s">
        <v>56</v>
      </c>
      <c r="E30" t="s">
        <v>12117</v>
      </c>
      <c r="F30" t="s">
        <v>111</v>
      </c>
      <c r="G30" t="s">
        <v>12112</v>
      </c>
      <c r="H30" t="s">
        <v>34</v>
      </c>
      <c r="I30" t="s">
        <v>42</v>
      </c>
      <c r="J30" t="s">
        <v>67</v>
      </c>
      <c r="K30">
        <v>3</v>
      </c>
      <c r="L30">
        <v>761.47</v>
      </c>
      <c r="M30" t="s">
        <v>50</v>
      </c>
      <c r="N30">
        <v>3</v>
      </c>
      <c r="O30" s="1">
        <v>45870</v>
      </c>
      <c r="P30">
        <v>240</v>
      </c>
      <c r="Q30" t="s">
        <v>43</v>
      </c>
      <c r="R30">
        <v>2</v>
      </c>
      <c r="S30" t="s">
        <v>12110</v>
      </c>
      <c r="T30" t="s">
        <v>60</v>
      </c>
    </row>
    <row r="31" spans="1:20" x14ac:dyDescent="0.25">
      <c r="A31" t="s">
        <v>112</v>
      </c>
      <c r="B31" t="s">
        <v>45</v>
      </c>
      <c r="C31" t="s">
        <v>39</v>
      </c>
      <c r="D31" t="s">
        <v>77</v>
      </c>
      <c r="E31" s="1">
        <v>45118</v>
      </c>
      <c r="F31" t="s">
        <v>113</v>
      </c>
      <c r="G31" t="s">
        <v>12112</v>
      </c>
      <c r="H31" t="s">
        <v>34</v>
      </c>
      <c r="I31" t="s">
        <v>48</v>
      </c>
      <c r="J31" t="s">
        <v>27</v>
      </c>
      <c r="K31">
        <v>5</v>
      </c>
      <c r="L31">
        <v>1267.2</v>
      </c>
      <c r="M31" t="s">
        <v>50</v>
      </c>
      <c r="N31">
        <v>32</v>
      </c>
      <c r="O31" s="1">
        <v>45576</v>
      </c>
      <c r="P31">
        <v>72</v>
      </c>
      <c r="Q31" t="s">
        <v>29</v>
      </c>
      <c r="R31">
        <v>5</v>
      </c>
      <c r="S31" t="s">
        <v>12108</v>
      </c>
      <c r="T31" t="s">
        <v>36</v>
      </c>
    </row>
    <row r="32" spans="1:20" x14ac:dyDescent="0.25">
      <c r="A32" t="s">
        <v>114</v>
      </c>
      <c r="B32" t="s">
        <v>21</v>
      </c>
      <c r="C32" t="s">
        <v>82</v>
      </c>
      <c r="D32" t="s">
        <v>77</v>
      </c>
      <c r="E32" t="s">
        <v>12105</v>
      </c>
      <c r="F32" t="s">
        <v>115</v>
      </c>
      <c r="G32" t="s">
        <v>12112</v>
      </c>
      <c r="H32" t="s">
        <v>34</v>
      </c>
      <c r="I32" t="s">
        <v>48</v>
      </c>
      <c r="J32" t="s">
        <v>64</v>
      </c>
      <c r="K32">
        <v>3</v>
      </c>
      <c r="L32">
        <v>1044.8900000000001</v>
      </c>
      <c r="M32" t="s">
        <v>50</v>
      </c>
      <c r="N32">
        <v>31</v>
      </c>
      <c r="O32" t="s">
        <v>12102</v>
      </c>
      <c r="P32">
        <v>496</v>
      </c>
      <c r="Q32" t="s">
        <v>43</v>
      </c>
      <c r="R32">
        <v>2</v>
      </c>
      <c r="S32" t="s">
        <v>12088</v>
      </c>
      <c r="T32" t="s">
        <v>36</v>
      </c>
    </row>
    <row r="33" spans="1:20" x14ac:dyDescent="0.25">
      <c r="A33" t="s">
        <v>116</v>
      </c>
      <c r="B33" t="s">
        <v>45</v>
      </c>
      <c r="C33" t="s">
        <v>39</v>
      </c>
      <c r="D33" t="s">
        <v>77</v>
      </c>
      <c r="E33" t="s">
        <v>12118</v>
      </c>
      <c r="F33" t="s">
        <v>117</v>
      </c>
      <c r="G33" t="s">
        <v>12112</v>
      </c>
      <c r="H33" t="s">
        <v>58</v>
      </c>
      <c r="I33" t="s">
        <v>48</v>
      </c>
      <c r="J33" t="s">
        <v>67</v>
      </c>
      <c r="K33">
        <v>4</v>
      </c>
      <c r="L33">
        <v>343.52</v>
      </c>
      <c r="M33" t="s">
        <v>50</v>
      </c>
      <c r="N33">
        <v>34</v>
      </c>
      <c r="O33" t="s">
        <v>12119</v>
      </c>
      <c r="P33">
        <v>164</v>
      </c>
      <c r="Q33" t="s">
        <v>29</v>
      </c>
      <c r="R33">
        <v>3</v>
      </c>
      <c r="S33" t="s">
        <v>12120</v>
      </c>
      <c r="T33" t="s">
        <v>60</v>
      </c>
    </row>
    <row r="34" spans="1:20" x14ac:dyDescent="0.25">
      <c r="A34" t="s">
        <v>118</v>
      </c>
      <c r="B34" t="s">
        <v>21</v>
      </c>
      <c r="C34" t="s">
        <v>39</v>
      </c>
      <c r="D34" t="s">
        <v>32</v>
      </c>
      <c r="E34" s="1">
        <v>45845</v>
      </c>
      <c r="F34" t="s">
        <v>119</v>
      </c>
      <c r="G34" t="s">
        <v>12112</v>
      </c>
      <c r="H34" t="s">
        <v>58</v>
      </c>
      <c r="I34" t="s">
        <v>54</v>
      </c>
      <c r="J34" t="s">
        <v>64</v>
      </c>
      <c r="K34">
        <v>2</v>
      </c>
      <c r="L34">
        <v>209.77</v>
      </c>
      <c r="M34" t="s">
        <v>28</v>
      </c>
      <c r="N34">
        <v>16</v>
      </c>
      <c r="O34" t="s">
        <v>12121</v>
      </c>
      <c r="P34">
        <v>453</v>
      </c>
      <c r="Q34" t="s">
        <v>29</v>
      </c>
      <c r="R34">
        <v>3</v>
      </c>
      <c r="S34" s="1">
        <v>45391</v>
      </c>
      <c r="T34" t="s">
        <v>30</v>
      </c>
    </row>
    <row r="35" spans="1:20" x14ac:dyDescent="0.25">
      <c r="A35" t="s">
        <v>120</v>
      </c>
      <c r="B35" t="s">
        <v>38</v>
      </c>
      <c r="C35" t="s">
        <v>82</v>
      </c>
      <c r="D35" t="s">
        <v>23</v>
      </c>
      <c r="E35" s="1">
        <v>45695</v>
      </c>
      <c r="F35" t="s">
        <v>121</v>
      </c>
      <c r="G35" t="s">
        <v>12112</v>
      </c>
      <c r="H35" t="s">
        <v>47</v>
      </c>
      <c r="I35" t="s">
        <v>63</v>
      </c>
      <c r="J35" t="s">
        <v>67</v>
      </c>
      <c r="K35">
        <v>3</v>
      </c>
      <c r="L35">
        <v>1052.17</v>
      </c>
      <c r="M35" t="s">
        <v>28</v>
      </c>
      <c r="N35">
        <v>12</v>
      </c>
      <c r="O35" t="s">
        <v>12122</v>
      </c>
      <c r="P35">
        <v>14</v>
      </c>
      <c r="Q35" t="s">
        <v>43</v>
      </c>
      <c r="R35">
        <v>3</v>
      </c>
      <c r="S35" s="1">
        <v>45871</v>
      </c>
      <c r="T35" t="s">
        <v>36</v>
      </c>
    </row>
    <row r="36" spans="1:20" x14ac:dyDescent="0.25">
      <c r="A36" t="s">
        <v>122</v>
      </c>
      <c r="B36" t="s">
        <v>45</v>
      </c>
      <c r="C36" t="s">
        <v>22</v>
      </c>
      <c r="D36" t="s">
        <v>77</v>
      </c>
      <c r="E36" s="1">
        <v>45664</v>
      </c>
      <c r="F36" t="s">
        <v>123</v>
      </c>
      <c r="G36" t="s">
        <v>12112</v>
      </c>
      <c r="H36" t="s">
        <v>25</v>
      </c>
      <c r="I36" t="s">
        <v>48</v>
      </c>
      <c r="J36" t="s">
        <v>27</v>
      </c>
      <c r="K36">
        <v>2</v>
      </c>
      <c r="L36">
        <v>1030.25</v>
      </c>
      <c r="M36" t="s">
        <v>35</v>
      </c>
      <c r="N36">
        <v>5</v>
      </c>
      <c r="O36" t="s">
        <v>12113</v>
      </c>
      <c r="P36">
        <v>273</v>
      </c>
      <c r="Q36" t="s">
        <v>29</v>
      </c>
      <c r="R36">
        <v>1</v>
      </c>
      <c r="S36" s="1">
        <v>45779</v>
      </c>
      <c r="T36" t="s">
        <v>30</v>
      </c>
    </row>
    <row r="37" spans="1:20" x14ac:dyDescent="0.25">
      <c r="A37" t="s">
        <v>124</v>
      </c>
      <c r="B37" t="s">
        <v>38</v>
      </c>
      <c r="C37" t="s">
        <v>22</v>
      </c>
      <c r="D37" t="s">
        <v>23</v>
      </c>
      <c r="E37" s="1">
        <v>45568</v>
      </c>
      <c r="F37" t="s">
        <v>125</v>
      </c>
      <c r="G37" t="s">
        <v>12112</v>
      </c>
      <c r="H37" t="s">
        <v>47</v>
      </c>
      <c r="I37" t="s">
        <v>54</v>
      </c>
      <c r="J37" t="s">
        <v>27</v>
      </c>
      <c r="K37">
        <v>5</v>
      </c>
      <c r="L37">
        <v>909.48</v>
      </c>
      <c r="M37" t="s">
        <v>35</v>
      </c>
      <c r="N37">
        <v>3</v>
      </c>
      <c r="O37" t="s">
        <v>12123</v>
      </c>
      <c r="P37">
        <v>224</v>
      </c>
      <c r="Q37" t="s">
        <v>43</v>
      </c>
      <c r="R37">
        <v>3</v>
      </c>
      <c r="S37" t="s">
        <v>12077</v>
      </c>
      <c r="T37" t="s">
        <v>30</v>
      </c>
    </row>
    <row r="38" spans="1:20" x14ac:dyDescent="0.25">
      <c r="A38" t="s">
        <v>126</v>
      </c>
      <c r="B38" t="s">
        <v>21</v>
      </c>
      <c r="C38" t="s">
        <v>82</v>
      </c>
      <c r="D38" t="s">
        <v>32</v>
      </c>
      <c r="E38" s="1">
        <v>45780</v>
      </c>
      <c r="F38" t="s">
        <v>127</v>
      </c>
      <c r="G38" t="s">
        <v>12112</v>
      </c>
      <c r="H38" t="s">
        <v>41</v>
      </c>
      <c r="I38" t="s">
        <v>54</v>
      </c>
      <c r="J38" t="s">
        <v>27</v>
      </c>
      <c r="K38">
        <v>3</v>
      </c>
      <c r="L38">
        <v>192.88</v>
      </c>
      <c r="M38" t="s">
        <v>35</v>
      </c>
      <c r="N38">
        <v>26</v>
      </c>
      <c r="O38" s="1">
        <v>45722</v>
      </c>
      <c r="P38">
        <v>18</v>
      </c>
      <c r="Q38" t="s">
        <v>29</v>
      </c>
      <c r="R38">
        <v>3</v>
      </c>
      <c r="S38" t="s">
        <v>12124</v>
      </c>
      <c r="T38" t="s">
        <v>30</v>
      </c>
    </row>
    <row r="39" spans="1:20" x14ac:dyDescent="0.25">
      <c r="A39" t="s">
        <v>128</v>
      </c>
      <c r="B39" t="s">
        <v>45</v>
      </c>
      <c r="C39" t="s">
        <v>39</v>
      </c>
      <c r="D39" t="s">
        <v>52</v>
      </c>
      <c r="E39" s="1">
        <v>45028</v>
      </c>
      <c r="F39" t="s">
        <v>129</v>
      </c>
      <c r="G39" t="s">
        <v>12112</v>
      </c>
      <c r="H39" t="s">
        <v>25</v>
      </c>
      <c r="I39" t="s">
        <v>26</v>
      </c>
      <c r="J39" t="s">
        <v>67</v>
      </c>
      <c r="K39">
        <v>2</v>
      </c>
      <c r="L39">
        <v>1471.81</v>
      </c>
      <c r="M39" t="s">
        <v>35</v>
      </c>
      <c r="N39">
        <v>25</v>
      </c>
      <c r="O39" t="s">
        <v>12088</v>
      </c>
      <c r="P39">
        <v>444</v>
      </c>
      <c r="Q39" t="s">
        <v>29</v>
      </c>
      <c r="R39">
        <v>3</v>
      </c>
      <c r="S39" t="s">
        <v>12125</v>
      </c>
      <c r="T39" t="s">
        <v>60</v>
      </c>
    </row>
    <row r="40" spans="1:20" x14ac:dyDescent="0.25">
      <c r="A40" t="s">
        <v>130</v>
      </c>
      <c r="B40" t="s">
        <v>38</v>
      </c>
      <c r="C40" t="s">
        <v>22</v>
      </c>
      <c r="D40" t="s">
        <v>52</v>
      </c>
      <c r="E40" t="s">
        <v>12126</v>
      </c>
      <c r="F40" t="s">
        <v>131</v>
      </c>
      <c r="G40" t="s">
        <v>12112</v>
      </c>
      <c r="H40" t="s">
        <v>47</v>
      </c>
      <c r="I40" t="s">
        <v>48</v>
      </c>
      <c r="J40" t="s">
        <v>27</v>
      </c>
      <c r="K40">
        <v>1</v>
      </c>
      <c r="L40">
        <v>956.03</v>
      </c>
      <c r="M40" t="s">
        <v>50</v>
      </c>
      <c r="N40">
        <v>39</v>
      </c>
      <c r="O40" t="s">
        <v>12094</v>
      </c>
      <c r="P40">
        <v>167</v>
      </c>
      <c r="Q40" t="s">
        <v>43</v>
      </c>
      <c r="R40">
        <v>5</v>
      </c>
      <c r="S40" s="1">
        <v>45748</v>
      </c>
      <c r="T40" t="s">
        <v>60</v>
      </c>
    </row>
    <row r="41" spans="1:20" x14ac:dyDescent="0.25">
      <c r="A41" t="s">
        <v>132</v>
      </c>
      <c r="B41" t="s">
        <v>21</v>
      </c>
      <c r="C41" t="s">
        <v>39</v>
      </c>
      <c r="D41" t="s">
        <v>32</v>
      </c>
      <c r="E41" t="s">
        <v>12127</v>
      </c>
      <c r="F41" t="s">
        <v>133</v>
      </c>
      <c r="G41" t="s">
        <v>12128</v>
      </c>
      <c r="H41" t="s">
        <v>41</v>
      </c>
      <c r="I41" t="s">
        <v>48</v>
      </c>
      <c r="J41" t="s">
        <v>49</v>
      </c>
      <c r="K41">
        <v>3</v>
      </c>
      <c r="L41">
        <v>222.14</v>
      </c>
      <c r="M41" t="s">
        <v>35</v>
      </c>
      <c r="N41">
        <v>4</v>
      </c>
      <c r="O41" t="s">
        <v>12129</v>
      </c>
      <c r="P41">
        <v>148</v>
      </c>
      <c r="Q41" t="s">
        <v>43</v>
      </c>
      <c r="R41">
        <v>2</v>
      </c>
      <c r="S41" s="1">
        <v>45658</v>
      </c>
      <c r="T41" t="s">
        <v>36</v>
      </c>
    </row>
    <row r="42" spans="1:20" x14ac:dyDescent="0.25">
      <c r="A42" t="s">
        <v>134</v>
      </c>
      <c r="B42" t="s">
        <v>38</v>
      </c>
      <c r="C42" t="s">
        <v>22</v>
      </c>
      <c r="D42" t="s">
        <v>52</v>
      </c>
      <c r="E42" t="s">
        <v>12130</v>
      </c>
      <c r="F42" t="s">
        <v>135</v>
      </c>
      <c r="G42" t="s">
        <v>12128</v>
      </c>
      <c r="H42" t="s">
        <v>58</v>
      </c>
      <c r="I42" t="s">
        <v>63</v>
      </c>
      <c r="J42" t="s">
        <v>27</v>
      </c>
      <c r="K42">
        <v>2</v>
      </c>
      <c r="L42">
        <v>522</v>
      </c>
      <c r="M42" t="s">
        <v>28</v>
      </c>
      <c r="N42">
        <v>12</v>
      </c>
      <c r="O42" t="s">
        <v>12131</v>
      </c>
      <c r="P42">
        <v>246</v>
      </c>
      <c r="Q42" t="s">
        <v>43</v>
      </c>
      <c r="R42">
        <v>3</v>
      </c>
      <c r="S42" t="s">
        <v>12132</v>
      </c>
      <c r="T42" t="s">
        <v>36</v>
      </c>
    </row>
    <row r="43" spans="1:20" x14ac:dyDescent="0.25">
      <c r="A43" t="s">
        <v>136</v>
      </c>
      <c r="B43" t="s">
        <v>21</v>
      </c>
      <c r="C43" t="s">
        <v>82</v>
      </c>
      <c r="D43" t="s">
        <v>77</v>
      </c>
      <c r="E43" t="s">
        <v>12133</v>
      </c>
      <c r="F43" t="s">
        <v>137</v>
      </c>
      <c r="G43" t="s">
        <v>12128</v>
      </c>
      <c r="H43" t="s">
        <v>41</v>
      </c>
      <c r="I43" t="s">
        <v>48</v>
      </c>
      <c r="J43" t="s">
        <v>27</v>
      </c>
      <c r="K43">
        <v>3</v>
      </c>
      <c r="L43">
        <v>795.3</v>
      </c>
      <c r="M43" t="s">
        <v>50</v>
      </c>
      <c r="N43">
        <v>15</v>
      </c>
      <c r="O43" s="1">
        <v>45694</v>
      </c>
      <c r="P43">
        <v>179</v>
      </c>
      <c r="Q43" t="s">
        <v>43</v>
      </c>
      <c r="R43">
        <v>4</v>
      </c>
      <c r="S43" t="s">
        <v>12124</v>
      </c>
      <c r="T43" t="s">
        <v>36</v>
      </c>
    </row>
    <row r="44" spans="1:20" x14ac:dyDescent="0.25">
      <c r="A44" t="s">
        <v>138</v>
      </c>
      <c r="B44" t="s">
        <v>38</v>
      </c>
      <c r="C44" t="s">
        <v>82</v>
      </c>
      <c r="D44" t="s">
        <v>32</v>
      </c>
      <c r="E44" t="s">
        <v>12134</v>
      </c>
      <c r="F44" t="s">
        <v>139</v>
      </c>
      <c r="G44" t="s">
        <v>12128</v>
      </c>
      <c r="H44" t="s">
        <v>47</v>
      </c>
      <c r="I44" t="s">
        <v>26</v>
      </c>
      <c r="J44" t="s">
        <v>67</v>
      </c>
      <c r="K44">
        <v>3</v>
      </c>
      <c r="L44">
        <v>768.49</v>
      </c>
      <c r="M44" t="s">
        <v>35</v>
      </c>
      <c r="N44">
        <v>40</v>
      </c>
      <c r="O44" t="s">
        <v>12135</v>
      </c>
      <c r="P44">
        <v>495</v>
      </c>
      <c r="Q44" t="s">
        <v>43</v>
      </c>
      <c r="R44">
        <v>5</v>
      </c>
      <c r="S44" s="1">
        <v>45809</v>
      </c>
      <c r="T44" t="s">
        <v>60</v>
      </c>
    </row>
    <row r="45" spans="1:20" x14ac:dyDescent="0.25">
      <c r="A45" t="s">
        <v>140</v>
      </c>
      <c r="B45" t="s">
        <v>45</v>
      </c>
      <c r="C45" t="s">
        <v>82</v>
      </c>
      <c r="D45" t="s">
        <v>32</v>
      </c>
      <c r="E45" t="s">
        <v>12136</v>
      </c>
      <c r="F45" t="s">
        <v>141</v>
      </c>
      <c r="G45" t="s">
        <v>12128</v>
      </c>
      <c r="H45" t="s">
        <v>34</v>
      </c>
      <c r="I45" t="s">
        <v>42</v>
      </c>
      <c r="J45" t="s">
        <v>67</v>
      </c>
      <c r="K45">
        <v>2</v>
      </c>
      <c r="L45">
        <v>198.12</v>
      </c>
      <c r="M45" t="s">
        <v>50</v>
      </c>
      <c r="N45">
        <v>7</v>
      </c>
      <c r="O45" t="s">
        <v>12137</v>
      </c>
      <c r="P45">
        <v>13</v>
      </c>
      <c r="Q45" t="s">
        <v>43</v>
      </c>
      <c r="R45">
        <v>3</v>
      </c>
      <c r="S45" t="s">
        <v>12138</v>
      </c>
      <c r="T45" t="s">
        <v>30</v>
      </c>
    </row>
    <row r="46" spans="1:20" x14ac:dyDescent="0.25">
      <c r="A46" t="s">
        <v>142</v>
      </c>
      <c r="B46" t="s">
        <v>38</v>
      </c>
      <c r="C46" t="s">
        <v>82</v>
      </c>
      <c r="D46" t="s">
        <v>77</v>
      </c>
      <c r="E46" t="s">
        <v>12139</v>
      </c>
      <c r="F46" t="s">
        <v>143</v>
      </c>
      <c r="G46" t="s">
        <v>12128</v>
      </c>
      <c r="H46" t="s">
        <v>34</v>
      </c>
      <c r="I46" t="s">
        <v>42</v>
      </c>
      <c r="J46" t="s">
        <v>67</v>
      </c>
      <c r="K46">
        <v>1</v>
      </c>
      <c r="L46">
        <v>196.28</v>
      </c>
      <c r="M46" t="s">
        <v>50</v>
      </c>
      <c r="N46">
        <v>22</v>
      </c>
      <c r="O46" t="s">
        <v>12140</v>
      </c>
      <c r="P46">
        <v>378</v>
      </c>
      <c r="Q46" t="s">
        <v>43</v>
      </c>
      <c r="R46">
        <v>4</v>
      </c>
      <c r="S46" s="1">
        <v>45750</v>
      </c>
      <c r="T46" t="s">
        <v>60</v>
      </c>
    </row>
    <row r="47" spans="1:20" x14ac:dyDescent="0.25">
      <c r="A47" t="s">
        <v>144</v>
      </c>
      <c r="B47" t="s">
        <v>38</v>
      </c>
      <c r="C47" t="s">
        <v>82</v>
      </c>
      <c r="D47" t="s">
        <v>52</v>
      </c>
      <c r="E47" s="1">
        <v>45474</v>
      </c>
      <c r="F47" t="s">
        <v>145</v>
      </c>
      <c r="G47" t="s">
        <v>12128</v>
      </c>
      <c r="H47" t="s">
        <v>47</v>
      </c>
      <c r="I47" t="s">
        <v>26</v>
      </c>
      <c r="J47" t="s">
        <v>64</v>
      </c>
      <c r="K47">
        <v>1</v>
      </c>
      <c r="L47">
        <v>364.91</v>
      </c>
      <c r="M47" t="s">
        <v>50</v>
      </c>
      <c r="N47">
        <v>1</v>
      </c>
      <c r="O47" s="1">
        <v>45813</v>
      </c>
      <c r="P47">
        <v>98</v>
      </c>
      <c r="Q47" t="s">
        <v>29</v>
      </c>
      <c r="R47">
        <v>5</v>
      </c>
      <c r="S47" t="s">
        <v>12141</v>
      </c>
      <c r="T47" t="s">
        <v>36</v>
      </c>
    </row>
    <row r="48" spans="1:20" x14ac:dyDescent="0.25">
      <c r="A48" t="s">
        <v>146</v>
      </c>
      <c r="B48" t="s">
        <v>45</v>
      </c>
      <c r="C48" t="s">
        <v>39</v>
      </c>
      <c r="D48" t="s">
        <v>32</v>
      </c>
      <c r="E48" t="s">
        <v>12111</v>
      </c>
      <c r="F48" t="s">
        <v>147</v>
      </c>
      <c r="G48" t="s">
        <v>12128</v>
      </c>
      <c r="H48" t="s">
        <v>25</v>
      </c>
      <c r="I48" t="s">
        <v>54</v>
      </c>
      <c r="J48" t="s">
        <v>27</v>
      </c>
      <c r="K48">
        <v>5</v>
      </c>
      <c r="L48">
        <v>275.52999999999997</v>
      </c>
      <c r="M48" t="s">
        <v>28</v>
      </c>
      <c r="N48">
        <v>7</v>
      </c>
      <c r="O48" s="1">
        <v>45455</v>
      </c>
      <c r="P48">
        <v>138</v>
      </c>
      <c r="Q48" t="s">
        <v>29</v>
      </c>
      <c r="R48">
        <v>2</v>
      </c>
      <c r="S48" t="s">
        <v>12142</v>
      </c>
      <c r="T48" t="s">
        <v>60</v>
      </c>
    </row>
    <row r="49" spans="1:20" x14ac:dyDescent="0.25">
      <c r="A49" t="s">
        <v>148</v>
      </c>
      <c r="B49" t="s">
        <v>38</v>
      </c>
      <c r="C49" t="s">
        <v>82</v>
      </c>
      <c r="D49" t="s">
        <v>56</v>
      </c>
      <c r="E49" s="1">
        <v>45028</v>
      </c>
      <c r="F49" t="s">
        <v>149</v>
      </c>
      <c r="G49" t="s">
        <v>12128</v>
      </c>
      <c r="H49" t="s">
        <v>34</v>
      </c>
      <c r="I49" t="s">
        <v>48</v>
      </c>
      <c r="J49" t="s">
        <v>27</v>
      </c>
      <c r="K49">
        <v>1</v>
      </c>
      <c r="L49">
        <v>249.9</v>
      </c>
      <c r="M49" t="s">
        <v>28</v>
      </c>
      <c r="N49">
        <v>20</v>
      </c>
      <c r="O49" t="s">
        <v>12143</v>
      </c>
      <c r="P49">
        <v>70</v>
      </c>
      <c r="Q49" t="s">
        <v>43</v>
      </c>
      <c r="R49">
        <v>1</v>
      </c>
      <c r="S49" t="s">
        <v>12105</v>
      </c>
      <c r="T49" t="s">
        <v>36</v>
      </c>
    </row>
    <row r="50" spans="1:20" x14ac:dyDescent="0.25">
      <c r="A50" t="s">
        <v>150</v>
      </c>
      <c r="B50" t="s">
        <v>38</v>
      </c>
      <c r="C50" t="s">
        <v>22</v>
      </c>
      <c r="D50" t="s">
        <v>56</v>
      </c>
      <c r="E50" s="1">
        <v>45576</v>
      </c>
      <c r="F50" t="s">
        <v>151</v>
      </c>
      <c r="G50" t="s">
        <v>12128</v>
      </c>
      <c r="H50" t="s">
        <v>47</v>
      </c>
      <c r="I50" t="s">
        <v>54</v>
      </c>
      <c r="J50" t="s">
        <v>64</v>
      </c>
      <c r="K50">
        <v>4</v>
      </c>
      <c r="L50">
        <v>1226.08</v>
      </c>
      <c r="M50" t="s">
        <v>28</v>
      </c>
      <c r="N50">
        <v>32</v>
      </c>
      <c r="O50" s="1">
        <v>45810</v>
      </c>
      <c r="P50">
        <v>372</v>
      </c>
      <c r="Q50" t="s">
        <v>29</v>
      </c>
      <c r="R50">
        <v>4</v>
      </c>
      <c r="S50" t="s">
        <v>12144</v>
      </c>
      <c r="T50" t="s">
        <v>60</v>
      </c>
    </row>
    <row r="51" spans="1:20" x14ac:dyDescent="0.25">
      <c r="A51" t="s">
        <v>152</v>
      </c>
      <c r="B51" t="s">
        <v>45</v>
      </c>
      <c r="C51" t="s">
        <v>22</v>
      </c>
      <c r="D51" t="s">
        <v>52</v>
      </c>
      <c r="E51" s="1">
        <v>45179</v>
      </c>
      <c r="F51" t="s">
        <v>153</v>
      </c>
      <c r="G51" t="s">
        <v>12145</v>
      </c>
      <c r="H51" t="s">
        <v>47</v>
      </c>
      <c r="I51" t="s">
        <v>42</v>
      </c>
      <c r="J51" t="s">
        <v>64</v>
      </c>
      <c r="K51">
        <v>3</v>
      </c>
      <c r="L51">
        <v>1120.6500000000001</v>
      </c>
      <c r="M51" t="s">
        <v>50</v>
      </c>
      <c r="N51">
        <v>46</v>
      </c>
      <c r="O51" s="1">
        <v>45334</v>
      </c>
      <c r="P51">
        <v>453</v>
      </c>
      <c r="Q51" t="s">
        <v>29</v>
      </c>
      <c r="R51">
        <v>4</v>
      </c>
      <c r="S51" t="s">
        <v>12146</v>
      </c>
      <c r="T51" t="s">
        <v>30</v>
      </c>
    </row>
    <row r="52" spans="1:20" x14ac:dyDescent="0.25">
      <c r="A52" t="s">
        <v>154</v>
      </c>
      <c r="B52" t="s">
        <v>38</v>
      </c>
      <c r="C52" t="s">
        <v>39</v>
      </c>
      <c r="D52" t="s">
        <v>32</v>
      </c>
      <c r="E52" s="1">
        <v>45484</v>
      </c>
      <c r="F52" t="s">
        <v>155</v>
      </c>
      <c r="G52" t="s">
        <v>12145</v>
      </c>
      <c r="H52" t="s">
        <v>47</v>
      </c>
      <c r="I52" t="s">
        <v>54</v>
      </c>
      <c r="J52" t="s">
        <v>59</v>
      </c>
      <c r="K52">
        <v>3</v>
      </c>
      <c r="L52">
        <v>1056.2</v>
      </c>
      <c r="M52" t="s">
        <v>50</v>
      </c>
      <c r="N52">
        <v>26</v>
      </c>
      <c r="O52" t="s">
        <v>12066</v>
      </c>
      <c r="P52">
        <v>116</v>
      </c>
      <c r="Q52" t="s">
        <v>29</v>
      </c>
      <c r="R52">
        <v>5</v>
      </c>
      <c r="S52" t="s">
        <v>12147</v>
      </c>
      <c r="T52" t="s">
        <v>30</v>
      </c>
    </row>
    <row r="53" spans="1:20" x14ac:dyDescent="0.25">
      <c r="A53" t="s">
        <v>156</v>
      </c>
      <c r="B53" t="s">
        <v>45</v>
      </c>
      <c r="C53" t="s">
        <v>22</v>
      </c>
      <c r="D53" t="s">
        <v>23</v>
      </c>
      <c r="E53" t="s">
        <v>12148</v>
      </c>
      <c r="F53" t="s">
        <v>157</v>
      </c>
      <c r="G53" t="s">
        <v>12145</v>
      </c>
      <c r="H53" t="s">
        <v>58</v>
      </c>
      <c r="I53" t="s">
        <v>26</v>
      </c>
      <c r="J53" t="s">
        <v>64</v>
      </c>
      <c r="K53">
        <v>3</v>
      </c>
      <c r="L53">
        <v>931.02</v>
      </c>
      <c r="M53" t="s">
        <v>35</v>
      </c>
      <c r="N53">
        <v>30</v>
      </c>
      <c r="O53" s="1">
        <v>45937</v>
      </c>
      <c r="P53">
        <v>211</v>
      </c>
      <c r="Q53" t="s">
        <v>43</v>
      </c>
      <c r="R53">
        <v>3</v>
      </c>
      <c r="S53" t="s">
        <v>12149</v>
      </c>
      <c r="T53" t="s">
        <v>36</v>
      </c>
    </row>
    <row r="54" spans="1:20" x14ac:dyDescent="0.25">
      <c r="A54" t="s">
        <v>158</v>
      </c>
      <c r="B54" t="s">
        <v>38</v>
      </c>
      <c r="C54" t="s">
        <v>39</v>
      </c>
      <c r="D54" t="s">
        <v>52</v>
      </c>
      <c r="E54" s="1">
        <v>45334</v>
      </c>
      <c r="F54" t="s">
        <v>159</v>
      </c>
      <c r="G54" t="s">
        <v>12145</v>
      </c>
      <c r="H54" t="s">
        <v>41</v>
      </c>
      <c r="I54" t="s">
        <v>48</v>
      </c>
      <c r="J54" t="s">
        <v>59</v>
      </c>
      <c r="K54">
        <v>2</v>
      </c>
      <c r="L54">
        <v>1431.45</v>
      </c>
      <c r="M54" t="s">
        <v>35</v>
      </c>
      <c r="N54">
        <v>15</v>
      </c>
      <c r="O54" s="1">
        <v>45752</v>
      </c>
      <c r="P54">
        <v>190</v>
      </c>
      <c r="Q54" t="s">
        <v>43</v>
      </c>
      <c r="R54">
        <v>4</v>
      </c>
      <c r="S54" s="1">
        <v>45514</v>
      </c>
      <c r="T54" t="s">
        <v>30</v>
      </c>
    </row>
    <row r="55" spans="1:20" x14ac:dyDescent="0.25">
      <c r="A55" t="s">
        <v>160</v>
      </c>
      <c r="B55" t="s">
        <v>21</v>
      </c>
      <c r="C55" t="s">
        <v>22</v>
      </c>
      <c r="D55" t="s">
        <v>32</v>
      </c>
      <c r="E55" t="s">
        <v>12150</v>
      </c>
      <c r="F55" t="s">
        <v>161</v>
      </c>
      <c r="G55" t="s">
        <v>12145</v>
      </c>
      <c r="H55" t="s">
        <v>34</v>
      </c>
      <c r="I55" t="s">
        <v>48</v>
      </c>
      <c r="J55" t="s">
        <v>27</v>
      </c>
      <c r="K55">
        <v>5</v>
      </c>
      <c r="L55">
        <v>167.62</v>
      </c>
      <c r="M55" t="s">
        <v>50</v>
      </c>
      <c r="N55">
        <v>13</v>
      </c>
      <c r="O55" s="1">
        <v>45513</v>
      </c>
      <c r="P55">
        <v>388</v>
      </c>
      <c r="Q55" t="s">
        <v>29</v>
      </c>
      <c r="R55">
        <v>4</v>
      </c>
      <c r="S55" s="1">
        <v>45484</v>
      </c>
      <c r="T55" t="s">
        <v>60</v>
      </c>
    </row>
    <row r="56" spans="1:20" x14ac:dyDescent="0.25">
      <c r="A56" t="s">
        <v>162</v>
      </c>
      <c r="B56" t="s">
        <v>21</v>
      </c>
      <c r="C56" t="s">
        <v>22</v>
      </c>
      <c r="D56" t="s">
        <v>77</v>
      </c>
      <c r="E56" t="s">
        <v>12151</v>
      </c>
      <c r="F56" t="s">
        <v>163</v>
      </c>
      <c r="G56" t="s">
        <v>12145</v>
      </c>
      <c r="H56" t="s">
        <v>47</v>
      </c>
      <c r="I56" t="s">
        <v>63</v>
      </c>
      <c r="J56" t="s">
        <v>67</v>
      </c>
      <c r="K56">
        <v>2</v>
      </c>
      <c r="L56">
        <v>118.82</v>
      </c>
      <c r="M56" t="s">
        <v>50</v>
      </c>
      <c r="N56">
        <v>12</v>
      </c>
      <c r="O56" s="1">
        <v>45935</v>
      </c>
      <c r="P56">
        <v>87</v>
      </c>
      <c r="Q56" t="s">
        <v>29</v>
      </c>
      <c r="R56">
        <v>1</v>
      </c>
      <c r="S56" t="s">
        <v>12152</v>
      </c>
      <c r="T56" t="s">
        <v>30</v>
      </c>
    </row>
    <row r="57" spans="1:20" x14ac:dyDescent="0.25">
      <c r="A57" t="s">
        <v>164</v>
      </c>
      <c r="B57" t="s">
        <v>45</v>
      </c>
      <c r="C57" t="s">
        <v>22</v>
      </c>
      <c r="D57" t="s">
        <v>56</v>
      </c>
      <c r="E57" s="1">
        <v>45573</v>
      </c>
      <c r="F57" t="s">
        <v>165</v>
      </c>
      <c r="G57" t="s">
        <v>12153</v>
      </c>
      <c r="H57" t="s">
        <v>41</v>
      </c>
      <c r="I57" t="s">
        <v>63</v>
      </c>
      <c r="J57" t="s">
        <v>59</v>
      </c>
      <c r="K57">
        <v>1</v>
      </c>
      <c r="L57">
        <v>492.46</v>
      </c>
      <c r="M57" t="s">
        <v>28</v>
      </c>
      <c r="N57">
        <v>10</v>
      </c>
      <c r="O57" t="s">
        <v>12148</v>
      </c>
      <c r="P57">
        <v>383</v>
      </c>
      <c r="Q57" t="s">
        <v>29</v>
      </c>
      <c r="R57">
        <v>1</v>
      </c>
      <c r="S57" s="1">
        <v>45544</v>
      </c>
      <c r="T57" t="s">
        <v>60</v>
      </c>
    </row>
    <row r="58" spans="1:20" x14ac:dyDescent="0.25">
      <c r="A58" t="s">
        <v>166</v>
      </c>
      <c r="B58" t="s">
        <v>21</v>
      </c>
      <c r="C58" t="s">
        <v>82</v>
      </c>
      <c r="D58" t="s">
        <v>32</v>
      </c>
      <c r="E58" t="s">
        <v>12154</v>
      </c>
      <c r="F58" t="s">
        <v>167</v>
      </c>
      <c r="G58" t="s">
        <v>12153</v>
      </c>
      <c r="H58" t="s">
        <v>41</v>
      </c>
      <c r="I58" t="s">
        <v>63</v>
      </c>
      <c r="J58" t="s">
        <v>67</v>
      </c>
      <c r="K58">
        <v>5</v>
      </c>
      <c r="L58">
        <v>1275.96</v>
      </c>
      <c r="M58" t="s">
        <v>50</v>
      </c>
      <c r="N58">
        <v>28</v>
      </c>
      <c r="O58" s="1">
        <v>45546</v>
      </c>
      <c r="P58">
        <v>312</v>
      </c>
      <c r="Q58" t="s">
        <v>43</v>
      </c>
      <c r="R58">
        <v>2</v>
      </c>
      <c r="S58" t="s">
        <v>12155</v>
      </c>
      <c r="T58" t="s">
        <v>60</v>
      </c>
    </row>
    <row r="59" spans="1:20" x14ac:dyDescent="0.25">
      <c r="A59" t="s">
        <v>168</v>
      </c>
      <c r="B59" t="s">
        <v>21</v>
      </c>
      <c r="C59" t="s">
        <v>82</v>
      </c>
      <c r="D59" t="s">
        <v>32</v>
      </c>
      <c r="E59" s="1">
        <v>45357</v>
      </c>
      <c r="F59" t="s">
        <v>169</v>
      </c>
      <c r="G59" t="s">
        <v>12153</v>
      </c>
      <c r="H59" t="s">
        <v>25</v>
      </c>
      <c r="I59" t="s">
        <v>54</v>
      </c>
      <c r="J59" t="s">
        <v>67</v>
      </c>
      <c r="K59">
        <v>1</v>
      </c>
      <c r="L59">
        <v>1462.99</v>
      </c>
      <c r="M59" t="s">
        <v>35</v>
      </c>
      <c r="N59">
        <v>36</v>
      </c>
      <c r="O59" t="s">
        <v>12156</v>
      </c>
      <c r="P59">
        <v>316</v>
      </c>
      <c r="Q59" t="s">
        <v>43</v>
      </c>
      <c r="R59">
        <v>4</v>
      </c>
      <c r="S59" t="s">
        <v>12157</v>
      </c>
      <c r="T59" t="s">
        <v>30</v>
      </c>
    </row>
    <row r="60" spans="1:20" x14ac:dyDescent="0.25">
      <c r="A60" t="s">
        <v>170</v>
      </c>
      <c r="B60" t="s">
        <v>45</v>
      </c>
      <c r="C60" t="s">
        <v>22</v>
      </c>
      <c r="D60" t="s">
        <v>56</v>
      </c>
      <c r="E60" t="s">
        <v>12158</v>
      </c>
      <c r="F60" t="s">
        <v>171</v>
      </c>
      <c r="G60" t="s">
        <v>12153</v>
      </c>
      <c r="H60" t="s">
        <v>25</v>
      </c>
      <c r="I60" t="s">
        <v>63</v>
      </c>
      <c r="J60" t="s">
        <v>67</v>
      </c>
      <c r="K60">
        <v>2</v>
      </c>
      <c r="L60">
        <v>1221.24</v>
      </c>
      <c r="M60" t="s">
        <v>28</v>
      </c>
      <c r="N60">
        <v>13</v>
      </c>
      <c r="O60" s="1">
        <v>45993</v>
      </c>
      <c r="P60">
        <v>286</v>
      </c>
      <c r="Q60" t="s">
        <v>29</v>
      </c>
      <c r="R60">
        <v>4</v>
      </c>
      <c r="S60" t="s">
        <v>12159</v>
      </c>
      <c r="T60" t="s">
        <v>30</v>
      </c>
    </row>
    <row r="61" spans="1:20" x14ac:dyDescent="0.25">
      <c r="A61" t="s">
        <v>172</v>
      </c>
      <c r="B61" t="s">
        <v>21</v>
      </c>
      <c r="C61" t="s">
        <v>22</v>
      </c>
      <c r="D61" t="s">
        <v>32</v>
      </c>
      <c r="E61" s="1">
        <v>44994</v>
      </c>
      <c r="F61" t="s">
        <v>173</v>
      </c>
      <c r="G61" t="s">
        <v>12153</v>
      </c>
      <c r="H61" t="s">
        <v>25</v>
      </c>
      <c r="I61" t="s">
        <v>63</v>
      </c>
      <c r="J61" t="s">
        <v>59</v>
      </c>
      <c r="K61">
        <v>1</v>
      </c>
      <c r="L61">
        <v>1033.71</v>
      </c>
      <c r="M61" t="s">
        <v>50</v>
      </c>
      <c r="N61">
        <v>47</v>
      </c>
      <c r="O61" t="s">
        <v>12101</v>
      </c>
      <c r="P61">
        <v>4</v>
      </c>
      <c r="Q61" t="s">
        <v>29</v>
      </c>
      <c r="R61">
        <v>2</v>
      </c>
      <c r="S61" t="s">
        <v>12160</v>
      </c>
      <c r="T61" t="s">
        <v>60</v>
      </c>
    </row>
    <row r="62" spans="1:20" x14ac:dyDescent="0.25">
      <c r="A62" t="s">
        <v>174</v>
      </c>
      <c r="B62" t="s">
        <v>45</v>
      </c>
      <c r="C62" t="s">
        <v>22</v>
      </c>
      <c r="D62" t="s">
        <v>77</v>
      </c>
      <c r="E62" t="s">
        <v>12161</v>
      </c>
      <c r="F62" t="s">
        <v>175</v>
      </c>
      <c r="G62" t="s">
        <v>12162</v>
      </c>
      <c r="H62" t="s">
        <v>58</v>
      </c>
      <c r="I62" t="s">
        <v>48</v>
      </c>
      <c r="J62" t="s">
        <v>64</v>
      </c>
      <c r="K62">
        <v>4</v>
      </c>
      <c r="L62">
        <v>299.44</v>
      </c>
      <c r="M62" t="s">
        <v>28</v>
      </c>
      <c r="N62">
        <v>27</v>
      </c>
      <c r="O62" s="1">
        <v>45810</v>
      </c>
      <c r="P62">
        <v>480</v>
      </c>
      <c r="Q62" t="s">
        <v>43</v>
      </c>
      <c r="R62">
        <v>3</v>
      </c>
      <c r="S62" s="1">
        <v>45303</v>
      </c>
      <c r="T62" t="s">
        <v>60</v>
      </c>
    </row>
    <row r="63" spans="1:20" x14ac:dyDescent="0.25">
      <c r="A63" t="s">
        <v>176</v>
      </c>
      <c r="B63" t="s">
        <v>38</v>
      </c>
      <c r="C63" t="s">
        <v>39</v>
      </c>
      <c r="D63" t="s">
        <v>77</v>
      </c>
      <c r="E63" s="1">
        <v>45450</v>
      </c>
      <c r="F63" t="s">
        <v>177</v>
      </c>
      <c r="G63" t="s">
        <v>12162</v>
      </c>
      <c r="H63" t="s">
        <v>41</v>
      </c>
      <c r="I63" t="s">
        <v>63</v>
      </c>
      <c r="J63" t="s">
        <v>49</v>
      </c>
      <c r="K63">
        <v>3</v>
      </c>
      <c r="L63">
        <v>1310.72</v>
      </c>
      <c r="M63" t="s">
        <v>35</v>
      </c>
      <c r="N63">
        <v>41</v>
      </c>
      <c r="O63" s="1">
        <v>45846</v>
      </c>
      <c r="P63">
        <v>47</v>
      </c>
      <c r="Q63" t="s">
        <v>29</v>
      </c>
      <c r="R63">
        <v>3</v>
      </c>
      <c r="S63" t="s">
        <v>12121</v>
      </c>
      <c r="T63" t="s">
        <v>30</v>
      </c>
    </row>
    <row r="64" spans="1:20" x14ac:dyDescent="0.25">
      <c r="A64" t="s">
        <v>178</v>
      </c>
      <c r="B64" t="s">
        <v>21</v>
      </c>
      <c r="C64" t="s">
        <v>82</v>
      </c>
      <c r="D64" t="s">
        <v>77</v>
      </c>
      <c r="E64" t="s">
        <v>12065</v>
      </c>
      <c r="F64" t="s">
        <v>179</v>
      </c>
      <c r="G64" t="s">
        <v>12162</v>
      </c>
      <c r="H64" t="s">
        <v>34</v>
      </c>
      <c r="I64" t="s">
        <v>48</v>
      </c>
      <c r="J64" t="s">
        <v>27</v>
      </c>
      <c r="K64">
        <v>4</v>
      </c>
      <c r="L64">
        <v>343.94</v>
      </c>
      <c r="M64" t="s">
        <v>28</v>
      </c>
      <c r="N64">
        <v>20</v>
      </c>
      <c r="O64" t="s">
        <v>12163</v>
      </c>
      <c r="P64">
        <v>389</v>
      </c>
      <c r="Q64" t="s">
        <v>29</v>
      </c>
      <c r="R64">
        <v>3</v>
      </c>
      <c r="S64" t="s">
        <v>12121</v>
      </c>
      <c r="T64" t="s">
        <v>30</v>
      </c>
    </row>
    <row r="65" spans="1:20" x14ac:dyDescent="0.25">
      <c r="A65" t="s">
        <v>180</v>
      </c>
      <c r="B65" t="s">
        <v>38</v>
      </c>
      <c r="C65" t="s">
        <v>39</v>
      </c>
      <c r="D65" t="s">
        <v>56</v>
      </c>
      <c r="E65" t="s">
        <v>12164</v>
      </c>
      <c r="F65" t="s">
        <v>181</v>
      </c>
      <c r="G65" t="s">
        <v>12162</v>
      </c>
      <c r="H65" t="s">
        <v>47</v>
      </c>
      <c r="I65" t="s">
        <v>48</v>
      </c>
      <c r="J65" t="s">
        <v>64</v>
      </c>
      <c r="K65">
        <v>1</v>
      </c>
      <c r="L65">
        <v>1416.38</v>
      </c>
      <c r="M65" t="s">
        <v>35</v>
      </c>
      <c r="N65">
        <v>27</v>
      </c>
      <c r="O65" s="1">
        <v>45423</v>
      </c>
      <c r="P65">
        <v>25</v>
      </c>
      <c r="Q65" t="s">
        <v>43</v>
      </c>
      <c r="R65">
        <v>3</v>
      </c>
      <c r="S65" t="s">
        <v>12165</v>
      </c>
      <c r="T65" t="s">
        <v>30</v>
      </c>
    </row>
    <row r="66" spans="1:20" x14ac:dyDescent="0.25">
      <c r="A66" t="s">
        <v>182</v>
      </c>
      <c r="B66" t="s">
        <v>38</v>
      </c>
      <c r="C66" t="s">
        <v>22</v>
      </c>
      <c r="D66" t="s">
        <v>77</v>
      </c>
      <c r="E66" s="1">
        <v>45359</v>
      </c>
      <c r="F66" t="s">
        <v>183</v>
      </c>
      <c r="G66" t="s">
        <v>12162</v>
      </c>
      <c r="H66" t="s">
        <v>41</v>
      </c>
      <c r="I66" t="s">
        <v>42</v>
      </c>
      <c r="J66" t="s">
        <v>49</v>
      </c>
      <c r="K66">
        <v>3</v>
      </c>
      <c r="L66">
        <v>622.54999999999995</v>
      </c>
      <c r="M66" t="s">
        <v>28</v>
      </c>
      <c r="N66">
        <v>32</v>
      </c>
      <c r="O66" t="s">
        <v>12166</v>
      </c>
      <c r="P66">
        <v>92</v>
      </c>
      <c r="Q66" t="s">
        <v>29</v>
      </c>
      <c r="R66">
        <v>3</v>
      </c>
      <c r="S66" t="s">
        <v>12167</v>
      </c>
      <c r="T66" t="s">
        <v>36</v>
      </c>
    </row>
    <row r="67" spans="1:20" x14ac:dyDescent="0.25">
      <c r="A67" t="s">
        <v>184</v>
      </c>
      <c r="B67" t="s">
        <v>38</v>
      </c>
      <c r="C67" t="s">
        <v>82</v>
      </c>
      <c r="D67" t="s">
        <v>77</v>
      </c>
      <c r="E67" s="1">
        <v>45509</v>
      </c>
      <c r="F67" t="s">
        <v>185</v>
      </c>
      <c r="G67" t="s">
        <v>12162</v>
      </c>
      <c r="H67" t="s">
        <v>58</v>
      </c>
      <c r="I67" t="s">
        <v>26</v>
      </c>
      <c r="J67" t="s">
        <v>67</v>
      </c>
      <c r="K67">
        <v>3</v>
      </c>
      <c r="L67">
        <v>266.63</v>
      </c>
      <c r="M67" t="s">
        <v>35</v>
      </c>
      <c r="N67">
        <v>13</v>
      </c>
      <c r="O67" t="s">
        <v>12152</v>
      </c>
      <c r="P67">
        <v>429</v>
      </c>
      <c r="Q67" t="s">
        <v>29</v>
      </c>
      <c r="R67">
        <v>2</v>
      </c>
      <c r="S67" t="s">
        <v>12077</v>
      </c>
      <c r="T67" t="s">
        <v>30</v>
      </c>
    </row>
    <row r="68" spans="1:20" x14ac:dyDescent="0.25">
      <c r="A68" t="s">
        <v>186</v>
      </c>
      <c r="B68" t="s">
        <v>38</v>
      </c>
      <c r="C68" t="s">
        <v>22</v>
      </c>
      <c r="D68" t="s">
        <v>23</v>
      </c>
      <c r="E68" s="1">
        <v>45903</v>
      </c>
      <c r="F68" t="s">
        <v>187</v>
      </c>
      <c r="G68" t="s">
        <v>12162</v>
      </c>
      <c r="H68" t="s">
        <v>34</v>
      </c>
      <c r="I68" t="s">
        <v>42</v>
      </c>
      <c r="J68" t="s">
        <v>64</v>
      </c>
      <c r="K68">
        <v>4</v>
      </c>
      <c r="L68">
        <v>1052.03</v>
      </c>
      <c r="M68" t="s">
        <v>28</v>
      </c>
      <c r="N68">
        <v>44</v>
      </c>
      <c r="O68" t="s">
        <v>12090</v>
      </c>
      <c r="P68">
        <v>107</v>
      </c>
      <c r="Q68" t="s">
        <v>43</v>
      </c>
      <c r="R68">
        <v>4</v>
      </c>
      <c r="S68" s="1">
        <v>45994</v>
      </c>
      <c r="T68" t="s">
        <v>60</v>
      </c>
    </row>
    <row r="69" spans="1:20" x14ac:dyDescent="0.25">
      <c r="A69" t="s">
        <v>188</v>
      </c>
      <c r="B69" t="s">
        <v>38</v>
      </c>
      <c r="C69" t="s">
        <v>22</v>
      </c>
      <c r="D69" t="s">
        <v>23</v>
      </c>
      <c r="E69" t="s">
        <v>12168</v>
      </c>
      <c r="F69" t="s">
        <v>189</v>
      </c>
      <c r="G69" t="s">
        <v>12162</v>
      </c>
      <c r="H69" t="s">
        <v>25</v>
      </c>
      <c r="I69" t="s">
        <v>26</v>
      </c>
      <c r="J69" t="s">
        <v>27</v>
      </c>
      <c r="K69">
        <v>3</v>
      </c>
      <c r="L69">
        <v>519.94000000000005</v>
      </c>
      <c r="M69" t="s">
        <v>50</v>
      </c>
      <c r="N69">
        <v>30</v>
      </c>
      <c r="O69" s="1">
        <v>45514</v>
      </c>
      <c r="P69">
        <v>195</v>
      </c>
      <c r="Q69" t="s">
        <v>29</v>
      </c>
      <c r="R69">
        <v>1</v>
      </c>
      <c r="S69" s="1">
        <v>45871</v>
      </c>
      <c r="T69" t="s">
        <v>60</v>
      </c>
    </row>
    <row r="70" spans="1:20" x14ac:dyDescent="0.25">
      <c r="A70" t="s">
        <v>190</v>
      </c>
      <c r="B70" t="s">
        <v>45</v>
      </c>
      <c r="C70" t="s">
        <v>22</v>
      </c>
      <c r="D70" t="s">
        <v>77</v>
      </c>
      <c r="E70" t="s">
        <v>12169</v>
      </c>
      <c r="F70" t="s">
        <v>191</v>
      </c>
      <c r="G70" t="s">
        <v>12162</v>
      </c>
      <c r="H70" t="s">
        <v>58</v>
      </c>
      <c r="I70" t="s">
        <v>48</v>
      </c>
      <c r="J70" t="s">
        <v>27</v>
      </c>
      <c r="K70">
        <v>2</v>
      </c>
      <c r="L70">
        <v>1296.57</v>
      </c>
      <c r="M70" t="s">
        <v>50</v>
      </c>
      <c r="N70">
        <v>16</v>
      </c>
      <c r="O70" t="s">
        <v>12114</v>
      </c>
      <c r="P70">
        <v>31</v>
      </c>
      <c r="Q70" t="s">
        <v>43</v>
      </c>
      <c r="R70">
        <v>3</v>
      </c>
      <c r="S70" t="s">
        <v>12170</v>
      </c>
      <c r="T70" t="s">
        <v>30</v>
      </c>
    </row>
    <row r="71" spans="1:20" x14ac:dyDescent="0.25">
      <c r="A71" t="s">
        <v>192</v>
      </c>
      <c r="B71" t="s">
        <v>38</v>
      </c>
      <c r="C71" t="s">
        <v>82</v>
      </c>
      <c r="D71" t="s">
        <v>52</v>
      </c>
      <c r="E71" t="s">
        <v>12171</v>
      </c>
      <c r="F71" t="s">
        <v>193</v>
      </c>
      <c r="G71" t="s">
        <v>12172</v>
      </c>
      <c r="H71" t="s">
        <v>47</v>
      </c>
      <c r="I71" t="s">
        <v>54</v>
      </c>
      <c r="J71" t="s">
        <v>64</v>
      </c>
      <c r="K71">
        <v>5</v>
      </c>
      <c r="L71">
        <v>575.25</v>
      </c>
      <c r="M71" t="s">
        <v>50</v>
      </c>
      <c r="N71">
        <v>8</v>
      </c>
      <c r="O71" t="s">
        <v>12173</v>
      </c>
      <c r="P71">
        <v>168</v>
      </c>
      <c r="Q71" t="s">
        <v>29</v>
      </c>
      <c r="R71">
        <v>1</v>
      </c>
      <c r="S71" s="1">
        <v>45813</v>
      </c>
      <c r="T71" t="s">
        <v>30</v>
      </c>
    </row>
    <row r="72" spans="1:20" x14ac:dyDescent="0.25">
      <c r="A72" t="s">
        <v>194</v>
      </c>
      <c r="B72" t="s">
        <v>45</v>
      </c>
      <c r="C72" t="s">
        <v>82</v>
      </c>
      <c r="D72" t="s">
        <v>52</v>
      </c>
      <c r="E72" t="s">
        <v>12174</v>
      </c>
      <c r="F72" t="s">
        <v>195</v>
      </c>
      <c r="G72" t="s">
        <v>12172</v>
      </c>
      <c r="H72" t="s">
        <v>41</v>
      </c>
      <c r="I72" t="s">
        <v>63</v>
      </c>
      <c r="J72" t="s">
        <v>49</v>
      </c>
      <c r="K72">
        <v>3</v>
      </c>
      <c r="L72">
        <v>1487.08</v>
      </c>
      <c r="M72" t="s">
        <v>28</v>
      </c>
      <c r="N72">
        <v>2</v>
      </c>
      <c r="O72" t="s">
        <v>12175</v>
      </c>
      <c r="P72">
        <v>205</v>
      </c>
      <c r="Q72" t="s">
        <v>29</v>
      </c>
      <c r="R72">
        <v>5</v>
      </c>
      <c r="S72" t="s">
        <v>12176</v>
      </c>
      <c r="T72" t="s">
        <v>60</v>
      </c>
    </row>
    <row r="73" spans="1:20" x14ac:dyDescent="0.25">
      <c r="A73" t="s">
        <v>196</v>
      </c>
      <c r="B73" t="s">
        <v>45</v>
      </c>
      <c r="C73" t="s">
        <v>82</v>
      </c>
      <c r="D73" t="s">
        <v>23</v>
      </c>
      <c r="E73" s="1">
        <v>45597</v>
      </c>
      <c r="F73" t="s">
        <v>197</v>
      </c>
      <c r="G73" t="s">
        <v>12172</v>
      </c>
      <c r="H73" t="s">
        <v>58</v>
      </c>
      <c r="I73" t="s">
        <v>48</v>
      </c>
      <c r="J73" t="s">
        <v>67</v>
      </c>
      <c r="K73">
        <v>1</v>
      </c>
      <c r="L73">
        <v>1071.22</v>
      </c>
      <c r="M73" t="s">
        <v>28</v>
      </c>
      <c r="N73">
        <v>5</v>
      </c>
      <c r="O73" t="s">
        <v>12177</v>
      </c>
      <c r="P73">
        <v>56</v>
      </c>
      <c r="Q73" t="s">
        <v>43</v>
      </c>
      <c r="R73">
        <v>5</v>
      </c>
      <c r="S73" s="1">
        <v>45606</v>
      </c>
      <c r="T73" t="s">
        <v>60</v>
      </c>
    </row>
    <row r="74" spans="1:20" x14ac:dyDescent="0.25">
      <c r="A74" t="s">
        <v>198</v>
      </c>
      <c r="B74" t="s">
        <v>38</v>
      </c>
      <c r="C74" t="s">
        <v>39</v>
      </c>
      <c r="D74" t="s">
        <v>52</v>
      </c>
      <c r="E74" t="s">
        <v>12066</v>
      </c>
      <c r="F74" t="s">
        <v>199</v>
      </c>
      <c r="G74" t="s">
        <v>12172</v>
      </c>
      <c r="H74" t="s">
        <v>41</v>
      </c>
      <c r="I74" t="s">
        <v>26</v>
      </c>
      <c r="J74" t="s">
        <v>59</v>
      </c>
      <c r="K74">
        <v>2</v>
      </c>
      <c r="L74">
        <v>181.27</v>
      </c>
      <c r="M74" t="s">
        <v>28</v>
      </c>
      <c r="N74">
        <v>12</v>
      </c>
      <c r="O74" t="s">
        <v>12178</v>
      </c>
      <c r="P74">
        <v>364</v>
      </c>
      <c r="Q74" t="s">
        <v>43</v>
      </c>
      <c r="R74">
        <v>5</v>
      </c>
      <c r="S74" t="s">
        <v>12121</v>
      </c>
      <c r="T74" t="s">
        <v>30</v>
      </c>
    </row>
    <row r="75" spans="1:20" x14ac:dyDescent="0.25">
      <c r="A75" t="s">
        <v>200</v>
      </c>
      <c r="B75" t="s">
        <v>45</v>
      </c>
      <c r="C75" t="s">
        <v>39</v>
      </c>
      <c r="D75" t="s">
        <v>23</v>
      </c>
      <c r="E75" s="1">
        <v>45604</v>
      </c>
      <c r="F75" t="s">
        <v>201</v>
      </c>
      <c r="G75" t="s">
        <v>12172</v>
      </c>
      <c r="H75" t="s">
        <v>34</v>
      </c>
      <c r="I75" t="s">
        <v>26</v>
      </c>
      <c r="J75" t="s">
        <v>59</v>
      </c>
      <c r="K75">
        <v>1</v>
      </c>
      <c r="L75">
        <v>397.47</v>
      </c>
      <c r="M75" t="s">
        <v>35</v>
      </c>
      <c r="N75">
        <v>5</v>
      </c>
      <c r="O75" s="1">
        <v>45995</v>
      </c>
      <c r="P75">
        <v>180</v>
      </c>
      <c r="Q75" t="s">
        <v>29</v>
      </c>
      <c r="R75">
        <v>1</v>
      </c>
      <c r="S75" s="1">
        <v>45936</v>
      </c>
      <c r="T75" t="s">
        <v>30</v>
      </c>
    </row>
    <row r="76" spans="1:20" x14ac:dyDescent="0.25">
      <c r="A76" t="s">
        <v>202</v>
      </c>
      <c r="B76" t="s">
        <v>45</v>
      </c>
      <c r="C76" t="s">
        <v>39</v>
      </c>
      <c r="D76" t="s">
        <v>52</v>
      </c>
      <c r="E76" t="s">
        <v>12179</v>
      </c>
      <c r="F76" t="s">
        <v>203</v>
      </c>
      <c r="G76" t="s">
        <v>12172</v>
      </c>
      <c r="H76" t="s">
        <v>41</v>
      </c>
      <c r="I76" t="s">
        <v>42</v>
      </c>
      <c r="J76" t="s">
        <v>67</v>
      </c>
      <c r="K76">
        <v>5</v>
      </c>
      <c r="L76">
        <v>1475.86</v>
      </c>
      <c r="M76" t="s">
        <v>50</v>
      </c>
      <c r="N76">
        <v>13</v>
      </c>
      <c r="O76" t="s">
        <v>12180</v>
      </c>
      <c r="P76">
        <v>59</v>
      </c>
      <c r="Q76" t="s">
        <v>29</v>
      </c>
      <c r="R76">
        <v>4</v>
      </c>
      <c r="S76" s="1">
        <v>45902</v>
      </c>
      <c r="T76" t="s">
        <v>30</v>
      </c>
    </row>
    <row r="77" spans="1:20" x14ac:dyDescent="0.25">
      <c r="A77" t="s">
        <v>204</v>
      </c>
      <c r="B77" t="s">
        <v>38</v>
      </c>
      <c r="C77" t="s">
        <v>82</v>
      </c>
      <c r="D77" t="s">
        <v>23</v>
      </c>
      <c r="E77" t="s">
        <v>12181</v>
      </c>
      <c r="F77" t="s">
        <v>205</v>
      </c>
      <c r="G77" t="s">
        <v>12172</v>
      </c>
      <c r="H77" t="s">
        <v>25</v>
      </c>
      <c r="I77" t="s">
        <v>48</v>
      </c>
      <c r="J77" t="s">
        <v>27</v>
      </c>
      <c r="K77">
        <v>4</v>
      </c>
      <c r="L77">
        <v>1143.99</v>
      </c>
      <c r="M77" t="s">
        <v>35</v>
      </c>
      <c r="N77">
        <v>26</v>
      </c>
      <c r="O77" t="s">
        <v>12086</v>
      </c>
      <c r="P77">
        <v>323</v>
      </c>
      <c r="Q77" t="s">
        <v>43</v>
      </c>
      <c r="R77">
        <v>4</v>
      </c>
      <c r="S77" t="s">
        <v>12182</v>
      </c>
      <c r="T77" t="s">
        <v>60</v>
      </c>
    </row>
    <row r="78" spans="1:20" x14ac:dyDescent="0.25">
      <c r="A78" t="s">
        <v>206</v>
      </c>
      <c r="B78" t="s">
        <v>38</v>
      </c>
      <c r="C78" t="s">
        <v>39</v>
      </c>
      <c r="D78" t="s">
        <v>77</v>
      </c>
      <c r="E78" t="s">
        <v>12183</v>
      </c>
      <c r="F78" t="s">
        <v>207</v>
      </c>
      <c r="G78" t="s">
        <v>12172</v>
      </c>
      <c r="H78" t="s">
        <v>34</v>
      </c>
      <c r="I78" t="s">
        <v>42</v>
      </c>
      <c r="J78" t="s">
        <v>67</v>
      </c>
      <c r="K78">
        <v>1</v>
      </c>
      <c r="L78">
        <v>1492.84</v>
      </c>
      <c r="M78" t="s">
        <v>35</v>
      </c>
      <c r="N78">
        <v>50</v>
      </c>
      <c r="O78" t="s">
        <v>12184</v>
      </c>
      <c r="P78">
        <v>423</v>
      </c>
      <c r="Q78" t="s">
        <v>29</v>
      </c>
      <c r="R78">
        <v>1</v>
      </c>
      <c r="S78" s="1">
        <v>45902</v>
      </c>
      <c r="T78" t="s">
        <v>30</v>
      </c>
    </row>
    <row r="79" spans="1:20" x14ac:dyDescent="0.25">
      <c r="A79" t="s">
        <v>208</v>
      </c>
      <c r="B79" t="s">
        <v>38</v>
      </c>
      <c r="C79" t="s">
        <v>22</v>
      </c>
      <c r="D79" t="s">
        <v>77</v>
      </c>
      <c r="E79" s="1">
        <v>45936</v>
      </c>
      <c r="F79" t="s">
        <v>209</v>
      </c>
      <c r="G79" s="1">
        <v>44935</v>
      </c>
      <c r="H79" t="s">
        <v>34</v>
      </c>
      <c r="I79" t="s">
        <v>63</v>
      </c>
      <c r="J79" t="s">
        <v>27</v>
      </c>
      <c r="K79">
        <v>3</v>
      </c>
      <c r="L79">
        <v>101.29</v>
      </c>
      <c r="M79" t="s">
        <v>35</v>
      </c>
      <c r="N79">
        <v>28</v>
      </c>
      <c r="O79" t="s">
        <v>12185</v>
      </c>
      <c r="P79">
        <v>468</v>
      </c>
      <c r="Q79" t="s">
        <v>43</v>
      </c>
      <c r="R79">
        <v>3</v>
      </c>
      <c r="S79" s="1">
        <v>45840</v>
      </c>
      <c r="T79" t="s">
        <v>60</v>
      </c>
    </row>
    <row r="80" spans="1:20" x14ac:dyDescent="0.25">
      <c r="A80" t="s">
        <v>210</v>
      </c>
      <c r="B80" t="s">
        <v>38</v>
      </c>
      <c r="C80" t="s">
        <v>82</v>
      </c>
      <c r="D80" t="s">
        <v>56</v>
      </c>
      <c r="E80" s="1">
        <v>45783</v>
      </c>
      <c r="F80" t="s">
        <v>211</v>
      </c>
      <c r="G80" s="1">
        <v>44935</v>
      </c>
      <c r="H80" t="s">
        <v>58</v>
      </c>
      <c r="I80" t="s">
        <v>63</v>
      </c>
      <c r="J80" t="s">
        <v>59</v>
      </c>
      <c r="K80">
        <v>2</v>
      </c>
      <c r="L80">
        <v>528.24</v>
      </c>
      <c r="M80" t="s">
        <v>28</v>
      </c>
      <c r="N80">
        <v>24</v>
      </c>
      <c r="O80" s="1">
        <v>45871</v>
      </c>
      <c r="P80">
        <v>149</v>
      </c>
      <c r="Q80" t="s">
        <v>43</v>
      </c>
      <c r="R80">
        <v>4</v>
      </c>
      <c r="S80" t="s">
        <v>12186</v>
      </c>
      <c r="T80" t="s">
        <v>36</v>
      </c>
    </row>
    <row r="81" spans="1:20" x14ac:dyDescent="0.25">
      <c r="A81" t="s">
        <v>212</v>
      </c>
      <c r="B81" t="s">
        <v>45</v>
      </c>
      <c r="C81" t="s">
        <v>82</v>
      </c>
      <c r="D81" t="s">
        <v>23</v>
      </c>
      <c r="E81" t="s">
        <v>12187</v>
      </c>
      <c r="F81" t="s">
        <v>213</v>
      </c>
      <c r="G81" s="1">
        <v>44935</v>
      </c>
      <c r="H81" t="s">
        <v>25</v>
      </c>
      <c r="I81" t="s">
        <v>26</v>
      </c>
      <c r="J81" t="s">
        <v>64</v>
      </c>
      <c r="K81">
        <v>3</v>
      </c>
      <c r="L81">
        <v>716.53</v>
      </c>
      <c r="M81" t="s">
        <v>50</v>
      </c>
      <c r="N81">
        <v>3</v>
      </c>
      <c r="O81" t="s">
        <v>12188</v>
      </c>
      <c r="P81">
        <v>432</v>
      </c>
      <c r="Q81" t="s">
        <v>43</v>
      </c>
      <c r="R81">
        <v>1</v>
      </c>
      <c r="S81" t="s">
        <v>12175</v>
      </c>
      <c r="T81" t="s">
        <v>30</v>
      </c>
    </row>
    <row r="82" spans="1:20" x14ac:dyDescent="0.25">
      <c r="A82" t="s">
        <v>214</v>
      </c>
      <c r="B82" t="s">
        <v>21</v>
      </c>
      <c r="C82" t="s">
        <v>39</v>
      </c>
      <c r="D82" t="s">
        <v>23</v>
      </c>
      <c r="E82" s="1">
        <v>45696</v>
      </c>
      <c r="F82" t="s">
        <v>215</v>
      </c>
      <c r="G82" s="1">
        <v>44935</v>
      </c>
      <c r="H82" t="s">
        <v>47</v>
      </c>
      <c r="I82" t="s">
        <v>63</v>
      </c>
      <c r="J82" t="s">
        <v>59</v>
      </c>
      <c r="K82">
        <v>3</v>
      </c>
      <c r="L82">
        <v>1135.18</v>
      </c>
      <c r="M82" t="s">
        <v>28</v>
      </c>
      <c r="N82">
        <v>2</v>
      </c>
      <c r="O82" s="1">
        <v>45301</v>
      </c>
      <c r="P82">
        <v>113</v>
      </c>
      <c r="Q82" t="s">
        <v>29</v>
      </c>
      <c r="R82">
        <v>2</v>
      </c>
      <c r="S82" t="s">
        <v>12110</v>
      </c>
      <c r="T82" t="s">
        <v>30</v>
      </c>
    </row>
    <row r="83" spans="1:20" x14ac:dyDescent="0.25">
      <c r="A83" t="s">
        <v>216</v>
      </c>
      <c r="B83" t="s">
        <v>38</v>
      </c>
      <c r="C83" t="s">
        <v>22</v>
      </c>
      <c r="D83" t="s">
        <v>32</v>
      </c>
      <c r="E83" t="s">
        <v>12155</v>
      </c>
      <c r="F83" t="s">
        <v>217</v>
      </c>
      <c r="G83" s="1">
        <v>44935</v>
      </c>
      <c r="H83" t="s">
        <v>58</v>
      </c>
      <c r="I83" t="s">
        <v>42</v>
      </c>
      <c r="J83" t="s">
        <v>67</v>
      </c>
      <c r="K83">
        <v>2</v>
      </c>
      <c r="L83">
        <v>388.86</v>
      </c>
      <c r="M83" t="s">
        <v>28</v>
      </c>
      <c r="N83">
        <v>31</v>
      </c>
      <c r="O83" s="1">
        <v>45300</v>
      </c>
      <c r="P83">
        <v>39</v>
      </c>
      <c r="Q83" t="s">
        <v>43</v>
      </c>
      <c r="R83">
        <v>3</v>
      </c>
      <c r="S83" s="1">
        <v>45422</v>
      </c>
      <c r="T83" t="s">
        <v>30</v>
      </c>
    </row>
    <row r="84" spans="1:20" x14ac:dyDescent="0.25">
      <c r="A84" t="s">
        <v>218</v>
      </c>
      <c r="B84" t="s">
        <v>38</v>
      </c>
      <c r="C84" t="s">
        <v>82</v>
      </c>
      <c r="D84" t="s">
        <v>77</v>
      </c>
      <c r="E84" t="s">
        <v>12133</v>
      </c>
      <c r="F84" t="s">
        <v>219</v>
      </c>
      <c r="G84" s="1">
        <v>44935</v>
      </c>
      <c r="H84" t="s">
        <v>47</v>
      </c>
      <c r="I84" t="s">
        <v>63</v>
      </c>
      <c r="J84" t="s">
        <v>49</v>
      </c>
      <c r="K84">
        <v>5</v>
      </c>
      <c r="L84">
        <v>362.35</v>
      </c>
      <c r="M84" t="s">
        <v>28</v>
      </c>
      <c r="N84">
        <v>23</v>
      </c>
      <c r="O84" t="s">
        <v>12189</v>
      </c>
      <c r="P84">
        <v>309</v>
      </c>
      <c r="Q84" t="s">
        <v>29</v>
      </c>
      <c r="R84">
        <v>5</v>
      </c>
      <c r="S84" s="1">
        <v>45717</v>
      </c>
      <c r="T84" t="s">
        <v>36</v>
      </c>
    </row>
    <row r="85" spans="1:20" x14ac:dyDescent="0.25">
      <c r="A85" t="s">
        <v>220</v>
      </c>
      <c r="B85" t="s">
        <v>21</v>
      </c>
      <c r="C85" t="s">
        <v>22</v>
      </c>
      <c r="D85" t="s">
        <v>32</v>
      </c>
      <c r="E85" t="s">
        <v>12190</v>
      </c>
      <c r="F85" t="s">
        <v>221</v>
      </c>
      <c r="G85" s="1">
        <v>44935</v>
      </c>
      <c r="H85" t="s">
        <v>58</v>
      </c>
      <c r="I85" t="s">
        <v>54</v>
      </c>
      <c r="J85" t="s">
        <v>64</v>
      </c>
      <c r="K85">
        <v>4</v>
      </c>
      <c r="L85">
        <v>172.76</v>
      </c>
      <c r="M85" t="s">
        <v>35</v>
      </c>
      <c r="N85">
        <v>23</v>
      </c>
      <c r="O85" t="s">
        <v>12191</v>
      </c>
      <c r="P85">
        <v>356</v>
      </c>
      <c r="Q85" t="s">
        <v>43</v>
      </c>
      <c r="R85">
        <v>5</v>
      </c>
      <c r="S85" t="s">
        <v>12120</v>
      </c>
      <c r="T85" t="s">
        <v>60</v>
      </c>
    </row>
    <row r="86" spans="1:20" x14ac:dyDescent="0.25">
      <c r="A86" t="s">
        <v>222</v>
      </c>
      <c r="B86" t="s">
        <v>21</v>
      </c>
      <c r="C86" t="s">
        <v>39</v>
      </c>
      <c r="D86" t="s">
        <v>52</v>
      </c>
      <c r="E86" s="1">
        <v>45693</v>
      </c>
      <c r="F86" t="s">
        <v>223</v>
      </c>
      <c r="G86" s="1">
        <v>44966</v>
      </c>
      <c r="H86" t="s">
        <v>58</v>
      </c>
      <c r="I86" t="s">
        <v>54</v>
      </c>
      <c r="J86" t="s">
        <v>67</v>
      </c>
      <c r="K86">
        <v>3</v>
      </c>
      <c r="L86">
        <v>184.12</v>
      </c>
      <c r="M86" t="s">
        <v>50</v>
      </c>
      <c r="N86">
        <v>41</v>
      </c>
      <c r="O86" t="s">
        <v>12083</v>
      </c>
      <c r="P86">
        <v>491</v>
      </c>
      <c r="Q86" t="s">
        <v>43</v>
      </c>
      <c r="R86">
        <v>4</v>
      </c>
      <c r="S86" s="1">
        <v>45690</v>
      </c>
      <c r="T86" t="s">
        <v>30</v>
      </c>
    </row>
    <row r="87" spans="1:20" x14ac:dyDescent="0.25">
      <c r="A87" t="s">
        <v>224</v>
      </c>
      <c r="B87" t="s">
        <v>38</v>
      </c>
      <c r="C87" t="s">
        <v>22</v>
      </c>
      <c r="D87" t="s">
        <v>23</v>
      </c>
      <c r="E87" t="s">
        <v>12192</v>
      </c>
      <c r="F87" t="s">
        <v>225</v>
      </c>
      <c r="G87" s="1">
        <v>44966</v>
      </c>
      <c r="H87" t="s">
        <v>41</v>
      </c>
      <c r="I87" t="s">
        <v>42</v>
      </c>
      <c r="J87" t="s">
        <v>27</v>
      </c>
      <c r="K87">
        <v>3</v>
      </c>
      <c r="L87">
        <v>124.6</v>
      </c>
      <c r="M87" t="s">
        <v>50</v>
      </c>
      <c r="N87">
        <v>26</v>
      </c>
      <c r="O87" s="1">
        <v>45813</v>
      </c>
      <c r="P87">
        <v>297</v>
      </c>
      <c r="Q87" t="s">
        <v>43</v>
      </c>
      <c r="R87">
        <v>2</v>
      </c>
      <c r="S87" t="s">
        <v>12098</v>
      </c>
      <c r="T87" t="s">
        <v>30</v>
      </c>
    </row>
    <row r="88" spans="1:20" x14ac:dyDescent="0.25">
      <c r="A88" t="s">
        <v>226</v>
      </c>
      <c r="B88" t="s">
        <v>38</v>
      </c>
      <c r="C88" t="s">
        <v>82</v>
      </c>
      <c r="D88" t="s">
        <v>52</v>
      </c>
      <c r="E88" t="s">
        <v>12193</v>
      </c>
      <c r="F88" t="s">
        <v>227</v>
      </c>
      <c r="G88" s="1">
        <v>44966</v>
      </c>
      <c r="H88" t="s">
        <v>25</v>
      </c>
      <c r="I88" t="s">
        <v>48</v>
      </c>
      <c r="J88" t="s">
        <v>49</v>
      </c>
      <c r="K88">
        <v>4</v>
      </c>
      <c r="L88">
        <v>664.08</v>
      </c>
      <c r="M88" t="s">
        <v>28</v>
      </c>
      <c r="N88">
        <v>20</v>
      </c>
      <c r="O88" s="1">
        <v>45934</v>
      </c>
      <c r="P88">
        <v>354</v>
      </c>
      <c r="Q88" t="s">
        <v>43</v>
      </c>
      <c r="R88">
        <v>3</v>
      </c>
      <c r="S88" s="1">
        <v>45904</v>
      </c>
      <c r="T88" t="s">
        <v>30</v>
      </c>
    </row>
    <row r="89" spans="1:20" x14ac:dyDescent="0.25">
      <c r="A89" t="s">
        <v>228</v>
      </c>
      <c r="B89" t="s">
        <v>45</v>
      </c>
      <c r="C89" t="s">
        <v>39</v>
      </c>
      <c r="D89" t="s">
        <v>23</v>
      </c>
      <c r="E89" t="s">
        <v>12194</v>
      </c>
      <c r="F89" t="s">
        <v>229</v>
      </c>
      <c r="G89" s="1">
        <v>44966</v>
      </c>
      <c r="H89" t="s">
        <v>41</v>
      </c>
      <c r="I89" t="s">
        <v>48</v>
      </c>
      <c r="J89" t="s">
        <v>64</v>
      </c>
      <c r="K89">
        <v>1</v>
      </c>
      <c r="L89">
        <v>1465.02</v>
      </c>
      <c r="M89" t="s">
        <v>50</v>
      </c>
      <c r="N89">
        <v>45</v>
      </c>
      <c r="O89" s="1">
        <v>45754</v>
      </c>
      <c r="P89">
        <v>420</v>
      </c>
      <c r="Q89" t="s">
        <v>29</v>
      </c>
      <c r="R89">
        <v>1</v>
      </c>
      <c r="S89" t="s">
        <v>12188</v>
      </c>
      <c r="T89" t="s">
        <v>60</v>
      </c>
    </row>
    <row r="90" spans="1:20" x14ac:dyDescent="0.25">
      <c r="A90" t="s">
        <v>230</v>
      </c>
      <c r="B90" t="s">
        <v>45</v>
      </c>
      <c r="C90" t="s">
        <v>22</v>
      </c>
      <c r="D90" t="s">
        <v>23</v>
      </c>
      <c r="E90" t="s">
        <v>12195</v>
      </c>
      <c r="F90" t="s">
        <v>231</v>
      </c>
      <c r="G90" s="1">
        <v>44966</v>
      </c>
      <c r="H90" t="s">
        <v>47</v>
      </c>
      <c r="I90" t="s">
        <v>48</v>
      </c>
      <c r="J90" t="s">
        <v>64</v>
      </c>
      <c r="K90">
        <v>2</v>
      </c>
      <c r="L90">
        <v>158.21</v>
      </c>
      <c r="M90" t="s">
        <v>28</v>
      </c>
      <c r="N90">
        <v>8</v>
      </c>
      <c r="O90" t="s">
        <v>12088</v>
      </c>
      <c r="P90">
        <v>321</v>
      </c>
      <c r="Q90" t="s">
        <v>29</v>
      </c>
      <c r="R90">
        <v>3</v>
      </c>
      <c r="S90" s="1">
        <v>45993</v>
      </c>
      <c r="T90" t="s">
        <v>36</v>
      </c>
    </row>
    <row r="91" spans="1:20" x14ac:dyDescent="0.25">
      <c r="A91" t="s">
        <v>232</v>
      </c>
      <c r="B91" t="s">
        <v>38</v>
      </c>
      <c r="C91" t="s">
        <v>22</v>
      </c>
      <c r="D91" t="s">
        <v>23</v>
      </c>
      <c r="E91" s="1">
        <v>45602</v>
      </c>
      <c r="F91" t="s">
        <v>233</v>
      </c>
      <c r="G91" s="1">
        <v>44966</v>
      </c>
      <c r="H91" t="s">
        <v>41</v>
      </c>
      <c r="I91" t="s">
        <v>48</v>
      </c>
      <c r="J91" t="s">
        <v>64</v>
      </c>
      <c r="K91">
        <v>2</v>
      </c>
      <c r="L91">
        <v>949.78</v>
      </c>
      <c r="M91" t="s">
        <v>50</v>
      </c>
      <c r="N91">
        <v>46</v>
      </c>
      <c r="O91" t="s">
        <v>12196</v>
      </c>
      <c r="P91">
        <v>435</v>
      </c>
      <c r="Q91" t="s">
        <v>29</v>
      </c>
      <c r="R91">
        <v>1</v>
      </c>
      <c r="S91" t="s">
        <v>12197</v>
      </c>
      <c r="T91" t="s">
        <v>30</v>
      </c>
    </row>
    <row r="92" spans="1:20" x14ac:dyDescent="0.25">
      <c r="A92" t="s">
        <v>234</v>
      </c>
      <c r="B92" t="s">
        <v>21</v>
      </c>
      <c r="C92" t="s">
        <v>82</v>
      </c>
      <c r="D92" t="s">
        <v>23</v>
      </c>
      <c r="E92" s="1">
        <v>45540</v>
      </c>
      <c r="F92" t="s">
        <v>235</v>
      </c>
      <c r="G92" s="1">
        <v>44966</v>
      </c>
      <c r="H92" t="s">
        <v>25</v>
      </c>
      <c r="I92" t="s">
        <v>63</v>
      </c>
      <c r="J92" t="s">
        <v>64</v>
      </c>
      <c r="K92">
        <v>1</v>
      </c>
      <c r="L92">
        <v>1047.07</v>
      </c>
      <c r="M92" t="s">
        <v>35</v>
      </c>
      <c r="N92">
        <v>50</v>
      </c>
      <c r="O92" t="s">
        <v>12198</v>
      </c>
      <c r="P92">
        <v>328</v>
      </c>
      <c r="Q92" t="s">
        <v>43</v>
      </c>
      <c r="R92">
        <v>2</v>
      </c>
      <c r="S92" s="1">
        <v>45300</v>
      </c>
      <c r="T92" t="s">
        <v>36</v>
      </c>
    </row>
    <row r="93" spans="1:20" x14ac:dyDescent="0.25">
      <c r="A93" t="s">
        <v>236</v>
      </c>
      <c r="B93" t="s">
        <v>21</v>
      </c>
      <c r="C93" t="s">
        <v>22</v>
      </c>
      <c r="D93" t="s">
        <v>77</v>
      </c>
      <c r="E93" t="s">
        <v>12077</v>
      </c>
      <c r="F93" t="s">
        <v>237</v>
      </c>
      <c r="G93" s="1">
        <v>44966</v>
      </c>
      <c r="H93" t="s">
        <v>34</v>
      </c>
      <c r="I93" t="s">
        <v>48</v>
      </c>
      <c r="J93" t="s">
        <v>49</v>
      </c>
      <c r="K93">
        <v>2</v>
      </c>
      <c r="L93">
        <v>1491.88</v>
      </c>
      <c r="M93" t="s">
        <v>28</v>
      </c>
      <c r="N93">
        <v>44</v>
      </c>
      <c r="O93" s="1">
        <v>45994</v>
      </c>
      <c r="P93">
        <v>330</v>
      </c>
      <c r="Q93" t="s">
        <v>29</v>
      </c>
      <c r="R93">
        <v>5</v>
      </c>
      <c r="S93" s="1">
        <v>45482</v>
      </c>
      <c r="T93" t="s">
        <v>36</v>
      </c>
    </row>
    <row r="94" spans="1:20" x14ac:dyDescent="0.25">
      <c r="A94" t="s">
        <v>238</v>
      </c>
      <c r="B94" t="s">
        <v>38</v>
      </c>
      <c r="C94" t="s">
        <v>39</v>
      </c>
      <c r="D94" t="s">
        <v>32</v>
      </c>
      <c r="E94" s="1">
        <v>45934</v>
      </c>
      <c r="F94" t="s">
        <v>239</v>
      </c>
      <c r="G94" s="1">
        <v>44966</v>
      </c>
      <c r="H94" t="s">
        <v>34</v>
      </c>
      <c r="I94" t="s">
        <v>48</v>
      </c>
      <c r="J94" t="s">
        <v>27</v>
      </c>
      <c r="K94">
        <v>4</v>
      </c>
      <c r="L94">
        <v>1014.28</v>
      </c>
      <c r="M94" t="s">
        <v>50</v>
      </c>
      <c r="N94">
        <v>41</v>
      </c>
      <c r="O94" t="s">
        <v>12199</v>
      </c>
      <c r="P94">
        <v>0</v>
      </c>
      <c r="Q94" t="s">
        <v>29</v>
      </c>
      <c r="R94">
        <v>1</v>
      </c>
      <c r="S94" t="s">
        <v>12200</v>
      </c>
      <c r="T94" t="s">
        <v>60</v>
      </c>
    </row>
    <row r="95" spans="1:20" x14ac:dyDescent="0.25">
      <c r="A95" t="s">
        <v>240</v>
      </c>
      <c r="B95" t="s">
        <v>21</v>
      </c>
      <c r="C95" t="s">
        <v>82</v>
      </c>
      <c r="D95" t="s">
        <v>52</v>
      </c>
      <c r="E95" t="s">
        <v>12176</v>
      </c>
      <c r="F95" t="s">
        <v>241</v>
      </c>
      <c r="G95" s="1">
        <v>44966</v>
      </c>
      <c r="H95" t="s">
        <v>47</v>
      </c>
      <c r="I95" t="s">
        <v>26</v>
      </c>
      <c r="J95" t="s">
        <v>59</v>
      </c>
      <c r="K95">
        <v>2</v>
      </c>
      <c r="L95">
        <v>941.02</v>
      </c>
      <c r="M95" t="s">
        <v>35</v>
      </c>
      <c r="N95">
        <v>5</v>
      </c>
      <c r="O95" t="s">
        <v>12136</v>
      </c>
      <c r="P95">
        <v>468</v>
      </c>
      <c r="Q95" t="s">
        <v>29</v>
      </c>
      <c r="R95">
        <v>1</v>
      </c>
      <c r="S95" t="s">
        <v>12091</v>
      </c>
      <c r="T95" t="s">
        <v>60</v>
      </c>
    </row>
    <row r="96" spans="1:20" x14ac:dyDescent="0.25">
      <c r="A96" t="s">
        <v>242</v>
      </c>
      <c r="B96" t="s">
        <v>38</v>
      </c>
      <c r="C96" t="s">
        <v>39</v>
      </c>
      <c r="D96" t="s">
        <v>77</v>
      </c>
      <c r="E96" t="s">
        <v>12073</v>
      </c>
      <c r="F96" t="s">
        <v>243</v>
      </c>
      <c r="G96" s="1">
        <v>44994</v>
      </c>
      <c r="H96" t="s">
        <v>47</v>
      </c>
      <c r="I96" t="s">
        <v>63</v>
      </c>
      <c r="J96" t="s">
        <v>67</v>
      </c>
      <c r="K96">
        <v>1</v>
      </c>
      <c r="L96">
        <v>1187.79</v>
      </c>
      <c r="M96" t="s">
        <v>28</v>
      </c>
      <c r="N96">
        <v>41</v>
      </c>
      <c r="O96" s="1">
        <v>45784</v>
      </c>
      <c r="P96">
        <v>22</v>
      </c>
      <c r="Q96" t="s">
        <v>43</v>
      </c>
      <c r="R96">
        <v>2</v>
      </c>
      <c r="S96" t="s">
        <v>12114</v>
      </c>
      <c r="T96" t="s">
        <v>30</v>
      </c>
    </row>
    <row r="97" spans="1:20" x14ac:dyDescent="0.25">
      <c r="A97" t="s">
        <v>244</v>
      </c>
      <c r="B97" t="s">
        <v>38</v>
      </c>
      <c r="C97" t="s">
        <v>39</v>
      </c>
      <c r="D97" t="s">
        <v>32</v>
      </c>
      <c r="E97" t="s">
        <v>12131</v>
      </c>
      <c r="F97" t="s">
        <v>245</v>
      </c>
      <c r="G97" s="1">
        <v>44994</v>
      </c>
      <c r="H97" t="s">
        <v>25</v>
      </c>
      <c r="I97" t="s">
        <v>48</v>
      </c>
      <c r="J97" t="s">
        <v>67</v>
      </c>
      <c r="K97">
        <v>3</v>
      </c>
      <c r="L97">
        <v>1201.49</v>
      </c>
      <c r="M97" t="s">
        <v>28</v>
      </c>
      <c r="N97">
        <v>37</v>
      </c>
      <c r="O97" t="s">
        <v>12201</v>
      </c>
      <c r="P97">
        <v>293</v>
      </c>
      <c r="Q97" t="s">
        <v>29</v>
      </c>
      <c r="R97">
        <v>1</v>
      </c>
      <c r="S97" t="s">
        <v>12157</v>
      </c>
      <c r="T97" t="s">
        <v>36</v>
      </c>
    </row>
    <row r="98" spans="1:20" x14ac:dyDescent="0.25">
      <c r="A98" t="s">
        <v>246</v>
      </c>
      <c r="B98" t="s">
        <v>45</v>
      </c>
      <c r="C98" t="s">
        <v>39</v>
      </c>
      <c r="D98" t="s">
        <v>77</v>
      </c>
      <c r="E98" t="s">
        <v>12202</v>
      </c>
      <c r="F98" t="s">
        <v>247</v>
      </c>
      <c r="G98" s="1">
        <v>44994</v>
      </c>
      <c r="H98" t="s">
        <v>41</v>
      </c>
      <c r="I98" t="s">
        <v>48</v>
      </c>
      <c r="J98" t="s">
        <v>49</v>
      </c>
      <c r="K98">
        <v>4</v>
      </c>
      <c r="L98">
        <v>579.72</v>
      </c>
      <c r="M98" t="s">
        <v>35</v>
      </c>
      <c r="N98">
        <v>40</v>
      </c>
      <c r="O98" t="s">
        <v>12203</v>
      </c>
      <c r="P98">
        <v>170</v>
      </c>
      <c r="Q98" t="s">
        <v>43</v>
      </c>
      <c r="R98">
        <v>3</v>
      </c>
      <c r="S98" s="1">
        <v>45810</v>
      </c>
      <c r="T98" t="s">
        <v>36</v>
      </c>
    </row>
    <row r="99" spans="1:20" x14ac:dyDescent="0.25">
      <c r="A99" t="s">
        <v>248</v>
      </c>
      <c r="B99" t="s">
        <v>38</v>
      </c>
      <c r="C99" t="s">
        <v>22</v>
      </c>
      <c r="D99" t="s">
        <v>23</v>
      </c>
      <c r="E99" s="1">
        <v>45814</v>
      </c>
      <c r="F99" t="s">
        <v>249</v>
      </c>
      <c r="G99" s="1">
        <v>44994</v>
      </c>
      <c r="H99" t="s">
        <v>34</v>
      </c>
      <c r="I99" t="s">
        <v>26</v>
      </c>
      <c r="J99" t="s">
        <v>67</v>
      </c>
      <c r="K99">
        <v>4</v>
      </c>
      <c r="L99">
        <v>599.35</v>
      </c>
      <c r="M99" t="s">
        <v>28</v>
      </c>
      <c r="N99">
        <v>3</v>
      </c>
      <c r="O99" s="1">
        <v>45873</v>
      </c>
      <c r="P99">
        <v>322</v>
      </c>
      <c r="Q99" t="s">
        <v>43</v>
      </c>
      <c r="R99">
        <v>2</v>
      </c>
      <c r="S99" t="s">
        <v>12204</v>
      </c>
      <c r="T99" t="s">
        <v>30</v>
      </c>
    </row>
    <row r="100" spans="1:20" x14ac:dyDescent="0.25">
      <c r="A100" t="s">
        <v>250</v>
      </c>
      <c r="B100" t="s">
        <v>21</v>
      </c>
      <c r="C100" t="s">
        <v>39</v>
      </c>
      <c r="D100" t="s">
        <v>23</v>
      </c>
      <c r="E100" s="1">
        <v>45475</v>
      </c>
      <c r="F100" t="s">
        <v>251</v>
      </c>
      <c r="G100" s="1">
        <v>44994</v>
      </c>
      <c r="H100" t="s">
        <v>58</v>
      </c>
      <c r="I100" t="s">
        <v>63</v>
      </c>
      <c r="J100" t="s">
        <v>59</v>
      </c>
      <c r="K100">
        <v>4</v>
      </c>
      <c r="L100">
        <v>1418.27</v>
      </c>
      <c r="M100" t="s">
        <v>35</v>
      </c>
      <c r="N100">
        <v>14</v>
      </c>
      <c r="O100" t="s">
        <v>12191</v>
      </c>
      <c r="P100">
        <v>291</v>
      </c>
      <c r="Q100" t="s">
        <v>43</v>
      </c>
      <c r="R100">
        <v>3</v>
      </c>
      <c r="S100" s="1">
        <v>45932</v>
      </c>
      <c r="T100" t="s">
        <v>30</v>
      </c>
    </row>
    <row r="101" spans="1:20" x14ac:dyDescent="0.25">
      <c r="A101" t="s">
        <v>252</v>
      </c>
      <c r="B101" t="s">
        <v>45</v>
      </c>
      <c r="C101" t="s">
        <v>22</v>
      </c>
      <c r="D101" t="s">
        <v>52</v>
      </c>
      <c r="E101" s="1">
        <v>45515</v>
      </c>
      <c r="F101" t="s">
        <v>253</v>
      </c>
      <c r="G101" s="1">
        <v>44994</v>
      </c>
      <c r="H101" t="s">
        <v>47</v>
      </c>
      <c r="I101" t="s">
        <v>63</v>
      </c>
      <c r="J101" t="s">
        <v>64</v>
      </c>
      <c r="K101">
        <v>2</v>
      </c>
      <c r="L101">
        <v>1174.6199999999999</v>
      </c>
      <c r="M101" t="s">
        <v>50</v>
      </c>
      <c r="N101">
        <v>50</v>
      </c>
      <c r="O101" s="1">
        <v>45963</v>
      </c>
      <c r="P101">
        <v>64</v>
      </c>
      <c r="Q101" t="s">
        <v>29</v>
      </c>
      <c r="R101">
        <v>5</v>
      </c>
      <c r="S101" t="s">
        <v>12182</v>
      </c>
      <c r="T101" t="s">
        <v>30</v>
      </c>
    </row>
    <row r="102" spans="1:20" x14ac:dyDescent="0.25">
      <c r="A102" t="s">
        <v>254</v>
      </c>
      <c r="B102" t="s">
        <v>38</v>
      </c>
      <c r="C102" t="s">
        <v>82</v>
      </c>
      <c r="D102" t="s">
        <v>77</v>
      </c>
      <c r="E102" t="s">
        <v>12151</v>
      </c>
      <c r="F102" t="s">
        <v>255</v>
      </c>
      <c r="G102" s="1">
        <v>44994</v>
      </c>
      <c r="H102" t="s">
        <v>34</v>
      </c>
      <c r="I102" t="s">
        <v>42</v>
      </c>
      <c r="J102" t="s">
        <v>64</v>
      </c>
      <c r="K102">
        <v>4</v>
      </c>
      <c r="L102">
        <v>213.52</v>
      </c>
      <c r="M102" t="s">
        <v>28</v>
      </c>
      <c r="N102">
        <v>50</v>
      </c>
      <c r="O102" t="s">
        <v>12169</v>
      </c>
      <c r="P102">
        <v>24</v>
      </c>
      <c r="Q102" t="s">
        <v>29</v>
      </c>
      <c r="R102">
        <v>3</v>
      </c>
      <c r="S102" t="s">
        <v>12205</v>
      </c>
      <c r="T102" t="s">
        <v>30</v>
      </c>
    </row>
    <row r="103" spans="1:20" x14ac:dyDescent="0.25">
      <c r="A103" t="s">
        <v>256</v>
      </c>
      <c r="B103" t="s">
        <v>21</v>
      </c>
      <c r="C103" t="s">
        <v>39</v>
      </c>
      <c r="D103" t="s">
        <v>77</v>
      </c>
      <c r="E103" t="s">
        <v>12206</v>
      </c>
      <c r="F103" t="s">
        <v>257</v>
      </c>
      <c r="G103" s="1">
        <v>45025</v>
      </c>
      <c r="H103" t="s">
        <v>34</v>
      </c>
      <c r="I103" t="s">
        <v>42</v>
      </c>
      <c r="J103" t="s">
        <v>67</v>
      </c>
      <c r="K103">
        <v>3</v>
      </c>
      <c r="L103">
        <v>566.9</v>
      </c>
      <c r="M103" t="s">
        <v>35</v>
      </c>
      <c r="N103">
        <v>22</v>
      </c>
      <c r="O103" t="s">
        <v>12099</v>
      </c>
      <c r="P103">
        <v>387</v>
      </c>
      <c r="Q103" t="s">
        <v>29</v>
      </c>
      <c r="R103">
        <v>3</v>
      </c>
      <c r="S103" t="s">
        <v>12207</v>
      </c>
      <c r="T103" t="s">
        <v>30</v>
      </c>
    </row>
    <row r="104" spans="1:20" x14ac:dyDescent="0.25">
      <c r="A104" t="s">
        <v>258</v>
      </c>
      <c r="B104" t="s">
        <v>38</v>
      </c>
      <c r="C104" t="s">
        <v>82</v>
      </c>
      <c r="D104" t="s">
        <v>52</v>
      </c>
      <c r="E104" t="s">
        <v>12208</v>
      </c>
      <c r="F104" t="s">
        <v>259</v>
      </c>
      <c r="G104" s="1">
        <v>45025</v>
      </c>
      <c r="H104" t="s">
        <v>58</v>
      </c>
      <c r="I104" t="s">
        <v>63</v>
      </c>
      <c r="J104" t="s">
        <v>27</v>
      </c>
      <c r="K104">
        <v>3</v>
      </c>
      <c r="L104">
        <v>881.71</v>
      </c>
      <c r="M104" t="s">
        <v>35</v>
      </c>
      <c r="N104">
        <v>16</v>
      </c>
      <c r="O104" t="s">
        <v>12209</v>
      </c>
      <c r="P104">
        <v>26</v>
      </c>
      <c r="Q104" t="s">
        <v>29</v>
      </c>
      <c r="R104">
        <v>2</v>
      </c>
      <c r="S104" t="s">
        <v>12121</v>
      </c>
      <c r="T104" t="s">
        <v>30</v>
      </c>
    </row>
    <row r="105" spans="1:20" x14ac:dyDescent="0.25">
      <c r="A105" t="s">
        <v>260</v>
      </c>
      <c r="B105" t="s">
        <v>38</v>
      </c>
      <c r="C105" t="s">
        <v>22</v>
      </c>
      <c r="D105" t="s">
        <v>32</v>
      </c>
      <c r="E105" s="1">
        <v>44937</v>
      </c>
      <c r="F105" t="s">
        <v>261</v>
      </c>
      <c r="G105" s="1">
        <v>45025</v>
      </c>
      <c r="H105" t="s">
        <v>47</v>
      </c>
      <c r="I105" t="s">
        <v>42</v>
      </c>
      <c r="J105" t="s">
        <v>67</v>
      </c>
      <c r="K105">
        <v>3</v>
      </c>
      <c r="L105">
        <v>1142.45</v>
      </c>
      <c r="M105" t="s">
        <v>35</v>
      </c>
      <c r="N105">
        <v>9</v>
      </c>
      <c r="O105" s="1">
        <v>45513</v>
      </c>
      <c r="P105">
        <v>397</v>
      </c>
      <c r="Q105" t="s">
        <v>43</v>
      </c>
      <c r="R105">
        <v>1</v>
      </c>
      <c r="S105" t="s">
        <v>12210</v>
      </c>
      <c r="T105" t="s">
        <v>36</v>
      </c>
    </row>
    <row r="106" spans="1:20" x14ac:dyDescent="0.25">
      <c r="A106" t="s">
        <v>262</v>
      </c>
      <c r="B106" t="s">
        <v>21</v>
      </c>
      <c r="C106" t="s">
        <v>82</v>
      </c>
      <c r="D106" t="s">
        <v>77</v>
      </c>
      <c r="E106" t="s">
        <v>12211</v>
      </c>
      <c r="F106" t="s">
        <v>263</v>
      </c>
      <c r="G106" s="1">
        <v>45025</v>
      </c>
      <c r="H106" t="s">
        <v>25</v>
      </c>
      <c r="I106" t="s">
        <v>42</v>
      </c>
      <c r="J106" t="s">
        <v>64</v>
      </c>
      <c r="K106">
        <v>3</v>
      </c>
      <c r="L106">
        <v>734.85</v>
      </c>
      <c r="M106" t="s">
        <v>50</v>
      </c>
      <c r="N106">
        <v>48</v>
      </c>
      <c r="O106" t="s">
        <v>12212</v>
      </c>
      <c r="P106">
        <v>245</v>
      </c>
      <c r="Q106" t="s">
        <v>29</v>
      </c>
      <c r="R106">
        <v>4</v>
      </c>
      <c r="S106" t="s">
        <v>12213</v>
      </c>
      <c r="T106" t="s">
        <v>60</v>
      </c>
    </row>
    <row r="107" spans="1:20" x14ac:dyDescent="0.25">
      <c r="A107" t="s">
        <v>264</v>
      </c>
      <c r="B107" t="s">
        <v>45</v>
      </c>
      <c r="C107" t="s">
        <v>82</v>
      </c>
      <c r="D107" t="s">
        <v>52</v>
      </c>
      <c r="E107" t="s">
        <v>12214</v>
      </c>
      <c r="F107" t="s">
        <v>265</v>
      </c>
      <c r="G107" s="1">
        <v>45025</v>
      </c>
      <c r="H107" t="s">
        <v>47</v>
      </c>
      <c r="I107" t="s">
        <v>63</v>
      </c>
      <c r="J107" t="s">
        <v>59</v>
      </c>
      <c r="K107">
        <v>4</v>
      </c>
      <c r="L107">
        <v>1303.08</v>
      </c>
      <c r="M107" t="s">
        <v>35</v>
      </c>
      <c r="N107">
        <v>19</v>
      </c>
      <c r="O107" s="1">
        <v>45907</v>
      </c>
      <c r="P107">
        <v>62</v>
      </c>
      <c r="Q107" t="s">
        <v>29</v>
      </c>
      <c r="R107">
        <v>1</v>
      </c>
      <c r="S107" s="1">
        <v>45873</v>
      </c>
      <c r="T107" t="s">
        <v>36</v>
      </c>
    </row>
    <row r="108" spans="1:20" x14ac:dyDescent="0.25">
      <c r="A108" t="s">
        <v>266</v>
      </c>
      <c r="B108" t="s">
        <v>45</v>
      </c>
      <c r="C108" t="s">
        <v>22</v>
      </c>
      <c r="D108" t="s">
        <v>23</v>
      </c>
      <c r="E108" s="1">
        <v>45782</v>
      </c>
      <c r="F108" t="s">
        <v>267</v>
      </c>
      <c r="G108" s="1">
        <v>45025</v>
      </c>
      <c r="H108" t="s">
        <v>47</v>
      </c>
      <c r="I108" t="s">
        <v>48</v>
      </c>
      <c r="J108" t="s">
        <v>27</v>
      </c>
      <c r="K108">
        <v>2</v>
      </c>
      <c r="L108">
        <v>526.39</v>
      </c>
      <c r="M108" t="s">
        <v>35</v>
      </c>
      <c r="N108">
        <v>7</v>
      </c>
      <c r="O108" t="s">
        <v>12142</v>
      </c>
      <c r="P108">
        <v>83</v>
      </c>
      <c r="Q108" t="s">
        <v>43</v>
      </c>
      <c r="R108">
        <v>1</v>
      </c>
      <c r="S108" s="1">
        <v>45751</v>
      </c>
      <c r="T108" t="s">
        <v>36</v>
      </c>
    </row>
    <row r="109" spans="1:20" x14ac:dyDescent="0.25">
      <c r="A109" t="s">
        <v>268</v>
      </c>
      <c r="B109" t="s">
        <v>21</v>
      </c>
      <c r="C109" t="s">
        <v>82</v>
      </c>
      <c r="D109" t="s">
        <v>77</v>
      </c>
      <c r="E109" s="1">
        <v>45598</v>
      </c>
      <c r="F109" t="s">
        <v>269</v>
      </c>
      <c r="G109" s="1">
        <v>45025</v>
      </c>
      <c r="H109" t="s">
        <v>41</v>
      </c>
      <c r="I109" t="s">
        <v>54</v>
      </c>
      <c r="J109" t="s">
        <v>59</v>
      </c>
      <c r="K109">
        <v>3</v>
      </c>
      <c r="L109">
        <v>897.81</v>
      </c>
      <c r="M109" t="s">
        <v>28</v>
      </c>
      <c r="N109">
        <v>15</v>
      </c>
      <c r="O109" t="s">
        <v>12197</v>
      </c>
      <c r="P109">
        <v>193</v>
      </c>
      <c r="Q109" t="s">
        <v>29</v>
      </c>
      <c r="R109">
        <v>5</v>
      </c>
      <c r="S109" t="s">
        <v>12215</v>
      </c>
      <c r="T109" t="s">
        <v>30</v>
      </c>
    </row>
    <row r="110" spans="1:20" x14ac:dyDescent="0.25">
      <c r="A110" t="s">
        <v>270</v>
      </c>
      <c r="B110" t="s">
        <v>38</v>
      </c>
      <c r="C110" t="s">
        <v>39</v>
      </c>
      <c r="D110" t="s">
        <v>32</v>
      </c>
      <c r="E110" t="s">
        <v>12216</v>
      </c>
      <c r="F110" t="s">
        <v>271</v>
      </c>
      <c r="G110" s="1">
        <v>45055</v>
      </c>
      <c r="H110" t="s">
        <v>47</v>
      </c>
      <c r="I110" t="s">
        <v>26</v>
      </c>
      <c r="J110" t="s">
        <v>67</v>
      </c>
      <c r="K110">
        <v>4</v>
      </c>
      <c r="L110">
        <v>949.24</v>
      </c>
      <c r="M110" t="s">
        <v>50</v>
      </c>
      <c r="N110">
        <v>21</v>
      </c>
      <c r="O110" t="s">
        <v>12177</v>
      </c>
      <c r="P110">
        <v>264</v>
      </c>
      <c r="Q110" t="s">
        <v>29</v>
      </c>
      <c r="R110">
        <v>2</v>
      </c>
      <c r="S110" t="s">
        <v>12217</v>
      </c>
      <c r="T110" t="s">
        <v>30</v>
      </c>
    </row>
    <row r="111" spans="1:20" x14ac:dyDescent="0.25">
      <c r="A111" t="s">
        <v>272</v>
      </c>
      <c r="B111" t="s">
        <v>21</v>
      </c>
      <c r="C111" t="s">
        <v>82</v>
      </c>
      <c r="D111" t="s">
        <v>52</v>
      </c>
      <c r="E111" t="s">
        <v>12218</v>
      </c>
      <c r="F111" t="s">
        <v>273</v>
      </c>
      <c r="G111" s="1">
        <v>45055</v>
      </c>
      <c r="H111" t="s">
        <v>47</v>
      </c>
      <c r="I111" t="s">
        <v>42</v>
      </c>
      <c r="J111" t="s">
        <v>27</v>
      </c>
      <c r="K111">
        <v>5</v>
      </c>
      <c r="L111">
        <v>904.16</v>
      </c>
      <c r="M111" t="s">
        <v>50</v>
      </c>
      <c r="N111">
        <v>10</v>
      </c>
      <c r="O111" t="s">
        <v>12188</v>
      </c>
      <c r="P111">
        <v>118</v>
      </c>
      <c r="Q111" t="s">
        <v>43</v>
      </c>
      <c r="R111">
        <v>4</v>
      </c>
      <c r="S111" s="1">
        <v>45718</v>
      </c>
      <c r="T111" t="s">
        <v>36</v>
      </c>
    </row>
    <row r="112" spans="1:20" x14ac:dyDescent="0.25">
      <c r="A112" t="s">
        <v>274</v>
      </c>
      <c r="B112" t="s">
        <v>38</v>
      </c>
      <c r="C112" t="s">
        <v>39</v>
      </c>
      <c r="D112" t="s">
        <v>77</v>
      </c>
      <c r="E112" s="1">
        <v>45211</v>
      </c>
      <c r="F112" t="s">
        <v>275</v>
      </c>
      <c r="G112" s="1">
        <v>45055</v>
      </c>
      <c r="H112" t="s">
        <v>47</v>
      </c>
      <c r="I112" t="s">
        <v>48</v>
      </c>
      <c r="J112" t="s">
        <v>64</v>
      </c>
      <c r="K112">
        <v>4</v>
      </c>
      <c r="L112">
        <v>321.23</v>
      </c>
      <c r="M112" t="s">
        <v>35</v>
      </c>
      <c r="N112">
        <v>32</v>
      </c>
      <c r="O112" t="s">
        <v>12219</v>
      </c>
      <c r="P112">
        <v>145</v>
      </c>
      <c r="Q112" t="s">
        <v>43</v>
      </c>
      <c r="R112">
        <v>2</v>
      </c>
      <c r="S112" s="1">
        <v>45814</v>
      </c>
      <c r="T112" t="s">
        <v>60</v>
      </c>
    </row>
    <row r="113" spans="1:20" x14ac:dyDescent="0.25">
      <c r="A113" t="s">
        <v>276</v>
      </c>
      <c r="B113" t="s">
        <v>38</v>
      </c>
      <c r="C113" t="s">
        <v>82</v>
      </c>
      <c r="D113" t="s">
        <v>32</v>
      </c>
      <c r="E113" t="s">
        <v>12161</v>
      </c>
      <c r="F113" t="s">
        <v>277</v>
      </c>
      <c r="G113" s="1">
        <v>45055</v>
      </c>
      <c r="H113" t="s">
        <v>25</v>
      </c>
      <c r="I113" t="s">
        <v>42</v>
      </c>
      <c r="J113" t="s">
        <v>59</v>
      </c>
      <c r="K113">
        <v>4</v>
      </c>
      <c r="L113">
        <v>1071.49</v>
      </c>
      <c r="M113" t="s">
        <v>50</v>
      </c>
      <c r="N113">
        <v>39</v>
      </c>
      <c r="O113" s="1">
        <v>45753</v>
      </c>
      <c r="P113">
        <v>1</v>
      </c>
      <c r="Q113" t="s">
        <v>29</v>
      </c>
      <c r="R113">
        <v>2</v>
      </c>
      <c r="S113" t="s">
        <v>12220</v>
      </c>
      <c r="T113" t="s">
        <v>36</v>
      </c>
    </row>
    <row r="114" spans="1:20" x14ac:dyDescent="0.25">
      <c r="A114" t="s">
        <v>278</v>
      </c>
      <c r="B114" t="s">
        <v>21</v>
      </c>
      <c r="C114" t="s">
        <v>22</v>
      </c>
      <c r="D114" t="s">
        <v>32</v>
      </c>
      <c r="E114" t="s">
        <v>12112</v>
      </c>
      <c r="F114" t="s">
        <v>279</v>
      </c>
      <c r="G114" s="1">
        <v>45055</v>
      </c>
      <c r="H114" t="s">
        <v>58</v>
      </c>
      <c r="I114" t="s">
        <v>42</v>
      </c>
      <c r="J114" t="s">
        <v>49</v>
      </c>
      <c r="K114">
        <v>3</v>
      </c>
      <c r="L114">
        <v>465.28</v>
      </c>
      <c r="M114" t="s">
        <v>35</v>
      </c>
      <c r="N114">
        <v>4</v>
      </c>
      <c r="O114" s="1">
        <v>45814</v>
      </c>
      <c r="P114">
        <v>71</v>
      </c>
      <c r="Q114" t="s">
        <v>29</v>
      </c>
      <c r="R114">
        <v>4</v>
      </c>
      <c r="S114" t="s">
        <v>12177</v>
      </c>
      <c r="T114" t="s">
        <v>60</v>
      </c>
    </row>
    <row r="115" spans="1:20" x14ac:dyDescent="0.25">
      <c r="A115" t="s">
        <v>280</v>
      </c>
      <c r="B115" t="s">
        <v>21</v>
      </c>
      <c r="C115" t="s">
        <v>82</v>
      </c>
      <c r="D115" t="s">
        <v>23</v>
      </c>
      <c r="E115" t="s">
        <v>12221</v>
      </c>
      <c r="F115" t="s">
        <v>281</v>
      </c>
      <c r="G115" s="1">
        <v>45055</v>
      </c>
      <c r="H115" t="s">
        <v>41</v>
      </c>
      <c r="I115" t="s">
        <v>48</v>
      </c>
      <c r="J115" t="s">
        <v>64</v>
      </c>
      <c r="K115">
        <v>3</v>
      </c>
      <c r="L115">
        <v>141.58000000000001</v>
      </c>
      <c r="M115" t="s">
        <v>35</v>
      </c>
      <c r="N115">
        <v>30</v>
      </c>
      <c r="O115" s="1">
        <v>45421</v>
      </c>
      <c r="P115">
        <v>363</v>
      </c>
      <c r="Q115" t="s">
        <v>29</v>
      </c>
      <c r="R115">
        <v>2</v>
      </c>
      <c r="S115" t="s">
        <v>12174</v>
      </c>
      <c r="T115" t="s">
        <v>60</v>
      </c>
    </row>
    <row r="116" spans="1:20" x14ac:dyDescent="0.25">
      <c r="A116" t="s">
        <v>282</v>
      </c>
      <c r="B116" t="s">
        <v>45</v>
      </c>
      <c r="C116" t="s">
        <v>39</v>
      </c>
      <c r="D116" t="s">
        <v>23</v>
      </c>
      <c r="E116" s="1">
        <v>45995</v>
      </c>
      <c r="F116" t="s">
        <v>283</v>
      </c>
      <c r="G116" s="1">
        <v>45055</v>
      </c>
      <c r="H116" t="s">
        <v>41</v>
      </c>
      <c r="I116" t="s">
        <v>48</v>
      </c>
      <c r="J116" t="s">
        <v>64</v>
      </c>
      <c r="K116">
        <v>5</v>
      </c>
      <c r="L116">
        <v>699.7</v>
      </c>
      <c r="M116" t="s">
        <v>28</v>
      </c>
      <c r="N116">
        <v>20</v>
      </c>
      <c r="O116" t="s">
        <v>12222</v>
      </c>
      <c r="P116">
        <v>183</v>
      </c>
      <c r="Q116" t="s">
        <v>29</v>
      </c>
      <c r="R116">
        <v>3</v>
      </c>
      <c r="S116" t="s">
        <v>12071</v>
      </c>
      <c r="T116" t="s">
        <v>60</v>
      </c>
    </row>
    <row r="117" spans="1:20" x14ac:dyDescent="0.25">
      <c r="A117" t="s">
        <v>284</v>
      </c>
      <c r="B117" t="s">
        <v>21</v>
      </c>
      <c r="C117" t="s">
        <v>82</v>
      </c>
      <c r="D117" t="s">
        <v>77</v>
      </c>
      <c r="E117" t="s">
        <v>12185</v>
      </c>
      <c r="F117" t="s">
        <v>285</v>
      </c>
      <c r="G117" s="1">
        <v>45086</v>
      </c>
      <c r="H117" t="s">
        <v>25</v>
      </c>
      <c r="I117" t="s">
        <v>54</v>
      </c>
      <c r="J117" t="s">
        <v>64</v>
      </c>
      <c r="K117">
        <v>3</v>
      </c>
      <c r="L117">
        <v>1428.01</v>
      </c>
      <c r="M117" t="s">
        <v>28</v>
      </c>
      <c r="N117">
        <v>50</v>
      </c>
      <c r="O117" s="1">
        <v>45575</v>
      </c>
      <c r="P117">
        <v>185</v>
      </c>
      <c r="Q117" t="s">
        <v>29</v>
      </c>
      <c r="R117">
        <v>4</v>
      </c>
      <c r="S117" t="s">
        <v>12223</v>
      </c>
      <c r="T117" t="s">
        <v>30</v>
      </c>
    </row>
    <row r="118" spans="1:20" x14ac:dyDescent="0.25">
      <c r="A118" t="s">
        <v>286</v>
      </c>
      <c r="B118" t="s">
        <v>38</v>
      </c>
      <c r="C118" t="s">
        <v>22</v>
      </c>
      <c r="D118" t="s">
        <v>52</v>
      </c>
      <c r="E118" t="s">
        <v>12224</v>
      </c>
      <c r="F118" t="s">
        <v>287</v>
      </c>
      <c r="G118" s="1">
        <v>45086</v>
      </c>
      <c r="H118" t="s">
        <v>34</v>
      </c>
      <c r="I118" t="s">
        <v>42</v>
      </c>
      <c r="J118" t="s">
        <v>27</v>
      </c>
      <c r="K118">
        <v>5</v>
      </c>
      <c r="L118">
        <v>218.68</v>
      </c>
      <c r="M118" t="s">
        <v>35</v>
      </c>
      <c r="N118">
        <v>26</v>
      </c>
      <c r="O118" s="1">
        <v>45485</v>
      </c>
      <c r="P118">
        <v>249</v>
      </c>
      <c r="Q118" t="s">
        <v>29</v>
      </c>
      <c r="R118">
        <v>4</v>
      </c>
      <c r="S118" s="1">
        <v>45933</v>
      </c>
      <c r="T118" t="s">
        <v>60</v>
      </c>
    </row>
    <row r="119" spans="1:20" x14ac:dyDescent="0.25">
      <c r="A119" t="s">
        <v>288</v>
      </c>
      <c r="B119" t="s">
        <v>38</v>
      </c>
      <c r="C119" t="s">
        <v>22</v>
      </c>
      <c r="D119" t="s">
        <v>32</v>
      </c>
      <c r="E119" s="1">
        <v>45087</v>
      </c>
      <c r="F119" t="s">
        <v>289</v>
      </c>
      <c r="G119" s="1">
        <v>45086</v>
      </c>
      <c r="H119" t="s">
        <v>41</v>
      </c>
      <c r="I119" t="s">
        <v>26</v>
      </c>
      <c r="J119" t="s">
        <v>49</v>
      </c>
      <c r="K119">
        <v>4</v>
      </c>
      <c r="L119">
        <v>395.88</v>
      </c>
      <c r="M119" t="s">
        <v>50</v>
      </c>
      <c r="N119">
        <v>37</v>
      </c>
      <c r="O119" s="1">
        <v>45607</v>
      </c>
      <c r="P119">
        <v>113</v>
      </c>
      <c r="Q119" t="s">
        <v>43</v>
      </c>
      <c r="R119">
        <v>3</v>
      </c>
      <c r="S119" t="s">
        <v>12090</v>
      </c>
      <c r="T119" t="s">
        <v>36</v>
      </c>
    </row>
    <row r="120" spans="1:20" x14ac:dyDescent="0.25">
      <c r="A120" t="s">
        <v>290</v>
      </c>
      <c r="B120" t="s">
        <v>45</v>
      </c>
      <c r="C120" t="s">
        <v>82</v>
      </c>
      <c r="D120" t="s">
        <v>77</v>
      </c>
      <c r="E120" t="s">
        <v>12225</v>
      </c>
      <c r="F120" t="s">
        <v>291</v>
      </c>
      <c r="G120" s="1">
        <v>45086</v>
      </c>
      <c r="H120" t="s">
        <v>58</v>
      </c>
      <c r="I120" t="s">
        <v>54</v>
      </c>
      <c r="J120" t="s">
        <v>49</v>
      </c>
      <c r="K120">
        <v>2</v>
      </c>
      <c r="L120">
        <v>235.82</v>
      </c>
      <c r="M120" t="s">
        <v>35</v>
      </c>
      <c r="N120">
        <v>28</v>
      </c>
      <c r="O120" t="s">
        <v>12226</v>
      </c>
      <c r="P120">
        <v>452</v>
      </c>
      <c r="Q120" t="s">
        <v>43</v>
      </c>
      <c r="R120">
        <v>1</v>
      </c>
      <c r="S120" t="s">
        <v>12227</v>
      </c>
      <c r="T120" t="s">
        <v>36</v>
      </c>
    </row>
    <row r="121" spans="1:20" x14ac:dyDescent="0.25">
      <c r="A121" t="s">
        <v>292</v>
      </c>
      <c r="B121" t="s">
        <v>45</v>
      </c>
      <c r="C121" t="s">
        <v>39</v>
      </c>
      <c r="D121" t="s">
        <v>52</v>
      </c>
      <c r="E121" t="s">
        <v>12228</v>
      </c>
      <c r="F121" t="s">
        <v>293</v>
      </c>
      <c r="G121" s="1">
        <v>45086</v>
      </c>
      <c r="H121" t="s">
        <v>34</v>
      </c>
      <c r="I121" t="s">
        <v>54</v>
      </c>
      <c r="J121" t="s">
        <v>27</v>
      </c>
      <c r="K121">
        <v>5</v>
      </c>
      <c r="L121">
        <v>626.86</v>
      </c>
      <c r="M121" t="s">
        <v>50</v>
      </c>
      <c r="N121">
        <v>47</v>
      </c>
      <c r="O121" t="s">
        <v>12184</v>
      </c>
      <c r="P121">
        <v>117</v>
      </c>
      <c r="Q121" t="s">
        <v>43</v>
      </c>
      <c r="R121">
        <v>4</v>
      </c>
      <c r="S121" t="s">
        <v>12229</v>
      </c>
      <c r="T121" t="s">
        <v>36</v>
      </c>
    </row>
    <row r="122" spans="1:20" x14ac:dyDescent="0.25">
      <c r="A122" t="s">
        <v>294</v>
      </c>
      <c r="B122" t="s">
        <v>38</v>
      </c>
      <c r="C122" t="s">
        <v>22</v>
      </c>
      <c r="D122" t="s">
        <v>23</v>
      </c>
      <c r="E122" s="1">
        <v>45938</v>
      </c>
      <c r="F122" t="s">
        <v>295</v>
      </c>
      <c r="G122" s="1">
        <v>45086</v>
      </c>
      <c r="H122" t="s">
        <v>25</v>
      </c>
      <c r="I122" t="s">
        <v>42</v>
      </c>
      <c r="J122" t="s">
        <v>49</v>
      </c>
      <c r="K122">
        <v>3</v>
      </c>
      <c r="L122">
        <v>667.31</v>
      </c>
      <c r="M122" t="s">
        <v>28</v>
      </c>
      <c r="N122">
        <v>22</v>
      </c>
      <c r="O122" t="s">
        <v>12155</v>
      </c>
      <c r="P122">
        <v>375</v>
      </c>
      <c r="Q122" t="s">
        <v>29</v>
      </c>
      <c r="R122">
        <v>3</v>
      </c>
      <c r="S122" t="s">
        <v>12102</v>
      </c>
      <c r="T122" t="s">
        <v>60</v>
      </c>
    </row>
    <row r="123" spans="1:20" x14ac:dyDescent="0.25">
      <c r="A123" t="s">
        <v>296</v>
      </c>
      <c r="B123" t="s">
        <v>21</v>
      </c>
      <c r="C123" t="s">
        <v>22</v>
      </c>
      <c r="D123" t="s">
        <v>32</v>
      </c>
      <c r="E123" t="s">
        <v>12190</v>
      </c>
      <c r="F123" t="s">
        <v>297</v>
      </c>
      <c r="G123" s="1">
        <v>45086</v>
      </c>
      <c r="H123" t="s">
        <v>34</v>
      </c>
      <c r="I123" t="s">
        <v>54</v>
      </c>
      <c r="J123" t="s">
        <v>49</v>
      </c>
      <c r="K123">
        <v>2</v>
      </c>
      <c r="L123">
        <v>893.55</v>
      </c>
      <c r="M123" t="s">
        <v>28</v>
      </c>
      <c r="N123">
        <v>17</v>
      </c>
      <c r="O123" t="s">
        <v>12108</v>
      </c>
      <c r="P123">
        <v>497</v>
      </c>
      <c r="Q123" t="s">
        <v>43</v>
      </c>
      <c r="R123">
        <v>3</v>
      </c>
      <c r="S123" t="s">
        <v>12121</v>
      </c>
      <c r="T123" t="s">
        <v>36</v>
      </c>
    </row>
    <row r="124" spans="1:20" x14ac:dyDescent="0.25">
      <c r="A124" t="s">
        <v>298</v>
      </c>
      <c r="B124" t="s">
        <v>45</v>
      </c>
      <c r="C124" t="s">
        <v>22</v>
      </c>
      <c r="D124" t="s">
        <v>56</v>
      </c>
      <c r="E124" t="s">
        <v>12137</v>
      </c>
      <c r="F124" t="s">
        <v>299</v>
      </c>
      <c r="G124" s="1">
        <v>45086</v>
      </c>
      <c r="H124" t="s">
        <v>47</v>
      </c>
      <c r="I124" t="s">
        <v>63</v>
      </c>
      <c r="J124" t="s">
        <v>27</v>
      </c>
      <c r="K124">
        <v>1</v>
      </c>
      <c r="L124">
        <v>368.03</v>
      </c>
      <c r="M124" t="s">
        <v>28</v>
      </c>
      <c r="N124">
        <v>25</v>
      </c>
      <c r="O124" t="s">
        <v>12230</v>
      </c>
      <c r="P124">
        <v>83</v>
      </c>
      <c r="Q124" t="s">
        <v>43</v>
      </c>
      <c r="R124">
        <v>4</v>
      </c>
      <c r="S124" t="s">
        <v>12075</v>
      </c>
      <c r="T124" t="s">
        <v>36</v>
      </c>
    </row>
    <row r="125" spans="1:20" x14ac:dyDescent="0.25">
      <c r="A125" t="s">
        <v>300</v>
      </c>
      <c r="B125" t="s">
        <v>21</v>
      </c>
      <c r="C125" t="s">
        <v>82</v>
      </c>
      <c r="D125" t="s">
        <v>56</v>
      </c>
      <c r="E125" s="1">
        <v>45812</v>
      </c>
      <c r="F125" t="s">
        <v>301</v>
      </c>
      <c r="G125" s="1">
        <v>45116</v>
      </c>
      <c r="H125" t="s">
        <v>34</v>
      </c>
      <c r="I125" t="s">
        <v>42</v>
      </c>
      <c r="J125" t="s">
        <v>59</v>
      </c>
      <c r="K125">
        <v>1</v>
      </c>
      <c r="L125">
        <v>708.22</v>
      </c>
      <c r="M125" t="s">
        <v>28</v>
      </c>
      <c r="N125">
        <v>39</v>
      </c>
      <c r="O125" t="s">
        <v>12231</v>
      </c>
      <c r="P125">
        <v>441</v>
      </c>
      <c r="Q125" t="s">
        <v>29</v>
      </c>
      <c r="R125">
        <v>5</v>
      </c>
      <c r="S125" s="1">
        <v>45635</v>
      </c>
      <c r="T125" t="s">
        <v>36</v>
      </c>
    </row>
    <row r="126" spans="1:20" x14ac:dyDescent="0.25">
      <c r="A126" t="s">
        <v>302</v>
      </c>
      <c r="B126" t="s">
        <v>21</v>
      </c>
      <c r="C126" t="s">
        <v>82</v>
      </c>
      <c r="D126" t="s">
        <v>32</v>
      </c>
      <c r="E126" s="1">
        <v>45573</v>
      </c>
      <c r="F126" t="s">
        <v>303</v>
      </c>
      <c r="G126" s="1">
        <v>45116</v>
      </c>
      <c r="H126" t="s">
        <v>58</v>
      </c>
      <c r="I126" t="s">
        <v>26</v>
      </c>
      <c r="J126" t="s">
        <v>59</v>
      </c>
      <c r="K126">
        <v>3</v>
      </c>
      <c r="L126">
        <v>892.81</v>
      </c>
      <c r="M126" t="s">
        <v>28</v>
      </c>
      <c r="N126">
        <v>25</v>
      </c>
      <c r="O126" s="1">
        <v>45695</v>
      </c>
      <c r="P126">
        <v>335</v>
      </c>
      <c r="Q126" t="s">
        <v>43</v>
      </c>
      <c r="R126">
        <v>4</v>
      </c>
      <c r="S126" t="s">
        <v>12188</v>
      </c>
      <c r="T126" t="s">
        <v>30</v>
      </c>
    </row>
    <row r="127" spans="1:20" x14ac:dyDescent="0.25">
      <c r="A127" t="s">
        <v>304</v>
      </c>
      <c r="B127" t="s">
        <v>38</v>
      </c>
      <c r="C127" t="s">
        <v>82</v>
      </c>
      <c r="D127" t="s">
        <v>52</v>
      </c>
      <c r="E127" s="1">
        <v>45630</v>
      </c>
      <c r="F127" t="s">
        <v>305</v>
      </c>
      <c r="G127" s="1">
        <v>45116</v>
      </c>
      <c r="H127" t="s">
        <v>58</v>
      </c>
      <c r="I127" t="s">
        <v>26</v>
      </c>
      <c r="J127" t="s">
        <v>64</v>
      </c>
      <c r="K127">
        <v>4</v>
      </c>
      <c r="L127">
        <v>1043.78</v>
      </c>
      <c r="M127" t="s">
        <v>50</v>
      </c>
      <c r="N127">
        <v>6</v>
      </c>
      <c r="O127" t="s">
        <v>12173</v>
      </c>
      <c r="P127">
        <v>114</v>
      </c>
      <c r="Q127" t="s">
        <v>29</v>
      </c>
      <c r="R127">
        <v>2</v>
      </c>
      <c r="S127" s="1">
        <v>45783</v>
      </c>
      <c r="T127" t="s">
        <v>36</v>
      </c>
    </row>
    <row r="128" spans="1:20" x14ac:dyDescent="0.25">
      <c r="A128" t="s">
        <v>306</v>
      </c>
      <c r="B128" t="s">
        <v>38</v>
      </c>
      <c r="C128" t="s">
        <v>39</v>
      </c>
      <c r="D128" t="s">
        <v>77</v>
      </c>
      <c r="E128" t="s">
        <v>12232</v>
      </c>
      <c r="F128" t="s">
        <v>307</v>
      </c>
      <c r="G128" s="1">
        <v>45116</v>
      </c>
      <c r="H128" t="s">
        <v>58</v>
      </c>
      <c r="I128" t="s">
        <v>42</v>
      </c>
      <c r="J128" t="s">
        <v>27</v>
      </c>
      <c r="K128">
        <v>5</v>
      </c>
      <c r="L128">
        <v>162.05000000000001</v>
      </c>
      <c r="M128" t="s">
        <v>35</v>
      </c>
      <c r="N128">
        <v>27</v>
      </c>
      <c r="O128" t="s">
        <v>12085</v>
      </c>
      <c r="P128">
        <v>271</v>
      </c>
      <c r="Q128" t="s">
        <v>43</v>
      </c>
      <c r="R128">
        <v>2</v>
      </c>
      <c r="S128" s="1">
        <v>45906</v>
      </c>
      <c r="T128" t="s">
        <v>30</v>
      </c>
    </row>
    <row r="129" spans="1:20" x14ac:dyDescent="0.25">
      <c r="A129" t="s">
        <v>308</v>
      </c>
      <c r="B129" t="s">
        <v>38</v>
      </c>
      <c r="C129" t="s">
        <v>82</v>
      </c>
      <c r="D129" t="s">
        <v>23</v>
      </c>
      <c r="E129" s="1">
        <v>45358</v>
      </c>
      <c r="F129" t="s">
        <v>309</v>
      </c>
      <c r="G129" s="1">
        <v>45116</v>
      </c>
      <c r="H129" t="s">
        <v>25</v>
      </c>
      <c r="I129" t="s">
        <v>63</v>
      </c>
      <c r="J129" t="s">
        <v>27</v>
      </c>
      <c r="K129">
        <v>4</v>
      </c>
      <c r="L129">
        <v>792.08</v>
      </c>
      <c r="M129" t="s">
        <v>50</v>
      </c>
      <c r="N129">
        <v>19</v>
      </c>
      <c r="O129" t="s">
        <v>12212</v>
      </c>
      <c r="P129">
        <v>296</v>
      </c>
      <c r="Q129" t="s">
        <v>43</v>
      </c>
      <c r="R129">
        <v>4</v>
      </c>
      <c r="S129" t="s">
        <v>12176</v>
      </c>
      <c r="T129" t="s">
        <v>60</v>
      </c>
    </row>
    <row r="130" spans="1:20" x14ac:dyDescent="0.25">
      <c r="A130" t="s">
        <v>310</v>
      </c>
      <c r="B130" t="s">
        <v>45</v>
      </c>
      <c r="C130" t="s">
        <v>82</v>
      </c>
      <c r="D130" t="s">
        <v>77</v>
      </c>
      <c r="E130" s="1">
        <v>45810</v>
      </c>
      <c r="F130" t="s">
        <v>311</v>
      </c>
      <c r="G130" s="1">
        <v>45116</v>
      </c>
      <c r="H130" t="s">
        <v>34</v>
      </c>
      <c r="I130" t="s">
        <v>63</v>
      </c>
      <c r="J130" t="s">
        <v>49</v>
      </c>
      <c r="K130">
        <v>5</v>
      </c>
      <c r="L130">
        <v>1356.66</v>
      </c>
      <c r="M130" t="s">
        <v>50</v>
      </c>
      <c r="N130">
        <v>30</v>
      </c>
      <c r="O130" t="s">
        <v>12221</v>
      </c>
      <c r="P130">
        <v>470</v>
      </c>
      <c r="Q130" t="s">
        <v>43</v>
      </c>
      <c r="R130">
        <v>4</v>
      </c>
      <c r="S130" s="1">
        <v>45484</v>
      </c>
      <c r="T130" t="s">
        <v>30</v>
      </c>
    </row>
    <row r="131" spans="1:20" x14ac:dyDescent="0.25">
      <c r="A131" t="s">
        <v>312</v>
      </c>
      <c r="B131" t="s">
        <v>21</v>
      </c>
      <c r="C131" t="s">
        <v>39</v>
      </c>
      <c r="D131" t="s">
        <v>56</v>
      </c>
      <c r="E131" t="s">
        <v>12233</v>
      </c>
      <c r="F131" t="s">
        <v>313</v>
      </c>
      <c r="G131" s="1">
        <v>45116</v>
      </c>
      <c r="H131" t="s">
        <v>34</v>
      </c>
      <c r="I131" t="s">
        <v>48</v>
      </c>
      <c r="J131" t="s">
        <v>27</v>
      </c>
      <c r="K131">
        <v>1</v>
      </c>
      <c r="L131">
        <v>820.53</v>
      </c>
      <c r="M131" t="s">
        <v>50</v>
      </c>
      <c r="N131">
        <v>18</v>
      </c>
      <c r="O131" t="s">
        <v>12234</v>
      </c>
      <c r="P131">
        <v>402</v>
      </c>
      <c r="Q131" t="s">
        <v>43</v>
      </c>
      <c r="R131">
        <v>1</v>
      </c>
      <c r="S131" t="s">
        <v>12068</v>
      </c>
      <c r="T131" t="s">
        <v>60</v>
      </c>
    </row>
    <row r="132" spans="1:20" x14ac:dyDescent="0.25">
      <c r="A132" t="s">
        <v>314</v>
      </c>
      <c r="B132" t="s">
        <v>45</v>
      </c>
      <c r="C132" t="s">
        <v>22</v>
      </c>
      <c r="D132" t="s">
        <v>32</v>
      </c>
      <c r="E132" t="s">
        <v>12138</v>
      </c>
      <c r="F132" t="s">
        <v>315</v>
      </c>
      <c r="G132" s="1">
        <v>45116</v>
      </c>
      <c r="H132" t="s">
        <v>34</v>
      </c>
      <c r="I132" t="s">
        <v>26</v>
      </c>
      <c r="J132" t="s">
        <v>59</v>
      </c>
      <c r="K132">
        <v>2</v>
      </c>
      <c r="L132">
        <v>1115.3599999999999</v>
      </c>
      <c r="M132" t="s">
        <v>50</v>
      </c>
      <c r="N132">
        <v>9</v>
      </c>
      <c r="O132" t="s">
        <v>12235</v>
      </c>
      <c r="P132">
        <v>294</v>
      </c>
      <c r="Q132" t="s">
        <v>29</v>
      </c>
      <c r="R132">
        <v>2</v>
      </c>
      <c r="S132" t="s">
        <v>12201</v>
      </c>
      <c r="T132" t="s">
        <v>36</v>
      </c>
    </row>
    <row r="133" spans="1:20" x14ac:dyDescent="0.25">
      <c r="A133" t="s">
        <v>316</v>
      </c>
      <c r="B133" t="s">
        <v>21</v>
      </c>
      <c r="C133" t="s">
        <v>39</v>
      </c>
      <c r="D133" t="s">
        <v>52</v>
      </c>
      <c r="E133" t="s">
        <v>12174</v>
      </c>
      <c r="F133" t="s">
        <v>317</v>
      </c>
      <c r="G133" s="1">
        <v>45116</v>
      </c>
      <c r="H133" t="s">
        <v>34</v>
      </c>
      <c r="I133" t="s">
        <v>63</v>
      </c>
      <c r="J133" t="s">
        <v>67</v>
      </c>
      <c r="K133">
        <v>3</v>
      </c>
      <c r="L133">
        <v>1186.98</v>
      </c>
      <c r="M133" t="s">
        <v>50</v>
      </c>
      <c r="N133">
        <v>11</v>
      </c>
      <c r="O133" s="1">
        <v>45995</v>
      </c>
      <c r="P133">
        <v>134</v>
      </c>
      <c r="Q133" t="s">
        <v>43</v>
      </c>
      <c r="R133">
        <v>2</v>
      </c>
      <c r="S133" s="1">
        <v>45876</v>
      </c>
      <c r="T133" t="s">
        <v>30</v>
      </c>
    </row>
    <row r="134" spans="1:20" x14ac:dyDescent="0.25">
      <c r="A134" t="s">
        <v>318</v>
      </c>
      <c r="B134" t="s">
        <v>21</v>
      </c>
      <c r="C134" t="s">
        <v>82</v>
      </c>
      <c r="D134" t="s">
        <v>32</v>
      </c>
      <c r="E134" t="s">
        <v>12113</v>
      </c>
      <c r="F134" t="s">
        <v>319</v>
      </c>
      <c r="G134" s="1">
        <v>45116</v>
      </c>
      <c r="H134" t="s">
        <v>58</v>
      </c>
      <c r="I134" t="s">
        <v>42</v>
      </c>
      <c r="J134" t="s">
        <v>64</v>
      </c>
      <c r="K134">
        <v>2</v>
      </c>
      <c r="L134">
        <v>1215.67</v>
      </c>
      <c r="M134" t="s">
        <v>35</v>
      </c>
      <c r="N134">
        <v>8</v>
      </c>
      <c r="O134" t="s">
        <v>12072</v>
      </c>
      <c r="P134">
        <v>186</v>
      </c>
      <c r="Q134" t="s">
        <v>43</v>
      </c>
      <c r="R134">
        <v>4</v>
      </c>
      <c r="S134" t="s">
        <v>12088</v>
      </c>
      <c r="T134" t="s">
        <v>60</v>
      </c>
    </row>
    <row r="135" spans="1:20" x14ac:dyDescent="0.25">
      <c r="A135" t="s">
        <v>320</v>
      </c>
      <c r="B135" t="s">
        <v>21</v>
      </c>
      <c r="C135" t="s">
        <v>82</v>
      </c>
      <c r="D135" t="s">
        <v>23</v>
      </c>
      <c r="E135" t="s">
        <v>12236</v>
      </c>
      <c r="F135" t="s">
        <v>321</v>
      </c>
      <c r="G135" s="1">
        <v>45116</v>
      </c>
      <c r="H135" t="s">
        <v>58</v>
      </c>
      <c r="I135" t="s">
        <v>48</v>
      </c>
      <c r="J135" t="s">
        <v>67</v>
      </c>
      <c r="K135">
        <v>2</v>
      </c>
      <c r="L135">
        <v>614</v>
      </c>
      <c r="M135" t="s">
        <v>50</v>
      </c>
      <c r="N135">
        <v>21</v>
      </c>
      <c r="O135" s="1">
        <v>45780</v>
      </c>
      <c r="P135">
        <v>52</v>
      </c>
      <c r="Q135" t="s">
        <v>29</v>
      </c>
      <c r="R135">
        <v>3</v>
      </c>
      <c r="S135" s="1">
        <v>45423</v>
      </c>
      <c r="T135" t="s">
        <v>30</v>
      </c>
    </row>
    <row r="136" spans="1:20" x14ac:dyDescent="0.25">
      <c r="A136" t="s">
        <v>322</v>
      </c>
      <c r="B136" t="s">
        <v>21</v>
      </c>
      <c r="C136" t="s">
        <v>22</v>
      </c>
      <c r="D136" t="s">
        <v>23</v>
      </c>
      <c r="E136" t="s">
        <v>12237</v>
      </c>
      <c r="F136" t="s">
        <v>323</v>
      </c>
      <c r="G136" s="1">
        <v>45147</v>
      </c>
      <c r="H136" t="s">
        <v>58</v>
      </c>
      <c r="I136" t="s">
        <v>54</v>
      </c>
      <c r="J136" t="s">
        <v>67</v>
      </c>
      <c r="K136">
        <v>2</v>
      </c>
      <c r="L136">
        <v>212.59</v>
      </c>
      <c r="M136" t="s">
        <v>28</v>
      </c>
      <c r="N136">
        <v>26</v>
      </c>
      <c r="O136" t="s">
        <v>12113</v>
      </c>
      <c r="P136">
        <v>302</v>
      </c>
      <c r="Q136" t="s">
        <v>29</v>
      </c>
      <c r="R136">
        <v>1</v>
      </c>
      <c r="S136" t="s">
        <v>12132</v>
      </c>
      <c r="T136" t="s">
        <v>60</v>
      </c>
    </row>
    <row r="137" spans="1:20" x14ac:dyDescent="0.25">
      <c r="A137" t="s">
        <v>324</v>
      </c>
      <c r="B137" t="s">
        <v>21</v>
      </c>
      <c r="C137" t="s">
        <v>39</v>
      </c>
      <c r="D137" t="s">
        <v>52</v>
      </c>
      <c r="E137" s="1">
        <v>45294</v>
      </c>
      <c r="F137" t="s">
        <v>325</v>
      </c>
      <c r="G137" s="1">
        <v>45147</v>
      </c>
      <c r="H137" t="s">
        <v>47</v>
      </c>
      <c r="I137" t="s">
        <v>42</v>
      </c>
      <c r="J137" t="s">
        <v>64</v>
      </c>
      <c r="K137">
        <v>3</v>
      </c>
      <c r="L137">
        <v>1097.28</v>
      </c>
      <c r="M137" t="s">
        <v>50</v>
      </c>
      <c r="N137">
        <v>20</v>
      </c>
      <c r="O137" t="s">
        <v>12238</v>
      </c>
      <c r="P137">
        <v>22</v>
      </c>
      <c r="Q137" t="s">
        <v>29</v>
      </c>
      <c r="R137">
        <v>5</v>
      </c>
      <c r="S137" t="s">
        <v>12157</v>
      </c>
      <c r="T137" t="s">
        <v>36</v>
      </c>
    </row>
    <row r="138" spans="1:20" x14ac:dyDescent="0.25">
      <c r="A138" t="s">
        <v>326</v>
      </c>
      <c r="B138" t="s">
        <v>45</v>
      </c>
      <c r="C138" t="s">
        <v>22</v>
      </c>
      <c r="D138" t="s">
        <v>32</v>
      </c>
      <c r="E138" t="s">
        <v>12239</v>
      </c>
      <c r="F138" t="s">
        <v>327</v>
      </c>
      <c r="G138" s="1">
        <v>45147</v>
      </c>
      <c r="H138" t="s">
        <v>47</v>
      </c>
      <c r="I138" t="s">
        <v>54</v>
      </c>
      <c r="J138" t="s">
        <v>64</v>
      </c>
      <c r="K138">
        <v>2</v>
      </c>
      <c r="L138">
        <v>1033.5899999999999</v>
      </c>
      <c r="M138" t="s">
        <v>50</v>
      </c>
      <c r="N138">
        <v>1</v>
      </c>
      <c r="O138" t="s">
        <v>12148</v>
      </c>
      <c r="P138">
        <v>255</v>
      </c>
      <c r="Q138" t="s">
        <v>29</v>
      </c>
      <c r="R138">
        <v>1</v>
      </c>
      <c r="S138" s="1">
        <v>45453</v>
      </c>
      <c r="T138" t="s">
        <v>36</v>
      </c>
    </row>
    <row r="139" spans="1:20" x14ac:dyDescent="0.25">
      <c r="A139" t="s">
        <v>328</v>
      </c>
      <c r="B139" t="s">
        <v>45</v>
      </c>
      <c r="C139" t="s">
        <v>39</v>
      </c>
      <c r="D139" t="s">
        <v>77</v>
      </c>
      <c r="E139" s="1">
        <v>45298</v>
      </c>
      <c r="F139" t="s">
        <v>329</v>
      </c>
      <c r="G139" s="1">
        <v>45178</v>
      </c>
      <c r="H139" t="s">
        <v>58</v>
      </c>
      <c r="I139" t="s">
        <v>26</v>
      </c>
      <c r="J139" t="s">
        <v>59</v>
      </c>
      <c r="K139">
        <v>4</v>
      </c>
      <c r="L139">
        <v>466.04</v>
      </c>
      <c r="M139" t="s">
        <v>28</v>
      </c>
      <c r="N139">
        <v>27</v>
      </c>
      <c r="O139" t="s">
        <v>12240</v>
      </c>
      <c r="P139">
        <v>169</v>
      </c>
      <c r="Q139" t="s">
        <v>43</v>
      </c>
      <c r="R139">
        <v>1</v>
      </c>
      <c r="S139" s="1">
        <v>45934</v>
      </c>
      <c r="T139" t="s">
        <v>30</v>
      </c>
    </row>
    <row r="140" spans="1:20" x14ac:dyDescent="0.25">
      <c r="A140" t="s">
        <v>330</v>
      </c>
      <c r="B140" t="s">
        <v>38</v>
      </c>
      <c r="C140" t="s">
        <v>82</v>
      </c>
      <c r="D140" t="s">
        <v>52</v>
      </c>
      <c r="E140" t="s">
        <v>12241</v>
      </c>
      <c r="F140" t="s">
        <v>331</v>
      </c>
      <c r="G140" s="1">
        <v>45178</v>
      </c>
      <c r="H140" t="s">
        <v>34</v>
      </c>
      <c r="I140" t="s">
        <v>26</v>
      </c>
      <c r="J140" t="s">
        <v>67</v>
      </c>
      <c r="K140">
        <v>2</v>
      </c>
      <c r="L140">
        <v>724.91</v>
      </c>
      <c r="M140" t="s">
        <v>28</v>
      </c>
      <c r="N140">
        <v>18</v>
      </c>
      <c r="O140" s="1">
        <v>45394</v>
      </c>
      <c r="P140">
        <v>438</v>
      </c>
      <c r="Q140" t="s">
        <v>43</v>
      </c>
      <c r="R140">
        <v>4</v>
      </c>
      <c r="S140" t="s">
        <v>12242</v>
      </c>
      <c r="T140" t="s">
        <v>30</v>
      </c>
    </row>
    <row r="141" spans="1:20" x14ac:dyDescent="0.25">
      <c r="A141" t="s">
        <v>332</v>
      </c>
      <c r="B141" t="s">
        <v>21</v>
      </c>
      <c r="C141" t="s">
        <v>22</v>
      </c>
      <c r="D141" t="s">
        <v>32</v>
      </c>
      <c r="E141" t="s">
        <v>12207</v>
      </c>
      <c r="F141" t="s">
        <v>333</v>
      </c>
      <c r="G141" s="1">
        <v>45178</v>
      </c>
      <c r="H141" t="s">
        <v>58</v>
      </c>
      <c r="I141" t="s">
        <v>26</v>
      </c>
      <c r="J141" t="s">
        <v>59</v>
      </c>
      <c r="K141">
        <v>3</v>
      </c>
      <c r="L141">
        <v>1128.96</v>
      </c>
      <c r="M141" t="s">
        <v>50</v>
      </c>
      <c r="N141">
        <v>12</v>
      </c>
      <c r="O141" t="s">
        <v>12140</v>
      </c>
      <c r="P141">
        <v>487</v>
      </c>
      <c r="Q141" t="s">
        <v>29</v>
      </c>
      <c r="R141">
        <v>3</v>
      </c>
      <c r="S141" t="s">
        <v>12243</v>
      </c>
      <c r="T141" t="s">
        <v>30</v>
      </c>
    </row>
    <row r="142" spans="1:20" x14ac:dyDescent="0.25">
      <c r="A142" t="s">
        <v>334</v>
      </c>
      <c r="B142" t="s">
        <v>21</v>
      </c>
      <c r="C142" t="s">
        <v>82</v>
      </c>
      <c r="D142" t="s">
        <v>56</v>
      </c>
      <c r="E142" s="1">
        <v>45842</v>
      </c>
      <c r="F142" t="s">
        <v>335</v>
      </c>
      <c r="G142" s="1">
        <v>45178</v>
      </c>
      <c r="H142" t="s">
        <v>41</v>
      </c>
      <c r="I142" t="s">
        <v>42</v>
      </c>
      <c r="J142" t="s">
        <v>27</v>
      </c>
      <c r="K142">
        <v>5</v>
      </c>
      <c r="L142">
        <v>122.84</v>
      </c>
      <c r="M142" t="s">
        <v>28</v>
      </c>
      <c r="N142">
        <v>43</v>
      </c>
      <c r="O142" t="s">
        <v>12234</v>
      </c>
      <c r="P142">
        <v>104</v>
      </c>
      <c r="Q142" t="s">
        <v>29</v>
      </c>
      <c r="R142">
        <v>5</v>
      </c>
      <c r="S142" t="s">
        <v>12244</v>
      </c>
      <c r="T142" t="s">
        <v>60</v>
      </c>
    </row>
    <row r="143" spans="1:20" x14ac:dyDescent="0.25">
      <c r="A143" t="s">
        <v>336</v>
      </c>
      <c r="B143" t="s">
        <v>21</v>
      </c>
      <c r="C143" t="s">
        <v>39</v>
      </c>
      <c r="D143" t="s">
        <v>52</v>
      </c>
      <c r="E143" t="s">
        <v>12092</v>
      </c>
      <c r="F143" t="s">
        <v>337</v>
      </c>
      <c r="G143" s="1">
        <v>45178</v>
      </c>
      <c r="H143" t="s">
        <v>47</v>
      </c>
      <c r="I143" t="s">
        <v>42</v>
      </c>
      <c r="J143" t="s">
        <v>64</v>
      </c>
      <c r="K143">
        <v>3</v>
      </c>
      <c r="L143">
        <v>440</v>
      </c>
      <c r="M143" t="s">
        <v>35</v>
      </c>
      <c r="N143">
        <v>11</v>
      </c>
      <c r="O143" t="s">
        <v>12135</v>
      </c>
      <c r="P143">
        <v>497</v>
      </c>
      <c r="Q143" t="s">
        <v>29</v>
      </c>
      <c r="R143">
        <v>3</v>
      </c>
      <c r="S143" t="s">
        <v>12124</v>
      </c>
      <c r="T143" t="s">
        <v>60</v>
      </c>
    </row>
    <row r="144" spans="1:20" x14ac:dyDescent="0.25">
      <c r="A144" t="s">
        <v>338</v>
      </c>
      <c r="B144" t="s">
        <v>21</v>
      </c>
      <c r="C144" t="s">
        <v>22</v>
      </c>
      <c r="D144" t="s">
        <v>56</v>
      </c>
      <c r="E144" t="s">
        <v>12245</v>
      </c>
      <c r="F144" t="s">
        <v>339</v>
      </c>
      <c r="G144" s="1">
        <v>45178</v>
      </c>
      <c r="H144" t="s">
        <v>58</v>
      </c>
      <c r="I144" t="s">
        <v>54</v>
      </c>
      <c r="J144" t="s">
        <v>67</v>
      </c>
      <c r="K144">
        <v>2</v>
      </c>
      <c r="L144">
        <v>1207.6199999999999</v>
      </c>
      <c r="M144" t="s">
        <v>35</v>
      </c>
      <c r="N144">
        <v>46</v>
      </c>
      <c r="O144" t="s">
        <v>12207</v>
      </c>
      <c r="P144">
        <v>91</v>
      </c>
      <c r="Q144" t="s">
        <v>29</v>
      </c>
      <c r="R144">
        <v>2</v>
      </c>
      <c r="S144" t="s">
        <v>12170</v>
      </c>
      <c r="T144" t="s">
        <v>60</v>
      </c>
    </row>
    <row r="145" spans="1:20" x14ac:dyDescent="0.25">
      <c r="A145" t="s">
        <v>340</v>
      </c>
      <c r="B145" t="s">
        <v>45</v>
      </c>
      <c r="C145" t="s">
        <v>22</v>
      </c>
      <c r="D145" t="s">
        <v>23</v>
      </c>
      <c r="E145" t="s">
        <v>12210</v>
      </c>
      <c r="F145" t="s">
        <v>341</v>
      </c>
      <c r="G145" s="1">
        <v>45178</v>
      </c>
      <c r="H145" t="s">
        <v>25</v>
      </c>
      <c r="I145" t="s">
        <v>48</v>
      </c>
      <c r="J145" t="s">
        <v>64</v>
      </c>
      <c r="K145">
        <v>3</v>
      </c>
      <c r="L145">
        <v>1147.6500000000001</v>
      </c>
      <c r="M145" t="s">
        <v>35</v>
      </c>
      <c r="N145">
        <v>45</v>
      </c>
      <c r="O145" t="s">
        <v>12173</v>
      </c>
      <c r="P145">
        <v>353</v>
      </c>
      <c r="Q145" t="s">
        <v>29</v>
      </c>
      <c r="R145">
        <v>4</v>
      </c>
      <c r="S145" s="1">
        <v>45638</v>
      </c>
      <c r="T145" t="s">
        <v>60</v>
      </c>
    </row>
    <row r="146" spans="1:20" x14ac:dyDescent="0.25">
      <c r="A146" t="s">
        <v>342</v>
      </c>
      <c r="B146" t="s">
        <v>38</v>
      </c>
      <c r="C146" t="s">
        <v>22</v>
      </c>
      <c r="D146" t="s">
        <v>23</v>
      </c>
      <c r="E146" t="s">
        <v>12172</v>
      </c>
      <c r="F146" t="s">
        <v>343</v>
      </c>
      <c r="G146" s="1">
        <v>45178</v>
      </c>
      <c r="H146" t="s">
        <v>41</v>
      </c>
      <c r="I146" t="s">
        <v>54</v>
      </c>
      <c r="J146" t="s">
        <v>64</v>
      </c>
      <c r="K146">
        <v>5</v>
      </c>
      <c r="L146">
        <v>1203.99</v>
      </c>
      <c r="M146" t="s">
        <v>35</v>
      </c>
      <c r="N146">
        <v>1</v>
      </c>
      <c r="O146" t="s">
        <v>12246</v>
      </c>
      <c r="P146">
        <v>106</v>
      </c>
      <c r="Q146" t="s">
        <v>43</v>
      </c>
      <c r="R146">
        <v>4</v>
      </c>
      <c r="S146" s="1">
        <v>45695</v>
      </c>
      <c r="T146" t="s">
        <v>36</v>
      </c>
    </row>
    <row r="147" spans="1:20" x14ac:dyDescent="0.25">
      <c r="A147" t="s">
        <v>344</v>
      </c>
      <c r="B147" t="s">
        <v>45</v>
      </c>
      <c r="C147" t="s">
        <v>82</v>
      </c>
      <c r="D147" t="s">
        <v>56</v>
      </c>
      <c r="E147" t="s">
        <v>12247</v>
      </c>
      <c r="F147" t="s">
        <v>345</v>
      </c>
      <c r="G147" s="1">
        <v>45178</v>
      </c>
      <c r="H147" t="s">
        <v>25</v>
      </c>
      <c r="I147" t="s">
        <v>26</v>
      </c>
      <c r="J147" t="s">
        <v>67</v>
      </c>
      <c r="K147">
        <v>2</v>
      </c>
      <c r="L147">
        <v>1417.09</v>
      </c>
      <c r="M147" t="s">
        <v>50</v>
      </c>
      <c r="N147">
        <v>46</v>
      </c>
      <c r="O147" s="1">
        <v>45658</v>
      </c>
      <c r="P147">
        <v>355</v>
      </c>
      <c r="Q147" t="s">
        <v>29</v>
      </c>
      <c r="R147">
        <v>3</v>
      </c>
      <c r="S147" s="1">
        <v>45780</v>
      </c>
      <c r="T147" t="s">
        <v>30</v>
      </c>
    </row>
    <row r="148" spans="1:20" x14ac:dyDescent="0.25">
      <c r="A148" t="s">
        <v>346</v>
      </c>
      <c r="B148" t="s">
        <v>21</v>
      </c>
      <c r="C148" t="s">
        <v>82</v>
      </c>
      <c r="D148" t="s">
        <v>56</v>
      </c>
      <c r="E148" t="s">
        <v>12248</v>
      </c>
      <c r="F148" t="s">
        <v>347</v>
      </c>
      <c r="G148" s="1">
        <v>45178</v>
      </c>
      <c r="H148" t="s">
        <v>41</v>
      </c>
      <c r="I148" t="s">
        <v>42</v>
      </c>
      <c r="J148" t="s">
        <v>27</v>
      </c>
      <c r="K148">
        <v>5</v>
      </c>
      <c r="L148">
        <v>1010.15</v>
      </c>
      <c r="M148" t="s">
        <v>28</v>
      </c>
      <c r="N148">
        <v>25</v>
      </c>
      <c r="O148" s="1">
        <v>45872</v>
      </c>
      <c r="P148">
        <v>461</v>
      </c>
      <c r="Q148" t="s">
        <v>29</v>
      </c>
      <c r="R148">
        <v>3</v>
      </c>
      <c r="S148" t="s">
        <v>12249</v>
      </c>
      <c r="T148" t="s">
        <v>30</v>
      </c>
    </row>
    <row r="149" spans="1:20" x14ac:dyDescent="0.25">
      <c r="A149" t="s">
        <v>348</v>
      </c>
      <c r="B149" t="s">
        <v>38</v>
      </c>
      <c r="C149" t="s">
        <v>82</v>
      </c>
      <c r="D149" t="s">
        <v>23</v>
      </c>
      <c r="E149" t="s">
        <v>12129</v>
      </c>
      <c r="F149" t="s">
        <v>349</v>
      </c>
      <c r="G149" s="1">
        <v>45208</v>
      </c>
      <c r="H149" t="s">
        <v>34</v>
      </c>
      <c r="I149" t="s">
        <v>54</v>
      </c>
      <c r="J149" t="s">
        <v>27</v>
      </c>
      <c r="K149">
        <v>4</v>
      </c>
      <c r="L149">
        <v>589.82000000000005</v>
      </c>
      <c r="M149" t="s">
        <v>28</v>
      </c>
      <c r="N149">
        <v>28</v>
      </c>
      <c r="O149" s="1">
        <v>45608</v>
      </c>
      <c r="P149">
        <v>162</v>
      </c>
      <c r="Q149" t="s">
        <v>43</v>
      </c>
      <c r="R149">
        <v>2</v>
      </c>
      <c r="S149" s="1">
        <v>45846</v>
      </c>
      <c r="T149" t="s">
        <v>60</v>
      </c>
    </row>
    <row r="150" spans="1:20" x14ac:dyDescent="0.25">
      <c r="A150" t="s">
        <v>350</v>
      </c>
      <c r="B150" t="s">
        <v>45</v>
      </c>
      <c r="C150" t="s">
        <v>39</v>
      </c>
      <c r="D150" t="s">
        <v>56</v>
      </c>
      <c r="E150" t="s">
        <v>12127</v>
      </c>
      <c r="F150" t="s">
        <v>351</v>
      </c>
      <c r="G150" s="1">
        <v>45208</v>
      </c>
      <c r="H150" t="s">
        <v>34</v>
      </c>
      <c r="I150" t="s">
        <v>48</v>
      </c>
      <c r="J150" t="s">
        <v>59</v>
      </c>
      <c r="K150">
        <v>1</v>
      </c>
      <c r="L150">
        <v>394.08</v>
      </c>
      <c r="M150" t="s">
        <v>50</v>
      </c>
      <c r="N150">
        <v>1</v>
      </c>
      <c r="O150" s="1">
        <v>45810</v>
      </c>
      <c r="P150">
        <v>169</v>
      </c>
      <c r="Q150" t="s">
        <v>43</v>
      </c>
      <c r="R150">
        <v>4</v>
      </c>
      <c r="S150" t="s">
        <v>12205</v>
      </c>
      <c r="T150" t="s">
        <v>36</v>
      </c>
    </row>
    <row r="151" spans="1:20" x14ac:dyDescent="0.25">
      <c r="A151" t="s">
        <v>352</v>
      </c>
      <c r="B151" t="s">
        <v>21</v>
      </c>
      <c r="C151" t="s">
        <v>39</v>
      </c>
      <c r="D151" t="s">
        <v>32</v>
      </c>
      <c r="E151" t="s">
        <v>12250</v>
      </c>
      <c r="F151" t="s">
        <v>353</v>
      </c>
      <c r="G151" s="1">
        <v>45208</v>
      </c>
      <c r="H151" t="s">
        <v>25</v>
      </c>
      <c r="I151" t="s">
        <v>54</v>
      </c>
      <c r="J151" t="s">
        <v>27</v>
      </c>
      <c r="K151">
        <v>4</v>
      </c>
      <c r="L151">
        <v>1460.35</v>
      </c>
      <c r="M151" t="s">
        <v>50</v>
      </c>
      <c r="N151">
        <v>9</v>
      </c>
      <c r="O151" t="s">
        <v>12094</v>
      </c>
      <c r="P151">
        <v>315</v>
      </c>
      <c r="Q151" t="s">
        <v>29</v>
      </c>
      <c r="R151">
        <v>5</v>
      </c>
      <c r="S151" t="s">
        <v>12120</v>
      </c>
      <c r="T151" t="s">
        <v>30</v>
      </c>
    </row>
    <row r="152" spans="1:20" x14ac:dyDescent="0.25">
      <c r="A152" t="s">
        <v>354</v>
      </c>
      <c r="B152" t="s">
        <v>38</v>
      </c>
      <c r="C152" t="s">
        <v>39</v>
      </c>
      <c r="D152" t="s">
        <v>52</v>
      </c>
      <c r="E152" t="s">
        <v>12251</v>
      </c>
      <c r="F152" t="s">
        <v>355</v>
      </c>
      <c r="G152" s="1">
        <v>45208</v>
      </c>
      <c r="H152" t="s">
        <v>47</v>
      </c>
      <c r="I152" t="s">
        <v>63</v>
      </c>
      <c r="J152" t="s">
        <v>59</v>
      </c>
      <c r="K152">
        <v>5</v>
      </c>
      <c r="L152">
        <v>1397.42</v>
      </c>
      <c r="M152" t="s">
        <v>50</v>
      </c>
      <c r="N152">
        <v>18</v>
      </c>
      <c r="O152" t="s">
        <v>12252</v>
      </c>
      <c r="P152">
        <v>36</v>
      </c>
      <c r="Q152" t="s">
        <v>29</v>
      </c>
      <c r="R152">
        <v>2</v>
      </c>
      <c r="S152" s="1">
        <v>45964</v>
      </c>
      <c r="T152" t="s">
        <v>30</v>
      </c>
    </row>
    <row r="153" spans="1:20" x14ac:dyDescent="0.25">
      <c r="A153" t="s">
        <v>356</v>
      </c>
      <c r="B153" t="s">
        <v>38</v>
      </c>
      <c r="C153" t="s">
        <v>22</v>
      </c>
      <c r="D153" t="s">
        <v>52</v>
      </c>
      <c r="E153" s="1">
        <v>44995</v>
      </c>
      <c r="F153" t="s">
        <v>357</v>
      </c>
      <c r="G153" s="1">
        <v>45208</v>
      </c>
      <c r="H153" t="s">
        <v>58</v>
      </c>
      <c r="I153" t="s">
        <v>54</v>
      </c>
      <c r="J153" t="s">
        <v>27</v>
      </c>
      <c r="K153">
        <v>3</v>
      </c>
      <c r="L153">
        <v>257.86</v>
      </c>
      <c r="M153" t="s">
        <v>35</v>
      </c>
      <c r="N153">
        <v>47</v>
      </c>
      <c r="O153" t="s">
        <v>12120</v>
      </c>
      <c r="P153">
        <v>327</v>
      </c>
      <c r="Q153" t="s">
        <v>43</v>
      </c>
      <c r="R153">
        <v>5</v>
      </c>
      <c r="S153" t="s">
        <v>12253</v>
      </c>
      <c r="T153" t="s">
        <v>30</v>
      </c>
    </row>
    <row r="154" spans="1:20" x14ac:dyDescent="0.25">
      <c r="A154" t="s">
        <v>358</v>
      </c>
      <c r="B154" t="s">
        <v>45</v>
      </c>
      <c r="C154" t="s">
        <v>22</v>
      </c>
      <c r="D154" t="s">
        <v>56</v>
      </c>
      <c r="E154" t="s">
        <v>12254</v>
      </c>
      <c r="F154" t="s">
        <v>359</v>
      </c>
      <c r="G154" s="1">
        <v>45208</v>
      </c>
      <c r="H154" t="s">
        <v>25</v>
      </c>
      <c r="I154" t="s">
        <v>26</v>
      </c>
      <c r="J154" t="s">
        <v>59</v>
      </c>
      <c r="K154">
        <v>3</v>
      </c>
      <c r="L154">
        <v>882.75</v>
      </c>
      <c r="M154" t="s">
        <v>35</v>
      </c>
      <c r="N154">
        <v>16</v>
      </c>
      <c r="O154" t="s">
        <v>12255</v>
      </c>
      <c r="P154">
        <v>13</v>
      </c>
      <c r="Q154" t="s">
        <v>29</v>
      </c>
      <c r="R154">
        <v>4</v>
      </c>
      <c r="S154" s="1">
        <v>45514</v>
      </c>
      <c r="T154" t="s">
        <v>36</v>
      </c>
    </row>
    <row r="155" spans="1:20" x14ac:dyDescent="0.25">
      <c r="A155" t="s">
        <v>360</v>
      </c>
      <c r="B155" t="s">
        <v>21</v>
      </c>
      <c r="C155" t="s">
        <v>82</v>
      </c>
      <c r="D155" t="s">
        <v>32</v>
      </c>
      <c r="E155" s="1">
        <v>45570</v>
      </c>
      <c r="F155" t="s">
        <v>361</v>
      </c>
      <c r="G155" s="1">
        <v>45208</v>
      </c>
      <c r="H155" t="s">
        <v>58</v>
      </c>
      <c r="I155" t="s">
        <v>63</v>
      </c>
      <c r="J155" t="s">
        <v>49</v>
      </c>
      <c r="K155">
        <v>5</v>
      </c>
      <c r="L155">
        <v>689.01</v>
      </c>
      <c r="M155" t="s">
        <v>50</v>
      </c>
      <c r="N155">
        <v>3</v>
      </c>
      <c r="O155" s="1">
        <v>45872</v>
      </c>
      <c r="P155">
        <v>189</v>
      </c>
      <c r="Q155" t="s">
        <v>43</v>
      </c>
      <c r="R155">
        <v>3</v>
      </c>
      <c r="S155" t="s">
        <v>12256</v>
      </c>
      <c r="T155" t="s">
        <v>30</v>
      </c>
    </row>
    <row r="156" spans="1:20" x14ac:dyDescent="0.25">
      <c r="A156" t="s">
        <v>362</v>
      </c>
      <c r="B156" t="s">
        <v>21</v>
      </c>
      <c r="C156" t="s">
        <v>22</v>
      </c>
      <c r="D156" t="s">
        <v>52</v>
      </c>
      <c r="E156" t="s">
        <v>12257</v>
      </c>
      <c r="F156" t="s">
        <v>363</v>
      </c>
      <c r="G156" s="1">
        <v>45208</v>
      </c>
      <c r="H156" t="s">
        <v>47</v>
      </c>
      <c r="I156" t="s">
        <v>63</v>
      </c>
      <c r="J156" t="s">
        <v>64</v>
      </c>
      <c r="K156">
        <v>2</v>
      </c>
      <c r="L156">
        <v>1452.79</v>
      </c>
      <c r="M156" t="s">
        <v>28</v>
      </c>
      <c r="N156">
        <v>30</v>
      </c>
      <c r="O156" s="1">
        <v>45453</v>
      </c>
      <c r="P156">
        <v>382</v>
      </c>
      <c r="Q156" t="s">
        <v>29</v>
      </c>
      <c r="R156">
        <v>4</v>
      </c>
      <c r="S156" s="1">
        <v>45995</v>
      </c>
      <c r="T156" t="s">
        <v>30</v>
      </c>
    </row>
    <row r="157" spans="1:20" x14ac:dyDescent="0.25">
      <c r="A157" t="s">
        <v>364</v>
      </c>
      <c r="B157" t="s">
        <v>38</v>
      </c>
      <c r="C157" t="s">
        <v>82</v>
      </c>
      <c r="D157" t="s">
        <v>77</v>
      </c>
      <c r="E157" t="s">
        <v>12258</v>
      </c>
      <c r="F157" t="s">
        <v>365</v>
      </c>
      <c r="G157" s="1">
        <v>45208</v>
      </c>
      <c r="H157" t="s">
        <v>47</v>
      </c>
      <c r="I157" t="s">
        <v>63</v>
      </c>
      <c r="J157" t="s">
        <v>67</v>
      </c>
      <c r="K157">
        <v>3</v>
      </c>
      <c r="L157">
        <v>460.45</v>
      </c>
      <c r="M157" t="s">
        <v>50</v>
      </c>
      <c r="N157">
        <v>40</v>
      </c>
      <c r="O157" t="s">
        <v>12259</v>
      </c>
      <c r="P157">
        <v>4</v>
      </c>
      <c r="Q157" t="s">
        <v>29</v>
      </c>
      <c r="R157">
        <v>4</v>
      </c>
      <c r="S157" s="1">
        <v>45721</v>
      </c>
      <c r="T157" t="s">
        <v>30</v>
      </c>
    </row>
    <row r="158" spans="1:20" x14ac:dyDescent="0.25">
      <c r="A158" t="s">
        <v>366</v>
      </c>
      <c r="B158" t="s">
        <v>21</v>
      </c>
      <c r="C158" t="s">
        <v>39</v>
      </c>
      <c r="D158" t="s">
        <v>52</v>
      </c>
      <c r="E158" t="s">
        <v>12107</v>
      </c>
      <c r="F158" t="s">
        <v>367</v>
      </c>
      <c r="G158" s="1">
        <v>45208</v>
      </c>
      <c r="H158" t="s">
        <v>58</v>
      </c>
      <c r="I158" t="s">
        <v>63</v>
      </c>
      <c r="J158" t="s">
        <v>64</v>
      </c>
      <c r="K158">
        <v>3</v>
      </c>
      <c r="L158">
        <v>648.85</v>
      </c>
      <c r="M158" t="s">
        <v>50</v>
      </c>
      <c r="N158">
        <v>36</v>
      </c>
      <c r="O158" t="s">
        <v>12146</v>
      </c>
      <c r="P158">
        <v>289</v>
      </c>
      <c r="Q158" t="s">
        <v>43</v>
      </c>
      <c r="R158">
        <v>5</v>
      </c>
      <c r="S158" s="1">
        <v>45845</v>
      </c>
      <c r="T158" t="s">
        <v>60</v>
      </c>
    </row>
    <row r="159" spans="1:20" x14ac:dyDescent="0.25">
      <c r="A159" t="s">
        <v>368</v>
      </c>
      <c r="B159" t="s">
        <v>21</v>
      </c>
      <c r="C159" t="s">
        <v>39</v>
      </c>
      <c r="D159" t="s">
        <v>32</v>
      </c>
      <c r="E159" t="s">
        <v>12260</v>
      </c>
      <c r="F159" t="s">
        <v>369</v>
      </c>
      <c r="G159" s="1">
        <v>45208</v>
      </c>
      <c r="H159" t="s">
        <v>47</v>
      </c>
      <c r="I159" t="s">
        <v>42</v>
      </c>
      <c r="J159" t="s">
        <v>64</v>
      </c>
      <c r="K159">
        <v>1</v>
      </c>
      <c r="L159">
        <v>512.77</v>
      </c>
      <c r="M159" t="s">
        <v>28</v>
      </c>
      <c r="N159">
        <v>18</v>
      </c>
      <c r="O159" s="1">
        <v>45658</v>
      </c>
      <c r="P159">
        <v>434</v>
      </c>
      <c r="Q159" t="s">
        <v>43</v>
      </c>
      <c r="R159">
        <v>1</v>
      </c>
      <c r="S159" t="s">
        <v>12261</v>
      </c>
      <c r="T159" t="s">
        <v>30</v>
      </c>
    </row>
    <row r="160" spans="1:20" x14ac:dyDescent="0.25">
      <c r="A160" t="s">
        <v>370</v>
      </c>
      <c r="B160" t="s">
        <v>38</v>
      </c>
      <c r="C160" t="s">
        <v>22</v>
      </c>
      <c r="D160" t="s">
        <v>77</v>
      </c>
      <c r="E160" s="1">
        <v>45755</v>
      </c>
      <c r="F160" t="s">
        <v>371</v>
      </c>
      <c r="G160" s="1">
        <v>45239</v>
      </c>
      <c r="H160" t="s">
        <v>58</v>
      </c>
      <c r="I160" t="s">
        <v>26</v>
      </c>
      <c r="J160" t="s">
        <v>27</v>
      </c>
      <c r="K160">
        <v>3</v>
      </c>
      <c r="L160">
        <v>1443.13</v>
      </c>
      <c r="M160" t="s">
        <v>50</v>
      </c>
      <c r="N160">
        <v>1</v>
      </c>
      <c r="O160" s="1">
        <v>45394</v>
      </c>
      <c r="P160">
        <v>0</v>
      </c>
      <c r="Q160" t="s">
        <v>43</v>
      </c>
      <c r="R160">
        <v>1</v>
      </c>
      <c r="S160" t="s">
        <v>12249</v>
      </c>
      <c r="T160" t="s">
        <v>36</v>
      </c>
    </row>
    <row r="161" spans="1:20" x14ac:dyDescent="0.25">
      <c r="A161" t="s">
        <v>372</v>
      </c>
      <c r="B161" t="s">
        <v>21</v>
      </c>
      <c r="C161" t="s">
        <v>22</v>
      </c>
      <c r="D161" t="s">
        <v>56</v>
      </c>
      <c r="E161" s="1">
        <v>45811</v>
      </c>
      <c r="F161" t="s">
        <v>373</v>
      </c>
      <c r="G161" s="1">
        <v>45239</v>
      </c>
      <c r="H161" t="s">
        <v>58</v>
      </c>
      <c r="I161" t="s">
        <v>54</v>
      </c>
      <c r="J161" t="s">
        <v>64</v>
      </c>
      <c r="K161">
        <v>3</v>
      </c>
      <c r="L161">
        <v>191.26</v>
      </c>
      <c r="M161" t="s">
        <v>50</v>
      </c>
      <c r="N161">
        <v>33</v>
      </c>
      <c r="O161" t="s">
        <v>12175</v>
      </c>
      <c r="P161">
        <v>393</v>
      </c>
      <c r="Q161" t="s">
        <v>43</v>
      </c>
      <c r="R161">
        <v>2</v>
      </c>
      <c r="S161" s="1">
        <v>45752</v>
      </c>
      <c r="T161" t="s">
        <v>30</v>
      </c>
    </row>
    <row r="162" spans="1:20" x14ac:dyDescent="0.25">
      <c r="A162" t="s">
        <v>374</v>
      </c>
      <c r="B162" t="s">
        <v>45</v>
      </c>
      <c r="C162" t="s">
        <v>39</v>
      </c>
      <c r="D162" t="s">
        <v>56</v>
      </c>
      <c r="E162" s="1">
        <v>45723</v>
      </c>
      <c r="F162" t="s">
        <v>375</v>
      </c>
      <c r="G162" s="1">
        <v>45239</v>
      </c>
      <c r="H162" t="s">
        <v>41</v>
      </c>
      <c r="I162" t="s">
        <v>63</v>
      </c>
      <c r="J162" t="s">
        <v>59</v>
      </c>
      <c r="K162">
        <v>1</v>
      </c>
      <c r="L162">
        <v>309.02</v>
      </c>
      <c r="M162" t="s">
        <v>50</v>
      </c>
      <c r="N162">
        <v>2</v>
      </c>
      <c r="O162" t="s">
        <v>12262</v>
      </c>
      <c r="P162">
        <v>477</v>
      </c>
      <c r="Q162" t="s">
        <v>29</v>
      </c>
      <c r="R162">
        <v>5</v>
      </c>
      <c r="S162" t="s">
        <v>12242</v>
      </c>
      <c r="T162" t="s">
        <v>30</v>
      </c>
    </row>
    <row r="163" spans="1:20" x14ac:dyDescent="0.25">
      <c r="A163" t="s">
        <v>376</v>
      </c>
      <c r="B163" t="s">
        <v>38</v>
      </c>
      <c r="C163" t="s">
        <v>39</v>
      </c>
      <c r="D163" t="s">
        <v>56</v>
      </c>
      <c r="E163" t="s">
        <v>12263</v>
      </c>
      <c r="F163" t="s">
        <v>377</v>
      </c>
      <c r="G163" s="1">
        <v>45239</v>
      </c>
      <c r="H163" t="s">
        <v>41</v>
      </c>
      <c r="I163" t="s">
        <v>26</v>
      </c>
      <c r="J163" t="s">
        <v>49</v>
      </c>
      <c r="K163">
        <v>3</v>
      </c>
      <c r="L163">
        <v>465.95</v>
      </c>
      <c r="M163" t="s">
        <v>50</v>
      </c>
      <c r="N163">
        <v>38</v>
      </c>
      <c r="O163" t="s">
        <v>12264</v>
      </c>
      <c r="P163">
        <v>275</v>
      </c>
      <c r="Q163" t="s">
        <v>43</v>
      </c>
      <c r="R163">
        <v>4</v>
      </c>
      <c r="S163" t="s">
        <v>12225</v>
      </c>
      <c r="T163" t="s">
        <v>30</v>
      </c>
    </row>
    <row r="164" spans="1:20" x14ac:dyDescent="0.25">
      <c r="A164" t="s">
        <v>378</v>
      </c>
      <c r="B164" t="s">
        <v>38</v>
      </c>
      <c r="C164" t="s">
        <v>39</v>
      </c>
      <c r="D164" t="s">
        <v>77</v>
      </c>
      <c r="E164" t="s">
        <v>12265</v>
      </c>
      <c r="F164" t="s">
        <v>379</v>
      </c>
      <c r="G164" s="1">
        <v>45239</v>
      </c>
      <c r="H164" t="s">
        <v>25</v>
      </c>
      <c r="I164" t="s">
        <v>63</v>
      </c>
      <c r="J164" t="s">
        <v>59</v>
      </c>
      <c r="K164">
        <v>5</v>
      </c>
      <c r="L164">
        <v>749.95</v>
      </c>
      <c r="M164" t="s">
        <v>50</v>
      </c>
      <c r="N164">
        <v>38</v>
      </c>
      <c r="O164" s="1">
        <v>45750</v>
      </c>
      <c r="P164">
        <v>84</v>
      </c>
      <c r="Q164" t="s">
        <v>29</v>
      </c>
      <c r="R164">
        <v>2</v>
      </c>
      <c r="S164" t="s">
        <v>12237</v>
      </c>
      <c r="T164" t="s">
        <v>36</v>
      </c>
    </row>
    <row r="165" spans="1:20" x14ac:dyDescent="0.25">
      <c r="A165" t="s">
        <v>380</v>
      </c>
      <c r="B165" t="s">
        <v>38</v>
      </c>
      <c r="C165" t="s">
        <v>82</v>
      </c>
      <c r="D165" t="s">
        <v>52</v>
      </c>
      <c r="E165" t="s">
        <v>12131</v>
      </c>
      <c r="F165" t="s">
        <v>381</v>
      </c>
      <c r="G165" s="1">
        <v>45239</v>
      </c>
      <c r="H165" t="s">
        <v>41</v>
      </c>
      <c r="I165" t="s">
        <v>48</v>
      </c>
      <c r="J165" t="s">
        <v>67</v>
      </c>
      <c r="K165">
        <v>5</v>
      </c>
      <c r="L165">
        <v>365.02</v>
      </c>
      <c r="M165" t="s">
        <v>28</v>
      </c>
      <c r="N165">
        <v>49</v>
      </c>
      <c r="O165" t="s">
        <v>12240</v>
      </c>
      <c r="P165">
        <v>296</v>
      </c>
      <c r="Q165" t="s">
        <v>43</v>
      </c>
      <c r="R165">
        <v>4</v>
      </c>
      <c r="S165" t="s">
        <v>12099</v>
      </c>
      <c r="T165" t="s">
        <v>30</v>
      </c>
    </row>
    <row r="166" spans="1:20" x14ac:dyDescent="0.25">
      <c r="A166" t="s">
        <v>382</v>
      </c>
      <c r="B166" t="s">
        <v>38</v>
      </c>
      <c r="C166" t="s">
        <v>82</v>
      </c>
      <c r="D166" t="s">
        <v>32</v>
      </c>
      <c r="E166" t="s">
        <v>12186</v>
      </c>
      <c r="F166" t="s">
        <v>383</v>
      </c>
      <c r="G166" s="1">
        <v>45239</v>
      </c>
      <c r="H166" t="s">
        <v>34</v>
      </c>
      <c r="I166" t="s">
        <v>54</v>
      </c>
      <c r="J166" t="s">
        <v>49</v>
      </c>
      <c r="K166">
        <v>5</v>
      </c>
      <c r="L166">
        <v>172.45</v>
      </c>
      <c r="M166" t="s">
        <v>28</v>
      </c>
      <c r="N166">
        <v>6</v>
      </c>
      <c r="O166" s="1">
        <v>45839</v>
      </c>
      <c r="P166">
        <v>338</v>
      </c>
      <c r="Q166" t="s">
        <v>29</v>
      </c>
      <c r="R166">
        <v>5</v>
      </c>
      <c r="S166" t="s">
        <v>12170</v>
      </c>
      <c r="T166" t="s">
        <v>30</v>
      </c>
    </row>
    <row r="167" spans="1:20" x14ac:dyDescent="0.25">
      <c r="A167" t="s">
        <v>384</v>
      </c>
      <c r="B167" t="s">
        <v>45</v>
      </c>
      <c r="C167" t="s">
        <v>82</v>
      </c>
      <c r="D167" t="s">
        <v>56</v>
      </c>
      <c r="E167" t="s">
        <v>12266</v>
      </c>
      <c r="F167" t="s">
        <v>385</v>
      </c>
      <c r="G167" s="1">
        <v>45239</v>
      </c>
      <c r="H167" t="s">
        <v>34</v>
      </c>
      <c r="I167" t="s">
        <v>54</v>
      </c>
      <c r="J167" t="s">
        <v>49</v>
      </c>
      <c r="K167">
        <v>4</v>
      </c>
      <c r="L167">
        <v>167.37</v>
      </c>
      <c r="M167" t="s">
        <v>28</v>
      </c>
      <c r="N167">
        <v>24</v>
      </c>
      <c r="O167" t="s">
        <v>12266</v>
      </c>
      <c r="P167">
        <v>442</v>
      </c>
      <c r="Q167" t="s">
        <v>43</v>
      </c>
      <c r="R167">
        <v>3</v>
      </c>
      <c r="S167" s="1">
        <v>45721</v>
      </c>
      <c r="T167" t="s">
        <v>36</v>
      </c>
    </row>
    <row r="168" spans="1:20" x14ac:dyDescent="0.25">
      <c r="A168" t="s">
        <v>386</v>
      </c>
      <c r="B168" t="s">
        <v>45</v>
      </c>
      <c r="C168" t="s">
        <v>22</v>
      </c>
      <c r="D168" t="s">
        <v>77</v>
      </c>
      <c r="E168" s="1">
        <v>45598</v>
      </c>
      <c r="F168" t="s">
        <v>387</v>
      </c>
      <c r="G168" s="1">
        <v>45239</v>
      </c>
      <c r="H168" t="s">
        <v>58</v>
      </c>
      <c r="I168" t="s">
        <v>42</v>
      </c>
      <c r="J168" t="s">
        <v>59</v>
      </c>
      <c r="K168">
        <v>3</v>
      </c>
      <c r="L168">
        <v>1442.35</v>
      </c>
      <c r="M168" t="s">
        <v>35</v>
      </c>
      <c r="N168">
        <v>13</v>
      </c>
      <c r="O168" s="1">
        <v>45841</v>
      </c>
      <c r="P168">
        <v>188</v>
      </c>
      <c r="Q168" t="s">
        <v>43</v>
      </c>
      <c r="R168">
        <v>1</v>
      </c>
      <c r="S168" s="1">
        <v>45813</v>
      </c>
      <c r="T168" t="s">
        <v>36</v>
      </c>
    </row>
    <row r="169" spans="1:20" x14ac:dyDescent="0.25">
      <c r="A169" t="s">
        <v>388</v>
      </c>
      <c r="B169" t="s">
        <v>45</v>
      </c>
      <c r="C169" t="s">
        <v>22</v>
      </c>
      <c r="D169" t="s">
        <v>23</v>
      </c>
      <c r="E169" t="s">
        <v>12267</v>
      </c>
      <c r="F169" t="s">
        <v>389</v>
      </c>
      <c r="G169" s="1">
        <v>45239</v>
      </c>
      <c r="H169" t="s">
        <v>58</v>
      </c>
      <c r="I169" t="s">
        <v>48</v>
      </c>
      <c r="J169" t="s">
        <v>59</v>
      </c>
      <c r="K169">
        <v>5</v>
      </c>
      <c r="L169">
        <v>1381.09</v>
      </c>
      <c r="M169" t="s">
        <v>35</v>
      </c>
      <c r="N169">
        <v>23</v>
      </c>
      <c r="O169" t="s">
        <v>12196</v>
      </c>
      <c r="P169">
        <v>193</v>
      </c>
      <c r="Q169" t="s">
        <v>43</v>
      </c>
      <c r="R169">
        <v>1</v>
      </c>
      <c r="S169" s="1">
        <v>45937</v>
      </c>
      <c r="T169" t="s">
        <v>60</v>
      </c>
    </row>
    <row r="170" spans="1:20" x14ac:dyDescent="0.25">
      <c r="A170" t="s">
        <v>390</v>
      </c>
      <c r="B170" t="s">
        <v>45</v>
      </c>
      <c r="C170" t="s">
        <v>22</v>
      </c>
      <c r="D170" t="s">
        <v>32</v>
      </c>
      <c r="E170" t="s">
        <v>12268</v>
      </c>
      <c r="F170" t="s">
        <v>391</v>
      </c>
      <c r="G170" s="1">
        <v>45239</v>
      </c>
      <c r="H170" t="s">
        <v>34</v>
      </c>
      <c r="I170" t="s">
        <v>26</v>
      </c>
      <c r="J170" t="s">
        <v>67</v>
      </c>
      <c r="K170">
        <v>4</v>
      </c>
      <c r="L170">
        <v>412.61</v>
      </c>
      <c r="M170" t="s">
        <v>28</v>
      </c>
      <c r="N170">
        <v>47</v>
      </c>
      <c r="O170" t="s">
        <v>12215</v>
      </c>
      <c r="P170">
        <v>392</v>
      </c>
      <c r="Q170" t="s">
        <v>29</v>
      </c>
      <c r="R170">
        <v>2</v>
      </c>
      <c r="S170" s="1">
        <v>45332</v>
      </c>
      <c r="T170" t="s">
        <v>36</v>
      </c>
    </row>
    <row r="171" spans="1:20" x14ac:dyDescent="0.25">
      <c r="A171" t="s">
        <v>392</v>
      </c>
      <c r="B171" t="s">
        <v>38</v>
      </c>
      <c r="C171" t="s">
        <v>82</v>
      </c>
      <c r="D171" t="s">
        <v>52</v>
      </c>
      <c r="E171" t="s">
        <v>12269</v>
      </c>
      <c r="F171" t="s">
        <v>393</v>
      </c>
      <c r="G171" s="1">
        <v>45239</v>
      </c>
      <c r="H171" t="s">
        <v>25</v>
      </c>
      <c r="I171" t="s">
        <v>26</v>
      </c>
      <c r="J171" t="s">
        <v>49</v>
      </c>
      <c r="K171">
        <v>5</v>
      </c>
      <c r="L171">
        <v>819.6</v>
      </c>
      <c r="M171" t="s">
        <v>28</v>
      </c>
      <c r="N171">
        <v>47</v>
      </c>
      <c r="O171" t="s">
        <v>12121</v>
      </c>
      <c r="P171">
        <v>317</v>
      </c>
      <c r="Q171" t="s">
        <v>43</v>
      </c>
      <c r="R171">
        <v>3</v>
      </c>
      <c r="S171" t="s">
        <v>12091</v>
      </c>
      <c r="T171" t="s">
        <v>60</v>
      </c>
    </row>
    <row r="172" spans="1:20" x14ac:dyDescent="0.25">
      <c r="A172" t="s">
        <v>394</v>
      </c>
      <c r="B172" t="s">
        <v>38</v>
      </c>
      <c r="C172" t="s">
        <v>22</v>
      </c>
      <c r="D172" t="s">
        <v>77</v>
      </c>
      <c r="E172" s="1">
        <v>45814</v>
      </c>
      <c r="F172" t="s">
        <v>395</v>
      </c>
      <c r="G172" s="1">
        <v>45239</v>
      </c>
      <c r="H172" t="s">
        <v>58</v>
      </c>
      <c r="I172" t="s">
        <v>63</v>
      </c>
      <c r="J172" t="s">
        <v>64</v>
      </c>
      <c r="K172">
        <v>1</v>
      </c>
      <c r="L172">
        <v>1423.77</v>
      </c>
      <c r="M172" t="s">
        <v>35</v>
      </c>
      <c r="N172">
        <v>24</v>
      </c>
      <c r="O172" t="s">
        <v>12250</v>
      </c>
      <c r="P172">
        <v>197</v>
      </c>
      <c r="Q172" t="s">
        <v>43</v>
      </c>
      <c r="R172">
        <v>3</v>
      </c>
      <c r="S172" s="1">
        <v>45723</v>
      </c>
      <c r="T172" t="s">
        <v>30</v>
      </c>
    </row>
    <row r="173" spans="1:20" x14ac:dyDescent="0.25">
      <c r="A173" t="s">
        <v>396</v>
      </c>
      <c r="B173" t="s">
        <v>21</v>
      </c>
      <c r="C173" t="s">
        <v>82</v>
      </c>
      <c r="D173" t="s">
        <v>56</v>
      </c>
      <c r="E173" s="1">
        <v>45422</v>
      </c>
      <c r="F173" t="s">
        <v>397</v>
      </c>
      <c r="G173" s="1">
        <v>45239</v>
      </c>
      <c r="H173" t="s">
        <v>25</v>
      </c>
      <c r="I173" t="s">
        <v>26</v>
      </c>
      <c r="J173" t="s">
        <v>67</v>
      </c>
      <c r="K173">
        <v>1</v>
      </c>
      <c r="L173">
        <v>739.3</v>
      </c>
      <c r="M173" t="s">
        <v>28</v>
      </c>
      <c r="N173">
        <v>14</v>
      </c>
      <c r="O173" t="s">
        <v>12270</v>
      </c>
      <c r="P173">
        <v>481</v>
      </c>
      <c r="Q173" t="s">
        <v>43</v>
      </c>
      <c r="R173">
        <v>2</v>
      </c>
      <c r="S173" t="s">
        <v>12110</v>
      </c>
      <c r="T173" t="s">
        <v>30</v>
      </c>
    </row>
    <row r="174" spans="1:20" x14ac:dyDescent="0.25">
      <c r="A174" t="s">
        <v>398</v>
      </c>
      <c r="B174" t="s">
        <v>45</v>
      </c>
      <c r="C174" t="s">
        <v>82</v>
      </c>
      <c r="D174" t="s">
        <v>56</v>
      </c>
      <c r="E174" t="s">
        <v>12116</v>
      </c>
      <c r="F174" t="s">
        <v>399</v>
      </c>
      <c r="G174" s="1">
        <v>45239</v>
      </c>
      <c r="H174" t="s">
        <v>25</v>
      </c>
      <c r="I174" t="s">
        <v>63</v>
      </c>
      <c r="J174" t="s">
        <v>67</v>
      </c>
      <c r="K174">
        <v>3</v>
      </c>
      <c r="L174">
        <v>898.92</v>
      </c>
      <c r="M174" t="s">
        <v>28</v>
      </c>
      <c r="N174">
        <v>27</v>
      </c>
      <c r="O174" t="s">
        <v>12271</v>
      </c>
      <c r="P174">
        <v>169</v>
      </c>
      <c r="Q174" t="s">
        <v>29</v>
      </c>
      <c r="R174">
        <v>3</v>
      </c>
      <c r="S174" t="s">
        <v>12110</v>
      </c>
      <c r="T174" t="s">
        <v>60</v>
      </c>
    </row>
    <row r="175" spans="1:20" x14ac:dyDescent="0.25">
      <c r="A175" t="s">
        <v>400</v>
      </c>
      <c r="B175" t="s">
        <v>21</v>
      </c>
      <c r="C175" t="s">
        <v>22</v>
      </c>
      <c r="D175" t="s">
        <v>56</v>
      </c>
      <c r="E175" t="s">
        <v>12118</v>
      </c>
      <c r="F175" t="s">
        <v>401</v>
      </c>
      <c r="G175" s="1">
        <v>45269</v>
      </c>
      <c r="H175" t="s">
        <v>25</v>
      </c>
      <c r="I175" t="s">
        <v>54</v>
      </c>
      <c r="J175" t="s">
        <v>27</v>
      </c>
      <c r="K175">
        <v>1</v>
      </c>
      <c r="L175">
        <v>1394.3</v>
      </c>
      <c r="M175" t="s">
        <v>28</v>
      </c>
      <c r="N175">
        <v>16</v>
      </c>
      <c r="O175" s="1">
        <v>45815</v>
      </c>
      <c r="P175">
        <v>288</v>
      </c>
      <c r="Q175" t="s">
        <v>43</v>
      </c>
      <c r="R175">
        <v>5</v>
      </c>
      <c r="S175" t="s">
        <v>12242</v>
      </c>
      <c r="T175" t="s">
        <v>30</v>
      </c>
    </row>
    <row r="176" spans="1:20" x14ac:dyDescent="0.25">
      <c r="A176" t="s">
        <v>402</v>
      </c>
      <c r="B176" t="s">
        <v>38</v>
      </c>
      <c r="C176" t="s">
        <v>39</v>
      </c>
      <c r="D176" t="s">
        <v>32</v>
      </c>
      <c r="E176" s="1">
        <v>45695</v>
      </c>
      <c r="F176" t="s">
        <v>403</v>
      </c>
      <c r="G176" s="1">
        <v>45269</v>
      </c>
      <c r="H176" t="s">
        <v>41</v>
      </c>
      <c r="I176" t="s">
        <v>48</v>
      </c>
      <c r="J176" t="s">
        <v>64</v>
      </c>
      <c r="K176">
        <v>1</v>
      </c>
      <c r="L176">
        <v>664.72</v>
      </c>
      <c r="M176" t="s">
        <v>50</v>
      </c>
      <c r="N176">
        <v>11</v>
      </c>
      <c r="O176" s="1">
        <v>45839</v>
      </c>
      <c r="P176">
        <v>356</v>
      </c>
      <c r="Q176" t="s">
        <v>43</v>
      </c>
      <c r="R176">
        <v>2</v>
      </c>
      <c r="S176" s="1">
        <v>45814</v>
      </c>
      <c r="T176" t="s">
        <v>36</v>
      </c>
    </row>
    <row r="177" spans="1:20" x14ac:dyDescent="0.25">
      <c r="A177" t="s">
        <v>404</v>
      </c>
      <c r="B177" t="s">
        <v>38</v>
      </c>
      <c r="C177" t="s">
        <v>39</v>
      </c>
      <c r="D177" t="s">
        <v>23</v>
      </c>
      <c r="E177" t="s">
        <v>12074</v>
      </c>
      <c r="F177" t="s">
        <v>405</v>
      </c>
      <c r="G177" s="1">
        <v>45269</v>
      </c>
      <c r="H177" t="s">
        <v>34</v>
      </c>
      <c r="I177" t="s">
        <v>54</v>
      </c>
      <c r="J177" t="s">
        <v>27</v>
      </c>
      <c r="K177">
        <v>1</v>
      </c>
      <c r="L177">
        <v>1064.71</v>
      </c>
      <c r="M177" t="s">
        <v>50</v>
      </c>
      <c r="N177">
        <v>12</v>
      </c>
      <c r="O177" t="s">
        <v>12272</v>
      </c>
      <c r="P177">
        <v>41</v>
      </c>
      <c r="Q177" t="s">
        <v>29</v>
      </c>
      <c r="R177">
        <v>4</v>
      </c>
      <c r="S177" t="s">
        <v>12089</v>
      </c>
      <c r="T177" t="s">
        <v>60</v>
      </c>
    </row>
    <row r="178" spans="1:20" x14ac:dyDescent="0.25">
      <c r="A178" t="s">
        <v>406</v>
      </c>
      <c r="B178" t="s">
        <v>21</v>
      </c>
      <c r="C178" t="s">
        <v>39</v>
      </c>
      <c r="D178" t="s">
        <v>32</v>
      </c>
      <c r="E178" t="s">
        <v>12273</v>
      </c>
      <c r="F178" t="s">
        <v>407</v>
      </c>
      <c r="G178" s="1">
        <v>45269</v>
      </c>
      <c r="H178" t="s">
        <v>58</v>
      </c>
      <c r="I178" t="s">
        <v>54</v>
      </c>
      <c r="J178" t="s">
        <v>64</v>
      </c>
      <c r="K178">
        <v>2</v>
      </c>
      <c r="L178">
        <v>1217.6400000000001</v>
      </c>
      <c r="M178" t="s">
        <v>28</v>
      </c>
      <c r="N178">
        <v>27</v>
      </c>
      <c r="O178" s="1">
        <v>45660</v>
      </c>
      <c r="P178">
        <v>115</v>
      </c>
      <c r="Q178" t="s">
        <v>29</v>
      </c>
      <c r="R178">
        <v>4</v>
      </c>
      <c r="S178" t="s">
        <v>12274</v>
      </c>
      <c r="T178" t="s">
        <v>36</v>
      </c>
    </row>
    <row r="179" spans="1:20" x14ac:dyDescent="0.25">
      <c r="A179" t="s">
        <v>408</v>
      </c>
      <c r="B179" t="s">
        <v>38</v>
      </c>
      <c r="C179" t="s">
        <v>22</v>
      </c>
      <c r="D179" t="s">
        <v>52</v>
      </c>
      <c r="E179" t="s">
        <v>12094</v>
      </c>
      <c r="F179" t="s">
        <v>409</v>
      </c>
      <c r="G179" s="1">
        <v>45269</v>
      </c>
      <c r="H179" t="s">
        <v>41</v>
      </c>
      <c r="I179" t="s">
        <v>54</v>
      </c>
      <c r="J179" t="s">
        <v>49</v>
      </c>
      <c r="K179">
        <v>2</v>
      </c>
      <c r="L179">
        <v>746.63</v>
      </c>
      <c r="M179" t="s">
        <v>50</v>
      </c>
      <c r="N179">
        <v>47</v>
      </c>
      <c r="O179" t="s">
        <v>12275</v>
      </c>
      <c r="P179">
        <v>162</v>
      </c>
      <c r="Q179" t="s">
        <v>29</v>
      </c>
      <c r="R179">
        <v>5</v>
      </c>
      <c r="S179" t="s">
        <v>12276</v>
      </c>
      <c r="T179" t="s">
        <v>60</v>
      </c>
    </row>
    <row r="180" spans="1:20" x14ac:dyDescent="0.25">
      <c r="A180" t="s">
        <v>410</v>
      </c>
      <c r="B180" t="s">
        <v>38</v>
      </c>
      <c r="C180" t="s">
        <v>39</v>
      </c>
      <c r="D180" t="s">
        <v>23</v>
      </c>
      <c r="E180" t="s">
        <v>12121</v>
      </c>
      <c r="F180" t="s">
        <v>411</v>
      </c>
      <c r="G180" s="1">
        <v>45269</v>
      </c>
      <c r="H180" t="s">
        <v>58</v>
      </c>
      <c r="I180" t="s">
        <v>48</v>
      </c>
      <c r="J180" t="s">
        <v>64</v>
      </c>
      <c r="K180">
        <v>3</v>
      </c>
      <c r="L180">
        <v>889.41</v>
      </c>
      <c r="M180" t="s">
        <v>28</v>
      </c>
      <c r="N180">
        <v>24</v>
      </c>
      <c r="O180" t="s">
        <v>12071</v>
      </c>
      <c r="P180">
        <v>101</v>
      </c>
      <c r="Q180" t="s">
        <v>29</v>
      </c>
      <c r="R180">
        <v>5</v>
      </c>
      <c r="S180" t="s">
        <v>12209</v>
      </c>
      <c r="T180" t="s">
        <v>30</v>
      </c>
    </row>
    <row r="181" spans="1:20" x14ac:dyDescent="0.25">
      <c r="A181" t="s">
        <v>412</v>
      </c>
      <c r="B181" t="s">
        <v>38</v>
      </c>
      <c r="C181" t="s">
        <v>22</v>
      </c>
      <c r="D181" t="s">
        <v>56</v>
      </c>
      <c r="E181" s="1">
        <v>45416</v>
      </c>
      <c r="F181" t="s">
        <v>413</v>
      </c>
      <c r="G181" s="1">
        <v>45269</v>
      </c>
      <c r="H181" t="s">
        <v>47</v>
      </c>
      <c r="I181" t="s">
        <v>42</v>
      </c>
      <c r="J181" t="s">
        <v>67</v>
      </c>
      <c r="K181">
        <v>5</v>
      </c>
      <c r="L181">
        <v>752.8</v>
      </c>
      <c r="M181" t="s">
        <v>50</v>
      </c>
      <c r="N181">
        <v>33</v>
      </c>
      <c r="O181" t="s">
        <v>12094</v>
      </c>
      <c r="P181">
        <v>76</v>
      </c>
      <c r="Q181" t="s">
        <v>43</v>
      </c>
      <c r="R181">
        <v>4</v>
      </c>
      <c r="S181" t="s">
        <v>12101</v>
      </c>
      <c r="T181" t="s">
        <v>60</v>
      </c>
    </row>
    <row r="182" spans="1:20" x14ac:dyDescent="0.25">
      <c r="A182" t="s">
        <v>414</v>
      </c>
      <c r="B182" t="s">
        <v>21</v>
      </c>
      <c r="C182" t="s">
        <v>39</v>
      </c>
      <c r="D182" t="s">
        <v>32</v>
      </c>
      <c r="E182" s="1">
        <v>45573</v>
      </c>
      <c r="F182" t="s">
        <v>415</v>
      </c>
      <c r="G182" s="1">
        <v>45269</v>
      </c>
      <c r="H182" t="s">
        <v>41</v>
      </c>
      <c r="I182" t="s">
        <v>26</v>
      </c>
      <c r="J182" t="s">
        <v>59</v>
      </c>
      <c r="K182">
        <v>1</v>
      </c>
      <c r="L182">
        <v>582.15</v>
      </c>
      <c r="M182" t="s">
        <v>28</v>
      </c>
      <c r="N182">
        <v>13</v>
      </c>
      <c r="O182" t="s">
        <v>12277</v>
      </c>
      <c r="P182">
        <v>492</v>
      </c>
      <c r="Q182" t="s">
        <v>29</v>
      </c>
      <c r="R182">
        <v>5</v>
      </c>
      <c r="S182" s="1">
        <v>45302</v>
      </c>
      <c r="T182" t="s">
        <v>36</v>
      </c>
    </row>
    <row r="183" spans="1:20" x14ac:dyDescent="0.25">
      <c r="A183" t="s">
        <v>416</v>
      </c>
      <c r="B183" t="s">
        <v>21</v>
      </c>
      <c r="C183" t="s">
        <v>82</v>
      </c>
      <c r="D183" t="s">
        <v>32</v>
      </c>
      <c r="E183" t="s">
        <v>12092</v>
      </c>
      <c r="F183" t="s">
        <v>417</v>
      </c>
      <c r="G183" s="1">
        <v>45269</v>
      </c>
      <c r="H183" t="s">
        <v>41</v>
      </c>
      <c r="I183" t="s">
        <v>63</v>
      </c>
      <c r="J183" t="s">
        <v>64</v>
      </c>
      <c r="K183">
        <v>5</v>
      </c>
      <c r="L183">
        <v>1367.65</v>
      </c>
      <c r="M183" t="s">
        <v>35</v>
      </c>
      <c r="N183">
        <v>7</v>
      </c>
      <c r="O183" s="1">
        <v>45780</v>
      </c>
      <c r="P183">
        <v>297</v>
      </c>
      <c r="Q183" t="s">
        <v>43</v>
      </c>
      <c r="R183">
        <v>4</v>
      </c>
      <c r="S183" t="s">
        <v>12278</v>
      </c>
      <c r="T183" t="s">
        <v>60</v>
      </c>
    </row>
    <row r="184" spans="1:20" x14ac:dyDescent="0.25">
      <c r="A184" t="s">
        <v>418</v>
      </c>
      <c r="B184" t="s">
        <v>21</v>
      </c>
      <c r="C184" t="s">
        <v>82</v>
      </c>
      <c r="D184" t="s">
        <v>52</v>
      </c>
      <c r="E184" t="s">
        <v>12089</v>
      </c>
      <c r="F184" t="s">
        <v>419</v>
      </c>
      <c r="G184" t="s">
        <v>12179</v>
      </c>
      <c r="H184" t="s">
        <v>34</v>
      </c>
      <c r="I184" t="s">
        <v>26</v>
      </c>
      <c r="J184" t="s">
        <v>67</v>
      </c>
      <c r="K184">
        <v>5</v>
      </c>
      <c r="L184">
        <v>1454.36</v>
      </c>
      <c r="M184" t="s">
        <v>50</v>
      </c>
      <c r="N184">
        <v>32</v>
      </c>
      <c r="O184" s="1">
        <v>45333</v>
      </c>
      <c r="P184">
        <v>80</v>
      </c>
      <c r="Q184" t="s">
        <v>43</v>
      </c>
      <c r="R184">
        <v>4</v>
      </c>
      <c r="S184" t="s">
        <v>12266</v>
      </c>
      <c r="T184" t="s">
        <v>30</v>
      </c>
    </row>
    <row r="185" spans="1:20" x14ac:dyDescent="0.25">
      <c r="A185" t="s">
        <v>420</v>
      </c>
      <c r="B185" t="s">
        <v>45</v>
      </c>
      <c r="C185" t="s">
        <v>82</v>
      </c>
      <c r="D185" t="s">
        <v>52</v>
      </c>
      <c r="E185" s="1">
        <v>45627</v>
      </c>
      <c r="F185" t="s">
        <v>421</v>
      </c>
      <c r="G185" t="s">
        <v>12179</v>
      </c>
      <c r="H185" t="s">
        <v>47</v>
      </c>
      <c r="I185" t="s">
        <v>54</v>
      </c>
      <c r="J185" t="s">
        <v>67</v>
      </c>
      <c r="K185">
        <v>4</v>
      </c>
      <c r="L185">
        <v>802.86</v>
      </c>
      <c r="M185" t="s">
        <v>35</v>
      </c>
      <c r="N185">
        <v>44</v>
      </c>
      <c r="O185" t="s">
        <v>12279</v>
      </c>
      <c r="P185">
        <v>97</v>
      </c>
      <c r="Q185" t="s">
        <v>29</v>
      </c>
      <c r="R185">
        <v>4</v>
      </c>
      <c r="S185" t="s">
        <v>12223</v>
      </c>
      <c r="T185" t="s">
        <v>36</v>
      </c>
    </row>
    <row r="186" spans="1:20" x14ac:dyDescent="0.25">
      <c r="A186" t="s">
        <v>422</v>
      </c>
      <c r="B186" t="s">
        <v>21</v>
      </c>
      <c r="C186" t="s">
        <v>39</v>
      </c>
      <c r="D186" t="s">
        <v>56</v>
      </c>
      <c r="E186" s="1">
        <v>45718</v>
      </c>
      <c r="F186" t="s">
        <v>423</v>
      </c>
      <c r="G186" t="s">
        <v>12179</v>
      </c>
      <c r="H186" t="s">
        <v>47</v>
      </c>
      <c r="I186" t="s">
        <v>63</v>
      </c>
      <c r="J186" t="s">
        <v>27</v>
      </c>
      <c r="K186">
        <v>3</v>
      </c>
      <c r="L186">
        <v>1382.02</v>
      </c>
      <c r="M186" t="s">
        <v>35</v>
      </c>
      <c r="N186">
        <v>6</v>
      </c>
      <c r="O186" s="1">
        <v>45780</v>
      </c>
      <c r="P186">
        <v>26</v>
      </c>
      <c r="Q186" t="s">
        <v>43</v>
      </c>
      <c r="R186">
        <v>1</v>
      </c>
      <c r="S186" s="1">
        <v>45814</v>
      </c>
      <c r="T186" t="s">
        <v>30</v>
      </c>
    </row>
    <row r="187" spans="1:20" x14ac:dyDescent="0.25">
      <c r="A187" t="s">
        <v>424</v>
      </c>
      <c r="B187" t="s">
        <v>21</v>
      </c>
      <c r="C187" t="s">
        <v>22</v>
      </c>
      <c r="D187" t="s">
        <v>32</v>
      </c>
      <c r="E187" s="1">
        <v>45294</v>
      </c>
      <c r="F187" t="s">
        <v>425</v>
      </c>
      <c r="G187" t="s">
        <v>12179</v>
      </c>
      <c r="H187" t="s">
        <v>58</v>
      </c>
      <c r="I187" t="s">
        <v>48</v>
      </c>
      <c r="J187" t="s">
        <v>67</v>
      </c>
      <c r="K187">
        <v>3</v>
      </c>
      <c r="L187">
        <v>1275.9100000000001</v>
      </c>
      <c r="M187" t="s">
        <v>50</v>
      </c>
      <c r="N187">
        <v>33</v>
      </c>
      <c r="O187" t="s">
        <v>12101</v>
      </c>
      <c r="P187">
        <v>368</v>
      </c>
      <c r="Q187" t="s">
        <v>29</v>
      </c>
      <c r="R187">
        <v>4</v>
      </c>
      <c r="S187" t="s">
        <v>12280</v>
      </c>
      <c r="T187" t="s">
        <v>36</v>
      </c>
    </row>
    <row r="188" spans="1:20" x14ac:dyDescent="0.25">
      <c r="A188" t="s">
        <v>426</v>
      </c>
      <c r="B188" t="s">
        <v>38</v>
      </c>
      <c r="C188" t="s">
        <v>22</v>
      </c>
      <c r="D188" t="s">
        <v>56</v>
      </c>
      <c r="E188" t="s">
        <v>12103</v>
      </c>
      <c r="F188" t="s">
        <v>427</v>
      </c>
      <c r="G188" t="s">
        <v>12179</v>
      </c>
      <c r="H188" t="s">
        <v>25</v>
      </c>
      <c r="I188" t="s">
        <v>42</v>
      </c>
      <c r="J188" t="s">
        <v>59</v>
      </c>
      <c r="K188">
        <v>2</v>
      </c>
      <c r="L188">
        <v>899.49</v>
      </c>
      <c r="M188" t="s">
        <v>50</v>
      </c>
      <c r="N188">
        <v>29</v>
      </c>
      <c r="O188" s="1">
        <v>45748</v>
      </c>
      <c r="P188">
        <v>209</v>
      </c>
      <c r="Q188" t="s">
        <v>29</v>
      </c>
      <c r="R188">
        <v>3</v>
      </c>
      <c r="S188" t="s">
        <v>12256</v>
      </c>
      <c r="T188" t="s">
        <v>36</v>
      </c>
    </row>
    <row r="189" spans="1:20" x14ac:dyDescent="0.25">
      <c r="A189" t="s">
        <v>428</v>
      </c>
      <c r="B189" t="s">
        <v>21</v>
      </c>
      <c r="C189" t="s">
        <v>22</v>
      </c>
      <c r="D189" t="s">
        <v>77</v>
      </c>
      <c r="E189" t="s">
        <v>12281</v>
      </c>
      <c r="F189" t="s">
        <v>429</v>
      </c>
      <c r="G189" t="s">
        <v>12179</v>
      </c>
      <c r="H189" t="s">
        <v>25</v>
      </c>
      <c r="I189" t="s">
        <v>42</v>
      </c>
      <c r="J189" t="s">
        <v>49</v>
      </c>
      <c r="K189">
        <v>4</v>
      </c>
      <c r="L189">
        <v>483.89</v>
      </c>
      <c r="M189" t="s">
        <v>28</v>
      </c>
      <c r="N189">
        <v>11</v>
      </c>
      <c r="O189" s="1">
        <v>45514</v>
      </c>
      <c r="P189">
        <v>493</v>
      </c>
      <c r="Q189" t="s">
        <v>29</v>
      </c>
      <c r="R189">
        <v>2</v>
      </c>
      <c r="S189" t="s">
        <v>12268</v>
      </c>
      <c r="T189" t="s">
        <v>36</v>
      </c>
    </row>
    <row r="190" spans="1:20" x14ac:dyDescent="0.25">
      <c r="A190" t="s">
        <v>430</v>
      </c>
      <c r="B190" t="s">
        <v>38</v>
      </c>
      <c r="C190" t="s">
        <v>39</v>
      </c>
      <c r="D190" t="s">
        <v>52</v>
      </c>
      <c r="E190" t="s">
        <v>12282</v>
      </c>
      <c r="F190" t="s">
        <v>431</v>
      </c>
      <c r="G190" t="s">
        <v>12179</v>
      </c>
      <c r="H190" t="s">
        <v>47</v>
      </c>
      <c r="I190" t="s">
        <v>26</v>
      </c>
      <c r="J190" t="s">
        <v>64</v>
      </c>
      <c r="K190">
        <v>1</v>
      </c>
      <c r="L190">
        <v>390.24</v>
      </c>
      <c r="M190" t="s">
        <v>28</v>
      </c>
      <c r="N190">
        <v>49</v>
      </c>
      <c r="O190" t="s">
        <v>12220</v>
      </c>
      <c r="P190">
        <v>180</v>
      </c>
      <c r="Q190" t="s">
        <v>43</v>
      </c>
      <c r="R190">
        <v>1</v>
      </c>
      <c r="S190" s="1">
        <v>45636</v>
      </c>
      <c r="T190" t="s">
        <v>36</v>
      </c>
    </row>
    <row r="191" spans="1:20" x14ac:dyDescent="0.25">
      <c r="A191" t="s">
        <v>432</v>
      </c>
      <c r="B191" t="s">
        <v>45</v>
      </c>
      <c r="C191" t="s">
        <v>22</v>
      </c>
      <c r="D191" t="s">
        <v>52</v>
      </c>
      <c r="E191" s="1">
        <v>45507</v>
      </c>
      <c r="F191" t="s">
        <v>433</v>
      </c>
      <c r="G191" t="s">
        <v>12179</v>
      </c>
      <c r="H191" t="s">
        <v>47</v>
      </c>
      <c r="I191" t="s">
        <v>42</v>
      </c>
      <c r="J191" t="s">
        <v>27</v>
      </c>
      <c r="K191">
        <v>5</v>
      </c>
      <c r="L191">
        <v>1070.43</v>
      </c>
      <c r="M191" t="s">
        <v>35</v>
      </c>
      <c r="N191">
        <v>20</v>
      </c>
      <c r="O191" s="1">
        <v>45908</v>
      </c>
      <c r="P191">
        <v>248</v>
      </c>
      <c r="Q191" t="s">
        <v>29</v>
      </c>
      <c r="R191">
        <v>4</v>
      </c>
      <c r="S191" s="1">
        <v>45300</v>
      </c>
      <c r="T191" t="s">
        <v>36</v>
      </c>
    </row>
    <row r="192" spans="1:20" x14ac:dyDescent="0.25">
      <c r="A192" t="s">
        <v>434</v>
      </c>
      <c r="B192" t="s">
        <v>38</v>
      </c>
      <c r="C192" t="s">
        <v>39</v>
      </c>
      <c r="D192" t="s">
        <v>32</v>
      </c>
      <c r="E192" s="1">
        <v>45569</v>
      </c>
      <c r="F192" t="s">
        <v>435</v>
      </c>
      <c r="G192" t="s">
        <v>12283</v>
      </c>
      <c r="H192" t="s">
        <v>25</v>
      </c>
      <c r="I192" t="s">
        <v>42</v>
      </c>
      <c r="J192" t="s">
        <v>59</v>
      </c>
      <c r="K192">
        <v>4</v>
      </c>
      <c r="L192">
        <v>1264.25</v>
      </c>
      <c r="M192" t="s">
        <v>28</v>
      </c>
      <c r="N192">
        <v>26</v>
      </c>
      <c r="O192" t="s">
        <v>12284</v>
      </c>
      <c r="P192">
        <v>337</v>
      </c>
      <c r="Q192" t="s">
        <v>43</v>
      </c>
      <c r="R192">
        <v>1</v>
      </c>
      <c r="S192" t="s">
        <v>12096</v>
      </c>
      <c r="T192" t="s">
        <v>30</v>
      </c>
    </row>
    <row r="193" spans="1:20" x14ac:dyDescent="0.25">
      <c r="A193" t="s">
        <v>436</v>
      </c>
      <c r="B193" t="s">
        <v>45</v>
      </c>
      <c r="C193" t="s">
        <v>82</v>
      </c>
      <c r="D193" t="s">
        <v>77</v>
      </c>
      <c r="E193" s="1">
        <v>45749</v>
      </c>
      <c r="F193" t="s">
        <v>437</v>
      </c>
      <c r="G193" t="s">
        <v>12283</v>
      </c>
      <c r="H193" t="s">
        <v>41</v>
      </c>
      <c r="I193" t="s">
        <v>48</v>
      </c>
      <c r="J193" t="s">
        <v>67</v>
      </c>
      <c r="K193">
        <v>3</v>
      </c>
      <c r="L193">
        <v>1317.92</v>
      </c>
      <c r="M193" t="s">
        <v>50</v>
      </c>
      <c r="N193">
        <v>19</v>
      </c>
      <c r="O193" t="s">
        <v>12174</v>
      </c>
      <c r="P193">
        <v>60</v>
      </c>
      <c r="Q193" t="s">
        <v>29</v>
      </c>
      <c r="R193">
        <v>3</v>
      </c>
      <c r="S193" t="s">
        <v>12270</v>
      </c>
      <c r="T193" t="s">
        <v>36</v>
      </c>
    </row>
    <row r="194" spans="1:20" x14ac:dyDescent="0.25">
      <c r="A194" t="s">
        <v>438</v>
      </c>
      <c r="B194" t="s">
        <v>38</v>
      </c>
      <c r="C194" t="s">
        <v>39</v>
      </c>
      <c r="D194" t="s">
        <v>23</v>
      </c>
      <c r="E194" t="s">
        <v>12146</v>
      </c>
      <c r="F194" t="s">
        <v>439</v>
      </c>
      <c r="G194" t="s">
        <v>12283</v>
      </c>
      <c r="H194" t="s">
        <v>58</v>
      </c>
      <c r="I194" t="s">
        <v>48</v>
      </c>
      <c r="J194" t="s">
        <v>67</v>
      </c>
      <c r="K194">
        <v>1</v>
      </c>
      <c r="L194">
        <v>1116.0899999999999</v>
      </c>
      <c r="M194" t="s">
        <v>50</v>
      </c>
      <c r="N194">
        <v>14</v>
      </c>
      <c r="O194" t="s">
        <v>12065</v>
      </c>
      <c r="P194">
        <v>83</v>
      </c>
      <c r="Q194" t="s">
        <v>29</v>
      </c>
      <c r="R194">
        <v>2</v>
      </c>
      <c r="S194" t="s">
        <v>12161</v>
      </c>
      <c r="T194" t="s">
        <v>30</v>
      </c>
    </row>
    <row r="195" spans="1:20" x14ac:dyDescent="0.25">
      <c r="A195" t="s">
        <v>440</v>
      </c>
      <c r="B195" t="s">
        <v>45</v>
      </c>
      <c r="C195" t="s">
        <v>39</v>
      </c>
      <c r="D195" t="s">
        <v>32</v>
      </c>
      <c r="E195" s="1">
        <v>45871</v>
      </c>
      <c r="F195" t="s">
        <v>441</v>
      </c>
      <c r="G195" t="s">
        <v>12283</v>
      </c>
      <c r="H195" t="s">
        <v>25</v>
      </c>
      <c r="I195" t="s">
        <v>48</v>
      </c>
      <c r="J195" t="s">
        <v>59</v>
      </c>
      <c r="K195">
        <v>5</v>
      </c>
      <c r="L195">
        <v>1335.23</v>
      </c>
      <c r="M195" t="s">
        <v>35</v>
      </c>
      <c r="N195">
        <v>11</v>
      </c>
      <c r="O195" t="s">
        <v>12096</v>
      </c>
      <c r="P195">
        <v>302</v>
      </c>
      <c r="Q195" t="s">
        <v>29</v>
      </c>
      <c r="R195">
        <v>5</v>
      </c>
      <c r="S195" s="1">
        <v>45721</v>
      </c>
      <c r="T195" t="s">
        <v>60</v>
      </c>
    </row>
    <row r="196" spans="1:20" x14ac:dyDescent="0.25">
      <c r="A196" t="s">
        <v>442</v>
      </c>
      <c r="B196" t="s">
        <v>45</v>
      </c>
      <c r="C196" t="s">
        <v>39</v>
      </c>
      <c r="D196" t="s">
        <v>77</v>
      </c>
      <c r="E196" t="s">
        <v>12285</v>
      </c>
      <c r="F196" t="s">
        <v>443</v>
      </c>
      <c r="G196" t="s">
        <v>12283</v>
      </c>
      <c r="H196" t="s">
        <v>41</v>
      </c>
      <c r="I196" t="s">
        <v>63</v>
      </c>
      <c r="J196" t="s">
        <v>27</v>
      </c>
      <c r="K196">
        <v>1</v>
      </c>
      <c r="L196">
        <v>1352.98</v>
      </c>
      <c r="M196" t="s">
        <v>35</v>
      </c>
      <c r="N196">
        <v>42</v>
      </c>
      <c r="O196" t="s">
        <v>12198</v>
      </c>
      <c r="P196">
        <v>494</v>
      </c>
      <c r="Q196" t="s">
        <v>29</v>
      </c>
      <c r="R196">
        <v>3</v>
      </c>
      <c r="S196" s="1">
        <v>45907</v>
      </c>
      <c r="T196" t="s">
        <v>60</v>
      </c>
    </row>
    <row r="197" spans="1:20" x14ac:dyDescent="0.25">
      <c r="A197" t="s">
        <v>444</v>
      </c>
      <c r="B197" t="s">
        <v>45</v>
      </c>
      <c r="C197" t="s">
        <v>39</v>
      </c>
      <c r="D197" t="s">
        <v>52</v>
      </c>
      <c r="E197" t="s">
        <v>12286</v>
      </c>
      <c r="F197" t="s">
        <v>445</v>
      </c>
      <c r="G197" t="s">
        <v>12283</v>
      </c>
      <c r="H197" t="s">
        <v>47</v>
      </c>
      <c r="I197" t="s">
        <v>63</v>
      </c>
      <c r="J197" t="s">
        <v>59</v>
      </c>
      <c r="K197">
        <v>4</v>
      </c>
      <c r="L197">
        <v>1125.3</v>
      </c>
      <c r="M197" t="s">
        <v>28</v>
      </c>
      <c r="N197">
        <v>1</v>
      </c>
      <c r="O197" s="1">
        <v>45932</v>
      </c>
      <c r="P197">
        <v>10</v>
      </c>
      <c r="Q197" t="s">
        <v>43</v>
      </c>
      <c r="R197">
        <v>2</v>
      </c>
      <c r="S197" t="s">
        <v>12287</v>
      </c>
      <c r="T197" t="s">
        <v>30</v>
      </c>
    </row>
    <row r="198" spans="1:20" x14ac:dyDescent="0.25">
      <c r="A198" t="s">
        <v>446</v>
      </c>
      <c r="B198" t="s">
        <v>21</v>
      </c>
      <c r="C198" t="s">
        <v>82</v>
      </c>
      <c r="D198" t="s">
        <v>56</v>
      </c>
      <c r="E198" s="1">
        <v>45662</v>
      </c>
      <c r="F198" t="s">
        <v>447</v>
      </c>
      <c r="G198" t="s">
        <v>12283</v>
      </c>
      <c r="H198" t="s">
        <v>41</v>
      </c>
      <c r="I198" t="s">
        <v>26</v>
      </c>
      <c r="J198" t="s">
        <v>59</v>
      </c>
      <c r="K198">
        <v>2</v>
      </c>
      <c r="L198">
        <v>940.68</v>
      </c>
      <c r="M198" t="s">
        <v>50</v>
      </c>
      <c r="N198">
        <v>49</v>
      </c>
      <c r="O198" s="1">
        <v>45811</v>
      </c>
      <c r="P198">
        <v>225</v>
      </c>
      <c r="Q198" t="s">
        <v>43</v>
      </c>
      <c r="R198">
        <v>4</v>
      </c>
      <c r="S198" t="s">
        <v>12125</v>
      </c>
      <c r="T198" t="s">
        <v>60</v>
      </c>
    </row>
    <row r="199" spans="1:20" x14ac:dyDescent="0.25">
      <c r="A199" t="s">
        <v>448</v>
      </c>
      <c r="B199" t="s">
        <v>45</v>
      </c>
      <c r="C199" t="s">
        <v>39</v>
      </c>
      <c r="D199" t="s">
        <v>56</v>
      </c>
      <c r="E199" t="s">
        <v>12243</v>
      </c>
      <c r="F199" t="s">
        <v>449</v>
      </c>
      <c r="G199" t="s">
        <v>12283</v>
      </c>
      <c r="H199" t="s">
        <v>25</v>
      </c>
      <c r="I199" t="s">
        <v>48</v>
      </c>
      <c r="J199" t="s">
        <v>67</v>
      </c>
      <c r="K199">
        <v>3</v>
      </c>
      <c r="L199">
        <v>952.38</v>
      </c>
      <c r="M199" t="s">
        <v>50</v>
      </c>
      <c r="N199">
        <v>31</v>
      </c>
      <c r="O199" s="1">
        <v>45779</v>
      </c>
      <c r="P199">
        <v>12</v>
      </c>
      <c r="Q199" t="s">
        <v>29</v>
      </c>
      <c r="R199">
        <v>3</v>
      </c>
      <c r="S199" t="s">
        <v>12097</v>
      </c>
      <c r="T199" t="s">
        <v>60</v>
      </c>
    </row>
    <row r="200" spans="1:20" x14ac:dyDescent="0.25">
      <c r="A200" t="s">
        <v>450</v>
      </c>
      <c r="B200" t="s">
        <v>21</v>
      </c>
      <c r="C200" t="s">
        <v>82</v>
      </c>
      <c r="D200" t="s">
        <v>56</v>
      </c>
      <c r="E200" s="1">
        <v>45389</v>
      </c>
      <c r="F200" t="s">
        <v>451</v>
      </c>
      <c r="G200" t="s">
        <v>12283</v>
      </c>
      <c r="H200" t="s">
        <v>47</v>
      </c>
      <c r="I200" t="s">
        <v>26</v>
      </c>
      <c r="J200" t="s">
        <v>59</v>
      </c>
      <c r="K200">
        <v>2</v>
      </c>
      <c r="L200">
        <v>502.9</v>
      </c>
      <c r="M200" t="s">
        <v>35</v>
      </c>
      <c r="N200">
        <v>32</v>
      </c>
      <c r="O200" s="1">
        <v>45720</v>
      </c>
      <c r="P200">
        <v>189</v>
      </c>
      <c r="Q200" t="s">
        <v>43</v>
      </c>
      <c r="R200">
        <v>2</v>
      </c>
      <c r="S200" s="1">
        <v>45782</v>
      </c>
      <c r="T200" t="s">
        <v>60</v>
      </c>
    </row>
    <row r="201" spans="1:20" x14ac:dyDescent="0.25">
      <c r="A201" t="s">
        <v>452</v>
      </c>
      <c r="B201" t="s">
        <v>38</v>
      </c>
      <c r="C201" t="s">
        <v>39</v>
      </c>
      <c r="D201" t="s">
        <v>23</v>
      </c>
      <c r="E201" t="s">
        <v>12282</v>
      </c>
      <c r="F201" t="s">
        <v>453</v>
      </c>
      <c r="G201" t="s">
        <v>12283</v>
      </c>
      <c r="H201" t="s">
        <v>47</v>
      </c>
      <c r="I201" t="s">
        <v>48</v>
      </c>
      <c r="J201" t="s">
        <v>27</v>
      </c>
      <c r="K201">
        <v>3</v>
      </c>
      <c r="L201">
        <v>1262.54</v>
      </c>
      <c r="M201" t="s">
        <v>50</v>
      </c>
      <c r="N201">
        <v>39</v>
      </c>
      <c r="O201" t="s">
        <v>12288</v>
      </c>
      <c r="P201">
        <v>114</v>
      </c>
      <c r="Q201" t="s">
        <v>29</v>
      </c>
      <c r="R201">
        <v>1</v>
      </c>
      <c r="S201" t="s">
        <v>12174</v>
      </c>
      <c r="T201" t="s">
        <v>30</v>
      </c>
    </row>
    <row r="202" spans="1:20" x14ac:dyDescent="0.25">
      <c r="A202" t="s">
        <v>454</v>
      </c>
      <c r="B202" t="s">
        <v>21</v>
      </c>
      <c r="C202" t="s">
        <v>39</v>
      </c>
      <c r="D202" t="s">
        <v>77</v>
      </c>
      <c r="E202" s="1">
        <v>45270</v>
      </c>
      <c r="F202" t="s">
        <v>455</v>
      </c>
      <c r="G202" t="s">
        <v>12283</v>
      </c>
      <c r="H202" t="s">
        <v>47</v>
      </c>
      <c r="I202" t="s">
        <v>63</v>
      </c>
      <c r="J202" t="s">
        <v>59</v>
      </c>
      <c r="K202">
        <v>3</v>
      </c>
      <c r="L202">
        <v>1023.64</v>
      </c>
      <c r="M202" t="s">
        <v>35</v>
      </c>
      <c r="N202">
        <v>24</v>
      </c>
      <c r="O202" t="s">
        <v>12097</v>
      </c>
      <c r="P202">
        <v>443</v>
      </c>
      <c r="Q202" t="s">
        <v>29</v>
      </c>
      <c r="R202">
        <v>5</v>
      </c>
      <c r="S202" s="1">
        <v>45963</v>
      </c>
      <c r="T202" t="s">
        <v>36</v>
      </c>
    </row>
    <row r="203" spans="1:20" x14ac:dyDescent="0.25">
      <c r="A203" t="s">
        <v>456</v>
      </c>
      <c r="B203" t="s">
        <v>38</v>
      </c>
      <c r="C203" t="s">
        <v>39</v>
      </c>
      <c r="D203" t="s">
        <v>32</v>
      </c>
      <c r="E203" t="s">
        <v>12264</v>
      </c>
      <c r="F203" t="s">
        <v>457</v>
      </c>
      <c r="G203" t="s">
        <v>12289</v>
      </c>
      <c r="H203" t="s">
        <v>47</v>
      </c>
      <c r="I203" t="s">
        <v>26</v>
      </c>
      <c r="J203" t="s">
        <v>67</v>
      </c>
      <c r="K203">
        <v>5</v>
      </c>
      <c r="L203">
        <v>532.27</v>
      </c>
      <c r="M203" t="s">
        <v>28</v>
      </c>
      <c r="N203">
        <v>4</v>
      </c>
      <c r="O203" t="s">
        <v>12290</v>
      </c>
      <c r="P203">
        <v>9</v>
      </c>
      <c r="Q203" t="s">
        <v>29</v>
      </c>
      <c r="R203">
        <v>1</v>
      </c>
      <c r="S203" s="1">
        <v>45724</v>
      </c>
      <c r="T203" t="s">
        <v>30</v>
      </c>
    </row>
    <row r="204" spans="1:20" x14ac:dyDescent="0.25">
      <c r="A204" t="s">
        <v>458</v>
      </c>
      <c r="B204" t="s">
        <v>38</v>
      </c>
      <c r="C204" t="s">
        <v>39</v>
      </c>
      <c r="D204" t="s">
        <v>23</v>
      </c>
      <c r="E204" t="s">
        <v>12072</v>
      </c>
      <c r="F204" t="s">
        <v>459</v>
      </c>
      <c r="G204" t="s">
        <v>12289</v>
      </c>
      <c r="H204" t="s">
        <v>58</v>
      </c>
      <c r="I204" t="s">
        <v>26</v>
      </c>
      <c r="J204" t="s">
        <v>64</v>
      </c>
      <c r="K204">
        <v>4</v>
      </c>
      <c r="L204">
        <v>1219.1400000000001</v>
      </c>
      <c r="M204" t="s">
        <v>35</v>
      </c>
      <c r="N204">
        <v>48</v>
      </c>
      <c r="O204" s="1">
        <v>45996</v>
      </c>
      <c r="P204">
        <v>167</v>
      </c>
      <c r="Q204" t="s">
        <v>43</v>
      </c>
      <c r="R204">
        <v>2</v>
      </c>
      <c r="S204" t="s">
        <v>12124</v>
      </c>
      <c r="T204" t="s">
        <v>60</v>
      </c>
    </row>
    <row r="205" spans="1:20" x14ac:dyDescent="0.25">
      <c r="A205" t="s">
        <v>460</v>
      </c>
      <c r="B205" t="s">
        <v>38</v>
      </c>
      <c r="C205" t="s">
        <v>82</v>
      </c>
      <c r="D205" t="s">
        <v>52</v>
      </c>
      <c r="E205" t="s">
        <v>12146</v>
      </c>
      <c r="F205" t="s">
        <v>461</v>
      </c>
      <c r="G205" t="s">
        <v>12289</v>
      </c>
      <c r="H205" t="s">
        <v>41</v>
      </c>
      <c r="I205" t="s">
        <v>42</v>
      </c>
      <c r="J205" t="s">
        <v>59</v>
      </c>
      <c r="K205">
        <v>3</v>
      </c>
      <c r="L205">
        <v>1435.15</v>
      </c>
      <c r="M205" t="s">
        <v>28</v>
      </c>
      <c r="N205">
        <v>31</v>
      </c>
      <c r="O205" t="s">
        <v>12291</v>
      </c>
      <c r="P205">
        <v>8</v>
      </c>
      <c r="Q205" t="s">
        <v>29</v>
      </c>
      <c r="R205">
        <v>4</v>
      </c>
      <c r="S205" t="s">
        <v>12279</v>
      </c>
      <c r="T205" t="s">
        <v>60</v>
      </c>
    </row>
    <row r="206" spans="1:20" x14ac:dyDescent="0.25">
      <c r="A206" t="s">
        <v>462</v>
      </c>
      <c r="B206" t="s">
        <v>21</v>
      </c>
      <c r="C206" t="s">
        <v>82</v>
      </c>
      <c r="D206" t="s">
        <v>52</v>
      </c>
      <c r="E206" t="s">
        <v>12165</v>
      </c>
      <c r="F206" t="s">
        <v>463</v>
      </c>
      <c r="G206" t="s">
        <v>12289</v>
      </c>
      <c r="H206" t="s">
        <v>41</v>
      </c>
      <c r="I206" t="s">
        <v>42</v>
      </c>
      <c r="J206" t="s">
        <v>27</v>
      </c>
      <c r="K206">
        <v>4</v>
      </c>
      <c r="L206">
        <v>1072.07</v>
      </c>
      <c r="M206" t="s">
        <v>50</v>
      </c>
      <c r="N206">
        <v>24</v>
      </c>
      <c r="O206" t="s">
        <v>12141</v>
      </c>
      <c r="P206">
        <v>429</v>
      </c>
      <c r="Q206" t="s">
        <v>29</v>
      </c>
      <c r="R206">
        <v>4</v>
      </c>
      <c r="S206" s="1">
        <v>45392</v>
      </c>
      <c r="T206" t="s">
        <v>60</v>
      </c>
    </row>
    <row r="207" spans="1:20" x14ac:dyDescent="0.25">
      <c r="A207" t="s">
        <v>464</v>
      </c>
      <c r="B207" t="s">
        <v>21</v>
      </c>
      <c r="C207" t="s">
        <v>82</v>
      </c>
      <c r="D207" t="s">
        <v>52</v>
      </c>
      <c r="E207" t="s">
        <v>12225</v>
      </c>
      <c r="F207" t="s">
        <v>465</v>
      </c>
      <c r="G207" t="s">
        <v>12289</v>
      </c>
      <c r="H207" t="s">
        <v>25</v>
      </c>
      <c r="I207" t="s">
        <v>48</v>
      </c>
      <c r="J207" t="s">
        <v>49</v>
      </c>
      <c r="K207">
        <v>1</v>
      </c>
      <c r="L207">
        <v>1419.33</v>
      </c>
      <c r="M207" t="s">
        <v>28</v>
      </c>
      <c r="N207">
        <v>48</v>
      </c>
      <c r="O207" s="1">
        <v>45969</v>
      </c>
      <c r="P207">
        <v>155</v>
      </c>
      <c r="Q207" t="s">
        <v>29</v>
      </c>
      <c r="R207">
        <v>5</v>
      </c>
      <c r="S207" t="s">
        <v>12138</v>
      </c>
      <c r="T207" t="s">
        <v>36</v>
      </c>
    </row>
    <row r="208" spans="1:20" x14ac:dyDescent="0.25">
      <c r="A208" t="s">
        <v>466</v>
      </c>
      <c r="B208" t="s">
        <v>38</v>
      </c>
      <c r="C208" t="s">
        <v>39</v>
      </c>
      <c r="D208" t="s">
        <v>32</v>
      </c>
      <c r="E208" t="s">
        <v>12292</v>
      </c>
      <c r="F208" t="s">
        <v>467</v>
      </c>
      <c r="G208" t="s">
        <v>12289</v>
      </c>
      <c r="H208" t="s">
        <v>25</v>
      </c>
      <c r="I208" t="s">
        <v>26</v>
      </c>
      <c r="J208" t="s">
        <v>59</v>
      </c>
      <c r="K208">
        <v>3</v>
      </c>
      <c r="L208">
        <v>1016.5</v>
      </c>
      <c r="M208" t="s">
        <v>50</v>
      </c>
      <c r="N208">
        <v>23</v>
      </c>
      <c r="O208" t="s">
        <v>12276</v>
      </c>
      <c r="P208">
        <v>235</v>
      </c>
      <c r="Q208" t="s">
        <v>43</v>
      </c>
      <c r="R208">
        <v>3</v>
      </c>
      <c r="S208" t="s">
        <v>12255</v>
      </c>
      <c r="T208" t="s">
        <v>36</v>
      </c>
    </row>
    <row r="209" spans="1:20" x14ac:dyDescent="0.25">
      <c r="A209" t="s">
        <v>468</v>
      </c>
      <c r="B209" t="s">
        <v>38</v>
      </c>
      <c r="C209" t="s">
        <v>39</v>
      </c>
      <c r="D209" t="s">
        <v>77</v>
      </c>
      <c r="E209" t="s">
        <v>12107</v>
      </c>
      <c r="F209" t="s">
        <v>469</v>
      </c>
      <c r="G209" t="s">
        <v>12289</v>
      </c>
      <c r="H209" t="s">
        <v>47</v>
      </c>
      <c r="I209" t="s">
        <v>26</v>
      </c>
      <c r="J209" t="s">
        <v>64</v>
      </c>
      <c r="K209">
        <v>4</v>
      </c>
      <c r="L209">
        <v>1364.01</v>
      </c>
      <c r="M209" t="s">
        <v>35</v>
      </c>
      <c r="N209">
        <v>48</v>
      </c>
      <c r="O209" s="1">
        <v>45303</v>
      </c>
      <c r="P209">
        <v>165</v>
      </c>
      <c r="Q209" t="s">
        <v>43</v>
      </c>
      <c r="R209">
        <v>1</v>
      </c>
      <c r="S209" t="s">
        <v>12100</v>
      </c>
      <c r="T209" t="s">
        <v>60</v>
      </c>
    </row>
    <row r="210" spans="1:20" x14ac:dyDescent="0.25">
      <c r="A210" t="s">
        <v>470</v>
      </c>
      <c r="B210" t="s">
        <v>38</v>
      </c>
      <c r="C210" t="s">
        <v>39</v>
      </c>
      <c r="D210" t="s">
        <v>32</v>
      </c>
      <c r="E210" t="s">
        <v>12293</v>
      </c>
      <c r="F210" t="s">
        <v>471</v>
      </c>
      <c r="G210" t="s">
        <v>12289</v>
      </c>
      <c r="H210" t="s">
        <v>47</v>
      </c>
      <c r="I210" t="s">
        <v>26</v>
      </c>
      <c r="J210" t="s">
        <v>67</v>
      </c>
      <c r="K210">
        <v>2</v>
      </c>
      <c r="L210">
        <v>489.76</v>
      </c>
      <c r="M210" t="s">
        <v>35</v>
      </c>
      <c r="N210">
        <v>26</v>
      </c>
      <c r="O210" t="s">
        <v>12070</v>
      </c>
      <c r="P210">
        <v>120</v>
      </c>
      <c r="Q210" t="s">
        <v>29</v>
      </c>
      <c r="R210">
        <v>5</v>
      </c>
      <c r="S210" t="s">
        <v>12287</v>
      </c>
      <c r="T210" t="s">
        <v>30</v>
      </c>
    </row>
    <row r="211" spans="1:20" x14ac:dyDescent="0.25">
      <c r="A211" t="s">
        <v>472</v>
      </c>
      <c r="B211" t="s">
        <v>45</v>
      </c>
      <c r="C211" t="s">
        <v>39</v>
      </c>
      <c r="D211" t="s">
        <v>32</v>
      </c>
      <c r="E211" t="s">
        <v>12294</v>
      </c>
      <c r="F211" t="s">
        <v>473</v>
      </c>
      <c r="G211" t="s">
        <v>12295</v>
      </c>
      <c r="H211" t="s">
        <v>41</v>
      </c>
      <c r="I211" t="s">
        <v>54</v>
      </c>
      <c r="J211" t="s">
        <v>67</v>
      </c>
      <c r="K211">
        <v>1</v>
      </c>
      <c r="L211">
        <v>1266.44</v>
      </c>
      <c r="M211" t="s">
        <v>35</v>
      </c>
      <c r="N211">
        <v>3</v>
      </c>
      <c r="O211" t="s">
        <v>12252</v>
      </c>
      <c r="P211">
        <v>437</v>
      </c>
      <c r="Q211" t="s">
        <v>43</v>
      </c>
      <c r="R211">
        <v>5</v>
      </c>
      <c r="S211" s="1">
        <v>45933</v>
      </c>
      <c r="T211" t="s">
        <v>36</v>
      </c>
    </row>
    <row r="212" spans="1:20" x14ac:dyDescent="0.25">
      <c r="A212" t="s">
        <v>474</v>
      </c>
      <c r="B212" t="s">
        <v>21</v>
      </c>
      <c r="C212" t="s">
        <v>22</v>
      </c>
      <c r="D212" t="s">
        <v>32</v>
      </c>
      <c r="E212" t="s">
        <v>12192</v>
      </c>
      <c r="F212" t="s">
        <v>475</v>
      </c>
      <c r="G212" t="s">
        <v>12295</v>
      </c>
      <c r="H212" t="s">
        <v>47</v>
      </c>
      <c r="I212" t="s">
        <v>26</v>
      </c>
      <c r="J212" t="s">
        <v>27</v>
      </c>
      <c r="K212">
        <v>4</v>
      </c>
      <c r="L212">
        <v>1161.7</v>
      </c>
      <c r="M212" t="s">
        <v>35</v>
      </c>
      <c r="N212">
        <v>21</v>
      </c>
      <c r="O212" s="1">
        <v>45606</v>
      </c>
      <c r="P212">
        <v>177</v>
      </c>
      <c r="Q212" t="s">
        <v>29</v>
      </c>
      <c r="R212">
        <v>5</v>
      </c>
      <c r="S212" t="s">
        <v>12246</v>
      </c>
      <c r="T212" t="s">
        <v>60</v>
      </c>
    </row>
    <row r="213" spans="1:20" x14ac:dyDescent="0.25">
      <c r="A213" t="s">
        <v>476</v>
      </c>
      <c r="B213" t="s">
        <v>38</v>
      </c>
      <c r="C213" t="s">
        <v>22</v>
      </c>
      <c r="D213" t="s">
        <v>77</v>
      </c>
      <c r="E213" t="s">
        <v>12112</v>
      </c>
      <c r="F213" t="s">
        <v>477</v>
      </c>
      <c r="G213" t="s">
        <v>12295</v>
      </c>
      <c r="H213" t="s">
        <v>47</v>
      </c>
      <c r="I213" t="s">
        <v>26</v>
      </c>
      <c r="J213" t="s">
        <v>64</v>
      </c>
      <c r="K213">
        <v>2</v>
      </c>
      <c r="L213">
        <v>647.62</v>
      </c>
      <c r="M213" t="s">
        <v>35</v>
      </c>
      <c r="N213">
        <v>16</v>
      </c>
      <c r="O213" t="s">
        <v>12213</v>
      </c>
      <c r="P213">
        <v>375</v>
      </c>
      <c r="Q213" t="s">
        <v>43</v>
      </c>
      <c r="R213">
        <v>5</v>
      </c>
      <c r="S213" t="s">
        <v>12143</v>
      </c>
      <c r="T213" t="s">
        <v>36</v>
      </c>
    </row>
    <row r="214" spans="1:20" x14ac:dyDescent="0.25">
      <c r="A214" t="s">
        <v>478</v>
      </c>
      <c r="B214" t="s">
        <v>21</v>
      </c>
      <c r="C214" t="s">
        <v>39</v>
      </c>
      <c r="D214" t="s">
        <v>32</v>
      </c>
      <c r="E214" t="s">
        <v>12296</v>
      </c>
      <c r="F214" t="s">
        <v>479</v>
      </c>
      <c r="G214" t="s">
        <v>12295</v>
      </c>
      <c r="H214" t="s">
        <v>34</v>
      </c>
      <c r="I214" t="s">
        <v>54</v>
      </c>
      <c r="J214" t="s">
        <v>49</v>
      </c>
      <c r="K214">
        <v>2</v>
      </c>
      <c r="L214">
        <v>179.31</v>
      </c>
      <c r="M214" t="s">
        <v>50</v>
      </c>
      <c r="N214">
        <v>17</v>
      </c>
      <c r="O214" s="1">
        <v>45576</v>
      </c>
      <c r="P214">
        <v>210</v>
      </c>
      <c r="Q214" t="s">
        <v>29</v>
      </c>
      <c r="R214">
        <v>5</v>
      </c>
      <c r="S214" t="s">
        <v>12185</v>
      </c>
      <c r="T214" t="s">
        <v>36</v>
      </c>
    </row>
    <row r="215" spans="1:20" x14ac:dyDescent="0.25">
      <c r="A215" t="s">
        <v>480</v>
      </c>
      <c r="B215" t="s">
        <v>21</v>
      </c>
      <c r="C215" t="s">
        <v>22</v>
      </c>
      <c r="D215" t="s">
        <v>56</v>
      </c>
      <c r="E215" t="s">
        <v>12106</v>
      </c>
      <c r="F215" t="s">
        <v>481</v>
      </c>
      <c r="G215" t="s">
        <v>12295</v>
      </c>
      <c r="H215" t="s">
        <v>34</v>
      </c>
      <c r="I215" t="s">
        <v>26</v>
      </c>
      <c r="J215" t="s">
        <v>27</v>
      </c>
      <c r="K215">
        <v>3</v>
      </c>
      <c r="L215">
        <v>923.55</v>
      </c>
      <c r="M215" t="s">
        <v>28</v>
      </c>
      <c r="N215">
        <v>18</v>
      </c>
      <c r="O215" t="s">
        <v>12167</v>
      </c>
      <c r="P215">
        <v>275</v>
      </c>
      <c r="Q215" t="s">
        <v>43</v>
      </c>
      <c r="R215">
        <v>2</v>
      </c>
      <c r="S215" t="s">
        <v>12166</v>
      </c>
      <c r="T215" t="s">
        <v>30</v>
      </c>
    </row>
    <row r="216" spans="1:20" x14ac:dyDescent="0.25">
      <c r="A216" t="s">
        <v>482</v>
      </c>
      <c r="B216" t="s">
        <v>21</v>
      </c>
      <c r="C216" t="s">
        <v>39</v>
      </c>
      <c r="D216" t="s">
        <v>23</v>
      </c>
      <c r="E216" s="1">
        <v>45026</v>
      </c>
      <c r="F216" t="s">
        <v>483</v>
      </c>
      <c r="G216" t="s">
        <v>12295</v>
      </c>
      <c r="H216" t="s">
        <v>34</v>
      </c>
      <c r="I216" t="s">
        <v>42</v>
      </c>
      <c r="J216" t="s">
        <v>67</v>
      </c>
      <c r="K216">
        <v>1</v>
      </c>
      <c r="L216">
        <v>184.89</v>
      </c>
      <c r="M216" t="s">
        <v>35</v>
      </c>
      <c r="N216">
        <v>9</v>
      </c>
      <c r="O216" t="s">
        <v>12102</v>
      </c>
      <c r="P216">
        <v>231</v>
      </c>
      <c r="Q216" t="s">
        <v>29</v>
      </c>
      <c r="R216">
        <v>2</v>
      </c>
      <c r="S216" t="s">
        <v>12215</v>
      </c>
      <c r="T216" t="s">
        <v>60</v>
      </c>
    </row>
    <row r="217" spans="1:20" x14ac:dyDescent="0.25">
      <c r="A217" t="s">
        <v>484</v>
      </c>
      <c r="B217" t="s">
        <v>21</v>
      </c>
      <c r="C217" t="s">
        <v>22</v>
      </c>
      <c r="D217" t="s">
        <v>56</v>
      </c>
      <c r="E217" t="s">
        <v>12272</v>
      </c>
      <c r="F217" t="s">
        <v>485</v>
      </c>
      <c r="G217" t="s">
        <v>12295</v>
      </c>
      <c r="H217" t="s">
        <v>25</v>
      </c>
      <c r="I217" t="s">
        <v>48</v>
      </c>
      <c r="J217" t="s">
        <v>64</v>
      </c>
      <c r="K217">
        <v>4</v>
      </c>
      <c r="L217">
        <v>1314.73</v>
      </c>
      <c r="M217" t="s">
        <v>35</v>
      </c>
      <c r="N217">
        <v>18</v>
      </c>
      <c r="O217" s="1">
        <v>45963</v>
      </c>
      <c r="P217">
        <v>310</v>
      </c>
      <c r="Q217" t="s">
        <v>29</v>
      </c>
      <c r="R217">
        <v>5</v>
      </c>
      <c r="S217" t="s">
        <v>12184</v>
      </c>
      <c r="T217" t="s">
        <v>60</v>
      </c>
    </row>
    <row r="218" spans="1:20" x14ac:dyDescent="0.25">
      <c r="A218" t="s">
        <v>486</v>
      </c>
      <c r="B218" t="s">
        <v>45</v>
      </c>
      <c r="C218" t="s">
        <v>39</v>
      </c>
      <c r="D218" t="s">
        <v>32</v>
      </c>
      <c r="E218" t="s">
        <v>12297</v>
      </c>
      <c r="F218" t="s">
        <v>487</v>
      </c>
      <c r="G218" t="s">
        <v>12295</v>
      </c>
      <c r="H218" t="s">
        <v>34</v>
      </c>
      <c r="I218" t="s">
        <v>63</v>
      </c>
      <c r="J218" t="s">
        <v>59</v>
      </c>
      <c r="K218">
        <v>2</v>
      </c>
      <c r="L218">
        <v>257.44</v>
      </c>
      <c r="M218" t="s">
        <v>50</v>
      </c>
      <c r="N218">
        <v>41</v>
      </c>
      <c r="O218" s="1">
        <v>45840</v>
      </c>
      <c r="P218">
        <v>98</v>
      </c>
      <c r="Q218" t="s">
        <v>29</v>
      </c>
      <c r="R218">
        <v>4</v>
      </c>
      <c r="S218" t="s">
        <v>12279</v>
      </c>
      <c r="T218" t="s">
        <v>60</v>
      </c>
    </row>
    <row r="219" spans="1:20" x14ac:dyDescent="0.25">
      <c r="A219" t="s">
        <v>488</v>
      </c>
      <c r="B219" t="s">
        <v>38</v>
      </c>
      <c r="C219" t="s">
        <v>39</v>
      </c>
      <c r="D219" t="s">
        <v>32</v>
      </c>
      <c r="E219" t="s">
        <v>12298</v>
      </c>
      <c r="F219" t="s">
        <v>489</v>
      </c>
      <c r="G219" t="s">
        <v>12295</v>
      </c>
      <c r="H219" t="s">
        <v>58</v>
      </c>
      <c r="I219" t="s">
        <v>63</v>
      </c>
      <c r="J219" t="s">
        <v>49</v>
      </c>
      <c r="K219">
        <v>4</v>
      </c>
      <c r="L219">
        <v>200.97</v>
      </c>
      <c r="M219" t="s">
        <v>35</v>
      </c>
      <c r="N219">
        <v>3</v>
      </c>
      <c r="O219" s="1">
        <v>45635</v>
      </c>
      <c r="P219">
        <v>238</v>
      </c>
      <c r="Q219" t="s">
        <v>43</v>
      </c>
      <c r="R219">
        <v>5</v>
      </c>
      <c r="S219" s="1">
        <v>45997</v>
      </c>
      <c r="T219" t="s">
        <v>36</v>
      </c>
    </row>
    <row r="220" spans="1:20" x14ac:dyDescent="0.25">
      <c r="A220" t="s">
        <v>490</v>
      </c>
      <c r="B220" t="s">
        <v>45</v>
      </c>
      <c r="C220" t="s">
        <v>82</v>
      </c>
      <c r="D220" t="s">
        <v>56</v>
      </c>
      <c r="E220" t="s">
        <v>12159</v>
      </c>
      <c r="F220" t="s">
        <v>491</v>
      </c>
      <c r="G220" t="s">
        <v>12295</v>
      </c>
      <c r="H220" t="s">
        <v>58</v>
      </c>
      <c r="I220" t="s">
        <v>42</v>
      </c>
      <c r="J220" t="s">
        <v>49</v>
      </c>
      <c r="K220">
        <v>4</v>
      </c>
      <c r="L220">
        <v>1074.93</v>
      </c>
      <c r="M220" t="s">
        <v>50</v>
      </c>
      <c r="N220">
        <v>5</v>
      </c>
      <c r="O220" t="s">
        <v>12169</v>
      </c>
      <c r="P220">
        <v>215</v>
      </c>
      <c r="Q220" t="s">
        <v>29</v>
      </c>
      <c r="R220">
        <v>3</v>
      </c>
      <c r="S220" s="1">
        <v>45577</v>
      </c>
      <c r="T220" t="s">
        <v>30</v>
      </c>
    </row>
    <row r="221" spans="1:20" x14ac:dyDescent="0.25">
      <c r="A221" t="s">
        <v>492</v>
      </c>
      <c r="B221" t="s">
        <v>45</v>
      </c>
      <c r="C221" t="s">
        <v>39</v>
      </c>
      <c r="D221" t="s">
        <v>77</v>
      </c>
      <c r="E221" s="1">
        <v>45509</v>
      </c>
      <c r="F221" t="s">
        <v>493</v>
      </c>
      <c r="G221" t="s">
        <v>12295</v>
      </c>
      <c r="H221" t="s">
        <v>47</v>
      </c>
      <c r="I221" t="s">
        <v>54</v>
      </c>
      <c r="J221" t="s">
        <v>64</v>
      </c>
      <c r="K221">
        <v>1</v>
      </c>
      <c r="L221">
        <v>1094.0999999999999</v>
      </c>
      <c r="M221" t="s">
        <v>35</v>
      </c>
      <c r="N221">
        <v>39</v>
      </c>
      <c r="O221" t="s">
        <v>12211</v>
      </c>
      <c r="P221">
        <v>110</v>
      </c>
      <c r="Q221" t="s">
        <v>29</v>
      </c>
      <c r="R221">
        <v>4</v>
      </c>
      <c r="S221" s="1">
        <v>45575</v>
      </c>
      <c r="T221" t="s">
        <v>36</v>
      </c>
    </row>
    <row r="222" spans="1:20" x14ac:dyDescent="0.25">
      <c r="A222" t="s">
        <v>494</v>
      </c>
      <c r="B222" t="s">
        <v>45</v>
      </c>
      <c r="C222" t="s">
        <v>39</v>
      </c>
      <c r="D222" t="s">
        <v>56</v>
      </c>
      <c r="E222" t="s">
        <v>12299</v>
      </c>
      <c r="F222" t="s">
        <v>495</v>
      </c>
      <c r="G222" t="s">
        <v>12295</v>
      </c>
      <c r="H222" t="s">
        <v>41</v>
      </c>
      <c r="I222" t="s">
        <v>26</v>
      </c>
      <c r="J222" t="s">
        <v>59</v>
      </c>
      <c r="K222">
        <v>2</v>
      </c>
      <c r="L222">
        <v>209.07</v>
      </c>
      <c r="M222" t="s">
        <v>35</v>
      </c>
      <c r="N222">
        <v>23</v>
      </c>
      <c r="O222" s="1">
        <v>45302</v>
      </c>
      <c r="P222">
        <v>257</v>
      </c>
      <c r="Q222" t="s">
        <v>29</v>
      </c>
      <c r="R222">
        <v>2</v>
      </c>
      <c r="S222" t="s">
        <v>12300</v>
      </c>
      <c r="T222" t="s">
        <v>60</v>
      </c>
    </row>
    <row r="223" spans="1:20" x14ac:dyDescent="0.25">
      <c r="A223" t="s">
        <v>496</v>
      </c>
      <c r="B223" t="s">
        <v>21</v>
      </c>
      <c r="C223" t="s">
        <v>22</v>
      </c>
      <c r="D223" t="s">
        <v>52</v>
      </c>
      <c r="E223" t="s">
        <v>12080</v>
      </c>
      <c r="F223" t="s">
        <v>497</v>
      </c>
      <c r="G223" t="s">
        <v>12301</v>
      </c>
      <c r="H223" t="s">
        <v>58</v>
      </c>
      <c r="I223" t="s">
        <v>48</v>
      </c>
      <c r="J223" t="s">
        <v>64</v>
      </c>
      <c r="K223">
        <v>2</v>
      </c>
      <c r="L223">
        <v>226.01</v>
      </c>
      <c r="M223" t="s">
        <v>28</v>
      </c>
      <c r="N223">
        <v>30</v>
      </c>
      <c r="O223" t="s">
        <v>12280</v>
      </c>
      <c r="P223">
        <v>402</v>
      </c>
      <c r="Q223" t="s">
        <v>29</v>
      </c>
      <c r="R223">
        <v>1</v>
      </c>
      <c r="S223" t="s">
        <v>12204</v>
      </c>
      <c r="T223" t="s">
        <v>30</v>
      </c>
    </row>
    <row r="224" spans="1:20" x14ac:dyDescent="0.25">
      <c r="A224" t="s">
        <v>498</v>
      </c>
      <c r="B224" t="s">
        <v>21</v>
      </c>
      <c r="C224" t="s">
        <v>22</v>
      </c>
      <c r="D224" t="s">
        <v>32</v>
      </c>
      <c r="E224" t="s">
        <v>12302</v>
      </c>
      <c r="F224" t="s">
        <v>499</v>
      </c>
      <c r="G224" t="s">
        <v>12301</v>
      </c>
      <c r="H224" t="s">
        <v>25</v>
      </c>
      <c r="I224" t="s">
        <v>26</v>
      </c>
      <c r="J224" t="s">
        <v>49</v>
      </c>
      <c r="K224">
        <v>4</v>
      </c>
      <c r="L224">
        <v>1312.55</v>
      </c>
      <c r="M224" t="s">
        <v>50</v>
      </c>
      <c r="N224">
        <v>39</v>
      </c>
      <c r="O224" t="s">
        <v>12071</v>
      </c>
      <c r="P224">
        <v>138</v>
      </c>
      <c r="Q224" t="s">
        <v>29</v>
      </c>
      <c r="R224">
        <v>1</v>
      </c>
      <c r="S224" s="1">
        <v>45577</v>
      </c>
      <c r="T224" t="s">
        <v>60</v>
      </c>
    </row>
    <row r="225" spans="1:20" x14ac:dyDescent="0.25">
      <c r="A225" t="s">
        <v>500</v>
      </c>
      <c r="B225" t="s">
        <v>38</v>
      </c>
      <c r="C225" t="s">
        <v>39</v>
      </c>
      <c r="D225" t="s">
        <v>23</v>
      </c>
      <c r="E225" t="s">
        <v>12273</v>
      </c>
      <c r="F225" t="s">
        <v>501</v>
      </c>
      <c r="G225" t="s">
        <v>12301</v>
      </c>
      <c r="H225" t="s">
        <v>58</v>
      </c>
      <c r="I225" t="s">
        <v>48</v>
      </c>
      <c r="J225" t="s">
        <v>59</v>
      </c>
      <c r="K225">
        <v>1</v>
      </c>
      <c r="L225">
        <v>219.65</v>
      </c>
      <c r="M225" t="s">
        <v>35</v>
      </c>
      <c r="N225">
        <v>14</v>
      </c>
      <c r="O225" s="1">
        <v>45907</v>
      </c>
      <c r="P225">
        <v>394</v>
      </c>
      <c r="Q225" t="s">
        <v>29</v>
      </c>
      <c r="R225">
        <v>3</v>
      </c>
      <c r="S225" s="1">
        <v>45391</v>
      </c>
      <c r="T225" t="s">
        <v>36</v>
      </c>
    </row>
    <row r="226" spans="1:20" x14ac:dyDescent="0.25">
      <c r="A226" t="s">
        <v>502</v>
      </c>
      <c r="B226" t="s">
        <v>45</v>
      </c>
      <c r="C226" t="s">
        <v>82</v>
      </c>
      <c r="D226" t="s">
        <v>32</v>
      </c>
      <c r="E226" t="s">
        <v>12176</v>
      </c>
      <c r="F226" t="s">
        <v>503</v>
      </c>
      <c r="G226" t="s">
        <v>12301</v>
      </c>
      <c r="H226" t="s">
        <v>41</v>
      </c>
      <c r="I226" t="s">
        <v>42</v>
      </c>
      <c r="J226" t="s">
        <v>64</v>
      </c>
      <c r="K226">
        <v>4</v>
      </c>
      <c r="L226">
        <v>293.44</v>
      </c>
      <c r="M226" t="s">
        <v>35</v>
      </c>
      <c r="N226">
        <v>30</v>
      </c>
      <c r="O226" t="s">
        <v>12300</v>
      </c>
      <c r="P226">
        <v>327</v>
      </c>
      <c r="Q226" t="s">
        <v>43</v>
      </c>
      <c r="R226">
        <v>1</v>
      </c>
      <c r="S226" s="1">
        <v>45784</v>
      </c>
      <c r="T226" t="s">
        <v>60</v>
      </c>
    </row>
    <row r="227" spans="1:20" x14ac:dyDescent="0.25">
      <c r="A227" t="s">
        <v>504</v>
      </c>
      <c r="B227" t="s">
        <v>45</v>
      </c>
      <c r="C227" t="s">
        <v>22</v>
      </c>
      <c r="D227" t="s">
        <v>77</v>
      </c>
      <c r="E227" s="1">
        <v>45414</v>
      </c>
      <c r="F227" t="s">
        <v>505</v>
      </c>
      <c r="G227" t="s">
        <v>12301</v>
      </c>
      <c r="H227" t="s">
        <v>47</v>
      </c>
      <c r="I227" t="s">
        <v>42</v>
      </c>
      <c r="J227" t="s">
        <v>67</v>
      </c>
      <c r="K227">
        <v>2</v>
      </c>
      <c r="L227">
        <v>831.6</v>
      </c>
      <c r="M227" t="s">
        <v>35</v>
      </c>
      <c r="N227">
        <v>12</v>
      </c>
      <c r="O227" t="s">
        <v>12230</v>
      </c>
      <c r="P227">
        <v>44</v>
      </c>
      <c r="Q227" t="s">
        <v>29</v>
      </c>
      <c r="R227">
        <v>4</v>
      </c>
      <c r="S227" s="1">
        <v>45513</v>
      </c>
      <c r="T227" t="s">
        <v>36</v>
      </c>
    </row>
    <row r="228" spans="1:20" x14ac:dyDescent="0.25">
      <c r="A228" t="s">
        <v>506</v>
      </c>
      <c r="B228" t="s">
        <v>45</v>
      </c>
      <c r="C228" t="s">
        <v>22</v>
      </c>
      <c r="D228" t="s">
        <v>52</v>
      </c>
      <c r="E228" t="s">
        <v>12303</v>
      </c>
      <c r="F228" t="s">
        <v>507</v>
      </c>
      <c r="G228" t="s">
        <v>12301</v>
      </c>
      <c r="H228" t="s">
        <v>41</v>
      </c>
      <c r="I228" t="s">
        <v>63</v>
      </c>
      <c r="J228" t="s">
        <v>67</v>
      </c>
      <c r="K228">
        <v>5</v>
      </c>
      <c r="L228">
        <v>690.91</v>
      </c>
      <c r="M228" t="s">
        <v>28</v>
      </c>
      <c r="N228">
        <v>14</v>
      </c>
      <c r="O228" s="1">
        <v>45937</v>
      </c>
      <c r="P228">
        <v>307</v>
      </c>
      <c r="Q228" t="s">
        <v>29</v>
      </c>
      <c r="R228">
        <v>3</v>
      </c>
      <c r="S228" t="s">
        <v>12261</v>
      </c>
      <c r="T228" t="s">
        <v>36</v>
      </c>
    </row>
    <row r="229" spans="1:20" x14ac:dyDescent="0.25">
      <c r="A229" t="s">
        <v>508</v>
      </c>
      <c r="B229" t="s">
        <v>21</v>
      </c>
      <c r="C229" t="s">
        <v>82</v>
      </c>
      <c r="D229" t="s">
        <v>77</v>
      </c>
      <c r="E229" t="s">
        <v>12293</v>
      </c>
      <c r="F229" t="s">
        <v>509</v>
      </c>
      <c r="G229" t="s">
        <v>12301</v>
      </c>
      <c r="H229" t="s">
        <v>34</v>
      </c>
      <c r="I229" t="s">
        <v>63</v>
      </c>
      <c r="J229" t="s">
        <v>49</v>
      </c>
      <c r="K229">
        <v>1</v>
      </c>
      <c r="L229">
        <v>1352.59</v>
      </c>
      <c r="M229" t="s">
        <v>35</v>
      </c>
      <c r="N229">
        <v>45</v>
      </c>
      <c r="O229" t="s">
        <v>12304</v>
      </c>
      <c r="P229">
        <v>107</v>
      </c>
      <c r="Q229" t="s">
        <v>43</v>
      </c>
      <c r="R229">
        <v>3</v>
      </c>
      <c r="S229" s="1">
        <v>45875</v>
      </c>
      <c r="T229" t="s">
        <v>60</v>
      </c>
    </row>
    <row r="230" spans="1:20" x14ac:dyDescent="0.25">
      <c r="A230" t="s">
        <v>510</v>
      </c>
      <c r="B230" t="s">
        <v>21</v>
      </c>
      <c r="C230" t="s">
        <v>22</v>
      </c>
      <c r="D230" t="s">
        <v>52</v>
      </c>
      <c r="E230" s="1">
        <v>45876</v>
      </c>
      <c r="F230" t="s">
        <v>511</v>
      </c>
      <c r="G230" t="s">
        <v>12305</v>
      </c>
      <c r="H230" t="s">
        <v>25</v>
      </c>
      <c r="I230" t="s">
        <v>48</v>
      </c>
      <c r="J230" t="s">
        <v>64</v>
      </c>
      <c r="K230">
        <v>4</v>
      </c>
      <c r="L230">
        <v>535.89</v>
      </c>
      <c r="M230" t="s">
        <v>50</v>
      </c>
      <c r="N230">
        <v>46</v>
      </c>
      <c r="O230" t="s">
        <v>12306</v>
      </c>
      <c r="P230">
        <v>261</v>
      </c>
      <c r="Q230" t="s">
        <v>43</v>
      </c>
      <c r="R230">
        <v>5</v>
      </c>
      <c r="S230" t="s">
        <v>12132</v>
      </c>
      <c r="T230" t="s">
        <v>36</v>
      </c>
    </row>
    <row r="231" spans="1:20" x14ac:dyDescent="0.25">
      <c r="A231" t="s">
        <v>512</v>
      </c>
      <c r="B231" t="s">
        <v>45</v>
      </c>
      <c r="C231" t="s">
        <v>22</v>
      </c>
      <c r="D231" t="s">
        <v>56</v>
      </c>
      <c r="E231" t="s">
        <v>12281</v>
      </c>
      <c r="F231" t="s">
        <v>513</v>
      </c>
      <c r="G231" t="s">
        <v>12305</v>
      </c>
      <c r="H231" t="s">
        <v>41</v>
      </c>
      <c r="I231" t="s">
        <v>48</v>
      </c>
      <c r="J231" t="s">
        <v>67</v>
      </c>
      <c r="K231">
        <v>1</v>
      </c>
      <c r="L231">
        <v>1353.56</v>
      </c>
      <c r="M231" t="s">
        <v>35</v>
      </c>
      <c r="N231">
        <v>34</v>
      </c>
      <c r="O231" t="s">
        <v>12209</v>
      </c>
      <c r="P231">
        <v>385</v>
      </c>
      <c r="Q231" t="s">
        <v>29</v>
      </c>
      <c r="R231">
        <v>4</v>
      </c>
      <c r="S231" t="s">
        <v>12203</v>
      </c>
      <c r="T231" t="s">
        <v>60</v>
      </c>
    </row>
    <row r="232" spans="1:20" x14ac:dyDescent="0.25">
      <c r="A232" t="s">
        <v>514</v>
      </c>
      <c r="B232" t="s">
        <v>21</v>
      </c>
      <c r="C232" t="s">
        <v>39</v>
      </c>
      <c r="D232" t="s">
        <v>77</v>
      </c>
      <c r="E232" t="s">
        <v>12307</v>
      </c>
      <c r="F232" t="s">
        <v>515</v>
      </c>
      <c r="G232" t="s">
        <v>12305</v>
      </c>
      <c r="H232" t="s">
        <v>34</v>
      </c>
      <c r="I232" t="s">
        <v>54</v>
      </c>
      <c r="J232" t="s">
        <v>27</v>
      </c>
      <c r="K232">
        <v>1</v>
      </c>
      <c r="L232">
        <v>1149.56</v>
      </c>
      <c r="M232" t="s">
        <v>35</v>
      </c>
      <c r="N232">
        <v>43</v>
      </c>
      <c r="O232" s="1">
        <v>45876</v>
      </c>
      <c r="P232">
        <v>130</v>
      </c>
      <c r="Q232" t="s">
        <v>43</v>
      </c>
      <c r="R232">
        <v>1</v>
      </c>
      <c r="S232" t="s">
        <v>12224</v>
      </c>
      <c r="T232" t="s">
        <v>60</v>
      </c>
    </row>
    <row r="233" spans="1:20" x14ac:dyDescent="0.25">
      <c r="A233" t="s">
        <v>516</v>
      </c>
      <c r="B233" t="s">
        <v>21</v>
      </c>
      <c r="C233" t="s">
        <v>39</v>
      </c>
      <c r="D233" t="s">
        <v>52</v>
      </c>
      <c r="E233" s="1">
        <v>45813</v>
      </c>
      <c r="F233" t="s">
        <v>517</v>
      </c>
      <c r="G233" t="s">
        <v>12305</v>
      </c>
      <c r="H233" t="s">
        <v>25</v>
      </c>
      <c r="I233" t="s">
        <v>48</v>
      </c>
      <c r="J233" t="s">
        <v>27</v>
      </c>
      <c r="K233">
        <v>4</v>
      </c>
      <c r="L233">
        <v>1349.15</v>
      </c>
      <c r="M233" t="s">
        <v>35</v>
      </c>
      <c r="N233">
        <v>48</v>
      </c>
      <c r="O233" s="1">
        <v>45969</v>
      </c>
      <c r="P233">
        <v>275</v>
      </c>
      <c r="Q233" t="s">
        <v>43</v>
      </c>
      <c r="R233">
        <v>3</v>
      </c>
      <c r="S233" t="s">
        <v>12271</v>
      </c>
      <c r="T233" t="s">
        <v>30</v>
      </c>
    </row>
    <row r="234" spans="1:20" x14ac:dyDescent="0.25">
      <c r="A234" t="s">
        <v>518</v>
      </c>
      <c r="B234" t="s">
        <v>45</v>
      </c>
      <c r="C234" t="s">
        <v>82</v>
      </c>
      <c r="D234" t="s">
        <v>32</v>
      </c>
      <c r="E234" t="s">
        <v>12080</v>
      </c>
      <c r="F234" t="s">
        <v>519</v>
      </c>
      <c r="G234" t="s">
        <v>12305</v>
      </c>
      <c r="H234" t="s">
        <v>58</v>
      </c>
      <c r="I234" t="s">
        <v>48</v>
      </c>
      <c r="J234" t="s">
        <v>49</v>
      </c>
      <c r="K234">
        <v>5</v>
      </c>
      <c r="L234">
        <v>1287.99</v>
      </c>
      <c r="M234" t="s">
        <v>35</v>
      </c>
      <c r="N234">
        <v>6</v>
      </c>
      <c r="O234" t="s">
        <v>12101</v>
      </c>
      <c r="P234">
        <v>186</v>
      </c>
      <c r="Q234" t="s">
        <v>43</v>
      </c>
      <c r="R234">
        <v>4</v>
      </c>
      <c r="S234" t="s">
        <v>12308</v>
      </c>
      <c r="T234" t="s">
        <v>30</v>
      </c>
    </row>
    <row r="235" spans="1:20" x14ac:dyDescent="0.25">
      <c r="A235" t="s">
        <v>520</v>
      </c>
      <c r="B235" t="s">
        <v>45</v>
      </c>
      <c r="C235" t="s">
        <v>39</v>
      </c>
      <c r="D235" t="s">
        <v>77</v>
      </c>
      <c r="E235" t="s">
        <v>12163</v>
      </c>
      <c r="F235" t="s">
        <v>521</v>
      </c>
      <c r="G235" t="s">
        <v>12305</v>
      </c>
      <c r="H235" t="s">
        <v>47</v>
      </c>
      <c r="I235" t="s">
        <v>42</v>
      </c>
      <c r="J235" t="s">
        <v>64</v>
      </c>
      <c r="K235">
        <v>2</v>
      </c>
      <c r="L235">
        <v>125.86</v>
      </c>
      <c r="M235" t="s">
        <v>35</v>
      </c>
      <c r="N235">
        <v>7</v>
      </c>
      <c r="O235" t="s">
        <v>12151</v>
      </c>
      <c r="P235">
        <v>148</v>
      </c>
      <c r="Q235" t="s">
        <v>43</v>
      </c>
      <c r="R235">
        <v>4</v>
      </c>
      <c r="S235" t="s">
        <v>12213</v>
      </c>
      <c r="T235" t="s">
        <v>60</v>
      </c>
    </row>
    <row r="236" spans="1:20" x14ac:dyDescent="0.25">
      <c r="A236" t="s">
        <v>522</v>
      </c>
      <c r="B236" t="s">
        <v>38</v>
      </c>
      <c r="C236" t="s">
        <v>82</v>
      </c>
      <c r="D236" t="s">
        <v>56</v>
      </c>
      <c r="E236" t="s">
        <v>12309</v>
      </c>
      <c r="F236" t="s">
        <v>523</v>
      </c>
      <c r="G236" t="s">
        <v>12305</v>
      </c>
      <c r="H236" t="s">
        <v>47</v>
      </c>
      <c r="I236" t="s">
        <v>54</v>
      </c>
      <c r="J236" t="s">
        <v>64</v>
      </c>
      <c r="K236">
        <v>1</v>
      </c>
      <c r="L236">
        <v>284.05</v>
      </c>
      <c r="M236" t="s">
        <v>28</v>
      </c>
      <c r="N236">
        <v>2</v>
      </c>
      <c r="O236" s="1">
        <v>45514</v>
      </c>
      <c r="P236">
        <v>459</v>
      </c>
      <c r="Q236" t="s">
        <v>43</v>
      </c>
      <c r="R236">
        <v>1</v>
      </c>
      <c r="S236" t="s">
        <v>12304</v>
      </c>
      <c r="T236" t="s">
        <v>30</v>
      </c>
    </row>
    <row r="237" spans="1:20" x14ac:dyDescent="0.25">
      <c r="A237" t="s">
        <v>524</v>
      </c>
      <c r="B237" t="s">
        <v>38</v>
      </c>
      <c r="C237" t="s">
        <v>82</v>
      </c>
      <c r="D237" t="s">
        <v>32</v>
      </c>
      <c r="E237" s="1">
        <v>45516</v>
      </c>
      <c r="F237" t="s">
        <v>525</v>
      </c>
      <c r="G237" t="s">
        <v>12305</v>
      </c>
      <c r="H237" t="s">
        <v>34</v>
      </c>
      <c r="I237" t="s">
        <v>54</v>
      </c>
      <c r="J237" t="s">
        <v>59</v>
      </c>
      <c r="K237">
        <v>2</v>
      </c>
      <c r="L237">
        <v>972.83</v>
      </c>
      <c r="M237" t="s">
        <v>50</v>
      </c>
      <c r="N237">
        <v>2</v>
      </c>
      <c r="O237" t="s">
        <v>12083</v>
      </c>
      <c r="P237">
        <v>403</v>
      </c>
      <c r="Q237" t="s">
        <v>29</v>
      </c>
      <c r="R237">
        <v>3</v>
      </c>
      <c r="S237" s="1">
        <v>45755</v>
      </c>
      <c r="T237" t="s">
        <v>36</v>
      </c>
    </row>
    <row r="238" spans="1:20" x14ac:dyDescent="0.25">
      <c r="A238" t="s">
        <v>526</v>
      </c>
      <c r="B238" t="s">
        <v>21</v>
      </c>
      <c r="C238" t="s">
        <v>39</v>
      </c>
      <c r="D238" t="s">
        <v>56</v>
      </c>
      <c r="E238" t="s">
        <v>12310</v>
      </c>
      <c r="F238" t="s">
        <v>527</v>
      </c>
      <c r="G238" t="s">
        <v>12305</v>
      </c>
      <c r="H238" t="s">
        <v>25</v>
      </c>
      <c r="I238" t="s">
        <v>42</v>
      </c>
      <c r="J238" t="s">
        <v>49</v>
      </c>
      <c r="K238">
        <v>4</v>
      </c>
      <c r="L238">
        <v>938.61</v>
      </c>
      <c r="M238" t="s">
        <v>50</v>
      </c>
      <c r="N238">
        <v>49</v>
      </c>
      <c r="O238" t="s">
        <v>12311</v>
      </c>
      <c r="P238">
        <v>119</v>
      </c>
      <c r="Q238" t="s">
        <v>43</v>
      </c>
      <c r="R238">
        <v>5</v>
      </c>
      <c r="S238" t="s">
        <v>12198</v>
      </c>
      <c r="T238" t="s">
        <v>30</v>
      </c>
    </row>
    <row r="239" spans="1:20" x14ac:dyDescent="0.25">
      <c r="A239" t="s">
        <v>528</v>
      </c>
      <c r="B239" t="s">
        <v>38</v>
      </c>
      <c r="C239" t="s">
        <v>39</v>
      </c>
      <c r="D239" t="s">
        <v>56</v>
      </c>
      <c r="E239" s="1">
        <v>44997</v>
      </c>
      <c r="F239" t="s">
        <v>529</v>
      </c>
      <c r="G239" t="s">
        <v>12305</v>
      </c>
      <c r="H239" t="s">
        <v>47</v>
      </c>
      <c r="I239" t="s">
        <v>63</v>
      </c>
      <c r="J239" t="s">
        <v>59</v>
      </c>
      <c r="K239">
        <v>3</v>
      </c>
      <c r="L239">
        <v>1214.6099999999999</v>
      </c>
      <c r="M239" t="s">
        <v>50</v>
      </c>
      <c r="N239">
        <v>5</v>
      </c>
      <c r="O239" t="s">
        <v>12232</v>
      </c>
      <c r="P239">
        <v>330</v>
      </c>
      <c r="Q239" t="s">
        <v>43</v>
      </c>
      <c r="R239">
        <v>4</v>
      </c>
      <c r="S239" t="s">
        <v>12169</v>
      </c>
      <c r="T239" t="s">
        <v>36</v>
      </c>
    </row>
    <row r="240" spans="1:20" x14ac:dyDescent="0.25">
      <c r="A240" t="s">
        <v>530</v>
      </c>
      <c r="B240" t="s">
        <v>45</v>
      </c>
      <c r="C240" t="s">
        <v>22</v>
      </c>
      <c r="D240" t="s">
        <v>52</v>
      </c>
      <c r="E240" s="1">
        <v>45877</v>
      </c>
      <c r="F240" t="s">
        <v>531</v>
      </c>
      <c r="G240" t="s">
        <v>12305</v>
      </c>
      <c r="H240" t="s">
        <v>47</v>
      </c>
      <c r="I240" t="s">
        <v>42</v>
      </c>
      <c r="J240" t="s">
        <v>64</v>
      </c>
      <c r="K240">
        <v>5</v>
      </c>
      <c r="L240">
        <v>233.74</v>
      </c>
      <c r="M240" t="s">
        <v>50</v>
      </c>
      <c r="N240">
        <v>15</v>
      </c>
      <c r="O240" t="s">
        <v>12312</v>
      </c>
      <c r="P240">
        <v>148</v>
      </c>
      <c r="Q240" t="s">
        <v>29</v>
      </c>
      <c r="R240">
        <v>4</v>
      </c>
      <c r="S240" t="s">
        <v>12161</v>
      </c>
      <c r="T240" t="s">
        <v>30</v>
      </c>
    </row>
    <row r="241" spans="1:20" x14ac:dyDescent="0.25">
      <c r="A241" t="s">
        <v>532</v>
      </c>
      <c r="B241" t="s">
        <v>21</v>
      </c>
      <c r="C241" t="s">
        <v>22</v>
      </c>
      <c r="D241" t="s">
        <v>52</v>
      </c>
      <c r="E241" s="1">
        <v>44969</v>
      </c>
      <c r="F241" t="s">
        <v>533</v>
      </c>
      <c r="G241" t="s">
        <v>12305</v>
      </c>
      <c r="H241" t="s">
        <v>47</v>
      </c>
      <c r="I241" t="s">
        <v>42</v>
      </c>
      <c r="J241" t="s">
        <v>67</v>
      </c>
      <c r="K241">
        <v>5</v>
      </c>
      <c r="L241">
        <v>1117.95</v>
      </c>
      <c r="M241" t="s">
        <v>28</v>
      </c>
      <c r="N241">
        <v>6</v>
      </c>
      <c r="O241" t="s">
        <v>12174</v>
      </c>
      <c r="P241">
        <v>477</v>
      </c>
      <c r="Q241" t="s">
        <v>29</v>
      </c>
      <c r="R241">
        <v>1</v>
      </c>
      <c r="S241" t="s">
        <v>12313</v>
      </c>
      <c r="T241" t="s">
        <v>60</v>
      </c>
    </row>
    <row r="242" spans="1:20" x14ac:dyDescent="0.25">
      <c r="A242" t="s">
        <v>534</v>
      </c>
      <c r="B242" t="s">
        <v>38</v>
      </c>
      <c r="C242" t="s">
        <v>39</v>
      </c>
      <c r="D242" t="s">
        <v>23</v>
      </c>
      <c r="E242" s="1">
        <v>45421</v>
      </c>
      <c r="F242" t="s">
        <v>535</v>
      </c>
      <c r="G242" t="s">
        <v>12305</v>
      </c>
      <c r="H242" t="s">
        <v>34</v>
      </c>
      <c r="I242" t="s">
        <v>63</v>
      </c>
      <c r="J242" t="s">
        <v>64</v>
      </c>
      <c r="K242">
        <v>4</v>
      </c>
      <c r="L242">
        <v>1073.05</v>
      </c>
      <c r="M242" t="s">
        <v>28</v>
      </c>
      <c r="N242">
        <v>23</v>
      </c>
      <c r="O242" s="1">
        <v>45842</v>
      </c>
      <c r="P242">
        <v>109</v>
      </c>
      <c r="Q242" t="s">
        <v>29</v>
      </c>
      <c r="R242">
        <v>5</v>
      </c>
      <c r="S242" s="1">
        <v>45841</v>
      </c>
      <c r="T242" t="s">
        <v>30</v>
      </c>
    </row>
    <row r="243" spans="1:20" x14ac:dyDescent="0.25">
      <c r="A243" t="s">
        <v>536</v>
      </c>
      <c r="B243" t="s">
        <v>38</v>
      </c>
      <c r="C243" t="s">
        <v>82</v>
      </c>
      <c r="D243" t="s">
        <v>32</v>
      </c>
      <c r="E243" t="s">
        <v>12314</v>
      </c>
      <c r="F243" t="s">
        <v>537</v>
      </c>
      <c r="G243" t="s">
        <v>12305</v>
      </c>
      <c r="H243" t="s">
        <v>41</v>
      </c>
      <c r="I243" t="s">
        <v>63</v>
      </c>
      <c r="J243" t="s">
        <v>59</v>
      </c>
      <c r="K243">
        <v>2</v>
      </c>
      <c r="L243">
        <v>127.52</v>
      </c>
      <c r="M243" t="s">
        <v>35</v>
      </c>
      <c r="N243">
        <v>1</v>
      </c>
      <c r="O243" t="s">
        <v>12253</v>
      </c>
      <c r="P243">
        <v>204</v>
      </c>
      <c r="Q243" t="s">
        <v>29</v>
      </c>
      <c r="R243">
        <v>1</v>
      </c>
      <c r="S243" s="1">
        <v>45665</v>
      </c>
      <c r="T243" t="s">
        <v>36</v>
      </c>
    </row>
    <row r="244" spans="1:20" x14ac:dyDescent="0.25">
      <c r="A244" t="s">
        <v>538</v>
      </c>
      <c r="B244" t="s">
        <v>38</v>
      </c>
      <c r="C244" t="s">
        <v>22</v>
      </c>
      <c r="D244" t="s">
        <v>23</v>
      </c>
      <c r="E244" s="1">
        <v>45638</v>
      </c>
      <c r="F244" t="s">
        <v>539</v>
      </c>
      <c r="G244" t="s">
        <v>12315</v>
      </c>
      <c r="H244" t="s">
        <v>41</v>
      </c>
      <c r="I244" t="s">
        <v>63</v>
      </c>
      <c r="J244" t="s">
        <v>59</v>
      </c>
      <c r="K244">
        <v>5</v>
      </c>
      <c r="L244">
        <v>1487.56</v>
      </c>
      <c r="M244" t="s">
        <v>35</v>
      </c>
      <c r="N244">
        <v>38</v>
      </c>
      <c r="O244" s="1">
        <v>45870</v>
      </c>
      <c r="P244">
        <v>356</v>
      </c>
      <c r="Q244" t="s">
        <v>43</v>
      </c>
      <c r="R244">
        <v>3</v>
      </c>
      <c r="S244" t="s">
        <v>12083</v>
      </c>
      <c r="T244" t="s">
        <v>30</v>
      </c>
    </row>
    <row r="245" spans="1:20" x14ac:dyDescent="0.25">
      <c r="A245" t="s">
        <v>540</v>
      </c>
      <c r="B245" t="s">
        <v>45</v>
      </c>
      <c r="C245" t="s">
        <v>39</v>
      </c>
      <c r="D245" t="s">
        <v>23</v>
      </c>
      <c r="E245" t="s">
        <v>12316</v>
      </c>
      <c r="F245" t="s">
        <v>541</v>
      </c>
      <c r="G245" t="s">
        <v>12315</v>
      </c>
      <c r="H245" t="s">
        <v>47</v>
      </c>
      <c r="I245" t="s">
        <v>54</v>
      </c>
      <c r="J245" t="s">
        <v>49</v>
      </c>
      <c r="K245">
        <v>1</v>
      </c>
      <c r="L245">
        <v>839.84</v>
      </c>
      <c r="M245" t="s">
        <v>50</v>
      </c>
      <c r="N245">
        <v>46</v>
      </c>
      <c r="O245" t="s">
        <v>12234</v>
      </c>
      <c r="P245">
        <v>426</v>
      </c>
      <c r="Q245" t="s">
        <v>29</v>
      </c>
      <c r="R245">
        <v>3</v>
      </c>
      <c r="S245" t="s">
        <v>12211</v>
      </c>
      <c r="T245" t="s">
        <v>60</v>
      </c>
    </row>
    <row r="246" spans="1:20" x14ac:dyDescent="0.25">
      <c r="A246" t="s">
        <v>542</v>
      </c>
      <c r="B246" t="s">
        <v>38</v>
      </c>
      <c r="C246" t="s">
        <v>39</v>
      </c>
      <c r="D246" t="s">
        <v>56</v>
      </c>
      <c r="E246" t="s">
        <v>12149</v>
      </c>
      <c r="F246" t="s">
        <v>543</v>
      </c>
      <c r="G246" t="s">
        <v>12315</v>
      </c>
      <c r="H246" t="s">
        <v>34</v>
      </c>
      <c r="I246" t="s">
        <v>63</v>
      </c>
      <c r="J246" t="s">
        <v>59</v>
      </c>
      <c r="K246">
        <v>2</v>
      </c>
      <c r="L246">
        <v>923.22</v>
      </c>
      <c r="M246" t="s">
        <v>35</v>
      </c>
      <c r="N246">
        <v>31</v>
      </c>
      <c r="O246" t="s">
        <v>12270</v>
      </c>
      <c r="P246">
        <v>431</v>
      </c>
      <c r="Q246" t="s">
        <v>43</v>
      </c>
      <c r="R246">
        <v>2</v>
      </c>
      <c r="S246" s="1">
        <v>45690</v>
      </c>
      <c r="T246" t="s">
        <v>60</v>
      </c>
    </row>
    <row r="247" spans="1:20" x14ac:dyDescent="0.25">
      <c r="A247" t="s">
        <v>544</v>
      </c>
      <c r="B247" t="s">
        <v>45</v>
      </c>
      <c r="C247" t="s">
        <v>82</v>
      </c>
      <c r="D247" t="s">
        <v>56</v>
      </c>
      <c r="E247" t="s">
        <v>12289</v>
      </c>
      <c r="F247" t="s">
        <v>545</v>
      </c>
      <c r="G247" t="s">
        <v>12315</v>
      </c>
      <c r="H247" t="s">
        <v>34</v>
      </c>
      <c r="I247" t="s">
        <v>42</v>
      </c>
      <c r="J247" t="s">
        <v>27</v>
      </c>
      <c r="K247">
        <v>3</v>
      </c>
      <c r="L247">
        <v>1223.56</v>
      </c>
      <c r="M247" t="s">
        <v>28</v>
      </c>
      <c r="N247">
        <v>32</v>
      </c>
      <c r="O247" t="s">
        <v>12163</v>
      </c>
      <c r="P247">
        <v>200</v>
      </c>
      <c r="Q247" t="s">
        <v>29</v>
      </c>
      <c r="R247">
        <v>5</v>
      </c>
      <c r="S247" s="1">
        <v>45424</v>
      </c>
      <c r="T247" t="s">
        <v>30</v>
      </c>
    </row>
    <row r="248" spans="1:20" x14ac:dyDescent="0.25">
      <c r="A248" t="s">
        <v>546</v>
      </c>
      <c r="B248" t="s">
        <v>45</v>
      </c>
      <c r="C248" t="s">
        <v>39</v>
      </c>
      <c r="D248" t="s">
        <v>77</v>
      </c>
      <c r="E248" s="1">
        <v>45567</v>
      </c>
      <c r="F248" t="s">
        <v>547</v>
      </c>
      <c r="G248" t="s">
        <v>12315</v>
      </c>
      <c r="H248" t="s">
        <v>25</v>
      </c>
      <c r="I248" t="s">
        <v>48</v>
      </c>
      <c r="J248" t="s">
        <v>64</v>
      </c>
      <c r="K248">
        <v>3</v>
      </c>
      <c r="L248">
        <v>1052.58</v>
      </c>
      <c r="M248" t="s">
        <v>50</v>
      </c>
      <c r="N248">
        <v>2</v>
      </c>
      <c r="O248" t="s">
        <v>12141</v>
      </c>
      <c r="P248">
        <v>27</v>
      </c>
      <c r="Q248" t="s">
        <v>43</v>
      </c>
      <c r="R248">
        <v>1</v>
      </c>
      <c r="S248" t="s">
        <v>12163</v>
      </c>
      <c r="T248" t="s">
        <v>60</v>
      </c>
    </row>
    <row r="249" spans="1:20" x14ac:dyDescent="0.25">
      <c r="A249" t="s">
        <v>548</v>
      </c>
      <c r="B249" t="s">
        <v>45</v>
      </c>
      <c r="C249" t="s">
        <v>22</v>
      </c>
      <c r="D249" t="s">
        <v>32</v>
      </c>
      <c r="E249" t="s">
        <v>12125</v>
      </c>
      <c r="F249" t="s">
        <v>549</v>
      </c>
      <c r="G249" t="s">
        <v>12315</v>
      </c>
      <c r="H249" t="s">
        <v>47</v>
      </c>
      <c r="I249" t="s">
        <v>26</v>
      </c>
      <c r="J249" t="s">
        <v>67</v>
      </c>
      <c r="K249">
        <v>2</v>
      </c>
      <c r="L249">
        <v>946.03</v>
      </c>
      <c r="M249" t="s">
        <v>50</v>
      </c>
      <c r="N249">
        <v>32</v>
      </c>
      <c r="O249" s="1">
        <v>45547</v>
      </c>
      <c r="P249">
        <v>193</v>
      </c>
      <c r="Q249" t="s">
        <v>43</v>
      </c>
      <c r="R249">
        <v>5</v>
      </c>
      <c r="S249" t="s">
        <v>12079</v>
      </c>
      <c r="T249" t="s">
        <v>36</v>
      </c>
    </row>
    <row r="250" spans="1:20" x14ac:dyDescent="0.25">
      <c r="A250" t="s">
        <v>550</v>
      </c>
      <c r="B250" t="s">
        <v>38</v>
      </c>
      <c r="C250" t="s">
        <v>22</v>
      </c>
      <c r="D250" t="s">
        <v>32</v>
      </c>
      <c r="E250" s="1">
        <v>45416</v>
      </c>
      <c r="F250" t="s">
        <v>551</v>
      </c>
      <c r="G250" t="s">
        <v>12317</v>
      </c>
      <c r="H250" t="s">
        <v>41</v>
      </c>
      <c r="I250" t="s">
        <v>63</v>
      </c>
      <c r="J250" t="s">
        <v>27</v>
      </c>
      <c r="K250">
        <v>5</v>
      </c>
      <c r="L250">
        <v>434.85</v>
      </c>
      <c r="M250" t="s">
        <v>35</v>
      </c>
      <c r="N250">
        <v>14</v>
      </c>
      <c r="O250" s="1">
        <v>45635</v>
      </c>
      <c r="P250">
        <v>148</v>
      </c>
      <c r="Q250" t="s">
        <v>43</v>
      </c>
      <c r="R250">
        <v>5</v>
      </c>
      <c r="S250" t="s">
        <v>12087</v>
      </c>
      <c r="T250" t="s">
        <v>60</v>
      </c>
    </row>
    <row r="251" spans="1:20" x14ac:dyDescent="0.25">
      <c r="A251" t="s">
        <v>552</v>
      </c>
      <c r="B251" t="s">
        <v>45</v>
      </c>
      <c r="C251" t="s">
        <v>22</v>
      </c>
      <c r="D251" t="s">
        <v>77</v>
      </c>
      <c r="E251" t="s">
        <v>12086</v>
      </c>
      <c r="F251" t="s">
        <v>553</v>
      </c>
      <c r="G251" t="s">
        <v>12317</v>
      </c>
      <c r="H251" t="s">
        <v>25</v>
      </c>
      <c r="I251" t="s">
        <v>63</v>
      </c>
      <c r="J251" t="s">
        <v>59</v>
      </c>
      <c r="K251">
        <v>3</v>
      </c>
      <c r="L251">
        <v>356.66</v>
      </c>
      <c r="M251" t="s">
        <v>35</v>
      </c>
      <c r="N251">
        <v>11</v>
      </c>
      <c r="O251" t="s">
        <v>12284</v>
      </c>
      <c r="P251">
        <v>258</v>
      </c>
      <c r="Q251" t="s">
        <v>43</v>
      </c>
      <c r="R251">
        <v>2</v>
      </c>
      <c r="S251" t="s">
        <v>12213</v>
      </c>
      <c r="T251" t="s">
        <v>36</v>
      </c>
    </row>
    <row r="252" spans="1:20" x14ac:dyDescent="0.25">
      <c r="A252" t="s">
        <v>554</v>
      </c>
      <c r="B252" t="s">
        <v>45</v>
      </c>
      <c r="C252" t="s">
        <v>22</v>
      </c>
      <c r="D252" t="s">
        <v>56</v>
      </c>
      <c r="E252" s="1">
        <v>45352</v>
      </c>
      <c r="F252" t="s">
        <v>555</v>
      </c>
      <c r="G252" t="s">
        <v>12317</v>
      </c>
      <c r="H252" t="s">
        <v>47</v>
      </c>
      <c r="I252" t="s">
        <v>48</v>
      </c>
      <c r="J252" t="s">
        <v>64</v>
      </c>
      <c r="K252">
        <v>5</v>
      </c>
      <c r="L252">
        <v>695.11</v>
      </c>
      <c r="M252" t="s">
        <v>35</v>
      </c>
      <c r="N252">
        <v>13</v>
      </c>
      <c r="O252" t="s">
        <v>12318</v>
      </c>
      <c r="P252">
        <v>17</v>
      </c>
      <c r="Q252" t="s">
        <v>43</v>
      </c>
      <c r="R252">
        <v>2</v>
      </c>
      <c r="S252" t="s">
        <v>12287</v>
      </c>
      <c r="T252" t="s">
        <v>36</v>
      </c>
    </row>
    <row r="253" spans="1:20" x14ac:dyDescent="0.25">
      <c r="A253" t="s">
        <v>556</v>
      </c>
      <c r="B253" t="s">
        <v>38</v>
      </c>
      <c r="C253" t="s">
        <v>22</v>
      </c>
      <c r="D253" t="s">
        <v>23</v>
      </c>
      <c r="E253" t="s">
        <v>12284</v>
      </c>
      <c r="F253" t="s">
        <v>557</v>
      </c>
      <c r="G253" t="s">
        <v>12317</v>
      </c>
      <c r="H253" t="s">
        <v>34</v>
      </c>
      <c r="I253" t="s">
        <v>63</v>
      </c>
      <c r="J253" t="s">
        <v>49</v>
      </c>
      <c r="K253">
        <v>1</v>
      </c>
      <c r="L253">
        <v>1132.4000000000001</v>
      </c>
      <c r="M253" t="s">
        <v>28</v>
      </c>
      <c r="N253">
        <v>46</v>
      </c>
      <c r="O253" t="s">
        <v>12146</v>
      </c>
      <c r="P253">
        <v>426</v>
      </c>
      <c r="Q253" t="s">
        <v>43</v>
      </c>
      <c r="R253">
        <v>2</v>
      </c>
      <c r="S253" t="s">
        <v>12319</v>
      </c>
      <c r="T253" t="s">
        <v>30</v>
      </c>
    </row>
    <row r="254" spans="1:20" x14ac:dyDescent="0.25">
      <c r="A254" t="s">
        <v>558</v>
      </c>
      <c r="B254" t="s">
        <v>45</v>
      </c>
      <c r="C254" t="s">
        <v>22</v>
      </c>
      <c r="D254" t="s">
        <v>32</v>
      </c>
      <c r="E254" t="s">
        <v>12156</v>
      </c>
      <c r="F254" t="s">
        <v>559</v>
      </c>
      <c r="G254" t="s">
        <v>12317</v>
      </c>
      <c r="H254" t="s">
        <v>25</v>
      </c>
      <c r="I254" t="s">
        <v>63</v>
      </c>
      <c r="J254" t="s">
        <v>49</v>
      </c>
      <c r="K254">
        <v>3</v>
      </c>
      <c r="L254">
        <v>808.42</v>
      </c>
      <c r="M254" t="s">
        <v>35</v>
      </c>
      <c r="N254">
        <v>29</v>
      </c>
      <c r="O254" s="1">
        <v>45964</v>
      </c>
      <c r="P254">
        <v>423</v>
      </c>
      <c r="Q254" t="s">
        <v>43</v>
      </c>
      <c r="R254">
        <v>4</v>
      </c>
      <c r="S254" t="s">
        <v>12309</v>
      </c>
      <c r="T254" t="s">
        <v>30</v>
      </c>
    </row>
    <row r="255" spans="1:20" x14ac:dyDescent="0.25">
      <c r="A255" t="s">
        <v>560</v>
      </c>
      <c r="B255" t="s">
        <v>45</v>
      </c>
      <c r="C255" t="s">
        <v>82</v>
      </c>
      <c r="D255" t="s">
        <v>56</v>
      </c>
      <c r="E255" s="1">
        <v>45574</v>
      </c>
      <c r="F255" t="s">
        <v>561</v>
      </c>
      <c r="G255" t="s">
        <v>12317</v>
      </c>
      <c r="H255" t="s">
        <v>25</v>
      </c>
      <c r="I255" t="s">
        <v>48</v>
      </c>
      <c r="J255" t="s">
        <v>64</v>
      </c>
      <c r="K255">
        <v>5</v>
      </c>
      <c r="L255">
        <v>1088.1300000000001</v>
      </c>
      <c r="M255" t="s">
        <v>28</v>
      </c>
      <c r="N255">
        <v>40</v>
      </c>
      <c r="O255" s="1">
        <v>45964</v>
      </c>
      <c r="P255">
        <v>382</v>
      </c>
      <c r="Q255" t="s">
        <v>43</v>
      </c>
      <c r="R255">
        <v>2</v>
      </c>
      <c r="S255" t="s">
        <v>12093</v>
      </c>
      <c r="T255" t="s">
        <v>30</v>
      </c>
    </row>
    <row r="256" spans="1:20" x14ac:dyDescent="0.25">
      <c r="A256" t="s">
        <v>562</v>
      </c>
      <c r="B256" t="s">
        <v>45</v>
      </c>
      <c r="C256" t="s">
        <v>22</v>
      </c>
      <c r="D256" t="s">
        <v>32</v>
      </c>
      <c r="E256" t="s">
        <v>12320</v>
      </c>
      <c r="F256" t="s">
        <v>563</v>
      </c>
      <c r="G256" t="s">
        <v>12317</v>
      </c>
      <c r="H256" t="s">
        <v>34</v>
      </c>
      <c r="I256" t="s">
        <v>26</v>
      </c>
      <c r="J256" t="s">
        <v>64</v>
      </c>
      <c r="K256">
        <v>1</v>
      </c>
      <c r="L256">
        <v>1323.97</v>
      </c>
      <c r="M256" t="s">
        <v>50</v>
      </c>
      <c r="N256">
        <v>36</v>
      </c>
      <c r="O256" s="1">
        <v>45662</v>
      </c>
      <c r="P256">
        <v>448</v>
      </c>
      <c r="Q256" t="s">
        <v>43</v>
      </c>
      <c r="R256">
        <v>5</v>
      </c>
      <c r="S256" s="1">
        <v>45696</v>
      </c>
      <c r="T256" t="s">
        <v>36</v>
      </c>
    </row>
    <row r="257" spans="1:20" x14ac:dyDescent="0.25">
      <c r="A257" t="s">
        <v>564</v>
      </c>
      <c r="B257" t="s">
        <v>38</v>
      </c>
      <c r="C257" t="s">
        <v>39</v>
      </c>
      <c r="D257" t="s">
        <v>23</v>
      </c>
      <c r="E257" s="1">
        <v>45293</v>
      </c>
      <c r="F257" t="s">
        <v>565</v>
      </c>
      <c r="G257" t="s">
        <v>12317</v>
      </c>
      <c r="H257" t="s">
        <v>58</v>
      </c>
      <c r="I257" t="s">
        <v>54</v>
      </c>
      <c r="J257" t="s">
        <v>67</v>
      </c>
      <c r="K257">
        <v>1</v>
      </c>
      <c r="L257">
        <v>1336.88</v>
      </c>
      <c r="M257" t="s">
        <v>35</v>
      </c>
      <c r="N257">
        <v>9</v>
      </c>
      <c r="O257" t="s">
        <v>12197</v>
      </c>
      <c r="P257">
        <v>175</v>
      </c>
      <c r="Q257" t="s">
        <v>29</v>
      </c>
      <c r="R257">
        <v>3</v>
      </c>
      <c r="S257" t="s">
        <v>12268</v>
      </c>
      <c r="T257" t="s">
        <v>36</v>
      </c>
    </row>
    <row r="258" spans="1:20" x14ac:dyDescent="0.25">
      <c r="A258" t="s">
        <v>566</v>
      </c>
      <c r="B258" t="s">
        <v>38</v>
      </c>
      <c r="C258" t="s">
        <v>22</v>
      </c>
      <c r="D258" t="s">
        <v>77</v>
      </c>
      <c r="E258" t="s">
        <v>12321</v>
      </c>
      <c r="F258" t="s">
        <v>567</v>
      </c>
      <c r="G258" t="s">
        <v>12317</v>
      </c>
      <c r="H258" t="s">
        <v>58</v>
      </c>
      <c r="I258" t="s">
        <v>48</v>
      </c>
      <c r="J258" t="s">
        <v>49</v>
      </c>
      <c r="K258">
        <v>5</v>
      </c>
      <c r="L258">
        <v>348.25</v>
      </c>
      <c r="M258" t="s">
        <v>28</v>
      </c>
      <c r="N258">
        <v>43</v>
      </c>
      <c r="O258" t="s">
        <v>12070</v>
      </c>
      <c r="P258">
        <v>143</v>
      </c>
      <c r="Q258" t="s">
        <v>29</v>
      </c>
      <c r="R258">
        <v>3</v>
      </c>
      <c r="S258" s="1">
        <v>45931</v>
      </c>
      <c r="T258" t="s">
        <v>30</v>
      </c>
    </row>
    <row r="259" spans="1:20" x14ac:dyDescent="0.25">
      <c r="A259" t="s">
        <v>568</v>
      </c>
      <c r="B259" t="s">
        <v>21</v>
      </c>
      <c r="C259" t="s">
        <v>39</v>
      </c>
      <c r="D259" t="s">
        <v>52</v>
      </c>
      <c r="E259" s="1">
        <v>45451</v>
      </c>
      <c r="F259" t="s">
        <v>569</v>
      </c>
      <c r="G259" t="s">
        <v>12317</v>
      </c>
      <c r="H259" t="s">
        <v>47</v>
      </c>
      <c r="I259" t="s">
        <v>42</v>
      </c>
      <c r="J259" t="s">
        <v>27</v>
      </c>
      <c r="K259">
        <v>1</v>
      </c>
      <c r="L259">
        <v>490.52</v>
      </c>
      <c r="M259" t="s">
        <v>50</v>
      </c>
      <c r="N259">
        <v>30</v>
      </c>
      <c r="O259" t="s">
        <v>12268</v>
      </c>
      <c r="P259">
        <v>371</v>
      </c>
      <c r="Q259" t="s">
        <v>43</v>
      </c>
      <c r="R259">
        <v>5</v>
      </c>
      <c r="S259" s="1">
        <v>45931</v>
      </c>
      <c r="T259" t="s">
        <v>36</v>
      </c>
    </row>
    <row r="260" spans="1:20" x14ac:dyDescent="0.25">
      <c r="A260" t="s">
        <v>570</v>
      </c>
      <c r="B260" t="s">
        <v>45</v>
      </c>
      <c r="C260" t="s">
        <v>82</v>
      </c>
      <c r="D260" t="s">
        <v>52</v>
      </c>
      <c r="E260" s="1">
        <v>45391</v>
      </c>
      <c r="F260" t="s">
        <v>571</v>
      </c>
      <c r="G260" t="s">
        <v>12317</v>
      </c>
      <c r="H260" t="s">
        <v>47</v>
      </c>
      <c r="I260" t="s">
        <v>26</v>
      </c>
      <c r="J260" t="s">
        <v>49</v>
      </c>
      <c r="K260">
        <v>1</v>
      </c>
      <c r="L260">
        <v>102.75</v>
      </c>
      <c r="M260" t="s">
        <v>35</v>
      </c>
      <c r="N260">
        <v>33</v>
      </c>
      <c r="O260" s="1">
        <v>45547</v>
      </c>
      <c r="P260">
        <v>204</v>
      </c>
      <c r="Q260" t="s">
        <v>43</v>
      </c>
      <c r="R260">
        <v>5</v>
      </c>
      <c r="S260" s="1">
        <v>45576</v>
      </c>
      <c r="T260" t="s">
        <v>30</v>
      </c>
    </row>
    <row r="261" spans="1:20" x14ac:dyDescent="0.25">
      <c r="A261" t="s">
        <v>572</v>
      </c>
      <c r="B261" t="s">
        <v>45</v>
      </c>
      <c r="C261" t="s">
        <v>22</v>
      </c>
      <c r="D261" t="s">
        <v>77</v>
      </c>
      <c r="E261" t="s">
        <v>12322</v>
      </c>
      <c r="F261" t="s">
        <v>573</v>
      </c>
      <c r="G261" t="s">
        <v>12317</v>
      </c>
      <c r="H261" t="s">
        <v>47</v>
      </c>
      <c r="I261" t="s">
        <v>54</v>
      </c>
      <c r="J261" t="s">
        <v>67</v>
      </c>
      <c r="K261">
        <v>4</v>
      </c>
      <c r="L261">
        <v>1491.6</v>
      </c>
      <c r="M261" t="s">
        <v>28</v>
      </c>
      <c r="N261">
        <v>20</v>
      </c>
      <c r="O261" t="s">
        <v>12209</v>
      </c>
      <c r="P261">
        <v>436</v>
      </c>
      <c r="Q261" t="s">
        <v>29</v>
      </c>
      <c r="R261">
        <v>4</v>
      </c>
      <c r="S261" t="s">
        <v>12123</v>
      </c>
      <c r="T261" t="s">
        <v>60</v>
      </c>
    </row>
    <row r="262" spans="1:20" x14ac:dyDescent="0.25">
      <c r="A262" t="s">
        <v>574</v>
      </c>
      <c r="B262" t="s">
        <v>21</v>
      </c>
      <c r="C262" t="s">
        <v>82</v>
      </c>
      <c r="D262" t="s">
        <v>32</v>
      </c>
      <c r="E262" t="s">
        <v>12314</v>
      </c>
      <c r="F262" t="s">
        <v>575</v>
      </c>
      <c r="G262" t="s">
        <v>12317</v>
      </c>
      <c r="H262" t="s">
        <v>34</v>
      </c>
      <c r="I262" t="s">
        <v>26</v>
      </c>
      <c r="J262" t="s">
        <v>64</v>
      </c>
      <c r="K262">
        <v>2</v>
      </c>
      <c r="L262">
        <v>1441.48</v>
      </c>
      <c r="M262" t="s">
        <v>35</v>
      </c>
      <c r="N262">
        <v>2</v>
      </c>
      <c r="O262" t="s">
        <v>12204</v>
      </c>
      <c r="P262">
        <v>40</v>
      </c>
      <c r="Q262" t="s">
        <v>29</v>
      </c>
      <c r="R262">
        <v>5</v>
      </c>
      <c r="S262" t="s">
        <v>12323</v>
      </c>
      <c r="T262" t="s">
        <v>60</v>
      </c>
    </row>
    <row r="263" spans="1:20" x14ac:dyDescent="0.25">
      <c r="A263" t="s">
        <v>576</v>
      </c>
      <c r="B263" t="s">
        <v>21</v>
      </c>
      <c r="C263" t="s">
        <v>82</v>
      </c>
      <c r="D263" t="s">
        <v>77</v>
      </c>
      <c r="E263" s="1">
        <v>45331</v>
      </c>
      <c r="F263" t="s">
        <v>577</v>
      </c>
      <c r="G263" t="s">
        <v>12317</v>
      </c>
      <c r="H263" t="s">
        <v>41</v>
      </c>
      <c r="I263" t="s">
        <v>54</v>
      </c>
      <c r="J263" t="s">
        <v>67</v>
      </c>
      <c r="K263">
        <v>3</v>
      </c>
      <c r="L263">
        <v>832.33</v>
      </c>
      <c r="M263" t="s">
        <v>50</v>
      </c>
      <c r="N263">
        <v>19</v>
      </c>
      <c r="O263" s="1">
        <v>45933</v>
      </c>
      <c r="P263">
        <v>365</v>
      </c>
      <c r="Q263" t="s">
        <v>43</v>
      </c>
      <c r="R263">
        <v>3</v>
      </c>
      <c r="S263" t="s">
        <v>12151</v>
      </c>
      <c r="T263" t="s">
        <v>36</v>
      </c>
    </row>
    <row r="264" spans="1:20" x14ac:dyDescent="0.25">
      <c r="A264" t="s">
        <v>578</v>
      </c>
      <c r="B264" t="s">
        <v>38</v>
      </c>
      <c r="C264" t="s">
        <v>39</v>
      </c>
      <c r="D264" t="s">
        <v>32</v>
      </c>
      <c r="E264" t="s">
        <v>12114</v>
      </c>
      <c r="F264" t="s">
        <v>579</v>
      </c>
      <c r="G264" t="s">
        <v>12282</v>
      </c>
      <c r="H264" t="s">
        <v>58</v>
      </c>
      <c r="I264" t="s">
        <v>63</v>
      </c>
      <c r="J264" t="s">
        <v>67</v>
      </c>
      <c r="K264">
        <v>2</v>
      </c>
      <c r="L264">
        <v>681.72</v>
      </c>
      <c r="M264" t="s">
        <v>50</v>
      </c>
      <c r="N264">
        <v>10</v>
      </c>
      <c r="O264" t="s">
        <v>12143</v>
      </c>
      <c r="P264">
        <v>397</v>
      </c>
      <c r="Q264" t="s">
        <v>43</v>
      </c>
      <c r="R264">
        <v>5</v>
      </c>
      <c r="S264" t="s">
        <v>12242</v>
      </c>
      <c r="T264" t="s">
        <v>60</v>
      </c>
    </row>
    <row r="265" spans="1:20" x14ac:dyDescent="0.25">
      <c r="A265" t="s">
        <v>580</v>
      </c>
      <c r="B265" t="s">
        <v>38</v>
      </c>
      <c r="C265" t="s">
        <v>82</v>
      </c>
      <c r="D265" t="s">
        <v>52</v>
      </c>
      <c r="E265" s="1">
        <v>45293</v>
      </c>
      <c r="F265" t="s">
        <v>581</v>
      </c>
      <c r="G265" t="s">
        <v>12282</v>
      </c>
      <c r="H265" t="s">
        <v>34</v>
      </c>
      <c r="I265" t="s">
        <v>26</v>
      </c>
      <c r="J265" t="s">
        <v>67</v>
      </c>
      <c r="K265">
        <v>4</v>
      </c>
      <c r="L265">
        <v>703.58</v>
      </c>
      <c r="M265" t="s">
        <v>28</v>
      </c>
      <c r="N265">
        <v>10</v>
      </c>
      <c r="O265" s="1">
        <v>45870</v>
      </c>
      <c r="P265">
        <v>342</v>
      </c>
      <c r="Q265" t="s">
        <v>29</v>
      </c>
      <c r="R265">
        <v>4</v>
      </c>
      <c r="S265" t="s">
        <v>12324</v>
      </c>
      <c r="T265" t="s">
        <v>60</v>
      </c>
    </row>
    <row r="266" spans="1:20" x14ac:dyDescent="0.25">
      <c r="A266" t="s">
        <v>582</v>
      </c>
      <c r="B266" t="s">
        <v>38</v>
      </c>
      <c r="C266" t="s">
        <v>39</v>
      </c>
      <c r="D266" t="s">
        <v>32</v>
      </c>
      <c r="E266" s="1">
        <v>45572</v>
      </c>
      <c r="F266" t="s">
        <v>583</v>
      </c>
      <c r="G266" t="s">
        <v>12282</v>
      </c>
      <c r="H266" t="s">
        <v>34</v>
      </c>
      <c r="I266" t="s">
        <v>26</v>
      </c>
      <c r="J266" t="s">
        <v>64</v>
      </c>
      <c r="K266">
        <v>3</v>
      </c>
      <c r="L266">
        <v>841.78</v>
      </c>
      <c r="M266" t="s">
        <v>28</v>
      </c>
      <c r="N266">
        <v>25</v>
      </c>
      <c r="O266" s="1">
        <v>45840</v>
      </c>
      <c r="P266">
        <v>233</v>
      </c>
      <c r="Q266" t="s">
        <v>43</v>
      </c>
      <c r="R266">
        <v>4</v>
      </c>
      <c r="S266" s="1">
        <v>45452</v>
      </c>
      <c r="T266" t="s">
        <v>60</v>
      </c>
    </row>
    <row r="267" spans="1:20" x14ac:dyDescent="0.25">
      <c r="A267" t="s">
        <v>584</v>
      </c>
      <c r="B267" t="s">
        <v>38</v>
      </c>
      <c r="C267" t="s">
        <v>82</v>
      </c>
      <c r="D267" t="s">
        <v>32</v>
      </c>
      <c r="E267" s="1">
        <v>44937</v>
      </c>
      <c r="F267" t="s">
        <v>585</v>
      </c>
      <c r="G267" t="s">
        <v>12282</v>
      </c>
      <c r="H267" t="s">
        <v>34</v>
      </c>
      <c r="I267" t="s">
        <v>42</v>
      </c>
      <c r="J267" t="s">
        <v>59</v>
      </c>
      <c r="K267">
        <v>3</v>
      </c>
      <c r="L267">
        <v>436.54</v>
      </c>
      <c r="M267" t="s">
        <v>35</v>
      </c>
      <c r="N267">
        <v>26</v>
      </c>
      <c r="O267" t="s">
        <v>12250</v>
      </c>
      <c r="P267">
        <v>391</v>
      </c>
      <c r="Q267" t="s">
        <v>43</v>
      </c>
      <c r="R267">
        <v>4</v>
      </c>
      <c r="S267" s="1">
        <v>45362</v>
      </c>
      <c r="T267" t="s">
        <v>30</v>
      </c>
    </row>
    <row r="268" spans="1:20" x14ac:dyDescent="0.25">
      <c r="A268" t="s">
        <v>586</v>
      </c>
      <c r="B268" t="s">
        <v>21</v>
      </c>
      <c r="C268" t="s">
        <v>22</v>
      </c>
      <c r="D268" t="s">
        <v>52</v>
      </c>
      <c r="E268" s="1">
        <v>45781</v>
      </c>
      <c r="F268" t="s">
        <v>587</v>
      </c>
      <c r="G268" t="s">
        <v>12282</v>
      </c>
      <c r="H268" t="s">
        <v>47</v>
      </c>
      <c r="I268" t="s">
        <v>26</v>
      </c>
      <c r="J268" t="s">
        <v>67</v>
      </c>
      <c r="K268">
        <v>1</v>
      </c>
      <c r="L268">
        <v>829.09</v>
      </c>
      <c r="M268" t="s">
        <v>28</v>
      </c>
      <c r="N268">
        <v>20</v>
      </c>
      <c r="O268" s="1">
        <v>45662</v>
      </c>
      <c r="P268">
        <v>228</v>
      </c>
      <c r="Q268" t="s">
        <v>43</v>
      </c>
      <c r="R268">
        <v>4</v>
      </c>
      <c r="S268" s="1">
        <v>45962</v>
      </c>
      <c r="T268" t="s">
        <v>60</v>
      </c>
    </row>
    <row r="269" spans="1:20" x14ac:dyDescent="0.25">
      <c r="A269" t="s">
        <v>588</v>
      </c>
      <c r="B269" t="s">
        <v>45</v>
      </c>
      <c r="C269" t="s">
        <v>22</v>
      </c>
      <c r="D269" t="s">
        <v>52</v>
      </c>
      <c r="E269" t="s">
        <v>12137</v>
      </c>
      <c r="F269" t="s">
        <v>589</v>
      </c>
      <c r="G269" t="s">
        <v>12282</v>
      </c>
      <c r="H269" t="s">
        <v>34</v>
      </c>
      <c r="I269" t="s">
        <v>48</v>
      </c>
      <c r="J269" t="s">
        <v>64</v>
      </c>
      <c r="K269">
        <v>2</v>
      </c>
      <c r="L269">
        <v>954.85</v>
      </c>
      <c r="M269" t="s">
        <v>50</v>
      </c>
      <c r="N269">
        <v>19</v>
      </c>
      <c r="O269" t="s">
        <v>12125</v>
      </c>
      <c r="P269">
        <v>49</v>
      </c>
      <c r="Q269" t="s">
        <v>43</v>
      </c>
      <c r="R269">
        <v>4</v>
      </c>
      <c r="S269" t="s">
        <v>12102</v>
      </c>
      <c r="T269" t="s">
        <v>30</v>
      </c>
    </row>
    <row r="270" spans="1:20" x14ac:dyDescent="0.25">
      <c r="A270" t="s">
        <v>590</v>
      </c>
      <c r="B270" t="s">
        <v>45</v>
      </c>
      <c r="C270" t="s">
        <v>82</v>
      </c>
      <c r="D270" t="s">
        <v>23</v>
      </c>
      <c r="E270" t="s">
        <v>12325</v>
      </c>
      <c r="F270" t="s">
        <v>591</v>
      </c>
      <c r="G270" t="s">
        <v>12282</v>
      </c>
      <c r="H270" t="s">
        <v>58</v>
      </c>
      <c r="I270" t="s">
        <v>48</v>
      </c>
      <c r="J270" t="s">
        <v>59</v>
      </c>
      <c r="K270">
        <v>4</v>
      </c>
      <c r="L270">
        <v>548.53</v>
      </c>
      <c r="M270" t="s">
        <v>50</v>
      </c>
      <c r="N270">
        <v>21</v>
      </c>
      <c r="O270" s="1">
        <v>45785</v>
      </c>
      <c r="P270">
        <v>468</v>
      </c>
      <c r="Q270" t="s">
        <v>29</v>
      </c>
      <c r="R270">
        <v>4</v>
      </c>
      <c r="S270" t="s">
        <v>12108</v>
      </c>
      <c r="T270" t="s">
        <v>60</v>
      </c>
    </row>
    <row r="271" spans="1:20" x14ac:dyDescent="0.25">
      <c r="A271" t="s">
        <v>592</v>
      </c>
      <c r="B271" t="s">
        <v>38</v>
      </c>
      <c r="C271" t="s">
        <v>39</v>
      </c>
      <c r="D271" t="s">
        <v>52</v>
      </c>
      <c r="E271" t="s">
        <v>12096</v>
      </c>
      <c r="F271" t="s">
        <v>593</v>
      </c>
      <c r="G271" t="s">
        <v>12282</v>
      </c>
      <c r="H271" t="s">
        <v>34</v>
      </c>
      <c r="I271" t="s">
        <v>26</v>
      </c>
      <c r="J271" t="s">
        <v>64</v>
      </c>
      <c r="K271">
        <v>1</v>
      </c>
      <c r="L271">
        <v>856.2</v>
      </c>
      <c r="M271" t="s">
        <v>35</v>
      </c>
      <c r="N271">
        <v>3</v>
      </c>
      <c r="O271" s="1">
        <v>45875</v>
      </c>
      <c r="P271">
        <v>169</v>
      </c>
      <c r="Q271" t="s">
        <v>29</v>
      </c>
      <c r="R271">
        <v>2</v>
      </c>
      <c r="S271" t="s">
        <v>12217</v>
      </c>
      <c r="T271" t="s">
        <v>60</v>
      </c>
    </row>
    <row r="272" spans="1:20" x14ac:dyDescent="0.25">
      <c r="A272" t="s">
        <v>594</v>
      </c>
      <c r="B272" t="s">
        <v>38</v>
      </c>
      <c r="C272" t="s">
        <v>82</v>
      </c>
      <c r="D272" t="s">
        <v>52</v>
      </c>
      <c r="E272" s="1">
        <v>44996</v>
      </c>
      <c r="F272" t="s">
        <v>595</v>
      </c>
      <c r="G272" t="s">
        <v>12282</v>
      </c>
      <c r="H272" t="s">
        <v>25</v>
      </c>
      <c r="I272" t="s">
        <v>54</v>
      </c>
      <c r="J272" t="s">
        <v>67</v>
      </c>
      <c r="K272">
        <v>4</v>
      </c>
      <c r="L272">
        <v>1025.77</v>
      </c>
      <c r="M272" t="s">
        <v>50</v>
      </c>
      <c r="N272">
        <v>19</v>
      </c>
      <c r="O272" t="s">
        <v>12189</v>
      </c>
      <c r="P272">
        <v>124</v>
      </c>
      <c r="Q272" t="s">
        <v>43</v>
      </c>
      <c r="R272">
        <v>5</v>
      </c>
      <c r="S272" t="s">
        <v>12140</v>
      </c>
      <c r="T272" t="s">
        <v>60</v>
      </c>
    </row>
    <row r="273" spans="1:20" x14ac:dyDescent="0.25">
      <c r="A273" t="s">
        <v>596</v>
      </c>
      <c r="B273" t="s">
        <v>21</v>
      </c>
      <c r="C273" t="s">
        <v>22</v>
      </c>
      <c r="D273" t="s">
        <v>56</v>
      </c>
      <c r="E273" t="s">
        <v>12317</v>
      </c>
      <c r="F273" t="s">
        <v>597</v>
      </c>
      <c r="G273" t="s">
        <v>12282</v>
      </c>
      <c r="H273" t="s">
        <v>58</v>
      </c>
      <c r="I273" t="s">
        <v>54</v>
      </c>
      <c r="J273" t="s">
        <v>59</v>
      </c>
      <c r="K273">
        <v>5</v>
      </c>
      <c r="L273">
        <v>1065.93</v>
      </c>
      <c r="M273" t="s">
        <v>35</v>
      </c>
      <c r="N273">
        <v>32</v>
      </c>
      <c r="O273" s="1">
        <v>45998</v>
      </c>
      <c r="P273">
        <v>97</v>
      </c>
      <c r="Q273" t="s">
        <v>29</v>
      </c>
      <c r="R273">
        <v>3</v>
      </c>
      <c r="S273" t="s">
        <v>12326</v>
      </c>
      <c r="T273" t="s">
        <v>60</v>
      </c>
    </row>
    <row r="274" spans="1:20" x14ac:dyDescent="0.25">
      <c r="A274" t="s">
        <v>598</v>
      </c>
      <c r="B274" t="s">
        <v>38</v>
      </c>
      <c r="C274" t="s">
        <v>82</v>
      </c>
      <c r="D274" t="s">
        <v>77</v>
      </c>
      <c r="E274" t="s">
        <v>12111</v>
      </c>
      <c r="F274" t="s">
        <v>599</v>
      </c>
      <c r="G274" t="s">
        <v>12327</v>
      </c>
      <c r="H274" t="s">
        <v>25</v>
      </c>
      <c r="I274" t="s">
        <v>42</v>
      </c>
      <c r="J274" t="s">
        <v>64</v>
      </c>
      <c r="K274">
        <v>4</v>
      </c>
      <c r="L274">
        <v>396.85</v>
      </c>
      <c r="M274" t="s">
        <v>50</v>
      </c>
      <c r="N274">
        <v>1</v>
      </c>
      <c r="O274" t="s">
        <v>12287</v>
      </c>
      <c r="P274">
        <v>88</v>
      </c>
      <c r="Q274" t="s">
        <v>29</v>
      </c>
      <c r="R274">
        <v>3</v>
      </c>
      <c r="S274" t="s">
        <v>12323</v>
      </c>
      <c r="T274" t="s">
        <v>36</v>
      </c>
    </row>
    <row r="275" spans="1:20" x14ac:dyDescent="0.25">
      <c r="A275" t="s">
        <v>600</v>
      </c>
      <c r="B275" t="s">
        <v>45</v>
      </c>
      <c r="C275" t="s">
        <v>39</v>
      </c>
      <c r="D275" t="s">
        <v>56</v>
      </c>
      <c r="E275" s="1">
        <v>45323</v>
      </c>
      <c r="F275" t="s">
        <v>601</v>
      </c>
      <c r="G275" t="s">
        <v>12327</v>
      </c>
      <c r="H275" t="s">
        <v>34</v>
      </c>
      <c r="I275" t="s">
        <v>26</v>
      </c>
      <c r="J275" t="s">
        <v>67</v>
      </c>
      <c r="K275">
        <v>3</v>
      </c>
      <c r="L275">
        <v>862.59</v>
      </c>
      <c r="M275" t="s">
        <v>35</v>
      </c>
      <c r="N275">
        <v>45</v>
      </c>
      <c r="O275" s="1">
        <v>45870</v>
      </c>
      <c r="P275">
        <v>152</v>
      </c>
      <c r="Q275" t="s">
        <v>43</v>
      </c>
      <c r="R275">
        <v>3</v>
      </c>
      <c r="S275" t="s">
        <v>12127</v>
      </c>
      <c r="T275" t="s">
        <v>60</v>
      </c>
    </row>
    <row r="276" spans="1:20" x14ac:dyDescent="0.25">
      <c r="A276" t="s">
        <v>602</v>
      </c>
      <c r="B276" t="s">
        <v>45</v>
      </c>
      <c r="C276" t="s">
        <v>22</v>
      </c>
      <c r="D276" t="s">
        <v>23</v>
      </c>
      <c r="E276" t="s">
        <v>12328</v>
      </c>
      <c r="F276" t="s">
        <v>603</v>
      </c>
      <c r="G276" t="s">
        <v>12327</v>
      </c>
      <c r="H276" t="s">
        <v>34</v>
      </c>
      <c r="I276" t="s">
        <v>48</v>
      </c>
      <c r="J276" t="s">
        <v>49</v>
      </c>
      <c r="K276">
        <v>1</v>
      </c>
      <c r="L276">
        <v>333.7</v>
      </c>
      <c r="M276" t="s">
        <v>28</v>
      </c>
      <c r="N276">
        <v>44</v>
      </c>
      <c r="O276" t="s">
        <v>12141</v>
      </c>
      <c r="P276">
        <v>361</v>
      </c>
      <c r="Q276" t="s">
        <v>29</v>
      </c>
      <c r="R276">
        <v>1</v>
      </c>
      <c r="S276" t="s">
        <v>12227</v>
      </c>
      <c r="T276" t="s">
        <v>30</v>
      </c>
    </row>
    <row r="277" spans="1:20" x14ac:dyDescent="0.25">
      <c r="A277" t="s">
        <v>604</v>
      </c>
      <c r="B277" t="s">
        <v>45</v>
      </c>
      <c r="C277" t="s">
        <v>39</v>
      </c>
      <c r="D277" t="s">
        <v>32</v>
      </c>
      <c r="E277" t="s">
        <v>12329</v>
      </c>
      <c r="F277" t="s">
        <v>605</v>
      </c>
      <c r="G277" t="s">
        <v>12327</v>
      </c>
      <c r="H277" t="s">
        <v>41</v>
      </c>
      <c r="I277" t="s">
        <v>54</v>
      </c>
      <c r="J277" t="s">
        <v>27</v>
      </c>
      <c r="K277">
        <v>3</v>
      </c>
      <c r="L277">
        <v>931.67</v>
      </c>
      <c r="M277" t="s">
        <v>28</v>
      </c>
      <c r="N277">
        <v>3</v>
      </c>
      <c r="O277" s="1">
        <v>45785</v>
      </c>
      <c r="P277">
        <v>246</v>
      </c>
      <c r="Q277" t="s">
        <v>29</v>
      </c>
      <c r="R277">
        <v>2</v>
      </c>
      <c r="S277" s="1">
        <v>45690</v>
      </c>
      <c r="T277" t="s">
        <v>30</v>
      </c>
    </row>
    <row r="278" spans="1:20" x14ac:dyDescent="0.25">
      <c r="A278" t="s">
        <v>606</v>
      </c>
      <c r="B278" t="s">
        <v>21</v>
      </c>
      <c r="C278" t="s">
        <v>82</v>
      </c>
      <c r="D278" t="s">
        <v>23</v>
      </c>
      <c r="E278" t="s">
        <v>12330</v>
      </c>
      <c r="F278" t="s">
        <v>607</v>
      </c>
      <c r="G278" t="s">
        <v>12327</v>
      </c>
      <c r="H278" t="s">
        <v>41</v>
      </c>
      <c r="I278" t="s">
        <v>42</v>
      </c>
      <c r="J278" t="s">
        <v>49</v>
      </c>
      <c r="K278">
        <v>5</v>
      </c>
      <c r="L278">
        <v>1076.9100000000001</v>
      </c>
      <c r="M278" t="s">
        <v>50</v>
      </c>
      <c r="N278">
        <v>14</v>
      </c>
      <c r="O278" t="s">
        <v>12164</v>
      </c>
      <c r="P278">
        <v>416</v>
      </c>
      <c r="Q278" t="s">
        <v>29</v>
      </c>
      <c r="R278">
        <v>4</v>
      </c>
      <c r="S278" t="s">
        <v>12271</v>
      </c>
      <c r="T278" t="s">
        <v>36</v>
      </c>
    </row>
    <row r="279" spans="1:20" x14ac:dyDescent="0.25">
      <c r="A279" t="s">
        <v>608</v>
      </c>
      <c r="B279" t="s">
        <v>38</v>
      </c>
      <c r="C279" t="s">
        <v>82</v>
      </c>
      <c r="D279" t="s">
        <v>32</v>
      </c>
      <c r="E279" t="s">
        <v>12331</v>
      </c>
      <c r="F279" t="s">
        <v>609</v>
      </c>
      <c r="G279" t="s">
        <v>12327</v>
      </c>
      <c r="H279" t="s">
        <v>47</v>
      </c>
      <c r="I279" t="s">
        <v>54</v>
      </c>
      <c r="J279" t="s">
        <v>27</v>
      </c>
      <c r="K279">
        <v>4</v>
      </c>
      <c r="L279">
        <v>160.81</v>
      </c>
      <c r="M279" t="s">
        <v>28</v>
      </c>
      <c r="N279">
        <v>2</v>
      </c>
      <c r="O279" t="s">
        <v>12332</v>
      </c>
      <c r="P279">
        <v>152</v>
      </c>
      <c r="Q279" t="s">
        <v>29</v>
      </c>
      <c r="R279">
        <v>1</v>
      </c>
      <c r="S279" s="1">
        <v>45934</v>
      </c>
      <c r="T279" t="s">
        <v>30</v>
      </c>
    </row>
    <row r="280" spans="1:20" x14ac:dyDescent="0.25">
      <c r="A280" t="s">
        <v>610</v>
      </c>
      <c r="B280" t="s">
        <v>21</v>
      </c>
      <c r="C280" t="s">
        <v>82</v>
      </c>
      <c r="D280" t="s">
        <v>56</v>
      </c>
      <c r="E280" s="1">
        <v>45597</v>
      </c>
      <c r="F280" t="s">
        <v>611</v>
      </c>
      <c r="G280" t="s">
        <v>12327</v>
      </c>
      <c r="H280" t="s">
        <v>58</v>
      </c>
      <c r="I280" t="s">
        <v>54</v>
      </c>
      <c r="J280" t="s">
        <v>59</v>
      </c>
      <c r="K280">
        <v>4</v>
      </c>
      <c r="L280">
        <v>292.18</v>
      </c>
      <c r="M280" t="s">
        <v>28</v>
      </c>
      <c r="N280">
        <v>2</v>
      </c>
      <c r="O280" s="1">
        <v>45998</v>
      </c>
      <c r="P280">
        <v>374</v>
      </c>
      <c r="Q280" t="s">
        <v>29</v>
      </c>
      <c r="R280">
        <v>5</v>
      </c>
      <c r="S280" s="1">
        <v>45839</v>
      </c>
      <c r="T280" t="s">
        <v>60</v>
      </c>
    </row>
    <row r="281" spans="1:20" x14ac:dyDescent="0.25">
      <c r="A281" t="s">
        <v>612</v>
      </c>
      <c r="B281" t="s">
        <v>21</v>
      </c>
      <c r="C281" t="s">
        <v>39</v>
      </c>
      <c r="D281" t="s">
        <v>32</v>
      </c>
      <c r="E281" t="s">
        <v>12249</v>
      </c>
      <c r="F281" t="s">
        <v>613</v>
      </c>
      <c r="G281" t="s">
        <v>12327</v>
      </c>
      <c r="H281" t="s">
        <v>58</v>
      </c>
      <c r="I281" t="s">
        <v>63</v>
      </c>
      <c r="J281" t="s">
        <v>27</v>
      </c>
      <c r="K281">
        <v>4</v>
      </c>
      <c r="L281">
        <v>1395.01</v>
      </c>
      <c r="M281" t="s">
        <v>28</v>
      </c>
      <c r="N281">
        <v>19</v>
      </c>
      <c r="O281" t="s">
        <v>12203</v>
      </c>
      <c r="P281">
        <v>103</v>
      </c>
      <c r="Q281" t="s">
        <v>29</v>
      </c>
      <c r="R281">
        <v>4</v>
      </c>
      <c r="S281" t="s">
        <v>12333</v>
      </c>
      <c r="T281" t="s">
        <v>36</v>
      </c>
    </row>
    <row r="282" spans="1:20" x14ac:dyDescent="0.25">
      <c r="A282" t="s">
        <v>614</v>
      </c>
      <c r="B282" t="s">
        <v>45</v>
      </c>
      <c r="C282" t="s">
        <v>39</v>
      </c>
      <c r="D282" t="s">
        <v>56</v>
      </c>
      <c r="E282" s="1">
        <v>45993</v>
      </c>
      <c r="F282" t="s">
        <v>615</v>
      </c>
      <c r="G282" t="s">
        <v>12327</v>
      </c>
      <c r="H282" t="s">
        <v>47</v>
      </c>
      <c r="I282" t="s">
        <v>54</v>
      </c>
      <c r="J282" t="s">
        <v>59</v>
      </c>
      <c r="K282">
        <v>1</v>
      </c>
      <c r="L282">
        <v>1340.07</v>
      </c>
      <c r="M282" t="s">
        <v>28</v>
      </c>
      <c r="N282">
        <v>36</v>
      </c>
      <c r="O282" t="s">
        <v>12079</v>
      </c>
      <c r="P282">
        <v>347</v>
      </c>
      <c r="Q282" t="s">
        <v>29</v>
      </c>
      <c r="R282">
        <v>1</v>
      </c>
      <c r="S282" t="s">
        <v>12159</v>
      </c>
      <c r="T282" t="s">
        <v>30</v>
      </c>
    </row>
    <row r="283" spans="1:20" x14ac:dyDescent="0.25">
      <c r="A283" t="s">
        <v>616</v>
      </c>
      <c r="B283" t="s">
        <v>38</v>
      </c>
      <c r="C283" t="s">
        <v>39</v>
      </c>
      <c r="D283" t="s">
        <v>56</v>
      </c>
      <c r="E283" s="1">
        <v>45514</v>
      </c>
      <c r="F283" t="s">
        <v>617</v>
      </c>
      <c r="G283" t="s">
        <v>12327</v>
      </c>
      <c r="H283" t="s">
        <v>34</v>
      </c>
      <c r="I283" t="s">
        <v>54</v>
      </c>
      <c r="J283" t="s">
        <v>67</v>
      </c>
      <c r="K283">
        <v>2</v>
      </c>
      <c r="L283">
        <v>121.9</v>
      </c>
      <c r="M283" t="s">
        <v>35</v>
      </c>
      <c r="N283">
        <v>15</v>
      </c>
      <c r="O283" t="s">
        <v>12178</v>
      </c>
      <c r="P283">
        <v>492</v>
      </c>
      <c r="Q283" t="s">
        <v>43</v>
      </c>
      <c r="R283">
        <v>1</v>
      </c>
      <c r="S283" t="s">
        <v>12114</v>
      </c>
      <c r="T283" t="s">
        <v>60</v>
      </c>
    </row>
    <row r="284" spans="1:20" x14ac:dyDescent="0.25">
      <c r="A284" t="s">
        <v>618</v>
      </c>
      <c r="B284" t="s">
        <v>45</v>
      </c>
      <c r="C284" t="s">
        <v>82</v>
      </c>
      <c r="D284" t="s">
        <v>52</v>
      </c>
      <c r="E284" t="s">
        <v>12334</v>
      </c>
      <c r="F284" t="s">
        <v>619</v>
      </c>
      <c r="G284" t="s">
        <v>12327</v>
      </c>
      <c r="H284" t="s">
        <v>34</v>
      </c>
      <c r="I284" t="s">
        <v>63</v>
      </c>
      <c r="J284" t="s">
        <v>49</v>
      </c>
      <c r="K284">
        <v>1</v>
      </c>
      <c r="L284">
        <v>1399.93</v>
      </c>
      <c r="M284" t="s">
        <v>35</v>
      </c>
      <c r="N284">
        <v>26</v>
      </c>
      <c r="O284" s="1">
        <v>45483</v>
      </c>
      <c r="P284">
        <v>76</v>
      </c>
      <c r="Q284" t="s">
        <v>29</v>
      </c>
      <c r="R284">
        <v>3</v>
      </c>
      <c r="S284" s="1">
        <v>45995</v>
      </c>
      <c r="T284" t="s">
        <v>60</v>
      </c>
    </row>
    <row r="285" spans="1:20" x14ac:dyDescent="0.25">
      <c r="A285" t="s">
        <v>620</v>
      </c>
      <c r="B285" t="s">
        <v>45</v>
      </c>
      <c r="C285" t="s">
        <v>39</v>
      </c>
      <c r="D285" t="s">
        <v>32</v>
      </c>
      <c r="E285" t="s">
        <v>12199</v>
      </c>
      <c r="F285" t="s">
        <v>621</v>
      </c>
      <c r="G285" t="s">
        <v>12181</v>
      </c>
      <c r="H285" t="s">
        <v>34</v>
      </c>
      <c r="I285" t="s">
        <v>63</v>
      </c>
      <c r="J285" t="s">
        <v>64</v>
      </c>
      <c r="K285">
        <v>5</v>
      </c>
      <c r="L285">
        <v>1414</v>
      </c>
      <c r="M285" t="s">
        <v>35</v>
      </c>
      <c r="N285">
        <v>13</v>
      </c>
      <c r="O285" s="1">
        <v>45689</v>
      </c>
      <c r="P285">
        <v>338</v>
      </c>
      <c r="Q285" t="s">
        <v>29</v>
      </c>
      <c r="R285">
        <v>4</v>
      </c>
      <c r="S285" t="s">
        <v>12278</v>
      </c>
      <c r="T285" t="s">
        <v>36</v>
      </c>
    </row>
    <row r="286" spans="1:20" x14ac:dyDescent="0.25">
      <c r="A286" t="s">
        <v>622</v>
      </c>
      <c r="B286" t="s">
        <v>45</v>
      </c>
      <c r="C286" t="s">
        <v>82</v>
      </c>
      <c r="D286" t="s">
        <v>77</v>
      </c>
      <c r="E286" t="s">
        <v>12335</v>
      </c>
      <c r="F286" t="s">
        <v>623</v>
      </c>
      <c r="G286" t="s">
        <v>12181</v>
      </c>
      <c r="H286" t="s">
        <v>58</v>
      </c>
      <c r="I286" t="s">
        <v>54</v>
      </c>
      <c r="J286" t="s">
        <v>59</v>
      </c>
      <c r="K286">
        <v>2</v>
      </c>
      <c r="L286">
        <v>224.91</v>
      </c>
      <c r="M286" t="s">
        <v>50</v>
      </c>
      <c r="N286">
        <v>15</v>
      </c>
      <c r="O286" t="s">
        <v>12146</v>
      </c>
      <c r="P286">
        <v>443</v>
      </c>
      <c r="Q286" t="s">
        <v>29</v>
      </c>
      <c r="R286">
        <v>1</v>
      </c>
      <c r="S286" s="1">
        <v>45301</v>
      </c>
      <c r="T286" t="s">
        <v>30</v>
      </c>
    </row>
    <row r="287" spans="1:20" x14ac:dyDescent="0.25">
      <c r="A287" t="s">
        <v>624</v>
      </c>
      <c r="B287" t="s">
        <v>45</v>
      </c>
      <c r="C287" t="s">
        <v>39</v>
      </c>
      <c r="D287" t="s">
        <v>77</v>
      </c>
      <c r="E287" t="s">
        <v>12217</v>
      </c>
      <c r="F287" t="s">
        <v>625</v>
      </c>
      <c r="G287" t="s">
        <v>12181</v>
      </c>
      <c r="H287" t="s">
        <v>58</v>
      </c>
      <c r="I287" t="s">
        <v>48</v>
      </c>
      <c r="J287" t="s">
        <v>49</v>
      </c>
      <c r="K287">
        <v>1</v>
      </c>
      <c r="L287">
        <v>262.5</v>
      </c>
      <c r="M287" t="s">
        <v>28</v>
      </c>
      <c r="N287">
        <v>18</v>
      </c>
      <c r="O287" t="s">
        <v>12319</v>
      </c>
      <c r="P287">
        <v>60</v>
      </c>
      <c r="Q287" t="s">
        <v>29</v>
      </c>
      <c r="R287">
        <v>3</v>
      </c>
      <c r="S287" s="1">
        <v>45333</v>
      </c>
      <c r="T287" t="s">
        <v>36</v>
      </c>
    </row>
    <row r="288" spans="1:20" x14ac:dyDescent="0.25">
      <c r="A288" t="s">
        <v>626</v>
      </c>
      <c r="B288" t="s">
        <v>21</v>
      </c>
      <c r="C288" t="s">
        <v>22</v>
      </c>
      <c r="D288" t="s">
        <v>23</v>
      </c>
      <c r="E288" s="1">
        <v>45631</v>
      </c>
      <c r="F288" t="s">
        <v>627</v>
      </c>
      <c r="G288" t="s">
        <v>12181</v>
      </c>
      <c r="H288" t="s">
        <v>58</v>
      </c>
      <c r="I288" t="s">
        <v>63</v>
      </c>
      <c r="J288" t="s">
        <v>64</v>
      </c>
      <c r="K288">
        <v>3</v>
      </c>
      <c r="L288">
        <v>494.59</v>
      </c>
      <c r="M288" t="s">
        <v>50</v>
      </c>
      <c r="N288">
        <v>6</v>
      </c>
      <c r="O288" t="s">
        <v>12146</v>
      </c>
      <c r="P288">
        <v>20</v>
      </c>
      <c r="Q288" t="s">
        <v>43</v>
      </c>
      <c r="R288">
        <v>3</v>
      </c>
      <c r="S288" t="s">
        <v>12069</v>
      </c>
      <c r="T288" t="s">
        <v>60</v>
      </c>
    </row>
    <row r="289" spans="1:20" x14ac:dyDescent="0.25">
      <c r="A289" t="s">
        <v>628</v>
      </c>
      <c r="B289" t="s">
        <v>38</v>
      </c>
      <c r="C289" t="s">
        <v>22</v>
      </c>
      <c r="D289" t="s">
        <v>32</v>
      </c>
      <c r="E289" t="s">
        <v>12336</v>
      </c>
      <c r="F289" t="s">
        <v>629</v>
      </c>
      <c r="G289" t="s">
        <v>12181</v>
      </c>
      <c r="H289" t="s">
        <v>34</v>
      </c>
      <c r="I289" t="s">
        <v>26</v>
      </c>
      <c r="J289" t="s">
        <v>64</v>
      </c>
      <c r="K289">
        <v>4</v>
      </c>
      <c r="L289">
        <v>980</v>
      </c>
      <c r="M289" t="s">
        <v>28</v>
      </c>
      <c r="N289">
        <v>1</v>
      </c>
      <c r="O289" s="1">
        <v>45877</v>
      </c>
      <c r="P289">
        <v>353</v>
      </c>
      <c r="Q289" t="s">
        <v>43</v>
      </c>
      <c r="R289">
        <v>4</v>
      </c>
      <c r="S289" t="s">
        <v>12135</v>
      </c>
      <c r="T289" t="s">
        <v>30</v>
      </c>
    </row>
    <row r="290" spans="1:20" x14ac:dyDescent="0.25">
      <c r="A290" t="s">
        <v>630</v>
      </c>
      <c r="B290" t="s">
        <v>45</v>
      </c>
      <c r="C290" t="s">
        <v>82</v>
      </c>
      <c r="D290" t="s">
        <v>56</v>
      </c>
      <c r="E290" s="1">
        <v>45515</v>
      </c>
      <c r="F290" t="s">
        <v>631</v>
      </c>
      <c r="G290" t="s">
        <v>12181</v>
      </c>
      <c r="H290" t="s">
        <v>58</v>
      </c>
      <c r="I290" t="s">
        <v>48</v>
      </c>
      <c r="J290" t="s">
        <v>27</v>
      </c>
      <c r="K290">
        <v>1</v>
      </c>
      <c r="L290">
        <v>228.02</v>
      </c>
      <c r="M290" t="s">
        <v>28</v>
      </c>
      <c r="N290">
        <v>7</v>
      </c>
      <c r="O290" t="s">
        <v>12166</v>
      </c>
      <c r="P290">
        <v>458</v>
      </c>
      <c r="Q290" t="s">
        <v>29</v>
      </c>
      <c r="R290">
        <v>4</v>
      </c>
      <c r="S290" t="s">
        <v>12246</v>
      </c>
      <c r="T290" t="s">
        <v>36</v>
      </c>
    </row>
    <row r="291" spans="1:20" x14ac:dyDescent="0.25">
      <c r="A291" t="s">
        <v>632</v>
      </c>
      <c r="B291" t="s">
        <v>38</v>
      </c>
      <c r="C291" t="s">
        <v>22</v>
      </c>
      <c r="D291" t="s">
        <v>77</v>
      </c>
      <c r="E291" s="1">
        <v>45178</v>
      </c>
      <c r="F291" t="s">
        <v>633</v>
      </c>
      <c r="G291" t="s">
        <v>12181</v>
      </c>
      <c r="H291" t="s">
        <v>41</v>
      </c>
      <c r="I291" t="s">
        <v>26</v>
      </c>
      <c r="J291" t="s">
        <v>49</v>
      </c>
      <c r="K291">
        <v>1</v>
      </c>
      <c r="L291">
        <v>1333.52</v>
      </c>
      <c r="M291" t="s">
        <v>50</v>
      </c>
      <c r="N291">
        <v>22</v>
      </c>
      <c r="O291" t="s">
        <v>12333</v>
      </c>
      <c r="P291">
        <v>326</v>
      </c>
      <c r="Q291" t="s">
        <v>43</v>
      </c>
      <c r="R291">
        <v>5</v>
      </c>
      <c r="S291" s="1">
        <v>45785</v>
      </c>
      <c r="T291" t="s">
        <v>60</v>
      </c>
    </row>
    <row r="292" spans="1:20" x14ac:dyDescent="0.25">
      <c r="A292" t="s">
        <v>634</v>
      </c>
      <c r="B292" t="s">
        <v>21</v>
      </c>
      <c r="C292" t="s">
        <v>39</v>
      </c>
      <c r="D292" t="s">
        <v>52</v>
      </c>
      <c r="E292" t="s">
        <v>12337</v>
      </c>
      <c r="F292" t="s">
        <v>635</v>
      </c>
      <c r="G292" t="s">
        <v>12181</v>
      </c>
      <c r="H292" t="s">
        <v>34</v>
      </c>
      <c r="I292" t="s">
        <v>26</v>
      </c>
      <c r="J292" t="s">
        <v>67</v>
      </c>
      <c r="K292">
        <v>5</v>
      </c>
      <c r="L292">
        <v>1111.68</v>
      </c>
      <c r="M292" t="s">
        <v>50</v>
      </c>
      <c r="N292">
        <v>42</v>
      </c>
      <c r="O292" t="s">
        <v>12132</v>
      </c>
      <c r="P292">
        <v>384</v>
      </c>
      <c r="Q292" t="s">
        <v>43</v>
      </c>
      <c r="R292">
        <v>5</v>
      </c>
      <c r="S292" t="s">
        <v>12256</v>
      </c>
      <c r="T292" t="s">
        <v>36</v>
      </c>
    </row>
    <row r="293" spans="1:20" x14ac:dyDescent="0.25">
      <c r="A293" t="s">
        <v>636</v>
      </c>
      <c r="B293" t="s">
        <v>38</v>
      </c>
      <c r="C293" t="s">
        <v>39</v>
      </c>
      <c r="D293" t="s">
        <v>52</v>
      </c>
      <c r="E293" t="s">
        <v>12214</v>
      </c>
      <c r="F293" t="s">
        <v>637</v>
      </c>
      <c r="G293" t="s">
        <v>12181</v>
      </c>
      <c r="H293" t="s">
        <v>41</v>
      </c>
      <c r="I293" t="s">
        <v>26</v>
      </c>
      <c r="J293" t="s">
        <v>49</v>
      </c>
      <c r="K293">
        <v>4</v>
      </c>
      <c r="L293">
        <v>1071.3699999999999</v>
      </c>
      <c r="M293" t="s">
        <v>28</v>
      </c>
      <c r="N293">
        <v>8</v>
      </c>
      <c r="O293" t="s">
        <v>12265</v>
      </c>
      <c r="P293">
        <v>491</v>
      </c>
      <c r="Q293" t="s">
        <v>29</v>
      </c>
      <c r="R293">
        <v>5</v>
      </c>
      <c r="S293" s="1">
        <v>45936</v>
      </c>
      <c r="T293" t="s">
        <v>36</v>
      </c>
    </row>
    <row r="294" spans="1:20" x14ac:dyDescent="0.25">
      <c r="A294" t="s">
        <v>638</v>
      </c>
      <c r="B294" t="s">
        <v>21</v>
      </c>
      <c r="C294" t="s">
        <v>82</v>
      </c>
      <c r="D294" t="s">
        <v>56</v>
      </c>
      <c r="E294" t="s">
        <v>12259</v>
      </c>
      <c r="F294" t="s">
        <v>639</v>
      </c>
      <c r="G294" t="s">
        <v>12257</v>
      </c>
      <c r="H294" t="s">
        <v>25</v>
      </c>
      <c r="I294" t="s">
        <v>63</v>
      </c>
      <c r="J294" t="s">
        <v>64</v>
      </c>
      <c r="K294">
        <v>4</v>
      </c>
      <c r="L294">
        <v>1104.3699999999999</v>
      </c>
      <c r="M294" t="s">
        <v>50</v>
      </c>
      <c r="N294">
        <v>6</v>
      </c>
      <c r="O294" t="s">
        <v>12313</v>
      </c>
      <c r="P294">
        <v>223</v>
      </c>
      <c r="Q294" t="s">
        <v>29</v>
      </c>
      <c r="R294">
        <v>5</v>
      </c>
      <c r="S294" t="s">
        <v>12256</v>
      </c>
      <c r="T294" t="s">
        <v>60</v>
      </c>
    </row>
    <row r="295" spans="1:20" x14ac:dyDescent="0.25">
      <c r="A295" t="s">
        <v>640</v>
      </c>
      <c r="B295" t="s">
        <v>21</v>
      </c>
      <c r="C295" t="s">
        <v>22</v>
      </c>
      <c r="D295" t="s">
        <v>77</v>
      </c>
      <c r="E295" t="s">
        <v>12338</v>
      </c>
      <c r="F295" t="s">
        <v>641</v>
      </c>
      <c r="G295" t="s">
        <v>12257</v>
      </c>
      <c r="H295" t="s">
        <v>25</v>
      </c>
      <c r="I295" t="s">
        <v>26</v>
      </c>
      <c r="J295" t="s">
        <v>27</v>
      </c>
      <c r="K295">
        <v>1</v>
      </c>
      <c r="L295">
        <v>901.81</v>
      </c>
      <c r="M295" t="s">
        <v>28</v>
      </c>
      <c r="N295">
        <v>15</v>
      </c>
      <c r="O295" s="1">
        <v>45874</v>
      </c>
      <c r="P295">
        <v>26</v>
      </c>
      <c r="Q295" t="s">
        <v>29</v>
      </c>
      <c r="R295">
        <v>3</v>
      </c>
      <c r="S295" s="1">
        <v>45964</v>
      </c>
      <c r="T295" t="s">
        <v>30</v>
      </c>
    </row>
    <row r="296" spans="1:20" x14ac:dyDescent="0.25">
      <c r="A296" t="s">
        <v>642</v>
      </c>
      <c r="B296" t="s">
        <v>45</v>
      </c>
      <c r="C296" t="s">
        <v>82</v>
      </c>
      <c r="D296" t="s">
        <v>32</v>
      </c>
      <c r="E296" t="s">
        <v>12255</v>
      </c>
      <c r="F296" t="s">
        <v>643</v>
      </c>
      <c r="G296" t="s">
        <v>12257</v>
      </c>
      <c r="H296" t="s">
        <v>34</v>
      </c>
      <c r="I296" t="s">
        <v>63</v>
      </c>
      <c r="J296" t="s">
        <v>49</v>
      </c>
      <c r="K296">
        <v>5</v>
      </c>
      <c r="L296">
        <v>745.64</v>
      </c>
      <c r="M296" t="s">
        <v>28</v>
      </c>
      <c r="N296">
        <v>2</v>
      </c>
      <c r="O296" t="s">
        <v>12234</v>
      </c>
      <c r="P296">
        <v>429</v>
      </c>
      <c r="Q296" t="s">
        <v>43</v>
      </c>
      <c r="R296">
        <v>1</v>
      </c>
      <c r="S296" t="s">
        <v>12249</v>
      </c>
      <c r="T296" t="s">
        <v>60</v>
      </c>
    </row>
    <row r="297" spans="1:20" x14ac:dyDescent="0.25">
      <c r="A297" t="s">
        <v>644</v>
      </c>
      <c r="B297" t="s">
        <v>45</v>
      </c>
      <c r="C297" t="s">
        <v>82</v>
      </c>
      <c r="D297" t="s">
        <v>77</v>
      </c>
      <c r="E297" t="s">
        <v>12339</v>
      </c>
      <c r="F297" t="s">
        <v>645</v>
      </c>
      <c r="G297" t="s">
        <v>12257</v>
      </c>
      <c r="H297" t="s">
        <v>47</v>
      </c>
      <c r="I297" t="s">
        <v>26</v>
      </c>
      <c r="J297" t="s">
        <v>49</v>
      </c>
      <c r="K297">
        <v>3</v>
      </c>
      <c r="L297">
        <v>121.03</v>
      </c>
      <c r="M297" t="s">
        <v>50</v>
      </c>
      <c r="N297">
        <v>21</v>
      </c>
      <c r="O297" s="1">
        <v>45965</v>
      </c>
      <c r="P297">
        <v>69</v>
      </c>
      <c r="Q297" t="s">
        <v>29</v>
      </c>
      <c r="R297">
        <v>5</v>
      </c>
      <c r="S297" t="s">
        <v>12275</v>
      </c>
      <c r="T297" t="s">
        <v>30</v>
      </c>
    </row>
    <row r="298" spans="1:20" x14ac:dyDescent="0.25">
      <c r="A298" t="s">
        <v>646</v>
      </c>
      <c r="B298" t="s">
        <v>21</v>
      </c>
      <c r="C298" t="s">
        <v>39</v>
      </c>
      <c r="D298" t="s">
        <v>52</v>
      </c>
      <c r="E298" t="s">
        <v>12340</v>
      </c>
      <c r="F298" t="s">
        <v>647</v>
      </c>
      <c r="G298" t="s">
        <v>12257</v>
      </c>
      <c r="H298" t="s">
        <v>47</v>
      </c>
      <c r="I298" t="s">
        <v>26</v>
      </c>
      <c r="J298" t="s">
        <v>49</v>
      </c>
      <c r="K298">
        <v>1</v>
      </c>
      <c r="L298">
        <v>1376.4</v>
      </c>
      <c r="M298" t="s">
        <v>35</v>
      </c>
      <c r="N298">
        <v>42</v>
      </c>
      <c r="O298" t="s">
        <v>12278</v>
      </c>
      <c r="P298">
        <v>76</v>
      </c>
      <c r="Q298" t="s">
        <v>43</v>
      </c>
      <c r="R298">
        <v>1</v>
      </c>
      <c r="S298" t="s">
        <v>12220</v>
      </c>
      <c r="T298" t="s">
        <v>30</v>
      </c>
    </row>
    <row r="299" spans="1:20" x14ac:dyDescent="0.25">
      <c r="A299" t="s">
        <v>648</v>
      </c>
      <c r="B299" t="s">
        <v>21</v>
      </c>
      <c r="C299" t="s">
        <v>22</v>
      </c>
      <c r="D299" t="s">
        <v>56</v>
      </c>
      <c r="E299" t="s">
        <v>12259</v>
      </c>
      <c r="F299" t="s">
        <v>649</v>
      </c>
      <c r="G299" t="s">
        <v>12257</v>
      </c>
      <c r="H299" t="s">
        <v>34</v>
      </c>
      <c r="I299" t="s">
        <v>54</v>
      </c>
      <c r="J299" t="s">
        <v>67</v>
      </c>
      <c r="K299">
        <v>1</v>
      </c>
      <c r="L299">
        <v>1359.52</v>
      </c>
      <c r="M299" t="s">
        <v>50</v>
      </c>
      <c r="N299">
        <v>6</v>
      </c>
      <c r="O299" t="s">
        <v>12066</v>
      </c>
      <c r="P299">
        <v>228</v>
      </c>
      <c r="Q299" t="s">
        <v>29</v>
      </c>
      <c r="R299">
        <v>1</v>
      </c>
      <c r="S299" s="1">
        <v>45363</v>
      </c>
      <c r="T299" t="s">
        <v>30</v>
      </c>
    </row>
    <row r="300" spans="1:20" x14ac:dyDescent="0.25">
      <c r="A300" t="s">
        <v>650</v>
      </c>
      <c r="B300" t="s">
        <v>38</v>
      </c>
      <c r="C300" t="s">
        <v>39</v>
      </c>
      <c r="D300" t="s">
        <v>56</v>
      </c>
      <c r="E300" s="1">
        <v>45324</v>
      </c>
      <c r="F300" t="s">
        <v>651</v>
      </c>
      <c r="G300" t="s">
        <v>12257</v>
      </c>
      <c r="H300" t="s">
        <v>47</v>
      </c>
      <c r="I300" t="s">
        <v>48</v>
      </c>
      <c r="J300" t="s">
        <v>67</v>
      </c>
      <c r="K300">
        <v>1</v>
      </c>
      <c r="L300">
        <v>273.98</v>
      </c>
      <c r="M300" t="s">
        <v>50</v>
      </c>
      <c r="N300">
        <v>37</v>
      </c>
      <c r="O300" s="1">
        <v>45331</v>
      </c>
      <c r="P300">
        <v>173</v>
      </c>
      <c r="Q300" t="s">
        <v>29</v>
      </c>
      <c r="R300">
        <v>5</v>
      </c>
      <c r="S300" t="s">
        <v>12240</v>
      </c>
      <c r="T300" t="s">
        <v>30</v>
      </c>
    </row>
    <row r="301" spans="1:20" x14ac:dyDescent="0.25">
      <c r="A301" t="s">
        <v>652</v>
      </c>
      <c r="B301" t="s">
        <v>21</v>
      </c>
      <c r="C301" t="s">
        <v>22</v>
      </c>
      <c r="D301" t="s">
        <v>23</v>
      </c>
      <c r="E301" t="s">
        <v>12341</v>
      </c>
      <c r="F301" t="s">
        <v>653</v>
      </c>
      <c r="G301" t="s">
        <v>12257</v>
      </c>
      <c r="H301" t="s">
        <v>58</v>
      </c>
      <c r="I301" t="s">
        <v>48</v>
      </c>
      <c r="J301" t="s">
        <v>64</v>
      </c>
      <c r="K301">
        <v>2</v>
      </c>
      <c r="L301">
        <v>760.42</v>
      </c>
      <c r="M301" t="s">
        <v>28</v>
      </c>
      <c r="N301">
        <v>10</v>
      </c>
      <c r="O301" s="1">
        <v>45996</v>
      </c>
      <c r="P301">
        <v>135</v>
      </c>
      <c r="Q301" t="s">
        <v>29</v>
      </c>
      <c r="R301">
        <v>3</v>
      </c>
      <c r="S301" t="s">
        <v>12272</v>
      </c>
      <c r="T301" t="s">
        <v>36</v>
      </c>
    </row>
    <row r="302" spans="1:20" x14ac:dyDescent="0.25">
      <c r="A302" t="s">
        <v>654</v>
      </c>
      <c r="B302" t="s">
        <v>38</v>
      </c>
      <c r="C302" t="s">
        <v>39</v>
      </c>
      <c r="D302" t="s">
        <v>23</v>
      </c>
      <c r="E302" s="1">
        <v>45845</v>
      </c>
      <c r="F302" t="s">
        <v>655</v>
      </c>
      <c r="G302" t="s">
        <v>12257</v>
      </c>
      <c r="H302" t="s">
        <v>47</v>
      </c>
      <c r="I302" t="s">
        <v>48</v>
      </c>
      <c r="J302" t="s">
        <v>67</v>
      </c>
      <c r="K302">
        <v>5</v>
      </c>
      <c r="L302">
        <v>570.24</v>
      </c>
      <c r="M302" t="s">
        <v>28</v>
      </c>
      <c r="N302">
        <v>16</v>
      </c>
      <c r="O302" s="1">
        <v>45963</v>
      </c>
      <c r="P302">
        <v>21</v>
      </c>
      <c r="Q302" t="s">
        <v>43</v>
      </c>
      <c r="R302">
        <v>3</v>
      </c>
      <c r="S302" t="s">
        <v>12272</v>
      </c>
      <c r="T302" t="s">
        <v>30</v>
      </c>
    </row>
    <row r="303" spans="1:20" x14ac:dyDescent="0.25">
      <c r="A303" t="s">
        <v>656</v>
      </c>
      <c r="B303" t="s">
        <v>38</v>
      </c>
      <c r="C303" t="s">
        <v>39</v>
      </c>
      <c r="D303" t="s">
        <v>32</v>
      </c>
      <c r="E303" t="s">
        <v>12342</v>
      </c>
      <c r="F303" t="s">
        <v>657</v>
      </c>
      <c r="G303" t="s">
        <v>12257</v>
      </c>
      <c r="H303" t="s">
        <v>41</v>
      </c>
      <c r="I303" t="s">
        <v>63</v>
      </c>
      <c r="J303" t="s">
        <v>49</v>
      </c>
      <c r="K303">
        <v>5</v>
      </c>
      <c r="L303">
        <v>576.53</v>
      </c>
      <c r="M303" t="s">
        <v>35</v>
      </c>
      <c r="N303">
        <v>17</v>
      </c>
      <c r="O303" s="1">
        <v>45452</v>
      </c>
      <c r="P303">
        <v>40</v>
      </c>
      <c r="Q303" t="s">
        <v>43</v>
      </c>
      <c r="R303">
        <v>5</v>
      </c>
      <c r="S303" t="s">
        <v>12343</v>
      </c>
      <c r="T303" t="s">
        <v>60</v>
      </c>
    </row>
    <row r="304" spans="1:20" x14ac:dyDescent="0.25">
      <c r="A304" t="s">
        <v>658</v>
      </c>
      <c r="B304" t="s">
        <v>38</v>
      </c>
      <c r="C304" t="s">
        <v>22</v>
      </c>
      <c r="D304" t="s">
        <v>32</v>
      </c>
      <c r="E304" t="s">
        <v>12105</v>
      </c>
      <c r="F304" t="s">
        <v>659</v>
      </c>
      <c r="G304" t="s">
        <v>12251</v>
      </c>
      <c r="H304" t="s">
        <v>25</v>
      </c>
      <c r="I304" t="s">
        <v>48</v>
      </c>
      <c r="J304" t="s">
        <v>59</v>
      </c>
      <c r="K304">
        <v>4</v>
      </c>
      <c r="L304">
        <v>195.48</v>
      </c>
      <c r="M304" t="s">
        <v>28</v>
      </c>
      <c r="N304">
        <v>6</v>
      </c>
      <c r="O304" s="1">
        <v>45877</v>
      </c>
      <c r="P304">
        <v>213</v>
      </c>
      <c r="Q304" t="s">
        <v>43</v>
      </c>
      <c r="R304">
        <v>5</v>
      </c>
      <c r="S304" s="1">
        <v>45721</v>
      </c>
      <c r="T304" t="s">
        <v>30</v>
      </c>
    </row>
    <row r="305" spans="1:20" x14ac:dyDescent="0.25">
      <c r="A305" t="s">
        <v>660</v>
      </c>
      <c r="B305" t="s">
        <v>21</v>
      </c>
      <c r="C305" t="s">
        <v>82</v>
      </c>
      <c r="D305" t="s">
        <v>52</v>
      </c>
      <c r="E305" t="s">
        <v>12344</v>
      </c>
      <c r="F305" t="s">
        <v>661</v>
      </c>
      <c r="G305" t="s">
        <v>12251</v>
      </c>
      <c r="H305" t="s">
        <v>25</v>
      </c>
      <c r="I305" t="s">
        <v>63</v>
      </c>
      <c r="J305" t="s">
        <v>67</v>
      </c>
      <c r="K305">
        <v>5</v>
      </c>
      <c r="L305">
        <v>751.35</v>
      </c>
      <c r="M305" t="s">
        <v>50</v>
      </c>
      <c r="N305">
        <v>27</v>
      </c>
      <c r="O305" t="s">
        <v>12252</v>
      </c>
      <c r="P305">
        <v>214</v>
      </c>
      <c r="Q305" t="s">
        <v>29</v>
      </c>
      <c r="R305">
        <v>5</v>
      </c>
      <c r="S305" s="1">
        <v>45783</v>
      </c>
      <c r="T305" t="s">
        <v>60</v>
      </c>
    </row>
    <row r="306" spans="1:20" x14ac:dyDescent="0.25">
      <c r="A306" t="s">
        <v>662</v>
      </c>
      <c r="B306" t="s">
        <v>45</v>
      </c>
      <c r="C306" t="s">
        <v>22</v>
      </c>
      <c r="D306" t="s">
        <v>52</v>
      </c>
      <c r="E306" t="s">
        <v>12125</v>
      </c>
      <c r="F306" t="s">
        <v>663</v>
      </c>
      <c r="G306" t="s">
        <v>12251</v>
      </c>
      <c r="H306" t="s">
        <v>58</v>
      </c>
      <c r="I306" t="s">
        <v>54</v>
      </c>
      <c r="J306" t="s">
        <v>59</v>
      </c>
      <c r="K306">
        <v>2</v>
      </c>
      <c r="L306">
        <v>714.38</v>
      </c>
      <c r="M306" t="s">
        <v>35</v>
      </c>
      <c r="N306">
        <v>45</v>
      </c>
      <c r="O306" t="s">
        <v>12207</v>
      </c>
      <c r="P306">
        <v>252</v>
      </c>
      <c r="Q306" t="s">
        <v>29</v>
      </c>
      <c r="R306">
        <v>2</v>
      </c>
      <c r="S306" s="1">
        <v>45454</v>
      </c>
      <c r="T306" t="s">
        <v>30</v>
      </c>
    </row>
    <row r="307" spans="1:20" x14ac:dyDescent="0.25">
      <c r="A307" t="s">
        <v>664</v>
      </c>
      <c r="B307" t="s">
        <v>38</v>
      </c>
      <c r="C307" t="s">
        <v>22</v>
      </c>
      <c r="D307" t="s">
        <v>23</v>
      </c>
      <c r="E307" s="1">
        <v>45810</v>
      </c>
      <c r="F307" t="s">
        <v>665</v>
      </c>
      <c r="G307" t="s">
        <v>12251</v>
      </c>
      <c r="H307" t="s">
        <v>58</v>
      </c>
      <c r="I307" t="s">
        <v>63</v>
      </c>
      <c r="J307" t="s">
        <v>59</v>
      </c>
      <c r="K307">
        <v>2</v>
      </c>
      <c r="L307">
        <v>1435.8</v>
      </c>
      <c r="M307" t="s">
        <v>50</v>
      </c>
      <c r="N307">
        <v>42</v>
      </c>
      <c r="O307" t="s">
        <v>12169</v>
      </c>
      <c r="P307">
        <v>451</v>
      </c>
      <c r="Q307" t="s">
        <v>29</v>
      </c>
      <c r="R307">
        <v>3</v>
      </c>
      <c r="S307" t="s">
        <v>12333</v>
      </c>
      <c r="T307" t="s">
        <v>60</v>
      </c>
    </row>
    <row r="308" spans="1:20" x14ac:dyDescent="0.25">
      <c r="A308" t="s">
        <v>666</v>
      </c>
      <c r="B308" t="s">
        <v>38</v>
      </c>
      <c r="C308" t="s">
        <v>39</v>
      </c>
      <c r="D308" t="s">
        <v>23</v>
      </c>
      <c r="E308" t="s">
        <v>12255</v>
      </c>
      <c r="F308" t="s">
        <v>667</v>
      </c>
      <c r="G308" t="s">
        <v>12251</v>
      </c>
      <c r="H308" t="s">
        <v>25</v>
      </c>
      <c r="I308" t="s">
        <v>54</v>
      </c>
      <c r="J308" t="s">
        <v>49</v>
      </c>
      <c r="K308">
        <v>4</v>
      </c>
      <c r="L308">
        <v>1243.6099999999999</v>
      </c>
      <c r="M308" t="s">
        <v>28</v>
      </c>
      <c r="N308">
        <v>45</v>
      </c>
      <c r="O308" t="s">
        <v>12164</v>
      </c>
      <c r="P308">
        <v>274</v>
      </c>
      <c r="Q308" t="s">
        <v>43</v>
      </c>
      <c r="R308">
        <v>2</v>
      </c>
      <c r="S308" t="s">
        <v>12345</v>
      </c>
      <c r="T308" t="s">
        <v>36</v>
      </c>
    </row>
    <row r="309" spans="1:20" x14ac:dyDescent="0.25">
      <c r="A309" t="s">
        <v>668</v>
      </c>
      <c r="B309" t="s">
        <v>21</v>
      </c>
      <c r="C309" t="s">
        <v>39</v>
      </c>
      <c r="D309" t="s">
        <v>32</v>
      </c>
      <c r="E309" s="1">
        <v>45298</v>
      </c>
      <c r="F309" t="s">
        <v>669</v>
      </c>
      <c r="G309" t="s">
        <v>12251</v>
      </c>
      <c r="H309" t="s">
        <v>47</v>
      </c>
      <c r="I309" t="s">
        <v>42</v>
      </c>
      <c r="J309" t="s">
        <v>27</v>
      </c>
      <c r="K309">
        <v>2</v>
      </c>
      <c r="L309">
        <v>1164.01</v>
      </c>
      <c r="M309" t="s">
        <v>28</v>
      </c>
      <c r="N309">
        <v>5</v>
      </c>
      <c r="O309" t="s">
        <v>12190</v>
      </c>
      <c r="P309">
        <v>187</v>
      </c>
      <c r="Q309" t="s">
        <v>43</v>
      </c>
      <c r="R309">
        <v>3</v>
      </c>
      <c r="S309" t="s">
        <v>12346</v>
      </c>
      <c r="T309" t="s">
        <v>60</v>
      </c>
    </row>
    <row r="310" spans="1:20" x14ac:dyDescent="0.25">
      <c r="A310" t="s">
        <v>670</v>
      </c>
      <c r="B310" t="s">
        <v>38</v>
      </c>
      <c r="C310" t="s">
        <v>22</v>
      </c>
      <c r="D310" t="s">
        <v>77</v>
      </c>
      <c r="E310" s="1">
        <v>45571</v>
      </c>
      <c r="F310" t="s">
        <v>671</v>
      </c>
      <c r="G310" t="s">
        <v>12347</v>
      </c>
      <c r="H310" t="s">
        <v>47</v>
      </c>
      <c r="I310" t="s">
        <v>54</v>
      </c>
      <c r="J310" t="s">
        <v>64</v>
      </c>
      <c r="K310">
        <v>2</v>
      </c>
      <c r="L310">
        <v>1428.87</v>
      </c>
      <c r="M310" t="s">
        <v>28</v>
      </c>
      <c r="N310">
        <v>50</v>
      </c>
      <c r="O310" s="1">
        <v>45995</v>
      </c>
      <c r="P310">
        <v>4</v>
      </c>
      <c r="Q310" t="s">
        <v>29</v>
      </c>
      <c r="R310">
        <v>4</v>
      </c>
      <c r="S310" t="s">
        <v>12196</v>
      </c>
      <c r="T310" t="s">
        <v>36</v>
      </c>
    </row>
    <row r="311" spans="1:20" x14ac:dyDescent="0.25">
      <c r="A311" t="s">
        <v>672</v>
      </c>
      <c r="B311" t="s">
        <v>45</v>
      </c>
      <c r="C311" t="s">
        <v>39</v>
      </c>
      <c r="D311" t="s">
        <v>32</v>
      </c>
      <c r="E311" t="s">
        <v>12075</v>
      </c>
      <c r="F311" t="s">
        <v>673</v>
      </c>
      <c r="G311" t="s">
        <v>12347</v>
      </c>
      <c r="H311" t="s">
        <v>25</v>
      </c>
      <c r="I311" t="s">
        <v>26</v>
      </c>
      <c r="J311" t="s">
        <v>64</v>
      </c>
      <c r="K311">
        <v>3</v>
      </c>
      <c r="L311">
        <v>1025.94</v>
      </c>
      <c r="M311" t="s">
        <v>28</v>
      </c>
      <c r="N311">
        <v>9</v>
      </c>
      <c r="O311" t="s">
        <v>12196</v>
      </c>
      <c r="P311">
        <v>488</v>
      </c>
      <c r="Q311" t="s">
        <v>43</v>
      </c>
      <c r="R311">
        <v>3</v>
      </c>
      <c r="S311" s="1">
        <v>45842</v>
      </c>
      <c r="T311" t="s">
        <v>60</v>
      </c>
    </row>
    <row r="312" spans="1:20" x14ac:dyDescent="0.25">
      <c r="A312" t="s">
        <v>674</v>
      </c>
      <c r="B312" t="s">
        <v>38</v>
      </c>
      <c r="C312" t="s">
        <v>39</v>
      </c>
      <c r="D312" t="s">
        <v>23</v>
      </c>
      <c r="E312" s="1">
        <v>45841</v>
      </c>
      <c r="F312" t="s">
        <v>675</v>
      </c>
      <c r="G312" t="s">
        <v>12347</v>
      </c>
      <c r="H312" t="s">
        <v>47</v>
      </c>
      <c r="I312" t="s">
        <v>63</v>
      </c>
      <c r="J312" t="s">
        <v>27</v>
      </c>
      <c r="K312">
        <v>5</v>
      </c>
      <c r="L312">
        <v>1173.77</v>
      </c>
      <c r="M312" t="s">
        <v>50</v>
      </c>
      <c r="N312">
        <v>19</v>
      </c>
      <c r="O312" t="s">
        <v>12284</v>
      </c>
      <c r="P312">
        <v>174</v>
      </c>
      <c r="Q312" t="s">
        <v>43</v>
      </c>
      <c r="R312">
        <v>4</v>
      </c>
      <c r="S312" t="s">
        <v>12170</v>
      </c>
      <c r="T312" t="s">
        <v>30</v>
      </c>
    </row>
    <row r="313" spans="1:20" x14ac:dyDescent="0.25">
      <c r="A313" t="s">
        <v>676</v>
      </c>
      <c r="B313" t="s">
        <v>38</v>
      </c>
      <c r="C313" t="s">
        <v>82</v>
      </c>
      <c r="D313" t="s">
        <v>32</v>
      </c>
      <c r="E313" s="1">
        <v>45147</v>
      </c>
      <c r="F313" t="s">
        <v>677</v>
      </c>
      <c r="G313" t="s">
        <v>12347</v>
      </c>
      <c r="H313" t="s">
        <v>47</v>
      </c>
      <c r="I313" t="s">
        <v>42</v>
      </c>
      <c r="J313" t="s">
        <v>67</v>
      </c>
      <c r="K313">
        <v>2</v>
      </c>
      <c r="L313">
        <v>1421.08</v>
      </c>
      <c r="M313" t="s">
        <v>50</v>
      </c>
      <c r="N313">
        <v>12</v>
      </c>
      <c r="O313" s="1">
        <v>45903</v>
      </c>
      <c r="P313">
        <v>116</v>
      </c>
      <c r="Q313" t="s">
        <v>29</v>
      </c>
      <c r="R313">
        <v>2</v>
      </c>
      <c r="S313" s="1">
        <v>45873</v>
      </c>
      <c r="T313" t="s">
        <v>36</v>
      </c>
    </row>
    <row r="314" spans="1:20" x14ac:dyDescent="0.25">
      <c r="A314" t="s">
        <v>678</v>
      </c>
      <c r="B314" t="s">
        <v>45</v>
      </c>
      <c r="C314" t="s">
        <v>39</v>
      </c>
      <c r="D314" t="s">
        <v>23</v>
      </c>
      <c r="E314" t="s">
        <v>12258</v>
      </c>
      <c r="F314" t="s">
        <v>679</v>
      </c>
      <c r="G314" t="s">
        <v>12347</v>
      </c>
      <c r="H314" t="s">
        <v>34</v>
      </c>
      <c r="I314" t="s">
        <v>48</v>
      </c>
      <c r="J314" t="s">
        <v>49</v>
      </c>
      <c r="K314">
        <v>4</v>
      </c>
      <c r="L314">
        <v>1316.87</v>
      </c>
      <c r="M314" t="s">
        <v>50</v>
      </c>
      <c r="N314">
        <v>37</v>
      </c>
      <c r="O314" s="1">
        <v>45906</v>
      </c>
      <c r="P314">
        <v>129</v>
      </c>
      <c r="Q314" t="s">
        <v>29</v>
      </c>
      <c r="R314">
        <v>3</v>
      </c>
      <c r="S314" s="1">
        <v>45816</v>
      </c>
      <c r="T314" t="s">
        <v>60</v>
      </c>
    </row>
    <row r="315" spans="1:20" x14ac:dyDescent="0.25">
      <c r="A315" t="s">
        <v>680</v>
      </c>
      <c r="B315" t="s">
        <v>21</v>
      </c>
      <c r="C315" t="s">
        <v>22</v>
      </c>
      <c r="D315" t="s">
        <v>52</v>
      </c>
      <c r="E315" s="1">
        <v>45485</v>
      </c>
      <c r="F315" t="s">
        <v>681</v>
      </c>
      <c r="G315" t="s">
        <v>12347</v>
      </c>
      <c r="H315" t="s">
        <v>41</v>
      </c>
      <c r="I315" t="s">
        <v>48</v>
      </c>
      <c r="J315" t="s">
        <v>64</v>
      </c>
      <c r="K315">
        <v>5</v>
      </c>
      <c r="L315">
        <v>1332.69</v>
      </c>
      <c r="M315" t="s">
        <v>35</v>
      </c>
      <c r="N315">
        <v>10</v>
      </c>
      <c r="O315" s="1">
        <v>45545</v>
      </c>
      <c r="P315">
        <v>93</v>
      </c>
      <c r="Q315" t="s">
        <v>29</v>
      </c>
      <c r="R315">
        <v>3</v>
      </c>
      <c r="S315" t="s">
        <v>12198</v>
      </c>
      <c r="T315" t="s">
        <v>36</v>
      </c>
    </row>
    <row r="316" spans="1:20" x14ac:dyDescent="0.25">
      <c r="A316" t="s">
        <v>682</v>
      </c>
      <c r="B316" t="s">
        <v>38</v>
      </c>
      <c r="C316" t="s">
        <v>39</v>
      </c>
      <c r="D316" t="s">
        <v>56</v>
      </c>
      <c r="E316" t="s">
        <v>12296</v>
      </c>
      <c r="F316" t="s">
        <v>683</v>
      </c>
      <c r="G316" t="s">
        <v>12348</v>
      </c>
      <c r="H316" t="s">
        <v>34</v>
      </c>
      <c r="I316" t="s">
        <v>48</v>
      </c>
      <c r="J316" t="s">
        <v>59</v>
      </c>
      <c r="K316">
        <v>3</v>
      </c>
      <c r="L316">
        <v>1271.96</v>
      </c>
      <c r="M316" t="s">
        <v>28</v>
      </c>
      <c r="N316">
        <v>49</v>
      </c>
      <c r="O316" t="s">
        <v>12161</v>
      </c>
      <c r="P316">
        <v>27</v>
      </c>
      <c r="Q316" t="s">
        <v>43</v>
      </c>
      <c r="R316">
        <v>5</v>
      </c>
      <c r="S316" t="s">
        <v>12335</v>
      </c>
      <c r="T316" t="s">
        <v>36</v>
      </c>
    </row>
    <row r="317" spans="1:20" x14ac:dyDescent="0.25">
      <c r="A317" t="s">
        <v>684</v>
      </c>
      <c r="B317" t="s">
        <v>38</v>
      </c>
      <c r="C317" t="s">
        <v>82</v>
      </c>
      <c r="D317" t="s">
        <v>56</v>
      </c>
      <c r="E317" s="1">
        <v>45965</v>
      </c>
      <c r="F317" t="s">
        <v>685</v>
      </c>
      <c r="G317" t="s">
        <v>12348</v>
      </c>
      <c r="H317" t="s">
        <v>34</v>
      </c>
      <c r="I317" t="s">
        <v>48</v>
      </c>
      <c r="J317" t="s">
        <v>59</v>
      </c>
      <c r="K317">
        <v>3</v>
      </c>
      <c r="L317">
        <v>392.26</v>
      </c>
      <c r="M317" t="s">
        <v>50</v>
      </c>
      <c r="N317">
        <v>16</v>
      </c>
      <c r="O317" s="1">
        <v>45724</v>
      </c>
      <c r="P317">
        <v>294</v>
      </c>
      <c r="Q317" t="s">
        <v>43</v>
      </c>
      <c r="R317">
        <v>2</v>
      </c>
      <c r="S317" t="s">
        <v>12272</v>
      </c>
      <c r="T317" t="s">
        <v>36</v>
      </c>
    </row>
    <row r="318" spans="1:20" x14ac:dyDescent="0.25">
      <c r="A318" t="s">
        <v>686</v>
      </c>
      <c r="B318" t="s">
        <v>45</v>
      </c>
      <c r="C318" t="s">
        <v>22</v>
      </c>
      <c r="D318" t="s">
        <v>32</v>
      </c>
      <c r="E318" t="s">
        <v>12203</v>
      </c>
      <c r="F318" t="s">
        <v>687</v>
      </c>
      <c r="G318" t="s">
        <v>12348</v>
      </c>
      <c r="H318" t="s">
        <v>47</v>
      </c>
      <c r="I318" t="s">
        <v>42</v>
      </c>
      <c r="J318" t="s">
        <v>27</v>
      </c>
      <c r="K318">
        <v>1</v>
      </c>
      <c r="L318">
        <v>908.4</v>
      </c>
      <c r="M318" t="s">
        <v>28</v>
      </c>
      <c r="N318">
        <v>47</v>
      </c>
      <c r="O318" s="1">
        <v>45392</v>
      </c>
      <c r="P318">
        <v>145</v>
      </c>
      <c r="Q318" t="s">
        <v>29</v>
      </c>
      <c r="R318">
        <v>3</v>
      </c>
      <c r="S318" s="1">
        <v>45303</v>
      </c>
      <c r="T318" t="s">
        <v>60</v>
      </c>
    </row>
    <row r="319" spans="1:20" x14ac:dyDescent="0.25">
      <c r="A319" t="s">
        <v>688</v>
      </c>
      <c r="B319" t="s">
        <v>45</v>
      </c>
      <c r="C319" t="s">
        <v>82</v>
      </c>
      <c r="D319" t="s">
        <v>23</v>
      </c>
      <c r="E319" t="s">
        <v>12349</v>
      </c>
      <c r="F319" t="s">
        <v>689</v>
      </c>
      <c r="G319" t="s">
        <v>12348</v>
      </c>
      <c r="H319" t="s">
        <v>34</v>
      </c>
      <c r="I319" t="s">
        <v>48</v>
      </c>
      <c r="J319" t="s">
        <v>27</v>
      </c>
      <c r="K319">
        <v>3</v>
      </c>
      <c r="L319">
        <v>994.25</v>
      </c>
      <c r="M319" t="s">
        <v>35</v>
      </c>
      <c r="N319">
        <v>45</v>
      </c>
      <c r="O319" t="s">
        <v>12261</v>
      </c>
      <c r="P319">
        <v>118</v>
      </c>
      <c r="Q319" t="s">
        <v>43</v>
      </c>
      <c r="R319">
        <v>4</v>
      </c>
      <c r="S319" t="s">
        <v>12268</v>
      </c>
      <c r="T319" t="s">
        <v>36</v>
      </c>
    </row>
    <row r="320" spans="1:20" x14ac:dyDescent="0.25">
      <c r="A320" t="s">
        <v>690</v>
      </c>
      <c r="B320" t="s">
        <v>38</v>
      </c>
      <c r="C320" t="s">
        <v>82</v>
      </c>
      <c r="D320" t="s">
        <v>77</v>
      </c>
      <c r="E320" s="1">
        <v>45450</v>
      </c>
      <c r="F320" t="s">
        <v>691</v>
      </c>
      <c r="G320" t="s">
        <v>12348</v>
      </c>
      <c r="H320" t="s">
        <v>47</v>
      </c>
      <c r="I320" t="s">
        <v>54</v>
      </c>
      <c r="J320" t="s">
        <v>64</v>
      </c>
      <c r="K320">
        <v>3</v>
      </c>
      <c r="L320">
        <v>925.84</v>
      </c>
      <c r="M320" t="s">
        <v>50</v>
      </c>
      <c r="N320">
        <v>49</v>
      </c>
      <c r="O320" t="s">
        <v>12094</v>
      </c>
      <c r="P320">
        <v>81</v>
      </c>
      <c r="Q320" t="s">
        <v>43</v>
      </c>
      <c r="R320">
        <v>5</v>
      </c>
      <c r="S320" s="1">
        <v>45966</v>
      </c>
      <c r="T320" t="s">
        <v>36</v>
      </c>
    </row>
    <row r="321" spans="1:20" x14ac:dyDescent="0.25">
      <c r="A321" t="s">
        <v>692</v>
      </c>
      <c r="B321" t="s">
        <v>38</v>
      </c>
      <c r="C321" t="s">
        <v>39</v>
      </c>
      <c r="D321" t="s">
        <v>77</v>
      </c>
      <c r="E321" s="1">
        <v>44997</v>
      </c>
      <c r="F321" t="s">
        <v>693</v>
      </c>
      <c r="G321" t="s">
        <v>12348</v>
      </c>
      <c r="H321" t="s">
        <v>41</v>
      </c>
      <c r="I321" t="s">
        <v>54</v>
      </c>
      <c r="J321" t="s">
        <v>49</v>
      </c>
      <c r="K321">
        <v>5</v>
      </c>
      <c r="L321">
        <v>993.8</v>
      </c>
      <c r="M321" t="s">
        <v>28</v>
      </c>
      <c r="N321">
        <v>34</v>
      </c>
      <c r="O321" t="s">
        <v>12088</v>
      </c>
      <c r="P321">
        <v>471</v>
      </c>
      <c r="Q321" t="s">
        <v>29</v>
      </c>
      <c r="R321">
        <v>4</v>
      </c>
      <c r="S321" t="s">
        <v>12209</v>
      </c>
      <c r="T321" t="s">
        <v>60</v>
      </c>
    </row>
    <row r="322" spans="1:20" x14ac:dyDescent="0.25">
      <c r="A322" t="s">
        <v>694</v>
      </c>
      <c r="B322" t="s">
        <v>21</v>
      </c>
      <c r="C322" t="s">
        <v>82</v>
      </c>
      <c r="D322" t="s">
        <v>23</v>
      </c>
      <c r="E322" s="1">
        <v>45751</v>
      </c>
      <c r="F322" t="s">
        <v>695</v>
      </c>
      <c r="G322" t="s">
        <v>12348</v>
      </c>
      <c r="H322" t="s">
        <v>34</v>
      </c>
      <c r="I322" t="s">
        <v>26</v>
      </c>
      <c r="J322" t="s">
        <v>67</v>
      </c>
      <c r="K322">
        <v>4</v>
      </c>
      <c r="L322">
        <v>1155.3900000000001</v>
      </c>
      <c r="M322" t="s">
        <v>35</v>
      </c>
      <c r="N322">
        <v>34</v>
      </c>
      <c r="O322" t="s">
        <v>12070</v>
      </c>
      <c r="P322">
        <v>263</v>
      </c>
      <c r="Q322" t="s">
        <v>43</v>
      </c>
      <c r="R322">
        <v>5</v>
      </c>
      <c r="S322" s="1">
        <v>45665</v>
      </c>
      <c r="T322" t="s">
        <v>30</v>
      </c>
    </row>
    <row r="323" spans="1:20" x14ac:dyDescent="0.25">
      <c r="A323" t="s">
        <v>696</v>
      </c>
      <c r="B323" t="s">
        <v>45</v>
      </c>
      <c r="C323" t="s">
        <v>22</v>
      </c>
      <c r="D323" t="s">
        <v>77</v>
      </c>
      <c r="E323" s="1">
        <v>45846</v>
      </c>
      <c r="F323" t="s">
        <v>697</v>
      </c>
      <c r="G323" t="s">
        <v>12348</v>
      </c>
      <c r="H323" t="s">
        <v>58</v>
      </c>
      <c r="I323" t="s">
        <v>63</v>
      </c>
      <c r="J323" t="s">
        <v>64</v>
      </c>
      <c r="K323">
        <v>1</v>
      </c>
      <c r="L323">
        <v>1047.83</v>
      </c>
      <c r="M323" t="s">
        <v>28</v>
      </c>
      <c r="N323">
        <v>48</v>
      </c>
      <c r="O323" t="s">
        <v>12259</v>
      </c>
      <c r="P323">
        <v>13</v>
      </c>
      <c r="Q323" t="s">
        <v>29</v>
      </c>
      <c r="R323">
        <v>5</v>
      </c>
      <c r="S323" s="1">
        <v>45750</v>
      </c>
      <c r="T323" t="s">
        <v>36</v>
      </c>
    </row>
    <row r="324" spans="1:20" x14ac:dyDescent="0.25">
      <c r="A324" t="s">
        <v>698</v>
      </c>
      <c r="B324" t="s">
        <v>21</v>
      </c>
      <c r="C324" t="s">
        <v>39</v>
      </c>
      <c r="D324" t="s">
        <v>32</v>
      </c>
      <c r="E324" t="s">
        <v>12350</v>
      </c>
      <c r="F324" t="s">
        <v>699</v>
      </c>
      <c r="G324" t="s">
        <v>12348</v>
      </c>
      <c r="H324" t="s">
        <v>41</v>
      </c>
      <c r="I324" t="s">
        <v>26</v>
      </c>
      <c r="J324" t="s">
        <v>67</v>
      </c>
      <c r="K324">
        <v>1</v>
      </c>
      <c r="L324">
        <v>969.41</v>
      </c>
      <c r="M324" t="s">
        <v>35</v>
      </c>
      <c r="N324">
        <v>37</v>
      </c>
      <c r="O324" s="1">
        <v>45724</v>
      </c>
      <c r="P324">
        <v>352</v>
      </c>
      <c r="Q324" t="s">
        <v>43</v>
      </c>
      <c r="R324">
        <v>1</v>
      </c>
      <c r="S324" t="s">
        <v>12346</v>
      </c>
      <c r="T324" t="s">
        <v>36</v>
      </c>
    </row>
    <row r="325" spans="1:20" x14ac:dyDescent="0.25">
      <c r="A325" t="s">
        <v>700</v>
      </c>
      <c r="B325" t="s">
        <v>45</v>
      </c>
      <c r="C325" t="s">
        <v>82</v>
      </c>
      <c r="D325" t="s">
        <v>56</v>
      </c>
      <c r="E325" t="s">
        <v>12351</v>
      </c>
      <c r="F325" t="s">
        <v>701</v>
      </c>
      <c r="G325" t="s">
        <v>12348</v>
      </c>
      <c r="H325" t="s">
        <v>58</v>
      </c>
      <c r="I325" t="s">
        <v>63</v>
      </c>
      <c r="J325" t="s">
        <v>64</v>
      </c>
      <c r="K325">
        <v>2</v>
      </c>
      <c r="L325">
        <v>782.3</v>
      </c>
      <c r="M325" t="s">
        <v>28</v>
      </c>
      <c r="N325">
        <v>42</v>
      </c>
      <c r="O325" s="1">
        <v>45749</v>
      </c>
      <c r="P325">
        <v>344</v>
      </c>
      <c r="Q325" t="s">
        <v>43</v>
      </c>
      <c r="R325">
        <v>4</v>
      </c>
      <c r="S325" t="s">
        <v>12253</v>
      </c>
      <c r="T325" t="s">
        <v>36</v>
      </c>
    </row>
    <row r="326" spans="1:20" x14ac:dyDescent="0.25">
      <c r="A326" t="s">
        <v>702</v>
      </c>
      <c r="B326" t="s">
        <v>38</v>
      </c>
      <c r="C326" t="s">
        <v>82</v>
      </c>
      <c r="D326" t="s">
        <v>56</v>
      </c>
      <c r="E326" t="s">
        <v>12161</v>
      </c>
      <c r="F326" t="s">
        <v>703</v>
      </c>
      <c r="G326" t="s">
        <v>12076</v>
      </c>
      <c r="H326" t="s">
        <v>25</v>
      </c>
      <c r="I326" t="s">
        <v>48</v>
      </c>
      <c r="J326" t="s">
        <v>49</v>
      </c>
      <c r="K326">
        <v>3</v>
      </c>
      <c r="L326">
        <v>379.4</v>
      </c>
      <c r="M326" t="s">
        <v>28</v>
      </c>
      <c r="N326">
        <v>38</v>
      </c>
      <c r="O326" s="1">
        <v>45723</v>
      </c>
      <c r="P326">
        <v>357</v>
      </c>
      <c r="Q326" t="s">
        <v>29</v>
      </c>
      <c r="R326">
        <v>1</v>
      </c>
      <c r="S326" s="1">
        <v>45781</v>
      </c>
      <c r="T326" t="s">
        <v>60</v>
      </c>
    </row>
    <row r="327" spans="1:20" x14ac:dyDescent="0.25">
      <c r="A327" t="s">
        <v>704</v>
      </c>
      <c r="B327" t="s">
        <v>45</v>
      </c>
      <c r="C327" t="s">
        <v>82</v>
      </c>
      <c r="D327" t="s">
        <v>52</v>
      </c>
      <c r="E327" t="s">
        <v>12086</v>
      </c>
      <c r="F327" t="s">
        <v>705</v>
      </c>
      <c r="G327" t="s">
        <v>12076</v>
      </c>
      <c r="H327" t="s">
        <v>41</v>
      </c>
      <c r="I327" t="s">
        <v>26</v>
      </c>
      <c r="J327" t="s">
        <v>49</v>
      </c>
      <c r="K327">
        <v>5</v>
      </c>
      <c r="L327">
        <v>1493.64</v>
      </c>
      <c r="M327" t="s">
        <v>50</v>
      </c>
      <c r="N327">
        <v>42</v>
      </c>
      <c r="O327" s="1">
        <v>45936</v>
      </c>
      <c r="P327">
        <v>38</v>
      </c>
      <c r="Q327" t="s">
        <v>43</v>
      </c>
      <c r="R327">
        <v>3</v>
      </c>
      <c r="S327" t="s">
        <v>12104</v>
      </c>
      <c r="T327" t="s">
        <v>60</v>
      </c>
    </row>
    <row r="328" spans="1:20" x14ac:dyDescent="0.25">
      <c r="A328" t="s">
        <v>706</v>
      </c>
      <c r="B328" t="s">
        <v>45</v>
      </c>
      <c r="C328" t="s">
        <v>82</v>
      </c>
      <c r="D328" t="s">
        <v>32</v>
      </c>
      <c r="E328" t="s">
        <v>12196</v>
      </c>
      <c r="F328" t="s">
        <v>707</v>
      </c>
      <c r="G328" t="s">
        <v>12076</v>
      </c>
      <c r="H328" t="s">
        <v>34</v>
      </c>
      <c r="I328" t="s">
        <v>26</v>
      </c>
      <c r="J328" t="s">
        <v>59</v>
      </c>
      <c r="K328">
        <v>2</v>
      </c>
      <c r="L328">
        <v>523.13</v>
      </c>
      <c r="M328" t="s">
        <v>35</v>
      </c>
      <c r="N328">
        <v>14</v>
      </c>
      <c r="O328" t="s">
        <v>12142</v>
      </c>
      <c r="P328">
        <v>201</v>
      </c>
      <c r="Q328" t="s">
        <v>43</v>
      </c>
      <c r="R328">
        <v>1</v>
      </c>
      <c r="S328" t="s">
        <v>12352</v>
      </c>
      <c r="T328" t="s">
        <v>30</v>
      </c>
    </row>
    <row r="329" spans="1:20" x14ac:dyDescent="0.25">
      <c r="A329" t="s">
        <v>708</v>
      </c>
      <c r="B329" t="s">
        <v>21</v>
      </c>
      <c r="C329" t="s">
        <v>82</v>
      </c>
      <c r="D329" t="s">
        <v>32</v>
      </c>
      <c r="E329" t="s">
        <v>12353</v>
      </c>
      <c r="F329" t="s">
        <v>709</v>
      </c>
      <c r="G329" t="s">
        <v>12076</v>
      </c>
      <c r="H329" t="s">
        <v>47</v>
      </c>
      <c r="I329" t="s">
        <v>26</v>
      </c>
      <c r="J329" t="s">
        <v>49</v>
      </c>
      <c r="K329">
        <v>3</v>
      </c>
      <c r="L329">
        <v>717.91</v>
      </c>
      <c r="M329" t="s">
        <v>50</v>
      </c>
      <c r="N329">
        <v>29</v>
      </c>
      <c r="O329" t="s">
        <v>12231</v>
      </c>
      <c r="P329">
        <v>493</v>
      </c>
      <c r="Q329" t="s">
        <v>29</v>
      </c>
      <c r="R329">
        <v>5</v>
      </c>
      <c r="S329" t="s">
        <v>12127</v>
      </c>
      <c r="T329" t="s">
        <v>36</v>
      </c>
    </row>
    <row r="330" spans="1:20" x14ac:dyDescent="0.25">
      <c r="A330" t="s">
        <v>710</v>
      </c>
      <c r="B330" t="s">
        <v>45</v>
      </c>
      <c r="C330" t="s">
        <v>39</v>
      </c>
      <c r="D330" t="s">
        <v>52</v>
      </c>
      <c r="E330" s="1">
        <v>45662</v>
      </c>
      <c r="F330" t="s">
        <v>711</v>
      </c>
      <c r="G330" t="s">
        <v>12076</v>
      </c>
      <c r="H330" t="s">
        <v>34</v>
      </c>
      <c r="I330" t="s">
        <v>42</v>
      </c>
      <c r="J330" t="s">
        <v>67</v>
      </c>
      <c r="K330">
        <v>2</v>
      </c>
      <c r="L330">
        <v>821.46</v>
      </c>
      <c r="M330" t="s">
        <v>35</v>
      </c>
      <c r="N330">
        <v>49</v>
      </c>
      <c r="O330" t="s">
        <v>12167</v>
      </c>
      <c r="P330">
        <v>411</v>
      </c>
      <c r="Q330" t="s">
        <v>29</v>
      </c>
      <c r="R330">
        <v>3</v>
      </c>
      <c r="S330" s="1">
        <v>45484</v>
      </c>
      <c r="T330" t="s">
        <v>30</v>
      </c>
    </row>
    <row r="331" spans="1:20" x14ac:dyDescent="0.25">
      <c r="A331" t="s">
        <v>712</v>
      </c>
      <c r="B331" t="s">
        <v>21</v>
      </c>
      <c r="C331" t="s">
        <v>22</v>
      </c>
      <c r="D331" t="s">
        <v>77</v>
      </c>
      <c r="E331" t="s">
        <v>12354</v>
      </c>
      <c r="F331" t="s">
        <v>713</v>
      </c>
      <c r="G331" t="s">
        <v>12076</v>
      </c>
      <c r="H331" t="s">
        <v>47</v>
      </c>
      <c r="I331" t="s">
        <v>42</v>
      </c>
      <c r="J331" t="s">
        <v>49</v>
      </c>
      <c r="K331">
        <v>1</v>
      </c>
      <c r="L331">
        <v>126.7</v>
      </c>
      <c r="M331" t="s">
        <v>35</v>
      </c>
      <c r="N331">
        <v>11</v>
      </c>
      <c r="O331" t="s">
        <v>12080</v>
      </c>
      <c r="P331">
        <v>389</v>
      </c>
      <c r="Q331" t="s">
        <v>43</v>
      </c>
      <c r="R331">
        <v>5</v>
      </c>
      <c r="S331" s="1">
        <v>45421</v>
      </c>
      <c r="T331" t="s">
        <v>36</v>
      </c>
    </row>
    <row r="332" spans="1:20" x14ac:dyDescent="0.25">
      <c r="A332" t="s">
        <v>714</v>
      </c>
      <c r="B332" t="s">
        <v>38</v>
      </c>
      <c r="C332" t="s">
        <v>39</v>
      </c>
      <c r="D332" t="s">
        <v>32</v>
      </c>
      <c r="E332" t="s">
        <v>12316</v>
      </c>
      <c r="F332" t="s">
        <v>715</v>
      </c>
      <c r="G332" t="s">
        <v>12076</v>
      </c>
      <c r="H332" t="s">
        <v>58</v>
      </c>
      <c r="I332" t="s">
        <v>26</v>
      </c>
      <c r="J332" t="s">
        <v>64</v>
      </c>
      <c r="K332">
        <v>3</v>
      </c>
      <c r="L332">
        <v>1422.21</v>
      </c>
      <c r="M332" t="s">
        <v>28</v>
      </c>
      <c r="N332">
        <v>16</v>
      </c>
      <c r="O332" t="s">
        <v>12221</v>
      </c>
      <c r="P332">
        <v>468</v>
      </c>
      <c r="Q332" t="s">
        <v>29</v>
      </c>
      <c r="R332">
        <v>3</v>
      </c>
      <c r="S332" t="s">
        <v>12189</v>
      </c>
      <c r="T332" t="s">
        <v>60</v>
      </c>
    </row>
    <row r="333" spans="1:20" x14ac:dyDescent="0.25">
      <c r="A333" t="s">
        <v>716</v>
      </c>
      <c r="B333" t="s">
        <v>21</v>
      </c>
      <c r="C333" t="s">
        <v>82</v>
      </c>
      <c r="D333" t="s">
        <v>52</v>
      </c>
      <c r="E333" t="s">
        <v>12355</v>
      </c>
      <c r="F333" t="s">
        <v>717</v>
      </c>
      <c r="G333" t="s">
        <v>12076</v>
      </c>
      <c r="H333" t="s">
        <v>47</v>
      </c>
      <c r="I333" t="s">
        <v>63</v>
      </c>
      <c r="J333" t="s">
        <v>59</v>
      </c>
      <c r="K333">
        <v>5</v>
      </c>
      <c r="L333">
        <v>1223.45</v>
      </c>
      <c r="M333" t="s">
        <v>50</v>
      </c>
      <c r="N333">
        <v>17</v>
      </c>
      <c r="O333" t="s">
        <v>12255</v>
      </c>
      <c r="P333">
        <v>310</v>
      </c>
      <c r="Q333" t="s">
        <v>43</v>
      </c>
      <c r="R333">
        <v>1</v>
      </c>
      <c r="S333" t="s">
        <v>12324</v>
      </c>
      <c r="T333" t="s">
        <v>60</v>
      </c>
    </row>
    <row r="334" spans="1:20" x14ac:dyDescent="0.25">
      <c r="A334" t="s">
        <v>718</v>
      </c>
      <c r="B334" t="s">
        <v>21</v>
      </c>
      <c r="C334" t="s">
        <v>39</v>
      </c>
      <c r="D334" t="s">
        <v>32</v>
      </c>
      <c r="E334" t="s">
        <v>12356</v>
      </c>
      <c r="F334" t="s">
        <v>719</v>
      </c>
      <c r="G334" t="s">
        <v>12357</v>
      </c>
      <c r="H334" t="s">
        <v>58</v>
      </c>
      <c r="I334" t="s">
        <v>42</v>
      </c>
      <c r="J334" t="s">
        <v>59</v>
      </c>
      <c r="K334">
        <v>3</v>
      </c>
      <c r="L334">
        <v>1271.26</v>
      </c>
      <c r="M334" t="s">
        <v>35</v>
      </c>
      <c r="N334">
        <v>33</v>
      </c>
      <c r="O334" s="1">
        <v>45577</v>
      </c>
      <c r="P334">
        <v>386</v>
      </c>
      <c r="Q334" t="s">
        <v>43</v>
      </c>
      <c r="R334">
        <v>3</v>
      </c>
      <c r="S334" t="s">
        <v>12358</v>
      </c>
      <c r="T334" t="s">
        <v>30</v>
      </c>
    </row>
    <row r="335" spans="1:20" x14ac:dyDescent="0.25">
      <c r="A335" t="s">
        <v>720</v>
      </c>
      <c r="B335" t="s">
        <v>38</v>
      </c>
      <c r="C335" t="s">
        <v>82</v>
      </c>
      <c r="D335" t="s">
        <v>23</v>
      </c>
      <c r="E335" t="s">
        <v>12359</v>
      </c>
      <c r="F335" t="s">
        <v>721</v>
      </c>
      <c r="G335" t="s">
        <v>12357</v>
      </c>
      <c r="H335" t="s">
        <v>34</v>
      </c>
      <c r="I335" t="s">
        <v>63</v>
      </c>
      <c r="J335" t="s">
        <v>67</v>
      </c>
      <c r="K335">
        <v>1</v>
      </c>
      <c r="L335">
        <v>1234.5899999999999</v>
      </c>
      <c r="M335" t="s">
        <v>35</v>
      </c>
      <c r="N335">
        <v>47</v>
      </c>
      <c r="O335" t="s">
        <v>12234</v>
      </c>
      <c r="P335">
        <v>294</v>
      </c>
      <c r="Q335" t="s">
        <v>43</v>
      </c>
      <c r="R335">
        <v>4</v>
      </c>
      <c r="S335" s="1">
        <v>45607</v>
      </c>
      <c r="T335" t="s">
        <v>30</v>
      </c>
    </row>
    <row r="336" spans="1:20" x14ac:dyDescent="0.25">
      <c r="A336" t="s">
        <v>722</v>
      </c>
      <c r="B336" t="s">
        <v>38</v>
      </c>
      <c r="C336" t="s">
        <v>39</v>
      </c>
      <c r="D336" t="s">
        <v>32</v>
      </c>
      <c r="E336" t="s">
        <v>12340</v>
      </c>
      <c r="F336" t="s">
        <v>723</v>
      </c>
      <c r="G336" t="s">
        <v>12357</v>
      </c>
      <c r="H336" t="s">
        <v>58</v>
      </c>
      <c r="I336" t="s">
        <v>42</v>
      </c>
      <c r="J336" t="s">
        <v>64</v>
      </c>
      <c r="K336">
        <v>4</v>
      </c>
      <c r="L336">
        <v>547.67999999999995</v>
      </c>
      <c r="M336" t="s">
        <v>50</v>
      </c>
      <c r="N336">
        <v>44</v>
      </c>
      <c r="O336" t="s">
        <v>12224</v>
      </c>
      <c r="P336">
        <v>413</v>
      </c>
      <c r="Q336" t="s">
        <v>43</v>
      </c>
      <c r="R336">
        <v>3</v>
      </c>
      <c r="S336" t="s">
        <v>12131</v>
      </c>
      <c r="T336" t="s">
        <v>30</v>
      </c>
    </row>
    <row r="337" spans="1:20" x14ac:dyDescent="0.25">
      <c r="A337" t="s">
        <v>724</v>
      </c>
      <c r="B337" t="s">
        <v>21</v>
      </c>
      <c r="C337" t="s">
        <v>82</v>
      </c>
      <c r="D337" t="s">
        <v>52</v>
      </c>
      <c r="E337" s="1">
        <v>45663</v>
      </c>
      <c r="F337" t="s">
        <v>725</v>
      </c>
      <c r="G337" t="s">
        <v>12357</v>
      </c>
      <c r="H337" t="s">
        <v>34</v>
      </c>
      <c r="I337" t="s">
        <v>63</v>
      </c>
      <c r="J337" t="s">
        <v>27</v>
      </c>
      <c r="K337">
        <v>4</v>
      </c>
      <c r="L337">
        <v>350.62</v>
      </c>
      <c r="M337" t="s">
        <v>50</v>
      </c>
      <c r="N337">
        <v>6</v>
      </c>
      <c r="O337" t="s">
        <v>12077</v>
      </c>
      <c r="P337">
        <v>331</v>
      </c>
      <c r="Q337" t="s">
        <v>29</v>
      </c>
      <c r="R337">
        <v>2</v>
      </c>
      <c r="S337" t="s">
        <v>12360</v>
      </c>
      <c r="T337" t="s">
        <v>30</v>
      </c>
    </row>
    <row r="338" spans="1:20" x14ac:dyDescent="0.25">
      <c r="A338" t="s">
        <v>726</v>
      </c>
      <c r="B338" t="s">
        <v>45</v>
      </c>
      <c r="C338" t="s">
        <v>22</v>
      </c>
      <c r="D338" t="s">
        <v>32</v>
      </c>
      <c r="E338" t="s">
        <v>12172</v>
      </c>
      <c r="F338" t="s">
        <v>727</v>
      </c>
      <c r="G338" t="s">
        <v>12357</v>
      </c>
      <c r="H338" t="s">
        <v>34</v>
      </c>
      <c r="I338" t="s">
        <v>63</v>
      </c>
      <c r="J338" t="s">
        <v>27</v>
      </c>
      <c r="K338">
        <v>2</v>
      </c>
      <c r="L338">
        <v>828.19</v>
      </c>
      <c r="M338" t="s">
        <v>28</v>
      </c>
      <c r="N338">
        <v>49</v>
      </c>
      <c r="O338" s="1">
        <v>45721</v>
      </c>
      <c r="P338">
        <v>214</v>
      </c>
      <c r="Q338" t="s">
        <v>43</v>
      </c>
      <c r="R338">
        <v>5</v>
      </c>
      <c r="S338" s="1">
        <v>45691</v>
      </c>
      <c r="T338" t="s">
        <v>60</v>
      </c>
    </row>
    <row r="339" spans="1:20" x14ac:dyDescent="0.25">
      <c r="A339" t="s">
        <v>728</v>
      </c>
      <c r="B339" t="s">
        <v>38</v>
      </c>
      <c r="C339" t="s">
        <v>39</v>
      </c>
      <c r="D339" t="s">
        <v>23</v>
      </c>
      <c r="E339" s="1">
        <v>45717</v>
      </c>
      <c r="F339" t="s">
        <v>729</v>
      </c>
      <c r="G339" t="s">
        <v>12357</v>
      </c>
      <c r="H339" t="s">
        <v>58</v>
      </c>
      <c r="I339" t="s">
        <v>26</v>
      </c>
      <c r="J339" t="s">
        <v>59</v>
      </c>
      <c r="K339">
        <v>4</v>
      </c>
      <c r="L339">
        <v>1266.3499999999999</v>
      </c>
      <c r="M339" t="s">
        <v>35</v>
      </c>
      <c r="N339">
        <v>2</v>
      </c>
      <c r="O339" t="s">
        <v>12361</v>
      </c>
      <c r="P339">
        <v>181</v>
      </c>
      <c r="Q339" t="s">
        <v>29</v>
      </c>
      <c r="R339">
        <v>4</v>
      </c>
      <c r="S339" s="1">
        <v>45689</v>
      </c>
      <c r="T339" t="s">
        <v>36</v>
      </c>
    </row>
    <row r="340" spans="1:20" x14ac:dyDescent="0.25">
      <c r="A340" t="s">
        <v>730</v>
      </c>
      <c r="B340" t="s">
        <v>21</v>
      </c>
      <c r="C340" t="s">
        <v>82</v>
      </c>
      <c r="D340" t="s">
        <v>32</v>
      </c>
      <c r="E340" t="s">
        <v>12248</v>
      </c>
      <c r="F340" t="s">
        <v>731</v>
      </c>
      <c r="G340" t="s">
        <v>12357</v>
      </c>
      <c r="H340" t="s">
        <v>25</v>
      </c>
      <c r="I340" t="s">
        <v>48</v>
      </c>
      <c r="J340" t="s">
        <v>64</v>
      </c>
      <c r="K340">
        <v>5</v>
      </c>
      <c r="L340">
        <v>904.34</v>
      </c>
      <c r="M340" t="s">
        <v>50</v>
      </c>
      <c r="N340">
        <v>13</v>
      </c>
      <c r="O340" t="s">
        <v>12280</v>
      </c>
      <c r="P340">
        <v>109</v>
      </c>
      <c r="Q340" t="s">
        <v>29</v>
      </c>
      <c r="R340">
        <v>4</v>
      </c>
      <c r="S340" t="s">
        <v>12169</v>
      </c>
      <c r="T340" t="s">
        <v>60</v>
      </c>
    </row>
    <row r="341" spans="1:20" x14ac:dyDescent="0.25">
      <c r="A341" t="s">
        <v>732</v>
      </c>
      <c r="B341" t="s">
        <v>38</v>
      </c>
      <c r="C341" t="s">
        <v>39</v>
      </c>
      <c r="D341" t="s">
        <v>23</v>
      </c>
      <c r="E341" t="s">
        <v>12290</v>
      </c>
      <c r="F341" t="s">
        <v>733</v>
      </c>
      <c r="G341" t="s">
        <v>12357</v>
      </c>
      <c r="H341" t="s">
        <v>58</v>
      </c>
      <c r="I341" t="s">
        <v>54</v>
      </c>
      <c r="J341" t="s">
        <v>64</v>
      </c>
      <c r="K341">
        <v>4</v>
      </c>
      <c r="L341">
        <v>1035.72</v>
      </c>
      <c r="M341" t="s">
        <v>28</v>
      </c>
      <c r="N341">
        <v>42</v>
      </c>
      <c r="O341" s="1">
        <v>45696</v>
      </c>
      <c r="P341">
        <v>95</v>
      </c>
      <c r="Q341" t="s">
        <v>43</v>
      </c>
      <c r="R341">
        <v>3</v>
      </c>
      <c r="S341" t="s">
        <v>12147</v>
      </c>
      <c r="T341" t="s">
        <v>30</v>
      </c>
    </row>
    <row r="342" spans="1:20" x14ac:dyDescent="0.25">
      <c r="A342" t="s">
        <v>734</v>
      </c>
      <c r="B342" t="s">
        <v>38</v>
      </c>
      <c r="C342" t="s">
        <v>82</v>
      </c>
      <c r="D342" t="s">
        <v>52</v>
      </c>
      <c r="E342" s="1">
        <v>45480</v>
      </c>
      <c r="F342" t="s">
        <v>735</v>
      </c>
      <c r="G342" t="s">
        <v>12357</v>
      </c>
      <c r="H342" t="s">
        <v>34</v>
      </c>
      <c r="I342" t="s">
        <v>48</v>
      </c>
      <c r="J342" t="s">
        <v>64</v>
      </c>
      <c r="K342">
        <v>3</v>
      </c>
      <c r="L342">
        <v>852.7</v>
      </c>
      <c r="M342" t="s">
        <v>28</v>
      </c>
      <c r="N342">
        <v>26</v>
      </c>
      <c r="O342" s="1">
        <v>45513</v>
      </c>
      <c r="P342">
        <v>415</v>
      </c>
      <c r="Q342" t="s">
        <v>29</v>
      </c>
      <c r="R342">
        <v>2</v>
      </c>
      <c r="S342" t="s">
        <v>12085</v>
      </c>
      <c r="T342" t="s">
        <v>60</v>
      </c>
    </row>
    <row r="343" spans="1:20" x14ac:dyDescent="0.25">
      <c r="A343" t="s">
        <v>736</v>
      </c>
      <c r="B343" t="s">
        <v>21</v>
      </c>
      <c r="C343" t="s">
        <v>22</v>
      </c>
      <c r="D343" t="s">
        <v>52</v>
      </c>
      <c r="E343" t="s">
        <v>12362</v>
      </c>
      <c r="F343" t="s">
        <v>737</v>
      </c>
      <c r="G343" t="s">
        <v>12260</v>
      </c>
      <c r="H343" t="s">
        <v>41</v>
      </c>
      <c r="I343" t="s">
        <v>48</v>
      </c>
      <c r="J343" t="s">
        <v>49</v>
      </c>
      <c r="K343">
        <v>4</v>
      </c>
      <c r="L343">
        <v>1450.3</v>
      </c>
      <c r="M343" t="s">
        <v>35</v>
      </c>
      <c r="N343">
        <v>39</v>
      </c>
      <c r="O343" t="s">
        <v>12107</v>
      </c>
      <c r="P343">
        <v>444</v>
      </c>
      <c r="Q343" t="s">
        <v>43</v>
      </c>
      <c r="R343">
        <v>4</v>
      </c>
      <c r="S343" s="1">
        <v>45300</v>
      </c>
      <c r="T343" t="s">
        <v>60</v>
      </c>
    </row>
    <row r="344" spans="1:20" x14ac:dyDescent="0.25">
      <c r="A344" t="s">
        <v>738</v>
      </c>
      <c r="B344" t="s">
        <v>45</v>
      </c>
      <c r="C344" t="s">
        <v>82</v>
      </c>
      <c r="D344" t="s">
        <v>23</v>
      </c>
      <c r="E344" t="s">
        <v>12256</v>
      </c>
      <c r="F344" t="s">
        <v>739</v>
      </c>
      <c r="G344" t="s">
        <v>12260</v>
      </c>
      <c r="H344" t="s">
        <v>47</v>
      </c>
      <c r="I344" t="s">
        <v>42</v>
      </c>
      <c r="J344" t="s">
        <v>49</v>
      </c>
      <c r="K344">
        <v>4</v>
      </c>
      <c r="L344">
        <v>777.89</v>
      </c>
      <c r="M344" t="s">
        <v>28</v>
      </c>
      <c r="N344">
        <v>14</v>
      </c>
      <c r="O344" s="1">
        <v>45966</v>
      </c>
      <c r="P344">
        <v>333</v>
      </c>
      <c r="Q344" t="s">
        <v>43</v>
      </c>
      <c r="R344">
        <v>2</v>
      </c>
      <c r="S344" t="s">
        <v>12106</v>
      </c>
      <c r="T344" t="s">
        <v>60</v>
      </c>
    </row>
    <row r="345" spans="1:20" x14ac:dyDescent="0.25">
      <c r="A345" t="s">
        <v>740</v>
      </c>
      <c r="B345" t="s">
        <v>21</v>
      </c>
      <c r="C345" t="s">
        <v>22</v>
      </c>
      <c r="D345" t="s">
        <v>52</v>
      </c>
      <c r="E345" s="1">
        <v>45537</v>
      </c>
      <c r="F345" t="s">
        <v>741</v>
      </c>
      <c r="G345" t="s">
        <v>12260</v>
      </c>
      <c r="H345" t="s">
        <v>58</v>
      </c>
      <c r="I345" t="s">
        <v>48</v>
      </c>
      <c r="J345" t="s">
        <v>27</v>
      </c>
      <c r="K345">
        <v>4</v>
      </c>
      <c r="L345">
        <v>733.84</v>
      </c>
      <c r="M345" t="s">
        <v>28</v>
      </c>
      <c r="N345">
        <v>44</v>
      </c>
      <c r="O345" s="1">
        <v>45965</v>
      </c>
      <c r="P345">
        <v>331</v>
      </c>
      <c r="Q345" t="s">
        <v>29</v>
      </c>
      <c r="R345">
        <v>1</v>
      </c>
      <c r="S345" t="s">
        <v>12158</v>
      </c>
      <c r="T345" t="s">
        <v>30</v>
      </c>
    </row>
    <row r="346" spans="1:20" x14ac:dyDescent="0.25">
      <c r="A346" t="s">
        <v>742</v>
      </c>
      <c r="B346" t="s">
        <v>45</v>
      </c>
      <c r="C346" t="s">
        <v>22</v>
      </c>
      <c r="D346" t="s">
        <v>77</v>
      </c>
      <c r="E346" s="1">
        <v>45418</v>
      </c>
      <c r="F346" t="s">
        <v>743</v>
      </c>
      <c r="G346" t="s">
        <v>12260</v>
      </c>
      <c r="H346" t="s">
        <v>34</v>
      </c>
      <c r="I346" t="s">
        <v>63</v>
      </c>
      <c r="J346" t="s">
        <v>49</v>
      </c>
      <c r="K346">
        <v>3</v>
      </c>
      <c r="L346">
        <v>689.88</v>
      </c>
      <c r="M346" t="s">
        <v>50</v>
      </c>
      <c r="N346">
        <v>19</v>
      </c>
      <c r="O346" s="1">
        <v>45779</v>
      </c>
      <c r="P346">
        <v>221</v>
      </c>
      <c r="Q346" t="s">
        <v>43</v>
      </c>
      <c r="R346">
        <v>5</v>
      </c>
      <c r="S346" s="1">
        <v>45780</v>
      </c>
      <c r="T346" t="s">
        <v>60</v>
      </c>
    </row>
    <row r="347" spans="1:20" x14ac:dyDescent="0.25">
      <c r="A347" t="s">
        <v>744</v>
      </c>
      <c r="B347" t="s">
        <v>21</v>
      </c>
      <c r="C347" t="s">
        <v>39</v>
      </c>
      <c r="D347" t="s">
        <v>56</v>
      </c>
      <c r="E347" t="s">
        <v>12363</v>
      </c>
      <c r="F347" t="s">
        <v>745</v>
      </c>
      <c r="G347" t="s">
        <v>12260</v>
      </c>
      <c r="H347" t="s">
        <v>25</v>
      </c>
      <c r="I347" t="s">
        <v>63</v>
      </c>
      <c r="J347" t="s">
        <v>64</v>
      </c>
      <c r="K347">
        <v>2</v>
      </c>
      <c r="L347">
        <v>1378.13</v>
      </c>
      <c r="M347" t="s">
        <v>50</v>
      </c>
      <c r="N347">
        <v>6</v>
      </c>
      <c r="O347" s="1">
        <v>45873</v>
      </c>
      <c r="P347">
        <v>435</v>
      </c>
      <c r="Q347" t="s">
        <v>29</v>
      </c>
      <c r="R347">
        <v>5</v>
      </c>
      <c r="S347" s="1">
        <v>45485</v>
      </c>
      <c r="T347" t="s">
        <v>36</v>
      </c>
    </row>
    <row r="348" spans="1:20" x14ac:dyDescent="0.25">
      <c r="A348" t="s">
        <v>746</v>
      </c>
      <c r="B348" t="s">
        <v>21</v>
      </c>
      <c r="C348" t="s">
        <v>82</v>
      </c>
      <c r="D348" t="s">
        <v>56</v>
      </c>
      <c r="E348" s="1">
        <v>45420</v>
      </c>
      <c r="F348" t="s">
        <v>747</v>
      </c>
      <c r="G348" t="s">
        <v>12260</v>
      </c>
      <c r="H348" t="s">
        <v>25</v>
      </c>
      <c r="I348" t="s">
        <v>26</v>
      </c>
      <c r="J348" t="s">
        <v>64</v>
      </c>
      <c r="K348">
        <v>5</v>
      </c>
      <c r="L348">
        <v>658.32</v>
      </c>
      <c r="M348" t="s">
        <v>28</v>
      </c>
      <c r="N348">
        <v>8</v>
      </c>
      <c r="O348" t="s">
        <v>12138</v>
      </c>
      <c r="P348">
        <v>142</v>
      </c>
      <c r="Q348" t="s">
        <v>29</v>
      </c>
      <c r="R348">
        <v>4</v>
      </c>
      <c r="S348" t="s">
        <v>12107</v>
      </c>
      <c r="T348" t="s">
        <v>36</v>
      </c>
    </row>
    <row r="349" spans="1:20" x14ac:dyDescent="0.25">
      <c r="A349" t="s">
        <v>748</v>
      </c>
      <c r="B349" t="s">
        <v>21</v>
      </c>
      <c r="C349" t="s">
        <v>22</v>
      </c>
      <c r="D349" t="s">
        <v>77</v>
      </c>
      <c r="E349" t="s">
        <v>12347</v>
      </c>
      <c r="F349" t="s">
        <v>749</v>
      </c>
      <c r="G349" t="s">
        <v>12260</v>
      </c>
      <c r="H349" t="s">
        <v>41</v>
      </c>
      <c r="I349" t="s">
        <v>26</v>
      </c>
      <c r="J349" t="s">
        <v>27</v>
      </c>
      <c r="K349">
        <v>5</v>
      </c>
      <c r="L349">
        <v>482.24</v>
      </c>
      <c r="M349" t="s">
        <v>28</v>
      </c>
      <c r="N349">
        <v>26</v>
      </c>
      <c r="O349" s="1">
        <v>45810</v>
      </c>
      <c r="P349">
        <v>256</v>
      </c>
      <c r="Q349" t="s">
        <v>29</v>
      </c>
      <c r="R349">
        <v>3</v>
      </c>
      <c r="S349" s="1">
        <v>45938</v>
      </c>
      <c r="T349" t="s">
        <v>60</v>
      </c>
    </row>
    <row r="350" spans="1:20" x14ac:dyDescent="0.25">
      <c r="A350" t="s">
        <v>750</v>
      </c>
      <c r="B350" t="s">
        <v>21</v>
      </c>
      <c r="C350" t="s">
        <v>22</v>
      </c>
      <c r="D350" t="s">
        <v>77</v>
      </c>
      <c r="E350" s="1">
        <v>45354</v>
      </c>
      <c r="F350" t="s">
        <v>751</v>
      </c>
      <c r="G350" t="s">
        <v>12260</v>
      </c>
      <c r="H350" t="s">
        <v>25</v>
      </c>
      <c r="I350" t="s">
        <v>54</v>
      </c>
      <c r="J350" t="s">
        <v>64</v>
      </c>
      <c r="K350">
        <v>1</v>
      </c>
      <c r="L350">
        <v>722.27</v>
      </c>
      <c r="M350" t="s">
        <v>50</v>
      </c>
      <c r="N350">
        <v>24</v>
      </c>
      <c r="O350" t="s">
        <v>12203</v>
      </c>
      <c r="P350">
        <v>6</v>
      </c>
      <c r="Q350" t="s">
        <v>43</v>
      </c>
      <c r="R350">
        <v>5</v>
      </c>
      <c r="S350" t="s">
        <v>12170</v>
      </c>
      <c r="T350" t="s">
        <v>30</v>
      </c>
    </row>
    <row r="351" spans="1:20" x14ac:dyDescent="0.25">
      <c r="A351" t="s">
        <v>752</v>
      </c>
      <c r="B351" t="s">
        <v>21</v>
      </c>
      <c r="C351" t="s">
        <v>82</v>
      </c>
      <c r="D351" t="s">
        <v>23</v>
      </c>
      <c r="E351" t="s">
        <v>12311</v>
      </c>
      <c r="F351" t="s">
        <v>753</v>
      </c>
      <c r="G351" t="s">
        <v>12260</v>
      </c>
      <c r="H351" t="s">
        <v>41</v>
      </c>
      <c r="I351" t="s">
        <v>63</v>
      </c>
      <c r="J351" t="s">
        <v>67</v>
      </c>
      <c r="K351">
        <v>2</v>
      </c>
      <c r="L351">
        <v>328.22</v>
      </c>
      <c r="M351" t="s">
        <v>35</v>
      </c>
      <c r="N351">
        <v>15</v>
      </c>
      <c r="O351" s="1">
        <v>45908</v>
      </c>
      <c r="P351">
        <v>447</v>
      </c>
      <c r="Q351" t="s">
        <v>29</v>
      </c>
      <c r="R351">
        <v>1</v>
      </c>
      <c r="S351" s="1">
        <v>45963</v>
      </c>
      <c r="T351" t="s">
        <v>36</v>
      </c>
    </row>
    <row r="352" spans="1:20" x14ac:dyDescent="0.25">
      <c r="A352" t="s">
        <v>754</v>
      </c>
      <c r="B352" t="s">
        <v>45</v>
      </c>
      <c r="C352" t="s">
        <v>82</v>
      </c>
      <c r="D352" t="s">
        <v>52</v>
      </c>
      <c r="E352" s="1">
        <v>45420</v>
      </c>
      <c r="F352" t="s">
        <v>755</v>
      </c>
      <c r="G352" t="s">
        <v>12260</v>
      </c>
      <c r="H352" t="s">
        <v>34</v>
      </c>
      <c r="I352" t="s">
        <v>63</v>
      </c>
      <c r="J352" t="s">
        <v>64</v>
      </c>
      <c r="K352">
        <v>2</v>
      </c>
      <c r="L352">
        <v>902.1</v>
      </c>
      <c r="M352" t="s">
        <v>50</v>
      </c>
      <c r="N352">
        <v>25</v>
      </c>
      <c r="O352" t="s">
        <v>12364</v>
      </c>
      <c r="P352">
        <v>280</v>
      </c>
      <c r="Q352" t="s">
        <v>29</v>
      </c>
      <c r="R352">
        <v>5</v>
      </c>
      <c r="S352" s="1">
        <v>45483</v>
      </c>
      <c r="T352" t="s">
        <v>60</v>
      </c>
    </row>
    <row r="353" spans="1:20" x14ac:dyDescent="0.25">
      <c r="A353" t="s">
        <v>756</v>
      </c>
      <c r="B353" t="s">
        <v>38</v>
      </c>
      <c r="C353" t="s">
        <v>82</v>
      </c>
      <c r="D353" t="s">
        <v>32</v>
      </c>
      <c r="E353" s="1">
        <v>45965</v>
      </c>
      <c r="F353" t="s">
        <v>757</v>
      </c>
      <c r="G353" s="1">
        <v>44936</v>
      </c>
      <c r="H353" t="s">
        <v>34</v>
      </c>
      <c r="I353" t="s">
        <v>63</v>
      </c>
      <c r="J353" t="s">
        <v>67</v>
      </c>
      <c r="K353">
        <v>2</v>
      </c>
      <c r="L353">
        <v>558.34</v>
      </c>
      <c r="M353" t="s">
        <v>35</v>
      </c>
      <c r="N353">
        <v>40</v>
      </c>
      <c r="O353" s="1">
        <v>45753</v>
      </c>
      <c r="P353">
        <v>361</v>
      </c>
      <c r="Q353" t="s">
        <v>43</v>
      </c>
      <c r="R353">
        <v>2</v>
      </c>
      <c r="S353" t="s">
        <v>12090</v>
      </c>
      <c r="T353" t="s">
        <v>30</v>
      </c>
    </row>
    <row r="354" spans="1:20" x14ac:dyDescent="0.25">
      <c r="A354" t="s">
        <v>758</v>
      </c>
      <c r="B354" t="s">
        <v>38</v>
      </c>
      <c r="C354" t="s">
        <v>22</v>
      </c>
      <c r="D354" t="s">
        <v>32</v>
      </c>
      <c r="E354" t="s">
        <v>12365</v>
      </c>
      <c r="F354" t="s">
        <v>759</v>
      </c>
      <c r="G354" s="1">
        <v>44936</v>
      </c>
      <c r="H354" t="s">
        <v>34</v>
      </c>
      <c r="I354" t="s">
        <v>42</v>
      </c>
      <c r="J354" t="s">
        <v>67</v>
      </c>
      <c r="K354">
        <v>1</v>
      </c>
      <c r="L354">
        <v>689.59</v>
      </c>
      <c r="M354" t="s">
        <v>35</v>
      </c>
      <c r="N354">
        <v>32</v>
      </c>
      <c r="O354" s="1">
        <v>45608</v>
      </c>
      <c r="P354">
        <v>387</v>
      </c>
      <c r="Q354" t="s">
        <v>43</v>
      </c>
      <c r="R354">
        <v>1</v>
      </c>
      <c r="S354" s="1">
        <v>45424</v>
      </c>
      <c r="T354" t="s">
        <v>36</v>
      </c>
    </row>
    <row r="355" spans="1:20" x14ac:dyDescent="0.25">
      <c r="A355" t="s">
        <v>760</v>
      </c>
      <c r="B355" t="s">
        <v>21</v>
      </c>
      <c r="C355" t="s">
        <v>22</v>
      </c>
      <c r="D355" t="s">
        <v>32</v>
      </c>
      <c r="E355" s="1">
        <v>45149</v>
      </c>
      <c r="F355" t="s">
        <v>761</v>
      </c>
      <c r="G355" s="1">
        <v>44936</v>
      </c>
      <c r="H355" t="s">
        <v>34</v>
      </c>
      <c r="I355" t="s">
        <v>42</v>
      </c>
      <c r="J355" t="s">
        <v>67</v>
      </c>
      <c r="K355">
        <v>4</v>
      </c>
      <c r="L355">
        <v>539.86</v>
      </c>
      <c r="M355" t="s">
        <v>35</v>
      </c>
      <c r="N355">
        <v>28</v>
      </c>
      <c r="O355" s="1">
        <v>45662</v>
      </c>
      <c r="P355">
        <v>26</v>
      </c>
      <c r="Q355" t="s">
        <v>29</v>
      </c>
      <c r="R355">
        <v>4</v>
      </c>
      <c r="S355" t="s">
        <v>12286</v>
      </c>
      <c r="T355" t="s">
        <v>36</v>
      </c>
    </row>
    <row r="356" spans="1:20" x14ac:dyDescent="0.25">
      <c r="A356" t="s">
        <v>762</v>
      </c>
      <c r="B356" t="s">
        <v>38</v>
      </c>
      <c r="C356" t="s">
        <v>39</v>
      </c>
      <c r="D356" t="s">
        <v>32</v>
      </c>
      <c r="E356" t="s">
        <v>12366</v>
      </c>
      <c r="F356" t="s">
        <v>763</v>
      </c>
      <c r="G356" s="1">
        <v>44936</v>
      </c>
      <c r="H356" t="s">
        <v>58</v>
      </c>
      <c r="I356" t="s">
        <v>26</v>
      </c>
      <c r="J356" t="s">
        <v>27</v>
      </c>
      <c r="K356">
        <v>3</v>
      </c>
      <c r="L356">
        <v>1456.76</v>
      </c>
      <c r="M356" t="s">
        <v>35</v>
      </c>
      <c r="N356">
        <v>43</v>
      </c>
      <c r="O356" t="s">
        <v>12170</v>
      </c>
      <c r="P356">
        <v>291</v>
      </c>
      <c r="Q356" t="s">
        <v>43</v>
      </c>
      <c r="R356">
        <v>3</v>
      </c>
      <c r="S356" s="1">
        <v>45635</v>
      </c>
      <c r="T356" t="s">
        <v>30</v>
      </c>
    </row>
    <row r="357" spans="1:20" x14ac:dyDescent="0.25">
      <c r="A357" t="s">
        <v>764</v>
      </c>
      <c r="B357" t="s">
        <v>38</v>
      </c>
      <c r="C357" t="s">
        <v>22</v>
      </c>
      <c r="D357" t="s">
        <v>32</v>
      </c>
      <c r="E357" t="s">
        <v>12078</v>
      </c>
      <c r="F357" t="s">
        <v>765</v>
      </c>
      <c r="G357" s="1">
        <v>44936</v>
      </c>
      <c r="H357" t="s">
        <v>34</v>
      </c>
      <c r="I357" t="s">
        <v>63</v>
      </c>
      <c r="J357" t="s">
        <v>67</v>
      </c>
      <c r="K357">
        <v>5</v>
      </c>
      <c r="L357">
        <v>1472.72</v>
      </c>
      <c r="M357" t="s">
        <v>35</v>
      </c>
      <c r="N357">
        <v>49</v>
      </c>
      <c r="O357" t="s">
        <v>12131</v>
      </c>
      <c r="P357">
        <v>112</v>
      </c>
      <c r="Q357" t="s">
        <v>29</v>
      </c>
      <c r="R357">
        <v>4</v>
      </c>
      <c r="S357" t="s">
        <v>12361</v>
      </c>
      <c r="T357" t="s">
        <v>36</v>
      </c>
    </row>
    <row r="358" spans="1:20" x14ac:dyDescent="0.25">
      <c r="A358" t="s">
        <v>766</v>
      </c>
      <c r="B358" t="s">
        <v>21</v>
      </c>
      <c r="C358" t="s">
        <v>39</v>
      </c>
      <c r="D358" t="s">
        <v>23</v>
      </c>
      <c r="E358" t="s">
        <v>12367</v>
      </c>
      <c r="F358" t="s">
        <v>767</v>
      </c>
      <c r="G358" s="1">
        <v>44936</v>
      </c>
      <c r="H358" t="s">
        <v>41</v>
      </c>
      <c r="I358" t="s">
        <v>54</v>
      </c>
      <c r="J358" t="s">
        <v>59</v>
      </c>
      <c r="K358">
        <v>4</v>
      </c>
      <c r="L358">
        <v>274.83999999999997</v>
      </c>
      <c r="M358" t="s">
        <v>35</v>
      </c>
      <c r="N358">
        <v>22</v>
      </c>
      <c r="O358" t="s">
        <v>12147</v>
      </c>
      <c r="P358">
        <v>186</v>
      </c>
      <c r="Q358" t="s">
        <v>43</v>
      </c>
      <c r="R358">
        <v>3</v>
      </c>
      <c r="S358" t="s">
        <v>12368</v>
      </c>
      <c r="T358" t="s">
        <v>60</v>
      </c>
    </row>
    <row r="359" spans="1:20" x14ac:dyDescent="0.25">
      <c r="A359" t="s">
        <v>768</v>
      </c>
      <c r="B359" t="s">
        <v>45</v>
      </c>
      <c r="C359" t="s">
        <v>22</v>
      </c>
      <c r="D359" t="s">
        <v>56</v>
      </c>
      <c r="E359" s="1">
        <v>45300</v>
      </c>
      <c r="F359" t="s">
        <v>769</v>
      </c>
      <c r="G359" s="1">
        <v>44936</v>
      </c>
      <c r="H359" t="s">
        <v>58</v>
      </c>
      <c r="I359" t="s">
        <v>63</v>
      </c>
      <c r="J359" t="s">
        <v>64</v>
      </c>
      <c r="K359">
        <v>3</v>
      </c>
      <c r="L359">
        <v>602.79</v>
      </c>
      <c r="M359" t="s">
        <v>50</v>
      </c>
      <c r="N359">
        <v>29</v>
      </c>
      <c r="O359" s="1">
        <v>45995</v>
      </c>
      <c r="P359">
        <v>166</v>
      </c>
      <c r="Q359" t="s">
        <v>29</v>
      </c>
      <c r="R359">
        <v>2</v>
      </c>
      <c r="S359" s="1">
        <v>45333</v>
      </c>
      <c r="T359" t="s">
        <v>36</v>
      </c>
    </row>
    <row r="360" spans="1:20" x14ac:dyDescent="0.25">
      <c r="A360" t="s">
        <v>770</v>
      </c>
      <c r="B360" t="s">
        <v>21</v>
      </c>
      <c r="C360" t="s">
        <v>82</v>
      </c>
      <c r="D360" t="s">
        <v>23</v>
      </c>
      <c r="E360" t="s">
        <v>12348</v>
      </c>
      <c r="F360" t="s">
        <v>771</v>
      </c>
      <c r="G360" s="1">
        <v>44967</v>
      </c>
      <c r="H360" t="s">
        <v>25</v>
      </c>
      <c r="I360" t="s">
        <v>42</v>
      </c>
      <c r="J360" t="s">
        <v>67</v>
      </c>
      <c r="K360">
        <v>5</v>
      </c>
      <c r="L360">
        <v>1420.1</v>
      </c>
      <c r="M360" t="s">
        <v>50</v>
      </c>
      <c r="N360">
        <v>15</v>
      </c>
      <c r="O360" s="1">
        <v>45813</v>
      </c>
      <c r="P360">
        <v>217</v>
      </c>
      <c r="Q360" t="s">
        <v>29</v>
      </c>
      <c r="R360">
        <v>1</v>
      </c>
      <c r="S360" s="1">
        <v>45781</v>
      </c>
      <c r="T360" t="s">
        <v>60</v>
      </c>
    </row>
    <row r="361" spans="1:20" x14ac:dyDescent="0.25">
      <c r="A361" t="s">
        <v>772</v>
      </c>
      <c r="B361" t="s">
        <v>21</v>
      </c>
      <c r="C361" t="s">
        <v>82</v>
      </c>
      <c r="D361" t="s">
        <v>52</v>
      </c>
      <c r="E361" t="s">
        <v>12369</v>
      </c>
      <c r="F361" t="s">
        <v>773</v>
      </c>
      <c r="G361" s="1">
        <v>44967</v>
      </c>
      <c r="H361" t="s">
        <v>47</v>
      </c>
      <c r="I361" t="s">
        <v>42</v>
      </c>
      <c r="J361" t="s">
        <v>49</v>
      </c>
      <c r="K361">
        <v>4</v>
      </c>
      <c r="L361">
        <v>1007.04</v>
      </c>
      <c r="M361" t="s">
        <v>28</v>
      </c>
      <c r="N361">
        <v>22</v>
      </c>
      <c r="O361" t="s">
        <v>12091</v>
      </c>
      <c r="P361">
        <v>18</v>
      </c>
      <c r="Q361" t="s">
        <v>43</v>
      </c>
      <c r="R361">
        <v>3</v>
      </c>
      <c r="S361" t="s">
        <v>12221</v>
      </c>
      <c r="T361" t="s">
        <v>36</v>
      </c>
    </row>
    <row r="362" spans="1:20" x14ac:dyDescent="0.25">
      <c r="A362" t="s">
        <v>774</v>
      </c>
      <c r="B362" t="s">
        <v>45</v>
      </c>
      <c r="C362" t="s">
        <v>82</v>
      </c>
      <c r="D362" t="s">
        <v>32</v>
      </c>
      <c r="E362" t="s">
        <v>12125</v>
      </c>
      <c r="F362" t="s">
        <v>775</v>
      </c>
      <c r="G362" s="1">
        <v>44967</v>
      </c>
      <c r="H362" t="s">
        <v>47</v>
      </c>
      <c r="I362" t="s">
        <v>42</v>
      </c>
      <c r="J362" t="s">
        <v>49</v>
      </c>
      <c r="K362">
        <v>1</v>
      </c>
      <c r="L362">
        <v>184.69</v>
      </c>
      <c r="M362" t="s">
        <v>28</v>
      </c>
      <c r="N362">
        <v>25</v>
      </c>
      <c r="O362" t="s">
        <v>12164</v>
      </c>
      <c r="P362">
        <v>21</v>
      </c>
      <c r="Q362" t="s">
        <v>43</v>
      </c>
      <c r="R362">
        <v>2</v>
      </c>
      <c r="S362" s="1">
        <v>45363</v>
      </c>
      <c r="T362" t="s">
        <v>60</v>
      </c>
    </row>
    <row r="363" spans="1:20" x14ac:dyDescent="0.25">
      <c r="A363" t="s">
        <v>776</v>
      </c>
      <c r="B363" t="s">
        <v>21</v>
      </c>
      <c r="C363" t="s">
        <v>39</v>
      </c>
      <c r="D363" t="s">
        <v>52</v>
      </c>
      <c r="E363" t="s">
        <v>12368</v>
      </c>
      <c r="F363" t="s">
        <v>777</v>
      </c>
      <c r="G363" s="1">
        <v>44967</v>
      </c>
      <c r="H363" t="s">
        <v>58</v>
      </c>
      <c r="I363" t="s">
        <v>54</v>
      </c>
      <c r="J363" t="s">
        <v>49</v>
      </c>
      <c r="K363">
        <v>2</v>
      </c>
      <c r="L363">
        <v>859.16</v>
      </c>
      <c r="M363" t="s">
        <v>28</v>
      </c>
      <c r="N363">
        <v>18</v>
      </c>
      <c r="O363" t="s">
        <v>12087</v>
      </c>
      <c r="P363">
        <v>107</v>
      </c>
      <c r="Q363" t="s">
        <v>29</v>
      </c>
      <c r="R363">
        <v>2</v>
      </c>
      <c r="S363" t="s">
        <v>12203</v>
      </c>
      <c r="T363" t="s">
        <v>30</v>
      </c>
    </row>
    <row r="364" spans="1:20" x14ac:dyDescent="0.25">
      <c r="A364" t="s">
        <v>778</v>
      </c>
      <c r="B364" t="s">
        <v>38</v>
      </c>
      <c r="C364" t="s">
        <v>22</v>
      </c>
      <c r="D364" t="s">
        <v>77</v>
      </c>
      <c r="E364" t="s">
        <v>12133</v>
      </c>
      <c r="F364" t="s">
        <v>779</v>
      </c>
      <c r="G364" s="1">
        <v>44967</v>
      </c>
      <c r="H364" t="s">
        <v>41</v>
      </c>
      <c r="I364" t="s">
        <v>26</v>
      </c>
      <c r="J364" t="s">
        <v>59</v>
      </c>
      <c r="K364">
        <v>4</v>
      </c>
      <c r="L364">
        <v>788.71</v>
      </c>
      <c r="M364" t="s">
        <v>50</v>
      </c>
      <c r="N364">
        <v>27</v>
      </c>
      <c r="O364" s="1">
        <v>45994</v>
      </c>
      <c r="P364">
        <v>166</v>
      </c>
      <c r="Q364" t="s">
        <v>43</v>
      </c>
      <c r="R364">
        <v>1</v>
      </c>
      <c r="S364" t="s">
        <v>12158</v>
      </c>
      <c r="T364" t="s">
        <v>60</v>
      </c>
    </row>
    <row r="365" spans="1:20" x14ac:dyDescent="0.25">
      <c r="A365" t="s">
        <v>780</v>
      </c>
      <c r="B365" t="s">
        <v>21</v>
      </c>
      <c r="C365" t="s">
        <v>82</v>
      </c>
      <c r="D365" t="s">
        <v>56</v>
      </c>
      <c r="E365" t="s">
        <v>12280</v>
      </c>
      <c r="F365" t="s">
        <v>781</v>
      </c>
      <c r="G365" s="1">
        <v>44995</v>
      </c>
      <c r="H365" t="s">
        <v>58</v>
      </c>
      <c r="I365" t="s">
        <v>26</v>
      </c>
      <c r="J365" t="s">
        <v>64</v>
      </c>
      <c r="K365">
        <v>1</v>
      </c>
      <c r="L365">
        <v>1479.44</v>
      </c>
      <c r="M365" t="s">
        <v>35</v>
      </c>
      <c r="N365">
        <v>15</v>
      </c>
      <c r="O365" t="s">
        <v>12370</v>
      </c>
      <c r="P365">
        <v>268</v>
      </c>
      <c r="Q365" t="s">
        <v>29</v>
      </c>
      <c r="R365">
        <v>3</v>
      </c>
      <c r="S365" t="s">
        <v>12163</v>
      </c>
      <c r="T365" t="s">
        <v>30</v>
      </c>
    </row>
    <row r="366" spans="1:20" x14ac:dyDescent="0.25">
      <c r="A366" t="s">
        <v>782</v>
      </c>
      <c r="B366" t="s">
        <v>21</v>
      </c>
      <c r="C366" t="s">
        <v>22</v>
      </c>
      <c r="D366" t="s">
        <v>32</v>
      </c>
      <c r="E366" t="s">
        <v>12371</v>
      </c>
      <c r="F366" t="s">
        <v>783</v>
      </c>
      <c r="G366" s="1">
        <v>44995</v>
      </c>
      <c r="H366" t="s">
        <v>47</v>
      </c>
      <c r="I366" t="s">
        <v>63</v>
      </c>
      <c r="J366" t="s">
        <v>27</v>
      </c>
      <c r="K366">
        <v>5</v>
      </c>
      <c r="L366">
        <v>1232.5899999999999</v>
      </c>
      <c r="M366" t="s">
        <v>28</v>
      </c>
      <c r="N366">
        <v>49</v>
      </c>
      <c r="O366" t="s">
        <v>12161</v>
      </c>
      <c r="P366">
        <v>43</v>
      </c>
      <c r="Q366" t="s">
        <v>29</v>
      </c>
      <c r="R366">
        <v>3</v>
      </c>
      <c r="S366" t="s">
        <v>12361</v>
      </c>
      <c r="T366" t="s">
        <v>36</v>
      </c>
    </row>
    <row r="367" spans="1:20" x14ac:dyDescent="0.25">
      <c r="A367" t="s">
        <v>784</v>
      </c>
      <c r="B367" t="s">
        <v>21</v>
      </c>
      <c r="C367" t="s">
        <v>22</v>
      </c>
      <c r="D367" t="s">
        <v>32</v>
      </c>
      <c r="E367" s="1">
        <v>45475</v>
      </c>
      <c r="F367" t="s">
        <v>785</v>
      </c>
      <c r="G367" s="1">
        <v>44995</v>
      </c>
      <c r="H367" t="s">
        <v>47</v>
      </c>
      <c r="I367" t="s">
        <v>26</v>
      </c>
      <c r="J367" t="s">
        <v>59</v>
      </c>
      <c r="K367">
        <v>5</v>
      </c>
      <c r="L367">
        <v>918.17</v>
      </c>
      <c r="M367" t="s">
        <v>50</v>
      </c>
      <c r="N367">
        <v>30</v>
      </c>
      <c r="O367" t="s">
        <v>12201</v>
      </c>
      <c r="P367">
        <v>347</v>
      </c>
      <c r="Q367" t="s">
        <v>43</v>
      </c>
      <c r="R367">
        <v>3</v>
      </c>
      <c r="S367" t="s">
        <v>12372</v>
      </c>
      <c r="T367" t="s">
        <v>36</v>
      </c>
    </row>
    <row r="368" spans="1:20" x14ac:dyDescent="0.25">
      <c r="A368" t="s">
        <v>786</v>
      </c>
      <c r="B368" t="s">
        <v>38</v>
      </c>
      <c r="C368" t="s">
        <v>22</v>
      </c>
      <c r="D368" t="s">
        <v>52</v>
      </c>
      <c r="E368" t="s">
        <v>12303</v>
      </c>
      <c r="F368" t="s">
        <v>787</v>
      </c>
      <c r="G368" s="1">
        <v>44995</v>
      </c>
      <c r="H368" t="s">
        <v>58</v>
      </c>
      <c r="I368" t="s">
        <v>42</v>
      </c>
      <c r="J368" t="s">
        <v>67</v>
      </c>
      <c r="K368">
        <v>5</v>
      </c>
      <c r="L368">
        <v>413.8</v>
      </c>
      <c r="M368" t="s">
        <v>28</v>
      </c>
      <c r="N368">
        <v>43</v>
      </c>
      <c r="O368" t="s">
        <v>12372</v>
      </c>
      <c r="P368">
        <v>105</v>
      </c>
      <c r="Q368" t="s">
        <v>29</v>
      </c>
      <c r="R368">
        <v>3</v>
      </c>
      <c r="S368" t="s">
        <v>12259</v>
      </c>
      <c r="T368" t="s">
        <v>60</v>
      </c>
    </row>
    <row r="369" spans="1:20" x14ac:dyDescent="0.25">
      <c r="A369" t="s">
        <v>788</v>
      </c>
      <c r="B369" t="s">
        <v>38</v>
      </c>
      <c r="C369" t="s">
        <v>39</v>
      </c>
      <c r="D369" t="s">
        <v>56</v>
      </c>
      <c r="E369" t="s">
        <v>12208</v>
      </c>
      <c r="F369" t="s">
        <v>789</v>
      </c>
      <c r="G369" s="1">
        <v>44995</v>
      </c>
      <c r="H369" t="s">
        <v>47</v>
      </c>
      <c r="I369" t="s">
        <v>54</v>
      </c>
      <c r="J369" t="s">
        <v>49</v>
      </c>
      <c r="K369">
        <v>5</v>
      </c>
      <c r="L369">
        <v>1184.79</v>
      </c>
      <c r="M369" t="s">
        <v>28</v>
      </c>
      <c r="N369">
        <v>35</v>
      </c>
      <c r="O369" s="1">
        <v>45546</v>
      </c>
      <c r="P369">
        <v>315</v>
      </c>
      <c r="Q369" t="s">
        <v>43</v>
      </c>
      <c r="R369">
        <v>5</v>
      </c>
      <c r="S369" t="s">
        <v>12290</v>
      </c>
      <c r="T369" t="s">
        <v>36</v>
      </c>
    </row>
    <row r="370" spans="1:20" x14ac:dyDescent="0.25">
      <c r="A370" t="s">
        <v>790</v>
      </c>
      <c r="B370" t="s">
        <v>21</v>
      </c>
      <c r="C370" t="s">
        <v>82</v>
      </c>
      <c r="D370" t="s">
        <v>32</v>
      </c>
      <c r="E370" t="s">
        <v>12284</v>
      </c>
      <c r="F370" t="s">
        <v>791</v>
      </c>
      <c r="G370" s="1">
        <v>45026</v>
      </c>
      <c r="H370" t="s">
        <v>58</v>
      </c>
      <c r="I370" t="s">
        <v>48</v>
      </c>
      <c r="J370" t="s">
        <v>27</v>
      </c>
      <c r="K370">
        <v>3</v>
      </c>
      <c r="L370">
        <v>341.1</v>
      </c>
      <c r="M370" t="s">
        <v>35</v>
      </c>
      <c r="N370">
        <v>1</v>
      </c>
      <c r="O370" t="s">
        <v>12167</v>
      </c>
      <c r="P370">
        <v>183</v>
      </c>
      <c r="Q370" t="s">
        <v>43</v>
      </c>
      <c r="R370">
        <v>4</v>
      </c>
      <c r="S370" s="1">
        <v>45576</v>
      </c>
      <c r="T370" t="s">
        <v>36</v>
      </c>
    </row>
    <row r="371" spans="1:20" x14ac:dyDescent="0.25">
      <c r="A371" t="s">
        <v>792</v>
      </c>
      <c r="B371" t="s">
        <v>38</v>
      </c>
      <c r="C371" t="s">
        <v>22</v>
      </c>
      <c r="D371" t="s">
        <v>77</v>
      </c>
      <c r="E371" t="s">
        <v>12148</v>
      </c>
      <c r="F371" t="s">
        <v>793</v>
      </c>
      <c r="G371" s="1">
        <v>45026</v>
      </c>
      <c r="H371" t="s">
        <v>41</v>
      </c>
      <c r="I371" t="s">
        <v>26</v>
      </c>
      <c r="J371" t="s">
        <v>49</v>
      </c>
      <c r="K371">
        <v>5</v>
      </c>
      <c r="L371">
        <v>1461.61</v>
      </c>
      <c r="M371" t="s">
        <v>28</v>
      </c>
      <c r="N371">
        <v>15</v>
      </c>
      <c r="O371" t="s">
        <v>12373</v>
      </c>
      <c r="P371">
        <v>231</v>
      </c>
      <c r="Q371" t="s">
        <v>29</v>
      </c>
      <c r="R371">
        <v>1</v>
      </c>
      <c r="S371" s="1">
        <v>45871</v>
      </c>
      <c r="T371" t="s">
        <v>36</v>
      </c>
    </row>
    <row r="372" spans="1:20" x14ac:dyDescent="0.25">
      <c r="A372" t="s">
        <v>794</v>
      </c>
      <c r="B372" t="s">
        <v>38</v>
      </c>
      <c r="C372" t="s">
        <v>22</v>
      </c>
      <c r="D372" t="s">
        <v>23</v>
      </c>
      <c r="E372" t="s">
        <v>12374</v>
      </c>
      <c r="F372" t="s">
        <v>795</v>
      </c>
      <c r="G372" s="1">
        <v>45026</v>
      </c>
      <c r="H372" t="s">
        <v>25</v>
      </c>
      <c r="I372" t="s">
        <v>42</v>
      </c>
      <c r="J372" t="s">
        <v>67</v>
      </c>
      <c r="K372">
        <v>5</v>
      </c>
      <c r="L372">
        <v>457.3</v>
      </c>
      <c r="M372" t="s">
        <v>50</v>
      </c>
      <c r="N372">
        <v>5</v>
      </c>
      <c r="O372" s="1">
        <v>45814</v>
      </c>
      <c r="P372">
        <v>458</v>
      </c>
      <c r="Q372" t="s">
        <v>29</v>
      </c>
      <c r="R372">
        <v>3</v>
      </c>
      <c r="S372" t="s">
        <v>12224</v>
      </c>
      <c r="T372" t="s">
        <v>30</v>
      </c>
    </row>
    <row r="373" spans="1:20" x14ac:dyDescent="0.25">
      <c r="A373" t="s">
        <v>796</v>
      </c>
      <c r="B373" t="s">
        <v>21</v>
      </c>
      <c r="C373" t="s">
        <v>82</v>
      </c>
      <c r="D373" t="s">
        <v>32</v>
      </c>
      <c r="E373" t="s">
        <v>12375</v>
      </c>
      <c r="F373" t="s">
        <v>797</v>
      </c>
      <c r="G373" s="1">
        <v>45026</v>
      </c>
      <c r="H373" t="s">
        <v>25</v>
      </c>
      <c r="I373" t="s">
        <v>63</v>
      </c>
      <c r="J373" t="s">
        <v>49</v>
      </c>
      <c r="K373">
        <v>2</v>
      </c>
      <c r="L373">
        <v>863.59</v>
      </c>
      <c r="M373" t="s">
        <v>35</v>
      </c>
      <c r="N373">
        <v>36</v>
      </c>
      <c r="O373" t="s">
        <v>12099</v>
      </c>
      <c r="P373">
        <v>120</v>
      </c>
      <c r="Q373" t="s">
        <v>43</v>
      </c>
      <c r="R373">
        <v>4</v>
      </c>
      <c r="S373" t="s">
        <v>12376</v>
      </c>
      <c r="T373" t="s">
        <v>60</v>
      </c>
    </row>
    <row r="374" spans="1:20" x14ac:dyDescent="0.25">
      <c r="A374" t="s">
        <v>798</v>
      </c>
      <c r="B374" t="s">
        <v>21</v>
      </c>
      <c r="C374" t="s">
        <v>82</v>
      </c>
      <c r="D374" t="s">
        <v>52</v>
      </c>
      <c r="E374" t="s">
        <v>12238</v>
      </c>
      <c r="F374" t="s">
        <v>799</v>
      </c>
      <c r="G374" s="1">
        <v>45026</v>
      </c>
      <c r="H374" t="s">
        <v>41</v>
      </c>
      <c r="I374" t="s">
        <v>42</v>
      </c>
      <c r="J374" t="s">
        <v>27</v>
      </c>
      <c r="K374">
        <v>5</v>
      </c>
      <c r="L374">
        <v>693.72</v>
      </c>
      <c r="M374" t="s">
        <v>35</v>
      </c>
      <c r="N374">
        <v>22</v>
      </c>
      <c r="O374" s="1">
        <v>45906</v>
      </c>
      <c r="P374">
        <v>59</v>
      </c>
      <c r="Q374" t="s">
        <v>43</v>
      </c>
      <c r="R374">
        <v>2</v>
      </c>
      <c r="S374" t="s">
        <v>12250</v>
      </c>
      <c r="T374" t="s">
        <v>36</v>
      </c>
    </row>
    <row r="375" spans="1:20" x14ac:dyDescent="0.25">
      <c r="A375" t="s">
        <v>800</v>
      </c>
      <c r="B375" t="s">
        <v>45</v>
      </c>
      <c r="C375" t="s">
        <v>39</v>
      </c>
      <c r="D375" t="s">
        <v>52</v>
      </c>
      <c r="E375" s="1">
        <v>45629</v>
      </c>
      <c r="F375" t="s">
        <v>801</v>
      </c>
      <c r="G375" s="1">
        <v>45026</v>
      </c>
      <c r="H375" t="s">
        <v>41</v>
      </c>
      <c r="I375" t="s">
        <v>26</v>
      </c>
      <c r="J375" t="s">
        <v>67</v>
      </c>
      <c r="K375">
        <v>1</v>
      </c>
      <c r="L375">
        <v>1409.53</v>
      </c>
      <c r="M375" t="s">
        <v>28</v>
      </c>
      <c r="N375">
        <v>25</v>
      </c>
      <c r="O375" s="1">
        <v>45844</v>
      </c>
      <c r="P375">
        <v>329</v>
      </c>
      <c r="Q375" t="s">
        <v>43</v>
      </c>
      <c r="R375">
        <v>5</v>
      </c>
      <c r="S375" t="s">
        <v>12253</v>
      </c>
      <c r="T375" t="s">
        <v>30</v>
      </c>
    </row>
    <row r="376" spans="1:20" x14ac:dyDescent="0.25">
      <c r="A376" t="s">
        <v>802</v>
      </c>
      <c r="B376" t="s">
        <v>45</v>
      </c>
      <c r="C376" t="s">
        <v>82</v>
      </c>
      <c r="D376" t="s">
        <v>52</v>
      </c>
      <c r="E376" t="s">
        <v>12345</v>
      </c>
      <c r="F376" t="s">
        <v>803</v>
      </c>
      <c r="G376" s="1">
        <v>45026</v>
      </c>
      <c r="H376" t="s">
        <v>34</v>
      </c>
      <c r="I376" t="s">
        <v>63</v>
      </c>
      <c r="J376" t="s">
        <v>59</v>
      </c>
      <c r="K376">
        <v>3</v>
      </c>
      <c r="L376">
        <v>1003.16</v>
      </c>
      <c r="M376" t="s">
        <v>35</v>
      </c>
      <c r="N376">
        <v>23</v>
      </c>
      <c r="O376" t="s">
        <v>12156</v>
      </c>
      <c r="P376">
        <v>210</v>
      </c>
      <c r="Q376" t="s">
        <v>29</v>
      </c>
      <c r="R376">
        <v>1</v>
      </c>
      <c r="S376" t="s">
        <v>12098</v>
      </c>
      <c r="T376" t="s">
        <v>36</v>
      </c>
    </row>
    <row r="377" spans="1:20" x14ac:dyDescent="0.25">
      <c r="A377" t="s">
        <v>804</v>
      </c>
      <c r="B377" t="s">
        <v>21</v>
      </c>
      <c r="C377" t="s">
        <v>82</v>
      </c>
      <c r="D377" t="s">
        <v>56</v>
      </c>
      <c r="E377" t="s">
        <v>12130</v>
      </c>
      <c r="F377" t="s">
        <v>805</v>
      </c>
      <c r="G377" s="1">
        <v>45026</v>
      </c>
      <c r="H377" t="s">
        <v>58</v>
      </c>
      <c r="I377" t="s">
        <v>48</v>
      </c>
      <c r="J377" t="s">
        <v>59</v>
      </c>
      <c r="K377">
        <v>2</v>
      </c>
      <c r="L377">
        <v>837.52</v>
      </c>
      <c r="M377" t="s">
        <v>35</v>
      </c>
      <c r="N377">
        <v>32</v>
      </c>
      <c r="O377" t="s">
        <v>12081</v>
      </c>
      <c r="P377">
        <v>268</v>
      </c>
      <c r="Q377" t="s">
        <v>43</v>
      </c>
      <c r="R377">
        <v>4</v>
      </c>
      <c r="S377" s="1">
        <v>45749</v>
      </c>
      <c r="T377" t="s">
        <v>30</v>
      </c>
    </row>
    <row r="378" spans="1:20" x14ac:dyDescent="0.25">
      <c r="A378" t="s">
        <v>806</v>
      </c>
      <c r="B378" t="s">
        <v>45</v>
      </c>
      <c r="C378" t="s">
        <v>22</v>
      </c>
      <c r="D378" t="s">
        <v>32</v>
      </c>
      <c r="E378" t="s">
        <v>12273</v>
      </c>
      <c r="F378" t="s">
        <v>807</v>
      </c>
      <c r="G378" s="1">
        <v>45056</v>
      </c>
      <c r="H378" t="s">
        <v>25</v>
      </c>
      <c r="I378" t="s">
        <v>26</v>
      </c>
      <c r="J378" t="s">
        <v>59</v>
      </c>
      <c r="K378">
        <v>5</v>
      </c>
      <c r="L378">
        <v>1067.8599999999999</v>
      </c>
      <c r="M378" t="s">
        <v>28</v>
      </c>
      <c r="N378">
        <v>41</v>
      </c>
      <c r="O378" t="s">
        <v>12252</v>
      </c>
      <c r="P378">
        <v>164</v>
      </c>
      <c r="Q378" t="s">
        <v>43</v>
      </c>
      <c r="R378">
        <v>1</v>
      </c>
      <c r="S378" s="1">
        <v>45874</v>
      </c>
      <c r="T378" t="s">
        <v>60</v>
      </c>
    </row>
    <row r="379" spans="1:20" x14ac:dyDescent="0.25">
      <c r="A379" t="s">
        <v>808</v>
      </c>
      <c r="B379" t="s">
        <v>45</v>
      </c>
      <c r="C379" t="s">
        <v>39</v>
      </c>
      <c r="D379" t="s">
        <v>56</v>
      </c>
      <c r="E379" t="s">
        <v>12275</v>
      </c>
      <c r="F379" t="s">
        <v>809</v>
      </c>
      <c r="G379" s="1">
        <v>45056</v>
      </c>
      <c r="H379" t="s">
        <v>58</v>
      </c>
      <c r="I379" t="s">
        <v>54</v>
      </c>
      <c r="J379" t="s">
        <v>59</v>
      </c>
      <c r="K379">
        <v>4</v>
      </c>
      <c r="L379">
        <v>658.8</v>
      </c>
      <c r="M379" t="s">
        <v>35</v>
      </c>
      <c r="N379">
        <v>10</v>
      </c>
      <c r="O379" t="s">
        <v>12377</v>
      </c>
      <c r="P379">
        <v>19</v>
      </c>
      <c r="Q379" t="s">
        <v>29</v>
      </c>
      <c r="R379">
        <v>3</v>
      </c>
      <c r="S379" s="1">
        <v>45908</v>
      </c>
      <c r="T379" t="s">
        <v>30</v>
      </c>
    </row>
    <row r="380" spans="1:20" x14ac:dyDescent="0.25">
      <c r="A380" t="s">
        <v>810</v>
      </c>
      <c r="B380" t="s">
        <v>21</v>
      </c>
      <c r="C380" t="s">
        <v>22</v>
      </c>
      <c r="D380" t="s">
        <v>77</v>
      </c>
      <c r="E380" t="s">
        <v>12207</v>
      </c>
      <c r="F380" t="s">
        <v>811</v>
      </c>
      <c r="G380" s="1">
        <v>45056</v>
      </c>
      <c r="H380" t="s">
        <v>58</v>
      </c>
      <c r="I380" t="s">
        <v>26</v>
      </c>
      <c r="J380" t="s">
        <v>64</v>
      </c>
      <c r="K380">
        <v>3</v>
      </c>
      <c r="L380">
        <v>1352.38</v>
      </c>
      <c r="M380" t="s">
        <v>28</v>
      </c>
      <c r="N380">
        <v>47</v>
      </c>
      <c r="O380" t="s">
        <v>12378</v>
      </c>
      <c r="P380">
        <v>352</v>
      </c>
      <c r="Q380" t="s">
        <v>29</v>
      </c>
      <c r="R380">
        <v>5</v>
      </c>
      <c r="S380" t="s">
        <v>12123</v>
      </c>
      <c r="T380" t="s">
        <v>30</v>
      </c>
    </row>
    <row r="381" spans="1:20" x14ac:dyDescent="0.25">
      <c r="A381" t="s">
        <v>812</v>
      </c>
      <c r="B381" t="s">
        <v>38</v>
      </c>
      <c r="C381" t="s">
        <v>39</v>
      </c>
      <c r="D381" t="s">
        <v>77</v>
      </c>
      <c r="E381" s="1">
        <v>45903</v>
      </c>
      <c r="F381" t="s">
        <v>813</v>
      </c>
      <c r="G381" s="1">
        <v>45056</v>
      </c>
      <c r="H381" t="s">
        <v>25</v>
      </c>
      <c r="I381" t="s">
        <v>26</v>
      </c>
      <c r="J381" t="s">
        <v>67</v>
      </c>
      <c r="K381">
        <v>5</v>
      </c>
      <c r="L381">
        <v>239.8</v>
      </c>
      <c r="M381" t="s">
        <v>35</v>
      </c>
      <c r="N381">
        <v>9</v>
      </c>
      <c r="O381" t="s">
        <v>12379</v>
      </c>
      <c r="P381">
        <v>79</v>
      </c>
      <c r="Q381" t="s">
        <v>43</v>
      </c>
      <c r="R381">
        <v>5</v>
      </c>
      <c r="S381" t="s">
        <v>12304</v>
      </c>
      <c r="T381" t="s">
        <v>60</v>
      </c>
    </row>
    <row r="382" spans="1:20" x14ac:dyDescent="0.25">
      <c r="A382" t="s">
        <v>814</v>
      </c>
      <c r="B382" t="s">
        <v>45</v>
      </c>
      <c r="C382" t="s">
        <v>82</v>
      </c>
      <c r="D382" t="s">
        <v>52</v>
      </c>
      <c r="E382" s="1">
        <v>45453</v>
      </c>
      <c r="F382" t="s">
        <v>815</v>
      </c>
      <c r="G382" s="1">
        <v>45056</v>
      </c>
      <c r="H382" t="s">
        <v>41</v>
      </c>
      <c r="I382" t="s">
        <v>63</v>
      </c>
      <c r="J382" t="s">
        <v>64</v>
      </c>
      <c r="K382">
        <v>5</v>
      </c>
      <c r="L382">
        <v>352.94</v>
      </c>
      <c r="M382" t="s">
        <v>35</v>
      </c>
      <c r="N382">
        <v>25</v>
      </c>
      <c r="O382" t="s">
        <v>12306</v>
      </c>
      <c r="P382">
        <v>492</v>
      </c>
      <c r="Q382" t="s">
        <v>43</v>
      </c>
      <c r="R382">
        <v>4</v>
      </c>
      <c r="S382" t="s">
        <v>12138</v>
      </c>
      <c r="T382" t="s">
        <v>60</v>
      </c>
    </row>
    <row r="383" spans="1:20" x14ac:dyDescent="0.25">
      <c r="A383" t="s">
        <v>816</v>
      </c>
      <c r="B383" t="s">
        <v>38</v>
      </c>
      <c r="C383" t="s">
        <v>39</v>
      </c>
      <c r="D383" t="s">
        <v>32</v>
      </c>
      <c r="E383" t="s">
        <v>12131</v>
      </c>
      <c r="F383" t="s">
        <v>817</v>
      </c>
      <c r="G383" s="1">
        <v>45056</v>
      </c>
      <c r="H383" t="s">
        <v>58</v>
      </c>
      <c r="I383" t="s">
        <v>63</v>
      </c>
      <c r="J383" t="s">
        <v>67</v>
      </c>
      <c r="K383">
        <v>2</v>
      </c>
      <c r="L383">
        <v>1353.28</v>
      </c>
      <c r="M383" t="s">
        <v>35</v>
      </c>
      <c r="N383">
        <v>10</v>
      </c>
      <c r="O383" t="s">
        <v>12290</v>
      </c>
      <c r="P383">
        <v>175</v>
      </c>
      <c r="Q383" t="s">
        <v>29</v>
      </c>
      <c r="R383">
        <v>5</v>
      </c>
      <c r="S383" t="s">
        <v>12090</v>
      </c>
      <c r="T383" t="s">
        <v>30</v>
      </c>
    </row>
    <row r="384" spans="1:20" x14ac:dyDescent="0.25">
      <c r="A384" t="s">
        <v>818</v>
      </c>
      <c r="B384" t="s">
        <v>45</v>
      </c>
      <c r="C384" t="s">
        <v>22</v>
      </c>
      <c r="D384" t="s">
        <v>56</v>
      </c>
      <c r="E384" s="1">
        <v>45147</v>
      </c>
      <c r="F384" t="s">
        <v>819</v>
      </c>
      <c r="G384" s="1">
        <v>45056</v>
      </c>
      <c r="H384" t="s">
        <v>34</v>
      </c>
      <c r="I384" t="s">
        <v>42</v>
      </c>
      <c r="J384" t="s">
        <v>64</v>
      </c>
      <c r="K384">
        <v>3</v>
      </c>
      <c r="L384">
        <v>307.64</v>
      </c>
      <c r="M384" t="s">
        <v>50</v>
      </c>
      <c r="N384">
        <v>37</v>
      </c>
      <c r="O384" s="1">
        <v>45901</v>
      </c>
      <c r="P384">
        <v>17</v>
      </c>
      <c r="Q384" t="s">
        <v>29</v>
      </c>
      <c r="R384">
        <v>2</v>
      </c>
      <c r="S384" s="1">
        <v>45693</v>
      </c>
      <c r="T384" t="s">
        <v>60</v>
      </c>
    </row>
    <row r="385" spans="1:20" x14ac:dyDescent="0.25">
      <c r="A385" t="s">
        <v>820</v>
      </c>
      <c r="B385" t="s">
        <v>21</v>
      </c>
      <c r="C385" t="s">
        <v>22</v>
      </c>
      <c r="D385" t="s">
        <v>77</v>
      </c>
      <c r="E385" s="1">
        <v>45753</v>
      </c>
      <c r="F385" t="s">
        <v>821</v>
      </c>
      <c r="G385" s="1">
        <v>45087</v>
      </c>
      <c r="H385" t="s">
        <v>25</v>
      </c>
      <c r="I385" t="s">
        <v>63</v>
      </c>
      <c r="J385" t="s">
        <v>27</v>
      </c>
      <c r="K385">
        <v>5</v>
      </c>
      <c r="L385">
        <v>468.95</v>
      </c>
      <c r="M385" t="s">
        <v>35</v>
      </c>
      <c r="N385">
        <v>16</v>
      </c>
      <c r="O385" t="s">
        <v>12279</v>
      </c>
      <c r="P385">
        <v>355</v>
      </c>
      <c r="Q385" t="s">
        <v>43</v>
      </c>
      <c r="R385">
        <v>5</v>
      </c>
      <c r="S385" t="s">
        <v>12369</v>
      </c>
      <c r="T385" t="s">
        <v>30</v>
      </c>
    </row>
    <row r="386" spans="1:20" x14ac:dyDescent="0.25">
      <c r="A386" t="s">
        <v>822</v>
      </c>
      <c r="B386" t="s">
        <v>38</v>
      </c>
      <c r="C386" t="s">
        <v>82</v>
      </c>
      <c r="D386" t="s">
        <v>77</v>
      </c>
      <c r="E386" t="s">
        <v>12306</v>
      </c>
      <c r="F386" t="s">
        <v>823</v>
      </c>
      <c r="G386" s="1">
        <v>45087</v>
      </c>
      <c r="H386" t="s">
        <v>58</v>
      </c>
      <c r="I386" t="s">
        <v>63</v>
      </c>
      <c r="J386" t="s">
        <v>64</v>
      </c>
      <c r="K386">
        <v>2</v>
      </c>
      <c r="L386">
        <v>242.87</v>
      </c>
      <c r="M386" t="s">
        <v>35</v>
      </c>
      <c r="N386">
        <v>7</v>
      </c>
      <c r="O386" s="1">
        <v>45749</v>
      </c>
      <c r="P386">
        <v>267</v>
      </c>
      <c r="Q386" t="s">
        <v>29</v>
      </c>
      <c r="R386">
        <v>2</v>
      </c>
      <c r="S386" t="s">
        <v>12149</v>
      </c>
      <c r="T386" t="s">
        <v>60</v>
      </c>
    </row>
    <row r="387" spans="1:20" x14ac:dyDescent="0.25">
      <c r="A387" t="s">
        <v>824</v>
      </c>
      <c r="B387" t="s">
        <v>45</v>
      </c>
      <c r="C387" t="s">
        <v>82</v>
      </c>
      <c r="D387" t="s">
        <v>32</v>
      </c>
      <c r="E387" s="1">
        <v>45692</v>
      </c>
      <c r="F387" t="s">
        <v>825</v>
      </c>
      <c r="G387" s="1">
        <v>45087</v>
      </c>
      <c r="H387" t="s">
        <v>47</v>
      </c>
      <c r="I387" t="s">
        <v>48</v>
      </c>
      <c r="J387" t="s">
        <v>27</v>
      </c>
      <c r="K387">
        <v>4</v>
      </c>
      <c r="L387">
        <v>197.71</v>
      </c>
      <c r="M387" t="s">
        <v>28</v>
      </c>
      <c r="N387">
        <v>20</v>
      </c>
      <c r="O387" s="1">
        <v>45778</v>
      </c>
      <c r="P387">
        <v>140</v>
      </c>
      <c r="Q387" t="s">
        <v>43</v>
      </c>
      <c r="R387">
        <v>3</v>
      </c>
      <c r="S387" s="1">
        <v>45452</v>
      </c>
      <c r="T387" t="s">
        <v>60</v>
      </c>
    </row>
    <row r="388" spans="1:20" x14ac:dyDescent="0.25">
      <c r="A388" t="s">
        <v>826</v>
      </c>
      <c r="B388" t="s">
        <v>38</v>
      </c>
      <c r="C388" t="s">
        <v>82</v>
      </c>
      <c r="D388" t="s">
        <v>52</v>
      </c>
      <c r="E388" t="s">
        <v>12340</v>
      </c>
      <c r="F388" t="s">
        <v>827</v>
      </c>
      <c r="G388" s="1">
        <v>45087</v>
      </c>
      <c r="H388" t="s">
        <v>41</v>
      </c>
      <c r="I388" t="s">
        <v>48</v>
      </c>
      <c r="J388" t="s">
        <v>27</v>
      </c>
      <c r="K388">
        <v>2</v>
      </c>
      <c r="L388">
        <v>1399.34</v>
      </c>
      <c r="M388" t="s">
        <v>28</v>
      </c>
      <c r="N388">
        <v>31</v>
      </c>
      <c r="O388" s="1">
        <v>45659</v>
      </c>
      <c r="P388">
        <v>314</v>
      </c>
      <c r="Q388" t="s">
        <v>29</v>
      </c>
      <c r="R388">
        <v>2</v>
      </c>
      <c r="S388" t="s">
        <v>12084</v>
      </c>
      <c r="T388" t="s">
        <v>30</v>
      </c>
    </row>
    <row r="389" spans="1:20" x14ac:dyDescent="0.25">
      <c r="A389" t="s">
        <v>828</v>
      </c>
      <c r="B389" t="s">
        <v>38</v>
      </c>
      <c r="C389" t="s">
        <v>82</v>
      </c>
      <c r="D389" t="s">
        <v>77</v>
      </c>
      <c r="E389" s="1">
        <v>45602</v>
      </c>
      <c r="F389" t="s">
        <v>829</v>
      </c>
      <c r="G389" s="1">
        <v>45087</v>
      </c>
      <c r="H389" t="s">
        <v>58</v>
      </c>
      <c r="I389" t="s">
        <v>26</v>
      </c>
      <c r="J389" t="s">
        <v>64</v>
      </c>
      <c r="K389">
        <v>3</v>
      </c>
      <c r="L389">
        <v>1257.67</v>
      </c>
      <c r="M389" t="s">
        <v>50</v>
      </c>
      <c r="N389">
        <v>48</v>
      </c>
      <c r="O389" t="s">
        <v>12244</v>
      </c>
      <c r="P389">
        <v>252</v>
      </c>
      <c r="Q389" t="s">
        <v>29</v>
      </c>
      <c r="R389">
        <v>1</v>
      </c>
      <c r="S389" t="s">
        <v>12325</v>
      </c>
      <c r="T389" t="s">
        <v>60</v>
      </c>
    </row>
    <row r="390" spans="1:20" x14ac:dyDescent="0.25">
      <c r="A390" t="s">
        <v>830</v>
      </c>
      <c r="B390" t="s">
        <v>21</v>
      </c>
      <c r="C390" t="s">
        <v>39</v>
      </c>
      <c r="D390" t="s">
        <v>56</v>
      </c>
      <c r="E390" t="s">
        <v>12239</v>
      </c>
      <c r="F390" t="s">
        <v>831</v>
      </c>
      <c r="G390" s="1">
        <v>45087</v>
      </c>
      <c r="H390" t="s">
        <v>25</v>
      </c>
      <c r="I390" t="s">
        <v>42</v>
      </c>
      <c r="J390" t="s">
        <v>27</v>
      </c>
      <c r="K390">
        <v>5</v>
      </c>
      <c r="L390">
        <v>1111.8800000000001</v>
      </c>
      <c r="M390" t="s">
        <v>35</v>
      </c>
      <c r="N390">
        <v>1</v>
      </c>
      <c r="O390" s="1">
        <v>45423</v>
      </c>
      <c r="P390">
        <v>202</v>
      </c>
      <c r="Q390" t="s">
        <v>43</v>
      </c>
      <c r="R390">
        <v>5</v>
      </c>
      <c r="S390" t="s">
        <v>12369</v>
      </c>
      <c r="T390" t="s">
        <v>36</v>
      </c>
    </row>
    <row r="391" spans="1:20" x14ac:dyDescent="0.25">
      <c r="A391" t="s">
        <v>832</v>
      </c>
      <c r="B391" t="s">
        <v>45</v>
      </c>
      <c r="C391" t="s">
        <v>82</v>
      </c>
      <c r="D391" t="s">
        <v>23</v>
      </c>
      <c r="E391" t="s">
        <v>12373</v>
      </c>
      <c r="F391" t="s">
        <v>833</v>
      </c>
      <c r="G391" s="1">
        <v>45087</v>
      </c>
      <c r="H391" t="s">
        <v>58</v>
      </c>
      <c r="I391" t="s">
        <v>63</v>
      </c>
      <c r="J391" t="s">
        <v>49</v>
      </c>
      <c r="K391">
        <v>2</v>
      </c>
      <c r="L391">
        <v>1480.26</v>
      </c>
      <c r="M391" t="s">
        <v>50</v>
      </c>
      <c r="N391">
        <v>37</v>
      </c>
      <c r="O391" s="1">
        <v>45608</v>
      </c>
      <c r="P391">
        <v>332</v>
      </c>
      <c r="Q391" t="s">
        <v>43</v>
      </c>
      <c r="R391">
        <v>4</v>
      </c>
      <c r="S391" s="1">
        <v>45452</v>
      </c>
      <c r="T391" t="s">
        <v>36</v>
      </c>
    </row>
    <row r="392" spans="1:20" x14ac:dyDescent="0.25">
      <c r="A392" t="s">
        <v>834</v>
      </c>
      <c r="B392" t="s">
        <v>21</v>
      </c>
      <c r="C392" t="s">
        <v>39</v>
      </c>
      <c r="D392" t="s">
        <v>23</v>
      </c>
      <c r="E392" s="1">
        <v>45902</v>
      </c>
      <c r="F392" t="s">
        <v>835</v>
      </c>
      <c r="G392" s="1">
        <v>45087</v>
      </c>
      <c r="H392" t="s">
        <v>58</v>
      </c>
      <c r="I392" t="s">
        <v>54</v>
      </c>
      <c r="J392" t="s">
        <v>64</v>
      </c>
      <c r="K392">
        <v>5</v>
      </c>
      <c r="L392">
        <v>1351.93</v>
      </c>
      <c r="M392" t="s">
        <v>35</v>
      </c>
      <c r="N392">
        <v>34</v>
      </c>
      <c r="O392" s="1">
        <v>45907</v>
      </c>
      <c r="P392">
        <v>90</v>
      </c>
      <c r="Q392" t="s">
        <v>29</v>
      </c>
      <c r="R392">
        <v>3</v>
      </c>
      <c r="S392" s="1">
        <v>45605</v>
      </c>
      <c r="T392" t="s">
        <v>60</v>
      </c>
    </row>
    <row r="393" spans="1:20" x14ac:dyDescent="0.25">
      <c r="A393" t="s">
        <v>836</v>
      </c>
      <c r="B393" t="s">
        <v>38</v>
      </c>
      <c r="C393" t="s">
        <v>22</v>
      </c>
      <c r="D393" t="s">
        <v>32</v>
      </c>
      <c r="E393" s="1">
        <v>45540</v>
      </c>
      <c r="F393" t="s">
        <v>837</v>
      </c>
      <c r="G393" s="1">
        <v>45087</v>
      </c>
      <c r="H393" t="s">
        <v>25</v>
      </c>
      <c r="I393" t="s">
        <v>63</v>
      </c>
      <c r="J393" t="s">
        <v>64</v>
      </c>
      <c r="K393">
        <v>2</v>
      </c>
      <c r="L393">
        <v>743.12</v>
      </c>
      <c r="M393" t="s">
        <v>28</v>
      </c>
      <c r="N393">
        <v>34</v>
      </c>
      <c r="O393" t="s">
        <v>12266</v>
      </c>
      <c r="P393">
        <v>184</v>
      </c>
      <c r="Q393" t="s">
        <v>29</v>
      </c>
      <c r="R393">
        <v>2</v>
      </c>
      <c r="S393" t="s">
        <v>12093</v>
      </c>
      <c r="T393" t="s">
        <v>36</v>
      </c>
    </row>
    <row r="394" spans="1:20" x14ac:dyDescent="0.25">
      <c r="A394" t="s">
        <v>838</v>
      </c>
      <c r="B394" t="s">
        <v>38</v>
      </c>
      <c r="C394" t="s">
        <v>82</v>
      </c>
      <c r="D394" t="s">
        <v>77</v>
      </c>
      <c r="E394" t="s">
        <v>12089</v>
      </c>
      <c r="F394" t="s">
        <v>839</v>
      </c>
      <c r="G394" s="1">
        <v>45117</v>
      </c>
      <c r="H394" t="s">
        <v>58</v>
      </c>
      <c r="I394" t="s">
        <v>63</v>
      </c>
      <c r="J394" t="s">
        <v>67</v>
      </c>
      <c r="K394">
        <v>2</v>
      </c>
      <c r="L394">
        <v>1014.57</v>
      </c>
      <c r="M394" t="s">
        <v>35</v>
      </c>
      <c r="N394">
        <v>39</v>
      </c>
      <c r="O394" t="s">
        <v>12098</v>
      </c>
      <c r="P394">
        <v>300</v>
      </c>
      <c r="Q394" t="s">
        <v>43</v>
      </c>
      <c r="R394">
        <v>2</v>
      </c>
      <c r="S394" t="s">
        <v>12380</v>
      </c>
      <c r="T394" t="s">
        <v>36</v>
      </c>
    </row>
    <row r="395" spans="1:20" x14ac:dyDescent="0.25">
      <c r="A395" t="s">
        <v>840</v>
      </c>
      <c r="B395" t="s">
        <v>21</v>
      </c>
      <c r="C395" t="s">
        <v>22</v>
      </c>
      <c r="D395" t="s">
        <v>32</v>
      </c>
      <c r="E395" s="1">
        <v>45242</v>
      </c>
      <c r="F395" t="s">
        <v>841</v>
      </c>
      <c r="G395" s="1">
        <v>45117</v>
      </c>
      <c r="H395" t="s">
        <v>58</v>
      </c>
      <c r="I395" t="s">
        <v>48</v>
      </c>
      <c r="J395" t="s">
        <v>64</v>
      </c>
      <c r="K395">
        <v>3</v>
      </c>
      <c r="L395">
        <v>489.92</v>
      </c>
      <c r="M395" t="s">
        <v>35</v>
      </c>
      <c r="N395">
        <v>7</v>
      </c>
      <c r="O395" s="1">
        <v>45814</v>
      </c>
      <c r="P395">
        <v>363</v>
      </c>
      <c r="Q395" t="s">
        <v>29</v>
      </c>
      <c r="R395">
        <v>2</v>
      </c>
      <c r="S395" t="s">
        <v>12312</v>
      </c>
      <c r="T395" t="s">
        <v>36</v>
      </c>
    </row>
    <row r="396" spans="1:20" x14ac:dyDescent="0.25">
      <c r="A396" t="s">
        <v>842</v>
      </c>
      <c r="B396" t="s">
        <v>45</v>
      </c>
      <c r="C396" t="s">
        <v>82</v>
      </c>
      <c r="D396" t="s">
        <v>23</v>
      </c>
      <c r="E396" t="s">
        <v>12212</v>
      </c>
      <c r="F396" t="s">
        <v>843</v>
      </c>
      <c r="G396" s="1">
        <v>45117</v>
      </c>
      <c r="H396" t="s">
        <v>34</v>
      </c>
      <c r="I396" t="s">
        <v>54</v>
      </c>
      <c r="J396" t="s">
        <v>64</v>
      </c>
      <c r="K396">
        <v>4</v>
      </c>
      <c r="L396">
        <v>1182.82</v>
      </c>
      <c r="M396" t="s">
        <v>28</v>
      </c>
      <c r="N396">
        <v>12</v>
      </c>
      <c r="O396" s="1">
        <v>45696</v>
      </c>
      <c r="P396">
        <v>252</v>
      </c>
      <c r="Q396" t="s">
        <v>29</v>
      </c>
      <c r="R396">
        <v>3</v>
      </c>
      <c r="S396" t="s">
        <v>12215</v>
      </c>
      <c r="T396" t="s">
        <v>60</v>
      </c>
    </row>
    <row r="397" spans="1:20" x14ac:dyDescent="0.25">
      <c r="A397" t="s">
        <v>844</v>
      </c>
      <c r="B397" t="s">
        <v>38</v>
      </c>
      <c r="C397" t="s">
        <v>39</v>
      </c>
      <c r="D397" t="s">
        <v>56</v>
      </c>
      <c r="E397" t="s">
        <v>12283</v>
      </c>
      <c r="F397" t="s">
        <v>845</v>
      </c>
      <c r="G397" s="1">
        <v>45117</v>
      </c>
      <c r="H397" t="s">
        <v>34</v>
      </c>
      <c r="I397" t="s">
        <v>26</v>
      </c>
      <c r="J397" t="s">
        <v>67</v>
      </c>
      <c r="K397">
        <v>1</v>
      </c>
      <c r="L397">
        <v>1404.83</v>
      </c>
      <c r="M397" t="s">
        <v>28</v>
      </c>
      <c r="N397">
        <v>45</v>
      </c>
      <c r="O397" t="s">
        <v>12271</v>
      </c>
      <c r="P397">
        <v>31</v>
      </c>
      <c r="Q397" t="s">
        <v>29</v>
      </c>
      <c r="R397">
        <v>5</v>
      </c>
      <c r="S397" t="s">
        <v>12226</v>
      </c>
      <c r="T397" t="s">
        <v>36</v>
      </c>
    </row>
    <row r="398" spans="1:20" x14ac:dyDescent="0.25">
      <c r="A398" t="s">
        <v>846</v>
      </c>
      <c r="B398" t="s">
        <v>38</v>
      </c>
      <c r="C398" t="s">
        <v>22</v>
      </c>
      <c r="D398" t="s">
        <v>52</v>
      </c>
      <c r="E398" s="1">
        <v>45816</v>
      </c>
      <c r="F398" t="s">
        <v>847</v>
      </c>
      <c r="G398" s="1">
        <v>45117</v>
      </c>
      <c r="H398" t="s">
        <v>41</v>
      </c>
      <c r="I398" t="s">
        <v>48</v>
      </c>
      <c r="J398" t="s">
        <v>67</v>
      </c>
      <c r="K398">
        <v>3</v>
      </c>
      <c r="L398">
        <v>1269.92</v>
      </c>
      <c r="M398" t="s">
        <v>28</v>
      </c>
      <c r="N398">
        <v>43</v>
      </c>
      <c r="O398" t="s">
        <v>12182</v>
      </c>
      <c r="P398">
        <v>82</v>
      </c>
      <c r="Q398" t="s">
        <v>29</v>
      </c>
      <c r="R398">
        <v>2</v>
      </c>
      <c r="S398" s="1">
        <v>45721</v>
      </c>
      <c r="T398" t="s">
        <v>30</v>
      </c>
    </row>
    <row r="399" spans="1:20" x14ac:dyDescent="0.25">
      <c r="A399" t="s">
        <v>848</v>
      </c>
      <c r="B399" t="s">
        <v>45</v>
      </c>
      <c r="C399" t="s">
        <v>39</v>
      </c>
      <c r="D399" t="s">
        <v>56</v>
      </c>
      <c r="E399" t="s">
        <v>12122</v>
      </c>
      <c r="F399" t="s">
        <v>849</v>
      </c>
      <c r="G399" s="1">
        <v>45117</v>
      </c>
      <c r="H399" t="s">
        <v>41</v>
      </c>
      <c r="I399" t="s">
        <v>48</v>
      </c>
      <c r="J399" t="s">
        <v>59</v>
      </c>
      <c r="K399">
        <v>1</v>
      </c>
      <c r="L399">
        <v>321.33999999999997</v>
      </c>
      <c r="M399" t="s">
        <v>35</v>
      </c>
      <c r="N399">
        <v>22</v>
      </c>
      <c r="O399" s="1">
        <v>45516</v>
      </c>
      <c r="P399">
        <v>29</v>
      </c>
      <c r="Q399" t="s">
        <v>29</v>
      </c>
      <c r="R399">
        <v>2</v>
      </c>
      <c r="S399" t="s">
        <v>12332</v>
      </c>
      <c r="T399" t="s">
        <v>60</v>
      </c>
    </row>
    <row r="400" spans="1:20" x14ac:dyDescent="0.25">
      <c r="A400" t="s">
        <v>850</v>
      </c>
      <c r="B400" t="s">
        <v>45</v>
      </c>
      <c r="C400" t="s">
        <v>22</v>
      </c>
      <c r="D400" t="s">
        <v>56</v>
      </c>
      <c r="E400" s="1">
        <v>44966</v>
      </c>
      <c r="F400" t="s">
        <v>851</v>
      </c>
      <c r="G400" s="1">
        <v>45117</v>
      </c>
      <c r="H400" t="s">
        <v>47</v>
      </c>
      <c r="I400" t="s">
        <v>54</v>
      </c>
      <c r="J400" t="s">
        <v>64</v>
      </c>
      <c r="K400">
        <v>1</v>
      </c>
      <c r="L400">
        <v>504.21</v>
      </c>
      <c r="M400" t="s">
        <v>35</v>
      </c>
      <c r="N400">
        <v>37</v>
      </c>
      <c r="O400" t="s">
        <v>12267</v>
      </c>
      <c r="P400">
        <v>467</v>
      </c>
      <c r="Q400" t="s">
        <v>29</v>
      </c>
      <c r="R400">
        <v>5</v>
      </c>
      <c r="S400" s="1">
        <v>45485</v>
      </c>
      <c r="T400" t="s">
        <v>36</v>
      </c>
    </row>
    <row r="401" spans="1:20" x14ac:dyDescent="0.25">
      <c r="A401" t="s">
        <v>852</v>
      </c>
      <c r="B401" t="s">
        <v>21</v>
      </c>
      <c r="C401" t="s">
        <v>22</v>
      </c>
      <c r="D401" t="s">
        <v>52</v>
      </c>
      <c r="E401" t="s">
        <v>12381</v>
      </c>
      <c r="F401" t="s">
        <v>853</v>
      </c>
      <c r="G401" s="1">
        <v>45117</v>
      </c>
      <c r="H401" t="s">
        <v>41</v>
      </c>
      <c r="I401" t="s">
        <v>54</v>
      </c>
      <c r="J401" t="s">
        <v>64</v>
      </c>
      <c r="K401">
        <v>1</v>
      </c>
      <c r="L401">
        <v>353.12</v>
      </c>
      <c r="M401" t="s">
        <v>35</v>
      </c>
      <c r="N401">
        <v>49</v>
      </c>
      <c r="O401" t="s">
        <v>12324</v>
      </c>
      <c r="P401">
        <v>20</v>
      </c>
      <c r="Q401" t="s">
        <v>29</v>
      </c>
      <c r="R401">
        <v>4</v>
      </c>
      <c r="S401" t="s">
        <v>12198</v>
      </c>
      <c r="T401" t="s">
        <v>36</v>
      </c>
    </row>
    <row r="402" spans="1:20" x14ac:dyDescent="0.25">
      <c r="A402" t="s">
        <v>854</v>
      </c>
      <c r="B402" t="s">
        <v>45</v>
      </c>
      <c r="C402" t="s">
        <v>39</v>
      </c>
      <c r="D402" t="s">
        <v>77</v>
      </c>
      <c r="E402" s="1">
        <v>45637</v>
      </c>
      <c r="F402" t="s">
        <v>855</v>
      </c>
      <c r="G402" s="1">
        <v>45148</v>
      </c>
      <c r="H402" t="s">
        <v>58</v>
      </c>
      <c r="I402" t="s">
        <v>63</v>
      </c>
      <c r="J402" t="s">
        <v>49</v>
      </c>
      <c r="K402">
        <v>2</v>
      </c>
      <c r="L402">
        <v>1366</v>
      </c>
      <c r="M402" t="s">
        <v>50</v>
      </c>
      <c r="N402">
        <v>35</v>
      </c>
      <c r="O402" t="s">
        <v>12226</v>
      </c>
      <c r="P402">
        <v>436</v>
      </c>
      <c r="Q402" t="s">
        <v>43</v>
      </c>
      <c r="R402">
        <v>4</v>
      </c>
      <c r="S402" s="1">
        <v>45901</v>
      </c>
      <c r="T402" t="s">
        <v>60</v>
      </c>
    </row>
    <row r="403" spans="1:20" x14ac:dyDescent="0.25">
      <c r="A403" t="s">
        <v>856</v>
      </c>
      <c r="B403" t="s">
        <v>21</v>
      </c>
      <c r="C403" t="s">
        <v>39</v>
      </c>
      <c r="D403" t="s">
        <v>77</v>
      </c>
      <c r="E403" t="s">
        <v>12382</v>
      </c>
      <c r="F403" t="s">
        <v>857</v>
      </c>
      <c r="G403" s="1">
        <v>45148</v>
      </c>
      <c r="H403" t="s">
        <v>58</v>
      </c>
      <c r="I403" t="s">
        <v>48</v>
      </c>
      <c r="J403" t="s">
        <v>59</v>
      </c>
      <c r="K403">
        <v>5</v>
      </c>
      <c r="L403">
        <v>268.56</v>
      </c>
      <c r="M403" t="s">
        <v>28</v>
      </c>
      <c r="N403">
        <v>37</v>
      </c>
      <c r="O403" t="s">
        <v>12235</v>
      </c>
      <c r="P403">
        <v>281</v>
      </c>
      <c r="Q403" t="s">
        <v>29</v>
      </c>
      <c r="R403">
        <v>1</v>
      </c>
      <c r="S403" t="s">
        <v>12288</v>
      </c>
      <c r="T403" t="s">
        <v>30</v>
      </c>
    </row>
    <row r="404" spans="1:20" x14ac:dyDescent="0.25">
      <c r="A404" t="s">
        <v>858</v>
      </c>
      <c r="B404" t="s">
        <v>21</v>
      </c>
      <c r="C404" t="s">
        <v>39</v>
      </c>
      <c r="D404" t="s">
        <v>77</v>
      </c>
      <c r="E404" s="1">
        <v>45418</v>
      </c>
      <c r="F404" t="s">
        <v>859</v>
      </c>
      <c r="G404" s="1">
        <v>45148</v>
      </c>
      <c r="H404" t="s">
        <v>25</v>
      </c>
      <c r="I404" t="s">
        <v>54</v>
      </c>
      <c r="J404" t="s">
        <v>67</v>
      </c>
      <c r="K404">
        <v>2</v>
      </c>
      <c r="L404">
        <v>906.01</v>
      </c>
      <c r="M404" t="s">
        <v>50</v>
      </c>
      <c r="N404">
        <v>16</v>
      </c>
      <c r="O404" s="1">
        <v>45362</v>
      </c>
      <c r="P404">
        <v>387</v>
      </c>
      <c r="Q404" t="s">
        <v>43</v>
      </c>
      <c r="R404">
        <v>3</v>
      </c>
      <c r="S404" s="1">
        <v>45904</v>
      </c>
      <c r="T404" t="s">
        <v>60</v>
      </c>
    </row>
    <row r="405" spans="1:20" x14ac:dyDescent="0.25">
      <c r="A405" t="s">
        <v>860</v>
      </c>
      <c r="B405" t="s">
        <v>21</v>
      </c>
      <c r="C405" t="s">
        <v>39</v>
      </c>
      <c r="D405" t="s">
        <v>56</v>
      </c>
      <c r="E405" t="s">
        <v>12351</v>
      </c>
      <c r="F405" t="s">
        <v>861</v>
      </c>
      <c r="G405" s="1">
        <v>45148</v>
      </c>
      <c r="H405" t="s">
        <v>47</v>
      </c>
      <c r="I405" t="s">
        <v>54</v>
      </c>
      <c r="J405" t="s">
        <v>67</v>
      </c>
      <c r="K405">
        <v>5</v>
      </c>
      <c r="L405">
        <v>914.58</v>
      </c>
      <c r="M405" t="s">
        <v>28</v>
      </c>
      <c r="N405">
        <v>11</v>
      </c>
      <c r="O405" t="s">
        <v>12345</v>
      </c>
      <c r="P405">
        <v>500</v>
      </c>
      <c r="Q405" t="s">
        <v>43</v>
      </c>
      <c r="R405">
        <v>5</v>
      </c>
      <c r="S405" t="s">
        <v>12120</v>
      </c>
      <c r="T405" t="s">
        <v>30</v>
      </c>
    </row>
    <row r="406" spans="1:20" x14ac:dyDescent="0.25">
      <c r="A406" t="s">
        <v>862</v>
      </c>
      <c r="B406" t="s">
        <v>38</v>
      </c>
      <c r="C406" t="s">
        <v>39</v>
      </c>
      <c r="D406" t="s">
        <v>32</v>
      </c>
      <c r="E406" t="s">
        <v>12142</v>
      </c>
      <c r="F406" t="s">
        <v>863</v>
      </c>
      <c r="G406" s="1">
        <v>45179</v>
      </c>
      <c r="H406" t="s">
        <v>47</v>
      </c>
      <c r="I406" t="s">
        <v>63</v>
      </c>
      <c r="J406" t="s">
        <v>27</v>
      </c>
      <c r="K406">
        <v>2</v>
      </c>
      <c r="L406">
        <v>948.7</v>
      </c>
      <c r="M406" t="s">
        <v>28</v>
      </c>
      <c r="N406">
        <v>14</v>
      </c>
      <c r="O406" t="s">
        <v>12270</v>
      </c>
      <c r="P406">
        <v>221</v>
      </c>
      <c r="Q406" t="s">
        <v>29</v>
      </c>
      <c r="R406">
        <v>1</v>
      </c>
      <c r="S406" t="s">
        <v>12079</v>
      </c>
      <c r="T406" t="s">
        <v>36</v>
      </c>
    </row>
    <row r="407" spans="1:20" x14ac:dyDescent="0.25">
      <c r="A407" t="s">
        <v>864</v>
      </c>
      <c r="B407" t="s">
        <v>45</v>
      </c>
      <c r="C407" t="s">
        <v>39</v>
      </c>
      <c r="D407" t="s">
        <v>32</v>
      </c>
      <c r="E407" t="s">
        <v>12237</v>
      </c>
      <c r="F407" t="s">
        <v>865</v>
      </c>
      <c r="G407" s="1">
        <v>45179</v>
      </c>
      <c r="H407" t="s">
        <v>47</v>
      </c>
      <c r="I407" t="s">
        <v>48</v>
      </c>
      <c r="J407" t="s">
        <v>49</v>
      </c>
      <c r="K407">
        <v>5</v>
      </c>
      <c r="L407">
        <v>623.82000000000005</v>
      </c>
      <c r="M407" t="s">
        <v>35</v>
      </c>
      <c r="N407">
        <v>28</v>
      </c>
      <c r="O407" t="s">
        <v>12230</v>
      </c>
      <c r="P407">
        <v>419</v>
      </c>
      <c r="Q407" t="s">
        <v>29</v>
      </c>
      <c r="R407">
        <v>1</v>
      </c>
      <c r="S407" t="s">
        <v>12142</v>
      </c>
      <c r="T407" t="s">
        <v>60</v>
      </c>
    </row>
    <row r="408" spans="1:20" x14ac:dyDescent="0.25">
      <c r="A408" t="s">
        <v>866</v>
      </c>
      <c r="B408" t="s">
        <v>45</v>
      </c>
      <c r="C408" t="s">
        <v>22</v>
      </c>
      <c r="D408" t="s">
        <v>23</v>
      </c>
      <c r="E408" t="s">
        <v>12149</v>
      </c>
      <c r="F408" t="s">
        <v>867</v>
      </c>
      <c r="G408" s="1">
        <v>45179</v>
      </c>
      <c r="H408" t="s">
        <v>58</v>
      </c>
      <c r="I408" t="s">
        <v>48</v>
      </c>
      <c r="J408" t="s">
        <v>59</v>
      </c>
      <c r="K408">
        <v>1</v>
      </c>
      <c r="L408">
        <v>1165.1500000000001</v>
      </c>
      <c r="M408" t="s">
        <v>35</v>
      </c>
      <c r="N408">
        <v>45</v>
      </c>
      <c r="O408" t="s">
        <v>12081</v>
      </c>
      <c r="P408">
        <v>90</v>
      </c>
      <c r="Q408" t="s">
        <v>29</v>
      </c>
      <c r="R408">
        <v>5</v>
      </c>
      <c r="S408" t="s">
        <v>12114</v>
      </c>
      <c r="T408" t="s">
        <v>36</v>
      </c>
    </row>
    <row r="409" spans="1:20" x14ac:dyDescent="0.25">
      <c r="A409" t="s">
        <v>868</v>
      </c>
      <c r="B409" t="s">
        <v>45</v>
      </c>
      <c r="C409" t="s">
        <v>22</v>
      </c>
      <c r="D409" t="s">
        <v>56</v>
      </c>
      <c r="E409" s="1">
        <v>45874</v>
      </c>
      <c r="F409" t="s">
        <v>869</v>
      </c>
      <c r="G409" s="1">
        <v>45179</v>
      </c>
      <c r="H409" t="s">
        <v>34</v>
      </c>
      <c r="I409" t="s">
        <v>48</v>
      </c>
      <c r="J409" t="s">
        <v>67</v>
      </c>
      <c r="K409">
        <v>5</v>
      </c>
      <c r="L409">
        <v>1175.72</v>
      </c>
      <c r="M409" t="s">
        <v>50</v>
      </c>
      <c r="N409">
        <v>38</v>
      </c>
      <c r="O409" t="s">
        <v>12343</v>
      </c>
      <c r="P409">
        <v>68</v>
      </c>
      <c r="Q409" t="s">
        <v>43</v>
      </c>
      <c r="R409">
        <v>1</v>
      </c>
      <c r="S409" t="s">
        <v>12383</v>
      </c>
      <c r="T409" t="s">
        <v>30</v>
      </c>
    </row>
    <row r="410" spans="1:20" x14ac:dyDescent="0.25">
      <c r="A410" t="s">
        <v>870</v>
      </c>
      <c r="B410" t="s">
        <v>45</v>
      </c>
      <c r="C410" t="s">
        <v>39</v>
      </c>
      <c r="D410" t="s">
        <v>23</v>
      </c>
      <c r="E410" s="1">
        <v>45334</v>
      </c>
      <c r="F410" t="s">
        <v>871</v>
      </c>
      <c r="G410" s="1">
        <v>45179</v>
      </c>
      <c r="H410" t="s">
        <v>41</v>
      </c>
      <c r="I410" t="s">
        <v>42</v>
      </c>
      <c r="J410" t="s">
        <v>27</v>
      </c>
      <c r="K410">
        <v>4</v>
      </c>
      <c r="L410">
        <v>722.13</v>
      </c>
      <c r="M410" t="s">
        <v>35</v>
      </c>
      <c r="N410">
        <v>18</v>
      </c>
      <c r="O410" t="s">
        <v>12182</v>
      </c>
      <c r="P410">
        <v>390</v>
      </c>
      <c r="Q410" t="s">
        <v>29</v>
      </c>
      <c r="R410">
        <v>2</v>
      </c>
      <c r="S410" t="s">
        <v>12083</v>
      </c>
      <c r="T410" t="s">
        <v>60</v>
      </c>
    </row>
    <row r="411" spans="1:20" x14ac:dyDescent="0.25">
      <c r="A411" t="s">
        <v>872</v>
      </c>
      <c r="B411" t="s">
        <v>21</v>
      </c>
      <c r="C411" t="s">
        <v>39</v>
      </c>
      <c r="D411" t="s">
        <v>32</v>
      </c>
      <c r="E411" s="1">
        <v>45299</v>
      </c>
      <c r="F411" t="s">
        <v>873</v>
      </c>
      <c r="G411" s="1">
        <v>45179</v>
      </c>
      <c r="H411" t="s">
        <v>41</v>
      </c>
      <c r="I411" t="s">
        <v>48</v>
      </c>
      <c r="J411" t="s">
        <v>64</v>
      </c>
      <c r="K411">
        <v>2</v>
      </c>
      <c r="L411">
        <v>387.95</v>
      </c>
      <c r="M411" t="s">
        <v>28</v>
      </c>
      <c r="N411">
        <v>2</v>
      </c>
      <c r="O411" t="s">
        <v>12384</v>
      </c>
      <c r="P411">
        <v>482</v>
      </c>
      <c r="Q411" t="s">
        <v>29</v>
      </c>
      <c r="R411">
        <v>2</v>
      </c>
      <c r="S411" t="s">
        <v>12177</v>
      </c>
      <c r="T411" t="s">
        <v>30</v>
      </c>
    </row>
    <row r="412" spans="1:20" x14ac:dyDescent="0.25">
      <c r="A412" t="s">
        <v>874</v>
      </c>
      <c r="B412" t="s">
        <v>45</v>
      </c>
      <c r="C412" t="s">
        <v>82</v>
      </c>
      <c r="D412" t="s">
        <v>32</v>
      </c>
      <c r="E412" s="1">
        <v>45089</v>
      </c>
      <c r="F412" t="s">
        <v>875</v>
      </c>
      <c r="G412" s="1">
        <v>45179</v>
      </c>
      <c r="H412" t="s">
        <v>47</v>
      </c>
      <c r="I412" t="s">
        <v>42</v>
      </c>
      <c r="J412" t="s">
        <v>59</v>
      </c>
      <c r="K412">
        <v>5</v>
      </c>
      <c r="L412">
        <v>374.54</v>
      </c>
      <c r="M412" t="s">
        <v>28</v>
      </c>
      <c r="N412">
        <v>26</v>
      </c>
      <c r="O412" t="s">
        <v>12288</v>
      </c>
      <c r="P412">
        <v>442</v>
      </c>
      <c r="Q412" t="s">
        <v>29</v>
      </c>
      <c r="R412">
        <v>1</v>
      </c>
      <c r="S412" t="s">
        <v>12091</v>
      </c>
      <c r="T412" t="s">
        <v>36</v>
      </c>
    </row>
    <row r="413" spans="1:20" x14ac:dyDescent="0.25">
      <c r="A413" t="s">
        <v>876</v>
      </c>
      <c r="B413" t="s">
        <v>45</v>
      </c>
      <c r="C413" t="s">
        <v>82</v>
      </c>
      <c r="D413" t="s">
        <v>77</v>
      </c>
      <c r="E413" s="1">
        <v>45877</v>
      </c>
      <c r="F413" t="s">
        <v>877</v>
      </c>
      <c r="G413" s="1">
        <v>45179</v>
      </c>
      <c r="H413" t="s">
        <v>58</v>
      </c>
      <c r="I413" t="s">
        <v>42</v>
      </c>
      <c r="J413" t="s">
        <v>64</v>
      </c>
      <c r="K413">
        <v>4</v>
      </c>
      <c r="L413">
        <v>363.5</v>
      </c>
      <c r="M413" t="s">
        <v>28</v>
      </c>
      <c r="N413">
        <v>11</v>
      </c>
      <c r="O413" s="1">
        <v>45995</v>
      </c>
      <c r="P413">
        <v>310</v>
      </c>
      <c r="Q413" t="s">
        <v>29</v>
      </c>
      <c r="R413">
        <v>4</v>
      </c>
      <c r="S413" s="1">
        <v>45693</v>
      </c>
      <c r="T413" t="s">
        <v>60</v>
      </c>
    </row>
    <row r="414" spans="1:20" x14ac:dyDescent="0.25">
      <c r="A414" t="s">
        <v>878</v>
      </c>
      <c r="B414" t="s">
        <v>45</v>
      </c>
      <c r="C414" t="s">
        <v>39</v>
      </c>
      <c r="D414" t="s">
        <v>56</v>
      </c>
      <c r="E414" s="1">
        <v>45444</v>
      </c>
      <c r="F414" t="s">
        <v>879</v>
      </c>
      <c r="G414" s="1">
        <v>45179</v>
      </c>
      <c r="H414" t="s">
        <v>25</v>
      </c>
      <c r="I414" t="s">
        <v>26</v>
      </c>
      <c r="J414" t="s">
        <v>27</v>
      </c>
      <c r="K414">
        <v>4</v>
      </c>
      <c r="L414">
        <v>292.58999999999997</v>
      </c>
      <c r="M414" t="s">
        <v>50</v>
      </c>
      <c r="N414">
        <v>11</v>
      </c>
      <c r="O414" s="1">
        <v>45902</v>
      </c>
      <c r="P414">
        <v>105</v>
      </c>
      <c r="Q414" t="s">
        <v>43</v>
      </c>
      <c r="R414">
        <v>3</v>
      </c>
      <c r="S414" s="1">
        <v>45722</v>
      </c>
      <c r="T414" t="s">
        <v>36</v>
      </c>
    </row>
    <row r="415" spans="1:20" x14ac:dyDescent="0.25">
      <c r="A415" t="s">
        <v>880</v>
      </c>
      <c r="B415" t="s">
        <v>38</v>
      </c>
      <c r="C415" t="s">
        <v>82</v>
      </c>
      <c r="D415" t="s">
        <v>52</v>
      </c>
      <c r="E415" t="s">
        <v>12385</v>
      </c>
      <c r="F415" t="s">
        <v>881</v>
      </c>
      <c r="G415" s="1">
        <v>45179</v>
      </c>
      <c r="H415" t="s">
        <v>41</v>
      </c>
      <c r="I415" t="s">
        <v>48</v>
      </c>
      <c r="J415" t="s">
        <v>59</v>
      </c>
      <c r="K415">
        <v>1</v>
      </c>
      <c r="L415">
        <v>1474.28</v>
      </c>
      <c r="M415" t="s">
        <v>50</v>
      </c>
      <c r="N415">
        <v>34</v>
      </c>
      <c r="O415" t="s">
        <v>12123</v>
      </c>
      <c r="P415">
        <v>249</v>
      </c>
      <c r="Q415" t="s">
        <v>29</v>
      </c>
      <c r="R415">
        <v>4</v>
      </c>
      <c r="S415" t="s">
        <v>12122</v>
      </c>
      <c r="T415" t="s">
        <v>60</v>
      </c>
    </row>
    <row r="416" spans="1:20" x14ac:dyDescent="0.25">
      <c r="A416" t="s">
        <v>882</v>
      </c>
      <c r="B416" t="s">
        <v>38</v>
      </c>
      <c r="C416" t="s">
        <v>39</v>
      </c>
      <c r="D416" t="s">
        <v>52</v>
      </c>
      <c r="E416" s="1">
        <v>44969</v>
      </c>
      <c r="F416" t="s">
        <v>883</v>
      </c>
      <c r="G416" s="1">
        <v>45209</v>
      </c>
      <c r="H416" t="s">
        <v>58</v>
      </c>
      <c r="I416" t="s">
        <v>48</v>
      </c>
      <c r="J416" t="s">
        <v>59</v>
      </c>
      <c r="K416">
        <v>1</v>
      </c>
      <c r="L416">
        <v>1448.45</v>
      </c>
      <c r="M416" t="s">
        <v>50</v>
      </c>
      <c r="N416">
        <v>45</v>
      </c>
      <c r="O416" s="1">
        <v>45908</v>
      </c>
      <c r="P416">
        <v>138</v>
      </c>
      <c r="Q416" t="s">
        <v>43</v>
      </c>
      <c r="R416">
        <v>1</v>
      </c>
      <c r="S416" t="s">
        <v>12089</v>
      </c>
      <c r="T416" t="s">
        <v>36</v>
      </c>
    </row>
    <row r="417" spans="1:20" x14ac:dyDescent="0.25">
      <c r="A417" t="s">
        <v>884</v>
      </c>
      <c r="B417" t="s">
        <v>21</v>
      </c>
      <c r="C417" t="s">
        <v>39</v>
      </c>
      <c r="D417" t="s">
        <v>56</v>
      </c>
      <c r="E417" t="s">
        <v>12361</v>
      </c>
      <c r="F417" t="s">
        <v>885</v>
      </c>
      <c r="G417" s="1">
        <v>45209</v>
      </c>
      <c r="H417" t="s">
        <v>34</v>
      </c>
      <c r="I417" t="s">
        <v>48</v>
      </c>
      <c r="J417" t="s">
        <v>59</v>
      </c>
      <c r="K417">
        <v>3</v>
      </c>
      <c r="L417">
        <v>1016.59</v>
      </c>
      <c r="M417" t="s">
        <v>35</v>
      </c>
      <c r="N417">
        <v>32</v>
      </c>
      <c r="O417" t="s">
        <v>12270</v>
      </c>
      <c r="P417">
        <v>373</v>
      </c>
      <c r="Q417" t="s">
        <v>43</v>
      </c>
      <c r="R417">
        <v>5</v>
      </c>
      <c r="S417" t="s">
        <v>12122</v>
      </c>
      <c r="T417" t="s">
        <v>30</v>
      </c>
    </row>
    <row r="418" spans="1:20" x14ac:dyDescent="0.25">
      <c r="A418" t="s">
        <v>886</v>
      </c>
      <c r="B418" t="s">
        <v>38</v>
      </c>
      <c r="C418" t="s">
        <v>22</v>
      </c>
      <c r="D418" t="s">
        <v>56</v>
      </c>
      <c r="E418" t="s">
        <v>12386</v>
      </c>
      <c r="F418" t="s">
        <v>887</v>
      </c>
      <c r="G418" s="1">
        <v>45209</v>
      </c>
      <c r="H418" t="s">
        <v>41</v>
      </c>
      <c r="I418" t="s">
        <v>42</v>
      </c>
      <c r="J418" t="s">
        <v>49</v>
      </c>
      <c r="K418">
        <v>4</v>
      </c>
      <c r="L418">
        <v>740.92</v>
      </c>
      <c r="M418" t="s">
        <v>35</v>
      </c>
      <c r="N418">
        <v>13</v>
      </c>
      <c r="O418" t="s">
        <v>12274</v>
      </c>
      <c r="P418">
        <v>311</v>
      </c>
      <c r="Q418" t="s">
        <v>29</v>
      </c>
      <c r="R418">
        <v>4</v>
      </c>
      <c r="S418" s="1">
        <v>45815</v>
      </c>
      <c r="T418" t="s">
        <v>30</v>
      </c>
    </row>
    <row r="419" spans="1:20" x14ac:dyDescent="0.25">
      <c r="A419" t="s">
        <v>888</v>
      </c>
      <c r="B419" t="s">
        <v>21</v>
      </c>
      <c r="C419" t="s">
        <v>82</v>
      </c>
      <c r="D419" t="s">
        <v>52</v>
      </c>
      <c r="E419" s="1">
        <v>44966</v>
      </c>
      <c r="F419" t="s">
        <v>889</v>
      </c>
      <c r="G419" s="1">
        <v>45209</v>
      </c>
      <c r="H419" t="s">
        <v>58</v>
      </c>
      <c r="I419" t="s">
        <v>63</v>
      </c>
      <c r="J419" t="s">
        <v>67</v>
      </c>
      <c r="K419">
        <v>4</v>
      </c>
      <c r="L419">
        <v>911.26</v>
      </c>
      <c r="M419" t="s">
        <v>28</v>
      </c>
      <c r="N419">
        <v>48</v>
      </c>
      <c r="O419" t="s">
        <v>12123</v>
      </c>
      <c r="P419">
        <v>221</v>
      </c>
      <c r="Q419" t="s">
        <v>29</v>
      </c>
      <c r="R419">
        <v>1</v>
      </c>
      <c r="S419" t="s">
        <v>12125</v>
      </c>
      <c r="T419" t="s">
        <v>60</v>
      </c>
    </row>
    <row r="420" spans="1:20" x14ac:dyDescent="0.25">
      <c r="A420" t="s">
        <v>890</v>
      </c>
      <c r="B420" t="s">
        <v>38</v>
      </c>
      <c r="C420" t="s">
        <v>39</v>
      </c>
      <c r="D420" t="s">
        <v>52</v>
      </c>
      <c r="E420" t="s">
        <v>12387</v>
      </c>
      <c r="F420" t="s">
        <v>891</v>
      </c>
      <c r="G420" s="1">
        <v>45209</v>
      </c>
      <c r="H420" t="s">
        <v>58</v>
      </c>
      <c r="I420" t="s">
        <v>54</v>
      </c>
      <c r="J420" t="s">
        <v>27</v>
      </c>
      <c r="K420">
        <v>2</v>
      </c>
      <c r="L420">
        <v>378.24</v>
      </c>
      <c r="M420" t="s">
        <v>50</v>
      </c>
      <c r="N420">
        <v>34</v>
      </c>
      <c r="O420" s="1">
        <v>45301</v>
      </c>
      <c r="P420">
        <v>490</v>
      </c>
      <c r="Q420" t="s">
        <v>43</v>
      </c>
      <c r="R420">
        <v>3</v>
      </c>
      <c r="S420" s="1">
        <v>45904</v>
      </c>
      <c r="T420" t="s">
        <v>36</v>
      </c>
    </row>
    <row r="421" spans="1:20" x14ac:dyDescent="0.25">
      <c r="A421" t="s">
        <v>892</v>
      </c>
      <c r="B421" t="s">
        <v>38</v>
      </c>
      <c r="C421" t="s">
        <v>22</v>
      </c>
      <c r="D421" t="s">
        <v>23</v>
      </c>
      <c r="E421" s="1">
        <v>45967</v>
      </c>
      <c r="F421" t="s">
        <v>893</v>
      </c>
      <c r="G421" s="1">
        <v>45209</v>
      </c>
      <c r="H421" t="s">
        <v>25</v>
      </c>
      <c r="I421" t="s">
        <v>48</v>
      </c>
      <c r="J421" t="s">
        <v>64</v>
      </c>
      <c r="K421">
        <v>4</v>
      </c>
      <c r="L421">
        <v>408.34</v>
      </c>
      <c r="M421" t="s">
        <v>50</v>
      </c>
      <c r="N421">
        <v>37</v>
      </c>
      <c r="O421" t="s">
        <v>12227</v>
      </c>
      <c r="P421">
        <v>182</v>
      </c>
      <c r="Q421" t="s">
        <v>29</v>
      </c>
      <c r="R421">
        <v>1</v>
      </c>
      <c r="S421" t="s">
        <v>12084</v>
      </c>
      <c r="T421" t="s">
        <v>30</v>
      </c>
    </row>
    <row r="422" spans="1:20" x14ac:dyDescent="0.25">
      <c r="A422" t="s">
        <v>894</v>
      </c>
      <c r="B422" t="s">
        <v>21</v>
      </c>
      <c r="C422" t="s">
        <v>82</v>
      </c>
      <c r="D422" t="s">
        <v>77</v>
      </c>
      <c r="E422" s="1">
        <v>45778</v>
      </c>
      <c r="F422" t="s">
        <v>895</v>
      </c>
      <c r="G422" s="1">
        <v>45209</v>
      </c>
      <c r="H422" t="s">
        <v>34</v>
      </c>
      <c r="I422" t="s">
        <v>26</v>
      </c>
      <c r="J422" t="s">
        <v>49</v>
      </c>
      <c r="K422">
        <v>5</v>
      </c>
      <c r="L422">
        <v>1323.45</v>
      </c>
      <c r="M422" t="s">
        <v>35</v>
      </c>
      <c r="N422">
        <v>43</v>
      </c>
      <c r="O422" s="1">
        <v>45962</v>
      </c>
      <c r="P422">
        <v>223</v>
      </c>
      <c r="Q422" t="s">
        <v>43</v>
      </c>
      <c r="R422">
        <v>5</v>
      </c>
      <c r="S422" t="s">
        <v>12213</v>
      </c>
      <c r="T422" t="s">
        <v>36</v>
      </c>
    </row>
    <row r="423" spans="1:20" x14ac:dyDescent="0.25">
      <c r="A423" t="s">
        <v>896</v>
      </c>
      <c r="B423" t="s">
        <v>45</v>
      </c>
      <c r="C423" t="s">
        <v>82</v>
      </c>
      <c r="D423" t="s">
        <v>52</v>
      </c>
      <c r="E423" s="1">
        <v>45117</v>
      </c>
      <c r="F423" t="s">
        <v>897</v>
      </c>
      <c r="G423" s="1">
        <v>45209</v>
      </c>
      <c r="H423" t="s">
        <v>25</v>
      </c>
      <c r="I423" t="s">
        <v>26</v>
      </c>
      <c r="J423" t="s">
        <v>67</v>
      </c>
      <c r="K423">
        <v>4</v>
      </c>
      <c r="L423">
        <v>632.66</v>
      </c>
      <c r="M423" t="s">
        <v>28</v>
      </c>
      <c r="N423">
        <v>14</v>
      </c>
      <c r="O423" s="1">
        <v>45841</v>
      </c>
      <c r="P423">
        <v>127</v>
      </c>
      <c r="Q423" t="s">
        <v>29</v>
      </c>
      <c r="R423">
        <v>5</v>
      </c>
      <c r="S423" s="1">
        <v>45782</v>
      </c>
      <c r="T423" t="s">
        <v>30</v>
      </c>
    </row>
    <row r="424" spans="1:20" x14ac:dyDescent="0.25">
      <c r="A424" t="s">
        <v>898</v>
      </c>
      <c r="B424" t="s">
        <v>38</v>
      </c>
      <c r="C424" t="s">
        <v>22</v>
      </c>
      <c r="D424" t="s">
        <v>77</v>
      </c>
      <c r="E424" t="s">
        <v>12215</v>
      </c>
      <c r="F424" t="s">
        <v>899</v>
      </c>
      <c r="G424" s="1">
        <v>45240</v>
      </c>
      <c r="H424" t="s">
        <v>47</v>
      </c>
      <c r="I424" t="s">
        <v>63</v>
      </c>
      <c r="J424" t="s">
        <v>64</v>
      </c>
      <c r="K424">
        <v>3</v>
      </c>
      <c r="L424">
        <v>569.69000000000005</v>
      </c>
      <c r="M424" t="s">
        <v>50</v>
      </c>
      <c r="N424">
        <v>2</v>
      </c>
      <c r="O424" t="s">
        <v>12339</v>
      </c>
      <c r="P424">
        <v>485</v>
      </c>
      <c r="Q424" t="s">
        <v>43</v>
      </c>
      <c r="R424">
        <v>4</v>
      </c>
      <c r="S424" s="1">
        <v>45963</v>
      </c>
      <c r="T424" t="s">
        <v>36</v>
      </c>
    </row>
    <row r="425" spans="1:20" x14ac:dyDescent="0.25">
      <c r="A425" t="s">
        <v>900</v>
      </c>
      <c r="B425" t="s">
        <v>21</v>
      </c>
      <c r="C425" t="s">
        <v>39</v>
      </c>
      <c r="D425" t="s">
        <v>32</v>
      </c>
      <c r="E425" s="1">
        <v>45815</v>
      </c>
      <c r="F425" t="s">
        <v>901</v>
      </c>
      <c r="G425" s="1">
        <v>45240</v>
      </c>
      <c r="H425" t="s">
        <v>34</v>
      </c>
      <c r="I425" t="s">
        <v>63</v>
      </c>
      <c r="J425" t="s">
        <v>64</v>
      </c>
      <c r="K425">
        <v>5</v>
      </c>
      <c r="L425">
        <v>130.33000000000001</v>
      </c>
      <c r="M425" t="s">
        <v>35</v>
      </c>
      <c r="N425">
        <v>17</v>
      </c>
      <c r="O425" s="1">
        <v>45577</v>
      </c>
      <c r="P425">
        <v>283</v>
      </c>
      <c r="Q425" t="s">
        <v>43</v>
      </c>
      <c r="R425">
        <v>2</v>
      </c>
      <c r="S425" s="1">
        <v>45752</v>
      </c>
      <c r="T425" t="s">
        <v>30</v>
      </c>
    </row>
    <row r="426" spans="1:20" x14ac:dyDescent="0.25">
      <c r="A426" t="s">
        <v>902</v>
      </c>
      <c r="B426" t="s">
        <v>38</v>
      </c>
      <c r="C426" t="s">
        <v>82</v>
      </c>
      <c r="D426" t="s">
        <v>77</v>
      </c>
      <c r="E426" t="s">
        <v>12326</v>
      </c>
      <c r="F426" t="s">
        <v>903</v>
      </c>
      <c r="G426" s="1">
        <v>45240</v>
      </c>
      <c r="H426" t="s">
        <v>34</v>
      </c>
      <c r="I426" t="s">
        <v>48</v>
      </c>
      <c r="J426" t="s">
        <v>49</v>
      </c>
      <c r="K426">
        <v>2</v>
      </c>
      <c r="L426">
        <v>1355.58</v>
      </c>
      <c r="M426" t="s">
        <v>28</v>
      </c>
      <c r="N426">
        <v>4</v>
      </c>
      <c r="O426" s="1">
        <v>45968</v>
      </c>
      <c r="P426">
        <v>428</v>
      </c>
      <c r="Q426" t="s">
        <v>43</v>
      </c>
      <c r="R426">
        <v>3</v>
      </c>
      <c r="S426" s="1">
        <v>45577</v>
      </c>
      <c r="T426" t="s">
        <v>36</v>
      </c>
    </row>
    <row r="427" spans="1:20" x14ac:dyDescent="0.25">
      <c r="A427" t="s">
        <v>904</v>
      </c>
      <c r="B427" t="s">
        <v>38</v>
      </c>
      <c r="C427" t="s">
        <v>39</v>
      </c>
      <c r="D427" t="s">
        <v>77</v>
      </c>
      <c r="E427" t="s">
        <v>12321</v>
      </c>
      <c r="F427" t="s">
        <v>905</v>
      </c>
      <c r="G427" s="1">
        <v>45240</v>
      </c>
      <c r="H427" t="s">
        <v>41</v>
      </c>
      <c r="I427" t="s">
        <v>63</v>
      </c>
      <c r="J427" t="s">
        <v>64</v>
      </c>
      <c r="K427">
        <v>5</v>
      </c>
      <c r="L427">
        <v>954.89</v>
      </c>
      <c r="M427" t="s">
        <v>35</v>
      </c>
      <c r="N427">
        <v>5</v>
      </c>
      <c r="O427" t="s">
        <v>12079</v>
      </c>
      <c r="P427">
        <v>311</v>
      </c>
      <c r="Q427" t="s">
        <v>43</v>
      </c>
      <c r="R427">
        <v>1</v>
      </c>
      <c r="S427" t="s">
        <v>12388</v>
      </c>
      <c r="T427" t="s">
        <v>30</v>
      </c>
    </row>
    <row r="428" spans="1:20" x14ac:dyDescent="0.25">
      <c r="A428" t="s">
        <v>906</v>
      </c>
      <c r="B428" t="s">
        <v>45</v>
      </c>
      <c r="C428" t="s">
        <v>39</v>
      </c>
      <c r="D428" t="s">
        <v>52</v>
      </c>
      <c r="E428" t="s">
        <v>12335</v>
      </c>
      <c r="F428" t="s">
        <v>907</v>
      </c>
      <c r="G428" s="1">
        <v>45270</v>
      </c>
      <c r="H428" t="s">
        <v>41</v>
      </c>
      <c r="I428" t="s">
        <v>54</v>
      </c>
      <c r="J428" t="s">
        <v>49</v>
      </c>
      <c r="K428">
        <v>2</v>
      </c>
      <c r="L428">
        <v>863.87</v>
      </c>
      <c r="M428" t="s">
        <v>50</v>
      </c>
      <c r="N428">
        <v>37</v>
      </c>
      <c r="O428" t="s">
        <v>12249</v>
      </c>
      <c r="P428">
        <v>428</v>
      </c>
      <c r="Q428" t="s">
        <v>43</v>
      </c>
      <c r="R428">
        <v>4</v>
      </c>
      <c r="S428" s="1">
        <v>45933</v>
      </c>
      <c r="T428" t="s">
        <v>60</v>
      </c>
    </row>
    <row r="429" spans="1:20" x14ac:dyDescent="0.25">
      <c r="A429" t="s">
        <v>908</v>
      </c>
      <c r="B429" t="s">
        <v>45</v>
      </c>
      <c r="C429" t="s">
        <v>22</v>
      </c>
      <c r="D429" t="s">
        <v>32</v>
      </c>
      <c r="E429" t="s">
        <v>12254</v>
      </c>
      <c r="F429" t="s">
        <v>909</v>
      </c>
      <c r="G429" s="1">
        <v>45270</v>
      </c>
      <c r="H429" t="s">
        <v>34</v>
      </c>
      <c r="I429" t="s">
        <v>63</v>
      </c>
      <c r="J429" t="s">
        <v>27</v>
      </c>
      <c r="K429">
        <v>5</v>
      </c>
      <c r="L429">
        <v>1036.3900000000001</v>
      </c>
      <c r="M429" t="s">
        <v>35</v>
      </c>
      <c r="N429">
        <v>10</v>
      </c>
      <c r="O429" t="s">
        <v>12070</v>
      </c>
      <c r="P429">
        <v>108</v>
      </c>
      <c r="Q429" t="s">
        <v>29</v>
      </c>
      <c r="R429">
        <v>2</v>
      </c>
      <c r="S429" t="s">
        <v>12186</v>
      </c>
      <c r="T429" t="s">
        <v>36</v>
      </c>
    </row>
    <row r="430" spans="1:20" x14ac:dyDescent="0.25">
      <c r="A430" t="s">
        <v>910</v>
      </c>
      <c r="B430" t="s">
        <v>21</v>
      </c>
      <c r="C430" t="s">
        <v>22</v>
      </c>
      <c r="D430" t="s">
        <v>77</v>
      </c>
      <c r="E430" s="1">
        <v>45516</v>
      </c>
      <c r="F430" t="s">
        <v>911</v>
      </c>
      <c r="G430" s="1">
        <v>45270</v>
      </c>
      <c r="H430" t="s">
        <v>47</v>
      </c>
      <c r="I430" t="s">
        <v>54</v>
      </c>
      <c r="J430" t="s">
        <v>49</v>
      </c>
      <c r="K430">
        <v>3</v>
      </c>
      <c r="L430">
        <v>1420.4</v>
      </c>
      <c r="M430" t="s">
        <v>35</v>
      </c>
      <c r="N430">
        <v>49</v>
      </c>
      <c r="O430" s="1">
        <v>45331</v>
      </c>
      <c r="P430">
        <v>250</v>
      </c>
      <c r="Q430" t="s">
        <v>29</v>
      </c>
      <c r="R430">
        <v>1</v>
      </c>
      <c r="S430" t="s">
        <v>12314</v>
      </c>
      <c r="T430" t="s">
        <v>36</v>
      </c>
    </row>
    <row r="431" spans="1:20" x14ac:dyDescent="0.25">
      <c r="A431" t="s">
        <v>912</v>
      </c>
      <c r="B431" t="s">
        <v>21</v>
      </c>
      <c r="C431" t="s">
        <v>39</v>
      </c>
      <c r="D431" t="s">
        <v>52</v>
      </c>
      <c r="E431" s="1">
        <v>45543</v>
      </c>
      <c r="F431" t="s">
        <v>913</v>
      </c>
      <c r="G431" s="1">
        <v>45270</v>
      </c>
      <c r="H431" t="s">
        <v>41</v>
      </c>
      <c r="I431" t="s">
        <v>42</v>
      </c>
      <c r="J431" t="s">
        <v>67</v>
      </c>
      <c r="K431">
        <v>5</v>
      </c>
      <c r="L431">
        <v>844.54</v>
      </c>
      <c r="M431" t="s">
        <v>35</v>
      </c>
      <c r="N431">
        <v>50</v>
      </c>
      <c r="O431" t="s">
        <v>12244</v>
      </c>
      <c r="P431">
        <v>121</v>
      </c>
      <c r="Q431" t="s">
        <v>43</v>
      </c>
      <c r="R431">
        <v>5</v>
      </c>
      <c r="S431" s="1">
        <v>45547</v>
      </c>
      <c r="T431" t="s">
        <v>30</v>
      </c>
    </row>
    <row r="432" spans="1:20" x14ac:dyDescent="0.25">
      <c r="A432" t="s">
        <v>914</v>
      </c>
      <c r="B432" t="s">
        <v>21</v>
      </c>
      <c r="C432" t="s">
        <v>22</v>
      </c>
      <c r="D432" t="s">
        <v>52</v>
      </c>
      <c r="E432" t="s">
        <v>12241</v>
      </c>
      <c r="F432" t="s">
        <v>915</v>
      </c>
      <c r="G432" s="1">
        <v>45270</v>
      </c>
      <c r="H432" t="s">
        <v>25</v>
      </c>
      <c r="I432" t="s">
        <v>63</v>
      </c>
      <c r="J432" t="s">
        <v>27</v>
      </c>
      <c r="K432">
        <v>5</v>
      </c>
      <c r="L432">
        <v>1187.55</v>
      </c>
      <c r="M432" t="s">
        <v>35</v>
      </c>
      <c r="N432">
        <v>16</v>
      </c>
      <c r="O432" s="1">
        <v>45638</v>
      </c>
      <c r="P432">
        <v>364</v>
      </c>
      <c r="Q432" t="s">
        <v>29</v>
      </c>
      <c r="R432">
        <v>2</v>
      </c>
      <c r="S432" s="1">
        <v>45967</v>
      </c>
      <c r="T432" t="s">
        <v>60</v>
      </c>
    </row>
    <row r="433" spans="1:20" x14ac:dyDescent="0.25">
      <c r="A433" t="s">
        <v>916</v>
      </c>
      <c r="B433" t="s">
        <v>21</v>
      </c>
      <c r="C433" t="s">
        <v>22</v>
      </c>
      <c r="D433" t="s">
        <v>77</v>
      </c>
      <c r="E433" s="1">
        <v>45692</v>
      </c>
      <c r="F433" t="s">
        <v>917</v>
      </c>
      <c r="G433" s="1">
        <v>45270</v>
      </c>
      <c r="H433" t="s">
        <v>25</v>
      </c>
      <c r="I433" t="s">
        <v>54</v>
      </c>
      <c r="J433" t="s">
        <v>64</v>
      </c>
      <c r="K433">
        <v>1</v>
      </c>
      <c r="L433">
        <v>1059.5899999999999</v>
      </c>
      <c r="M433" t="s">
        <v>50</v>
      </c>
      <c r="N433">
        <v>45</v>
      </c>
      <c r="O433" t="s">
        <v>12240</v>
      </c>
      <c r="P433">
        <v>275</v>
      </c>
      <c r="Q433" t="s">
        <v>29</v>
      </c>
      <c r="R433">
        <v>3</v>
      </c>
      <c r="S433" s="1">
        <v>45483</v>
      </c>
      <c r="T433" t="s">
        <v>30</v>
      </c>
    </row>
    <row r="434" spans="1:20" x14ac:dyDescent="0.25">
      <c r="A434" t="s">
        <v>918</v>
      </c>
      <c r="B434" t="s">
        <v>45</v>
      </c>
      <c r="C434" t="s">
        <v>82</v>
      </c>
      <c r="D434" t="s">
        <v>52</v>
      </c>
      <c r="E434" s="1">
        <v>45300</v>
      </c>
      <c r="F434" t="s">
        <v>919</v>
      </c>
      <c r="G434" s="1">
        <v>45270</v>
      </c>
      <c r="H434" t="s">
        <v>41</v>
      </c>
      <c r="I434" t="s">
        <v>48</v>
      </c>
      <c r="J434" t="s">
        <v>67</v>
      </c>
      <c r="K434">
        <v>3</v>
      </c>
      <c r="L434">
        <v>397.24</v>
      </c>
      <c r="M434" t="s">
        <v>28</v>
      </c>
      <c r="N434">
        <v>17</v>
      </c>
      <c r="O434" s="1">
        <v>45360</v>
      </c>
      <c r="P434">
        <v>297</v>
      </c>
      <c r="Q434" t="s">
        <v>29</v>
      </c>
      <c r="R434">
        <v>3</v>
      </c>
      <c r="S434" t="s">
        <v>12256</v>
      </c>
      <c r="T434" t="s">
        <v>30</v>
      </c>
    </row>
    <row r="435" spans="1:20" x14ac:dyDescent="0.25">
      <c r="A435" t="s">
        <v>920</v>
      </c>
      <c r="B435" t="s">
        <v>21</v>
      </c>
      <c r="C435" t="s">
        <v>22</v>
      </c>
      <c r="D435" t="s">
        <v>77</v>
      </c>
      <c r="E435" t="s">
        <v>12389</v>
      </c>
      <c r="F435" t="s">
        <v>921</v>
      </c>
      <c r="G435" s="1">
        <v>45270</v>
      </c>
      <c r="H435" t="s">
        <v>58</v>
      </c>
      <c r="I435" t="s">
        <v>42</v>
      </c>
      <c r="J435" t="s">
        <v>64</v>
      </c>
      <c r="K435">
        <v>3</v>
      </c>
      <c r="L435">
        <v>282.79000000000002</v>
      </c>
      <c r="M435" t="s">
        <v>28</v>
      </c>
      <c r="N435">
        <v>44</v>
      </c>
      <c r="O435" s="1">
        <v>45815</v>
      </c>
      <c r="P435">
        <v>136</v>
      </c>
      <c r="Q435" t="s">
        <v>43</v>
      </c>
      <c r="R435">
        <v>3</v>
      </c>
      <c r="S435" t="s">
        <v>12313</v>
      </c>
      <c r="T435" t="s">
        <v>36</v>
      </c>
    </row>
    <row r="436" spans="1:20" x14ac:dyDescent="0.25">
      <c r="A436" t="s">
        <v>922</v>
      </c>
      <c r="B436" t="s">
        <v>21</v>
      </c>
      <c r="C436" t="s">
        <v>22</v>
      </c>
      <c r="D436" t="s">
        <v>77</v>
      </c>
      <c r="E436" s="1">
        <v>45934</v>
      </c>
      <c r="F436" t="s">
        <v>923</v>
      </c>
      <c r="G436" s="1">
        <v>45270</v>
      </c>
      <c r="H436" t="s">
        <v>34</v>
      </c>
      <c r="I436" t="s">
        <v>26</v>
      </c>
      <c r="J436" t="s">
        <v>49</v>
      </c>
      <c r="K436">
        <v>1</v>
      </c>
      <c r="L436">
        <v>473.6</v>
      </c>
      <c r="M436" t="s">
        <v>35</v>
      </c>
      <c r="N436">
        <v>35</v>
      </c>
      <c r="O436" t="s">
        <v>12390</v>
      </c>
      <c r="P436">
        <v>378</v>
      </c>
      <c r="Q436" t="s">
        <v>43</v>
      </c>
      <c r="R436">
        <v>1</v>
      </c>
      <c r="S436" t="s">
        <v>12369</v>
      </c>
      <c r="T436" t="s">
        <v>36</v>
      </c>
    </row>
    <row r="437" spans="1:20" x14ac:dyDescent="0.25">
      <c r="A437" t="s">
        <v>924</v>
      </c>
      <c r="B437" t="s">
        <v>38</v>
      </c>
      <c r="C437" t="s">
        <v>22</v>
      </c>
      <c r="D437" t="s">
        <v>77</v>
      </c>
      <c r="E437" t="s">
        <v>12201</v>
      </c>
      <c r="F437" t="s">
        <v>925</v>
      </c>
      <c r="G437" t="s">
        <v>12082</v>
      </c>
      <c r="H437" t="s">
        <v>25</v>
      </c>
      <c r="I437" t="s">
        <v>54</v>
      </c>
      <c r="J437" t="s">
        <v>67</v>
      </c>
      <c r="K437">
        <v>5</v>
      </c>
      <c r="L437">
        <v>1005.28</v>
      </c>
      <c r="M437" t="s">
        <v>35</v>
      </c>
      <c r="N437">
        <v>36</v>
      </c>
      <c r="O437" t="s">
        <v>12129</v>
      </c>
      <c r="P437">
        <v>339</v>
      </c>
      <c r="Q437" t="s">
        <v>29</v>
      </c>
      <c r="R437">
        <v>2</v>
      </c>
      <c r="S437" t="s">
        <v>12253</v>
      </c>
      <c r="T437" t="s">
        <v>30</v>
      </c>
    </row>
    <row r="438" spans="1:20" x14ac:dyDescent="0.25">
      <c r="A438" t="s">
        <v>926</v>
      </c>
      <c r="B438" t="s">
        <v>21</v>
      </c>
      <c r="C438" t="s">
        <v>39</v>
      </c>
      <c r="D438" t="s">
        <v>32</v>
      </c>
      <c r="E438" s="1">
        <v>45663</v>
      </c>
      <c r="F438" t="s">
        <v>927</v>
      </c>
      <c r="G438" t="s">
        <v>12082</v>
      </c>
      <c r="H438" t="s">
        <v>34</v>
      </c>
      <c r="I438" t="s">
        <v>42</v>
      </c>
      <c r="J438" t="s">
        <v>67</v>
      </c>
      <c r="K438">
        <v>5</v>
      </c>
      <c r="L438">
        <v>1069.32</v>
      </c>
      <c r="M438" t="s">
        <v>35</v>
      </c>
      <c r="N438">
        <v>9</v>
      </c>
      <c r="O438" s="1">
        <v>45661</v>
      </c>
      <c r="P438">
        <v>291</v>
      </c>
      <c r="Q438" t="s">
        <v>29</v>
      </c>
      <c r="R438">
        <v>4</v>
      </c>
      <c r="S438" t="s">
        <v>12197</v>
      </c>
      <c r="T438" t="s">
        <v>36</v>
      </c>
    </row>
    <row r="439" spans="1:20" x14ac:dyDescent="0.25">
      <c r="A439" t="s">
        <v>928</v>
      </c>
      <c r="B439" t="s">
        <v>38</v>
      </c>
      <c r="C439" t="s">
        <v>82</v>
      </c>
      <c r="D439" t="s">
        <v>56</v>
      </c>
      <c r="E439" t="s">
        <v>12070</v>
      </c>
      <c r="F439" t="s">
        <v>929</v>
      </c>
      <c r="G439" t="s">
        <v>12082</v>
      </c>
      <c r="H439" t="s">
        <v>41</v>
      </c>
      <c r="I439" t="s">
        <v>54</v>
      </c>
      <c r="J439" t="s">
        <v>64</v>
      </c>
      <c r="K439">
        <v>4</v>
      </c>
      <c r="L439">
        <v>802.55</v>
      </c>
      <c r="M439" t="s">
        <v>50</v>
      </c>
      <c r="N439">
        <v>38</v>
      </c>
      <c r="O439" s="1">
        <v>45967</v>
      </c>
      <c r="P439">
        <v>125</v>
      </c>
      <c r="Q439" t="s">
        <v>29</v>
      </c>
      <c r="R439">
        <v>2</v>
      </c>
      <c r="S439" t="s">
        <v>12149</v>
      </c>
      <c r="T439" t="s">
        <v>60</v>
      </c>
    </row>
    <row r="440" spans="1:20" x14ac:dyDescent="0.25">
      <c r="A440" t="s">
        <v>930</v>
      </c>
      <c r="B440" t="s">
        <v>45</v>
      </c>
      <c r="C440" t="s">
        <v>82</v>
      </c>
      <c r="D440" t="s">
        <v>77</v>
      </c>
      <c r="E440" s="1">
        <v>45663</v>
      </c>
      <c r="F440" t="s">
        <v>931</v>
      </c>
      <c r="G440" t="s">
        <v>12082</v>
      </c>
      <c r="H440" t="s">
        <v>47</v>
      </c>
      <c r="I440" t="s">
        <v>63</v>
      </c>
      <c r="J440" t="s">
        <v>49</v>
      </c>
      <c r="K440">
        <v>1</v>
      </c>
      <c r="L440">
        <v>685.31</v>
      </c>
      <c r="M440" t="s">
        <v>35</v>
      </c>
      <c r="N440">
        <v>31</v>
      </c>
      <c r="O440" s="1">
        <v>45300</v>
      </c>
      <c r="P440">
        <v>50</v>
      </c>
      <c r="Q440" t="s">
        <v>29</v>
      </c>
      <c r="R440">
        <v>5</v>
      </c>
      <c r="S440" s="1">
        <v>45816</v>
      </c>
      <c r="T440" t="s">
        <v>30</v>
      </c>
    </row>
    <row r="441" spans="1:20" x14ac:dyDescent="0.25">
      <c r="A441" t="s">
        <v>932</v>
      </c>
      <c r="B441" t="s">
        <v>45</v>
      </c>
      <c r="C441" t="s">
        <v>82</v>
      </c>
      <c r="D441" t="s">
        <v>56</v>
      </c>
      <c r="E441" s="1">
        <v>44966</v>
      </c>
      <c r="F441" t="s">
        <v>933</v>
      </c>
      <c r="G441" t="s">
        <v>12082</v>
      </c>
      <c r="H441" t="s">
        <v>34</v>
      </c>
      <c r="I441" t="s">
        <v>48</v>
      </c>
      <c r="J441" t="s">
        <v>64</v>
      </c>
      <c r="K441">
        <v>4</v>
      </c>
      <c r="L441">
        <v>1189</v>
      </c>
      <c r="M441" t="s">
        <v>28</v>
      </c>
      <c r="N441">
        <v>4</v>
      </c>
      <c r="O441" t="s">
        <v>12220</v>
      </c>
      <c r="P441">
        <v>163</v>
      </c>
      <c r="Q441" t="s">
        <v>29</v>
      </c>
      <c r="R441">
        <v>4</v>
      </c>
      <c r="S441" t="s">
        <v>12210</v>
      </c>
      <c r="T441" t="s">
        <v>60</v>
      </c>
    </row>
    <row r="442" spans="1:20" x14ac:dyDescent="0.25">
      <c r="A442" t="s">
        <v>934</v>
      </c>
      <c r="B442" t="s">
        <v>38</v>
      </c>
      <c r="C442" t="s">
        <v>82</v>
      </c>
      <c r="D442" t="s">
        <v>23</v>
      </c>
      <c r="E442" t="s">
        <v>12391</v>
      </c>
      <c r="F442" t="s">
        <v>935</v>
      </c>
      <c r="G442" t="s">
        <v>12082</v>
      </c>
      <c r="H442" t="s">
        <v>58</v>
      </c>
      <c r="I442" t="s">
        <v>42</v>
      </c>
      <c r="J442" t="s">
        <v>59</v>
      </c>
      <c r="K442">
        <v>3</v>
      </c>
      <c r="L442">
        <v>708.99</v>
      </c>
      <c r="M442" t="s">
        <v>35</v>
      </c>
      <c r="N442">
        <v>50</v>
      </c>
      <c r="O442" t="s">
        <v>12264</v>
      </c>
      <c r="P442">
        <v>212</v>
      </c>
      <c r="Q442" t="s">
        <v>43</v>
      </c>
      <c r="R442">
        <v>5</v>
      </c>
      <c r="S442" t="s">
        <v>12203</v>
      </c>
      <c r="T442" t="s">
        <v>60</v>
      </c>
    </row>
    <row r="443" spans="1:20" x14ac:dyDescent="0.25">
      <c r="A443" t="s">
        <v>936</v>
      </c>
      <c r="B443" t="s">
        <v>45</v>
      </c>
      <c r="C443" t="s">
        <v>22</v>
      </c>
      <c r="D443" t="s">
        <v>32</v>
      </c>
      <c r="E443" s="1">
        <v>45475</v>
      </c>
      <c r="F443" t="s">
        <v>937</v>
      </c>
      <c r="G443" t="s">
        <v>12082</v>
      </c>
      <c r="H443" t="s">
        <v>25</v>
      </c>
      <c r="I443" t="s">
        <v>26</v>
      </c>
      <c r="J443" t="s">
        <v>59</v>
      </c>
      <c r="K443">
        <v>2</v>
      </c>
      <c r="L443">
        <v>488.25</v>
      </c>
      <c r="M443" t="s">
        <v>28</v>
      </c>
      <c r="N443">
        <v>42</v>
      </c>
      <c r="O443" t="s">
        <v>12107</v>
      </c>
      <c r="P443">
        <v>459</v>
      </c>
      <c r="Q443" t="s">
        <v>29</v>
      </c>
      <c r="R443">
        <v>1</v>
      </c>
      <c r="S443" s="1">
        <v>45547</v>
      </c>
      <c r="T443" t="s">
        <v>60</v>
      </c>
    </row>
    <row r="444" spans="1:20" x14ac:dyDescent="0.25">
      <c r="A444" t="s">
        <v>938</v>
      </c>
      <c r="B444" t="s">
        <v>45</v>
      </c>
      <c r="C444" t="s">
        <v>82</v>
      </c>
      <c r="D444" t="s">
        <v>23</v>
      </c>
      <c r="E444" t="s">
        <v>12153</v>
      </c>
      <c r="F444" t="s">
        <v>939</v>
      </c>
      <c r="G444" t="s">
        <v>12082</v>
      </c>
      <c r="H444" t="s">
        <v>41</v>
      </c>
      <c r="I444" t="s">
        <v>63</v>
      </c>
      <c r="J444" t="s">
        <v>67</v>
      </c>
      <c r="K444">
        <v>2</v>
      </c>
      <c r="L444">
        <v>1104.81</v>
      </c>
      <c r="M444" t="s">
        <v>28</v>
      </c>
      <c r="N444">
        <v>49</v>
      </c>
      <c r="O444" t="s">
        <v>12384</v>
      </c>
      <c r="P444">
        <v>343</v>
      </c>
      <c r="Q444" t="s">
        <v>43</v>
      </c>
      <c r="R444">
        <v>2</v>
      </c>
      <c r="S444" t="s">
        <v>12190</v>
      </c>
      <c r="T444" t="s">
        <v>30</v>
      </c>
    </row>
    <row r="445" spans="1:20" x14ac:dyDescent="0.25">
      <c r="A445" t="s">
        <v>940</v>
      </c>
      <c r="B445" t="s">
        <v>45</v>
      </c>
      <c r="C445" t="s">
        <v>82</v>
      </c>
      <c r="D445" t="s">
        <v>56</v>
      </c>
      <c r="E445" s="1">
        <v>45665</v>
      </c>
      <c r="F445" t="s">
        <v>941</v>
      </c>
      <c r="G445" t="s">
        <v>12082</v>
      </c>
      <c r="H445" t="s">
        <v>25</v>
      </c>
      <c r="I445" t="s">
        <v>48</v>
      </c>
      <c r="J445" t="s">
        <v>64</v>
      </c>
      <c r="K445">
        <v>2</v>
      </c>
      <c r="L445">
        <v>817.18</v>
      </c>
      <c r="M445" t="s">
        <v>28</v>
      </c>
      <c r="N445">
        <v>15</v>
      </c>
      <c r="O445" t="s">
        <v>12135</v>
      </c>
      <c r="P445">
        <v>417</v>
      </c>
      <c r="Q445" t="s">
        <v>43</v>
      </c>
      <c r="R445">
        <v>2</v>
      </c>
      <c r="S445" t="s">
        <v>12147</v>
      </c>
      <c r="T445" t="s">
        <v>36</v>
      </c>
    </row>
    <row r="446" spans="1:20" x14ac:dyDescent="0.25">
      <c r="A446" t="s">
        <v>942</v>
      </c>
      <c r="B446" t="s">
        <v>45</v>
      </c>
      <c r="C446" t="s">
        <v>82</v>
      </c>
      <c r="D446" t="s">
        <v>52</v>
      </c>
      <c r="E446" s="1">
        <v>45482</v>
      </c>
      <c r="F446" t="s">
        <v>943</v>
      </c>
      <c r="G446" t="s">
        <v>12082</v>
      </c>
      <c r="H446" t="s">
        <v>25</v>
      </c>
      <c r="I446" t="s">
        <v>42</v>
      </c>
      <c r="J446" t="s">
        <v>49</v>
      </c>
      <c r="K446">
        <v>2</v>
      </c>
      <c r="L446">
        <v>1397.6</v>
      </c>
      <c r="M446" t="s">
        <v>50</v>
      </c>
      <c r="N446">
        <v>31</v>
      </c>
      <c r="O446" t="s">
        <v>12201</v>
      </c>
      <c r="P446">
        <v>8</v>
      </c>
      <c r="Q446" t="s">
        <v>43</v>
      </c>
      <c r="R446">
        <v>3</v>
      </c>
      <c r="S446" t="s">
        <v>12278</v>
      </c>
      <c r="T446" t="s">
        <v>30</v>
      </c>
    </row>
    <row r="447" spans="1:20" x14ac:dyDescent="0.25">
      <c r="A447" t="s">
        <v>944</v>
      </c>
      <c r="B447" t="s">
        <v>45</v>
      </c>
      <c r="C447" t="s">
        <v>22</v>
      </c>
      <c r="D447" t="s">
        <v>32</v>
      </c>
      <c r="E447" t="s">
        <v>12135</v>
      </c>
      <c r="F447" t="s">
        <v>945</v>
      </c>
      <c r="G447" t="s">
        <v>12322</v>
      </c>
      <c r="H447" t="s">
        <v>25</v>
      </c>
      <c r="I447" t="s">
        <v>48</v>
      </c>
      <c r="J447" t="s">
        <v>49</v>
      </c>
      <c r="K447">
        <v>2</v>
      </c>
      <c r="L447">
        <v>308.94</v>
      </c>
      <c r="M447" t="s">
        <v>28</v>
      </c>
      <c r="N447">
        <v>47</v>
      </c>
      <c r="O447" t="s">
        <v>12115</v>
      </c>
      <c r="P447">
        <v>429</v>
      </c>
      <c r="Q447" t="s">
        <v>29</v>
      </c>
      <c r="R447">
        <v>3</v>
      </c>
      <c r="S447" s="1">
        <v>45815</v>
      </c>
      <c r="T447" t="s">
        <v>36</v>
      </c>
    </row>
    <row r="448" spans="1:20" x14ac:dyDescent="0.25">
      <c r="A448" t="s">
        <v>946</v>
      </c>
      <c r="B448" t="s">
        <v>21</v>
      </c>
      <c r="C448" t="s">
        <v>39</v>
      </c>
      <c r="D448" t="s">
        <v>23</v>
      </c>
      <c r="E448" s="1">
        <v>45724</v>
      </c>
      <c r="F448" t="s">
        <v>947</v>
      </c>
      <c r="G448" t="s">
        <v>12322</v>
      </c>
      <c r="H448" t="s">
        <v>47</v>
      </c>
      <c r="I448" t="s">
        <v>63</v>
      </c>
      <c r="J448" t="s">
        <v>27</v>
      </c>
      <c r="K448">
        <v>3</v>
      </c>
      <c r="L448">
        <v>1295.9100000000001</v>
      </c>
      <c r="M448" t="s">
        <v>35</v>
      </c>
      <c r="N448">
        <v>50</v>
      </c>
      <c r="O448" t="s">
        <v>12227</v>
      </c>
      <c r="P448">
        <v>424</v>
      </c>
      <c r="Q448" t="s">
        <v>29</v>
      </c>
      <c r="R448">
        <v>5</v>
      </c>
      <c r="S448" t="s">
        <v>12253</v>
      </c>
      <c r="T448" t="s">
        <v>30</v>
      </c>
    </row>
    <row r="449" spans="1:20" x14ac:dyDescent="0.25">
      <c r="A449" t="s">
        <v>948</v>
      </c>
      <c r="B449" t="s">
        <v>38</v>
      </c>
      <c r="C449" t="s">
        <v>82</v>
      </c>
      <c r="D449" t="s">
        <v>23</v>
      </c>
      <c r="E449" t="s">
        <v>12147</v>
      </c>
      <c r="F449" t="s">
        <v>949</v>
      </c>
      <c r="G449" t="s">
        <v>12322</v>
      </c>
      <c r="H449" t="s">
        <v>34</v>
      </c>
      <c r="I449" t="s">
        <v>54</v>
      </c>
      <c r="J449" t="s">
        <v>27</v>
      </c>
      <c r="K449">
        <v>4</v>
      </c>
      <c r="L449">
        <v>617.77</v>
      </c>
      <c r="M449" t="s">
        <v>50</v>
      </c>
      <c r="N449">
        <v>12</v>
      </c>
      <c r="O449" s="1">
        <v>45843</v>
      </c>
      <c r="P449">
        <v>284</v>
      </c>
      <c r="Q449" t="s">
        <v>43</v>
      </c>
      <c r="R449">
        <v>1</v>
      </c>
      <c r="S449" s="1">
        <v>45809</v>
      </c>
      <c r="T449" t="s">
        <v>60</v>
      </c>
    </row>
    <row r="450" spans="1:20" x14ac:dyDescent="0.25">
      <c r="A450" t="s">
        <v>950</v>
      </c>
      <c r="B450" t="s">
        <v>21</v>
      </c>
      <c r="C450" t="s">
        <v>82</v>
      </c>
      <c r="D450" t="s">
        <v>77</v>
      </c>
      <c r="E450" t="s">
        <v>12180</v>
      </c>
      <c r="F450" t="s">
        <v>951</v>
      </c>
      <c r="G450" t="s">
        <v>12322</v>
      </c>
      <c r="H450" t="s">
        <v>58</v>
      </c>
      <c r="I450" t="s">
        <v>26</v>
      </c>
      <c r="J450" t="s">
        <v>59</v>
      </c>
      <c r="K450">
        <v>2</v>
      </c>
      <c r="L450">
        <v>1451.72</v>
      </c>
      <c r="M450" t="s">
        <v>50</v>
      </c>
      <c r="N450">
        <v>45</v>
      </c>
      <c r="O450" s="1">
        <v>45908</v>
      </c>
      <c r="P450">
        <v>38</v>
      </c>
      <c r="Q450" t="s">
        <v>43</v>
      </c>
      <c r="R450">
        <v>5</v>
      </c>
      <c r="S450" s="1">
        <v>45999</v>
      </c>
      <c r="T450" t="s">
        <v>60</v>
      </c>
    </row>
    <row r="451" spans="1:20" x14ac:dyDescent="0.25">
      <c r="A451" t="s">
        <v>952</v>
      </c>
      <c r="B451" t="s">
        <v>45</v>
      </c>
      <c r="C451" t="s">
        <v>82</v>
      </c>
      <c r="D451" t="s">
        <v>77</v>
      </c>
      <c r="E451" t="s">
        <v>12304</v>
      </c>
      <c r="F451" t="s">
        <v>953</v>
      </c>
      <c r="G451" t="s">
        <v>12322</v>
      </c>
      <c r="H451" t="s">
        <v>47</v>
      </c>
      <c r="I451" t="s">
        <v>54</v>
      </c>
      <c r="J451" t="s">
        <v>27</v>
      </c>
      <c r="K451">
        <v>5</v>
      </c>
      <c r="L451">
        <v>564.16</v>
      </c>
      <c r="M451" t="s">
        <v>35</v>
      </c>
      <c r="N451">
        <v>14</v>
      </c>
      <c r="O451" s="1">
        <v>45717</v>
      </c>
      <c r="P451">
        <v>379</v>
      </c>
      <c r="Q451" t="s">
        <v>43</v>
      </c>
      <c r="R451">
        <v>2</v>
      </c>
      <c r="S451" s="1">
        <v>45812</v>
      </c>
      <c r="T451" t="s">
        <v>36</v>
      </c>
    </row>
    <row r="452" spans="1:20" x14ac:dyDescent="0.25">
      <c r="A452" t="s">
        <v>954</v>
      </c>
      <c r="B452" t="s">
        <v>38</v>
      </c>
      <c r="C452" t="s">
        <v>22</v>
      </c>
      <c r="D452" t="s">
        <v>56</v>
      </c>
      <c r="E452" s="1">
        <v>45413</v>
      </c>
      <c r="F452" t="s">
        <v>955</v>
      </c>
      <c r="G452" t="s">
        <v>12392</v>
      </c>
      <c r="H452" t="s">
        <v>34</v>
      </c>
      <c r="I452" t="s">
        <v>54</v>
      </c>
      <c r="J452" t="s">
        <v>59</v>
      </c>
      <c r="K452">
        <v>2</v>
      </c>
      <c r="L452">
        <v>1368.1</v>
      </c>
      <c r="M452" t="s">
        <v>28</v>
      </c>
      <c r="N452">
        <v>32</v>
      </c>
      <c r="O452" t="s">
        <v>12151</v>
      </c>
      <c r="P452">
        <v>205</v>
      </c>
      <c r="Q452" t="s">
        <v>43</v>
      </c>
      <c r="R452">
        <v>1</v>
      </c>
      <c r="S452" s="1">
        <v>45423</v>
      </c>
      <c r="T452" t="s">
        <v>30</v>
      </c>
    </row>
    <row r="453" spans="1:20" x14ac:dyDescent="0.25">
      <c r="A453" t="s">
        <v>956</v>
      </c>
      <c r="B453" t="s">
        <v>21</v>
      </c>
      <c r="C453" t="s">
        <v>22</v>
      </c>
      <c r="D453" t="s">
        <v>23</v>
      </c>
      <c r="E453" s="1">
        <v>45476</v>
      </c>
      <c r="F453" t="s">
        <v>957</v>
      </c>
      <c r="G453" t="s">
        <v>12392</v>
      </c>
      <c r="H453" t="s">
        <v>41</v>
      </c>
      <c r="I453" t="s">
        <v>63</v>
      </c>
      <c r="J453" t="s">
        <v>67</v>
      </c>
      <c r="K453">
        <v>3</v>
      </c>
      <c r="L453">
        <v>1060.3900000000001</v>
      </c>
      <c r="M453" t="s">
        <v>28</v>
      </c>
      <c r="N453">
        <v>48</v>
      </c>
      <c r="O453" t="s">
        <v>12339</v>
      </c>
      <c r="P453">
        <v>381</v>
      </c>
      <c r="Q453" t="s">
        <v>29</v>
      </c>
      <c r="R453">
        <v>3</v>
      </c>
      <c r="S453" s="1">
        <v>45748</v>
      </c>
      <c r="T453" t="s">
        <v>60</v>
      </c>
    </row>
    <row r="454" spans="1:20" x14ac:dyDescent="0.25">
      <c r="A454" t="s">
        <v>958</v>
      </c>
      <c r="B454" t="s">
        <v>21</v>
      </c>
      <c r="C454" t="s">
        <v>82</v>
      </c>
      <c r="D454" t="s">
        <v>32</v>
      </c>
      <c r="E454" s="1">
        <v>45327</v>
      </c>
      <c r="F454" t="s">
        <v>959</v>
      </c>
      <c r="G454" t="s">
        <v>12392</v>
      </c>
      <c r="H454" t="s">
        <v>58</v>
      </c>
      <c r="I454" t="s">
        <v>48</v>
      </c>
      <c r="J454" t="s">
        <v>59</v>
      </c>
      <c r="K454">
        <v>4</v>
      </c>
      <c r="L454">
        <v>1019.58</v>
      </c>
      <c r="M454" t="s">
        <v>35</v>
      </c>
      <c r="N454">
        <v>30</v>
      </c>
      <c r="O454" s="1">
        <v>45606</v>
      </c>
      <c r="P454">
        <v>92</v>
      </c>
      <c r="Q454" t="s">
        <v>43</v>
      </c>
      <c r="R454">
        <v>2</v>
      </c>
      <c r="S454" s="1">
        <v>45754</v>
      </c>
      <c r="T454" t="s">
        <v>60</v>
      </c>
    </row>
    <row r="455" spans="1:20" x14ac:dyDescent="0.25">
      <c r="A455" t="s">
        <v>960</v>
      </c>
      <c r="B455" t="s">
        <v>21</v>
      </c>
      <c r="C455" t="s">
        <v>82</v>
      </c>
      <c r="D455" t="s">
        <v>77</v>
      </c>
      <c r="E455" t="s">
        <v>12193</v>
      </c>
      <c r="F455" t="s">
        <v>961</v>
      </c>
      <c r="G455" t="s">
        <v>12392</v>
      </c>
      <c r="H455" t="s">
        <v>41</v>
      </c>
      <c r="I455" t="s">
        <v>42</v>
      </c>
      <c r="J455" t="s">
        <v>49</v>
      </c>
      <c r="K455">
        <v>3</v>
      </c>
      <c r="L455">
        <v>229.14</v>
      </c>
      <c r="M455" t="s">
        <v>50</v>
      </c>
      <c r="N455">
        <v>24</v>
      </c>
      <c r="O455" t="s">
        <v>12308</v>
      </c>
      <c r="P455">
        <v>248</v>
      </c>
      <c r="Q455" t="s">
        <v>29</v>
      </c>
      <c r="R455">
        <v>5</v>
      </c>
      <c r="S455" s="1">
        <v>45779</v>
      </c>
      <c r="T455" t="s">
        <v>60</v>
      </c>
    </row>
    <row r="456" spans="1:20" x14ac:dyDescent="0.25">
      <c r="A456" t="s">
        <v>962</v>
      </c>
      <c r="B456" t="s">
        <v>38</v>
      </c>
      <c r="C456" t="s">
        <v>39</v>
      </c>
      <c r="D456" t="s">
        <v>32</v>
      </c>
      <c r="E456" t="s">
        <v>12168</v>
      </c>
      <c r="F456" t="s">
        <v>963</v>
      </c>
      <c r="G456" t="s">
        <v>12392</v>
      </c>
      <c r="H456" t="s">
        <v>47</v>
      </c>
      <c r="I456" t="s">
        <v>26</v>
      </c>
      <c r="J456" t="s">
        <v>49</v>
      </c>
      <c r="K456">
        <v>2</v>
      </c>
      <c r="L456">
        <v>923.74</v>
      </c>
      <c r="M456" t="s">
        <v>28</v>
      </c>
      <c r="N456">
        <v>40</v>
      </c>
      <c r="O456" t="s">
        <v>12377</v>
      </c>
      <c r="P456">
        <v>118</v>
      </c>
      <c r="Q456" t="s">
        <v>43</v>
      </c>
      <c r="R456">
        <v>3</v>
      </c>
      <c r="S456" t="s">
        <v>12161</v>
      </c>
      <c r="T456" t="s">
        <v>30</v>
      </c>
    </row>
    <row r="457" spans="1:20" x14ac:dyDescent="0.25">
      <c r="A457" t="s">
        <v>964</v>
      </c>
      <c r="B457" t="s">
        <v>45</v>
      </c>
      <c r="C457" t="s">
        <v>22</v>
      </c>
      <c r="D457" t="s">
        <v>52</v>
      </c>
      <c r="E457" t="s">
        <v>12331</v>
      </c>
      <c r="F457" t="s">
        <v>965</v>
      </c>
      <c r="G457" t="s">
        <v>12392</v>
      </c>
      <c r="H457" t="s">
        <v>41</v>
      </c>
      <c r="I457" t="s">
        <v>26</v>
      </c>
      <c r="J457" t="s">
        <v>27</v>
      </c>
      <c r="K457">
        <v>3</v>
      </c>
      <c r="L457">
        <v>239.36</v>
      </c>
      <c r="M457" t="s">
        <v>50</v>
      </c>
      <c r="N457">
        <v>25</v>
      </c>
      <c r="O457" t="s">
        <v>12287</v>
      </c>
      <c r="P457">
        <v>331</v>
      </c>
      <c r="Q457" t="s">
        <v>43</v>
      </c>
      <c r="R457">
        <v>2</v>
      </c>
      <c r="S457" t="s">
        <v>12286</v>
      </c>
      <c r="T457" t="s">
        <v>60</v>
      </c>
    </row>
    <row r="458" spans="1:20" x14ac:dyDescent="0.25">
      <c r="A458" t="s">
        <v>966</v>
      </c>
      <c r="B458" t="s">
        <v>38</v>
      </c>
      <c r="C458" t="s">
        <v>39</v>
      </c>
      <c r="D458" t="s">
        <v>23</v>
      </c>
      <c r="E458" t="s">
        <v>12235</v>
      </c>
      <c r="F458" t="s">
        <v>967</v>
      </c>
      <c r="G458" t="s">
        <v>12393</v>
      </c>
      <c r="H458" t="s">
        <v>41</v>
      </c>
      <c r="I458" t="s">
        <v>48</v>
      </c>
      <c r="J458" t="s">
        <v>59</v>
      </c>
      <c r="K458">
        <v>1</v>
      </c>
      <c r="L458">
        <v>433.41</v>
      </c>
      <c r="M458" t="s">
        <v>50</v>
      </c>
      <c r="N458">
        <v>21</v>
      </c>
      <c r="O458" t="s">
        <v>12394</v>
      </c>
      <c r="P458">
        <v>230</v>
      </c>
      <c r="Q458" t="s">
        <v>43</v>
      </c>
      <c r="R458">
        <v>5</v>
      </c>
      <c r="S458" t="s">
        <v>12221</v>
      </c>
      <c r="T458" t="s">
        <v>36</v>
      </c>
    </row>
    <row r="459" spans="1:20" x14ac:dyDescent="0.25">
      <c r="A459" t="s">
        <v>968</v>
      </c>
      <c r="B459" t="s">
        <v>38</v>
      </c>
      <c r="C459" t="s">
        <v>82</v>
      </c>
      <c r="D459" t="s">
        <v>77</v>
      </c>
      <c r="E459" t="s">
        <v>12223</v>
      </c>
      <c r="F459" t="s">
        <v>969</v>
      </c>
      <c r="G459" t="s">
        <v>12393</v>
      </c>
      <c r="H459" t="s">
        <v>47</v>
      </c>
      <c r="I459" t="s">
        <v>48</v>
      </c>
      <c r="J459" t="s">
        <v>27</v>
      </c>
      <c r="K459">
        <v>2</v>
      </c>
      <c r="L459">
        <v>1242</v>
      </c>
      <c r="M459" t="s">
        <v>50</v>
      </c>
      <c r="N459">
        <v>8</v>
      </c>
      <c r="O459" s="1">
        <v>45689</v>
      </c>
      <c r="P459">
        <v>251</v>
      </c>
      <c r="Q459" t="s">
        <v>29</v>
      </c>
      <c r="R459">
        <v>4</v>
      </c>
      <c r="S459" t="s">
        <v>12200</v>
      </c>
      <c r="T459" t="s">
        <v>36</v>
      </c>
    </row>
    <row r="460" spans="1:20" x14ac:dyDescent="0.25">
      <c r="A460" t="s">
        <v>970</v>
      </c>
      <c r="B460" t="s">
        <v>21</v>
      </c>
      <c r="C460" t="s">
        <v>22</v>
      </c>
      <c r="D460" t="s">
        <v>52</v>
      </c>
      <c r="E460" t="s">
        <v>12159</v>
      </c>
      <c r="F460" t="s">
        <v>971</v>
      </c>
      <c r="G460" t="s">
        <v>12393</v>
      </c>
      <c r="H460" t="s">
        <v>25</v>
      </c>
      <c r="I460" t="s">
        <v>54</v>
      </c>
      <c r="J460" t="s">
        <v>49</v>
      </c>
      <c r="K460">
        <v>1</v>
      </c>
      <c r="L460">
        <v>1411.95</v>
      </c>
      <c r="M460" t="s">
        <v>50</v>
      </c>
      <c r="N460">
        <v>17</v>
      </c>
      <c r="O460" s="1">
        <v>45485</v>
      </c>
      <c r="P460">
        <v>138</v>
      </c>
      <c r="Q460" t="s">
        <v>29</v>
      </c>
      <c r="R460">
        <v>1</v>
      </c>
      <c r="S460" t="s">
        <v>12176</v>
      </c>
      <c r="T460" t="s">
        <v>30</v>
      </c>
    </row>
    <row r="461" spans="1:20" x14ac:dyDescent="0.25">
      <c r="A461" t="s">
        <v>972</v>
      </c>
      <c r="B461" t="s">
        <v>45</v>
      </c>
      <c r="C461" t="s">
        <v>82</v>
      </c>
      <c r="D461" t="s">
        <v>32</v>
      </c>
      <c r="E461" t="s">
        <v>12320</v>
      </c>
      <c r="F461" t="s">
        <v>973</v>
      </c>
      <c r="G461" t="s">
        <v>12393</v>
      </c>
      <c r="H461" t="s">
        <v>34</v>
      </c>
      <c r="I461" t="s">
        <v>54</v>
      </c>
      <c r="J461" t="s">
        <v>27</v>
      </c>
      <c r="K461">
        <v>5</v>
      </c>
      <c r="L461">
        <v>328.98</v>
      </c>
      <c r="M461" t="s">
        <v>28</v>
      </c>
      <c r="N461">
        <v>31</v>
      </c>
      <c r="O461" t="s">
        <v>12141</v>
      </c>
      <c r="P461">
        <v>200</v>
      </c>
      <c r="Q461" t="s">
        <v>29</v>
      </c>
      <c r="R461">
        <v>5</v>
      </c>
      <c r="S461" s="1">
        <v>45934</v>
      </c>
      <c r="T461" t="s">
        <v>36</v>
      </c>
    </row>
    <row r="462" spans="1:20" x14ac:dyDescent="0.25">
      <c r="A462" t="s">
        <v>974</v>
      </c>
      <c r="B462" t="s">
        <v>45</v>
      </c>
      <c r="C462" t="s">
        <v>39</v>
      </c>
      <c r="D462" t="s">
        <v>23</v>
      </c>
      <c r="E462" t="s">
        <v>12309</v>
      </c>
      <c r="F462" t="s">
        <v>975</v>
      </c>
      <c r="G462" t="s">
        <v>12393</v>
      </c>
      <c r="H462" t="s">
        <v>47</v>
      </c>
      <c r="I462" t="s">
        <v>63</v>
      </c>
      <c r="J462" t="s">
        <v>64</v>
      </c>
      <c r="K462">
        <v>4</v>
      </c>
      <c r="L462">
        <v>1153.33</v>
      </c>
      <c r="M462" t="s">
        <v>50</v>
      </c>
      <c r="N462">
        <v>35</v>
      </c>
      <c r="O462" t="s">
        <v>12107</v>
      </c>
      <c r="P462">
        <v>423</v>
      </c>
      <c r="Q462" t="s">
        <v>43</v>
      </c>
      <c r="R462">
        <v>3</v>
      </c>
      <c r="S462" s="1">
        <v>45841</v>
      </c>
      <c r="T462" t="s">
        <v>30</v>
      </c>
    </row>
    <row r="463" spans="1:20" x14ac:dyDescent="0.25">
      <c r="A463" t="s">
        <v>976</v>
      </c>
      <c r="B463" t="s">
        <v>21</v>
      </c>
      <c r="C463" t="s">
        <v>39</v>
      </c>
      <c r="D463" t="s">
        <v>56</v>
      </c>
      <c r="E463" s="1">
        <v>45056</v>
      </c>
      <c r="F463" t="s">
        <v>977</v>
      </c>
      <c r="G463" t="s">
        <v>12393</v>
      </c>
      <c r="H463" t="s">
        <v>58</v>
      </c>
      <c r="I463" t="s">
        <v>63</v>
      </c>
      <c r="J463" t="s">
        <v>49</v>
      </c>
      <c r="K463">
        <v>1</v>
      </c>
      <c r="L463">
        <v>408.56</v>
      </c>
      <c r="M463" t="s">
        <v>35</v>
      </c>
      <c r="N463">
        <v>24</v>
      </c>
      <c r="O463" s="1">
        <v>45875</v>
      </c>
      <c r="P463">
        <v>344</v>
      </c>
      <c r="Q463" t="s">
        <v>43</v>
      </c>
      <c r="R463">
        <v>1</v>
      </c>
      <c r="S463" t="s">
        <v>12072</v>
      </c>
      <c r="T463" t="s">
        <v>36</v>
      </c>
    </row>
    <row r="464" spans="1:20" x14ac:dyDescent="0.25">
      <c r="A464" t="s">
        <v>978</v>
      </c>
      <c r="B464" t="s">
        <v>45</v>
      </c>
      <c r="C464" t="s">
        <v>82</v>
      </c>
      <c r="D464" t="s">
        <v>56</v>
      </c>
      <c r="E464" s="1">
        <v>45719</v>
      </c>
      <c r="F464" t="s">
        <v>979</v>
      </c>
      <c r="G464" t="s">
        <v>12393</v>
      </c>
      <c r="H464" t="s">
        <v>41</v>
      </c>
      <c r="I464" t="s">
        <v>26</v>
      </c>
      <c r="J464" t="s">
        <v>64</v>
      </c>
      <c r="K464">
        <v>2</v>
      </c>
      <c r="L464">
        <v>1019.81</v>
      </c>
      <c r="M464" t="s">
        <v>50</v>
      </c>
      <c r="N464">
        <v>30</v>
      </c>
      <c r="O464" s="1">
        <v>45841</v>
      </c>
      <c r="P464">
        <v>191</v>
      </c>
      <c r="Q464" t="s">
        <v>29</v>
      </c>
      <c r="R464">
        <v>3</v>
      </c>
      <c r="S464" s="1">
        <v>45994</v>
      </c>
      <c r="T464" t="s">
        <v>36</v>
      </c>
    </row>
    <row r="465" spans="1:20" x14ac:dyDescent="0.25">
      <c r="A465" t="s">
        <v>980</v>
      </c>
      <c r="B465" t="s">
        <v>38</v>
      </c>
      <c r="C465" t="s">
        <v>39</v>
      </c>
      <c r="D465" t="s">
        <v>52</v>
      </c>
      <c r="E465" t="s">
        <v>12395</v>
      </c>
      <c r="F465" t="s">
        <v>981</v>
      </c>
      <c r="G465" t="s">
        <v>12393</v>
      </c>
      <c r="H465" t="s">
        <v>34</v>
      </c>
      <c r="I465" t="s">
        <v>26</v>
      </c>
      <c r="J465" t="s">
        <v>67</v>
      </c>
      <c r="K465">
        <v>1</v>
      </c>
      <c r="L465">
        <v>637.28</v>
      </c>
      <c r="M465" t="s">
        <v>28</v>
      </c>
      <c r="N465">
        <v>41</v>
      </c>
      <c r="O465" t="s">
        <v>12084</v>
      </c>
      <c r="P465">
        <v>81</v>
      </c>
      <c r="Q465" t="s">
        <v>43</v>
      </c>
      <c r="R465">
        <v>3</v>
      </c>
      <c r="S465" t="s">
        <v>12204</v>
      </c>
      <c r="T465" t="s">
        <v>60</v>
      </c>
    </row>
    <row r="466" spans="1:20" x14ac:dyDescent="0.25">
      <c r="A466" t="s">
        <v>982</v>
      </c>
      <c r="B466" t="s">
        <v>45</v>
      </c>
      <c r="C466" t="s">
        <v>82</v>
      </c>
      <c r="D466" t="s">
        <v>52</v>
      </c>
      <c r="E466" t="s">
        <v>12351</v>
      </c>
      <c r="F466" t="s">
        <v>983</v>
      </c>
      <c r="G466" t="s">
        <v>12393</v>
      </c>
      <c r="H466" t="s">
        <v>41</v>
      </c>
      <c r="I466" t="s">
        <v>48</v>
      </c>
      <c r="J466" t="s">
        <v>67</v>
      </c>
      <c r="K466">
        <v>5</v>
      </c>
      <c r="L466">
        <v>1255.6300000000001</v>
      </c>
      <c r="M466" t="s">
        <v>28</v>
      </c>
      <c r="N466">
        <v>15</v>
      </c>
      <c r="O466" s="1">
        <v>45391</v>
      </c>
      <c r="P466">
        <v>323</v>
      </c>
      <c r="Q466" t="s">
        <v>43</v>
      </c>
      <c r="R466">
        <v>2</v>
      </c>
      <c r="S466" t="s">
        <v>12265</v>
      </c>
      <c r="T466" t="s">
        <v>60</v>
      </c>
    </row>
    <row r="467" spans="1:20" x14ac:dyDescent="0.25">
      <c r="A467" t="s">
        <v>984</v>
      </c>
      <c r="B467" t="s">
        <v>38</v>
      </c>
      <c r="C467" t="s">
        <v>39</v>
      </c>
      <c r="D467" t="s">
        <v>23</v>
      </c>
      <c r="E467" t="s">
        <v>12373</v>
      </c>
      <c r="F467" t="s">
        <v>985</v>
      </c>
      <c r="G467" t="s">
        <v>12393</v>
      </c>
      <c r="H467" t="s">
        <v>58</v>
      </c>
      <c r="I467" t="s">
        <v>63</v>
      </c>
      <c r="J467" t="s">
        <v>64</v>
      </c>
      <c r="K467">
        <v>3</v>
      </c>
      <c r="L467">
        <v>189.51</v>
      </c>
      <c r="M467" t="s">
        <v>28</v>
      </c>
      <c r="N467">
        <v>3</v>
      </c>
      <c r="O467" t="s">
        <v>12368</v>
      </c>
      <c r="P467">
        <v>173</v>
      </c>
      <c r="Q467" t="s">
        <v>43</v>
      </c>
      <c r="R467">
        <v>1</v>
      </c>
      <c r="S467" t="s">
        <v>12377</v>
      </c>
      <c r="T467" t="s">
        <v>60</v>
      </c>
    </row>
    <row r="468" spans="1:20" x14ac:dyDescent="0.25">
      <c r="A468" t="s">
        <v>986</v>
      </c>
      <c r="B468" t="s">
        <v>38</v>
      </c>
      <c r="C468" t="s">
        <v>22</v>
      </c>
      <c r="D468" t="s">
        <v>77</v>
      </c>
      <c r="E468" t="s">
        <v>12396</v>
      </c>
      <c r="F468" t="s">
        <v>987</v>
      </c>
      <c r="G468" t="s">
        <v>12393</v>
      </c>
      <c r="H468" t="s">
        <v>41</v>
      </c>
      <c r="I468" t="s">
        <v>42</v>
      </c>
      <c r="J468" t="s">
        <v>67</v>
      </c>
      <c r="K468">
        <v>4</v>
      </c>
      <c r="L468">
        <v>963.94</v>
      </c>
      <c r="M468" t="s">
        <v>28</v>
      </c>
      <c r="N468">
        <v>32</v>
      </c>
      <c r="O468" t="s">
        <v>12345</v>
      </c>
      <c r="P468">
        <v>146</v>
      </c>
      <c r="Q468" t="s">
        <v>43</v>
      </c>
      <c r="R468">
        <v>3</v>
      </c>
      <c r="S468" t="s">
        <v>12084</v>
      </c>
      <c r="T468" t="s">
        <v>36</v>
      </c>
    </row>
    <row r="469" spans="1:20" x14ac:dyDescent="0.25">
      <c r="A469" t="s">
        <v>988</v>
      </c>
      <c r="B469" t="s">
        <v>45</v>
      </c>
      <c r="C469" t="s">
        <v>22</v>
      </c>
      <c r="D469" t="s">
        <v>77</v>
      </c>
      <c r="E469" t="s">
        <v>12276</v>
      </c>
      <c r="F469" t="s">
        <v>989</v>
      </c>
      <c r="G469" t="s">
        <v>12393</v>
      </c>
      <c r="H469" t="s">
        <v>41</v>
      </c>
      <c r="I469" t="s">
        <v>26</v>
      </c>
      <c r="J469" t="s">
        <v>67</v>
      </c>
      <c r="K469">
        <v>4</v>
      </c>
      <c r="L469">
        <v>573.05999999999995</v>
      </c>
      <c r="M469" t="s">
        <v>35</v>
      </c>
      <c r="N469">
        <v>14</v>
      </c>
      <c r="O469" t="s">
        <v>12188</v>
      </c>
      <c r="P469">
        <v>72</v>
      </c>
      <c r="Q469" t="s">
        <v>29</v>
      </c>
      <c r="R469">
        <v>2</v>
      </c>
      <c r="S469" t="s">
        <v>12397</v>
      </c>
      <c r="T469" t="s">
        <v>36</v>
      </c>
    </row>
    <row r="470" spans="1:20" x14ac:dyDescent="0.25">
      <c r="A470" t="s">
        <v>990</v>
      </c>
      <c r="B470" t="s">
        <v>45</v>
      </c>
      <c r="C470" t="s">
        <v>39</v>
      </c>
      <c r="D470" t="s">
        <v>52</v>
      </c>
      <c r="E470" t="s">
        <v>12398</v>
      </c>
      <c r="F470" t="s">
        <v>991</v>
      </c>
      <c r="G470" t="s">
        <v>12393</v>
      </c>
      <c r="H470" t="s">
        <v>41</v>
      </c>
      <c r="I470" t="s">
        <v>63</v>
      </c>
      <c r="J470" t="s">
        <v>49</v>
      </c>
      <c r="K470">
        <v>5</v>
      </c>
      <c r="L470">
        <v>731.14</v>
      </c>
      <c r="M470" t="s">
        <v>35</v>
      </c>
      <c r="N470">
        <v>16</v>
      </c>
      <c r="O470" s="1">
        <v>45901</v>
      </c>
      <c r="P470">
        <v>447</v>
      </c>
      <c r="Q470" t="s">
        <v>43</v>
      </c>
      <c r="R470">
        <v>1</v>
      </c>
      <c r="S470" t="s">
        <v>12268</v>
      </c>
      <c r="T470" t="s">
        <v>36</v>
      </c>
    </row>
    <row r="471" spans="1:20" x14ac:dyDescent="0.25">
      <c r="A471" t="s">
        <v>992</v>
      </c>
      <c r="B471" t="s">
        <v>21</v>
      </c>
      <c r="C471" t="s">
        <v>22</v>
      </c>
      <c r="D471" t="s">
        <v>23</v>
      </c>
      <c r="E471" t="s">
        <v>12133</v>
      </c>
      <c r="F471" t="s">
        <v>993</v>
      </c>
      <c r="G471" t="s">
        <v>12393</v>
      </c>
      <c r="H471" t="s">
        <v>41</v>
      </c>
      <c r="I471" t="s">
        <v>63</v>
      </c>
      <c r="J471" t="s">
        <v>67</v>
      </c>
      <c r="K471">
        <v>2</v>
      </c>
      <c r="L471">
        <v>1297.06</v>
      </c>
      <c r="M471" t="s">
        <v>50</v>
      </c>
      <c r="N471">
        <v>24</v>
      </c>
      <c r="O471" t="s">
        <v>12226</v>
      </c>
      <c r="P471">
        <v>116</v>
      </c>
      <c r="Q471" t="s">
        <v>29</v>
      </c>
      <c r="R471">
        <v>1</v>
      </c>
      <c r="S471" s="1">
        <v>45608</v>
      </c>
      <c r="T471" t="s">
        <v>60</v>
      </c>
    </row>
    <row r="472" spans="1:20" x14ac:dyDescent="0.25">
      <c r="A472" t="s">
        <v>994</v>
      </c>
      <c r="B472" t="s">
        <v>21</v>
      </c>
      <c r="C472" t="s">
        <v>39</v>
      </c>
      <c r="D472" t="s">
        <v>56</v>
      </c>
      <c r="E472" t="s">
        <v>12141</v>
      </c>
      <c r="F472" t="s">
        <v>995</v>
      </c>
      <c r="G472" t="s">
        <v>12393</v>
      </c>
      <c r="H472" t="s">
        <v>25</v>
      </c>
      <c r="I472" t="s">
        <v>26</v>
      </c>
      <c r="J472" t="s">
        <v>49</v>
      </c>
      <c r="K472">
        <v>1</v>
      </c>
      <c r="L472">
        <v>179.23</v>
      </c>
      <c r="M472" t="s">
        <v>50</v>
      </c>
      <c r="N472">
        <v>50</v>
      </c>
      <c r="O472" s="1">
        <v>45719</v>
      </c>
      <c r="P472">
        <v>412</v>
      </c>
      <c r="Q472" t="s">
        <v>29</v>
      </c>
      <c r="R472">
        <v>2</v>
      </c>
      <c r="S472" s="1">
        <v>45932</v>
      </c>
      <c r="T472" t="s">
        <v>36</v>
      </c>
    </row>
    <row r="473" spans="1:20" x14ac:dyDescent="0.25">
      <c r="A473" t="s">
        <v>996</v>
      </c>
      <c r="B473" t="s">
        <v>21</v>
      </c>
      <c r="C473" t="s">
        <v>22</v>
      </c>
      <c r="D473" t="s">
        <v>32</v>
      </c>
      <c r="E473" s="1">
        <v>45814</v>
      </c>
      <c r="F473" t="s">
        <v>997</v>
      </c>
      <c r="G473" t="s">
        <v>12393</v>
      </c>
      <c r="H473" t="s">
        <v>41</v>
      </c>
      <c r="I473" t="s">
        <v>63</v>
      </c>
      <c r="J473" t="s">
        <v>27</v>
      </c>
      <c r="K473">
        <v>1</v>
      </c>
      <c r="L473">
        <v>1393.3</v>
      </c>
      <c r="M473" t="s">
        <v>28</v>
      </c>
      <c r="N473">
        <v>10</v>
      </c>
      <c r="O473" t="s">
        <v>12080</v>
      </c>
      <c r="P473">
        <v>84</v>
      </c>
      <c r="Q473" t="s">
        <v>43</v>
      </c>
      <c r="R473">
        <v>5</v>
      </c>
      <c r="S473" s="1">
        <v>45720</v>
      </c>
      <c r="T473" t="s">
        <v>36</v>
      </c>
    </row>
    <row r="474" spans="1:20" x14ac:dyDescent="0.25">
      <c r="A474" t="s">
        <v>998</v>
      </c>
      <c r="B474" t="s">
        <v>21</v>
      </c>
      <c r="C474" t="s">
        <v>39</v>
      </c>
      <c r="D474" t="s">
        <v>77</v>
      </c>
      <c r="E474" t="s">
        <v>12263</v>
      </c>
      <c r="F474" t="s">
        <v>999</v>
      </c>
      <c r="G474" t="s">
        <v>12393</v>
      </c>
      <c r="H474" t="s">
        <v>58</v>
      </c>
      <c r="I474" t="s">
        <v>54</v>
      </c>
      <c r="J474" t="s">
        <v>67</v>
      </c>
      <c r="K474">
        <v>5</v>
      </c>
      <c r="L474">
        <v>154.1</v>
      </c>
      <c r="M474" t="s">
        <v>50</v>
      </c>
      <c r="N474">
        <v>37</v>
      </c>
      <c r="O474" s="1">
        <v>45576</v>
      </c>
      <c r="P474">
        <v>439</v>
      </c>
      <c r="Q474" t="s">
        <v>43</v>
      </c>
      <c r="R474">
        <v>1</v>
      </c>
      <c r="S474" s="1">
        <v>45423</v>
      </c>
      <c r="T474" t="s">
        <v>36</v>
      </c>
    </row>
    <row r="475" spans="1:20" x14ac:dyDescent="0.25">
      <c r="A475" t="s">
        <v>1000</v>
      </c>
      <c r="B475" t="s">
        <v>21</v>
      </c>
      <c r="C475" t="s">
        <v>39</v>
      </c>
      <c r="D475" t="s">
        <v>23</v>
      </c>
      <c r="E475" t="s">
        <v>12399</v>
      </c>
      <c r="F475" t="s">
        <v>1001</v>
      </c>
      <c r="G475" t="s">
        <v>12355</v>
      </c>
      <c r="H475" t="s">
        <v>25</v>
      </c>
      <c r="I475" t="s">
        <v>26</v>
      </c>
      <c r="J475" t="s">
        <v>67</v>
      </c>
      <c r="K475">
        <v>2</v>
      </c>
      <c r="L475">
        <v>1456.87</v>
      </c>
      <c r="M475" t="s">
        <v>35</v>
      </c>
      <c r="N475">
        <v>8</v>
      </c>
      <c r="O475" s="1">
        <v>45876</v>
      </c>
      <c r="P475">
        <v>264</v>
      </c>
      <c r="Q475" t="s">
        <v>29</v>
      </c>
      <c r="R475">
        <v>1</v>
      </c>
      <c r="S475" t="s">
        <v>12224</v>
      </c>
      <c r="T475" t="s">
        <v>30</v>
      </c>
    </row>
    <row r="476" spans="1:20" x14ac:dyDescent="0.25">
      <c r="A476" t="s">
        <v>1002</v>
      </c>
      <c r="B476" t="s">
        <v>21</v>
      </c>
      <c r="C476" t="s">
        <v>39</v>
      </c>
      <c r="D476" t="s">
        <v>52</v>
      </c>
      <c r="E476" s="1">
        <v>45330</v>
      </c>
      <c r="F476" t="s">
        <v>1003</v>
      </c>
      <c r="G476" t="s">
        <v>12355</v>
      </c>
      <c r="H476" t="s">
        <v>58</v>
      </c>
      <c r="I476" t="s">
        <v>42</v>
      </c>
      <c r="J476" t="s">
        <v>27</v>
      </c>
      <c r="K476">
        <v>4</v>
      </c>
      <c r="L476">
        <v>490.51</v>
      </c>
      <c r="M476" t="s">
        <v>28</v>
      </c>
      <c r="N476">
        <v>43</v>
      </c>
      <c r="O476" s="1">
        <v>45719</v>
      </c>
      <c r="P476">
        <v>102</v>
      </c>
      <c r="Q476" t="s">
        <v>43</v>
      </c>
      <c r="R476">
        <v>4</v>
      </c>
      <c r="S476" t="s">
        <v>12234</v>
      </c>
      <c r="T476" t="s">
        <v>30</v>
      </c>
    </row>
    <row r="477" spans="1:20" x14ac:dyDescent="0.25">
      <c r="A477" t="s">
        <v>1004</v>
      </c>
      <c r="B477" t="s">
        <v>38</v>
      </c>
      <c r="C477" t="s">
        <v>82</v>
      </c>
      <c r="D477" t="s">
        <v>56</v>
      </c>
      <c r="E477" s="1">
        <v>45353</v>
      </c>
      <c r="F477" t="s">
        <v>1005</v>
      </c>
      <c r="G477" t="s">
        <v>12355</v>
      </c>
      <c r="H477" t="s">
        <v>34</v>
      </c>
      <c r="I477" t="s">
        <v>42</v>
      </c>
      <c r="J477" t="s">
        <v>59</v>
      </c>
      <c r="K477">
        <v>3</v>
      </c>
      <c r="L477">
        <v>234.84</v>
      </c>
      <c r="M477" t="s">
        <v>28</v>
      </c>
      <c r="N477">
        <v>21</v>
      </c>
      <c r="O477" t="s">
        <v>12368</v>
      </c>
      <c r="P477">
        <v>377</v>
      </c>
      <c r="Q477" t="s">
        <v>29</v>
      </c>
      <c r="R477">
        <v>3</v>
      </c>
      <c r="S477" s="1">
        <v>45780</v>
      </c>
      <c r="T477" t="s">
        <v>60</v>
      </c>
    </row>
    <row r="478" spans="1:20" x14ac:dyDescent="0.25">
      <c r="A478" t="s">
        <v>1006</v>
      </c>
      <c r="B478" t="s">
        <v>21</v>
      </c>
      <c r="C478" t="s">
        <v>22</v>
      </c>
      <c r="D478" t="s">
        <v>32</v>
      </c>
      <c r="E478" t="s">
        <v>12305</v>
      </c>
      <c r="F478" t="s">
        <v>1007</v>
      </c>
      <c r="G478" t="s">
        <v>12355</v>
      </c>
      <c r="H478" t="s">
        <v>41</v>
      </c>
      <c r="I478" t="s">
        <v>54</v>
      </c>
      <c r="J478" t="s">
        <v>27</v>
      </c>
      <c r="K478">
        <v>1</v>
      </c>
      <c r="L478">
        <v>716.46</v>
      </c>
      <c r="M478" t="s">
        <v>50</v>
      </c>
      <c r="N478">
        <v>11</v>
      </c>
      <c r="O478" t="s">
        <v>12304</v>
      </c>
      <c r="P478">
        <v>145</v>
      </c>
      <c r="Q478" t="s">
        <v>43</v>
      </c>
      <c r="R478">
        <v>5</v>
      </c>
      <c r="S478" s="1">
        <v>45750</v>
      </c>
      <c r="T478" t="s">
        <v>60</v>
      </c>
    </row>
    <row r="479" spans="1:20" x14ac:dyDescent="0.25">
      <c r="A479" t="s">
        <v>1008</v>
      </c>
      <c r="B479" t="s">
        <v>38</v>
      </c>
      <c r="C479" t="s">
        <v>39</v>
      </c>
      <c r="D479" t="s">
        <v>32</v>
      </c>
      <c r="E479" s="1">
        <v>45446</v>
      </c>
      <c r="F479" t="s">
        <v>1009</v>
      </c>
      <c r="G479" t="s">
        <v>12355</v>
      </c>
      <c r="H479" t="s">
        <v>25</v>
      </c>
      <c r="I479" t="s">
        <v>48</v>
      </c>
      <c r="J479" t="s">
        <v>27</v>
      </c>
      <c r="K479">
        <v>4</v>
      </c>
      <c r="L479">
        <v>421.4</v>
      </c>
      <c r="M479" t="s">
        <v>28</v>
      </c>
      <c r="N479">
        <v>28</v>
      </c>
      <c r="O479" t="s">
        <v>12175</v>
      </c>
      <c r="P479">
        <v>182</v>
      </c>
      <c r="Q479" t="s">
        <v>43</v>
      </c>
      <c r="R479">
        <v>4</v>
      </c>
      <c r="S479" s="1">
        <v>45392</v>
      </c>
      <c r="T479" t="s">
        <v>60</v>
      </c>
    </row>
    <row r="480" spans="1:20" x14ac:dyDescent="0.25">
      <c r="A480" t="s">
        <v>1010</v>
      </c>
      <c r="B480" t="s">
        <v>38</v>
      </c>
      <c r="C480" t="s">
        <v>82</v>
      </c>
      <c r="D480" t="s">
        <v>77</v>
      </c>
      <c r="E480" s="1">
        <v>45507</v>
      </c>
      <c r="F480" t="s">
        <v>1011</v>
      </c>
      <c r="G480" t="s">
        <v>12355</v>
      </c>
      <c r="H480" t="s">
        <v>58</v>
      </c>
      <c r="I480" t="s">
        <v>48</v>
      </c>
      <c r="J480" t="s">
        <v>49</v>
      </c>
      <c r="K480">
        <v>4</v>
      </c>
      <c r="L480">
        <v>535.23</v>
      </c>
      <c r="M480" t="s">
        <v>50</v>
      </c>
      <c r="N480">
        <v>50</v>
      </c>
      <c r="O480" s="1">
        <v>45361</v>
      </c>
      <c r="P480">
        <v>285</v>
      </c>
      <c r="Q480" t="s">
        <v>29</v>
      </c>
      <c r="R480">
        <v>3</v>
      </c>
      <c r="S480" s="1">
        <v>45814</v>
      </c>
      <c r="T480" t="s">
        <v>30</v>
      </c>
    </row>
    <row r="481" spans="1:20" x14ac:dyDescent="0.25">
      <c r="A481" t="s">
        <v>1012</v>
      </c>
      <c r="B481" t="s">
        <v>45</v>
      </c>
      <c r="C481" t="s">
        <v>22</v>
      </c>
      <c r="D481" t="s">
        <v>56</v>
      </c>
      <c r="E481" t="s">
        <v>12212</v>
      </c>
      <c r="F481" t="s">
        <v>1013</v>
      </c>
      <c r="G481" t="s">
        <v>12355</v>
      </c>
      <c r="H481" t="s">
        <v>41</v>
      </c>
      <c r="I481" t="s">
        <v>54</v>
      </c>
      <c r="J481" t="s">
        <v>27</v>
      </c>
      <c r="K481">
        <v>2</v>
      </c>
      <c r="L481">
        <v>838.2</v>
      </c>
      <c r="M481" t="s">
        <v>50</v>
      </c>
      <c r="N481">
        <v>28</v>
      </c>
      <c r="O481" t="s">
        <v>12234</v>
      </c>
      <c r="P481">
        <v>366</v>
      </c>
      <c r="Q481" t="s">
        <v>43</v>
      </c>
      <c r="R481">
        <v>3</v>
      </c>
      <c r="S481" t="s">
        <v>12166</v>
      </c>
      <c r="T481" t="s">
        <v>60</v>
      </c>
    </row>
    <row r="482" spans="1:20" x14ac:dyDescent="0.25">
      <c r="A482" t="s">
        <v>1014</v>
      </c>
      <c r="B482" t="s">
        <v>45</v>
      </c>
      <c r="C482" t="s">
        <v>82</v>
      </c>
      <c r="D482" t="s">
        <v>52</v>
      </c>
      <c r="E482" t="s">
        <v>12239</v>
      </c>
      <c r="F482" t="s">
        <v>1015</v>
      </c>
      <c r="G482" t="s">
        <v>12355</v>
      </c>
      <c r="H482" t="s">
        <v>47</v>
      </c>
      <c r="I482" t="s">
        <v>42</v>
      </c>
      <c r="J482" t="s">
        <v>59</v>
      </c>
      <c r="K482">
        <v>4</v>
      </c>
      <c r="L482">
        <v>693.04</v>
      </c>
      <c r="M482" t="s">
        <v>35</v>
      </c>
      <c r="N482">
        <v>13</v>
      </c>
      <c r="O482" t="s">
        <v>12400</v>
      </c>
      <c r="P482">
        <v>452</v>
      </c>
      <c r="Q482" t="s">
        <v>29</v>
      </c>
      <c r="R482">
        <v>2</v>
      </c>
      <c r="S482" t="s">
        <v>12086</v>
      </c>
      <c r="T482" t="s">
        <v>36</v>
      </c>
    </row>
    <row r="483" spans="1:20" x14ac:dyDescent="0.25">
      <c r="A483" t="s">
        <v>1016</v>
      </c>
      <c r="B483" t="s">
        <v>21</v>
      </c>
      <c r="C483" t="s">
        <v>39</v>
      </c>
      <c r="D483" t="s">
        <v>52</v>
      </c>
      <c r="E483" t="s">
        <v>12357</v>
      </c>
      <c r="F483" t="s">
        <v>1017</v>
      </c>
      <c r="G483" t="s">
        <v>12363</v>
      </c>
      <c r="H483" t="s">
        <v>47</v>
      </c>
      <c r="I483" t="s">
        <v>63</v>
      </c>
      <c r="J483" t="s">
        <v>59</v>
      </c>
      <c r="K483">
        <v>5</v>
      </c>
      <c r="L483">
        <v>1321.4</v>
      </c>
      <c r="M483" t="s">
        <v>50</v>
      </c>
      <c r="N483">
        <v>20</v>
      </c>
      <c r="O483" t="s">
        <v>12189</v>
      </c>
      <c r="P483">
        <v>482</v>
      </c>
      <c r="Q483" t="s">
        <v>29</v>
      </c>
      <c r="R483">
        <v>5</v>
      </c>
      <c r="S483" t="s">
        <v>12205</v>
      </c>
      <c r="T483" t="s">
        <v>36</v>
      </c>
    </row>
    <row r="484" spans="1:20" x14ac:dyDescent="0.25">
      <c r="A484" t="s">
        <v>1018</v>
      </c>
      <c r="B484" t="s">
        <v>21</v>
      </c>
      <c r="C484" t="s">
        <v>82</v>
      </c>
      <c r="D484" t="s">
        <v>32</v>
      </c>
      <c r="E484" s="1">
        <v>45811</v>
      </c>
      <c r="F484" t="s">
        <v>1019</v>
      </c>
      <c r="G484" t="s">
        <v>12363</v>
      </c>
      <c r="H484" t="s">
        <v>47</v>
      </c>
      <c r="I484" t="s">
        <v>42</v>
      </c>
      <c r="J484" t="s">
        <v>49</v>
      </c>
      <c r="K484">
        <v>2</v>
      </c>
      <c r="L484">
        <v>1302.76</v>
      </c>
      <c r="M484" t="s">
        <v>28</v>
      </c>
      <c r="N484">
        <v>29</v>
      </c>
      <c r="O484" t="s">
        <v>12186</v>
      </c>
      <c r="P484">
        <v>410</v>
      </c>
      <c r="Q484" t="s">
        <v>43</v>
      </c>
      <c r="R484">
        <v>4</v>
      </c>
      <c r="S484" t="s">
        <v>12278</v>
      </c>
      <c r="T484" t="s">
        <v>36</v>
      </c>
    </row>
    <row r="485" spans="1:20" x14ac:dyDescent="0.25">
      <c r="A485" t="s">
        <v>1020</v>
      </c>
      <c r="B485" t="s">
        <v>45</v>
      </c>
      <c r="C485" t="s">
        <v>22</v>
      </c>
      <c r="D485" t="s">
        <v>32</v>
      </c>
      <c r="E485" s="1">
        <v>45778</v>
      </c>
      <c r="F485" t="s">
        <v>1021</v>
      </c>
      <c r="G485" t="s">
        <v>12363</v>
      </c>
      <c r="H485" t="s">
        <v>58</v>
      </c>
      <c r="I485" t="s">
        <v>63</v>
      </c>
      <c r="J485" t="s">
        <v>49</v>
      </c>
      <c r="K485">
        <v>2</v>
      </c>
      <c r="L485">
        <v>623.28</v>
      </c>
      <c r="M485" t="s">
        <v>28</v>
      </c>
      <c r="N485">
        <v>38</v>
      </c>
      <c r="O485" s="1">
        <v>45513</v>
      </c>
      <c r="P485">
        <v>313</v>
      </c>
      <c r="Q485" t="s">
        <v>29</v>
      </c>
      <c r="R485">
        <v>1</v>
      </c>
      <c r="S485" t="s">
        <v>12176</v>
      </c>
      <c r="T485" t="s">
        <v>60</v>
      </c>
    </row>
    <row r="486" spans="1:20" x14ac:dyDescent="0.25">
      <c r="A486" t="s">
        <v>1022</v>
      </c>
      <c r="B486" t="s">
        <v>38</v>
      </c>
      <c r="C486" t="s">
        <v>39</v>
      </c>
      <c r="D486" t="s">
        <v>52</v>
      </c>
      <c r="E486" t="s">
        <v>12219</v>
      </c>
      <c r="F486" t="s">
        <v>1023</v>
      </c>
      <c r="G486" t="s">
        <v>12363</v>
      </c>
      <c r="H486" t="s">
        <v>34</v>
      </c>
      <c r="I486" t="s">
        <v>63</v>
      </c>
      <c r="J486" t="s">
        <v>27</v>
      </c>
      <c r="K486">
        <v>4</v>
      </c>
      <c r="L486">
        <v>1350.64</v>
      </c>
      <c r="M486" t="s">
        <v>28</v>
      </c>
      <c r="N486">
        <v>45</v>
      </c>
      <c r="O486" t="s">
        <v>12090</v>
      </c>
      <c r="P486">
        <v>257</v>
      </c>
      <c r="Q486" t="s">
        <v>43</v>
      </c>
      <c r="R486">
        <v>3</v>
      </c>
      <c r="S486" t="s">
        <v>12160</v>
      </c>
      <c r="T486" t="s">
        <v>36</v>
      </c>
    </row>
    <row r="487" spans="1:20" x14ac:dyDescent="0.25">
      <c r="A487" t="s">
        <v>1024</v>
      </c>
      <c r="B487" t="s">
        <v>38</v>
      </c>
      <c r="C487" t="s">
        <v>39</v>
      </c>
      <c r="D487" t="s">
        <v>23</v>
      </c>
      <c r="E487" t="s">
        <v>12167</v>
      </c>
      <c r="F487" t="s">
        <v>1025</v>
      </c>
      <c r="G487" t="s">
        <v>12401</v>
      </c>
      <c r="H487" t="s">
        <v>34</v>
      </c>
      <c r="I487" t="s">
        <v>42</v>
      </c>
      <c r="J487" t="s">
        <v>49</v>
      </c>
      <c r="K487">
        <v>5</v>
      </c>
      <c r="L487">
        <v>709.05</v>
      </c>
      <c r="M487" t="s">
        <v>28</v>
      </c>
      <c r="N487">
        <v>50</v>
      </c>
      <c r="O487" s="1">
        <v>45962</v>
      </c>
      <c r="P487">
        <v>330</v>
      </c>
      <c r="Q487" t="s">
        <v>43</v>
      </c>
      <c r="R487">
        <v>5</v>
      </c>
      <c r="S487" s="1">
        <v>45361</v>
      </c>
      <c r="T487" t="s">
        <v>60</v>
      </c>
    </row>
    <row r="488" spans="1:20" x14ac:dyDescent="0.25">
      <c r="A488" t="s">
        <v>1026</v>
      </c>
      <c r="B488" t="s">
        <v>21</v>
      </c>
      <c r="C488" t="s">
        <v>82</v>
      </c>
      <c r="D488" t="s">
        <v>23</v>
      </c>
      <c r="E488" t="s">
        <v>12184</v>
      </c>
      <c r="F488" t="s">
        <v>1027</v>
      </c>
      <c r="G488" t="s">
        <v>12401</v>
      </c>
      <c r="H488" t="s">
        <v>25</v>
      </c>
      <c r="I488" t="s">
        <v>54</v>
      </c>
      <c r="J488" t="s">
        <v>49</v>
      </c>
      <c r="K488">
        <v>5</v>
      </c>
      <c r="L488">
        <v>166.46</v>
      </c>
      <c r="M488" t="s">
        <v>50</v>
      </c>
      <c r="N488">
        <v>36</v>
      </c>
      <c r="O488" s="1">
        <v>45719</v>
      </c>
      <c r="P488">
        <v>274</v>
      </c>
      <c r="Q488" t="s">
        <v>29</v>
      </c>
      <c r="R488">
        <v>1</v>
      </c>
      <c r="S488" t="s">
        <v>12124</v>
      </c>
      <c r="T488" t="s">
        <v>30</v>
      </c>
    </row>
    <row r="489" spans="1:20" x14ac:dyDescent="0.25">
      <c r="A489" t="s">
        <v>1028</v>
      </c>
      <c r="B489" t="s">
        <v>21</v>
      </c>
      <c r="C489" t="s">
        <v>39</v>
      </c>
      <c r="D489" t="s">
        <v>32</v>
      </c>
      <c r="E489" s="1">
        <v>45871</v>
      </c>
      <c r="F489" t="s">
        <v>1029</v>
      </c>
      <c r="G489" t="s">
        <v>12401</v>
      </c>
      <c r="H489" t="s">
        <v>25</v>
      </c>
      <c r="I489" t="s">
        <v>63</v>
      </c>
      <c r="J489" t="s">
        <v>59</v>
      </c>
      <c r="K489">
        <v>1</v>
      </c>
      <c r="L489">
        <v>1034.47</v>
      </c>
      <c r="M489" t="s">
        <v>28</v>
      </c>
      <c r="N489">
        <v>44</v>
      </c>
      <c r="O489" t="s">
        <v>12131</v>
      </c>
      <c r="P489">
        <v>116</v>
      </c>
      <c r="Q489" t="s">
        <v>43</v>
      </c>
      <c r="R489">
        <v>4</v>
      </c>
      <c r="S489" t="s">
        <v>12270</v>
      </c>
      <c r="T489" t="s">
        <v>36</v>
      </c>
    </row>
    <row r="490" spans="1:20" x14ac:dyDescent="0.25">
      <c r="A490" t="s">
        <v>1030</v>
      </c>
      <c r="B490" t="s">
        <v>21</v>
      </c>
      <c r="C490" t="s">
        <v>82</v>
      </c>
      <c r="D490" t="s">
        <v>56</v>
      </c>
      <c r="E490" s="1">
        <v>45385</v>
      </c>
      <c r="F490" t="s">
        <v>1031</v>
      </c>
      <c r="G490" t="s">
        <v>12401</v>
      </c>
      <c r="H490" t="s">
        <v>34</v>
      </c>
      <c r="I490" t="s">
        <v>63</v>
      </c>
      <c r="J490" t="s">
        <v>27</v>
      </c>
      <c r="K490">
        <v>1</v>
      </c>
      <c r="L490">
        <v>503.13</v>
      </c>
      <c r="M490" t="s">
        <v>28</v>
      </c>
      <c r="N490">
        <v>15</v>
      </c>
      <c r="O490" t="s">
        <v>12070</v>
      </c>
      <c r="P490">
        <v>85</v>
      </c>
      <c r="Q490" t="s">
        <v>29</v>
      </c>
      <c r="R490">
        <v>2</v>
      </c>
      <c r="S490" t="s">
        <v>12354</v>
      </c>
      <c r="T490" t="s">
        <v>60</v>
      </c>
    </row>
    <row r="491" spans="1:20" x14ac:dyDescent="0.25">
      <c r="A491" t="s">
        <v>1032</v>
      </c>
      <c r="B491" t="s">
        <v>38</v>
      </c>
      <c r="C491" t="s">
        <v>22</v>
      </c>
      <c r="D491" t="s">
        <v>77</v>
      </c>
      <c r="E491" s="1">
        <v>45719</v>
      </c>
      <c r="F491" t="s">
        <v>1033</v>
      </c>
      <c r="G491" t="s">
        <v>12401</v>
      </c>
      <c r="H491" t="s">
        <v>34</v>
      </c>
      <c r="I491" t="s">
        <v>42</v>
      </c>
      <c r="J491" t="s">
        <v>67</v>
      </c>
      <c r="K491">
        <v>1</v>
      </c>
      <c r="L491">
        <v>923.65</v>
      </c>
      <c r="M491" t="s">
        <v>28</v>
      </c>
      <c r="N491">
        <v>34</v>
      </c>
      <c r="O491" s="1">
        <v>45423</v>
      </c>
      <c r="P491">
        <v>156</v>
      </c>
      <c r="Q491" t="s">
        <v>43</v>
      </c>
      <c r="R491">
        <v>5</v>
      </c>
      <c r="S491" s="1">
        <v>45606</v>
      </c>
      <c r="T491" t="s">
        <v>36</v>
      </c>
    </row>
    <row r="492" spans="1:20" x14ac:dyDescent="0.25">
      <c r="A492" t="s">
        <v>1034</v>
      </c>
      <c r="B492" t="s">
        <v>21</v>
      </c>
      <c r="C492" t="s">
        <v>22</v>
      </c>
      <c r="D492" t="s">
        <v>56</v>
      </c>
      <c r="E492" t="s">
        <v>12232</v>
      </c>
      <c r="F492" t="s">
        <v>1035</v>
      </c>
      <c r="G492" t="s">
        <v>12401</v>
      </c>
      <c r="H492" t="s">
        <v>58</v>
      </c>
      <c r="I492" t="s">
        <v>26</v>
      </c>
      <c r="J492" t="s">
        <v>59</v>
      </c>
      <c r="K492">
        <v>2</v>
      </c>
      <c r="L492">
        <v>839.66</v>
      </c>
      <c r="M492" t="s">
        <v>50</v>
      </c>
      <c r="N492">
        <v>7</v>
      </c>
      <c r="O492" t="s">
        <v>12290</v>
      </c>
      <c r="P492">
        <v>424</v>
      </c>
      <c r="Q492" t="s">
        <v>29</v>
      </c>
      <c r="R492">
        <v>1</v>
      </c>
      <c r="S492" s="1">
        <v>45658</v>
      </c>
      <c r="T492" t="s">
        <v>36</v>
      </c>
    </row>
    <row r="493" spans="1:20" x14ac:dyDescent="0.25">
      <c r="A493" t="s">
        <v>1036</v>
      </c>
      <c r="B493" t="s">
        <v>45</v>
      </c>
      <c r="C493" t="s">
        <v>39</v>
      </c>
      <c r="D493" t="s">
        <v>77</v>
      </c>
      <c r="E493" t="s">
        <v>12224</v>
      </c>
      <c r="F493" t="s">
        <v>1037</v>
      </c>
      <c r="G493" t="s">
        <v>12401</v>
      </c>
      <c r="H493" t="s">
        <v>47</v>
      </c>
      <c r="I493" t="s">
        <v>54</v>
      </c>
      <c r="J493" t="s">
        <v>67</v>
      </c>
      <c r="K493">
        <v>3</v>
      </c>
      <c r="L493">
        <v>1319.53</v>
      </c>
      <c r="M493" t="s">
        <v>50</v>
      </c>
      <c r="N493">
        <v>44</v>
      </c>
      <c r="O493" t="s">
        <v>12236</v>
      </c>
      <c r="P493">
        <v>129</v>
      </c>
      <c r="Q493" t="s">
        <v>43</v>
      </c>
      <c r="R493">
        <v>2</v>
      </c>
      <c r="S493" s="1">
        <v>45361</v>
      </c>
      <c r="T493" t="s">
        <v>30</v>
      </c>
    </row>
    <row r="494" spans="1:20" x14ac:dyDescent="0.25">
      <c r="A494" t="s">
        <v>1038</v>
      </c>
      <c r="B494" t="s">
        <v>45</v>
      </c>
      <c r="C494" t="s">
        <v>39</v>
      </c>
      <c r="D494" t="s">
        <v>32</v>
      </c>
      <c r="E494" s="1">
        <v>45576</v>
      </c>
      <c r="F494" t="s">
        <v>1039</v>
      </c>
      <c r="G494" t="s">
        <v>12401</v>
      </c>
      <c r="H494" t="s">
        <v>25</v>
      </c>
      <c r="I494" t="s">
        <v>63</v>
      </c>
      <c r="J494" t="s">
        <v>67</v>
      </c>
      <c r="K494">
        <v>4</v>
      </c>
      <c r="L494">
        <v>221.81</v>
      </c>
      <c r="M494" t="s">
        <v>50</v>
      </c>
      <c r="N494">
        <v>39</v>
      </c>
      <c r="O494" t="s">
        <v>12167</v>
      </c>
      <c r="P494">
        <v>420</v>
      </c>
      <c r="Q494" t="s">
        <v>43</v>
      </c>
      <c r="R494">
        <v>4</v>
      </c>
      <c r="S494" t="s">
        <v>12152</v>
      </c>
      <c r="T494" t="s">
        <v>30</v>
      </c>
    </row>
    <row r="495" spans="1:20" x14ac:dyDescent="0.25">
      <c r="A495" t="s">
        <v>1040</v>
      </c>
      <c r="B495" t="s">
        <v>45</v>
      </c>
      <c r="C495" t="s">
        <v>39</v>
      </c>
      <c r="D495" t="s">
        <v>23</v>
      </c>
      <c r="E495" t="s">
        <v>12193</v>
      </c>
      <c r="F495" t="s">
        <v>1041</v>
      </c>
      <c r="G495" t="s">
        <v>12401</v>
      </c>
      <c r="H495" t="s">
        <v>25</v>
      </c>
      <c r="I495" t="s">
        <v>63</v>
      </c>
      <c r="J495" t="s">
        <v>49</v>
      </c>
      <c r="K495">
        <v>3</v>
      </c>
      <c r="L495">
        <v>707.54</v>
      </c>
      <c r="M495" t="s">
        <v>50</v>
      </c>
      <c r="N495">
        <v>22</v>
      </c>
      <c r="O495" s="1">
        <v>45718</v>
      </c>
      <c r="P495">
        <v>127</v>
      </c>
      <c r="Q495" t="s">
        <v>29</v>
      </c>
      <c r="R495">
        <v>4</v>
      </c>
      <c r="S495" s="1">
        <v>45933</v>
      </c>
      <c r="T495" t="s">
        <v>30</v>
      </c>
    </row>
    <row r="496" spans="1:20" x14ac:dyDescent="0.25">
      <c r="A496" t="s">
        <v>1042</v>
      </c>
      <c r="B496" t="s">
        <v>45</v>
      </c>
      <c r="C496" t="s">
        <v>82</v>
      </c>
      <c r="D496" t="s">
        <v>32</v>
      </c>
      <c r="E496" t="s">
        <v>12402</v>
      </c>
      <c r="F496" t="s">
        <v>1043</v>
      </c>
      <c r="G496" t="s">
        <v>12401</v>
      </c>
      <c r="H496" t="s">
        <v>25</v>
      </c>
      <c r="I496" t="s">
        <v>63</v>
      </c>
      <c r="J496" t="s">
        <v>67</v>
      </c>
      <c r="K496">
        <v>5</v>
      </c>
      <c r="L496">
        <v>1372.76</v>
      </c>
      <c r="M496" t="s">
        <v>50</v>
      </c>
      <c r="N496">
        <v>42</v>
      </c>
      <c r="O496" s="1">
        <v>45362</v>
      </c>
      <c r="P496">
        <v>448</v>
      </c>
      <c r="Q496" t="s">
        <v>29</v>
      </c>
      <c r="R496">
        <v>4</v>
      </c>
      <c r="S496" t="s">
        <v>12091</v>
      </c>
      <c r="T496" t="s">
        <v>36</v>
      </c>
    </row>
    <row r="497" spans="1:20" x14ac:dyDescent="0.25">
      <c r="A497" t="s">
        <v>1044</v>
      </c>
      <c r="B497" t="s">
        <v>45</v>
      </c>
      <c r="C497" t="s">
        <v>39</v>
      </c>
      <c r="D497" t="s">
        <v>52</v>
      </c>
      <c r="E497" t="s">
        <v>12220</v>
      </c>
      <c r="F497" t="s">
        <v>1045</v>
      </c>
      <c r="G497" t="s">
        <v>12401</v>
      </c>
      <c r="H497" t="s">
        <v>25</v>
      </c>
      <c r="I497" t="s">
        <v>54</v>
      </c>
      <c r="J497" t="s">
        <v>27</v>
      </c>
      <c r="K497">
        <v>3</v>
      </c>
      <c r="L497">
        <v>1253.72</v>
      </c>
      <c r="M497" t="s">
        <v>35</v>
      </c>
      <c r="N497">
        <v>49</v>
      </c>
      <c r="O497" t="s">
        <v>12097</v>
      </c>
      <c r="P497">
        <v>260</v>
      </c>
      <c r="Q497" t="s">
        <v>29</v>
      </c>
      <c r="R497">
        <v>2</v>
      </c>
      <c r="S497" s="1">
        <v>45545</v>
      </c>
      <c r="T497" t="s">
        <v>36</v>
      </c>
    </row>
    <row r="498" spans="1:20" x14ac:dyDescent="0.25">
      <c r="A498" t="s">
        <v>1046</v>
      </c>
      <c r="B498" t="s">
        <v>45</v>
      </c>
      <c r="C498" t="s">
        <v>82</v>
      </c>
      <c r="D498" t="s">
        <v>77</v>
      </c>
      <c r="E498" t="s">
        <v>12360</v>
      </c>
      <c r="F498" t="s">
        <v>1047</v>
      </c>
      <c r="G498" t="s">
        <v>12401</v>
      </c>
      <c r="H498" t="s">
        <v>34</v>
      </c>
      <c r="I498" t="s">
        <v>63</v>
      </c>
      <c r="J498" t="s">
        <v>67</v>
      </c>
      <c r="K498">
        <v>2</v>
      </c>
      <c r="L498">
        <v>740.65</v>
      </c>
      <c r="M498" t="s">
        <v>50</v>
      </c>
      <c r="N498">
        <v>8</v>
      </c>
      <c r="O498" s="1">
        <v>45662</v>
      </c>
      <c r="P498">
        <v>223</v>
      </c>
      <c r="Q498" t="s">
        <v>29</v>
      </c>
      <c r="R498">
        <v>3</v>
      </c>
      <c r="S498" t="s">
        <v>12274</v>
      </c>
      <c r="T498" t="s">
        <v>30</v>
      </c>
    </row>
    <row r="499" spans="1:20" x14ac:dyDescent="0.25">
      <c r="A499" t="s">
        <v>1048</v>
      </c>
      <c r="B499" t="s">
        <v>21</v>
      </c>
      <c r="C499" t="s">
        <v>39</v>
      </c>
      <c r="D499" t="s">
        <v>56</v>
      </c>
      <c r="E499" s="1">
        <v>45383</v>
      </c>
      <c r="F499" t="s">
        <v>1049</v>
      </c>
      <c r="G499" t="s">
        <v>12401</v>
      </c>
      <c r="H499" t="s">
        <v>41</v>
      </c>
      <c r="I499" t="s">
        <v>26</v>
      </c>
      <c r="J499" t="s">
        <v>64</v>
      </c>
      <c r="K499">
        <v>2</v>
      </c>
      <c r="L499">
        <v>1029.96</v>
      </c>
      <c r="M499" t="s">
        <v>35</v>
      </c>
      <c r="N499">
        <v>50</v>
      </c>
      <c r="O499" t="s">
        <v>12160</v>
      </c>
      <c r="P499">
        <v>439</v>
      </c>
      <c r="Q499" t="s">
        <v>29</v>
      </c>
      <c r="R499">
        <v>5</v>
      </c>
      <c r="S499" s="1">
        <v>45750</v>
      </c>
      <c r="T499" t="s">
        <v>36</v>
      </c>
    </row>
    <row r="500" spans="1:20" x14ac:dyDescent="0.25">
      <c r="A500" t="s">
        <v>1050</v>
      </c>
      <c r="B500" t="s">
        <v>21</v>
      </c>
      <c r="C500" t="s">
        <v>39</v>
      </c>
      <c r="D500" t="s">
        <v>23</v>
      </c>
      <c r="E500" t="s">
        <v>12357</v>
      </c>
      <c r="F500" t="s">
        <v>1051</v>
      </c>
      <c r="G500" t="s">
        <v>12401</v>
      </c>
      <c r="H500" t="s">
        <v>25</v>
      </c>
      <c r="I500" t="s">
        <v>54</v>
      </c>
      <c r="J500" t="s">
        <v>49</v>
      </c>
      <c r="K500">
        <v>1</v>
      </c>
      <c r="L500">
        <v>288.02999999999997</v>
      </c>
      <c r="M500" t="s">
        <v>35</v>
      </c>
      <c r="N500">
        <v>15</v>
      </c>
      <c r="O500" t="s">
        <v>12083</v>
      </c>
      <c r="P500">
        <v>369</v>
      </c>
      <c r="Q500" t="s">
        <v>43</v>
      </c>
      <c r="R500">
        <v>4</v>
      </c>
      <c r="S500" s="1">
        <v>45663</v>
      </c>
      <c r="T500" t="s">
        <v>36</v>
      </c>
    </row>
    <row r="501" spans="1:20" x14ac:dyDescent="0.25">
      <c r="A501" t="s">
        <v>1052</v>
      </c>
      <c r="B501" t="s">
        <v>45</v>
      </c>
      <c r="C501" t="s">
        <v>22</v>
      </c>
      <c r="D501" t="s">
        <v>32</v>
      </c>
      <c r="E501" t="s">
        <v>12403</v>
      </c>
      <c r="F501" t="s">
        <v>1053</v>
      </c>
      <c r="G501" t="s">
        <v>12298</v>
      </c>
      <c r="H501" t="s">
        <v>58</v>
      </c>
      <c r="I501" t="s">
        <v>42</v>
      </c>
      <c r="J501" t="s">
        <v>49</v>
      </c>
      <c r="K501">
        <v>4</v>
      </c>
      <c r="L501">
        <v>1196.17</v>
      </c>
      <c r="M501" t="s">
        <v>50</v>
      </c>
      <c r="N501">
        <v>17</v>
      </c>
      <c r="O501" s="1">
        <v>45932</v>
      </c>
      <c r="P501">
        <v>452</v>
      </c>
      <c r="Q501" t="s">
        <v>29</v>
      </c>
      <c r="R501">
        <v>3</v>
      </c>
      <c r="S501" s="1">
        <v>45964</v>
      </c>
      <c r="T501" t="s">
        <v>30</v>
      </c>
    </row>
    <row r="502" spans="1:20" x14ac:dyDescent="0.25">
      <c r="A502" t="s">
        <v>1054</v>
      </c>
      <c r="B502" t="s">
        <v>21</v>
      </c>
      <c r="C502" t="s">
        <v>22</v>
      </c>
      <c r="D502" t="s">
        <v>52</v>
      </c>
      <c r="E502" s="1">
        <v>44935</v>
      </c>
      <c r="F502" t="s">
        <v>1055</v>
      </c>
      <c r="G502" t="s">
        <v>12298</v>
      </c>
      <c r="H502" t="s">
        <v>25</v>
      </c>
      <c r="I502" t="s">
        <v>63</v>
      </c>
      <c r="J502" t="s">
        <v>64</v>
      </c>
      <c r="K502">
        <v>1</v>
      </c>
      <c r="L502">
        <v>1103.76</v>
      </c>
      <c r="M502" t="s">
        <v>28</v>
      </c>
      <c r="N502">
        <v>36</v>
      </c>
      <c r="O502" t="s">
        <v>12378</v>
      </c>
      <c r="P502">
        <v>207</v>
      </c>
      <c r="Q502" t="s">
        <v>29</v>
      </c>
      <c r="R502">
        <v>4</v>
      </c>
      <c r="S502" s="1">
        <v>45967</v>
      </c>
      <c r="T502" t="s">
        <v>30</v>
      </c>
    </row>
    <row r="503" spans="1:20" x14ac:dyDescent="0.25">
      <c r="A503" t="s">
        <v>1056</v>
      </c>
      <c r="B503" t="s">
        <v>45</v>
      </c>
      <c r="C503" t="s">
        <v>82</v>
      </c>
      <c r="D503" t="s">
        <v>77</v>
      </c>
      <c r="E503" t="s">
        <v>12163</v>
      </c>
      <c r="F503" t="s">
        <v>1057</v>
      </c>
      <c r="G503" t="s">
        <v>12298</v>
      </c>
      <c r="H503" t="s">
        <v>58</v>
      </c>
      <c r="I503" t="s">
        <v>48</v>
      </c>
      <c r="J503" t="s">
        <v>59</v>
      </c>
      <c r="K503">
        <v>4</v>
      </c>
      <c r="L503">
        <v>1307.57</v>
      </c>
      <c r="M503" t="s">
        <v>35</v>
      </c>
      <c r="N503">
        <v>12</v>
      </c>
      <c r="O503" t="s">
        <v>12265</v>
      </c>
      <c r="P503">
        <v>102</v>
      </c>
      <c r="Q503" t="s">
        <v>29</v>
      </c>
      <c r="R503">
        <v>2</v>
      </c>
      <c r="S503" t="s">
        <v>12310</v>
      </c>
      <c r="T503" t="s">
        <v>30</v>
      </c>
    </row>
    <row r="504" spans="1:20" x14ac:dyDescent="0.25">
      <c r="A504" t="s">
        <v>1058</v>
      </c>
      <c r="B504" t="s">
        <v>38</v>
      </c>
      <c r="C504" t="s">
        <v>22</v>
      </c>
      <c r="D504" t="s">
        <v>23</v>
      </c>
      <c r="E504" t="s">
        <v>12382</v>
      </c>
      <c r="F504" t="s">
        <v>1059</v>
      </c>
      <c r="G504" t="s">
        <v>12298</v>
      </c>
      <c r="H504" t="s">
        <v>58</v>
      </c>
      <c r="I504" t="s">
        <v>42</v>
      </c>
      <c r="J504" t="s">
        <v>27</v>
      </c>
      <c r="K504">
        <v>4</v>
      </c>
      <c r="L504">
        <v>137.6</v>
      </c>
      <c r="M504" t="s">
        <v>28</v>
      </c>
      <c r="N504">
        <v>6</v>
      </c>
      <c r="O504" t="s">
        <v>12188</v>
      </c>
      <c r="P504">
        <v>140</v>
      </c>
      <c r="Q504" t="s">
        <v>29</v>
      </c>
      <c r="R504">
        <v>1</v>
      </c>
      <c r="S504" t="s">
        <v>12308</v>
      </c>
      <c r="T504" t="s">
        <v>36</v>
      </c>
    </row>
    <row r="505" spans="1:20" x14ac:dyDescent="0.25">
      <c r="A505" t="s">
        <v>1060</v>
      </c>
      <c r="B505" t="s">
        <v>45</v>
      </c>
      <c r="C505" t="s">
        <v>82</v>
      </c>
      <c r="D505" t="s">
        <v>56</v>
      </c>
      <c r="E505" t="s">
        <v>12334</v>
      </c>
      <c r="F505" t="s">
        <v>1061</v>
      </c>
      <c r="G505" t="s">
        <v>12298</v>
      </c>
      <c r="H505" t="s">
        <v>41</v>
      </c>
      <c r="I505" t="s">
        <v>48</v>
      </c>
      <c r="J505" t="s">
        <v>64</v>
      </c>
      <c r="K505">
        <v>5</v>
      </c>
      <c r="L505">
        <v>149.22999999999999</v>
      </c>
      <c r="M505" t="s">
        <v>28</v>
      </c>
      <c r="N505">
        <v>1</v>
      </c>
      <c r="O505" s="1">
        <v>45938</v>
      </c>
      <c r="P505">
        <v>212</v>
      </c>
      <c r="Q505" t="s">
        <v>43</v>
      </c>
      <c r="R505">
        <v>1</v>
      </c>
      <c r="S505" t="s">
        <v>12078</v>
      </c>
      <c r="T505" t="s">
        <v>30</v>
      </c>
    </row>
    <row r="506" spans="1:20" x14ac:dyDescent="0.25">
      <c r="A506" t="s">
        <v>1062</v>
      </c>
      <c r="B506" t="s">
        <v>38</v>
      </c>
      <c r="C506" t="s">
        <v>22</v>
      </c>
      <c r="D506" t="s">
        <v>32</v>
      </c>
      <c r="E506" t="s">
        <v>12208</v>
      </c>
      <c r="F506" t="s">
        <v>1063</v>
      </c>
      <c r="G506" t="s">
        <v>12298</v>
      </c>
      <c r="H506" t="s">
        <v>47</v>
      </c>
      <c r="I506" t="s">
        <v>26</v>
      </c>
      <c r="J506" t="s">
        <v>64</v>
      </c>
      <c r="K506">
        <v>3</v>
      </c>
      <c r="L506">
        <v>700.13</v>
      </c>
      <c r="M506" t="s">
        <v>28</v>
      </c>
      <c r="N506">
        <v>28</v>
      </c>
      <c r="O506" s="1">
        <v>45873</v>
      </c>
      <c r="P506">
        <v>348</v>
      </c>
      <c r="Q506" t="s">
        <v>43</v>
      </c>
      <c r="R506">
        <v>3</v>
      </c>
      <c r="S506" s="1">
        <v>45421</v>
      </c>
      <c r="T506" t="s">
        <v>30</v>
      </c>
    </row>
    <row r="507" spans="1:20" x14ac:dyDescent="0.25">
      <c r="A507" t="s">
        <v>1064</v>
      </c>
      <c r="B507" t="s">
        <v>38</v>
      </c>
      <c r="C507" t="s">
        <v>39</v>
      </c>
      <c r="D507" t="s">
        <v>56</v>
      </c>
      <c r="E507" s="1">
        <v>45363</v>
      </c>
      <c r="F507" t="s">
        <v>1065</v>
      </c>
      <c r="G507" t="s">
        <v>12298</v>
      </c>
      <c r="H507" t="s">
        <v>34</v>
      </c>
      <c r="I507" t="s">
        <v>54</v>
      </c>
      <c r="J507" t="s">
        <v>27</v>
      </c>
      <c r="K507">
        <v>3</v>
      </c>
      <c r="L507">
        <v>1466.23</v>
      </c>
      <c r="M507" t="s">
        <v>50</v>
      </c>
      <c r="N507">
        <v>42</v>
      </c>
      <c r="O507" t="s">
        <v>12252</v>
      </c>
      <c r="P507">
        <v>488</v>
      </c>
      <c r="Q507" t="s">
        <v>43</v>
      </c>
      <c r="R507">
        <v>4</v>
      </c>
      <c r="S507" s="1">
        <v>45576</v>
      </c>
      <c r="T507" t="s">
        <v>60</v>
      </c>
    </row>
    <row r="508" spans="1:20" x14ac:dyDescent="0.25">
      <c r="A508" t="s">
        <v>1066</v>
      </c>
      <c r="B508" t="s">
        <v>38</v>
      </c>
      <c r="C508" t="s">
        <v>22</v>
      </c>
      <c r="D508" t="s">
        <v>23</v>
      </c>
      <c r="E508" t="s">
        <v>12297</v>
      </c>
      <c r="F508" t="s">
        <v>1067</v>
      </c>
      <c r="G508" t="s">
        <v>12299</v>
      </c>
      <c r="H508" t="s">
        <v>47</v>
      </c>
      <c r="I508" t="s">
        <v>63</v>
      </c>
      <c r="J508" t="s">
        <v>67</v>
      </c>
      <c r="K508">
        <v>1</v>
      </c>
      <c r="L508">
        <v>1425.71</v>
      </c>
      <c r="M508" t="s">
        <v>50</v>
      </c>
      <c r="N508">
        <v>18</v>
      </c>
      <c r="O508" t="s">
        <v>12083</v>
      </c>
      <c r="P508">
        <v>26</v>
      </c>
      <c r="Q508" t="s">
        <v>29</v>
      </c>
      <c r="R508">
        <v>4</v>
      </c>
      <c r="S508" s="1">
        <v>45936</v>
      </c>
      <c r="T508" t="s">
        <v>36</v>
      </c>
    </row>
    <row r="509" spans="1:20" x14ac:dyDescent="0.25">
      <c r="A509" t="s">
        <v>1068</v>
      </c>
      <c r="B509" t="s">
        <v>38</v>
      </c>
      <c r="C509" t="s">
        <v>22</v>
      </c>
      <c r="D509" t="s">
        <v>56</v>
      </c>
      <c r="E509" t="s">
        <v>12152</v>
      </c>
      <c r="F509" t="s">
        <v>1069</v>
      </c>
      <c r="G509" t="s">
        <v>12299</v>
      </c>
      <c r="H509" t="s">
        <v>58</v>
      </c>
      <c r="I509" t="s">
        <v>48</v>
      </c>
      <c r="J509" t="s">
        <v>59</v>
      </c>
      <c r="K509">
        <v>3</v>
      </c>
      <c r="L509">
        <v>557.9</v>
      </c>
      <c r="M509" t="s">
        <v>28</v>
      </c>
      <c r="N509">
        <v>20</v>
      </c>
      <c r="O509" t="s">
        <v>12174</v>
      </c>
      <c r="P509">
        <v>265</v>
      </c>
      <c r="Q509" t="s">
        <v>43</v>
      </c>
      <c r="R509">
        <v>5</v>
      </c>
      <c r="S509" t="s">
        <v>12142</v>
      </c>
      <c r="T509" t="s">
        <v>36</v>
      </c>
    </row>
    <row r="510" spans="1:20" x14ac:dyDescent="0.25">
      <c r="A510" t="s">
        <v>1070</v>
      </c>
      <c r="B510" t="s">
        <v>45</v>
      </c>
      <c r="C510" t="s">
        <v>82</v>
      </c>
      <c r="D510" t="s">
        <v>56</v>
      </c>
      <c r="E510" t="s">
        <v>12404</v>
      </c>
      <c r="F510" t="s">
        <v>1071</v>
      </c>
      <c r="G510" t="s">
        <v>12299</v>
      </c>
      <c r="H510" t="s">
        <v>34</v>
      </c>
      <c r="I510" t="s">
        <v>63</v>
      </c>
      <c r="J510" t="s">
        <v>27</v>
      </c>
      <c r="K510">
        <v>3</v>
      </c>
      <c r="L510">
        <v>1173.19</v>
      </c>
      <c r="M510" t="s">
        <v>35</v>
      </c>
      <c r="N510">
        <v>46</v>
      </c>
      <c r="O510" s="1">
        <v>45871</v>
      </c>
      <c r="P510">
        <v>362</v>
      </c>
      <c r="Q510" t="s">
        <v>43</v>
      </c>
      <c r="R510">
        <v>1</v>
      </c>
      <c r="S510" t="s">
        <v>12262</v>
      </c>
      <c r="T510" t="s">
        <v>36</v>
      </c>
    </row>
    <row r="511" spans="1:20" x14ac:dyDescent="0.25">
      <c r="A511" t="s">
        <v>1072</v>
      </c>
      <c r="B511" t="s">
        <v>38</v>
      </c>
      <c r="C511" t="s">
        <v>39</v>
      </c>
      <c r="D511" t="s">
        <v>56</v>
      </c>
      <c r="E511" s="1">
        <v>45633</v>
      </c>
      <c r="F511" t="s">
        <v>1073</v>
      </c>
      <c r="G511" t="s">
        <v>12299</v>
      </c>
      <c r="H511" t="s">
        <v>25</v>
      </c>
      <c r="I511" t="s">
        <v>54</v>
      </c>
      <c r="J511" t="s">
        <v>27</v>
      </c>
      <c r="K511">
        <v>3</v>
      </c>
      <c r="L511">
        <v>686.97</v>
      </c>
      <c r="M511" t="s">
        <v>35</v>
      </c>
      <c r="N511">
        <v>12</v>
      </c>
      <c r="O511" s="1">
        <v>45901</v>
      </c>
      <c r="P511">
        <v>431</v>
      </c>
      <c r="Q511" t="s">
        <v>29</v>
      </c>
      <c r="R511">
        <v>1</v>
      </c>
      <c r="S511" s="1">
        <v>45660</v>
      </c>
      <c r="T511" t="s">
        <v>30</v>
      </c>
    </row>
    <row r="512" spans="1:20" x14ac:dyDescent="0.25">
      <c r="A512" t="s">
        <v>1074</v>
      </c>
      <c r="B512" t="s">
        <v>38</v>
      </c>
      <c r="C512" t="s">
        <v>22</v>
      </c>
      <c r="D512" t="s">
        <v>52</v>
      </c>
      <c r="E512" t="s">
        <v>12405</v>
      </c>
      <c r="F512" t="s">
        <v>1075</v>
      </c>
      <c r="G512" t="s">
        <v>12299</v>
      </c>
      <c r="H512" t="s">
        <v>25</v>
      </c>
      <c r="I512" t="s">
        <v>42</v>
      </c>
      <c r="J512" t="s">
        <v>27</v>
      </c>
      <c r="K512">
        <v>4</v>
      </c>
      <c r="L512">
        <v>1499.59</v>
      </c>
      <c r="M512" t="s">
        <v>28</v>
      </c>
      <c r="N512">
        <v>28</v>
      </c>
      <c r="O512" s="1">
        <v>45814</v>
      </c>
      <c r="P512">
        <v>452</v>
      </c>
      <c r="Q512" t="s">
        <v>29</v>
      </c>
      <c r="R512">
        <v>3</v>
      </c>
      <c r="S512" t="s">
        <v>12200</v>
      </c>
      <c r="T512" t="s">
        <v>30</v>
      </c>
    </row>
    <row r="513" spans="1:20" x14ac:dyDescent="0.25">
      <c r="A513" t="s">
        <v>1076</v>
      </c>
      <c r="B513" t="s">
        <v>21</v>
      </c>
      <c r="C513" t="s">
        <v>82</v>
      </c>
      <c r="D513" t="s">
        <v>32</v>
      </c>
      <c r="E513" s="1">
        <v>45933</v>
      </c>
      <c r="F513" t="s">
        <v>1077</v>
      </c>
      <c r="G513" t="s">
        <v>12299</v>
      </c>
      <c r="H513" t="s">
        <v>25</v>
      </c>
      <c r="I513" t="s">
        <v>26</v>
      </c>
      <c r="J513" t="s">
        <v>67</v>
      </c>
      <c r="K513">
        <v>2</v>
      </c>
      <c r="L513">
        <v>186.18</v>
      </c>
      <c r="M513" t="s">
        <v>28</v>
      </c>
      <c r="N513">
        <v>40</v>
      </c>
      <c r="O513" t="s">
        <v>12109</v>
      </c>
      <c r="P513">
        <v>389</v>
      </c>
      <c r="Q513" t="s">
        <v>43</v>
      </c>
      <c r="R513">
        <v>3</v>
      </c>
      <c r="S513" s="1">
        <v>45907</v>
      </c>
      <c r="T513" t="s">
        <v>60</v>
      </c>
    </row>
    <row r="514" spans="1:20" x14ac:dyDescent="0.25">
      <c r="A514" t="s">
        <v>1078</v>
      </c>
      <c r="B514" t="s">
        <v>38</v>
      </c>
      <c r="C514" t="s">
        <v>82</v>
      </c>
      <c r="D514" t="s">
        <v>56</v>
      </c>
      <c r="E514" s="1">
        <v>45689</v>
      </c>
      <c r="F514" t="s">
        <v>1079</v>
      </c>
      <c r="G514" t="s">
        <v>12299</v>
      </c>
      <c r="H514" t="s">
        <v>47</v>
      </c>
      <c r="I514" t="s">
        <v>42</v>
      </c>
      <c r="J514" t="s">
        <v>27</v>
      </c>
      <c r="K514">
        <v>5</v>
      </c>
      <c r="L514">
        <v>232.07</v>
      </c>
      <c r="M514" t="s">
        <v>35</v>
      </c>
      <c r="N514">
        <v>46</v>
      </c>
      <c r="O514" t="s">
        <v>12204</v>
      </c>
      <c r="P514">
        <v>180</v>
      </c>
      <c r="Q514" t="s">
        <v>43</v>
      </c>
      <c r="R514">
        <v>2</v>
      </c>
      <c r="S514" t="s">
        <v>12250</v>
      </c>
      <c r="T514" t="s">
        <v>30</v>
      </c>
    </row>
    <row r="515" spans="1:20" x14ac:dyDescent="0.25">
      <c r="A515" t="s">
        <v>1080</v>
      </c>
      <c r="B515" t="s">
        <v>38</v>
      </c>
      <c r="C515" t="s">
        <v>82</v>
      </c>
      <c r="D515" t="s">
        <v>52</v>
      </c>
      <c r="E515" t="s">
        <v>12269</v>
      </c>
      <c r="F515" t="s">
        <v>1081</v>
      </c>
      <c r="G515" t="s">
        <v>12299</v>
      </c>
      <c r="H515" t="s">
        <v>58</v>
      </c>
      <c r="I515" t="s">
        <v>54</v>
      </c>
      <c r="J515" t="s">
        <v>64</v>
      </c>
      <c r="K515">
        <v>1</v>
      </c>
      <c r="L515">
        <v>1412.49</v>
      </c>
      <c r="M515" t="s">
        <v>35</v>
      </c>
      <c r="N515">
        <v>45</v>
      </c>
      <c r="O515" t="s">
        <v>12131</v>
      </c>
      <c r="P515">
        <v>222</v>
      </c>
      <c r="Q515" t="s">
        <v>43</v>
      </c>
      <c r="R515">
        <v>2</v>
      </c>
      <c r="S515" s="1">
        <v>45636</v>
      </c>
      <c r="T515" t="s">
        <v>30</v>
      </c>
    </row>
    <row r="516" spans="1:20" x14ac:dyDescent="0.25">
      <c r="A516" t="s">
        <v>1082</v>
      </c>
      <c r="B516" t="s">
        <v>21</v>
      </c>
      <c r="C516" t="s">
        <v>82</v>
      </c>
      <c r="D516" t="s">
        <v>77</v>
      </c>
      <c r="E516" t="s">
        <v>12222</v>
      </c>
      <c r="F516" t="s">
        <v>1083</v>
      </c>
      <c r="G516" t="s">
        <v>12374</v>
      </c>
      <c r="H516" t="s">
        <v>34</v>
      </c>
      <c r="I516" t="s">
        <v>26</v>
      </c>
      <c r="J516" t="s">
        <v>59</v>
      </c>
      <c r="K516">
        <v>5</v>
      </c>
      <c r="L516">
        <v>1133.5899999999999</v>
      </c>
      <c r="M516" t="s">
        <v>50</v>
      </c>
      <c r="N516">
        <v>26</v>
      </c>
      <c r="O516" t="s">
        <v>12066</v>
      </c>
      <c r="P516">
        <v>474</v>
      </c>
      <c r="Q516" t="s">
        <v>29</v>
      </c>
      <c r="R516">
        <v>3</v>
      </c>
      <c r="S516" t="s">
        <v>12078</v>
      </c>
      <c r="T516" t="s">
        <v>36</v>
      </c>
    </row>
    <row r="517" spans="1:20" x14ac:dyDescent="0.25">
      <c r="A517" t="s">
        <v>1084</v>
      </c>
      <c r="B517" t="s">
        <v>21</v>
      </c>
      <c r="C517" t="s">
        <v>22</v>
      </c>
      <c r="D517" t="s">
        <v>32</v>
      </c>
      <c r="E517" t="s">
        <v>12252</v>
      </c>
      <c r="F517" t="s">
        <v>1085</v>
      </c>
      <c r="G517" t="s">
        <v>12374</v>
      </c>
      <c r="H517" t="s">
        <v>41</v>
      </c>
      <c r="I517" t="s">
        <v>63</v>
      </c>
      <c r="J517" t="s">
        <v>59</v>
      </c>
      <c r="K517">
        <v>5</v>
      </c>
      <c r="L517">
        <v>322.72000000000003</v>
      </c>
      <c r="M517" t="s">
        <v>28</v>
      </c>
      <c r="N517">
        <v>45</v>
      </c>
      <c r="O517" t="s">
        <v>12120</v>
      </c>
      <c r="P517">
        <v>417</v>
      </c>
      <c r="Q517" t="s">
        <v>29</v>
      </c>
      <c r="R517">
        <v>5</v>
      </c>
      <c r="S517" t="s">
        <v>12088</v>
      </c>
      <c r="T517" t="s">
        <v>36</v>
      </c>
    </row>
    <row r="518" spans="1:20" x14ac:dyDescent="0.25">
      <c r="A518" t="s">
        <v>1086</v>
      </c>
      <c r="B518" t="s">
        <v>21</v>
      </c>
      <c r="C518" t="s">
        <v>22</v>
      </c>
      <c r="D518" t="s">
        <v>32</v>
      </c>
      <c r="E518" t="s">
        <v>12168</v>
      </c>
      <c r="F518" t="s">
        <v>1087</v>
      </c>
      <c r="G518" t="s">
        <v>12374</v>
      </c>
      <c r="H518" t="s">
        <v>58</v>
      </c>
      <c r="I518" t="s">
        <v>54</v>
      </c>
      <c r="J518" t="s">
        <v>64</v>
      </c>
      <c r="K518">
        <v>4</v>
      </c>
      <c r="L518">
        <v>209.85</v>
      </c>
      <c r="M518" t="s">
        <v>35</v>
      </c>
      <c r="N518">
        <v>14</v>
      </c>
      <c r="O518" s="1">
        <v>45607</v>
      </c>
      <c r="P518">
        <v>456</v>
      </c>
      <c r="Q518" t="s">
        <v>43</v>
      </c>
      <c r="R518">
        <v>3</v>
      </c>
      <c r="S518" s="1">
        <v>45781</v>
      </c>
      <c r="T518" t="s">
        <v>36</v>
      </c>
    </row>
    <row r="519" spans="1:20" x14ac:dyDescent="0.25">
      <c r="A519" t="s">
        <v>1088</v>
      </c>
      <c r="B519" t="s">
        <v>45</v>
      </c>
      <c r="C519" t="s">
        <v>39</v>
      </c>
      <c r="D519" t="s">
        <v>23</v>
      </c>
      <c r="E519" t="s">
        <v>12394</v>
      </c>
      <c r="F519" t="s">
        <v>1089</v>
      </c>
      <c r="G519" t="s">
        <v>12374</v>
      </c>
      <c r="H519" t="s">
        <v>34</v>
      </c>
      <c r="I519" t="s">
        <v>48</v>
      </c>
      <c r="J519" t="s">
        <v>59</v>
      </c>
      <c r="K519">
        <v>4</v>
      </c>
      <c r="L519">
        <v>1006.92</v>
      </c>
      <c r="M519" t="s">
        <v>50</v>
      </c>
      <c r="N519">
        <v>45</v>
      </c>
      <c r="O519" t="s">
        <v>12250</v>
      </c>
      <c r="P519">
        <v>41</v>
      </c>
      <c r="Q519" t="s">
        <v>29</v>
      </c>
      <c r="R519">
        <v>3</v>
      </c>
      <c r="S519" t="s">
        <v>12267</v>
      </c>
      <c r="T519" t="s">
        <v>36</v>
      </c>
    </row>
    <row r="520" spans="1:20" x14ac:dyDescent="0.25">
      <c r="A520" t="s">
        <v>1090</v>
      </c>
      <c r="B520" t="s">
        <v>45</v>
      </c>
      <c r="C520" t="s">
        <v>39</v>
      </c>
      <c r="D520" t="s">
        <v>52</v>
      </c>
      <c r="E520" s="1">
        <v>45057</v>
      </c>
      <c r="F520" t="s">
        <v>1091</v>
      </c>
      <c r="G520" t="s">
        <v>12374</v>
      </c>
      <c r="H520" t="s">
        <v>41</v>
      </c>
      <c r="I520" t="s">
        <v>63</v>
      </c>
      <c r="J520" t="s">
        <v>64</v>
      </c>
      <c r="K520">
        <v>1</v>
      </c>
      <c r="L520">
        <v>862.12</v>
      </c>
      <c r="M520" t="s">
        <v>35</v>
      </c>
      <c r="N520">
        <v>4</v>
      </c>
      <c r="O520" t="s">
        <v>12237</v>
      </c>
      <c r="P520">
        <v>24</v>
      </c>
      <c r="Q520" t="s">
        <v>29</v>
      </c>
      <c r="R520">
        <v>5</v>
      </c>
      <c r="S520" t="s">
        <v>12204</v>
      </c>
      <c r="T520" t="s">
        <v>60</v>
      </c>
    </row>
    <row r="521" spans="1:20" x14ac:dyDescent="0.25">
      <c r="A521" t="s">
        <v>1092</v>
      </c>
      <c r="B521" t="s">
        <v>21</v>
      </c>
      <c r="C521" t="s">
        <v>39</v>
      </c>
      <c r="D521" t="s">
        <v>23</v>
      </c>
      <c r="E521" t="s">
        <v>12406</v>
      </c>
      <c r="F521" t="s">
        <v>1093</v>
      </c>
      <c r="G521" t="s">
        <v>12374</v>
      </c>
      <c r="H521" t="s">
        <v>34</v>
      </c>
      <c r="I521" t="s">
        <v>54</v>
      </c>
      <c r="J521" t="s">
        <v>59</v>
      </c>
      <c r="K521">
        <v>2</v>
      </c>
      <c r="L521">
        <v>384.71</v>
      </c>
      <c r="M521" t="s">
        <v>28</v>
      </c>
      <c r="N521">
        <v>24</v>
      </c>
      <c r="O521" s="1">
        <v>45659</v>
      </c>
      <c r="P521">
        <v>420</v>
      </c>
      <c r="Q521" t="s">
        <v>29</v>
      </c>
      <c r="R521">
        <v>3</v>
      </c>
      <c r="S521" s="1">
        <v>45546</v>
      </c>
      <c r="T521" t="s">
        <v>36</v>
      </c>
    </row>
    <row r="522" spans="1:20" x14ac:dyDescent="0.25">
      <c r="A522" t="s">
        <v>1094</v>
      </c>
      <c r="B522" t="s">
        <v>38</v>
      </c>
      <c r="C522" t="s">
        <v>22</v>
      </c>
      <c r="D522" t="s">
        <v>56</v>
      </c>
      <c r="E522" t="s">
        <v>12407</v>
      </c>
      <c r="F522" t="s">
        <v>1095</v>
      </c>
      <c r="G522" t="s">
        <v>12408</v>
      </c>
      <c r="H522" t="s">
        <v>25</v>
      </c>
      <c r="I522" t="s">
        <v>42</v>
      </c>
      <c r="J522" t="s">
        <v>64</v>
      </c>
      <c r="K522">
        <v>5</v>
      </c>
      <c r="L522">
        <v>1271.19</v>
      </c>
      <c r="M522" t="s">
        <v>50</v>
      </c>
      <c r="N522">
        <v>17</v>
      </c>
      <c r="O522" s="1">
        <v>45717</v>
      </c>
      <c r="P522">
        <v>143</v>
      </c>
      <c r="Q522" t="s">
        <v>43</v>
      </c>
      <c r="R522">
        <v>4</v>
      </c>
      <c r="S522" s="1">
        <v>45636</v>
      </c>
      <c r="T522" t="s">
        <v>30</v>
      </c>
    </row>
    <row r="523" spans="1:20" x14ac:dyDescent="0.25">
      <c r="A523" t="s">
        <v>1096</v>
      </c>
      <c r="B523" t="s">
        <v>45</v>
      </c>
      <c r="C523" t="s">
        <v>82</v>
      </c>
      <c r="D523" t="s">
        <v>56</v>
      </c>
      <c r="E523" s="1">
        <v>45538</v>
      </c>
      <c r="F523" t="s">
        <v>1097</v>
      </c>
      <c r="G523" t="s">
        <v>12408</v>
      </c>
      <c r="H523" t="s">
        <v>41</v>
      </c>
      <c r="I523" t="s">
        <v>54</v>
      </c>
      <c r="J523" t="s">
        <v>67</v>
      </c>
      <c r="K523">
        <v>2</v>
      </c>
      <c r="L523">
        <v>823.3</v>
      </c>
      <c r="M523" t="s">
        <v>28</v>
      </c>
      <c r="N523">
        <v>49</v>
      </c>
      <c r="O523" t="s">
        <v>12127</v>
      </c>
      <c r="P523">
        <v>300</v>
      </c>
      <c r="Q523" t="s">
        <v>29</v>
      </c>
      <c r="R523">
        <v>5</v>
      </c>
      <c r="S523" t="s">
        <v>12135</v>
      </c>
      <c r="T523" t="s">
        <v>60</v>
      </c>
    </row>
    <row r="524" spans="1:20" x14ac:dyDescent="0.25">
      <c r="A524" t="s">
        <v>1098</v>
      </c>
      <c r="B524" t="s">
        <v>38</v>
      </c>
      <c r="C524" t="s">
        <v>82</v>
      </c>
      <c r="D524" t="s">
        <v>56</v>
      </c>
      <c r="E524" t="s">
        <v>12409</v>
      </c>
      <c r="F524" t="s">
        <v>1099</v>
      </c>
      <c r="G524" t="s">
        <v>12408</v>
      </c>
      <c r="H524" t="s">
        <v>41</v>
      </c>
      <c r="I524" t="s">
        <v>54</v>
      </c>
      <c r="J524" t="s">
        <v>27</v>
      </c>
      <c r="K524">
        <v>4</v>
      </c>
      <c r="L524">
        <v>1014.88</v>
      </c>
      <c r="M524" t="s">
        <v>50</v>
      </c>
      <c r="N524">
        <v>26</v>
      </c>
      <c r="O524" t="s">
        <v>12098</v>
      </c>
      <c r="P524">
        <v>54</v>
      </c>
      <c r="Q524" t="s">
        <v>43</v>
      </c>
      <c r="R524">
        <v>1</v>
      </c>
      <c r="S524" t="s">
        <v>12212</v>
      </c>
      <c r="T524" t="s">
        <v>30</v>
      </c>
    </row>
    <row r="525" spans="1:20" x14ac:dyDescent="0.25">
      <c r="A525" t="s">
        <v>1100</v>
      </c>
      <c r="B525" t="s">
        <v>45</v>
      </c>
      <c r="C525" t="s">
        <v>22</v>
      </c>
      <c r="D525" t="s">
        <v>52</v>
      </c>
      <c r="E525" s="1">
        <v>45477</v>
      </c>
      <c r="F525" t="s">
        <v>1101</v>
      </c>
      <c r="G525" t="s">
        <v>12408</v>
      </c>
      <c r="H525" t="s">
        <v>41</v>
      </c>
      <c r="I525" t="s">
        <v>42</v>
      </c>
      <c r="J525" t="s">
        <v>59</v>
      </c>
      <c r="K525">
        <v>2</v>
      </c>
      <c r="L525">
        <v>804.72</v>
      </c>
      <c r="M525" t="s">
        <v>50</v>
      </c>
      <c r="N525">
        <v>3</v>
      </c>
      <c r="O525" s="1">
        <v>45870</v>
      </c>
      <c r="P525">
        <v>328</v>
      </c>
      <c r="Q525" t="s">
        <v>29</v>
      </c>
      <c r="R525">
        <v>5</v>
      </c>
      <c r="S525" s="1">
        <v>45605</v>
      </c>
      <c r="T525" t="s">
        <v>36</v>
      </c>
    </row>
    <row r="526" spans="1:20" x14ac:dyDescent="0.25">
      <c r="A526" t="s">
        <v>1102</v>
      </c>
      <c r="B526" t="s">
        <v>45</v>
      </c>
      <c r="C526" t="s">
        <v>39</v>
      </c>
      <c r="D526" t="s">
        <v>52</v>
      </c>
      <c r="E526" t="s">
        <v>12389</v>
      </c>
      <c r="F526" t="s">
        <v>1103</v>
      </c>
      <c r="G526" t="s">
        <v>12408</v>
      </c>
      <c r="H526" t="s">
        <v>41</v>
      </c>
      <c r="I526" t="s">
        <v>42</v>
      </c>
      <c r="J526" t="s">
        <v>67</v>
      </c>
      <c r="K526">
        <v>4</v>
      </c>
      <c r="L526">
        <v>1081.6400000000001</v>
      </c>
      <c r="M526" t="s">
        <v>28</v>
      </c>
      <c r="N526">
        <v>18</v>
      </c>
      <c r="O526" s="1">
        <v>45778</v>
      </c>
      <c r="P526">
        <v>27</v>
      </c>
      <c r="Q526" t="s">
        <v>29</v>
      </c>
      <c r="R526">
        <v>2</v>
      </c>
      <c r="S526" s="1">
        <v>45780</v>
      </c>
      <c r="T526" t="s">
        <v>30</v>
      </c>
    </row>
    <row r="527" spans="1:20" x14ac:dyDescent="0.25">
      <c r="A527" t="s">
        <v>1104</v>
      </c>
      <c r="B527" t="s">
        <v>38</v>
      </c>
      <c r="C527" t="s">
        <v>82</v>
      </c>
      <c r="D527" t="s">
        <v>32</v>
      </c>
      <c r="E527" s="1">
        <v>45325</v>
      </c>
      <c r="F527" t="s">
        <v>1105</v>
      </c>
      <c r="G527" t="s">
        <v>12408</v>
      </c>
      <c r="H527" t="s">
        <v>41</v>
      </c>
      <c r="I527" t="s">
        <v>63</v>
      </c>
      <c r="J527" t="s">
        <v>67</v>
      </c>
      <c r="K527">
        <v>2</v>
      </c>
      <c r="L527">
        <v>815.3</v>
      </c>
      <c r="M527" t="s">
        <v>50</v>
      </c>
      <c r="N527">
        <v>7</v>
      </c>
      <c r="O527" t="s">
        <v>12119</v>
      </c>
      <c r="P527">
        <v>343</v>
      </c>
      <c r="Q527" t="s">
        <v>29</v>
      </c>
      <c r="R527">
        <v>4</v>
      </c>
      <c r="S527" t="s">
        <v>12236</v>
      </c>
      <c r="T527" t="s">
        <v>30</v>
      </c>
    </row>
    <row r="528" spans="1:20" x14ac:dyDescent="0.25">
      <c r="A528" t="s">
        <v>1106</v>
      </c>
      <c r="B528" t="s">
        <v>45</v>
      </c>
      <c r="C528" t="s">
        <v>82</v>
      </c>
      <c r="D528" t="s">
        <v>23</v>
      </c>
      <c r="E528" t="s">
        <v>12126</v>
      </c>
      <c r="F528" t="s">
        <v>1107</v>
      </c>
      <c r="G528" t="s">
        <v>12408</v>
      </c>
      <c r="H528" t="s">
        <v>47</v>
      </c>
      <c r="I528" t="s">
        <v>26</v>
      </c>
      <c r="J528" t="s">
        <v>49</v>
      </c>
      <c r="K528">
        <v>4</v>
      </c>
      <c r="L528">
        <v>990.4</v>
      </c>
      <c r="M528" t="s">
        <v>28</v>
      </c>
      <c r="N528">
        <v>30</v>
      </c>
      <c r="O528" t="s">
        <v>12240</v>
      </c>
      <c r="P528">
        <v>88</v>
      </c>
      <c r="Q528" t="s">
        <v>43</v>
      </c>
      <c r="R528">
        <v>4</v>
      </c>
      <c r="S528" t="s">
        <v>12369</v>
      </c>
      <c r="T528" t="s">
        <v>30</v>
      </c>
    </row>
    <row r="529" spans="1:20" x14ac:dyDescent="0.25">
      <c r="A529" t="s">
        <v>1108</v>
      </c>
      <c r="B529" t="s">
        <v>21</v>
      </c>
      <c r="C529" t="s">
        <v>82</v>
      </c>
      <c r="D529" t="s">
        <v>23</v>
      </c>
      <c r="E529" t="s">
        <v>12066</v>
      </c>
      <c r="F529" t="s">
        <v>1109</v>
      </c>
      <c r="G529" t="s">
        <v>12408</v>
      </c>
      <c r="H529" t="s">
        <v>34</v>
      </c>
      <c r="I529" t="s">
        <v>26</v>
      </c>
      <c r="J529" t="s">
        <v>27</v>
      </c>
      <c r="K529">
        <v>2</v>
      </c>
      <c r="L529">
        <v>881.98</v>
      </c>
      <c r="M529" t="s">
        <v>50</v>
      </c>
      <c r="N529">
        <v>11</v>
      </c>
      <c r="O529" s="1">
        <v>45846</v>
      </c>
      <c r="P529">
        <v>471</v>
      </c>
      <c r="Q529" t="s">
        <v>29</v>
      </c>
      <c r="R529">
        <v>4</v>
      </c>
      <c r="S529" t="s">
        <v>12068</v>
      </c>
      <c r="T529" t="s">
        <v>36</v>
      </c>
    </row>
    <row r="530" spans="1:20" x14ac:dyDescent="0.25">
      <c r="A530" t="s">
        <v>1110</v>
      </c>
      <c r="B530" t="s">
        <v>21</v>
      </c>
      <c r="C530" t="s">
        <v>22</v>
      </c>
      <c r="D530" t="s">
        <v>52</v>
      </c>
      <c r="E530" s="1">
        <v>45693</v>
      </c>
      <c r="F530" t="s">
        <v>1111</v>
      </c>
      <c r="G530" t="s">
        <v>12408</v>
      </c>
      <c r="H530" t="s">
        <v>47</v>
      </c>
      <c r="I530" t="s">
        <v>54</v>
      </c>
      <c r="J530" t="s">
        <v>27</v>
      </c>
      <c r="K530">
        <v>2</v>
      </c>
      <c r="L530">
        <v>641.05999999999995</v>
      </c>
      <c r="M530" t="s">
        <v>35</v>
      </c>
      <c r="N530">
        <v>24</v>
      </c>
      <c r="O530" t="s">
        <v>12345</v>
      </c>
      <c r="P530">
        <v>407</v>
      </c>
      <c r="Q530" t="s">
        <v>29</v>
      </c>
      <c r="R530">
        <v>3</v>
      </c>
      <c r="S530" t="s">
        <v>12278</v>
      </c>
      <c r="T530" t="s">
        <v>30</v>
      </c>
    </row>
    <row r="531" spans="1:20" x14ac:dyDescent="0.25">
      <c r="A531" t="s">
        <v>1112</v>
      </c>
      <c r="B531" t="s">
        <v>38</v>
      </c>
      <c r="C531" t="s">
        <v>82</v>
      </c>
      <c r="D531" t="s">
        <v>77</v>
      </c>
      <c r="E531" t="s">
        <v>12189</v>
      </c>
      <c r="F531" t="s">
        <v>1113</v>
      </c>
      <c r="G531" t="s">
        <v>12408</v>
      </c>
      <c r="H531" t="s">
        <v>47</v>
      </c>
      <c r="I531" t="s">
        <v>42</v>
      </c>
      <c r="J531" t="s">
        <v>67</v>
      </c>
      <c r="K531">
        <v>4</v>
      </c>
      <c r="L531">
        <v>293.45999999999998</v>
      </c>
      <c r="M531" t="s">
        <v>35</v>
      </c>
      <c r="N531">
        <v>31</v>
      </c>
      <c r="O531" t="s">
        <v>12291</v>
      </c>
      <c r="P531">
        <v>193</v>
      </c>
      <c r="Q531" t="s">
        <v>29</v>
      </c>
      <c r="R531">
        <v>4</v>
      </c>
      <c r="S531" s="1">
        <v>45660</v>
      </c>
      <c r="T531" t="s">
        <v>30</v>
      </c>
    </row>
    <row r="532" spans="1:20" x14ac:dyDescent="0.25">
      <c r="A532" t="s">
        <v>1114</v>
      </c>
      <c r="B532" t="s">
        <v>45</v>
      </c>
      <c r="C532" t="s">
        <v>82</v>
      </c>
      <c r="D532" t="s">
        <v>77</v>
      </c>
      <c r="E532" t="s">
        <v>12260</v>
      </c>
      <c r="F532" t="s">
        <v>1115</v>
      </c>
      <c r="G532" t="s">
        <v>12408</v>
      </c>
      <c r="H532" t="s">
        <v>41</v>
      </c>
      <c r="I532" t="s">
        <v>54</v>
      </c>
      <c r="J532" t="s">
        <v>64</v>
      </c>
      <c r="K532">
        <v>2</v>
      </c>
      <c r="L532">
        <v>1054.55</v>
      </c>
      <c r="M532" t="s">
        <v>28</v>
      </c>
      <c r="N532">
        <v>18</v>
      </c>
      <c r="O532" s="1">
        <v>45694</v>
      </c>
      <c r="P532">
        <v>43</v>
      </c>
      <c r="Q532" t="s">
        <v>43</v>
      </c>
      <c r="R532">
        <v>2</v>
      </c>
      <c r="S532" s="1">
        <v>45636</v>
      </c>
      <c r="T532" t="s">
        <v>60</v>
      </c>
    </row>
    <row r="533" spans="1:20" x14ac:dyDescent="0.25">
      <c r="A533" t="s">
        <v>1116</v>
      </c>
      <c r="B533" t="s">
        <v>21</v>
      </c>
      <c r="C533" t="s">
        <v>39</v>
      </c>
      <c r="D533" t="s">
        <v>32</v>
      </c>
      <c r="E533" s="1">
        <v>45627</v>
      </c>
      <c r="F533" t="s">
        <v>1117</v>
      </c>
      <c r="G533" t="s">
        <v>12408</v>
      </c>
      <c r="H533" t="s">
        <v>58</v>
      </c>
      <c r="I533" t="s">
        <v>26</v>
      </c>
      <c r="J533" t="s">
        <v>64</v>
      </c>
      <c r="K533">
        <v>1</v>
      </c>
      <c r="L533">
        <v>1033.01</v>
      </c>
      <c r="M533" t="s">
        <v>50</v>
      </c>
      <c r="N533">
        <v>43</v>
      </c>
      <c r="O533" t="s">
        <v>12099</v>
      </c>
      <c r="P533">
        <v>27</v>
      </c>
      <c r="Q533" t="s">
        <v>43</v>
      </c>
      <c r="R533">
        <v>2</v>
      </c>
      <c r="S533" t="s">
        <v>12220</v>
      </c>
      <c r="T533" t="s">
        <v>30</v>
      </c>
    </row>
    <row r="534" spans="1:20" x14ac:dyDescent="0.25">
      <c r="A534" t="s">
        <v>1118</v>
      </c>
      <c r="B534" t="s">
        <v>45</v>
      </c>
      <c r="C534" t="s">
        <v>39</v>
      </c>
      <c r="D534" t="s">
        <v>77</v>
      </c>
      <c r="E534" t="s">
        <v>12277</v>
      </c>
      <c r="F534" t="s">
        <v>1119</v>
      </c>
      <c r="G534" t="s">
        <v>12408</v>
      </c>
      <c r="H534" t="s">
        <v>47</v>
      </c>
      <c r="I534" t="s">
        <v>42</v>
      </c>
      <c r="J534" t="s">
        <v>64</v>
      </c>
      <c r="K534">
        <v>5</v>
      </c>
      <c r="L534">
        <v>210.1</v>
      </c>
      <c r="M534" t="s">
        <v>35</v>
      </c>
      <c r="N534">
        <v>50</v>
      </c>
      <c r="O534" t="s">
        <v>12280</v>
      </c>
      <c r="P534">
        <v>77</v>
      </c>
      <c r="Q534" t="s">
        <v>43</v>
      </c>
      <c r="R534">
        <v>4</v>
      </c>
      <c r="S534" s="1">
        <v>45660</v>
      </c>
      <c r="T534" t="s">
        <v>30</v>
      </c>
    </row>
    <row r="535" spans="1:20" x14ac:dyDescent="0.25">
      <c r="A535" t="s">
        <v>1120</v>
      </c>
      <c r="B535" t="s">
        <v>38</v>
      </c>
      <c r="C535" t="s">
        <v>39</v>
      </c>
      <c r="D535" t="s">
        <v>52</v>
      </c>
      <c r="E535" t="s">
        <v>12307</v>
      </c>
      <c r="F535" t="s">
        <v>1121</v>
      </c>
      <c r="G535" t="s">
        <v>12408</v>
      </c>
      <c r="H535" t="s">
        <v>47</v>
      </c>
      <c r="I535" t="s">
        <v>63</v>
      </c>
      <c r="J535" t="s">
        <v>59</v>
      </c>
      <c r="K535">
        <v>1</v>
      </c>
      <c r="L535">
        <v>1022.96</v>
      </c>
      <c r="M535" t="s">
        <v>50</v>
      </c>
      <c r="N535">
        <v>25</v>
      </c>
      <c r="O535" s="1">
        <v>45839</v>
      </c>
      <c r="P535">
        <v>61</v>
      </c>
      <c r="Q535" t="s">
        <v>43</v>
      </c>
      <c r="R535">
        <v>5</v>
      </c>
      <c r="S535" s="1">
        <v>45877</v>
      </c>
      <c r="T535" t="s">
        <v>60</v>
      </c>
    </row>
    <row r="536" spans="1:20" x14ac:dyDescent="0.25">
      <c r="A536" t="s">
        <v>1122</v>
      </c>
      <c r="B536" t="s">
        <v>21</v>
      </c>
      <c r="C536" t="s">
        <v>82</v>
      </c>
      <c r="D536" t="s">
        <v>52</v>
      </c>
      <c r="E536" t="s">
        <v>12392</v>
      </c>
      <c r="F536" t="s">
        <v>1123</v>
      </c>
      <c r="G536" t="s">
        <v>12408</v>
      </c>
      <c r="H536" t="s">
        <v>41</v>
      </c>
      <c r="I536" t="s">
        <v>26</v>
      </c>
      <c r="J536" t="s">
        <v>27</v>
      </c>
      <c r="K536">
        <v>4</v>
      </c>
      <c r="L536">
        <v>265.07</v>
      </c>
      <c r="M536" t="s">
        <v>50</v>
      </c>
      <c r="N536">
        <v>2</v>
      </c>
      <c r="O536" t="s">
        <v>12065</v>
      </c>
      <c r="P536">
        <v>500</v>
      </c>
      <c r="Q536" t="s">
        <v>29</v>
      </c>
      <c r="R536">
        <v>1</v>
      </c>
      <c r="S536" s="1">
        <v>45664</v>
      </c>
      <c r="T536" t="s">
        <v>60</v>
      </c>
    </row>
    <row r="537" spans="1:20" x14ac:dyDescent="0.25">
      <c r="A537" t="s">
        <v>1124</v>
      </c>
      <c r="B537" t="s">
        <v>45</v>
      </c>
      <c r="C537" t="s">
        <v>22</v>
      </c>
      <c r="D537" t="s">
        <v>56</v>
      </c>
      <c r="E537" s="1">
        <v>45720</v>
      </c>
      <c r="F537" t="s">
        <v>1125</v>
      </c>
      <c r="G537" t="s">
        <v>12408</v>
      </c>
      <c r="H537" t="s">
        <v>47</v>
      </c>
      <c r="I537" t="s">
        <v>54</v>
      </c>
      <c r="J537" t="s">
        <v>27</v>
      </c>
      <c r="K537">
        <v>5</v>
      </c>
      <c r="L537">
        <v>841.99</v>
      </c>
      <c r="M537" t="s">
        <v>28</v>
      </c>
      <c r="N537">
        <v>23</v>
      </c>
      <c r="O537" s="1">
        <v>45391</v>
      </c>
      <c r="P537">
        <v>470</v>
      </c>
      <c r="Q537" t="s">
        <v>43</v>
      </c>
      <c r="R537">
        <v>1</v>
      </c>
      <c r="S537" s="1">
        <v>45993</v>
      </c>
      <c r="T537" t="s">
        <v>60</v>
      </c>
    </row>
    <row r="538" spans="1:20" x14ac:dyDescent="0.25">
      <c r="A538" t="s">
        <v>1126</v>
      </c>
      <c r="B538" t="s">
        <v>45</v>
      </c>
      <c r="C538" t="s">
        <v>82</v>
      </c>
      <c r="D538" t="s">
        <v>77</v>
      </c>
      <c r="E538" s="1">
        <v>45547</v>
      </c>
      <c r="F538" t="s">
        <v>1127</v>
      </c>
      <c r="G538" t="s">
        <v>12367</v>
      </c>
      <c r="H538" t="s">
        <v>41</v>
      </c>
      <c r="I538" t="s">
        <v>26</v>
      </c>
      <c r="J538" t="s">
        <v>67</v>
      </c>
      <c r="K538">
        <v>5</v>
      </c>
      <c r="L538">
        <v>825.12</v>
      </c>
      <c r="M538" t="s">
        <v>50</v>
      </c>
      <c r="N538">
        <v>12</v>
      </c>
      <c r="O538" t="s">
        <v>12124</v>
      </c>
      <c r="P538">
        <v>250</v>
      </c>
      <c r="Q538" t="s">
        <v>29</v>
      </c>
      <c r="R538">
        <v>2</v>
      </c>
      <c r="S538" t="s">
        <v>12378</v>
      </c>
      <c r="T538" t="s">
        <v>30</v>
      </c>
    </row>
    <row r="539" spans="1:20" x14ac:dyDescent="0.25">
      <c r="A539" t="s">
        <v>1128</v>
      </c>
      <c r="B539" t="s">
        <v>21</v>
      </c>
      <c r="C539" t="s">
        <v>39</v>
      </c>
      <c r="D539" t="s">
        <v>77</v>
      </c>
      <c r="E539" s="1">
        <v>45148</v>
      </c>
      <c r="F539" t="s">
        <v>1129</v>
      </c>
      <c r="G539" t="s">
        <v>12367</v>
      </c>
      <c r="H539" t="s">
        <v>34</v>
      </c>
      <c r="I539" t="s">
        <v>54</v>
      </c>
      <c r="J539" t="s">
        <v>64</v>
      </c>
      <c r="K539">
        <v>3</v>
      </c>
      <c r="L539">
        <v>1406.75</v>
      </c>
      <c r="M539" t="s">
        <v>28</v>
      </c>
      <c r="N539">
        <v>49</v>
      </c>
      <c r="O539" t="s">
        <v>12225</v>
      </c>
      <c r="P539">
        <v>86</v>
      </c>
      <c r="Q539" t="s">
        <v>43</v>
      </c>
      <c r="R539">
        <v>1</v>
      </c>
      <c r="S539" s="1">
        <v>45545</v>
      </c>
      <c r="T539" t="s">
        <v>36</v>
      </c>
    </row>
    <row r="540" spans="1:20" x14ac:dyDescent="0.25">
      <c r="A540" t="s">
        <v>1130</v>
      </c>
      <c r="B540" t="s">
        <v>38</v>
      </c>
      <c r="C540" t="s">
        <v>22</v>
      </c>
      <c r="D540" t="s">
        <v>77</v>
      </c>
      <c r="E540" t="s">
        <v>12247</v>
      </c>
      <c r="F540" t="s">
        <v>1131</v>
      </c>
      <c r="G540" t="s">
        <v>12367</v>
      </c>
      <c r="H540" t="s">
        <v>25</v>
      </c>
      <c r="I540" t="s">
        <v>63</v>
      </c>
      <c r="J540" t="s">
        <v>67</v>
      </c>
      <c r="K540">
        <v>4</v>
      </c>
      <c r="L540">
        <v>1182.54</v>
      </c>
      <c r="M540" t="s">
        <v>50</v>
      </c>
      <c r="N540">
        <v>3</v>
      </c>
      <c r="O540" t="s">
        <v>12356</v>
      </c>
      <c r="P540">
        <v>331</v>
      </c>
      <c r="Q540" t="s">
        <v>43</v>
      </c>
      <c r="R540">
        <v>1</v>
      </c>
      <c r="S540" t="s">
        <v>12161</v>
      </c>
      <c r="T540" t="s">
        <v>60</v>
      </c>
    </row>
    <row r="541" spans="1:20" x14ac:dyDescent="0.25">
      <c r="A541" t="s">
        <v>1132</v>
      </c>
      <c r="B541" t="s">
        <v>45</v>
      </c>
      <c r="C541" t="s">
        <v>39</v>
      </c>
      <c r="D541" t="s">
        <v>77</v>
      </c>
      <c r="E541" t="s">
        <v>12322</v>
      </c>
      <c r="F541" t="s">
        <v>1133</v>
      </c>
      <c r="G541" t="s">
        <v>12367</v>
      </c>
      <c r="H541" t="s">
        <v>47</v>
      </c>
      <c r="I541" t="s">
        <v>26</v>
      </c>
      <c r="J541" t="s">
        <v>67</v>
      </c>
      <c r="K541">
        <v>4</v>
      </c>
      <c r="L541">
        <v>500.85</v>
      </c>
      <c r="M541" t="s">
        <v>35</v>
      </c>
      <c r="N541">
        <v>35</v>
      </c>
      <c r="O541" s="1">
        <v>45606</v>
      </c>
      <c r="P541">
        <v>166</v>
      </c>
      <c r="Q541" t="s">
        <v>29</v>
      </c>
      <c r="R541">
        <v>5</v>
      </c>
      <c r="S541" s="1">
        <v>45938</v>
      </c>
      <c r="T541" t="s">
        <v>60</v>
      </c>
    </row>
    <row r="542" spans="1:20" x14ac:dyDescent="0.25">
      <c r="A542" t="s">
        <v>1134</v>
      </c>
      <c r="B542" t="s">
        <v>21</v>
      </c>
      <c r="C542" t="s">
        <v>82</v>
      </c>
      <c r="D542" t="s">
        <v>52</v>
      </c>
      <c r="E542" t="s">
        <v>12337</v>
      </c>
      <c r="F542" t="s">
        <v>1135</v>
      </c>
      <c r="G542" t="s">
        <v>12367</v>
      </c>
      <c r="H542" t="s">
        <v>25</v>
      </c>
      <c r="I542" t="s">
        <v>63</v>
      </c>
      <c r="J542" t="s">
        <v>64</v>
      </c>
      <c r="K542">
        <v>1</v>
      </c>
      <c r="L542">
        <v>527.61</v>
      </c>
      <c r="M542" t="s">
        <v>50</v>
      </c>
      <c r="N542">
        <v>37</v>
      </c>
      <c r="O542" t="s">
        <v>12156</v>
      </c>
      <c r="P542">
        <v>371</v>
      </c>
      <c r="Q542" t="s">
        <v>29</v>
      </c>
      <c r="R542">
        <v>3</v>
      </c>
      <c r="S542" t="s">
        <v>12343</v>
      </c>
      <c r="T542" t="s">
        <v>30</v>
      </c>
    </row>
    <row r="543" spans="1:20" x14ac:dyDescent="0.25">
      <c r="A543" t="s">
        <v>1136</v>
      </c>
      <c r="B543" t="s">
        <v>38</v>
      </c>
      <c r="C543" t="s">
        <v>39</v>
      </c>
      <c r="D543" t="s">
        <v>52</v>
      </c>
      <c r="E543" s="1">
        <v>45570</v>
      </c>
      <c r="F543" t="s">
        <v>1137</v>
      </c>
      <c r="G543" t="s">
        <v>12367</v>
      </c>
      <c r="H543" t="s">
        <v>34</v>
      </c>
      <c r="I543" t="s">
        <v>63</v>
      </c>
      <c r="J543" t="s">
        <v>27</v>
      </c>
      <c r="K543">
        <v>5</v>
      </c>
      <c r="L543">
        <v>277.77999999999997</v>
      </c>
      <c r="M543" t="s">
        <v>50</v>
      </c>
      <c r="N543">
        <v>46</v>
      </c>
      <c r="O543" t="s">
        <v>12390</v>
      </c>
      <c r="P543">
        <v>412</v>
      </c>
      <c r="Q543" t="s">
        <v>43</v>
      </c>
      <c r="R543">
        <v>4</v>
      </c>
      <c r="S543" s="1">
        <v>45455</v>
      </c>
      <c r="T543" t="s">
        <v>60</v>
      </c>
    </row>
    <row r="544" spans="1:20" x14ac:dyDescent="0.25">
      <c r="A544" t="s">
        <v>1138</v>
      </c>
      <c r="B544" t="s">
        <v>38</v>
      </c>
      <c r="C544" t="s">
        <v>82</v>
      </c>
      <c r="D544" t="s">
        <v>52</v>
      </c>
      <c r="E544" s="1">
        <v>45538</v>
      </c>
      <c r="F544" t="s">
        <v>1139</v>
      </c>
      <c r="G544" t="s">
        <v>12367</v>
      </c>
      <c r="H544" t="s">
        <v>34</v>
      </c>
      <c r="I544" t="s">
        <v>48</v>
      </c>
      <c r="J544" t="s">
        <v>59</v>
      </c>
      <c r="K544">
        <v>1</v>
      </c>
      <c r="L544">
        <v>905.27</v>
      </c>
      <c r="M544" t="s">
        <v>35</v>
      </c>
      <c r="N544">
        <v>15</v>
      </c>
      <c r="O544" t="s">
        <v>12085</v>
      </c>
      <c r="P544">
        <v>238</v>
      </c>
      <c r="Q544" t="s">
        <v>43</v>
      </c>
      <c r="R544">
        <v>5</v>
      </c>
      <c r="S544" t="s">
        <v>12093</v>
      </c>
      <c r="T544" t="s">
        <v>60</v>
      </c>
    </row>
    <row r="545" spans="1:20" x14ac:dyDescent="0.25">
      <c r="A545" t="s">
        <v>1140</v>
      </c>
      <c r="B545" t="s">
        <v>45</v>
      </c>
      <c r="C545" t="s">
        <v>22</v>
      </c>
      <c r="D545" t="s">
        <v>56</v>
      </c>
      <c r="E545" s="1">
        <v>45150</v>
      </c>
      <c r="F545" t="s">
        <v>1141</v>
      </c>
      <c r="G545" t="s">
        <v>12367</v>
      </c>
      <c r="H545" t="s">
        <v>25</v>
      </c>
      <c r="I545" t="s">
        <v>63</v>
      </c>
      <c r="J545" t="s">
        <v>27</v>
      </c>
      <c r="K545">
        <v>2</v>
      </c>
      <c r="L545">
        <v>289.67</v>
      </c>
      <c r="M545" t="s">
        <v>28</v>
      </c>
      <c r="N545">
        <v>42</v>
      </c>
      <c r="O545" s="1">
        <v>45876</v>
      </c>
      <c r="P545">
        <v>107</v>
      </c>
      <c r="Q545" t="s">
        <v>29</v>
      </c>
      <c r="R545">
        <v>1</v>
      </c>
      <c r="S545" t="s">
        <v>12156</v>
      </c>
      <c r="T545" t="s">
        <v>60</v>
      </c>
    </row>
    <row r="546" spans="1:20" x14ac:dyDescent="0.25">
      <c r="A546" t="s">
        <v>1142</v>
      </c>
      <c r="B546" t="s">
        <v>21</v>
      </c>
      <c r="C546" t="s">
        <v>82</v>
      </c>
      <c r="D546" t="s">
        <v>56</v>
      </c>
      <c r="E546" s="1">
        <v>45543</v>
      </c>
      <c r="F546" t="s">
        <v>1143</v>
      </c>
      <c r="G546" t="s">
        <v>12367</v>
      </c>
      <c r="H546" t="s">
        <v>41</v>
      </c>
      <c r="I546" t="s">
        <v>48</v>
      </c>
      <c r="J546" t="s">
        <v>59</v>
      </c>
      <c r="K546">
        <v>1</v>
      </c>
      <c r="L546">
        <v>1470.46</v>
      </c>
      <c r="M546" t="s">
        <v>28</v>
      </c>
      <c r="N546">
        <v>4</v>
      </c>
      <c r="O546" t="s">
        <v>12246</v>
      </c>
      <c r="P546">
        <v>78</v>
      </c>
      <c r="Q546" t="s">
        <v>29</v>
      </c>
      <c r="R546">
        <v>3</v>
      </c>
      <c r="S546" s="1">
        <v>45690</v>
      </c>
      <c r="T546" t="s">
        <v>30</v>
      </c>
    </row>
    <row r="547" spans="1:20" x14ac:dyDescent="0.25">
      <c r="A547" t="s">
        <v>1144</v>
      </c>
      <c r="B547" t="s">
        <v>45</v>
      </c>
      <c r="C547" t="s">
        <v>82</v>
      </c>
      <c r="D547" t="s">
        <v>52</v>
      </c>
      <c r="E547" t="s">
        <v>12141</v>
      </c>
      <c r="F547" t="s">
        <v>1145</v>
      </c>
      <c r="G547" t="s">
        <v>12367</v>
      </c>
      <c r="H547" t="s">
        <v>58</v>
      </c>
      <c r="I547" t="s">
        <v>48</v>
      </c>
      <c r="J547" t="s">
        <v>49</v>
      </c>
      <c r="K547">
        <v>1</v>
      </c>
      <c r="L547">
        <v>1025.78</v>
      </c>
      <c r="M547" t="s">
        <v>35</v>
      </c>
      <c r="N547">
        <v>6</v>
      </c>
      <c r="O547" s="1">
        <v>45810</v>
      </c>
      <c r="P547">
        <v>85</v>
      </c>
      <c r="Q547" t="s">
        <v>29</v>
      </c>
      <c r="R547">
        <v>5</v>
      </c>
      <c r="S547" t="s">
        <v>12235</v>
      </c>
      <c r="T547" t="s">
        <v>36</v>
      </c>
    </row>
    <row r="548" spans="1:20" x14ac:dyDescent="0.25">
      <c r="A548" t="s">
        <v>1146</v>
      </c>
      <c r="B548" t="s">
        <v>21</v>
      </c>
      <c r="C548" t="s">
        <v>22</v>
      </c>
      <c r="D548" t="s">
        <v>32</v>
      </c>
      <c r="E548" t="s">
        <v>12410</v>
      </c>
      <c r="F548" t="s">
        <v>1147</v>
      </c>
      <c r="G548" t="s">
        <v>12367</v>
      </c>
      <c r="H548" t="s">
        <v>41</v>
      </c>
      <c r="I548" t="s">
        <v>42</v>
      </c>
      <c r="J548" t="s">
        <v>67</v>
      </c>
      <c r="K548">
        <v>4</v>
      </c>
      <c r="L548">
        <v>1018.61</v>
      </c>
      <c r="M548" t="s">
        <v>50</v>
      </c>
      <c r="N548">
        <v>38</v>
      </c>
      <c r="O548" s="1">
        <v>45755</v>
      </c>
      <c r="P548">
        <v>142</v>
      </c>
      <c r="Q548" t="s">
        <v>29</v>
      </c>
      <c r="R548">
        <v>4</v>
      </c>
      <c r="S548" t="s">
        <v>12300</v>
      </c>
      <c r="T548" t="s">
        <v>36</v>
      </c>
    </row>
    <row r="549" spans="1:20" x14ac:dyDescent="0.25">
      <c r="A549" t="s">
        <v>1148</v>
      </c>
      <c r="B549" t="s">
        <v>45</v>
      </c>
      <c r="C549" t="s">
        <v>82</v>
      </c>
      <c r="D549" t="s">
        <v>23</v>
      </c>
      <c r="E549" t="s">
        <v>12411</v>
      </c>
      <c r="F549" t="s">
        <v>1149</v>
      </c>
      <c r="G549" t="s">
        <v>12367</v>
      </c>
      <c r="H549" t="s">
        <v>25</v>
      </c>
      <c r="I549" t="s">
        <v>26</v>
      </c>
      <c r="J549" t="s">
        <v>27</v>
      </c>
      <c r="K549">
        <v>5</v>
      </c>
      <c r="L549">
        <v>857.77</v>
      </c>
      <c r="M549" t="s">
        <v>28</v>
      </c>
      <c r="N549">
        <v>11</v>
      </c>
      <c r="O549" t="s">
        <v>12380</v>
      </c>
      <c r="P549">
        <v>263</v>
      </c>
      <c r="Q549" t="s">
        <v>43</v>
      </c>
      <c r="R549">
        <v>3</v>
      </c>
      <c r="S549" t="s">
        <v>12146</v>
      </c>
      <c r="T549" t="s">
        <v>60</v>
      </c>
    </row>
    <row r="550" spans="1:20" x14ac:dyDescent="0.25">
      <c r="A550" t="s">
        <v>1150</v>
      </c>
      <c r="B550" t="s">
        <v>45</v>
      </c>
      <c r="C550" t="s">
        <v>22</v>
      </c>
      <c r="D550" t="s">
        <v>56</v>
      </c>
      <c r="E550" t="s">
        <v>12308</v>
      </c>
      <c r="F550" t="s">
        <v>1151</v>
      </c>
      <c r="G550" t="s">
        <v>12367</v>
      </c>
      <c r="H550" t="s">
        <v>34</v>
      </c>
      <c r="I550" t="s">
        <v>54</v>
      </c>
      <c r="J550" t="s">
        <v>67</v>
      </c>
      <c r="K550">
        <v>4</v>
      </c>
      <c r="L550">
        <v>371.85</v>
      </c>
      <c r="M550" t="s">
        <v>28</v>
      </c>
      <c r="N550">
        <v>31</v>
      </c>
      <c r="O550" t="s">
        <v>12311</v>
      </c>
      <c r="P550">
        <v>10</v>
      </c>
      <c r="Q550" t="s">
        <v>43</v>
      </c>
      <c r="R550">
        <v>1</v>
      </c>
      <c r="S550" s="1">
        <v>45870</v>
      </c>
      <c r="T550" t="s">
        <v>60</v>
      </c>
    </row>
    <row r="551" spans="1:20" x14ac:dyDescent="0.25">
      <c r="A551" t="s">
        <v>1152</v>
      </c>
      <c r="B551" t="s">
        <v>21</v>
      </c>
      <c r="C551" t="s">
        <v>82</v>
      </c>
      <c r="D551" t="s">
        <v>56</v>
      </c>
      <c r="E551" t="s">
        <v>12412</v>
      </c>
      <c r="F551" t="s">
        <v>1153</v>
      </c>
      <c r="G551" t="s">
        <v>12367</v>
      </c>
      <c r="H551" t="s">
        <v>47</v>
      </c>
      <c r="I551" t="s">
        <v>63</v>
      </c>
      <c r="J551" t="s">
        <v>27</v>
      </c>
      <c r="K551">
        <v>2</v>
      </c>
      <c r="L551">
        <v>1061.01</v>
      </c>
      <c r="M551" t="s">
        <v>35</v>
      </c>
      <c r="N551">
        <v>18</v>
      </c>
      <c r="O551" t="s">
        <v>12211</v>
      </c>
      <c r="P551">
        <v>383</v>
      </c>
      <c r="Q551" t="s">
        <v>43</v>
      </c>
      <c r="R551">
        <v>2</v>
      </c>
      <c r="S551" t="s">
        <v>12390</v>
      </c>
      <c r="T551" t="s">
        <v>30</v>
      </c>
    </row>
    <row r="552" spans="1:20" x14ac:dyDescent="0.25">
      <c r="A552" t="s">
        <v>1154</v>
      </c>
      <c r="B552" t="s">
        <v>21</v>
      </c>
      <c r="C552" t="s">
        <v>22</v>
      </c>
      <c r="D552" t="s">
        <v>77</v>
      </c>
      <c r="E552" s="1">
        <v>45691</v>
      </c>
      <c r="F552" t="s">
        <v>1155</v>
      </c>
      <c r="G552" t="s">
        <v>12367</v>
      </c>
      <c r="H552" t="s">
        <v>25</v>
      </c>
      <c r="I552" t="s">
        <v>26</v>
      </c>
      <c r="J552" t="s">
        <v>59</v>
      </c>
      <c r="K552">
        <v>3</v>
      </c>
      <c r="L552">
        <v>309.01</v>
      </c>
      <c r="M552" t="s">
        <v>28</v>
      </c>
      <c r="N552">
        <v>23</v>
      </c>
      <c r="O552" s="1">
        <v>45813</v>
      </c>
      <c r="P552">
        <v>98</v>
      </c>
      <c r="Q552" t="s">
        <v>43</v>
      </c>
      <c r="R552">
        <v>5</v>
      </c>
      <c r="S552" t="s">
        <v>12284</v>
      </c>
      <c r="T552" t="s">
        <v>30</v>
      </c>
    </row>
    <row r="553" spans="1:20" x14ac:dyDescent="0.25">
      <c r="A553" t="s">
        <v>1156</v>
      </c>
      <c r="B553" t="s">
        <v>21</v>
      </c>
      <c r="C553" t="s">
        <v>39</v>
      </c>
      <c r="D553" t="s">
        <v>23</v>
      </c>
      <c r="E553" t="s">
        <v>12413</v>
      </c>
      <c r="F553" t="s">
        <v>1157</v>
      </c>
      <c r="G553" t="s">
        <v>12414</v>
      </c>
      <c r="H553" t="s">
        <v>34</v>
      </c>
      <c r="I553" t="s">
        <v>48</v>
      </c>
      <c r="J553" t="s">
        <v>59</v>
      </c>
      <c r="K553">
        <v>2</v>
      </c>
      <c r="L553">
        <v>1288.98</v>
      </c>
      <c r="M553" t="s">
        <v>50</v>
      </c>
      <c r="N553">
        <v>10</v>
      </c>
      <c r="O553" s="1">
        <v>45784</v>
      </c>
      <c r="P553">
        <v>8</v>
      </c>
      <c r="Q553" t="s">
        <v>43</v>
      </c>
      <c r="R553">
        <v>1</v>
      </c>
      <c r="S553" s="1">
        <v>45423</v>
      </c>
      <c r="T553" t="s">
        <v>60</v>
      </c>
    </row>
    <row r="554" spans="1:20" x14ac:dyDescent="0.25">
      <c r="A554" t="s">
        <v>1158</v>
      </c>
      <c r="B554" t="s">
        <v>38</v>
      </c>
      <c r="C554" t="s">
        <v>22</v>
      </c>
      <c r="D554" t="s">
        <v>52</v>
      </c>
      <c r="E554" t="s">
        <v>12415</v>
      </c>
      <c r="F554" t="s">
        <v>1159</v>
      </c>
      <c r="G554" t="s">
        <v>12414</v>
      </c>
      <c r="H554" t="s">
        <v>41</v>
      </c>
      <c r="I554" t="s">
        <v>26</v>
      </c>
      <c r="J554" t="s">
        <v>27</v>
      </c>
      <c r="K554">
        <v>3</v>
      </c>
      <c r="L554">
        <v>652.57000000000005</v>
      </c>
      <c r="M554" t="s">
        <v>35</v>
      </c>
      <c r="N554">
        <v>43</v>
      </c>
      <c r="O554" t="s">
        <v>12100</v>
      </c>
      <c r="P554">
        <v>408</v>
      </c>
      <c r="Q554" t="s">
        <v>29</v>
      </c>
      <c r="R554">
        <v>3</v>
      </c>
      <c r="S554" s="1">
        <v>45689</v>
      </c>
      <c r="T554" t="s">
        <v>36</v>
      </c>
    </row>
    <row r="555" spans="1:20" x14ac:dyDescent="0.25">
      <c r="A555" t="s">
        <v>1160</v>
      </c>
      <c r="B555" t="s">
        <v>21</v>
      </c>
      <c r="C555" t="s">
        <v>39</v>
      </c>
      <c r="D555" t="s">
        <v>52</v>
      </c>
      <c r="E555" t="s">
        <v>12389</v>
      </c>
      <c r="F555" t="s">
        <v>1161</v>
      </c>
      <c r="G555" t="s">
        <v>12414</v>
      </c>
      <c r="H555" t="s">
        <v>58</v>
      </c>
      <c r="I555" t="s">
        <v>54</v>
      </c>
      <c r="J555" t="s">
        <v>64</v>
      </c>
      <c r="K555">
        <v>2</v>
      </c>
      <c r="L555">
        <v>540.76</v>
      </c>
      <c r="M555" t="s">
        <v>28</v>
      </c>
      <c r="N555">
        <v>16</v>
      </c>
      <c r="O555" t="s">
        <v>12203</v>
      </c>
      <c r="P555">
        <v>398</v>
      </c>
      <c r="Q555" t="s">
        <v>29</v>
      </c>
      <c r="R555">
        <v>1</v>
      </c>
      <c r="S555" s="1">
        <v>45908</v>
      </c>
      <c r="T555" t="s">
        <v>36</v>
      </c>
    </row>
    <row r="556" spans="1:20" x14ac:dyDescent="0.25">
      <c r="A556" t="s">
        <v>1162</v>
      </c>
      <c r="B556" t="s">
        <v>45</v>
      </c>
      <c r="C556" t="s">
        <v>39</v>
      </c>
      <c r="D556" t="s">
        <v>23</v>
      </c>
      <c r="E556" t="s">
        <v>12375</v>
      </c>
      <c r="F556" t="s">
        <v>1163</v>
      </c>
      <c r="G556" t="s">
        <v>12414</v>
      </c>
      <c r="H556" t="s">
        <v>41</v>
      </c>
      <c r="I556" t="s">
        <v>63</v>
      </c>
      <c r="J556" t="s">
        <v>67</v>
      </c>
      <c r="K556">
        <v>1</v>
      </c>
      <c r="L556">
        <v>1277.21</v>
      </c>
      <c r="M556" t="s">
        <v>28</v>
      </c>
      <c r="N556">
        <v>48</v>
      </c>
      <c r="O556" t="s">
        <v>12180</v>
      </c>
      <c r="P556">
        <v>251</v>
      </c>
      <c r="Q556" t="s">
        <v>43</v>
      </c>
      <c r="R556">
        <v>1</v>
      </c>
      <c r="S556" t="s">
        <v>12065</v>
      </c>
      <c r="T556" t="s">
        <v>30</v>
      </c>
    </row>
    <row r="557" spans="1:20" x14ac:dyDescent="0.25">
      <c r="A557" t="s">
        <v>1164</v>
      </c>
      <c r="B557" t="s">
        <v>38</v>
      </c>
      <c r="C557" t="s">
        <v>39</v>
      </c>
      <c r="D557" t="s">
        <v>52</v>
      </c>
      <c r="E557" t="s">
        <v>12416</v>
      </c>
      <c r="F557" t="s">
        <v>1165</v>
      </c>
      <c r="G557" t="s">
        <v>12414</v>
      </c>
      <c r="H557" t="s">
        <v>58</v>
      </c>
      <c r="I557" t="s">
        <v>42</v>
      </c>
      <c r="J557" t="s">
        <v>59</v>
      </c>
      <c r="K557">
        <v>5</v>
      </c>
      <c r="L557">
        <v>904.2</v>
      </c>
      <c r="M557" t="s">
        <v>50</v>
      </c>
      <c r="N557">
        <v>22</v>
      </c>
      <c r="O557" t="s">
        <v>12086</v>
      </c>
      <c r="P557">
        <v>62</v>
      </c>
      <c r="Q557" t="s">
        <v>29</v>
      </c>
      <c r="R557">
        <v>1</v>
      </c>
      <c r="S557" s="1">
        <v>45391</v>
      </c>
      <c r="T557" t="s">
        <v>36</v>
      </c>
    </row>
    <row r="558" spans="1:20" x14ac:dyDescent="0.25">
      <c r="A558" t="s">
        <v>1166</v>
      </c>
      <c r="B558" t="s">
        <v>45</v>
      </c>
      <c r="C558" t="s">
        <v>82</v>
      </c>
      <c r="D558" t="s">
        <v>77</v>
      </c>
      <c r="E558" t="s">
        <v>12402</v>
      </c>
      <c r="F558" t="s">
        <v>1167</v>
      </c>
      <c r="G558" t="s">
        <v>12414</v>
      </c>
      <c r="H558" t="s">
        <v>34</v>
      </c>
      <c r="I558" t="s">
        <v>63</v>
      </c>
      <c r="J558" t="s">
        <v>64</v>
      </c>
      <c r="K558">
        <v>5</v>
      </c>
      <c r="L558">
        <v>1212.26</v>
      </c>
      <c r="M558" t="s">
        <v>35</v>
      </c>
      <c r="N558">
        <v>17</v>
      </c>
      <c r="O558" t="s">
        <v>12125</v>
      </c>
      <c r="P558">
        <v>160</v>
      </c>
      <c r="Q558" t="s">
        <v>43</v>
      </c>
      <c r="R558">
        <v>4</v>
      </c>
      <c r="S558" t="s">
        <v>12356</v>
      </c>
      <c r="T558" t="s">
        <v>30</v>
      </c>
    </row>
    <row r="559" spans="1:20" x14ac:dyDescent="0.25">
      <c r="A559" t="s">
        <v>1168</v>
      </c>
      <c r="B559" t="s">
        <v>45</v>
      </c>
      <c r="C559" t="s">
        <v>82</v>
      </c>
      <c r="D559" t="s">
        <v>77</v>
      </c>
      <c r="E559" s="1">
        <v>45119</v>
      </c>
      <c r="F559" t="s">
        <v>1169</v>
      </c>
      <c r="G559" t="s">
        <v>12414</v>
      </c>
      <c r="H559" t="s">
        <v>58</v>
      </c>
      <c r="I559" t="s">
        <v>54</v>
      </c>
      <c r="J559" t="s">
        <v>59</v>
      </c>
      <c r="K559">
        <v>5</v>
      </c>
      <c r="L559">
        <v>800.07</v>
      </c>
      <c r="M559" t="s">
        <v>35</v>
      </c>
      <c r="N559">
        <v>20</v>
      </c>
      <c r="O559" s="1">
        <v>45785</v>
      </c>
      <c r="P559">
        <v>203</v>
      </c>
      <c r="Q559" t="s">
        <v>43</v>
      </c>
      <c r="R559">
        <v>4</v>
      </c>
      <c r="S559" t="s">
        <v>12266</v>
      </c>
      <c r="T559" t="s">
        <v>36</v>
      </c>
    </row>
    <row r="560" spans="1:20" x14ac:dyDescent="0.25">
      <c r="A560" t="s">
        <v>1170</v>
      </c>
      <c r="B560" t="s">
        <v>45</v>
      </c>
      <c r="C560" t="s">
        <v>82</v>
      </c>
      <c r="D560" t="s">
        <v>56</v>
      </c>
      <c r="E560" t="s">
        <v>12217</v>
      </c>
      <c r="F560" t="s">
        <v>1171</v>
      </c>
      <c r="G560" t="s">
        <v>12385</v>
      </c>
      <c r="H560" t="s">
        <v>41</v>
      </c>
      <c r="I560" t="s">
        <v>54</v>
      </c>
      <c r="J560" t="s">
        <v>49</v>
      </c>
      <c r="K560">
        <v>2</v>
      </c>
      <c r="L560">
        <v>746.82</v>
      </c>
      <c r="M560" t="s">
        <v>50</v>
      </c>
      <c r="N560">
        <v>37</v>
      </c>
      <c r="O560" s="1">
        <v>45664</v>
      </c>
      <c r="P560">
        <v>213</v>
      </c>
      <c r="Q560" t="s">
        <v>29</v>
      </c>
      <c r="R560">
        <v>2</v>
      </c>
      <c r="S560" t="s">
        <v>12253</v>
      </c>
      <c r="T560" t="s">
        <v>60</v>
      </c>
    </row>
    <row r="561" spans="1:20" x14ac:dyDescent="0.25">
      <c r="A561" t="s">
        <v>1172</v>
      </c>
      <c r="B561" t="s">
        <v>45</v>
      </c>
      <c r="C561" t="s">
        <v>82</v>
      </c>
      <c r="D561" t="s">
        <v>23</v>
      </c>
      <c r="E561" t="s">
        <v>12217</v>
      </c>
      <c r="F561" t="s">
        <v>1173</v>
      </c>
      <c r="G561" t="s">
        <v>12385</v>
      </c>
      <c r="H561" t="s">
        <v>34</v>
      </c>
      <c r="I561" t="s">
        <v>63</v>
      </c>
      <c r="J561" t="s">
        <v>49</v>
      </c>
      <c r="K561">
        <v>4</v>
      </c>
      <c r="L561">
        <v>455.11</v>
      </c>
      <c r="M561" t="s">
        <v>50</v>
      </c>
      <c r="N561">
        <v>25</v>
      </c>
      <c r="O561" t="s">
        <v>12191</v>
      </c>
      <c r="P561">
        <v>173</v>
      </c>
      <c r="Q561" t="s">
        <v>29</v>
      </c>
      <c r="R561">
        <v>3</v>
      </c>
      <c r="S561" t="s">
        <v>12096</v>
      </c>
      <c r="T561" t="s">
        <v>60</v>
      </c>
    </row>
    <row r="562" spans="1:20" x14ac:dyDescent="0.25">
      <c r="A562" t="s">
        <v>1174</v>
      </c>
      <c r="B562" t="s">
        <v>21</v>
      </c>
      <c r="C562" t="s">
        <v>82</v>
      </c>
      <c r="D562" t="s">
        <v>52</v>
      </c>
      <c r="E562" t="s">
        <v>12417</v>
      </c>
      <c r="F562" t="s">
        <v>1175</v>
      </c>
      <c r="G562" t="s">
        <v>12385</v>
      </c>
      <c r="H562" t="s">
        <v>25</v>
      </c>
      <c r="I562" t="s">
        <v>54</v>
      </c>
      <c r="J562" t="s">
        <v>59</v>
      </c>
      <c r="K562">
        <v>4</v>
      </c>
      <c r="L562">
        <v>179.04</v>
      </c>
      <c r="M562" t="s">
        <v>50</v>
      </c>
      <c r="N562">
        <v>48</v>
      </c>
      <c r="O562" t="s">
        <v>12148</v>
      </c>
      <c r="P562">
        <v>332</v>
      </c>
      <c r="Q562" t="s">
        <v>43</v>
      </c>
      <c r="R562">
        <v>3</v>
      </c>
      <c r="S562" s="1">
        <v>45391</v>
      </c>
      <c r="T562" t="s">
        <v>30</v>
      </c>
    </row>
    <row r="563" spans="1:20" x14ac:dyDescent="0.25">
      <c r="A563" t="s">
        <v>1176</v>
      </c>
      <c r="B563" t="s">
        <v>21</v>
      </c>
      <c r="C563" t="s">
        <v>39</v>
      </c>
      <c r="D563" t="s">
        <v>32</v>
      </c>
      <c r="E563" t="s">
        <v>12218</v>
      </c>
      <c r="F563" t="s">
        <v>1177</v>
      </c>
      <c r="G563" t="s">
        <v>12385</v>
      </c>
      <c r="H563" t="s">
        <v>47</v>
      </c>
      <c r="I563" t="s">
        <v>54</v>
      </c>
      <c r="J563" t="s">
        <v>59</v>
      </c>
      <c r="K563">
        <v>2</v>
      </c>
      <c r="L563">
        <v>185.45</v>
      </c>
      <c r="M563" t="s">
        <v>28</v>
      </c>
      <c r="N563">
        <v>25</v>
      </c>
      <c r="O563" s="1">
        <v>45605</v>
      </c>
      <c r="P563">
        <v>98</v>
      </c>
      <c r="Q563" t="s">
        <v>43</v>
      </c>
      <c r="R563">
        <v>4</v>
      </c>
      <c r="S563" s="1">
        <v>45638</v>
      </c>
      <c r="T563" t="s">
        <v>60</v>
      </c>
    </row>
    <row r="564" spans="1:20" x14ac:dyDescent="0.25">
      <c r="A564" t="s">
        <v>1178</v>
      </c>
      <c r="B564" t="s">
        <v>38</v>
      </c>
      <c r="C564" t="s">
        <v>82</v>
      </c>
      <c r="D564" t="s">
        <v>52</v>
      </c>
      <c r="E564" s="1">
        <v>45303</v>
      </c>
      <c r="F564" t="s">
        <v>1179</v>
      </c>
      <c r="G564" t="s">
        <v>12385</v>
      </c>
      <c r="H564" t="s">
        <v>58</v>
      </c>
      <c r="I564" t="s">
        <v>42</v>
      </c>
      <c r="J564" t="s">
        <v>59</v>
      </c>
      <c r="K564">
        <v>5</v>
      </c>
      <c r="L564">
        <v>618.17999999999995</v>
      </c>
      <c r="M564" t="s">
        <v>50</v>
      </c>
      <c r="N564">
        <v>6</v>
      </c>
      <c r="O564" t="s">
        <v>12356</v>
      </c>
      <c r="P564">
        <v>406</v>
      </c>
      <c r="Q564" t="s">
        <v>43</v>
      </c>
      <c r="R564">
        <v>2</v>
      </c>
      <c r="S564" t="s">
        <v>12149</v>
      </c>
      <c r="T564" t="s">
        <v>60</v>
      </c>
    </row>
    <row r="565" spans="1:20" x14ac:dyDescent="0.25">
      <c r="A565" t="s">
        <v>1180</v>
      </c>
      <c r="B565" t="s">
        <v>45</v>
      </c>
      <c r="C565" t="s">
        <v>39</v>
      </c>
      <c r="D565" t="s">
        <v>56</v>
      </c>
      <c r="E565" t="s">
        <v>12097</v>
      </c>
      <c r="F565" t="s">
        <v>1181</v>
      </c>
      <c r="G565" t="s">
        <v>12385</v>
      </c>
      <c r="H565" t="s">
        <v>41</v>
      </c>
      <c r="I565" t="s">
        <v>54</v>
      </c>
      <c r="J565" t="s">
        <v>59</v>
      </c>
      <c r="K565">
        <v>3</v>
      </c>
      <c r="L565">
        <v>1433</v>
      </c>
      <c r="M565" t="s">
        <v>28</v>
      </c>
      <c r="N565">
        <v>19</v>
      </c>
      <c r="O565" t="s">
        <v>12137</v>
      </c>
      <c r="P565">
        <v>310</v>
      </c>
      <c r="Q565" t="s">
        <v>43</v>
      </c>
      <c r="R565">
        <v>5</v>
      </c>
      <c r="S565" t="s">
        <v>12288</v>
      </c>
      <c r="T565" t="s">
        <v>30</v>
      </c>
    </row>
    <row r="566" spans="1:20" x14ac:dyDescent="0.25">
      <c r="A566" t="s">
        <v>1182</v>
      </c>
      <c r="B566" t="s">
        <v>45</v>
      </c>
      <c r="C566" t="s">
        <v>82</v>
      </c>
      <c r="D566" t="s">
        <v>32</v>
      </c>
      <c r="E566" t="s">
        <v>12228</v>
      </c>
      <c r="F566" t="s">
        <v>1183</v>
      </c>
      <c r="G566" t="s">
        <v>12195</v>
      </c>
      <c r="H566" t="s">
        <v>34</v>
      </c>
      <c r="I566" t="s">
        <v>54</v>
      </c>
      <c r="J566" t="s">
        <v>49</v>
      </c>
      <c r="K566">
        <v>1</v>
      </c>
      <c r="L566">
        <v>814.63</v>
      </c>
      <c r="M566" t="s">
        <v>50</v>
      </c>
      <c r="N566">
        <v>13</v>
      </c>
      <c r="O566" s="1">
        <v>45904</v>
      </c>
      <c r="P566">
        <v>486</v>
      </c>
      <c r="Q566" t="s">
        <v>29</v>
      </c>
      <c r="R566">
        <v>3</v>
      </c>
      <c r="S566" t="s">
        <v>12384</v>
      </c>
      <c r="T566" t="s">
        <v>60</v>
      </c>
    </row>
    <row r="567" spans="1:20" x14ac:dyDescent="0.25">
      <c r="A567" t="s">
        <v>1184</v>
      </c>
      <c r="B567" t="s">
        <v>45</v>
      </c>
      <c r="C567" t="s">
        <v>39</v>
      </c>
      <c r="D567" t="s">
        <v>23</v>
      </c>
      <c r="E567" t="s">
        <v>12118</v>
      </c>
      <c r="F567" t="s">
        <v>1185</v>
      </c>
      <c r="G567" t="s">
        <v>12195</v>
      </c>
      <c r="H567" t="s">
        <v>25</v>
      </c>
      <c r="I567" t="s">
        <v>63</v>
      </c>
      <c r="J567" t="s">
        <v>49</v>
      </c>
      <c r="K567">
        <v>3</v>
      </c>
      <c r="L567">
        <v>1466.41</v>
      </c>
      <c r="M567" t="s">
        <v>50</v>
      </c>
      <c r="N567">
        <v>26</v>
      </c>
      <c r="O567" t="s">
        <v>12146</v>
      </c>
      <c r="P567">
        <v>72</v>
      </c>
      <c r="Q567" t="s">
        <v>29</v>
      </c>
      <c r="R567">
        <v>3</v>
      </c>
      <c r="S567" s="1">
        <v>45689</v>
      </c>
      <c r="T567" t="s">
        <v>60</v>
      </c>
    </row>
    <row r="568" spans="1:20" x14ac:dyDescent="0.25">
      <c r="A568" t="s">
        <v>1186</v>
      </c>
      <c r="B568" t="s">
        <v>21</v>
      </c>
      <c r="C568" t="s">
        <v>39</v>
      </c>
      <c r="D568" t="s">
        <v>23</v>
      </c>
      <c r="E568" t="s">
        <v>12110</v>
      </c>
      <c r="F568" t="s">
        <v>1187</v>
      </c>
      <c r="G568" t="s">
        <v>12195</v>
      </c>
      <c r="H568" t="s">
        <v>41</v>
      </c>
      <c r="I568" t="s">
        <v>63</v>
      </c>
      <c r="J568" t="s">
        <v>49</v>
      </c>
      <c r="K568">
        <v>4</v>
      </c>
      <c r="L568">
        <v>1313.69</v>
      </c>
      <c r="M568" t="s">
        <v>28</v>
      </c>
      <c r="N568">
        <v>15</v>
      </c>
      <c r="O568" s="1">
        <v>45843</v>
      </c>
      <c r="P568">
        <v>487</v>
      </c>
      <c r="Q568" t="s">
        <v>43</v>
      </c>
      <c r="R568">
        <v>1</v>
      </c>
      <c r="S568" t="s">
        <v>12271</v>
      </c>
      <c r="T568" t="s">
        <v>30</v>
      </c>
    </row>
    <row r="569" spans="1:20" x14ac:dyDescent="0.25">
      <c r="A569" t="s">
        <v>1188</v>
      </c>
      <c r="B569" t="s">
        <v>38</v>
      </c>
      <c r="C569" t="s">
        <v>39</v>
      </c>
      <c r="D569" t="s">
        <v>77</v>
      </c>
      <c r="E569" s="1">
        <v>45877</v>
      </c>
      <c r="F569" t="s">
        <v>1189</v>
      </c>
      <c r="G569" t="s">
        <v>12195</v>
      </c>
      <c r="H569" t="s">
        <v>58</v>
      </c>
      <c r="I569" t="s">
        <v>42</v>
      </c>
      <c r="J569" t="s">
        <v>49</v>
      </c>
      <c r="K569">
        <v>3</v>
      </c>
      <c r="L569">
        <v>943.38</v>
      </c>
      <c r="M569" t="s">
        <v>35</v>
      </c>
      <c r="N569">
        <v>10</v>
      </c>
      <c r="O569" t="s">
        <v>12089</v>
      </c>
      <c r="P569">
        <v>16</v>
      </c>
      <c r="Q569" t="s">
        <v>43</v>
      </c>
      <c r="R569">
        <v>3</v>
      </c>
      <c r="S569" t="s">
        <v>12155</v>
      </c>
      <c r="T569" t="s">
        <v>30</v>
      </c>
    </row>
    <row r="570" spans="1:20" x14ac:dyDescent="0.25">
      <c r="A570" t="s">
        <v>1190</v>
      </c>
      <c r="B570" t="s">
        <v>38</v>
      </c>
      <c r="C570" t="s">
        <v>39</v>
      </c>
      <c r="D570" t="s">
        <v>56</v>
      </c>
      <c r="E570" s="1">
        <v>45608</v>
      </c>
      <c r="F570" t="s">
        <v>1191</v>
      </c>
      <c r="G570" t="s">
        <v>12195</v>
      </c>
      <c r="H570" t="s">
        <v>47</v>
      </c>
      <c r="I570" t="s">
        <v>54</v>
      </c>
      <c r="J570" t="s">
        <v>49</v>
      </c>
      <c r="K570">
        <v>1</v>
      </c>
      <c r="L570">
        <v>1264.17</v>
      </c>
      <c r="M570" t="s">
        <v>50</v>
      </c>
      <c r="N570">
        <v>15</v>
      </c>
      <c r="O570" s="1">
        <v>45300</v>
      </c>
      <c r="P570">
        <v>246</v>
      </c>
      <c r="Q570" t="s">
        <v>29</v>
      </c>
      <c r="R570">
        <v>4</v>
      </c>
      <c r="S570" t="s">
        <v>12304</v>
      </c>
      <c r="T570" t="s">
        <v>60</v>
      </c>
    </row>
    <row r="571" spans="1:20" x14ac:dyDescent="0.25">
      <c r="A571" t="s">
        <v>1192</v>
      </c>
      <c r="B571" t="s">
        <v>38</v>
      </c>
      <c r="C571" t="s">
        <v>82</v>
      </c>
      <c r="D571" t="s">
        <v>32</v>
      </c>
      <c r="E571" s="1">
        <v>45570</v>
      </c>
      <c r="F571" t="s">
        <v>1193</v>
      </c>
      <c r="G571" t="s">
        <v>12195</v>
      </c>
      <c r="H571" t="s">
        <v>25</v>
      </c>
      <c r="I571" t="s">
        <v>54</v>
      </c>
      <c r="J571" t="s">
        <v>49</v>
      </c>
      <c r="K571">
        <v>1</v>
      </c>
      <c r="L571">
        <v>1351.11</v>
      </c>
      <c r="M571" t="s">
        <v>50</v>
      </c>
      <c r="N571">
        <v>48</v>
      </c>
      <c r="O571" t="s">
        <v>12080</v>
      </c>
      <c r="P571">
        <v>458</v>
      </c>
      <c r="Q571" t="s">
        <v>43</v>
      </c>
      <c r="R571">
        <v>1</v>
      </c>
      <c r="S571" t="s">
        <v>12160</v>
      </c>
      <c r="T571" t="s">
        <v>36</v>
      </c>
    </row>
    <row r="572" spans="1:20" x14ac:dyDescent="0.25">
      <c r="A572" t="s">
        <v>1194</v>
      </c>
      <c r="B572" t="s">
        <v>45</v>
      </c>
      <c r="C572" t="s">
        <v>22</v>
      </c>
      <c r="D572" t="s">
        <v>23</v>
      </c>
      <c r="E572" t="s">
        <v>12203</v>
      </c>
      <c r="F572" t="s">
        <v>1195</v>
      </c>
      <c r="G572" t="s">
        <v>12195</v>
      </c>
      <c r="H572" t="s">
        <v>58</v>
      </c>
      <c r="I572" t="s">
        <v>48</v>
      </c>
      <c r="J572" t="s">
        <v>67</v>
      </c>
      <c r="K572">
        <v>5</v>
      </c>
      <c r="L572">
        <v>1174.49</v>
      </c>
      <c r="M572" t="s">
        <v>35</v>
      </c>
      <c r="N572">
        <v>13</v>
      </c>
      <c r="O572" t="s">
        <v>12184</v>
      </c>
      <c r="P572">
        <v>118</v>
      </c>
      <c r="Q572" t="s">
        <v>43</v>
      </c>
      <c r="R572">
        <v>2</v>
      </c>
      <c r="S572" s="1">
        <v>45484</v>
      </c>
      <c r="T572" t="s">
        <v>30</v>
      </c>
    </row>
    <row r="573" spans="1:20" x14ac:dyDescent="0.25">
      <c r="A573" t="s">
        <v>1196</v>
      </c>
      <c r="B573" t="s">
        <v>45</v>
      </c>
      <c r="C573" t="s">
        <v>39</v>
      </c>
      <c r="D573" t="s">
        <v>32</v>
      </c>
      <c r="E573" s="1">
        <v>45540</v>
      </c>
      <c r="F573" t="s">
        <v>1197</v>
      </c>
      <c r="G573" t="s">
        <v>12195</v>
      </c>
      <c r="H573" t="s">
        <v>58</v>
      </c>
      <c r="I573" t="s">
        <v>26</v>
      </c>
      <c r="J573" t="s">
        <v>27</v>
      </c>
      <c r="K573">
        <v>1</v>
      </c>
      <c r="L573">
        <v>303.3</v>
      </c>
      <c r="M573" t="s">
        <v>50</v>
      </c>
      <c r="N573">
        <v>42</v>
      </c>
      <c r="O573" t="s">
        <v>12101</v>
      </c>
      <c r="P573">
        <v>457</v>
      </c>
      <c r="Q573" t="s">
        <v>29</v>
      </c>
      <c r="R573">
        <v>3</v>
      </c>
      <c r="S573" t="s">
        <v>12066</v>
      </c>
      <c r="T573" t="s">
        <v>30</v>
      </c>
    </row>
    <row r="574" spans="1:20" x14ac:dyDescent="0.25">
      <c r="A574" t="s">
        <v>1198</v>
      </c>
      <c r="B574" t="s">
        <v>38</v>
      </c>
      <c r="C574" t="s">
        <v>82</v>
      </c>
      <c r="D574" t="s">
        <v>52</v>
      </c>
      <c r="E574" t="s">
        <v>12137</v>
      </c>
      <c r="F574" t="s">
        <v>1199</v>
      </c>
      <c r="G574" t="s">
        <v>12195</v>
      </c>
      <c r="H574" t="s">
        <v>58</v>
      </c>
      <c r="I574" t="s">
        <v>42</v>
      </c>
      <c r="J574" t="s">
        <v>59</v>
      </c>
      <c r="K574">
        <v>5</v>
      </c>
      <c r="L574">
        <v>1053.52</v>
      </c>
      <c r="M574" t="s">
        <v>35</v>
      </c>
      <c r="N574">
        <v>34</v>
      </c>
      <c r="O574" s="1">
        <v>45871</v>
      </c>
      <c r="P574">
        <v>186</v>
      </c>
      <c r="Q574" t="s">
        <v>43</v>
      </c>
      <c r="R574">
        <v>4</v>
      </c>
      <c r="S574" t="s">
        <v>12373</v>
      </c>
      <c r="T574" t="s">
        <v>36</v>
      </c>
    </row>
    <row r="575" spans="1:20" x14ac:dyDescent="0.25">
      <c r="A575" t="s">
        <v>1200</v>
      </c>
      <c r="B575" t="s">
        <v>21</v>
      </c>
      <c r="C575" t="s">
        <v>22</v>
      </c>
      <c r="D575" t="s">
        <v>56</v>
      </c>
      <c r="E575" t="s">
        <v>12418</v>
      </c>
      <c r="F575" t="s">
        <v>1201</v>
      </c>
      <c r="G575" t="s">
        <v>12419</v>
      </c>
      <c r="H575" t="s">
        <v>58</v>
      </c>
      <c r="I575" t="s">
        <v>54</v>
      </c>
      <c r="J575" t="s">
        <v>59</v>
      </c>
      <c r="K575">
        <v>5</v>
      </c>
      <c r="L575">
        <v>1480.61</v>
      </c>
      <c r="M575" t="s">
        <v>50</v>
      </c>
      <c r="N575">
        <v>6</v>
      </c>
      <c r="O575" s="1">
        <v>45576</v>
      </c>
      <c r="P575">
        <v>490</v>
      </c>
      <c r="Q575" t="s">
        <v>29</v>
      </c>
      <c r="R575">
        <v>5</v>
      </c>
      <c r="S575" t="s">
        <v>12313</v>
      </c>
      <c r="T575" t="s">
        <v>30</v>
      </c>
    </row>
    <row r="576" spans="1:20" x14ac:dyDescent="0.25">
      <c r="A576" t="s">
        <v>1202</v>
      </c>
      <c r="B576" t="s">
        <v>38</v>
      </c>
      <c r="C576" t="s">
        <v>82</v>
      </c>
      <c r="D576" t="s">
        <v>23</v>
      </c>
      <c r="E576" s="1">
        <v>45995</v>
      </c>
      <c r="F576" t="s">
        <v>1203</v>
      </c>
      <c r="G576" t="s">
        <v>12419</v>
      </c>
      <c r="H576" t="s">
        <v>25</v>
      </c>
      <c r="I576" t="s">
        <v>63</v>
      </c>
      <c r="J576" t="s">
        <v>67</v>
      </c>
      <c r="K576">
        <v>1</v>
      </c>
      <c r="L576">
        <v>1016.6</v>
      </c>
      <c r="M576" t="s">
        <v>35</v>
      </c>
      <c r="N576">
        <v>30</v>
      </c>
      <c r="O576" t="s">
        <v>12155</v>
      </c>
      <c r="P576">
        <v>108</v>
      </c>
      <c r="Q576" t="s">
        <v>43</v>
      </c>
      <c r="R576">
        <v>2</v>
      </c>
      <c r="S576" t="s">
        <v>12384</v>
      </c>
      <c r="T576" t="s">
        <v>36</v>
      </c>
    </row>
    <row r="577" spans="1:20" x14ac:dyDescent="0.25">
      <c r="A577" t="s">
        <v>1204</v>
      </c>
      <c r="B577" t="s">
        <v>21</v>
      </c>
      <c r="C577" t="s">
        <v>39</v>
      </c>
      <c r="D577" t="s">
        <v>23</v>
      </c>
      <c r="E577" t="s">
        <v>12193</v>
      </c>
      <c r="F577" t="s">
        <v>1205</v>
      </c>
      <c r="G577" t="s">
        <v>12419</v>
      </c>
      <c r="H577" t="s">
        <v>47</v>
      </c>
      <c r="I577" t="s">
        <v>42</v>
      </c>
      <c r="J577" t="s">
        <v>49</v>
      </c>
      <c r="K577">
        <v>3</v>
      </c>
      <c r="L577">
        <v>361.99</v>
      </c>
      <c r="M577" t="s">
        <v>35</v>
      </c>
      <c r="N577">
        <v>15</v>
      </c>
      <c r="O577" s="1">
        <v>45750</v>
      </c>
      <c r="P577">
        <v>146</v>
      </c>
      <c r="Q577" t="s">
        <v>43</v>
      </c>
      <c r="R577">
        <v>4</v>
      </c>
      <c r="S577" s="1">
        <v>45992</v>
      </c>
      <c r="T577" t="s">
        <v>60</v>
      </c>
    </row>
    <row r="578" spans="1:20" x14ac:dyDescent="0.25">
      <c r="A578" t="s">
        <v>1206</v>
      </c>
      <c r="B578" t="s">
        <v>38</v>
      </c>
      <c r="C578" t="s">
        <v>39</v>
      </c>
      <c r="D578" t="s">
        <v>77</v>
      </c>
      <c r="E578" s="1">
        <v>45569</v>
      </c>
      <c r="F578" t="s">
        <v>1207</v>
      </c>
      <c r="G578" t="s">
        <v>12419</v>
      </c>
      <c r="H578" t="s">
        <v>58</v>
      </c>
      <c r="I578" t="s">
        <v>26</v>
      </c>
      <c r="J578" t="s">
        <v>59</v>
      </c>
      <c r="K578">
        <v>5</v>
      </c>
      <c r="L578">
        <v>558.63</v>
      </c>
      <c r="M578" t="s">
        <v>50</v>
      </c>
      <c r="N578">
        <v>21</v>
      </c>
      <c r="O578" s="1">
        <v>45605</v>
      </c>
      <c r="P578">
        <v>439</v>
      </c>
      <c r="Q578" t="s">
        <v>29</v>
      </c>
      <c r="R578">
        <v>1</v>
      </c>
      <c r="S578" t="s">
        <v>12340</v>
      </c>
      <c r="T578" t="s">
        <v>30</v>
      </c>
    </row>
    <row r="579" spans="1:20" x14ac:dyDescent="0.25">
      <c r="A579" t="s">
        <v>1208</v>
      </c>
      <c r="B579" t="s">
        <v>45</v>
      </c>
      <c r="C579" t="s">
        <v>39</v>
      </c>
      <c r="D579" t="s">
        <v>52</v>
      </c>
      <c r="E579" s="1">
        <v>45294</v>
      </c>
      <c r="F579" t="s">
        <v>1209</v>
      </c>
      <c r="G579" t="s">
        <v>12419</v>
      </c>
      <c r="H579" t="s">
        <v>41</v>
      </c>
      <c r="I579" t="s">
        <v>63</v>
      </c>
      <c r="J579" t="s">
        <v>67</v>
      </c>
      <c r="K579">
        <v>5</v>
      </c>
      <c r="L579">
        <v>1234.6099999999999</v>
      </c>
      <c r="M579" t="s">
        <v>35</v>
      </c>
      <c r="N579">
        <v>24</v>
      </c>
      <c r="O579" t="s">
        <v>12077</v>
      </c>
      <c r="P579">
        <v>350</v>
      </c>
      <c r="Q579" t="s">
        <v>29</v>
      </c>
      <c r="R579">
        <v>5</v>
      </c>
      <c r="S579" t="s">
        <v>12332</v>
      </c>
      <c r="T579" t="s">
        <v>60</v>
      </c>
    </row>
    <row r="580" spans="1:20" x14ac:dyDescent="0.25">
      <c r="A580" t="s">
        <v>1210</v>
      </c>
      <c r="B580" t="s">
        <v>45</v>
      </c>
      <c r="C580" t="s">
        <v>22</v>
      </c>
      <c r="D580" t="s">
        <v>32</v>
      </c>
      <c r="E580" t="s">
        <v>12088</v>
      </c>
      <c r="F580" t="s">
        <v>1211</v>
      </c>
      <c r="G580" t="s">
        <v>12419</v>
      </c>
      <c r="H580" t="s">
        <v>25</v>
      </c>
      <c r="I580" t="s">
        <v>42</v>
      </c>
      <c r="J580" t="s">
        <v>67</v>
      </c>
      <c r="K580">
        <v>2</v>
      </c>
      <c r="L580">
        <v>294.61</v>
      </c>
      <c r="M580" t="s">
        <v>50</v>
      </c>
      <c r="N580">
        <v>19</v>
      </c>
      <c r="O580" t="s">
        <v>12272</v>
      </c>
      <c r="P580">
        <v>254</v>
      </c>
      <c r="Q580" t="s">
        <v>29</v>
      </c>
      <c r="R580">
        <v>4</v>
      </c>
      <c r="S580" t="s">
        <v>12325</v>
      </c>
      <c r="T580" t="s">
        <v>30</v>
      </c>
    </row>
    <row r="581" spans="1:20" x14ac:dyDescent="0.25">
      <c r="A581" t="s">
        <v>1212</v>
      </c>
      <c r="B581" t="s">
        <v>38</v>
      </c>
      <c r="C581" t="s">
        <v>39</v>
      </c>
      <c r="D581" t="s">
        <v>23</v>
      </c>
      <c r="E581" t="s">
        <v>12420</v>
      </c>
      <c r="F581" t="s">
        <v>1213</v>
      </c>
      <c r="G581" t="s">
        <v>12419</v>
      </c>
      <c r="H581" t="s">
        <v>47</v>
      </c>
      <c r="I581" t="s">
        <v>48</v>
      </c>
      <c r="J581" t="s">
        <v>59</v>
      </c>
      <c r="K581">
        <v>4</v>
      </c>
      <c r="L581">
        <v>963.48</v>
      </c>
      <c r="M581" t="s">
        <v>28</v>
      </c>
      <c r="N581">
        <v>25</v>
      </c>
      <c r="O581" t="s">
        <v>12142</v>
      </c>
      <c r="P581">
        <v>274</v>
      </c>
      <c r="Q581" t="s">
        <v>43</v>
      </c>
      <c r="R581">
        <v>3</v>
      </c>
      <c r="S581" t="s">
        <v>12163</v>
      </c>
      <c r="T581" t="s">
        <v>60</v>
      </c>
    </row>
    <row r="582" spans="1:20" x14ac:dyDescent="0.25">
      <c r="A582" t="s">
        <v>1214</v>
      </c>
      <c r="B582" t="s">
        <v>21</v>
      </c>
      <c r="C582" t="s">
        <v>82</v>
      </c>
      <c r="D582" t="s">
        <v>23</v>
      </c>
      <c r="E582" t="s">
        <v>12183</v>
      </c>
      <c r="F582" t="s">
        <v>1215</v>
      </c>
      <c r="G582" t="s">
        <v>12419</v>
      </c>
      <c r="H582" t="s">
        <v>41</v>
      </c>
      <c r="I582" t="s">
        <v>48</v>
      </c>
      <c r="J582" t="s">
        <v>27</v>
      </c>
      <c r="K582">
        <v>5</v>
      </c>
      <c r="L582">
        <v>267.94</v>
      </c>
      <c r="M582" t="s">
        <v>35</v>
      </c>
      <c r="N582">
        <v>16</v>
      </c>
      <c r="O582" s="1">
        <v>45605</v>
      </c>
      <c r="P582">
        <v>425</v>
      </c>
      <c r="Q582" t="s">
        <v>29</v>
      </c>
      <c r="R582">
        <v>4</v>
      </c>
      <c r="S582" t="s">
        <v>12388</v>
      </c>
      <c r="T582" t="s">
        <v>60</v>
      </c>
    </row>
    <row r="583" spans="1:20" x14ac:dyDescent="0.25">
      <c r="A583" t="s">
        <v>1216</v>
      </c>
      <c r="B583" t="s">
        <v>21</v>
      </c>
      <c r="C583" t="s">
        <v>82</v>
      </c>
      <c r="D583" t="s">
        <v>77</v>
      </c>
      <c r="E583" t="s">
        <v>12078</v>
      </c>
      <c r="F583" t="s">
        <v>1217</v>
      </c>
      <c r="G583" t="s">
        <v>12404</v>
      </c>
      <c r="H583" t="s">
        <v>47</v>
      </c>
      <c r="I583" t="s">
        <v>48</v>
      </c>
      <c r="J583" t="s">
        <v>27</v>
      </c>
      <c r="K583">
        <v>2</v>
      </c>
      <c r="L583">
        <v>1053.8699999999999</v>
      </c>
      <c r="M583" t="s">
        <v>50</v>
      </c>
      <c r="N583">
        <v>38</v>
      </c>
      <c r="O583" t="s">
        <v>12176</v>
      </c>
      <c r="P583">
        <v>411</v>
      </c>
      <c r="Q583" t="s">
        <v>29</v>
      </c>
      <c r="R583">
        <v>3</v>
      </c>
      <c r="S583" s="1">
        <v>45360</v>
      </c>
      <c r="T583" t="s">
        <v>30</v>
      </c>
    </row>
    <row r="584" spans="1:20" x14ac:dyDescent="0.25">
      <c r="A584" t="s">
        <v>1218</v>
      </c>
      <c r="B584" t="s">
        <v>21</v>
      </c>
      <c r="C584" t="s">
        <v>22</v>
      </c>
      <c r="D584" t="s">
        <v>23</v>
      </c>
      <c r="E584" t="s">
        <v>12421</v>
      </c>
      <c r="F584" t="s">
        <v>1219</v>
      </c>
      <c r="G584" t="s">
        <v>12404</v>
      </c>
      <c r="H584" t="s">
        <v>34</v>
      </c>
      <c r="I584" t="s">
        <v>42</v>
      </c>
      <c r="J584" t="s">
        <v>64</v>
      </c>
      <c r="K584">
        <v>2</v>
      </c>
      <c r="L584">
        <v>936.85</v>
      </c>
      <c r="M584" t="s">
        <v>28</v>
      </c>
      <c r="N584">
        <v>16</v>
      </c>
      <c r="O584" t="s">
        <v>12253</v>
      </c>
      <c r="P584">
        <v>493</v>
      </c>
      <c r="Q584" t="s">
        <v>43</v>
      </c>
      <c r="R584">
        <v>4</v>
      </c>
      <c r="S584" t="s">
        <v>12319</v>
      </c>
      <c r="T584" t="s">
        <v>36</v>
      </c>
    </row>
    <row r="585" spans="1:20" x14ac:dyDescent="0.25">
      <c r="A585" t="s">
        <v>1220</v>
      </c>
      <c r="B585" t="s">
        <v>45</v>
      </c>
      <c r="C585" t="s">
        <v>22</v>
      </c>
      <c r="D585" t="s">
        <v>23</v>
      </c>
      <c r="E585" t="s">
        <v>12245</v>
      </c>
      <c r="F585" t="s">
        <v>1221</v>
      </c>
      <c r="G585" t="s">
        <v>12404</v>
      </c>
      <c r="H585" t="s">
        <v>25</v>
      </c>
      <c r="I585" t="s">
        <v>54</v>
      </c>
      <c r="J585" t="s">
        <v>27</v>
      </c>
      <c r="K585">
        <v>2</v>
      </c>
      <c r="L585">
        <v>933.33</v>
      </c>
      <c r="M585" t="s">
        <v>28</v>
      </c>
      <c r="N585">
        <v>30</v>
      </c>
      <c r="O585" t="s">
        <v>12271</v>
      </c>
      <c r="P585">
        <v>480</v>
      </c>
      <c r="Q585" t="s">
        <v>29</v>
      </c>
      <c r="R585">
        <v>5</v>
      </c>
      <c r="S585" t="s">
        <v>12144</v>
      </c>
      <c r="T585" t="s">
        <v>30</v>
      </c>
    </row>
    <row r="586" spans="1:20" x14ac:dyDescent="0.25">
      <c r="A586" t="s">
        <v>1222</v>
      </c>
      <c r="B586" t="s">
        <v>45</v>
      </c>
      <c r="C586" t="s">
        <v>82</v>
      </c>
      <c r="D586" t="s">
        <v>52</v>
      </c>
      <c r="E586" t="s">
        <v>12422</v>
      </c>
      <c r="F586" t="s">
        <v>1223</v>
      </c>
      <c r="G586" t="s">
        <v>12404</v>
      </c>
      <c r="H586" t="s">
        <v>25</v>
      </c>
      <c r="I586" t="s">
        <v>48</v>
      </c>
      <c r="J586" t="s">
        <v>49</v>
      </c>
      <c r="K586">
        <v>5</v>
      </c>
      <c r="L586">
        <v>290.86</v>
      </c>
      <c r="M586" t="s">
        <v>50</v>
      </c>
      <c r="N586">
        <v>26</v>
      </c>
      <c r="O586" t="s">
        <v>12098</v>
      </c>
      <c r="P586">
        <v>45</v>
      </c>
      <c r="Q586" t="s">
        <v>29</v>
      </c>
      <c r="R586">
        <v>2</v>
      </c>
      <c r="S586" t="s">
        <v>12093</v>
      </c>
      <c r="T586" t="s">
        <v>60</v>
      </c>
    </row>
    <row r="587" spans="1:20" x14ac:dyDescent="0.25">
      <c r="A587" t="s">
        <v>1224</v>
      </c>
      <c r="B587" t="s">
        <v>21</v>
      </c>
      <c r="C587" t="s">
        <v>22</v>
      </c>
      <c r="D587" t="s">
        <v>23</v>
      </c>
      <c r="E587" s="1">
        <v>45844</v>
      </c>
      <c r="F587" t="s">
        <v>1225</v>
      </c>
      <c r="G587" t="s">
        <v>12404</v>
      </c>
      <c r="H587" t="s">
        <v>34</v>
      </c>
      <c r="I587" t="s">
        <v>63</v>
      </c>
      <c r="J587" t="s">
        <v>27</v>
      </c>
      <c r="K587">
        <v>3</v>
      </c>
      <c r="L587">
        <v>359.65</v>
      </c>
      <c r="M587" t="s">
        <v>35</v>
      </c>
      <c r="N587">
        <v>24</v>
      </c>
      <c r="O587" t="s">
        <v>12253</v>
      </c>
      <c r="P587">
        <v>421</v>
      </c>
      <c r="Q587" t="s">
        <v>43</v>
      </c>
      <c r="R587">
        <v>3</v>
      </c>
      <c r="S587" t="s">
        <v>12132</v>
      </c>
      <c r="T587" t="s">
        <v>60</v>
      </c>
    </row>
    <row r="588" spans="1:20" x14ac:dyDescent="0.25">
      <c r="A588" t="s">
        <v>1226</v>
      </c>
      <c r="B588" t="s">
        <v>45</v>
      </c>
      <c r="C588" t="s">
        <v>22</v>
      </c>
      <c r="D588" t="s">
        <v>52</v>
      </c>
      <c r="E588" t="s">
        <v>12126</v>
      </c>
      <c r="F588" t="s">
        <v>1227</v>
      </c>
      <c r="G588" t="s">
        <v>12404</v>
      </c>
      <c r="H588" t="s">
        <v>47</v>
      </c>
      <c r="I588" t="s">
        <v>42</v>
      </c>
      <c r="J588" t="s">
        <v>67</v>
      </c>
      <c r="K588">
        <v>4</v>
      </c>
      <c r="L588">
        <v>910.23</v>
      </c>
      <c r="M588" t="s">
        <v>28</v>
      </c>
      <c r="N588">
        <v>23</v>
      </c>
      <c r="O588" t="s">
        <v>12423</v>
      </c>
      <c r="P588">
        <v>97</v>
      </c>
      <c r="Q588" t="s">
        <v>29</v>
      </c>
      <c r="R588">
        <v>5</v>
      </c>
      <c r="S588" s="1">
        <v>45658</v>
      </c>
      <c r="T588" t="s">
        <v>30</v>
      </c>
    </row>
    <row r="589" spans="1:20" x14ac:dyDescent="0.25">
      <c r="A589" t="s">
        <v>1228</v>
      </c>
      <c r="B589" t="s">
        <v>21</v>
      </c>
      <c r="C589" t="s">
        <v>22</v>
      </c>
      <c r="D589" t="s">
        <v>23</v>
      </c>
      <c r="E589" s="1">
        <v>45328</v>
      </c>
      <c r="F589" t="s">
        <v>1229</v>
      </c>
      <c r="G589" t="s">
        <v>12404</v>
      </c>
      <c r="H589" t="s">
        <v>47</v>
      </c>
      <c r="I589" t="s">
        <v>48</v>
      </c>
      <c r="J589" t="s">
        <v>64</v>
      </c>
      <c r="K589">
        <v>5</v>
      </c>
      <c r="L589">
        <v>544.34</v>
      </c>
      <c r="M589" t="s">
        <v>35</v>
      </c>
      <c r="N589">
        <v>40</v>
      </c>
      <c r="O589" t="s">
        <v>12132</v>
      </c>
      <c r="P589">
        <v>74</v>
      </c>
      <c r="Q589" t="s">
        <v>43</v>
      </c>
      <c r="R589">
        <v>3</v>
      </c>
      <c r="S589" t="s">
        <v>12287</v>
      </c>
      <c r="T589" t="s">
        <v>36</v>
      </c>
    </row>
    <row r="590" spans="1:20" x14ac:dyDescent="0.25">
      <c r="A590" t="s">
        <v>1230</v>
      </c>
      <c r="B590" t="s">
        <v>21</v>
      </c>
      <c r="C590" t="s">
        <v>82</v>
      </c>
      <c r="D590" t="s">
        <v>52</v>
      </c>
      <c r="E590" t="s">
        <v>12279</v>
      </c>
      <c r="F590" t="s">
        <v>1231</v>
      </c>
      <c r="G590" t="s">
        <v>12404</v>
      </c>
      <c r="H590" t="s">
        <v>34</v>
      </c>
      <c r="I590" t="s">
        <v>26</v>
      </c>
      <c r="J590" t="s">
        <v>64</v>
      </c>
      <c r="K590">
        <v>2</v>
      </c>
      <c r="L590">
        <v>762.24</v>
      </c>
      <c r="M590" t="s">
        <v>35</v>
      </c>
      <c r="N590">
        <v>8</v>
      </c>
      <c r="O590" s="1">
        <v>45997</v>
      </c>
      <c r="P590">
        <v>244</v>
      </c>
      <c r="Q590" t="s">
        <v>43</v>
      </c>
      <c r="R590">
        <v>5</v>
      </c>
      <c r="S590" s="1">
        <v>45783</v>
      </c>
      <c r="T590" t="s">
        <v>30</v>
      </c>
    </row>
    <row r="591" spans="1:20" x14ac:dyDescent="0.25">
      <c r="A591" t="s">
        <v>1232</v>
      </c>
      <c r="B591" t="s">
        <v>38</v>
      </c>
      <c r="C591" t="s">
        <v>82</v>
      </c>
      <c r="D591" t="s">
        <v>77</v>
      </c>
      <c r="E591" s="1">
        <v>45448</v>
      </c>
      <c r="F591" t="s">
        <v>1233</v>
      </c>
      <c r="G591" t="s">
        <v>12404</v>
      </c>
      <c r="H591" t="s">
        <v>47</v>
      </c>
      <c r="I591" t="s">
        <v>63</v>
      </c>
      <c r="J591" t="s">
        <v>27</v>
      </c>
      <c r="K591">
        <v>1</v>
      </c>
      <c r="L591">
        <v>375.22</v>
      </c>
      <c r="M591" t="s">
        <v>28</v>
      </c>
      <c r="N591">
        <v>50</v>
      </c>
      <c r="O591" t="s">
        <v>12246</v>
      </c>
      <c r="P591">
        <v>435</v>
      </c>
      <c r="Q591" t="s">
        <v>43</v>
      </c>
      <c r="R591">
        <v>4</v>
      </c>
      <c r="S591" s="1">
        <v>45393</v>
      </c>
      <c r="T591" t="s">
        <v>36</v>
      </c>
    </row>
    <row r="592" spans="1:20" x14ac:dyDescent="0.25">
      <c r="A592" t="s">
        <v>1234</v>
      </c>
      <c r="B592" t="s">
        <v>21</v>
      </c>
      <c r="C592" t="s">
        <v>39</v>
      </c>
      <c r="D592" t="s">
        <v>52</v>
      </c>
      <c r="E592" t="s">
        <v>12282</v>
      </c>
      <c r="F592" t="s">
        <v>1235</v>
      </c>
      <c r="G592" t="s">
        <v>12404</v>
      </c>
      <c r="H592" t="s">
        <v>25</v>
      </c>
      <c r="I592" t="s">
        <v>48</v>
      </c>
      <c r="J592" t="s">
        <v>27</v>
      </c>
      <c r="K592">
        <v>5</v>
      </c>
      <c r="L592">
        <v>428.61</v>
      </c>
      <c r="M592" t="s">
        <v>28</v>
      </c>
      <c r="N592">
        <v>37</v>
      </c>
      <c r="O592" t="s">
        <v>12319</v>
      </c>
      <c r="P592">
        <v>304</v>
      </c>
      <c r="Q592" t="s">
        <v>29</v>
      </c>
      <c r="R592">
        <v>1</v>
      </c>
      <c r="S592" t="s">
        <v>12267</v>
      </c>
      <c r="T592" t="s">
        <v>60</v>
      </c>
    </row>
    <row r="593" spans="1:20" x14ac:dyDescent="0.25">
      <c r="A593" t="s">
        <v>1236</v>
      </c>
      <c r="B593" t="s">
        <v>45</v>
      </c>
      <c r="C593" t="s">
        <v>39</v>
      </c>
      <c r="D593" t="s">
        <v>77</v>
      </c>
      <c r="E593" s="1">
        <v>45449</v>
      </c>
      <c r="F593" t="s">
        <v>1237</v>
      </c>
      <c r="G593" t="s">
        <v>12404</v>
      </c>
      <c r="H593" t="s">
        <v>47</v>
      </c>
      <c r="I593" t="s">
        <v>63</v>
      </c>
      <c r="J593" t="s">
        <v>64</v>
      </c>
      <c r="K593">
        <v>2</v>
      </c>
      <c r="L593">
        <v>793.33</v>
      </c>
      <c r="M593" t="s">
        <v>50</v>
      </c>
      <c r="N593">
        <v>8</v>
      </c>
      <c r="O593" t="s">
        <v>12096</v>
      </c>
      <c r="P593">
        <v>499</v>
      </c>
      <c r="Q593" t="s">
        <v>43</v>
      </c>
      <c r="R593">
        <v>3</v>
      </c>
      <c r="S593" t="s">
        <v>12067</v>
      </c>
      <c r="T593" t="s">
        <v>30</v>
      </c>
    </row>
    <row r="594" spans="1:20" x14ac:dyDescent="0.25">
      <c r="A594" t="s">
        <v>1238</v>
      </c>
      <c r="B594" t="s">
        <v>38</v>
      </c>
      <c r="C594" t="s">
        <v>82</v>
      </c>
      <c r="D594" t="s">
        <v>77</v>
      </c>
      <c r="E594" t="s">
        <v>12424</v>
      </c>
      <c r="F594" t="s">
        <v>1239</v>
      </c>
      <c r="G594" t="s">
        <v>12404</v>
      </c>
      <c r="H594" t="s">
        <v>34</v>
      </c>
      <c r="I594" t="s">
        <v>54</v>
      </c>
      <c r="J594" t="s">
        <v>67</v>
      </c>
      <c r="K594">
        <v>5</v>
      </c>
      <c r="L594">
        <v>1350.13</v>
      </c>
      <c r="M594" t="s">
        <v>50</v>
      </c>
      <c r="N594">
        <v>2</v>
      </c>
      <c r="O594" t="s">
        <v>12067</v>
      </c>
      <c r="P594">
        <v>58</v>
      </c>
      <c r="Q594" t="s">
        <v>29</v>
      </c>
      <c r="R594">
        <v>3</v>
      </c>
      <c r="S594" t="s">
        <v>12255</v>
      </c>
      <c r="T594" t="s">
        <v>60</v>
      </c>
    </row>
    <row r="595" spans="1:20" x14ac:dyDescent="0.25">
      <c r="A595" t="s">
        <v>1240</v>
      </c>
      <c r="B595" t="s">
        <v>21</v>
      </c>
      <c r="C595" t="s">
        <v>39</v>
      </c>
      <c r="D595" t="s">
        <v>32</v>
      </c>
      <c r="E595" t="s">
        <v>12425</v>
      </c>
      <c r="F595" t="s">
        <v>1241</v>
      </c>
      <c r="G595" t="s">
        <v>12404</v>
      </c>
      <c r="H595" t="s">
        <v>41</v>
      </c>
      <c r="I595" t="s">
        <v>54</v>
      </c>
      <c r="J595" t="s">
        <v>27</v>
      </c>
      <c r="K595">
        <v>5</v>
      </c>
      <c r="L595">
        <v>920.95</v>
      </c>
      <c r="M595" t="s">
        <v>50</v>
      </c>
      <c r="N595">
        <v>22</v>
      </c>
      <c r="O595" s="1">
        <v>45692</v>
      </c>
      <c r="P595">
        <v>78</v>
      </c>
      <c r="Q595" t="s">
        <v>43</v>
      </c>
      <c r="R595">
        <v>4</v>
      </c>
      <c r="S595" s="1">
        <v>45816</v>
      </c>
      <c r="T595" t="s">
        <v>60</v>
      </c>
    </row>
    <row r="596" spans="1:20" x14ac:dyDescent="0.25">
      <c r="A596" t="s">
        <v>1242</v>
      </c>
      <c r="B596" t="s">
        <v>38</v>
      </c>
      <c r="C596" t="s">
        <v>82</v>
      </c>
      <c r="D596" t="s">
        <v>77</v>
      </c>
      <c r="E596" s="1">
        <v>45389</v>
      </c>
      <c r="F596" t="s">
        <v>1243</v>
      </c>
      <c r="G596" t="s">
        <v>12404</v>
      </c>
      <c r="H596" t="s">
        <v>34</v>
      </c>
      <c r="I596" t="s">
        <v>48</v>
      </c>
      <c r="J596" t="s">
        <v>27</v>
      </c>
      <c r="K596">
        <v>4</v>
      </c>
      <c r="L596">
        <v>128.82</v>
      </c>
      <c r="M596" t="s">
        <v>35</v>
      </c>
      <c r="N596">
        <v>17</v>
      </c>
      <c r="O596" t="s">
        <v>12313</v>
      </c>
      <c r="P596">
        <v>295</v>
      </c>
      <c r="Q596" t="s">
        <v>43</v>
      </c>
      <c r="R596">
        <v>5</v>
      </c>
      <c r="S596" t="s">
        <v>12091</v>
      </c>
      <c r="T596" t="s">
        <v>30</v>
      </c>
    </row>
    <row r="597" spans="1:20" x14ac:dyDescent="0.25">
      <c r="A597" t="s">
        <v>1244</v>
      </c>
      <c r="B597" t="s">
        <v>21</v>
      </c>
      <c r="C597" t="s">
        <v>39</v>
      </c>
      <c r="D597" t="s">
        <v>32</v>
      </c>
      <c r="E597" t="s">
        <v>12284</v>
      </c>
      <c r="F597" t="s">
        <v>1245</v>
      </c>
      <c r="G597" t="s">
        <v>12307</v>
      </c>
      <c r="H597" t="s">
        <v>47</v>
      </c>
      <c r="I597" t="s">
        <v>63</v>
      </c>
      <c r="J597" t="s">
        <v>27</v>
      </c>
      <c r="K597">
        <v>2</v>
      </c>
      <c r="L597">
        <v>552.13</v>
      </c>
      <c r="M597" t="s">
        <v>28</v>
      </c>
      <c r="N597">
        <v>8</v>
      </c>
      <c r="O597" t="s">
        <v>12280</v>
      </c>
      <c r="P597">
        <v>321</v>
      </c>
      <c r="Q597" t="s">
        <v>43</v>
      </c>
      <c r="R597">
        <v>3</v>
      </c>
      <c r="S597" t="s">
        <v>12360</v>
      </c>
      <c r="T597" t="s">
        <v>36</v>
      </c>
    </row>
    <row r="598" spans="1:20" x14ac:dyDescent="0.25">
      <c r="A598" t="s">
        <v>1246</v>
      </c>
      <c r="B598" t="s">
        <v>38</v>
      </c>
      <c r="C598" t="s">
        <v>22</v>
      </c>
      <c r="D598" t="s">
        <v>32</v>
      </c>
      <c r="E598" s="1">
        <v>45720</v>
      </c>
      <c r="F598" t="s">
        <v>1247</v>
      </c>
      <c r="G598" t="s">
        <v>12307</v>
      </c>
      <c r="H598" t="s">
        <v>34</v>
      </c>
      <c r="I598" t="s">
        <v>48</v>
      </c>
      <c r="J598" t="s">
        <v>64</v>
      </c>
      <c r="K598">
        <v>5</v>
      </c>
      <c r="L598">
        <v>1462.68</v>
      </c>
      <c r="M598" t="s">
        <v>35</v>
      </c>
      <c r="N598">
        <v>45</v>
      </c>
      <c r="O598" t="s">
        <v>12192</v>
      </c>
      <c r="P598">
        <v>388</v>
      </c>
      <c r="Q598" t="s">
        <v>43</v>
      </c>
      <c r="R598">
        <v>1</v>
      </c>
      <c r="S598" s="1">
        <v>45421</v>
      </c>
      <c r="T598" t="s">
        <v>36</v>
      </c>
    </row>
    <row r="599" spans="1:20" x14ac:dyDescent="0.25">
      <c r="A599" t="s">
        <v>1248</v>
      </c>
      <c r="B599" t="s">
        <v>45</v>
      </c>
      <c r="C599" t="s">
        <v>82</v>
      </c>
      <c r="D599" t="s">
        <v>52</v>
      </c>
      <c r="E599" s="1">
        <v>45842</v>
      </c>
      <c r="F599" t="s">
        <v>1249</v>
      </c>
      <c r="G599" t="s">
        <v>12307</v>
      </c>
      <c r="H599" t="s">
        <v>34</v>
      </c>
      <c r="I599" t="s">
        <v>48</v>
      </c>
      <c r="J599" t="s">
        <v>27</v>
      </c>
      <c r="K599">
        <v>1</v>
      </c>
      <c r="L599">
        <v>1143.43</v>
      </c>
      <c r="M599" t="s">
        <v>35</v>
      </c>
      <c r="N599">
        <v>50</v>
      </c>
      <c r="O599" s="1">
        <v>45574</v>
      </c>
      <c r="P599">
        <v>338</v>
      </c>
      <c r="Q599" t="s">
        <v>29</v>
      </c>
      <c r="R599">
        <v>5</v>
      </c>
      <c r="S599" t="s">
        <v>12151</v>
      </c>
      <c r="T599" t="s">
        <v>60</v>
      </c>
    </row>
    <row r="600" spans="1:20" x14ac:dyDescent="0.25">
      <c r="A600" t="s">
        <v>1250</v>
      </c>
      <c r="B600" t="s">
        <v>45</v>
      </c>
      <c r="C600" t="s">
        <v>82</v>
      </c>
      <c r="D600" t="s">
        <v>32</v>
      </c>
      <c r="E600" s="1">
        <v>45692</v>
      </c>
      <c r="F600" t="s">
        <v>1251</v>
      </c>
      <c r="G600" t="s">
        <v>12307</v>
      </c>
      <c r="H600" t="s">
        <v>47</v>
      </c>
      <c r="I600" t="s">
        <v>26</v>
      </c>
      <c r="J600" t="s">
        <v>49</v>
      </c>
      <c r="K600">
        <v>1</v>
      </c>
      <c r="L600">
        <v>1217.19</v>
      </c>
      <c r="M600" t="s">
        <v>28</v>
      </c>
      <c r="N600">
        <v>7</v>
      </c>
      <c r="O600" s="1">
        <v>45782</v>
      </c>
      <c r="P600">
        <v>88</v>
      </c>
      <c r="Q600" t="s">
        <v>29</v>
      </c>
      <c r="R600">
        <v>2</v>
      </c>
      <c r="S600" t="s">
        <v>12136</v>
      </c>
      <c r="T600" t="s">
        <v>60</v>
      </c>
    </row>
    <row r="601" spans="1:20" x14ac:dyDescent="0.25">
      <c r="A601" t="s">
        <v>1252</v>
      </c>
      <c r="B601" t="s">
        <v>38</v>
      </c>
      <c r="C601" t="s">
        <v>82</v>
      </c>
      <c r="D601" t="s">
        <v>32</v>
      </c>
      <c r="E601" s="1">
        <v>45995</v>
      </c>
      <c r="F601" t="s">
        <v>1253</v>
      </c>
      <c r="G601" t="s">
        <v>12307</v>
      </c>
      <c r="H601" t="s">
        <v>41</v>
      </c>
      <c r="I601" t="s">
        <v>26</v>
      </c>
      <c r="J601" t="s">
        <v>27</v>
      </c>
      <c r="K601">
        <v>4</v>
      </c>
      <c r="L601">
        <v>1049.77</v>
      </c>
      <c r="M601" t="s">
        <v>50</v>
      </c>
      <c r="N601">
        <v>26</v>
      </c>
      <c r="O601" t="s">
        <v>12121</v>
      </c>
      <c r="P601">
        <v>139</v>
      </c>
      <c r="Q601" t="s">
        <v>43</v>
      </c>
      <c r="R601">
        <v>5</v>
      </c>
      <c r="S601" t="s">
        <v>12151</v>
      </c>
      <c r="T601" t="s">
        <v>60</v>
      </c>
    </row>
    <row r="602" spans="1:20" x14ac:dyDescent="0.25">
      <c r="A602" t="s">
        <v>1254</v>
      </c>
      <c r="B602" t="s">
        <v>45</v>
      </c>
      <c r="C602" t="s">
        <v>82</v>
      </c>
      <c r="D602" t="s">
        <v>52</v>
      </c>
      <c r="E602" s="1">
        <v>45240</v>
      </c>
      <c r="F602" t="s">
        <v>1255</v>
      </c>
      <c r="G602" t="s">
        <v>12307</v>
      </c>
      <c r="H602" t="s">
        <v>41</v>
      </c>
      <c r="I602" t="s">
        <v>63</v>
      </c>
      <c r="J602" t="s">
        <v>64</v>
      </c>
      <c r="K602">
        <v>4</v>
      </c>
      <c r="L602">
        <v>917.23</v>
      </c>
      <c r="M602" t="s">
        <v>35</v>
      </c>
      <c r="N602">
        <v>41</v>
      </c>
      <c r="O602" t="s">
        <v>12156</v>
      </c>
      <c r="P602">
        <v>479</v>
      </c>
      <c r="Q602" t="s">
        <v>43</v>
      </c>
      <c r="R602">
        <v>2</v>
      </c>
      <c r="S602" t="s">
        <v>12102</v>
      </c>
      <c r="T602" t="s">
        <v>30</v>
      </c>
    </row>
    <row r="603" spans="1:20" x14ac:dyDescent="0.25">
      <c r="A603" t="s">
        <v>1256</v>
      </c>
      <c r="B603" t="s">
        <v>21</v>
      </c>
      <c r="C603" t="s">
        <v>82</v>
      </c>
      <c r="D603" t="s">
        <v>77</v>
      </c>
      <c r="E603" s="1">
        <v>45387</v>
      </c>
      <c r="F603" t="s">
        <v>1257</v>
      </c>
      <c r="G603" t="s">
        <v>12307</v>
      </c>
      <c r="H603" t="s">
        <v>47</v>
      </c>
      <c r="I603" t="s">
        <v>48</v>
      </c>
      <c r="J603" t="s">
        <v>27</v>
      </c>
      <c r="K603">
        <v>1</v>
      </c>
      <c r="L603">
        <v>1049.57</v>
      </c>
      <c r="M603" t="s">
        <v>50</v>
      </c>
      <c r="N603">
        <v>11</v>
      </c>
      <c r="O603" t="s">
        <v>12124</v>
      </c>
      <c r="P603">
        <v>383</v>
      </c>
      <c r="Q603" t="s">
        <v>29</v>
      </c>
      <c r="R603">
        <v>5</v>
      </c>
      <c r="S603" t="s">
        <v>12287</v>
      </c>
      <c r="T603" t="s">
        <v>60</v>
      </c>
    </row>
    <row r="604" spans="1:20" x14ac:dyDescent="0.25">
      <c r="A604" t="s">
        <v>1258</v>
      </c>
      <c r="B604" t="s">
        <v>38</v>
      </c>
      <c r="C604" t="s">
        <v>82</v>
      </c>
      <c r="D604" t="s">
        <v>56</v>
      </c>
      <c r="E604" t="s">
        <v>12340</v>
      </c>
      <c r="F604" t="s">
        <v>1259</v>
      </c>
      <c r="G604" t="s">
        <v>12307</v>
      </c>
      <c r="H604" t="s">
        <v>34</v>
      </c>
      <c r="I604" t="s">
        <v>54</v>
      </c>
      <c r="J604" t="s">
        <v>27</v>
      </c>
      <c r="K604">
        <v>4</v>
      </c>
      <c r="L604">
        <v>802.08</v>
      </c>
      <c r="M604" t="s">
        <v>28</v>
      </c>
      <c r="N604">
        <v>26</v>
      </c>
      <c r="O604" t="s">
        <v>12191</v>
      </c>
      <c r="P604">
        <v>88</v>
      </c>
      <c r="Q604" t="s">
        <v>43</v>
      </c>
      <c r="R604">
        <v>2</v>
      </c>
      <c r="S604" t="s">
        <v>12217</v>
      </c>
      <c r="T604" t="s">
        <v>30</v>
      </c>
    </row>
    <row r="605" spans="1:20" x14ac:dyDescent="0.25">
      <c r="A605" t="s">
        <v>1260</v>
      </c>
      <c r="B605" t="s">
        <v>21</v>
      </c>
      <c r="C605" t="s">
        <v>39</v>
      </c>
      <c r="D605" t="s">
        <v>32</v>
      </c>
      <c r="E605" t="s">
        <v>12415</v>
      </c>
      <c r="F605" t="s">
        <v>1261</v>
      </c>
      <c r="G605" t="s">
        <v>12426</v>
      </c>
      <c r="H605" t="s">
        <v>58</v>
      </c>
      <c r="I605" t="s">
        <v>42</v>
      </c>
      <c r="J605" t="s">
        <v>67</v>
      </c>
      <c r="K605">
        <v>1</v>
      </c>
      <c r="L605">
        <v>1049.51</v>
      </c>
      <c r="M605" t="s">
        <v>28</v>
      </c>
      <c r="N605">
        <v>26</v>
      </c>
      <c r="O605" s="1">
        <v>45333</v>
      </c>
      <c r="P605">
        <v>307</v>
      </c>
      <c r="Q605" t="s">
        <v>29</v>
      </c>
      <c r="R605">
        <v>4</v>
      </c>
      <c r="S605" t="s">
        <v>12200</v>
      </c>
      <c r="T605" t="s">
        <v>60</v>
      </c>
    </row>
    <row r="606" spans="1:20" x14ac:dyDescent="0.25">
      <c r="A606" t="s">
        <v>1262</v>
      </c>
      <c r="B606" t="s">
        <v>45</v>
      </c>
      <c r="C606" t="s">
        <v>39</v>
      </c>
      <c r="D606" t="s">
        <v>56</v>
      </c>
      <c r="E606" t="s">
        <v>12293</v>
      </c>
      <c r="F606" t="s">
        <v>1263</v>
      </c>
      <c r="G606" t="s">
        <v>12426</v>
      </c>
      <c r="H606" t="s">
        <v>41</v>
      </c>
      <c r="I606" t="s">
        <v>63</v>
      </c>
      <c r="J606" t="s">
        <v>67</v>
      </c>
      <c r="K606">
        <v>2</v>
      </c>
      <c r="L606">
        <v>1035.4000000000001</v>
      </c>
      <c r="M606" t="s">
        <v>35</v>
      </c>
      <c r="N606">
        <v>44</v>
      </c>
      <c r="O606" s="1">
        <v>45636</v>
      </c>
      <c r="P606">
        <v>132</v>
      </c>
      <c r="Q606" t="s">
        <v>43</v>
      </c>
      <c r="R606">
        <v>1</v>
      </c>
      <c r="S606" t="s">
        <v>12425</v>
      </c>
      <c r="T606" t="s">
        <v>36</v>
      </c>
    </row>
    <row r="607" spans="1:20" x14ac:dyDescent="0.25">
      <c r="A607" t="s">
        <v>1264</v>
      </c>
      <c r="B607" t="s">
        <v>21</v>
      </c>
      <c r="C607" t="s">
        <v>22</v>
      </c>
      <c r="D607" t="s">
        <v>52</v>
      </c>
      <c r="E607" t="s">
        <v>12184</v>
      </c>
      <c r="F607" t="s">
        <v>1265</v>
      </c>
      <c r="G607" t="s">
        <v>12426</v>
      </c>
      <c r="H607" t="s">
        <v>34</v>
      </c>
      <c r="I607" t="s">
        <v>63</v>
      </c>
      <c r="J607" t="s">
        <v>64</v>
      </c>
      <c r="K607">
        <v>3</v>
      </c>
      <c r="L607">
        <v>1472.47</v>
      </c>
      <c r="M607" t="s">
        <v>28</v>
      </c>
      <c r="N607">
        <v>23</v>
      </c>
      <c r="O607" t="s">
        <v>12198</v>
      </c>
      <c r="P607">
        <v>248</v>
      </c>
      <c r="Q607" t="s">
        <v>29</v>
      </c>
      <c r="R607">
        <v>3</v>
      </c>
      <c r="S607" t="s">
        <v>12115</v>
      </c>
      <c r="T607" t="s">
        <v>36</v>
      </c>
    </row>
    <row r="608" spans="1:20" x14ac:dyDescent="0.25">
      <c r="A608" t="s">
        <v>1266</v>
      </c>
      <c r="B608" t="s">
        <v>45</v>
      </c>
      <c r="C608" t="s">
        <v>39</v>
      </c>
      <c r="D608" t="s">
        <v>23</v>
      </c>
      <c r="E608" s="1">
        <v>45327</v>
      </c>
      <c r="F608" t="s">
        <v>1267</v>
      </c>
      <c r="G608" t="s">
        <v>12426</v>
      </c>
      <c r="H608" t="s">
        <v>47</v>
      </c>
      <c r="I608" t="s">
        <v>48</v>
      </c>
      <c r="J608" t="s">
        <v>49</v>
      </c>
      <c r="K608">
        <v>1</v>
      </c>
      <c r="L608">
        <v>1362.27</v>
      </c>
      <c r="M608" t="s">
        <v>35</v>
      </c>
      <c r="N608">
        <v>13</v>
      </c>
      <c r="O608" t="s">
        <v>12372</v>
      </c>
      <c r="P608">
        <v>71</v>
      </c>
      <c r="Q608" t="s">
        <v>43</v>
      </c>
      <c r="R608">
        <v>3</v>
      </c>
      <c r="S608" s="1">
        <v>45333</v>
      </c>
      <c r="T608" t="s">
        <v>30</v>
      </c>
    </row>
    <row r="609" spans="1:20" x14ac:dyDescent="0.25">
      <c r="A609" t="s">
        <v>1268</v>
      </c>
      <c r="B609" t="s">
        <v>21</v>
      </c>
      <c r="C609" t="s">
        <v>39</v>
      </c>
      <c r="D609" t="s">
        <v>23</v>
      </c>
      <c r="E609" s="1">
        <v>45839</v>
      </c>
      <c r="F609" t="s">
        <v>1269</v>
      </c>
      <c r="G609" t="s">
        <v>12426</v>
      </c>
      <c r="H609" t="s">
        <v>58</v>
      </c>
      <c r="I609" t="s">
        <v>26</v>
      </c>
      <c r="J609" t="s">
        <v>59</v>
      </c>
      <c r="K609">
        <v>2</v>
      </c>
      <c r="L609">
        <v>603.36</v>
      </c>
      <c r="M609" t="s">
        <v>50</v>
      </c>
      <c r="N609">
        <v>13</v>
      </c>
      <c r="O609" s="1">
        <v>45816</v>
      </c>
      <c r="P609">
        <v>418</v>
      </c>
      <c r="Q609" t="s">
        <v>43</v>
      </c>
      <c r="R609">
        <v>3</v>
      </c>
      <c r="S609" s="1">
        <v>45663</v>
      </c>
      <c r="T609" t="s">
        <v>36</v>
      </c>
    </row>
    <row r="610" spans="1:20" x14ac:dyDescent="0.25">
      <c r="A610" t="s">
        <v>1270</v>
      </c>
      <c r="B610" t="s">
        <v>38</v>
      </c>
      <c r="C610" t="s">
        <v>82</v>
      </c>
      <c r="D610" t="s">
        <v>56</v>
      </c>
      <c r="E610" s="1">
        <v>45296</v>
      </c>
      <c r="F610" t="s">
        <v>1271</v>
      </c>
      <c r="G610" t="s">
        <v>12426</v>
      </c>
      <c r="H610" t="s">
        <v>25</v>
      </c>
      <c r="I610" t="s">
        <v>63</v>
      </c>
      <c r="J610" t="s">
        <v>49</v>
      </c>
      <c r="K610">
        <v>3</v>
      </c>
      <c r="L610">
        <v>1041.92</v>
      </c>
      <c r="M610" t="s">
        <v>28</v>
      </c>
      <c r="N610">
        <v>3</v>
      </c>
      <c r="O610" s="1">
        <v>45908</v>
      </c>
      <c r="P610">
        <v>360</v>
      </c>
      <c r="Q610" t="s">
        <v>29</v>
      </c>
      <c r="R610">
        <v>3</v>
      </c>
      <c r="S610" t="s">
        <v>12138</v>
      </c>
      <c r="T610" t="s">
        <v>36</v>
      </c>
    </row>
    <row r="611" spans="1:20" x14ac:dyDescent="0.25">
      <c r="A611" t="s">
        <v>1272</v>
      </c>
      <c r="B611" t="s">
        <v>21</v>
      </c>
      <c r="C611" t="s">
        <v>22</v>
      </c>
      <c r="D611" t="s">
        <v>52</v>
      </c>
      <c r="E611" s="1">
        <v>45994</v>
      </c>
      <c r="F611" t="s">
        <v>1273</v>
      </c>
      <c r="G611" t="s">
        <v>12426</v>
      </c>
      <c r="H611" t="s">
        <v>41</v>
      </c>
      <c r="I611" t="s">
        <v>54</v>
      </c>
      <c r="J611" t="s">
        <v>59</v>
      </c>
      <c r="K611">
        <v>2</v>
      </c>
      <c r="L611">
        <v>1339.73</v>
      </c>
      <c r="M611" t="s">
        <v>28</v>
      </c>
      <c r="N611">
        <v>14</v>
      </c>
      <c r="O611" t="s">
        <v>12151</v>
      </c>
      <c r="P611">
        <v>66</v>
      </c>
      <c r="Q611" t="s">
        <v>43</v>
      </c>
      <c r="R611">
        <v>1</v>
      </c>
      <c r="S611" s="1">
        <v>45361</v>
      </c>
      <c r="T611" t="s">
        <v>36</v>
      </c>
    </row>
    <row r="612" spans="1:20" x14ac:dyDescent="0.25">
      <c r="A612" t="s">
        <v>1274</v>
      </c>
      <c r="B612" t="s">
        <v>38</v>
      </c>
      <c r="C612" t="s">
        <v>22</v>
      </c>
      <c r="D612" t="s">
        <v>77</v>
      </c>
      <c r="E612" t="s">
        <v>12234</v>
      </c>
      <c r="F612" t="s">
        <v>1275</v>
      </c>
      <c r="G612" t="s">
        <v>12426</v>
      </c>
      <c r="H612" t="s">
        <v>47</v>
      </c>
      <c r="I612" t="s">
        <v>54</v>
      </c>
      <c r="J612" t="s">
        <v>49</v>
      </c>
      <c r="K612">
        <v>1</v>
      </c>
      <c r="L612">
        <v>1468.01</v>
      </c>
      <c r="M612" t="s">
        <v>28</v>
      </c>
      <c r="N612">
        <v>12</v>
      </c>
      <c r="O612" t="s">
        <v>12096</v>
      </c>
      <c r="P612">
        <v>312</v>
      </c>
      <c r="Q612" t="s">
        <v>29</v>
      </c>
      <c r="R612">
        <v>3</v>
      </c>
      <c r="S612" s="1">
        <v>45665</v>
      </c>
      <c r="T612" t="s">
        <v>30</v>
      </c>
    </row>
    <row r="613" spans="1:20" x14ac:dyDescent="0.25">
      <c r="A613" t="s">
        <v>1276</v>
      </c>
      <c r="B613" t="s">
        <v>21</v>
      </c>
      <c r="C613" t="s">
        <v>82</v>
      </c>
      <c r="D613" t="s">
        <v>52</v>
      </c>
      <c r="E613" s="1">
        <v>45962</v>
      </c>
      <c r="F613" t="s">
        <v>1277</v>
      </c>
      <c r="G613" t="s">
        <v>12426</v>
      </c>
      <c r="H613" t="s">
        <v>34</v>
      </c>
      <c r="I613" t="s">
        <v>26</v>
      </c>
      <c r="J613" t="s">
        <v>59</v>
      </c>
      <c r="K613">
        <v>5</v>
      </c>
      <c r="L613">
        <v>1111.96</v>
      </c>
      <c r="M613" t="s">
        <v>28</v>
      </c>
      <c r="N613">
        <v>8</v>
      </c>
      <c r="O613" t="s">
        <v>12141</v>
      </c>
      <c r="P613">
        <v>119</v>
      </c>
      <c r="Q613" t="s">
        <v>29</v>
      </c>
      <c r="R613">
        <v>1</v>
      </c>
      <c r="S613" t="s">
        <v>12148</v>
      </c>
      <c r="T613" t="s">
        <v>36</v>
      </c>
    </row>
    <row r="614" spans="1:20" x14ac:dyDescent="0.25">
      <c r="A614" t="s">
        <v>1278</v>
      </c>
      <c r="B614" t="s">
        <v>45</v>
      </c>
      <c r="C614" t="s">
        <v>22</v>
      </c>
      <c r="D614" t="s">
        <v>77</v>
      </c>
      <c r="E614" t="s">
        <v>12427</v>
      </c>
      <c r="F614" t="s">
        <v>1279</v>
      </c>
      <c r="G614" t="s">
        <v>12426</v>
      </c>
      <c r="H614" t="s">
        <v>25</v>
      </c>
      <c r="I614" t="s">
        <v>48</v>
      </c>
      <c r="J614" t="s">
        <v>67</v>
      </c>
      <c r="K614">
        <v>2</v>
      </c>
      <c r="L614">
        <v>1401.08</v>
      </c>
      <c r="M614" t="s">
        <v>50</v>
      </c>
      <c r="N614">
        <v>32</v>
      </c>
      <c r="O614" s="1">
        <v>45908</v>
      </c>
      <c r="P614">
        <v>293</v>
      </c>
      <c r="Q614" t="s">
        <v>43</v>
      </c>
      <c r="R614">
        <v>1</v>
      </c>
      <c r="S614" t="s">
        <v>12308</v>
      </c>
      <c r="T614" t="s">
        <v>60</v>
      </c>
    </row>
    <row r="615" spans="1:20" x14ac:dyDescent="0.25">
      <c r="A615" t="s">
        <v>1280</v>
      </c>
      <c r="B615" t="s">
        <v>21</v>
      </c>
      <c r="C615" t="s">
        <v>82</v>
      </c>
      <c r="D615" t="s">
        <v>56</v>
      </c>
      <c r="E615" t="s">
        <v>12428</v>
      </c>
      <c r="F615" t="s">
        <v>1281</v>
      </c>
      <c r="G615" s="1">
        <v>44937</v>
      </c>
      <c r="H615" t="s">
        <v>25</v>
      </c>
      <c r="I615" t="s">
        <v>26</v>
      </c>
      <c r="J615" t="s">
        <v>49</v>
      </c>
      <c r="K615">
        <v>3</v>
      </c>
      <c r="L615">
        <v>732.93</v>
      </c>
      <c r="M615" t="s">
        <v>28</v>
      </c>
      <c r="N615">
        <v>31</v>
      </c>
      <c r="O615" t="s">
        <v>12323</v>
      </c>
      <c r="P615">
        <v>428</v>
      </c>
      <c r="Q615" t="s">
        <v>43</v>
      </c>
      <c r="R615">
        <v>2</v>
      </c>
      <c r="S615" s="1">
        <v>45545</v>
      </c>
      <c r="T615" t="s">
        <v>30</v>
      </c>
    </row>
    <row r="616" spans="1:20" x14ac:dyDescent="0.25">
      <c r="A616" t="s">
        <v>1282</v>
      </c>
      <c r="B616" t="s">
        <v>21</v>
      </c>
      <c r="C616" t="s">
        <v>22</v>
      </c>
      <c r="D616" t="s">
        <v>23</v>
      </c>
      <c r="E616" t="s">
        <v>12274</v>
      </c>
      <c r="F616" t="s">
        <v>1283</v>
      </c>
      <c r="G616" s="1">
        <v>44937</v>
      </c>
      <c r="H616" t="s">
        <v>58</v>
      </c>
      <c r="I616" t="s">
        <v>54</v>
      </c>
      <c r="J616" t="s">
        <v>27</v>
      </c>
      <c r="K616">
        <v>2</v>
      </c>
      <c r="L616">
        <v>211</v>
      </c>
      <c r="M616" t="s">
        <v>35</v>
      </c>
      <c r="N616">
        <v>10</v>
      </c>
      <c r="O616" t="s">
        <v>12384</v>
      </c>
      <c r="P616">
        <v>452</v>
      </c>
      <c r="Q616" t="s">
        <v>29</v>
      </c>
      <c r="R616">
        <v>4</v>
      </c>
      <c r="S616" t="s">
        <v>12378</v>
      </c>
      <c r="T616" t="s">
        <v>60</v>
      </c>
    </row>
    <row r="617" spans="1:20" x14ac:dyDescent="0.25">
      <c r="A617" t="s">
        <v>1284</v>
      </c>
      <c r="B617" t="s">
        <v>21</v>
      </c>
      <c r="C617" t="s">
        <v>22</v>
      </c>
      <c r="D617" t="s">
        <v>56</v>
      </c>
      <c r="E617" t="s">
        <v>12151</v>
      </c>
      <c r="F617" t="s">
        <v>1285</v>
      </c>
      <c r="G617" s="1">
        <v>44937</v>
      </c>
      <c r="H617" t="s">
        <v>58</v>
      </c>
      <c r="I617" t="s">
        <v>26</v>
      </c>
      <c r="J617" t="s">
        <v>64</v>
      </c>
      <c r="K617">
        <v>3</v>
      </c>
      <c r="L617">
        <v>1431.66</v>
      </c>
      <c r="M617" t="s">
        <v>28</v>
      </c>
      <c r="N617">
        <v>48</v>
      </c>
      <c r="O617" t="s">
        <v>12323</v>
      </c>
      <c r="P617">
        <v>302</v>
      </c>
      <c r="Q617" t="s">
        <v>43</v>
      </c>
      <c r="R617">
        <v>4</v>
      </c>
      <c r="S617" t="s">
        <v>12268</v>
      </c>
      <c r="T617" t="s">
        <v>30</v>
      </c>
    </row>
    <row r="618" spans="1:20" x14ac:dyDescent="0.25">
      <c r="A618" t="s">
        <v>1286</v>
      </c>
      <c r="B618" t="s">
        <v>45</v>
      </c>
      <c r="C618" t="s">
        <v>39</v>
      </c>
      <c r="D618" t="s">
        <v>77</v>
      </c>
      <c r="E618" s="1">
        <v>45843</v>
      </c>
      <c r="F618" t="s">
        <v>1287</v>
      </c>
      <c r="G618" s="1">
        <v>44937</v>
      </c>
      <c r="H618" t="s">
        <v>58</v>
      </c>
      <c r="I618" t="s">
        <v>48</v>
      </c>
      <c r="J618" t="s">
        <v>59</v>
      </c>
      <c r="K618">
        <v>2</v>
      </c>
      <c r="L618">
        <v>789.22</v>
      </c>
      <c r="M618" t="s">
        <v>50</v>
      </c>
      <c r="N618">
        <v>48</v>
      </c>
      <c r="O618" t="s">
        <v>12080</v>
      </c>
      <c r="P618">
        <v>393</v>
      </c>
      <c r="Q618" t="s">
        <v>43</v>
      </c>
      <c r="R618">
        <v>1</v>
      </c>
      <c r="S618" s="1">
        <v>45422</v>
      </c>
      <c r="T618" t="s">
        <v>30</v>
      </c>
    </row>
    <row r="619" spans="1:20" x14ac:dyDescent="0.25">
      <c r="A619" t="s">
        <v>1288</v>
      </c>
      <c r="B619" t="s">
        <v>45</v>
      </c>
      <c r="C619" t="s">
        <v>22</v>
      </c>
      <c r="D619" t="s">
        <v>32</v>
      </c>
      <c r="E619" t="s">
        <v>12343</v>
      </c>
      <c r="F619" t="s">
        <v>1289</v>
      </c>
      <c r="G619" s="1">
        <v>44937</v>
      </c>
      <c r="H619" t="s">
        <v>41</v>
      </c>
      <c r="I619" t="s">
        <v>26</v>
      </c>
      <c r="J619" t="s">
        <v>59</v>
      </c>
      <c r="K619">
        <v>1</v>
      </c>
      <c r="L619">
        <v>618.04999999999995</v>
      </c>
      <c r="M619" t="s">
        <v>28</v>
      </c>
      <c r="N619">
        <v>33</v>
      </c>
      <c r="O619" t="s">
        <v>12164</v>
      </c>
      <c r="P619">
        <v>12</v>
      </c>
      <c r="Q619" t="s">
        <v>43</v>
      </c>
      <c r="R619">
        <v>4</v>
      </c>
      <c r="S619" t="s">
        <v>12087</v>
      </c>
      <c r="T619" t="s">
        <v>60</v>
      </c>
    </row>
    <row r="620" spans="1:20" x14ac:dyDescent="0.25">
      <c r="A620" t="s">
        <v>1290</v>
      </c>
      <c r="B620" t="s">
        <v>38</v>
      </c>
      <c r="C620" t="s">
        <v>82</v>
      </c>
      <c r="D620" t="s">
        <v>23</v>
      </c>
      <c r="E620" s="1">
        <v>45696</v>
      </c>
      <c r="F620" t="s">
        <v>1291</v>
      </c>
      <c r="G620" s="1">
        <v>44937</v>
      </c>
      <c r="H620" t="s">
        <v>41</v>
      </c>
      <c r="I620" t="s">
        <v>26</v>
      </c>
      <c r="J620" t="s">
        <v>49</v>
      </c>
      <c r="K620">
        <v>4</v>
      </c>
      <c r="L620">
        <v>1001.16</v>
      </c>
      <c r="M620" t="s">
        <v>50</v>
      </c>
      <c r="N620">
        <v>37</v>
      </c>
      <c r="O620" s="1">
        <v>45780</v>
      </c>
      <c r="P620">
        <v>267</v>
      </c>
      <c r="Q620" t="s">
        <v>43</v>
      </c>
      <c r="R620">
        <v>1</v>
      </c>
      <c r="S620" t="s">
        <v>12319</v>
      </c>
      <c r="T620" t="s">
        <v>60</v>
      </c>
    </row>
    <row r="621" spans="1:20" x14ac:dyDescent="0.25">
      <c r="A621" t="s">
        <v>1292</v>
      </c>
      <c r="B621" t="s">
        <v>38</v>
      </c>
      <c r="C621" t="s">
        <v>22</v>
      </c>
      <c r="D621" t="s">
        <v>77</v>
      </c>
      <c r="E621" s="1">
        <v>45844</v>
      </c>
      <c r="F621" t="s">
        <v>1293</v>
      </c>
      <c r="G621" s="1">
        <v>44937</v>
      </c>
      <c r="H621" t="s">
        <v>47</v>
      </c>
      <c r="I621" t="s">
        <v>48</v>
      </c>
      <c r="J621" t="s">
        <v>64</v>
      </c>
      <c r="K621">
        <v>3</v>
      </c>
      <c r="L621">
        <v>1120.67</v>
      </c>
      <c r="M621" t="s">
        <v>35</v>
      </c>
      <c r="N621">
        <v>20</v>
      </c>
      <c r="O621" t="s">
        <v>12190</v>
      </c>
      <c r="P621">
        <v>446</v>
      </c>
      <c r="Q621" t="s">
        <v>29</v>
      </c>
      <c r="R621">
        <v>1</v>
      </c>
      <c r="S621" t="s">
        <v>12236</v>
      </c>
      <c r="T621" t="s">
        <v>36</v>
      </c>
    </row>
    <row r="622" spans="1:20" x14ac:dyDescent="0.25">
      <c r="A622" t="s">
        <v>1294</v>
      </c>
      <c r="B622" t="s">
        <v>45</v>
      </c>
      <c r="C622" t="s">
        <v>22</v>
      </c>
      <c r="D622" t="s">
        <v>23</v>
      </c>
      <c r="E622" t="s">
        <v>12228</v>
      </c>
      <c r="F622" t="s">
        <v>1295</v>
      </c>
      <c r="G622" s="1">
        <v>44937</v>
      </c>
      <c r="H622" t="s">
        <v>58</v>
      </c>
      <c r="I622" t="s">
        <v>42</v>
      </c>
      <c r="J622" t="s">
        <v>67</v>
      </c>
      <c r="K622">
        <v>1</v>
      </c>
      <c r="L622">
        <v>805.06</v>
      </c>
      <c r="M622" t="s">
        <v>50</v>
      </c>
      <c r="N622">
        <v>23</v>
      </c>
      <c r="O622" t="s">
        <v>12124</v>
      </c>
      <c r="P622">
        <v>361</v>
      </c>
      <c r="Q622" t="s">
        <v>43</v>
      </c>
      <c r="R622">
        <v>4</v>
      </c>
      <c r="S622" s="1">
        <v>45574</v>
      </c>
      <c r="T622" t="s">
        <v>30</v>
      </c>
    </row>
    <row r="623" spans="1:20" x14ac:dyDescent="0.25">
      <c r="A623" t="s">
        <v>1296</v>
      </c>
      <c r="B623" t="s">
        <v>21</v>
      </c>
      <c r="C623" t="s">
        <v>39</v>
      </c>
      <c r="D623" t="s">
        <v>56</v>
      </c>
      <c r="E623" s="1">
        <v>45180</v>
      </c>
      <c r="F623" t="s">
        <v>1297</v>
      </c>
      <c r="G623" s="1">
        <v>44937</v>
      </c>
      <c r="H623" t="s">
        <v>34</v>
      </c>
      <c r="I623" t="s">
        <v>54</v>
      </c>
      <c r="J623" t="s">
        <v>59</v>
      </c>
      <c r="K623">
        <v>3</v>
      </c>
      <c r="L623">
        <v>1405.54</v>
      </c>
      <c r="M623" t="s">
        <v>35</v>
      </c>
      <c r="N623">
        <v>5</v>
      </c>
      <c r="O623" t="s">
        <v>12166</v>
      </c>
      <c r="P623">
        <v>13</v>
      </c>
      <c r="Q623" t="s">
        <v>29</v>
      </c>
      <c r="R623">
        <v>2</v>
      </c>
      <c r="S623" t="s">
        <v>12379</v>
      </c>
      <c r="T623" t="s">
        <v>60</v>
      </c>
    </row>
    <row r="624" spans="1:20" x14ac:dyDescent="0.25">
      <c r="A624" t="s">
        <v>1298</v>
      </c>
      <c r="B624" t="s">
        <v>38</v>
      </c>
      <c r="C624" t="s">
        <v>82</v>
      </c>
      <c r="D624" t="s">
        <v>23</v>
      </c>
      <c r="E624" t="s">
        <v>12258</v>
      </c>
      <c r="F624" t="s">
        <v>1299</v>
      </c>
      <c r="G624" s="1">
        <v>44968</v>
      </c>
      <c r="H624" t="s">
        <v>41</v>
      </c>
      <c r="I624" t="s">
        <v>26</v>
      </c>
      <c r="J624" t="s">
        <v>27</v>
      </c>
      <c r="K624">
        <v>2</v>
      </c>
      <c r="L624">
        <v>1095.03</v>
      </c>
      <c r="M624" t="s">
        <v>35</v>
      </c>
      <c r="N624">
        <v>49</v>
      </c>
      <c r="O624" s="1">
        <v>45664</v>
      </c>
      <c r="P624">
        <v>454</v>
      </c>
      <c r="Q624" t="s">
        <v>43</v>
      </c>
      <c r="R624">
        <v>4</v>
      </c>
      <c r="S624" t="s">
        <v>12189</v>
      </c>
      <c r="T624" t="s">
        <v>36</v>
      </c>
    </row>
    <row r="625" spans="1:20" x14ac:dyDescent="0.25">
      <c r="A625" t="s">
        <v>1300</v>
      </c>
      <c r="B625" t="s">
        <v>21</v>
      </c>
      <c r="C625" t="s">
        <v>82</v>
      </c>
      <c r="D625" t="s">
        <v>52</v>
      </c>
      <c r="E625" t="s">
        <v>12429</v>
      </c>
      <c r="F625" t="s">
        <v>1301</v>
      </c>
      <c r="G625" s="1">
        <v>44968</v>
      </c>
      <c r="H625" t="s">
        <v>25</v>
      </c>
      <c r="I625" t="s">
        <v>26</v>
      </c>
      <c r="J625" t="s">
        <v>27</v>
      </c>
      <c r="K625">
        <v>3</v>
      </c>
      <c r="L625">
        <v>547.13</v>
      </c>
      <c r="M625" t="s">
        <v>28</v>
      </c>
      <c r="N625">
        <v>22</v>
      </c>
      <c r="O625" t="s">
        <v>12258</v>
      </c>
      <c r="P625">
        <v>358</v>
      </c>
      <c r="Q625" t="s">
        <v>43</v>
      </c>
      <c r="R625">
        <v>4</v>
      </c>
      <c r="S625" t="s">
        <v>12380</v>
      </c>
      <c r="T625" t="s">
        <v>36</v>
      </c>
    </row>
    <row r="626" spans="1:20" x14ac:dyDescent="0.25">
      <c r="A626" t="s">
        <v>1302</v>
      </c>
      <c r="B626" t="s">
        <v>21</v>
      </c>
      <c r="C626" t="s">
        <v>82</v>
      </c>
      <c r="D626" t="s">
        <v>52</v>
      </c>
      <c r="E626" t="s">
        <v>12143</v>
      </c>
      <c r="F626" t="s">
        <v>1303</v>
      </c>
      <c r="G626" s="1">
        <v>44968</v>
      </c>
      <c r="H626" t="s">
        <v>34</v>
      </c>
      <c r="I626" t="s">
        <v>48</v>
      </c>
      <c r="J626" t="s">
        <v>67</v>
      </c>
      <c r="K626">
        <v>4</v>
      </c>
      <c r="L626">
        <v>1010.88</v>
      </c>
      <c r="M626" t="s">
        <v>28</v>
      </c>
      <c r="N626">
        <v>20</v>
      </c>
      <c r="O626" t="s">
        <v>12201</v>
      </c>
      <c r="P626">
        <v>229</v>
      </c>
      <c r="Q626" t="s">
        <v>29</v>
      </c>
      <c r="R626">
        <v>4</v>
      </c>
      <c r="S626" s="1">
        <v>45814</v>
      </c>
      <c r="T626" t="s">
        <v>60</v>
      </c>
    </row>
    <row r="627" spans="1:20" x14ac:dyDescent="0.25">
      <c r="A627" t="s">
        <v>1304</v>
      </c>
      <c r="B627" t="s">
        <v>21</v>
      </c>
      <c r="C627" t="s">
        <v>39</v>
      </c>
      <c r="D627" t="s">
        <v>56</v>
      </c>
      <c r="E627" t="s">
        <v>12170</v>
      </c>
      <c r="F627" t="s">
        <v>1305</v>
      </c>
      <c r="G627" s="1">
        <v>44968</v>
      </c>
      <c r="H627" t="s">
        <v>34</v>
      </c>
      <c r="I627" t="s">
        <v>63</v>
      </c>
      <c r="J627" t="s">
        <v>49</v>
      </c>
      <c r="K627">
        <v>4</v>
      </c>
      <c r="L627">
        <v>1117.04</v>
      </c>
      <c r="M627" t="s">
        <v>50</v>
      </c>
      <c r="N627">
        <v>42</v>
      </c>
      <c r="O627" t="s">
        <v>12182</v>
      </c>
      <c r="P627">
        <v>120</v>
      </c>
      <c r="Q627" t="s">
        <v>43</v>
      </c>
      <c r="R627">
        <v>5</v>
      </c>
      <c r="S627" t="s">
        <v>12323</v>
      </c>
      <c r="T627" t="s">
        <v>36</v>
      </c>
    </row>
    <row r="628" spans="1:20" x14ac:dyDescent="0.25">
      <c r="A628" t="s">
        <v>1306</v>
      </c>
      <c r="B628" t="s">
        <v>21</v>
      </c>
      <c r="C628" t="s">
        <v>22</v>
      </c>
      <c r="D628" t="s">
        <v>32</v>
      </c>
      <c r="E628" s="1">
        <v>45448</v>
      </c>
      <c r="F628" t="s">
        <v>1307</v>
      </c>
      <c r="G628" s="1">
        <v>44968</v>
      </c>
      <c r="H628" t="s">
        <v>34</v>
      </c>
      <c r="I628" t="s">
        <v>42</v>
      </c>
      <c r="J628" t="s">
        <v>59</v>
      </c>
      <c r="K628">
        <v>2</v>
      </c>
      <c r="L628">
        <v>114.1</v>
      </c>
      <c r="M628" t="s">
        <v>28</v>
      </c>
      <c r="N628">
        <v>10</v>
      </c>
      <c r="O628" t="s">
        <v>12310</v>
      </c>
      <c r="P628">
        <v>494</v>
      </c>
      <c r="Q628" t="s">
        <v>43</v>
      </c>
      <c r="R628">
        <v>2</v>
      </c>
      <c r="S628" t="s">
        <v>12089</v>
      </c>
      <c r="T628" t="s">
        <v>30</v>
      </c>
    </row>
    <row r="629" spans="1:20" x14ac:dyDescent="0.25">
      <c r="A629" t="s">
        <v>1308</v>
      </c>
      <c r="B629" t="s">
        <v>45</v>
      </c>
      <c r="C629" t="s">
        <v>39</v>
      </c>
      <c r="D629" t="s">
        <v>56</v>
      </c>
      <c r="E629" s="1">
        <v>45423</v>
      </c>
      <c r="F629" t="s">
        <v>1309</v>
      </c>
      <c r="G629" s="1">
        <v>44968</v>
      </c>
      <c r="H629" t="s">
        <v>58</v>
      </c>
      <c r="I629" t="s">
        <v>26</v>
      </c>
      <c r="J629" t="s">
        <v>67</v>
      </c>
      <c r="K629">
        <v>4</v>
      </c>
      <c r="L629">
        <v>942.14</v>
      </c>
      <c r="M629" t="s">
        <v>35</v>
      </c>
      <c r="N629">
        <v>17</v>
      </c>
      <c r="O629" t="s">
        <v>12069</v>
      </c>
      <c r="P629">
        <v>456</v>
      </c>
      <c r="Q629" t="s">
        <v>43</v>
      </c>
      <c r="R629">
        <v>2</v>
      </c>
      <c r="S629" t="s">
        <v>12268</v>
      </c>
      <c r="T629" t="s">
        <v>60</v>
      </c>
    </row>
    <row r="630" spans="1:20" x14ac:dyDescent="0.25">
      <c r="A630" t="s">
        <v>1310</v>
      </c>
      <c r="B630" t="s">
        <v>21</v>
      </c>
      <c r="C630" t="s">
        <v>82</v>
      </c>
      <c r="D630" t="s">
        <v>32</v>
      </c>
      <c r="E630" t="s">
        <v>12198</v>
      </c>
      <c r="F630" t="s">
        <v>1311</v>
      </c>
      <c r="G630" s="1">
        <v>44968</v>
      </c>
      <c r="H630" t="s">
        <v>34</v>
      </c>
      <c r="I630" t="s">
        <v>63</v>
      </c>
      <c r="J630" t="s">
        <v>49</v>
      </c>
      <c r="K630">
        <v>5</v>
      </c>
      <c r="L630">
        <v>1409.81</v>
      </c>
      <c r="M630" t="s">
        <v>35</v>
      </c>
      <c r="N630">
        <v>2</v>
      </c>
      <c r="O630" t="s">
        <v>12149</v>
      </c>
      <c r="P630">
        <v>344</v>
      </c>
      <c r="Q630" t="s">
        <v>43</v>
      </c>
      <c r="R630">
        <v>2</v>
      </c>
      <c r="S630" s="1">
        <v>45908</v>
      </c>
      <c r="T630" t="s">
        <v>60</v>
      </c>
    </row>
    <row r="631" spans="1:20" x14ac:dyDescent="0.25">
      <c r="A631" t="s">
        <v>1312</v>
      </c>
      <c r="B631" t="s">
        <v>38</v>
      </c>
      <c r="C631" t="s">
        <v>39</v>
      </c>
      <c r="D631" t="s">
        <v>56</v>
      </c>
      <c r="E631" s="1">
        <v>45055</v>
      </c>
      <c r="F631" t="s">
        <v>1313</v>
      </c>
      <c r="G631" s="1">
        <v>44968</v>
      </c>
      <c r="H631" t="s">
        <v>41</v>
      </c>
      <c r="I631" t="s">
        <v>48</v>
      </c>
      <c r="J631" t="s">
        <v>67</v>
      </c>
      <c r="K631">
        <v>2</v>
      </c>
      <c r="L631">
        <v>890.41</v>
      </c>
      <c r="M631" t="s">
        <v>50</v>
      </c>
      <c r="N631">
        <v>16</v>
      </c>
      <c r="O631" t="s">
        <v>12250</v>
      </c>
      <c r="P631">
        <v>208</v>
      </c>
      <c r="Q631" t="s">
        <v>29</v>
      </c>
      <c r="R631">
        <v>1</v>
      </c>
      <c r="S631" s="1">
        <v>45814</v>
      </c>
      <c r="T631" t="s">
        <v>30</v>
      </c>
    </row>
    <row r="632" spans="1:20" x14ac:dyDescent="0.25">
      <c r="A632" t="s">
        <v>1314</v>
      </c>
      <c r="B632" t="s">
        <v>45</v>
      </c>
      <c r="C632" t="s">
        <v>39</v>
      </c>
      <c r="D632" t="s">
        <v>56</v>
      </c>
      <c r="E632" s="1">
        <v>45515</v>
      </c>
      <c r="F632" t="s">
        <v>1315</v>
      </c>
      <c r="G632" s="1">
        <v>44968</v>
      </c>
      <c r="H632" t="s">
        <v>58</v>
      </c>
      <c r="I632" t="s">
        <v>48</v>
      </c>
      <c r="J632" t="s">
        <v>67</v>
      </c>
      <c r="K632">
        <v>3</v>
      </c>
      <c r="L632">
        <v>804.41</v>
      </c>
      <c r="M632" t="s">
        <v>35</v>
      </c>
      <c r="N632">
        <v>3</v>
      </c>
      <c r="O632" s="1">
        <v>45810</v>
      </c>
      <c r="P632">
        <v>340</v>
      </c>
      <c r="Q632" t="s">
        <v>43</v>
      </c>
      <c r="R632">
        <v>5</v>
      </c>
      <c r="S632" t="s">
        <v>12372</v>
      </c>
      <c r="T632" t="s">
        <v>36</v>
      </c>
    </row>
    <row r="633" spans="1:20" x14ac:dyDescent="0.25">
      <c r="A633" t="s">
        <v>1316</v>
      </c>
      <c r="B633" t="s">
        <v>45</v>
      </c>
      <c r="C633" t="s">
        <v>22</v>
      </c>
      <c r="D633" t="s">
        <v>23</v>
      </c>
      <c r="E633" t="s">
        <v>12285</v>
      </c>
      <c r="F633" t="s">
        <v>1317</v>
      </c>
      <c r="G633" s="1">
        <v>44968</v>
      </c>
      <c r="H633" t="s">
        <v>41</v>
      </c>
      <c r="I633" t="s">
        <v>42</v>
      </c>
      <c r="J633" t="s">
        <v>64</v>
      </c>
      <c r="K633">
        <v>3</v>
      </c>
      <c r="L633">
        <v>873.53</v>
      </c>
      <c r="M633" t="s">
        <v>28</v>
      </c>
      <c r="N633">
        <v>15</v>
      </c>
      <c r="O633" s="1">
        <v>45423</v>
      </c>
      <c r="P633">
        <v>40</v>
      </c>
      <c r="Q633" t="s">
        <v>43</v>
      </c>
      <c r="R633">
        <v>2</v>
      </c>
      <c r="S633" s="1">
        <v>45723</v>
      </c>
      <c r="T633" t="s">
        <v>60</v>
      </c>
    </row>
    <row r="634" spans="1:20" x14ac:dyDescent="0.25">
      <c r="A634" t="s">
        <v>1318</v>
      </c>
      <c r="B634" t="s">
        <v>38</v>
      </c>
      <c r="C634" t="s">
        <v>22</v>
      </c>
      <c r="D634" t="s">
        <v>32</v>
      </c>
      <c r="E634" s="1">
        <v>45634</v>
      </c>
      <c r="F634" t="s">
        <v>1319</v>
      </c>
      <c r="G634" s="1">
        <v>44996</v>
      </c>
      <c r="H634" t="s">
        <v>25</v>
      </c>
      <c r="I634" t="s">
        <v>63</v>
      </c>
      <c r="J634" t="s">
        <v>67</v>
      </c>
      <c r="K634">
        <v>3</v>
      </c>
      <c r="L634">
        <v>1336.05</v>
      </c>
      <c r="M634" t="s">
        <v>28</v>
      </c>
      <c r="N634">
        <v>32</v>
      </c>
      <c r="O634" s="1">
        <v>45907</v>
      </c>
      <c r="P634">
        <v>464</v>
      </c>
      <c r="Q634" t="s">
        <v>29</v>
      </c>
      <c r="R634">
        <v>5</v>
      </c>
      <c r="S634" t="s">
        <v>12093</v>
      </c>
      <c r="T634" t="s">
        <v>36</v>
      </c>
    </row>
    <row r="635" spans="1:20" x14ac:dyDescent="0.25">
      <c r="A635" t="s">
        <v>1320</v>
      </c>
      <c r="B635" t="s">
        <v>38</v>
      </c>
      <c r="C635" t="s">
        <v>82</v>
      </c>
      <c r="D635" t="s">
        <v>23</v>
      </c>
      <c r="E635" s="1">
        <v>45931</v>
      </c>
      <c r="F635" t="s">
        <v>1321</v>
      </c>
      <c r="G635" s="1">
        <v>44996</v>
      </c>
      <c r="H635" t="s">
        <v>25</v>
      </c>
      <c r="I635" t="s">
        <v>42</v>
      </c>
      <c r="J635" t="s">
        <v>49</v>
      </c>
      <c r="K635">
        <v>4</v>
      </c>
      <c r="L635">
        <v>1099.24</v>
      </c>
      <c r="M635" t="s">
        <v>28</v>
      </c>
      <c r="N635">
        <v>4</v>
      </c>
      <c r="O635" s="1">
        <v>45659</v>
      </c>
      <c r="P635">
        <v>194</v>
      </c>
      <c r="Q635" t="s">
        <v>29</v>
      </c>
      <c r="R635">
        <v>2</v>
      </c>
      <c r="S635" t="s">
        <v>12075</v>
      </c>
      <c r="T635" t="s">
        <v>30</v>
      </c>
    </row>
    <row r="636" spans="1:20" x14ac:dyDescent="0.25">
      <c r="A636" t="s">
        <v>1322</v>
      </c>
      <c r="B636" t="s">
        <v>21</v>
      </c>
      <c r="C636" t="s">
        <v>39</v>
      </c>
      <c r="D636" t="s">
        <v>56</v>
      </c>
      <c r="E636" t="s">
        <v>12405</v>
      </c>
      <c r="F636" t="s">
        <v>1323</v>
      </c>
      <c r="G636" s="1">
        <v>44996</v>
      </c>
      <c r="H636" t="s">
        <v>25</v>
      </c>
      <c r="I636" t="s">
        <v>26</v>
      </c>
      <c r="J636" t="s">
        <v>49</v>
      </c>
      <c r="K636">
        <v>2</v>
      </c>
      <c r="L636">
        <v>538.17999999999995</v>
      </c>
      <c r="M636" t="s">
        <v>50</v>
      </c>
      <c r="N636">
        <v>28</v>
      </c>
      <c r="O636" t="s">
        <v>12213</v>
      </c>
      <c r="P636">
        <v>280</v>
      </c>
      <c r="Q636" t="s">
        <v>29</v>
      </c>
      <c r="R636">
        <v>5</v>
      </c>
      <c r="S636" t="s">
        <v>12225</v>
      </c>
      <c r="T636" t="s">
        <v>30</v>
      </c>
    </row>
    <row r="637" spans="1:20" x14ac:dyDescent="0.25">
      <c r="A637" t="s">
        <v>1324</v>
      </c>
      <c r="B637" t="s">
        <v>21</v>
      </c>
      <c r="C637" t="s">
        <v>22</v>
      </c>
      <c r="D637" t="s">
        <v>52</v>
      </c>
      <c r="E637" t="s">
        <v>12269</v>
      </c>
      <c r="F637" t="s">
        <v>1325</v>
      </c>
      <c r="G637" s="1">
        <v>44996</v>
      </c>
      <c r="H637" t="s">
        <v>47</v>
      </c>
      <c r="I637" t="s">
        <v>63</v>
      </c>
      <c r="J637" t="s">
        <v>67</v>
      </c>
      <c r="K637">
        <v>4</v>
      </c>
      <c r="L637">
        <v>443.28</v>
      </c>
      <c r="M637" t="s">
        <v>28</v>
      </c>
      <c r="N637">
        <v>16</v>
      </c>
      <c r="O637" s="1">
        <v>45840</v>
      </c>
      <c r="P637">
        <v>415</v>
      </c>
      <c r="Q637" t="s">
        <v>43</v>
      </c>
      <c r="R637">
        <v>4</v>
      </c>
      <c r="S637" s="1">
        <v>45693</v>
      </c>
      <c r="T637" t="s">
        <v>30</v>
      </c>
    </row>
    <row r="638" spans="1:20" x14ac:dyDescent="0.25">
      <c r="A638" t="s">
        <v>1326</v>
      </c>
      <c r="B638" t="s">
        <v>45</v>
      </c>
      <c r="C638" t="s">
        <v>39</v>
      </c>
      <c r="D638" t="s">
        <v>77</v>
      </c>
      <c r="E638" s="1">
        <v>45300</v>
      </c>
      <c r="F638" t="s">
        <v>1327</v>
      </c>
      <c r="G638" s="1">
        <v>44996</v>
      </c>
      <c r="H638" t="s">
        <v>34</v>
      </c>
      <c r="I638" t="s">
        <v>48</v>
      </c>
      <c r="J638" t="s">
        <v>59</v>
      </c>
      <c r="K638">
        <v>4</v>
      </c>
      <c r="L638">
        <v>935.15</v>
      </c>
      <c r="M638" t="s">
        <v>28</v>
      </c>
      <c r="N638">
        <v>49</v>
      </c>
      <c r="O638" s="1">
        <v>45515</v>
      </c>
      <c r="P638">
        <v>389</v>
      </c>
      <c r="Q638" t="s">
        <v>29</v>
      </c>
      <c r="R638">
        <v>2</v>
      </c>
      <c r="S638" t="s">
        <v>12199</v>
      </c>
      <c r="T638" t="s">
        <v>60</v>
      </c>
    </row>
    <row r="639" spans="1:20" x14ac:dyDescent="0.25">
      <c r="A639" t="s">
        <v>1328</v>
      </c>
      <c r="B639" t="s">
        <v>21</v>
      </c>
      <c r="C639" t="s">
        <v>82</v>
      </c>
      <c r="D639" t="s">
        <v>32</v>
      </c>
      <c r="E639" t="s">
        <v>12312</v>
      </c>
      <c r="F639" t="s">
        <v>1329</v>
      </c>
      <c r="G639" s="1">
        <v>44996</v>
      </c>
      <c r="H639" t="s">
        <v>41</v>
      </c>
      <c r="I639" t="s">
        <v>42</v>
      </c>
      <c r="J639" t="s">
        <v>67</v>
      </c>
      <c r="K639">
        <v>5</v>
      </c>
      <c r="L639">
        <v>214.58</v>
      </c>
      <c r="M639" t="s">
        <v>35</v>
      </c>
      <c r="N639">
        <v>32</v>
      </c>
      <c r="O639" t="s">
        <v>12370</v>
      </c>
      <c r="P639">
        <v>157</v>
      </c>
      <c r="Q639" t="s">
        <v>43</v>
      </c>
      <c r="R639">
        <v>3</v>
      </c>
      <c r="S639" t="s">
        <v>12104</v>
      </c>
      <c r="T639" t="s">
        <v>60</v>
      </c>
    </row>
    <row r="640" spans="1:20" x14ac:dyDescent="0.25">
      <c r="A640" t="s">
        <v>1330</v>
      </c>
      <c r="B640" t="s">
        <v>21</v>
      </c>
      <c r="C640" t="s">
        <v>82</v>
      </c>
      <c r="D640" t="s">
        <v>32</v>
      </c>
      <c r="E640" s="1">
        <v>45508</v>
      </c>
      <c r="F640" t="s">
        <v>1331</v>
      </c>
      <c r="G640" s="1">
        <v>44996</v>
      </c>
      <c r="H640" t="s">
        <v>25</v>
      </c>
      <c r="I640" t="s">
        <v>42</v>
      </c>
      <c r="J640" t="s">
        <v>59</v>
      </c>
      <c r="K640">
        <v>3</v>
      </c>
      <c r="L640">
        <v>311.08</v>
      </c>
      <c r="M640" t="s">
        <v>35</v>
      </c>
      <c r="N640">
        <v>48</v>
      </c>
      <c r="O640" t="s">
        <v>12369</v>
      </c>
      <c r="P640">
        <v>198</v>
      </c>
      <c r="Q640" t="s">
        <v>29</v>
      </c>
      <c r="R640">
        <v>4</v>
      </c>
      <c r="S640" t="s">
        <v>12235</v>
      </c>
      <c r="T640" t="s">
        <v>36</v>
      </c>
    </row>
    <row r="641" spans="1:20" x14ac:dyDescent="0.25">
      <c r="A641" t="s">
        <v>1332</v>
      </c>
      <c r="B641" t="s">
        <v>45</v>
      </c>
      <c r="C641" t="s">
        <v>22</v>
      </c>
      <c r="D641" t="s">
        <v>23</v>
      </c>
      <c r="E641" s="1">
        <v>45694</v>
      </c>
      <c r="F641" t="s">
        <v>1333</v>
      </c>
      <c r="G641" s="1">
        <v>44996</v>
      </c>
      <c r="H641" t="s">
        <v>25</v>
      </c>
      <c r="I641" t="s">
        <v>42</v>
      </c>
      <c r="J641" t="s">
        <v>27</v>
      </c>
      <c r="K641">
        <v>4</v>
      </c>
      <c r="L641">
        <v>1266.3</v>
      </c>
      <c r="M641" t="s">
        <v>35</v>
      </c>
      <c r="N641">
        <v>3</v>
      </c>
      <c r="O641" s="1">
        <v>45968</v>
      </c>
      <c r="P641">
        <v>458</v>
      </c>
      <c r="Q641" t="s">
        <v>43</v>
      </c>
      <c r="R641">
        <v>5</v>
      </c>
      <c r="S641" s="1">
        <v>45936</v>
      </c>
      <c r="T641" t="s">
        <v>36</v>
      </c>
    </row>
    <row r="642" spans="1:20" x14ac:dyDescent="0.25">
      <c r="A642" t="s">
        <v>1334</v>
      </c>
      <c r="B642" t="s">
        <v>45</v>
      </c>
      <c r="C642" t="s">
        <v>82</v>
      </c>
      <c r="D642" t="s">
        <v>52</v>
      </c>
      <c r="E642" t="s">
        <v>12277</v>
      </c>
      <c r="F642" t="s">
        <v>1335</v>
      </c>
      <c r="G642" s="1">
        <v>45027</v>
      </c>
      <c r="H642" t="s">
        <v>41</v>
      </c>
      <c r="I642" t="s">
        <v>26</v>
      </c>
      <c r="J642" t="s">
        <v>64</v>
      </c>
      <c r="K642">
        <v>2</v>
      </c>
      <c r="L642">
        <v>853.16</v>
      </c>
      <c r="M642" t="s">
        <v>50</v>
      </c>
      <c r="N642">
        <v>49</v>
      </c>
      <c r="O642" t="s">
        <v>12104</v>
      </c>
      <c r="P642">
        <v>181</v>
      </c>
      <c r="Q642" t="s">
        <v>43</v>
      </c>
      <c r="R642">
        <v>2</v>
      </c>
      <c r="S642" t="s">
        <v>12072</v>
      </c>
      <c r="T642" t="s">
        <v>60</v>
      </c>
    </row>
    <row r="643" spans="1:20" x14ac:dyDescent="0.25">
      <c r="A643" t="s">
        <v>1336</v>
      </c>
      <c r="B643" t="s">
        <v>38</v>
      </c>
      <c r="C643" t="s">
        <v>82</v>
      </c>
      <c r="D643" t="s">
        <v>56</v>
      </c>
      <c r="E643" s="1">
        <v>45692</v>
      </c>
      <c r="F643" t="s">
        <v>1337</v>
      </c>
      <c r="G643" s="1">
        <v>45027</v>
      </c>
      <c r="H643" t="s">
        <v>34</v>
      </c>
      <c r="I643" t="s">
        <v>42</v>
      </c>
      <c r="J643" t="s">
        <v>67</v>
      </c>
      <c r="K643">
        <v>1</v>
      </c>
      <c r="L643">
        <v>122.48</v>
      </c>
      <c r="M643" t="s">
        <v>50</v>
      </c>
      <c r="N643">
        <v>21</v>
      </c>
      <c r="O643" s="1">
        <v>45993</v>
      </c>
      <c r="P643">
        <v>405</v>
      </c>
      <c r="Q643" t="s">
        <v>29</v>
      </c>
      <c r="R643">
        <v>4</v>
      </c>
      <c r="S643" s="1">
        <v>45482</v>
      </c>
      <c r="T643" t="s">
        <v>36</v>
      </c>
    </row>
    <row r="644" spans="1:20" x14ac:dyDescent="0.25">
      <c r="A644" t="s">
        <v>1338</v>
      </c>
      <c r="B644" t="s">
        <v>45</v>
      </c>
      <c r="C644" t="s">
        <v>22</v>
      </c>
      <c r="D644" t="s">
        <v>52</v>
      </c>
      <c r="E644" s="1">
        <v>45363</v>
      </c>
      <c r="F644" t="s">
        <v>1339</v>
      </c>
      <c r="G644" s="1">
        <v>45027</v>
      </c>
      <c r="H644" t="s">
        <v>25</v>
      </c>
      <c r="I644" t="s">
        <v>54</v>
      </c>
      <c r="J644" t="s">
        <v>64</v>
      </c>
      <c r="K644">
        <v>4</v>
      </c>
      <c r="L644">
        <v>1206.8699999999999</v>
      </c>
      <c r="M644" t="s">
        <v>50</v>
      </c>
      <c r="N644">
        <v>15</v>
      </c>
      <c r="O644" t="s">
        <v>12159</v>
      </c>
      <c r="P644">
        <v>386</v>
      </c>
      <c r="Q644" t="s">
        <v>43</v>
      </c>
      <c r="R644">
        <v>4</v>
      </c>
      <c r="S644" t="s">
        <v>12169</v>
      </c>
      <c r="T644" t="s">
        <v>36</v>
      </c>
    </row>
    <row r="645" spans="1:20" x14ac:dyDescent="0.25">
      <c r="A645" t="s">
        <v>1340</v>
      </c>
      <c r="B645" t="s">
        <v>45</v>
      </c>
      <c r="C645" t="s">
        <v>82</v>
      </c>
      <c r="D645" t="s">
        <v>52</v>
      </c>
      <c r="E645" t="s">
        <v>12214</v>
      </c>
      <c r="F645" t="s">
        <v>1341</v>
      </c>
      <c r="G645" s="1">
        <v>45027</v>
      </c>
      <c r="H645" t="s">
        <v>41</v>
      </c>
      <c r="I645" t="s">
        <v>63</v>
      </c>
      <c r="J645" t="s">
        <v>67</v>
      </c>
      <c r="K645">
        <v>2</v>
      </c>
      <c r="L645">
        <v>993.76</v>
      </c>
      <c r="M645" t="s">
        <v>28</v>
      </c>
      <c r="N645">
        <v>13</v>
      </c>
      <c r="O645" s="1">
        <v>45696</v>
      </c>
      <c r="P645">
        <v>145</v>
      </c>
      <c r="Q645" t="s">
        <v>29</v>
      </c>
      <c r="R645">
        <v>1</v>
      </c>
      <c r="S645" s="1">
        <v>45903</v>
      </c>
      <c r="T645" t="s">
        <v>60</v>
      </c>
    </row>
    <row r="646" spans="1:20" x14ac:dyDescent="0.25">
      <c r="A646" t="s">
        <v>1342</v>
      </c>
      <c r="B646" t="s">
        <v>21</v>
      </c>
      <c r="C646" t="s">
        <v>39</v>
      </c>
      <c r="D646" t="s">
        <v>52</v>
      </c>
      <c r="E646" s="1">
        <v>45328</v>
      </c>
      <c r="F646" t="s">
        <v>1343</v>
      </c>
      <c r="G646" s="1">
        <v>45027</v>
      </c>
      <c r="H646" t="s">
        <v>58</v>
      </c>
      <c r="I646" t="s">
        <v>54</v>
      </c>
      <c r="J646" t="s">
        <v>27</v>
      </c>
      <c r="K646">
        <v>3</v>
      </c>
      <c r="L646">
        <v>586.44000000000005</v>
      </c>
      <c r="M646" t="s">
        <v>35</v>
      </c>
      <c r="N646">
        <v>50</v>
      </c>
      <c r="O646" t="s">
        <v>12211</v>
      </c>
      <c r="P646">
        <v>2</v>
      </c>
      <c r="Q646" t="s">
        <v>43</v>
      </c>
      <c r="R646">
        <v>1</v>
      </c>
      <c r="S646" t="s">
        <v>12246</v>
      </c>
      <c r="T646" t="s">
        <v>36</v>
      </c>
    </row>
    <row r="647" spans="1:20" x14ac:dyDescent="0.25">
      <c r="A647" t="s">
        <v>1344</v>
      </c>
      <c r="B647" t="s">
        <v>45</v>
      </c>
      <c r="C647" t="s">
        <v>82</v>
      </c>
      <c r="D647" t="s">
        <v>23</v>
      </c>
      <c r="E647" t="s">
        <v>12281</v>
      </c>
      <c r="F647" t="s">
        <v>1345</v>
      </c>
      <c r="G647" s="1">
        <v>45027</v>
      </c>
      <c r="H647" t="s">
        <v>25</v>
      </c>
      <c r="I647" t="s">
        <v>63</v>
      </c>
      <c r="J647" t="s">
        <v>67</v>
      </c>
      <c r="K647">
        <v>1</v>
      </c>
      <c r="L647">
        <v>202.27</v>
      </c>
      <c r="M647" t="s">
        <v>28</v>
      </c>
      <c r="N647">
        <v>7</v>
      </c>
      <c r="O647" t="s">
        <v>12256</v>
      </c>
      <c r="P647">
        <v>491</v>
      </c>
      <c r="Q647" t="s">
        <v>43</v>
      </c>
      <c r="R647">
        <v>2</v>
      </c>
      <c r="S647" s="1">
        <v>45932</v>
      </c>
      <c r="T647" t="s">
        <v>60</v>
      </c>
    </row>
    <row r="648" spans="1:20" x14ac:dyDescent="0.25">
      <c r="A648" t="s">
        <v>1346</v>
      </c>
      <c r="B648" t="s">
        <v>38</v>
      </c>
      <c r="C648" t="s">
        <v>39</v>
      </c>
      <c r="D648" t="s">
        <v>23</v>
      </c>
      <c r="E648" t="s">
        <v>12430</v>
      </c>
      <c r="F648" t="s">
        <v>1347</v>
      </c>
      <c r="G648" s="1">
        <v>45027</v>
      </c>
      <c r="H648" t="s">
        <v>41</v>
      </c>
      <c r="I648" t="s">
        <v>63</v>
      </c>
      <c r="J648" t="s">
        <v>49</v>
      </c>
      <c r="K648">
        <v>2</v>
      </c>
      <c r="L648">
        <v>1053.22</v>
      </c>
      <c r="M648" t="s">
        <v>50</v>
      </c>
      <c r="N648">
        <v>7</v>
      </c>
      <c r="O648" t="s">
        <v>12397</v>
      </c>
      <c r="P648">
        <v>357</v>
      </c>
      <c r="Q648" t="s">
        <v>43</v>
      </c>
      <c r="R648">
        <v>4</v>
      </c>
      <c r="S648" s="1">
        <v>45809</v>
      </c>
      <c r="T648" t="s">
        <v>30</v>
      </c>
    </row>
    <row r="649" spans="1:20" x14ac:dyDescent="0.25">
      <c r="A649" t="s">
        <v>1348</v>
      </c>
      <c r="B649" t="s">
        <v>45</v>
      </c>
      <c r="C649" t="s">
        <v>22</v>
      </c>
      <c r="D649" t="s">
        <v>77</v>
      </c>
      <c r="E649" t="s">
        <v>12180</v>
      </c>
      <c r="F649" t="s">
        <v>1349</v>
      </c>
      <c r="G649" s="1">
        <v>45027</v>
      </c>
      <c r="H649" t="s">
        <v>41</v>
      </c>
      <c r="I649" t="s">
        <v>63</v>
      </c>
      <c r="J649" t="s">
        <v>49</v>
      </c>
      <c r="K649">
        <v>2</v>
      </c>
      <c r="L649">
        <v>1201.8499999999999</v>
      </c>
      <c r="M649" t="s">
        <v>28</v>
      </c>
      <c r="N649">
        <v>38</v>
      </c>
      <c r="O649" s="1">
        <v>45659</v>
      </c>
      <c r="P649">
        <v>228</v>
      </c>
      <c r="Q649" t="s">
        <v>43</v>
      </c>
      <c r="R649">
        <v>3</v>
      </c>
      <c r="S649" t="s">
        <v>12290</v>
      </c>
      <c r="T649" t="s">
        <v>60</v>
      </c>
    </row>
    <row r="650" spans="1:20" x14ac:dyDescent="0.25">
      <c r="A650" t="s">
        <v>1350</v>
      </c>
      <c r="B650" t="s">
        <v>21</v>
      </c>
      <c r="C650" t="s">
        <v>82</v>
      </c>
      <c r="D650" t="s">
        <v>52</v>
      </c>
      <c r="E650" s="1">
        <v>45541</v>
      </c>
      <c r="F650" t="s">
        <v>1351</v>
      </c>
      <c r="G650" s="1">
        <v>45057</v>
      </c>
      <c r="H650" t="s">
        <v>58</v>
      </c>
      <c r="I650" t="s">
        <v>26</v>
      </c>
      <c r="J650" t="s">
        <v>67</v>
      </c>
      <c r="K650">
        <v>3</v>
      </c>
      <c r="L650">
        <v>1254.02</v>
      </c>
      <c r="M650" t="s">
        <v>50</v>
      </c>
      <c r="N650">
        <v>48</v>
      </c>
      <c r="O650" t="s">
        <v>12333</v>
      </c>
      <c r="P650">
        <v>425</v>
      </c>
      <c r="Q650" t="s">
        <v>43</v>
      </c>
      <c r="R650">
        <v>3</v>
      </c>
      <c r="S650" t="s">
        <v>12135</v>
      </c>
      <c r="T650" t="s">
        <v>36</v>
      </c>
    </row>
    <row r="651" spans="1:20" x14ac:dyDescent="0.25">
      <c r="A651" t="s">
        <v>1352</v>
      </c>
      <c r="B651" t="s">
        <v>38</v>
      </c>
      <c r="C651" t="s">
        <v>39</v>
      </c>
      <c r="D651" t="s">
        <v>56</v>
      </c>
      <c r="E651" t="s">
        <v>12431</v>
      </c>
      <c r="F651" t="s">
        <v>1353</v>
      </c>
      <c r="G651" s="1">
        <v>45057</v>
      </c>
      <c r="H651" t="s">
        <v>58</v>
      </c>
      <c r="I651" t="s">
        <v>42</v>
      </c>
      <c r="J651" t="s">
        <v>67</v>
      </c>
      <c r="K651">
        <v>4</v>
      </c>
      <c r="L651">
        <v>812.01</v>
      </c>
      <c r="M651" t="s">
        <v>35</v>
      </c>
      <c r="N651">
        <v>48</v>
      </c>
      <c r="O651" t="s">
        <v>12088</v>
      </c>
      <c r="P651">
        <v>141</v>
      </c>
      <c r="Q651" t="s">
        <v>43</v>
      </c>
      <c r="R651">
        <v>3</v>
      </c>
      <c r="S651" s="1">
        <v>45662</v>
      </c>
      <c r="T651" t="s">
        <v>30</v>
      </c>
    </row>
    <row r="652" spans="1:20" x14ac:dyDescent="0.25">
      <c r="A652" t="s">
        <v>1354</v>
      </c>
      <c r="B652" t="s">
        <v>38</v>
      </c>
      <c r="C652" t="s">
        <v>22</v>
      </c>
      <c r="D652" t="s">
        <v>23</v>
      </c>
      <c r="E652" s="1">
        <v>44994</v>
      </c>
      <c r="F652" t="s">
        <v>1355</v>
      </c>
      <c r="G652" s="1">
        <v>45088</v>
      </c>
      <c r="H652" t="s">
        <v>25</v>
      </c>
      <c r="I652" t="s">
        <v>63</v>
      </c>
      <c r="J652" t="s">
        <v>59</v>
      </c>
      <c r="K652">
        <v>4</v>
      </c>
      <c r="L652">
        <v>816.51</v>
      </c>
      <c r="M652" t="s">
        <v>35</v>
      </c>
      <c r="N652">
        <v>26</v>
      </c>
      <c r="O652" s="1">
        <v>45394</v>
      </c>
      <c r="P652">
        <v>346</v>
      </c>
      <c r="Q652" t="s">
        <v>43</v>
      </c>
      <c r="R652">
        <v>2</v>
      </c>
      <c r="S652" s="1">
        <v>45843</v>
      </c>
      <c r="T652" t="s">
        <v>60</v>
      </c>
    </row>
    <row r="653" spans="1:20" x14ac:dyDescent="0.25">
      <c r="A653" t="s">
        <v>1356</v>
      </c>
      <c r="B653" t="s">
        <v>38</v>
      </c>
      <c r="C653" t="s">
        <v>22</v>
      </c>
      <c r="D653" t="s">
        <v>56</v>
      </c>
      <c r="E653" s="1">
        <v>45474</v>
      </c>
      <c r="F653" t="s">
        <v>1357</v>
      </c>
      <c r="G653" s="1">
        <v>45088</v>
      </c>
      <c r="H653" t="s">
        <v>47</v>
      </c>
      <c r="I653" t="s">
        <v>63</v>
      </c>
      <c r="J653" t="s">
        <v>67</v>
      </c>
      <c r="K653">
        <v>1</v>
      </c>
      <c r="L653">
        <v>193.63</v>
      </c>
      <c r="M653" t="s">
        <v>35</v>
      </c>
      <c r="N653">
        <v>44</v>
      </c>
      <c r="O653" t="s">
        <v>12226</v>
      </c>
      <c r="P653">
        <v>384</v>
      </c>
      <c r="Q653" t="s">
        <v>29</v>
      </c>
      <c r="R653">
        <v>5</v>
      </c>
      <c r="S653" s="1">
        <v>45785</v>
      </c>
      <c r="T653" t="s">
        <v>36</v>
      </c>
    </row>
    <row r="654" spans="1:20" x14ac:dyDescent="0.25">
      <c r="A654" t="s">
        <v>1358</v>
      </c>
      <c r="B654" t="s">
        <v>38</v>
      </c>
      <c r="C654" t="s">
        <v>82</v>
      </c>
      <c r="D654" t="s">
        <v>56</v>
      </c>
      <c r="E654" t="s">
        <v>12432</v>
      </c>
      <c r="F654" t="s">
        <v>1359</v>
      </c>
      <c r="G654" s="1">
        <v>45088</v>
      </c>
      <c r="H654" t="s">
        <v>41</v>
      </c>
      <c r="I654" t="s">
        <v>48</v>
      </c>
      <c r="J654" t="s">
        <v>49</v>
      </c>
      <c r="K654">
        <v>1</v>
      </c>
      <c r="L654">
        <v>946.77</v>
      </c>
      <c r="M654" t="s">
        <v>50</v>
      </c>
      <c r="N654">
        <v>11</v>
      </c>
      <c r="O654" t="s">
        <v>12309</v>
      </c>
      <c r="P654">
        <v>292</v>
      </c>
      <c r="Q654" t="s">
        <v>29</v>
      </c>
      <c r="R654">
        <v>3</v>
      </c>
      <c r="S654" s="1">
        <v>45965</v>
      </c>
      <c r="T654" t="s">
        <v>60</v>
      </c>
    </row>
    <row r="655" spans="1:20" x14ac:dyDescent="0.25">
      <c r="A655" t="s">
        <v>1360</v>
      </c>
      <c r="B655" t="s">
        <v>45</v>
      </c>
      <c r="C655" t="s">
        <v>82</v>
      </c>
      <c r="D655" t="s">
        <v>56</v>
      </c>
      <c r="E655" t="s">
        <v>12198</v>
      </c>
      <c r="F655" t="s">
        <v>1361</v>
      </c>
      <c r="G655" s="1">
        <v>45088</v>
      </c>
      <c r="H655" t="s">
        <v>41</v>
      </c>
      <c r="I655" t="s">
        <v>26</v>
      </c>
      <c r="J655" t="s">
        <v>49</v>
      </c>
      <c r="K655">
        <v>1</v>
      </c>
      <c r="L655">
        <v>178.49</v>
      </c>
      <c r="M655" t="s">
        <v>28</v>
      </c>
      <c r="N655">
        <v>15</v>
      </c>
      <c r="O655" t="s">
        <v>12108</v>
      </c>
      <c r="P655">
        <v>446</v>
      </c>
      <c r="Q655" t="s">
        <v>29</v>
      </c>
      <c r="R655">
        <v>5</v>
      </c>
      <c r="S655" t="s">
        <v>12090</v>
      </c>
      <c r="T655" t="s">
        <v>36</v>
      </c>
    </row>
    <row r="656" spans="1:20" x14ac:dyDescent="0.25">
      <c r="A656" t="s">
        <v>1362</v>
      </c>
      <c r="B656" t="s">
        <v>21</v>
      </c>
      <c r="C656" t="s">
        <v>39</v>
      </c>
      <c r="D656" t="s">
        <v>56</v>
      </c>
      <c r="E656" s="1">
        <v>45597</v>
      </c>
      <c r="F656" t="s">
        <v>1363</v>
      </c>
      <c r="G656" s="1">
        <v>45088</v>
      </c>
      <c r="H656" t="s">
        <v>34</v>
      </c>
      <c r="I656" t="s">
        <v>63</v>
      </c>
      <c r="J656" t="s">
        <v>67</v>
      </c>
      <c r="K656">
        <v>1</v>
      </c>
      <c r="L656">
        <v>721.89</v>
      </c>
      <c r="M656" t="s">
        <v>50</v>
      </c>
      <c r="N656">
        <v>49</v>
      </c>
      <c r="O656" s="1">
        <v>45544</v>
      </c>
      <c r="P656">
        <v>58</v>
      </c>
      <c r="Q656" t="s">
        <v>43</v>
      </c>
      <c r="R656">
        <v>1</v>
      </c>
      <c r="S656" s="1">
        <v>45544</v>
      </c>
      <c r="T656" t="s">
        <v>30</v>
      </c>
    </row>
    <row r="657" spans="1:20" x14ac:dyDescent="0.25">
      <c r="A657" t="s">
        <v>1364</v>
      </c>
      <c r="B657" t="s">
        <v>38</v>
      </c>
      <c r="C657" t="s">
        <v>39</v>
      </c>
      <c r="D657" t="s">
        <v>23</v>
      </c>
      <c r="E657" s="1">
        <v>45752</v>
      </c>
      <c r="F657" t="s">
        <v>1365</v>
      </c>
      <c r="G657" s="1">
        <v>45088</v>
      </c>
      <c r="H657" t="s">
        <v>41</v>
      </c>
      <c r="I657" t="s">
        <v>26</v>
      </c>
      <c r="J657" t="s">
        <v>27</v>
      </c>
      <c r="K657">
        <v>5</v>
      </c>
      <c r="L657">
        <v>1317.34</v>
      </c>
      <c r="M657" t="s">
        <v>35</v>
      </c>
      <c r="N657">
        <v>36</v>
      </c>
      <c r="O657" t="s">
        <v>12231</v>
      </c>
      <c r="P657">
        <v>166</v>
      </c>
      <c r="Q657" t="s">
        <v>43</v>
      </c>
      <c r="R657">
        <v>3</v>
      </c>
      <c r="S657" t="s">
        <v>12137</v>
      </c>
      <c r="T657" t="s">
        <v>30</v>
      </c>
    </row>
    <row r="658" spans="1:20" x14ac:dyDescent="0.25">
      <c r="A658" t="s">
        <v>1366</v>
      </c>
      <c r="B658" t="s">
        <v>45</v>
      </c>
      <c r="C658" t="s">
        <v>39</v>
      </c>
      <c r="D658" t="s">
        <v>32</v>
      </c>
      <c r="E658" t="s">
        <v>12145</v>
      </c>
      <c r="F658" t="s">
        <v>1367</v>
      </c>
      <c r="G658" s="1">
        <v>45088</v>
      </c>
      <c r="H658" t="s">
        <v>25</v>
      </c>
      <c r="I658" t="s">
        <v>63</v>
      </c>
      <c r="J658" t="s">
        <v>59</v>
      </c>
      <c r="K658">
        <v>5</v>
      </c>
      <c r="L658">
        <v>300.27999999999997</v>
      </c>
      <c r="M658" t="s">
        <v>50</v>
      </c>
      <c r="N658">
        <v>31</v>
      </c>
      <c r="O658" t="s">
        <v>12271</v>
      </c>
      <c r="P658">
        <v>460</v>
      </c>
      <c r="Q658" t="s">
        <v>43</v>
      </c>
      <c r="R658">
        <v>1</v>
      </c>
      <c r="S658" s="1">
        <v>45938</v>
      </c>
      <c r="T658" t="s">
        <v>60</v>
      </c>
    </row>
    <row r="659" spans="1:20" x14ac:dyDescent="0.25">
      <c r="A659" t="s">
        <v>1368</v>
      </c>
      <c r="B659" t="s">
        <v>21</v>
      </c>
      <c r="C659" t="s">
        <v>22</v>
      </c>
      <c r="D659" t="s">
        <v>52</v>
      </c>
      <c r="E659" s="1">
        <v>45785</v>
      </c>
      <c r="F659" t="s">
        <v>1369</v>
      </c>
      <c r="G659" s="1">
        <v>45088</v>
      </c>
      <c r="H659" t="s">
        <v>47</v>
      </c>
      <c r="I659" t="s">
        <v>63</v>
      </c>
      <c r="J659" t="s">
        <v>27</v>
      </c>
      <c r="K659">
        <v>2</v>
      </c>
      <c r="L659">
        <v>277</v>
      </c>
      <c r="M659" t="s">
        <v>28</v>
      </c>
      <c r="N659">
        <v>42</v>
      </c>
      <c r="O659" s="1">
        <v>45424</v>
      </c>
      <c r="P659">
        <v>291</v>
      </c>
      <c r="Q659" t="s">
        <v>43</v>
      </c>
      <c r="R659">
        <v>5</v>
      </c>
      <c r="S659" t="s">
        <v>12311</v>
      </c>
      <c r="T659" t="s">
        <v>60</v>
      </c>
    </row>
    <row r="660" spans="1:20" x14ac:dyDescent="0.25">
      <c r="A660" t="s">
        <v>1370</v>
      </c>
      <c r="B660" t="s">
        <v>21</v>
      </c>
      <c r="C660" t="s">
        <v>39</v>
      </c>
      <c r="D660" t="s">
        <v>23</v>
      </c>
      <c r="E660" s="1">
        <v>45598</v>
      </c>
      <c r="F660" t="s">
        <v>1371</v>
      </c>
      <c r="G660" s="1">
        <v>45118</v>
      </c>
      <c r="H660" t="s">
        <v>41</v>
      </c>
      <c r="I660" t="s">
        <v>48</v>
      </c>
      <c r="J660" t="s">
        <v>64</v>
      </c>
      <c r="K660">
        <v>4</v>
      </c>
      <c r="L660">
        <v>772.32</v>
      </c>
      <c r="M660" t="s">
        <v>50</v>
      </c>
      <c r="N660">
        <v>1</v>
      </c>
      <c r="O660" s="1">
        <v>45689</v>
      </c>
      <c r="P660">
        <v>266</v>
      </c>
      <c r="Q660" t="s">
        <v>43</v>
      </c>
      <c r="R660">
        <v>2</v>
      </c>
      <c r="S660" s="1">
        <v>45997</v>
      </c>
      <c r="T660" t="s">
        <v>30</v>
      </c>
    </row>
    <row r="661" spans="1:20" x14ac:dyDescent="0.25">
      <c r="A661" t="s">
        <v>1372</v>
      </c>
      <c r="B661" t="s">
        <v>45</v>
      </c>
      <c r="C661" t="s">
        <v>82</v>
      </c>
      <c r="D661" t="s">
        <v>52</v>
      </c>
      <c r="E661" s="1">
        <v>45606</v>
      </c>
      <c r="F661" t="s">
        <v>1373</v>
      </c>
      <c r="G661" s="1">
        <v>45118</v>
      </c>
      <c r="H661" t="s">
        <v>58</v>
      </c>
      <c r="I661" t="s">
        <v>63</v>
      </c>
      <c r="J661" t="s">
        <v>59</v>
      </c>
      <c r="K661">
        <v>4</v>
      </c>
      <c r="L661">
        <v>175.16</v>
      </c>
      <c r="M661" t="s">
        <v>35</v>
      </c>
      <c r="N661">
        <v>24</v>
      </c>
      <c r="O661" t="s">
        <v>12268</v>
      </c>
      <c r="P661">
        <v>440</v>
      </c>
      <c r="Q661" t="s">
        <v>29</v>
      </c>
      <c r="R661">
        <v>4</v>
      </c>
      <c r="S661" t="s">
        <v>12136</v>
      </c>
      <c r="T661" t="s">
        <v>36</v>
      </c>
    </row>
    <row r="662" spans="1:20" x14ac:dyDescent="0.25">
      <c r="A662" t="s">
        <v>1374</v>
      </c>
      <c r="B662" t="s">
        <v>21</v>
      </c>
      <c r="C662" t="s">
        <v>82</v>
      </c>
      <c r="D662" t="s">
        <v>23</v>
      </c>
      <c r="E662" s="1">
        <v>45637</v>
      </c>
      <c r="F662" t="s">
        <v>1375</v>
      </c>
      <c r="G662" s="1">
        <v>45118</v>
      </c>
      <c r="H662" t="s">
        <v>41</v>
      </c>
      <c r="I662" t="s">
        <v>42</v>
      </c>
      <c r="J662" t="s">
        <v>27</v>
      </c>
      <c r="K662">
        <v>2</v>
      </c>
      <c r="L662">
        <v>301.62</v>
      </c>
      <c r="M662" t="s">
        <v>28</v>
      </c>
      <c r="N662">
        <v>38</v>
      </c>
      <c r="O662" s="1">
        <v>45993</v>
      </c>
      <c r="P662">
        <v>388</v>
      </c>
      <c r="Q662" t="s">
        <v>29</v>
      </c>
      <c r="R662">
        <v>3</v>
      </c>
      <c r="S662" t="s">
        <v>12189</v>
      </c>
      <c r="T662" t="s">
        <v>30</v>
      </c>
    </row>
    <row r="663" spans="1:20" x14ac:dyDescent="0.25">
      <c r="A663" t="s">
        <v>1376</v>
      </c>
      <c r="B663" t="s">
        <v>38</v>
      </c>
      <c r="C663" t="s">
        <v>82</v>
      </c>
      <c r="D663" t="s">
        <v>32</v>
      </c>
      <c r="E663" s="1">
        <v>45241</v>
      </c>
      <c r="F663" t="s">
        <v>1377</v>
      </c>
      <c r="G663" s="1">
        <v>45118</v>
      </c>
      <c r="H663" t="s">
        <v>25</v>
      </c>
      <c r="I663" t="s">
        <v>26</v>
      </c>
      <c r="J663" t="s">
        <v>64</v>
      </c>
      <c r="K663">
        <v>4</v>
      </c>
      <c r="L663">
        <v>728.89</v>
      </c>
      <c r="M663" t="s">
        <v>28</v>
      </c>
      <c r="N663">
        <v>21</v>
      </c>
      <c r="O663" s="1">
        <v>45997</v>
      </c>
      <c r="P663">
        <v>168</v>
      </c>
      <c r="Q663" t="s">
        <v>29</v>
      </c>
      <c r="R663">
        <v>5</v>
      </c>
      <c r="S663" t="s">
        <v>12136</v>
      </c>
      <c r="T663" t="s">
        <v>30</v>
      </c>
    </row>
    <row r="664" spans="1:20" x14ac:dyDescent="0.25">
      <c r="A664" t="s">
        <v>1378</v>
      </c>
      <c r="B664" t="s">
        <v>21</v>
      </c>
      <c r="C664" t="s">
        <v>82</v>
      </c>
      <c r="D664" t="s">
        <v>77</v>
      </c>
      <c r="E664" s="1">
        <v>45635</v>
      </c>
      <c r="F664" t="s">
        <v>1379</v>
      </c>
      <c r="G664" s="1">
        <v>45118</v>
      </c>
      <c r="H664" t="s">
        <v>34</v>
      </c>
      <c r="I664" t="s">
        <v>42</v>
      </c>
      <c r="J664" t="s">
        <v>59</v>
      </c>
      <c r="K664">
        <v>2</v>
      </c>
      <c r="L664">
        <v>483.3</v>
      </c>
      <c r="M664" t="s">
        <v>50</v>
      </c>
      <c r="N664">
        <v>35</v>
      </c>
      <c r="O664" t="s">
        <v>12105</v>
      </c>
      <c r="P664">
        <v>163</v>
      </c>
      <c r="Q664" t="s">
        <v>43</v>
      </c>
      <c r="R664">
        <v>1</v>
      </c>
      <c r="S664" t="s">
        <v>12358</v>
      </c>
      <c r="T664" t="s">
        <v>36</v>
      </c>
    </row>
    <row r="665" spans="1:20" x14ac:dyDescent="0.25">
      <c r="A665" t="s">
        <v>1380</v>
      </c>
      <c r="B665" t="s">
        <v>38</v>
      </c>
      <c r="C665" t="s">
        <v>82</v>
      </c>
      <c r="D665" t="s">
        <v>77</v>
      </c>
      <c r="E665" t="s">
        <v>12182</v>
      </c>
      <c r="F665" t="s">
        <v>1381</v>
      </c>
      <c r="G665" s="1">
        <v>45118</v>
      </c>
      <c r="H665" t="s">
        <v>47</v>
      </c>
      <c r="I665" t="s">
        <v>48</v>
      </c>
      <c r="J665" t="s">
        <v>27</v>
      </c>
      <c r="K665">
        <v>2</v>
      </c>
      <c r="L665">
        <v>1240.23</v>
      </c>
      <c r="M665" t="s">
        <v>50</v>
      </c>
      <c r="N665">
        <v>8</v>
      </c>
      <c r="O665" s="1">
        <v>45933</v>
      </c>
      <c r="P665">
        <v>121</v>
      </c>
      <c r="Q665" t="s">
        <v>43</v>
      </c>
      <c r="R665">
        <v>2</v>
      </c>
      <c r="S665" s="1">
        <v>45302</v>
      </c>
      <c r="T665" t="s">
        <v>30</v>
      </c>
    </row>
    <row r="666" spans="1:20" x14ac:dyDescent="0.25">
      <c r="A666" t="s">
        <v>1382</v>
      </c>
      <c r="B666" t="s">
        <v>38</v>
      </c>
      <c r="C666" t="s">
        <v>82</v>
      </c>
      <c r="D666" t="s">
        <v>23</v>
      </c>
      <c r="E666" t="s">
        <v>12370</v>
      </c>
      <c r="F666" t="s">
        <v>1383</v>
      </c>
      <c r="G666" s="1">
        <v>45118</v>
      </c>
      <c r="H666" t="s">
        <v>58</v>
      </c>
      <c r="I666" t="s">
        <v>42</v>
      </c>
      <c r="J666" t="s">
        <v>67</v>
      </c>
      <c r="K666">
        <v>1</v>
      </c>
      <c r="L666">
        <v>1254.7</v>
      </c>
      <c r="M666" t="s">
        <v>50</v>
      </c>
      <c r="N666">
        <v>32</v>
      </c>
      <c r="O666" s="1">
        <v>45717</v>
      </c>
      <c r="P666">
        <v>145</v>
      </c>
      <c r="Q666" t="s">
        <v>29</v>
      </c>
      <c r="R666">
        <v>2</v>
      </c>
      <c r="S666" t="s">
        <v>12368</v>
      </c>
      <c r="T666" t="s">
        <v>36</v>
      </c>
    </row>
    <row r="667" spans="1:20" x14ac:dyDescent="0.25">
      <c r="A667" t="s">
        <v>1384</v>
      </c>
      <c r="B667" t="s">
        <v>21</v>
      </c>
      <c r="C667" t="s">
        <v>82</v>
      </c>
      <c r="D667" t="s">
        <v>32</v>
      </c>
      <c r="E667" t="s">
        <v>12433</v>
      </c>
      <c r="F667" t="s">
        <v>1385</v>
      </c>
      <c r="G667" s="1">
        <v>45118</v>
      </c>
      <c r="H667" t="s">
        <v>41</v>
      </c>
      <c r="I667" t="s">
        <v>63</v>
      </c>
      <c r="J667" t="s">
        <v>59</v>
      </c>
      <c r="K667">
        <v>3</v>
      </c>
      <c r="L667">
        <v>570.02</v>
      </c>
      <c r="M667" t="s">
        <v>50</v>
      </c>
      <c r="N667">
        <v>43</v>
      </c>
      <c r="O667" s="1">
        <v>45303</v>
      </c>
      <c r="P667">
        <v>85</v>
      </c>
      <c r="Q667" t="s">
        <v>43</v>
      </c>
      <c r="R667">
        <v>1</v>
      </c>
      <c r="S667" t="s">
        <v>12212</v>
      </c>
      <c r="T667" t="s">
        <v>36</v>
      </c>
    </row>
    <row r="668" spans="1:20" x14ac:dyDescent="0.25">
      <c r="A668" t="s">
        <v>1386</v>
      </c>
      <c r="B668" t="s">
        <v>38</v>
      </c>
      <c r="C668" t="s">
        <v>82</v>
      </c>
      <c r="D668" t="s">
        <v>56</v>
      </c>
      <c r="E668" t="s">
        <v>12215</v>
      </c>
      <c r="F668" t="s">
        <v>1387</v>
      </c>
      <c r="G668" s="1">
        <v>45149</v>
      </c>
      <c r="H668" t="s">
        <v>58</v>
      </c>
      <c r="I668" t="s">
        <v>48</v>
      </c>
      <c r="J668" t="s">
        <v>64</v>
      </c>
      <c r="K668">
        <v>3</v>
      </c>
      <c r="L668">
        <v>355.37</v>
      </c>
      <c r="M668" t="s">
        <v>35</v>
      </c>
      <c r="N668">
        <v>34</v>
      </c>
      <c r="O668" t="s">
        <v>12222</v>
      </c>
      <c r="P668">
        <v>214</v>
      </c>
      <c r="Q668" t="s">
        <v>43</v>
      </c>
      <c r="R668">
        <v>3</v>
      </c>
      <c r="S668" t="s">
        <v>12186</v>
      </c>
      <c r="T668" t="s">
        <v>60</v>
      </c>
    </row>
    <row r="669" spans="1:20" x14ac:dyDescent="0.25">
      <c r="A669" t="s">
        <v>1388</v>
      </c>
      <c r="B669" t="s">
        <v>45</v>
      </c>
      <c r="C669" t="s">
        <v>82</v>
      </c>
      <c r="D669" t="s">
        <v>23</v>
      </c>
      <c r="E669" t="s">
        <v>12132</v>
      </c>
      <c r="F669" t="s">
        <v>1389</v>
      </c>
      <c r="G669" s="1">
        <v>45149</v>
      </c>
      <c r="H669" t="s">
        <v>58</v>
      </c>
      <c r="I669" t="s">
        <v>63</v>
      </c>
      <c r="J669" t="s">
        <v>49</v>
      </c>
      <c r="K669">
        <v>1</v>
      </c>
      <c r="L669">
        <v>1104.67</v>
      </c>
      <c r="M669" t="s">
        <v>50</v>
      </c>
      <c r="N669">
        <v>19</v>
      </c>
      <c r="O669" t="s">
        <v>12105</v>
      </c>
      <c r="P669">
        <v>451</v>
      </c>
      <c r="Q669" t="s">
        <v>43</v>
      </c>
      <c r="R669">
        <v>3</v>
      </c>
      <c r="S669" s="1">
        <v>45717</v>
      </c>
      <c r="T669" t="s">
        <v>36</v>
      </c>
    </row>
    <row r="670" spans="1:20" x14ac:dyDescent="0.25">
      <c r="A670" t="s">
        <v>1390</v>
      </c>
      <c r="B670" t="s">
        <v>45</v>
      </c>
      <c r="C670" t="s">
        <v>22</v>
      </c>
      <c r="D670" t="s">
        <v>23</v>
      </c>
      <c r="E670" t="s">
        <v>12171</v>
      </c>
      <c r="F670" t="s">
        <v>1391</v>
      </c>
      <c r="G670" s="1">
        <v>45149</v>
      </c>
      <c r="H670" t="s">
        <v>58</v>
      </c>
      <c r="I670" t="s">
        <v>42</v>
      </c>
      <c r="J670" t="s">
        <v>27</v>
      </c>
      <c r="K670">
        <v>5</v>
      </c>
      <c r="L670">
        <v>573.4</v>
      </c>
      <c r="M670" t="s">
        <v>50</v>
      </c>
      <c r="N670">
        <v>49</v>
      </c>
      <c r="O670" t="s">
        <v>12311</v>
      </c>
      <c r="P670">
        <v>416</v>
      </c>
      <c r="Q670" t="s">
        <v>29</v>
      </c>
      <c r="R670">
        <v>1</v>
      </c>
      <c r="S670" s="1">
        <v>45514</v>
      </c>
      <c r="T670" t="s">
        <v>36</v>
      </c>
    </row>
    <row r="671" spans="1:20" x14ac:dyDescent="0.25">
      <c r="A671" t="s">
        <v>1392</v>
      </c>
      <c r="B671" t="s">
        <v>45</v>
      </c>
      <c r="C671" t="s">
        <v>39</v>
      </c>
      <c r="D671" t="s">
        <v>23</v>
      </c>
      <c r="E671" s="1">
        <v>45571</v>
      </c>
      <c r="F671" t="s">
        <v>1393</v>
      </c>
      <c r="G671" s="1">
        <v>45149</v>
      </c>
      <c r="H671" t="s">
        <v>58</v>
      </c>
      <c r="I671" t="s">
        <v>54</v>
      </c>
      <c r="J671" t="s">
        <v>67</v>
      </c>
      <c r="K671">
        <v>5</v>
      </c>
      <c r="L671">
        <v>327.79</v>
      </c>
      <c r="M671" t="s">
        <v>28</v>
      </c>
      <c r="N671">
        <v>17</v>
      </c>
      <c r="O671" t="s">
        <v>12166</v>
      </c>
      <c r="P671">
        <v>80</v>
      </c>
      <c r="Q671" t="s">
        <v>43</v>
      </c>
      <c r="R671">
        <v>1</v>
      </c>
      <c r="S671" t="s">
        <v>12368</v>
      </c>
      <c r="T671" t="s">
        <v>60</v>
      </c>
    </row>
    <row r="672" spans="1:20" x14ac:dyDescent="0.25">
      <c r="A672" t="s">
        <v>1394</v>
      </c>
      <c r="B672" t="s">
        <v>45</v>
      </c>
      <c r="C672" t="s">
        <v>22</v>
      </c>
      <c r="D672" t="s">
        <v>77</v>
      </c>
      <c r="E672" s="1">
        <v>45632</v>
      </c>
      <c r="F672" t="s">
        <v>1395</v>
      </c>
      <c r="G672" s="1">
        <v>45149</v>
      </c>
      <c r="H672" t="s">
        <v>41</v>
      </c>
      <c r="I672" t="s">
        <v>63</v>
      </c>
      <c r="J672" t="s">
        <v>49</v>
      </c>
      <c r="K672">
        <v>5</v>
      </c>
      <c r="L672">
        <v>1403.58</v>
      </c>
      <c r="M672" t="s">
        <v>35</v>
      </c>
      <c r="N672">
        <v>13</v>
      </c>
      <c r="O672" t="s">
        <v>12079</v>
      </c>
      <c r="P672">
        <v>298</v>
      </c>
      <c r="Q672" t="s">
        <v>29</v>
      </c>
      <c r="R672">
        <v>4</v>
      </c>
      <c r="S672" s="1">
        <v>45333</v>
      </c>
      <c r="T672" t="s">
        <v>36</v>
      </c>
    </row>
    <row r="673" spans="1:20" x14ac:dyDescent="0.25">
      <c r="A673" t="s">
        <v>1396</v>
      </c>
      <c r="B673" t="s">
        <v>21</v>
      </c>
      <c r="C673" t="s">
        <v>39</v>
      </c>
      <c r="D673" t="s">
        <v>56</v>
      </c>
      <c r="E673" s="1">
        <v>45477</v>
      </c>
      <c r="F673" t="s">
        <v>1397</v>
      </c>
      <c r="G673" s="1">
        <v>45149</v>
      </c>
      <c r="H673" t="s">
        <v>41</v>
      </c>
      <c r="I673" t="s">
        <v>48</v>
      </c>
      <c r="J673" t="s">
        <v>49</v>
      </c>
      <c r="K673">
        <v>1</v>
      </c>
      <c r="L673">
        <v>1483.22</v>
      </c>
      <c r="M673" t="s">
        <v>35</v>
      </c>
      <c r="N673">
        <v>37</v>
      </c>
      <c r="O673" s="1">
        <v>45994</v>
      </c>
      <c r="P673">
        <v>379</v>
      </c>
      <c r="Q673" t="s">
        <v>29</v>
      </c>
      <c r="R673">
        <v>3</v>
      </c>
      <c r="S673" t="s">
        <v>12246</v>
      </c>
      <c r="T673" t="s">
        <v>60</v>
      </c>
    </row>
    <row r="674" spans="1:20" x14ac:dyDescent="0.25">
      <c r="A674" t="s">
        <v>1398</v>
      </c>
      <c r="B674" t="s">
        <v>38</v>
      </c>
      <c r="C674" t="s">
        <v>22</v>
      </c>
      <c r="D674" t="s">
        <v>23</v>
      </c>
      <c r="E674" t="s">
        <v>12364</v>
      </c>
      <c r="F674" t="s">
        <v>1399</v>
      </c>
      <c r="G674" s="1">
        <v>45149</v>
      </c>
      <c r="H674" t="s">
        <v>47</v>
      </c>
      <c r="I674" t="s">
        <v>54</v>
      </c>
      <c r="J674" t="s">
        <v>67</v>
      </c>
      <c r="K674">
        <v>5</v>
      </c>
      <c r="L674">
        <v>678.51</v>
      </c>
      <c r="M674" t="s">
        <v>35</v>
      </c>
      <c r="N674">
        <v>24</v>
      </c>
      <c r="O674" s="1">
        <v>45662</v>
      </c>
      <c r="P674">
        <v>254</v>
      </c>
      <c r="Q674" t="s">
        <v>29</v>
      </c>
      <c r="R674">
        <v>5</v>
      </c>
      <c r="S674" t="s">
        <v>12115</v>
      </c>
      <c r="T674" t="s">
        <v>30</v>
      </c>
    </row>
    <row r="675" spans="1:20" x14ac:dyDescent="0.25">
      <c r="A675" t="s">
        <v>1400</v>
      </c>
      <c r="B675" t="s">
        <v>21</v>
      </c>
      <c r="C675" t="s">
        <v>82</v>
      </c>
      <c r="D675" t="s">
        <v>77</v>
      </c>
      <c r="E675" s="1">
        <v>45872</v>
      </c>
      <c r="F675" t="s">
        <v>1401</v>
      </c>
      <c r="G675" s="1">
        <v>45149</v>
      </c>
      <c r="H675" t="s">
        <v>25</v>
      </c>
      <c r="I675" t="s">
        <v>42</v>
      </c>
      <c r="J675" t="s">
        <v>59</v>
      </c>
      <c r="K675">
        <v>3</v>
      </c>
      <c r="L675">
        <v>933.86</v>
      </c>
      <c r="M675" t="s">
        <v>50</v>
      </c>
      <c r="N675">
        <v>15</v>
      </c>
      <c r="O675" t="s">
        <v>12098</v>
      </c>
      <c r="P675">
        <v>430</v>
      </c>
      <c r="Q675" t="s">
        <v>43</v>
      </c>
      <c r="R675">
        <v>1</v>
      </c>
      <c r="S675" t="s">
        <v>12072</v>
      </c>
      <c r="T675" t="s">
        <v>30</v>
      </c>
    </row>
    <row r="676" spans="1:20" x14ac:dyDescent="0.25">
      <c r="A676" t="s">
        <v>1402</v>
      </c>
      <c r="B676" t="s">
        <v>21</v>
      </c>
      <c r="C676" t="s">
        <v>82</v>
      </c>
      <c r="D676" t="s">
        <v>32</v>
      </c>
      <c r="E676" s="1">
        <v>45901</v>
      </c>
      <c r="F676" t="s">
        <v>1403</v>
      </c>
      <c r="G676" s="1">
        <v>45149</v>
      </c>
      <c r="H676" t="s">
        <v>34</v>
      </c>
      <c r="I676" t="s">
        <v>42</v>
      </c>
      <c r="J676" t="s">
        <v>64</v>
      </c>
      <c r="K676">
        <v>5</v>
      </c>
      <c r="L676">
        <v>1100.8800000000001</v>
      </c>
      <c r="M676" t="s">
        <v>35</v>
      </c>
      <c r="N676">
        <v>42</v>
      </c>
      <c r="O676" t="s">
        <v>12093</v>
      </c>
      <c r="P676">
        <v>52</v>
      </c>
      <c r="Q676" t="s">
        <v>43</v>
      </c>
      <c r="R676">
        <v>1</v>
      </c>
      <c r="S676" t="s">
        <v>12384</v>
      </c>
      <c r="T676" t="s">
        <v>60</v>
      </c>
    </row>
    <row r="677" spans="1:20" x14ac:dyDescent="0.25">
      <c r="A677" t="s">
        <v>1404</v>
      </c>
      <c r="B677" t="s">
        <v>38</v>
      </c>
      <c r="C677" t="s">
        <v>82</v>
      </c>
      <c r="D677" t="s">
        <v>23</v>
      </c>
      <c r="E677" t="s">
        <v>12145</v>
      </c>
      <c r="F677" t="s">
        <v>1405</v>
      </c>
      <c r="G677" s="1">
        <v>45149</v>
      </c>
      <c r="H677" t="s">
        <v>47</v>
      </c>
      <c r="I677" t="s">
        <v>26</v>
      </c>
      <c r="J677" t="s">
        <v>67</v>
      </c>
      <c r="K677">
        <v>2</v>
      </c>
      <c r="L677">
        <v>350.02</v>
      </c>
      <c r="M677" t="s">
        <v>50</v>
      </c>
      <c r="N677">
        <v>19</v>
      </c>
      <c r="O677" t="s">
        <v>12249</v>
      </c>
      <c r="P677">
        <v>372</v>
      </c>
      <c r="Q677" t="s">
        <v>43</v>
      </c>
      <c r="R677">
        <v>1</v>
      </c>
      <c r="S677" t="s">
        <v>12219</v>
      </c>
      <c r="T677" t="s">
        <v>36</v>
      </c>
    </row>
    <row r="678" spans="1:20" x14ac:dyDescent="0.25">
      <c r="A678" t="s">
        <v>1406</v>
      </c>
      <c r="B678" t="s">
        <v>38</v>
      </c>
      <c r="C678" t="s">
        <v>82</v>
      </c>
      <c r="D678" t="s">
        <v>52</v>
      </c>
      <c r="E678" t="s">
        <v>12208</v>
      </c>
      <c r="F678" t="s">
        <v>1407</v>
      </c>
      <c r="G678" s="1">
        <v>45180</v>
      </c>
      <c r="H678" t="s">
        <v>25</v>
      </c>
      <c r="I678" t="s">
        <v>54</v>
      </c>
      <c r="J678" t="s">
        <v>27</v>
      </c>
      <c r="K678">
        <v>3</v>
      </c>
      <c r="L678">
        <v>422.25</v>
      </c>
      <c r="M678" t="s">
        <v>50</v>
      </c>
      <c r="N678">
        <v>49</v>
      </c>
      <c r="O678" s="1">
        <v>45778</v>
      </c>
      <c r="P678">
        <v>122</v>
      </c>
      <c r="Q678" t="s">
        <v>43</v>
      </c>
      <c r="R678">
        <v>4</v>
      </c>
      <c r="S678" t="s">
        <v>12105</v>
      </c>
      <c r="T678" t="s">
        <v>30</v>
      </c>
    </row>
    <row r="679" spans="1:20" x14ac:dyDescent="0.25">
      <c r="A679" t="s">
        <v>1408</v>
      </c>
      <c r="B679" t="s">
        <v>45</v>
      </c>
      <c r="C679" t="s">
        <v>82</v>
      </c>
      <c r="D679" t="s">
        <v>32</v>
      </c>
      <c r="E679" t="s">
        <v>12426</v>
      </c>
      <c r="F679" t="s">
        <v>1409</v>
      </c>
      <c r="G679" s="1">
        <v>45180</v>
      </c>
      <c r="H679" t="s">
        <v>41</v>
      </c>
      <c r="I679" t="s">
        <v>26</v>
      </c>
      <c r="J679" t="s">
        <v>27</v>
      </c>
      <c r="K679">
        <v>4</v>
      </c>
      <c r="L679">
        <v>385.2</v>
      </c>
      <c r="M679" t="s">
        <v>50</v>
      </c>
      <c r="N679">
        <v>28</v>
      </c>
      <c r="O679" t="s">
        <v>12160</v>
      </c>
      <c r="P679">
        <v>445</v>
      </c>
      <c r="Q679" t="s">
        <v>43</v>
      </c>
      <c r="R679">
        <v>2</v>
      </c>
      <c r="S679" t="s">
        <v>12169</v>
      </c>
      <c r="T679" t="s">
        <v>60</v>
      </c>
    </row>
    <row r="680" spans="1:20" x14ac:dyDescent="0.25">
      <c r="A680" t="s">
        <v>1410</v>
      </c>
      <c r="B680" t="s">
        <v>21</v>
      </c>
      <c r="C680" t="s">
        <v>82</v>
      </c>
      <c r="D680" t="s">
        <v>23</v>
      </c>
      <c r="E680" s="1">
        <v>45149</v>
      </c>
      <c r="F680" t="s">
        <v>1411</v>
      </c>
      <c r="G680" s="1">
        <v>45180</v>
      </c>
      <c r="H680" t="s">
        <v>25</v>
      </c>
      <c r="I680" t="s">
        <v>42</v>
      </c>
      <c r="J680" t="s">
        <v>64</v>
      </c>
      <c r="K680">
        <v>2</v>
      </c>
      <c r="L680">
        <v>825.05</v>
      </c>
      <c r="M680" t="s">
        <v>28</v>
      </c>
      <c r="N680">
        <v>49</v>
      </c>
      <c r="O680" s="1">
        <v>45665</v>
      </c>
      <c r="P680">
        <v>302</v>
      </c>
      <c r="Q680" t="s">
        <v>43</v>
      </c>
      <c r="R680">
        <v>5</v>
      </c>
      <c r="S680" s="1">
        <v>45873</v>
      </c>
      <c r="T680" t="s">
        <v>60</v>
      </c>
    </row>
    <row r="681" spans="1:20" x14ac:dyDescent="0.25">
      <c r="A681" t="s">
        <v>1412</v>
      </c>
      <c r="B681" t="s">
        <v>21</v>
      </c>
      <c r="C681" t="s">
        <v>22</v>
      </c>
      <c r="D681" t="s">
        <v>56</v>
      </c>
      <c r="E681" t="s">
        <v>12409</v>
      </c>
      <c r="F681" t="s">
        <v>1413</v>
      </c>
      <c r="G681" s="1">
        <v>45180</v>
      </c>
      <c r="H681" t="s">
        <v>58</v>
      </c>
      <c r="I681" t="s">
        <v>26</v>
      </c>
      <c r="J681" t="s">
        <v>27</v>
      </c>
      <c r="K681">
        <v>4</v>
      </c>
      <c r="L681">
        <v>1432.29</v>
      </c>
      <c r="M681" t="s">
        <v>28</v>
      </c>
      <c r="N681">
        <v>34</v>
      </c>
      <c r="O681" s="1">
        <v>45576</v>
      </c>
      <c r="P681">
        <v>199</v>
      </c>
      <c r="Q681" t="s">
        <v>43</v>
      </c>
      <c r="R681">
        <v>4</v>
      </c>
      <c r="S681" s="1">
        <v>45845</v>
      </c>
      <c r="T681" t="s">
        <v>60</v>
      </c>
    </row>
    <row r="682" spans="1:20" x14ac:dyDescent="0.25">
      <c r="A682" t="s">
        <v>1414</v>
      </c>
      <c r="B682" t="s">
        <v>45</v>
      </c>
      <c r="C682" t="s">
        <v>39</v>
      </c>
      <c r="D682" t="s">
        <v>32</v>
      </c>
      <c r="E682" t="s">
        <v>12434</v>
      </c>
      <c r="F682" t="s">
        <v>1415</v>
      </c>
      <c r="G682" s="1">
        <v>45180</v>
      </c>
      <c r="H682" t="s">
        <v>47</v>
      </c>
      <c r="I682" t="s">
        <v>48</v>
      </c>
      <c r="J682" t="s">
        <v>67</v>
      </c>
      <c r="K682">
        <v>1</v>
      </c>
      <c r="L682">
        <v>820.43</v>
      </c>
      <c r="M682" t="s">
        <v>50</v>
      </c>
      <c r="N682">
        <v>12</v>
      </c>
      <c r="O682" t="s">
        <v>12368</v>
      </c>
      <c r="P682">
        <v>156</v>
      </c>
      <c r="Q682" t="s">
        <v>43</v>
      </c>
      <c r="R682">
        <v>4</v>
      </c>
      <c r="S682" s="1">
        <v>45658</v>
      </c>
      <c r="T682" t="s">
        <v>30</v>
      </c>
    </row>
    <row r="683" spans="1:20" x14ac:dyDescent="0.25">
      <c r="A683" t="s">
        <v>1416</v>
      </c>
      <c r="B683" t="s">
        <v>45</v>
      </c>
      <c r="C683" t="s">
        <v>22</v>
      </c>
      <c r="D683" t="s">
        <v>77</v>
      </c>
      <c r="E683" t="s">
        <v>12413</v>
      </c>
      <c r="F683" t="s">
        <v>1417</v>
      </c>
      <c r="G683" s="1">
        <v>45180</v>
      </c>
      <c r="H683" t="s">
        <v>47</v>
      </c>
      <c r="I683" t="s">
        <v>42</v>
      </c>
      <c r="J683" t="s">
        <v>64</v>
      </c>
      <c r="K683">
        <v>1</v>
      </c>
      <c r="L683">
        <v>638.41</v>
      </c>
      <c r="M683" t="s">
        <v>35</v>
      </c>
      <c r="N683">
        <v>44</v>
      </c>
      <c r="O683" t="s">
        <v>12131</v>
      </c>
      <c r="P683">
        <v>292</v>
      </c>
      <c r="Q683" t="s">
        <v>29</v>
      </c>
      <c r="R683">
        <v>2</v>
      </c>
      <c r="S683" t="s">
        <v>12155</v>
      </c>
      <c r="T683" t="s">
        <v>30</v>
      </c>
    </row>
    <row r="684" spans="1:20" x14ac:dyDescent="0.25">
      <c r="A684" t="s">
        <v>1418</v>
      </c>
      <c r="B684" t="s">
        <v>38</v>
      </c>
      <c r="C684" t="s">
        <v>22</v>
      </c>
      <c r="D684" t="s">
        <v>32</v>
      </c>
      <c r="E684" t="s">
        <v>12388</v>
      </c>
      <c r="F684" t="s">
        <v>1419</v>
      </c>
      <c r="G684" s="1">
        <v>45180</v>
      </c>
      <c r="H684" t="s">
        <v>25</v>
      </c>
      <c r="I684" t="s">
        <v>48</v>
      </c>
      <c r="J684" t="s">
        <v>59</v>
      </c>
      <c r="K684">
        <v>1</v>
      </c>
      <c r="L684">
        <v>1411.28</v>
      </c>
      <c r="M684" t="s">
        <v>35</v>
      </c>
      <c r="N684">
        <v>17</v>
      </c>
      <c r="O684" t="s">
        <v>12098</v>
      </c>
      <c r="P684">
        <v>313</v>
      </c>
      <c r="Q684" t="s">
        <v>29</v>
      </c>
      <c r="R684">
        <v>5</v>
      </c>
      <c r="S684" t="s">
        <v>12220</v>
      </c>
      <c r="T684" t="s">
        <v>36</v>
      </c>
    </row>
    <row r="685" spans="1:20" x14ac:dyDescent="0.25">
      <c r="A685" t="s">
        <v>1420</v>
      </c>
      <c r="B685" t="s">
        <v>21</v>
      </c>
      <c r="C685" t="s">
        <v>22</v>
      </c>
      <c r="D685" t="s">
        <v>52</v>
      </c>
      <c r="E685" t="s">
        <v>12204</v>
      </c>
      <c r="F685" t="s">
        <v>1421</v>
      </c>
      <c r="G685" s="1">
        <v>45180</v>
      </c>
      <c r="H685" t="s">
        <v>25</v>
      </c>
      <c r="I685" t="s">
        <v>42</v>
      </c>
      <c r="J685" t="s">
        <v>59</v>
      </c>
      <c r="K685">
        <v>2</v>
      </c>
      <c r="L685">
        <v>1078.56</v>
      </c>
      <c r="M685" t="s">
        <v>35</v>
      </c>
      <c r="N685">
        <v>21</v>
      </c>
      <c r="O685" t="s">
        <v>12288</v>
      </c>
      <c r="P685">
        <v>238</v>
      </c>
      <c r="Q685" t="s">
        <v>29</v>
      </c>
      <c r="R685">
        <v>1</v>
      </c>
      <c r="S685" s="1">
        <v>45906</v>
      </c>
      <c r="T685" t="s">
        <v>30</v>
      </c>
    </row>
    <row r="686" spans="1:20" x14ac:dyDescent="0.25">
      <c r="A686" t="s">
        <v>1422</v>
      </c>
      <c r="B686" t="s">
        <v>21</v>
      </c>
      <c r="C686" t="s">
        <v>22</v>
      </c>
      <c r="D686" t="s">
        <v>32</v>
      </c>
      <c r="E686" t="s">
        <v>12435</v>
      </c>
      <c r="F686" t="s">
        <v>1423</v>
      </c>
      <c r="G686" s="1">
        <v>45210</v>
      </c>
      <c r="H686" t="s">
        <v>25</v>
      </c>
      <c r="I686" t="s">
        <v>42</v>
      </c>
      <c r="J686" t="s">
        <v>67</v>
      </c>
      <c r="K686">
        <v>1</v>
      </c>
      <c r="L686">
        <v>109.77</v>
      </c>
      <c r="M686" t="s">
        <v>28</v>
      </c>
      <c r="N686">
        <v>14</v>
      </c>
      <c r="O686" s="1">
        <v>45874</v>
      </c>
      <c r="P686">
        <v>174</v>
      </c>
      <c r="Q686" t="s">
        <v>29</v>
      </c>
      <c r="R686">
        <v>2</v>
      </c>
      <c r="S686" t="s">
        <v>12165</v>
      </c>
      <c r="T686" t="s">
        <v>30</v>
      </c>
    </row>
    <row r="687" spans="1:20" x14ac:dyDescent="0.25">
      <c r="A687" t="s">
        <v>1424</v>
      </c>
      <c r="B687" t="s">
        <v>45</v>
      </c>
      <c r="C687" t="s">
        <v>22</v>
      </c>
      <c r="D687" t="s">
        <v>32</v>
      </c>
      <c r="E687" s="1">
        <v>45695</v>
      </c>
      <c r="F687" t="s">
        <v>1425</v>
      </c>
      <c r="G687" s="1">
        <v>45210</v>
      </c>
      <c r="H687" t="s">
        <v>41</v>
      </c>
      <c r="I687" t="s">
        <v>48</v>
      </c>
      <c r="J687" t="s">
        <v>49</v>
      </c>
      <c r="K687">
        <v>5</v>
      </c>
      <c r="L687">
        <v>755.69</v>
      </c>
      <c r="M687" t="s">
        <v>28</v>
      </c>
      <c r="N687">
        <v>6</v>
      </c>
      <c r="O687" t="s">
        <v>12436</v>
      </c>
      <c r="P687">
        <v>185</v>
      </c>
      <c r="Q687" t="s">
        <v>43</v>
      </c>
      <c r="R687">
        <v>1</v>
      </c>
      <c r="S687" s="1">
        <v>45546</v>
      </c>
      <c r="T687" t="s">
        <v>36</v>
      </c>
    </row>
    <row r="688" spans="1:20" x14ac:dyDescent="0.25">
      <c r="A688" t="s">
        <v>1426</v>
      </c>
      <c r="B688" t="s">
        <v>21</v>
      </c>
      <c r="C688" t="s">
        <v>39</v>
      </c>
      <c r="D688" t="s">
        <v>23</v>
      </c>
      <c r="E688" t="s">
        <v>12234</v>
      </c>
      <c r="F688" t="s">
        <v>1427</v>
      </c>
      <c r="G688" s="1">
        <v>45210</v>
      </c>
      <c r="H688" t="s">
        <v>41</v>
      </c>
      <c r="I688" t="s">
        <v>26</v>
      </c>
      <c r="J688" t="s">
        <v>67</v>
      </c>
      <c r="K688">
        <v>2</v>
      </c>
      <c r="L688">
        <v>480.79</v>
      </c>
      <c r="M688" t="s">
        <v>50</v>
      </c>
      <c r="N688">
        <v>30</v>
      </c>
      <c r="O688" t="s">
        <v>12319</v>
      </c>
      <c r="P688">
        <v>82</v>
      </c>
      <c r="Q688" t="s">
        <v>29</v>
      </c>
      <c r="R688">
        <v>2</v>
      </c>
      <c r="S688" s="1">
        <v>45904</v>
      </c>
      <c r="T688" t="s">
        <v>30</v>
      </c>
    </row>
    <row r="689" spans="1:20" x14ac:dyDescent="0.25">
      <c r="A689" t="s">
        <v>1428</v>
      </c>
      <c r="B689" t="s">
        <v>45</v>
      </c>
      <c r="C689" t="s">
        <v>22</v>
      </c>
      <c r="D689" t="s">
        <v>32</v>
      </c>
      <c r="E689" t="s">
        <v>12437</v>
      </c>
      <c r="F689" t="s">
        <v>1429</v>
      </c>
      <c r="G689" s="1">
        <v>45210</v>
      </c>
      <c r="H689" t="s">
        <v>41</v>
      </c>
      <c r="I689" t="s">
        <v>42</v>
      </c>
      <c r="J689" t="s">
        <v>64</v>
      </c>
      <c r="K689">
        <v>4</v>
      </c>
      <c r="L689">
        <v>258</v>
      </c>
      <c r="M689" t="s">
        <v>35</v>
      </c>
      <c r="N689">
        <v>50</v>
      </c>
      <c r="O689" t="s">
        <v>12270</v>
      </c>
      <c r="P689">
        <v>500</v>
      </c>
      <c r="Q689" t="s">
        <v>29</v>
      </c>
      <c r="R689">
        <v>1</v>
      </c>
      <c r="S689" t="s">
        <v>12291</v>
      </c>
      <c r="T689" t="s">
        <v>60</v>
      </c>
    </row>
    <row r="690" spans="1:20" x14ac:dyDescent="0.25">
      <c r="A690" t="s">
        <v>1430</v>
      </c>
      <c r="B690" t="s">
        <v>45</v>
      </c>
      <c r="C690" t="s">
        <v>82</v>
      </c>
      <c r="D690" t="s">
        <v>52</v>
      </c>
      <c r="E690" t="s">
        <v>12317</v>
      </c>
      <c r="F690" t="s">
        <v>1431</v>
      </c>
      <c r="G690" s="1">
        <v>45210</v>
      </c>
      <c r="H690" t="s">
        <v>47</v>
      </c>
      <c r="I690" t="s">
        <v>48</v>
      </c>
      <c r="J690" t="s">
        <v>59</v>
      </c>
      <c r="K690">
        <v>4</v>
      </c>
      <c r="L690">
        <v>1171.3</v>
      </c>
      <c r="M690" t="s">
        <v>28</v>
      </c>
      <c r="N690">
        <v>13</v>
      </c>
      <c r="O690" t="s">
        <v>12197</v>
      </c>
      <c r="P690">
        <v>364</v>
      </c>
      <c r="Q690" t="s">
        <v>29</v>
      </c>
      <c r="R690">
        <v>3</v>
      </c>
      <c r="S690" t="s">
        <v>12102</v>
      </c>
      <c r="T690" t="s">
        <v>60</v>
      </c>
    </row>
    <row r="691" spans="1:20" x14ac:dyDescent="0.25">
      <c r="A691" t="s">
        <v>1432</v>
      </c>
      <c r="B691" t="s">
        <v>38</v>
      </c>
      <c r="C691" t="s">
        <v>39</v>
      </c>
      <c r="D691" t="s">
        <v>32</v>
      </c>
      <c r="E691" s="1">
        <v>45333</v>
      </c>
      <c r="F691" t="s">
        <v>1433</v>
      </c>
      <c r="G691" s="1">
        <v>45241</v>
      </c>
      <c r="H691" t="s">
        <v>34</v>
      </c>
      <c r="I691" t="s">
        <v>54</v>
      </c>
      <c r="J691" t="s">
        <v>49</v>
      </c>
      <c r="K691">
        <v>5</v>
      </c>
      <c r="L691">
        <v>1464.24</v>
      </c>
      <c r="M691" t="s">
        <v>35</v>
      </c>
      <c r="N691">
        <v>32</v>
      </c>
      <c r="O691" s="1">
        <v>45547</v>
      </c>
      <c r="P691">
        <v>457</v>
      </c>
      <c r="Q691" t="s">
        <v>29</v>
      </c>
      <c r="R691">
        <v>1</v>
      </c>
      <c r="S691" t="s">
        <v>12113</v>
      </c>
      <c r="T691" t="s">
        <v>30</v>
      </c>
    </row>
    <row r="692" spans="1:20" x14ac:dyDescent="0.25">
      <c r="A692" t="s">
        <v>1434</v>
      </c>
      <c r="B692" t="s">
        <v>45</v>
      </c>
      <c r="C692" t="s">
        <v>82</v>
      </c>
      <c r="D692" t="s">
        <v>23</v>
      </c>
      <c r="E692" s="1">
        <v>45723</v>
      </c>
      <c r="F692" t="s">
        <v>1435</v>
      </c>
      <c r="G692" s="1">
        <v>45241</v>
      </c>
      <c r="H692" t="s">
        <v>47</v>
      </c>
      <c r="I692" t="s">
        <v>42</v>
      </c>
      <c r="J692" t="s">
        <v>64</v>
      </c>
      <c r="K692">
        <v>5</v>
      </c>
      <c r="L692">
        <v>379.03</v>
      </c>
      <c r="M692" t="s">
        <v>50</v>
      </c>
      <c r="N692">
        <v>34</v>
      </c>
      <c r="O692" t="s">
        <v>12089</v>
      </c>
      <c r="P692">
        <v>56</v>
      </c>
      <c r="Q692" t="s">
        <v>43</v>
      </c>
      <c r="R692">
        <v>3</v>
      </c>
      <c r="S692" s="1">
        <v>45968</v>
      </c>
      <c r="T692" t="s">
        <v>60</v>
      </c>
    </row>
    <row r="693" spans="1:20" x14ac:dyDescent="0.25">
      <c r="A693" t="s">
        <v>1436</v>
      </c>
      <c r="B693" t="s">
        <v>21</v>
      </c>
      <c r="C693" t="s">
        <v>82</v>
      </c>
      <c r="D693" t="s">
        <v>77</v>
      </c>
      <c r="E693" t="s">
        <v>12363</v>
      </c>
      <c r="F693" t="s">
        <v>1437</v>
      </c>
      <c r="G693" s="1">
        <v>45241</v>
      </c>
      <c r="H693" t="s">
        <v>25</v>
      </c>
      <c r="I693" t="s">
        <v>54</v>
      </c>
      <c r="J693" t="s">
        <v>27</v>
      </c>
      <c r="K693">
        <v>2</v>
      </c>
      <c r="L693">
        <v>1080.99</v>
      </c>
      <c r="M693" t="s">
        <v>50</v>
      </c>
      <c r="N693">
        <v>45</v>
      </c>
      <c r="O693" t="s">
        <v>12120</v>
      </c>
      <c r="P693">
        <v>416</v>
      </c>
      <c r="Q693" t="s">
        <v>43</v>
      </c>
      <c r="R693">
        <v>2</v>
      </c>
      <c r="S693" s="1">
        <v>45749</v>
      </c>
      <c r="T693" t="s">
        <v>60</v>
      </c>
    </row>
    <row r="694" spans="1:20" x14ac:dyDescent="0.25">
      <c r="A694" t="s">
        <v>1438</v>
      </c>
      <c r="B694" t="s">
        <v>45</v>
      </c>
      <c r="C694" t="s">
        <v>82</v>
      </c>
      <c r="D694" t="s">
        <v>32</v>
      </c>
      <c r="E694" t="s">
        <v>12408</v>
      </c>
      <c r="F694" t="s">
        <v>1439</v>
      </c>
      <c r="G694" s="1">
        <v>45241</v>
      </c>
      <c r="H694" t="s">
        <v>34</v>
      </c>
      <c r="I694" t="s">
        <v>48</v>
      </c>
      <c r="J694" t="s">
        <v>67</v>
      </c>
      <c r="K694">
        <v>5</v>
      </c>
      <c r="L694">
        <v>1075.94</v>
      </c>
      <c r="M694" t="s">
        <v>28</v>
      </c>
      <c r="N694">
        <v>39</v>
      </c>
      <c r="O694" t="s">
        <v>12193</v>
      </c>
      <c r="P694">
        <v>100</v>
      </c>
      <c r="Q694" t="s">
        <v>29</v>
      </c>
      <c r="R694">
        <v>3</v>
      </c>
      <c r="S694" t="s">
        <v>12189</v>
      </c>
      <c r="T694" t="s">
        <v>60</v>
      </c>
    </row>
    <row r="695" spans="1:20" x14ac:dyDescent="0.25">
      <c r="A695" t="s">
        <v>1440</v>
      </c>
      <c r="B695" t="s">
        <v>21</v>
      </c>
      <c r="C695" t="s">
        <v>39</v>
      </c>
      <c r="D695" t="s">
        <v>32</v>
      </c>
      <c r="E695" s="1">
        <v>44969</v>
      </c>
      <c r="F695" t="s">
        <v>1441</v>
      </c>
      <c r="G695" s="1">
        <v>45241</v>
      </c>
      <c r="H695" t="s">
        <v>58</v>
      </c>
      <c r="I695" t="s">
        <v>48</v>
      </c>
      <c r="J695" t="s">
        <v>59</v>
      </c>
      <c r="K695">
        <v>2</v>
      </c>
      <c r="L695">
        <v>213.28</v>
      </c>
      <c r="M695" t="s">
        <v>28</v>
      </c>
      <c r="N695">
        <v>37</v>
      </c>
      <c r="O695" t="s">
        <v>12144</v>
      </c>
      <c r="P695">
        <v>163</v>
      </c>
      <c r="Q695" t="s">
        <v>43</v>
      </c>
      <c r="R695">
        <v>2</v>
      </c>
      <c r="S695" t="s">
        <v>12197</v>
      </c>
      <c r="T695" t="s">
        <v>60</v>
      </c>
    </row>
    <row r="696" spans="1:20" x14ac:dyDescent="0.25">
      <c r="A696" t="s">
        <v>1442</v>
      </c>
      <c r="B696" t="s">
        <v>21</v>
      </c>
      <c r="C696" t="s">
        <v>39</v>
      </c>
      <c r="D696" t="s">
        <v>32</v>
      </c>
      <c r="E696" s="1">
        <v>45906</v>
      </c>
      <c r="F696" t="s">
        <v>1443</v>
      </c>
      <c r="G696" s="1">
        <v>45241</v>
      </c>
      <c r="H696" t="s">
        <v>25</v>
      </c>
      <c r="I696" t="s">
        <v>54</v>
      </c>
      <c r="J696" t="s">
        <v>64</v>
      </c>
      <c r="K696">
        <v>2</v>
      </c>
      <c r="L696">
        <v>827.9</v>
      </c>
      <c r="M696" t="s">
        <v>35</v>
      </c>
      <c r="N696">
        <v>44</v>
      </c>
      <c r="O696" t="s">
        <v>12220</v>
      </c>
      <c r="P696">
        <v>483</v>
      </c>
      <c r="Q696" t="s">
        <v>29</v>
      </c>
      <c r="R696">
        <v>5</v>
      </c>
      <c r="S696" t="s">
        <v>12091</v>
      </c>
      <c r="T696" t="s">
        <v>60</v>
      </c>
    </row>
    <row r="697" spans="1:20" x14ac:dyDescent="0.25">
      <c r="A697" t="s">
        <v>1444</v>
      </c>
      <c r="B697" t="s">
        <v>45</v>
      </c>
      <c r="C697" t="s">
        <v>22</v>
      </c>
      <c r="D697" t="s">
        <v>32</v>
      </c>
      <c r="E697" t="s">
        <v>12438</v>
      </c>
      <c r="F697" t="s">
        <v>1445</v>
      </c>
      <c r="G697" s="1">
        <v>45241</v>
      </c>
      <c r="H697" t="s">
        <v>58</v>
      </c>
      <c r="I697" t="s">
        <v>48</v>
      </c>
      <c r="J697" t="s">
        <v>49</v>
      </c>
      <c r="K697">
        <v>3</v>
      </c>
      <c r="L697">
        <v>128.78</v>
      </c>
      <c r="M697" t="s">
        <v>35</v>
      </c>
      <c r="N697">
        <v>27</v>
      </c>
      <c r="O697" t="s">
        <v>12166</v>
      </c>
      <c r="P697">
        <v>389</v>
      </c>
      <c r="Q697" t="s">
        <v>29</v>
      </c>
      <c r="R697">
        <v>2</v>
      </c>
      <c r="S697" t="s">
        <v>12070</v>
      </c>
      <c r="T697" t="s">
        <v>30</v>
      </c>
    </row>
    <row r="698" spans="1:20" x14ac:dyDescent="0.25">
      <c r="A698" t="s">
        <v>1446</v>
      </c>
      <c r="B698" t="s">
        <v>45</v>
      </c>
      <c r="C698" t="s">
        <v>22</v>
      </c>
      <c r="D698" t="s">
        <v>77</v>
      </c>
      <c r="E698" t="s">
        <v>12155</v>
      </c>
      <c r="F698" t="s">
        <v>1447</v>
      </c>
      <c r="G698" s="1">
        <v>45241</v>
      </c>
      <c r="H698" t="s">
        <v>25</v>
      </c>
      <c r="I698" t="s">
        <v>54</v>
      </c>
      <c r="J698" t="s">
        <v>59</v>
      </c>
      <c r="K698">
        <v>2</v>
      </c>
      <c r="L698">
        <v>836.29</v>
      </c>
      <c r="M698" t="s">
        <v>50</v>
      </c>
      <c r="N698">
        <v>1</v>
      </c>
      <c r="O698" s="1">
        <v>45664</v>
      </c>
      <c r="P698">
        <v>215</v>
      </c>
      <c r="Q698" t="s">
        <v>29</v>
      </c>
      <c r="R698">
        <v>2</v>
      </c>
      <c r="S698" t="s">
        <v>12107</v>
      </c>
      <c r="T698" t="s">
        <v>36</v>
      </c>
    </row>
    <row r="699" spans="1:20" x14ac:dyDescent="0.25">
      <c r="A699" t="s">
        <v>1448</v>
      </c>
      <c r="B699" t="s">
        <v>21</v>
      </c>
      <c r="C699" t="s">
        <v>22</v>
      </c>
      <c r="D699" t="s">
        <v>23</v>
      </c>
      <c r="E699" t="s">
        <v>12103</v>
      </c>
      <c r="F699" t="s">
        <v>1449</v>
      </c>
      <c r="G699" s="1">
        <v>45241</v>
      </c>
      <c r="H699" t="s">
        <v>58</v>
      </c>
      <c r="I699" t="s">
        <v>54</v>
      </c>
      <c r="J699" t="s">
        <v>49</v>
      </c>
      <c r="K699">
        <v>4</v>
      </c>
      <c r="L699">
        <v>1297.29</v>
      </c>
      <c r="M699" t="s">
        <v>28</v>
      </c>
      <c r="N699">
        <v>23</v>
      </c>
      <c r="O699" s="1">
        <v>45874</v>
      </c>
      <c r="P699">
        <v>125</v>
      </c>
      <c r="Q699" t="s">
        <v>29</v>
      </c>
      <c r="R699">
        <v>4</v>
      </c>
      <c r="S699" t="s">
        <v>12192</v>
      </c>
      <c r="T699" t="s">
        <v>30</v>
      </c>
    </row>
    <row r="700" spans="1:20" x14ac:dyDescent="0.25">
      <c r="A700" t="s">
        <v>1450</v>
      </c>
      <c r="B700" t="s">
        <v>21</v>
      </c>
      <c r="C700" t="s">
        <v>82</v>
      </c>
      <c r="D700" t="s">
        <v>32</v>
      </c>
      <c r="E700" t="s">
        <v>12386</v>
      </c>
      <c r="F700" t="s">
        <v>1451</v>
      </c>
      <c r="G700" s="1">
        <v>45271</v>
      </c>
      <c r="H700" t="s">
        <v>34</v>
      </c>
      <c r="I700" t="s">
        <v>48</v>
      </c>
      <c r="J700" t="s">
        <v>27</v>
      </c>
      <c r="K700">
        <v>5</v>
      </c>
      <c r="L700">
        <v>1363.02</v>
      </c>
      <c r="M700" t="s">
        <v>50</v>
      </c>
      <c r="N700">
        <v>48</v>
      </c>
      <c r="O700" t="s">
        <v>12197</v>
      </c>
      <c r="P700">
        <v>156</v>
      </c>
      <c r="Q700" t="s">
        <v>43</v>
      </c>
      <c r="R700">
        <v>1</v>
      </c>
      <c r="S700" s="1">
        <v>45482</v>
      </c>
      <c r="T700" t="s">
        <v>30</v>
      </c>
    </row>
    <row r="701" spans="1:20" x14ac:dyDescent="0.25">
      <c r="A701" t="s">
        <v>1452</v>
      </c>
      <c r="B701" t="s">
        <v>21</v>
      </c>
      <c r="C701" t="s">
        <v>22</v>
      </c>
      <c r="D701" t="s">
        <v>56</v>
      </c>
      <c r="E701" t="s">
        <v>12144</v>
      </c>
      <c r="F701" t="s">
        <v>1453</v>
      </c>
      <c r="G701" s="1">
        <v>45271</v>
      </c>
      <c r="H701" t="s">
        <v>58</v>
      </c>
      <c r="I701" t="s">
        <v>26</v>
      </c>
      <c r="J701" t="s">
        <v>59</v>
      </c>
      <c r="K701">
        <v>5</v>
      </c>
      <c r="L701">
        <v>955.89</v>
      </c>
      <c r="M701" t="s">
        <v>35</v>
      </c>
      <c r="N701">
        <v>14</v>
      </c>
      <c r="O701" t="s">
        <v>12148</v>
      </c>
      <c r="P701">
        <v>184</v>
      </c>
      <c r="Q701" t="s">
        <v>43</v>
      </c>
      <c r="R701">
        <v>1</v>
      </c>
      <c r="S701" t="s">
        <v>12129</v>
      </c>
      <c r="T701" t="s">
        <v>36</v>
      </c>
    </row>
    <row r="702" spans="1:20" x14ac:dyDescent="0.25">
      <c r="A702" t="s">
        <v>1454</v>
      </c>
      <c r="B702" t="s">
        <v>45</v>
      </c>
      <c r="C702" t="s">
        <v>22</v>
      </c>
      <c r="D702" t="s">
        <v>32</v>
      </c>
      <c r="E702" s="1">
        <v>45536</v>
      </c>
      <c r="F702" t="s">
        <v>1455</v>
      </c>
      <c r="G702" s="1">
        <v>45271</v>
      </c>
      <c r="H702" t="s">
        <v>58</v>
      </c>
      <c r="I702" t="s">
        <v>63</v>
      </c>
      <c r="J702" t="s">
        <v>64</v>
      </c>
      <c r="K702">
        <v>4</v>
      </c>
      <c r="L702">
        <v>312.92</v>
      </c>
      <c r="M702" t="s">
        <v>28</v>
      </c>
      <c r="N702">
        <v>33</v>
      </c>
      <c r="O702" s="1">
        <v>45660</v>
      </c>
      <c r="P702">
        <v>215</v>
      </c>
      <c r="Q702" t="s">
        <v>29</v>
      </c>
      <c r="R702">
        <v>3</v>
      </c>
      <c r="S702" t="s">
        <v>12196</v>
      </c>
      <c r="T702" t="s">
        <v>60</v>
      </c>
    </row>
    <row r="703" spans="1:20" x14ac:dyDescent="0.25">
      <c r="A703" t="s">
        <v>1456</v>
      </c>
      <c r="B703" t="s">
        <v>45</v>
      </c>
      <c r="C703" t="s">
        <v>22</v>
      </c>
      <c r="D703" t="s">
        <v>56</v>
      </c>
      <c r="E703" s="1">
        <v>45178</v>
      </c>
      <c r="F703" t="s">
        <v>1457</v>
      </c>
      <c r="G703" s="1">
        <v>45271</v>
      </c>
      <c r="H703" t="s">
        <v>34</v>
      </c>
      <c r="I703" t="s">
        <v>26</v>
      </c>
      <c r="J703" t="s">
        <v>59</v>
      </c>
      <c r="K703">
        <v>2</v>
      </c>
      <c r="L703">
        <v>1212.2</v>
      </c>
      <c r="M703" t="s">
        <v>50</v>
      </c>
      <c r="N703">
        <v>1</v>
      </c>
      <c r="O703" s="1">
        <v>45607</v>
      </c>
      <c r="P703">
        <v>363</v>
      </c>
      <c r="Q703" t="s">
        <v>43</v>
      </c>
      <c r="R703">
        <v>1</v>
      </c>
      <c r="S703" t="s">
        <v>12188</v>
      </c>
      <c r="T703" t="s">
        <v>60</v>
      </c>
    </row>
    <row r="704" spans="1:20" x14ac:dyDescent="0.25">
      <c r="A704" t="s">
        <v>1458</v>
      </c>
      <c r="B704" t="s">
        <v>21</v>
      </c>
      <c r="C704" t="s">
        <v>82</v>
      </c>
      <c r="D704" t="s">
        <v>23</v>
      </c>
      <c r="E704" s="1">
        <v>45628</v>
      </c>
      <c r="F704" t="s">
        <v>1459</v>
      </c>
      <c r="G704" s="1">
        <v>45271</v>
      </c>
      <c r="H704" t="s">
        <v>25</v>
      </c>
      <c r="I704" t="s">
        <v>54</v>
      </c>
      <c r="J704" t="s">
        <v>27</v>
      </c>
      <c r="K704">
        <v>5</v>
      </c>
      <c r="L704">
        <v>957.16</v>
      </c>
      <c r="M704" t="s">
        <v>28</v>
      </c>
      <c r="N704">
        <v>25</v>
      </c>
      <c r="O704" t="s">
        <v>12138</v>
      </c>
      <c r="P704">
        <v>371</v>
      </c>
      <c r="Q704" t="s">
        <v>29</v>
      </c>
      <c r="R704">
        <v>3</v>
      </c>
      <c r="S704" s="1">
        <v>45778</v>
      </c>
      <c r="T704" t="s">
        <v>36</v>
      </c>
    </row>
    <row r="705" spans="1:20" x14ac:dyDescent="0.25">
      <c r="A705" t="s">
        <v>1460</v>
      </c>
      <c r="B705" t="s">
        <v>38</v>
      </c>
      <c r="C705" t="s">
        <v>82</v>
      </c>
      <c r="D705" t="s">
        <v>77</v>
      </c>
      <c r="E705" t="s">
        <v>12182</v>
      </c>
      <c r="F705" t="s">
        <v>1461</v>
      </c>
      <c r="G705" s="1">
        <v>45271</v>
      </c>
      <c r="H705" t="s">
        <v>25</v>
      </c>
      <c r="I705" t="s">
        <v>26</v>
      </c>
      <c r="J705" t="s">
        <v>27</v>
      </c>
      <c r="K705">
        <v>1</v>
      </c>
      <c r="L705">
        <v>1473.03</v>
      </c>
      <c r="M705" t="s">
        <v>35</v>
      </c>
      <c r="N705">
        <v>23</v>
      </c>
      <c r="O705" t="s">
        <v>12155</v>
      </c>
      <c r="P705">
        <v>373</v>
      </c>
      <c r="Q705" t="s">
        <v>43</v>
      </c>
      <c r="R705">
        <v>4</v>
      </c>
      <c r="S705" t="s">
        <v>12077</v>
      </c>
      <c r="T705" t="s">
        <v>30</v>
      </c>
    </row>
    <row r="706" spans="1:20" x14ac:dyDescent="0.25">
      <c r="A706" t="s">
        <v>1462</v>
      </c>
      <c r="B706" t="s">
        <v>45</v>
      </c>
      <c r="C706" t="s">
        <v>82</v>
      </c>
      <c r="D706" t="s">
        <v>56</v>
      </c>
      <c r="E706" t="s">
        <v>12182</v>
      </c>
      <c r="F706" t="s">
        <v>1463</v>
      </c>
      <c r="G706" s="1">
        <v>45271</v>
      </c>
      <c r="H706" t="s">
        <v>47</v>
      </c>
      <c r="I706" t="s">
        <v>63</v>
      </c>
      <c r="J706" t="s">
        <v>59</v>
      </c>
      <c r="K706">
        <v>3</v>
      </c>
      <c r="L706">
        <v>635.23</v>
      </c>
      <c r="M706" t="s">
        <v>28</v>
      </c>
      <c r="N706">
        <v>34</v>
      </c>
      <c r="O706" s="1">
        <v>45575</v>
      </c>
      <c r="P706">
        <v>273</v>
      </c>
      <c r="Q706" t="s">
        <v>29</v>
      </c>
      <c r="R706">
        <v>5</v>
      </c>
      <c r="S706" t="s">
        <v>12311</v>
      </c>
      <c r="T706" t="s">
        <v>60</v>
      </c>
    </row>
    <row r="707" spans="1:20" x14ac:dyDescent="0.25">
      <c r="A707" t="s">
        <v>1464</v>
      </c>
      <c r="B707" t="s">
        <v>45</v>
      </c>
      <c r="C707" t="s">
        <v>39</v>
      </c>
      <c r="D707" t="s">
        <v>52</v>
      </c>
      <c r="E707" s="1">
        <v>45353</v>
      </c>
      <c r="F707" t="s">
        <v>1465</v>
      </c>
      <c r="G707" s="1">
        <v>45271</v>
      </c>
      <c r="H707" t="s">
        <v>58</v>
      </c>
      <c r="I707" t="s">
        <v>63</v>
      </c>
      <c r="J707" t="s">
        <v>49</v>
      </c>
      <c r="K707">
        <v>1</v>
      </c>
      <c r="L707">
        <v>1397.19</v>
      </c>
      <c r="M707" t="s">
        <v>35</v>
      </c>
      <c r="N707">
        <v>11</v>
      </c>
      <c r="O707" s="1">
        <v>45607</v>
      </c>
      <c r="P707">
        <v>486</v>
      </c>
      <c r="Q707" t="s">
        <v>43</v>
      </c>
      <c r="R707">
        <v>4</v>
      </c>
      <c r="S707" t="s">
        <v>12358</v>
      </c>
      <c r="T707" t="s">
        <v>60</v>
      </c>
    </row>
    <row r="708" spans="1:20" x14ac:dyDescent="0.25">
      <c r="A708" t="s">
        <v>1466</v>
      </c>
      <c r="B708" t="s">
        <v>45</v>
      </c>
      <c r="C708" t="s">
        <v>39</v>
      </c>
      <c r="D708" t="s">
        <v>77</v>
      </c>
      <c r="E708" s="1">
        <v>45479</v>
      </c>
      <c r="F708" t="s">
        <v>1467</v>
      </c>
      <c r="G708" s="1">
        <v>45271</v>
      </c>
      <c r="H708" t="s">
        <v>58</v>
      </c>
      <c r="I708" t="s">
        <v>63</v>
      </c>
      <c r="J708" t="s">
        <v>49</v>
      </c>
      <c r="K708">
        <v>5</v>
      </c>
      <c r="L708">
        <v>190.01</v>
      </c>
      <c r="M708" t="s">
        <v>28</v>
      </c>
      <c r="N708">
        <v>37</v>
      </c>
      <c r="O708" t="s">
        <v>12085</v>
      </c>
      <c r="P708">
        <v>345</v>
      </c>
      <c r="Q708" t="s">
        <v>43</v>
      </c>
      <c r="R708">
        <v>2</v>
      </c>
      <c r="S708" t="s">
        <v>12242</v>
      </c>
      <c r="T708" t="s">
        <v>36</v>
      </c>
    </row>
    <row r="709" spans="1:20" x14ac:dyDescent="0.25">
      <c r="A709" t="s">
        <v>1468</v>
      </c>
      <c r="B709" t="s">
        <v>45</v>
      </c>
      <c r="C709" t="s">
        <v>22</v>
      </c>
      <c r="D709" t="s">
        <v>52</v>
      </c>
      <c r="E709" t="s">
        <v>12115</v>
      </c>
      <c r="F709" t="s">
        <v>1469</v>
      </c>
      <c r="G709" s="1">
        <v>45271</v>
      </c>
      <c r="H709" t="s">
        <v>47</v>
      </c>
      <c r="I709" t="s">
        <v>42</v>
      </c>
      <c r="J709" t="s">
        <v>27</v>
      </c>
      <c r="K709">
        <v>2</v>
      </c>
      <c r="L709">
        <v>907.09</v>
      </c>
      <c r="M709" t="s">
        <v>35</v>
      </c>
      <c r="N709">
        <v>46</v>
      </c>
      <c r="O709" s="1">
        <v>45778</v>
      </c>
      <c r="P709">
        <v>391</v>
      </c>
      <c r="Q709" t="s">
        <v>43</v>
      </c>
      <c r="R709">
        <v>1</v>
      </c>
      <c r="S709" t="s">
        <v>12146</v>
      </c>
      <c r="T709" t="s">
        <v>60</v>
      </c>
    </row>
    <row r="710" spans="1:20" x14ac:dyDescent="0.25">
      <c r="A710" t="s">
        <v>1470</v>
      </c>
      <c r="B710" t="s">
        <v>38</v>
      </c>
      <c r="C710" t="s">
        <v>82</v>
      </c>
      <c r="D710" t="s">
        <v>77</v>
      </c>
      <c r="E710" t="s">
        <v>12330</v>
      </c>
      <c r="F710" t="s">
        <v>1471</v>
      </c>
      <c r="G710" t="s">
        <v>12396</v>
      </c>
      <c r="H710" t="s">
        <v>41</v>
      </c>
      <c r="I710" t="s">
        <v>42</v>
      </c>
      <c r="J710" t="s">
        <v>67</v>
      </c>
      <c r="K710">
        <v>4</v>
      </c>
      <c r="L710">
        <v>191.34</v>
      </c>
      <c r="M710" t="s">
        <v>28</v>
      </c>
      <c r="N710">
        <v>41</v>
      </c>
      <c r="O710" s="1">
        <v>45454</v>
      </c>
      <c r="P710">
        <v>353</v>
      </c>
      <c r="Q710" t="s">
        <v>43</v>
      </c>
      <c r="R710">
        <v>2</v>
      </c>
      <c r="S710" t="s">
        <v>12102</v>
      </c>
      <c r="T710" t="s">
        <v>36</v>
      </c>
    </row>
    <row r="711" spans="1:20" x14ac:dyDescent="0.25">
      <c r="A711" t="s">
        <v>1472</v>
      </c>
      <c r="B711" t="s">
        <v>45</v>
      </c>
      <c r="C711" t="s">
        <v>22</v>
      </c>
      <c r="D711" t="s">
        <v>32</v>
      </c>
      <c r="E711" s="1">
        <v>45445</v>
      </c>
      <c r="F711" t="s">
        <v>1473</v>
      </c>
      <c r="G711" t="s">
        <v>12396</v>
      </c>
      <c r="H711" t="s">
        <v>41</v>
      </c>
      <c r="I711" t="s">
        <v>63</v>
      </c>
      <c r="J711" t="s">
        <v>59</v>
      </c>
      <c r="K711">
        <v>2</v>
      </c>
      <c r="L711">
        <v>1201.48</v>
      </c>
      <c r="M711" t="s">
        <v>35</v>
      </c>
      <c r="N711">
        <v>9</v>
      </c>
      <c r="O711" s="1">
        <v>45608</v>
      </c>
      <c r="P711">
        <v>80</v>
      </c>
      <c r="Q711" t="s">
        <v>43</v>
      </c>
      <c r="R711">
        <v>5</v>
      </c>
      <c r="S711" s="1">
        <v>45969</v>
      </c>
      <c r="T711" t="s">
        <v>30</v>
      </c>
    </row>
    <row r="712" spans="1:20" x14ac:dyDescent="0.25">
      <c r="A712" t="s">
        <v>1474</v>
      </c>
      <c r="B712" t="s">
        <v>21</v>
      </c>
      <c r="C712" t="s">
        <v>82</v>
      </c>
      <c r="D712" t="s">
        <v>56</v>
      </c>
      <c r="E712" t="s">
        <v>12248</v>
      </c>
      <c r="F712" t="s">
        <v>1475</v>
      </c>
      <c r="G712" t="s">
        <v>12396</v>
      </c>
      <c r="H712" t="s">
        <v>25</v>
      </c>
      <c r="I712" t="s">
        <v>26</v>
      </c>
      <c r="J712" t="s">
        <v>27</v>
      </c>
      <c r="K712">
        <v>3</v>
      </c>
      <c r="L712">
        <v>490.08</v>
      </c>
      <c r="M712" t="s">
        <v>50</v>
      </c>
      <c r="N712">
        <v>29</v>
      </c>
      <c r="O712" s="1">
        <v>45515</v>
      </c>
      <c r="P712">
        <v>475</v>
      </c>
      <c r="Q712" t="s">
        <v>29</v>
      </c>
      <c r="R712">
        <v>3</v>
      </c>
      <c r="S712" s="1">
        <v>45785</v>
      </c>
      <c r="T712" t="s">
        <v>60</v>
      </c>
    </row>
    <row r="713" spans="1:20" x14ac:dyDescent="0.25">
      <c r="A713" t="s">
        <v>1476</v>
      </c>
      <c r="B713" t="s">
        <v>38</v>
      </c>
      <c r="C713" t="s">
        <v>82</v>
      </c>
      <c r="D713" t="s">
        <v>52</v>
      </c>
      <c r="E713" s="1">
        <v>45809</v>
      </c>
      <c r="F713" t="s">
        <v>1477</v>
      </c>
      <c r="G713" t="s">
        <v>12396</v>
      </c>
      <c r="H713" t="s">
        <v>47</v>
      </c>
      <c r="I713" t="s">
        <v>26</v>
      </c>
      <c r="J713" t="s">
        <v>67</v>
      </c>
      <c r="K713">
        <v>3</v>
      </c>
      <c r="L713">
        <v>998.97</v>
      </c>
      <c r="M713" t="s">
        <v>35</v>
      </c>
      <c r="N713">
        <v>38</v>
      </c>
      <c r="O713" s="1">
        <v>45901</v>
      </c>
      <c r="P713">
        <v>318</v>
      </c>
      <c r="Q713" t="s">
        <v>29</v>
      </c>
      <c r="R713">
        <v>2</v>
      </c>
      <c r="S713" t="s">
        <v>12345</v>
      </c>
      <c r="T713" t="s">
        <v>36</v>
      </c>
    </row>
    <row r="714" spans="1:20" x14ac:dyDescent="0.25">
      <c r="A714" t="s">
        <v>1478</v>
      </c>
      <c r="B714" t="s">
        <v>45</v>
      </c>
      <c r="C714" t="s">
        <v>39</v>
      </c>
      <c r="D714" t="s">
        <v>56</v>
      </c>
      <c r="E714" s="1">
        <v>45660</v>
      </c>
      <c r="F714" t="s">
        <v>1479</v>
      </c>
      <c r="G714" t="s">
        <v>12396</v>
      </c>
      <c r="H714" t="s">
        <v>58</v>
      </c>
      <c r="I714" t="s">
        <v>63</v>
      </c>
      <c r="J714" t="s">
        <v>49</v>
      </c>
      <c r="K714">
        <v>4</v>
      </c>
      <c r="L714">
        <v>597.23</v>
      </c>
      <c r="M714" t="s">
        <v>28</v>
      </c>
      <c r="N714">
        <v>33</v>
      </c>
      <c r="O714" t="s">
        <v>12335</v>
      </c>
      <c r="P714">
        <v>161</v>
      </c>
      <c r="Q714" t="s">
        <v>43</v>
      </c>
      <c r="R714">
        <v>5</v>
      </c>
      <c r="S714" t="s">
        <v>12205</v>
      </c>
      <c r="T714" t="s">
        <v>60</v>
      </c>
    </row>
    <row r="715" spans="1:20" x14ac:dyDescent="0.25">
      <c r="A715" t="s">
        <v>1480</v>
      </c>
      <c r="B715" t="s">
        <v>38</v>
      </c>
      <c r="C715" t="s">
        <v>82</v>
      </c>
      <c r="D715" t="s">
        <v>23</v>
      </c>
      <c r="E715" s="1">
        <v>45597</v>
      </c>
      <c r="F715" t="s">
        <v>1481</v>
      </c>
      <c r="G715" t="s">
        <v>12396</v>
      </c>
      <c r="H715" t="s">
        <v>34</v>
      </c>
      <c r="I715" t="s">
        <v>26</v>
      </c>
      <c r="J715" t="s">
        <v>49</v>
      </c>
      <c r="K715">
        <v>3</v>
      </c>
      <c r="L715">
        <v>1285.3499999999999</v>
      </c>
      <c r="M715" t="s">
        <v>35</v>
      </c>
      <c r="N715">
        <v>41</v>
      </c>
      <c r="O715" s="1">
        <v>45693</v>
      </c>
      <c r="P715">
        <v>372</v>
      </c>
      <c r="Q715" t="s">
        <v>29</v>
      </c>
      <c r="R715">
        <v>4</v>
      </c>
      <c r="S715" t="s">
        <v>12137</v>
      </c>
      <c r="T715" t="s">
        <v>36</v>
      </c>
    </row>
    <row r="716" spans="1:20" x14ac:dyDescent="0.25">
      <c r="A716" t="s">
        <v>1482</v>
      </c>
      <c r="B716" t="s">
        <v>21</v>
      </c>
      <c r="C716" t="s">
        <v>82</v>
      </c>
      <c r="D716" t="s">
        <v>32</v>
      </c>
      <c r="E716" t="s">
        <v>12388</v>
      </c>
      <c r="F716" t="s">
        <v>1483</v>
      </c>
      <c r="G716" t="s">
        <v>12396</v>
      </c>
      <c r="H716" t="s">
        <v>25</v>
      </c>
      <c r="I716" t="s">
        <v>63</v>
      </c>
      <c r="J716" t="s">
        <v>27</v>
      </c>
      <c r="K716">
        <v>5</v>
      </c>
      <c r="L716">
        <v>1188.0899999999999</v>
      </c>
      <c r="M716" t="s">
        <v>35</v>
      </c>
      <c r="N716">
        <v>27</v>
      </c>
      <c r="O716" t="s">
        <v>12332</v>
      </c>
      <c r="P716">
        <v>463</v>
      </c>
      <c r="Q716" t="s">
        <v>43</v>
      </c>
      <c r="R716">
        <v>3</v>
      </c>
      <c r="S716" t="s">
        <v>12065</v>
      </c>
      <c r="T716" t="s">
        <v>60</v>
      </c>
    </row>
    <row r="717" spans="1:20" x14ac:dyDescent="0.25">
      <c r="A717" t="s">
        <v>1484</v>
      </c>
      <c r="B717" t="s">
        <v>45</v>
      </c>
      <c r="C717" t="s">
        <v>82</v>
      </c>
      <c r="D717" t="s">
        <v>77</v>
      </c>
      <c r="E717" s="1">
        <v>45995</v>
      </c>
      <c r="F717" t="s">
        <v>1485</v>
      </c>
      <c r="G717" t="s">
        <v>12396</v>
      </c>
      <c r="H717" t="s">
        <v>25</v>
      </c>
      <c r="I717" t="s">
        <v>54</v>
      </c>
      <c r="J717" t="s">
        <v>59</v>
      </c>
      <c r="K717">
        <v>2</v>
      </c>
      <c r="L717">
        <v>305</v>
      </c>
      <c r="M717" t="s">
        <v>50</v>
      </c>
      <c r="N717">
        <v>1</v>
      </c>
      <c r="O717" t="s">
        <v>12079</v>
      </c>
      <c r="P717">
        <v>355</v>
      </c>
      <c r="Q717" t="s">
        <v>29</v>
      </c>
      <c r="R717">
        <v>2</v>
      </c>
      <c r="S717" s="1">
        <v>45692</v>
      </c>
      <c r="T717" t="s">
        <v>36</v>
      </c>
    </row>
    <row r="718" spans="1:20" x14ac:dyDescent="0.25">
      <c r="A718" t="s">
        <v>1486</v>
      </c>
      <c r="B718" t="s">
        <v>45</v>
      </c>
      <c r="C718" t="s">
        <v>82</v>
      </c>
      <c r="D718" t="s">
        <v>77</v>
      </c>
      <c r="E718" t="s">
        <v>12387</v>
      </c>
      <c r="F718" t="s">
        <v>1487</v>
      </c>
      <c r="G718" t="s">
        <v>12439</v>
      </c>
      <c r="H718" t="s">
        <v>25</v>
      </c>
      <c r="I718" t="s">
        <v>26</v>
      </c>
      <c r="J718" t="s">
        <v>27</v>
      </c>
      <c r="K718">
        <v>4</v>
      </c>
      <c r="L718">
        <v>378.2</v>
      </c>
      <c r="M718" t="s">
        <v>28</v>
      </c>
      <c r="N718">
        <v>37</v>
      </c>
      <c r="O718" t="s">
        <v>12256</v>
      </c>
      <c r="P718">
        <v>199</v>
      </c>
      <c r="Q718" t="s">
        <v>29</v>
      </c>
      <c r="R718">
        <v>2</v>
      </c>
      <c r="S718" s="1">
        <v>45810</v>
      </c>
      <c r="T718" t="s">
        <v>60</v>
      </c>
    </row>
    <row r="719" spans="1:20" x14ac:dyDescent="0.25">
      <c r="A719" t="s">
        <v>1488</v>
      </c>
      <c r="B719" t="s">
        <v>45</v>
      </c>
      <c r="C719" t="s">
        <v>39</v>
      </c>
      <c r="D719" t="s">
        <v>23</v>
      </c>
      <c r="E719" s="1">
        <v>45658</v>
      </c>
      <c r="F719" t="s">
        <v>1489</v>
      </c>
      <c r="G719" t="s">
        <v>12439</v>
      </c>
      <c r="H719" t="s">
        <v>58</v>
      </c>
      <c r="I719" t="s">
        <v>26</v>
      </c>
      <c r="J719" t="s">
        <v>27</v>
      </c>
      <c r="K719">
        <v>1</v>
      </c>
      <c r="L719">
        <v>318.10000000000002</v>
      </c>
      <c r="M719" t="s">
        <v>28</v>
      </c>
      <c r="N719">
        <v>23</v>
      </c>
      <c r="O719" t="s">
        <v>12180</v>
      </c>
      <c r="P719">
        <v>44</v>
      </c>
      <c r="Q719" t="s">
        <v>43</v>
      </c>
      <c r="R719">
        <v>4</v>
      </c>
      <c r="S719" s="1">
        <v>45752</v>
      </c>
      <c r="T719" t="s">
        <v>60</v>
      </c>
    </row>
    <row r="720" spans="1:20" x14ac:dyDescent="0.25">
      <c r="A720" t="s">
        <v>1490</v>
      </c>
      <c r="B720" t="s">
        <v>45</v>
      </c>
      <c r="C720" t="s">
        <v>82</v>
      </c>
      <c r="D720" t="s">
        <v>56</v>
      </c>
      <c r="E720" s="1">
        <v>45389</v>
      </c>
      <c r="F720" t="s">
        <v>1491</v>
      </c>
      <c r="G720" t="s">
        <v>12439</v>
      </c>
      <c r="H720" t="s">
        <v>58</v>
      </c>
      <c r="I720" t="s">
        <v>26</v>
      </c>
      <c r="J720" t="s">
        <v>59</v>
      </c>
      <c r="K720">
        <v>1</v>
      </c>
      <c r="L720">
        <v>147.63999999999999</v>
      </c>
      <c r="M720" t="s">
        <v>35</v>
      </c>
      <c r="N720">
        <v>47</v>
      </c>
      <c r="O720" s="1">
        <v>45664</v>
      </c>
      <c r="P720">
        <v>327</v>
      </c>
      <c r="Q720" t="s">
        <v>43</v>
      </c>
      <c r="R720">
        <v>5</v>
      </c>
      <c r="S720" t="s">
        <v>12104</v>
      </c>
      <c r="T720" t="s">
        <v>36</v>
      </c>
    </row>
    <row r="721" spans="1:20" x14ac:dyDescent="0.25">
      <c r="A721" t="s">
        <v>1492</v>
      </c>
      <c r="B721" t="s">
        <v>21</v>
      </c>
      <c r="C721" t="s">
        <v>82</v>
      </c>
      <c r="D721" t="s">
        <v>77</v>
      </c>
      <c r="E721" t="s">
        <v>12301</v>
      </c>
      <c r="F721" t="s">
        <v>1493</v>
      </c>
      <c r="G721" t="s">
        <v>12439</v>
      </c>
      <c r="H721" t="s">
        <v>41</v>
      </c>
      <c r="I721" t="s">
        <v>54</v>
      </c>
      <c r="J721" t="s">
        <v>49</v>
      </c>
      <c r="K721">
        <v>5</v>
      </c>
      <c r="L721">
        <v>1044.76</v>
      </c>
      <c r="M721" t="s">
        <v>35</v>
      </c>
      <c r="N721">
        <v>39</v>
      </c>
      <c r="O721" s="1">
        <v>45934</v>
      </c>
      <c r="P721">
        <v>491</v>
      </c>
      <c r="Q721" t="s">
        <v>29</v>
      </c>
      <c r="R721">
        <v>2</v>
      </c>
      <c r="S721" t="s">
        <v>12243</v>
      </c>
      <c r="T721" t="s">
        <v>60</v>
      </c>
    </row>
    <row r="722" spans="1:20" x14ac:dyDescent="0.25">
      <c r="A722" t="s">
        <v>1494</v>
      </c>
      <c r="B722" t="s">
        <v>21</v>
      </c>
      <c r="C722" t="s">
        <v>39</v>
      </c>
      <c r="D722" t="s">
        <v>32</v>
      </c>
      <c r="E722" t="s">
        <v>12440</v>
      </c>
      <c r="F722" t="s">
        <v>1495</v>
      </c>
      <c r="G722" t="s">
        <v>12439</v>
      </c>
      <c r="H722" t="s">
        <v>47</v>
      </c>
      <c r="I722" t="s">
        <v>48</v>
      </c>
      <c r="J722" t="s">
        <v>59</v>
      </c>
      <c r="K722">
        <v>3</v>
      </c>
      <c r="L722">
        <v>952.66</v>
      </c>
      <c r="M722" t="s">
        <v>50</v>
      </c>
      <c r="N722">
        <v>8</v>
      </c>
      <c r="O722" t="s">
        <v>12309</v>
      </c>
      <c r="P722">
        <v>120</v>
      </c>
      <c r="Q722" t="s">
        <v>43</v>
      </c>
      <c r="R722">
        <v>4</v>
      </c>
      <c r="S722" t="s">
        <v>12106</v>
      </c>
      <c r="T722" t="s">
        <v>60</v>
      </c>
    </row>
    <row r="723" spans="1:20" x14ac:dyDescent="0.25">
      <c r="A723" t="s">
        <v>1496</v>
      </c>
      <c r="B723" t="s">
        <v>45</v>
      </c>
      <c r="C723" t="s">
        <v>22</v>
      </c>
      <c r="D723" t="s">
        <v>56</v>
      </c>
      <c r="E723" s="1">
        <v>45604</v>
      </c>
      <c r="F723" t="s">
        <v>1497</v>
      </c>
      <c r="G723" t="s">
        <v>12439</v>
      </c>
      <c r="H723" t="s">
        <v>47</v>
      </c>
      <c r="I723" t="s">
        <v>26</v>
      </c>
      <c r="J723" t="s">
        <v>64</v>
      </c>
      <c r="K723">
        <v>4</v>
      </c>
      <c r="L723">
        <v>859.3</v>
      </c>
      <c r="M723" t="s">
        <v>28</v>
      </c>
      <c r="N723">
        <v>13</v>
      </c>
      <c r="O723" s="1">
        <v>45484</v>
      </c>
      <c r="P723">
        <v>320</v>
      </c>
      <c r="Q723" t="s">
        <v>43</v>
      </c>
      <c r="R723">
        <v>4</v>
      </c>
      <c r="S723" t="s">
        <v>12097</v>
      </c>
      <c r="T723" t="s">
        <v>60</v>
      </c>
    </row>
    <row r="724" spans="1:20" x14ac:dyDescent="0.25">
      <c r="A724" t="s">
        <v>1498</v>
      </c>
      <c r="B724" t="s">
        <v>45</v>
      </c>
      <c r="C724" t="s">
        <v>82</v>
      </c>
      <c r="D724" t="s">
        <v>32</v>
      </c>
      <c r="E724" t="s">
        <v>12141</v>
      </c>
      <c r="F724" t="s">
        <v>1499</v>
      </c>
      <c r="G724" t="s">
        <v>12349</v>
      </c>
      <c r="H724" t="s">
        <v>34</v>
      </c>
      <c r="I724" t="s">
        <v>63</v>
      </c>
      <c r="J724" t="s">
        <v>64</v>
      </c>
      <c r="K724">
        <v>3</v>
      </c>
      <c r="L724">
        <v>1411.25</v>
      </c>
      <c r="M724" t="s">
        <v>50</v>
      </c>
      <c r="N724">
        <v>19</v>
      </c>
      <c r="O724" t="s">
        <v>12207</v>
      </c>
      <c r="P724">
        <v>312</v>
      </c>
      <c r="Q724" t="s">
        <v>43</v>
      </c>
      <c r="R724">
        <v>4</v>
      </c>
      <c r="S724" t="s">
        <v>12089</v>
      </c>
      <c r="T724" t="s">
        <v>30</v>
      </c>
    </row>
    <row r="725" spans="1:20" x14ac:dyDescent="0.25">
      <c r="A725" t="s">
        <v>1500</v>
      </c>
      <c r="B725" t="s">
        <v>21</v>
      </c>
      <c r="C725" t="s">
        <v>82</v>
      </c>
      <c r="D725" t="s">
        <v>23</v>
      </c>
      <c r="E725" s="1">
        <v>45633</v>
      </c>
      <c r="F725" t="s">
        <v>1501</v>
      </c>
      <c r="G725" t="s">
        <v>12349</v>
      </c>
      <c r="H725" t="s">
        <v>47</v>
      </c>
      <c r="I725" t="s">
        <v>63</v>
      </c>
      <c r="J725" t="s">
        <v>59</v>
      </c>
      <c r="K725">
        <v>2</v>
      </c>
      <c r="L725">
        <v>391.52</v>
      </c>
      <c r="M725" t="s">
        <v>50</v>
      </c>
      <c r="N725">
        <v>6</v>
      </c>
      <c r="O725" t="s">
        <v>12227</v>
      </c>
      <c r="P725">
        <v>239</v>
      </c>
      <c r="Q725" t="s">
        <v>29</v>
      </c>
      <c r="R725">
        <v>4</v>
      </c>
      <c r="S725" s="1">
        <v>45300</v>
      </c>
      <c r="T725" t="s">
        <v>60</v>
      </c>
    </row>
    <row r="726" spans="1:20" x14ac:dyDescent="0.25">
      <c r="A726" t="s">
        <v>1502</v>
      </c>
      <c r="B726" t="s">
        <v>45</v>
      </c>
      <c r="C726" t="s">
        <v>22</v>
      </c>
      <c r="D726" t="s">
        <v>52</v>
      </c>
      <c r="E726" s="1">
        <v>45511</v>
      </c>
      <c r="F726" t="s">
        <v>1503</v>
      </c>
      <c r="G726" t="s">
        <v>12349</v>
      </c>
      <c r="H726" t="s">
        <v>47</v>
      </c>
      <c r="I726" t="s">
        <v>54</v>
      </c>
      <c r="J726" t="s">
        <v>67</v>
      </c>
      <c r="K726">
        <v>4</v>
      </c>
      <c r="L726">
        <v>794.94</v>
      </c>
      <c r="M726" t="s">
        <v>28</v>
      </c>
      <c r="N726">
        <v>22</v>
      </c>
      <c r="O726" t="s">
        <v>12069</v>
      </c>
      <c r="P726">
        <v>204</v>
      </c>
      <c r="Q726" t="s">
        <v>43</v>
      </c>
      <c r="R726">
        <v>2</v>
      </c>
      <c r="S726" s="1">
        <v>45721</v>
      </c>
      <c r="T726" t="s">
        <v>30</v>
      </c>
    </row>
    <row r="727" spans="1:20" x14ac:dyDescent="0.25">
      <c r="A727" t="s">
        <v>1504</v>
      </c>
      <c r="B727" t="s">
        <v>21</v>
      </c>
      <c r="C727" t="s">
        <v>22</v>
      </c>
      <c r="D727" t="s">
        <v>32</v>
      </c>
      <c r="E727" t="s">
        <v>12224</v>
      </c>
      <c r="F727" t="s">
        <v>1505</v>
      </c>
      <c r="G727" t="s">
        <v>12349</v>
      </c>
      <c r="H727" t="s">
        <v>47</v>
      </c>
      <c r="I727" t="s">
        <v>63</v>
      </c>
      <c r="J727" t="s">
        <v>27</v>
      </c>
      <c r="K727">
        <v>3</v>
      </c>
      <c r="L727">
        <v>125.49</v>
      </c>
      <c r="M727" t="s">
        <v>50</v>
      </c>
      <c r="N727">
        <v>21</v>
      </c>
      <c r="O727" s="1">
        <v>45637</v>
      </c>
      <c r="P727">
        <v>70</v>
      </c>
      <c r="Q727" t="s">
        <v>29</v>
      </c>
      <c r="R727">
        <v>2</v>
      </c>
      <c r="S727" t="s">
        <v>12161</v>
      </c>
      <c r="T727" t="s">
        <v>60</v>
      </c>
    </row>
    <row r="728" spans="1:20" x14ac:dyDescent="0.25">
      <c r="A728" t="s">
        <v>1506</v>
      </c>
      <c r="B728" t="s">
        <v>21</v>
      </c>
      <c r="C728" t="s">
        <v>22</v>
      </c>
      <c r="D728" t="s">
        <v>32</v>
      </c>
      <c r="E728" t="s">
        <v>12441</v>
      </c>
      <c r="F728" t="s">
        <v>1507</v>
      </c>
      <c r="G728" t="s">
        <v>12349</v>
      </c>
      <c r="H728" t="s">
        <v>47</v>
      </c>
      <c r="I728" t="s">
        <v>54</v>
      </c>
      <c r="J728" t="s">
        <v>59</v>
      </c>
      <c r="K728">
        <v>5</v>
      </c>
      <c r="L728">
        <v>246.42</v>
      </c>
      <c r="M728" t="s">
        <v>35</v>
      </c>
      <c r="N728">
        <v>46</v>
      </c>
      <c r="O728" t="s">
        <v>12211</v>
      </c>
      <c r="P728">
        <v>60</v>
      </c>
      <c r="Q728" t="s">
        <v>29</v>
      </c>
      <c r="R728">
        <v>2</v>
      </c>
      <c r="S728" t="s">
        <v>12078</v>
      </c>
      <c r="T728" t="s">
        <v>30</v>
      </c>
    </row>
    <row r="729" spans="1:20" x14ac:dyDescent="0.25">
      <c r="A729" t="s">
        <v>1508</v>
      </c>
      <c r="B729" t="s">
        <v>21</v>
      </c>
      <c r="C729" t="s">
        <v>39</v>
      </c>
      <c r="D729" t="s">
        <v>77</v>
      </c>
      <c r="E729" t="s">
        <v>12442</v>
      </c>
      <c r="F729" t="s">
        <v>1509</v>
      </c>
      <c r="G729" t="s">
        <v>12349</v>
      </c>
      <c r="H729" t="s">
        <v>34</v>
      </c>
      <c r="I729" t="s">
        <v>63</v>
      </c>
      <c r="J729" t="s">
        <v>67</v>
      </c>
      <c r="K729">
        <v>2</v>
      </c>
      <c r="L729">
        <v>1214.56</v>
      </c>
      <c r="M729" t="s">
        <v>28</v>
      </c>
      <c r="N729">
        <v>27</v>
      </c>
      <c r="O729" s="1">
        <v>45846</v>
      </c>
      <c r="P729">
        <v>267</v>
      </c>
      <c r="Q729" t="s">
        <v>29</v>
      </c>
      <c r="R729">
        <v>4</v>
      </c>
      <c r="S729" s="1">
        <v>45844</v>
      </c>
      <c r="T729" t="s">
        <v>36</v>
      </c>
    </row>
    <row r="730" spans="1:20" x14ac:dyDescent="0.25">
      <c r="A730" t="s">
        <v>1510</v>
      </c>
      <c r="B730" t="s">
        <v>45</v>
      </c>
      <c r="C730" t="s">
        <v>22</v>
      </c>
      <c r="D730" t="s">
        <v>23</v>
      </c>
      <c r="E730" t="s">
        <v>12157</v>
      </c>
      <c r="F730" t="s">
        <v>1511</v>
      </c>
      <c r="G730" t="s">
        <v>12349</v>
      </c>
      <c r="H730" t="s">
        <v>34</v>
      </c>
      <c r="I730" t="s">
        <v>54</v>
      </c>
      <c r="J730" t="s">
        <v>49</v>
      </c>
      <c r="K730">
        <v>2</v>
      </c>
      <c r="L730">
        <v>262.42</v>
      </c>
      <c r="M730" t="s">
        <v>50</v>
      </c>
      <c r="N730">
        <v>45</v>
      </c>
      <c r="O730" s="1">
        <v>45331</v>
      </c>
      <c r="P730">
        <v>425</v>
      </c>
      <c r="Q730" t="s">
        <v>43</v>
      </c>
      <c r="R730">
        <v>1</v>
      </c>
      <c r="S730" t="s">
        <v>12261</v>
      </c>
      <c r="T730" t="s">
        <v>30</v>
      </c>
    </row>
    <row r="731" spans="1:20" x14ac:dyDescent="0.25">
      <c r="A731" t="s">
        <v>1512</v>
      </c>
      <c r="B731" t="s">
        <v>21</v>
      </c>
      <c r="C731" t="s">
        <v>22</v>
      </c>
      <c r="D731" t="s">
        <v>23</v>
      </c>
      <c r="E731" t="s">
        <v>12399</v>
      </c>
      <c r="F731" t="s">
        <v>1513</v>
      </c>
      <c r="G731" t="s">
        <v>12349</v>
      </c>
      <c r="H731" t="s">
        <v>41</v>
      </c>
      <c r="I731" t="s">
        <v>42</v>
      </c>
      <c r="J731" t="s">
        <v>64</v>
      </c>
      <c r="K731">
        <v>3</v>
      </c>
      <c r="L731">
        <v>1499.73</v>
      </c>
      <c r="M731" t="s">
        <v>35</v>
      </c>
      <c r="N731">
        <v>2</v>
      </c>
      <c r="O731" t="s">
        <v>12364</v>
      </c>
      <c r="P731">
        <v>107</v>
      </c>
      <c r="Q731" t="s">
        <v>43</v>
      </c>
      <c r="R731">
        <v>5</v>
      </c>
      <c r="S731" t="s">
        <v>12243</v>
      </c>
      <c r="T731" t="s">
        <v>30</v>
      </c>
    </row>
    <row r="732" spans="1:20" x14ac:dyDescent="0.25">
      <c r="A732" t="s">
        <v>1514</v>
      </c>
      <c r="B732" t="s">
        <v>21</v>
      </c>
      <c r="C732" t="s">
        <v>39</v>
      </c>
      <c r="D732" t="s">
        <v>56</v>
      </c>
      <c r="E732" t="s">
        <v>12345</v>
      </c>
      <c r="F732" t="s">
        <v>1515</v>
      </c>
      <c r="G732" t="s">
        <v>12349</v>
      </c>
      <c r="H732" t="s">
        <v>41</v>
      </c>
      <c r="I732" t="s">
        <v>26</v>
      </c>
      <c r="J732" t="s">
        <v>49</v>
      </c>
      <c r="K732">
        <v>1</v>
      </c>
      <c r="L732">
        <v>610.38</v>
      </c>
      <c r="M732" t="s">
        <v>50</v>
      </c>
      <c r="N732">
        <v>32</v>
      </c>
      <c r="O732" t="s">
        <v>12335</v>
      </c>
      <c r="P732">
        <v>280</v>
      </c>
      <c r="Q732" t="s">
        <v>29</v>
      </c>
      <c r="R732">
        <v>1</v>
      </c>
      <c r="S732" t="s">
        <v>12140</v>
      </c>
      <c r="T732" t="s">
        <v>36</v>
      </c>
    </row>
    <row r="733" spans="1:20" x14ac:dyDescent="0.25">
      <c r="A733" t="s">
        <v>1516</v>
      </c>
      <c r="B733" t="s">
        <v>38</v>
      </c>
      <c r="C733" t="s">
        <v>82</v>
      </c>
      <c r="D733" t="s">
        <v>52</v>
      </c>
      <c r="E733" t="s">
        <v>12423</v>
      </c>
      <c r="F733" t="s">
        <v>1517</v>
      </c>
      <c r="G733" t="s">
        <v>12349</v>
      </c>
      <c r="H733" t="s">
        <v>34</v>
      </c>
      <c r="I733" t="s">
        <v>54</v>
      </c>
      <c r="J733" t="s">
        <v>27</v>
      </c>
      <c r="K733">
        <v>2</v>
      </c>
      <c r="L733">
        <v>287.77</v>
      </c>
      <c r="M733" t="s">
        <v>28</v>
      </c>
      <c r="N733">
        <v>5</v>
      </c>
      <c r="O733" t="s">
        <v>12196</v>
      </c>
      <c r="P733">
        <v>156</v>
      </c>
      <c r="Q733" t="s">
        <v>43</v>
      </c>
      <c r="R733">
        <v>2</v>
      </c>
      <c r="S733" s="1">
        <v>45810</v>
      </c>
      <c r="T733" t="s">
        <v>30</v>
      </c>
    </row>
    <row r="734" spans="1:20" x14ac:dyDescent="0.25">
      <c r="A734" t="s">
        <v>1518</v>
      </c>
      <c r="B734" t="s">
        <v>21</v>
      </c>
      <c r="C734" t="s">
        <v>39</v>
      </c>
      <c r="D734" t="s">
        <v>77</v>
      </c>
      <c r="E734" t="s">
        <v>12196</v>
      </c>
      <c r="F734" t="s">
        <v>1519</v>
      </c>
      <c r="G734" t="s">
        <v>12398</v>
      </c>
      <c r="H734" t="s">
        <v>58</v>
      </c>
      <c r="I734" t="s">
        <v>42</v>
      </c>
      <c r="J734" t="s">
        <v>27</v>
      </c>
      <c r="K734">
        <v>3</v>
      </c>
      <c r="L734">
        <v>1057.55</v>
      </c>
      <c r="M734" t="s">
        <v>28</v>
      </c>
      <c r="N734">
        <v>15</v>
      </c>
      <c r="O734" s="1">
        <v>45936</v>
      </c>
      <c r="P734">
        <v>379</v>
      </c>
      <c r="Q734" t="s">
        <v>43</v>
      </c>
      <c r="R734">
        <v>5</v>
      </c>
      <c r="S734" t="s">
        <v>12108</v>
      </c>
      <c r="T734" t="s">
        <v>36</v>
      </c>
    </row>
    <row r="735" spans="1:20" x14ac:dyDescent="0.25">
      <c r="A735" t="s">
        <v>1520</v>
      </c>
      <c r="B735" t="s">
        <v>38</v>
      </c>
      <c r="C735" t="s">
        <v>39</v>
      </c>
      <c r="D735" t="s">
        <v>52</v>
      </c>
      <c r="E735" s="1">
        <v>45721</v>
      </c>
      <c r="F735" t="s">
        <v>1521</v>
      </c>
      <c r="G735" t="s">
        <v>12398</v>
      </c>
      <c r="H735" t="s">
        <v>25</v>
      </c>
      <c r="I735" t="s">
        <v>63</v>
      </c>
      <c r="J735" t="s">
        <v>59</v>
      </c>
      <c r="K735">
        <v>4</v>
      </c>
      <c r="L735">
        <v>1094</v>
      </c>
      <c r="M735" t="s">
        <v>50</v>
      </c>
      <c r="N735">
        <v>2</v>
      </c>
      <c r="O735" t="s">
        <v>12358</v>
      </c>
      <c r="P735">
        <v>88</v>
      </c>
      <c r="Q735" t="s">
        <v>43</v>
      </c>
      <c r="R735">
        <v>3</v>
      </c>
      <c r="S735" t="s">
        <v>12423</v>
      </c>
      <c r="T735" t="s">
        <v>60</v>
      </c>
    </row>
    <row r="736" spans="1:20" x14ac:dyDescent="0.25">
      <c r="A736" t="s">
        <v>1522</v>
      </c>
      <c r="B736" t="s">
        <v>21</v>
      </c>
      <c r="C736" t="s">
        <v>39</v>
      </c>
      <c r="D736" t="s">
        <v>23</v>
      </c>
      <c r="E736" t="s">
        <v>12344</v>
      </c>
      <c r="F736" t="s">
        <v>1523</v>
      </c>
      <c r="G736" t="s">
        <v>12398</v>
      </c>
      <c r="H736" t="s">
        <v>25</v>
      </c>
      <c r="I736" t="s">
        <v>42</v>
      </c>
      <c r="J736" t="s">
        <v>64</v>
      </c>
      <c r="K736">
        <v>1</v>
      </c>
      <c r="L736">
        <v>365.37</v>
      </c>
      <c r="M736" t="s">
        <v>28</v>
      </c>
      <c r="N736">
        <v>16</v>
      </c>
      <c r="O736" s="1">
        <v>45752</v>
      </c>
      <c r="P736">
        <v>7</v>
      </c>
      <c r="Q736" t="s">
        <v>43</v>
      </c>
      <c r="R736">
        <v>5</v>
      </c>
      <c r="S736" t="s">
        <v>12256</v>
      </c>
      <c r="T736" t="s">
        <v>60</v>
      </c>
    </row>
    <row r="737" spans="1:20" x14ac:dyDescent="0.25">
      <c r="A737" t="s">
        <v>1524</v>
      </c>
      <c r="B737" t="s">
        <v>45</v>
      </c>
      <c r="C737" t="s">
        <v>82</v>
      </c>
      <c r="D737" t="s">
        <v>32</v>
      </c>
      <c r="E737" t="s">
        <v>12153</v>
      </c>
      <c r="F737" t="s">
        <v>1525</v>
      </c>
      <c r="G737" t="s">
        <v>12398</v>
      </c>
      <c r="H737" t="s">
        <v>41</v>
      </c>
      <c r="I737" t="s">
        <v>63</v>
      </c>
      <c r="J737" t="s">
        <v>67</v>
      </c>
      <c r="K737">
        <v>1</v>
      </c>
      <c r="L737">
        <v>1287.45</v>
      </c>
      <c r="M737" t="s">
        <v>28</v>
      </c>
      <c r="N737">
        <v>36</v>
      </c>
      <c r="O737" s="1">
        <v>45901</v>
      </c>
      <c r="P737">
        <v>239</v>
      </c>
      <c r="Q737" t="s">
        <v>29</v>
      </c>
      <c r="R737">
        <v>4</v>
      </c>
      <c r="S737" s="1">
        <v>45422</v>
      </c>
      <c r="T737" t="s">
        <v>60</v>
      </c>
    </row>
    <row r="738" spans="1:20" x14ac:dyDescent="0.25">
      <c r="A738" t="s">
        <v>1526</v>
      </c>
      <c r="B738" t="s">
        <v>45</v>
      </c>
      <c r="C738" t="s">
        <v>39</v>
      </c>
      <c r="D738" t="s">
        <v>77</v>
      </c>
      <c r="E738" t="s">
        <v>12384</v>
      </c>
      <c r="F738" t="s">
        <v>1527</v>
      </c>
      <c r="G738" t="s">
        <v>12398</v>
      </c>
      <c r="H738" t="s">
        <v>25</v>
      </c>
      <c r="I738" t="s">
        <v>63</v>
      </c>
      <c r="J738" t="s">
        <v>64</v>
      </c>
      <c r="K738">
        <v>1</v>
      </c>
      <c r="L738">
        <v>387.84</v>
      </c>
      <c r="M738" t="s">
        <v>28</v>
      </c>
      <c r="N738">
        <v>31</v>
      </c>
      <c r="O738" s="1">
        <v>45607</v>
      </c>
      <c r="P738">
        <v>19</v>
      </c>
      <c r="Q738" t="s">
        <v>29</v>
      </c>
      <c r="R738">
        <v>5</v>
      </c>
      <c r="S738" s="1">
        <v>45665</v>
      </c>
      <c r="T738" t="s">
        <v>60</v>
      </c>
    </row>
    <row r="739" spans="1:20" x14ac:dyDescent="0.25">
      <c r="A739" t="s">
        <v>1528</v>
      </c>
      <c r="B739" t="s">
        <v>38</v>
      </c>
      <c r="C739" t="s">
        <v>39</v>
      </c>
      <c r="D739" t="s">
        <v>56</v>
      </c>
      <c r="E739" s="1">
        <v>45211</v>
      </c>
      <c r="F739" t="s">
        <v>1529</v>
      </c>
      <c r="G739" t="s">
        <v>12398</v>
      </c>
      <c r="H739" t="s">
        <v>34</v>
      </c>
      <c r="I739" t="s">
        <v>54</v>
      </c>
      <c r="J739" t="s">
        <v>59</v>
      </c>
      <c r="K739">
        <v>2</v>
      </c>
      <c r="L739">
        <v>741.49</v>
      </c>
      <c r="M739" t="s">
        <v>28</v>
      </c>
      <c r="N739">
        <v>31</v>
      </c>
      <c r="O739" s="1">
        <v>45721</v>
      </c>
      <c r="P739">
        <v>319</v>
      </c>
      <c r="Q739" t="s">
        <v>43</v>
      </c>
      <c r="R739">
        <v>4</v>
      </c>
      <c r="S739" t="s">
        <v>12191</v>
      </c>
      <c r="T739" t="s">
        <v>60</v>
      </c>
    </row>
    <row r="740" spans="1:20" x14ac:dyDescent="0.25">
      <c r="A740" t="s">
        <v>1530</v>
      </c>
      <c r="B740" t="s">
        <v>38</v>
      </c>
      <c r="C740" t="s">
        <v>82</v>
      </c>
      <c r="D740" t="s">
        <v>32</v>
      </c>
      <c r="E740" s="1">
        <v>45937</v>
      </c>
      <c r="F740" t="s">
        <v>1531</v>
      </c>
      <c r="G740" t="s">
        <v>12187</v>
      </c>
      <c r="H740" t="s">
        <v>58</v>
      </c>
      <c r="I740" t="s">
        <v>63</v>
      </c>
      <c r="J740" t="s">
        <v>27</v>
      </c>
      <c r="K740">
        <v>1</v>
      </c>
      <c r="L740">
        <v>1003.06</v>
      </c>
      <c r="M740" t="s">
        <v>28</v>
      </c>
      <c r="N740">
        <v>26</v>
      </c>
      <c r="O740" t="s">
        <v>12071</v>
      </c>
      <c r="P740">
        <v>294</v>
      </c>
      <c r="Q740" t="s">
        <v>43</v>
      </c>
      <c r="R740">
        <v>3</v>
      </c>
      <c r="S740" t="s">
        <v>12246</v>
      </c>
      <c r="T740" t="s">
        <v>30</v>
      </c>
    </row>
    <row r="741" spans="1:20" x14ac:dyDescent="0.25">
      <c r="A741" t="s">
        <v>1532</v>
      </c>
      <c r="B741" t="s">
        <v>21</v>
      </c>
      <c r="C741" t="s">
        <v>39</v>
      </c>
      <c r="D741" t="s">
        <v>56</v>
      </c>
      <c r="E741" s="1">
        <v>45966</v>
      </c>
      <c r="F741" t="s">
        <v>1533</v>
      </c>
      <c r="G741" t="s">
        <v>12187</v>
      </c>
      <c r="H741" t="s">
        <v>34</v>
      </c>
      <c r="I741" t="s">
        <v>48</v>
      </c>
      <c r="J741" t="s">
        <v>59</v>
      </c>
      <c r="K741">
        <v>2</v>
      </c>
      <c r="L741">
        <v>139.63</v>
      </c>
      <c r="M741" t="s">
        <v>35</v>
      </c>
      <c r="N741">
        <v>6</v>
      </c>
      <c r="O741" t="s">
        <v>12308</v>
      </c>
      <c r="P741">
        <v>193</v>
      </c>
      <c r="Q741" t="s">
        <v>29</v>
      </c>
      <c r="R741">
        <v>5</v>
      </c>
      <c r="S741" t="s">
        <v>12361</v>
      </c>
      <c r="T741" t="s">
        <v>60</v>
      </c>
    </row>
    <row r="742" spans="1:20" x14ac:dyDescent="0.25">
      <c r="A742" t="s">
        <v>1534</v>
      </c>
      <c r="B742" t="s">
        <v>45</v>
      </c>
      <c r="C742" t="s">
        <v>82</v>
      </c>
      <c r="D742" t="s">
        <v>23</v>
      </c>
      <c r="E742" s="1">
        <v>45295</v>
      </c>
      <c r="F742" t="s">
        <v>1535</v>
      </c>
      <c r="G742" t="s">
        <v>12187</v>
      </c>
      <c r="H742" t="s">
        <v>34</v>
      </c>
      <c r="I742" t="s">
        <v>63</v>
      </c>
      <c r="J742" t="s">
        <v>59</v>
      </c>
      <c r="K742">
        <v>5</v>
      </c>
      <c r="L742">
        <v>543.62</v>
      </c>
      <c r="M742" t="s">
        <v>50</v>
      </c>
      <c r="N742">
        <v>37</v>
      </c>
      <c r="O742" s="1">
        <v>45935</v>
      </c>
      <c r="P742">
        <v>435</v>
      </c>
      <c r="Q742" t="s">
        <v>43</v>
      </c>
      <c r="R742">
        <v>4</v>
      </c>
      <c r="S742" t="s">
        <v>12191</v>
      </c>
      <c r="T742" t="s">
        <v>60</v>
      </c>
    </row>
    <row r="743" spans="1:20" x14ac:dyDescent="0.25">
      <c r="A743" t="s">
        <v>1536</v>
      </c>
      <c r="B743" t="s">
        <v>45</v>
      </c>
      <c r="C743" t="s">
        <v>39</v>
      </c>
      <c r="D743" t="s">
        <v>32</v>
      </c>
      <c r="E743" t="s">
        <v>12336</v>
      </c>
      <c r="F743" t="s">
        <v>1537</v>
      </c>
      <c r="G743" t="s">
        <v>12187</v>
      </c>
      <c r="H743" t="s">
        <v>47</v>
      </c>
      <c r="I743" t="s">
        <v>42</v>
      </c>
      <c r="J743" t="s">
        <v>59</v>
      </c>
      <c r="K743">
        <v>1</v>
      </c>
      <c r="L743">
        <v>717.73</v>
      </c>
      <c r="M743" t="s">
        <v>28</v>
      </c>
      <c r="N743">
        <v>39</v>
      </c>
      <c r="O743" t="s">
        <v>12304</v>
      </c>
      <c r="P743">
        <v>157</v>
      </c>
      <c r="Q743" t="s">
        <v>43</v>
      </c>
      <c r="R743">
        <v>2</v>
      </c>
      <c r="S743" t="s">
        <v>12314</v>
      </c>
      <c r="T743" t="s">
        <v>30</v>
      </c>
    </row>
    <row r="744" spans="1:20" x14ac:dyDescent="0.25">
      <c r="A744" t="s">
        <v>1538</v>
      </c>
      <c r="B744" t="s">
        <v>45</v>
      </c>
      <c r="C744" t="s">
        <v>22</v>
      </c>
      <c r="D744" t="s">
        <v>77</v>
      </c>
      <c r="E744" t="s">
        <v>12443</v>
      </c>
      <c r="F744" t="s">
        <v>1539</v>
      </c>
      <c r="G744" t="s">
        <v>12187</v>
      </c>
      <c r="H744" t="s">
        <v>47</v>
      </c>
      <c r="I744" t="s">
        <v>26</v>
      </c>
      <c r="J744" t="s">
        <v>64</v>
      </c>
      <c r="K744">
        <v>5</v>
      </c>
      <c r="L744">
        <v>1289.99</v>
      </c>
      <c r="M744" t="s">
        <v>35</v>
      </c>
      <c r="N744">
        <v>47</v>
      </c>
      <c r="O744" t="s">
        <v>12237</v>
      </c>
      <c r="P744">
        <v>115</v>
      </c>
      <c r="Q744" t="s">
        <v>29</v>
      </c>
      <c r="R744">
        <v>2</v>
      </c>
      <c r="S744" s="1">
        <v>45962</v>
      </c>
      <c r="T744" t="s">
        <v>36</v>
      </c>
    </row>
    <row r="745" spans="1:20" x14ac:dyDescent="0.25">
      <c r="A745" t="s">
        <v>1540</v>
      </c>
      <c r="B745" t="s">
        <v>45</v>
      </c>
      <c r="C745" t="s">
        <v>22</v>
      </c>
      <c r="D745" t="s">
        <v>52</v>
      </c>
      <c r="E745" t="s">
        <v>12444</v>
      </c>
      <c r="F745" t="s">
        <v>1541</v>
      </c>
      <c r="G745" t="s">
        <v>12187</v>
      </c>
      <c r="H745" t="s">
        <v>34</v>
      </c>
      <c r="I745" t="s">
        <v>26</v>
      </c>
      <c r="J745" t="s">
        <v>49</v>
      </c>
      <c r="K745">
        <v>4</v>
      </c>
      <c r="L745">
        <v>1333.67</v>
      </c>
      <c r="M745" t="s">
        <v>35</v>
      </c>
      <c r="N745">
        <v>48</v>
      </c>
      <c r="O745" s="1">
        <v>45810</v>
      </c>
      <c r="P745">
        <v>456</v>
      </c>
      <c r="Q745" t="s">
        <v>43</v>
      </c>
      <c r="R745">
        <v>1</v>
      </c>
      <c r="S745" s="1">
        <v>45935</v>
      </c>
      <c r="T745" t="s">
        <v>30</v>
      </c>
    </row>
    <row r="746" spans="1:20" x14ac:dyDescent="0.25">
      <c r="A746" t="s">
        <v>1542</v>
      </c>
      <c r="B746" t="s">
        <v>45</v>
      </c>
      <c r="C746" t="s">
        <v>22</v>
      </c>
      <c r="D746" t="s">
        <v>77</v>
      </c>
      <c r="E746" s="1">
        <v>45541</v>
      </c>
      <c r="F746" t="s">
        <v>1543</v>
      </c>
      <c r="G746" t="s">
        <v>12187</v>
      </c>
      <c r="H746" t="s">
        <v>58</v>
      </c>
      <c r="I746" t="s">
        <v>63</v>
      </c>
      <c r="J746" t="s">
        <v>59</v>
      </c>
      <c r="K746">
        <v>4</v>
      </c>
      <c r="L746">
        <v>430.06</v>
      </c>
      <c r="M746" t="s">
        <v>35</v>
      </c>
      <c r="N746">
        <v>9</v>
      </c>
      <c r="O746" t="s">
        <v>12157</v>
      </c>
      <c r="P746">
        <v>189</v>
      </c>
      <c r="Q746" t="s">
        <v>29</v>
      </c>
      <c r="R746">
        <v>3</v>
      </c>
      <c r="S746" t="s">
        <v>12089</v>
      </c>
      <c r="T746" t="s">
        <v>30</v>
      </c>
    </row>
    <row r="747" spans="1:20" x14ac:dyDescent="0.25">
      <c r="A747" t="s">
        <v>1544</v>
      </c>
      <c r="B747" t="s">
        <v>21</v>
      </c>
      <c r="C747" t="s">
        <v>39</v>
      </c>
      <c r="D747" t="s">
        <v>56</v>
      </c>
      <c r="E747" t="s">
        <v>12286</v>
      </c>
      <c r="F747" t="s">
        <v>1545</v>
      </c>
      <c r="G747" t="s">
        <v>12187</v>
      </c>
      <c r="H747" t="s">
        <v>41</v>
      </c>
      <c r="I747" t="s">
        <v>54</v>
      </c>
      <c r="J747" t="s">
        <v>67</v>
      </c>
      <c r="K747">
        <v>1</v>
      </c>
      <c r="L747">
        <v>242.42</v>
      </c>
      <c r="M747" t="s">
        <v>35</v>
      </c>
      <c r="N747">
        <v>9</v>
      </c>
      <c r="O747" t="s">
        <v>12137</v>
      </c>
      <c r="P747">
        <v>2</v>
      </c>
      <c r="Q747" t="s">
        <v>43</v>
      </c>
      <c r="R747">
        <v>3</v>
      </c>
      <c r="S747" t="s">
        <v>12085</v>
      </c>
      <c r="T747" t="s">
        <v>30</v>
      </c>
    </row>
    <row r="748" spans="1:20" x14ac:dyDescent="0.25">
      <c r="A748" t="s">
        <v>1546</v>
      </c>
      <c r="B748" t="s">
        <v>45</v>
      </c>
      <c r="C748" t="s">
        <v>39</v>
      </c>
      <c r="D748" t="s">
        <v>23</v>
      </c>
      <c r="E748" t="s">
        <v>12336</v>
      </c>
      <c r="F748" t="s">
        <v>1547</v>
      </c>
      <c r="G748" t="s">
        <v>12187</v>
      </c>
      <c r="H748" t="s">
        <v>41</v>
      </c>
      <c r="I748" t="s">
        <v>48</v>
      </c>
      <c r="J748" t="s">
        <v>67</v>
      </c>
      <c r="K748">
        <v>2</v>
      </c>
      <c r="L748">
        <v>490.94</v>
      </c>
      <c r="M748" t="s">
        <v>50</v>
      </c>
      <c r="N748">
        <v>41</v>
      </c>
      <c r="O748" s="1">
        <v>45932</v>
      </c>
      <c r="P748">
        <v>18</v>
      </c>
      <c r="Q748" t="s">
        <v>43</v>
      </c>
      <c r="R748">
        <v>1</v>
      </c>
      <c r="S748" s="1">
        <v>45845</v>
      </c>
      <c r="T748" t="s">
        <v>60</v>
      </c>
    </row>
    <row r="749" spans="1:20" x14ac:dyDescent="0.25">
      <c r="A749" t="s">
        <v>1548</v>
      </c>
      <c r="B749" t="s">
        <v>38</v>
      </c>
      <c r="C749" t="s">
        <v>22</v>
      </c>
      <c r="D749" t="s">
        <v>77</v>
      </c>
      <c r="E749" t="s">
        <v>12370</v>
      </c>
      <c r="F749" t="s">
        <v>1549</v>
      </c>
      <c r="G749" t="s">
        <v>12413</v>
      </c>
      <c r="H749" t="s">
        <v>41</v>
      </c>
      <c r="I749" t="s">
        <v>26</v>
      </c>
      <c r="J749" t="s">
        <v>67</v>
      </c>
      <c r="K749">
        <v>4</v>
      </c>
      <c r="L749">
        <v>569.79</v>
      </c>
      <c r="M749" t="s">
        <v>35</v>
      </c>
      <c r="N749">
        <v>40</v>
      </c>
      <c r="O749" t="s">
        <v>12227</v>
      </c>
      <c r="P749">
        <v>355</v>
      </c>
      <c r="Q749" t="s">
        <v>29</v>
      </c>
      <c r="R749">
        <v>1</v>
      </c>
      <c r="S749" t="s">
        <v>12099</v>
      </c>
      <c r="T749" t="s">
        <v>36</v>
      </c>
    </row>
    <row r="750" spans="1:20" x14ac:dyDescent="0.25">
      <c r="A750" t="s">
        <v>1550</v>
      </c>
      <c r="B750" t="s">
        <v>45</v>
      </c>
      <c r="C750" t="s">
        <v>39</v>
      </c>
      <c r="D750" t="s">
        <v>23</v>
      </c>
      <c r="E750" t="s">
        <v>12290</v>
      </c>
      <c r="F750" t="s">
        <v>1551</v>
      </c>
      <c r="G750" t="s">
        <v>12413</v>
      </c>
      <c r="H750" t="s">
        <v>47</v>
      </c>
      <c r="I750" t="s">
        <v>42</v>
      </c>
      <c r="J750" t="s">
        <v>67</v>
      </c>
      <c r="K750">
        <v>5</v>
      </c>
      <c r="L750">
        <v>725.16</v>
      </c>
      <c r="M750" t="s">
        <v>35</v>
      </c>
      <c r="N750">
        <v>39</v>
      </c>
      <c r="O750" t="s">
        <v>12304</v>
      </c>
      <c r="P750">
        <v>344</v>
      </c>
      <c r="Q750" t="s">
        <v>29</v>
      </c>
      <c r="R750">
        <v>4</v>
      </c>
      <c r="S750" t="s">
        <v>12205</v>
      </c>
      <c r="T750" t="s">
        <v>36</v>
      </c>
    </row>
    <row r="751" spans="1:20" x14ac:dyDescent="0.25">
      <c r="A751" t="s">
        <v>1552</v>
      </c>
      <c r="B751" t="s">
        <v>21</v>
      </c>
      <c r="C751" t="s">
        <v>22</v>
      </c>
      <c r="D751" t="s">
        <v>77</v>
      </c>
      <c r="E751" t="s">
        <v>12208</v>
      </c>
      <c r="F751" t="s">
        <v>1553</v>
      </c>
      <c r="G751" t="s">
        <v>12413</v>
      </c>
      <c r="H751" t="s">
        <v>58</v>
      </c>
      <c r="I751" t="s">
        <v>63</v>
      </c>
      <c r="J751" t="s">
        <v>67</v>
      </c>
      <c r="K751">
        <v>2</v>
      </c>
      <c r="L751">
        <v>868.19</v>
      </c>
      <c r="M751" t="s">
        <v>35</v>
      </c>
      <c r="N751">
        <v>5</v>
      </c>
      <c r="O751" s="1">
        <v>45690</v>
      </c>
      <c r="P751">
        <v>208</v>
      </c>
      <c r="Q751" t="s">
        <v>29</v>
      </c>
      <c r="R751">
        <v>3</v>
      </c>
      <c r="S751" t="s">
        <v>12109</v>
      </c>
      <c r="T751" t="s">
        <v>30</v>
      </c>
    </row>
    <row r="752" spans="1:20" x14ac:dyDescent="0.25">
      <c r="A752" t="s">
        <v>1554</v>
      </c>
      <c r="B752" t="s">
        <v>21</v>
      </c>
      <c r="C752" t="s">
        <v>22</v>
      </c>
      <c r="D752" t="s">
        <v>23</v>
      </c>
      <c r="E752" t="s">
        <v>12428</v>
      </c>
      <c r="F752" t="s">
        <v>1555</v>
      </c>
      <c r="G752" t="s">
        <v>12413</v>
      </c>
      <c r="H752" t="s">
        <v>25</v>
      </c>
      <c r="I752" t="s">
        <v>26</v>
      </c>
      <c r="J752" t="s">
        <v>67</v>
      </c>
      <c r="K752">
        <v>3</v>
      </c>
      <c r="L752">
        <v>917.94</v>
      </c>
      <c r="M752" t="s">
        <v>28</v>
      </c>
      <c r="N752">
        <v>34</v>
      </c>
      <c r="O752" s="1">
        <v>45660</v>
      </c>
      <c r="P752">
        <v>174</v>
      </c>
      <c r="Q752" t="s">
        <v>43</v>
      </c>
      <c r="R752">
        <v>5</v>
      </c>
      <c r="S752" t="s">
        <v>12108</v>
      </c>
      <c r="T752" t="s">
        <v>60</v>
      </c>
    </row>
    <row r="753" spans="1:20" x14ac:dyDescent="0.25">
      <c r="A753" t="s">
        <v>1556</v>
      </c>
      <c r="B753" t="s">
        <v>45</v>
      </c>
      <c r="C753" t="s">
        <v>82</v>
      </c>
      <c r="D753" t="s">
        <v>56</v>
      </c>
      <c r="E753" t="s">
        <v>12247</v>
      </c>
      <c r="F753" t="s">
        <v>1557</v>
      </c>
      <c r="G753" t="s">
        <v>12413</v>
      </c>
      <c r="H753" t="s">
        <v>41</v>
      </c>
      <c r="I753" t="s">
        <v>26</v>
      </c>
      <c r="J753" t="s">
        <v>67</v>
      </c>
      <c r="K753">
        <v>1</v>
      </c>
      <c r="L753">
        <v>357.22</v>
      </c>
      <c r="M753" t="s">
        <v>50</v>
      </c>
      <c r="N753">
        <v>14</v>
      </c>
      <c r="O753" s="1">
        <v>45663</v>
      </c>
      <c r="P753">
        <v>392</v>
      </c>
      <c r="Q753" t="s">
        <v>29</v>
      </c>
      <c r="R753">
        <v>3</v>
      </c>
      <c r="S753" t="s">
        <v>12184</v>
      </c>
      <c r="T753" t="s">
        <v>36</v>
      </c>
    </row>
    <row r="754" spans="1:20" x14ac:dyDescent="0.25">
      <c r="A754" t="s">
        <v>1558</v>
      </c>
      <c r="B754" t="s">
        <v>21</v>
      </c>
      <c r="C754" t="s">
        <v>82</v>
      </c>
      <c r="D754" t="s">
        <v>77</v>
      </c>
      <c r="E754" t="s">
        <v>12388</v>
      </c>
      <c r="F754" t="s">
        <v>1559</v>
      </c>
      <c r="G754" t="s">
        <v>12413</v>
      </c>
      <c r="H754" t="s">
        <v>41</v>
      </c>
      <c r="I754" t="s">
        <v>63</v>
      </c>
      <c r="J754" t="s">
        <v>67</v>
      </c>
      <c r="K754">
        <v>2</v>
      </c>
      <c r="L754">
        <v>1244.21</v>
      </c>
      <c r="M754" t="s">
        <v>28</v>
      </c>
      <c r="N754">
        <v>43</v>
      </c>
      <c r="O754" s="1">
        <v>45873</v>
      </c>
      <c r="P754">
        <v>379</v>
      </c>
      <c r="Q754" t="s">
        <v>29</v>
      </c>
      <c r="R754">
        <v>1</v>
      </c>
      <c r="S754" t="s">
        <v>12165</v>
      </c>
      <c r="T754" t="s">
        <v>30</v>
      </c>
    </row>
    <row r="755" spans="1:20" x14ac:dyDescent="0.25">
      <c r="A755" t="s">
        <v>1560</v>
      </c>
      <c r="B755" t="s">
        <v>45</v>
      </c>
      <c r="C755" t="s">
        <v>82</v>
      </c>
      <c r="D755" t="s">
        <v>77</v>
      </c>
      <c r="E755" s="1">
        <v>45387</v>
      </c>
      <c r="F755" t="s">
        <v>1561</v>
      </c>
      <c r="G755" t="s">
        <v>12413</v>
      </c>
      <c r="H755" t="s">
        <v>25</v>
      </c>
      <c r="I755" t="s">
        <v>48</v>
      </c>
      <c r="J755" t="s">
        <v>67</v>
      </c>
      <c r="K755">
        <v>1</v>
      </c>
      <c r="L755">
        <v>126.19</v>
      </c>
      <c r="M755" t="s">
        <v>35</v>
      </c>
      <c r="N755">
        <v>38</v>
      </c>
      <c r="O755" s="1">
        <v>45750</v>
      </c>
      <c r="P755">
        <v>87</v>
      </c>
      <c r="Q755" t="s">
        <v>29</v>
      </c>
      <c r="R755">
        <v>3</v>
      </c>
      <c r="S755" t="s">
        <v>12250</v>
      </c>
      <c r="T755" t="s">
        <v>36</v>
      </c>
    </row>
    <row r="756" spans="1:20" x14ac:dyDescent="0.25">
      <c r="A756" t="s">
        <v>1562</v>
      </c>
      <c r="B756" t="s">
        <v>21</v>
      </c>
      <c r="C756" t="s">
        <v>39</v>
      </c>
      <c r="D756" t="s">
        <v>32</v>
      </c>
      <c r="E756" t="s">
        <v>12445</v>
      </c>
      <c r="F756" t="s">
        <v>1563</v>
      </c>
      <c r="G756" t="s">
        <v>12432</v>
      </c>
      <c r="H756" t="s">
        <v>47</v>
      </c>
      <c r="I756" t="s">
        <v>54</v>
      </c>
      <c r="J756" t="s">
        <v>64</v>
      </c>
      <c r="K756">
        <v>3</v>
      </c>
      <c r="L756">
        <v>714.36</v>
      </c>
      <c r="M756" t="s">
        <v>50</v>
      </c>
      <c r="N756">
        <v>31</v>
      </c>
      <c r="O756" t="s">
        <v>12169</v>
      </c>
      <c r="P756">
        <v>178</v>
      </c>
      <c r="Q756" t="s">
        <v>43</v>
      </c>
      <c r="R756">
        <v>1</v>
      </c>
      <c r="S756" s="1">
        <v>45841</v>
      </c>
      <c r="T756" t="s">
        <v>60</v>
      </c>
    </row>
    <row r="757" spans="1:20" x14ac:dyDescent="0.25">
      <c r="A757" t="s">
        <v>1564</v>
      </c>
      <c r="B757" t="s">
        <v>45</v>
      </c>
      <c r="C757" t="s">
        <v>82</v>
      </c>
      <c r="D757" t="s">
        <v>56</v>
      </c>
      <c r="E757" t="s">
        <v>12256</v>
      </c>
      <c r="F757" t="s">
        <v>1565</v>
      </c>
      <c r="G757" t="s">
        <v>12432</v>
      </c>
      <c r="H757" t="s">
        <v>41</v>
      </c>
      <c r="I757" t="s">
        <v>54</v>
      </c>
      <c r="J757" t="s">
        <v>64</v>
      </c>
      <c r="K757">
        <v>3</v>
      </c>
      <c r="L757">
        <v>344.72</v>
      </c>
      <c r="M757" t="s">
        <v>35</v>
      </c>
      <c r="N757">
        <v>14</v>
      </c>
      <c r="O757" t="s">
        <v>12255</v>
      </c>
      <c r="P757">
        <v>290</v>
      </c>
      <c r="Q757" t="s">
        <v>43</v>
      </c>
      <c r="R757">
        <v>2</v>
      </c>
      <c r="S757" t="s">
        <v>12204</v>
      </c>
      <c r="T757" t="s">
        <v>36</v>
      </c>
    </row>
    <row r="758" spans="1:20" x14ac:dyDescent="0.25">
      <c r="A758" t="s">
        <v>1566</v>
      </c>
      <c r="B758" t="s">
        <v>38</v>
      </c>
      <c r="C758" t="s">
        <v>82</v>
      </c>
      <c r="D758" t="s">
        <v>56</v>
      </c>
      <c r="E758" t="s">
        <v>12363</v>
      </c>
      <c r="F758" t="s">
        <v>1567</v>
      </c>
      <c r="G758" t="s">
        <v>12432</v>
      </c>
      <c r="H758" t="s">
        <v>25</v>
      </c>
      <c r="I758" t="s">
        <v>42</v>
      </c>
      <c r="J758" t="s">
        <v>67</v>
      </c>
      <c r="K758">
        <v>5</v>
      </c>
      <c r="L758">
        <v>601.64</v>
      </c>
      <c r="M758" t="s">
        <v>35</v>
      </c>
      <c r="N758">
        <v>3</v>
      </c>
      <c r="O758" t="s">
        <v>12308</v>
      </c>
      <c r="P758">
        <v>478</v>
      </c>
      <c r="Q758" t="s">
        <v>43</v>
      </c>
      <c r="R758">
        <v>3</v>
      </c>
      <c r="S758" s="1">
        <v>45362</v>
      </c>
      <c r="T758" t="s">
        <v>60</v>
      </c>
    </row>
    <row r="759" spans="1:20" x14ac:dyDescent="0.25">
      <c r="A759" t="s">
        <v>1568</v>
      </c>
      <c r="B759" t="s">
        <v>38</v>
      </c>
      <c r="C759" t="s">
        <v>39</v>
      </c>
      <c r="D759" t="s">
        <v>23</v>
      </c>
      <c r="E759" s="1">
        <v>45693</v>
      </c>
      <c r="F759" t="s">
        <v>1569</v>
      </c>
      <c r="G759" t="s">
        <v>12432</v>
      </c>
      <c r="H759" t="s">
        <v>34</v>
      </c>
      <c r="I759" t="s">
        <v>54</v>
      </c>
      <c r="J759" t="s">
        <v>49</v>
      </c>
      <c r="K759">
        <v>4</v>
      </c>
      <c r="L759">
        <v>1190.07</v>
      </c>
      <c r="M759" t="s">
        <v>50</v>
      </c>
      <c r="N759">
        <v>10</v>
      </c>
      <c r="O759" t="s">
        <v>12167</v>
      </c>
      <c r="P759">
        <v>126</v>
      </c>
      <c r="Q759" t="s">
        <v>43</v>
      </c>
      <c r="R759">
        <v>1</v>
      </c>
      <c r="S759" t="s">
        <v>12166</v>
      </c>
      <c r="T759" t="s">
        <v>60</v>
      </c>
    </row>
    <row r="760" spans="1:20" x14ac:dyDescent="0.25">
      <c r="A760" t="s">
        <v>1570</v>
      </c>
      <c r="B760" t="s">
        <v>45</v>
      </c>
      <c r="C760" t="s">
        <v>22</v>
      </c>
      <c r="D760" t="s">
        <v>77</v>
      </c>
      <c r="E760" t="s">
        <v>12107</v>
      </c>
      <c r="F760" t="s">
        <v>1571</v>
      </c>
      <c r="G760" t="s">
        <v>12432</v>
      </c>
      <c r="H760" t="s">
        <v>25</v>
      </c>
      <c r="I760" t="s">
        <v>26</v>
      </c>
      <c r="J760" t="s">
        <v>67</v>
      </c>
      <c r="K760">
        <v>3</v>
      </c>
      <c r="L760">
        <v>506.23</v>
      </c>
      <c r="M760" t="s">
        <v>50</v>
      </c>
      <c r="N760">
        <v>28</v>
      </c>
      <c r="O760" s="1">
        <v>45841</v>
      </c>
      <c r="P760">
        <v>145</v>
      </c>
      <c r="Q760" t="s">
        <v>29</v>
      </c>
      <c r="R760">
        <v>1</v>
      </c>
      <c r="S760" s="1">
        <v>45724</v>
      </c>
      <c r="T760" t="s">
        <v>60</v>
      </c>
    </row>
    <row r="761" spans="1:20" x14ac:dyDescent="0.25">
      <c r="A761" t="s">
        <v>1572</v>
      </c>
      <c r="B761" t="s">
        <v>21</v>
      </c>
      <c r="C761" t="s">
        <v>82</v>
      </c>
      <c r="D761" t="s">
        <v>77</v>
      </c>
      <c r="E761" s="1">
        <v>45415</v>
      </c>
      <c r="F761" t="s">
        <v>1573</v>
      </c>
      <c r="G761" t="s">
        <v>12432</v>
      </c>
      <c r="H761" t="s">
        <v>47</v>
      </c>
      <c r="I761" t="s">
        <v>26</v>
      </c>
      <c r="J761" t="s">
        <v>67</v>
      </c>
      <c r="K761">
        <v>2</v>
      </c>
      <c r="L761">
        <v>884.45</v>
      </c>
      <c r="M761" t="s">
        <v>35</v>
      </c>
      <c r="N761">
        <v>28</v>
      </c>
      <c r="O761" s="1">
        <v>45751</v>
      </c>
      <c r="P761">
        <v>277</v>
      </c>
      <c r="Q761" t="s">
        <v>29</v>
      </c>
      <c r="R761">
        <v>1</v>
      </c>
      <c r="S761" t="s">
        <v>12284</v>
      </c>
      <c r="T761" t="s">
        <v>30</v>
      </c>
    </row>
    <row r="762" spans="1:20" x14ac:dyDescent="0.25">
      <c r="A762" t="s">
        <v>1574</v>
      </c>
      <c r="B762" t="s">
        <v>38</v>
      </c>
      <c r="C762" t="s">
        <v>82</v>
      </c>
      <c r="D762" t="s">
        <v>23</v>
      </c>
      <c r="E762" t="s">
        <v>12186</v>
      </c>
      <c r="F762" t="s">
        <v>1575</v>
      </c>
      <c r="G762" t="s">
        <v>12432</v>
      </c>
      <c r="H762" t="s">
        <v>41</v>
      </c>
      <c r="I762" t="s">
        <v>63</v>
      </c>
      <c r="J762" t="s">
        <v>59</v>
      </c>
      <c r="K762">
        <v>5</v>
      </c>
      <c r="L762">
        <v>1134.8699999999999</v>
      </c>
      <c r="M762" t="s">
        <v>50</v>
      </c>
      <c r="N762">
        <v>9</v>
      </c>
      <c r="O762" t="s">
        <v>12238</v>
      </c>
      <c r="P762">
        <v>87</v>
      </c>
      <c r="Q762" t="s">
        <v>29</v>
      </c>
      <c r="R762">
        <v>5</v>
      </c>
      <c r="S762" s="1">
        <v>45964</v>
      </c>
      <c r="T762" t="s">
        <v>36</v>
      </c>
    </row>
    <row r="763" spans="1:20" x14ac:dyDescent="0.25">
      <c r="A763" t="s">
        <v>1576</v>
      </c>
      <c r="B763" t="s">
        <v>38</v>
      </c>
      <c r="C763" t="s">
        <v>82</v>
      </c>
      <c r="D763" t="s">
        <v>77</v>
      </c>
      <c r="E763" t="s">
        <v>12394</v>
      </c>
      <c r="F763" t="s">
        <v>1577</v>
      </c>
      <c r="G763" t="s">
        <v>12432</v>
      </c>
      <c r="H763" t="s">
        <v>58</v>
      </c>
      <c r="I763" t="s">
        <v>42</v>
      </c>
      <c r="J763" t="s">
        <v>59</v>
      </c>
      <c r="K763">
        <v>1</v>
      </c>
      <c r="L763">
        <v>377.64</v>
      </c>
      <c r="M763" t="s">
        <v>35</v>
      </c>
      <c r="N763">
        <v>47</v>
      </c>
      <c r="O763" t="s">
        <v>12287</v>
      </c>
      <c r="P763">
        <v>133</v>
      </c>
      <c r="Q763" t="s">
        <v>43</v>
      </c>
      <c r="R763">
        <v>5</v>
      </c>
      <c r="S763" t="s">
        <v>12096</v>
      </c>
      <c r="T763" t="s">
        <v>60</v>
      </c>
    </row>
    <row r="764" spans="1:20" x14ac:dyDescent="0.25">
      <c r="A764" t="s">
        <v>1578</v>
      </c>
      <c r="B764" t="s">
        <v>38</v>
      </c>
      <c r="C764" t="s">
        <v>82</v>
      </c>
      <c r="D764" t="s">
        <v>23</v>
      </c>
      <c r="E764" t="s">
        <v>12353</v>
      </c>
      <c r="F764" t="s">
        <v>1579</v>
      </c>
      <c r="G764" t="s">
        <v>12432</v>
      </c>
      <c r="H764" t="s">
        <v>25</v>
      </c>
      <c r="I764" t="s">
        <v>48</v>
      </c>
      <c r="J764" t="s">
        <v>27</v>
      </c>
      <c r="K764">
        <v>5</v>
      </c>
      <c r="L764">
        <v>535.66</v>
      </c>
      <c r="M764" t="s">
        <v>50</v>
      </c>
      <c r="N764">
        <v>28</v>
      </c>
      <c r="O764" s="1">
        <v>45664</v>
      </c>
      <c r="P764">
        <v>434</v>
      </c>
      <c r="Q764" t="s">
        <v>29</v>
      </c>
      <c r="R764">
        <v>5</v>
      </c>
      <c r="S764" s="1">
        <v>45935</v>
      </c>
      <c r="T764" t="s">
        <v>60</v>
      </c>
    </row>
    <row r="765" spans="1:20" x14ac:dyDescent="0.25">
      <c r="A765" t="s">
        <v>1580</v>
      </c>
      <c r="B765" t="s">
        <v>38</v>
      </c>
      <c r="C765" t="s">
        <v>39</v>
      </c>
      <c r="D765" t="s">
        <v>52</v>
      </c>
      <c r="E765" s="1">
        <v>45571</v>
      </c>
      <c r="F765" t="s">
        <v>1581</v>
      </c>
      <c r="G765" t="s">
        <v>12432</v>
      </c>
      <c r="H765" t="s">
        <v>34</v>
      </c>
      <c r="I765" t="s">
        <v>26</v>
      </c>
      <c r="J765" t="s">
        <v>27</v>
      </c>
      <c r="K765">
        <v>4</v>
      </c>
      <c r="L765">
        <v>1391.02</v>
      </c>
      <c r="M765" t="s">
        <v>28</v>
      </c>
      <c r="N765">
        <v>49</v>
      </c>
      <c r="O765" t="s">
        <v>12378</v>
      </c>
      <c r="P765">
        <v>299</v>
      </c>
      <c r="Q765" t="s">
        <v>29</v>
      </c>
      <c r="R765">
        <v>3</v>
      </c>
      <c r="S765" t="s">
        <v>12267</v>
      </c>
      <c r="T765" t="s">
        <v>60</v>
      </c>
    </row>
    <row r="766" spans="1:20" x14ac:dyDescent="0.25">
      <c r="A766" t="s">
        <v>1582</v>
      </c>
      <c r="B766" t="s">
        <v>45</v>
      </c>
      <c r="C766" t="s">
        <v>22</v>
      </c>
      <c r="D766" t="s">
        <v>23</v>
      </c>
      <c r="E766" t="s">
        <v>12142</v>
      </c>
      <c r="F766" t="s">
        <v>1583</v>
      </c>
      <c r="G766" t="s">
        <v>12432</v>
      </c>
      <c r="H766" t="s">
        <v>41</v>
      </c>
      <c r="I766" t="s">
        <v>42</v>
      </c>
      <c r="J766" t="s">
        <v>27</v>
      </c>
      <c r="K766">
        <v>3</v>
      </c>
      <c r="L766">
        <v>1265.3599999999999</v>
      </c>
      <c r="M766" t="s">
        <v>28</v>
      </c>
      <c r="N766">
        <v>21</v>
      </c>
      <c r="O766" t="s">
        <v>12360</v>
      </c>
      <c r="P766">
        <v>386</v>
      </c>
      <c r="Q766" t="s">
        <v>29</v>
      </c>
      <c r="R766">
        <v>3</v>
      </c>
      <c r="S766" t="s">
        <v>12198</v>
      </c>
      <c r="T766" t="s">
        <v>60</v>
      </c>
    </row>
    <row r="767" spans="1:20" x14ac:dyDescent="0.25">
      <c r="A767" t="s">
        <v>1584</v>
      </c>
      <c r="B767" t="s">
        <v>21</v>
      </c>
      <c r="C767" t="s">
        <v>22</v>
      </c>
      <c r="D767" t="s">
        <v>32</v>
      </c>
      <c r="E767" s="1">
        <v>45448</v>
      </c>
      <c r="F767" t="s">
        <v>1585</v>
      </c>
      <c r="G767" t="s">
        <v>12446</v>
      </c>
      <c r="H767" t="s">
        <v>34</v>
      </c>
      <c r="I767" t="s">
        <v>54</v>
      </c>
      <c r="J767" t="s">
        <v>49</v>
      </c>
      <c r="K767">
        <v>1</v>
      </c>
      <c r="L767">
        <v>1483.24</v>
      </c>
      <c r="M767" t="s">
        <v>28</v>
      </c>
      <c r="N767">
        <v>50</v>
      </c>
      <c r="O767" t="s">
        <v>12169</v>
      </c>
      <c r="P767">
        <v>427</v>
      </c>
      <c r="Q767" t="s">
        <v>43</v>
      </c>
      <c r="R767">
        <v>2</v>
      </c>
      <c r="S767" t="s">
        <v>12096</v>
      </c>
      <c r="T767" t="s">
        <v>60</v>
      </c>
    </row>
    <row r="768" spans="1:20" x14ac:dyDescent="0.25">
      <c r="A768" t="s">
        <v>1586</v>
      </c>
      <c r="B768" t="s">
        <v>38</v>
      </c>
      <c r="C768" t="s">
        <v>82</v>
      </c>
      <c r="D768" t="s">
        <v>32</v>
      </c>
      <c r="E768" s="1">
        <v>45479</v>
      </c>
      <c r="F768" t="s">
        <v>1587</v>
      </c>
      <c r="G768" t="s">
        <v>12446</v>
      </c>
      <c r="H768" t="s">
        <v>34</v>
      </c>
      <c r="I768" t="s">
        <v>63</v>
      </c>
      <c r="J768" t="s">
        <v>64</v>
      </c>
      <c r="K768">
        <v>1</v>
      </c>
      <c r="L768">
        <v>288.68</v>
      </c>
      <c r="M768" t="s">
        <v>50</v>
      </c>
      <c r="N768">
        <v>45</v>
      </c>
      <c r="O768" s="1">
        <v>45964</v>
      </c>
      <c r="P768">
        <v>136</v>
      </c>
      <c r="Q768" t="s">
        <v>29</v>
      </c>
      <c r="R768">
        <v>2</v>
      </c>
      <c r="S768" s="1">
        <v>45695</v>
      </c>
      <c r="T768" t="s">
        <v>60</v>
      </c>
    </row>
    <row r="769" spans="1:20" x14ac:dyDescent="0.25">
      <c r="A769" t="s">
        <v>1588</v>
      </c>
      <c r="B769" t="s">
        <v>45</v>
      </c>
      <c r="C769" t="s">
        <v>82</v>
      </c>
      <c r="D769" t="s">
        <v>56</v>
      </c>
      <c r="E769" t="s">
        <v>12102</v>
      </c>
      <c r="F769" t="s">
        <v>1589</v>
      </c>
      <c r="G769" t="s">
        <v>12446</v>
      </c>
      <c r="H769" t="s">
        <v>34</v>
      </c>
      <c r="I769" t="s">
        <v>48</v>
      </c>
      <c r="J769" t="s">
        <v>49</v>
      </c>
      <c r="K769">
        <v>3</v>
      </c>
      <c r="L769">
        <v>620.36</v>
      </c>
      <c r="M769" t="s">
        <v>28</v>
      </c>
      <c r="N769">
        <v>32</v>
      </c>
      <c r="O769" s="1">
        <v>45722</v>
      </c>
      <c r="P769">
        <v>48</v>
      </c>
      <c r="Q769" t="s">
        <v>29</v>
      </c>
      <c r="R769">
        <v>1</v>
      </c>
      <c r="S769" s="1">
        <v>45514</v>
      </c>
      <c r="T769" t="s">
        <v>30</v>
      </c>
    </row>
    <row r="770" spans="1:20" x14ac:dyDescent="0.25">
      <c r="A770" t="s">
        <v>1590</v>
      </c>
      <c r="B770" t="s">
        <v>45</v>
      </c>
      <c r="C770" t="s">
        <v>22</v>
      </c>
      <c r="D770" t="s">
        <v>23</v>
      </c>
      <c r="E770" t="s">
        <v>12111</v>
      </c>
      <c r="F770" t="s">
        <v>1591</v>
      </c>
      <c r="G770" t="s">
        <v>12446</v>
      </c>
      <c r="H770" t="s">
        <v>47</v>
      </c>
      <c r="I770" t="s">
        <v>54</v>
      </c>
      <c r="J770" t="s">
        <v>59</v>
      </c>
      <c r="K770">
        <v>5</v>
      </c>
      <c r="L770">
        <v>562.53</v>
      </c>
      <c r="M770" t="s">
        <v>28</v>
      </c>
      <c r="N770">
        <v>4</v>
      </c>
      <c r="O770" s="1">
        <v>45964</v>
      </c>
      <c r="P770">
        <v>203</v>
      </c>
      <c r="Q770" t="s">
        <v>29</v>
      </c>
      <c r="R770">
        <v>3</v>
      </c>
      <c r="S770" t="s">
        <v>12258</v>
      </c>
      <c r="T770" t="s">
        <v>36</v>
      </c>
    </row>
    <row r="771" spans="1:20" x14ac:dyDescent="0.25">
      <c r="A771" t="s">
        <v>1592</v>
      </c>
      <c r="B771" t="s">
        <v>21</v>
      </c>
      <c r="C771" t="s">
        <v>22</v>
      </c>
      <c r="D771" t="s">
        <v>77</v>
      </c>
      <c r="E771" s="1">
        <v>45693</v>
      </c>
      <c r="F771" t="s">
        <v>1593</v>
      </c>
      <c r="G771" t="s">
        <v>12446</v>
      </c>
      <c r="H771" t="s">
        <v>41</v>
      </c>
      <c r="I771" t="s">
        <v>48</v>
      </c>
      <c r="J771" t="s">
        <v>67</v>
      </c>
      <c r="K771">
        <v>3</v>
      </c>
      <c r="L771">
        <v>896.54</v>
      </c>
      <c r="M771" t="s">
        <v>35</v>
      </c>
      <c r="N771">
        <v>6</v>
      </c>
      <c r="O771" s="1">
        <v>45784</v>
      </c>
      <c r="P771">
        <v>133</v>
      </c>
      <c r="Q771" t="s">
        <v>43</v>
      </c>
      <c r="R771">
        <v>5</v>
      </c>
      <c r="S771" t="s">
        <v>12333</v>
      </c>
      <c r="T771" t="s">
        <v>30</v>
      </c>
    </row>
    <row r="772" spans="1:20" x14ac:dyDescent="0.25">
      <c r="A772" t="s">
        <v>1594</v>
      </c>
      <c r="B772" t="s">
        <v>45</v>
      </c>
      <c r="C772" t="s">
        <v>39</v>
      </c>
      <c r="D772" t="s">
        <v>77</v>
      </c>
      <c r="E772" s="1">
        <v>45394</v>
      </c>
      <c r="F772" t="s">
        <v>1595</v>
      </c>
      <c r="G772" t="s">
        <v>12447</v>
      </c>
      <c r="H772" t="s">
        <v>47</v>
      </c>
      <c r="I772" t="s">
        <v>63</v>
      </c>
      <c r="J772" t="s">
        <v>27</v>
      </c>
      <c r="K772">
        <v>1</v>
      </c>
      <c r="L772">
        <v>208.4</v>
      </c>
      <c r="M772" t="s">
        <v>50</v>
      </c>
      <c r="N772">
        <v>28</v>
      </c>
      <c r="O772" s="1">
        <v>45483</v>
      </c>
      <c r="P772">
        <v>134</v>
      </c>
      <c r="Q772" t="s">
        <v>43</v>
      </c>
      <c r="R772">
        <v>2</v>
      </c>
      <c r="S772" t="s">
        <v>12079</v>
      </c>
      <c r="T772" t="s">
        <v>60</v>
      </c>
    </row>
    <row r="773" spans="1:20" x14ac:dyDescent="0.25">
      <c r="A773" t="s">
        <v>1596</v>
      </c>
      <c r="B773" t="s">
        <v>21</v>
      </c>
      <c r="C773" t="s">
        <v>82</v>
      </c>
      <c r="D773" t="s">
        <v>52</v>
      </c>
      <c r="E773" t="s">
        <v>12349</v>
      </c>
      <c r="F773" t="s">
        <v>1597</v>
      </c>
      <c r="G773" t="s">
        <v>12118</v>
      </c>
      <c r="H773" t="s">
        <v>41</v>
      </c>
      <c r="I773" t="s">
        <v>42</v>
      </c>
      <c r="J773" t="s">
        <v>59</v>
      </c>
      <c r="K773">
        <v>3</v>
      </c>
      <c r="L773">
        <v>1152.76</v>
      </c>
      <c r="M773" t="s">
        <v>28</v>
      </c>
      <c r="N773">
        <v>30</v>
      </c>
      <c r="O773" t="s">
        <v>12119</v>
      </c>
      <c r="P773">
        <v>301</v>
      </c>
      <c r="Q773" t="s">
        <v>43</v>
      </c>
      <c r="R773">
        <v>1</v>
      </c>
      <c r="S773" t="s">
        <v>12086</v>
      </c>
      <c r="T773" t="s">
        <v>60</v>
      </c>
    </row>
    <row r="774" spans="1:20" x14ac:dyDescent="0.25">
      <c r="A774" t="s">
        <v>1598</v>
      </c>
      <c r="B774" t="s">
        <v>21</v>
      </c>
      <c r="C774" t="s">
        <v>82</v>
      </c>
      <c r="D774" t="s">
        <v>32</v>
      </c>
      <c r="E774" t="s">
        <v>12088</v>
      </c>
      <c r="F774" t="s">
        <v>1599</v>
      </c>
      <c r="G774" t="s">
        <v>12118</v>
      </c>
      <c r="H774" t="s">
        <v>47</v>
      </c>
      <c r="I774" t="s">
        <v>42</v>
      </c>
      <c r="J774" t="s">
        <v>64</v>
      </c>
      <c r="K774">
        <v>5</v>
      </c>
      <c r="L774">
        <v>376.36</v>
      </c>
      <c r="M774" t="s">
        <v>28</v>
      </c>
      <c r="N774">
        <v>36</v>
      </c>
      <c r="O774" s="1">
        <v>45635</v>
      </c>
      <c r="P774">
        <v>306</v>
      </c>
      <c r="Q774" t="s">
        <v>29</v>
      </c>
      <c r="R774">
        <v>1</v>
      </c>
      <c r="S774" t="s">
        <v>12332</v>
      </c>
      <c r="T774" t="s">
        <v>60</v>
      </c>
    </row>
    <row r="775" spans="1:20" x14ac:dyDescent="0.25">
      <c r="A775" t="s">
        <v>1600</v>
      </c>
      <c r="B775" t="s">
        <v>21</v>
      </c>
      <c r="C775" t="s">
        <v>22</v>
      </c>
      <c r="D775" t="s">
        <v>77</v>
      </c>
      <c r="E775" s="1">
        <v>45363</v>
      </c>
      <c r="F775" t="s">
        <v>1601</v>
      </c>
      <c r="G775" t="s">
        <v>12118</v>
      </c>
      <c r="H775" t="s">
        <v>34</v>
      </c>
      <c r="I775" t="s">
        <v>48</v>
      </c>
      <c r="J775" t="s">
        <v>64</v>
      </c>
      <c r="K775">
        <v>1</v>
      </c>
      <c r="L775">
        <v>1018.37</v>
      </c>
      <c r="M775" t="s">
        <v>28</v>
      </c>
      <c r="N775">
        <v>31</v>
      </c>
      <c r="O775" s="1">
        <v>45665</v>
      </c>
      <c r="P775">
        <v>217</v>
      </c>
      <c r="Q775" t="s">
        <v>29</v>
      </c>
      <c r="R775">
        <v>2</v>
      </c>
      <c r="S775" s="1">
        <v>45300</v>
      </c>
      <c r="T775" t="s">
        <v>60</v>
      </c>
    </row>
    <row r="776" spans="1:20" x14ac:dyDescent="0.25">
      <c r="A776" t="s">
        <v>1602</v>
      </c>
      <c r="B776" t="s">
        <v>45</v>
      </c>
      <c r="C776" t="s">
        <v>82</v>
      </c>
      <c r="D776" t="s">
        <v>32</v>
      </c>
      <c r="E776" s="1">
        <v>45333</v>
      </c>
      <c r="F776" t="s">
        <v>1603</v>
      </c>
      <c r="G776" t="s">
        <v>12118</v>
      </c>
      <c r="H776" t="s">
        <v>34</v>
      </c>
      <c r="I776" t="s">
        <v>42</v>
      </c>
      <c r="J776" t="s">
        <v>49</v>
      </c>
      <c r="K776">
        <v>1</v>
      </c>
      <c r="L776">
        <v>1401.97</v>
      </c>
      <c r="M776" t="s">
        <v>28</v>
      </c>
      <c r="N776">
        <v>22</v>
      </c>
      <c r="O776" t="s">
        <v>12144</v>
      </c>
      <c r="P776">
        <v>251</v>
      </c>
      <c r="Q776" t="s">
        <v>29</v>
      </c>
      <c r="R776">
        <v>5</v>
      </c>
      <c r="S776" t="s">
        <v>12182</v>
      </c>
      <c r="T776" t="s">
        <v>60</v>
      </c>
    </row>
    <row r="777" spans="1:20" x14ac:dyDescent="0.25">
      <c r="A777" t="s">
        <v>1604</v>
      </c>
      <c r="B777" t="s">
        <v>45</v>
      </c>
      <c r="C777" t="s">
        <v>39</v>
      </c>
      <c r="D777" t="s">
        <v>56</v>
      </c>
      <c r="E777" s="1">
        <v>45841</v>
      </c>
      <c r="F777" t="s">
        <v>1605</v>
      </c>
      <c r="G777" t="s">
        <v>12118</v>
      </c>
      <c r="H777" t="s">
        <v>58</v>
      </c>
      <c r="I777" t="s">
        <v>42</v>
      </c>
      <c r="J777" t="s">
        <v>67</v>
      </c>
      <c r="K777">
        <v>2</v>
      </c>
      <c r="L777">
        <v>1321.53</v>
      </c>
      <c r="M777" t="s">
        <v>50</v>
      </c>
      <c r="N777">
        <v>2</v>
      </c>
      <c r="O777" t="s">
        <v>12234</v>
      </c>
      <c r="P777">
        <v>198</v>
      </c>
      <c r="Q777" t="s">
        <v>43</v>
      </c>
      <c r="R777">
        <v>4</v>
      </c>
      <c r="S777" t="s">
        <v>12069</v>
      </c>
      <c r="T777" t="s">
        <v>60</v>
      </c>
    </row>
    <row r="778" spans="1:20" x14ac:dyDescent="0.25">
      <c r="A778" t="s">
        <v>1606</v>
      </c>
      <c r="B778" t="s">
        <v>45</v>
      </c>
      <c r="C778" t="s">
        <v>82</v>
      </c>
      <c r="D778" t="s">
        <v>52</v>
      </c>
      <c r="E778" s="1">
        <v>45599</v>
      </c>
      <c r="F778" t="s">
        <v>1607</v>
      </c>
      <c r="G778" t="s">
        <v>12118</v>
      </c>
      <c r="H778" t="s">
        <v>41</v>
      </c>
      <c r="I778" t="s">
        <v>42</v>
      </c>
      <c r="J778" t="s">
        <v>49</v>
      </c>
      <c r="K778">
        <v>4</v>
      </c>
      <c r="L778">
        <v>1379.31</v>
      </c>
      <c r="M778" t="s">
        <v>35</v>
      </c>
      <c r="N778">
        <v>43</v>
      </c>
      <c r="O778" s="1">
        <v>45810</v>
      </c>
      <c r="P778">
        <v>168</v>
      </c>
      <c r="Q778" t="s">
        <v>43</v>
      </c>
      <c r="R778">
        <v>1</v>
      </c>
      <c r="S778" t="s">
        <v>12379</v>
      </c>
      <c r="T778" t="s">
        <v>60</v>
      </c>
    </row>
    <row r="779" spans="1:20" x14ac:dyDescent="0.25">
      <c r="A779" t="s">
        <v>1608</v>
      </c>
      <c r="B779" t="s">
        <v>38</v>
      </c>
      <c r="C779" t="s">
        <v>39</v>
      </c>
      <c r="D779" t="s">
        <v>52</v>
      </c>
      <c r="E779" t="s">
        <v>12334</v>
      </c>
      <c r="F779" t="s">
        <v>1609</v>
      </c>
      <c r="G779" t="s">
        <v>12448</v>
      </c>
      <c r="H779" t="s">
        <v>34</v>
      </c>
      <c r="I779" t="s">
        <v>48</v>
      </c>
      <c r="J779" t="s">
        <v>49</v>
      </c>
      <c r="K779">
        <v>1</v>
      </c>
      <c r="L779">
        <v>181.42</v>
      </c>
      <c r="M779" t="s">
        <v>50</v>
      </c>
      <c r="N779">
        <v>4</v>
      </c>
      <c r="O779" t="s">
        <v>12119</v>
      </c>
      <c r="P779">
        <v>133</v>
      </c>
      <c r="Q779" t="s">
        <v>29</v>
      </c>
      <c r="R779">
        <v>4</v>
      </c>
      <c r="S779" t="s">
        <v>12243</v>
      </c>
      <c r="T779" t="s">
        <v>30</v>
      </c>
    </row>
    <row r="780" spans="1:20" x14ac:dyDescent="0.25">
      <c r="A780" t="s">
        <v>1610</v>
      </c>
      <c r="B780" t="s">
        <v>45</v>
      </c>
      <c r="C780" t="s">
        <v>39</v>
      </c>
      <c r="D780" t="s">
        <v>56</v>
      </c>
      <c r="E780" t="s">
        <v>12286</v>
      </c>
      <c r="F780" t="s">
        <v>1611</v>
      </c>
      <c r="G780" t="s">
        <v>12448</v>
      </c>
      <c r="H780" t="s">
        <v>47</v>
      </c>
      <c r="I780" t="s">
        <v>42</v>
      </c>
      <c r="J780" t="s">
        <v>27</v>
      </c>
      <c r="K780">
        <v>4</v>
      </c>
      <c r="L780">
        <v>1054.3</v>
      </c>
      <c r="M780" t="s">
        <v>28</v>
      </c>
      <c r="N780">
        <v>48</v>
      </c>
      <c r="O780" t="s">
        <v>12265</v>
      </c>
      <c r="P780">
        <v>159</v>
      </c>
      <c r="Q780" t="s">
        <v>43</v>
      </c>
      <c r="R780">
        <v>4</v>
      </c>
      <c r="S780" t="s">
        <v>12275</v>
      </c>
      <c r="T780" t="s">
        <v>36</v>
      </c>
    </row>
    <row r="781" spans="1:20" x14ac:dyDescent="0.25">
      <c r="A781" t="s">
        <v>1612</v>
      </c>
      <c r="B781" t="s">
        <v>45</v>
      </c>
      <c r="C781" t="s">
        <v>22</v>
      </c>
      <c r="D781" t="s">
        <v>23</v>
      </c>
      <c r="E781" s="1">
        <v>45089</v>
      </c>
      <c r="F781" t="s">
        <v>1613</v>
      </c>
      <c r="G781" t="s">
        <v>12448</v>
      </c>
      <c r="H781" t="s">
        <v>58</v>
      </c>
      <c r="I781" t="s">
        <v>26</v>
      </c>
      <c r="J781" t="s">
        <v>27</v>
      </c>
      <c r="K781">
        <v>4</v>
      </c>
      <c r="L781">
        <v>1299.99</v>
      </c>
      <c r="M781" t="s">
        <v>28</v>
      </c>
      <c r="N781">
        <v>25</v>
      </c>
      <c r="O781" t="s">
        <v>12072</v>
      </c>
      <c r="P781">
        <v>453</v>
      </c>
      <c r="Q781" t="s">
        <v>29</v>
      </c>
      <c r="R781">
        <v>1</v>
      </c>
      <c r="S781" t="s">
        <v>12364</v>
      </c>
      <c r="T781" t="s">
        <v>36</v>
      </c>
    </row>
    <row r="782" spans="1:20" x14ac:dyDescent="0.25">
      <c r="A782" t="s">
        <v>1614</v>
      </c>
      <c r="B782" t="s">
        <v>38</v>
      </c>
      <c r="C782" t="s">
        <v>39</v>
      </c>
      <c r="D782" t="s">
        <v>56</v>
      </c>
      <c r="E782" t="s">
        <v>12178</v>
      </c>
      <c r="F782" t="s">
        <v>1615</v>
      </c>
      <c r="G782" t="s">
        <v>12448</v>
      </c>
      <c r="H782" t="s">
        <v>47</v>
      </c>
      <c r="I782" t="s">
        <v>26</v>
      </c>
      <c r="J782" t="s">
        <v>49</v>
      </c>
      <c r="K782">
        <v>5</v>
      </c>
      <c r="L782">
        <v>390.67</v>
      </c>
      <c r="M782" t="s">
        <v>35</v>
      </c>
      <c r="N782">
        <v>11</v>
      </c>
      <c r="O782" t="s">
        <v>12147</v>
      </c>
      <c r="P782">
        <v>352</v>
      </c>
      <c r="Q782" t="s">
        <v>43</v>
      </c>
      <c r="R782">
        <v>4</v>
      </c>
      <c r="S782" s="1">
        <v>45780</v>
      </c>
      <c r="T782" t="s">
        <v>30</v>
      </c>
    </row>
    <row r="783" spans="1:20" x14ac:dyDescent="0.25">
      <c r="A783" t="s">
        <v>1616</v>
      </c>
      <c r="B783" t="s">
        <v>21</v>
      </c>
      <c r="C783" t="s">
        <v>22</v>
      </c>
      <c r="D783" t="s">
        <v>32</v>
      </c>
      <c r="E783" t="s">
        <v>12132</v>
      </c>
      <c r="F783" t="s">
        <v>1617</v>
      </c>
      <c r="G783" t="s">
        <v>12448</v>
      </c>
      <c r="H783" t="s">
        <v>58</v>
      </c>
      <c r="I783" t="s">
        <v>63</v>
      </c>
      <c r="J783" t="s">
        <v>67</v>
      </c>
      <c r="K783">
        <v>5</v>
      </c>
      <c r="L783">
        <v>210.48</v>
      </c>
      <c r="M783" t="s">
        <v>35</v>
      </c>
      <c r="N783">
        <v>20</v>
      </c>
      <c r="O783" s="1">
        <v>45994</v>
      </c>
      <c r="P783">
        <v>51</v>
      </c>
      <c r="Q783" t="s">
        <v>29</v>
      </c>
      <c r="R783">
        <v>3</v>
      </c>
      <c r="S783" t="s">
        <v>12099</v>
      </c>
      <c r="T783" t="s">
        <v>60</v>
      </c>
    </row>
    <row r="784" spans="1:20" x14ac:dyDescent="0.25">
      <c r="A784" t="s">
        <v>1618</v>
      </c>
      <c r="B784" t="s">
        <v>38</v>
      </c>
      <c r="C784" t="s">
        <v>22</v>
      </c>
      <c r="D784" t="s">
        <v>32</v>
      </c>
      <c r="E784" s="1">
        <v>45324</v>
      </c>
      <c r="F784" t="s">
        <v>1619</v>
      </c>
      <c r="G784" t="s">
        <v>12448</v>
      </c>
      <c r="H784" t="s">
        <v>47</v>
      </c>
      <c r="I784" t="s">
        <v>48</v>
      </c>
      <c r="J784" t="s">
        <v>59</v>
      </c>
      <c r="K784">
        <v>3</v>
      </c>
      <c r="L784">
        <v>249.11</v>
      </c>
      <c r="M784" t="s">
        <v>50</v>
      </c>
      <c r="N784">
        <v>39</v>
      </c>
      <c r="O784" s="1">
        <v>45785</v>
      </c>
      <c r="P784">
        <v>237</v>
      </c>
      <c r="Q784" t="s">
        <v>43</v>
      </c>
      <c r="R784">
        <v>2</v>
      </c>
      <c r="S784" t="s">
        <v>12261</v>
      </c>
      <c r="T784" t="s">
        <v>30</v>
      </c>
    </row>
    <row r="785" spans="1:20" x14ac:dyDescent="0.25">
      <c r="A785" t="s">
        <v>1620</v>
      </c>
      <c r="B785" t="s">
        <v>45</v>
      </c>
      <c r="C785" t="s">
        <v>22</v>
      </c>
      <c r="D785" t="s">
        <v>52</v>
      </c>
      <c r="E785" t="s">
        <v>12064</v>
      </c>
      <c r="F785" t="s">
        <v>1621</v>
      </c>
      <c r="G785" t="s">
        <v>12448</v>
      </c>
      <c r="H785" t="s">
        <v>47</v>
      </c>
      <c r="I785" t="s">
        <v>54</v>
      </c>
      <c r="J785" t="s">
        <v>67</v>
      </c>
      <c r="K785">
        <v>5</v>
      </c>
      <c r="L785">
        <v>1291.19</v>
      </c>
      <c r="M785" t="s">
        <v>50</v>
      </c>
      <c r="N785">
        <v>33</v>
      </c>
      <c r="O785" s="1">
        <v>45998</v>
      </c>
      <c r="P785">
        <v>85</v>
      </c>
      <c r="Q785" t="s">
        <v>29</v>
      </c>
      <c r="R785">
        <v>5</v>
      </c>
      <c r="S785" t="s">
        <v>12079</v>
      </c>
      <c r="T785" t="s">
        <v>36</v>
      </c>
    </row>
    <row r="786" spans="1:20" x14ac:dyDescent="0.25">
      <c r="A786" t="s">
        <v>1622</v>
      </c>
      <c r="B786" t="s">
        <v>45</v>
      </c>
      <c r="C786" t="s">
        <v>39</v>
      </c>
      <c r="D786" t="s">
        <v>32</v>
      </c>
      <c r="E786" t="s">
        <v>12261</v>
      </c>
      <c r="F786" t="s">
        <v>1623</v>
      </c>
      <c r="G786" t="s">
        <v>12449</v>
      </c>
      <c r="H786" t="s">
        <v>47</v>
      </c>
      <c r="I786" t="s">
        <v>54</v>
      </c>
      <c r="J786" t="s">
        <v>64</v>
      </c>
      <c r="K786">
        <v>3</v>
      </c>
      <c r="L786">
        <v>273.08</v>
      </c>
      <c r="M786" t="s">
        <v>35</v>
      </c>
      <c r="N786">
        <v>32</v>
      </c>
      <c r="O786" s="1">
        <v>45931</v>
      </c>
      <c r="P786">
        <v>140</v>
      </c>
      <c r="Q786" t="s">
        <v>43</v>
      </c>
      <c r="R786">
        <v>2</v>
      </c>
      <c r="S786" s="1">
        <v>45933</v>
      </c>
      <c r="T786" t="s">
        <v>36</v>
      </c>
    </row>
    <row r="787" spans="1:20" x14ac:dyDescent="0.25">
      <c r="A787" t="s">
        <v>1624</v>
      </c>
      <c r="B787" t="s">
        <v>45</v>
      </c>
      <c r="C787" t="s">
        <v>39</v>
      </c>
      <c r="D787" t="s">
        <v>56</v>
      </c>
      <c r="E787" s="1">
        <v>45846</v>
      </c>
      <c r="F787" t="s">
        <v>1625</v>
      </c>
      <c r="G787" t="s">
        <v>12449</v>
      </c>
      <c r="H787" t="s">
        <v>47</v>
      </c>
      <c r="I787" t="s">
        <v>63</v>
      </c>
      <c r="J787" t="s">
        <v>27</v>
      </c>
      <c r="K787">
        <v>1</v>
      </c>
      <c r="L787">
        <v>185.34</v>
      </c>
      <c r="M787" t="s">
        <v>28</v>
      </c>
      <c r="N787">
        <v>27</v>
      </c>
      <c r="O787" t="s">
        <v>12287</v>
      </c>
      <c r="P787">
        <v>313</v>
      </c>
      <c r="Q787" t="s">
        <v>29</v>
      </c>
      <c r="R787">
        <v>3</v>
      </c>
      <c r="S787" t="s">
        <v>12222</v>
      </c>
      <c r="T787" t="s">
        <v>36</v>
      </c>
    </row>
    <row r="788" spans="1:20" x14ac:dyDescent="0.25">
      <c r="A788" t="s">
        <v>1626</v>
      </c>
      <c r="B788" t="s">
        <v>45</v>
      </c>
      <c r="C788" t="s">
        <v>82</v>
      </c>
      <c r="D788" t="s">
        <v>56</v>
      </c>
      <c r="E788" t="s">
        <v>12270</v>
      </c>
      <c r="F788" t="s">
        <v>1627</v>
      </c>
      <c r="G788" t="s">
        <v>12449</v>
      </c>
      <c r="H788" t="s">
        <v>34</v>
      </c>
      <c r="I788" t="s">
        <v>26</v>
      </c>
      <c r="J788" t="s">
        <v>67</v>
      </c>
      <c r="K788">
        <v>2</v>
      </c>
      <c r="L788">
        <v>303.19</v>
      </c>
      <c r="M788" t="s">
        <v>50</v>
      </c>
      <c r="N788">
        <v>17</v>
      </c>
      <c r="O788" s="1">
        <v>45993</v>
      </c>
      <c r="P788">
        <v>245</v>
      </c>
      <c r="Q788" t="s">
        <v>29</v>
      </c>
      <c r="R788">
        <v>5</v>
      </c>
      <c r="S788" s="1">
        <v>45785</v>
      </c>
      <c r="T788" t="s">
        <v>60</v>
      </c>
    </row>
    <row r="789" spans="1:20" x14ac:dyDescent="0.25">
      <c r="A789" t="s">
        <v>1628</v>
      </c>
      <c r="B789" t="s">
        <v>38</v>
      </c>
      <c r="C789" t="s">
        <v>39</v>
      </c>
      <c r="D789" t="s">
        <v>77</v>
      </c>
      <c r="E789" t="s">
        <v>12195</v>
      </c>
      <c r="F789" t="s">
        <v>1629</v>
      </c>
      <c r="G789" t="s">
        <v>12449</v>
      </c>
      <c r="H789" t="s">
        <v>41</v>
      </c>
      <c r="I789" t="s">
        <v>26</v>
      </c>
      <c r="J789" t="s">
        <v>64</v>
      </c>
      <c r="K789">
        <v>5</v>
      </c>
      <c r="L789">
        <v>224.54</v>
      </c>
      <c r="M789" t="s">
        <v>50</v>
      </c>
      <c r="N789">
        <v>9</v>
      </c>
      <c r="O789" s="1">
        <v>45696</v>
      </c>
      <c r="P789">
        <v>390</v>
      </c>
      <c r="Q789" t="s">
        <v>43</v>
      </c>
      <c r="R789">
        <v>2</v>
      </c>
      <c r="S789" t="s">
        <v>12287</v>
      </c>
      <c r="T789" t="s">
        <v>36</v>
      </c>
    </row>
    <row r="790" spans="1:20" x14ac:dyDescent="0.25">
      <c r="A790" t="s">
        <v>1630</v>
      </c>
      <c r="B790" t="s">
        <v>45</v>
      </c>
      <c r="C790" t="s">
        <v>39</v>
      </c>
      <c r="D790" t="s">
        <v>56</v>
      </c>
      <c r="E790" s="1">
        <v>45055</v>
      </c>
      <c r="F790" t="s">
        <v>1631</v>
      </c>
      <c r="G790" t="s">
        <v>12449</v>
      </c>
      <c r="H790" t="s">
        <v>58</v>
      </c>
      <c r="I790" t="s">
        <v>63</v>
      </c>
      <c r="J790" t="s">
        <v>59</v>
      </c>
      <c r="K790">
        <v>4</v>
      </c>
      <c r="L790">
        <v>363.52</v>
      </c>
      <c r="M790" t="s">
        <v>28</v>
      </c>
      <c r="N790">
        <v>21</v>
      </c>
      <c r="O790" s="1">
        <v>45815</v>
      </c>
      <c r="P790">
        <v>158</v>
      </c>
      <c r="Q790" t="s">
        <v>43</v>
      </c>
      <c r="R790">
        <v>2</v>
      </c>
      <c r="S790" t="s">
        <v>12262</v>
      </c>
      <c r="T790" t="s">
        <v>36</v>
      </c>
    </row>
    <row r="791" spans="1:20" x14ac:dyDescent="0.25">
      <c r="A791" t="s">
        <v>1632</v>
      </c>
      <c r="B791" t="s">
        <v>21</v>
      </c>
      <c r="C791" t="s">
        <v>39</v>
      </c>
      <c r="D791" t="s">
        <v>23</v>
      </c>
      <c r="E791" t="s">
        <v>12422</v>
      </c>
      <c r="F791" t="s">
        <v>1633</v>
      </c>
      <c r="G791" t="s">
        <v>12449</v>
      </c>
      <c r="H791" t="s">
        <v>25</v>
      </c>
      <c r="I791" t="s">
        <v>63</v>
      </c>
      <c r="J791" t="s">
        <v>59</v>
      </c>
      <c r="K791">
        <v>4</v>
      </c>
      <c r="L791">
        <v>903.38</v>
      </c>
      <c r="M791" t="s">
        <v>35</v>
      </c>
      <c r="N791">
        <v>22</v>
      </c>
      <c r="O791" t="s">
        <v>12093</v>
      </c>
      <c r="P791">
        <v>277</v>
      </c>
      <c r="Q791" t="s">
        <v>43</v>
      </c>
      <c r="R791">
        <v>4</v>
      </c>
      <c r="S791" s="1">
        <v>45606</v>
      </c>
      <c r="T791" t="s">
        <v>60</v>
      </c>
    </row>
    <row r="792" spans="1:20" x14ac:dyDescent="0.25">
      <c r="A792" t="s">
        <v>1634</v>
      </c>
      <c r="B792" t="s">
        <v>21</v>
      </c>
      <c r="C792" t="s">
        <v>22</v>
      </c>
      <c r="D792" t="s">
        <v>77</v>
      </c>
      <c r="E792" t="s">
        <v>12075</v>
      </c>
      <c r="F792" t="s">
        <v>1635</v>
      </c>
      <c r="G792" t="s">
        <v>12449</v>
      </c>
      <c r="H792" t="s">
        <v>58</v>
      </c>
      <c r="I792" t="s">
        <v>63</v>
      </c>
      <c r="J792" t="s">
        <v>59</v>
      </c>
      <c r="K792">
        <v>3</v>
      </c>
      <c r="L792">
        <v>524.96</v>
      </c>
      <c r="M792" t="s">
        <v>50</v>
      </c>
      <c r="N792">
        <v>3</v>
      </c>
      <c r="O792" t="s">
        <v>12131</v>
      </c>
      <c r="P792">
        <v>395</v>
      </c>
      <c r="Q792" t="s">
        <v>29</v>
      </c>
      <c r="R792">
        <v>5</v>
      </c>
      <c r="S792" t="s">
        <v>12186</v>
      </c>
      <c r="T792" t="s">
        <v>30</v>
      </c>
    </row>
    <row r="793" spans="1:20" x14ac:dyDescent="0.25">
      <c r="A793" t="s">
        <v>1636</v>
      </c>
      <c r="B793" t="s">
        <v>38</v>
      </c>
      <c r="C793" t="s">
        <v>82</v>
      </c>
      <c r="D793" t="s">
        <v>23</v>
      </c>
      <c r="E793" s="1">
        <v>45846</v>
      </c>
      <c r="F793" t="s">
        <v>1637</v>
      </c>
      <c r="G793" t="s">
        <v>12449</v>
      </c>
      <c r="H793" t="s">
        <v>34</v>
      </c>
      <c r="I793" t="s">
        <v>54</v>
      </c>
      <c r="J793" t="s">
        <v>59</v>
      </c>
      <c r="K793">
        <v>5</v>
      </c>
      <c r="L793">
        <v>1230.6099999999999</v>
      </c>
      <c r="M793" t="s">
        <v>35</v>
      </c>
      <c r="N793">
        <v>45</v>
      </c>
      <c r="O793" t="s">
        <v>12142</v>
      </c>
      <c r="P793">
        <v>286</v>
      </c>
      <c r="Q793" t="s">
        <v>29</v>
      </c>
      <c r="R793">
        <v>5</v>
      </c>
      <c r="S793" s="1">
        <v>45361</v>
      </c>
      <c r="T793" t="s">
        <v>30</v>
      </c>
    </row>
    <row r="794" spans="1:20" x14ac:dyDescent="0.25">
      <c r="A794" t="s">
        <v>1638</v>
      </c>
      <c r="B794" t="s">
        <v>38</v>
      </c>
      <c r="C794" t="s">
        <v>22</v>
      </c>
      <c r="D794" t="s">
        <v>56</v>
      </c>
      <c r="E794" s="1">
        <v>45568</v>
      </c>
      <c r="F794" t="s">
        <v>1639</v>
      </c>
      <c r="G794" t="s">
        <v>12449</v>
      </c>
      <c r="H794" t="s">
        <v>34</v>
      </c>
      <c r="I794" t="s">
        <v>54</v>
      </c>
      <c r="J794" t="s">
        <v>67</v>
      </c>
      <c r="K794">
        <v>1</v>
      </c>
      <c r="L794">
        <v>776.22</v>
      </c>
      <c r="M794" t="s">
        <v>28</v>
      </c>
      <c r="N794">
        <v>41</v>
      </c>
      <c r="O794" s="1">
        <v>45360</v>
      </c>
      <c r="P794">
        <v>212</v>
      </c>
      <c r="Q794" t="s">
        <v>43</v>
      </c>
      <c r="R794">
        <v>4</v>
      </c>
      <c r="S794" s="1">
        <v>45575</v>
      </c>
      <c r="T794" t="s">
        <v>60</v>
      </c>
    </row>
    <row r="795" spans="1:20" x14ac:dyDescent="0.25">
      <c r="A795" t="s">
        <v>1640</v>
      </c>
      <c r="B795" t="s">
        <v>38</v>
      </c>
      <c r="C795" t="s">
        <v>39</v>
      </c>
      <c r="D795" t="s">
        <v>32</v>
      </c>
      <c r="E795" s="1">
        <v>45393</v>
      </c>
      <c r="F795" t="s">
        <v>1641</v>
      </c>
      <c r="G795" t="s">
        <v>12449</v>
      </c>
      <c r="H795" t="s">
        <v>41</v>
      </c>
      <c r="I795" t="s">
        <v>42</v>
      </c>
      <c r="J795" t="s">
        <v>64</v>
      </c>
      <c r="K795">
        <v>1</v>
      </c>
      <c r="L795">
        <v>643.62</v>
      </c>
      <c r="M795" t="s">
        <v>35</v>
      </c>
      <c r="N795">
        <v>36</v>
      </c>
      <c r="O795" t="s">
        <v>12400</v>
      </c>
      <c r="P795">
        <v>183</v>
      </c>
      <c r="Q795" t="s">
        <v>29</v>
      </c>
      <c r="R795">
        <v>2</v>
      </c>
      <c r="S795" t="s">
        <v>12377</v>
      </c>
      <c r="T795" t="s">
        <v>60</v>
      </c>
    </row>
    <row r="796" spans="1:20" x14ac:dyDescent="0.25">
      <c r="A796" t="s">
        <v>1642</v>
      </c>
      <c r="B796" t="s">
        <v>45</v>
      </c>
      <c r="C796" t="s">
        <v>22</v>
      </c>
      <c r="D796" t="s">
        <v>77</v>
      </c>
      <c r="E796" t="s">
        <v>12074</v>
      </c>
      <c r="F796" t="s">
        <v>1643</v>
      </c>
      <c r="G796" t="s">
        <v>12366</v>
      </c>
      <c r="H796" t="s">
        <v>34</v>
      </c>
      <c r="I796" t="s">
        <v>54</v>
      </c>
      <c r="J796" t="s">
        <v>27</v>
      </c>
      <c r="K796">
        <v>2</v>
      </c>
      <c r="L796">
        <v>667.95</v>
      </c>
      <c r="M796" t="s">
        <v>35</v>
      </c>
      <c r="N796">
        <v>50</v>
      </c>
      <c r="O796" s="1">
        <v>45392</v>
      </c>
      <c r="P796">
        <v>486</v>
      </c>
      <c r="Q796" t="s">
        <v>29</v>
      </c>
      <c r="R796">
        <v>1</v>
      </c>
      <c r="S796" t="s">
        <v>12425</v>
      </c>
      <c r="T796" t="s">
        <v>30</v>
      </c>
    </row>
    <row r="797" spans="1:20" x14ac:dyDescent="0.25">
      <c r="A797" t="s">
        <v>1644</v>
      </c>
      <c r="B797" t="s">
        <v>45</v>
      </c>
      <c r="C797" t="s">
        <v>22</v>
      </c>
      <c r="D797" t="s">
        <v>52</v>
      </c>
      <c r="E797" t="s">
        <v>12089</v>
      </c>
      <c r="F797" t="s">
        <v>1645</v>
      </c>
      <c r="G797" t="s">
        <v>12366</v>
      </c>
      <c r="H797" t="s">
        <v>47</v>
      </c>
      <c r="I797" t="s">
        <v>54</v>
      </c>
      <c r="J797" t="s">
        <v>59</v>
      </c>
      <c r="K797">
        <v>1</v>
      </c>
      <c r="L797">
        <v>716.43</v>
      </c>
      <c r="M797" t="s">
        <v>28</v>
      </c>
      <c r="N797">
        <v>28</v>
      </c>
      <c r="O797" s="1">
        <v>45810</v>
      </c>
      <c r="P797">
        <v>240</v>
      </c>
      <c r="Q797" t="s">
        <v>29</v>
      </c>
      <c r="R797">
        <v>5</v>
      </c>
      <c r="S797" t="s">
        <v>12380</v>
      </c>
      <c r="T797" t="s">
        <v>30</v>
      </c>
    </row>
    <row r="798" spans="1:20" x14ac:dyDescent="0.25">
      <c r="A798" t="s">
        <v>1646</v>
      </c>
      <c r="B798" t="s">
        <v>45</v>
      </c>
      <c r="C798" t="s">
        <v>39</v>
      </c>
      <c r="D798" t="s">
        <v>23</v>
      </c>
      <c r="E798" t="s">
        <v>12075</v>
      </c>
      <c r="F798" t="s">
        <v>1647</v>
      </c>
      <c r="G798" t="s">
        <v>12366</v>
      </c>
      <c r="H798" t="s">
        <v>58</v>
      </c>
      <c r="I798" t="s">
        <v>48</v>
      </c>
      <c r="J798" t="s">
        <v>67</v>
      </c>
      <c r="K798">
        <v>5</v>
      </c>
      <c r="L798">
        <v>1283.93</v>
      </c>
      <c r="M798" t="s">
        <v>28</v>
      </c>
      <c r="N798">
        <v>37</v>
      </c>
      <c r="O798" t="s">
        <v>12267</v>
      </c>
      <c r="P798">
        <v>401</v>
      </c>
      <c r="Q798" t="s">
        <v>43</v>
      </c>
      <c r="R798">
        <v>3</v>
      </c>
      <c r="S798" s="1">
        <v>45545</v>
      </c>
      <c r="T798" t="s">
        <v>30</v>
      </c>
    </row>
    <row r="799" spans="1:20" x14ac:dyDescent="0.25">
      <c r="A799" t="s">
        <v>1648</v>
      </c>
      <c r="B799" t="s">
        <v>38</v>
      </c>
      <c r="C799" t="s">
        <v>22</v>
      </c>
      <c r="D799" t="s">
        <v>77</v>
      </c>
      <c r="E799" t="s">
        <v>12100</v>
      </c>
      <c r="F799" t="s">
        <v>1649</v>
      </c>
      <c r="G799" t="s">
        <v>12366</v>
      </c>
      <c r="H799" t="s">
        <v>41</v>
      </c>
      <c r="I799" t="s">
        <v>48</v>
      </c>
      <c r="J799" t="s">
        <v>49</v>
      </c>
      <c r="K799">
        <v>4</v>
      </c>
      <c r="L799">
        <v>1021.48</v>
      </c>
      <c r="M799" t="s">
        <v>28</v>
      </c>
      <c r="N799">
        <v>50</v>
      </c>
      <c r="O799" t="s">
        <v>12151</v>
      </c>
      <c r="P799">
        <v>92</v>
      </c>
      <c r="Q799" t="s">
        <v>43</v>
      </c>
      <c r="R799">
        <v>4</v>
      </c>
      <c r="S799" t="s">
        <v>12151</v>
      </c>
      <c r="T799" t="s">
        <v>36</v>
      </c>
    </row>
    <row r="800" spans="1:20" x14ac:dyDescent="0.25">
      <c r="A800" t="s">
        <v>1650</v>
      </c>
      <c r="B800" t="s">
        <v>45</v>
      </c>
      <c r="C800" t="s">
        <v>39</v>
      </c>
      <c r="D800" t="s">
        <v>52</v>
      </c>
      <c r="E800" s="1">
        <v>45841</v>
      </c>
      <c r="F800" t="s">
        <v>1651</v>
      </c>
      <c r="G800" t="s">
        <v>12366</v>
      </c>
      <c r="H800" t="s">
        <v>25</v>
      </c>
      <c r="I800" t="s">
        <v>26</v>
      </c>
      <c r="J800" t="s">
        <v>49</v>
      </c>
      <c r="K800">
        <v>5</v>
      </c>
      <c r="L800">
        <v>1338.5</v>
      </c>
      <c r="M800" t="s">
        <v>28</v>
      </c>
      <c r="N800">
        <v>2</v>
      </c>
      <c r="O800" t="s">
        <v>12120</v>
      </c>
      <c r="P800">
        <v>442</v>
      </c>
      <c r="Q800" t="s">
        <v>43</v>
      </c>
      <c r="R800">
        <v>3</v>
      </c>
      <c r="S800" t="s">
        <v>12360</v>
      </c>
      <c r="T800" t="s">
        <v>36</v>
      </c>
    </row>
    <row r="801" spans="1:20" x14ac:dyDescent="0.25">
      <c r="A801" t="s">
        <v>1652</v>
      </c>
      <c r="B801" t="s">
        <v>21</v>
      </c>
      <c r="C801" t="s">
        <v>82</v>
      </c>
      <c r="D801" t="s">
        <v>32</v>
      </c>
      <c r="E801" s="1">
        <v>45483</v>
      </c>
      <c r="F801" t="s">
        <v>1653</v>
      </c>
      <c r="G801" t="s">
        <v>12366</v>
      </c>
      <c r="H801" t="s">
        <v>47</v>
      </c>
      <c r="I801" t="s">
        <v>63</v>
      </c>
      <c r="J801" t="s">
        <v>64</v>
      </c>
      <c r="K801">
        <v>3</v>
      </c>
      <c r="L801">
        <v>1054.08</v>
      </c>
      <c r="M801" t="s">
        <v>35</v>
      </c>
      <c r="N801">
        <v>1</v>
      </c>
      <c r="O801" t="s">
        <v>12250</v>
      </c>
      <c r="P801">
        <v>205</v>
      </c>
      <c r="Q801" t="s">
        <v>43</v>
      </c>
      <c r="R801">
        <v>5</v>
      </c>
      <c r="S801" s="1">
        <v>45969</v>
      </c>
      <c r="T801" t="s">
        <v>30</v>
      </c>
    </row>
    <row r="802" spans="1:20" x14ac:dyDescent="0.25">
      <c r="A802" t="s">
        <v>1654</v>
      </c>
      <c r="B802" t="s">
        <v>21</v>
      </c>
      <c r="C802" t="s">
        <v>82</v>
      </c>
      <c r="D802" t="s">
        <v>52</v>
      </c>
      <c r="E802" s="1">
        <v>45423</v>
      </c>
      <c r="F802" t="s">
        <v>1655</v>
      </c>
      <c r="G802" t="s">
        <v>12366</v>
      </c>
      <c r="H802" t="s">
        <v>58</v>
      </c>
      <c r="I802" t="s">
        <v>54</v>
      </c>
      <c r="J802" t="s">
        <v>59</v>
      </c>
      <c r="K802">
        <v>5</v>
      </c>
      <c r="L802">
        <v>208.6</v>
      </c>
      <c r="M802" t="s">
        <v>35</v>
      </c>
      <c r="N802">
        <v>19</v>
      </c>
      <c r="O802" t="s">
        <v>12318</v>
      </c>
      <c r="P802">
        <v>181</v>
      </c>
      <c r="Q802" t="s">
        <v>29</v>
      </c>
      <c r="R802">
        <v>5</v>
      </c>
      <c r="S802" s="1">
        <v>45638</v>
      </c>
      <c r="T802" t="s">
        <v>30</v>
      </c>
    </row>
    <row r="803" spans="1:20" x14ac:dyDescent="0.25">
      <c r="A803" t="s">
        <v>1656</v>
      </c>
      <c r="B803" t="s">
        <v>21</v>
      </c>
      <c r="C803" t="s">
        <v>22</v>
      </c>
      <c r="D803" t="s">
        <v>32</v>
      </c>
      <c r="E803" s="1">
        <v>45209</v>
      </c>
      <c r="F803" t="s">
        <v>1657</v>
      </c>
      <c r="G803" t="s">
        <v>12366</v>
      </c>
      <c r="H803" t="s">
        <v>58</v>
      </c>
      <c r="I803" t="s">
        <v>54</v>
      </c>
      <c r="J803" t="s">
        <v>27</v>
      </c>
      <c r="K803">
        <v>1</v>
      </c>
      <c r="L803">
        <v>905.48</v>
      </c>
      <c r="M803" t="s">
        <v>28</v>
      </c>
      <c r="N803">
        <v>26</v>
      </c>
      <c r="O803" t="s">
        <v>12279</v>
      </c>
      <c r="P803">
        <v>168</v>
      </c>
      <c r="Q803" t="s">
        <v>43</v>
      </c>
      <c r="R803">
        <v>2</v>
      </c>
      <c r="S803" t="s">
        <v>12326</v>
      </c>
      <c r="T803" t="s">
        <v>36</v>
      </c>
    </row>
    <row r="804" spans="1:20" x14ac:dyDescent="0.25">
      <c r="A804" t="s">
        <v>1658</v>
      </c>
      <c r="B804" t="s">
        <v>45</v>
      </c>
      <c r="C804" t="s">
        <v>39</v>
      </c>
      <c r="D804" t="s">
        <v>56</v>
      </c>
      <c r="E804" s="1">
        <v>45839</v>
      </c>
      <c r="F804" t="s">
        <v>1659</v>
      </c>
      <c r="G804" t="s">
        <v>12366</v>
      </c>
      <c r="H804" t="s">
        <v>47</v>
      </c>
      <c r="I804" t="s">
        <v>63</v>
      </c>
      <c r="J804" t="s">
        <v>67</v>
      </c>
      <c r="K804">
        <v>4</v>
      </c>
      <c r="L804">
        <v>492.93</v>
      </c>
      <c r="M804" t="s">
        <v>28</v>
      </c>
      <c r="N804">
        <v>21</v>
      </c>
      <c r="O804" t="s">
        <v>12108</v>
      </c>
      <c r="P804">
        <v>91</v>
      </c>
      <c r="Q804" t="s">
        <v>43</v>
      </c>
      <c r="R804">
        <v>5</v>
      </c>
      <c r="S804" s="1">
        <v>45782</v>
      </c>
      <c r="T804" t="s">
        <v>60</v>
      </c>
    </row>
    <row r="805" spans="1:20" x14ac:dyDescent="0.25">
      <c r="A805" t="s">
        <v>1660</v>
      </c>
      <c r="B805" t="s">
        <v>45</v>
      </c>
      <c r="C805" t="s">
        <v>82</v>
      </c>
      <c r="D805" t="s">
        <v>32</v>
      </c>
      <c r="E805" t="s">
        <v>12126</v>
      </c>
      <c r="F805" t="s">
        <v>1661</v>
      </c>
      <c r="G805" t="s">
        <v>12366</v>
      </c>
      <c r="H805" t="s">
        <v>25</v>
      </c>
      <c r="I805" t="s">
        <v>48</v>
      </c>
      <c r="J805" t="s">
        <v>64</v>
      </c>
      <c r="K805">
        <v>4</v>
      </c>
      <c r="L805">
        <v>188.07</v>
      </c>
      <c r="M805" t="s">
        <v>35</v>
      </c>
      <c r="N805">
        <v>7</v>
      </c>
      <c r="O805" t="s">
        <v>12394</v>
      </c>
      <c r="P805">
        <v>255</v>
      </c>
      <c r="Q805" t="s">
        <v>43</v>
      </c>
      <c r="R805">
        <v>1</v>
      </c>
      <c r="S805" s="1">
        <v>45905</v>
      </c>
      <c r="T805" t="s">
        <v>60</v>
      </c>
    </row>
    <row r="806" spans="1:20" x14ac:dyDescent="0.25">
      <c r="A806" t="s">
        <v>1662</v>
      </c>
      <c r="B806" t="s">
        <v>38</v>
      </c>
      <c r="C806" t="s">
        <v>39</v>
      </c>
      <c r="D806" t="s">
        <v>77</v>
      </c>
      <c r="E806" t="s">
        <v>12154</v>
      </c>
      <c r="F806" t="s">
        <v>1663</v>
      </c>
      <c r="G806" t="s">
        <v>12366</v>
      </c>
      <c r="H806" t="s">
        <v>41</v>
      </c>
      <c r="I806" t="s">
        <v>42</v>
      </c>
      <c r="J806" t="s">
        <v>59</v>
      </c>
      <c r="K806">
        <v>4</v>
      </c>
      <c r="L806">
        <v>709.86</v>
      </c>
      <c r="M806" t="s">
        <v>35</v>
      </c>
      <c r="N806">
        <v>43</v>
      </c>
      <c r="O806" t="s">
        <v>12286</v>
      </c>
      <c r="P806">
        <v>182</v>
      </c>
      <c r="Q806" t="s">
        <v>29</v>
      </c>
      <c r="R806">
        <v>4</v>
      </c>
      <c r="S806" s="1">
        <v>45907</v>
      </c>
      <c r="T806" t="s">
        <v>60</v>
      </c>
    </row>
    <row r="807" spans="1:20" x14ac:dyDescent="0.25">
      <c r="A807" t="s">
        <v>1664</v>
      </c>
      <c r="B807" t="s">
        <v>38</v>
      </c>
      <c r="C807" t="s">
        <v>82</v>
      </c>
      <c r="D807" t="s">
        <v>56</v>
      </c>
      <c r="E807" t="s">
        <v>12107</v>
      </c>
      <c r="F807" t="s">
        <v>1665</v>
      </c>
      <c r="G807" t="s">
        <v>12366</v>
      </c>
      <c r="H807" t="s">
        <v>47</v>
      </c>
      <c r="I807" t="s">
        <v>42</v>
      </c>
      <c r="J807" t="s">
        <v>27</v>
      </c>
      <c r="K807">
        <v>2</v>
      </c>
      <c r="L807">
        <v>1102.0899999999999</v>
      </c>
      <c r="M807" t="s">
        <v>50</v>
      </c>
      <c r="N807">
        <v>11</v>
      </c>
      <c r="O807" t="s">
        <v>12312</v>
      </c>
      <c r="P807">
        <v>300</v>
      </c>
      <c r="Q807" t="s">
        <v>29</v>
      </c>
      <c r="R807">
        <v>1</v>
      </c>
      <c r="S807" s="1">
        <v>45695</v>
      </c>
      <c r="T807" t="s">
        <v>60</v>
      </c>
    </row>
    <row r="808" spans="1:20" x14ac:dyDescent="0.25">
      <c r="A808" t="s">
        <v>1666</v>
      </c>
      <c r="B808" t="s">
        <v>21</v>
      </c>
      <c r="C808" t="s">
        <v>82</v>
      </c>
      <c r="D808" t="s">
        <v>23</v>
      </c>
      <c r="E808" s="1">
        <v>45509</v>
      </c>
      <c r="F808" t="s">
        <v>1667</v>
      </c>
      <c r="G808" t="s">
        <v>12417</v>
      </c>
      <c r="H808" t="s">
        <v>58</v>
      </c>
      <c r="I808" t="s">
        <v>26</v>
      </c>
      <c r="J808" t="s">
        <v>59</v>
      </c>
      <c r="K808">
        <v>3</v>
      </c>
      <c r="L808">
        <v>212.72</v>
      </c>
      <c r="M808" t="s">
        <v>28</v>
      </c>
      <c r="N808">
        <v>23</v>
      </c>
      <c r="O808" s="1">
        <v>45636</v>
      </c>
      <c r="P808">
        <v>364</v>
      </c>
      <c r="Q808" t="s">
        <v>43</v>
      </c>
      <c r="R808">
        <v>5</v>
      </c>
      <c r="S808" s="1">
        <v>45846</v>
      </c>
      <c r="T808" t="s">
        <v>36</v>
      </c>
    </row>
    <row r="809" spans="1:20" x14ac:dyDescent="0.25">
      <c r="A809" t="s">
        <v>1668</v>
      </c>
      <c r="B809" t="s">
        <v>38</v>
      </c>
      <c r="C809" t="s">
        <v>82</v>
      </c>
      <c r="D809" t="s">
        <v>52</v>
      </c>
      <c r="E809" t="s">
        <v>12293</v>
      </c>
      <c r="F809" t="s">
        <v>1669</v>
      </c>
      <c r="G809" t="s">
        <v>12417</v>
      </c>
      <c r="H809" t="s">
        <v>25</v>
      </c>
      <c r="I809" t="s">
        <v>42</v>
      </c>
      <c r="J809" t="s">
        <v>64</v>
      </c>
      <c r="K809">
        <v>5</v>
      </c>
      <c r="L809">
        <v>1261.8900000000001</v>
      </c>
      <c r="M809" t="s">
        <v>50</v>
      </c>
      <c r="N809">
        <v>27</v>
      </c>
      <c r="O809" s="1">
        <v>45661</v>
      </c>
      <c r="P809">
        <v>40</v>
      </c>
      <c r="Q809" t="s">
        <v>29</v>
      </c>
      <c r="R809">
        <v>1</v>
      </c>
      <c r="S809" t="s">
        <v>12144</v>
      </c>
      <c r="T809" t="s">
        <v>36</v>
      </c>
    </row>
    <row r="810" spans="1:20" x14ac:dyDescent="0.25">
      <c r="A810" t="s">
        <v>1670</v>
      </c>
      <c r="B810" t="s">
        <v>21</v>
      </c>
      <c r="C810" t="s">
        <v>82</v>
      </c>
      <c r="D810" t="s">
        <v>77</v>
      </c>
      <c r="E810" s="1">
        <v>45293</v>
      </c>
      <c r="F810" t="s">
        <v>1671</v>
      </c>
      <c r="G810" t="s">
        <v>12417</v>
      </c>
      <c r="H810" t="s">
        <v>34</v>
      </c>
      <c r="I810" t="s">
        <v>26</v>
      </c>
      <c r="J810" t="s">
        <v>49</v>
      </c>
      <c r="K810">
        <v>2</v>
      </c>
      <c r="L810">
        <v>350.52</v>
      </c>
      <c r="M810" t="s">
        <v>35</v>
      </c>
      <c r="N810">
        <v>45</v>
      </c>
      <c r="O810" t="s">
        <v>12188</v>
      </c>
      <c r="P810">
        <v>305</v>
      </c>
      <c r="Q810" t="s">
        <v>29</v>
      </c>
      <c r="R810">
        <v>5</v>
      </c>
      <c r="S810" t="s">
        <v>12373</v>
      </c>
      <c r="T810" t="s">
        <v>60</v>
      </c>
    </row>
    <row r="811" spans="1:20" x14ac:dyDescent="0.25">
      <c r="A811" t="s">
        <v>1672</v>
      </c>
      <c r="B811" t="s">
        <v>45</v>
      </c>
      <c r="C811" t="s">
        <v>82</v>
      </c>
      <c r="D811" t="s">
        <v>23</v>
      </c>
      <c r="E811" t="s">
        <v>12378</v>
      </c>
      <c r="F811" t="s">
        <v>1673</v>
      </c>
      <c r="G811" t="s">
        <v>12417</v>
      </c>
      <c r="H811" t="s">
        <v>41</v>
      </c>
      <c r="I811" t="s">
        <v>26</v>
      </c>
      <c r="J811" t="s">
        <v>67</v>
      </c>
      <c r="K811">
        <v>1</v>
      </c>
      <c r="L811">
        <v>986.61</v>
      </c>
      <c r="M811" t="s">
        <v>50</v>
      </c>
      <c r="N811">
        <v>50</v>
      </c>
      <c r="O811" t="s">
        <v>12286</v>
      </c>
      <c r="P811">
        <v>17</v>
      </c>
      <c r="Q811" t="s">
        <v>29</v>
      </c>
      <c r="R811">
        <v>5</v>
      </c>
      <c r="S811" t="s">
        <v>12083</v>
      </c>
      <c r="T811" t="s">
        <v>36</v>
      </c>
    </row>
    <row r="812" spans="1:20" x14ac:dyDescent="0.25">
      <c r="A812" t="s">
        <v>1674</v>
      </c>
      <c r="B812" t="s">
        <v>45</v>
      </c>
      <c r="C812" t="s">
        <v>22</v>
      </c>
      <c r="D812" t="s">
        <v>52</v>
      </c>
      <c r="E812" t="s">
        <v>12247</v>
      </c>
      <c r="F812" t="s">
        <v>1675</v>
      </c>
      <c r="G812" t="s">
        <v>12417</v>
      </c>
      <c r="H812" t="s">
        <v>25</v>
      </c>
      <c r="I812" t="s">
        <v>42</v>
      </c>
      <c r="J812" t="s">
        <v>59</v>
      </c>
      <c r="K812">
        <v>4</v>
      </c>
      <c r="L812">
        <v>519.16999999999996</v>
      </c>
      <c r="M812" t="s">
        <v>28</v>
      </c>
      <c r="N812">
        <v>7</v>
      </c>
      <c r="O812" t="s">
        <v>12213</v>
      </c>
      <c r="P812">
        <v>361</v>
      </c>
      <c r="Q812" t="s">
        <v>29</v>
      </c>
      <c r="R812">
        <v>1</v>
      </c>
      <c r="S812" s="1">
        <v>45814</v>
      </c>
      <c r="T812" t="s">
        <v>30</v>
      </c>
    </row>
    <row r="813" spans="1:20" x14ac:dyDescent="0.25">
      <c r="A813" t="s">
        <v>1676</v>
      </c>
      <c r="B813" t="s">
        <v>45</v>
      </c>
      <c r="C813" t="s">
        <v>22</v>
      </c>
      <c r="D813" t="s">
        <v>52</v>
      </c>
      <c r="E813" t="s">
        <v>12450</v>
      </c>
      <c r="F813" t="s">
        <v>1677</v>
      </c>
      <c r="G813" t="s">
        <v>12417</v>
      </c>
      <c r="H813" t="s">
        <v>25</v>
      </c>
      <c r="I813" t="s">
        <v>26</v>
      </c>
      <c r="J813" t="s">
        <v>67</v>
      </c>
      <c r="K813">
        <v>2</v>
      </c>
      <c r="L813">
        <v>870.26</v>
      </c>
      <c r="M813" t="s">
        <v>50</v>
      </c>
      <c r="N813">
        <v>41</v>
      </c>
      <c r="O813" t="s">
        <v>12272</v>
      </c>
      <c r="P813">
        <v>104</v>
      </c>
      <c r="Q813" t="s">
        <v>29</v>
      </c>
      <c r="R813">
        <v>2</v>
      </c>
      <c r="S813" t="s">
        <v>12097</v>
      </c>
      <c r="T813" t="s">
        <v>30</v>
      </c>
    </row>
    <row r="814" spans="1:20" x14ac:dyDescent="0.25">
      <c r="A814" t="s">
        <v>1678</v>
      </c>
      <c r="B814" t="s">
        <v>45</v>
      </c>
      <c r="C814" t="s">
        <v>39</v>
      </c>
      <c r="D814" t="s">
        <v>32</v>
      </c>
      <c r="E814" t="s">
        <v>12245</v>
      </c>
      <c r="F814" t="s">
        <v>1679</v>
      </c>
      <c r="G814" t="s">
        <v>12417</v>
      </c>
      <c r="H814" t="s">
        <v>58</v>
      </c>
      <c r="I814" t="s">
        <v>54</v>
      </c>
      <c r="J814" t="s">
        <v>27</v>
      </c>
      <c r="K814">
        <v>5</v>
      </c>
      <c r="L814">
        <v>888.96</v>
      </c>
      <c r="M814" t="s">
        <v>50</v>
      </c>
      <c r="N814">
        <v>38</v>
      </c>
      <c r="O814" s="1">
        <v>45962</v>
      </c>
      <c r="P814">
        <v>468</v>
      </c>
      <c r="Q814" t="s">
        <v>29</v>
      </c>
      <c r="R814">
        <v>4</v>
      </c>
      <c r="S814" t="s">
        <v>12167</v>
      </c>
      <c r="T814" t="s">
        <v>60</v>
      </c>
    </row>
    <row r="815" spans="1:20" x14ac:dyDescent="0.25">
      <c r="A815" t="s">
        <v>1680</v>
      </c>
      <c r="B815" t="s">
        <v>21</v>
      </c>
      <c r="C815" t="s">
        <v>82</v>
      </c>
      <c r="D815" t="s">
        <v>32</v>
      </c>
      <c r="E815" s="1">
        <v>45386</v>
      </c>
      <c r="F815" t="s">
        <v>1681</v>
      </c>
      <c r="G815" t="s">
        <v>12111</v>
      </c>
      <c r="H815" t="s">
        <v>34</v>
      </c>
      <c r="I815" t="s">
        <v>42</v>
      </c>
      <c r="J815" t="s">
        <v>27</v>
      </c>
      <c r="K815">
        <v>5</v>
      </c>
      <c r="L815">
        <v>365.33</v>
      </c>
      <c r="M815" t="s">
        <v>50</v>
      </c>
      <c r="N815">
        <v>7</v>
      </c>
      <c r="O815" s="1">
        <v>45574</v>
      </c>
      <c r="P815">
        <v>405</v>
      </c>
      <c r="Q815" t="s">
        <v>29</v>
      </c>
      <c r="R815">
        <v>5</v>
      </c>
      <c r="S815" t="s">
        <v>12365</v>
      </c>
      <c r="T815" t="s">
        <v>36</v>
      </c>
    </row>
    <row r="816" spans="1:20" x14ac:dyDescent="0.25">
      <c r="A816" t="s">
        <v>1682</v>
      </c>
      <c r="B816" t="s">
        <v>21</v>
      </c>
      <c r="C816" t="s">
        <v>22</v>
      </c>
      <c r="D816" t="s">
        <v>56</v>
      </c>
      <c r="E816" t="s">
        <v>12124</v>
      </c>
      <c r="F816" t="s">
        <v>1683</v>
      </c>
      <c r="G816" t="s">
        <v>12111</v>
      </c>
      <c r="H816" t="s">
        <v>47</v>
      </c>
      <c r="I816" t="s">
        <v>26</v>
      </c>
      <c r="J816" t="s">
        <v>64</v>
      </c>
      <c r="K816">
        <v>2</v>
      </c>
      <c r="L816">
        <v>1134.1400000000001</v>
      </c>
      <c r="M816" t="s">
        <v>50</v>
      </c>
      <c r="N816">
        <v>37</v>
      </c>
      <c r="O816" t="s">
        <v>12131</v>
      </c>
      <c r="P816">
        <v>184</v>
      </c>
      <c r="Q816" t="s">
        <v>29</v>
      </c>
      <c r="R816">
        <v>4</v>
      </c>
      <c r="S816" t="s">
        <v>12204</v>
      </c>
      <c r="T816" t="s">
        <v>30</v>
      </c>
    </row>
    <row r="817" spans="1:20" x14ac:dyDescent="0.25">
      <c r="A817" t="s">
        <v>1684</v>
      </c>
      <c r="B817" t="s">
        <v>45</v>
      </c>
      <c r="C817" t="s">
        <v>39</v>
      </c>
      <c r="D817" t="s">
        <v>32</v>
      </c>
      <c r="E817" s="1">
        <v>45754</v>
      </c>
      <c r="F817" t="s">
        <v>1685</v>
      </c>
      <c r="G817" t="s">
        <v>12111</v>
      </c>
      <c r="H817" t="s">
        <v>47</v>
      </c>
      <c r="I817" t="s">
        <v>63</v>
      </c>
      <c r="J817" t="s">
        <v>59</v>
      </c>
      <c r="K817">
        <v>5</v>
      </c>
      <c r="L817">
        <v>420.66</v>
      </c>
      <c r="M817" t="s">
        <v>35</v>
      </c>
      <c r="N817">
        <v>25</v>
      </c>
      <c r="O817" s="1">
        <v>45937</v>
      </c>
      <c r="P817">
        <v>221</v>
      </c>
      <c r="Q817" t="s">
        <v>43</v>
      </c>
      <c r="R817">
        <v>2</v>
      </c>
      <c r="S817" t="s">
        <v>12161</v>
      </c>
      <c r="T817" t="s">
        <v>36</v>
      </c>
    </row>
    <row r="818" spans="1:20" x14ac:dyDescent="0.25">
      <c r="A818" t="s">
        <v>1686</v>
      </c>
      <c r="B818" t="s">
        <v>21</v>
      </c>
      <c r="C818" t="s">
        <v>39</v>
      </c>
      <c r="D818" t="s">
        <v>23</v>
      </c>
      <c r="E818" t="s">
        <v>12451</v>
      </c>
      <c r="F818" t="s">
        <v>1687</v>
      </c>
      <c r="G818" t="s">
        <v>12111</v>
      </c>
      <c r="H818" t="s">
        <v>47</v>
      </c>
      <c r="I818" t="s">
        <v>54</v>
      </c>
      <c r="J818" t="s">
        <v>49</v>
      </c>
      <c r="K818">
        <v>2</v>
      </c>
      <c r="L818">
        <v>915.56</v>
      </c>
      <c r="M818" t="s">
        <v>35</v>
      </c>
      <c r="N818">
        <v>46</v>
      </c>
      <c r="O818" t="s">
        <v>12091</v>
      </c>
      <c r="P818">
        <v>37</v>
      </c>
      <c r="Q818" t="s">
        <v>43</v>
      </c>
      <c r="R818">
        <v>4</v>
      </c>
      <c r="S818" s="1">
        <v>45360</v>
      </c>
      <c r="T818" t="s">
        <v>60</v>
      </c>
    </row>
    <row r="819" spans="1:20" x14ac:dyDescent="0.25">
      <c r="A819" t="s">
        <v>1688</v>
      </c>
      <c r="B819" t="s">
        <v>45</v>
      </c>
      <c r="C819" t="s">
        <v>82</v>
      </c>
      <c r="D819" t="s">
        <v>77</v>
      </c>
      <c r="E819" t="s">
        <v>12187</v>
      </c>
      <c r="F819" t="s">
        <v>1689</v>
      </c>
      <c r="G819" t="s">
        <v>12111</v>
      </c>
      <c r="H819" t="s">
        <v>47</v>
      </c>
      <c r="I819" t="s">
        <v>48</v>
      </c>
      <c r="J819" t="s">
        <v>27</v>
      </c>
      <c r="K819">
        <v>5</v>
      </c>
      <c r="L819">
        <v>1382.13</v>
      </c>
      <c r="M819" t="s">
        <v>50</v>
      </c>
      <c r="N819">
        <v>27</v>
      </c>
      <c r="O819" t="s">
        <v>12221</v>
      </c>
      <c r="P819">
        <v>447</v>
      </c>
      <c r="Q819" t="s">
        <v>29</v>
      </c>
      <c r="R819">
        <v>3</v>
      </c>
      <c r="S819" t="s">
        <v>12142</v>
      </c>
      <c r="T819" t="s">
        <v>60</v>
      </c>
    </row>
    <row r="820" spans="1:20" x14ac:dyDescent="0.25">
      <c r="A820" t="s">
        <v>1690</v>
      </c>
      <c r="B820" t="s">
        <v>38</v>
      </c>
      <c r="C820" t="s">
        <v>39</v>
      </c>
      <c r="D820" t="s">
        <v>23</v>
      </c>
      <c r="E820" s="1">
        <v>45938</v>
      </c>
      <c r="F820" t="s">
        <v>1691</v>
      </c>
      <c r="G820" t="s">
        <v>12111</v>
      </c>
      <c r="H820" t="s">
        <v>41</v>
      </c>
      <c r="I820" t="s">
        <v>42</v>
      </c>
      <c r="J820" t="s">
        <v>67</v>
      </c>
      <c r="K820">
        <v>1</v>
      </c>
      <c r="L820">
        <v>741.51</v>
      </c>
      <c r="M820" t="s">
        <v>35</v>
      </c>
      <c r="N820">
        <v>44</v>
      </c>
      <c r="O820" t="s">
        <v>12373</v>
      </c>
      <c r="P820">
        <v>400</v>
      </c>
      <c r="Q820" t="s">
        <v>43</v>
      </c>
      <c r="R820">
        <v>5</v>
      </c>
      <c r="S820" t="s">
        <v>12259</v>
      </c>
      <c r="T820" t="s">
        <v>60</v>
      </c>
    </row>
    <row r="821" spans="1:20" x14ac:dyDescent="0.25">
      <c r="A821" t="s">
        <v>1692</v>
      </c>
      <c r="B821" t="s">
        <v>38</v>
      </c>
      <c r="C821" t="s">
        <v>82</v>
      </c>
      <c r="D821" t="s">
        <v>77</v>
      </c>
      <c r="E821" t="s">
        <v>12424</v>
      </c>
      <c r="F821" t="s">
        <v>1693</v>
      </c>
      <c r="G821" t="s">
        <v>12111</v>
      </c>
      <c r="H821" t="s">
        <v>41</v>
      </c>
      <c r="I821" t="s">
        <v>26</v>
      </c>
      <c r="J821" t="s">
        <v>64</v>
      </c>
      <c r="K821">
        <v>1</v>
      </c>
      <c r="L821">
        <v>946.4</v>
      </c>
      <c r="M821" t="s">
        <v>35</v>
      </c>
      <c r="N821">
        <v>16</v>
      </c>
      <c r="O821" t="s">
        <v>12323</v>
      </c>
      <c r="P821">
        <v>366</v>
      </c>
      <c r="Q821" t="s">
        <v>43</v>
      </c>
      <c r="R821">
        <v>1</v>
      </c>
      <c r="S821" t="s">
        <v>12311</v>
      </c>
      <c r="T821" t="s">
        <v>36</v>
      </c>
    </row>
    <row r="822" spans="1:20" x14ac:dyDescent="0.25">
      <c r="A822" t="s">
        <v>1694</v>
      </c>
      <c r="B822" t="s">
        <v>21</v>
      </c>
      <c r="C822" t="s">
        <v>39</v>
      </c>
      <c r="D822" t="s">
        <v>23</v>
      </c>
      <c r="E822" s="1">
        <v>45566</v>
      </c>
      <c r="F822" t="s">
        <v>1695</v>
      </c>
      <c r="G822" t="s">
        <v>12111</v>
      </c>
      <c r="H822" t="s">
        <v>47</v>
      </c>
      <c r="I822" t="s">
        <v>48</v>
      </c>
      <c r="J822" t="s">
        <v>59</v>
      </c>
      <c r="K822">
        <v>3</v>
      </c>
      <c r="L822">
        <v>934.81</v>
      </c>
      <c r="M822" t="s">
        <v>50</v>
      </c>
      <c r="N822">
        <v>20</v>
      </c>
      <c r="O822" s="1">
        <v>45813</v>
      </c>
      <c r="P822">
        <v>296</v>
      </c>
      <c r="Q822" t="s">
        <v>29</v>
      </c>
      <c r="R822">
        <v>4</v>
      </c>
      <c r="S822" t="s">
        <v>12191</v>
      </c>
      <c r="T822" t="s">
        <v>60</v>
      </c>
    </row>
    <row r="823" spans="1:20" x14ac:dyDescent="0.25">
      <c r="A823" t="s">
        <v>1696</v>
      </c>
      <c r="B823" t="s">
        <v>21</v>
      </c>
      <c r="C823" t="s">
        <v>22</v>
      </c>
      <c r="D823" t="s">
        <v>32</v>
      </c>
      <c r="E823" s="1">
        <v>45722</v>
      </c>
      <c r="F823" t="s">
        <v>1697</v>
      </c>
      <c r="G823" t="s">
        <v>12154</v>
      </c>
      <c r="H823" t="s">
        <v>58</v>
      </c>
      <c r="I823" t="s">
        <v>63</v>
      </c>
      <c r="J823" t="s">
        <v>27</v>
      </c>
      <c r="K823">
        <v>2</v>
      </c>
      <c r="L823">
        <v>789.48</v>
      </c>
      <c r="M823" t="s">
        <v>50</v>
      </c>
      <c r="N823">
        <v>50</v>
      </c>
      <c r="O823" s="1">
        <v>45718</v>
      </c>
      <c r="P823">
        <v>425</v>
      </c>
      <c r="Q823" t="s">
        <v>43</v>
      </c>
      <c r="R823">
        <v>1</v>
      </c>
      <c r="S823" t="s">
        <v>12290</v>
      </c>
      <c r="T823" t="s">
        <v>60</v>
      </c>
    </row>
    <row r="824" spans="1:20" x14ac:dyDescent="0.25">
      <c r="A824" t="s">
        <v>1698</v>
      </c>
      <c r="B824" t="s">
        <v>45</v>
      </c>
      <c r="C824" t="s">
        <v>39</v>
      </c>
      <c r="D824" t="s">
        <v>23</v>
      </c>
      <c r="E824" s="1">
        <v>45600</v>
      </c>
      <c r="F824" t="s">
        <v>1699</v>
      </c>
      <c r="G824" t="s">
        <v>12154</v>
      </c>
      <c r="H824" t="s">
        <v>41</v>
      </c>
      <c r="I824" t="s">
        <v>63</v>
      </c>
      <c r="J824" t="s">
        <v>64</v>
      </c>
      <c r="K824">
        <v>2</v>
      </c>
      <c r="L824">
        <v>138.18</v>
      </c>
      <c r="M824" t="s">
        <v>35</v>
      </c>
      <c r="N824">
        <v>24</v>
      </c>
      <c r="O824" t="s">
        <v>12115</v>
      </c>
      <c r="P824">
        <v>124</v>
      </c>
      <c r="Q824" t="s">
        <v>29</v>
      </c>
      <c r="R824">
        <v>2</v>
      </c>
      <c r="S824" t="s">
        <v>12436</v>
      </c>
      <c r="T824" t="s">
        <v>36</v>
      </c>
    </row>
    <row r="825" spans="1:20" x14ac:dyDescent="0.25">
      <c r="A825" t="s">
        <v>1700</v>
      </c>
      <c r="B825" t="s">
        <v>45</v>
      </c>
      <c r="C825" t="s">
        <v>22</v>
      </c>
      <c r="D825" t="s">
        <v>56</v>
      </c>
      <c r="E825" t="s">
        <v>12149</v>
      </c>
      <c r="F825" t="s">
        <v>1701</v>
      </c>
      <c r="G825" t="s">
        <v>12154</v>
      </c>
      <c r="H825" t="s">
        <v>58</v>
      </c>
      <c r="I825" t="s">
        <v>54</v>
      </c>
      <c r="J825" t="s">
        <v>49</v>
      </c>
      <c r="K825">
        <v>3</v>
      </c>
      <c r="L825">
        <v>1370.22</v>
      </c>
      <c r="M825" t="s">
        <v>35</v>
      </c>
      <c r="N825">
        <v>19</v>
      </c>
      <c r="O825" t="s">
        <v>12380</v>
      </c>
      <c r="P825">
        <v>134</v>
      </c>
      <c r="Q825" t="s">
        <v>29</v>
      </c>
      <c r="R825">
        <v>4</v>
      </c>
      <c r="S825" t="s">
        <v>12220</v>
      </c>
      <c r="T825" t="s">
        <v>60</v>
      </c>
    </row>
    <row r="826" spans="1:20" x14ac:dyDescent="0.25">
      <c r="A826" t="s">
        <v>1702</v>
      </c>
      <c r="B826" t="s">
        <v>21</v>
      </c>
      <c r="C826" t="s">
        <v>82</v>
      </c>
      <c r="D826" t="s">
        <v>56</v>
      </c>
      <c r="E826" t="s">
        <v>12440</v>
      </c>
      <c r="F826" t="s">
        <v>1703</v>
      </c>
      <c r="G826" t="s">
        <v>12154</v>
      </c>
      <c r="H826" t="s">
        <v>34</v>
      </c>
      <c r="I826" t="s">
        <v>63</v>
      </c>
      <c r="J826" t="s">
        <v>27</v>
      </c>
      <c r="K826">
        <v>2</v>
      </c>
      <c r="L826">
        <v>1452.56</v>
      </c>
      <c r="M826" t="s">
        <v>35</v>
      </c>
      <c r="N826">
        <v>8</v>
      </c>
      <c r="O826" t="s">
        <v>12203</v>
      </c>
      <c r="P826">
        <v>276</v>
      </c>
      <c r="Q826" t="s">
        <v>29</v>
      </c>
      <c r="R826">
        <v>1</v>
      </c>
      <c r="S826" t="s">
        <v>12397</v>
      </c>
      <c r="T826" t="s">
        <v>36</v>
      </c>
    </row>
    <row r="827" spans="1:20" x14ac:dyDescent="0.25">
      <c r="A827" t="s">
        <v>1704</v>
      </c>
      <c r="B827" t="s">
        <v>21</v>
      </c>
      <c r="C827" t="s">
        <v>22</v>
      </c>
      <c r="D827" t="s">
        <v>32</v>
      </c>
      <c r="E827" t="s">
        <v>12201</v>
      </c>
      <c r="F827" t="s">
        <v>1705</v>
      </c>
      <c r="G827" t="s">
        <v>12154</v>
      </c>
      <c r="H827" t="s">
        <v>58</v>
      </c>
      <c r="I827" t="s">
        <v>26</v>
      </c>
      <c r="J827" t="s">
        <v>64</v>
      </c>
      <c r="K827">
        <v>5</v>
      </c>
      <c r="L827">
        <v>1392.06</v>
      </c>
      <c r="M827" t="s">
        <v>28</v>
      </c>
      <c r="N827">
        <v>47</v>
      </c>
      <c r="O827" t="s">
        <v>12252</v>
      </c>
      <c r="P827">
        <v>213</v>
      </c>
      <c r="Q827" t="s">
        <v>43</v>
      </c>
      <c r="R827">
        <v>3</v>
      </c>
      <c r="S827" s="1">
        <v>45992</v>
      </c>
      <c r="T827" t="s">
        <v>30</v>
      </c>
    </row>
    <row r="828" spans="1:20" x14ac:dyDescent="0.25">
      <c r="A828" t="s">
        <v>1706</v>
      </c>
      <c r="B828" t="s">
        <v>45</v>
      </c>
      <c r="C828" t="s">
        <v>39</v>
      </c>
      <c r="D828" t="s">
        <v>56</v>
      </c>
      <c r="E828" t="s">
        <v>12452</v>
      </c>
      <c r="F828" t="s">
        <v>1707</v>
      </c>
      <c r="G828" t="s">
        <v>12154</v>
      </c>
      <c r="H828" t="s">
        <v>47</v>
      </c>
      <c r="I828" t="s">
        <v>63</v>
      </c>
      <c r="J828" t="s">
        <v>49</v>
      </c>
      <c r="K828">
        <v>1</v>
      </c>
      <c r="L828">
        <v>188.42</v>
      </c>
      <c r="M828" t="s">
        <v>28</v>
      </c>
      <c r="N828">
        <v>15</v>
      </c>
      <c r="O828" s="1">
        <v>45779</v>
      </c>
      <c r="P828">
        <v>481</v>
      </c>
      <c r="Q828" t="s">
        <v>29</v>
      </c>
      <c r="R828">
        <v>1</v>
      </c>
      <c r="S828" s="1">
        <v>45750</v>
      </c>
      <c r="T828" t="s">
        <v>36</v>
      </c>
    </row>
    <row r="829" spans="1:20" x14ac:dyDescent="0.25">
      <c r="A829" t="s">
        <v>1708</v>
      </c>
      <c r="B829" t="s">
        <v>45</v>
      </c>
      <c r="C829" t="s">
        <v>82</v>
      </c>
      <c r="D829" t="s">
        <v>56</v>
      </c>
      <c r="E829" t="s">
        <v>12453</v>
      </c>
      <c r="F829" t="s">
        <v>1709</v>
      </c>
      <c r="G829" t="s">
        <v>12092</v>
      </c>
      <c r="H829" t="s">
        <v>41</v>
      </c>
      <c r="I829" t="s">
        <v>42</v>
      </c>
      <c r="J829" t="s">
        <v>64</v>
      </c>
      <c r="K829">
        <v>2</v>
      </c>
      <c r="L829">
        <v>650.44000000000005</v>
      </c>
      <c r="M829" t="s">
        <v>50</v>
      </c>
      <c r="N829">
        <v>22</v>
      </c>
      <c r="O829" s="1">
        <v>45724</v>
      </c>
      <c r="P829">
        <v>191</v>
      </c>
      <c r="Q829" t="s">
        <v>43</v>
      </c>
      <c r="R829">
        <v>3</v>
      </c>
      <c r="S829" t="s">
        <v>12186</v>
      </c>
      <c r="T829" t="s">
        <v>60</v>
      </c>
    </row>
    <row r="830" spans="1:20" x14ac:dyDescent="0.25">
      <c r="A830" t="s">
        <v>1710</v>
      </c>
      <c r="B830" t="s">
        <v>21</v>
      </c>
      <c r="C830" t="s">
        <v>39</v>
      </c>
      <c r="D830" t="s">
        <v>77</v>
      </c>
      <c r="E830" t="s">
        <v>12321</v>
      </c>
      <c r="F830" t="s">
        <v>1711</v>
      </c>
      <c r="G830" t="s">
        <v>12092</v>
      </c>
      <c r="H830" t="s">
        <v>34</v>
      </c>
      <c r="I830" t="s">
        <v>48</v>
      </c>
      <c r="J830" t="s">
        <v>59</v>
      </c>
      <c r="K830">
        <v>1</v>
      </c>
      <c r="L830">
        <v>433.23</v>
      </c>
      <c r="M830" t="s">
        <v>28</v>
      </c>
      <c r="N830">
        <v>26</v>
      </c>
      <c r="O830" t="s">
        <v>12115</v>
      </c>
      <c r="P830">
        <v>16</v>
      </c>
      <c r="Q830" t="s">
        <v>29</v>
      </c>
      <c r="R830">
        <v>2</v>
      </c>
      <c r="S830" s="1">
        <v>45810</v>
      </c>
      <c r="T830" t="s">
        <v>60</v>
      </c>
    </row>
    <row r="831" spans="1:20" x14ac:dyDescent="0.25">
      <c r="A831" t="s">
        <v>1712</v>
      </c>
      <c r="B831" t="s">
        <v>38</v>
      </c>
      <c r="C831" t="s">
        <v>22</v>
      </c>
      <c r="D831" t="s">
        <v>56</v>
      </c>
      <c r="E831" s="1">
        <v>45419</v>
      </c>
      <c r="F831" t="s">
        <v>1713</v>
      </c>
      <c r="G831" t="s">
        <v>12092</v>
      </c>
      <c r="H831" t="s">
        <v>34</v>
      </c>
      <c r="I831" t="s">
        <v>63</v>
      </c>
      <c r="J831" t="s">
        <v>59</v>
      </c>
      <c r="K831">
        <v>4</v>
      </c>
      <c r="L831">
        <v>148.49</v>
      </c>
      <c r="M831" t="s">
        <v>28</v>
      </c>
      <c r="N831">
        <v>30</v>
      </c>
      <c r="O831" s="1">
        <v>45812</v>
      </c>
      <c r="P831">
        <v>370</v>
      </c>
      <c r="Q831" t="s">
        <v>29</v>
      </c>
      <c r="R831">
        <v>1</v>
      </c>
      <c r="S831" t="s">
        <v>12180</v>
      </c>
      <c r="T831" t="s">
        <v>60</v>
      </c>
    </row>
    <row r="832" spans="1:20" x14ac:dyDescent="0.25">
      <c r="A832" t="s">
        <v>1714</v>
      </c>
      <c r="B832" t="s">
        <v>45</v>
      </c>
      <c r="C832" t="s">
        <v>39</v>
      </c>
      <c r="D832" t="s">
        <v>52</v>
      </c>
      <c r="E832" s="1">
        <v>45784</v>
      </c>
      <c r="F832" t="s">
        <v>1715</v>
      </c>
      <c r="G832" t="s">
        <v>12092</v>
      </c>
      <c r="H832" t="s">
        <v>58</v>
      </c>
      <c r="I832" t="s">
        <v>63</v>
      </c>
      <c r="J832" t="s">
        <v>67</v>
      </c>
      <c r="K832">
        <v>2</v>
      </c>
      <c r="L832">
        <v>817.75</v>
      </c>
      <c r="M832" t="s">
        <v>28</v>
      </c>
      <c r="N832">
        <v>9</v>
      </c>
      <c r="O832" t="s">
        <v>12312</v>
      </c>
      <c r="P832">
        <v>372</v>
      </c>
      <c r="Q832" t="s">
        <v>29</v>
      </c>
      <c r="R832">
        <v>4</v>
      </c>
      <c r="S832" t="s">
        <v>12123</v>
      </c>
      <c r="T832" t="s">
        <v>30</v>
      </c>
    </row>
    <row r="833" spans="1:20" x14ac:dyDescent="0.25">
      <c r="A833" t="s">
        <v>1716</v>
      </c>
      <c r="B833" t="s">
        <v>45</v>
      </c>
      <c r="C833" t="s">
        <v>39</v>
      </c>
      <c r="D833" t="s">
        <v>32</v>
      </c>
      <c r="E833" s="1">
        <v>45966</v>
      </c>
      <c r="F833" t="s">
        <v>1717</v>
      </c>
      <c r="G833" t="s">
        <v>12092</v>
      </c>
      <c r="H833" t="s">
        <v>34</v>
      </c>
      <c r="I833" t="s">
        <v>42</v>
      </c>
      <c r="J833" t="s">
        <v>64</v>
      </c>
      <c r="K833">
        <v>5</v>
      </c>
      <c r="L833">
        <v>1172.52</v>
      </c>
      <c r="M833" t="s">
        <v>35</v>
      </c>
      <c r="N833">
        <v>16</v>
      </c>
      <c r="O833" s="1">
        <v>45962</v>
      </c>
      <c r="P833">
        <v>387</v>
      </c>
      <c r="Q833" t="s">
        <v>29</v>
      </c>
      <c r="R833">
        <v>5</v>
      </c>
      <c r="S833" s="1">
        <v>45964</v>
      </c>
      <c r="T833" t="s">
        <v>60</v>
      </c>
    </row>
    <row r="834" spans="1:20" x14ac:dyDescent="0.25">
      <c r="A834" t="s">
        <v>1718</v>
      </c>
      <c r="B834" t="s">
        <v>21</v>
      </c>
      <c r="C834" t="s">
        <v>22</v>
      </c>
      <c r="D834" t="s">
        <v>23</v>
      </c>
      <c r="E834" t="s">
        <v>12081</v>
      </c>
      <c r="F834" t="s">
        <v>1719</v>
      </c>
      <c r="G834" t="s">
        <v>12092</v>
      </c>
      <c r="H834" t="s">
        <v>25</v>
      </c>
      <c r="I834" t="s">
        <v>48</v>
      </c>
      <c r="J834" t="s">
        <v>59</v>
      </c>
      <c r="K834">
        <v>2</v>
      </c>
      <c r="L834">
        <v>1253.99</v>
      </c>
      <c r="M834" t="s">
        <v>35</v>
      </c>
      <c r="N834">
        <v>47</v>
      </c>
      <c r="O834" s="1">
        <v>45545</v>
      </c>
      <c r="P834">
        <v>307</v>
      </c>
      <c r="Q834" t="s">
        <v>43</v>
      </c>
      <c r="R834">
        <v>2</v>
      </c>
      <c r="S834" t="s">
        <v>12196</v>
      </c>
      <c r="T834" t="s">
        <v>30</v>
      </c>
    </row>
    <row r="835" spans="1:20" x14ac:dyDescent="0.25">
      <c r="A835" t="s">
        <v>1720</v>
      </c>
      <c r="B835" t="s">
        <v>21</v>
      </c>
      <c r="C835" t="s">
        <v>82</v>
      </c>
      <c r="D835" t="s">
        <v>32</v>
      </c>
      <c r="E835" s="1">
        <v>45839</v>
      </c>
      <c r="F835" t="s">
        <v>1721</v>
      </c>
      <c r="G835" t="s">
        <v>12454</v>
      </c>
      <c r="H835" t="s">
        <v>41</v>
      </c>
      <c r="I835" t="s">
        <v>54</v>
      </c>
      <c r="J835" t="s">
        <v>59</v>
      </c>
      <c r="K835">
        <v>2</v>
      </c>
      <c r="L835">
        <v>1344.28</v>
      </c>
      <c r="M835" t="s">
        <v>35</v>
      </c>
      <c r="N835">
        <v>43</v>
      </c>
      <c r="O835" t="s">
        <v>12377</v>
      </c>
      <c r="P835">
        <v>18</v>
      </c>
      <c r="Q835" t="s">
        <v>29</v>
      </c>
      <c r="R835">
        <v>5</v>
      </c>
      <c r="S835" t="s">
        <v>12113</v>
      </c>
      <c r="T835" t="s">
        <v>36</v>
      </c>
    </row>
    <row r="836" spans="1:20" x14ac:dyDescent="0.25">
      <c r="A836" t="s">
        <v>1722</v>
      </c>
      <c r="B836" t="s">
        <v>21</v>
      </c>
      <c r="C836" t="s">
        <v>39</v>
      </c>
      <c r="D836" t="s">
        <v>56</v>
      </c>
      <c r="E836" s="1">
        <v>45998</v>
      </c>
      <c r="F836" t="s">
        <v>1723</v>
      </c>
      <c r="G836" t="s">
        <v>12454</v>
      </c>
      <c r="H836" t="s">
        <v>47</v>
      </c>
      <c r="I836" t="s">
        <v>54</v>
      </c>
      <c r="J836" t="s">
        <v>64</v>
      </c>
      <c r="K836">
        <v>1</v>
      </c>
      <c r="L836">
        <v>216.3</v>
      </c>
      <c r="M836" t="s">
        <v>35</v>
      </c>
      <c r="N836">
        <v>30</v>
      </c>
      <c r="O836" t="s">
        <v>12390</v>
      </c>
      <c r="P836">
        <v>219</v>
      </c>
      <c r="Q836" t="s">
        <v>29</v>
      </c>
      <c r="R836">
        <v>5</v>
      </c>
      <c r="S836" t="s">
        <v>12075</v>
      </c>
      <c r="T836" t="s">
        <v>60</v>
      </c>
    </row>
    <row r="837" spans="1:20" x14ac:dyDescent="0.25">
      <c r="A837" t="s">
        <v>1724</v>
      </c>
      <c r="B837" t="s">
        <v>45</v>
      </c>
      <c r="C837" t="s">
        <v>82</v>
      </c>
      <c r="D837" t="s">
        <v>52</v>
      </c>
      <c r="E837" t="s">
        <v>12249</v>
      </c>
      <c r="F837" t="s">
        <v>1725</v>
      </c>
      <c r="G837" t="s">
        <v>12454</v>
      </c>
      <c r="H837" t="s">
        <v>41</v>
      </c>
      <c r="I837" t="s">
        <v>42</v>
      </c>
      <c r="J837" t="s">
        <v>27</v>
      </c>
      <c r="K837">
        <v>4</v>
      </c>
      <c r="L837">
        <v>1168.25</v>
      </c>
      <c r="M837" t="s">
        <v>50</v>
      </c>
      <c r="N837">
        <v>48</v>
      </c>
      <c r="O837" s="1">
        <v>45965</v>
      </c>
      <c r="P837">
        <v>357</v>
      </c>
      <c r="Q837" t="s">
        <v>43</v>
      </c>
      <c r="R837">
        <v>2</v>
      </c>
      <c r="S837" s="1">
        <v>45635</v>
      </c>
      <c r="T837" t="s">
        <v>60</v>
      </c>
    </row>
    <row r="838" spans="1:20" x14ac:dyDescent="0.25">
      <c r="A838" t="s">
        <v>1726</v>
      </c>
      <c r="B838" t="s">
        <v>21</v>
      </c>
      <c r="C838" t="s">
        <v>39</v>
      </c>
      <c r="D838" t="s">
        <v>32</v>
      </c>
      <c r="E838" t="s">
        <v>12455</v>
      </c>
      <c r="F838" t="s">
        <v>1727</v>
      </c>
      <c r="G838" t="s">
        <v>12454</v>
      </c>
      <c r="H838" t="s">
        <v>47</v>
      </c>
      <c r="I838" t="s">
        <v>54</v>
      </c>
      <c r="J838" t="s">
        <v>64</v>
      </c>
      <c r="K838">
        <v>3</v>
      </c>
      <c r="L838">
        <v>163.47</v>
      </c>
      <c r="M838" t="s">
        <v>50</v>
      </c>
      <c r="N838">
        <v>30</v>
      </c>
      <c r="O838" t="s">
        <v>12376</v>
      </c>
      <c r="P838">
        <v>48</v>
      </c>
      <c r="Q838" t="s">
        <v>43</v>
      </c>
      <c r="R838">
        <v>1</v>
      </c>
      <c r="S838" t="s">
        <v>12140</v>
      </c>
      <c r="T838" t="s">
        <v>30</v>
      </c>
    </row>
    <row r="839" spans="1:20" x14ac:dyDescent="0.25">
      <c r="A839" t="s">
        <v>1728</v>
      </c>
      <c r="B839" t="s">
        <v>38</v>
      </c>
      <c r="C839" t="s">
        <v>82</v>
      </c>
      <c r="D839" t="s">
        <v>32</v>
      </c>
      <c r="E839" s="1">
        <v>45178</v>
      </c>
      <c r="F839" t="s">
        <v>1729</v>
      </c>
      <c r="G839" t="s">
        <v>12454</v>
      </c>
      <c r="H839" t="s">
        <v>34</v>
      </c>
      <c r="I839" t="s">
        <v>54</v>
      </c>
      <c r="J839" t="s">
        <v>64</v>
      </c>
      <c r="K839">
        <v>2</v>
      </c>
      <c r="L839">
        <v>1311.95</v>
      </c>
      <c r="M839" t="s">
        <v>35</v>
      </c>
      <c r="N839">
        <v>32</v>
      </c>
      <c r="O839" t="s">
        <v>12146</v>
      </c>
      <c r="P839">
        <v>358</v>
      </c>
      <c r="Q839" t="s">
        <v>43</v>
      </c>
      <c r="R839">
        <v>2</v>
      </c>
      <c r="S839" t="s">
        <v>12352</v>
      </c>
      <c r="T839" t="s">
        <v>30</v>
      </c>
    </row>
    <row r="840" spans="1:20" x14ac:dyDescent="0.25">
      <c r="A840" t="s">
        <v>1730</v>
      </c>
      <c r="B840" t="s">
        <v>45</v>
      </c>
      <c r="C840" t="s">
        <v>22</v>
      </c>
      <c r="D840" t="s">
        <v>56</v>
      </c>
      <c r="E840" t="s">
        <v>12118</v>
      </c>
      <c r="F840" t="s">
        <v>1731</v>
      </c>
      <c r="G840" t="s">
        <v>12454</v>
      </c>
      <c r="H840" t="s">
        <v>25</v>
      </c>
      <c r="I840" t="s">
        <v>48</v>
      </c>
      <c r="J840" t="s">
        <v>67</v>
      </c>
      <c r="K840">
        <v>4</v>
      </c>
      <c r="L840">
        <v>687.77</v>
      </c>
      <c r="M840" t="s">
        <v>28</v>
      </c>
      <c r="N840">
        <v>17</v>
      </c>
      <c r="O840" t="s">
        <v>12211</v>
      </c>
      <c r="P840">
        <v>2</v>
      </c>
      <c r="Q840" t="s">
        <v>43</v>
      </c>
      <c r="R840">
        <v>4</v>
      </c>
      <c r="S840" t="s">
        <v>12125</v>
      </c>
      <c r="T840" t="s">
        <v>36</v>
      </c>
    </row>
    <row r="841" spans="1:20" x14ac:dyDescent="0.25">
      <c r="A841" t="s">
        <v>1732</v>
      </c>
      <c r="B841" t="s">
        <v>45</v>
      </c>
      <c r="C841" t="s">
        <v>39</v>
      </c>
      <c r="D841" t="s">
        <v>32</v>
      </c>
      <c r="E841" t="s">
        <v>12100</v>
      </c>
      <c r="F841" t="s">
        <v>1733</v>
      </c>
      <c r="G841" s="1">
        <v>44938</v>
      </c>
      <c r="H841" t="s">
        <v>25</v>
      </c>
      <c r="I841" t="s">
        <v>26</v>
      </c>
      <c r="J841" t="s">
        <v>49</v>
      </c>
      <c r="K841">
        <v>5</v>
      </c>
      <c r="L841">
        <v>117.17</v>
      </c>
      <c r="M841" t="s">
        <v>50</v>
      </c>
      <c r="N841">
        <v>11</v>
      </c>
      <c r="O841" s="1">
        <v>45453</v>
      </c>
      <c r="P841">
        <v>281</v>
      </c>
      <c r="Q841" t="s">
        <v>29</v>
      </c>
      <c r="R841">
        <v>4</v>
      </c>
      <c r="S841" t="s">
        <v>12378</v>
      </c>
      <c r="T841" t="s">
        <v>60</v>
      </c>
    </row>
    <row r="842" spans="1:20" x14ac:dyDescent="0.25">
      <c r="A842" t="s">
        <v>1734</v>
      </c>
      <c r="B842" t="s">
        <v>38</v>
      </c>
      <c r="C842" t="s">
        <v>22</v>
      </c>
      <c r="D842" t="s">
        <v>77</v>
      </c>
      <c r="E842" t="s">
        <v>12136</v>
      </c>
      <c r="F842" t="s">
        <v>1735</v>
      </c>
      <c r="G842" s="1">
        <v>44938</v>
      </c>
      <c r="H842" t="s">
        <v>58</v>
      </c>
      <c r="I842" t="s">
        <v>63</v>
      </c>
      <c r="J842" t="s">
        <v>59</v>
      </c>
      <c r="K842">
        <v>2</v>
      </c>
      <c r="L842">
        <v>253.99</v>
      </c>
      <c r="M842" t="s">
        <v>50</v>
      </c>
      <c r="N842">
        <v>12</v>
      </c>
      <c r="O842" t="s">
        <v>12099</v>
      </c>
      <c r="P842">
        <v>353</v>
      </c>
      <c r="Q842" t="s">
        <v>43</v>
      </c>
      <c r="R842">
        <v>1</v>
      </c>
      <c r="S842" t="s">
        <v>12146</v>
      </c>
      <c r="T842" t="s">
        <v>60</v>
      </c>
    </row>
    <row r="843" spans="1:20" x14ac:dyDescent="0.25">
      <c r="A843" t="s">
        <v>1736</v>
      </c>
      <c r="B843" t="s">
        <v>45</v>
      </c>
      <c r="C843" t="s">
        <v>39</v>
      </c>
      <c r="D843" t="s">
        <v>52</v>
      </c>
      <c r="E843" t="s">
        <v>12385</v>
      </c>
      <c r="F843" t="s">
        <v>1737</v>
      </c>
      <c r="G843" s="1">
        <v>44938</v>
      </c>
      <c r="H843" t="s">
        <v>47</v>
      </c>
      <c r="I843" t="s">
        <v>48</v>
      </c>
      <c r="J843" t="s">
        <v>67</v>
      </c>
      <c r="K843">
        <v>4</v>
      </c>
      <c r="L843">
        <v>664.03</v>
      </c>
      <c r="M843" t="s">
        <v>35</v>
      </c>
      <c r="N843">
        <v>5</v>
      </c>
      <c r="O843" s="1">
        <v>45363</v>
      </c>
      <c r="P843">
        <v>141</v>
      </c>
      <c r="Q843" t="s">
        <v>29</v>
      </c>
      <c r="R843">
        <v>4</v>
      </c>
      <c r="S843" t="s">
        <v>12105</v>
      </c>
      <c r="T843" t="s">
        <v>60</v>
      </c>
    </row>
    <row r="844" spans="1:20" x14ac:dyDescent="0.25">
      <c r="A844" t="s">
        <v>1738</v>
      </c>
      <c r="B844" t="s">
        <v>38</v>
      </c>
      <c r="C844" t="s">
        <v>39</v>
      </c>
      <c r="D844" t="s">
        <v>56</v>
      </c>
      <c r="E844" t="s">
        <v>12262</v>
      </c>
      <c r="F844" t="s">
        <v>1739</v>
      </c>
      <c r="G844" s="1">
        <v>44938</v>
      </c>
      <c r="H844" t="s">
        <v>47</v>
      </c>
      <c r="I844" t="s">
        <v>42</v>
      </c>
      <c r="J844" t="s">
        <v>27</v>
      </c>
      <c r="K844">
        <v>5</v>
      </c>
      <c r="L844">
        <v>358</v>
      </c>
      <c r="M844" t="s">
        <v>35</v>
      </c>
      <c r="N844">
        <v>35</v>
      </c>
      <c r="O844" s="1">
        <v>45964</v>
      </c>
      <c r="P844">
        <v>456</v>
      </c>
      <c r="Q844" t="s">
        <v>29</v>
      </c>
      <c r="R844">
        <v>2</v>
      </c>
      <c r="S844" s="1">
        <v>45662</v>
      </c>
      <c r="T844" t="s">
        <v>60</v>
      </c>
    </row>
    <row r="845" spans="1:20" x14ac:dyDescent="0.25">
      <c r="A845" t="s">
        <v>1740</v>
      </c>
      <c r="B845" t="s">
        <v>38</v>
      </c>
      <c r="C845" t="s">
        <v>22</v>
      </c>
      <c r="D845" t="s">
        <v>56</v>
      </c>
      <c r="E845" s="1">
        <v>45416</v>
      </c>
      <c r="F845" t="s">
        <v>1741</v>
      </c>
      <c r="G845" s="1">
        <v>44938</v>
      </c>
      <c r="H845" t="s">
        <v>25</v>
      </c>
      <c r="I845" t="s">
        <v>63</v>
      </c>
      <c r="J845" t="s">
        <v>27</v>
      </c>
      <c r="K845">
        <v>1</v>
      </c>
      <c r="L845">
        <v>255.52</v>
      </c>
      <c r="M845" t="s">
        <v>35</v>
      </c>
      <c r="N845">
        <v>13</v>
      </c>
      <c r="O845" s="1">
        <v>45754</v>
      </c>
      <c r="P845">
        <v>44</v>
      </c>
      <c r="Q845" t="s">
        <v>29</v>
      </c>
      <c r="R845">
        <v>1</v>
      </c>
      <c r="S845" t="s">
        <v>12400</v>
      </c>
      <c r="T845" t="s">
        <v>60</v>
      </c>
    </row>
    <row r="846" spans="1:20" x14ac:dyDescent="0.25">
      <c r="A846" t="s">
        <v>1742</v>
      </c>
      <c r="B846" t="s">
        <v>38</v>
      </c>
      <c r="C846" t="s">
        <v>39</v>
      </c>
      <c r="D846" t="s">
        <v>52</v>
      </c>
      <c r="E846" t="s">
        <v>12456</v>
      </c>
      <c r="F846" t="s">
        <v>1743</v>
      </c>
      <c r="G846" s="1">
        <v>44938</v>
      </c>
      <c r="H846" t="s">
        <v>25</v>
      </c>
      <c r="I846" t="s">
        <v>48</v>
      </c>
      <c r="J846" t="s">
        <v>49</v>
      </c>
      <c r="K846">
        <v>1</v>
      </c>
      <c r="L846">
        <v>754.99</v>
      </c>
      <c r="M846" t="s">
        <v>35</v>
      </c>
      <c r="N846">
        <v>48</v>
      </c>
      <c r="O846" t="s">
        <v>12246</v>
      </c>
      <c r="P846">
        <v>375</v>
      </c>
      <c r="Q846" t="s">
        <v>29</v>
      </c>
      <c r="R846">
        <v>2</v>
      </c>
      <c r="S846" t="s">
        <v>12065</v>
      </c>
      <c r="T846" t="s">
        <v>30</v>
      </c>
    </row>
    <row r="847" spans="1:20" x14ac:dyDescent="0.25">
      <c r="A847" t="s">
        <v>1744</v>
      </c>
      <c r="B847" t="s">
        <v>21</v>
      </c>
      <c r="C847" t="s">
        <v>82</v>
      </c>
      <c r="D847" t="s">
        <v>56</v>
      </c>
      <c r="E847" s="1">
        <v>45359</v>
      </c>
      <c r="F847" t="s">
        <v>1745</v>
      </c>
      <c r="G847" s="1">
        <v>44938</v>
      </c>
      <c r="H847" t="s">
        <v>58</v>
      </c>
      <c r="I847" t="s">
        <v>26</v>
      </c>
      <c r="J847" t="s">
        <v>27</v>
      </c>
      <c r="K847">
        <v>5</v>
      </c>
      <c r="L847">
        <v>845.59</v>
      </c>
      <c r="M847" t="s">
        <v>28</v>
      </c>
      <c r="N847">
        <v>8</v>
      </c>
      <c r="O847" t="s">
        <v>12358</v>
      </c>
      <c r="P847">
        <v>146</v>
      </c>
      <c r="Q847" t="s">
        <v>29</v>
      </c>
      <c r="R847">
        <v>1</v>
      </c>
      <c r="S847" t="s">
        <v>12110</v>
      </c>
      <c r="T847" t="s">
        <v>60</v>
      </c>
    </row>
    <row r="848" spans="1:20" x14ac:dyDescent="0.25">
      <c r="A848" t="s">
        <v>1746</v>
      </c>
      <c r="B848" t="s">
        <v>38</v>
      </c>
      <c r="C848" t="s">
        <v>39</v>
      </c>
      <c r="D848" t="s">
        <v>32</v>
      </c>
      <c r="E848" t="s">
        <v>12412</v>
      </c>
      <c r="F848" t="s">
        <v>1747</v>
      </c>
      <c r="G848" s="1">
        <v>44938</v>
      </c>
      <c r="H848" t="s">
        <v>41</v>
      </c>
      <c r="I848" t="s">
        <v>42</v>
      </c>
      <c r="J848" t="s">
        <v>64</v>
      </c>
      <c r="K848">
        <v>3</v>
      </c>
      <c r="L848">
        <v>411.13</v>
      </c>
      <c r="M848" t="s">
        <v>50</v>
      </c>
      <c r="N848">
        <v>19</v>
      </c>
      <c r="O848" t="s">
        <v>12356</v>
      </c>
      <c r="P848">
        <v>379</v>
      </c>
      <c r="Q848" t="s">
        <v>29</v>
      </c>
      <c r="R848">
        <v>4</v>
      </c>
      <c r="S848" s="1">
        <v>45931</v>
      </c>
      <c r="T848" t="s">
        <v>60</v>
      </c>
    </row>
    <row r="849" spans="1:20" x14ac:dyDescent="0.25">
      <c r="A849" t="s">
        <v>1748</v>
      </c>
      <c r="B849" t="s">
        <v>38</v>
      </c>
      <c r="C849" t="s">
        <v>22</v>
      </c>
      <c r="D849" t="s">
        <v>52</v>
      </c>
      <c r="E849" t="s">
        <v>12416</v>
      </c>
      <c r="F849" t="s">
        <v>1749</v>
      </c>
      <c r="G849" s="1">
        <v>44938</v>
      </c>
      <c r="H849" t="s">
        <v>47</v>
      </c>
      <c r="I849" t="s">
        <v>26</v>
      </c>
      <c r="J849" t="s">
        <v>49</v>
      </c>
      <c r="K849">
        <v>5</v>
      </c>
      <c r="L849">
        <v>1265.8900000000001</v>
      </c>
      <c r="M849" t="s">
        <v>50</v>
      </c>
      <c r="N849">
        <v>3</v>
      </c>
      <c r="O849" t="s">
        <v>12201</v>
      </c>
      <c r="P849">
        <v>243</v>
      </c>
      <c r="Q849" t="s">
        <v>29</v>
      </c>
      <c r="R849">
        <v>1</v>
      </c>
      <c r="S849" t="s">
        <v>12123</v>
      </c>
      <c r="T849" t="s">
        <v>60</v>
      </c>
    </row>
    <row r="850" spans="1:20" x14ac:dyDescent="0.25">
      <c r="A850" t="s">
        <v>1750</v>
      </c>
      <c r="B850" t="s">
        <v>45</v>
      </c>
      <c r="C850" t="s">
        <v>39</v>
      </c>
      <c r="D850" t="s">
        <v>52</v>
      </c>
      <c r="E850" t="s">
        <v>12441</v>
      </c>
      <c r="F850" t="s">
        <v>1751</v>
      </c>
      <c r="G850" s="1">
        <v>44938</v>
      </c>
      <c r="H850" t="s">
        <v>34</v>
      </c>
      <c r="I850" t="s">
        <v>48</v>
      </c>
      <c r="J850" t="s">
        <v>49</v>
      </c>
      <c r="K850">
        <v>5</v>
      </c>
      <c r="L850">
        <v>1029.5</v>
      </c>
      <c r="M850" t="s">
        <v>28</v>
      </c>
      <c r="N850">
        <v>15</v>
      </c>
      <c r="O850" t="s">
        <v>12180</v>
      </c>
      <c r="P850">
        <v>139</v>
      </c>
      <c r="Q850" t="s">
        <v>43</v>
      </c>
      <c r="R850">
        <v>1</v>
      </c>
      <c r="S850" t="s">
        <v>12204</v>
      </c>
      <c r="T850" t="s">
        <v>36</v>
      </c>
    </row>
    <row r="851" spans="1:20" x14ac:dyDescent="0.25">
      <c r="A851" t="s">
        <v>1752</v>
      </c>
      <c r="B851" t="s">
        <v>21</v>
      </c>
      <c r="C851" t="s">
        <v>39</v>
      </c>
      <c r="D851" t="s">
        <v>32</v>
      </c>
      <c r="E851" s="1">
        <v>45475</v>
      </c>
      <c r="F851" t="s">
        <v>1753</v>
      </c>
      <c r="G851" s="1">
        <v>44938</v>
      </c>
      <c r="H851" t="s">
        <v>25</v>
      </c>
      <c r="I851" t="s">
        <v>26</v>
      </c>
      <c r="J851" t="s">
        <v>27</v>
      </c>
      <c r="K851">
        <v>1</v>
      </c>
      <c r="L851">
        <v>561.46</v>
      </c>
      <c r="M851" t="s">
        <v>28</v>
      </c>
      <c r="N851">
        <v>19</v>
      </c>
      <c r="O851" s="1">
        <v>45696</v>
      </c>
      <c r="P851">
        <v>340</v>
      </c>
      <c r="Q851" t="s">
        <v>43</v>
      </c>
      <c r="R851">
        <v>1</v>
      </c>
      <c r="S851" s="1">
        <v>45362</v>
      </c>
      <c r="T851" t="s">
        <v>36</v>
      </c>
    </row>
    <row r="852" spans="1:20" x14ac:dyDescent="0.25">
      <c r="A852" t="s">
        <v>1754</v>
      </c>
      <c r="B852" t="s">
        <v>38</v>
      </c>
      <c r="C852" t="s">
        <v>82</v>
      </c>
      <c r="D852" t="s">
        <v>77</v>
      </c>
      <c r="E852" s="1">
        <v>45393</v>
      </c>
      <c r="F852" t="s">
        <v>1755</v>
      </c>
      <c r="G852" s="1">
        <v>44938</v>
      </c>
      <c r="H852" t="s">
        <v>41</v>
      </c>
      <c r="I852" t="s">
        <v>26</v>
      </c>
      <c r="J852" t="s">
        <v>64</v>
      </c>
      <c r="K852">
        <v>3</v>
      </c>
      <c r="L852">
        <v>260.02</v>
      </c>
      <c r="M852" t="s">
        <v>35</v>
      </c>
      <c r="N852">
        <v>7</v>
      </c>
      <c r="O852" s="1">
        <v>45720</v>
      </c>
      <c r="P852">
        <v>431</v>
      </c>
      <c r="Q852" t="s">
        <v>43</v>
      </c>
      <c r="R852">
        <v>2</v>
      </c>
      <c r="S852" s="1">
        <v>45905</v>
      </c>
      <c r="T852" t="s">
        <v>60</v>
      </c>
    </row>
    <row r="853" spans="1:20" x14ac:dyDescent="0.25">
      <c r="A853" t="s">
        <v>1756</v>
      </c>
      <c r="B853" t="s">
        <v>45</v>
      </c>
      <c r="C853" t="s">
        <v>39</v>
      </c>
      <c r="D853" t="s">
        <v>56</v>
      </c>
      <c r="E853" t="s">
        <v>12302</v>
      </c>
      <c r="F853" t="s">
        <v>1757</v>
      </c>
      <c r="G853" s="1">
        <v>44969</v>
      </c>
      <c r="H853" t="s">
        <v>34</v>
      </c>
      <c r="I853" t="s">
        <v>54</v>
      </c>
      <c r="J853" t="s">
        <v>59</v>
      </c>
      <c r="K853">
        <v>2</v>
      </c>
      <c r="L853">
        <v>517.38</v>
      </c>
      <c r="M853" t="s">
        <v>35</v>
      </c>
      <c r="N853">
        <v>25</v>
      </c>
      <c r="O853" s="1">
        <v>45998</v>
      </c>
      <c r="P853">
        <v>44</v>
      </c>
      <c r="Q853" t="s">
        <v>43</v>
      </c>
      <c r="R853">
        <v>4</v>
      </c>
      <c r="S853" t="s">
        <v>12380</v>
      </c>
      <c r="T853" t="s">
        <v>36</v>
      </c>
    </row>
    <row r="854" spans="1:20" x14ac:dyDescent="0.25">
      <c r="A854" t="s">
        <v>1758</v>
      </c>
      <c r="B854" t="s">
        <v>45</v>
      </c>
      <c r="C854" t="s">
        <v>22</v>
      </c>
      <c r="D854" t="s">
        <v>56</v>
      </c>
      <c r="E854" t="s">
        <v>12343</v>
      </c>
      <c r="F854" t="s">
        <v>1759</v>
      </c>
      <c r="G854" s="1">
        <v>44969</v>
      </c>
      <c r="H854" t="s">
        <v>34</v>
      </c>
      <c r="I854" t="s">
        <v>42</v>
      </c>
      <c r="J854" t="s">
        <v>67</v>
      </c>
      <c r="K854">
        <v>2</v>
      </c>
      <c r="L854">
        <v>1332.67</v>
      </c>
      <c r="M854" t="s">
        <v>28</v>
      </c>
      <c r="N854">
        <v>10</v>
      </c>
      <c r="O854" s="1">
        <v>45751</v>
      </c>
      <c r="P854">
        <v>492</v>
      </c>
      <c r="Q854" t="s">
        <v>29</v>
      </c>
      <c r="R854">
        <v>4</v>
      </c>
      <c r="S854" t="s">
        <v>12377</v>
      </c>
      <c r="T854" t="s">
        <v>36</v>
      </c>
    </row>
    <row r="855" spans="1:20" x14ac:dyDescent="0.25">
      <c r="A855" t="s">
        <v>1760</v>
      </c>
      <c r="B855" t="s">
        <v>21</v>
      </c>
      <c r="C855" t="s">
        <v>82</v>
      </c>
      <c r="D855" t="s">
        <v>23</v>
      </c>
      <c r="E855" t="s">
        <v>12122</v>
      </c>
      <c r="F855" t="s">
        <v>1761</v>
      </c>
      <c r="G855" s="1">
        <v>44969</v>
      </c>
      <c r="H855" t="s">
        <v>25</v>
      </c>
      <c r="I855" t="s">
        <v>26</v>
      </c>
      <c r="J855" t="s">
        <v>49</v>
      </c>
      <c r="K855">
        <v>1</v>
      </c>
      <c r="L855">
        <v>690.62</v>
      </c>
      <c r="M855" t="s">
        <v>35</v>
      </c>
      <c r="N855">
        <v>36</v>
      </c>
      <c r="O855" t="s">
        <v>12221</v>
      </c>
      <c r="P855">
        <v>352</v>
      </c>
      <c r="Q855" t="s">
        <v>43</v>
      </c>
      <c r="R855">
        <v>5</v>
      </c>
      <c r="S855" t="s">
        <v>12104</v>
      </c>
      <c r="T855" t="s">
        <v>36</v>
      </c>
    </row>
    <row r="856" spans="1:20" x14ac:dyDescent="0.25">
      <c r="A856" t="s">
        <v>1762</v>
      </c>
      <c r="B856" t="s">
        <v>21</v>
      </c>
      <c r="C856" t="s">
        <v>39</v>
      </c>
      <c r="D856" t="s">
        <v>52</v>
      </c>
      <c r="E856" s="1">
        <v>45180</v>
      </c>
      <c r="F856" t="s">
        <v>1763</v>
      </c>
      <c r="G856" s="1">
        <v>44969</v>
      </c>
      <c r="H856" t="s">
        <v>34</v>
      </c>
      <c r="I856" t="s">
        <v>42</v>
      </c>
      <c r="J856" t="s">
        <v>49</v>
      </c>
      <c r="K856">
        <v>3</v>
      </c>
      <c r="L856">
        <v>866.31</v>
      </c>
      <c r="M856" t="s">
        <v>50</v>
      </c>
      <c r="N856">
        <v>22</v>
      </c>
      <c r="O856" t="s">
        <v>12167</v>
      </c>
      <c r="P856">
        <v>165</v>
      </c>
      <c r="Q856" t="s">
        <v>43</v>
      </c>
      <c r="R856">
        <v>2</v>
      </c>
      <c r="S856" s="1">
        <v>45663</v>
      </c>
      <c r="T856" t="s">
        <v>36</v>
      </c>
    </row>
    <row r="857" spans="1:20" x14ac:dyDescent="0.25">
      <c r="A857" t="s">
        <v>1764</v>
      </c>
      <c r="B857" t="s">
        <v>21</v>
      </c>
      <c r="C857" t="s">
        <v>22</v>
      </c>
      <c r="D857" t="s">
        <v>56</v>
      </c>
      <c r="E857" t="s">
        <v>12420</v>
      </c>
      <c r="F857" t="s">
        <v>1765</v>
      </c>
      <c r="G857" s="1">
        <v>44969</v>
      </c>
      <c r="H857" t="s">
        <v>41</v>
      </c>
      <c r="I857" t="s">
        <v>42</v>
      </c>
      <c r="J857" t="s">
        <v>67</v>
      </c>
      <c r="K857">
        <v>2</v>
      </c>
      <c r="L857">
        <v>604.46</v>
      </c>
      <c r="M857" t="s">
        <v>35</v>
      </c>
      <c r="N857">
        <v>18</v>
      </c>
      <c r="O857" t="s">
        <v>12368</v>
      </c>
      <c r="P857">
        <v>222</v>
      </c>
      <c r="Q857" t="s">
        <v>43</v>
      </c>
      <c r="R857">
        <v>5</v>
      </c>
      <c r="S857" t="s">
        <v>12177</v>
      </c>
      <c r="T857" t="s">
        <v>30</v>
      </c>
    </row>
    <row r="858" spans="1:20" x14ac:dyDescent="0.25">
      <c r="A858" t="s">
        <v>1766</v>
      </c>
      <c r="B858" t="s">
        <v>38</v>
      </c>
      <c r="C858" t="s">
        <v>82</v>
      </c>
      <c r="D858" t="s">
        <v>32</v>
      </c>
      <c r="E858" s="1">
        <v>45454</v>
      </c>
      <c r="F858" t="s">
        <v>1767</v>
      </c>
      <c r="G858" s="1">
        <v>44969</v>
      </c>
      <c r="H858" t="s">
        <v>34</v>
      </c>
      <c r="I858" t="s">
        <v>42</v>
      </c>
      <c r="J858" t="s">
        <v>49</v>
      </c>
      <c r="K858">
        <v>3</v>
      </c>
      <c r="L858">
        <v>400.38</v>
      </c>
      <c r="M858" t="s">
        <v>35</v>
      </c>
      <c r="N858">
        <v>32</v>
      </c>
      <c r="O858" t="s">
        <v>12105</v>
      </c>
      <c r="P858">
        <v>264</v>
      </c>
      <c r="Q858" t="s">
        <v>29</v>
      </c>
      <c r="R858">
        <v>3</v>
      </c>
      <c r="S858" s="1">
        <v>45300</v>
      </c>
      <c r="T858" t="s">
        <v>60</v>
      </c>
    </row>
    <row r="859" spans="1:20" x14ac:dyDescent="0.25">
      <c r="A859" t="s">
        <v>1768</v>
      </c>
      <c r="B859" t="s">
        <v>45</v>
      </c>
      <c r="C859" t="s">
        <v>39</v>
      </c>
      <c r="D859" t="s">
        <v>23</v>
      </c>
      <c r="E859" s="1">
        <v>45724</v>
      </c>
      <c r="F859" t="s">
        <v>1769</v>
      </c>
      <c r="G859" s="1">
        <v>44969</v>
      </c>
      <c r="H859" t="s">
        <v>34</v>
      </c>
      <c r="I859" t="s">
        <v>54</v>
      </c>
      <c r="J859" t="s">
        <v>49</v>
      </c>
      <c r="K859">
        <v>1</v>
      </c>
      <c r="L859">
        <v>1286.78</v>
      </c>
      <c r="M859" t="s">
        <v>50</v>
      </c>
      <c r="N859">
        <v>14</v>
      </c>
      <c r="O859" s="1">
        <v>45840</v>
      </c>
      <c r="P859">
        <v>382</v>
      </c>
      <c r="Q859" t="s">
        <v>43</v>
      </c>
      <c r="R859">
        <v>3</v>
      </c>
      <c r="S859" t="s">
        <v>12091</v>
      </c>
      <c r="T859" t="s">
        <v>36</v>
      </c>
    </row>
    <row r="860" spans="1:20" x14ac:dyDescent="0.25">
      <c r="A860" t="s">
        <v>1770</v>
      </c>
      <c r="B860" t="s">
        <v>38</v>
      </c>
      <c r="C860" t="s">
        <v>82</v>
      </c>
      <c r="D860" t="s">
        <v>52</v>
      </c>
      <c r="E860" t="s">
        <v>12457</v>
      </c>
      <c r="F860" t="s">
        <v>1771</v>
      </c>
      <c r="G860" s="1">
        <v>44969</v>
      </c>
      <c r="H860" t="s">
        <v>58</v>
      </c>
      <c r="I860" t="s">
        <v>63</v>
      </c>
      <c r="J860" t="s">
        <v>67</v>
      </c>
      <c r="K860">
        <v>4</v>
      </c>
      <c r="L860">
        <v>1021.47</v>
      </c>
      <c r="M860" t="s">
        <v>50</v>
      </c>
      <c r="N860">
        <v>6</v>
      </c>
      <c r="O860" s="1">
        <v>45845</v>
      </c>
      <c r="P860">
        <v>35</v>
      </c>
      <c r="Q860" t="s">
        <v>43</v>
      </c>
      <c r="R860">
        <v>2</v>
      </c>
      <c r="S860" t="s">
        <v>12319</v>
      </c>
      <c r="T860" t="s">
        <v>30</v>
      </c>
    </row>
    <row r="861" spans="1:20" x14ac:dyDescent="0.25">
      <c r="A861" t="s">
        <v>1772</v>
      </c>
      <c r="B861" t="s">
        <v>38</v>
      </c>
      <c r="C861" t="s">
        <v>82</v>
      </c>
      <c r="D861" t="s">
        <v>32</v>
      </c>
      <c r="E861" t="s">
        <v>12289</v>
      </c>
      <c r="F861" t="s">
        <v>1773</v>
      </c>
      <c r="G861" s="1">
        <v>44969</v>
      </c>
      <c r="H861" t="s">
        <v>58</v>
      </c>
      <c r="I861" t="s">
        <v>63</v>
      </c>
      <c r="J861" t="s">
        <v>67</v>
      </c>
      <c r="K861">
        <v>3</v>
      </c>
      <c r="L861">
        <v>192</v>
      </c>
      <c r="M861" t="s">
        <v>50</v>
      </c>
      <c r="N861">
        <v>43</v>
      </c>
      <c r="O861" t="s">
        <v>12079</v>
      </c>
      <c r="P861">
        <v>261</v>
      </c>
      <c r="Q861" t="s">
        <v>43</v>
      </c>
      <c r="R861">
        <v>4</v>
      </c>
      <c r="S861" s="1">
        <v>45903</v>
      </c>
      <c r="T861" t="s">
        <v>30</v>
      </c>
    </row>
    <row r="862" spans="1:20" x14ac:dyDescent="0.25">
      <c r="A862" t="s">
        <v>1774</v>
      </c>
      <c r="B862" t="s">
        <v>21</v>
      </c>
      <c r="C862" t="s">
        <v>22</v>
      </c>
      <c r="D862" t="s">
        <v>77</v>
      </c>
      <c r="E862" t="s">
        <v>12192</v>
      </c>
      <c r="F862" t="s">
        <v>1775</v>
      </c>
      <c r="G862" s="1">
        <v>44969</v>
      </c>
      <c r="H862" t="s">
        <v>58</v>
      </c>
      <c r="I862" t="s">
        <v>26</v>
      </c>
      <c r="J862" t="s">
        <v>64</v>
      </c>
      <c r="K862">
        <v>3</v>
      </c>
      <c r="L862">
        <v>369.14</v>
      </c>
      <c r="M862" t="s">
        <v>28</v>
      </c>
      <c r="N862">
        <v>48</v>
      </c>
      <c r="O862" t="s">
        <v>12110</v>
      </c>
      <c r="P862">
        <v>231</v>
      </c>
      <c r="Q862" t="s">
        <v>43</v>
      </c>
      <c r="R862">
        <v>1</v>
      </c>
      <c r="S862" t="s">
        <v>12234</v>
      </c>
      <c r="T862" t="s">
        <v>36</v>
      </c>
    </row>
    <row r="863" spans="1:20" x14ac:dyDescent="0.25">
      <c r="A863" t="s">
        <v>1776</v>
      </c>
      <c r="B863" t="s">
        <v>21</v>
      </c>
      <c r="C863" t="s">
        <v>82</v>
      </c>
      <c r="D863" t="s">
        <v>23</v>
      </c>
      <c r="E863" t="s">
        <v>12181</v>
      </c>
      <c r="F863" t="s">
        <v>1777</v>
      </c>
      <c r="G863" s="1">
        <v>44969</v>
      </c>
      <c r="H863" t="s">
        <v>41</v>
      </c>
      <c r="I863" t="s">
        <v>48</v>
      </c>
      <c r="J863" t="s">
        <v>67</v>
      </c>
      <c r="K863">
        <v>2</v>
      </c>
      <c r="L863">
        <v>1356.06</v>
      </c>
      <c r="M863" t="s">
        <v>35</v>
      </c>
      <c r="N863">
        <v>14</v>
      </c>
      <c r="O863" t="s">
        <v>12125</v>
      </c>
      <c r="P863">
        <v>436</v>
      </c>
      <c r="Q863" t="s">
        <v>29</v>
      </c>
      <c r="R863">
        <v>2</v>
      </c>
      <c r="S863" t="s">
        <v>12308</v>
      </c>
      <c r="T863" t="s">
        <v>30</v>
      </c>
    </row>
    <row r="864" spans="1:20" x14ac:dyDescent="0.25">
      <c r="A864" t="s">
        <v>1778</v>
      </c>
      <c r="B864" t="s">
        <v>38</v>
      </c>
      <c r="C864" t="s">
        <v>22</v>
      </c>
      <c r="D864" t="s">
        <v>52</v>
      </c>
      <c r="E864" s="1">
        <v>45272</v>
      </c>
      <c r="F864" t="s">
        <v>1779</v>
      </c>
      <c r="G864" s="1">
        <v>44997</v>
      </c>
      <c r="H864" t="s">
        <v>47</v>
      </c>
      <c r="I864" t="s">
        <v>26</v>
      </c>
      <c r="J864" t="s">
        <v>49</v>
      </c>
      <c r="K864">
        <v>5</v>
      </c>
      <c r="L864">
        <v>149.78</v>
      </c>
      <c r="M864" t="s">
        <v>50</v>
      </c>
      <c r="N864">
        <v>23</v>
      </c>
      <c r="O864" t="s">
        <v>12177</v>
      </c>
      <c r="P864">
        <v>482</v>
      </c>
      <c r="Q864" t="s">
        <v>43</v>
      </c>
      <c r="R864">
        <v>5</v>
      </c>
      <c r="S864" t="s">
        <v>12300</v>
      </c>
      <c r="T864" t="s">
        <v>30</v>
      </c>
    </row>
    <row r="865" spans="1:20" x14ac:dyDescent="0.25">
      <c r="A865" t="s">
        <v>1780</v>
      </c>
      <c r="B865" t="s">
        <v>21</v>
      </c>
      <c r="C865" t="s">
        <v>39</v>
      </c>
      <c r="D865" t="s">
        <v>23</v>
      </c>
      <c r="E865" t="s">
        <v>12242</v>
      </c>
      <c r="F865" t="s">
        <v>1781</v>
      </c>
      <c r="G865" s="1">
        <v>44997</v>
      </c>
      <c r="H865" t="s">
        <v>41</v>
      </c>
      <c r="I865" t="s">
        <v>54</v>
      </c>
      <c r="J865" t="s">
        <v>67</v>
      </c>
      <c r="K865">
        <v>4</v>
      </c>
      <c r="L865">
        <v>1397.34</v>
      </c>
      <c r="M865" t="s">
        <v>28</v>
      </c>
      <c r="N865">
        <v>10</v>
      </c>
      <c r="O865" t="s">
        <v>12090</v>
      </c>
      <c r="P865">
        <v>208</v>
      </c>
      <c r="Q865" t="s">
        <v>43</v>
      </c>
      <c r="R865">
        <v>3</v>
      </c>
      <c r="S865" t="s">
        <v>12255</v>
      </c>
      <c r="T865" t="s">
        <v>36</v>
      </c>
    </row>
    <row r="866" spans="1:20" x14ac:dyDescent="0.25">
      <c r="A866" t="s">
        <v>1782</v>
      </c>
      <c r="B866" t="s">
        <v>38</v>
      </c>
      <c r="C866" t="s">
        <v>22</v>
      </c>
      <c r="D866" t="s">
        <v>32</v>
      </c>
      <c r="E866" t="s">
        <v>12275</v>
      </c>
      <c r="F866" t="s">
        <v>1783</v>
      </c>
      <c r="G866" s="1">
        <v>44997</v>
      </c>
      <c r="H866" t="s">
        <v>58</v>
      </c>
      <c r="I866" t="s">
        <v>48</v>
      </c>
      <c r="J866" t="s">
        <v>49</v>
      </c>
      <c r="K866">
        <v>1</v>
      </c>
      <c r="L866">
        <v>143.03</v>
      </c>
      <c r="M866" t="s">
        <v>50</v>
      </c>
      <c r="N866">
        <v>32</v>
      </c>
      <c r="O866" t="s">
        <v>12361</v>
      </c>
      <c r="P866">
        <v>179</v>
      </c>
      <c r="Q866" t="s">
        <v>29</v>
      </c>
      <c r="R866">
        <v>5</v>
      </c>
      <c r="S866" t="s">
        <v>12189</v>
      </c>
      <c r="T866" t="s">
        <v>30</v>
      </c>
    </row>
    <row r="867" spans="1:20" x14ac:dyDescent="0.25">
      <c r="A867" t="s">
        <v>1784</v>
      </c>
      <c r="B867" t="s">
        <v>45</v>
      </c>
      <c r="C867" t="s">
        <v>22</v>
      </c>
      <c r="D867" t="s">
        <v>23</v>
      </c>
      <c r="E867" t="s">
        <v>12318</v>
      </c>
      <c r="F867" t="s">
        <v>1785</v>
      </c>
      <c r="G867" s="1">
        <v>44997</v>
      </c>
      <c r="H867" t="s">
        <v>41</v>
      </c>
      <c r="I867" t="s">
        <v>48</v>
      </c>
      <c r="J867" t="s">
        <v>67</v>
      </c>
      <c r="K867">
        <v>1</v>
      </c>
      <c r="L867">
        <v>531.32000000000005</v>
      </c>
      <c r="M867" t="s">
        <v>50</v>
      </c>
      <c r="N867">
        <v>38</v>
      </c>
      <c r="O867" t="s">
        <v>12167</v>
      </c>
      <c r="P867">
        <v>17</v>
      </c>
      <c r="Q867" t="s">
        <v>29</v>
      </c>
      <c r="R867">
        <v>4</v>
      </c>
      <c r="S867" s="1">
        <v>45782</v>
      </c>
      <c r="T867" t="s">
        <v>36</v>
      </c>
    </row>
    <row r="868" spans="1:20" x14ac:dyDescent="0.25">
      <c r="A868" t="s">
        <v>1786</v>
      </c>
      <c r="B868" t="s">
        <v>21</v>
      </c>
      <c r="C868" t="s">
        <v>22</v>
      </c>
      <c r="D868" t="s">
        <v>56</v>
      </c>
      <c r="E868" s="1">
        <v>45089</v>
      </c>
      <c r="F868" t="s">
        <v>1787</v>
      </c>
      <c r="G868" s="1">
        <v>44997</v>
      </c>
      <c r="H868" t="s">
        <v>58</v>
      </c>
      <c r="I868" t="s">
        <v>63</v>
      </c>
      <c r="J868" t="s">
        <v>27</v>
      </c>
      <c r="K868">
        <v>3</v>
      </c>
      <c r="L868">
        <v>1228.56</v>
      </c>
      <c r="M868" t="s">
        <v>28</v>
      </c>
      <c r="N868">
        <v>17</v>
      </c>
      <c r="O868" t="s">
        <v>12167</v>
      </c>
      <c r="P868">
        <v>458</v>
      </c>
      <c r="Q868" t="s">
        <v>43</v>
      </c>
      <c r="R868">
        <v>2</v>
      </c>
      <c r="S868" t="s">
        <v>12224</v>
      </c>
      <c r="T868" t="s">
        <v>30</v>
      </c>
    </row>
    <row r="869" spans="1:20" x14ac:dyDescent="0.25">
      <c r="A869" t="s">
        <v>1788</v>
      </c>
      <c r="B869" t="s">
        <v>38</v>
      </c>
      <c r="C869" t="s">
        <v>22</v>
      </c>
      <c r="D869" t="s">
        <v>77</v>
      </c>
      <c r="E869" s="1">
        <v>45422</v>
      </c>
      <c r="F869" t="s">
        <v>1789</v>
      </c>
      <c r="G869" s="1">
        <v>44997</v>
      </c>
      <c r="H869" t="s">
        <v>34</v>
      </c>
      <c r="I869" t="s">
        <v>48</v>
      </c>
      <c r="J869" t="s">
        <v>67</v>
      </c>
      <c r="K869">
        <v>4</v>
      </c>
      <c r="L869">
        <v>1066.1400000000001</v>
      </c>
      <c r="M869" t="s">
        <v>35</v>
      </c>
      <c r="N869">
        <v>49</v>
      </c>
      <c r="O869" s="1">
        <v>45663</v>
      </c>
      <c r="P869">
        <v>303</v>
      </c>
      <c r="Q869" t="s">
        <v>43</v>
      </c>
      <c r="R869">
        <v>5</v>
      </c>
      <c r="S869" t="s">
        <v>12229</v>
      </c>
      <c r="T869" t="s">
        <v>60</v>
      </c>
    </row>
    <row r="870" spans="1:20" x14ac:dyDescent="0.25">
      <c r="A870" t="s">
        <v>1790</v>
      </c>
      <c r="B870" t="s">
        <v>21</v>
      </c>
      <c r="C870" t="s">
        <v>39</v>
      </c>
      <c r="D870" t="s">
        <v>32</v>
      </c>
      <c r="E870" t="s">
        <v>12099</v>
      </c>
      <c r="F870" t="s">
        <v>1791</v>
      </c>
      <c r="G870" s="1">
        <v>44997</v>
      </c>
      <c r="H870" t="s">
        <v>58</v>
      </c>
      <c r="I870" t="s">
        <v>26</v>
      </c>
      <c r="J870" t="s">
        <v>59</v>
      </c>
      <c r="K870">
        <v>3</v>
      </c>
      <c r="L870">
        <v>1049.6199999999999</v>
      </c>
      <c r="M870" t="s">
        <v>28</v>
      </c>
      <c r="N870">
        <v>48</v>
      </c>
      <c r="O870" s="1">
        <v>45665</v>
      </c>
      <c r="P870">
        <v>97</v>
      </c>
      <c r="Q870" t="s">
        <v>29</v>
      </c>
      <c r="R870">
        <v>1</v>
      </c>
      <c r="S870" t="s">
        <v>12253</v>
      </c>
      <c r="T870" t="s">
        <v>60</v>
      </c>
    </row>
    <row r="871" spans="1:20" x14ac:dyDescent="0.25">
      <c r="A871" t="s">
        <v>1792</v>
      </c>
      <c r="B871" t="s">
        <v>21</v>
      </c>
      <c r="C871" t="s">
        <v>22</v>
      </c>
      <c r="D871" t="s">
        <v>32</v>
      </c>
      <c r="E871" s="1">
        <v>45352</v>
      </c>
      <c r="F871" t="s">
        <v>1793</v>
      </c>
      <c r="G871" s="1">
        <v>44997</v>
      </c>
      <c r="H871" t="s">
        <v>47</v>
      </c>
      <c r="I871" t="s">
        <v>48</v>
      </c>
      <c r="J871" t="s">
        <v>59</v>
      </c>
      <c r="K871">
        <v>5</v>
      </c>
      <c r="L871">
        <v>922.78</v>
      </c>
      <c r="M871" t="s">
        <v>28</v>
      </c>
      <c r="N871">
        <v>1</v>
      </c>
      <c r="O871" s="1">
        <v>45718</v>
      </c>
      <c r="P871">
        <v>99</v>
      </c>
      <c r="Q871" t="s">
        <v>43</v>
      </c>
      <c r="R871">
        <v>1</v>
      </c>
      <c r="S871" t="s">
        <v>12265</v>
      </c>
      <c r="T871" t="s">
        <v>36</v>
      </c>
    </row>
    <row r="872" spans="1:20" x14ac:dyDescent="0.25">
      <c r="A872" t="s">
        <v>1794</v>
      </c>
      <c r="B872" t="s">
        <v>21</v>
      </c>
      <c r="C872" t="s">
        <v>22</v>
      </c>
      <c r="D872" t="s">
        <v>52</v>
      </c>
      <c r="E872" t="s">
        <v>12244</v>
      </c>
      <c r="F872" t="s">
        <v>1795</v>
      </c>
      <c r="G872" s="1">
        <v>44997</v>
      </c>
      <c r="H872" t="s">
        <v>34</v>
      </c>
      <c r="I872" t="s">
        <v>42</v>
      </c>
      <c r="J872" t="s">
        <v>27</v>
      </c>
      <c r="K872">
        <v>5</v>
      </c>
      <c r="L872">
        <v>389.74</v>
      </c>
      <c r="M872" t="s">
        <v>50</v>
      </c>
      <c r="N872">
        <v>6</v>
      </c>
      <c r="O872" s="1">
        <v>45931</v>
      </c>
      <c r="P872">
        <v>288</v>
      </c>
      <c r="Q872" t="s">
        <v>43</v>
      </c>
      <c r="R872">
        <v>2</v>
      </c>
      <c r="S872" s="1">
        <v>45333</v>
      </c>
      <c r="T872" t="s">
        <v>30</v>
      </c>
    </row>
    <row r="873" spans="1:20" x14ac:dyDescent="0.25">
      <c r="A873" t="s">
        <v>1796</v>
      </c>
      <c r="B873" t="s">
        <v>38</v>
      </c>
      <c r="C873" t="s">
        <v>39</v>
      </c>
      <c r="D873" t="s">
        <v>52</v>
      </c>
      <c r="E873" s="1">
        <v>45357</v>
      </c>
      <c r="F873" t="s">
        <v>1797</v>
      </c>
      <c r="G873" s="1">
        <v>44997</v>
      </c>
      <c r="H873" t="s">
        <v>41</v>
      </c>
      <c r="I873" t="s">
        <v>63</v>
      </c>
      <c r="J873" t="s">
        <v>49</v>
      </c>
      <c r="K873">
        <v>4</v>
      </c>
      <c r="L873">
        <v>1479.68</v>
      </c>
      <c r="M873" t="s">
        <v>50</v>
      </c>
      <c r="N873">
        <v>29</v>
      </c>
      <c r="O873" s="1">
        <v>45574</v>
      </c>
      <c r="P873">
        <v>59</v>
      </c>
      <c r="Q873" t="s">
        <v>29</v>
      </c>
      <c r="R873">
        <v>1</v>
      </c>
      <c r="S873" t="s">
        <v>12400</v>
      </c>
      <c r="T873" t="s">
        <v>36</v>
      </c>
    </row>
    <row r="874" spans="1:20" x14ac:dyDescent="0.25">
      <c r="A874" t="s">
        <v>1798</v>
      </c>
      <c r="B874" t="s">
        <v>21</v>
      </c>
      <c r="C874" t="s">
        <v>22</v>
      </c>
      <c r="D874" t="s">
        <v>32</v>
      </c>
      <c r="E874" t="s">
        <v>12386</v>
      </c>
      <c r="F874" t="s">
        <v>1799</v>
      </c>
      <c r="G874" s="1">
        <v>44997</v>
      </c>
      <c r="H874" t="s">
        <v>41</v>
      </c>
      <c r="I874" t="s">
        <v>42</v>
      </c>
      <c r="J874" t="s">
        <v>59</v>
      </c>
      <c r="K874">
        <v>2</v>
      </c>
      <c r="L874">
        <v>311.55</v>
      </c>
      <c r="M874" t="s">
        <v>35</v>
      </c>
      <c r="N874">
        <v>48</v>
      </c>
      <c r="O874" t="s">
        <v>12120</v>
      </c>
      <c r="P874">
        <v>320</v>
      </c>
      <c r="Q874" t="s">
        <v>29</v>
      </c>
      <c r="R874">
        <v>1</v>
      </c>
      <c r="S874" t="s">
        <v>12185</v>
      </c>
      <c r="T874" t="s">
        <v>30</v>
      </c>
    </row>
    <row r="875" spans="1:20" x14ac:dyDescent="0.25">
      <c r="A875" t="s">
        <v>1800</v>
      </c>
      <c r="B875" t="s">
        <v>38</v>
      </c>
      <c r="C875" t="s">
        <v>82</v>
      </c>
      <c r="D875" t="s">
        <v>56</v>
      </c>
      <c r="E875" t="s">
        <v>12458</v>
      </c>
      <c r="F875" t="s">
        <v>1801</v>
      </c>
      <c r="G875" s="1">
        <v>44997</v>
      </c>
      <c r="H875" t="s">
        <v>41</v>
      </c>
      <c r="I875" t="s">
        <v>26</v>
      </c>
      <c r="J875" t="s">
        <v>59</v>
      </c>
      <c r="K875">
        <v>5</v>
      </c>
      <c r="L875">
        <v>1198.52</v>
      </c>
      <c r="M875" t="s">
        <v>50</v>
      </c>
      <c r="N875">
        <v>50</v>
      </c>
      <c r="O875" t="s">
        <v>12191</v>
      </c>
      <c r="P875">
        <v>425</v>
      </c>
      <c r="Q875" t="s">
        <v>43</v>
      </c>
      <c r="R875">
        <v>2</v>
      </c>
      <c r="S875" t="s">
        <v>12224</v>
      </c>
      <c r="T875" t="s">
        <v>36</v>
      </c>
    </row>
    <row r="876" spans="1:20" x14ac:dyDescent="0.25">
      <c r="A876" t="s">
        <v>1802</v>
      </c>
      <c r="B876" t="s">
        <v>38</v>
      </c>
      <c r="C876" t="s">
        <v>22</v>
      </c>
      <c r="D876" t="s">
        <v>77</v>
      </c>
      <c r="E876" t="s">
        <v>12350</v>
      </c>
      <c r="F876" t="s">
        <v>1803</v>
      </c>
      <c r="G876" s="1">
        <v>44997</v>
      </c>
      <c r="H876" t="s">
        <v>47</v>
      </c>
      <c r="I876" t="s">
        <v>42</v>
      </c>
      <c r="J876" t="s">
        <v>59</v>
      </c>
      <c r="K876">
        <v>1</v>
      </c>
      <c r="L876">
        <v>842.48</v>
      </c>
      <c r="M876" t="s">
        <v>50</v>
      </c>
      <c r="N876">
        <v>26</v>
      </c>
      <c r="O876" t="s">
        <v>12100</v>
      </c>
      <c r="P876">
        <v>273</v>
      </c>
      <c r="Q876" t="s">
        <v>43</v>
      </c>
      <c r="R876">
        <v>3</v>
      </c>
      <c r="S876" t="s">
        <v>12277</v>
      </c>
      <c r="T876" t="s">
        <v>60</v>
      </c>
    </row>
    <row r="877" spans="1:20" x14ac:dyDescent="0.25">
      <c r="A877" t="s">
        <v>1804</v>
      </c>
      <c r="B877" t="s">
        <v>45</v>
      </c>
      <c r="C877" t="s">
        <v>82</v>
      </c>
      <c r="D877" t="s">
        <v>56</v>
      </c>
      <c r="E877" s="1">
        <v>45573</v>
      </c>
      <c r="F877" t="s">
        <v>1805</v>
      </c>
      <c r="G877" s="1">
        <v>44997</v>
      </c>
      <c r="H877" t="s">
        <v>25</v>
      </c>
      <c r="I877" t="s">
        <v>54</v>
      </c>
      <c r="J877" t="s">
        <v>64</v>
      </c>
      <c r="K877">
        <v>4</v>
      </c>
      <c r="L877">
        <v>1236</v>
      </c>
      <c r="M877" t="s">
        <v>35</v>
      </c>
      <c r="N877">
        <v>2</v>
      </c>
      <c r="O877" t="s">
        <v>12312</v>
      </c>
      <c r="P877">
        <v>11</v>
      </c>
      <c r="Q877" t="s">
        <v>43</v>
      </c>
      <c r="R877">
        <v>2</v>
      </c>
      <c r="S877" s="1">
        <v>45994</v>
      </c>
      <c r="T877" t="s">
        <v>30</v>
      </c>
    </row>
    <row r="878" spans="1:20" x14ac:dyDescent="0.25">
      <c r="A878" t="s">
        <v>1806</v>
      </c>
      <c r="B878" t="s">
        <v>45</v>
      </c>
      <c r="C878" t="s">
        <v>82</v>
      </c>
      <c r="D878" t="s">
        <v>52</v>
      </c>
      <c r="E878" s="1">
        <v>45325</v>
      </c>
      <c r="F878" t="s">
        <v>1807</v>
      </c>
      <c r="G878" s="1">
        <v>44997</v>
      </c>
      <c r="H878" t="s">
        <v>58</v>
      </c>
      <c r="I878" t="s">
        <v>26</v>
      </c>
      <c r="J878" t="s">
        <v>59</v>
      </c>
      <c r="K878">
        <v>3</v>
      </c>
      <c r="L878">
        <v>894.61</v>
      </c>
      <c r="M878" t="s">
        <v>50</v>
      </c>
      <c r="N878">
        <v>5</v>
      </c>
      <c r="O878" t="s">
        <v>12069</v>
      </c>
      <c r="P878">
        <v>29</v>
      </c>
      <c r="Q878" t="s">
        <v>29</v>
      </c>
      <c r="R878">
        <v>1</v>
      </c>
      <c r="S878" t="s">
        <v>12240</v>
      </c>
      <c r="T878" t="s">
        <v>36</v>
      </c>
    </row>
    <row r="879" spans="1:20" x14ac:dyDescent="0.25">
      <c r="A879" t="s">
        <v>1808</v>
      </c>
      <c r="B879" t="s">
        <v>38</v>
      </c>
      <c r="C879" t="s">
        <v>22</v>
      </c>
      <c r="D879" t="s">
        <v>23</v>
      </c>
      <c r="E879" t="s">
        <v>12398</v>
      </c>
      <c r="F879" t="s">
        <v>1809</v>
      </c>
      <c r="G879" s="1">
        <v>44997</v>
      </c>
      <c r="H879" t="s">
        <v>34</v>
      </c>
      <c r="I879" t="s">
        <v>48</v>
      </c>
      <c r="J879" t="s">
        <v>64</v>
      </c>
      <c r="K879">
        <v>4</v>
      </c>
      <c r="L879">
        <v>1221.0999999999999</v>
      </c>
      <c r="M879" t="s">
        <v>35</v>
      </c>
      <c r="N879">
        <v>48</v>
      </c>
      <c r="O879" t="s">
        <v>12137</v>
      </c>
      <c r="P879">
        <v>289</v>
      </c>
      <c r="Q879" t="s">
        <v>29</v>
      </c>
      <c r="R879">
        <v>2</v>
      </c>
      <c r="S879" t="s">
        <v>12158</v>
      </c>
      <c r="T879" t="s">
        <v>30</v>
      </c>
    </row>
    <row r="880" spans="1:20" x14ac:dyDescent="0.25">
      <c r="A880" t="s">
        <v>1810</v>
      </c>
      <c r="B880" t="s">
        <v>21</v>
      </c>
      <c r="C880" t="s">
        <v>82</v>
      </c>
      <c r="D880" t="s">
        <v>77</v>
      </c>
      <c r="E880" t="s">
        <v>12282</v>
      </c>
      <c r="F880" t="s">
        <v>1811</v>
      </c>
      <c r="G880" s="1">
        <v>45028</v>
      </c>
      <c r="H880" t="s">
        <v>25</v>
      </c>
      <c r="I880" t="s">
        <v>54</v>
      </c>
      <c r="J880" t="s">
        <v>59</v>
      </c>
      <c r="K880">
        <v>2</v>
      </c>
      <c r="L880">
        <v>295.31</v>
      </c>
      <c r="M880" t="s">
        <v>28</v>
      </c>
      <c r="N880">
        <v>26</v>
      </c>
      <c r="O880" t="s">
        <v>12182</v>
      </c>
      <c r="P880">
        <v>194</v>
      </c>
      <c r="Q880" t="s">
        <v>29</v>
      </c>
      <c r="R880">
        <v>2</v>
      </c>
      <c r="S880" s="1">
        <v>45303</v>
      </c>
      <c r="T880" t="s">
        <v>30</v>
      </c>
    </row>
    <row r="881" spans="1:20" x14ac:dyDescent="0.25">
      <c r="A881" t="s">
        <v>1812</v>
      </c>
      <c r="B881" t="s">
        <v>38</v>
      </c>
      <c r="C881" t="s">
        <v>22</v>
      </c>
      <c r="D881" t="s">
        <v>52</v>
      </c>
      <c r="E881" s="1">
        <v>45538</v>
      </c>
      <c r="F881" t="s">
        <v>1813</v>
      </c>
      <c r="G881" s="1">
        <v>45028</v>
      </c>
      <c r="H881" t="s">
        <v>47</v>
      </c>
      <c r="I881" t="s">
        <v>42</v>
      </c>
      <c r="J881" t="s">
        <v>49</v>
      </c>
      <c r="K881">
        <v>3</v>
      </c>
      <c r="L881">
        <v>221.52</v>
      </c>
      <c r="M881" t="s">
        <v>28</v>
      </c>
      <c r="N881">
        <v>38</v>
      </c>
      <c r="O881" s="1">
        <v>45994</v>
      </c>
      <c r="P881">
        <v>92</v>
      </c>
      <c r="Q881" t="s">
        <v>29</v>
      </c>
      <c r="R881">
        <v>3</v>
      </c>
      <c r="S881" t="s">
        <v>12314</v>
      </c>
      <c r="T881" t="s">
        <v>36</v>
      </c>
    </row>
    <row r="882" spans="1:20" x14ac:dyDescent="0.25">
      <c r="A882" t="s">
        <v>1814</v>
      </c>
      <c r="B882" t="s">
        <v>45</v>
      </c>
      <c r="C882" t="s">
        <v>39</v>
      </c>
      <c r="D882" t="s">
        <v>32</v>
      </c>
      <c r="E882" t="s">
        <v>12203</v>
      </c>
      <c r="F882" t="s">
        <v>1815</v>
      </c>
      <c r="G882" s="1">
        <v>45028</v>
      </c>
      <c r="H882" t="s">
        <v>41</v>
      </c>
      <c r="I882" t="s">
        <v>48</v>
      </c>
      <c r="J882" t="s">
        <v>64</v>
      </c>
      <c r="K882">
        <v>5</v>
      </c>
      <c r="L882">
        <v>943.46</v>
      </c>
      <c r="M882" t="s">
        <v>28</v>
      </c>
      <c r="N882">
        <v>41</v>
      </c>
      <c r="O882" t="s">
        <v>12308</v>
      </c>
      <c r="P882">
        <v>74</v>
      </c>
      <c r="Q882" t="s">
        <v>29</v>
      </c>
      <c r="R882">
        <v>2</v>
      </c>
      <c r="S882" t="s">
        <v>12268</v>
      </c>
      <c r="T882" t="s">
        <v>60</v>
      </c>
    </row>
    <row r="883" spans="1:20" x14ac:dyDescent="0.25">
      <c r="A883" t="s">
        <v>1816</v>
      </c>
      <c r="B883" t="s">
        <v>45</v>
      </c>
      <c r="C883" t="s">
        <v>82</v>
      </c>
      <c r="D883" t="s">
        <v>52</v>
      </c>
      <c r="E883" s="1">
        <v>45843</v>
      </c>
      <c r="F883" t="s">
        <v>1817</v>
      </c>
      <c r="G883" s="1">
        <v>45028</v>
      </c>
      <c r="H883" t="s">
        <v>25</v>
      </c>
      <c r="I883" t="s">
        <v>63</v>
      </c>
      <c r="J883" t="s">
        <v>67</v>
      </c>
      <c r="K883">
        <v>4</v>
      </c>
      <c r="L883">
        <v>922.51</v>
      </c>
      <c r="M883" t="s">
        <v>28</v>
      </c>
      <c r="N883">
        <v>34</v>
      </c>
      <c r="O883" s="1">
        <v>45658</v>
      </c>
      <c r="P883">
        <v>61</v>
      </c>
      <c r="Q883" t="s">
        <v>29</v>
      </c>
      <c r="R883">
        <v>4</v>
      </c>
      <c r="S883" t="s">
        <v>12280</v>
      </c>
      <c r="T883" t="s">
        <v>30</v>
      </c>
    </row>
    <row r="884" spans="1:20" x14ac:dyDescent="0.25">
      <c r="A884" t="s">
        <v>1818</v>
      </c>
      <c r="B884" t="s">
        <v>38</v>
      </c>
      <c r="C884" t="s">
        <v>39</v>
      </c>
      <c r="D884" t="s">
        <v>23</v>
      </c>
      <c r="E884" t="s">
        <v>12189</v>
      </c>
      <c r="F884" t="s">
        <v>1819</v>
      </c>
      <c r="G884" s="1">
        <v>45028</v>
      </c>
      <c r="H884" t="s">
        <v>34</v>
      </c>
      <c r="I884" t="s">
        <v>26</v>
      </c>
      <c r="J884" t="s">
        <v>67</v>
      </c>
      <c r="K884">
        <v>2</v>
      </c>
      <c r="L884">
        <v>1207.81</v>
      </c>
      <c r="M884" t="s">
        <v>50</v>
      </c>
      <c r="N884">
        <v>20</v>
      </c>
      <c r="O884" s="1">
        <v>45391</v>
      </c>
      <c r="P884">
        <v>217</v>
      </c>
      <c r="Q884" t="s">
        <v>43</v>
      </c>
      <c r="R884">
        <v>4</v>
      </c>
      <c r="S884" t="s">
        <v>12324</v>
      </c>
      <c r="T884" t="s">
        <v>36</v>
      </c>
    </row>
    <row r="885" spans="1:20" x14ac:dyDescent="0.25">
      <c r="A885" t="s">
        <v>1820</v>
      </c>
      <c r="B885" t="s">
        <v>21</v>
      </c>
      <c r="C885" t="s">
        <v>22</v>
      </c>
      <c r="D885" t="s">
        <v>23</v>
      </c>
      <c r="E885" s="1">
        <v>45876</v>
      </c>
      <c r="F885" t="s">
        <v>1821</v>
      </c>
      <c r="G885" s="1">
        <v>45028</v>
      </c>
      <c r="H885" t="s">
        <v>41</v>
      </c>
      <c r="I885" t="s">
        <v>48</v>
      </c>
      <c r="J885" t="s">
        <v>64</v>
      </c>
      <c r="K885">
        <v>5</v>
      </c>
      <c r="L885">
        <v>1028.29</v>
      </c>
      <c r="M885" t="s">
        <v>28</v>
      </c>
      <c r="N885">
        <v>31</v>
      </c>
      <c r="O885" t="s">
        <v>12255</v>
      </c>
      <c r="P885">
        <v>52</v>
      </c>
      <c r="Q885" t="s">
        <v>29</v>
      </c>
      <c r="R885">
        <v>1</v>
      </c>
      <c r="S885" t="s">
        <v>12124</v>
      </c>
      <c r="T885" t="s">
        <v>30</v>
      </c>
    </row>
    <row r="886" spans="1:20" x14ac:dyDescent="0.25">
      <c r="A886" t="s">
        <v>1822</v>
      </c>
      <c r="B886" t="s">
        <v>21</v>
      </c>
      <c r="C886" t="s">
        <v>82</v>
      </c>
      <c r="D886" t="s">
        <v>77</v>
      </c>
      <c r="E886" t="s">
        <v>12268</v>
      </c>
      <c r="F886" t="s">
        <v>1823</v>
      </c>
      <c r="G886" s="1">
        <v>45028</v>
      </c>
      <c r="H886" t="s">
        <v>58</v>
      </c>
      <c r="I886" t="s">
        <v>54</v>
      </c>
      <c r="J886" t="s">
        <v>64</v>
      </c>
      <c r="K886">
        <v>4</v>
      </c>
      <c r="L886">
        <v>1470.67</v>
      </c>
      <c r="M886" t="s">
        <v>35</v>
      </c>
      <c r="N886">
        <v>4</v>
      </c>
      <c r="O886" s="1">
        <v>45514</v>
      </c>
      <c r="P886">
        <v>5</v>
      </c>
      <c r="Q886" t="s">
        <v>29</v>
      </c>
      <c r="R886">
        <v>2</v>
      </c>
      <c r="S886" t="s">
        <v>12309</v>
      </c>
      <c r="T886" t="s">
        <v>30</v>
      </c>
    </row>
    <row r="887" spans="1:20" x14ac:dyDescent="0.25">
      <c r="A887" t="s">
        <v>1824</v>
      </c>
      <c r="B887" t="s">
        <v>21</v>
      </c>
      <c r="C887" t="s">
        <v>22</v>
      </c>
      <c r="D887" t="s">
        <v>32</v>
      </c>
      <c r="E887" s="1">
        <v>45902</v>
      </c>
      <c r="F887" t="s">
        <v>1825</v>
      </c>
      <c r="G887" s="1">
        <v>45028</v>
      </c>
      <c r="H887" t="s">
        <v>25</v>
      </c>
      <c r="I887" t="s">
        <v>54</v>
      </c>
      <c r="J887" t="s">
        <v>59</v>
      </c>
      <c r="K887">
        <v>3</v>
      </c>
      <c r="L887">
        <v>1173.97</v>
      </c>
      <c r="M887" t="s">
        <v>28</v>
      </c>
      <c r="N887">
        <v>23</v>
      </c>
      <c r="O887" t="s">
        <v>12249</v>
      </c>
      <c r="P887">
        <v>423</v>
      </c>
      <c r="Q887" t="s">
        <v>43</v>
      </c>
      <c r="R887">
        <v>2</v>
      </c>
      <c r="S887" t="s">
        <v>12143</v>
      </c>
      <c r="T887" t="s">
        <v>60</v>
      </c>
    </row>
    <row r="888" spans="1:20" x14ac:dyDescent="0.25">
      <c r="A888" t="s">
        <v>1826</v>
      </c>
      <c r="B888" t="s">
        <v>38</v>
      </c>
      <c r="C888" t="s">
        <v>22</v>
      </c>
      <c r="D888" t="s">
        <v>56</v>
      </c>
      <c r="E888" s="1">
        <v>45357</v>
      </c>
      <c r="F888" t="s">
        <v>1827</v>
      </c>
      <c r="G888" s="1">
        <v>45028</v>
      </c>
      <c r="H888" t="s">
        <v>58</v>
      </c>
      <c r="I888" t="s">
        <v>63</v>
      </c>
      <c r="J888" t="s">
        <v>59</v>
      </c>
      <c r="K888">
        <v>5</v>
      </c>
      <c r="L888">
        <v>1403.15</v>
      </c>
      <c r="M888" t="s">
        <v>35</v>
      </c>
      <c r="N888">
        <v>18</v>
      </c>
      <c r="O888" t="s">
        <v>12210</v>
      </c>
      <c r="P888">
        <v>391</v>
      </c>
      <c r="Q888" t="s">
        <v>43</v>
      </c>
      <c r="R888">
        <v>5</v>
      </c>
      <c r="S888" s="1">
        <v>45810</v>
      </c>
      <c r="T888" t="s">
        <v>36</v>
      </c>
    </row>
    <row r="889" spans="1:20" x14ac:dyDescent="0.25">
      <c r="A889" t="s">
        <v>1828</v>
      </c>
      <c r="B889" t="s">
        <v>21</v>
      </c>
      <c r="C889" t="s">
        <v>39</v>
      </c>
      <c r="D889" t="s">
        <v>23</v>
      </c>
      <c r="E889" t="s">
        <v>12288</v>
      </c>
      <c r="F889" t="s">
        <v>1829</v>
      </c>
      <c r="G889" s="1">
        <v>45028</v>
      </c>
      <c r="H889" t="s">
        <v>41</v>
      </c>
      <c r="I889" t="s">
        <v>54</v>
      </c>
      <c r="J889" t="s">
        <v>67</v>
      </c>
      <c r="K889">
        <v>2</v>
      </c>
      <c r="L889">
        <v>693.55</v>
      </c>
      <c r="M889" t="s">
        <v>50</v>
      </c>
      <c r="N889">
        <v>50</v>
      </c>
      <c r="O889" t="s">
        <v>12065</v>
      </c>
      <c r="P889">
        <v>356</v>
      </c>
      <c r="Q889" t="s">
        <v>43</v>
      </c>
      <c r="R889">
        <v>2</v>
      </c>
      <c r="S889" t="s">
        <v>12190</v>
      </c>
      <c r="T889" t="s">
        <v>60</v>
      </c>
    </row>
    <row r="890" spans="1:20" x14ac:dyDescent="0.25">
      <c r="A890" t="s">
        <v>1830</v>
      </c>
      <c r="B890" t="s">
        <v>21</v>
      </c>
      <c r="C890" t="s">
        <v>39</v>
      </c>
      <c r="D890" t="s">
        <v>52</v>
      </c>
      <c r="E890" t="s">
        <v>12249</v>
      </c>
      <c r="F890" t="s">
        <v>1831</v>
      </c>
      <c r="G890" s="1">
        <v>45028</v>
      </c>
      <c r="H890" t="s">
        <v>58</v>
      </c>
      <c r="I890" t="s">
        <v>54</v>
      </c>
      <c r="J890" t="s">
        <v>27</v>
      </c>
      <c r="K890">
        <v>3</v>
      </c>
      <c r="L890">
        <v>235.82</v>
      </c>
      <c r="M890" t="s">
        <v>50</v>
      </c>
      <c r="N890">
        <v>46</v>
      </c>
      <c r="O890" t="s">
        <v>12071</v>
      </c>
      <c r="P890">
        <v>222</v>
      </c>
      <c r="Q890" t="s">
        <v>43</v>
      </c>
      <c r="R890">
        <v>4</v>
      </c>
      <c r="S890" s="1">
        <v>45691</v>
      </c>
      <c r="T890" t="s">
        <v>30</v>
      </c>
    </row>
    <row r="891" spans="1:20" x14ac:dyDescent="0.25">
      <c r="A891" t="s">
        <v>1832</v>
      </c>
      <c r="B891" t="s">
        <v>45</v>
      </c>
      <c r="C891" t="s">
        <v>82</v>
      </c>
      <c r="D891" t="s">
        <v>32</v>
      </c>
      <c r="E891" t="s">
        <v>12370</v>
      </c>
      <c r="F891" t="s">
        <v>1833</v>
      </c>
      <c r="G891" s="1">
        <v>45058</v>
      </c>
      <c r="H891" t="s">
        <v>41</v>
      </c>
      <c r="I891" t="s">
        <v>26</v>
      </c>
      <c r="J891" t="s">
        <v>27</v>
      </c>
      <c r="K891">
        <v>2</v>
      </c>
      <c r="L891">
        <v>535.84</v>
      </c>
      <c r="M891" t="s">
        <v>28</v>
      </c>
      <c r="N891">
        <v>12</v>
      </c>
      <c r="O891" s="1">
        <v>45813</v>
      </c>
      <c r="P891">
        <v>221</v>
      </c>
      <c r="Q891" t="s">
        <v>43</v>
      </c>
      <c r="R891">
        <v>3</v>
      </c>
      <c r="S891" t="s">
        <v>12125</v>
      </c>
      <c r="T891" t="s">
        <v>30</v>
      </c>
    </row>
    <row r="892" spans="1:20" x14ac:dyDescent="0.25">
      <c r="A892" t="s">
        <v>1834</v>
      </c>
      <c r="B892" t="s">
        <v>45</v>
      </c>
      <c r="C892" t="s">
        <v>39</v>
      </c>
      <c r="D892" t="s">
        <v>32</v>
      </c>
      <c r="E892" s="1">
        <v>44935</v>
      </c>
      <c r="F892" t="s">
        <v>1835</v>
      </c>
      <c r="G892" s="1">
        <v>45058</v>
      </c>
      <c r="H892" t="s">
        <v>34</v>
      </c>
      <c r="I892" t="s">
        <v>54</v>
      </c>
      <c r="J892" t="s">
        <v>49</v>
      </c>
      <c r="K892">
        <v>3</v>
      </c>
      <c r="L892">
        <v>323.41000000000003</v>
      </c>
      <c r="M892" t="s">
        <v>50</v>
      </c>
      <c r="N892">
        <v>17</v>
      </c>
      <c r="O892" s="1">
        <v>45875</v>
      </c>
      <c r="P892">
        <v>420</v>
      </c>
      <c r="Q892" t="s">
        <v>29</v>
      </c>
      <c r="R892">
        <v>2</v>
      </c>
      <c r="S892" t="s">
        <v>12340</v>
      </c>
      <c r="T892" t="s">
        <v>60</v>
      </c>
    </row>
    <row r="893" spans="1:20" x14ac:dyDescent="0.25">
      <c r="A893" t="s">
        <v>1836</v>
      </c>
      <c r="B893" t="s">
        <v>38</v>
      </c>
      <c r="C893" t="s">
        <v>82</v>
      </c>
      <c r="D893" t="s">
        <v>52</v>
      </c>
      <c r="E893" t="s">
        <v>12178</v>
      </c>
      <c r="F893" t="s">
        <v>1837</v>
      </c>
      <c r="G893" s="1">
        <v>45058</v>
      </c>
      <c r="H893" t="s">
        <v>58</v>
      </c>
      <c r="I893" t="s">
        <v>54</v>
      </c>
      <c r="J893" t="s">
        <v>59</v>
      </c>
      <c r="K893">
        <v>2</v>
      </c>
      <c r="L893">
        <v>341.27</v>
      </c>
      <c r="M893" t="s">
        <v>35</v>
      </c>
      <c r="N893">
        <v>23</v>
      </c>
      <c r="O893" t="s">
        <v>12094</v>
      </c>
      <c r="P893">
        <v>471</v>
      </c>
      <c r="Q893" t="s">
        <v>43</v>
      </c>
      <c r="R893">
        <v>3</v>
      </c>
      <c r="S893" s="1">
        <v>45810</v>
      </c>
      <c r="T893" t="s">
        <v>36</v>
      </c>
    </row>
    <row r="894" spans="1:20" x14ac:dyDescent="0.25">
      <c r="A894" t="s">
        <v>1838</v>
      </c>
      <c r="B894" t="s">
        <v>45</v>
      </c>
      <c r="C894" t="s">
        <v>22</v>
      </c>
      <c r="D894" t="s">
        <v>52</v>
      </c>
      <c r="E894" t="s">
        <v>12162</v>
      </c>
      <c r="F894" t="s">
        <v>1839</v>
      </c>
      <c r="G894" s="1">
        <v>45058</v>
      </c>
      <c r="H894" t="s">
        <v>34</v>
      </c>
      <c r="I894" t="s">
        <v>26</v>
      </c>
      <c r="J894" t="s">
        <v>67</v>
      </c>
      <c r="K894">
        <v>1</v>
      </c>
      <c r="L894">
        <v>1429.2</v>
      </c>
      <c r="M894" t="s">
        <v>35</v>
      </c>
      <c r="N894">
        <v>18</v>
      </c>
      <c r="O894" t="s">
        <v>12324</v>
      </c>
      <c r="P894">
        <v>15</v>
      </c>
      <c r="Q894" t="s">
        <v>43</v>
      </c>
      <c r="R894">
        <v>2</v>
      </c>
      <c r="S894" t="s">
        <v>12122</v>
      </c>
      <c r="T894" t="s">
        <v>60</v>
      </c>
    </row>
    <row r="895" spans="1:20" x14ac:dyDescent="0.25">
      <c r="A895" t="s">
        <v>1840</v>
      </c>
      <c r="B895" t="s">
        <v>38</v>
      </c>
      <c r="C895" t="s">
        <v>39</v>
      </c>
      <c r="D895" t="s">
        <v>56</v>
      </c>
      <c r="E895" s="1">
        <v>45423</v>
      </c>
      <c r="F895" t="s">
        <v>1841</v>
      </c>
      <c r="G895" s="1">
        <v>45058</v>
      </c>
      <c r="H895" t="s">
        <v>58</v>
      </c>
      <c r="I895" t="s">
        <v>26</v>
      </c>
      <c r="J895" t="s">
        <v>59</v>
      </c>
      <c r="K895">
        <v>3</v>
      </c>
      <c r="L895">
        <v>1030.23</v>
      </c>
      <c r="M895" t="s">
        <v>50</v>
      </c>
      <c r="N895">
        <v>27</v>
      </c>
      <c r="O895" t="s">
        <v>12279</v>
      </c>
      <c r="P895">
        <v>50</v>
      </c>
      <c r="Q895" t="s">
        <v>29</v>
      </c>
      <c r="R895">
        <v>1</v>
      </c>
      <c r="S895" t="s">
        <v>12159</v>
      </c>
      <c r="T895" t="s">
        <v>36</v>
      </c>
    </row>
    <row r="896" spans="1:20" x14ac:dyDescent="0.25">
      <c r="A896" t="s">
        <v>1842</v>
      </c>
      <c r="B896" t="s">
        <v>21</v>
      </c>
      <c r="C896" t="s">
        <v>82</v>
      </c>
      <c r="D896" t="s">
        <v>23</v>
      </c>
      <c r="E896" s="1">
        <v>45723</v>
      </c>
      <c r="F896" t="s">
        <v>1843</v>
      </c>
      <c r="G896" s="1">
        <v>45089</v>
      </c>
      <c r="H896" t="s">
        <v>41</v>
      </c>
      <c r="I896" t="s">
        <v>48</v>
      </c>
      <c r="J896" t="s">
        <v>49</v>
      </c>
      <c r="K896">
        <v>4</v>
      </c>
      <c r="L896">
        <v>710.18</v>
      </c>
      <c r="M896" t="s">
        <v>35</v>
      </c>
      <c r="N896">
        <v>10</v>
      </c>
      <c r="O896" t="s">
        <v>12086</v>
      </c>
      <c r="P896">
        <v>332</v>
      </c>
      <c r="Q896" t="s">
        <v>29</v>
      </c>
      <c r="R896">
        <v>3</v>
      </c>
      <c r="S896" s="1">
        <v>45811</v>
      </c>
      <c r="T896" t="s">
        <v>36</v>
      </c>
    </row>
    <row r="897" spans="1:20" x14ac:dyDescent="0.25">
      <c r="A897" t="s">
        <v>1844</v>
      </c>
      <c r="B897" t="s">
        <v>38</v>
      </c>
      <c r="C897" t="s">
        <v>82</v>
      </c>
      <c r="D897" t="s">
        <v>23</v>
      </c>
      <c r="E897" s="1">
        <v>45876</v>
      </c>
      <c r="F897" t="s">
        <v>1845</v>
      </c>
      <c r="G897" s="1">
        <v>45089</v>
      </c>
      <c r="H897" t="s">
        <v>47</v>
      </c>
      <c r="I897" t="s">
        <v>48</v>
      </c>
      <c r="J897" t="s">
        <v>27</v>
      </c>
      <c r="K897">
        <v>3</v>
      </c>
      <c r="L897">
        <v>1483.1</v>
      </c>
      <c r="M897" t="s">
        <v>50</v>
      </c>
      <c r="N897">
        <v>47</v>
      </c>
      <c r="O897" t="s">
        <v>12324</v>
      </c>
      <c r="P897">
        <v>255</v>
      </c>
      <c r="Q897" t="s">
        <v>29</v>
      </c>
      <c r="R897">
        <v>1</v>
      </c>
      <c r="S897" t="s">
        <v>12340</v>
      </c>
      <c r="T897" t="s">
        <v>60</v>
      </c>
    </row>
    <row r="898" spans="1:20" x14ac:dyDescent="0.25">
      <c r="A898" t="s">
        <v>1846</v>
      </c>
      <c r="B898" t="s">
        <v>38</v>
      </c>
      <c r="C898" t="s">
        <v>82</v>
      </c>
      <c r="D898" t="s">
        <v>77</v>
      </c>
      <c r="E898" t="s">
        <v>12130</v>
      </c>
      <c r="F898" t="s">
        <v>1847</v>
      </c>
      <c r="G898" s="1">
        <v>45089</v>
      </c>
      <c r="H898" t="s">
        <v>41</v>
      </c>
      <c r="I898" t="s">
        <v>42</v>
      </c>
      <c r="J898" t="s">
        <v>49</v>
      </c>
      <c r="K898">
        <v>5</v>
      </c>
      <c r="L898">
        <v>615.23</v>
      </c>
      <c r="M898" t="s">
        <v>35</v>
      </c>
      <c r="N898">
        <v>21</v>
      </c>
      <c r="O898" s="1">
        <v>45812</v>
      </c>
      <c r="P898">
        <v>351</v>
      </c>
      <c r="Q898" t="s">
        <v>43</v>
      </c>
      <c r="R898">
        <v>3</v>
      </c>
      <c r="S898" s="1">
        <v>45719</v>
      </c>
      <c r="T898" t="s">
        <v>36</v>
      </c>
    </row>
    <row r="899" spans="1:20" x14ac:dyDescent="0.25">
      <c r="A899" t="s">
        <v>1848</v>
      </c>
      <c r="B899" t="s">
        <v>21</v>
      </c>
      <c r="C899" t="s">
        <v>39</v>
      </c>
      <c r="D899" t="s">
        <v>32</v>
      </c>
      <c r="E899" t="s">
        <v>12405</v>
      </c>
      <c r="F899" t="s">
        <v>1849</v>
      </c>
      <c r="G899" s="1">
        <v>45089</v>
      </c>
      <c r="H899" t="s">
        <v>47</v>
      </c>
      <c r="I899" t="s">
        <v>42</v>
      </c>
      <c r="J899" t="s">
        <v>59</v>
      </c>
      <c r="K899">
        <v>3</v>
      </c>
      <c r="L899">
        <v>675.16</v>
      </c>
      <c r="M899" t="s">
        <v>28</v>
      </c>
      <c r="N899">
        <v>1</v>
      </c>
      <c r="O899" t="s">
        <v>12313</v>
      </c>
      <c r="P899">
        <v>317</v>
      </c>
      <c r="Q899" t="s">
        <v>43</v>
      </c>
      <c r="R899">
        <v>1</v>
      </c>
      <c r="S899" t="s">
        <v>12123</v>
      </c>
      <c r="T899" t="s">
        <v>30</v>
      </c>
    </row>
    <row r="900" spans="1:20" x14ac:dyDescent="0.25">
      <c r="A900" t="s">
        <v>1850</v>
      </c>
      <c r="B900" t="s">
        <v>21</v>
      </c>
      <c r="C900" t="s">
        <v>82</v>
      </c>
      <c r="D900" t="s">
        <v>77</v>
      </c>
      <c r="E900" s="1">
        <v>45843</v>
      </c>
      <c r="F900" t="s">
        <v>1851</v>
      </c>
      <c r="G900" s="1">
        <v>45089</v>
      </c>
      <c r="H900" t="s">
        <v>41</v>
      </c>
      <c r="I900" t="s">
        <v>63</v>
      </c>
      <c r="J900" t="s">
        <v>59</v>
      </c>
      <c r="K900">
        <v>3</v>
      </c>
      <c r="L900">
        <v>339.72</v>
      </c>
      <c r="M900" t="s">
        <v>50</v>
      </c>
      <c r="N900">
        <v>49</v>
      </c>
      <c r="O900" t="s">
        <v>12147</v>
      </c>
      <c r="P900">
        <v>119</v>
      </c>
      <c r="Q900" t="s">
        <v>43</v>
      </c>
      <c r="R900">
        <v>3</v>
      </c>
      <c r="S900" t="s">
        <v>12127</v>
      </c>
      <c r="T900" t="s">
        <v>36</v>
      </c>
    </row>
    <row r="901" spans="1:20" x14ac:dyDescent="0.25">
      <c r="A901" t="s">
        <v>1852</v>
      </c>
      <c r="B901" t="s">
        <v>38</v>
      </c>
      <c r="C901" t="s">
        <v>82</v>
      </c>
      <c r="D901" t="s">
        <v>56</v>
      </c>
      <c r="E901" t="s">
        <v>12342</v>
      </c>
      <c r="F901" t="s">
        <v>1853</v>
      </c>
      <c r="G901" s="1">
        <v>45089</v>
      </c>
      <c r="H901" t="s">
        <v>58</v>
      </c>
      <c r="I901" t="s">
        <v>63</v>
      </c>
      <c r="J901" t="s">
        <v>27</v>
      </c>
      <c r="K901">
        <v>3</v>
      </c>
      <c r="L901">
        <v>1107.19</v>
      </c>
      <c r="M901" t="s">
        <v>35</v>
      </c>
      <c r="N901">
        <v>33</v>
      </c>
      <c r="O901" t="s">
        <v>12114</v>
      </c>
      <c r="P901">
        <v>238</v>
      </c>
      <c r="Q901" t="s">
        <v>29</v>
      </c>
      <c r="R901">
        <v>2</v>
      </c>
      <c r="S901" t="s">
        <v>12377</v>
      </c>
      <c r="T901" t="s">
        <v>36</v>
      </c>
    </row>
    <row r="902" spans="1:20" x14ac:dyDescent="0.25">
      <c r="A902" t="s">
        <v>1854</v>
      </c>
      <c r="B902" t="s">
        <v>21</v>
      </c>
      <c r="C902" t="s">
        <v>22</v>
      </c>
      <c r="D902" t="s">
        <v>77</v>
      </c>
      <c r="E902" t="s">
        <v>12227</v>
      </c>
      <c r="F902" t="s">
        <v>1855</v>
      </c>
      <c r="G902" s="1">
        <v>45119</v>
      </c>
      <c r="H902" t="s">
        <v>25</v>
      </c>
      <c r="I902" t="s">
        <v>54</v>
      </c>
      <c r="J902" t="s">
        <v>59</v>
      </c>
      <c r="K902">
        <v>5</v>
      </c>
      <c r="L902">
        <v>888.25</v>
      </c>
      <c r="M902" t="s">
        <v>35</v>
      </c>
      <c r="N902">
        <v>35</v>
      </c>
      <c r="O902" s="1">
        <v>45937</v>
      </c>
      <c r="P902">
        <v>179</v>
      </c>
      <c r="Q902" t="s">
        <v>43</v>
      </c>
      <c r="R902">
        <v>1</v>
      </c>
      <c r="S902" s="1">
        <v>45877</v>
      </c>
      <c r="T902" t="s">
        <v>30</v>
      </c>
    </row>
    <row r="903" spans="1:20" x14ac:dyDescent="0.25">
      <c r="A903" t="s">
        <v>1856</v>
      </c>
      <c r="B903" t="s">
        <v>45</v>
      </c>
      <c r="C903" t="s">
        <v>39</v>
      </c>
      <c r="D903" t="s">
        <v>56</v>
      </c>
      <c r="E903" t="s">
        <v>12073</v>
      </c>
      <c r="F903" t="s">
        <v>1857</v>
      </c>
      <c r="G903" s="1">
        <v>45119</v>
      </c>
      <c r="H903" t="s">
        <v>34</v>
      </c>
      <c r="I903" t="s">
        <v>63</v>
      </c>
      <c r="J903" t="s">
        <v>27</v>
      </c>
      <c r="K903">
        <v>2</v>
      </c>
      <c r="L903">
        <v>1359.53</v>
      </c>
      <c r="M903" t="s">
        <v>35</v>
      </c>
      <c r="N903">
        <v>50</v>
      </c>
      <c r="O903" s="1">
        <v>45995</v>
      </c>
      <c r="P903">
        <v>118</v>
      </c>
      <c r="Q903" t="s">
        <v>29</v>
      </c>
      <c r="R903">
        <v>1</v>
      </c>
      <c r="S903" t="s">
        <v>12085</v>
      </c>
      <c r="T903" t="s">
        <v>36</v>
      </c>
    </row>
    <row r="904" spans="1:20" x14ac:dyDescent="0.25">
      <c r="A904" t="s">
        <v>1858</v>
      </c>
      <c r="B904" t="s">
        <v>38</v>
      </c>
      <c r="C904" t="s">
        <v>39</v>
      </c>
      <c r="D904" t="s">
        <v>32</v>
      </c>
      <c r="E904" t="s">
        <v>12135</v>
      </c>
      <c r="F904" t="s">
        <v>1859</v>
      </c>
      <c r="G904" s="1">
        <v>45119</v>
      </c>
      <c r="H904" t="s">
        <v>41</v>
      </c>
      <c r="I904" t="s">
        <v>54</v>
      </c>
      <c r="J904" t="s">
        <v>67</v>
      </c>
      <c r="K904">
        <v>5</v>
      </c>
      <c r="L904">
        <v>1316.66</v>
      </c>
      <c r="M904" t="s">
        <v>50</v>
      </c>
      <c r="N904">
        <v>5</v>
      </c>
      <c r="O904" t="s">
        <v>12369</v>
      </c>
      <c r="P904">
        <v>58</v>
      </c>
      <c r="Q904" t="s">
        <v>29</v>
      </c>
      <c r="R904">
        <v>1</v>
      </c>
      <c r="S904" s="1">
        <v>45782</v>
      </c>
      <c r="T904" t="s">
        <v>60</v>
      </c>
    </row>
    <row r="905" spans="1:20" x14ac:dyDescent="0.25">
      <c r="A905" t="s">
        <v>1860</v>
      </c>
      <c r="B905" t="s">
        <v>38</v>
      </c>
      <c r="C905" t="s">
        <v>22</v>
      </c>
      <c r="D905" t="s">
        <v>77</v>
      </c>
      <c r="E905" t="s">
        <v>12326</v>
      </c>
      <c r="F905" t="s">
        <v>1861</v>
      </c>
      <c r="G905" s="1">
        <v>45119</v>
      </c>
      <c r="H905" t="s">
        <v>41</v>
      </c>
      <c r="I905" t="s">
        <v>26</v>
      </c>
      <c r="J905" t="s">
        <v>27</v>
      </c>
      <c r="K905">
        <v>4</v>
      </c>
      <c r="L905">
        <v>278.55</v>
      </c>
      <c r="M905" t="s">
        <v>28</v>
      </c>
      <c r="N905">
        <v>45</v>
      </c>
      <c r="O905" t="s">
        <v>12237</v>
      </c>
      <c r="P905">
        <v>280</v>
      </c>
      <c r="Q905" t="s">
        <v>43</v>
      </c>
      <c r="R905">
        <v>1</v>
      </c>
      <c r="S905" t="s">
        <v>12135</v>
      </c>
      <c r="T905" t="s">
        <v>60</v>
      </c>
    </row>
    <row r="906" spans="1:20" x14ac:dyDescent="0.25">
      <c r="A906" t="s">
        <v>1862</v>
      </c>
      <c r="B906" t="s">
        <v>38</v>
      </c>
      <c r="C906" t="s">
        <v>82</v>
      </c>
      <c r="D906" t="s">
        <v>56</v>
      </c>
      <c r="E906" t="s">
        <v>12318</v>
      </c>
      <c r="F906" t="s">
        <v>1863</v>
      </c>
      <c r="G906" s="1">
        <v>45119</v>
      </c>
      <c r="H906" t="s">
        <v>47</v>
      </c>
      <c r="I906" t="s">
        <v>54</v>
      </c>
      <c r="J906" t="s">
        <v>64</v>
      </c>
      <c r="K906">
        <v>2</v>
      </c>
      <c r="L906">
        <v>425.46</v>
      </c>
      <c r="M906" t="s">
        <v>50</v>
      </c>
      <c r="N906">
        <v>18</v>
      </c>
      <c r="O906" t="s">
        <v>12193</v>
      </c>
      <c r="P906">
        <v>27</v>
      </c>
      <c r="Q906" t="s">
        <v>43</v>
      </c>
      <c r="R906">
        <v>5</v>
      </c>
      <c r="S906" t="s">
        <v>12155</v>
      </c>
      <c r="T906" t="s">
        <v>36</v>
      </c>
    </row>
    <row r="907" spans="1:20" x14ac:dyDescent="0.25">
      <c r="A907" t="s">
        <v>1864</v>
      </c>
      <c r="B907" t="s">
        <v>21</v>
      </c>
      <c r="C907" t="s">
        <v>82</v>
      </c>
      <c r="D907" t="s">
        <v>23</v>
      </c>
      <c r="E907" t="s">
        <v>12347</v>
      </c>
      <c r="F907" t="s">
        <v>1865</v>
      </c>
      <c r="G907" s="1">
        <v>45119</v>
      </c>
      <c r="H907" t="s">
        <v>25</v>
      </c>
      <c r="I907" t="s">
        <v>26</v>
      </c>
      <c r="J907" t="s">
        <v>64</v>
      </c>
      <c r="K907">
        <v>3</v>
      </c>
      <c r="L907">
        <v>1191.54</v>
      </c>
      <c r="M907" t="s">
        <v>35</v>
      </c>
      <c r="N907">
        <v>11</v>
      </c>
      <c r="O907" t="s">
        <v>12075</v>
      </c>
      <c r="P907">
        <v>71</v>
      </c>
      <c r="Q907" t="s">
        <v>29</v>
      </c>
      <c r="R907">
        <v>3</v>
      </c>
      <c r="S907" t="s">
        <v>12161</v>
      </c>
      <c r="T907" t="s">
        <v>36</v>
      </c>
    </row>
    <row r="908" spans="1:20" x14ac:dyDescent="0.25">
      <c r="A908" t="s">
        <v>1866</v>
      </c>
      <c r="B908" t="s">
        <v>38</v>
      </c>
      <c r="C908" t="s">
        <v>39</v>
      </c>
      <c r="D908" t="s">
        <v>23</v>
      </c>
      <c r="E908" s="1">
        <v>45969</v>
      </c>
      <c r="F908" t="s">
        <v>1867</v>
      </c>
      <c r="G908" s="1">
        <v>45119</v>
      </c>
      <c r="H908" t="s">
        <v>47</v>
      </c>
      <c r="I908" t="s">
        <v>54</v>
      </c>
      <c r="J908" t="s">
        <v>27</v>
      </c>
      <c r="K908">
        <v>1</v>
      </c>
      <c r="L908">
        <v>1238.3800000000001</v>
      </c>
      <c r="M908" t="s">
        <v>28</v>
      </c>
      <c r="N908">
        <v>6</v>
      </c>
      <c r="O908" t="s">
        <v>12250</v>
      </c>
      <c r="P908">
        <v>302</v>
      </c>
      <c r="Q908" t="s">
        <v>43</v>
      </c>
      <c r="R908">
        <v>3</v>
      </c>
      <c r="S908" s="1">
        <v>45360</v>
      </c>
      <c r="T908" t="s">
        <v>60</v>
      </c>
    </row>
    <row r="909" spans="1:20" x14ac:dyDescent="0.25">
      <c r="A909" t="s">
        <v>1868</v>
      </c>
      <c r="B909" t="s">
        <v>38</v>
      </c>
      <c r="C909" t="s">
        <v>39</v>
      </c>
      <c r="D909" t="s">
        <v>23</v>
      </c>
      <c r="E909" t="s">
        <v>12156</v>
      </c>
      <c r="F909" t="s">
        <v>1869</v>
      </c>
      <c r="G909" s="1">
        <v>45119</v>
      </c>
      <c r="H909" t="s">
        <v>25</v>
      </c>
      <c r="I909" t="s">
        <v>63</v>
      </c>
      <c r="J909" t="s">
        <v>59</v>
      </c>
      <c r="K909">
        <v>5</v>
      </c>
      <c r="L909">
        <v>1318.63</v>
      </c>
      <c r="M909" t="s">
        <v>28</v>
      </c>
      <c r="N909">
        <v>48</v>
      </c>
      <c r="O909" t="s">
        <v>12170</v>
      </c>
      <c r="P909">
        <v>1</v>
      </c>
      <c r="Q909" t="s">
        <v>29</v>
      </c>
      <c r="R909">
        <v>2</v>
      </c>
      <c r="S909" s="1">
        <v>45424</v>
      </c>
      <c r="T909" t="s">
        <v>30</v>
      </c>
    </row>
    <row r="910" spans="1:20" x14ac:dyDescent="0.25">
      <c r="A910" t="s">
        <v>1870</v>
      </c>
      <c r="B910" t="s">
        <v>45</v>
      </c>
      <c r="C910" t="s">
        <v>82</v>
      </c>
      <c r="D910" t="s">
        <v>77</v>
      </c>
      <c r="E910" t="s">
        <v>12423</v>
      </c>
      <c r="F910" t="s">
        <v>1871</v>
      </c>
      <c r="G910" s="1">
        <v>45119</v>
      </c>
      <c r="H910" t="s">
        <v>34</v>
      </c>
      <c r="I910" t="s">
        <v>48</v>
      </c>
      <c r="J910" t="s">
        <v>49</v>
      </c>
      <c r="K910">
        <v>5</v>
      </c>
      <c r="L910">
        <v>196.6</v>
      </c>
      <c r="M910" t="s">
        <v>28</v>
      </c>
      <c r="N910">
        <v>4</v>
      </c>
      <c r="O910" t="s">
        <v>12192</v>
      </c>
      <c r="P910">
        <v>284</v>
      </c>
      <c r="Q910" t="s">
        <v>29</v>
      </c>
      <c r="R910">
        <v>2</v>
      </c>
      <c r="S910" t="s">
        <v>12259</v>
      </c>
      <c r="T910" t="s">
        <v>30</v>
      </c>
    </row>
    <row r="911" spans="1:20" x14ac:dyDescent="0.25">
      <c r="A911" t="s">
        <v>1872</v>
      </c>
      <c r="B911" t="s">
        <v>38</v>
      </c>
      <c r="C911" t="s">
        <v>82</v>
      </c>
      <c r="D911" t="s">
        <v>77</v>
      </c>
      <c r="E911" s="1">
        <v>45963</v>
      </c>
      <c r="F911" t="s">
        <v>1873</v>
      </c>
      <c r="G911" s="1">
        <v>45150</v>
      </c>
      <c r="H911" t="s">
        <v>58</v>
      </c>
      <c r="I911" t="s">
        <v>54</v>
      </c>
      <c r="J911" t="s">
        <v>27</v>
      </c>
      <c r="K911">
        <v>1</v>
      </c>
      <c r="L911">
        <v>1087.2</v>
      </c>
      <c r="M911" t="s">
        <v>35</v>
      </c>
      <c r="N911">
        <v>48</v>
      </c>
      <c r="O911" t="s">
        <v>12121</v>
      </c>
      <c r="P911">
        <v>77</v>
      </c>
      <c r="Q911" t="s">
        <v>29</v>
      </c>
      <c r="R911">
        <v>4</v>
      </c>
      <c r="S911" s="1">
        <v>45809</v>
      </c>
      <c r="T911" t="s">
        <v>36</v>
      </c>
    </row>
    <row r="912" spans="1:20" x14ac:dyDescent="0.25">
      <c r="A912" t="s">
        <v>1874</v>
      </c>
      <c r="B912" t="s">
        <v>38</v>
      </c>
      <c r="C912" t="s">
        <v>39</v>
      </c>
      <c r="D912" t="s">
        <v>52</v>
      </c>
      <c r="E912" s="1">
        <v>45577</v>
      </c>
      <c r="F912" t="s">
        <v>1875</v>
      </c>
      <c r="G912" s="1">
        <v>45150</v>
      </c>
      <c r="H912" t="s">
        <v>47</v>
      </c>
      <c r="I912" t="s">
        <v>26</v>
      </c>
      <c r="J912" t="s">
        <v>49</v>
      </c>
      <c r="K912">
        <v>1</v>
      </c>
      <c r="L912">
        <v>1024.1500000000001</v>
      </c>
      <c r="M912" t="s">
        <v>35</v>
      </c>
      <c r="N912">
        <v>20</v>
      </c>
      <c r="O912" s="1">
        <v>45516</v>
      </c>
      <c r="P912">
        <v>93</v>
      </c>
      <c r="Q912" t="s">
        <v>29</v>
      </c>
      <c r="R912">
        <v>4</v>
      </c>
      <c r="S912" s="1">
        <v>45692</v>
      </c>
      <c r="T912" t="s">
        <v>36</v>
      </c>
    </row>
    <row r="913" spans="1:20" x14ac:dyDescent="0.25">
      <c r="A913" t="s">
        <v>1876</v>
      </c>
      <c r="B913" t="s">
        <v>38</v>
      </c>
      <c r="C913" t="s">
        <v>82</v>
      </c>
      <c r="D913" t="s">
        <v>32</v>
      </c>
      <c r="E913" t="s">
        <v>12233</v>
      </c>
      <c r="F913" t="s">
        <v>1877</v>
      </c>
      <c r="G913" s="1">
        <v>45150</v>
      </c>
      <c r="H913" t="s">
        <v>25</v>
      </c>
      <c r="I913" t="s">
        <v>54</v>
      </c>
      <c r="J913" t="s">
        <v>49</v>
      </c>
      <c r="K913">
        <v>1</v>
      </c>
      <c r="L913">
        <v>340.04</v>
      </c>
      <c r="M913" t="s">
        <v>50</v>
      </c>
      <c r="N913">
        <v>2</v>
      </c>
      <c r="O913" t="s">
        <v>12129</v>
      </c>
      <c r="P913">
        <v>455</v>
      </c>
      <c r="Q913" t="s">
        <v>29</v>
      </c>
      <c r="R913">
        <v>4</v>
      </c>
      <c r="S913" t="s">
        <v>12209</v>
      </c>
      <c r="T913" t="s">
        <v>36</v>
      </c>
    </row>
    <row r="914" spans="1:20" x14ac:dyDescent="0.25">
      <c r="A914" t="s">
        <v>1878</v>
      </c>
      <c r="B914" t="s">
        <v>45</v>
      </c>
      <c r="C914" t="s">
        <v>82</v>
      </c>
      <c r="D914" t="s">
        <v>23</v>
      </c>
      <c r="E914" t="s">
        <v>12410</v>
      </c>
      <c r="F914" t="s">
        <v>1879</v>
      </c>
      <c r="G914" s="1">
        <v>45150</v>
      </c>
      <c r="H914" t="s">
        <v>41</v>
      </c>
      <c r="I914" t="s">
        <v>54</v>
      </c>
      <c r="J914" t="s">
        <v>27</v>
      </c>
      <c r="K914">
        <v>5</v>
      </c>
      <c r="L914">
        <v>887.7</v>
      </c>
      <c r="M914" t="s">
        <v>28</v>
      </c>
      <c r="N914">
        <v>2</v>
      </c>
      <c r="O914" t="s">
        <v>12079</v>
      </c>
      <c r="P914">
        <v>438</v>
      </c>
      <c r="Q914" t="s">
        <v>43</v>
      </c>
      <c r="R914">
        <v>1</v>
      </c>
      <c r="S914" s="1">
        <v>45809</v>
      </c>
      <c r="T914" t="s">
        <v>60</v>
      </c>
    </row>
    <row r="915" spans="1:20" x14ac:dyDescent="0.25">
      <c r="A915" t="s">
        <v>1880</v>
      </c>
      <c r="B915" t="s">
        <v>45</v>
      </c>
      <c r="C915" t="s">
        <v>82</v>
      </c>
      <c r="D915" t="s">
        <v>77</v>
      </c>
      <c r="E915" s="1">
        <v>45605</v>
      </c>
      <c r="F915" t="s">
        <v>1881</v>
      </c>
      <c r="G915" s="1">
        <v>45150</v>
      </c>
      <c r="H915" t="s">
        <v>34</v>
      </c>
      <c r="I915" t="s">
        <v>48</v>
      </c>
      <c r="J915" t="s">
        <v>27</v>
      </c>
      <c r="K915">
        <v>5</v>
      </c>
      <c r="L915">
        <v>1094.3900000000001</v>
      </c>
      <c r="M915" t="s">
        <v>28</v>
      </c>
      <c r="N915">
        <v>15</v>
      </c>
      <c r="O915" t="s">
        <v>12178</v>
      </c>
      <c r="P915">
        <v>146</v>
      </c>
      <c r="Q915" t="s">
        <v>43</v>
      </c>
      <c r="R915">
        <v>4</v>
      </c>
      <c r="S915" t="s">
        <v>12249</v>
      </c>
      <c r="T915" t="s">
        <v>60</v>
      </c>
    </row>
    <row r="916" spans="1:20" x14ac:dyDescent="0.25">
      <c r="A916" t="s">
        <v>1882</v>
      </c>
      <c r="B916" t="s">
        <v>21</v>
      </c>
      <c r="C916" t="s">
        <v>22</v>
      </c>
      <c r="D916" t="s">
        <v>52</v>
      </c>
      <c r="E916" t="s">
        <v>12140</v>
      </c>
      <c r="F916" t="s">
        <v>1883</v>
      </c>
      <c r="G916" s="1">
        <v>45150</v>
      </c>
      <c r="H916" t="s">
        <v>25</v>
      </c>
      <c r="I916" t="s">
        <v>63</v>
      </c>
      <c r="J916" t="s">
        <v>67</v>
      </c>
      <c r="K916">
        <v>4</v>
      </c>
      <c r="L916">
        <v>379.47</v>
      </c>
      <c r="M916" t="s">
        <v>35</v>
      </c>
      <c r="N916">
        <v>36</v>
      </c>
      <c r="O916" s="1">
        <v>45785</v>
      </c>
      <c r="P916">
        <v>65</v>
      </c>
      <c r="Q916" t="s">
        <v>29</v>
      </c>
      <c r="R916">
        <v>2</v>
      </c>
      <c r="S916" t="s">
        <v>12086</v>
      </c>
      <c r="T916" t="s">
        <v>30</v>
      </c>
    </row>
    <row r="917" spans="1:20" x14ac:dyDescent="0.25">
      <c r="A917" t="s">
        <v>1884</v>
      </c>
      <c r="B917" t="s">
        <v>21</v>
      </c>
      <c r="C917" t="s">
        <v>82</v>
      </c>
      <c r="D917" t="s">
        <v>32</v>
      </c>
      <c r="E917" s="1">
        <v>45116</v>
      </c>
      <c r="F917" t="s">
        <v>1885</v>
      </c>
      <c r="G917" s="1">
        <v>45150</v>
      </c>
      <c r="H917" t="s">
        <v>41</v>
      </c>
      <c r="I917" t="s">
        <v>54</v>
      </c>
      <c r="J917" t="s">
        <v>64</v>
      </c>
      <c r="K917">
        <v>1</v>
      </c>
      <c r="L917">
        <v>473.14</v>
      </c>
      <c r="M917" t="s">
        <v>50</v>
      </c>
      <c r="N917">
        <v>30</v>
      </c>
      <c r="O917" s="1">
        <v>45637</v>
      </c>
      <c r="P917">
        <v>464</v>
      </c>
      <c r="Q917" t="s">
        <v>29</v>
      </c>
      <c r="R917">
        <v>2</v>
      </c>
      <c r="S917" s="1">
        <v>45810</v>
      </c>
      <c r="T917" t="s">
        <v>60</v>
      </c>
    </row>
    <row r="918" spans="1:20" x14ac:dyDescent="0.25">
      <c r="A918" t="s">
        <v>1886</v>
      </c>
      <c r="B918" t="s">
        <v>45</v>
      </c>
      <c r="C918" t="s">
        <v>22</v>
      </c>
      <c r="D918" t="s">
        <v>52</v>
      </c>
      <c r="E918" t="s">
        <v>12111</v>
      </c>
      <c r="F918" t="s">
        <v>1887</v>
      </c>
      <c r="G918" s="1">
        <v>45150</v>
      </c>
      <c r="H918" t="s">
        <v>58</v>
      </c>
      <c r="I918" t="s">
        <v>48</v>
      </c>
      <c r="J918" t="s">
        <v>49</v>
      </c>
      <c r="K918">
        <v>4</v>
      </c>
      <c r="L918">
        <v>1025.55</v>
      </c>
      <c r="M918" t="s">
        <v>35</v>
      </c>
      <c r="N918">
        <v>26</v>
      </c>
      <c r="O918" t="s">
        <v>12078</v>
      </c>
      <c r="P918">
        <v>393</v>
      </c>
      <c r="Q918" t="s">
        <v>29</v>
      </c>
      <c r="R918">
        <v>3</v>
      </c>
      <c r="S918" t="s">
        <v>12238</v>
      </c>
      <c r="T918" t="s">
        <v>30</v>
      </c>
    </row>
    <row r="919" spans="1:20" x14ac:dyDescent="0.25">
      <c r="A919" t="s">
        <v>1888</v>
      </c>
      <c r="B919" t="s">
        <v>38</v>
      </c>
      <c r="C919" t="s">
        <v>22</v>
      </c>
      <c r="D919" t="s">
        <v>23</v>
      </c>
      <c r="E919" t="s">
        <v>12432</v>
      </c>
      <c r="F919" t="s">
        <v>1889</v>
      </c>
      <c r="G919" s="1">
        <v>45150</v>
      </c>
      <c r="H919" t="s">
        <v>58</v>
      </c>
      <c r="I919" t="s">
        <v>42</v>
      </c>
      <c r="J919" t="s">
        <v>49</v>
      </c>
      <c r="K919">
        <v>3</v>
      </c>
      <c r="L919">
        <v>101.75</v>
      </c>
      <c r="M919" t="s">
        <v>28</v>
      </c>
      <c r="N919">
        <v>43</v>
      </c>
      <c r="O919" t="s">
        <v>12198</v>
      </c>
      <c r="P919">
        <v>140</v>
      </c>
      <c r="Q919" t="s">
        <v>29</v>
      </c>
      <c r="R919">
        <v>1</v>
      </c>
      <c r="S919" s="1">
        <v>45906</v>
      </c>
      <c r="T919" t="s">
        <v>30</v>
      </c>
    </row>
    <row r="920" spans="1:20" x14ac:dyDescent="0.25">
      <c r="A920" t="s">
        <v>1890</v>
      </c>
      <c r="B920" t="s">
        <v>21</v>
      </c>
      <c r="C920" t="s">
        <v>22</v>
      </c>
      <c r="D920" t="s">
        <v>52</v>
      </c>
      <c r="E920" s="1">
        <v>45388</v>
      </c>
      <c r="F920" t="s">
        <v>1891</v>
      </c>
      <c r="G920" s="1">
        <v>45150</v>
      </c>
      <c r="H920" t="s">
        <v>47</v>
      </c>
      <c r="I920" t="s">
        <v>48</v>
      </c>
      <c r="J920" t="s">
        <v>59</v>
      </c>
      <c r="K920">
        <v>4</v>
      </c>
      <c r="L920">
        <v>456.41</v>
      </c>
      <c r="M920" t="s">
        <v>35</v>
      </c>
      <c r="N920">
        <v>48</v>
      </c>
      <c r="O920" s="1">
        <v>45514</v>
      </c>
      <c r="P920">
        <v>317</v>
      </c>
      <c r="Q920" t="s">
        <v>43</v>
      </c>
      <c r="R920">
        <v>3</v>
      </c>
      <c r="S920" t="s">
        <v>12204</v>
      </c>
      <c r="T920" t="s">
        <v>30</v>
      </c>
    </row>
    <row r="921" spans="1:20" x14ac:dyDescent="0.25">
      <c r="A921" t="s">
        <v>1892</v>
      </c>
      <c r="B921" t="s">
        <v>38</v>
      </c>
      <c r="C921" t="s">
        <v>82</v>
      </c>
      <c r="D921" t="s">
        <v>32</v>
      </c>
      <c r="E921" s="1">
        <v>45696</v>
      </c>
      <c r="F921" t="s">
        <v>1893</v>
      </c>
      <c r="G921" s="1">
        <v>45150</v>
      </c>
      <c r="H921" t="s">
        <v>41</v>
      </c>
      <c r="I921" t="s">
        <v>63</v>
      </c>
      <c r="J921" t="s">
        <v>64</v>
      </c>
      <c r="K921">
        <v>5</v>
      </c>
      <c r="L921">
        <v>619.07000000000005</v>
      </c>
      <c r="M921" t="s">
        <v>50</v>
      </c>
      <c r="N921">
        <v>39</v>
      </c>
      <c r="O921" s="1">
        <v>45903</v>
      </c>
      <c r="P921">
        <v>326</v>
      </c>
      <c r="Q921" t="s">
        <v>29</v>
      </c>
      <c r="R921">
        <v>1</v>
      </c>
      <c r="S921" t="s">
        <v>12173</v>
      </c>
      <c r="T921" t="s">
        <v>36</v>
      </c>
    </row>
    <row r="922" spans="1:20" x14ac:dyDescent="0.25">
      <c r="A922" t="s">
        <v>1894</v>
      </c>
      <c r="B922" t="s">
        <v>21</v>
      </c>
      <c r="C922" t="s">
        <v>82</v>
      </c>
      <c r="D922" t="s">
        <v>56</v>
      </c>
      <c r="E922" s="1">
        <v>45718</v>
      </c>
      <c r="F922" t="s">
        <v>1895</v>
      </c>
      <c r="G922" s="1">
        <v>45150</v>
      </c>
      <c r="H922" t="s">
        <v>34</v>
      </c>
      <c r="I922" t="s">
        <v>26</v>
      </c>
      <c r="J922" t="s">
        <v>64</v>
      </c>
      <c r="K922">
        <v>2</v>
      </c>
      <c r="L922">
        <v>1394.64</v>
      </c>
      <c r="M922" t="s">
        <v>28</v>
      </c>
      <c r="N922">
        <v>36</v>
      </c>
      <c r="O922" s="1">
        <v>45302</v>
      </c>
      <c r="P922">
        <v>425</v>
      </c>
      <c r="Q922" t="s">
        <v>43</v>
      </c>
      <c r="R922">
        <v>1</v>
      </c>
      <c r="S922" s="1">
        <v>45810</v>
      </c>
      <c r="T922" t="s">
        <v>30</v>
      </c>
    </row>
    <row r="923" spans="1:20" x14ac:dyDescent="0.25">
      <c r="A923" t="s">
        <v>1896</v>
      </c>
      <c r="B923" t="s">
        <v>45</v>
      </c>
      <c r="C923" t="s">
        <v>39</v>
      </c>
      <c r="D923" t="s">
        <v>52</v>
      </c>
      <c r="E923" t="s">
        <v>12459</v>
      </c>
      <c r="F923" t="s">
        <v>1897</v>
      </c>
      <c r="G923" s="1">
        <v>45150</v>
      </c>
      <c r="H923" t="s">
        <v>41</v>
      </c>
      <c r="I923" t="s">
        <v>42</v>
      </c>
      <c r="J923" t="s">
        <v>27</v>
      </c>
      <c r="K923">
        <v>2</v>
      </c>
      <c r="L923">
        <v>344.6</v>
      </c>
      <c r="M923" t="s">
        <v>28</v>
      </c>
      <c r="N923">
        <v>48</v>
      </c>
      <c r="O923" s="1">
        <v>45877</v>
      </c>
      <c r="P923">
        <v>466</v>
      </c>
      <c r="Q923" t="s">
        <v>43</v>
      </c>
      <c r="R923">
        <v>5</v>
      </c>
      <c r="S923" t="s">
        <v>12177</v>
      </c>
      <c r="T923" t="s">
        <v>60</v>
      </c>
    </row>
    <row r="924" spans="1:20" x14ac:dyDescent="0.25">
      <c r="A924" t="s">
        <v>1898</v>
      </c>
      <c r="B924" t="s">
        <v>21</v>
      </c>
      <c r="C924" t="s">
        <v>82</v>
      </c>
      <c r="D924" t="s">
        <v>56</v>
      </c>
      <c r="E924" t="s">
        <v>12447</v>
      </c>
      <c r="F924" t="s">
        <v>1899</v>
      </c>
      <c r="G924" s="1">
        <v>45181</v>
      </c>
      <c r="H924" t="s">
        <v>47</v>
      </c>
      <c r="I924" t="s">
        <v>48</v>
      </c>
      <c r="J924" t="s">
        <v>67</v>
      </c>
      <c r="K924">
        <v>4</v>
      </c>
      <c r="L924">
        <v>1184.3</v>
      </c>
      <c r="M924" t="s">
        <v>35</v>
      </c>
      <c r="N924">
        <v>13</v>
      </c>
      <c r="O924" s="1">
        <v>45391</v>
      </c>
      <c r="P924">
        <v>331</v>
      </c>
      <c r="Q924" t="s">
        <v>43</v>
      </c>
      <c r="R924">
        <v>1</v>
      </c>
      <c r="S924" t="s">
        <v>12151</v>
      </c>
      <c r="T924" t="s">
        <v>60</v>
      </c>
    </row>
    <row r="925" spans="1:20" x14ac:dyDescent="0.25">
      <c r="A925" t="s">
        <v>1900</v>
      </c>
      <c r="B925" t="s">
        <v>45</v>
      </c>
      <c r="C925" t="s">
        <v>82</v>
      </c>
      <c r="D925" t="s">
        <v>32</v>
      </c>
      <c r="E925" s="1">
        <v>45600</v>
      </c>
      <c r="F925" t="s">
        <v>1901</v>
      </c>
      <c r="G925" s="1">
        <v>45181</v>
      </c>
      <c r="H925" t="s">
        <v>47</v>
      </c>
      <c r="I925" t="s">
        <v>48</v>
      </c>
      <c r="J925" t="s">
        <v>64</v>
      </c>
      <c r="K925">
        <v>4</v>
      </c>
      <c r="L925">
        <v>1081.78</v>
      </c>
      <c r="M925" t="s">
        <v>35</v>
      </c>
      <c r="N925">
        <v>24</v>
      </c>
      <c r="O925" t="s">
        <v>12165</v>
      </c>
      <c r="P925">
        <v>185</v>
      </c>
      <c r="Q925" t="s">
        <v>29</v>
      </c>
      <c r="R925">
        <v>3</v>
      </c>
      <c r="S925" s="1">
        <v>45907</v>
      </c>
      <c r="T925" t="s">
        <v>60</v>
      </c>
    </row>
    <row r="926" spans="1:20" x14ac:dyDescent="0.25">
      <c r="A926" t="s">
        <v>1902</v>
      </c>
      <c r="B926" t="s">
        <v>38</v>
      </c>
      <c r="C926" t="s">
        <v>22</v>
      </c>
      <c r="D926" t="s">
        <v>52</v>
      </c>
      <c r="E926" t="s">
        <v>12460</v>
      </c>
      <c r="F926" t="s">
        <v>1903</v>
      </c>
      <c r="G926" s="1">
        <v>45181</v>
      </c>
      <c r="H926" t="s">
        <v>25</v>
      </c>
      <c r="I926" t="s">
        <v>48</v>
      </c>
      <c r="J926" t="s">
        <v>49</v>
      </c>
      <c r="K926">
        <v>4</v>
      </c>
      <c r="L926">
        <v>973.21</v>
      </c>
      <c r="M926" t="s">
        <v>28</v>
      </c>
      <c r="N926">
        <v>31</v>
      </c>
      <c r="O926" s="1">
        <v>45904</v>
      </c>
      <c r="P926">
        <v>314</v>
      </c>
      <c r="Q926" t="s">
        <v>43</v>
      </c>
      <c r="R926">
        <v>2</v>
      </c>
      <c r="S926" s="1">
        <v>45696</v>
      </c>
      <c r="T926" t="s">
        <v>60</v>
      </c>
    </row>
    <row r="927" spans="1:20" x14ac:dyDescent="0.25">
      <c r="A927" t="s">
        <v>1904</v>
      </c>
      <c r="B927" t="s">
        <v>45</v>
      </c>
      <c r="C927" t="s">
        <v>39</v>
      </c>
      <c r="D927" t="s">
        <v>77</v>
      </c>
      <c r="E927" s="1">
        <v>45147</v>
      </c>
      <c r="F927" t="s">
        <v>1905</v>
      </c>
      <c r="G927" s="1">
        <v>45181</v>
      </c>
      <c r="H927" t="s">
        <v>34</v>
      </c>
      <c r="I927" t="s">
        <v>48</v>
      </c>
      <c r="J927" t="s">
        <v>27</v>
      </c>
      <c r="K927">
        <v>4</v>
      </c>
      <c r="L927">
        <v>1034.8599999999999</v>
      </c>
      <c r="M927" t="s">
        <v>50</v>
      </c>
      <c r="N927">
        <v>42</v>
      </c>
      <c r="O927" s="1">
        <v>45936</v>
      </c>
      <c r="P927">
        <v>310</v>
      </c>
      <c r="Q927" t="s">
        <v>29</v>
      </c>
      <c r="R927">
        <v>5</v>
      </c>
      <c r="S927" t="s">
        <v>12276</v>
      </c>
      <c r="T927" t="s">
        <v>36</v>
      </c>
    </row>
    <row r="928" spans="1:20" x14ac:dyDescent="0.25">
      <c r="A928" t="s">
        <v>1906</v>
      </c>
      <c r="B928" t="s">
        <v>45</v>
      </c>
      <c r="C928" t="s">
        <v>39</v>
      </c>
      <c r="D928" t="s">
        <v>23</v>
      </c>
      <c r="E928" t="s">
        <v>12096</v>
      </c>
      <c r="F928" t="s">
        <v>1907</v>
      </c>
      <c r="G928" s="1">
        <v>45181</v>
      </c>
      <c r="H928" t="s">
        <v>25</v>
      </c>
      <c r="I928" t="s">
        <v>42</v>
      </c>
      <c r="J928" t="s">
        <v>64</v>
      </c>
      <c r="K928">
        <v>1</v>
      </c>
      <c r="L928">
        <v>437.22</v>
      </c>
      <c r="M928" t="s">
        <v>35</v>
      </c>
      <c r="N928">
        <v>48</v>
      </c>
      <c r="O928" s="1">
        <v>45753</v>
      </c>
      <c r="P928">
        <v>88</v>
      </c>
      <c r="Q928" t="s">
        <v>29</v>
      </c>
      <c r="R928">
        <v>2</v>
      </c>
      <c r="S928" t="s">
        <v>12346</v>
      </c>
      <c r="T928" t="s">
        <v>30</v>
      </c>
    </row>
    <row r="929" spans="1:20" x14ac:dyDescent="0.25">
      <c r="A929" t="s">
        <v>1908</v>
      </c>
      <c r="B929" t="s">
        <v>38</v>
      </c>
      <c r="C929" t="s">
        <v>22</v>
      </c>
      <c r="D929" t="s">
        <v>77</v>
      </c>
      <c r="E929" t="s">
        <v>12097</v>
      </c>
      <c r="F929" t="s">
        <v>1909</v>
      </c>
      <c r="G929" s="1">
        <v>45181</v>
      </c>
      <c r="H929" t="s">
        <v>34</v>
      </c>
      <c r="I929" t="s">
        <v>42</v>
      </c>
      <c r="J929" t="s">
        <v>27</v>
      </c>
      <c r="K929">
        <v>3</v>
      </c>
      <c r="L929">
        <v>966.26</v>
      </c>
      <c r="M929" t="s">
        <v>50</v>
      </c>
      <c r="N929">
        <v>10</v>
      </c>
      <c r="O929" t="s">
        <v>12372</v>
      </c>
      <c r="P929">
        <v>285</v>
      </c>
      <c r="Q929" t="s">
        <v>29</v>
      </c>
      <c r="R929">
        <v>4</v>
      </c>
      <c r="S929" t="s">
        <v>12078</v>
      </c>
      <c r="T929" t="s">
        <v>36</v>
      </c>
    </row>
    <row r="930" spans="1:20" x14ac:dyDescent="0.25">
      <c r="A930" t="s">
        <v>1910</v>
      </c>
      <c r="B930" t="s">
        <v>21</v>
      </c>
      <c r="C930" t="s">
        <v>39</v>
      </c>
      <c r="D930" t="s">
        <v>77</v>
      </c>
      <c r="E930" s="1">
        <v>45055</v>
      </c>
      <c r="F930" t="s">
        <v>1911</v>
      </c>
      <c r="G930" s="1">
        <v>45181</v>
      </c>
      <c r="H930" t="s">
        <v>47</v>
      </c>
      <c r="I930" t="s">
        <v>54</v>
      </c>
      <c r="J930" t="s">
        <v>49</v>
      </c>
      <c r="K930">
        <v>1</v>
      </c>
      <c r="L930">
        <v>654.21</v>
      </c>
      <c r="M930" t="s">
        <v>28</v>
      </c>
      <c r="N930">
        <v>2</v>
      </c>
      <c r="O930" t="s">
        <v>12230</v>
      </c>
      <c r="P930">
        <v>75</v>
      </c>
      <c r="Q930" t="s">
        <v>43</v>
      </c>
      <c r="R930">
        <v>5</v>
      </c>
      <c r="S930" t="s">
        <v>12107</v>
      </c>
      <c r="T930" t="s">
        <v>30</v>
      </c>
    </row>
    <row r="931" spans="1:20" x14ac:dyDescent="0.25">
      <c r="A931" t="s">
        <v>1912</v>
      </c>
      <c r="B931" t="s">
        <v>21</v>
      </c>
      <c r="C931" t="s">
        <v>39</v>
      </c>
      <c r="D931" t="s">
        <v>56</v>
      </c>
      <c r="E931" t="s">
        <v>12080</v>
      </c>
      <c r="F931" t="s">
        <v>1913</v>
      </c>
      <c r="G931" s="1">
        <v>45181</v>
      </c>
      <c r="H931" t="s">
        <v>41</v>
      </c>
      <c r="I931" t="s">
        <v>42</v>
      </c>
      <c r="J931" t="s">
        <v>67</v>
      </c>
      <c r="K931">
        <v>5</v>
      </c>
      <c r="L931">
        <v>948.06</v>
      </c>
      <c r="M931" t="s">
        <v>28</v>
      </c>
      <c r="N931">
        <v>10</v>
      </c>
      <c r="O931" t="s">
        <v>12127</v>
      </c>
      <c r="P931">
        <v>193</v>
      </c>
      <c r="Q931" t="s">
        <v>29</v>
      </c>
      <c r="R931">
        <v>1</v>
      </c>
      <c r="S931" s="1">
        <v>45781</v>
      </c>
      <c r="T931" t="s">
        <v>60</v>
      </c>
    </row>
    <row r="932" spans="1:20" x14ac:dyDescent="0.25">
      <c r="A932" t="s">
        <v>1914</v>
      </c>
      <c r="B932" t="s">
        <v>38</v>
      </c>
      <c r="C932" t="s">
        <v>39</v>
      </c>
      <c r="D932" t="s">
        <v>77</v>
      </c>
      <c r="E932" s="1">
        <v>45843</v>
      </c>
      <c r="F932" t="s">
        <v>1915</v>
      </c>
      <c r="G932" s="1">
        <v>45181</v>
      </c>
      <c r="H932" t="s">
        <v>34</v>
      </c>
      <c r="I932" t="s">
        <v>54</v>
      </c>
      <c r="J932" t="s">
        <v>49</v>
      </c>
      <c r="K932">
        <v>4</v>
      </c>
      <c r="L932">
        <v>1222.03</v>
      </c>
      <c r="M932" t="s">
        <v>35</v>
      </c>
      <c r="N932">
        <v>50</v>
      </c>
      <c r="O932" t="s">
        <v>12164</v>
      </c>
      <c r="P932">
        <v>391</v>
      </c>
      <c r="Q932" t="s">
        <v>43</v>
      </c>
      <c r="R932">
        <v>5</v>
      </c>
      <c r="S932" t="s">
        <v>12151</v>
      </c>
      <c r="T932" t="s">
        <v>60</v>
      </c>
    </row>
    <row r="933" spans="1:20" x14ac:dyDescent="0.25">
      <c r="A933" t="s">
        <v>1916</v>
      </c>
      <c r="B933" t="s">
        <v>38</v>
      </c>
      <c r="C933" t="s">
        <v>22</v>
      </c>
      <c r="D933" t="s">
        <v>56</v>
      </c>
      <c r="E933" t="s">
        <v>12387</v>
      </c>
      <c r="F933" t="s">
        <v>1917</v>
      </c>
      <c r="G933" s="1">
        <v>45211</v>
      </c>
      <c r="H933" t="s">
        <v>58</v>
      </c>
      <c r="I933" t="s">
        <v>42</v>
      </c>
      <c r="J933" t="s">
        <v>49</v>
      </c>
      <c r="K933">
        <v>5</v>
      </c>
      <c r="L933">
        <v>1131.5999999999999</v>
      </c>
      <c r="M933" t="s">
        <v>28</v>
      </c>
      <c r="N933">
        <v>4</v>
      </c>
      <c r="O933" s="1">
        <v>45393</v>
      </c>
      <c r="P933">
        <v>498</v>
      </c>
      <c r="Q933" t="s">
        <v>43</v>
      </c>
      <c r="R933">
        <v>5</v>
      </c>
      <c r="S933" t="s">
        <v>12077</v>
      </c>
      <c r="T933" t="s">
        <v>60</v>
      </c>
    </row>
    <row r="934" spans="1:20" x14ac:dyDescent="0.25">
      <c r="A934" t="s">
        <v>1918</v>
      </c>
      <c r="B934" t="s">
        <v>45</v>
      </c>
      <c r="C934" t="s">
        <v>22</v>
      </c>
      <c r="D934" t="s">
        <v>32</v>
      </c>
      <c r="E934" t="s">
        <v>12333</v>
      </c>
      <c r="F934" t="s">
        <v>1919</v>
      </c>
      <c r="G934" s="1">
        <v>45211</v>
      </c>
      <c r="H934" t="s">
        <v>58</v>
      </c>
      <c r="I934" t="s">
        <v>26</v>
      </c>
      <c r="J934" t="s">
        <v>59</v>
      </c>
      <c r="K934">
        <v>5</v>
      </c>
      <c r="L934">
        <v>172.02</v>
      </c>
      <c r="M934" t="s">
        <v>50</v>
      </c>
      <c r="N934">
        <v>20</v>
      </c>
      <c r="O934" t="s">
        <v>12144</v>
      </c>
      <c r="P934">
        <v>254</v>
      </c>
      <c r="Q934" t="s">
        <v>29</v>
      </c>
      <c r="R934">
        <v>3</v>
      </c>
      <c r="S934" t="s">
        <v>12242</v>
      </c>
      <c r="T934" t="s">
        <v>30</v>
      </c>
    </row>
    <row r="935" spans="1:20" x14ac:dyDescent="0.25">
      <c r="A935" t="s">
        <v>1920</v>
      </c>
      <c r="B935" t="s">
        <v>38</v>
      </c>
      <c r="C935" t="s">
        <v>39</v>
      </c>
      <c r="D935" t="s">
        <v>77</v>
      </c>
      <c r="E935" s="1">
        <v>45210</v>
      </c>
      <c r="F935" t="s">
        <v>1921</v>
      </c>
      <c r="G935" s="1">
        <v>45211</v>
      </c>
      <c r="H935" t="s">
        <v>58</v>
      </c>
      <c r="I935" t="s">
        <v>42</v>
      </c>
      <c r="J935" t="s">
        <v>59</v>
      </c>
      <c r="K935">
        <v>1</v>
      </c>
      <c r="L935">
        <v>714.28</v>
      </c>
      <c r="M935" t="s">
        <v>35</v>
      </c>
      <c r="N935">
        <v>41</v>
      </c>
      <c r="O935" t="s">
        <v>12066</v>
      </c>
      <c r="P935">
        <v>444</v>
      </c>
      <c r="Q935" t="s">
        <v>43</v>
      </c>
      <c r="R935">
        <v>2</v>
      </c>
      <c r="S935" t="s">
        <v>12203</v>
      </c>
      <c r="T935" t="s">
        <v>30</v>
      </c>
    </row>
    <row r="936" spans="1:20" x14ac:dyDescent="0.25">
      <c r="A936" t="s">
        <v>1922</v>
      </c>
      <c r="B936" t="s">
        <v>45</v>
      </c>
      <c r="C936" t="s">
        <v>39</v>
      </c>
      <c r="D936" t="s">
        <v>23</v>
      </c>
      <c r="E936" t="s">
        <v>12171</v>
      </c>
      <c r="F936" t="s">
        <v>1923</v>
      </c>
      <c r="G936" s="1">
        <v>45242</v>
      </c>
      <c r="H936" t="s">
        <v>47</v>
      </c>
      <c r="I936" t="s">
        <v>48</v>
      </c>
      <c r="J936" t="s">
        <v>49</v>
      </c>
      <c r="K936">
        <v>5</v>
      </c>
      <c r="L936">
        <v>903.75</v>
      </c>
      <c r="M936" t="s">
        <v>35</v>
      </c>
      <c r="N936">
        <v>26</v>
      </c>
      <c r="O936" t="s">
        <v>12135</v>
      </c>
      <c r="P936">
        <v>270</v>
      </c>
      <c r="Q936" t="s">
        <v>29</v>
      </c>
      <c r="R936">
        <v>1</v>
      </c>
      <c r="S936" s="1">
        <v>45515</v>
      </c>
      <c r="T936" t="s">
        <v>30</v>
      </c>
    </row>
    <row r="937" spans="1:20" x14ac:dyDescent="0.25">
      <c r="A937" t="s">
        <v>1924</v>
      </c>
      <c r="B937" t="s">
        <v>21</v>
      </c>
      <c r="C937" t="s">
        <v>39</v>
      </c>
      <c r="D937" t="s">
        <v>23</v>
      </c>
      <c r="E937" s="1">
        <v>44968</v>
      </c>
      <c r="F937" t="s">
        <v>1925</v>
      </c>
      <c r="G937" s="1">
        <v>45242</v>
      </c>
      <c r="H937" t="s">
        <v>25</v>
      </c>
      <c r="I937" t="s">
        <v>63</v>
      </c>
      <c r="J937" t="s">
        <v>67</v>
      </c>
      <c r="K937">
        <v>2</v>
      </c>
      <c r="L937">
        <v>738.11</v>
      </c>
      <c r="M937" t="s">
        <v>28</v>
      </c>
      <c r="N937">
        <v>18</v>
      </c>
      <c r="O937" s="1">
        <v>45752</v>
      </c>
      <c r="P937">
        <v>52</v>
      </c>
      <c r="Q937" t="s">
        <v>29</v>
      </c>
      <c r="R937">
        <v>4</v>
      </c>
      <c r="S937" s="1">
        <v>45816</v>
      </c>
      <c r="T937" t="s">
        <v>36</v>
      </c>
    </row>
    <row r="938" spans="1:20" x14ac:dyDescent="0.25">
      <c r="A938" t="s">
        <v>1926</v>
      </c>
      <c r="B938" t="s">
        <v>21</v>
      </c>
      <c r="C938" t="s">
        <v>82</v>
      </c>
      <c r="D938" t="s">
        <v>32</v>
      </c>
      <c r="E938" t="s">
        <v>12398</v>
      </c>
      <c r="F938" t="s">
        <v>1927</v>
      </c>
      <c r="G938" s="1">
        <v>45242</v>
      </c>
      <c r="H938" t="s">
        <v>34</v>
      </c>
      <c r="I938" t="s">
        <v>48</v>
      </c>
      <c r="J938" t="s">
        <v>64</v>
      </c>
      <c r="K938">
        <v>5</v>
      </c>
      <c r="L938">
        <v>1200.74</v>
      </c>
      <c r="M938" t="s">
        <v>28</v>
      </c>
      <c r="N938">
        <v>13</v>
      </c>
      <c r="O938" t="s">
        <v>12314</v>
      </c>
      <c r="P938">
        <v>351</v>
      </c>
      <c r="Q938" t="s">
        <v>29</v>
      </c>
      <c r="R938">
        <v>3</v>
      </c>
      <c r="S938" t="s">
        <v>12264</v>
      </c>
      <c r="T938" t="s">
        <v>30</v>
      </c>
    </row>
    <row r="939" spans="1:20" x14ac:dyDescent="0.25">
      <c r="A939" t="s">
        <v>1928</v>
      </c>
      <c r="B939" t="s">
        <v>45</v>
      </c>
      <c r="C939" t="s">
        <v>39</v>
      </c>
      <c r="D939" t="s">
        <v>23</v>
      </c>
      <c r="E939" s="1">
        <v>45543</v>
      </c>
      <c r="F939" t="s">
        <v>1929</v>
      </c>
      <c r="G939" s="1">
        <v>45242</v>
      </c>
      <c r="H939" t="s">
        <v>47</v>
      </c>
      <c r="I939" t="s">
        <v>48</v>
      </c>
      <c r="J939" t="s">
        <v>67</v>
      </c>
      <c r="K939">
        <v>5</v>
      </c>
      <c r="L939">
        <v>706.37</v>
      </c>
      <c r="M939" t="s">
        <v>35</v>
      </c>
      <c r="N939">
        <v>39</v>
      </c>
      <c r="O939" t="s">
        <v>12148</v>
      </c>
      <c r="P939">
        <v>431</v>
      </c>
      <c r="Q939" t="s">
        <v>43</v>
      </c>
      <c r="R939">
        <v>2</v>
      </c>
      <c r="S939" t="s">
        <v>12364</v>
      </c>
      <c r="T939" t="s">
        <v>60</v>
      </c>
    </row>
    <row r="940" spans="1:20" x14ac:dyDescent="0.25">
      <c r="A940" t="s">
        <v>1930</v>
      </c>
      <c r="B940" t="s">
        <v>38</v>
      </c>
      <c r="C940" t="s">
        <v>39</v>
      </c>
      <c r="D940" t="s">
        <v>77</v>
      </c>
      <c r="E940" t="s">
        <v>12200</v>
      </c>
      <c r="F940" t="s">
        <v>1931</v>
      </c>
      <c r="G940" s="1">
        <v>45242</v>
      </c>
      <c r="H940" t="s">
        <v>34</v>
      </c>
      <c r="I940" t="s">
        <v>26</v>
      </c>
      <c r="J940" t="s">
        <v>64</v>
      </c>
      <c r="K940">
        <v>2</v>
      </c>
      <c r="L940">
        <v>569.09</v>
      </c>
      <c r="M940" t="s">
        <v>28</v>
      </c>
      <c r="N940">
        <v>18</v>
      </c>
      <c r="O940" t="s">
        <v>12070</v>
      </c>
      <c r="P940">
        <v>107</v>
      </c>
      <c r="Q940" t="s">
        <v>29</v>
      </c>
      <c r="R940">
        <v>2</v>
      </c>
      <c r="S940" t="s">
        <v>12131</v>
      </c>
      <c r="T940" t="s">
        <v>30</v>
      </c>
    </row>
    <row r="941" spans="1:20" x14ac:dyDescent="0.25">
      <c r="A941" t="s">
        <v>1932</v>
      </c>
      <c r="B941" t="s">
        <v>45</v>
      </c>
      <c r="C941" t="s">
        <v>39</v>
      </c>
      <c r="D941" t="s">
        <v>52</v>
      </c>
      <c r="E941" s="1">
        <v>45572</v>
      </c>
      <c r="F941" t="s">
        <v>1933</v>
      </c>
      <c r="G941" s="1">
        <v>45242</v>
      </c>
      <c r="H941" t="s">
        <v>47</v>
      </c>
      <c r="I941" t="s">
        <v>48</v>
      </c>
      <c r="J941" t="s">
        <v>49</v>
      </c>
      <c r="K941">
        <v>1</v>
      </c>
      <c r="L941">
        <v>1247.8800000000001</v>
      </c>
      <c r="M941" t="s">
        <v>35</v>
      </c>
      <c r="N941">
        <v>36</v>
      </c>
      <c r="O941" s="1">
        <v>45452</v>
      </c>
      <c r="P941">
        <v>465</v>
      </c>
      <c r="Q941" t="s">
        <v>29</v>
      </c>
      <c r="R941">
        <v>2</v>
      </c>
      <c r="S941" s="1">
        <v>45816</v>
      </c>
      <c r="T941" t="s">
        <v>36</v>
      </c>
    </row>
    <row r="942" spans="1:20" x14ac:dyDescent="0.25">
      <c r="A942" t="s">
        <v>1934</v>
      </c>
      <c r="B942" t="s">
        <v>38</v>
      </c>
      <c r="C942" t="s">
        <v>22</v>
      </c>
      <c r="D942" t="s">
        <v>32</v>
      </c>
      <c r="E942" s="1">
        <v>45546</v>
      </c>
      <c r="F942" t="s">
        <v>1935</v>
      </c>
      <c r="G942" s="1">
        <v>45242</v>
      </c>
      <c r="H942" t="s">
        <v>25</v>
      </c>
      <c r="I942" t="s">
        <v>48</v>
      </c>
      <c r="J942" t="s">
        <v>64</v>
      </c>
      <c r="K942">
        <v>5</v>
      </c>
      <c r="L942">
        <v>1043.07</v>
      </c>
      <c r="M942" t="s">
        <v>35</v>
      </c>
      <c r="N942">
        <v>43</v>
      </c>
      <c r="O942" s="1">
        <v>45749</v>
      </c>
      <c r="P942">
        <v>401</v>
      </c>
      <c r="Q942" t="s">
        <v>29</v>
      </c>
      <c r="R942">
        <v>4</v>
      </c>
      <c r="S942" t="s">
        <v>12086</v>
      </c>
      <c r="T942" t="s">
        <v>30</v>
      </c>
    </row>
    <row r="943" spans="1:20" x14ac:dyDescent="0.25">
      <c r="A943" t="s">
        <v>1936</v>
      </c>
      <c r="B943" t="s">
        <v>21</v>
      </c>
      <c r="C943" t="s">
        <v>82</v>
      </c>
      <c r="D943" t="s">
        <v>77</v>
      </c>
      <c r="E943" t="s">
        <v>12411</v>
      </c>
      <c r="F943" t="s">
        <v>1937</v>
      </c>
      <c r="G943" s="1">
        <v>45272</v>
      </c>
      <c r="H943" t="s">
        <v>34</v>
      </c>
      <c r="I943" t="s">
        <v>63</v>
      </c>
      <c r="J943" t="s">
        <v>64</v>
      </c>
      <c r="K943">
        <v>2</v>
      </c>
      <c r="L943">
        <v>512.23</v>
      </c>
      <c r="M943" t="s">
        <v>35</v>
      </c>
      <c r="N943">
        <v>6</v>
      </c>
      <c r="O943" s="1">
        <v>45334</v>
      </c>
      <c r="P943">
        <v>498</v>
      </c>
      <c r="Q943" t="s">
        <v>43</v>
      </c>
      <c r="R943">
        <v>2</v>
      </c>
      <c r="S943" t="s">
        <v>12370</v>
      </c>
      <c r="T943" t="s">
        <v>60</v>
      </c>
    </row>
    <row r="944" spans="1:20" x14ac:dyDescent="0.25">
      <c r="A944" t="s">
        <v>1938</v>
      </c>
      <c r="B944" t="s">
        <v>45</v>
      </c>
      <c r="C944" t="s">
        <v>82</v>
      </c>
      <c r="D944" t="s">
        <v>32</v>
      </c>
      <c r="E944" t="s">
        <v>12395</v>
      </c>
      <c r="F944" t="s">
        <v>1939</v>
      </c>
      <c r="G944" s="1">
        <v>45272</v>
      </c>
      <c r="H944" t="s">
        <v>34</v>
      </c>
      <c r="I944" t="s">
        <v>42</v>
      </c>
      <c r="J944" t="s">
        <v>67</v>
      </c>
      <c r="K944">
        <v>2</v>
      </c>
      <c r="L944">
        <v>1207.8</v>
      </c>
      <c r="M944" t="s">
        <v>28</v>
      </c>
      <c r="N944">
        <v>12</v>
      </c>
      <c r="O944" s="1">
        <v>45332</v>
      </c>
      <c r="P944">
        <v>452</v>
      </c>
      <c r="Q944" t="s">
        <v>43</v>
      </c>
      <c r="R944">
        <v>4</v>
      </c>
      <c r="S944" t="s">
        <v>12173</v>
      </c>
      <c r="T944" t="s">
        <v>36</v>
      </c>
    </row>
    <row r="945" spans="1:20" x14ac:dyDescent="0.25">
      <c r="A945" t="s">
        <v>1940</v>
      </c>
      <c r="B945" t="s">
        <v>38</v>
      </c>
      <c r="C945" t="s">
        <v>82</v>
      </c>
      <c r="D945" t="s">
        <v>23</v>
      </c>
      <c r="E945" s="1">
        <v>45871</v>
      </c>
      <c r="F945" t="s">
        <v>1941</v>
      </c>
      <c r="G945" s="1">
        <v>45272</v>
      </c>
      <c r="H945" t="s">
        <v>41</v>
      </c>
      <c r="I945" t="s">
        <v>48</v>
      </c>
      <c r="J945" t="s">
        <v>49</v>
      </c>
      <c r="K945">
        <v>1</v>
      </c>
      <c r="L945">
        <v>536.5</v>
      </c>
      <c r="M945" t="s">
        <v>50</v>
      </c>
      <c r="N945">
        <v>24</v>
      </c>
      <c r="O945" s="1">
        <v>45814</v>
      </c>
      <c r="P945">
        <v>494</v>
      </c>
      <c r="Q945" t="s">
        <v>29</v>
      </c>
      <c r="R945">
        <v>2</v>
      </c>
      <c r="S945" t="s">
        <v>12081</v>
      </c>
      <c r="T945" t="s">
        <v>30</v>
      </c>
    </row>
    <row r="946" spans="1:20" x14ac:dyDescent="0.25">
      <c r="A946" t="s">
        <v>1942</v>
      </c>
      <c r="B946" t="s">
        <v>21</v>
      </c>
      <c r="C946" t="s">
        <v>82</v>
      </c>
      <c r="D946" t="s">
        <v>23</v>
      </c>
      <c r="E946" t="s">
        <v>12269</v>
      </c>
      <c r="F946" t="s">
        <v>1943</v>
      </c>
      <c r="G946" s="1">
        <v>45272</v>
      </c>
      <c r="H946" t="s">
        <v>41</v>
      </c>
      <c r="I946" t="s">
        <v>54</v>
      </c>
      <c r="J946" t="s">
        <v>27</v>
      </c>
      <c r="K946">
        <v>2</v>
      </c>
      <c r="L946">
        <v>221.28</v>
      </c>
      <c r="M946" t="s">
        <v>28</v>
      </c>
      <c r="N946">
        <v>19</v>
      </c>
      <c r="O946" s="1">
        <v>45576</v>
      </c>
      <c r="P946">
        <v>13</v>
      </c>
      <c r="Q946" t="s">
        <v>43</v>
      </c>
      <c r="R946">
        <v>4</v>
      </c>
      <c r="S946" s="1">
        <v>45695</v>
      </c>
      <c r="T946" t="s">
        <v>60</v>
      </c>
    </row>
    <row r="947" spans="1:20" x14ac:dyDescent="0.25">
      <c r="A947" t="s">
        <v>1944</v>
      </c>
      <c r="B947" t="s">
        <v>21</v>
      </c>
      <c r="C947" t="s">
        <v>39</v>
      </c>
      <c r="D947" t="s">
        <v>23</v>
      </c>
      <c r="E947" t="s">
        <v>12361</v>
      </c>
      <c r="F947" t="s">
        <v>1945</v>
      </c>
      <c r="G947" s="1">
        <v>45272</v>
      </c>
      <c r="H947" t="s">
        <v>41</v>
      </c>
      <c r="I947" t="s">
        <v>54</v>
      </c>
      <c r="J947" t="s">
        <v>49</v>
      </c>
      <c r="K947">
        <v>5</v>
      </c>
      <c r="L947">
        <v>914.7</v>
      </c>
      <c r="M947" t="s">
        <v>35</v>
      </c>
      <c r="N947">
        <v>47</v>
      </c>
      <c r="O947" s="1">
        <v>45779</v>
      </c>
      <c r="P947">
        <v>378</v>
      </c>
      <c r="Q947" t="s">
        <v>29</v>
      </c>
      <c r="R947">
        <v>5</v>
      </c>
      <c r="S947" t="s">
        <v>12234</v>
      </c>
      <c r="T947" t="s">
        <v>30</v>
      </c>
    </row>
    <row r="948" spans="1:20" x14ac:dyDescent="0.25">
      <c r="A948" t="s">
        <v>1946</v>
      </c>
      <c r="B948" t="s">
        <v>45</v>
      </c>
      <c r="C948" t="s">
        <v>82</v>
      </c>
      <c r="D948" t="s">
        <v>23</v>
      </c>
      <c r="E948" t="s">
        <v>12251</v>
      </c>
      <c r="F948" t="s">
        <v>1947</v>
      </c>
      <c r="G948" s="1">
        <v>45272</v>
      </c>
      <c r="H948" t="s">
        <v>47</v>
      </c>
      <c r="I948" t="s">
        <v>63</v>
      </c>
      <c r="J948" t="s">
        <v>27</v>
      </c>
      <c r="K948">
        <v>3</v>
      </c>
      <c r="L948">
        <v>1302.78</v>
      </c>
      <c r="M948" t="s">
        <v>28</v>
      </c>
      <c r="N948">
        <v>21</v>
      </c>
      <c r="O948" t="s">
        <v>12138</v>
      </c>
      <c r="P948">
        <v>238</v>
      </c>
      <c r="Q948" t="s">
        <v>29</v>
      </c>
      <c r="R948">
        <v>1</v>
      </c>
      <c r="S948" s="1">
        <v>45605</v>
      </c>
      <c r="T948" t="s">
        <v>36</v>
      </c>
    </row>
    <row r="949" spans="1:20" x14ac:dyDescent="0.25">
      <c r="A949" t="s">
        <v>1948</v>
      </c>
      <c r="B949" t="s">
        <v>21</v>
      </c>
      <c r="C949" t="s">
        <v>39</v>
      </c>
      <c r="D949" t="s">
        <v>23</v>
      </c>
      <c r="E949" s="1">
        <v>45509</v>
      </c>
      <c r="F949" t="s">
        <v>1949</v>
      </c>
      <c r="G949" s="1">
        <v>45272</v>
      </c>
      <c r="H949" t="s">
        <v>34</v>
      </c>
      <c r="I949" t="s">
        <v>48</v>
      </c>
      <c r="J949" t="s">
        <v>67</v>
      </c>
      <c r="K949">
        <v>4</v>
      </c>
      <c r="L949">
        <v>676.24</v>
      </c>
      <c r="M949" t="s">
        <v>50</v>
      </c>
      <c r="N949">
        <v>42</v>
      </c>
      <c r="O949" t="s">
        <v>12287</v>
      </c>
      <c r="P949">
        <v>109</v>
      </c>
      <c r="Q949" t="s">
        <v>43</v>
      </c>
      <c r="R949">
        <v>1</v>
      </c>
      <c r="S949" s="1">
        <v>45693</v>
      </c>
      <c r="T949" t="s">
        <v>30</v>
      </c>
    </row>
    <row r="950" spans="1:20" x14ac:dyDescent="0.25">
      <c r="A950" t="s">
        <v>1950</v>
      </c>
      <c r="B950" t="s">
        <v>45</v>
      </c>
      <c r="C950" t="s">
        <v>39</v>
      </c>
      <c r="D950" t="s">
        <v>23</v>
      </c>
      <c r="E950" s="1">
        <v>45323</v>
      </c>
      <c r="F950" t="s">
        <v>1951</v>
      </c>
      <c r="G950" s="1">
        <v>45272</v>
      </c>
      <c r="H950" t="s">
        <v>58</v>
      </c>
      <c r="I950" t="s">
        <v>26</v>
      </c>
      <c r="J950" t="s">
        <v>67</v>
      </c>
      <c r="K950">
        <v>4</v>
      </c>
      <c r="L950">
        <v>960.55</v>
      </c>
      <c r="M950" t="s">
        <v>28</v>
      </c>
      <c r="N950">
        <v>19</v>
      </c>
      <c r="O950" t="s">
        <v>12069</v>
      </c>
      <c r="P950">
        <v>67</v>
      </c>
      <c r="Q950" t="s">
        <v>43</v>
      </c>
      <c r="R950">
        <v>5</v>
      </c>
      <c r="S950" t="s">
        <v>12378</v>
      </c>
      <c r="T950" t="s">
        <v>36</v>
      </c>
    </row>
    <row r="951" spans="1:20" x14ac:dyDescent="0.25">
      <c r="A951" t="s">
        <v>1952</v>
      </c>
      <c r="B951" t="s">
        <v>21</v>
      </c>
      <c r="C951" t="s">
        <v>22</v>
      </c>
      <c r="D951" t="s">
        <v>56</v>
      </c>
      <c r="E951" t="s">
        <v>12240</v>
      </c>
      <c r="F951" t="s">
        <v>1953</v>
      </c>
      <c r="G951" t="s">
        <v>12461</v>
      </c>
      <c r="H951" t="s">
        <v>58</v>
      </c>
      <c r="I951" t="s">
        <v>48</v>
      </c>
      <c r="J951" t="s">
        <v>67</v>
      </c>
      <c r="K951">
        <v>5</v>
      </c>
      <c r="L951">
        <v>597.89</v>
      </c>
      <c r="M951" t="s">
        <v>35</v>
      </c>
      <c r="N951">
        <v>47</v>
      </c>
      <c r="O951" t="s">
        <v>12198</v>
      </c>
      <c r="P951">
        <v>104</v>
      </c>
      <c r="Q951" t="s">
        <v>29</v>
      </c>
      <c r="R951">
        <v>4</v>
      </c>
      <c r="S951" t="s">
        <v>12394</v>
      </c>
      <c r="T951" t="s">
        <v>30</v>
      </c>
    </row>
    <row r="952" spans="1:20" x14ac:dyDescent="0.25">
      <c r="A952" t="s">
        <v>1954</v>
      </c>
      <c r="B952" t="s">
        <v>38</v>
      </c>
      <c r="C952" t="s">
        <v>22</v>
      </c>
      <c r="D952" t="s">
        <v>23</v>
      </c>
      <c r="E952" t="s">
        <v>12264</v>
      </c>
      <c r="F952" t="s">
        <v>1955</v>
      </c>
      <c r="G952" t="s">
        <v>12461</v>
      </c>
      <c r="H952" t="s">
        <v>25</v>
      </c>
      <c r="I952" t="s">
        <v>63</v>
      </c>
      <c r="J952" t="s">
        <v>67</v>
      </c>
      <c r="K952">
        <v>3</v>
      </c>
      <c r="L952">
        <v>263.85000000000002</v>
      </c>
      <c r="M952" t="s">
        <v>50</v>
      </c>
      <c r="N952">
        <v>31</v>
      </c>
      <c r="O952" t="s">
        <v>12090</v>
      </c>
      <c r="P952">
        <v>491</v>
      </c>
      <c r="Q952" t="s">
        <v>43</v>
      </c>
      <c r="R952">
        <v>1</v>
      </c>
      <c r="S952" t="s">
        <v>12339</v>
      </c>
      <c r="T952" t="s">
        <v>30</v>
      </c>
    </row>
    <row r="953" spans="1:20" x14ac:dyDescent="0.25">
      <c r="A953" t="s">
        <v>1956</v>
      </c>
      <c r="B953" t="s">
        <v>38</v>
      </c>
      <c r="C953" t="s">
        <v>22</v>
      </c>
      <c r="D953" t="s">
        <v>56</v>
      </c>
      <c r="E953" s="1">
        <v>45417</v>
      </c>
      <c r="F953" t="s">
        <v>1957</v>
      </c>
      <c r="G953" t="s">
        <v>12461</v>
      </c>
      <c r="H953" t="s">
        <v>34</v>
      </c>
      <c r="I953" t="s">
        <v>48</v>
      </c>
      <c r="J953" t="s">
        <v>27</v>
      </c>
      <c r="K953">
        <v>1</v>
      </c>
      <c r="L953">
        <v>674.19</v>
      </c>
      <c r="M953" t="s">
        <v>35</v>
      </c>
      <c r="N953">
        <v>30</v>
      </c>
      <c r="O953" t="s">
        <v>12346</v>
      </c>
      <c r="P953">
        <v>265</v>
      </c>
      <c r="Q953" t="s">
        <v>43</v>
      </c>
      <c r="R953">
        <v>1</v>
      </c>
      <c r="S953" t="s">
        <v>12101</v>
      </c>
      <c r="T953" t="s">
        <v>36</v>
      </c>
    </row>
    <row r="954" spans="1:20" x14ac:dyDescent="0.25">
      <c r="A954" t="s">
        <v>1958</v>
      </c>
      <c r="B954" t="s">
        <v>45</v>
      </c>
      <c r="C954" t="s">
        <v>22</v>
      </c>
      <c r="D954" t="s">
        <v>52</v>
      </c>
      <c r="E954" s="1">
        <v>45937</v>
      </c>
      <c r="F954" t="s">
        <v>1959</v>
      </c>
      <c r="G954" t="s">
        <v>12461</v>
      </c>
      <c r="H954" t="s">
        <v>47</v>
      </c>
      <c r="I954" t="s">
        <v>63</v>
      </c>
      <c r="J954" t="s">
        <v>64</v>
      </c>
      <c r="K954">
        <v>1</v>
      </c>
      <c r="L954">
        <v>764.38</v>
      </c>
      <c r="M954" t="s">
        <v>50</v>
      </c>
      <c r="N954">
        <v>7</v>
      </c>
      <c r="O954" t="s">
        <v>12354</v>
      </c>
      <c r="P954">
        <v>314</v>
      </c>
      <c r="Q954" t="s">
        <v>29</v>
      </c>
      <c r="R954">
        <v>2</v>
      </c>
      <c r="S954" t="s">
        <v>12071</v>
      </c>
      <c r="T954" t="s">
        <v>60</v>
      </c>
    </row>
    <row r="955" spans="1:20" x14ac:dyDescent="0.25">
      <c r="A955" t="s">
        <v>1960</v>
      </c>
      <c r="B955" t="s">
        <v>38</v>
      </c>
      <c r="C955" t="s">
        <v>82</v>
      </c>
      <c r="D955" t="s">
        <v>56</v>
      </c>
      <c r="E955" s="1">
        <v>45992</v>
      </c>
      <c r="F955" t="s">
        <v>1961</v>
      </c>
      <c r="G955" t="s">
        <v>12461</v>
      </c>
      <c r="H955" t="s">
        <v>58</v>
      </c>
      <c r="I955" t="s">
        <v>63</v>
      </c>
      <c r="J955" t="s">
        <v>64</v>
      </c>
      <c r="K955">
        <v>1</v>
      </c>
      <c r="L955">
        <v>1166.57</v>
      </c>
      <c r="M955" t="s">
        <v>50</v>
      </c>
      <c r="N955">
        <v>41</v>
      </c>
      <c r="O955" t="s">
        <v>12368</v>
      </c>
      <c r="P955">
        <v>457</v>
      </c>
      <c r="Q955" t="s">
        <v>29</v>
      </c>
      <c r="R955">
        <v>3</v>
      </c>
      <c r="S955" t="s">
        <v>12180</v>
      </c>
      <c r="T955" t="s">
        <v>60</v>
      </c>
    </row>
    <row r="956" spans="1:20" x14ac:dyDescent="0.25">
      <c r="A956" t="s">
        <v>1962</v>
      </c>
      <c r="B956" t="s">
        <v>38</v>
      </c>
      <c r="C956" t="s">
        <v>39</v>
      </c>
      <c r="D956" t="s">
        <v>52</v>
      </c>
      <c r="E956" t="s">
        <v>12272</v>
      </c>
      <c r="F956" t="s">
        <v>1963</v>
      </c>
      <c r="G956" t="s">
        <v>12461</v>
      </c>
      <c r="H956" t="s">
        <v>47</v>
      </c>
      <c r="I956" t="s">
        <v>63</v>
      </c>
      <c r="J956" t="s">
        <v>49</v>
      </c>
      <c r="K956">
        <v>1</v>
      </c>
      <c r="L956">
        <v>1473.49</v>
      </c>
      <c r="M956" t="s">
        <v>35</v>
      </c>
      <c r="N956">
        <v>48</v>
      </c>
      <c r="O956" t="s">
        <v>12370</v>
      </c>
      <c r="P956">
        <v>398</v>
      </c>
      <c r="Q956" t="s">
        <v>29</v>
      </c>
      <c r="R956">
        <v>4</v>
      </c>
      <c r="S956" t="s">
        <v>12250</v>
      </c>
      <c r="T956" t="s">
        <v>36</v>
      </c>
    </row>
    <row r="957" spans="1:20" x14ac:dyDescent="0.25">
      <c r="A957" t="s">
        <v>1964</v>
      </c>
      <c r="B957" t="s">
        <v>38</v>
      </c>
      <c r="C957" t="s">
        <v>22</v>
      </c>
      <c r="D957" t="s">
        <v>52</v>
      </c>
      <c r="E957" t="s">
        <v>12461</v>
      </c>
      <c r="F957" t="s">
        <v>1965</v>
      </c>
      <c r="G957" t="s">
        <v>12462</v>
      </c>
      <c r="H957" t="s">
        <v>58</v>
      </c>
      <c r="I957" t="s">
        <v>48</v>
      </c>
      <c r="J957" t="s">
        <v>49</v>
      </c>
      <c r="K957">
        <v>3</v>
      </c>
      <c r="L957">
        <v>666.56</v>
      </c>
      <c r="M957" t="s">
        <v>35</v>
      </c>
      <c r="N957">
        <v>33</v>
      </c>
      <c r="O957" t="s">
        <v>12108</v>
      </c>
      <c r="P957">
        <v>141</v>
      </c>
      <c r="Q957" t="s">
        <v>43</v>
      </c>
      <c r="R957">
        <v>4</v>
      </c>
      <c r="S957" t="s">
        <v>12345</v>
      </c>
      <c r="T957" t="s">
        <v>36</v>
      </c>
    </row>
    <row r="958" spans="1:20" x14ac:dyDescent="0.25">
      <c r="A958" t="s">
        <v>1966</v>
      </c>
      <c r="B958" t="s">
        <v>45</v>
      </c>
      <c r="C958" t="s">
        <v>22</v>
      </c>
      <c r="D958" t="s">
        <v>77</v>
      </c>
      <c r="E958" s="1">
        <v>45664</v>
      </c>
      <c r="F958" t="s">
        <v>1967</v>
      </c>
      <c r="G958" t="s">
        <v>12462</v>
      </c>
      <c r="H958" t="s">
        <v>25</v>
      </c>
      <c r="I958" t="s">
        <v>26</v>
      </c>
      <c r="J958" t="s">
        <v>49</v>
      </c>
      <c r="K958">
        <v>2</v>
      </c>
      <c r="L958">
        <v>1372.06</v>
      </c>
      <c r="M958" t="s">
        <v>35</v>
      </c>
      <c r="N958">
        <v>8</v>
      </c>
      <c r="O958" s="1">
        <v>45484</v>
      </c>
      <c r="P958">
        <v>372</v>
      </c>
      <c r="Q958" t="s">
        <v>29</v>
      </c>
      <c r="R958">
        <v>2</v>
      </c>
      <c r="S958" t="s">
        <v>12080</v>
      </c>
      <c r="T958" t="s">
        <v>60</v>
      </c>
    </row>
    <row r="959" spans="1:20" x14ac:dyDescent="0.25">
      <c r="A959" t="s">
        <v>1968</v>
      </c>
      <c r="B959" t="s">
        <v>38</v>
      </c>
      <c r="C959" t="s">
        <v>39</v>
      </c>
      <c r="D959" t="s">
        <v>32</v>
      </c>
      <c r="E959" t="s">
        <v>12267</v>
      </c>
      <c r="F959" t="s">
        <v>1969</v>
      </c>
      <c r="G959" t="s">
        <v>12462</v>
      </c>
      <c r="H959" t="s">
        <v>58</v>
      </c>
      <c r="I959" t="s">
        <v>42</v>
      </c>
      <c r="J959" t="s">
        <v>27</v>
      </c>
      <c r="K959">
        <v>1</v>
      </c>
      <c r="L959">
        <v>733.1</v>
      </c>
      <c r="M959" t="s">
        <v>50</v>
      </c>
      <c r="N959">
        <v>22</v>
      </c>
      <c r="O959" t="s">
        <v>12333</v>
      </c>
      <c r="P959">
        <v>226</v>
      </c>
      <c r="Q959" t="s">
        <v>43</v>
      </c>
      <c r="R959">
        <v>2</v>
      </c>
      <c r="S959" t="s">
        <v>12249</v>
      </c>
      <c r="T959" t="s">
        <v>30</v>
      </c>
    </row>
    <row r="960" spans="1:20" x14ac:dyDescent="0.25">
      <c r="A960" t="s">
        <v>1970</v>
      </c>
      <c r="B960" t="s">
        <v>45</v>
      </c>
      <c r="C960" t="s">
        <v>39</v>
      </c>
      <c r="D960" t="s">
        <v>56</v>
      </c>
      <c r="E960" s="1">
        <v>45872</v>
      </c>
      <c r="F960" t="s">
        <v>1971</v>
      </c>
      <c r="G960" t="s">
        <v>12462</v>
      </c>
      <c r="H960" t="s">
        <v>58</v>
      </c>
      <c r="I960" t="s">
        <v>48</v>
      </c>
      <c r="J960" t="s">
        <v>49</v>
      </c>
      <c r="K960">
        <v>1</v>
      </c>
      <c r="L960">
        <v>978.87</v>
      </c>
      <c r="M960" t="s">
        <v>28</v>
      </c>
      <c r="N960">
        <v>42</v>
      </c>
      <c r="O960" t="s">
        <v>12173</v>
      </c>
      <c r="P960">
        <v>171</v>
      </c>
      <c r="Q960" t="s">
        <v>43</v>
      </c>
      <c r="R960">
        <v>5</v>
      </c>
      <c r="S960" s="1">
        <v>45658</v>
      </c>
      <c r="T960" t="s">
        <v>36</v>
      </c>
    </row>
    <row r="961" spans="1:20" x14ac:dyDescent="0.25">
      <c r="A961" t="s">
        <v>1972</v>
      </c>
      <c r="B961" t="s">
        <v>38</v>
      </c>
      <c r="C961" t="s">
        <v>22</v>
      </c>
      <c r="D961" t="s">
        <v>52</v>
      </c>
      <c r="E961" s="1">
        <v>45424</v>
      </c>
      <c r="F961" t="s">
        <v>1973</v>
      </c>
      <c r="G961" t="s">
        <v>12462</v>
      </c>
      <c r="H961" t="s">
        <v>58</v>
      </c>
      <c r="I961" t="s">
        <v>48</v>
      </c>
      <c r="J961" t="s">
        <v>67</v>
      </c>
      <c r="K961">
        <v>4</v>
      </c>
      <c r="L961">
        <v>493.28</v>
      </c>
      <c r="M961" t="s">
        <v>28</v>
      </c>
      <c r="N961">
        <v>9</v>
      </c>
      <c r="O961" t="s">
        <v>12094</v>
      </c>
      <c r="P961">
        <v>276</v>
      </c>
      <c r="Q961" t="s">
        <v>29</v>
      </c>
      <c r="R961">
        <v>1</v>
      </c>
      <c r="S961" t="s">
        <v>12364</v>
      </c>
      <c r="T961" t="s">
        <v>60</v>
      </c>
    </row>
    <row r="962" spans="1:20" x14ac:dyDescent="0.25">
      <c r="A962" t="s">
        <v>1974</v>
      </c>
      <c r="B962" t="s">
        <v>38</v>
      </c>
      <c r="C962" t="s">
        <v>39</v>
      </c>
      <c r="D962" t="s">
        <v>32</v>
      </c>
      <c r="E962" s="1">
        <v>45996</v>
      </c>
      <c r="F962" t="s">
        <v>1975</v>
      </c>
      <c r="G962" t="s">
        <v>12462</v>
      </c>
      <c r="H962" t="s">
        <v>25</v>
      </c>
      <c r="I962" t="s">
        <v>42</v>
      </c>
      <c r="J962" t="s">
        <v>27</v>
      </c>
      <c r="K962">
        <v>2</v>
      </c>
      <c r="L962">
        <v>1348.5</v>
      </c>
      <c r="M962" t="s">
        <v>35</v>
      </c>
      <c r="N962">
        <v>11</v>
      </c>
      <c r="O962" s="1">
        <v>45302</v>
      </c>
      <c r="P962">
        <v>164</v>
      </c>
      <c r="Q962" t="s">
        <v>29</v>
      </c>
      <c r="R962">
        <v>1</v>
      </c>
      <c r="S962" s="1">
        <v>45692</v>
      </c>
      <c r="T962" t="s">
        <v>36</v>
      </c>
    </row>
    <row r="963" spans="1:20" x14ac:dyDescent="0.25">
      <c r="A963" t="s">
        <v>1976</v>
      </c>
      <c r="B963" t="s">
        <v>21</v>
      </c>
      <c r="C963" t="s">
        <v>39</v>
      </c>
      <c r="D963" t="s">
        <v>23</v>
      </c>
      <c r="E963" s="1">
        <v>45904</v>
      </c>
      <c r="F963" t="s">
        <v>1977</v>
      </c>
      <c r="G963" t="s">
        <v>12462</v>
      </c>
      <c r="H963" t="s">
        <v>25</v>
      </c>
      <c r="I963" t="s">
        <v>48</v>
      </c>
      <c r="J963" t="s">
        <v>27</v>
      </c>
      <c r="K963">
        <v>3</v>
      </c>
      <c r="L963">
        <v>1011.6</v>
      </c>
      <c r="M963" t="s">
        <v>35</v>
      </c>
      <c r="N963">
        <v>24</v>
      </c>
      <c r="O963" s="1">
        <v>45363</v>
      </c>
      <c r="P963">
        <v>423</v>
      </c>
      <c r="Q963" t="s">
        <v>29</v>
      </c>
      <c r="R963">
        <v>3</v>
      </c>
      <c r="S963" s="1">
        <v>45996</v>
      </c>
      <c r="T963" t="s">
        <v>60</v>
      </c>
    </row>
    <row r="964" spans="1:20" x14ac:dyDescent="0.25">
      <c r="A964" t="s">
        <v>1978</v>
      </c>
      <c r="B964" t="s">
        <v>21</v>
      </c>
      <c r="C964" t="s">
        <v>39</v>
      </c>
      <c r="D964" t="s">
        <v>32</v>
      </c>
      <c r="E964" t="s">
        <v>12463</v>
      </c>
      <c r="F964" t="s">
        <v>1979</v>
      </c>
      <c r="G964" t="s">
        <v>12462</v>
      </c>
      <c r="H964" t="s">
        <v>47</v>
      </c>
      <c r="I964" t="s">
        <v>54</v>
      </c>
      <c r="J964" t="s">
        <v>64</v>
      </c>
      <c r="K964">
        <v>2</v>
      </c>
      <c r="L964">
        <v>899.22</v>
      </c>
      <c r="M964" t="s">
        <v>50</v>
      </c>
      <c r="N964">
        <v>17</v>
      </c>
      <c r="O964" t="s">
        <v>12131</v>
      </c>
      <c r="P964">
        <v>48</v>
      </c>
      <c r="Q964" t="s">
        <v>43</v>
      </c>
      <c r="R964">
        <v>1</v>
      </c>
      <c r="S964" t="s">
        <v>12264</v>
      </c>
      <c r="T964" t="s">
        <v>36</v>
      </c>
    </row>
    <row r="965" spans="1:20" x14ac:dyDescent="0.25">
      <c r="A965" t="s">
        <v>1980</v>
      </c>
      <c r="B965" t="s">
        <v>21</v>
      </c>
      <c r="C965" t="s">
        <v>39</v>
      </c>
      <c r="D965" t="s">
        <v>77</v>
      </c>
      <c r="E965" t="s">
        <v>12229</v>
      </c>
      <c r="F965" t="s">
        <v>1981</v>
      </c>
      <c r="G965" t="s">
        <v>12462</v>
      </c>
      <c r="H965" t="s">
        <v>25</v>
      </c>
      <c r="I965" t="s">
        <v>42</v>
      </c>
      <c r="J965" t="s">
        <v>59</v>
      </c>
      <c r="K965">
        <v>5</v>
      </c>
      <c r="L965">
        <v>1126.8499999999999</v>
      </c>
      <c r="M965" t="s">
        <v>50</v>
      </c>
      <c r="N965">
        <v>46</v>
      </c>
      <c r="O965" s="1">
        <v>45723</v>
      </c>
      <c r="P965">
        <v>395</v>
      </c>
      <c r="Q965" t="s">
        <v>29</v>
      </c>
      <c r="R965">
        <v>3</v>
      </c>
      <c r="S965" t="s">
        <v>12121</v>
      </c>
      <c r="T965" t="s">
        <v>60</v>
      </c>
    </row>
    <row r="966" spans="1:20" x14ac:dyDescent="0.25">
      <c r="A966" t="s">
        <v>1982</v>
      </c>
      <c r="B966" t="s">
        <v>38</v>
      </c>
      <c r="C966" t="s">
        <v>82</v>
      </c>
      <c r="D966" t="s">
        <v>52</v>
      </c>
      <c r="E966" t="s">
        <v>12464</v>
      </c>
      <c r="F966" t="s">
        <v>1983</v>
      </c>
      <c r="G966" t="s">
        <v>12465</v>
      </c>
      <c r="H966" t="s">
        <v>41</v>
      </c>
      <c r="I966" t="s">
        <v>63</v>
      </c>
      <c r="J966" t="s">
        <v>49</v>
      </c>
      <c r="K966">
        <v>2</v>
      </c>
      <c r="L966">
        <v>607.51</v>
      </c>
      <c r="M966" t="s">
        <v>50</v>
      </c>
      <c r="N966">
        <v>19</v>
      </c>
      <c r="O966" s="1">
        <v>45903</v>
      </c>
      <c r="P966">
        <v>88</v>
      </c>
      <c r="Q966" t="s">
        <v>29</v>
      </c>
      <c r="R966">
        <v>4</v>
      </c>
      <c r="S966" s="1">
        <v>45754</v>
      </c>
      <c r="T966" t="s">
        <v>30</v>
      </c>
    </row>
    <row r="967" spans="1:20" x14ac:dyDescent="0.25">
      <c r="A967" t="s">
        <v>1984</v>
      </c>
      <c r="B967" t="s">
        <v>38</v>
      </c>
      <c r="C967" t="s">
        <v>39</v>
      </c>
      <c r="D967" t="s">
        <v>56</v>
      </c>
      <c r="E967" t="s">
        <v>12434</v>
      </c>
      <c r="F967" t="s">
        <v>1985</v>
      </c>
      <c r="G967" t="s">
        <v>12465</v>
      </c>
      <c r="H967" t="s">
        <v>25</v>
      </c>
      <c r="I967" t="s">
        <v>63</v>
      </c>
      <c r="J967" t="s">
        <v>49</v>
      </c>
      <c r="K967">
        <v>5</v>
      </c>
      <c r="L967">
        <v>1255.3900000000001</v>
      </c>
      <c r="M967" t="s">
        <v>28</v>
      </c>
      <c r="N967">
        <v>29</v>
      </c>
      <c r="O967" t="s">
        <v>12379</v>
      </c>
      <c r="P967">
        <v>120</v>
      </c>
      <c r="Q967" t="s">
        <v>29</v>
      </c>
      <c r="R967">
        <v>4</v>
      </c>
      <c r="S967" s="1">
        <v>45781</v>
      </c>
      <c r="T967" t="s">
        <v>60</v>
      </c>
    </row>
    <row r="968" spans="1:20" x14ac:dyDescent="0.25">
      <c r="A968" t="s">
        <v>1986</v>
      </c>
      <c r="B968" t="s">
        <v>21</v>
      </c>
      <c r="C968" t="s">
        <v>39</v>
      </c>
      <c r="D968" t="s">
        <v>56</v>
      </c>
      <c r="E968" s="1">
        <v>44938</v>
      </c>
      <c r="F968" t="s">
        <v>1987</v>
      </c>
      <c r="G968" t="s">
        <v>12465</v>
      </c>
      <c r="H968" t="s">
        <v>58</v>
      </c>
      <c r="I968" t="s">
        <v>63</v>
      </c>
      <c r="J968" t="s">
        <v>27</v>
      </c>
      <c r="K968">
        <v>1</v>
      </c>
      <c r="L968">
        <v>1263.3900000000001</v>
      </c>
      <c r="M968" t="s">
        <v>28</v>
      </c>
      <c r="N968">
        <v>40</v>
      </c>
      <c r="O968" t="s">
        <v>12164</v>
      </c>
      <c r="P968">
        <v>468</v>
      </c>
      <c r="Q968" t="s">
        <v>43</v>
      </c>
      <c r="R968">
        <v>5</v>
      </c>
      <c r="S968" t="s">
        <v>12262</v>
      </c>
      <c r="T968" t="s">
        <v>36</v>
      </c>
    </row>
    <row r="969" spans="1:20" x14ac:dyDescent="0.25">
      <c r="A969" t="s">
        <v>1988</v>
      </c>
      <c r="B969" t="s">
        <v>45</v>
      </c>
      <c r="C969" t="s">
        <v>22</v>
      </c>
      <c r="D969" t="s">
        <v>56</v>
      </c>
      <c r="E969" t="s">
        <v>12337</v>
      </c>
      <c r="F969" t="s">
        <v>1989</v>
      </c>
      <c r="G969" t="s">
        <v>12465</v>
      </c>
      <c r="H969" t="s">
        <v>25</v>
      </c>
      <c r="I969" t="s">
        <v>63</v>
      </c>
      <c r="J969" t="s">
        <v>27</v>
      </c>
      <c r="K969">
        <v>2</v>
      </c>
      <c r="L969">
        <v>354.1</v>
      </c>
      <c r="M969" t="s">
        <v>50</v>
      </c>
      <c r="N969">
        <v>15</v>
      </c>
      <c r="O969" t="s">
        <v>12204</v>
      </c>
      <c r="P969">
        <v>3</v>
      </c>
      <c r="Q969" t="s">
        <v>29</v>
      </c>
      <c r="R969">
        <v>5</v>
      </c>
      <c r="S969" s="1">
        <v>45877</v>
      </c>
      <c r="T969" t="s">
        <v>36</v>
      </c>
    </row>
    <row r="970" spans="1:20" x14ac:dyDescent="0.25">
      <c r="A970" t="s">
        <v>1990</v>
      </c>
      <c r="B970" t="s">
        <v>21</v>
      </c>
      <c r="C970" t="s">
        <v>39</v>
      </c>
      <c r="D970" t="s">
        <v>52</v>
      </c>
      <c r="E970" s="1">
        <v>45997</v>
      </c>
      <c r="F970" t="s">
        <v>1991</v>
      </c>
      <c r="G970" t="s">
        <v>12465</v>
      </c>
      <c r="H970" t="s">
        <v>34</v>
      </c>
      <c r="I970" t="s">
        <v>48</v>
      </c>
      <c r="J970" t="s">
        <v>64</v>
      </c>
      <c r="K970">
        <v>5</v>
      </c>
      <c r="L970">
        <v>640.33000000000004</v>
      </c>
      <c r="M970" t="s">
        <v>28</v>
      </c>
      <c r="N970">
        <v>44</v>
      </c>
      <c r="O970" t="s">
        <v>12250</v>
      </c>
      <c r="P970">
        <v>74</v>
      </c>
      <c r="Q970" t="s">
        <v>43</v>
      </c>
      <c r="R970">
        <v>2</v>
      </c>
      <c r="S970" s="1">
        <v>45905</v>
      </c>
      <c r="T970" t="s">
        <v>36</v>
      </c>
    </row>
    <row r="971" spans="1:20" x14ac:dyDescent="0.25">
      <c r="A971" t="s">
        <v>1992</v>
      </c>
      <c r="B971" t="s">
        <v>21</v>
      </c>
      <c r="C971" t="s">
        <v>39</v>
      </c>
      <c r="D971" t="s">
        <v>77</v>
      </c>
      <c r="E971" t="s">
        <v>12306</v>
      </c>
      <c r="F971" t="s">
        <v>1993</v>
      </c>
      <c r="G971" t="s">
        <v>12465</v>
      </c>
      <c r="H971" t="s">
        <v>47</v>
      </c>
      <c r="I971" t="s">
        <v>63</v>
      </c>
      <c r="J971" t="s">
        <v>64</v>
      </c>
      <c r="K971">
        <v>2</v>
      </c>
      <c r="L971">
        <v>197.02</v>
      </c>
      <c r="M971" t="s">
        <v>50</v>
      </c>
      <c r="N971">
        <v>36</v>
      </c>
      <c r="O971" s="1">
        <v>45810</v>
      </c>
      <c r="P971">
        <v>96</v>
      </c>
      <c r="Q971" t="s">
        <v>43</v>
      </c>
      <c r="R971">
        <v>4</v>
      </c>
      <c r="S971" t="s">
        <v>12121</v>
      </c>
      <c r="T971" t="s">
        <v>60</v>
      </c>
    </row>
    <row r="972" spans="1:20" x14ac:dyDescent="0.25">
      <c r="A972" t="s">
        <v>1994</v>
      </c>
      <c r="B972" t="s">
        <v>38</v>
      </c>
      <c r="C972" t="s">
        <v>22</v>
      </c>
      <c r="D972" t="s">
        <v>52</v>
      </c>
      <c r="E972" t="s">
        <v>12405</v>
      </c>
      <c r="F972" t="s">
        <v>1995</v>
      </c>
      <c r="G972" t="s">
        <v>12465</v>
      </c>
      <c r="H972" t="s">
        <v>47</v>
      </c>
      <c r="I972" t="s">
        <v>54</v>
      </c>
      <c r="J972" t="s">
        <v>67</v>
      </c>
      <c r="K972">
        <v>5</v>
      </c>
      <c r="L972">
        <v>1335.07</v>
      </c>
      <c r="M972" t="s">
        <v>35</v>
      </c>
      <c r="N972">
        <v>49</v>
      </c>
      <c r="O972" t="s">
        <v>12204</v>
      </c>
      <c r="P972">
        <v>0</v>
      </c>
      <c r="Q972" t="s">
        <v>43</v>
      </c>
      <c r="R972">
        <v>2</v>
      </c>
      <c r="S972" t="s">
        <v>12189</v>
      </c>
      <c r="T972" t="s">
        <v>60</v>
      </c>
    </row>
    <row r="973" spans="1:20" x14ac:dyDescent="0.25">
      <c r="A973" t="s">
        <v>1996</v>
      </c>
      <c r="B973" t="s">
        <v>21</v>
      </c>
      <c r="C973" t="s">
        <v>82</v>
      </c>
      <c r="D973" t="s">
        <v>52</v>
      </c>
      <c r="E973" t="s">
        <v>12441</v>
      </c>
      <c r="F973" t="s">
        <v>1997</v>
      </c>
      <c r="G973" t="s">
        <v>12465</v>
      </c>
      <c r="H973" t="s">
        <v>34</v>
      </c>
      <c r="I973" t="s">
        <v>63</v>
      </c>
      <c r="J973" t="s">
        <v>59</v>
      </c>
      <c r="K973">
        <v>2</v>
      </c>
      <c r="L973">
        <v>1081.1500000000001</v>
      </c>
      <c r="M973" t="s">
        <v>50</v>
      </c>
      <c r="N973">
        <v>12</v>
      </c>
      <c r="O973" t="s">
        <v>12141</v>
      </c>
      <c r="P973">
        <v>141</v>
      </c>
      <c r="Q973" t="s">
        <v>29</v>
      </c>
      <c r="R973">
        <v>5</v>
      </c>
      <c r="S973" t="s">
        <v>12255</v>
      </c>
      <c r="T973" t="s">
        <v>60</v>
      </c>
    </row>
    <row r="974" spans="1:20" x14ac:dyDescent="0.25">
      <c r="A974" t="s">
        <v>1998</v>
      </c>
      <c r="B974" t="s">
        <v>38</v>
      </c>
      <c r="C974" t="s">
        <v>82</v>
      </c>
      <c r="D974" t="s">
        <v>77</v>
      </c>
      <c r="E974" t="s">
        <v>12297</v>
      </c>
      <c r="F974" t="s">
        <v>1999</v>
      </c>
      <c r="G974" t="s">
        <v>12458</v>
      </c>
      <c r="H974" t="s">
        <v>47</v>
      </c>
      <c r="I974" t="s">
        <v>48</v>
      </c>
      <c r="J974" t="s">
        <v>49</v>
      </c>
      <c r="K974">
        <v>4</v>
      </c>
      <c r="L974">
        <v>652.01</v>
      </c>
      <c r="M974" t="s">
        <v>35</v>
      </c>
      <c r="N974">
        <v>28</v>
      </c>
      <c r="O974" t="s">
        <v>12177</v>
      </c>
      <c r="P974">
        <v>147</v>
      </c>
      <c r="Q974" t="s">
        <v>29</v>
      </c>
      <c r="R974">
        <v>4</v>
      </c>
      <c r="S974" s="1">
        <v>45516</v>
      </c>
      <c r="T974" t="s">
        <v>30</v>
      </c>
    </row>
    <row r="975" spans="1:20" x14ac:dyDescent="0.25">
      <c r="A975" t="s">
        <v>2000</v>
      </c>
      <c r="B975" t="s">
        <v>21</v>
      </c>
      <c r="C975" t="s">
        <v>39</v>
      </c>
      <c r="D975" t="s">
        <v>77</v>
      </c>
      <c r="E975" t="s">
        <v>12415</v>
      </c>
      <c r="F975" t="s">
        <v>2001</v>
      </c>
      <c r="G975" t="s">
        <v>12458</v>
      </c>
      <c r="H975" t="s">
        <v>25</v>
      </c>
      <c r="I975" t="s">
        <v>63</v>
      </c>
      <c r="J975" t="s">
        <v>64</v>
      </c>
      <c r="K975">
        <v>5</v>
      </c>
      <c r="L975">
        <v>185.16</v>
      </c>
      <c r="M975" t="s">
        <v>50</v>
      </c>
      <c r="N975">
        <v>46</v>
      </c>
      <c r="O975" t="s">
        <v>12087</v>
      </c>
      <c r="P975">
        <v>305</v>
      </c>
      <c r="Q975" t="s">
        <v>43</v>
      </c>
      <c r="R975">
        <v>3</v>
      </c>
      <c r="S975" t="s">
        <v>12309</v>
      </c>
      <c r="T975" t="s">
        <v>36</v>
      </c>
    </row>
    <row r="976" spans="1:20" x14ac:dyDescent="0.25">
      <c r="A976" t="s">
        <v>2002</v>
      </c>
      <c r="B976" t="s">
        <v>21</v>
      </c>
      <c r="C976" t="s">
        <v>22</v>
      </c>
      <c r="D976" t="s">
        <v>52</v>
      </c>
      <c r="E976" s="1">
        <v>45301</v>
      </c>
      <c r="F976" t="s">
        <v>2003</v>
      </c>
      <c r="G976" t="s">
        <v>12458</v>
      </c>
      <c r="H976" t="s">
        <v>25</v>
      </c>
      <c r="I976" t="s">
        <v>26</v>
      </c>
      <c r="J976" t="s">
        <v>59</v>
      </c>
      <c r="K976">
        <v>1</v>
      </c>
      <c r="L976">
        <v>588.86</v>
      </c>
      <c r="M976" t="s">
        <v>28</v>
      </c>
      <c r="N976">
        <v>31</v>
      </c>
      <c r="O976" s="1">
        <v>45993</v>
      </c>
      <c r="P976">
        <v>471</v>
      </c>
      <c r="Q976" t="s">
        <v>43</v>
      </c>
      <c r="R976">
        <v>3</v>
      </c>
      <c r="S976" t="s">
        <v>12311</v>
      </c>
      <c r="T976" t="s">
        <v>60</v>
      </c>
    </row>
    <row r="977" spans="1:20" x14ac:dyDescent="0.25">
      <c r="A977" t="s">
        <v>2004</v>
      </c>
      <c r="B977" t="s">
        <v>38</v>
      </c>
      <c r="C977" t="s">
        <v>82</v>
      </c>
      <c r="D977" t="s">
        <v>32</v>
      </c>
      <c r="E977" t="s">
        <v>12443</v>
      </c>
      <c r="F977" t="s">
        <v>2005</v>
      </c>
      <c r="G977" t="s">
        <v>12458</v>
      </c>
      <c r="H977" t="s">
        <v>34</v>
      </c>
      <c r="I977" t="s">
        <v>54</v>
      </c>
      <c r="J977" t="s">
        <v>49</v>
      </c>
      <c r="K977">
        <v>1</v>
      </c>
      <c r="L977">
        <v>1464.61</v>
      </c>
      <c r="M977" t="s">
        <v>50</v>
      </c>
      <c r="N977">
        <v>15</v>
      </c>
      <c r="O977" s="1">
        <v>45608</v>
      </c>
      <c r="P977">
        <v>455</v>
      </c>
      <c r="Q977" t="s">
        <v>43</v>
      </c>
      <c r="R977">
        <v>4</v>
      </c>
      <c r="S977" t="s">
        <v>12199</v>
      </c>
      <c r="T977" t="s">
        <v>60</v>
      </c>
    </row>
    <row r="978" spans="1:20" x14ac:dyDescent="0.25">
      <c r="A978" t="s">
        <v>2006</v>
      </c>
      <c r="B978" t="s">
        <v>38</v>
      </c>
      <c r="C978" t="s">
        <v>82</v>
      </c>
      <c r="D978" t="s">
        <v>77</v>
      </c>
      <c r="E978" s="1">
        <v>45270</v>
      </c>
      <c r="F978" t="s">
        <v>2007</v>
      </c>
      <c r="G978" t="s">
        <v>12458</v>
      </c>
      <c r="H978" t="s">
        <v>25</v>
      </c>
      <c r="I978" t="s">
        <v>42</v>
      </c>
      <c r="J978" t="s">
        <v>59</v>
      </c>
      <c r="K978">
        <v>2</v>
      </c>
      <c r="L978">
        <v>1169.6400000000001</v>
      </c>
      <c r="M978" t="s">
        <v>50</v>
      </c>
      <c r="N978">
        <v>26</v>
      </c>
      <c r="O978" t="s">
        <v>12164</v>
      </c>
      <c r="P978">
        <v>306</v>
      </c>
      <c r="Q978" t="s">
        <v>43</v>
      </c>
      <c r="R978">
        <v>4</v>
      </c>
      <c r="S978" s="1">
        <v>45665</v>
      </c>
      <c r="T978" t="s">
        <v>30</v>
      </c>
    </row>
    <row r="979" spans="1:20" x14ac:dyDescent="0.25">
      <c r="A979" t="s">
        <v>2008</v>
      </c>
      <c r="B979" t="s">
        <v>45</v>
      </c>
      <c r="C979" t="s">
        <v>22</v>
      </c>
      <c r="D979" t="s">
        <v>32</v>
      </c>
      <c r="E979" s="1">
        <v>45302</v>
      </c>
      <c r="F979" t="s">
        <v>2009</v>
      </c>
      <c r="G979" t="s">
        <v>12458</v>
      </c>
      <c r="H979" t="s">
        <v>34</v>
      </c>
      <c r="I979" t="s">
        <v>42</v>
      </c>
      <c r="J979" t="s">
        <v>64</v>
      </c>
      <c r="K979">
        <v>5</v>
      </c>
      <c r="L979">
        <v>1085.21</v>
      </c>
      <c r="M979" t="s">
        <v>35</v>
      </c>
      <c r="N979">
        <v>20</v>
      </c>
      <c r="O979" t="s">
        <v>12149</v>
      </c>
      <c r="P979">
        <v>245</v>
      </c>
      <c r="Q979" t="s">
        <v>43</v>
      </c>
      <c r="R979">
        <v>1</v>
      </c>
      <c r="S979" t="s">
        <v>12071</v>
      </c>
      <c r="T979" t="s">
        <v>30</v>
      </c>
    </row>
    <row r="980" spans="1:20" x14ac:dyDescent="0.25">
      <c r="A980" t="s">
        <v>2010</v>
      </c>
      <c r="B980" t="s">
        <v>38</v>
      </c>
      <c r="C980" t="s">
        <v>39</v>
      </c>
      <c r="D980" t="s">
        <v>52</v>
      </c>
      <c r="E980" t="s">
        <v>12466</v>
      </c>
      <c r="F980" t="s">
        <v>2011</v>
      </c>
      <c r="G980" t="s">
        <v>12458</v>
      </c>
      <c r="H980" t="s">
        <v>58</v>
      </c>
      <c r="I980" t="s">
        <v>63</v>
      </c>
      <c r="J980" t="s">
        <v>67</v>
      </c>
      <c r="K980">
        <v>5</v>
      </c>
      <c r="L980">
        <v>567.92999999999995</v>
      </c>
      <c r="M980" t="s">
        <v>35</v>
      </c>
      <c r="N980">
        <v>44</v>
      </c>
      <c r="O980" t="s">
        <v>12160</v>
      </c>
      <c r="P980">
        <v>342</v>
      </c>
      <c r="Q980" t="s">
        <v>29</v>
      </c>
      <c r="R980">
        <v>1</v>
      </c>
      <c r="S980" t="s">
        <v>12354</v>
      </c>
      <c r="T980" t="s">
        <v>30</v>
      </c>
    </row>
    <row r="981" spans="1:20" x14ac:dyDescent="0.25">
      <c r="A981" t="s">
        <v>2012</v>
      </c>
      <c r="B981" t="s">
        <v>21</v>
      </c>
      <c r="C981" t="s">
        <v>22</v>
      </c>
      <c r="D981" t="s">
        <v>56</v>
      </c>
      <c r="E981" t="s">
        <v>12356</v>
      </c>
      <c r="F981" t="s">
        <v>2013</v>
      </c>
      <c r="G981" t="s">
        <v>12334</v>
      </c>
      <c r="H981" t="s">
        <v>25</v>
      </c>
      <c r="I981" t="s">
        <v>48</v>
      </c>
      <c r="J981" t="s">
        <v>27</v>
      </c>
      <c r="K981">
        <v>4</v>
      </c>
      <c r="L981">
        <v>1442.2</v>
      </c>
      <c r="M981" t="s">
        <v>35</v>
      </c>
      <c r="N981">
        <v>5</v>
      </c>
      <c r="O981" t="s">
        <v>12300</v>
      </c>
      <c r="P981">
        <v>294</v>
      </c>
      <c r="Q981" t="s">
        <v>43</v>
      </c>
      <c r="R981">
        <v>4</v>
      </c>
      <c r="S981" t="s">
        <v>12100</v>
      </c>
      <c r="T981" t="s">
        <v>60</v>
      </c>
    </row>
    <row r="982" spans="1:20" x14ac:dyDescent="0.25">
      <c r="A982" t="s">
        <v>2014</v>
      </c>
      <c r="B982" t="s">
        <v>21</v>
      </c>
      <c r="C982" t="s">
        <v>22</v>
      </c>
      <c r="D982" t="s">
        <v>32</v>
      </c>
      <c r="E982" t="s">
        <v>12467</v>
      </c>
      <c r="F982" t="s">
        <v>2015</v>
      </c>
      <c r="G982" t="s">
        <v>12334</v>
      </c>
      <c r="H982" t="s">
        <v>34</v>
      </c>
      <c r="I982" t="s">
        <v>26</v>
      </c>
      <c r="J982" t="s">
        <v>64</v>
      </c>
      <c r="K982">
        <v>2</v>
      </c>
      <c r="L982">
        <v>542.11</v>
      </c>
      <c r="M982" t="s">
        <v>28</v>
      </c>
      <c r="N982">
        <v>16</v>
      </c>
      <c r="O982" t="s">
        <v>12262</v>
      </c>
      <c r="P982">
        <v>176</v>
      </c>
      <c r="Q982" t="s">
        <v>29</v>
      </c>
      <c r="R982">
        <v>5</v>
      </c>
      <c r="S982" t="s">
        <v>12277</v>
      </c>
      <c r="T982" t="s">
        <v>30</v>
      </c>
    </row>
    <row r="983" spans="1:20" x14ac:dyDescent="0.25">
      <c r="A983" t="s">
        <v>2016</v>
      </c>
      <c r="B983" t="s">
        <v>45</v>
      </c>
      <c r="C983" t="s">
        <v>82</v>
      </c>
      <c r="D983" t="s">
        <v>52</v>
      </c>
      <c r="E983" t="s">
        <v>12468</v>
      </c>
      <c r="F983" t="s">
        <v>2017</v>
      </c>
      <c r="G983" t="s">
        <v>12334</v>
      </c>
      <c r="H983" t="s">
        <v>41</v>
      </c>
      <c r="I983" t="s">
        <v>48</v>
      </c>
      <c r="J983" t="s">
        <v>64</v>
      </c>
      <c r="K983">
        <v>4</v>
      </c>
      <c r="L983">
        <v>340.33</v>
      </c>
      <c r="M983" t="s">
        <v>28</v>
      </c>
      <c r="N983">
        <v>28</v>
      </c>
      <c r="O983" s="1">
        <v>45608</v>
      </c>
      <c r="P983">
        <v>433</v>
      </c>
      <c r="Q983" t="s">
        <v>29</v>
      </c>
      <c r="R983">
        <v>4</v>
      </c>
      <c r="S983" s="1">
        <v>45964</v>
      </c>
      <c r="T983" t="s">
        <v>60</v>
      </c>
    </row>
    <row r="984" spans="1:20" x14ac:dyDescent="0.25">
      <c r="A984" t="s">
        <v>2018</v>
      </c>
      <c r="B984" t="s">
        <v>21</v>
      </c>
      <c r="C984" t="s">
        <v>82</v>
      </c>
      <c r="D984" t="s">
        <v>32</v>
      </c>
      <c r="E984" s="1">
        <v>45390</v>
      </c>
      <c r="F984" t="s">
        <v>2019</v>
      </c>
      <c r="G984" t="s">
        <v>12334</v>
      </c>
      <c r="H984" t="s">
        <v>41</v>
      </c>
      <c r="I984" t="s">
        <v>54</v>
      </c>
      <c r="J984" t="s">
        <v>49</v>
      </c>
      <c r="K984">
        <v>1</v>
      </c>
      <c r="L984">
        <v>963.34</v>
      </c>
      <c r="M984" t="s">
        <v>35</v>
      </c>
      <c r="N984">
        <v>1</v>
      </c>
      <c r="O984" t="s">
        <v>12339</v>
      </c>
      <c r="P984">
        <v>110</v>
      </c>
      <c r="Q984" t="s">
        <v>29</v>
      </c>
      <c r="R984">
        <v>2</v>
      </c>
      <c r="S984" t="s">
        <v>12250</v>
      </c>
      <c r="T984" t="s">
        <v>30</v>
      </c>
    </row>
    <row r="985" spans="1:20" x14ac:dyDescent="0.25">
      <c r="A985" t="s">
        <v>2020</v>
      </c>
      <c r="B985" t="s">
        <v>21</v>
      </c>
      <c r="C985" t="s">
        <v>82</v>
      </c>
      <c r="D985" t="s">
        <v>52</v>
      </c>
      <c r="E985" t="s">
        <v>12374</v>
      </c>
      <c r="F985" t="s">
        <v>2021</v>
      </c>
      <c r="G985" t="s">
        <v>12334</v>
      </c>
      <c r="H985" t="s">
        <v>34</v>
      </c>
      <c r="I985" t="s">
        <v>63</v>
      </c>
      <c r="J985" t="s">
        <v>67</v>
      </c>
      <c r="K985">
        <v>3</v>
      </c>
      <c r="L985">
        <v>1285.26</v>
      </c>
      <c r="M985" t="s">
        <v>28</v>
      </c>
      <c r="N985">
        <v>46</v>
      </c>
      <c r="O985" s="1">
        <v>45781</v>
      </c>
      <c r="P985">
        <v>225</v>
      </c>
      <c r="Q985" t="s">
        <v>43</v>
      </c>
      <c r="R985">
        <v>4</v>
      </c>
      <c r="S985" s="1">
        <v>45905</v>
      </c>
      <c r="T985" t="s">
        <v>36</v>
      </c>
    </row>
    <row r="986" spans="1:20" x14ac:dyDescent="0.25">
      <c r="A986" t="s">
        <v>2022</v>
      </c>
      <c r="B986" t="s">
        <v>21</v>
      </c>
      <c r="C986" t="s">
        <v>82</v>
      </c>
      <c r="D986" t="s">
        <v>77</v>
      </c>
      <c r="E986" s="1">
        <v>45027</v>
      </c>
      <c r="F986" t="s">
        <v>2023</v>
      </c>
      <c r="G986" t="s">
        <v>12334</v>
      </c>
      <c r="H986" t="s">
        <v>58</v>
      </c>
      <c r="I986" t="s">
        <v>54</v>
      </c>
      <c r="J986" t="s">
        <v>49</v>
      </c>
      <c r="K986">
        <v>3</v>
      </c>
      <c r="L986">
        <v>264.95</v>
      </c>
      <c r="M986" t="s">
        <v>35</v>
      </c>
      <c r="N986">
        <v>21</v>
      </c>
      <c r="O986" s="1">
        <v>45421</v>
      </c>
      <c r="P986">
        <v>353</v>
      </c>
      <c r="Q986" t="s">
        <v>43</v>
      </c>
      <c r="R986">
        <v>4</v>
      </c>
      <c r="S986" t="s">
        <v>12258</v>
      </c>
      <c r="T986" t="s">
        <v>60</v>
      </c>
    </row>
    <row r="987" spans="1:20" x14ac:dyDescent="0.25">
      <c r="A987" t="s">
        <v>2024</v>
      </c>
      <c r="B987" t="s">
        <v>21</v>
      </c>
      <c r="C987" t="s">
        <v>22</v>
      </c>
      <c r="D987" t="s">
        <v>23</v>
      </c>
      <c r="E987" s="1">
        <v>45963</v>
      </c>
      <c r="F987" t="s">
        <v>2025</v>
      </c>
      <c r="G987" t="s">
        <v>12334</v>
      </c>
      <c r="H987" t="s">
        <v>34</v>
      </c>
      <c r="I987" t="s">
        <v>63</v>
      </c>
      <c r="J987" t="s">
        <v>49</v>
      </c>
      <c r="K987">
        <v>4</v>
      </c>
      <c r="L987">
        <v>1189.6099999999999</v>
      </c>
      <c r="M987" t="s">
        <v>28</v>
      </c>
      <c r="N987">
        <v>33</v>
      </c>
      <c r="O987" t="s">
        <v>12211</v>
      </c>
      <c r="P987">
        <v>461</v>
      </c>
      <c r="Q987" t="s">
        <v>29</v>
      </c>
      <c r="R987">
        <v>4</v>
      </c>
      <c r="S987" t="s">
        <v>12225</v>
      </c>
      <c r="T987" t="s">
        <v>36</v>
      </c>
    </row>
    <row r="988" spans="1:20" x14ac:dyDescent="0.25">
      <c r="A988" t="s">
        <v>2026</v>
      </c>
      <c r="B988" t="s">
        <v>38</v>
      </c>
      <c r="C988" t="s">
        <v>82</v>
      </c>
      <c r="D988" t="s">
        <v>32</v>
      </c>
      <c r="E988" s="1">
        <v>45392</v>
      </c>
      <c r="F988" t="s">
        <v>2027</v>
      </c>
      <c r="G988" t="s">
        <v>12334</v>
      </c>
      <c r="H988" t="s">
        <v>41</v>
      </c>
      <c r="I988" t="s">
        <v>48</v>
      </c>
      <c r="J988" t="s">
        <v>27</v>
      </c>
      <c r="K988">
        <v>4</v>
      </c>
      <c r="L988">
        <v>875.31</v>
      </c>
      <c r="M988" t="s">
        <v>28</v>
      </c>
      <c r="N988">
        <v>21</v>
      </c>
      <c r="O988" t="s">
        <v>12125</v>
      </c>
      <c r="P988">
        <v>222</v>
      </c>
      <c r="Q988" t="s">
        <v>29</v>
      </c>
      <c r="R988">
        <v>5</v>
      </c>
      <c r="S988" t="s">
        <v>12114</v>
      </c>
      <c r="T988" t="s">
        <v>60</v>
      </c>
    </row>
    <row r="989" spans="1:20" x14ac:dyDescent="0.25">
      <c r="A989" t="s">
        <v>2028</v>
      </c>
      <c r="B989" t="s">
        <v>21</v>
      </c>
      <c r="C989" t="s">
        <v>39</v>
      </c>
      <c r="D989" t="s">
        <v>23</v>
      </c>
      <c r="E989" s="1">
        <v>45545</v>
      </c>
      <c r="F989" t="s">
        <v>2029</v>
      </c>
      <c r="G989" t="s">
        <v>12450</v>
      </c>
      <c r="H989" t="s">
        <v>34</v>
      </c>
      <c r="I989" t="s">
        <v>42</v>
      </c>
      <c r="J989" t="s">
        <v>27</v>
      </c>
      <c r="K989">
        <v>4</v>
      </c>
      <c r="L989">
        <v>394.67</v>
      </c>
      <c r="M989" t="s">
        <v>50</v>
      </c>
      <c r="N989">
        <v>11</v>
      </c>
      <c r="O989" s="1">
        <v>45997</v>
      </c>
      <c r="P989">
        <v>253</v>
      </c>
      <c r="Q989" t="s">
        <v>29</v>
      </c>
      <c r="R989">
        <v>2</v>
      </c>
      <c r="S989" t="s">
        <v>12310</v>
      </c>
      <c r="T989" t="s">
        <v>30</v>
      </c>
    </row>
    <row r="990" spans="1:20" x14ac:dyDescent="0.25">
      <c r="A990" t="s">
        <v>2030</v>
      </c>
      <c r="B990" t="s">
        <v>21</v>
      </c>
      <c r="C990" t="s">
        <v>82</v>
      </c>
      <c r="D990" t="s">
        <v>77</v>
      </c>
      <c r="E990" t="s">
        <v>12130</v>
      </c>
      <c r="F990" t="s">
        <v>2031</v>
      </c>
      <c r="G990" t="s">
        <v>12450</v>
      </c>
      <c r="H990" t="s">
        <v>58</v>
      </c>
      <c r="I990" t="s">
        <v>42</v>
      </c>
      <c r="J990" t="s">
        <v>64</v>
      </c>
      <c r="K990">
        <v>4</v>
      </c>
      <c r="L990">
        <v>219.96</v>
      </c>
      <c r="M990" t="s">
        <v>28</v>
      </c>
      <c r="N990">
        <v>37</v>
      </c>
      <c r="O990" s="1">
        <v>45846</v>
      </c>
      <c r="P990">
        <v>494</v>
      </c>
      <c r="Q990" t="s">
        <v>43</v>
      </c>
      <c r="R990">
        <v>1</v>
      </c>
      <c r="S990" s="1">
        <v>45784</v>
      </c>
      <c r="T990" t="s">
        <v>60</v>
      </c>
    </row>
    <row r="991" spans="1:20" x14ac:dyDescent="0.25">
      <c r="A991" t="s">
        <v>2032</v>
      </c>
      <c r="B991" t="s">
        <v>45</v>
      </c>
      <c r="C991" t="s">
        <v>39</v>
      </c>
      <c r="D991" t="s">
        <v>52</v>
      </c>
      <c r="E991" t="s">
        <v>12453</v>
      </c>
      <c r="F991" t="s">
        <v>2033</v>
      </c>
      <c r="G991" t="s">
        <v>12450</v>
      </c>
      <c r="H991" t="s">
        <v>47</v>
      </c>
      <c r="I991" t="s">
        <v>42</v>
      </c>
      <c r="J991" t="s">
        <v>64</v>
      </c>
      <c r="K991">
        <v>3</v>
      </c>
      <c r="L991">
        <v>431.04</v>
      </c>
      <c r="M991" t="s">
        <v>28</v>
      </c>
      <c r="N991">
        <v>44</v>
      </c>
      <c r="O991" s="1">
        <v>45721</v>
      </c>
      <c r="P991">
        <v>143</v>
      </c>
      <c r="Q991" t="s">
        <v>29</v>
      </c>
      <c r="R991">
        <v>1</v>
      </c>
      <c r="S991" t="s">
        <v>12361</v>
      </c>
      <c r="T991" t="s">
        <v>30</v>
      </c>
    </row>
    <row r="992" spans="1:20" x14ac:dyDescent="0.25">
      <c r="A992" t="s">
        <v>2034</v>
      </c>
      <c r="B992" t="s">
        <v>38</v>
      </c>
      <c r="C992" t="s">
        <v>39</v>
      </c>
      <c r="D992" t="s">
        <v>56</v>
      </c>
      <c r="E992" t="s">
        <v>12373</v>
      </c>
      <c r="F992" t="s">
        <v>2035</v>
      </c>
      <c r="G992" t="s">
        <v>12450</v>
      </c>
      <c r="H992" t="s">
        <v>41</v>
      </c>
      <c r="I992" t="s">
        <v>42</v>
      </c>
      <c r="J992" t="s">
        <v>67</v>
      </c>
      <c r="K992">
        <v>2</v>
      </c>
      <c r="L992">
        <v>1484.22</v>
      </c>
      <c r="M992" t="s">
        <v>28</v>
      </c>
      <c r="N992">
        <v>50</v>
      </c>
      <c r="O992" t="s">
        <v>12270</v>
      </c>
      <c r="P992">
        <v>224</v>
      </c>
      <c r="Q992" t="s">
        <v>29</v>
      </c>
      <c r="R992">
        <v>1</v>
      </c>
      <c r="S992" s="1">
        <v>45906</v>
      </c>
      <c r="T992" t="s">
        <v>60</v>
      </c>
    </row>
    <row r="993" spans="1:20" x14ac:dyDescent="0.25">
      <c r="A993" t="s">
        <v>2036</v>
      </c>
      <c r="B993" t="s">
        <v>45</v>
      </c>
      <c r="C993" t="s">
        <v>22</v>
      </c>
      <c r="D993" t="s">
        <v>32</v>
      </c>
      <c r="E993" t="s">
        <v>12348</v>
      </c>
      <c r="F993" t="s">
        <v>2037</v>
      </c>
      <c r="G993" t="s">
        <v>12450</v>
      </c>
      <c r="H993" t="s">
        <v>47</v>
      </c>
      <c r="I993" t="s">
        <v>42</v>
      </c>
      <c r="J993" t="s">
        <v>49</v>
      </c>
      <c r="K993">
        <v>4</v>
      </c>
      <c r="L993">
        <v>330.26</v>
      </c>
      <c r="M993" t="s">
        <v>28</v>
      </c>
      <c r="N993">
        <v>24</v>
      </c>
      <c r="O993" t="s">
        <v>12169</v>
      </c>
      <c r="P993">
        <v>183</v>
      </c>
      <c r="Q993" t="s">
        <v>29</v>
      </c>
      <c r="R993">
        <v>5</v>
      </c>
      <c r="S993" s="1">
        <v>45750</v>
      </c>
      <c r="T993" t="s">
        <v>60</v>
      </c>
    </row>
    <row r="994" spans="1:20" x14ac:dyDescent="0.25">
      <c r="A994" t="s">
        <v>2038</v>
      </c>
      <c r="B994" t="s">
        <v>21</v>
      </c>
      <c r="C994" t="s">
        <v>82</v>
      </c>
      <c r="D994" t="s">
        <v>56</v>
      </c>
      <c r="E994" s="1">
        <v>45323</v>
      </c>
      <c r="F994" t="s">
        <v>2039</v>
      </c>
      <c r="G994" t="s">
        <v>12450</v>
      </c>
      <c r="H994" t="s">
        <v>34</v>
      </c>
      <c r="I994" t="s">
        <v>26</v>
      </c>
      <c r="J994" t="s">
        <v>49</v>
      </c>
      <c r="K994">
        <v>3</v>
      </c>
      <c r="L994">
        <v>1120.83</v>
      </c>
      <c r="M994" t="s">
        <v>35</v>
      </c>
      <c r="N994">
        <v>11</v>
      </c>
      <c r="O994" t="s">
        <v>12158</v>
      </c>
      <c r="P994">
        <v>172</v>
      </c>
      <c r="Q994" t="s">
        <v>29</v>
      </c>
      <c r="R994">
        <v>3</v>
      </c>
      <c r="S994" t="s">
        <v>12165</v>
      </c>
      <c r="T994" t="s">
        <v>60</v>
      </c>
    </row>
    <row r="995" spans="1:20" x14ac:dyDescent="0.25">
      <c r="A995" t="s">
        <v>2040</v>
      </c>
      <c r="B995" t="s">
        <v>45</v>
      </c>
      <c r="C995" t="s">
        <v>82</v>
      </c>
      <c r="D995" t="s">
        <v>23</v>
      </c>
      <c r="E995" s="1">
        <v>45393</v>
      </c>
      <c r="F995" t="s">
        <v>2041</v>
      </c>
      <c r="G995" t="s">
        <v>12450</v>
      </c>
      <c r="H995" t="s">
        <v>41</v>
      </c>
      <c r="I995" t="s">
        <v>48</v>
      </c>
      <c r="J995" t="s">
        <v>64</v>
      </c>
      <c r="K995">
        <v>5</v>
      </c>
      <c r="L995">
        <v>140.43</v>
      </c>
      <c r="M995" t="s">
        <v>50</v>
      </c>
      <c r="N995">
        <v>8</v>
      </c>
      <c r="O995" s="1">
        <v>45577</v>
      </c>
      <c r="P995">
        <v>8</v>
      </c>
      <c r="Q995" t="s">
        <v>29</v>
      </c>
      <c r="R995">
        <v>2</v>
      </c>
      <c r="S995" t="s">
        <v>12397</v>
      </c>
      <c r="T995" t="s">
        <v>60</v>
      </c>
    </row>
    <row r="996" spans="1:20" x14ac:dyDescent="0.25">
      <c r="A996" t="s">
        <v>2042</v>
      </c>
      <c r="B996" t="s">
        <v>45</v>
      </c>
      <c r="C996" t="s">
        <v>82</v>
      </c>
      <c r="D996" t="s">
        <v>56</v>
      </c>
      <c r="E996" t="s">
        <v>12256</v>
      </c>
      <c r="F996" t="s">
        <v>2043</v>
      </c>
      <c r="G996" t="s">
        <v>12450</v>
      </c>
      <c r="H996" t="s">
        <v>34</v>
      </c>
      <c r="I996" t="s">
        <v>63</v>
      </c>
      <c r="J996" t="s">
        <v>59</v>
      </c>
      <c r="K996">
        <v>1</v>
      </c>
      <c r="L996">
        <v>1346.57</v>
      </c>
      <c r="M996" t="s">
        <v>35</v>
      </c>
      <c r="N996">
        <v>11</v>
      </c>
      <c r="O996" t="s">
        <v>12104</v>
      </c>
      <c r="P996">
        <v>205</v>
      </c>
      <c r="Q996" t="s">
        <v>29</v>
      </c>
      <c r="R996">
        <v>2</v>
      </c>
      <c r="S996" s="1">
        <v>45872</v>
      </c>
      <c r="T996" t="s">
        <v>30</v>
      </c>
    </row>
    <row r="997" spans="1:20" x14ac:dyDescent="0.25">
      <c r="A997" t="s">
        <v>2044</v>
      </c>
      <c r="B997" t="s">
        <v>38</v>
      </c>
      <c r="C997" t="s">
        <v>39</v>
      </c>
      <c r="D997" t="s">
        <v>32</v>
      </c>
      <c r="E997" s="1">
        <v>45691</v>
      </c>
      <c r="F997" t="s">
        <v>2045</v>
      </c>
      <c r="G997" t="s">
        <v>12168</v>
      </c>
      <c r="H997" t="s">
        <v>41</v>
      </c>
      <c r="I997" t="s">
        <v>26</v>
      </c>
      <c r="J997" t="s">
        <v>64</v>
      </c>
      <c r="K997">
        <v>3</v>
      </c>
      <c r="L997">
        <v>113.5</v>
      </c>
      <c r="M997" t="s">
        <v>35</v>
      </c>
      <c r="N997">
        <v>16</v>
      </c>
      <c r="O997" t="s">
        <v>12310</v>
      </c>
      <c r="P997">
        <v>284</v>
      </c>
      <c r="Q997" t="s">
        <v>29</v>
      </c>
      <c r="R997">
        <v>2</v>
      </c>
      <c r="S997" t="s">
        <v>12114</v>
      </c>
      <c r="T997" t="s">
        <v>30</v>
      </c>
    </row>
    <row r="998" spans="1:20" x14ac:dyDescent="0.25">
      <c r="A998" t="s">
        <v>2046</v>
      </c>
      <c r="B998" t="s">
        <v>45</v>
      </c>
      <c r="C998" t="s">
        <v>22</v>
      </c>
      <c r="D998" t="s">
        <v>52</v>
      </c>
      <c r="E998" s="1">
        <v>44997</v>
      </c>
      <c r="F998" t="s">
        <v>2047</v>
      </c>
      <c r="G998" t="s">
        <v>12168</v>
      </c>
      <c r="H998" t="s">
        <v>34</v>
      </c>
      <c r="I998" t="s">
        <v>54</v>
      </c>
      <c r="J998" t="s">
        <v>67</v>
      </c>
      <c r="K998">
        <v>2</v>
      </c>
      <c r="L998">
        <v>707.06</v>
      </c>
      <c r="M998" t="s">
        <v>35</v>
      </c>
      <c r="N998">
        <v>12</v>
      </c>
      <c r="O998" t="s">
        <v>12173</v>
      </c>
      <c r="P998">
        <v>217</v>
      </c>
      <c r="Q998" t="s">
        <v>29</v>
      </c>
      <c r="R998">
        <v>1</v>
      </c>
      <c r="S998" s="1">
        <v>45782</v>
      </c>
      <c r="T998" t="s">
        <v>30</v>
      </c>
    </row>
    <row r="999" spans="1:20" x14ac:dyDescent="0.25">
      <c r="A999" t="s">
        <v>2048</v>
      </c>
      <c r="B999" t="s">
        <v>45</v>
      </c>
      <c r="C999" t="s">
        <v>39</v>
      </c>
      <c r="D999" t="s">
        <v>77</v>
      </c>
      <c r="E999" t="s">
        <v>12249</v>
      </c>
      <c r="F999" t="s">
        <v>2049</v>
      </c>
      <c r="G999" t="s">
        <v>12168</v>
      </c>
      <c r="H999" t="s">
        <v>58</v>
      </c>
      <c r="I999" t="s">
        <v>42</v>
      </c>
      <c r="J999" t="s">
        <v>59</v>
      </c>
      <c r="K999">
        <v>5</v>
      </c>
      <c r="L999">
        <v>1024.33</v>
      </c>
      <c r="M999" t="s">
        <v>35</v>
      </c>
      <c r="N999">
        <v>43</v>
      </c>
      <c r="O999" s="1">
        <v>45484</v>
      </c>
      <c r="P999">
        <v>424</v>
      </c>
      <c r="Q999" t="s">
        <v>29</v>
      </c>
      <c r="R999">
        <v>4</v>
      </c>
      <c r="S999" t="s">
        <v>12343</v>
      </c>
      <c r="T999" t="s">
        <v>60</v>
      </c>
    </row>
    <row r="1000" spans="1:20" x14ac:dyDescent="0.25">
      <c r="A1000" t="s">
        <v>2050</v>
      </c>
      <c r="B1000" t="s">
        <v>21</v>
      </c>
      <c r="C1000" t="s">
        <v>82</v>
      </c>
      <c r="D1000" t="s">
        <v>52</v>
      </c>
      <c r="E1000" s="1">
        <v>45724</v>
      </c>
      <c r="F1000" t="s">
        <v>2051</v>
      </c>
      <c r="G1000" t="s">
        <v>12168</v>
      </c>
      <c r="H1000" t="s">
        <v>41</v>
      </c>
      <c r="I1000" t="s">
        <v>54</v>
      </c>
      <c r="J1000" t="s">
        <v>49</v>
      </c>
      <c r="K1000">
        <v>1</v>
      </c>
      <c r="L1000">
        <v>194.63</v>
      </c>
      <c r="M1000" t="s">
        <v>35</v>
      </c>
      <c r="N1000">
        <v>8</v>
      </c>
      <c r="O1000" t="s">
        <v>12275</v>
      </c>
      <c r="P1000">
        <v>302</v>
      </c>
      <c r="Q1000" t="s">
        <v>43</v>
      </c>
      <c r="R1000">
        <v>4</v>
      </c>
      <c r="S1000" t="s">
        <v>12425</v>
      </c>
      <c r="T1000" t="s">
        <v>30</v>
      </c>
    </row>
    <row r="1001" spans="1:20" x14ac:dyDescent="0.25">
      <c r="A1001" t="s">
        <v>2052</v>
      </c>
      <c r="B1001" t="s">
        <v>21</v>
      </c>
      <c r="C1001" t="s">
        <v>82</v>
      </c>
      <c r="D1001" t="s">
        <v>77</v>
      </c>
      <c r="E1001" t="s">
        <v>12136</v>
      </c>
      <c r="F1001" t="s">
        <v>2053</v>
      </c>
      <c r="G1001" t="s">
        <v>12168</v>
      </c>
      <c r="H1001" t="s">
        <v>25</v>
      </c>
      <c r="I1001" t="s">
        <v>42</v>
      </c>
      <c r="J1001" t="s">
        <v>49</v>
      </c>
      <c r="K1001">
        <v>2</v>
      </c>
      <c r="L1001">
        <v>952.38</v>
      </c>
      <c r="M1001" t="s">
        <v>35</v>
      </c>
      <c r="N1001">
        <v>49</v>
      </c>
      <c r="O1001" t="s">
        <v>12065</v>
      </c>
      <c r="P1001">
        <v>30</v>
      </c>
      <c r="Q1001" t="s">
        <v>29</v>
      </c>
      <c r="R1001">
        <v>4</v>
      </c>
      <c r="S1001" t="s">
        <v>12256</v>
      </c>
      <c r="T1001" t="s">
        <v>60</v>
      </c>
    </row>
    <row r="1002" spans="1:20" x14ac:dyDescent="0.25">
      <c r="A1002" t="s">
        <v>2054</v>
      </c>
      <c r="B1002" t="s">
        <v>38</v>
      </c>
      <c r="C1002" t="s">
        <v>39</v>
      </c>
      <c r="D1002" t="s">
        <v>23</v>
      </c>
      <c r="E1002" t="s">
        <v>12381</v>
      </c>
      <c r="F1002" t="s">
        <v>2055</v>
      </c>
      <c r="G1002" t="s">
        <v>12168</v>
      </c>
      <c r="H1002" t="s">
        <v>34</v>
      </c>
      <c r="I1002" t="s">
        <v>63</v>
      </c>
      <c r="J1002" t="s">
        <v>64</v>
      </c>
      <c r="K1002">
        <v>4</v>
      </c>
      <c r="L1002">
        <v>999.02</v>
      </c>
      <c r="M1002" t="s">
        <v>35</v>
      </c>
      <c r="N1002">
        <v>13</v>
      </c>
      <c r="O1002" t="s">
        <v>12102</v>
      </c>
      <c r="P1002">
        <v>58</v>
      </c>
      <c r="Q1002" t="s">
        <v>29</v>
      </c>
      <c r="R1002">
        <v>2</v>
      </c>
      <c r="S1002" t="s">
        <v>12081</v>
      </c>
      <c r="T1002" t="s">
        <v>60</v>
      </c>
    </row>
    <row r="1003" spans="1:20" x14ac:dyDescent="0.25">
      <c r="A1003" t="s">
        <v>2056</v>
      </c>
      <c r="B1003" t="s">
        <v>38</v>
      </c>
      <c r="C1003" t="s">
        <v>22</v>
      </c>
      <c r="D1003" t="s">
        <v>32</v>
      </c>
      <c r="E1003" t="s">
        <v>12063</v>
      </c>
      <c r="F1003" t="s">
        <v>2057</v>
      </c>
      <c r="G1003" t="s">
        <v>12168</v>
      </c>
      <c r="H1003" t="s">
        <v>25</v>
      </c>
      <c r="I1003" t="s">
        <v>48</v>
      </c>
      <c r="J1003" t="s">
        <v>59</v>
      </c>
      <c r="K1003">
        <v>2</v>
      </c>
      <c r="L1003">
        <v>314.19</v>
      </c>
      <c r="M1003" t="s">
        <v>50</v>
      </c>
      <c r="N1003">
        <v>2</v>
      </c>
      <c r="O1003" t="s">
        <v>12138</v>
      </c>
      <c r="P1003">
        <v>55</v>
      </c>
      <c r="Q1003" t="s">
        <v>29</v>
      </c>
      <c r="R1003">
        <v>1</v>
      </c>
      <c r="S1003" t="s">
        <v>12235</v>
      </c>
      <c r="T1003" t="s">
        <v>36</v>
      </c>
    </row>
    <row r="1004" spans="1:20" x14ac:dyDescent="0.25">
      <c r="A1004" t="s">
        <v>2058</v>
      </c>
      <c r="B1004" t="s">
        <v>45</v>
      </c>
      <c r="C1004" t="s">
        <v>39</v>
      </c>
      <c r="D1004" t="s">
        <v>52</v>
      </c>
      <c r="E1004" t="s">
        <v>12097</v>
      </c>
      <c r="F1004" t="s">
        <v>2059</v>
      </c>
      <c r="G1004" t="s">
        <v>12168</v>
      </c>
      <c r="H1004" t="s">
        <v>58</v>
      </c>
      <c r="I1004" t="s">
        <v>63</v>
      </c>
      <c r="J1004" t="s">
        <v>59</v>
      </c>
      <c r="K1004">
        <v>5</v>
      </c>
      <c r="L1004">
        <v>241.36</v>
      </c>
      <c r="M1004" t="s">
        <v>50</v>
      </c>
      <c r="N1004">
        <v>26</v>
      </c>
      <c r="O1004" s="1">
        <v>45695</v>
      </c>
      <c r="P1004">
        <v>321</v>
      </c>
      <c r="Q1004" t="s">
        <v>43</v>
      </c>
      <c r="R1004">
        <v>4</v>
      </c>
      <c r="S1004" t="s">
        <v>12284</v>
      </c>
      <c r="T1004" t="s">
        <v>30</v>
      </c>
    </row>
    <row r="1005" spans="1:20" x14ac:dyDescent="0.25">
      <c r="A1005" t="s">
        <v>2060</v>
      </c>
      <c r="B1005" t="s">
        <v>21</v>
      </c>
      <c r="C1005" t="s">
        <v>82</v>
      </c>
      <c r="D1005" t="s">
        <v>32</v>
      </c>
      <c r="E1005" s="1">
        <v>45695</v>
      </c>
      <c r="F1005" t="s">
        <v>2061</v>
      </c>
      <c r="G1005" t="s">
        <v>12411</v>
      </c>
      <c r="H1005" t="s">
        <v>34</v>
      </c>
      <c r="I1005" t="s">
        <v>48</v>
      </c>
      <c r="J1005" t="s">
        <v>27</v>
      </c>
      <c r="K1005">
        <v>5</v>
      </c>
      <c r="L1005">
        <v>1446.48</v>
      </c>
      <c r="M1005" t="s">
        <v>28</v>
      </c>
      <c r="N1005">
        <v>22</v>
      </c>
      <c r="O1005" s="1">
        <v>45871</v>
      </c>
      <c r="P1005">
        <v>278</v>
      </c>
      <c r="Q1005" t="s">
        <v>43</v>
      </c>
      <c r="R1005">
        <v>4</v>
      </c>
      <c r="S1005" t="s">
        <v>12186</v>
      </c>
      <c r="T1005" t="s">
        <v>60</v>
      </c>
    </row>
    <row r="1006" spans="1:20" x14ac:dyDescent="0.25">
      <c r="A1006" t="s">
        <v>2062</v>
      </c>
      <c r="B1006" t="s">
        <v>38</v>
      </c>
      <c r="C1006" t="s">
        <v>82</v>
      </c>
      <c r="D1006" t="s">
        <v>23</v>
      </c>
      <c r="E1006" s="1">
        <v>45269</v>
      </c>
      <c r="F1006" t="s">
        <v>2063</v>
      </c>
      <c r="G1006" t="s">
        <v>12411</v>
      </c>
      <c r="H1006" t="s">
        <v>58</v>
      </c>
      <c r="I1006" t="s">
        <v>48</v>
      </c>
      <c r="J1006" t="s">
        <v>64</v>
      </c>
      <c r="K1006">
        <v>3</v>
      </c>
      <c r="L1006">
        <v>909.53</v>
      </c>
      <c r="M1006" t="s">
        <v>35</v>
      </c>
      <c r="N1006">
        <v>29</v>
      </c>
      <c r="O1006" t="s">
        <v>12164</v>
      </c>
      <c r="P1006">
        <v>337</v>
      </c>
      <c r="Q1006" t="s">
        <v>29</v>
      </c>
      <c r="R1006">
        <v>4</v>
      </c>
      <c r="S1006" t="s">
        <v>12167</v>
      </c>
      <c r="T1006" t="s">
        <v>30</v>
      </c>
    </row>
    <row r="1007" spans="1:20" x14ac:dyDescent="0.25">
      <c r="A1007" t="s">
        <v>2064</v>
      </c>
      <c r="B1007" t="s">
        <v>21</v>
      </c>
      <c r="C1007" t="s">
        <v>82</v>
      </c>
      <c r="D1007" t="s">
        <v>56</v>
      </c>
      <c r="E1007" s="1">
        <v>45576</v>
      </c>
      <c r="F1007" t="s">
        <v>2065</v>
      </c>
      <c r="G1007" t="s">
        <v>12411</v>
      </c>
      <c r="H1007" t="s">
        <v>41</v>
      </c>
      <c r="I1007" t="s">
        <v>63</v>
      </c>
      <c r="J1007" t="s">
        <v>49</v>
      </c>
      <c r="K1007">
        <v>3</v>
      </c>
      <c r="L1007">
        <v>1484.83</v>
      </c>
      <c r="M1007" t="s">
        <v>50</v>
      </c>
      <c r="N1007">
        <v>33</v>
      </c>
      <c r="O1007" t="s">
        <v>12084</v>
      </c>
      <c r="P1007">
        <v>398</v>
      </c>
      <c r="Q1007" t="s">
        <v>29</v>
      </c>
      <c r="R1007">
        <v>2</v>
      </c>
      <c r="S1007" s="1">
        <v>45962</v>
      </c>
      <c r="T1007" t="s">
        <v>60</v>
      </c>
    </row>
    <row r="1008" spans="1:20" x14ac:dyDescent="0.25">
      <c r="A1008" t="s">
        <v>2066</v>
      </c>
      <c r="B1008" t="s">
        <v>45</v>
      </c>
      <c r="C1008" t="s">
        <v>82</v>
      </c>
      <c r="D1008" t="s">
        <v>23</v>
      </c>
      <c r="E1008" t="s">
        <v>12443</v>
      </c>
      <c r="F1008" t="s">
        <v>2067</v>
      </c>
      <c r="G1008" t="s">
        <v>12411</v>
      </c>
      <c r="H1008" t="s">
        <v>58</v>
      </c>
      <c r="I1008" t="s">
        <v>54</v>
      </c>
      <c r="J1008" t="s">
        <v>67</v>
      </c>
      <c r="K1008">
        <v>1</v>
      </c>
      <c r="L1008">
        <v>1163.8499999999999</v>
      </c>
      <c r="M1008" t="s">
        <v>50</v>
      </c>
      <c r="N1008">
        <v>4</v>
      </c>
      <c r="O1008" t="s">
        <v>12222</v>
      </c>
      <c r="P1008">
        <v>77</v>
      </c>
      <c r="Q1008" t="s">
        <v>43</v>
      </c>
      <c r="R1008">
        <v>3</v>
      </c>
      <c r="S1008" t="s">
        <v>12314</v>
      </c>
      <c r="T1008" t="s">
        <v>36</v>
      </c>
    </row>
    <row r="1009" spans="1:20" x14ac:dyDescent="0.25">
      <c r="A1009" t="s">
        <v>2068</v>
      </c>
      <c r="B1009" t="s">
        <v>21</v>
      </c>
      <c r="C1009" t="s">
        <v>22</v>
      </c>
      <c r="D1009" t="s">
        <v>23</v>
      </c>
      <c r="E1009" t="s">
        <v>12148</v>
      </c>
      <c r="F1009" t="s">
        <v>2069</v>
      </c>
      <c r="G1009" t="s">
        <v>12411</v>
      </c>
      <c r="H1009" t="s">
        <v>58</v>
      </c>
      <c r="I1009" t="s">
        <v>42</v>
      </c>
      <c r="J1009" t="s">
        <v>67</v>
      </c>
      <c r="K1009">
        <v>4</v>
      </c>
      <c r="L1009">
        <v>1245.8800000000001</v>
      </c>
      <c r="M1009" t="s">
        <v>50</v>
      </c>
      <c r="N1009">
        <v>12</v>
      </c>
      <c r="O1009" t="s">
        <v>12226</v>
      </c>
      <c r="P1009">
        <v>123</v>
      </c>
      <c r="Q1009" t="s">
        <v>43</v>
      </c>
      <c r="R1009">
        <v>1</v>
      </c>
      <c r="S1009" s="1">
        <v>45845</v>
      </c>
      <c r="T1009" t="s">
        <v>60</v>
      </c>
    </row>
    <row r="1010" spans="1:20" x14ac:dyDescent="0.25">
      <c r="A1010" t="s">
        <v>2070</v>
      </c>
      <c r="B1010" t="s">
        <v>45</v>
      </c>
      <c r="C1010" t="s">
        <v>39</v>
      </c>
      <c r="D1010" t="s">
        <v>77</v>
      </c>
      <c r="E1010" t="s">
        <v>12469</v>
      </c>
      <c r="F1010" t="s">
        <v>2071</v>
      </c>
      <c r="G1010" t="s">
        <v>12411</v>
      </c>
      <c r="H1010" t="s">
        <v>25</v>
      </c>
      <c r="I1010" t="s">
        <v>42</v>
      </c>
      <c r="J1010" t="s">
        <v>49</v>
      </c>
      <c r="K1010">
        <v>4</v>
      </c>
      <c r="L1010">
        <v>1045.95</v>
      </c>
      <c r="M1010" t="s">
        <v>50</v>
      </c>
      <c r="N1010">
        <v>38</v>
      </c>
      <c r="O1010" t="s">
        <v>12423</v>
      </c>
      <c r="P1010">
        <v>87</v>
      </c>
      <c r="Q1010" t="s">
        <v>29</v>
      </c>
      <c r="R1010">
        <v>2</v>
      </c>
      <c r="S1010" t="s">
        <v>12081</v>
      </c>
      <c r="T1010" t="s">
        <v>36</v>
      </c>
    </row>
    <row r="1011" spans="1:20" x14ac:dyDescent="0.25">
      <c r="A1011" t="s">
        <v>2072</v>
      </c>
      <c r="B1011" t="s">
        <v>38</v>
      </c>
      <c r="C1011" t="s">
        <v>22</v>
      </c>
      <c r="D1011" t="s">
        <v>52</v>
      </c>
      <c r="E1011" t="s">
        <v>12266</v>
      </c>
      <c r="F1011" t="s">
        <v>2073</v>
      </c>
      <c r="G1011" t="s">
        <v>12342</v>
      </c>
      <c r="H1011" t="s">
        <v>47</v>
      </c>
      <c r="I1011" t="s">
        <v>54</v>
      </c>
      <c r="J1011" t="s">
        <v>64</v>
      </c>
      <c r="K1011">
        <v>3</v>
      </c>
      <c r="L1011">
        <v>567.24</v>
      </c>
      <c r="M1011" t="s">
        <v>35</v>
      </c>
      <c r="N1011">
        <v>27</v>
      </c>
      <c r="O1011" t="s">
        <v>12318</v>
      </c>
      <c r="P1011">
        <v>197</v>
      </c>
      <c r="Q1011" t="s">
        <v>29</v>
      </c>
      <c r="R1011">
        <v>5</v>
      </c>
      <c r="S1011" t="s">
        <v>12219</v>
      </c>
      <c r="T1011" t="s">
        <v>30</v>
      </c>
    </row>
    <row r="1012" spans="1:20" x14ac:dyDescent="0.25">
      <c r="A1012" t="s">
        <v>2074</v>
      </c>
      <c r="B1012" t="s">
        <v>45</v>
      </c>
      <c r="C1012" t="s">
        <v>82</v>
      </c>
      <c r="D1012" t="s">
        <v>32</v>
      </c>
      <c r="E1012" t="s">
        <v>12151</v>
      </c>
      <c r="F1012" t="s">
        <v>2075</v>
      </c>
      <c r="G1012" t="s">
        <v>12342</v>
      </c>
      <c r="H1012" t="s">
        <v>58</v>
      </c>
      <c r="I1012" t="s">
        <v>63</v>
      </c>
      <c r="J1012" t="s">
        <v>27</v>
      </c>
      <c r="K1012">
        <v>4</v>
      </c>
      <c r="L1012">
        <v>1180.47</v>
      </c>
      <c r="M1012" t="s">
        <v>28</v>
      </c>
      <c r="N1012">
        <v>15</v>
      </c>
      <c r="O1012" t="s">
        <v>12358</v>
      </c>
      <c r="P1012">
        <v>421</v>
      </c>
      <c r="Q1012" t="s">
        <v>43</v>
      </c>
      <c r="R1012">
        <v>5</v>
      </c>
      <c r="S1012" t="s">
        <v>12361</v>
      </c>
      <c r="T1012" t="s">
        <v>36</v>
      </c>
    </row>
    <row r="1013" spans="1:20" x14ac:dyDescent="0.25">
      <c r="A1013" t="s">
        <v>2076</v>
      </c>
      <c r="B1013" t="s">
        <v>38</v>
      </c>
      <c r="C1013" t="s">
        <v>22</v>
      </c>
      <c r="D1013" t="s">
        <v>56</v>
      </c>
      <c r="E1013" s="1">
        <v>45390</v>
      </c>
      <c r="F1013" t="s">
        <v>2077</v>
      </c>
      <c r="G1013" t="s">
        <v>12342</v>
      </c>
      <c r="H1013" t="s">
        <v>34</v>
      </c>
      <c r="I1013" t="s">
        <v>63</v>
      </c>
      <c r="J1013" t="s">
        <v>59</v>
      </c>
      <c r="K1013">
        <v>4</v>
      </c>
      <c r="L1013">
        <v>1096.58</v>
      </c>
      <c r="M1013" t="s">
        <v>35</v>
      </c>
      <c r="N1013">
        <v>11</v>
      </c>
      <c r="O1013" s="1">
        <v>45965</v>
      </c>
      <c r="P1013">
        <v>96</v>
      </c>
      <c r="Q1013" t="s">
        <v>29</v>
      </c>
      <c r="R1013">
        <v>2</v>
      </c>
      <c r="S1013" t="s">
        <v>12313</v>
      </c>
      <c r="T1013" t="s">
        <v>60</v>
      </c>
    </row>
    <row r="1014" spans="1:20" x14ac:dyDescent="0.25">
      <c r="A1014" t="s">
        <v>2078</v>
      </c>
      <c r="B1014" t="s">
        <v>21</v>
      </c>
      <c r="C1014" t="s">
        <v>22</v>
      </c>
      <c r="D1014" t="s">
        <v>52</v>
      </c>
      <c r="E1014" s="1">
        <v>45598</v>
      </c>
      <c r="F1014" t="s">
        <v>2079</v>
      </c>
      <c r="G1014" t="s">
        <v>12342</v>
      </c>
      <c r="H1014" t="s">
        <v>34</v>
      </c>
      <c r="I1014" t="s">
        <v>54</v>
      </c>
      <c r="J1014" t="s">
        <v>64</v>
      </c>
      <c r="K1014">
        <v>1</v>
      </c>
      <c r="L1014">
        <v>784.64</v>
      </c>
      <c r="M1014" t="s">
        <v>35</v>
      </c>
      <c r="N1014">
        <v>25</v>
      </c>
      <c r="O1014" t="s">
        <v>12278</v>
      </c>
      <c r="P1014">
        <v>31</v>
      </c>
      <c r="Q1014" t="s">
        <v>29</v>
      </c>
      <c r="R1014">
        <v>1</v>
      </c>
      <c r="S1014" s="1">
        <v>45992</v>
      </c>
      <c r="T1014" t="s">
        <v>30</v>
      </c>
    </row>
    <row r="1015" spans="1:20" x14ac:dyDescent="0.25">
      <c r="A1015" t="s">
        <v>2080</v>
      </c>
      <c r="B1015" t="s">
        <v>38</v>
      </c>
      <c r="C1015" t="s">
        <v>82</v>
      </c>
      <c r="D1015" t="s">
        <v>52</v>
      </c>
      <c r="E1015" s="1">
        <v>45026</v>
      </c>
      <c r="F1015" t="s">
        <v>2081</v>
      </c>
      <c r="G1015" t="s">
        <v>12342</v>
      </c>
      <c r="H1015" t="s">
        <v>58</v>
      </c>
      <c r="I1015" t="s">
        <v>54</v>
      </c>
      <c r="J1015" t="s">
        <v>64</v>
      </c>
      <c r="K1015">
        <v>2</v>
      </c>
      <c r="L1015">
        <v>1237.08</v>
      </c>
      <c r="M1015" t="s">
        <v>28</v>
      </c>
      <c r="N1015">
        <v>26</v>
      </c>
      <c r="O1015" t="s">
        <v>12253</v>
      </c>
      <c r="P1015">
        <v>124</v>
      </c>
      <c r="Q1015" t="s">
        <v>29</v>
      </c>
      <c r="R1015">
        <v>5</v>
      </c>
      <c r="S1015" t="s">
        <v>12211</v>
      </c>
      <c r="T1015" t="s">
        <v>36</v>
      </c>
    </row>
    <row r="1016" spans="1:20" x14ac:dyDescent="0.25">
      <c r="A1016" t="s">
        <v>2082</v>
      </c>
      <c r="B1016" t="s">
        <v>38</v>
      </c>
      <c r="C1016" t="s">
        <v>82</v>
      </c>
      <c r="D1016" t="s">
        <v>56</v>
      </c>
      <c r="E1016" t="s">
        <v>12238</v>
      </c>
      <c r="F1016" t="s">
        <v>2083</v>
      </c>
      <c r="G1016" t="s">
        <v>12342</v>
      </c>
      <c r="H1016" t="s">
        <v>25</v>
      </c>
      <c r="I1016" t="s">
        <v>54</v>
      </c>
      <c r="J1016" t="s">
        <v>64</v>
      </c>
      <c r="K1016">
        <v>1</v>
      </c>
      <c r="L1016">
        <v>612.07000000000005</v>
      </c>
      <c r="M1016" t="s">
        <v>28</v>
      </c>
      <c r="N1016">
        <v>32</v>
      </c>
      <c r="O1016" t="s">
        <v>12151</v>
      </c>
      <c r="P1016">
        <v>388</v>
      </c>
      <c r="Q1016" t="s">
        <v>29</v>
      </c>
      <c r="R1016">
        <v>3</v>
      </c>
      <c r="S1016" t="s">
        <v>12278</v>
      </c>
      <c r="T1016" t="s">
        <v>30</v>
      </c>
    </row>
    <row r="1017" spans="1:20" x14ac:dyDescent="0.25">
      <c r="A1017" t="s">
        <v>2084</v>
      </c>
      <c r="B1017" t="s">
        <v>38</v>
      </c>
      <c r="C1017" t="s">
        <v>82</v>
      </c>
      <c r="D1017" t="s">
        <v>32</v>
      </c>
      <c r="E1017" s="1">
        <v>45389</v>
      </c>
      <c r="F1017" t="s">
        <v>2085</v>
      </c>
      <c r="G1017" t="s">
        <v>12342</v>
      </c>
      <c r="H1017" t="s">
        <v>25</v>
      </c>
      <c r="I1017" t="s">
        <v>26</v>
      </c>
      <c r="J1017" t="s">
        <v>49</v>
      </c>
      <c r="K1017">
        <v>1</v>
      </c>
      <c r="L1017">
        <v>779.98</v>
      </c>
      <c r="M1017" t="s">
        <v>28</v>
      </c>
      <c r="N1017">
        <v>15</v>
      </c>
      <c r="O1017" s="1">
        <v>45333</v>
      </c>
      <c r="P1017">
        <v>353</v>
      </c>
      <c r="Q1017" t="s">
        <v>29</v>
      </c>
      <c r="R1017">
        <v>3</v>
      </c>
      <c r="S1017" t="s">
        <v>12125</v>
      </c>
      <c r="T1017" t="s">
        <v>60</v>
      </c>
    </row>
    <row r="1018" spans="1:20" x14ac:dyDescent="0.25">
      <c r="A1018" t="s">
        <v>2086</v>
      </c>
      <c r="B1018" t="s">
        <v>45</v>
      </c>
      <c r="C1018" t="s">
        <v>22</v>
      </c>
      <c r="D1018" t="s">
        <v>77</v>
      </c>
      <c r="E1018" t="s">
        <v>12137</v>
      </c>
      <c r="F1018" t="s">
        <v>2087</v>
      </c>
      <c r="G1018" t="s">
        <v>12342</v>
      </c>
      <c r="H1018" t="s">
        <v>58</v>
      </c>
      <c r="I1018" t="s">
        <v>54</v>
      </c>
      <c r="J1018" t="s">
        <v>59</v>
      </c>
      <c r="K1018">
        <v>2</v>
      </c>
      <c r="L1018">
        <v>475.15</v>
      </c>
      <c r="M1018" t="s">
        <v>50</v>
      </c>
      <c r="N1018">
        <v>1</v>
      </c>
      <c r="O1018" t="s">
        <v>12234</v>
      </c>
      <c r="P1018">
        <v>92</v>
      </c>
      <c r="Q1018" t="s">
        <v>43</v>
      </c>
      <c r="R1018">
        <v>1</v>
      </c>
      <c r="S1018" t="s">
        <v>12397</v>
      </c>
      <c r="T1018" t="s">
        <v>30</v>
      </c>
    </row>
    <row r="1019" spans="1:20" x14ac:dyDescent="0.25">
      <c r="A1019" t="s">
        <v>2088</v>
      </c>
      <c r="B1019" t="s">
        <v>38</v>
      </c>
      <c r="C1019" t="s">
        <v>82</v>
      </c>
      <c r="D1019" t="s">
        <v>32</v>
      </c>
      <c r="E1019" t="s">
        <v>12402</v>
      </c>
      <c r="F1019" t="s">
        <v>2089</v>
      </c>
      <c r="G1019" t="s">
        <v>12342</v>
      </c>
      <c r="H1019" t="s">
        <v>47</v>
      </c>
      <c r="I1019" t="s">
        <v>63</v>
      </c>
      <c r="J1019" t="s">
        <v>27</v>
      </c>
      <c r="K1019">
        <v>2</v>
      </c>
      <c r="L1019">
        <v>1337.8</v>
      </c>
      <c r="M1019" t="s">
        <v>50</v>
      </c>
      <c r="N1019">
        <v>45</v>
      </c>
      <c r="O1019" t="s">
        <v>12274</v>
      </c>
      <c r="P1019">
        <v>461</v>
      </c>
      <c r="Q1019" t="s">
        <v>29</v>
      </c>
      <c r="R1019">
        <v>2</v>
      </c>
      <c r="S1019" t="s">
        <v>12280</v>
      </c>
      <c r="T1019" t="s">
        <v>60</v>
      </c>
    </row>
    <row r="1020" spans="1:20" x14ac:dyDescent="0.25">
      <c r="A1020" t="s">
        <v>2090</v>
      </c>
      <c r="B1020" t="s">
        <v>45</v>
      </c>
      <c r="C1020" t="s">
        <v>39</v>
      </c>
      <c r="D1020" t="s">
        <v>56</v>
      </c>
      <c r="E1020" s="1">
        <v>45423</v>
      </c>
      <c r="F1020" t="s">
        <v>2091</v>
      </c>
      <c r="G1020" t="s">
        <v>12342</v>
      </c>
      <c r="H1020" t="s">
        <v>34</v>
      </c>
      <c r="I1020" t="s">
        <v>63</v>
      </c>
      <c r="J1020" t="s">
        <v>64</v>
      </c>
      <c r="K1020">
        <v>5</v>
      </c>
      <c r="L1020">
        <v>306.20999999999998</v>
      </c>
      <c r="M1020" t="s">
        <v>28</v>
      </c>
      <c r="N1020">
        <v>25</v>
      </c>
      <c r="O1020" t="s">
        <v>12384</v>
      </c>
      <c r="P1020">
        <v>416</v>
      </c>
      <c r="Q1020" t="s">
        <v>43</v>
      </c>
      <c r="R1020">
        <v>2</v>
      </c>
      <c r="S1020" t="s">
        <v>12135</v>
      </c>
      <c r="T1020" t="s">
        <v>36</v>
      </c>
    </row>
    <row r="1021" spans="1:20" x14ac:dyDescent="0.25">
      <c r="A1021" t="s">
        <v>2092</v>
      </c>
      <c r="B1021" t="s">
        <v>38</v>
      </c>
      <c r="C1021" t="s">
        <v>22</v>
      </c>
      <c r="D1021" t="s">
        <v>52</v>
      </c>
      <c r="E1021" s="1">
        <v>45606</v>
      </c>
      <c r="F1021" t="s">
        <v>2093</v>
      </c>
      <c r="G1021" t="s">
        <v>12405</v>
      </c>
      <c r="H1021" t="s">
        <v>58</v>
      </c>
      <c r="I1021" t="s">
        <v>63</v>
      </c>
      <c r="J1021" t="s">
        <v>27</v>
      </c>
      <c r="K1021">
        <v>2</v>
      </c>
      <c r="L1021">
        <v>1182.1500000000001</v>
      </c>
      <c r="M1021" t="s">
        <v>35</v>
      </c>
      <c r="N1021">
        <v>37</v>
      </c>
      <c r="O1021" s="1">
        <v>45875</v>
      </c>
      <c r="P1021">
        <v>404</v>
      </c>
      <c r="Q1021" t="s">
        <v>43</v>
      </c>
      <c r="R1021">
        <v>1</v>
      </c>
      <c r="S1021" t="s">
        <v>12097</v>
      </c>
      <c r="T1021" t="s">
        <v>30</v>
      </c>
    </row>
    <row r="1022" spans="1:20" x14ac:dyDescent="0.25">
      <c r="A1022" t="s">
        <v>2094</v>
      </c>
      <c r="B1022" t="s">
        <v>38</v>
      </c>
      <c r="C1022" t="s">
        <v>22</v>
      </c>
      <c r="D1022" t="s">
        <v>32</v>
      </c>
      <c r="E1022" t="s">
        <v>12110</v>
      </c>
      <c r="F1022" t="s">
        <v>2095</v>
      </c>
      <c r="G1022" t="s">
        <v>12405</v>
      </c>
      <c r="H1022" t="s">
        <v>47</v>
      </c>
      <c r="I1022" t="s">
        <v>48</v>
      </c>
      <c r="J1022" t="s">
        <v>27</v>
      </c>
      <c r="K1022">
        <v>5</v>
      </c>
      <c r="L1022">
        <v>1320.18</v>
      </c>
      <c r="M1022" t="s">
        <v>50</v>
      </c>
      <c r="N1022">
        <v>36</v>
      </c>
      <c r="O1022" t="s">
        <v>12077</v>
      </c>
      <c r="P1022">
        <v>204</v>
      </c>
      <c r="Q1022" t="s">
        <v>43</v>
      </c>
      <c r="R1022">
        <v>4</v>
      </c>
      <c r="S1022" t="s">
        <v>12088</v>
      </c>
      <c r="T1022" t="s">
        <v>30</v>
      </c>
    </row>
    <row r="1023" spans="1:20" x14ac:dyDescent="0.25">
      <c r="A1023" t="s">
        <v>2096</v>
      </c>
      <c r="B1023" t="s">
        <v>45</v>
      </c>
      <c r="C1023" t="s">
        <v>39</v>
      </c>
      <c r="D1023" t="s">
        <v>32</v>
      </c>
      <c r="E1023" t="s">
        <v>12353</v>
      </c>
      <c r="F1023" t="s">
        <v>2097</v>
      </c>
      <c r="G1023" t="s">
        <v>12405</v>
      </c>
      <c r="H1023" t="s">
        <v>58</v>
      </c>
      <c r="I1023" t="s">
        <v>26</v>
      </c>
      <c r="J1023" t="s">
        <v>49</v>
      </c>
      <c r="K1023">
        <v>4</v>
      </c>
      <c r="L1023">
        <v>288.68</v>
      </c>
      <c r="M1023" t="s">
        <v>50</v>
      </c>
      <c r="N1023">
        <v>15</v>
      </c>
      <c r="O1023" s="1">
        <v>45696</v>
      </c>
      <c r="P1023">
        <v>183</v>
      </c>
      <c r="Q1023" t="s">
        <v>29</v>
      </c>
      <c r="R1023">
        <v>2</v>
      </c>
      <c r="S1023" t="s">
        <v>12278</v>
      </c>
      <c r="T1023" t="s">
        <v>60</v>
      </c>
    </row>
    <row r="1024" spans="1:20" x14ac:dyDescent="0.25">
      <c r="A1024" t="s">
        <v>2098</v>
      </c>
      <c r="B1024" t="s">
        <v>45</v>
      </c>
      <c r="C1024" t="s">
        <v>22</v>
      </c>
      <c r="D1024" t="s">
        <v>56</v>
      </c>
      <c r="E1024" t="s">
        <v>12194</v>
      </c>
      <c r="F1024" t="s">
        <v>2099</v>
      </c>
      <c r="G1024" t="s">
        <v>12405</v>
      </c>
      <c r="H1024" t="s">
        <v>58</v>
      </c>
      <c r="I1024" t="s">
        <v>63</v>
      </c>
      <c r="J1024" t="s">
        <v>27</v>
      </c>
      <c r="K1024">
        <v>3</v>
      </c>
      <c r="L1024">
        <v>446.28</v>
      </c>
      <c r="M1024" t="s">
        <v>50</v>
      </c>
      <c r="N1024">
        <v>31</v>
      </c>
      <c r="O1024" t="s">
        <v>12158</v>
      </c>
      <c r="P1024">
        <v>31</v>
      </c>
      <c r="Q1024" t="s">
        <v>43</v>
      </c>
      <c r="R1024">
        <v>3</v>
      </c>
      <c r="S1024" t="s">
        <v>12244</v>
      </c>
      <c r="T1024" t="s">
        <v>30</v>
      </c>
    </row>
    <row r="1025" spans="1:20" x14ac:dyDescent="0.25">
      <c r="A1025" t="s">
        <v>2100</v>
      </c>
      <c r="B1025" t="s">
        <v>38</v>
      </c>
      <c r="C1025" t="s">
        <v>39</v>
      </c>
      <c r="D1025" t="s">
        <v>52</v>
      </c>
      <c r="E1025" t="s">
        <v>12298</v>
      </c>
      <c r="F1025" t="s">
        <v>2101</v>
      </c>
      <c r="G1025" t="s">
        <v>12405</v>
      </c>
      <c r="H1025" t="s">
        <v>25</v>
      </c>
      <c r="I1025" t="s">
        <v>63</v>
      </c>
      <c r="J1025" t="s">
        <v>27</v>
      </c>
      <c r="K1025">
        <v>1</v>
      </c>
      <c r="L1025">
        <v>454.24</v>
      </c>
      <c r="M1025" t="s">
        <v>35</v>
      </c>
      <c r="N1025">
        <v>15</v>
      </c>
      <c r="O1025" t="s">
        <v>12186</v>
      </c>
      <c r="P1025">
        <v>197</v>
      </c>
      <c r="Q1025" t="s">
        <v>29</v>
      </c>
      <c r="R1025">
        <v>5</v>
      </c>
      <c r="S1025" s="1">
        <v>45694</v>
      </c>
      <c r="T1025" t="s">
        <v>36</v>
      </c>
    </row>
    <row r="1026" spans="1:20" x14ac:dyDescent="0.25">
      <c r="A1026" t="s">
        <v>2102</v>
      </c>
      <c r="B1026" t="s">
        <v>38</v>
      </c>
      <c r="C1026" t="s">
        <v>82</v>
      </c>
      <c r="D1026" t="s">
        <v>32</v>
      </c>
      <c r="E1026" t="s">
        <v>12134</v>
      </c>
      <c r="F1026" t="s">
        <v>2103</v>
      </c>
      <c r="G1026" t="s">
        <v>12405</v>
      </c>
      <c r="H1026" t="s">
        <v>47</v>
      </c>
      <c r="I1026" t="s">
        <v>26</v>
      </c>
      <c r="J1026" t="s">
        <v>49</v>
      </c>
      <c r="K1026">
        <v>4</v>
      </c>
      <c r="L1026">
        <v>985.46</v>
      </c>
      <c r="M1026" t="s">
        <v>50</v>
      </c>
      <c r="N1026">
        <v>40</v>
      </c>
      <c r="O1026" t="s">
        <v>12146</v>
      </c>
      <c r="P1026">
        <v>476</v>
      </c>
      <c r="Q1026" t="s">
        <v>43</v>
      </c>
      <c r="R1026">
        <v>4</v>
      </c>
      <c r="S1026" t="s">
        <v>12131</v>
      </c>
      <c r="T1026" t="s">
        <v>36</v>
      </c>
    </row>
    <row r="1027" spans="1:20" x14ac:dyDescent="0.25">
      <c r="A1027" t="s">
        <v>2104</v>
      </c>
      <c r="B1027" t="s">
        <v>45</v>
      </c>
      <c r="C1027" t="s">
        <v>82</v>
      </c>
      <c r="D1027" t="s">
        <v>23</v>
      </c>
      <c r="E1027" t="s">
        <v>12437</v>
      </c>
      <c r="F1027" t="s">
        <v>2105</v>
      </c>
      <c r="G1027" t="s">
        <v>12405</v>
      </c>
      <c r="H1027" t="s">
        <v>41</v>
      </c>
      <c r="I1027" t="s">
        <v>54</v>
      </c>
      <c r="J1027" t="s">
        <v>49</v>
      </c>
      <c r="K1027">
        <v>3</v>
      </c>
      <c r="L1027">
        <v>271.58</v>
      </c>
      <c r="M1027" t="s">
        <v>35</v>
      </c>
      <c r="N1027">
        <v>24</v>
      </c>
      <c r="O1027" s="1">
        <v>45693</v>
      </c>
      <c r="P1027">
        <v>263</v>
      </c>
      <c r="Q1027" t="s">
        <v>43</v>
      </c>
      <c r="R1027">
        <v>3</v>
      </c>
      <c r="S1027" t="s">
        <v>12191</v>
      </c>
      <c r="T1027" t="s">
        <v>36</v>
      </c>
    </row>
    <row r="1028" spans="1:20" x14ac:dyDescent="0.25">
      <c r="A1028" t="s">
        <v>2106</v>
      </c>
      <c r="B1028" t="s">
        <v>45</v>
      </c>
      <c r="C1028" t="s">
        <v>82</v>
      </c>
      <c r="D1028" t="s">
        <v>23</v>
      </c>
      <c r="E1028" t="s">
        <v>12072</v>
      </c>
      <c r="F1028" t="s">
        <v>2107</v>
      </c>
      <c r="G1028" t="s">
        <v>12405</v>
      </c>
      <c r="H1028" t="s">
        <v>25</v>
      </c>
      <c r="I1028" t="s">
        <v>42</v>
      </c>
      <c r="J1028" t="s">
        <v>27</v>
      </c>
      <c r="K1028">
        <v>3</v>
      </c>
      <c r="L1028">
        <v>1078.17</v>
      </c>
      <c r="M1028" t="s">
        <v>28</v>
      </c>
      <c r="N1028">
        <v>37</v>
      </c>
      <c r="O1028" s="1">
        <v>45877</v>
      </c>
      <c r="P1028">
        <v>178</v>
      </c>
      <c r="Q1028" t="s">
        <v>43</v>
      </c>
      <c r="R1028">
        <v>3</v>
      </c>
      <c r="S1028" t="s">
        <v>12380</v>
      </c>
      <c r="T1028" t="s">
        <v>60</v>
      </c>
    </row>
    <row r="1029" spans="1:20" x14ac:dyDescent="0.25">
      <c r="A1029" t="s">
        <v>2108</v>
      </c>
      <c r="B1029" t="s">
        <v>45</v>
      </c>
      <c r="C1029" t="s">
        <v>22</v>
      </c>
      <c r="D1029" t="s">
        <v>77</v>
      </c>
      <c r="E1029" t="s">
        <v>12246</v>
      </c>
      <c r="F1029" t="s">
        <v>2109</v>
      </c>
      <c r="G1029" t="s">
        <v>12441</v>
      </c>
      <c r="H1029" t="s">
        <v>25</v>
      </c>
      <c r="I1029" t="s">
        <v>42</v>
      </c>
      <c r="J1029" t="s">
        <v>67</v>
      </c>
      <c r="K1029">
        <v>3</v>
      </c>
      <c r="L1029">
        <v>934.15</v>
      </c>
      <c r="M1029" t="s">
        <v>50</v>
      </c>
      <c r="N1029">
        <v>22</v>
      </c>
      <c r="O1029" s="1">
        <v>45638</v>
      </c>
      <c r="P1029">
        <v>170</v>
      </c>
      <c r="Q1029" t="s">
        <v>43</v>
      </c>
      <c r="R1029">
        <v>4</v>
      </c>
      <c r="S1029" s="1">
        <v>45784</v>
      </c>
      <c r="T1029" t="s">
        <v>36</v>
      </c>
    </row>
    <row r="1030" spans="1:20" x14ac:dyDescent="0.25">
      <c r="A1030" t="s">
        <v>2110</v>
      </c>
      <c r="B1030" t="s">
        <v>45</v>
      </c>
      <c r="C1030" t="s">
        <v>82</v>
      </c>
      <c r="D1030" t="s">
        <v>77</v>
      </c>
      <c r="E1030" s="1">
        <v>45841</v>
      </c>
      <c r="F1030" t="s">
        <v>2111</v>
      </c>
      <c r="G1030" t="s">
        <v>12441</v>
      </c>
      <c r="H1030" t="s">
        <v>25</v>
      </c>
      <c r="I1030" t="s">
        <v>48</v>
      </c>
      <c r="J1030" t="s">
        <v>67</v>
      </c>
      <c r="K1030">
        <v>5</v>
      </c>
      <c r="L1030">
        <v>976.34</v>
      </c>
      <c r="M1030" t="s">
        <v>28</v>
      </c>
      <c r="N1030">
        <v>23</v>
      </c>
      <c r="O1030" s="1">
        <v>45544</v>
      </c>
      <c r="P1030">
        <v>402</v>
      </c>
      <c r="Q1030" t="s">
        <v>29</v>
      </c>
      <c r="R1030">
        <v>1</v>
      </c>
      <c r="S1030" t="s">
        <v>12278</v>
      </c>
      <c r="T1030" t="s">
        <v>60</v>
      </c>
    </row>
    <row r="1031" spans="1:20" x14ac:dyDescent="0.25">
      <c r="A1031" t="s">
        <v>2112</v>
      </c>
      <c r="B1031" t="s">
        <v>21</v>
      </c>
      <c r="C1031" t="s">
        <v>39</v>
      </c>
      <c r="D1031" t="s">
        <v>77</v>
      </c>
      <c r="E1031" t="s">
        <v>12293</v>
      </c>
      <c r="F1031" t="s">
        <v>2113</v>
      </c>
      <c r="G1031" t="s">
        <v>12441</v>
      </c>
      <c r="H1031" t="s">
        <v>58</v>
      </c>
      <c r="I1031" t="s">
        <v>63</v>
      </c>
      <c r="J1031" t="s">
        <v>64</v>
      </c>
      <c r="K1031">
        <v>5</v>
      </c>
      <c r="L1031">
        <v>166.61</v>
      </c>
      <c r="M1031" t="s">
        <v>35</v>
      </c>
      <c r="N1031">
        <v>32</v>
      </c>
      <c r="O1031" s="1">
        <v>45391</v>
      </c>
      <c r="P1031">
        <v>115</v>
      </c>
      <c r="Q1031" t="s">
        <v>29</v>
      </c>
      <c r="R1031">
        <v>3</v>
      </c>
      <c r="S1031" s="1">
        <v>45577</v>
      </c>
      <c r="T1031" t="s">
        <v>60</v>
      </c>
    </row>
    <row r="1032" spans="1:20" x14ac:dyDescent="0.25">
      <c r="A1032" t="s">
        <v>2114</v>
      </c>
      <c r="B1032" t="s">
        <v>45</v>
      </c>
      <c r="C1032" t="s">
        <v>22</v>
      </c>
      <c r="D1032" t="s">
        <v>77</v>
      </c>
      <c r="E1032" s="1">
        <v>45877</v>
      </c>
      <c r="F1032" t="s">
        <v>2115</v>
      </c>
      <c r="G1032" t="s">
        <v>12441</v>
      </c>
      <c r="H1032" t="s">
        <v>41</v>
      </c>
      <c r="I1032" t="s">
        <v>26</v>
      </c>
      <c r="J1032" t="s">
        <v>49</v>
      </c>
      <c r="K1032">
        <v>5</v>
      </c>
      <c r="L1032">
        <v>445.33</v>
      </c>
      <c r="M1032" t="s">
        <v>35</v>
      </c>
      <c r="N1032">
        <v>48</v>
      </c>
      <c r="O1032" t="s">
        <v>12142</v>
      </c>
      <c r="P1032">
        <v>241</v>
      </c>
      <c r="Q1032" t="s">
        <v>43</v>
      </c>
      <c r="R1032">
        <v>1</v>
      </c>
      <c r="S1032" s="1">
        <v>45907</v>
      </c>
      <c r="T1032" t="s">
        <v>60</v>
      </c>
    </row>
    <row r="1033" spans="1:20" x14ac:dyDescent="0.25">
      <c r="A1033" t="s">
        <v>2116</v>
      </c>
      <c r="B1033" t="s">
        <v>21</v>
      </c>
      <c r="C1033" t="s">
        <v>39</v>
      </c>
      <c r="D1033" t="s">
        <v>52</v>
      </c>
      <c r="E1033" t="s">
        <v>12337</v>
      </c>
      <c r="F1033" t="s">
        <v>2117</v>
      </c>
      <c r="G1033" t="s">
        <v>12441</v>
      </c>
      <c r="H1033" t="s">
        <v>58</v>
      </c>
      <c r="I1033" t="s">
        <v>54</v>
      </c>
      <c r="J1033" t="s">
        <v>67</v>
      </c>
      <c r="K1033">
        <v>3</v>
      </c>
      <c r="L1033">
        <v>600.63</v>
      </c>
      <c r="M1033" t="s">
        <v>35</v>
      </c>
      <c r="N1033">
        <v>44</v>
      </c>
      <c r="O1033" s="1">
        <v>45752</v>
      </c>
      <c r="P1033">
        <v>310</v>
      </c>
      <c r="Q1033" t="s">
        <v>29</v>
      </c>
      <c r="R1033">
        <v>4</v>
      </c>
      <c r="S1033" s="1">
        <v>45392</v>
      </c>
      <c r="T1033" t="s">
        <v>60</v>
      </c>
    </row>
    <row r="1034" spans="1:20" x14ac:dyDescent="0.25">
      <c r="A1034" t="s">
        <v>2118</v>
      </c>
      <c r="B1034" t="s">
        <v>38</v>
      </c>
      <c r="C1034" t="s">
        <v>39</v>
      </c>
      <c r="D1034" t="s">
        <v>52</v>
      </c>
      <c r="E1034" s="1">
        <v>45301</v>
      </c>
      <c r="F1034" t="s">
        <v>2119</v>
      </c>
      <c r="G1034" t="s">
        <v>12441</v>
      </c>
      <c r="H1034" t="s">
        <v>58</v>
      </c>
      <c r="I1034" t="s">
        <v>63</v>
      </c>
      <c r="J1034" t="s">
        <v>27</v>
      </c>
      <c r="K1034">
        <v>4</v>
      </c>
      <c r="L1034">
        <v>1403.53</v>
      </c>
      <c r="M1034" t="s">
        <v>28</v>
      </c>
      <c r="N1034">
        <v>11</v>
      </c>
      <c r="O1034" s="1">
        <v>45422</v>
      </c>
      <c r="P1034">
        <v>338</v>
      </c>
      <c r="Q1034" t="s">
        <v>43</v>
      </c>
      <c r="R1034">
        <v>4</v>
      </c>
      <c r="S1034" s="1">
        <v>45692</v>
      </c>
      <c r="T1034" t="s">
        <v>36</v>
      </c>
    </row>
    <row r="1035" spans="1:20" x14ac:dyDescent="0.25">
      <c r="A1035" t="s">
        <v>2120</v>
      </c>
      <c r="B1035" t="s">
        <v>38</v>
      </c>
      <c r="C1035" t="s">
        <v>22</v>
      </c>
      <c r="D1035" t="s">
        <v>56</v>
      </c>
      <c r="E1035" t="s">
        <v>12158</v>
      </c>
      <c r="F1035" t="s">
        <v>2121</v>
      </c>
      <c r="G1035" t="s">
        <v>12441</v>
      </c>
      <c r="H1035" t="s">
        <v>34</v>
      </c>
      <c r="I1035" t="s">
        <v>63</v>
      </c>
      <c r="J1035" t="s">
        <v>67</v>
      </c>
      <c r="K1035">
        <v>2</v>
      </c>
      <c r="L1035">
        <v>225.98</v>
      </c>
      <c r="M1035" t="s">
        <v>35</v>
      </c>
      <c r="N1035">
        <v>44</v>
      </c>
      <c r="O1035" s="1">
        <v>45873</v>
      </c>
      <c r="P1035">
        <v>461</v>
      </c>
      <c r="Q1035" t="s">
        <v>29</v>
      </c>
      <c r="R1035">
        <v>1</v>
      </c>
      <c r="S1035" s="1">
        <v>45637</v>
      </c>
      <c r="T1035" t="s">
        <v>60</v>
      </c>
    </row>
    <row r="1036" spans="1:20" x14ac:dyDescent="0.25">
      <c r="A1036" t="s">
        <v>2122</v>
      </c>
      <c r="B1036" t="s">
        <v>45</v>
      </c>
      <c r="C1036" t="s">
        <v>39</v>
      </c>
      <c r="D1036" t="s">
        <v>52</v>
      </c>
      <c r="E1036" t="s">
        <v>12292</v>
      </c>
      <c r="F1036" t="s">
        <v>2123</v>
      </c>
      <c r="G1036" t="s">
        <v>12441</v>
      </c>
      <c r="H1036" t="s">
        <v>41</v>
      </c>
      <c r="I1036" t="s">
        <v>48</v>
      </c>
      <c r="J1036" t="s">
        <v>59</v>
      </c>
      <c r="K1036">
        <v>1</v>
      </c>
      <c r="L1036">
        <v>557.46</v>
      </c>
      <c r="M1036" t="s">
        <v>28</v>
      </c>
      <c r="N1036">
        <v>6</v>
      </c>
      <c r="O1036" t="s">
        <v>12087</v>
      </c>
      <c r="P1036">
        <v>498</v>
      </c>
      <c r="Q1036" t="s">
        <v>29</v>
      </c>
      <c r="R1036">
        <v>2</v>
      </c>
      <c r="S1036" s="1">
        <v>45997</v>
      </c>
      <c r="T1036" t="s">
        <v>60</v>
      </c>
    </row>
    <row r="1037" spans="1:20" x14ac:dyDescent="0.25">
      <c r="A1037" t="s">
        <v>2124</v>
      </c>
      <c r="B1037" t="s">
        <v>21</v>
      </c>
      <c r="C1037" t="s">
        <v>22</v>
      </c>
      <c r="D1037" t="s">
        <v>23</v>
      </c>
      <c r="E1037" s="1">
        <v>45384</v>
      </c>
      <c r="F1037" t="s">
        <v>2125</v>
      </c>
      <c r="G1037" t="s">
        <v>12441</v>
      </c>
      <c r="H1037" t="s">
        <v>47</v>
      </c>
      <c r="I1037" t="s">
        <v>48</v>
      </c>
      <c r="J1037" t="s">
        <v>64</v>
      </c>
      <c r="K1037">
        <v>4</v>
      </c>
      <c r="L1037">
        <v>705.64</v>
      </c>
      <c r="M1037" t="s">
        <v>28</v>
      </c>
      <c r="N1037">
        <v>35</v>
      </c>
      <c r="O1037" t="s">
        <v>12142</v>
      </c>
      <c r="P1037">
        <v>161</v>
      </c>
      <c r="Q1037" t="s">
        <v>43</v>
      </c>
      <c r="R1037">
        <v>4</v>
      </c>
      <c r="S1037" s="1">
        <v>45809</v>
      </c>
      <c r="T1037" t="s">
        <v>36</v>
      </c>
    </row>
    <row r="1038" spans="1:20" x14ac:dyDescent="0.25">
      <c r="A1038" t="s">
        <v>2126</v>
      </c>
      <c r="B1038" t="s">
        <v>21</v>
      </c>
      <c r="C1038" t="s">
        <v>39</v>
      </c>
      <c r="D1038" t="s">
        <v>77</v>
      </c>
      <c r="E1038" s="1">
        <v>45414</v>
      </c>
      <c r="F1038" t="s">
        <v>2127</v>
      </c>
      <c r="G1038" t="s">
        <v>12441</v>
      </c>
      <c r="H1038" t="s">
        <v>25</v>
      </c>
      <c r="I1038" t="s">
        <v>26</v>
      </c>
      <c r="J1038" t="s">
        <v>64</v>
      </c>
      <c r="K1038">
        <v>3</v>
      </c>
      <c r="L1038">
        <v>1243</v>
      </c>
      <c r="M1038" t="s">
        <v>35</v>
      </c>
      <c r="N1038">
        <v>24</v>
      </c>
      <c r="O1038" s="1">
        <v>45842</v>
      </c>
      <c r="P1038">
        <v>105</v>
      </c>
      <c r="Q1038" t="s">
        <v>43</v>
      </c>
      <c r="R1038">
        <v>3</v>
      </c>
      <c r="S1038" t="s">
        <v>12235</v>
      </c>
      <c r="T1038" t="s">
        <v>36</v>
      </c>
    </row>
    <row r="1039" spans="1:20" x14ac:dyDescent="0.25">
      <c r="A1039" t="s">
        <v>2128</v>
      </c>
      <c r="B1039" t="s">
        <v>38</v>
      </c>
      <c r="C1039" t="s">
        <v>39</v>
      </c>
      <c r="D1039" t="s">
        <v>32</v>
      </c>
      <c r="E1039" s="1">
        <v>45694</v>
      </c>
      <c r="F1039" t="s">
        <v>2129</v>
      </c>
      <c r="G1039" t="s">
        <v>12441</v>
      </c>
      <c r="H1039" t="s">
        <v>34</v>
      </c>
      <c r="I1039" t="s">
        <v>54</v>
      </c>
      <c r="J1039" t="s">
        <v>59</v>
      </c>
      <c r="K1039">
        <v>2</v>
      </c>
      <c r="L1039">
        <v>1334.77</v>
      </c>
      <c r="M1039" t="s">
        <v>50</v>
      </c>
      <c r="N1039">
        <v>49</v>
      </c>
      <c r="O1039" t="s">
        <v>12070</v>
      </c>
      <c r="P1039">
        <v>431</v>
      </c>
      <c r="Q1039" t="s">
        <v>29</v>
      </c>
      <c r="R1039">
        <v>5</v>
      </c>
      <c r="S1039" s="1">
        <v>45659</v>
      </c>
      <c r="T1039" t="s">
        <v>60</v>
      </c>
    </row>
    <row r="1040" spans="1:20" x14ac:dyDescent="0.25">
      <c r="A1040" t="s">
        <v>2130</v>
      </c>
      <c r="B1040" t="s">
        <v>38</v>
      </c>
      <c r="C1040" t="s">
        <v>22</v>
      </c>
      <c r="D1040" t="s">
        <v>23</v>
      </c>
      <c r="E1040" t="s">
        <v>12326</v>
      </c>
      <c r="F1040" t="s">
        <v>2131</v>
      </c>
      <c r="G1040" t="s">
        <v>12441</v>
      </c>
      <c r="H1040" t="s">
        <v>58</v>
      </c>
      <c r="I1040" t="s">
        <v>26</v>
      </c>
      <c r="J1040" t="s">
        <v>49</v>
      </c>
      <c r="K1040">
        <v>5</v>
      </c>
      <c r="L1040">
        <v>899.38</v>
      </c>
      <c r="M1040" t="s">
        <v>50</v>
      </c>
      <c r="N1040">
        <v>21</v>
      </c>
      <c r="O1040" s="1">
        <v>45694</v>
      </c>
      <c r="P1040">
        <v>301</v>
      </c>
      <c r="Q1040" t="s">
        <v>29</v>
      </c>
      <c r="R1040">
        <v>2</v>
      </c>
      <c r="S1040" s="1">
        <v>45689</v>
      </c>
      <c r="T1040" t="s">
        <v>60</v>
      </c>
    </row>
    <row r="1041" spans="1:20" x14ac:dyDescent="0.25">
      <c r="A1041" t="s">
        <v>2132</v>
      </c>
      <c r="B1041" t="s">
        <v>21</v>
      </c>
      <c r="C1041" t="s">
        <v>82</v>
      </c>
      <c r="D1041" t="s">
        <v>77</v>
      </c>
      <c r="E1041" t="s">
        <v>12154</v>
      </c>
      <c r="F1041" t="s">
        <v>2133</v>
      </c>
      <c r="G1041" t="s">
        <v>12391</v>
      </c>
      <c r="H1041" t="s">
        <v>25</v>
      </c>
      <c r="I1041" t="s">
        <v>48</v>
      </c>
      <c r="J1041" t="s">
        <v>49</v>
      </c>
      <c r="K1041">
        <v>5</v>
      </c>
      <c r="L1041">
        <v>1333.27</v>
      </c>
      <c r="M1041" t="s">
        <v>35</v>
      </c>
      <c r="N1041">
        <v>22</v>
      </c>
      <c r="O1041" t="s">
        <v>12211</v>
      </c>
      <c r="P1041">
        <v>417</v>
      </c>
      <c r="Q1041" t="s">
        <v>43</v>
      </c>
      <c r="R1041">
        <v>3</v>
      </c>
      <c r="S1041" t="s">
        <v>12368</v>
      </c>
      <c r="T1041" t="s">
        <v>30</v>
      </c>
    </row>
    <row r="1042" spans="1:20" x14ac:dyDescent="0.25">
      <c r="A1042" t="s">
        <v>2134</v>
      </c>
      <c r="B1042" t="s">
        <v>45</v>
      </c>
      <c r="C1042" t="s">
        <v>82</v>
      </c>
      <c r="D1042" t="s">
        <v>23</v>
      </c>
      <c r="E1042" t="s">
        <v>12076</v>
      </c>
      <c r="F1042" t="s">
        <v>2135</v>
      </c>
      <c r="G1042" t="s">
        <v>12391</v>
      </c>
      <c r="H1042" t="s">
        <v>47</v>
      </c>
      <c r="I1042" t="s">
        <v>63</v>
      </c>
      <c r="J1042" t="s">
        <v>59</v>
      </c>
      <c r="K1042">
        <v>5</v>
      </c>
      <c r="L1042">
        <v>923.56</v>
      </c>
      <c r="M1042" t="s">
        <v>28</v>
      </c>
      <c r="N1042">
        <v>30</v>
      </c>
      <c r="O1042" t="s">
        <v>12246</v>
      </c>
      <c r="P1042">
        <v>473</v>
      </c>
      <c r="Q1042" t="s">
        <v>29</v>
      </c>
      <c r="R1042">
        <v>4</v>
      </c>
      <c r="S1042" s="1">
        <v>45575</v>
      </c>
      <c r="T1042" t="s">
        <v>36</v>
      </c>
    </row>
    <row r="1043" spans="1:20" x14ac:dyDescent="0.25">
      <c r="A1043" t="s">
        <v>2136</v>
      </c>
      <c r="B1043" t="s">
        <v>45</v>
      </c>
      <c r="C1043" t="s">
        <v>22</v>
      </c>
      <c r="D1043" t="s">
        <v>56</v>
      </c>
      <c r="E1043" t="s">
        <v>12338</v>
      </c>
      <c r="F1043" t="s">
        <v>2137</v>
      </c>
      <c r="G1043" t="s">
        <v>12391</v>
      </c>
      <c r="H1043" t="s">
        <v>34</v>
      </c>
      <c r="I1043" t="s">
        <v>26</v>
      </c>
      <c r="J1043" t="s">
        <v>59</v>
      </c>
      <c r="K1043">
        <v>2</v>
      </c>
      <c r="L1043">
        <v>673.57</v>
      </c>
      <c r="M1043" t="s">
        <v>28</v>
      </c>
      <c r="N1043">
        <v>26</v>
      </c>
      <c r="O1043" s="1">
        <v>45785</v>
      </c>
      <c r="P1043">
        <v>216</v>
      </c>
      <c r="Q1043" t="s">
        <v>43</v>
      </c>
      <c r="R1043">
        <v>3</v>
      </c>
      <c r="S1043" t="s">
        <v>12124</v>
      </c>
      <c r="T1043" t="s">
        <v>36</v>
      </c>
    </row>
    <row r="1044" spans="1:20" x14ac:dyDescent="0.25">
      <c r="A1044" t="s">
        <v>2138</v>
      </c>
      <c r="B1044" t="s">
        <v>45</v>
      </c>
      <c r="C1044" t="s">
        <v>22</v>
      </c>
      <c r="D1044" t="s">
        <v>32</v>
      </c>
      <c r="E1044" t="s">
        <v>12106</v>
      </c>
      <c r="F1044" t="s">
        <v>2139</v>
      </c>
      <c r="G1044" t="s">
        <v>12391</v>
      </c>
      <c r="H1044" t="s">
        <v>47</v>
      </c>
      <c r="I1044" t="s">
        <v>26</v>
      </c>
      <c r="J1044" t="s">
        <v>27</v>
      </c>
      <c r="K1044">
        <v>4</v>
      </c>
      <c r="L1044">
        <v>588.01</v>
      </c>
      <c r="M1044" t="s">
        <v>35</v>
      </c>
      <c r="N1044">
        <v>30</v>
      </c>
      <c r="O1044" s="1">
        <v>45717</v>
      </c>
      <c r="P1044">
        <v>230</v>
      </c>
      <c r="Q1044" t="s">
        <v>29</v>
      </c>
      <c r="R1044">
        <v>3</v>
      </c>
      <c r="S1044" t="s">
        <v>12207</v>
      </c>
      <c r="T1044" t="s">
        <v>36</v>
      </c>
    </row>
    <row r="1045" spans="1:20" x14ac:dyDescent="0.25">
      <c r="A1045" t="s">
        <v>2140</v>
      </c>
      <c r="B1045" t="s">
        <v>38</v>
      </c>
      <c r="C1045" t="s">
        <v>22</v>
      </c>
      <c r="D1045" t="s">
        <v>52</v>
      </c>
      <c r="E1045" s="1">
        <v>44995</v>
      </c>
      <c r="F1045" t="s">
        <v>2141</v>
      </c>
      <c r="G1045" t="s">
        <v>12391</v>
      </c>
      <c r="H1045" t="s">
        <v>47</v>
      </c>
      <c r="I1045" t="s">
        <v>42</v>
      </c>
      <c r="J1045" t="s">
        <v>27</v>
      </c>
      <c r="K1045">
        <v>4</v>
      </c>
      <c r="L1045">
        <v>110.16</v>
      </c>
      <c r="M1045" t="s">
        <v>28</v>
      </c>
      <c r="N1045">
        <v>32</v>
      </c>
      <c r="O1045" t="s">
        <v>12166</v>
      </c>
      <c r="P1045">
        <v>412</v>
      </c>
      <c r="Q1045" t="s">
        <v>43</v>
      </c>
      <c r="R1045">
        <v>2</v>
      </c>
      <c r="S1045" s="1">
        <v>45842</v>
      </c>
      <c r="T1045" t="s">
        <v>30</v>
      </c>
    </row>
    <row r="1046" spans="1:20" x14ac:dyDescent="0.25">
      <c r="A1046" t="s">
        <v>2142</v>
      </c>
      <c r="B1046" t="s">
        <v>38</v>
      </c>
      <c r="C1046" t="s">
        <v>22</v>
      </c>
      <c r="D1046" t="s">
        <v>56</v>
      </c>
      <c r="E1046" s="1">
        <v>44969</v>
      </c>
      <c r="F1046" t="s">
        <v>2143</v>
      </c>
      <c r="G1046" t="s">
        <v>12391</v>
      </c>
      <c r="H1046" t="s">
        <v>47</v>
      </c>
      <c r="I1046" t="s">
        <v>63</v>
      </c>
      <c r="J1046" t="s">
        <v>59</v>
      </c>
      <c r="K1046">
        <v>5</v>
      </c>
      <c r="L1046">
        <v>1329.11</v>
      </c>
      <c r="M1046" t="s">
        <v>28</v>
      </c>
      <c r="N1046">
        <v>11</v>
      </c>
      <c r="O1046" t="s">
        <v>12135</v>
      </c>
      <c r="P1046">
        <v>82</v>
      </c>
      <c r="Q1046" t="s">
        <v>43</v>
      </c>
      <c r="R1046">
        <v>5</v>
      </c>
      <c r="S1046" s="1">
        <v>45721</v>
      </c>
      <c r="T1046" t="s">
        <v>30</v>
      </c>
    </row>
    <row r="1047" spans="1:20" x14ac:dyDescent="0.25">
      <c r="A1047" t="s">
        <v>2144</v>
      </c>
      <c r="B1047" t="s">
        <v>21</v>
      </c>
      <c r="C1047" t="s">
        <v>22</v>
      </c>
      <c r="D1047" t="s">
        <v>32</v>
      </c>
      <c r="E1047" s="1">
        <v>45755</v>
      </c>
      <c r="F1047" t="s">
        <v>2145</v>
      </c>
      <c r="G1047" t="s">
        <v>12391</v>
      </c>
      <c r="H1047" t="s">
        <v>34</v>
      </c>
      <c r="I1047" t="s">
        <v>42</v>
      </c>
      <c r="J1047" t="s">
        <v>64</v>
      </c>
      <c r="K1047">
        <v>1</v>
      </c>
      <c r="L1047">
        <v>889</v>
      </c>
      <c r="M1047" t="s">
        <v>50</v>
      </c>
      <c r="N1047">
        <v>25</v>
      </c>
      <c r="O1047" t="s">
        <v>12312</v>
      </c>
      <c r="P1047">
        <v>391</v>
      </c>
      <c r="Q1047" t="s">
        <v>29</v>
      </c>
      <c r="R1047">
        <v>4</v>
      </c>
      <c r="S1047" s="1">
        <v>45662</v>
      </c>
      <c r="T1047" t="s">
        <v>60</v>
      </c>
    </row>
    <row r="1048" spans="1:20" x14ac:dyDescent="0.25">
      <c r="A1048" t="s">
        <v>2146</v>
      </c>
      <c r="B1048" t="s">
        <v>21</v>
      </c>
      <c r="C1048" t="s">
        <v>39</v>
      </c>
      <c r="D1048" t="s">
        <v>32</v>
      </c>
      <c r="E1048" t="s">
        <v>12276</v>
      </c>
      <c r="F1048" t="s">
        <v>2147</v>
      </c>
      <c r="G1048" t="s">
        <v>12391</v>
      </c>
      <c r="H1048" t="s">
        <v>41</v>
      </c>
      <c r="I1048" t="s">
        <v>42</v>
      </c>
      <c r="J1048" t="s">
        <v>64</v>
      </c>
      <c r="K1048">
        <v>2</v>
      </c>
      <c r="L1048">
        <v>1252.03</v>
      </c>
      <c r="M1048" t="s">
        <v>28</v>
      </c>
      <c r="N1048">
        <v>1</v>
      </c>
      <c r="O1048" t="s">
        <v>12131</v>
      </c>
      <c r="P1048">
        <v>187</v>
      </c>
      <c r="Q1048" t="s">
        <v>29</v>
      </c>
      <c r="R1048">
        <v>2</v>
      </c>
      <c r="S1048" t="s">
        <v>12354</v>
      </c>
      <c r="T1048" t="s">
        <v>36</v>
      </c>
    </row>
    <row r="1049" spans="1:20" x14ac:dyDescent="0.25">
      <c r="A1049" t="s">
        <v>2148</v>
      </c>
      <c r="B1049" t="s">
        <v>45</v>
      </c>
      <c r="C1049" t="s">
        <v>22</v>
      </c>
      <c r="D1049" t="s">
        <v>77</v>
      </c>
      <c r="E1049" t="s">
        <v>12388</v>
      </c>
      <c r="F1049" t="s">
        <v>2149</v>
      </c>
      <c r="G1049" t="s">
        <v>12391</v>
      </c>
      <c r="H1049" t="s">
        <v>58</v>
      </c>
      <c r="I1049" t="s">
        <v>63</v>
      </c>
      <c r="J1049" t="s">
        <v>49</v>
      </c>
      <c r="K1049">
        <v>5</v>
      </c>
      <c r="L1049">
        <v>723.24</v>
      </c>
      <c r="M1049" t="s">
        <v>28</v>
      </c>
      <c r="N1049">
        <v>43</v>
      </c>
      <c r="O1049" s="1">
        <v>45301</v>
      </c>
      <c r="P1049">
        <v>182</v>
      </c>
      <c r="Q1049" t="s">
        <v>29</v>
      </c>
      <c r="R1049">
        <v>1</v>
      </c>
      <c r="S1049" s="1">
        <v>45874</v>
      </c>
      <c r="T1049" t="s">
        <v>36</v>
      </c>
    </row>
    <row r="1050" spans="1:20" x14ac:dyDescent="0.25">
      <c r="A1050" t="s">
        <v>2150</v>
      </c>
      <c r="B1050" t="s">
        <v>45</v>
      </c>
      <c r="C1050" t="s">
        <v>22</v>
      </c>
      <c r="D1050" t="s">
        <v>52</v>
      </c>
      <c r="E1050" t="s">
        <v>12470</v>
      </c>
      <c r="F1050" t="s">
        <v>2151</v>
      </c>
      <c r="G1050" t="s">
        <v>12391</v>
      </c>
      <c r="H1050" t="s">
        <v>41</v>
      </c>
      <c r="I1050" t="s">
        <v>26</v>
      </c>
      <c r="J1050" t="s">
        <v>27</v>
      </c>
      <c r="K1050">
        <v>4</v>
      </c>
      <c r="L1050">
        <v>1035.57</v>
      </c>
      <c r="M1050" t="s">
        <v>35</v>
      </c>
      <c r="N1050">
        <v>15</v>
      </c>
      <c r="O1050" t="s">
        <v>12272</v>
      </c>
      <c r="P1050">
        <v>297</v>
      </c>
      <c r="Q1050" t="s">
        <v>29</v>
      </c>
      <c r="R1050">
        <v>2</v>
      </c>
      <c r="S1050" t="s">
        <v>12306</v>
      </c>
      <c r="T1050" t="s">
        <v>36</v>
      </c>
    </row>
    <row r="1051" spans="1:20" x14ac:dyDescent="0.25">
      <c r="A1051" t="s">
        <v>2152</v>
      </c>
      <c r="B1051" t="s">
        <v>21</v>
      </c>
      <c r="C1051" t="s">
        <v>22</v>
      </c>
      <c r="D1051" t="s">
        <v>56</v>
      </c>
      <c r="E1051" t="s">
        <v>12398</v>
      </c>
      <c r="F1051" t="s">
        <v>2153</v>
      </c>
      <c r="G1051" t="s">
        <v>12391</v>
      </c>
      <c r="H1051" t="s">
        <v>58</v>
      </c>
      <c r="I1051" t="s">
        <v>54</v>
      </c>
      <c r="J1051" t="s">
        <v>64</v>
      </c>
      <c r="K1051">
        <v>1</v>
      </c>
      <c r="L1051">
        <v>819.69</v>
      </c>
      <c r="M1051" t="s">
        <v>28</v>
      </c>
      <c r="N1051">
        <v>30</v>
      </c>
      <c r="O1051" s="1">
        <v>45993</v>
      </c>
      <c r="P1051">
        <v>224</v>
      </c>
      <c r="Q1051" t="s">
        <v>29</v>
      </c>
      <c r="R1051">
        <v>5</v>
      </c>
      <c r="S1051" s="1">
        <v>45872</v>
      </c>
      <c r="T1051" t="s">
        <v>30</v>
      </c>
    </row>
    <row r="1052" spans="1:20" x14ac:dyDescent="0.25">
      <c r="A1052" t="s">
        <v>2154</v>
      </c>
      <c r="B1052" t="s">
        <v>21</v>
      </c>
      <c r="C1052" t="s">
        <v>39</v>
      </c>
      <c r="D1052" t="s">
        <v>23</v>
      </c>
      <c r="E1052" s="1">
        <v>45813</v>
      </c>
      <c r="F1052" t="s">
        <v>2155</v>
      </c>
      <c r="G1052" t="s">
        <v>12391</v>
      </c>
      <c r="H1052" t="s">
        <v>41</v>
      </c>
      <c r="I1052" t="s">
        <v>48</v>
      </c>
      <c r="J1052" t="s">
        <v>59</v>
      </c>
      <c r="K1052">
        <v>3</v>
      </c>
      <c r="L1052">
        <v>1036.99</v>
      </c>
      <c r="M1052" t="s">
        <v>35</v>
      </c>
      <c r="N1052">
        <v>42</v>
      </c>
      <c r="O1052" s="1">
        <v>45303</v>
      </c>
      <c r="P1052">
        <v>87</v>
      </c>
      <c r="Q1052" t="s">
        <v>29</v>
      </c>
      <c r="R1052">
        <v>5</v>
      </c>
      <c r="S1052" t="s">
        <v>12237</v>
      </c>
      <c r="T1052" t="s">
        <v>30</v>
      </c>
    </row>
    <row r="1053" spans="1:20" x14ac:dyDescent="0.25">
      <c r="A1053" t="s">
        <v>2156</v>
      </c>
      <c r="B1053" t="s">
        <v>38</v>
      </c>
      <c r="C1053" t="s">
        <v>39</v>
      </c>
      <c r="D1053" t="s">
        <v>32</v>
      </c>
      <c r="E1053" s="1">
        <v>44937</v>
      </c>
      <c r="F1053" t="s">
        <v>2157</v>
      </c>
      <c r="G1053" t="s">
        <v>12391</v>
      </c>
      <c r="H1053" t="s">
        <v>58</v>
      </c>
      <c r="I1053" t="s">
        <v>54</v>
      </c>
      <c r="J1053" t="s">
        <v>67</v>
      </c>
      <c r="K1053">
        <v>4</v>
      </c>
      <c r="L1053">
        <v>1484.58</v>
      </c>
      <c r="M1053" t="s">
        <v>35</v>
      </c>
      <c r="N1053">
        <v>50</v>
      </c>
      <c r="O1053" t="s">
        <v>12100</v>
      </c>
      <c r="P1053">
        <v>183</v>
      </c>
      <c r="Q1053" t="s">
        <v>43</v>
      </c>
      <c r="R1053">
        <v>1</v>
      </c>
      <c r="S1053" t="s">
        <v>12110</v>
      </c>
      <c r="T1053" t="s">
        <v>36</v>
      </c>
    </row>
    <row r="1054" spans="1:20" x14ac:dyDescent="0.25">
      <c r="A1054" t="s">
        <v>2158</v>
      </c>
      <c r="B1054" t="s">
        <v>45</v>
      </c>
      <c r="C1054" t="s">
        <v>82</v>
      </c>
      <c r="D1054" t="s">
        <v>52</v>
      </c>
      <c r="E1054" s="1">
        <v>45599</v>
      </c>
      <c r="F1054" t="s">
        <v>2159</v>
      </c>
      <c r="G1054" t="s">
        <v>12391</v>
      </c>
      <c r="H1054" t="s">
        <v>47</v>
      </c>
      <c r="I1054" t="s">
        <v>48</v>
      </c>
      <c r="J1054" t="s">
        <v>49</v>
      </c>
      <c r="K1054">
        <v>2</v>
      </c>
      <c r="L1054">
        <v>385.99</v>
      </c>
      <c r="M1054" t="s">
        <v>28</v>
      </c>
      <c r="N1054">
        <v>17</v>
      </c>
      <c r="O1054" t="s">
        <v>12086</v>
      </c>
      <c r="P1054">
        <v>469</v>
      </c>
      <c r="Q1054" t="s">
        <v>43</v>
      </c>
      <c r="R1054">
        <v>2</v>
      </c>
      <c r="S1054" s="1">
        <v>45753</v>
      </c>
      <c r="T1054" t="s">
        <v>30</v>
      </c>
    </row>
    <row r="1055" spans="1:20" x14ac:dyDescent="0.25">
      <c r="A1055" t="s">
        <v>2160</v>
      </c>
      <c r="B1055" t="s">
        <v>38</v>
      </c>
      <c r="C1055" t="s">
        <v>22</v>
      </c>
      <c r="D1055" t="s">
        <v>23</v>
      </c>
      <c r="E1055" s="1">
        <v>45452</v>
      </c>
      <c r="F1055" t="s">
        <v>2161</v>
      </c>
      <c r="G1055" t="s">
        <v>12269</v>
      </c>
      <c r="H1055" t="s">
        <v>47</v>
      </c>
      <c r="I1055" t="s">
        <v>42</v>
      </c>
      <c r="J1055" t="s">
        <v>49</v>
      </c>
      <c r="K1055">
        <v>5</v>
      </c>
      <c r="L1055">
        <v>748.46</v>
      </c>
      <c r="M1055" t="s">
        <v>28</v>
      </c>
      <c r="N1055">
        <v>37</v>
      </c>
      <c r="O1055" t="s">
        <v>12069</v>
      </c>
      <c r="P1055">
        <v>373</v>
      </c>
      <c r="Q1055" t="s">
        <v>29</v>
      </c>
      <c r="R1055">
        <v>2</v>
      </c>
      <c r="S1055" s="1">
        <v>45663</v>
      </c>
      <c r="T1055" t="s">
        <v>60</v>
      </c>
    </row>
    <row r="1056" spans="1:20" x14ac:dyDescent="0.25">
      <c r="A1056" t="s">
        <v>2162</v>
      </c>
      <c r="B1056" t="s">
        <v>45</v>
      </c>
      <c r="C1056" t="s">
        <v>82</v>
      </c>
      <c r="D1056" t="s">
        <v>77</v>
      </c>
      <c r="E1056" s="1">
        <v>45998</v>
      </c>
      <c r="F1056" t="s">
        <v>2163</v>
      </c>
      <c r="G1056" t="s">
        <v>12269</v>
      </c>
      <c r="H1056" t="s">
        <v>58</v>
      </c>
      <c r="I1056" t="s">
        <v>48</v>
      </c>
      <c r="J1056" t="s">
        <v>27</v>
      </c>
      <c r="K1056">
        <v>4</v>
      </c>
      <c r="L1056">
        <v>146.36000000000001</v>
      </c>
      <c r="M1056" t="s">
        <v>28</v>
      </c>
      <c r="N1056">
        <v>29</v>
      </c>
      <c r="O1056" t="s">
        <v>12304</v>
      </c>
      <c r="P1056">
        <v>204</v>
      </c>
      <c r="Q1056" t="s">
        <v>29</v>
      </c>
      <c r="R1056">
        <v>3</v>
      </c>
      <c r="S1056" t="s">
        <v>12356</v>
      </c>
      <c r="T1056" t="s">
        <v>60</v>
      </c>
    </row>
    <row r="1057" spans="1:20" x14ac:dyDescent="0.25">
      <c r="A1057" t="s">
        <v>2164</v>
      </c>
      <c r="B1057" t="s">
        <v>38</v>
      </c>
      <c r="C1057" t="s">
        <v>22</v>
      </c>
      <c r="D1057" t="s">
        <v>23</v>
      </c>
      <c r="E1057" t="s">
        <v>12225</v>
      </c>
      <c r="F1057" t="s">
        <v>2165</v>
      </c>
      <c r="G1057" t="s">
        <v>12269</v>
      </c>
      <c r="H1057" t="s">
        <v>34</v>
      </c>
      <c r="I1057" t="s">
        <v>26</v>
      </c>
      <c r="J1057" t="s">
        <v>49</v>
      </c>
      <c r="K1057">
        <v>4</v>
      </c>
      <c r="L1057">
        <v>477.1</v>
      </c>
      <c r="M1057" t="s">
        <v>28</v>
      </c>
      <c r="N1057">
        <v>13</v>
      </c>
      <c r="O1057" s="1">
        <v>45785</v>
      </c>
      <c r="P1057">
        <v>453</v>
      </c>
      <c r="Q1057" t="s">
        <v>43</v>
      </c>
      <c r="R1057">
        <v>5</v>
      </c>
      <c r="S1057" t="s">
        <v>12170</v>
      </c>
      <c r="T1057" t="s">
        <v>60</v>
      </c>
    </row>
    <row r="1058" spans="1:20" x14ac:dyDescent="0.25">
      <c r="A1058" t="s">
        <v>2166</v>
      </c>
      <c r="B1058" t="s">
        <v>38</v>
      </c>
      <c r="C1058" t="s">
        <v>22</v>
      </c>
      <c r="D1058" t="s">
        <v>56</v>
      </c>
      <c r="E1058" s="1">
        <v>45665</v>
      </c>
      <c r="F1058" t="s">
        <v>2167</v>
      </c>
      <c r="G1058" t="s">
        <v>12269</v>
      </c>
      <c r="H1058" t="s">
        <v>58</v>
      </c>
      <c r="I1058" t="s">
        <v>48</v>
      </c>
      <c r="J1058" t="s">
        <v>59</v>
      </c>
      <c r="K1058">
        <v>2</v>
      </c>
      <c r="L1058">
        <v>633.41999999999996</v>
      </c>
      <c r="M1058" t="s">
        <v>35</v>
      </c>
      <c r="N1058">
        <v>9</v>
      </c>
      <c r="O1058" t="s">
        <v>12177</v>
      </c>
      <c r="P1058">
        <v>415</v>
      </c>
      <c r="Q1058" t="s">
        <v>43</v>
      </c>
      <c r="R1058">
        <v>5</v>
      </c>
      <c r="S1058" t="s">
        <v>12346</v>
      </c>
      <c r="T1058" t="s">
        <v>30</v>
      </c>
    </row>
    <row r="1059" spans="1:20" x14ac:dyDescent="0.25">
      <c r="A1059" t="s">
        <v>2168</v>
      </c>
      <c r="B1059" t="s">
        <v>21</v>
      </c>
      <c r="C1059" t="s">
        <v>82</v>
      </c>
      <c r="D1059" t="s">
        <v>32</v>
      </c>
      <c r="E1059" s="1">
        <v>45357</v>
      </c>
      <c r="F1059" t="s">
        <v>2169</v>
      </c>
      <c r="G1059" t="s">
        <v>12269</v>
      </c>
      <c r="H1059" t="s">
        <v>41</v>
      </c>
      <c r="I1059" t="s">
        <v>42</v>
      </c>
      <c r="J1059" t="s">
        <v>64</v>
      </c>
      <c r="K1059">
        <v>4</v>
      </c>
      <c r="L1059">
        <v>857.32</v>
      </c>
      <c r="M1059" t="s">
        <v>28</v>
      </c>
      <c r="N1059">
        <v>34</v>
      </c>
      <c r="O1059" s="1">
        <v>45752</v>
      </c>
      <c r="P1059">
        <v>211</v>
      </c>
      <c r="Q1059" t="s">
        <v>43</v>
      </c>
      <c r="R1059">
        <v>1</v>
      </c>
      <c r="S1059" t="s">
        <v>12325</v>
      </c>
      <c r="T1059" t="s">
        <v>60</v>
      </c>
    </row>
    <row r="1060" spans="1:20" x14ac:dyDescent="0.25">
      <c r="A1060" t="s">
        <v>2170</v>
      </c>
      <c r="B1060" t="s">
        <v>45</v>
      </c>
      <c r="C1060" t="s">
        <v>39</v>
      </c>
      <c r="D1060" t="s">
        <v>56</v>
      </c>
      <c r="E1060" t="s">
        <v>12360</v>
      </c>
      <c r="F1060" t="s">
        <v>2171</v>
      </c>
      <c r="G1060" t="s">
        <v>12269</v>
      </c>
      <c r="H1060" t="s">
        <v>58</v>
      </c>
      <c r="I1060" t="s">
        <v>63</v>
      </c>
      <c r="J1060" t="s">
        <v>27</v>
      </c>
      <c r="K1060">
        <v>1</v>
      </c>
      <c r="L1060">
        <v>1383.98</v>
      </c>
      <c r="M1060" t="s">
        <v>35</v>
      </c>
      <c r="N1060">
        <v>1</v>
      </c>
      <c r="O1060" t="s">
        <v>12258</v>
      </c>
      <c r="P1060">
        <v>408</v>
      </c>
      <c r="Q1060" t="s">
        <v>29</v>
      </c>
      <c r="R1060">
        <v>1</v>
      </c>
      <c r="S1060" t="s">
        <v>12290</v>
      </c>
      <c r="T1060" t="s">
        <v>60</v>
      </c>
    </row>
    <row r="1061" spans="1:20" x14ac:dyDescent="0.25">
      <c r="A1061" t="s">
        <v>2172</v>
      </c>
      <c r="B1061" t="s">
        <v>38</v>
      </c>
      <c r="C1061" t="s">
        <v>39</v>
      </c>
      <c r="D1061" t="s">
        <v>23</v>
      </c>
      <c r="E1061" t="s">
        <v>12471</v>
      </c>
      <c r="F1061" t="s">
        <v>2173</v>
      </c>
      <c r="G1061" t="s">
        <v>12269</v>
      </c>
      <c r="H1061" t="s">
        <v>58</v>
      </c>
      <c r="I1061" t="s">
        <v>48</v>
      </c>
      <c r="J1061" t="s">
        <v>67</v>
      </c>
      <c r="K1061">
        <v>2</v>
      </c>
      <c r="L1061">
        <v>563.71</v>
      </c>
      <c r="M1061" t="s">
        <v>35</v>
      </c>
      <c r="N1061">
        <v>33</v>
      </c>
      <c r="O1061" t="s">
        <v>12091</v>
      </c>
      <c r="P1061">
        <v>222</v>
      </c>
      <c r="Q1061" t="s">
        <v>29</v>
      </c>
      <c r="R1061">
        <v>2</v>
      </c>
      <c r="S1061" t="s">
        <v>12088</v>
      </c>
      <c r="T1061" t="s">
        <v>36</v>
      </c>
    </row>
    <row r="1062" spans="1:20" x14ac:dyDescent="0.25">
      <c r="A1062" t="s">
        <v>2174</v>
      </c>
      <c r="B1062" t="s">
        <v>45</v>
      </c>
      <c r="C1062" t="s">
        <v>22</v>
      </c>
      <c r="D1062" t="s">
        <v>23</v>
      </c>
      <c r="E1062" t="s">
        <v>12359</v>
      </c>
      <c r="F1062" t="s">
        <v>2175</v>
      </c>
      <c r="G1062" t="s">
        <v>12269</v>
      </c>
      <c r="H1062" t="s">
        <v>34</v>
      </c>
      <c r="I1062" t="s">
        <v>63</v>
      </c>
      <c r="J1062" t="s">
        <v>67</v>
      </c>
      <c r="K1062">
        <v>5</v>
      </c>
      <c r="L1062">
        <v>1337.62</v>
      </c>
      <c r="M1062" t="s">
        <v>28</v>
      </c>
      <c r="N1062">
        <v>43</v>
      </c>
      <c r="O1062" s="1">
        <v>45842</v>
      </c>
      <c r="P1062">
        <v>55</v>
      </c>
      <c r="Q1062" t="s">
        <v>43</v>
      </c>
      <c r="R1062">
        <v>1</v>
      </c>
      <c r="S1062" t="s">
        <v>12264</v>
      </c>
      <c r="T1062" t="s">
        <v>30</v>
      </c>
    </row>
    <row r="1063" spans="1:20" x14ac:dyDescent="0.25">
      <c r="A1063" t="s">
        <v>2176</v>
      </c>
      <c r="B1063" t="s">
        <v>38</v>
      </c>
      <c r="C1063" t="s">
        <v>22</v>
      </c>
      <c r="D1063" t="s">
        <v>23</v>
      </c>
      <c r="E1063" t="s">
        <v>12302</v>
      </c>
      <c r="F1063" t="s">
        <v>2177</v>
      </c>
      <c r="G1063" t="s">
        <v>12269</v>
      </c>
      <c r="H1063" t="s">
        <v>58</v>
      </c>
      <c r="I1063" t="s">
        <v>42</v>
      </c>
      <c r="J1063" t="s">
        <v>49</v>
      </c>
      <c r="K1063">
        <v>1</v>
      </c>
      <c r="L1063">
        <v>655.19000000000005</v>
      </c>
      <c r="M1063" t="s">
        <v>50</v>
      </c>
      <c r="N1063">
        <v>12</v>
      </c>
      <c r="O1063" t="s">
        <v>12161</v>
      </c>
      <c r="P1063">
        <v>159</v>
      </c>
      <c r="Q1063" t="s">
        <v>29</v>
      </c>
      <c r="R1063">
        <v>5</v>
      </c>
      <c r="S1063" t="s">
        <v>12372</v>
      </c>
      <c r="T1063" t="s">
        <v>60</v>
      </c>
    </row>
    <row r="1064" spans="1:20" x14ac:dyDescent="0.25">
      <c r="A1064" t="s">
        <v>2178</v>
      </c>
      <c r="B1064" t="s">
        <v>21</v>
      </c>
      <c r="C1064" t="s">
        <v>22</v>
      </c>
      <c r="D1064" t="s">
        <v>77</v>
      </c>
      <c r="E1064" t="s">
        <v>12359</v>
      </c>
      <c r="F1064" t="s">
        <v>2179</v>
      </c>
      <c r="G1064" t="s">
        <v>12254</v>
      </c>
      <c r="H1064" t="s">
        <v>34</v>
      </c>
      <c r="I1064" t="s">
        <v>54</v>
      </c>
      <c r="J1064" t="s">
        <v>67</v>
      </c>
      <c r="K1064">
        <v>4</v>
      </c>
      <c r="L1064">
        <v>879.02</v>
      </c>
      <c r="M1064" t="s">
        <v>50</v>
      </c>
      <c r="N1064">
        <v>22</v>
      </c>
      <c r="O1064" t="s">
        <v>12364</v>
      </c>
      <c r="P1064">
        <v>239</v>
      </c>
      <c r="Q1064" t="s">
        <v>29</v>
      </c>
      <c r="R1064">
        <v>1</v>
      </c>
      <c r="S1064" s="1">
        <v>45361</v>
      </c>
      <c r="T1064" t="s">
        <v>36</v>
      </c>
    </row>
    <row r="1065" spans="1:20" x14ac:dyDescent="0.25">
      <c r="A1065" t="s">
        <v>2180</v>
      </c>
      <c r="B1065" t="s">
        <v>45</v>
      </c>
      <c r="C1065" t="s">
        <v>22</v>
      </c>
      <c r="D1065" t="s">
        <v>52</v>
      </c>
      <c r="E1065" s="1">
        <v>45814</v>
      </c>
      <c r="F1065" t="s">
        <v>2181</v>
      </c>
      <c r="G1065" t="s">
        <v>12254</v>
      </c>
      <c r="H1065" t="s">
        <v>41</v>
      </c>
      <c r="I1065" t="s">
        <v>54</v>
      </c>
      <c r="J1065" t="s">
        <v>59</v>
      </c>
      <c r="K1065">
        <v>5</v>
      </c>
      <c r="L1065">
        <v>779.39</v>
      </c>
      <c r="M1065" t="s">
        <v>28</v>
      </c>
      <c r="N1065">
        <v>7</v>
      </c>
      <c r="O1065" t="s">
        <v>12146</v>
      </c>
      <c r="P1065">
        <v>245</v>
      </c>
      <c r="Q1065" t="s">
        <v>43</v>
      </c>
      <c r="R1065">
        <v>1</v>
      </c>
      <c r="S1065" t="s">
        <v>12238</v>
      </c>
      <c r="T1065" t="s">
        <v>60</v>
      </c>
    </row>
    <row r="1066" spans="1:20" x14ac:dyDescent="0.25">
      <c r="A1066" t="s">
        <v>2182</v>
      </c>
      <c r="B1066" t="s">
        <v>21</v>
      </c>
      <c r="C1066" t="s">
        <v>22</v>
      </c>
      <c r="D1066" t="s">
        <v>52</v>
      </c>
      <c r="E1066" s="1">
        <v>45636</v>
      </c>
      <c r="F1066" t="s">
        <v>2183</v>
      </c>
      <c r="G1066" t="s">
        <v>12254</v>
      </c>
      <c r="H1066" t="s">
        <v>25</v>
      </c>
      <c r="I1066" t="s">
        <v>54</v>
      </c>
      <c r="J1066" t="s">
        <v>49</v>
      </c>
      <c r="K1066">
        <v>1</v>
      </c>
      <c r="L1066">
        <v>586.24</v>
      </c>
      <c r="M1066" t="s">
        <v>28</v>
      </c>
      <c r="N1066">
        <v>42</v>
      </c>
      <c r="O1066" s="1">
        <v>45692</v>
      </c>
      <c r="P1066">
        <v>364</v>
      </c>
      <c r="Q1066" t="s">
        <v>29</v>
      </c>
      <c r="R1066">
        <v>3</v>
      </c>
      <c r="S1066" t="s">
        <v>12244</v>
      </c>
      <c r="T1066" t="s">
        <v>60</v>
      </c>
    </row>
    <row r="1067" spans="1:20" x14ac:dyDescent="0.25">
      <c r="A1067" t="s">
        <v>2184</v>
      </c>
      <c r="B1067" t="s">
        <v>38</v>
      </c>
      <c r="C1067" t="s">
        <v>82</v>
      </c>
      <c r="D1067" t="s">
        <v>77</v>
      </c>
      <c r="E1067" s="1">
        <v>45536</v>
      </c>
      <c r="F1067" t="s">
        <v>2185</v>
      </c>
      <c r="G1067" t="s">
        <v>12254</v>
      </c>
      <c r="H1067" t="s">
        <v>25</v>
      </c>
      <c r="I1067" t="s">
        <v>48</v>
      </c>
      <c r="J1067" t="s">
        <v>67</v>
      </c>
      <c r="K1067">
        <v>2</v>
      </c>
      <c r="L1067">
        <v>394.6</v>
      </c>
      <c r="M1067" t="s">
        <v>50</v>
      </c>
      <c r="N1067">
        <v>29</v>
      </c>
      <c r="O1067" t="s">
        <v>12182</v>
      </c>
      <c r="P1067">
        <v>149</v>
      </c>
      <c r="Q1067" t="s">
        <v>43</v>
      </c>
      <c r="R1067">
        <v>1</v>
      </c>
      <c r="S1067" s="1">
        <v>45391</v>
      </c>
      <c r="T1067" t="s">
        <v>36</v>
      </c>
    </row>
    <row r="1068" spans="1:20" x14ac:dyDescent="0.25">
      <c r="A1068" t="s">
        <v>2186</v>
      </c>
      <c r="B1068" t="s">
        <v>21</v>
      </c>
      <c r="C1068" t="s">
        <v>39</v>
      </c>
      <c r="D1068" t="s">
        <v>32</v>
      </c>
      <c r="E1068" t="s">
        <v>12203</v>
      </c>
      <c r="F1068" t="s">
        <v>2187</v>
      </c>
      <c r="G1068" t="s">
        <v>12254</v>
      </c>
      <c r="H1068" t="s">
        <v>58</v>
      </c>
      <c r="I1068" t="s">
        <v>48</v>
      </c>
      <c r="J1068" t="s">
        <v>64</v>
      </c>
      <c r="K1068">
        <v>3</v>
      </c>
      <c r="L1068">
        <v>393.33</v>
      </c>
      <c r="M1068" t="s">
        <v>50</v>
      </c>
      <c r="N1068">
        <v>36</v>
      </c>
      <c r="O1068" t="s">
        <v>12088</v>
      </c>
      <c r="P1068">
        <v>176</v>
      </c>
      <c r="Q1068" t="s">
        <v>43</v>
      </c>
      <c r="R1068">
        <v>1</v>
      </c>
      <c r="S1068" t="s">
        <v>12088</v>
      </c>
      <c r="T1068" t="s">
        <v>30</v>
      </c>
    </row>
    <row r="1069" spans="1:20" x14ac:dyDescent="0.25">
      <c r="A1069" t="s">
        <v>2188</v>
      </c>
      <c r="B1069" t="s">
        <v>21</v>
      </c>
      <c r="C1069" t="s">
        <v>39</v>
      </c>
      <c r="D1069" t="s">
        <v>23</v>
      </c>
      <c r="E1069" t="s">
        <v>12287</v>
      </c>
      <c r="F1069" t="s">
        <v>2189</v>
      </c>
      <c r="G1069" t="s">
        <v>12254</v>
      </c>
      <c r="H1069" t="s">
        <v>34</v>
      </c>
      <c r="I1069" t="s">
        <v>63</v>
      </c>
      <c r="J1069" t="s">
        <v>67</v>
      </c>
      <c r="K1069">
        <v>5</v>
      </c>
      <c r="L1069">
        <v>1112.56</v>
      </c>
      <c r="M1069" t="s">
        <v>50</v>
      </c>
      <c r="N1069">
        <v>4</v>
      </c>
      <c r="O1069" t="s">
        <v>12388</v>
      </c>
      <c r="P1069">
        <v>364</v>
      </c>
      <c r="Q1069" t="s">
        <v>43</v>
      </c>
      <c r="R1069">
        <v>4</v>
      </c>
      <c r="S1069" s="1">
        <v>45843</v>
      </c>
      <c r="T1069" t="s">
        <v>30</v>
      </c>
    </row>
    <row r="1070" spans="1:20" x14ac:dyDescent="0.25">
      <c r="A1070" t="s">
        <v>2190</v>
      </c>
      <c r="B1070" t="s">
        <v>45</v>
      </c>
      <c r="C1070" t="s">
        <v>82</v>
      </c>
      <c r="D1070" t="s">
        <v>56</v>
      </c>
      <c r="E1070" t="s">
        <v>12472</v>
      </c>
      <c r="F1070" t="s">
        <v>2191</v>
      </c>
      <c r="G1070" t="s">
        <v>12254</v>
      </c>
      <c r="H1070" t="s">
        <v>41</v>
      </c>
      <c r="I1070" t="s">
        <v>63</v>
      </c>
      <c r="J1070" t="s">
        <v>27</v>
      </c>
      <c r="K1070">
        <v>1</v>
      </c>
      <c r="L1070">
        <v>1416.87</v>
      </c>
      <c r="M1070" t="s">
        <v>50</v>
      </c>
      <c r="N1070">
        <v>9</v>
      </c>
      <c r="O1070" s="1">
        <v>45968</v>
      </c>
      <c r="P1070">
        <v>302</v>
      </c>
      <c r="Q1070" t="s">
        <v>29</v>
      </c>
      <c r="R1070">
        <v>4</v>
      </c>
      <c r="S1070" s="1">
        <v>45659</v>
      </c>
      <c r="T1070" t="s">
        <v>60</v>
      </c>
    </row>
    <row r="1071" spans="1:20" x14ac:dyDescent="0.25">
      <c r="A1071" t="s">
        <v>2192</v>
      </c>
      <c r="B1071" t="s">
        <v>21</v>
      </c>
      <c r="C1071" t="s">
        <v>22</v>
      </c>
      <c r="D1071" t="s">
        <v>77</v>
      </c>
      <c r="E1071" s="1">
        <v>45603</v>
      </c>
      <c r="F1071" t="s">
        <v>2193</v>
      </c>
      <c r="G1071" t="s">
        <v>12473</v>
      </c>
      <c r="H1071" t="s">
        <v>25</v>
      </c>
      <c r="I1071" t="s">
        <v>26</v>
      </c>
      <c r="J1071" t="s">
        <v>27</v>
      </c>
      <c r="K1071">
        <v>4</v>
      </c>
      <c r="L1071">
        <v>624.47</v>
      </c>
      <c r="M1071" t="s">
        <v>28</v>
      </c>
      <c r="N1071">
        <v>42</v>
      </c>
      <c r="O1071" t="s">
        <v>12149</v>
      </c>
      <c r="P1071">
        <v>481</v>
      </c>
      <c r="Q1071" t="s">
        <v>29</v>
      </c>
      <c r="R1071">
        <v>4</v>
      </c>
      <c r="S1071" t="s">
        <v>12067</v>
      </c>
      <c r="T1071" t="s">
        <v>60</v>
      </c>
    </row>
    <row r="1072" spans="1:20" x14ac:dyDescent="0.25">
      <c r="A1072" t="s">
        <v>2194</v>
      </c>
      <c r="B1072" t="s">
        <v>45</v>
      </c>
      <c r="C1072" t="s">
        <v>22</v>
      </c>
      <c r="D1072" t="s">
        <v>56</v>
      </c>
      <c r="E1072" t="s">
        <v>12256</v>
      </c>
      <c r="F1072" t="s">
        <v>2195</v>
      </c>
      <c r="G1072" t="s">
        <v>12473</v>
      </c>
      <c r="H1072" t="s">
        <v>58</v>
      </c>
      <c r="I1072" t="s">
        <v>42</v>
      </c>
      <c r="J1072" t="s">
        <v>59</v>
      </c>
      <c r="K1072">
        <v>4</v>
      </c>
      <c r="L1072">
        <v>1489.93</v>
      </c>
      <c r="M1072" t="s">
        <v>50</v>
      </c>
      <c r="N1072">
        <v>26</v>
      </c>
      <c r="O1072" s="1">
        <v>45692</v>
      </c>
      <c r="P1072">
        <v>413</v>
      </c>
      <c r="Q1072" t="s">
        <v>29</v>
      </c>
      <c r="R1072">
        <v>1</v>
      </c>
      <c r="S1072" s="1">
        <v>45876</v>
      </c>
      <c r="T1072" t="s">
        <v>30</v>
      </c>
    </row>
    <row r="1073" spans="1:20" x14ac:dyDescent="0.25">
      <c r="A1073" t="s">
        <v>2196</v>
      </c>
      <c r="B1073" t="s">
        <v>38</v>
      </c>
      <c r="C1073" t="s">
        <v>82</v>
      </c>
      <c r="D1073" t="s">
        <v>23</v>
      </c>
      <c r="E1073" t="s">
        <v>12319</v>
      </c>
      <c r="F1073" t="s">
        <v>2197</v>
      </c>
      <c r="G1073" t="s">
        <v>12473</v>
      </c>
      <c r="H1073" t="s">
        <v>58</v>
      </c>
      <c r="I1073" t="s">
        <v>26</v>
      </c>
      <c r="J1073" t="s">
        <v>67</v>
      </c>
      <c r="K1073">
        <v>3</v>
      </c>
      <c r="L1073">
        <v>816.56</v>
      </c>
      <c r="M1073" t="s">
        <v>50</v>
      </c>
      <c r="N1073">
        <v>15</v>
      </c>
      <c r="O1073" s="1">
        <v>45814</v>
      </c>
      <c r="P1073">
        <v>93</v>
      </c>
      <c r="Q1073" t="s">
        <v>29</v>
      </c>
      <c r="R1073">
        <v>2</v>
      </c>
      <c r="S1073" s="1">
        <v>45723</v>
      </c>
      <c r="T1073" t="s">
        <v>60</v>
      </c>
    </row>
    <row r="1074" spans="1:20" x14ac:dyDescent="0.25">
      <c r="A1074" t="s">
        <v>2198</v>
      </c>
      <c r="B1074" t="s">
        <v>21</v>
      </c>
      <c r="C1074" t="s">
        <v>82</v>
      </c>
      <c r="D1074" t="s">
        <v>52</v>
      </c>
      <c r="E1074" s="1">
        <v>45357</v>
      </c>
      <c r="F1074" t="s">
        <v>2199</v>
      </c>
      <c r="G1074" t="s">
        <v>12473</v>
      </c>
      <c r="H1074" t="s">
        <v>34</v>
      </c>
      <c r="I1074" t="s">
        <v>42</v>
      </c>
      <c r="J1074" t="s">
        <v>27</v>
      </c>
      <c r="K1074">
        <v>3</v>
      </c>
      <c r="L1074">
        <v>301.08</v>
      </c>
      <c r="M1074" t="s">
        <v>35</v>
      </c>
      <c r="N1074">
        <v>16</v>
      </c>
      <c r="O1074" t="s">
        <v>12223</v>
      </c>
      <c r="P1074">
        <v>131</v>
      </c>
      <c r="Q1074" t="s">
        <v>29</v>
      </c>
      <c r="R1074">
        <v>1</v>
      </c>
      <c r="S1074" t="s">
        <v>12400</v>
      </c>
      <c r="T1074" t="s">
        <v>36</v>
      </c>
    </row>
    <row r="1075" spans="1:20" x14ac:dyDescent="0.25">
      <c r="A1075" t="s">
        <v>2200</v>
      </c>
      <c r="B1075" t="s">
        <v>45</v>
      </c>
      <c r="C1075" t="s">
        <v>22</v>
      </c>
      <c r="D1075" t="s">
        <v>32</v>
      </c>
      <c r="E1075" t="s">
        <v>12099</v>
      </c>
      <c r="F1075" t="s">
        <v>2201</v>
      </c>
      <c r="G1075" t="s">
        <v>12473</v>
      </c>
      <c r="H1075" t="s">
        <v>41</v>
      </c>
      <c r="I1075" t="s">
        <v>26</v>
      </c>
      <c r="J1075" t="s">
        <v>59</v>
      </c>
      <c r="K1075">
        <v>2</v>
      </c>
      <c r="L1075">
        <v>1025.27</v>
      </c>
      <c r="M1075" t="s">
        <v>50</v>
      </c>
      <c r="N1075">
        <v>27</v>
      </c>
      <c r="O1075" t="s">
        <v>12080</v>
      </c>
      <c r="P1075">
        <v>109</v>
      </c>
      <c r="Q1075" t="s">
        <v>29</v>
      </c>
      <c r="R1075">
        <v>5</v>
      </c>
      <c r="S1075" t="s">
        <v>12249</v>
      </c>
      <c r="T1075" t="s">
        <v>36</v>
      </c>
    </row>
    <row r="1076" spans="1:20" x14ac:dyDescent="0.25">
      <c r="A1076" t="s">
        <v>2202</v>
      </c>
      <c r="B1076" t="s">
        <v>45</v>
      </c>
      <c r="C1076" t="s">
        <v>39</v>
      </c>
      <c r="D1076" t="s">
        <v>23</v>
      </c>
      <c r="E1076" s="1">
        <v>45423</v>
      </c>
      <c r="F1076" t="s">
        <v>2203</v>
      </c>
      <c r="G1076" t="s">
        <v>12473</v>
      </c>
      <c r="H1076" t="s">
        <v>47</v>
      </c>
      <c r="I1076" t="s">
        <v>63</v>
      </c>
      <c r="J1076" t="s">
        <v>49</v>
      </c>
      <c r="K1076">
        <v>5</v>
      </c>
      <c r="L1076">
        <v>732.9</v>
      </c>
      <c r="M1076" t="s">
        <v>28</v>
      </c>
      <c r="N1076">
        <v>8</v>
      </c>
      <c r="O1076" t="s">
        <v>12310</v>
      </c>
      <c r="P1076">
        <v>410</v>
      </c>
      <c r="Q1076" t="s">
        <v>29</v>
      </c>
      <c r="R1076">
        <v>5</v>
      </c>
      <c r="S1076" t="s">
        <v>12177</v>
      </c>
      <c r="T1076" t="s">
        <v>60</v>
      </c>
    </row>
    <row r="1077" spans="1:20" x14ac:dyDescent="0.25">
      <c r="A1077" t="s">
        <v>2204</v>
      </c>
      <c r="B1077" t="s">
        <v>21</v>
      </c>
      <c r="C1077" t="s">
        <v>82</v>
      </c>
      <c r="D1077" t="s">
        <v>32</v>
      </c>
      <c r="E1077" s="1">
        <v>45575</v>
      </c>
      <c r="F1077" t="s">
        <v>2205</v>
      </c>
      <c r="G1077" t="s">
        <v>12473</v>
      </c>
      <c r="H1077" t="s">
        <v>34</v>
      </c>
      <c r="I1077" t="s">
        <v>54</v>
      </c>
      <c r="J1077" t="s">
        <v>27</v>
      </c>
      <c r="K1077">
        <v>5</v>
      </c>
      <c r="L1077">
        <v>971.92</v>
      </c>
      <c r="M1077" t="s">
        <v>50</v>
      </c>
      <c r="N1077">
        <v>13</v>
      </c>
      <c r="O1077" t="s">
        <v>12069</v>
      </c>
      <c r="P1077">
        <v>39</v>
      </c>
      <c r="Q1077" t="s">
        <v>43</v>
      </c>
      <c r="R1077">
        <v>2</v>
      </c>
      <c r="S1077" t="s">
        <v>12277</v>
      </c>
      <c r="T1077" t="s">
        <v>60</v>
      </c>
    </row>
    <row r="1078" spans="1:20" x14ac:dyDescent="0.25">
      <c r="A1078" t="s">
        <v>2206</v>
      </c>
      <c r="B1078" t="s">
        <v>45</v>
      </c>
      <c r="C1078" t="s">
        <v>82</v>
      </c>
      <c r="D1078" t="s">
        <v>23</v>
      </c>
      <c r="E1078" s="1">
        <v>45778</v>
      </c>
      <c r="F1078" t="s">
        <v>2207</v>
      </c>
      <c r="G1078" t="s">
        <v>12473</v>
      </c>
      <c r="H1078" t="s">
        <v>58</v>
      </c>
      <c r="I1078" t="s">
        <v>26</v>
      </c>
      <c r="J1078" t="s">
        <v>67</v>
      </c>
      <c r="K1078">
        <v>5</v>
      </c>
      <c r="L1078">
        <v>1051.9000000000001</v>
      </c>
      <c r="M1078" t="s">
        <v>28</v>
      </c>
      <c r="N1078">
        <v>15</v>
      </c>
      <c r="O1078" t="s">
        <v>12377</v>
      </c>
      <c r="P1078">
        <v>237</v>
      </c>
      <c r="Q1078" t="s">
        <v>29</v>
      </c>
      <c r="R1078">
        <v>4</v>
      </c>
      <c r="S1078" t="s">
        <v>12100</v>
      </c>
      <c r="T1078" t="s">
        <v>36</v>
      </c>
    </row>
    <row r="1079" spans="1:20" x14ac:dyDescent="0.25">
      <c r="A1079" t="s">
        <v>2208</v>
      </c>
      <c r="B1079" t="s">
        <v>45</v>
      </c>
      <c r="C1079" t="s">
        <v>39</v>
      </c>
      <c r="D1079" t="s">
        <v>32</v>
      </c>
      <c r="E1079" t="s">
        <v>12260</v>
      </c>
      <c r="F1079" t="s">
        <v>2209</v>
      </c>
      <c r="G1079" t="s">
        <v>12473</v>
      </c>
      <c r="H1079" t="s">
        <v>34</v>
      </c>
      <c r="I1079" t="s">
        <v>48</v>
      </c>
      <c r="J1079" t="s">
        <v>27</v>
      </c>
      <c r="K1079">
        <v>4</v>
      </c>
      <c r="L1079">
        <v>1382.62</v>
      </c>
      <c r="M1079" t="s">
        <v>50</v>
      </c>
      <c r="N1079">
        <v>20</v>
      </c>
      <c r="O1079" t="s">
        <v>12100</v>
      </c>
      <c r="P1079">
        <v>139</v>
      </c>
      <c r="Q1079" t="s">
        <v>43</v>
      </c>
      <c r="R1079">
        <v>1</v>
      </c>
      <c r="S1079" t="s">
        <v>12324</v>
      </c>
      <c r="T1079" t="s">
        <v>60</v>
      </c>
    </row>
    <row r="1080" spans="1:20" x14ac:dyDescent="0.25">
      <c r="A1080" t="s">
        <v>2210</v>
      </c>
      <c r="B1080" t="s">
        <v>21</v>
      </c>
      <c r="C1080" t="s">
        <v>39</v>
      </c>
      <c r="D1080" t="s">
        <v>77</v>
      </c>
      <c r="E1080" s="1">
        <v>44938</v>
      </c>
      <c r="F1080" t="s">
        <v>2211</v>
      </c>
      <c r="G1080" t="s">
        <v>12416</v>
      </c>
      <c r="H1080" t="s">
        <v>58</v>
      </c>
      <c r="I1080" t="s">
        <v>42</v>
      </c>
      <c r="J1080" t="s">
        <v>64</v>
      </c>
      <c r="K1080">
        <v>5</v>
      </c>
      <c r="L1080">
        <v>548.39</v>
      </c>
      <c r="M1080" t="s">
        <v>50</v>
      </c>
      <c r="N1080">
        <v>13</v>
      </c>
      <c r="O1080" t="s">
        <v>12268</v>
      </c>
      <c r="P1080">
        <v>55</v>
      </c>
      <c r="Q1080" t="s">
        <v>43</v>
      </c>
      <c r="R1080">
        <v>1</v>
      </c>
      <c r="S1080" s="1">
        <v>45331</v>
      </c>
      <c r="T1080" t="s">
        <v>60</v>
      </c>
    </row>
    <row r="1081" spans="1:20" x14ac:dyDescent="0.25">
      <c r="A1081" t="s">
        <v>2212</v>
      </c>
      <c r="B1081" t="s">
        <v>21</v>
      </c>
      <c r="C1081" t="s">
        <v>82</v>
      </c>
      <c r="D1081" t="s">
        <v>77</v>
      </c>
      <c r="E1081" t="s">
        <v>12101</v>
      </c>
      <c r="F1081" t="s">
        <v>2213</v>
      </c>
      <c r="G1081" t="s">
        <v>12416</v>
      </c>
      <c r="H1081" t="s">
        <v>34</v>
      </c>
      <c r="I1081" t="s">
        <v>63</v>
      </c>
      <c r="J1081" t="s">
        <v>59</v>
      </c>
      <c r="K1081">
        <v>3</v>
      </c>
      <c r="L1081">
        <v>1493.86</v>
      </c>
      <c r="M1081" t="s">
        <v>35</v>
      </c>
      <c r="N1081">
        <v>44</v>
      </c>
      <c r="O1081" t="s">
        <v>12436</v>
      </c>
      <c r="P1081">
        <v>136</v>
      </c>
      <c r="Q1081" t="s">
        <v>29</v>
      </c>
      <c r="R1081">
        <v>2</v>
      </c>
      <c r="S1081" t="s">
        <v>12191</v>
      </c>
      <c r="T1081" t="s">
        <v>36</v>
      </c>
    </row>
    <row r="1082" spans="1:20" x14ac:dyDescent="0.25">
      <c r="A1082" t="s">
        <v>2214</v>
      </c>
      <c r="B1082" t="s">
        <v>45</v>
      </c>
      <c r="C1082" t="s">
        <v>22</v>
      </c>
      <c r="D1082" t="s">
        <v>77</v>
      </c>
      <c r="E1082" s="1">
        <v>45572</v>
      </c>
      <c r="F1082" t="s">
        <v>2215</v>
      </c>
      <c r="G1082" t="s">
        <v>12416</v>
      </c>
      <c r="H1082" t="s">
        <v>58</v>
      </c>
      <c r="I1082" t="s">
        <v>26</v>
      </c>
      <c r="J1082" t="s">
        <v>67</v>
      </c>
      <c r="K1082">
        <v>2</v>
      </c>
      <c r="L1082">
        <v>1296.33</v>
      </c>
      <c r="M1082" t="s">
        <v>35</v>
      </c>
      <c r="N1082">
        <v>46</v>
      </c>
      <c r="O1082" t="s">
        <v>12067</v>
      </c>
      <c r="P1082">
        <v>90</v>
      </c>
      <c r="Q1082" t="s">
        <v>43</v>
      </c>
      <c r="R1082">
        <v>3</v>
      </c>
      <c r="S1082" s="1">
        <v>45332</v>
      </c>
      <c r="T1082" t="s">
        <v>36</v>
      </c>
    </row>
    <row r="1083" spans="1:20" x14ac:dyDescent="0.25">
      <c r="A1083" t="s">
        <v>2216</v>
      </c>
      <c r="B1083" t="s">
        <v>38</v>
      </c>
      <c r="C1083" t="s">
        <v>82</v>
      </c>
      <c r="D1083" t="s">
        <v>77</v>
      </c>
      <c r="E1083" s="1">
        <v>45901</v>
      </c>
      <c r="F1083" t="s">
        <v>2217</v>
      </c>
      <c r="G1083" t="s">
        <v>12416</v>
      </c>
      <c r="H1083" t="s">
        <v>58</v>
      </c>
      <c r="I1083" t="s">
        <v>26</v>
      </c>
      <c r="J1083" t="s">
        <v>49</v>
      </c>
      <c r="K1083">
        <v>2</v>
      </c>
      <c r="L1083">
        <v>661.62</v>
      </c>
      <c r="M1083" t="s">
        <v>35</v>
      </c>
      <c r="N1083">
        <v>50</v>
      </c>
      <c r="O1083" t="s">
        <v>12089</v>
      </c>
      <c r="P1083">
        <v>385</v>
      </c>
      <c r="Q1083" t="s">
        <v>43</v>
      </c>
      <c r="R1083">
        <v>1</v>
      </c>
      <c r="S1083" t="s">
        <v>12318</v>
      </c>
      <c r="T1083" t="s">
        <v>36</v>
      </c>
    </row>
    <row r="1084" spans="1:20" x14ac:dyDescent="0.25">
      <c r="A1084" t="s">
        <v>2218</v>
      </c>
      <c r="B1084" t="s">
        <v>45</v>
      </c>
      <c r="C1084" t="s">
        <v>39</v>
      </c>
      <c r="D1084" t="s">
        <v>23</v>
      </c>
      <c r="E1084" s="1">
        <v>45600</v>
      </c>
      <c r="F1084" t="s">
        <v>2219</v>
      </c>
      <c r="G1084" t="s">
        <v>12416</v>
      </c>
      <c r="H1084" t="s">
        <v>58</v>
      </c>
      <c r="I1084" t="s">
        <v>48</v>
      </c>
      <c r="J1084" t="s">
        <v>27</v>
      </c>
      <c r="K1084">
        <v>2</v>
      </c>
      <c r="L1084">
        <v>548.12</v>
      </c>
      <c r="M1084" t="s">
        <v>28</v>
      </c>
      <c r="N1084">
        <v>41</v>
      </c>
      <c r="O1084" t="s">
        <v>12156</v>
      </c>
      <c r="P1084">
        <v>60</v>
      </c>
      <c r="Q1084" t="s">
        <v>29</v>
      </c>
      <c r="R1084">
        <v>3</v>
      </c>
      <c r="S1084" s="1">
        <v>45963</v>
      </c>
      <c r="T1084" t="s">
        <v>60</v>
      </c>
    </row>
    <row r="1085" spans="1:20" x14ac:dyDescent="0.25">
      <c r="A1085" t="s">
        <v>2220</v>
      </c>
      <c r="B1085" t="s">
        <v>45</v>
      </c>
      <c r="C1085" t="s">
        <v>39</v>
      </c>
      <c r="D1085" t="s">
        <v>23</v>
      </c>
      <c r="E1085" t="s">
        <v>12272</v>
      </c>
      <c r="F1085" t="s">
        <v>2221</v>
      </c>
      <c r="G1085" t="s">
        <v>12416</v>
      </c>
      <c r="H1085" t="s">
        <v>41</v>
      </c>
      <c r="I1085" t="s">
        <v>42</v>
      </c>
      <c r="J1085" t="s">
        <v>59</v>
      </c>
      <c r="K1085">
        <v>4</v>
      </c>
      <c r="L1085">
        <v>528.08000000000004</v>
      </c>
      <c r="M1085" t="s">
        <v>35</v>
      </c>
      <c r="N1085">
        <v>11</v>
      </c>
      <c r="O1085" s="1">
        <v>45514</v>
      </c>
      <c r="P1085">
        <v>484</v>
      </c>
      <c r="Q1085" t="s">
        <v>29</v>
      </c>
      <c r="R1085">
        <v>5</v>
      </c>
      <c r="S1085" t="s">
        <v>12084</v>
      </c>
      <c r="T1085" t="s">
        <v>60</v>
      </c>
    </row>
    <row r="1086" spans="1:20" x14ac:dyDescent="0.25">
      <c r="A1086" t="s">
        <v>2222</v>
      </c>
      <c r="B1086" t="s">
        <v>45</v>
      </c>
      <c r="C1086" t="s">
        <v>82</v>
      </c>
      <c r="D1086" t="s">
        <v>23</v>
      </c>
      <c r="E1086" t="s">
        <v>12081</v>
      </c>
      <c r="F1086" t="s">
        <v>2223</v>
      </c>
      <c r="G1086" t="s">
        <v>12416</v>
      </c>
      <c r="H1086" t="s">
        <v>58</v>
      </c>
      <c r="I1086" t="s">
        <v>42</v>
      </c>
      <c r="J1086" t="s">
        <v>49</v>
      </c>
      <c r="K1086">
        <v>3</v>
      </c>
      <c r="L1086">
        <v>1015.17</v>
      </c>
      <c r="M1086" t="s">
        <v>28</v>
      </c>
      <c r="N1086">
        <v>16</v>
      </c>
      <c r="O1086" s="1">
        <v>45841</v>
      </c>
      <c r="P1086">
        <v>288</v>
      </c>
      <c r="Q1086" t="s">
        <v>43</v>
      </c>
      <c r="R1086">
        <v>3</v>
      </c>
      <c r="S1086" s="1">
        <v>45962</v>
      </c>
      <c r="T1086" t="s">
        <v>60</v>
      </c>
    </row>
    <row r="1087" spans="1:20" x14ac:dyDescent="0.25">
      <c r="A1087" t="s">
        <v>2224</v>
      </c>
      <c r="B1087" t="s">
        <v>45</v>
      </c>
      <c r="C1087" t="s">
        <v>82</v>
      </c>
      <c r="D1087" t="s">
        <v>23</v>
      </c>
      <c r="E1087" t="s">
        <v>12432</v>
      </c>
      <c r="F1087" t="s">
        <v>2225</v>
      </c>
      <c r="G1087" t="s">
        <v>12073</v>
      </c>
      <c r="H1087" t="s">
        <v>41</v>
      </c>
      <c r="I1087" t="s">
        <v>63</v>
      </c>
      <c r="J1087" t="s">
        <v>59</v>
      </c>
      <c r="K1087">
        <v>3</v>
      </c>
      <c r="L1087">
        <v>795.32</v>
      </c>
      <c r="M1087" t="s">
        <v>28</v>
      </c>
      <c r="N1087">
        <v>16</v>
      </c>
      <c r="O1087" t="s">
        <v>12210</v>
      </c>
      <c r="P1087">
        <v>443</v>
      </c>
      <c r="Q1087" t="s">
        <v>43</v>
      </c>
      <c r="R1087">
        <v>2</v>
      </c>
      <c r="S1087" t="s">
        <v>12343</v>
      </c>
      <c r="T1087" t="s">
        <v>60</v>
      </c>
    </row>
    <row r="1088" spans="1:20" x14ac:dyDescent="0.25">
      <c r="A1088" t="s">
        <v>2226</v>
      </c>
      <c r="B1088" t="s">
        <v>38</v>
      </c>
      <c r="C1088" t="s">
        <v>82</v>
      </c>
      <c r="D1088" t="s">
        <v>52</v>
      </c>
      <c r="E1088" t="s">
        <v>12096</v>
      </c>
      <c r="F1088" t="s">
        <v>2227</v>
      </c>
      <c r="G1088" t="s">
        <v>12073</v>
      </c>
      <c r="H1088" t="s">
        <v>34</v>
      </c>
      <c r="I1088" t="s">
        <v>42</v>
      </c>
      <c r="J1088" t="s">
        <v>49</v>
      </c>
      <c r="K1088">
        <v>1</v>
      </c>
      <c r="L1088">
        <v>1382.66</v>
      </c>
      <c r="M1088" t="s">
        <v>28</v>
      </c>
      <c r="N1088">
        <v>22</v>
      </c>
      <c r="O1088" s="1">
        <v>45876</v>
      </c>
      <c r="P1088">
        <v>102</v>
      </c>
      <c r="Q1088" t="s">
        <v>43</v>
      </c>
      <c r="R1088">
        <v>3</v>
      </c>
      <c r="S1088" s="1">
        <v>45843</v>
      </c>
      <c r="T1088" t="s">
        <v>36</v>
      </c>
    </row>
    <row r="1089" spans="1:20" x14ac:dyDescent="0.25">
      <c r="A1089" t="s">
        <v>2228</v>
      </c>
      <c r="B1089" t="s">
        <v>21</v>
      </c>
      <c r="C1089" t="s">
        <v>39</v>
      </c>
      <c r="D1089" t="s">
        <v>56</v>
      </c>
      <c r="E1089" t="s">
        <v>12301</v>
      </c>
      <c r="F1089" t="s">
        <v>2229</v>
      </c>
      <c r="G1089" t="s">
        <v>12073</v>
      </c>
      <c r="H1089" t="s">
        <v>41</v>
      </c>
      <c r="I1089" t="s">
        <v>54</v>
      </c>
      <c r="J1089" t="s">
        <v>49</v>
      </c>
      <c r="K1089">
        <v>3</v>
      </c>
      <c r="L1089">
        <v>376.91</v>
      </c>
      <c r="M1089" t="s">
        <v>28</v>
      </c>
      <c r="N1089">
        <v>45</v>
      </c>
      <c r="O1089" t="s">
        <v>12235</v>
      </c>
      <c r="P1089">
        <v>467</v>
      </c>
      <c r="Q1089" t="s">
        <v>43</v>
      </c>
      <c r="R1089">
        <v>5</v>
      </c>
      <c r="S1089" t="s">
        <v>12089</v>
      </c>
      <c r="T1089" t="s">
        <v>30</v>
      </c>
    </row>
    <row r="1090" spans="1:20" x14ac:dyDescent="0.25">
      <c r="A1090" t="s">
        <v>2230</v>
      </c>
      <c r="B1090" t="s">
        <v>21</v>
      </c>
      <c r="C1090" t="s">
        <v>82</v>
      </c>
      <c r="D1090" t="s">
        <v>32</v>
      </c>
      <c r="E1090" t="s">
        <v>12352</v>
      </c>
      <c r="F1090" t="s">
        <v>2231</v>
      </c>
      <c r="G1090" t="s">
        <v>12073</v>
      </c>
      <c r="H1090" t="s">
        <v>34</v>
      </c>
      <c r="I1090" t="s">
        <v>42</v>
      </c>
      <c r="J1090" t="s">
        <v>64</v>
      </c>
      <c r="K1090">
        <v>3</v>
      </c>
      <c r="L1090">
        <v>533.48</v>
      </c>
      <c r="M1090" t="s">
        <v>28</v>
      </c>
      <c r="N1090">
        <v>16</v>
      </c>
      <c r="O1090" s="1">
        <v>45992</v>
      </c>
      <c r="P1090">
        <v>346</v>
      </c>
      <c r="Q1090" t="s">
        <v>29</v>
      </c>
      <c r="R1090">
        <v>1</v>
      </c>
      <c r="S1090" s="1">
        <v>45964</v>
      </c>
      <c r="T1090" t="s">
        <v>60</v>
      </c>
    </row>
    <row r="1091" spans="1:20" x14ac:dyDescent="0.25">
      <c r="A1091" t="s">
        <v>2232</v>
      </c>
      <c r="B1091" t="s">
        <v>45</v>
      </c>
      <c r="C1091" t="s">
        <v>39</v>
      </c>
      <c r="D1091" t="s">
        <v>52</v>
      </c>
      <c r="E1091" t="s">
        <v>12399</v>
      </c>
      <c r="F1091" t="s">
        <v>2233</v>
      </c>
      <c r="G1091" t="s">
        <v>12073</v>
      </c>
      <c r="H1091" t="s">
        <v>25</v>
      </c>
      <c r="I1091" t="s">
        <v>42</v>
      </c>
      <c r="J1091" t="s">
        <v>67</v>
      </c>
      <c r="K1091">
        <v>4</v>
      </c>
      <c r="L1091">
        <v>692.98</v>
      </c>
      <c r="M1091" t="s">
        <v>28</v>
      </c>
      <c r="N1091">
        <v>21</v>
      </c>
      <c r="O1091" s="1">
        <v>45575</v>
      </c>
      <c r="P1091">
        <v>153</v>
      </c>
      <c r="Q1091" t="s">
        <v>29</v>
      </c>
      <c r="R1091">
        <v>5</v>
      </c>
      <c r="S1091" t="s">
        <v>12109</v>
      </c>
      <c r="T1091" t="s">
        <v>60</v>
      </c>
    </row>
    <row r="1092" spans="1:20" x14ac:dyDescent="0.25">
      <c r="A1092" t="s">
        <v>2234</v>
      </c>
      <c r="B1092" t="s">
        <v>45</v>
      </c>
      <c r="C1092" t="s">
        <v>22</v>
      </c>
      <c r="D1092" t="s">
        <v>77</v>
      </c>
      <c r="E1092" t="s">
        <v>12437</v>
      </c>
      <c r="F1092" t="s">
        <v>2235</v>
      </c>
      <c r="G1092" t="s">
        <v>12073</v>
      </c>
      <c r="H1092" t="s">
        <v>34</v>
      </c>
      <c r="I1092" t="s">
        <v>26</v>
      </c>
      <c r="J1092" t="s">
        <v>27</v>
      </c>
      <c r="K1092">
        <v>4</v>
      </c>
      <c r="L1092">
        <v>863.09</v>
      </c>
      <c r="M1092" t="s">
        <v>28</v>
      </c>
      <c r="N1092">
        <v>17</v>
      </c>
      <c r="O1092" t="s">
        <v>12131</v>
      </c>
      <c r="P1092">
        <v>237</v>
      </c>
      <c r="Q1092" t="s">
        <v>43</v>
      </c>
      <c r="R1092">
        <v>1</v>
      </c>
      <c r="S1092" t="s">
        <v>12319</v>
      </c>
      <c r="T1092" t="s">
        <v>60</v>
      </c>
    </row>
    <row r="1093" spans="1:20" x14ac:dyDescent="0.25">
      <c r="A1093" t="s">
        <v>2236</v>
      </c>
      <c r="B1093" t="s">
        <v>38</v>
      </c>
      <c r="C1093" t="s">
        <v>82</v>
      </c>
      <c r="D1093" t="s">
        <v>77</v>
      </c>
      <c r="E1093" s="1">
        <v>45573</v>
      </c>
      <c r="F1093" t="s">
        <v>2237</v>
      </c>
      <c r="G1093" t="s">
        <v>12073</v>
      </c>
      <c r="H1093" t="s">
        <v>58</v>
      </c>
      <c r="I1093" t="s">
        <v>26</v>
      </c>
      <c r="J1093" t="s">
        <v>64</v>
      </c>
      <c r="K1093">
        <v>1</v>
      </c>
      <c r="L1093">
        <v>297.24</v>
      </c>
      <c r="M1093" t="s">
        <v>28</v>
      </c>
      <c r="N1093">
        <v>2</v>
      </c>
      <c r="O1093" t="s">
        <v>12140</v>
      </c>
      <c r="P1093">
        <v>19</v>
      </c>
      <c r="Q1093" t="s">
        <v>29</v>
      </c>
      <c r="R1093">
        <v>1</v>
      </c>
      <c r="S1093" t="s">
        <v>12372</v>
      </c>
      <c r="T1093" t="s">
        <v>36</v>
      </c>
    </row>
    <row r="1094" spans="1:20" x14ac:dyDescent="0.25">
      <c r="A1094" t="s">
        <v>2238</v>
      </c>
      <c r="B1094" t="s">
        <v>38</v>
      </c>
      <c r="C1094" t="s">
        <v>39</v>
      </c>
      <c r="D1094" t="s">
        <v>52</v>
      </c>
      <c r="E1094" t="s">
        <v>12429</v>
      </c>
      <c r="F1094" t="s">
        <v>2239</v>
      </c>
      <c r="G1094" t="s">
        <v>12126</v>
      </c>
      <c r="H1094" t="s">
        <v>47</v>
      </c>
      <c r="I1094" t="s">
        <v>26</v>
      </c>
      <c r="J1094" t="s">
        <v>59</v>
      </c>
      <c r="K1094">
        <v>4</v>
      </c>
      <c r="L1094">
        <v>1460.56</v>
      </c>
      <c r="M1094" t="s">
        <v>50</v>
      </c>
      <c r="N1094">
        <v>35</v>
      </c>
      <c r="O1094" s="1">
        <v>45421</v>
      </c>
      <c r="P1094">
        <v>191</v>
      </c>
      <c r="Q1094" t="s">
        <v>43</v>
      </c>
      <c r="R1094">
        <v>3</v>
      </c>
      <c r="S1094" t="s">
        <v>12122</v>
      </c>
      <c r="T1094" t="s">
        <v>30</v>
      </c>
    </row>
    <row r="1095" spans="1:20" x14ac:dyDescent="0.25">
      <c r="A1095" t="s">
        <v>2240</v>
      </c>
      <c r="B1095" t="s">
        <v>21</v>
      </c>
      <c r="C1095" t="s">
        <v>22</v>
      </c>
      <c r="D1095" t="s">
        <v>23</v>
      </c>
      <c r="E1095" t="s">
        <v>12474</v>
      </c>
      <c r="F1095" t="s">
        <v>2241</v>
      </c>
      <c r="G1095" t="s">
        <v>12126</v>
      </c>
      <c r="H1095" t="s">
        <v>47</v>
      </c>
      <c r="I1095" t="s">
        <v>63</v>
      </c>
      <c r="J1095" t="s">
        <v>67</v>
      </c>
      <c r="K1095">
        <v>4</v>
      </c>
      <c r="L1095">
        <v>1000.84</v>
      </c>
      <c r="M1095" t="s">
        <v>50</v>
      </c>
      <c r="N1095">
        <v>7</v>
      </c>
      <c r="O1095" t="s">
        <v>12120</v>
      </c>
      <c r="P1095">
        <v>76</v>
      </c>
      <c r="Q1095" t="s">
        <v>43</v>
      </c>
      <c r="R1095">
        <v>1</v>
      </c>
      <c r="S1095" s="1">
        <v>45962</v>
      </c>
      <c r="T1095" t="s">
        <v>60</v>
      </c>
    </row>
    <row r="1096" spans="1:20" x14ac:dyDescent="0.25">
      <c r="A1096" t="s">
        <v>2242</v>
      </c>
      <c r="B1096" t="s">
        <v>45</v>
      </c>
      <c r="C1096" t="s">
        <v>39</v>
      </c>
      <c r="D1096" t="s">
        <v>52</v>
      </c>
      <c r="E1096" t="s">
        <v>12278</v>
      </c>
      <c r="F1096" t="s">
        <v>2243</v>
      </c>
      <c r="G1096" t="s">
        <v>12126</v>
      </c>
      <c r="H1096" t="s">
        <v>25</v>
      </c>
      <c r="I1096" t="s">
        <v>26</v>
      </c>
      <c r="J1096" t="s">
        <v>49</v>
      </c>
      <c r="K1096">
        <v>4</v>
      </c>
      <c r="L1096">
        <v>543.86</v>
      </c>
      <c r="M1096" t="s">
        <v>35</v>
      </c>
      <c r="N1096">
        <v>22</v>
      </c>
      <c r="O1096" s="1">
        <v>45722</v>
      </c>
      <c r="P1096">
        <v>3</v>
      </c>
      <c r="Q1096" t="s">
        <v>43</v>
      </c>
      <c r="R1096">
        <v>1</v>
      </c>
      <c r="S1096" t="s">
        <v>12149</v>
      </c>
      <c r="T1096" t="s">
        <v>60</v>
      </c>
    </row>
    <row r="1097" spans="1:20" x14ac:dyDescent="0.25">
      <c r="A1097" t="s">
        <v>2244</v>
      </c>
      <c r="B1097" t="s">
        <v>38</v>
      </c>
      <c r="C1097" t="s">
        <v>82</v>
      </c>
      <c r="D1097" t="s">
        <v>56</v>
      </c>
      <c r="E1097" s="1">
        <v>45485</v>
      </c>
      <c r="F1097" t="s">
        <v>2245</v>
      </c>
      <c r="G1097" t="s">
        <v>12126</v>
      </c>
      <c r="H1097" t="s">
        <v>41</v>
      </c>
      <c r="I1097" t="s">
        <v>26</v>
      </c>
      <c r="J1097" t="s">
        <v>59</v>
      </c>
      <c r="K1097">
        <v>3</v>
      </c>
      <c r="L1097">
        <v>995.56</v>
      </c>
      <c r="M1097" t="s">
        <v>28</v>
      </c>
      <c r="N1097">
        <v>30</v>
      </c>
      <c r="O1097" s="1">
        <v>45966</v>
      </c>
      <c r="P1097">
        <v>5</v>
      </c>
      <c r="Q1097" t="s">
        <v>29</v>
      </c>
      <c r="R1097">
        <v>4</v>
      </c>
      <c r="S1097" t="s">
        <v>12264</v>
      </c>
      <c r="T1097" t="s">
        <v>30</v>
      </c>
    </row>
    <row r="1098" spans="1:20" x14ac:dyDescent="0.25">
      <c r="A1098" t="s">
        <v>2246</v>
      </c>
      <c r="B1098" t="s">
        <v>38</v>
      </c>
      <c r="C1098" t="s">
        <v>22</v>
      </c>
      <c r="D1098" t="s">
        <v>32</v>
      </c>
      <c r="E1098" t="s">
        <v>12443</v>
      </c>
      <c r="F1098" t="s">
        <v>2247</v>
      </c>
      <c r="G1098" t="s">
        <v>12126</v>
      </c>
      <c r="H1098" t="s">
        <v>34</v>
      </c>
      <c r="I1098" t="s">
        <v>54</v>
      </c>
      <c r="J1098" t="s">
        <v>59</v>
      </c>
      <c r="K1098">
        <v>4</v>
      </c>
      <c r="L1098">
        <v>384.57</v>
      </c>
      <c r="M1098" t="s">
        <v>35</v>
      </c>
      <c r="N1098">
        <v>22</v>
      </c>
      <c r="O1098" t="s">
        <v>12104</v>
      </c>
      <c r="P1098">
        <v>120</v>
      </c>
      <c r="Q1098" t="s">
        <v>29</v>
      </c>
      <c r="R1098">
        <v>4</v>
      </c>
      <c r="S1098" t="s">
        <v>12230</v>
      </c>
      <c r="T1098" t="s">
        <v>36</v>
      </c>
    </row>
    <row r="1099" spans="1:20" x14ac:dyDescent="0.25">
      <c r="A1099" t="s">
        <v>2248</v>
      </c>
      <c r="B1099" t="s">
        <v>45</v>
      </c>
      <c r="C1099" t="s">
        <v>39</v>
      </c>
      <c r="D1099" t="s">
        <v>77</v>
      </c>
      <c r="E1099" s="1">
        <v>45938</v>
      </c>
      <c r="F1099" t="s">
        <v>2249</v>
      </c>
      <c r="G1099" t="s">
        <v>12126</v>
      </c>
      <c r="H1099" t="s">
        <v>34</v>
      </c>
      <c r="I1099" t="s">
        <v>63</v>
      </c>
      <c r="J1099" t="s">
        <v>49</v>
      </c>
      <c r="K1099">
        <v>3</v>
      </c>
      <c r="L1099">
        <v>839.66</v>
      </c>
      <c r="M1099" t="s">
        <v>28</v>
      </c>
      <c r="N1099">
        <v>49</v>
      </c>
      <c r="O1099" s="1">
        <v>45575</v>
      </c>
      <c r="P1099">
        <v>306</v>
      </c>
      <c r="Q1099" t="s">
        <v>43</v>
      </c>
      <c r="R1099">
        <v>3</v>
      </c>
      <c r="S1099" t="s">
        <v>12166</v>
      </c>
      <c r="T1099" t="s">
        <v>30</v>
      </c>
    </row>
    <row r="1100" spans="1:20" x14ac:dyDescent="0.25">
      <c r="A1100" t="s">
        <v>2250</v>
      </c>
      <c r="B1100" t="s">
        <v>21</v>
      </c>
      <c r="C1100" t="s">
        <v>22</v>
      </c>
      <c r="D1100" t="s">
        <v>32</v>
      </c>
      <c r="E1100" t="s">
        <v>12334</v>
      </c>
      <c r="F1100" t="s">
        <v>2251</v>
      </c>
      <c r="G1100" t="s">
        <v>12126</v>
      </c>
      <c r="H1100" t="s">
        <v>25</v>
      </c>
      <c r="I1100" t="s">
        <v>54</v>
      </c>
      <c r="J1100" t="s">
        <v>59</v>
      </c>
      <c r="K1100">
        <v>1</v>
      </c>
      <c r="L1100">
        <v>709.1</v>
      </c>
      <c r="M1100" t="s">
        <v>50</v>
      </c>
      <c r="N1100">
        <v>15</v>
      </c>
      <c r="O1100" s="1">
        <v>45844</v>
      </c>
      <c r="P1100">
        <v>54</v>
      </c>
      <c r="Q1100" t="s">
        <v>43</v>
      </c>
      <c r="R1100">
        <v>1</v>
      </c>
      <c r="S1100" s="1">
        <v>45394</v>
      </c>
      <c r="T1100" t="s">
        <v>30</v>
      </c>
    </row>
    <row r="1101" spans="1:20" x14ac:dyDescent="0.25">
      <c r="A1101" t="s">
        <v>2252</v>
      </c>
      <c r="B1101" t="s">
        <v>38</v>
      </c>
      <c r="C1101" t="s">
        <v>39</v>
      </c>
      <c r="D1101" t="s">
        <v>23</v>
      </c>
      <c r="E1101" s="1">
        <v>45292</v>
      </c>
      <c r="F1101" t="s">
        <v>2253</v>
      </c>
      <c r="G1101" s="1">
        <v>45292</v>
      </c>
      <c r="H1101" t="s">
        <v>58</v>
      </c>
      <c r="I1101" t="s">
        <v>26</v>
      </c>
      <c r="J1101" t="s">
        <v>59</v>
      </c>
      <c r="K1101">
        <v>2</v>
      </c>
      <c r="L1101">
        <v>1054.8800000000001</v>
      </c>
      <c r="M1101" t="s">
        <v>50</v>
      </c>
      <c r="N1101">
        <v>24</v>
      </c>
      <c r="O1101" s="1">
        <v>45969</v>
      </c>
      <c r="P1101">
        <v>404</v>
      </c>
      <c r="Q1101" t="s">
        <v>29</v>
      </c>
      <c r="R1101">
        <v>4</v>
      </c>
      <c r="S1101" s="1">
        <v>45781</v>
      </c>
      <c r="T1101" t="s">
        <v>60</v>
      </c>
    </row>
    <row r="1102" spans="1:20" x14ac:dyDescent="0.25">
      <c r="A1102" t="s">
        <v>2254</v>
      </c>
      <c r="B1102" t="s">
        <v>45</v>
      </c>
      <c r="C1102" t="s">
        <v>82</v>
      </c>
      <c r="D1102" t="s">
        <v>77</v>
      </c>
      <c r="E1102" s="1">
        <v>45294</v>
      </c>
      <c r="F1102" t="s">
        <v>2255</v>
      </c>
      <c r="G1102" s="1">
        <v>45292</v>
      </c>
      <c r="H1102" t="s">
        <v>25</v>
      </c>
      <c r="I1102" t="s">
        <v>63</v>
      </c>
      <c r="J1102" t="s">
        <v>49</v>
      </c>
      <c r="K1102">
        <v>1</v>
      </c>
      <c r="L1102">
        <v>1062.47</v>
      </c>
      <c r="M1102" t="s">
        <v>35</v>
      </c>
      <c r="N1102">
        <v>20</v>
      </c>
      <c r="O1102" t="s">
        <v>12372</v>
      </c>
      <c r="P1102">
        <v>167</v>
      </c>
      <c r="Q1102" t="s">
        <v>43</v>
      </c>
      <c r="R1102">
        <v>5</v>
      </c>
      <c r="S1102" s="1">
        <v>45577</v>
      </c>
      <c r="T1102" t="s">
        <v>30</v>
      </c>
    </row>
    <row r="1103" spans="1:20" x14ac:dyDescent="0.25">
      <c r="A1103" t="s">
        <v>2256</v>
      </c>
      <c r="B1103" t="s">
        <v>21</v>
      </c>
      <c r="C1103" t="s">
        <v>22</v>
      </c>
      <c r="D1103" t="s">
        <v>77</v>
      </c>
      <c r="E1103" s="1">
        <v>45691</v>
      </c>
      <c r="F1103" t="s">
        <v>2257</v>
      </c>
      <c r="G1103" s="1">
        <v>45292</v>
      </c>
      <c r="H1103" t="s">
        <v>34</v>
      </c>
      <c r="I1103" t="s">
        <v>48</v>
      </c>
      <c r="J1103" t="s">
        <v>49</v>
      </c>
      <c r="K1103">
        <v>4</v>
      </c>
      <c r="L1103">
        <v>191.45</v>
      </c>
      <c r="M1103" t="s">
        <v>50</v>
      </c>
      <c r="N1103">
        <v>14</v>
      </c>
      <c r="O1103" t="s">
        <v>12119</v>
      </c>
      <c r="P1103">
        <v>31</v>
      </c>
      <c r="Q1103" t="s">
        <v>43</v>
      </c>
      <c r="R1103">
        <v>4</v>
      </c>
      <c r="S1103" t="s">
        <v>12219</v>
      </c>
      <c r="T1103" t="s">
        <v>60</v>
      </c>
    </row>
    <row r="1104" spans="1:20" x14ac:dyDescent="0.25">
      <c r="A1104" t="s">
        <v>2258</v>
      </c>
      <c r="B1104" t="s">
        <v>21</v>
      </c>
      <c r="C1104" t="s">
        <v>22</v>
      </c>
      <c r="D1104" t="s">
        <v>23</v>
      </c>
      <c r="E1104" t="s">
        <v>12254</v>
      </c>
      <c r="F1104" t="s">
        <v>2259</v>
      </c>
      <c r="G1104" s="1">
        <v>45292</v>
      </c>
      <c r="H1104" t="s">
        <v>34</v>
      </c>
      <c r="I1104" t="s">
        <v>48</v>
      </c>
      <c r="J1104" t="s">
        <v>59</v>
      </c>
      <c r="K1104">
        <v>2</v>
      </c>
      <c r="L1104">
        <v>917.11</v>
      </c>
      <c r="M1104" t="s">
        <v>28</v>
      </c>
      <c r="N1104">
        <v>12</v>
      </c>
      <c r="O1104" s="1">
        <v>45453</v>
      </c>
      <c r="P1104">
        <v>331</v>
      </c>
      <c r="Q1104" t="s">
        <v>29</v>
      </c>
      <c r="R1104">
        <v>1</v>
      </c>
      <c r="S1104" s="1">
        <v>45841</v>
      </c>
      <c r="T1104" t="s">
        <v>36</v>
      </c>
    </row>
    <row r="1105" spans="1:20" x14ac:dyDescent="0.25">
      <c r="A1105" t="s">
        <v>2260</v>
      </c>
      <c r="B1105" t="s">
        <v>38</v>
      </c>
      <c r="C1105" t="s">
        <v>22</v>
      </c>
      <c r="D1105" t="s">
        <v>23</v>
      </c>
      <c r="E1105" s="1">
        <v>45607</v>
      </c>
      <c r="F1105" t="s">
        <v>2261</v>
      </c>
      <c r="G1105" s="1">
        <v>45292</v>
      </c>
      <c r="H1105" t="s">
        <v>47</v>
      </c>
      <c r="I1105" t="s">
        <v>63</v>
      </c>
      <c r="J1105" t="s">
        <v>67</v>
      </c>
      <c r="K1105">
        <v>5</v>
      </c>
      <c r="L1105">
        <v>387.58</v>
      </c>
      <c r="M1105" t="s">
        <v>50</v>
      </c>
      <c r="N1105">
        <v>17</v>
      </c>
      <c r="O1105" t="s">
        <v>12173</v>
      </c>
      <c r="P1105">
        <v>65</v>
      </c>
      <c r="Q1105" t="s">
        <v>29</v>
      </c>
      <c r="R1105">
        <v>3</v>
      </c>
      <c r="S1105" t="s">
        <v>12086</v>
      </c>
      <c r="T1105" t="s">
        <v>36</v>
      </c>
    </row>
    <row r="1106" spans="1:20" x14ac:dyDescent="0.25">
      <c r="A1106" t="s">
        <v>2262</v>
      </c>
      <c r="B1106" t="s">
        <v>38</v>
      </c>
      <c r="C1106" t="s">
        <v>39</v>
      </c>
      <c r="D1106" t="s">
        <v>52</v>
      </c>
      <c r="E1106" t="s">
        <v>12194</v>
      </c>
      <c r="F1106" t="s">
        <v>2263</v>
      </c>
      <c r="G1106" s="1">
        <v>45292</v>
      </c>
      <c r="H1106" t="s">
        <v>47</v>
      </c>
      <c r="I1106" t="s">
        <v>54</v>
      </c>
      <c r="J1106" t="s">
        <v>27</v>
      </c>
      <c r="K1106">
        <v>4</v>
      </c>
      <c r="L1106">
        <v>244.14</v>
      </c>
      <c r="M1106" t="s">
        <v>28</v>
      </c>
      <c r="N1106">
        <v>13</v>
      </c>
      <c r="O1106" s="1">
        <v>45876</v>
      </c>
      <c r="P1106">
        <v>404</v>
      </c>
      <c r="Q1106" t="s">
        <v>43</v>
      </c>
      <c r="R1106">
        <v>3</v>
      </c>
      <c r="S1106" s="1">
        <v>45658</v>
      </c>
      <c r="T1106" t="s">
        <v>36</v>
      </c>
    </row>
    <row r="1107" spans="1:20" x14ac:dyDescent="0.25">
      <c r="A1107" t="s">
        <v>2264</v>
      </c>
      <c r="B1107" t="s">
        <v>21</v>
      </c>
      <c r="C1107" t="s">
        <v>39</v>
      </c>
      <c r="D1107" t="s">
        <v>52</v>
      </c>
      <c r="E1107" t="s">
        <v>12252</v>
      </c>
      <c r="F1107" t="s">
        <v>2265</v>
      </c>
      <c r="G1107" s="1">
        <v>45292</v>
      </c>
      <c r="H1107" t="s">
        <v>34</v>
      </c>
      <c r="I1107" t="s">
        <v>63</v>
      </c>
      <c r="J1107" t="s">
        <v>64</v>
      </c>
      <c r="K1107">
        <v>2</v>
      </c>
      <c r="L1107">
        <v>889.63</v>
      </c>
      <c r="M1107" t="s">
        <v>35</v>
      </c>
      <c r="N1107">
        <v>29</v>
      </c>
      <c r="O1107" t="s">
        <v>12240</v>
      </c>
      <c r="P1107">
        <v>105</v>
      </c>
      <c r="Q1107" t="s">
        <v>29</v>
      </c>
      <c r="R1107">
        <v>2</v>
      </c>
      <c r="S1107" t="s">
        <v>12151</v>
      </c>
      <c r="T1107" t="s">
        <v>60</v>
      </c>
    </row>
    <row r="1108" spans="1:20" x14ac:dyDescent="0.25">
      <c r="A1108" t="s">
        <v>2266</v>
      </c>
      <c r="B1108" t="s">
        <v>38</v>
      </c>
      <c r="C1108" t="s">
        <v>39</v>
      </c>
      <c r="D1108" t="s">
        <v>32</v>
      </c>
      <c r="E1108" t="s">
        <v>12475</v>
      </c>
      <c r="F1108" t="s">
        <v>2267</v>
      </c>
      <c r="G1108" s="1">
        <v>45323</v>
      </c>
      <c r="H1108" t="s">
        <v>25</v>
      </c>
      <c r="I1108" t="s">
        <v>42</v>
      </c>
      <c r="J1108" t="s">
        <v>59</v>
      </c>
      <c r="K1108">
        <v>5</v>
      </c>
      <c r="L1108">
        <v>535.88</v>
      </c>
      <c r="M1108" t="s">
        <v>50</v>
      </c>
      <c r="N1108">
        <v>15</v>
      </c>
      <c r="O1108" t="s">
        <v>12100</v>
      </c>
      <c r="P1108">
        <v>456</v>
      </c>
      <c r="Q1108" t="s">
        <v>29</v>
      </c>
      <c r="R1108">
        <v>3</v>
      </c>
      <c r="S1108" s="1">
        <v>45809</v>
      </c>
      <c r="T1108" t="s">
        <v>36</v>
      </c>
    </row>
    <row r="1109" spans="1:20" x14ac:dyDescent="0.25">
      <c r="A1109" t="s">
        <v>2268</v>
      </c>
      <c r="B1109" t="s">
        <v>21</v>
      </c>
      <c r="C1109" t="s">
        <v>39</v>
      </c>
      <c r="D1109" t="s">
        <v>77</v>
      </c>
      <c r="E1109" t="s">
        <v>12149</v>
      </c>
      <c r="F1109" t="s">
        <v>2269</v>
      </c>
      <c r="G1109" s="1">
        <v>45323</v>
      </c>
      <c r="H1109" t="s">
        <v>25</v>
      </c>
      <c r="I1109" t="s">
        <v>26</v>
      </c>
      <c r="J1109" t="s">
        <v>49</v>
      </c>
      <c r="K1109">
        <v>5</v>
      </c>
      <c r="L1109">
        <v>1347.65</v>
      </c>
      <c r="M1109" t="s">
        <v>28</v>
      </c>
      <c r="N1109">
        <v>9</v>
      </c>
      <c r="O1109" t="s">
        <v>12135</v>
      </c>
      <c r="P1109">
        <v>109</v>
      </c>
      <c r="Q1109" t="s">
        <v>43</v>
      </c>
      <c r="R1109">
        <v>3</v>
      </c>
      <c r="S1109" s="1">
        <v>45663</v>
      </c>
      <c r="T1109" t="s">
        <v>36</v>
      </c>
    </row>
    <row r="1110" spans="1:20" x14ac:dyDescent="0.25">
      <c r="A1110" t="s">
        <v>2270</v>
      </c>
      <c r="B1110" t="s">
        <v>45</v>
      </c>
      <c r="C1110" t="s">
        <v>22</v>
      </c>
      <c r="D1110" t="s">
        <v>23</v>
      </c>
      <c r="E1110" t="s">
        <v>12393</v>
      </c>
      <c r="F1110" t="s">
        <v>2271</v>
      </c>
      <c r="G1110" s="1">
        <v>45323</v>
      </c>
      <c r="H1110" t="s">
        <v>41</v>
      </c>
      <c r="I1110" t="s">
        <v>42</v>
      </c>
      <c r="J1110" t="s">
        <v>59</v>
      </c>
      <c r="K1110">
        <v>2</v>
      </c>
      <c r="L1110">
        <v>1018.97</v>
      </c>
      <c r="M1110" t="s">
        <v>50</v>
      </c>
      <c r="N1110">
        <v>25</v>
      </c>
      <c r="O1110" s="1">
        <v>45421</v>
      </c>
      <c r="P1110">
        <v>37</v>
      </c>
      <c r="Q1110" t="s">
        <v>29</v>
      </c>
      <c r="R1110">
        <v>5</v>
      </c>
      <c r="S1110" s="1">
        <v>45843</v>
      </c>
      <c r="T1110" t="s">
        <v>36</v>
      </c>
    </row>
    <row r="1111" spans="1:20" x14ac:dyDescent="0.25">
      <c r="A1111" t="s">
        <v>2272</v>
      </c>
      <c r="B1111" t="s">
        <v>45</v>
      </c>
      <c r="C1111" t="s">
        <v>22</v>
      </c>
      <c r="D1111" t="s">
        <v>56</v>
      </c>
      <c r="E1111" s="1">
        <v>45937</v>
      </c>
      <c r="F1111" t="s">
        <v>2273</v>
      </c>
      <c r="G1111" s="1">
        <v>45323</v>
      </c>
      <c r="H1111" t="s">
        <v>25</v>
      </c>
      <c r="I1111" t="s">
        <v>63</v>
      </c>
      <c r="J1111" t="s">
        <v>49</v>
      </c>
      <c r="K1111">
        <v>1</v>
      </c>
      <c r="L1111">
        <v>1016.55</v>
      </c>
      <c r="M1111" t="s">
        <v>50</v>
      </c>
      <c r="N1111">
        <v>30</v>
      </c>
      <c r="O1111" s="1">
        <v>45514</v>
      </c>
      <c r="P1111">
        <v>216</v>
      </c>
      <c r="Q1111" t="s">
        <v>29</v>
      </c>
      <c r="R1111">
        <v>5</v>
      </c>
      <c r="S1111" t="s">
        <v>12072</v>
      </c>
      <c r="T1111" t="s">
        <v>36</v>
      </c>
    </row>
    <row r="1112" spans="1:20" x14ac:dyDescent="0.25">
      <c r="A1112" t="s">
        <v>2274</v>
      </c>
      <c r="B1112" t="s">
        <v>38</v>
      </c>
      <c r="C1112" t="s">
        <v>22</v>
      </c>
      <c r="D1112" t="s">
        <v>32</v>
      </c>
      <c r="E1112" t="s">
        <v>12312</v>
      </c>
      <c r="F1112" t="s">
        <v>2275</v>
      </c>
      <c r="G1112" s="1">
        <v>45323</v>
      </c>
      <c r="H1112" t="s">
        <v>41</v>
      </c>
      <c r="I1112" t="s">
        <v>54</v>
      </c>
      <c r="J1112" t="s">
        <v>67</v>
      </c>
      <c r="K1112">
        <v>2</v>
      </c>
      <c r="L1112">
        <v>937.39</v>
      </c>
      <c r="M1112" t="s">
        <v>28</v>
      </c>
      <c r="N1112">
        <v>22</v>
      </c>
      <c r="O1112" t="s">
        <v>12113</v>
      </c>
      <c r="P1112">
        <v>152</v>
      </c>
      <c r="Q1112" t="s">
        <v>43</v>
      </c>
      <c r="R1112">
        <v>4</v>
      </c>
      <c r="S1112" t="s">
        <v>12196</v>
      </c>
      <c r="T1112" t="s">
        <v>60</v>
      </c>
    </row>
    <row r="1113" spans="1:20" x14ac:dyDescent="0.25">
      <c r="A1113" t="s">
        <v>2276</v>
      </c>
      <c r="B1113" t="s">
        <v>45</v>
      </c>
      <c r="C1113" t="s">
        <v>82</v>
      </c>
      <c r="D1113" t="s">
        <v>77</v>
      </c>
      <c r="E1113" t="s">
        <v>12476</v>
      </c>
      <c r="F1113" t="s">
        <v>2277</v>
      </c>
      <c r="G1113" s="1">
        <v>45323</v>
      </c>
      <c r="H1113" t="s">
        <v>58</v>
      </c>
      <c r="I1113" t="s">
        <v>42</v>
      </c>
      <c r="J1113" t="s">
        <v>64</v>
      </c>
      <c r="K1113">
        <v>1</v>
      </c>
      <c r="L1113">
        <v>400.99</v>
      </c>
      <c r="M1113" t="s">
        <v>35</v>
      </c>
      <c r="N1113">
        <v>22</v>
      </c>
      <c r="O1113" t="s">
        <v>12287</v>
      </c>
      <c r="P1113">
        <v>277</v>
      </c>
      <c r="Q1113" t="s">
        <v>43</v>
      </c>
      <c r="R1113">
        <v>1</v>
      </c>
      <c r="S1113" s="1">
        <v>45901</v>
      </c>
      <c r="T1113" t="s">
        <v>60</v>
      </c>
    </row>
    <row r="1114" spans="1:20" x14ac:dyDescent="0.25">
      <c r="A1114" t="s">
        <v>2278</v>
      </c>
      <c r="B1114" t="s">
        <v>21</v>
      </c>
      <c r="C1114" t="s">
        <v>22</v>
      </c>
      <c r="D1114" t="s">
        <v>77</v>
      </c>
      <c r="E1114" t="s">
        <v>12269</v>
      </c>
      <c r="F1114" t="s">
        <v>2279</v>
      </c>
      <c r="G1114" s="1">
        <v>45323</v>
      </c>
      <c r="H1114" t="s">
        <v>47</v>
      </c>
      <c r="I1114" t="s">
        <v>54</v>
      </c>
      <c r="J1114" t="s">
        <v>67</v>
      </c>
      <c r="K1114">
        <v>2</v>
      </c>
      <c r="L1114">
        <v>597.37</v>
      </c>
      <c r="M1114" t="s">
        <v>35</v>
      </c>
      <c r="N1114">
        <v>48</v>
      </c>
      <c r="O1114" s="1">
        <v>45780</v>
      </c>
      <c r="P1114">
        <v>413</v>
      </c>
      <c r="Q1114" t="s">
        <v>29</v>
      </c>
      <c r="R1114">
        <v>5</v>
      </c>
      <c r="S1114" s="1">
        <v>45717</v>
      </c>
      <c r="T1114" t="s">
        <v>60</v>
      </c>
    </row>
    <row r="1115" spans="1:20" x14ac:dyDescent="0.25">
      <c r="A1115" t="s">
        <v>2280</v>
      </c>
      <c r="B1115" t="s">
        <v>21</v>
      </c>
      <c r="C1115" t="s">
        <v>39</v>
      </c>
      <c r="D1115" t="s">
        <v>52</v>
      </c>
      <c r="E1115" s="1">
        <v>45416</v>
      </c>
      <c r="F1115" t="s">
        <v>2281</v>
      </c>
      <c r="G1115" s="1">
        <v>45323</v>
      </c>
      <c r="H1115" t="s">
        <v>41</v>
      </c>
      <c r="I1115" t="s">
        <v>26</v>
      </c>
      <c r="J1115" t="s">
        <v>27</v>
      </c>
      <c r="K1115">
        <v>4</v>
      </c>
      <c r="L1115">
        <v>620.15</v>
      </c>
      <c r="M1115" t="s">
        <v>28</v>
      </c>
      <c r="N1115">
        <v>48</v>
      </c>
      <c r="O1115" t="s">
        <v>12144</v>
      </c>
      <c r="P1115">
        <v>425</v>
      </c>
      <c r="Q1115" t="s">
        <v>43</v>
      </c>
      <c r="R1115">
        <v>4</v>
      </c>
      <c r="S1115" t="s">
        <v>12199</v>
      </c>
      <c r="T1115" t="s">
        <v>30</v>
      </c>
    </row>
    <row r="1116" spans="1:20" x14ac:dyDescent="0.25">
      <c r="A1116" t="s">
        <v>2282</v>
      </c>
      <c r="B1116" t="s">
        <v>38</v>
      </c>
      <c r="C1116" t="s">
        <v>39</v>
      </c>
      <c r="D1116" t="s">
        <v>23</v>
      </c>
      <c r="E1116" t="s">
        <v>12454</v>
      </c>
      <c r="F1116" t="s">
        <v>2283</v>
      </c>
      <c r="G1116" s="1">
        <v>45323</v>
      </c>
      <c r="H1116" t="s">
        <v>41</v>
      </c>
      <c r="I1116" t="s">
        <v>26</v>
      </c>
      <c r="J1116" t="s">
        <v>59</v>
      </c>
      <c r="K1116">
        <v>4</v>
      </c>
      <c r="L1116">
        <v>443.55</v>
      </c>
      <c r="M1116" t="s">
        <v>28</v>
      </c>
      <c r="N1116">
        <v>23</v>
      </c>
      <c r="O1116" t="s">
        <v>12313</v>
      </c>
      <c r="P1116">
        <v>176</v>
      </c>
      <c r="Q1116" t="s">
        <v>43</v>
      </c>
      <c r="R1116">
        <v>4</v>
      </c>
      <c r="S1116" t="s">
        <v>12333</v>
      </c>
      <c r="T1116" t="s">
        <v>60</v>
      </c>
    </row>
    <row r="1117" spans="1:20" x14ac:dyDescent="0.25">
      <c r="A1117" t="s">
        <v>2284</v>
      </c>
      <c r="B1117" t="s">
        <v>45</v>
      </c>
      <c r="C1117" t="s">
        <v>39</v>
      </c>
      <c r="D1117" t="s">
        <v>56</v>
      </c>
      <c r="E1117" t="s">
        <v>12107</v>
      </c>
      <c r="F1117" t="s">
        <v>2285</v>
      </c>
      <c r="G1117" s="1">
        <v>45323</v>
      </c>
      <c r="H1117" t="s">
        <v>58</v>
      </c>
      <c r="I1117" t="s">
        <v>54</v>
      </c>
      <c r="J1117" t="s">
        <v>59</v>
      </c>
      <c r="K1117">
        <v>2</v>
      </c>
      <c r="L1117">
        <v>1234.2</v>
      </c>
      <c r="M1117" t="s">
        <v>35</v>
      </c>
      <c r="N1117">
        <v>21</v>
      </c>
      <c r="O1117" s="1">
        <v>45931</v>
      </c>
      <c r="P1117">
        <v>87</v>
      </c>
      <c r="Q1117" t="s">
        <v>43</v>
      </c>
      <c r="R1117">
        <v>2</v>
      </c>
      <c r="S1117" t="s">
        <v>12182</v>
      </c>
      <c r="T1117" t="s">
        <v>60</v>
      </c>
    </row>
    <row r="1118" spans="1:20" x14ac:dyDescent="0.25">
      <c r="A1118" t="s">
        <v>2286</v>
      </c>
      <c r="B1118" t="s">
        <v>21</v>
      </c>
      <c r="C1118" t="s">
        <v>39</v>
      </c>
      <c r="D1118" t="s">
        <v>23</v>
      </c>
      <c r="E1118" t="s">
        <v>12344</v>
      </c>
      <c r="F1118" t="s">
        <v>2287</v>
      </c>
      <c r="G1118" s="1">
        <v>45323</v>
      </c>
      <c r="H1118" t="s">
        <v>58</v>
      </c>
      <c r="I1118" t="s">
        <v>54</v>
      </c>
      <c r="J1118" t="s">
        <v>27</v>
      </c>
      <c r="K1118">
        <v>5</v>
      </c>
      <c r="L1118">
        <v>1021.33</v>
      </c>
      <c r="M1118" t="s">
        <v>35</v>
      </c>
      <c r="N1118">
        <v>45</v>
      </c>
      <c r="O1118" t="s">
        <v>12369</v>
      </c>
      <c r="P1118">
        <v>271</v>
      </c>
      <c r="Q1118" t="s">
        <v>29</v>
      </c>
      <c r="R1118">
        <v>1</v>
      </c>
      <c r="S1118" t="s">
        <v>12356</v>
      </c>
      <c r="T1118" t="s">
        <v>30</v>
      </c>
    </row>
    <row r="1119" spans="1:20" x14ac:dyDescent="0.25">
      <c r="A1119" t="s">
        <v>2288</v>
      </c>
      <c r="B1119" t="s">
        <v>38</v>
      </c>
      <c r="C1119" t="s">
        <v>82</v>
      </c>
      <c r="D1119" t="s">
        <v>77</v>
      </c>
      <c r="E1119" t="s">
        <v>12119</v>
      </c>
      <c r="F1119" t="s">
        <v>2289</v>
      </c>
      <c r="G1119" s="1">
        <v>45352</v>
      </c>
      <c r="H1119" t="s">
        <v>25</v>
      </c>
      <c r="I1119" t="s">
        <v>42</v>
      </c>
      <c r="J1119" t="s">
        <v>59</v>
      </c>
      <c r="K1119">
        <v>3</v>
      </c>
      <c r="L1119">
        <v>833.56</v>
      </c>
      <c r="M1119" t="s">
        <v>50</v>
      </c>
      <c r="N1119">
        <v>2</v>
      </c>
      <c r="O1119" t="s">
        <v>12097</v>
      </c>
      <c r="P1119">
        <v>8</v>
      </c>
      <c r="Q1119" t="s">
        <v>43</v>
      </c>
      <c r="R1119">
        <v>5</v>
      </c>
      <c r="S1119" t="s">
        <v>12354</v>
      </c>
      <c r="T1119" t="s">
        <v>36</v>
      </c>
    </row>
    <row r="1120" spans="1:20" x14ac:dyDescent="0.25">
      <c r="A1120" t="s">
        <v>2290</v>
      </c>
      <c r="B1120" t="s">
        <v>21</v>
      </c>
      <c r="C1120" t="s">
        <v>22</v>
      </c>
      <c r="D1120" t="s">
        <v>52</v>
      </c>
      <c r="E1120" t="s">
        <v>12073</v>
      </c>
      <c r="F1120" t="s">
        <v>2291</v>
      </c>
      <c r="G1120" s="1">
        <v>45352</v>
      </c>
      <c r="H1120" t="s">
        <v>58</v>
      </c>
      <c r="I1120" t="s">
        <v>48</v>
      </c>
      <c r="J1120" t="s">
        <v>27</v>
      </c>
      <c r="K1120">
        <v>5</v>
      </c>
      <c r="L1120">
        <v>1103.19</v>
      </c>
      <c r="M1120" t="s">
        <v>28</v>
      </c>
      <c r="N1120">
        <v>10</v>
      </c>
      <c r="O1120" s="1">
        <v>45994</v>
      </c>
      <c r="P1120">
        <v>443</v>
      </c>
      <c r="Q1120" t="s">
        <v>43</v>
      </c>
      <c r="R1120">
        <v>1</v>
      </c>
      <c r="S1120" t="s">
        <v>12188</v>
      </c>
      <c r="T1120" t="s">
        <v>60</v>
      </c>
    </row>
    <row r="1121" spans="1:20" x14ac:dyDescent="0.25">
      <c r="A1121" t="s">
        <v>2292</v>
      </c>
      <c r="B1121" t="s">
        <v>45</v>
      </c>
      <c r="C1121" t="s">
        <v>22</v>
      </c>
      <c r="D1121" t="s">
        <v>23</v>
      </c>
      <c r="E1121" t="s">
        <v>12330</v>
      </c>
      <c r="F1121" t="s">
        <v>2293</v>
      </c>
      <c r="G1121" s="1">
        <v>45352</v>
      </c>
      <c r="H1121" t="s">
        <v>25</v>
      </c>
      <c r="I1121" t="s">
        <v>42</v>
      </c>
      <c r="J1121" t="s">
        <v>49</v>
      </c>
      <c r="K1121">
        <v>1</v>
      </c>
      <c r="L1121">
        <v>428.86</v>
      </c>
      <c r="M1121" t="s">
        <v>35</v>
      </c>
      <c r="N1121">
        <v>31</v>
      </c>
      <c r="O1121" t="s">
        <v>12108</v>
      </c>
      <c r="P1121">
        <v>246</v>
      </c>
      <c r="Q1121" t="s">
        <v>29</v>
      </c>
      <c r="R1121">
        <v>2</v>
      </c>
      <c r="S1121" t="s">
        <v>12200</v>
      </c>
      <c r="T1121" t="s">
        <v>60</v>
      </c>
    </row>
    <row r="1122" spans="1:20" x14ac:dyDescent="0.25">
      <c r="A1122" t="s">
        <v>2294</v>
      </c>
      <c r="B1122" t="s">
        <v>38</v>
      </c>
      <c r="C1122" t="s">
        <v>39</v>
      </c>
      <c r="D1122" t="s">
        <v>32</v>
      </c>
      <c r="E1122" t="s">
        <v>12292</v>
      </c>
      <c r="F1122" t="s">
        <v>2295</v>
      </c>
      <c r="G1122" s="1">
        <v>45352</v>
      </c>
      <c r="H1122" t="s">
        <v>41</v>
      </c>
      <c r="I1122" t="s">
        <v>63</v>
      </c>
      <c r="J1122" t="s">
        <v>64</v>
      </c>
      <c r="K1122">
        <v>3</v>
      </c>
      <c r="L1122">
        <v>708.22</v>
      </c>
      <c r="M1122" t="s">
        <v>35</v>
      </c>
      <c r="N1122">
        <v>19</v>
      </c>
      <c r="O1122" s="1">
        <v>45907</v>
      </c>
      <c r="P1122">
        <v>496</v>
      </c>
      <c r="Q1122" t="s">
        <v>43</v>
      </c>
      <c r="R1122">
        <v>5</v>
      </c>
      <c r="S1122" s="1">
        <v>45547</v>
      </c>
      <c r="T1122" t="s">
        <v>36</v>
      </c>
    </row>
    <row r="1123" spans="1:20" x14ac:dyDescent="0.25">
      <c r="A1123" t="s">
        <v>2296</v>
      </c>
      <c r="B1123" t="s">
        <v>45</v>
      </c>
      <c r="C1123" t="s">
        <v>39</v>
      </c>
      <c r="D1123" t="s">
        <v>32</v>
      </c>
      <c r="E1123" t="s">
        <v>12331</v>
      </c>
      <c r="F1123" t="s">
        <v>2297</v>
      </c>
      <c r="G1123" s="1">
        <v>45352</v>
      </c>
      <c r="H1123" t="s">
        <v>41</v>
      </c>
      <c r="I1123" t="s">
        <v>54</v>
      </c>
      <c r="J1123" t="s">
        <v>49</v>
      </c>
      <c r="K1123">
        <v>3</v>
      </c>
      <c r="L1123">
        <v>1470.57</v>
      </c>
      <c r="M1123" t="s">
        <v>28</v>
      </c>
      <c r="N1123">
        <v>40</v>
      </c>
      <c r="O1123" t="s">
        <v>12144</v>
      </c>
      <c r="P1123">
        <v>5</v>
      </c>
      <c r="Q1123" t="s">
        <v>29</v>
      </c>
      <c r="R1123">
        <v>2</v>
      </c>
      <c r="S1123" s="1">
        <v>45969</v>
      </c>
      <c r="T1123" t="s">
        <v>60</v>
      </c>
    </row>
    <row r="1124" spans="1:20" x14ac:dyDescent="0.25">
      <c r="A1124" t="s">
        <v>2298</v>
      </c>
      <c r="B1124" t="s">
        <v>38</v>
      </c>
      <c r="C1124" t="s">
        <v>22</v>
      </c>
      <c r="D1124" t="s">
        <v>52</v>
      </c>
      <c r="E1124" s="1">
        <v>45272</v>
      </c>
      <c r="F1124" t="s">
        <v>2299</v>
      </c>
      <c r="G1124" s="1">
        <v>45352</v>
      </c>
      <c r="H1124" t="s">
        <v>58</v>
      </c>
      <c r="I1124" t="s">
        <v>63</v>
      </c>
      <c r="J1124" t="s">
        <v>67</v>
      </c>
      <c r="K1124">
        <v>3</v>
      </c>
      <c r="L1124">
        <v>1185.23</v>
      </c>
      <c r="M1124" t="s">
        <v>35</v>
      </c>
      <c r="N1124">
        <v>26</v>
      </c>
      <c r="O1124" s="1">
        <v>45690</v>
      </c>
      <c r="P1124">
        <v>70</v>
      </c>
      <c r="Q1124" t="s">
        <v>43</v>
      </c>
      <c r="R1124">
        <v>3</v>
      </c>
      <c r="S1124" t="s">
        <v>12279</v>
      </c>
      <c r="T1124" t="s">
        <v>60</v>
      </c>
    </row>
    <row r="1125" spans="1:20" x14ac:dyDescent="0.25">
      <c r="A1125" t="s">
        <v>2300</v>
      </c>
      <c r="B1125" t="s">
        <v>21</v>
      </c>
      <c r="C1125" t="s">
        <v>82</v>
      </c>
      <c r="D1125" t="s">
        <v>56</v>
      </c>
      <c r="E1125" t="s">
        <v>12286</v>
      </c>
      <c r="F1125" t="s">
        <v>2301</v>
      </c>
      <c r="G1125" s="1">
        <v>45352</v>
      </c>
      <c r="H1125" t="s">
        <v>58</v>
      </c>
      <c r="I1125" t="s">
        <v>42</v>
      </c>
      <c r="J1125" t="s">
        <v>59</v>
      </c>
      <c r="K1125">
        <v>4</v>
      </c>
      <c r="L1125">
        <v>218</v>
      </c>
      <c r="M1125" t="s">
        <v>50</v>
      </c>
      <c r="N1125">
        <v>44</v>
      </c>
      <c r="O1125" t="s">
        <v>12100</v>
      </c>
      <c r="P1125">
        <v>411</v>
      </c>
      <c r="Q1125" t="s">
        <v>29</v>
      </c>
      <c r="R1125">
        <v>5</v>
      </c>
      <c r="S1125" t="s">
        <v>12373</v>
      </c>
      <c r="T1125" t="s">
        <v>36</v>
      </c>
    </row>
    <row r="1126" spans="1:20" x14ac:dyDescent="0.25">
      <c r="A1126" t="s">
        <v>2302</v>
      </c>
      <c r="B1126" t="s">
        <v>45</v>
      </c>
      <c r="C1126" t="s">
        <v>39</v>
      </c>
      <c r="D1126" t="s">
        <v>77</v>
      </c>
      <c r="E1126" t="s">
        <v>12199</v>
      </c>
      <c r="F1126" t="s">
        <v>2303</v>
      </c>
      <c r="G1126" s="1">
        <v>45383</v>
      </c>
      <c r="H1126" t="s">
        <v>34</v>
      </c>
      <c r="I1126" t="s">
        <v>42</v>
      </c>
      <c r="J1126" t="s">
        <v>67</v>
      </c>
      <c r="K1126">
        <v>1</v>
      </c>
      <c r="L1126">
        <v>215.88</v>
      </c>
      <c r="M1126" t="s">
        <v>28</v>
      </c>
      <c r="N1126">
        <v>46</v>
      </c>
      <c r="O1126" t="s">
        <v>12242</v>
      </c>
      <c r="P1126">
        <v>217</v>
      </c>
      <c r="Q1126" t="s">
        <v>29</v>
      </c>
      <c r="R1126">
        <v>1</v>
      </c>
      <c r="S1126" s="1">
        <v>45660</v>
      </c>
      <c r="T1126" t="s">
        <v>30</v>
      </c>
    </row>
    <row r="1127" spans="1:20" x14ac:dyDescent="0.25">
      <c r="A1127" t="s">
        <v>2304</v>
      </c>
      <c r="B1127" t="s">
        <v>21</v>
      </c>
      <c r="C1127" t="s">
        <v>39</v>
      </c>
      <c r="D1127" t="s">
        <v>32</v>
      </c>
      <c r="E1127" t="s">
        <v>12211</v>
      </c>
      <c r="F1127" t="s">
        <v>2305</v>
      </c>
      <c r="G1127" s="1">
        <v>45383</v>
      </c>
      <c r="H1127" t="s">
        <v>34</v>
      </c>
      <c r="I1127" t="s">
        <v>26</v>
      </c>
      <c r="J1127" t="s">
        <v>64</v>
      </c>
      <c r="K1127">
        <v>3</v>
      </c>
      <c r="L1127">
        <v>1205.06</v>
      </c>
      <c r="M1127" t="s">
        <v>28</v>
      </c>
      <c r="N1127">
        <v>33</v>
      </c>
      <c r="O1127" t="s">
        <v>12268</v>
      </c>
      <c r="P1127">
        <v>197</v>
      </c>
      <c r="Q1127" t="s">
        <v>43</v>
      </c>
      <c r="R1127">
        <v>5</v>
      </c>
      <c r="S1127" s="1">
        <v>45969</v>
      </c>
      <c r="T1127" t="s">
        <v>30</v>
      </c>
    </row>
    <row r="1128" spans="1:20" x14ac:dyDescent="0.25">
      <c r="A1128" t="s">
        <v>2306</v>
      </c>
      <c r="B1128" t="s">
        <v>38</v>
      </c>
      <c r="C1128" t="s">
        <v>82</v>
      </c>
      <c r="D1128" t="s">
        <v>77</v>
      </c>
      <c r="E1128" s="1">
        <v>45056</v>
      </c>
      <c r="F1128" t="s">
        <v>2307</v>
      </c>
      <c r="G1128" s="1">
        <v>45383</v>
      </c>
      <c r="H1128" t="s">
        <v>47</v>
      </c>
      <c r="I1128" t="s">
        <v>63</v>
      </c>
      <c r="J1128" t="s">
        <v>49</v>
      </c>
      <c r="K1128">
        <v>2</v>
      </c>
      <c r="L1128">
        <v>530.26</v>
      </c>
      <c r="M1128" t="s">
        <v>50</v>
      </c>
      <c r="N1128">
        <v>11</v>
      </c>
      <c r="O1128" t="s">
        <v>12192</v>
      </c>
      <c r="P1128">
        <v>43</v>
      </c>
      <c r="Q1128" t="s">
        <v>29</v>
      </c>
      <c r="R1128">
        <v>2</v>
      </c>
      <c r="S1128" t="s">
        <v>12261</v>
      </c>
      <c r="T1128" t="s">
        <v>30</v>
      </c>
    </row>
    <row r="1129" spans="1:20" x14ac:dyDescent="0.25">
      <c r="A1129" t="s">
        <v>2308</v>
      </c>
      <c r="B1129" t="s">
        <v>45</v>
      </c>
      <c r="C1129" t="s">
        <v>82</v>
      </c>
      <c r="D1129" t="s">
        <v>77</v>
      </c>
      <c r="E1129" t="s">
        <v>12477</v>
      </c>
      <c r="F1129" t="s">
        <v>2309</v>
      </c>
      <c r="G1129" s="1">
        <v>45383</v>
      </c>
      <c r="H1129" t="s">
        <v>34</v>
      </c>
      <c r="I1129" t="s">
        <v>42</v>
      </c>
      <c r="J1129" t="s">
        <v>59</v>
      </c>
      <c r="K1129">
        <v>2</v>
      </c>
      <c r="L1129">
        <v>981.31</v>
      </c>
      <c r="M1129" t="s">
        <v>50</v>
      </c>
      <c r="N1129">
        <v>38</v>
      </c>
      <c r="O1129" t="s">
        <v>12163</v>
      </c>
      <c r="P1129">
        <v>289</v>
      </c>
      <c r="Q1129" t="s">
        <v>29</v>
      </c>
      <c r="R1129">
        <v>4</v>
      </c>
      <c r="S1129" s="1">
        <v>45421</v>
      </c>
      <c r="T1129" t="s">
        <v>60</v>
      </c>
    </row>
    <row r="1130" spans="1:20" x14ac:dyDescent="0.25">
      <c r="A1130" t="s">
        <v>2310</v>
      </c>
      <c r="B1130" t="s">
        <v>45</v>
      </c>
      <c r="C1130" t="s">
        <v>82</v>
      </c>
      <c r="D1130" t="s">
        <v>56</v>
      </c>
      <c r="E1130" t="s">
        <v>12215</v>
      </c>
      <c r="F1130" t="s">
        <v>2311</v>
      </c>
      <c r="G1130" s="1">
        <v>45383</v>
      </c>
      <c r="H1130" t="s">
        <v>25</v>
      </c>
      <c r="I1130" t="s">
        <v>48</v>
      </c>
      <c r="J1130" t="s">
        <v>67</v>
      </c>
      <c r="K1130">
        <v>2</v>
      </c>
      <c r="L1130">
        <v>920.59</v>
      </c>
      <c r="M1130" t="s">
        <v>28</v>
      </c>
      <c r="N1130">
        <v>49</v>
      </c>
      <c r="O1130" t="s">
        <v>12346</v>
      </c>
      <c r="P1130">
        <v>248</v>
      </c>
      <c r="Q1130" t="s">
        <v>29</v>
      </c>
      <c r="R1130">
        <v>4</v>
      </c>
      <c r="S1130" t="s">
        <v>12343</v>
      </c>
      <c r="T1130" t="s">
        <v>36</v>
      </c>
    </row>
    <row r="1131" spans="1:20" x14ac:dyDescent="0.25">
      <c r="A1131" t="s">
        <v>2312</v>
      </c>
      <c r="B1131" t="s">
        <v>38</v>
      </c>
      <c r="C1131" t="s">
        <v>22</v>
      </c>
      <c r="D1131" t="s">
        <v>56</v>
      </c>
      <c r="E1131" t="s">
        <v>12290</v>
      </c>
      <c r="F1131" t="s">
        <v>2313</v>
      </c>
      <c r="G1131" s="1">
        <v>45383</v>
      </c>
      <c r="H1131" t="s">
        <v>47</v>
      </c>
      <c r="I1131" t="s">
        <v>42</v>
      </c>
      <c r="J1131" t="s">
        <v>67</v>
      </c>
      <c r="K1131">
        <v>1</v>
      </c>
      <c r="L1131">
        <v>1162.28</v>
      </c>
      <c r="M1131" t="s">
        <v>35</v>
      </c>
      <c r="N1131">
        <v>28</v>
      </c>
      <c r="O1131" t="s">
        <v>12135</v>
      </c>
      <c r="P1131">
        <v>40</v>
      </c>
      <c r="Q1131" t="s">
        <v>43</v>
      </c>
      <c r="R1131">
        <v>2</v>
      </c>
      <c r="S1131" s="1">
        <v>45693</v>
      </c>
      <c r="T1131" t="s">
        <v>30</v>
      </c>
    </row>
    <row r="1132" spans="1:20" x14ac:dyDescent="0.25">
      <c r="A1132" t="s">
        <v>2314</v>
      </c>
      <c r="B1132" t="s">
        <v>21</v>
      </c>
      <c r="C1132" t="s">
        <v>39</v>
      </c>
      <c r="D1132" t="s">
        <v>32</v>
      </c>
      <c r="E1132" t="s">
        <v>12291</v>
      </c>
      <c r="F1132" t="s">
        <v>2315</v>
      </c>
      <c r="G1132" s="1">
        <v>45383</v>
      </c>
      <c r="H1132" t="s">
        <v>47</v>
      </c>
      <c r="I1132" t="s">
        <v>42</v>
      </c>
      <c r="J1132" t="s">
        <v>59</v>
      </c>
      <c r="K1132">
        <v>2</v>
      </c>
      <c r="L1132">
        <v>287.7</v>
      </c>
      <c r="M1132" t="s">
        <v>50</v>
      </c>
      <c r="N1132">
        <v>28</v>
      </c>
      <c r="O1132" t="s">
        <v>12290</v>
      </c>
      <c r="P1132">
        <v>228</v>
      </c>
      <c r="Q1132" t="s">
        <v>43</v>
      </c>
      <c r="R1132">
        <v>5</v>
      </c>
      <c r="S1132" s="1">
        <v>45607</v>
      </c>
      <c r="T1132" t="s">
        <v>30</v>
      </c>
    </row>
    <row r="1133" spans="1:20" x14ac:dyDescent="0.25">
      <c r="A1133" t="s">
        <v>2316</v>
      </c>
      <c r="B1133" t="s">
        <v>21</v>
      </c>
      <c r="C1133" t="s">
        <v>22</v>
      </c>
      <c r="D1133" t="s">
        <v>23</v>
      </c>
      <c r="E1133" t="s">
        <v>12478</v>
      </c>
      <c r="F1133" t="s">
        <v>2317</v>
      </c>
      <c r="G1133" s="1">
        <v>45383</v>
      </c>
      <c r="H1133" t="s">
        <v>58</v>
      </c>
      <c r="I1133" t="s">
        <v>26</v>
      </c>
      <c r="J1133" t="s">
        <v>64</v>
      </c>
      <c r="K1133">
        <v>5</v>
      </c>
      <c r="L1133">
        <v>939.58</v>
      </c>
      <c r="M1133" t="s">
        <v>50</v>
      </c>
      <c r="N1133">
        <v>33</v>
      </c>
      <c r="O1133" s="1">
        <v>45932</v>
      </c>
      <c r="P1133">
        <v>129</v>
      </c>
      <c r="Q1133" t="s">
        <v>43</v>
      </c>
      <c r="R1133">
        <v>2</v>
      </c>
      <c r="S1133" t="s">
        <v>12109</v>
      </c>
      <c r="T1133" t="s">
        <v>30</v>
      </c>
    </row>
    <row r="1134" spans="1:20" x14ac:dyDescent="0.25">
      <c r="A1134" t="s">
        <v>2318</v>
      </c>
      <c r="B1134" t="s">
        <v>38</v>
      </c>
      <c r="C1134" t="s">
        <v>22</v>
      </c>
      <c r="D1134" t="s">
        <v>52</v>
      </c>
      <c r="E1134" t="s">
        <v>12399</v>
      </c>
      <c r="F1134" t="s">
        <v>2319</v>
      </c>
      <c r="G1134" s="1">
        <v>45413</v>
      </c>
      <c r="H1134" t="s">
        <v>47</v>
      </c>
      <c r="I1134" t="s">
        <v>48</v>
      </c>
      <c r="J1134" t="s">
        <v>27</v>
      </c>
      <c r="K1134">
        <v>3</v>
      </c>
      <c r="L1134">
        <v>1432.57</v>
      </c>
      <c r="M1134" t="s">
        <v>50</v>
      </c>
      <c r="N1134">
        <v>17</v>
      </c>
      <c r="O1134" t="s">
        <v>12217</v>
      </c>
      <c r="P1134">
        <v>333</v>
      </c>
      <c r="Q1134" t="s">
        <v>43</v>
      </c>
      <c r="R1134">
        <v>2</v>
      </c>
      <c r="S1134" t="s">
        <v>12217</v>
      </c>
      <c r="T1134" t="s">
        <v>60</v>
      </c>
    </row>
    <row r="1135" spans="1:20" x14ac:dyDescent="0.25">
      <c r="A1135" t="s">
        <v>2320</v>
      </c>
      <c r="B1135" t="s">
        <v>21</v>
      </c>
      <c r="C1135" t="s">
        <v>82</v>
      </c>
      <c r="D1135" t="s">
        <v>23</v>
      </c>
      <c r="E1135" s="1">
        <v>45509</v>
      </c>
      <c r="F1135" t="s">
        <v>2321</v>
      </c>
      <c r="G1135" s="1">
        <v>45413</v>
      </c>
      <c r="H1135" t="s">
        <v>58</v>
      </c>
      <c r="I1135" t="s">
        <v>42</v>
      </c>
      <c r="J1135" t="s">
        <v>27</v>
      </c>
      <c r="K1135">
        <v>3</v>
      </c>
      <c r="L1135">
        <v>747.58</v>
      </c>
      <c r="M1135" t="s">
        <v>35</v>
      </c>
      <c r="N1135">
        <v>16</v>
      </c>
      <c r="O1135" s="1">
        <v>45545</v>
      </c>
      <c r="P1135">
        <v>290</v>
      </c>
      <c r="Q1135" t="s">
        <v>29</v>
      </c>
      <c r="R1135">
        <v>3</v>
      </c>
      <c r="S1135" s="1">
        <v>45907</v>
      </c>
      <c r="T1135" t="s">
        <v>60</v>
      </c>
    </row>
    <row r="1136" spans="1:20" x14ac:dyDescent="0.25">
      <c r="A1136" t="s">
        <v>2322</v>
      </c>
      <c r="B1136" t="s">
        <v>45</v>
      </c>
      <c r="C1136" t="s">
        <v>39</v>
      </c>
      <c r="D1136" t="s">
        <v>56</v>
      </c>
      <c r="E1136" t="s">
        <v>12265</v>
      </c>
      <c r="F1136" t="s">
        <v>2323</v>
      </c>
      <c r="G1136" s="1">
        <v>45413</v>
      </c>
      <c r="H1136" t="s">
        <v>25</v>
      </c>
      <c r="I1136" t="s">
        <v>42</v>
      </c>
      <c r="J1136" t="s">
        <v>27</v>
      </c>
      <c r="K1136">
        <v>1</v>
      </c>
      <c r="L1136">
        <v>839.34</v>
      </c>
      <c r="M1136" t="s">
        <v>28</v>
      </c>
      <c r="N1136">
        <v>18</v>
      </c>
      <c r="O1136" t="s">
        <v>12152</v>
      </c>
      <c r="P1136">
        <v>347</v>
      </c>
      <c r="Q1136" t="s">
        <v>29</v>
      </c>
      <c r="R1136">
        <v>4</v>
      </c>
      <c r="S1136" t="s">
        <v>12152</v>
      </c>
      <c r="T1136" t="s">
        <v>30</v>
      </c>
    </row>
    <row r="1137" spans="1:20" x14ac:dyDescent="0.25">
      <c r="A1137" t="s">
        <v>2324</v>
      </c>
      <c r="B1137" t="s">
        <v>38</v>
      </c>
      <c r="C1137" t="s">
        <v>22</v>
      </c>
      <c r="D1137" t="s">
        <v>77</v>
      </c>
      <c r="E1137" s="1">
        <v>45841</v>
      </c>
      <c r="F1137" t="s">
        <v>2325</v>
      </c>
      <c r="G1137" s="1">
        <v>45413</v>
      </c>
      <c r="H1137" t="s">
        <v>47</v>
      </c>
      <c r="I1137" t="s">
        <v>54</v>
      </c>
      <c r="J1137" t="s">
        <v>59</v>
      </c>
      <c r="K1137">
        <v>1</v>
      </c>
      <c r="L1137">
        <v>1142.8499999999999</v>
      </c>
      <c r="M1137" t="s">
        <v>28</v>
      </c>
      <c r="N1137">
        <v>22</v>
      </c>
      <c r="O1137" t="s">
        <v>12270</v>
      </c>
      <c r="P1137">
        <v>288</v>
      </c>
      <c r="Q1137" t="s">
        <v>43</v>
      </c>
      <c r="R1137">
        <v>5</v>
      </c>
      <c r="S1137" t="s">
        <v>12379</v>
      </c>
      <c r="T1137" t="s">
        <v>60</v>
      </c>
    </row>
    <row r="1138" spans="1:20" x14ac:dyDescent="0.25">
      <c r="A1138" t="s">
        <v>2326</v>
      </c>
      <c r="B1138" t="s">
        <v>45</v>
      </c>
      <c r="C1138" t="s">
        <v>82</v>
      </c>
      <c r="D1138" t="s">
        <v>23</v>
      </c>
      <c r="E1138" t="s">
        <v>12141</v>
      </c>
      <c r="F1138" t="s">
        <v>2327</v>
      </c>
      <c r="G1138" s="1">
        <v>45413</v>
      </c>
      <c r="H1138" t="s">
        <v>41</v>
      </c>
      <c r="I1138" t="s">
        <v>26</v>
      </c>
      <c r="J1138" t="s">
        <v>64</v>
      </c>
      <c r="K1138">
        <v>1</v>
      </c>
      <c r="L1138">
        <v>350.81</v>
      </c>
      <c r="M1138" t="s">
        <v>35</v>
      </c>
      <c r="N1138">
        <v>19</v>
      </c>
      <c r="O1138" t="s">
        <v>12083</v>
      </c>
      <c r="P1138">
        <v>4</v>
      </c>
      <c r="Q1138" t="s">
        <v>29</v>
      </c>
      <c r="R1138">
        <v>1</v>
      </c>
      <c r="S1138" t="s">
        <v>12250</v>
      </c>
      <c r="T1138" t="s">
        <v>30</v>
      </c>
    </row>
    <row r="1139" spans="1:20" x14ac:dyDescent="0.25">
      <c r="A1139" t="s">
        <v>2328</v>
      </c>
      <c r="B1139" t="s">
        <v>38</v>
      </c>
      <c r="C1139" t="s">
        <v>22</v>
      </c>
      <c r="D1139" t="s">
        <v>23</v>
      </c>
      <c r="E1139" t="s">
        <v>12241</v>
      </c>
      <c r="F1139" t="s">
        <v>2329</v>
      </c>
      <c r="G1139" s="1">
        <v>45413</v>
      </c>
      <c r="H1139" t="s">
        <v>47</v>
      </c>
      <c r="I1139" t="s">
        <v>42</v>
      </c>
      <c r="J1139" t="s">
        <v>27</v>
      </c>
      <c r="K1139">
        <v>1</v>
      </c>
      <c r="L1139">
        <v>404.66</v>
      </c>
      <c r="M1139" t="s">
        <v>28</v>
      </c>
      <c r="N1139">
        <v>19</v>
      </c>
      <c r="O1139" s="1">
        <v>45969</v>
      </c>
      <c r="P1139">
        <v>348</v>
      </c>
      <c r="Q1139" t="s">
        <v>43</v>
      </c>
      <c r="R1139">
        <v>1</v>
      </c>
      <c r="S1139" s="1">
        <v>45969</v>
      </c>
      <c r="T1139" t="s">
        <v>36</v>
      </c>
    </row>
    <row r="1140" spans="1:20" x14ac:dyDescent="0.25">
      <c r="A1140" t="s">
        <v>2330</v>
      </c>
      <c r="B1140" t="s">
        <v>21</v>
      </c>
      <c r="C1140" t="s">
        <v>22</v>
      </c>
      <c r="D1140" t="s">
        <v>77</v>
      </c>
      <c r="E1140" t="s">
        <v>12347</v>
      </c>
      <c r="F1140" t="s">
        <v>2331</v>
      </c>
      <c r="G1140" s="1">
        <v>45413</v>
      </c>
      <c r="H1140" t="s">
        <v>58</v>
      </c>
      <c r="I1140" t="s">
        <v>42</v>
      </c>
      <c r="J1140" t="s">
        <v>67</v>
      </c>
      <c r="K1140">
        <v>5</v>
      </c>
      <c r="L1140">
        <v>422.11</v>
      </c>
      <c r="M1140" t="s">
        <v>28</v>
      </c>
      <c r="N1140">
        <v>38</v>
      </c>
      <c r="O1140" s="1">
        <v>45933</v>
      </c>
      <c r="P1140">
        <v>85</v>
      </c>
      <c r="Q1140" t="s">
        <v>43</v>
      </c>
      <c r="R1140">
        <v>4</v>
      </c>
      <c r="S1140" t="s">
        <v>12198</v>
      </c>
      <c r="T1140" t="s">
        <v>30</v>
      </c>
    </row>
    <row r="1141" spans="1:20" x14ac:dyDescent="0.25">
      <c r="A1141" t="s">
        <v>2332</v>
      </c>
      <c r="B1141" t="s">
        <v>38</v>
      </c>
      <c r="C1141" t="s">
        <v>82</v>
      </c>
      <c r="D1141" t="s">
        <v>52</v>
      </c>
      <c r="E1141" t="s">
        <v>12422</v>
      </c>
      <c r="F1141" t="s">
        <v>2333</v>
      </c>
      <c r="G1141" s="1">
        <v>45413</v>
      </c>
      <c r="H1141" t="s">
        <v>58</v>
      </c>
      <c r="I1141" t="s">
        <v>63</v>
      </c>
      <c r="J1141" t="s">
        <v>59</v>
      </c>
      <c r="K1141">
        <v>2</v>
      </c>
      <c r="L1141">
        <v>210.39</v>
      </c>
      <c r="M1141" t="s">
        <v>50</v>
      </c>
      <c r="N1141">
        <v>44</v>
      </c>
      <c r="O1141" t="s">
        <v>12259</v>
      </c>
      <c r="P1141">
        <v>151</v>
      </c>
      <c r="Q1141" t="s">
        <v>43</v>
      </c>
      <c r="R1141">
        <v>3</v>
      </c>
      <c r="S1141" s="1">
        <v>45606</v>
      </c>
      <c r="T1141" t="s">
        <v>30</v>
      </c>
    </row>
    <row r="1142" spans="1:20" x14ac:dyDescent="0.25">
      <c r="A1142" t="s">
        <v>2334</v>
      </c>
      <c r="B1142" t="s">
        <v>21</v>
      </c>
      <c r="C1142" t="s">
        <v>22</v>
      </c>
      <c r="D1142" t="s">
        <v>32</v>
      </c>
      <c r="E1142" t="s">
        <v>12242</v>
      </c>
      <c r="F1142" t="s">
        <v>2335</v>
      </c>
      <c r="G1142" s="1">
        <v>45413</v>
      </c>
      <c r="H1142" t="s">
        <v>25</v>
      </c>
      <c r="I1142" t="s">
        <v>42</v>
      </c>
      <c r="J1142" t="s">
        <v>59</v>
      </c>
      <c r="K1142">
        <v>3</v>
      </c>
      <c r="L1142">
        <v>852.49</v>
      </c>
      <c r="M1142" t="s">
        <v>50</v>
      </c>
      <c r="N1142">
        <v>2</v>
      </c>
      <c r="O1142" t="s">
        <v>12394</v>
      </c>
      <c r="P1142">
        <v>124</v>
      </c>
      <c r="Q1142" t="s">
        <v>43</v>
      </c>
      <c r="R1142">
        <v>3</v>
      </c>
      <c r="S1142" t="s">
        <v>12394</v>
      </c>
      <c r="T1142" t="s">
        <v>60</v>
      </c>
    </row>
    <row r="1143" spans="1:20" x14ac:dyDescent="0.25">
      <c r="A1143" t="s">
        <v>2336</v>
      </c>
      <c r="B1143" t="s">
        <v>21</v>
      </c>
      <c r="C1143" t="s">
        <v>22</v>
      </c>
      <c r="D1143" t="s">
        <v>56</v>
      </c>
      <c r="E1143" s="1">
        <v>45906</v>
      </c>
      <c r="F1143" t="s">
        <v>2337</v>
      </c>
      <c r="G1143" s="1">
        <v>45413</v>
      </c>
      <c r="H1143" t="s">
        <v>47</v>
      </c>
      <c r="I1143" t="s">
        <v>63</v>
      </c>
      <c r="J1143" t="s">
        <v>27</v>
      </c>
      <c r="K1143">
        <v>2</v>
      </c>
      <c r="L1143">
        <v>846.02</v>
      </c>
      <c r="M1143" t="s">
        <v>50</v>
      </c>
      <c r="N1143">
        <v>24</v>
      </c>
      <c r="O1143" s="1">
        <v>45719</v>
      </c>
      <c r="P1143">
        <v>98</v>
      </c>
      <c r="Q1143" t="s">
        <v>29</v>
      </c>
      <c r="R1143">
        <v>2</v>
      </c>
      <c r="S1143" t="s">
        <v>12143</v>
      </c>
      <c r="T1143" t="s">
        <v>60</v>
      </c>
    </row>
    <row r="1144" spans="1:20" x14ac:dyDescent="0.25">
      <c r="A1144" t="s">
        <v>2338</v>
      </c>
      <c r="B1144" t="s">
        <v>21</v>
      </c>
      <c r="C1144" t="s">
        <v>82</v>
      </c>
      <c r="D1144" t="s">
        <v>77</v>
      </c>
      <c r="E1144" t="s">
        <v>12479</v>
      </c>
      <c r="F1144" t="s">
        <v>2339</v>
      </c>
      <c r="G1144" s="1">
        <v>45413</v>
      </c>
      <c r="H1144" t="s">
        <v>47</v>
      </c>
      <c r="I1144" t="s">
        <v>48</v>
      </c>
      <c r="J1144" t="s">
        <v>64</v>
      </c>
      <c r="K1144">
        <v>5</v>
      </c>
      <c r="L1144">
        <v>1015.21</v>
      </c>
      <c r="M1144" t="s">
        <v>35</v>
      </c>
      <c r="N1144">
        <v>29</v>
      </c>
      <c r="O1144" t="s">
        <v>12131</v>
      </c>
      <c r="P1144">
        <v>354</v>
      </c>
      <c r="Q1144" t="s">
        <v>43</v>
      </c>
      <c r="R1144">
        <v>2</v>
      </c>
      <c r="S1144" t="s">
        <v>12383</v>
      </c>
      <c r="T1144" t="s">
        <v>30</v>
      </c>
    </row>
    <row r="1145" spans="1:20" x14ac:dyDescent="0.25">
      <c r="A1145" t="s">
        <v>2340</v>
      </c>
      <c r="B1145" t="s">
        <v>38</v>
      </c>
      <c r="C1145" t="s">
        <v>22</v>
      </c>
      <c r="D1145" t="s">
        <v>56</v>
      </c>
      <c r="E1145" t="s">
        <v>12480</v>
      </c>
      <c r="F1145" t="s">
        <v>2341</v>
      </c>
      <c r="G1145" s="1">
        <v>45413</v>
      </c>
      <c r="H1145" t="s">
        <v>34</v>
      </c>
      <c r="I1145" t="s">
        <v>63</v>
      </c>
      <c r="J1145" t="s">
        <v>64</v>
      </c>
      <c r="K1145">
        <v>3</v>
      </c>
      <c r="L1145">
        <v>377.77</v>
      </c>
      <c r="M1145" t="s">
        <v>28</v>
      </c>
      <c r="N1145">
        <v>4</v>
      </c>
      <c r="O1145" t="s">
        <v>12152</v>
      </c>
      <c r="P1145">
        <v>481</v>
      </c>
      <c r="Q1145" t="s">
        <v>43</v>
      </c>
      <c r="R1145">
        <v>5</v>
      </c>
      <c r="S1145" t="s">
        <v>12261</v>
      </c>
      <c r="T1145" t="s">
        <v>60</v>
      </c>
    </row>
    <row r="1146" spans="1:20" x14ac:dyDescent="0.25">
      <c r="A1146" t="s">
        <v>2342</v>
      </c>
      <c r="B1146" t="s">
        <v>38</v>
      </c>
      <c r="C1146" t="s">
        <v>82</v>
      </c>
      <c r="D1146" t="s">
        <v>23</v>
      </c>
      <c r="E1146" t="s">
        <v>12239</v>
      </c>
      <c r="F1146" t="s">
        <v>2343</v>
      </c>
      <c r="G1146" s="1">
        <v>45413</v>
      </c>
      <c r="H1146" t="s">
        <v>34</v>
      </c>
      <c r="I1146" t="s">
        <v>42</v>
      </c>
      <c r="J1146" t="s">
        <v>49</v>
      </c>
      <c r="K1146">
        <v>2</v>
      </c>
      <c r="L1146">
        <v>195.78</v>
      </c>
      <c r="M1146" t="s">
        <v>50</v>
      </c>
      <c r="N1146">
        <v>15</v>
      </c>
      <c r="O1146" t="s">
        <v>12288</v>
      </c>
      <c r="P1146">
        <v>235</v>
      </c>
      <c r="Q1146" t="s">
        <v>43</v>
      </c>
      <c r="R1146">
        <v>3</v>
      </c>
      <c r="S1146" s="1">
        <v>45964</v>
      </c>
      <c r="T1146" t="s">
        <v>30</v>
      </c>
    </row>
    <row r="1147" spans="1:20" x14ac:dyDescent="0.25">
      <c r="A1147" t="s">
        <v>2344</v>
      </c>
      <c r="B1147" t="s">
        <v>38</v>
      </c>
      <c r="C1147" t="s">
        <v>39</v>
      </c>
      <c r="D1147" t="s">
        <v>52</v>
      </c>
      <c r="E1147" t="s">
        <v>12346</v>
      </c>
      <c r="F1147" t="s">
        <v>2345</v>
      </c>
      <c r="G1147" s="1">
        <v>45444</v>
      </c>
      <c r="H1147" t="s">
        <v>47</v>
      </c>
      <c r="I1147" t="s">
        <v>63</v>
      </c>
      <c r="J1147" t="s">
        <v>59</v>
      </c>
      <c r="K1147">
        <v>2</v>
      </c>
      <c r="L1147">
        <v>1413.68</v>
      </c>
      <c r="M1147" t="s">
        <v>50</v>
      </c>
      <c r="N1147">
        <v>12</v>
      </c>
      <c r="O1147" t="s">
        <v>12099</v>
      </c>
      <c r="P1147">
        <v>168</v>
      </c>
      <c r="Q1147" t="s">
        <v>43</v>
      </c>
      <c r="R1147">
        <v>4</v>
      </c>
      <c r="S1147" t="s">
        <v>12120</v>
      </c>
      <c r="T1147" t="s">
        <v>60</v>
      </c>
    </row>
    <row r="1148" spans="1:20" x14ac:dyDescent="0.25">
      <c r="A1148" t="s">
        <v>2346</v>
      </c>
      <c r="B1148" t="s">
        <v>21</v>
      </c>
      <c r="C1148" t="s">
        <v>39</v>
      </c>
      <c r="D1148" t="s">
        <v>56</v>
      </c>
      <c r="E1148" s="1">
        <v>45242</v>
      </c>
      <c r="F1148" t="s">
        <v>2347</v>
      </c>
      <c r="G1148" s="1">
        <v>45444</v>
      </c>
      <c r="H1148" t="s">
        <v>41</v>
      </c>
      <c r="I1148" t="s">
        <v>63</v>
      </c>
      <c r="J1148" t="s">
        <v>49</v>
      </c>
      <c r="K1148">
        <v>3</v>
      </c>
      <c r="L1148">
        <v>1166.73</v>
      </c>
      <c r="M1148" t="s">
        <v>28</v>
      </c>
      <c r="N1148">
        <v>4</v>
      </c>
      <c r="O1148" t="s">
        <v>12093</v>
      </c>
      <c r="P1148">
        <v>286</v>
      </c>
      <c r="Q1148" t="s">
        <v>43</v>
      </c>
      <c r="R1148">
        <v>4</v>
      </c>
      <c r="S1148" t="s">
        <v>12352</v>
      </c>
      <c r="T1148" t="s">
        <v>60</v>
      </c>
    </row>
    <row r="1149" spans="1:20" x14ac:dyDescent="0.25">
      <c r="A1149" t="s">
        <v>2348</v>
      </c>
      <c r="B1149" t="s">
        <v>21</v>
      </c>
      <c r="C1149" t="s">
        <v>82</v>
      </c>
      <c r="D1149" t="s">
        <v>32</v>
      </c>
      <c r="E1149" s="1">
        <v>45902</v>
      </c>
      <c r="F1149" t="s">
        <v>2349</v>
      </c>
      <c r="G1149" s="1">
        <v>45444</v>
      </c>
      <c r="H1149" t="s">
        <v>25</v>
      </c>
      <c r="I1149" t="s">
        <v>54</v>
      </c>
      <c r="J1149" t="s">
        <v>64</v>
      </c>
      <c r="K1149">
        <v>4</v>
      </c>
      <c r="L1149">
        <v>813.69</v>
      </c>
      <c r="M1149" t="s">
        <v>50</v>
      </c>
      <c r="N1149">
        <v>14</v>
      </c>
      <c r="O1149" s="1">
        <v>45962</v>
      </c>
      <c r="P1149">
        <v>437</v>
      </c>
      <c r="Q1149" t="s">
        <v>43</v>
      </c>
      <c r="R1149">
        <v>5</v>
      </c>
      <c r="S1149" s="1">
        <v>45964</v>
      </c>
      <c r="T1149" t="s">
        <v>36</v>
      </c>
    </row>
    <row r="1150" spans="1:20" x14ac:dyDescent="0.25">
      <c r="A1150" t="s">
        <v>2350</v>
      </c>
      <c r="B1150" t="s">
        <v>38</v>
      </c>
      <c r="C1150" t="s">
        <v>22</v>
      </c>
      <c r="D1150" t="s">
        <v>23</v>
      </c>
      <c r="E1150" t="s">
        <v>12454</v>
      </c>
      <c r="F1150" t="s">
        <v>2351</v>
      </c>
      <c r="G1150" s="1">
        <v>45444</v>
      </c>
      <c r="H1150" t="s">
        <v>47</v>
      </c>
      <c r="I1150" t="s">
        <v>48</v>
      </c>
      <c r="J1150" t="s">
        <v>27</v>
      </c>
      <c r="K1150">
        <v>5</v>
      </c>
      <c r="L1150">
        <v>1061.3800000000001</v>
      </c>
      <c r="M1150" t="s">
        <v>50</v>
      </c>
      <c r="N1150">
        <v>25</v>
      </c>
      <c r="O1150" s="1">
        <v>45659</v>
      </c>
      <c r="P1150">
        <v>15</v>
      </c>
      <c r="Q1150" t="s">
        <v>29</v>
      </c>
      <c r="R1150">
        <v>5</v>
      </c>
      <c r="S1150" s="1">
        <v>45784</v>
      </c>
      <c r="T1150" t="s">
        <v>60</v>
      </c>
    </row>
    <row r="1151" spans="1:20" x14ac:dyDescent="0.25">
      <c r="A1151" t="s">
        <v>2352</v>
      </c>
      <c r="B1151" t="s">
        <v>38</v>
      </c>
      <c r="C1151" t="s">
        <v>22</v>
      </c>
      <c r="D1151" t="s">
        <v>77</v>
      </c>
      <c r="E1151" t="s">
        <v>12174</v>
      </c>
      <c r="F1151" t="s">
        <v>2353</v>
      </c>
      <c r="G1151" s="1">
        <v>45444</v>
      </c>
      <c r="H1151" t="s">
        <v>25</v>
      </c>
      <c r="I1151" t="s">
        <v>54</v>
      </c>
      <c r="J1151" t="s">
        <v>67</v>
      </c>
      <c r="K1151">
        <v>2</v>
      </c>
      <c r="L1151">
        <v>354.8</v>
      </c>
      <c r="M1151" t="s">
        <v>35</v>
      </c>
      <c r="N1151">
        <v>2</v>
      </c>
      <c r="O1151" t="s">
        <v>12370</v>
      </c>
      <c r="P1151">
        <v>368</v>
      </c>
      <c r="Q1151" t="s">
        <v>29</v>
      </c>
      <c r="R1151">
        <v>5</v>
      </c>
      <c r="S1151" t="s">
        <v>12198</v>
      </c>
      <c r="T1151" t="s">
        <v>60</v>
      </c>
    </row>
    <row r="1152" spans="1:20" x14ac:dyDescent="0.25">
      <c r="A1152" t="s">
        <v>2354</v>
      </c>
      <c r="B1152" t="s">
        <v>21</v>
      </c>
      <c r="C1152" t="s">
        <v>82</v>
      </c>
      <c r="D1152" t="s">
        <v>32</v>
      </c>
      <c r="E1152" t="s">
        <v>12471</v>
      </c>
      <c r="F1152" t="s">
        <v>2355</v>
      </c>
      <c r="G1152" s="1">
        <v>45474</v>
      </c>
      <c r="H1152" t="s">
        <v>47</v>
      </c>
      <c r="I1152" t="s">
        <v>48</v>
      </c>
      <c r="J1152" t="s">
        <v>59</v>
      </c>
      <c r="K1152">
        <v>5</v>
      </c>
      <c r="L1152">
        <v>1482.39</v>
      </c>
      <c r="M1152" t="s">
        <v>35</v>
      </c>
      <c r="N1152">
        <v>37</v>
      </c>
      <c r="O1152" t="s">
        <v>12265</v>
      </c>
      <c r="P1152">
        <v>141</v>
      </c>
      <c r="Q1152" t="s">
        <v>29</v>
      </c>
      <c r="R1152">
        <v>5</v>
      </c>
      <c r="S1152" s="1">
        <v>45967</v>
      </c>
      <c r="T1152" t="s">
        <v>30</v>
      </c>
    </row>
    <row r="1153" spans="1:20" x14ac:dyDescent="0.25">
      <c r="A1153" t="s">
        <v>2356</v>
      </c>
      <c r="B1153" t="s">
        <v>45</v>
      </c>
      <c r="C1153" t="s">
        <v>39</v>
      </c>
      <c r="D1153" t="s">
        <v>52</v>
      </c>
      <c r="E1153" t="s">
        <v>12229</v>
      </c>
      <c r="F1153" t="s">
        <v>2357</v>
      </c>
      <c r="G1153" s="1">
        <v>45474</v>
      </c>
      <c r="H1153" t="s">
        <v>41</v>
      </c>
      <c r="I1153" t="s">
        <v>63</v>
      </c>
      <c r="J1153" t="s">
        <v>59</v>
      </c>
      <c r="K1153">
        <v>3</v>
      </c>
      <c r="L1153">
        <v>363.41</v>
      </c>
      <c r="M1153" t="s">
        <v>28</v>
      </c>
      <c r="N1153">
        <v>7</v>
      </c>
      <c r="O1153" t="s">
        <v>12204</v>
      </c>
      <c r="P1153">
        <v>309</v>
      </c>
      <c r="Q1153" t="s">
        <v>29</v>
      </c>
      <c r="R1153">
        <v>3</v>
      </c>
      <c r="S1153" t="s">
        <v>12423</v>
      </c>
      <c r="T1153" t="s">
        <v>30</v>
      </c>
    </row>
    <row r="1154" spans="1:20" x14ac:dyDescent="0.25">
      <c r="A1154" t="s">
        <v>2358</v>
      </c>
      <c r="B1154" t="s">
        <v>45</v>
      </c>
      <c r="C1154" t="s">
        <v>22</v>
      </c>
      <c r="D1154" t="s">
        <v>32</v>
      </c>
      <c r="E1154" t="s">
        <v>12324</v>
      </c>
      <c r="F1154" t="s">
        <v>2359</v>
      </c>
      <c r="G1154" s="1">
        <v>45474</v>
      </c>
      <c r="H1154" t="s">
        <v>34</v>
      </c>
      <c r="I1154" t="s">
        <v>42</v>
      </c>
      <c r="J1154" t="s">
        <v>67</v>
      </c>
      <c r="K1154">
        <v>2</v>
      </c>
      <c r="L1154">
        <v>941.03</v>
      </c>
      <c r="M1154" t="s">
        <v>28</v>
      </c>
      <c r="N1154">
        <v>30</v>
      </c>
      <c r="O1154" t="s">
        <v>12070</v>
      </c>
      <c r="P1154">
        <v>169</v>
      </c>
      <c r="Q1154" t="s">
        <v>43</v>
      </c>
      <c r="R1154">
        <v>2</v>
      </c>
      <c r="S1154" t="s">
        <v>12200</v>
      </c>
      <c r="T1154" t="s">
        <v>36</v>
      </c>
    </row>
    <row r="1155" spans="1:20" x14ac:dyDescent="0.25">
      <c r="A1155" t="s">
        <v>2360</v>
      </c>
      <c r="B1155" t="s">
        <v>21</v>
      </c>
      <c r="C1155" t="s">
        <v>22</v>
      </c>
      <c r="D1155" t="s">
        <v>23</v>
      </c>
      <c r="E1155" s="1">
        <v>45545</v>
      </c>
      <c r="F1155" t="s">
        <v>2361</v>
      </c>
      <c r="G1155" s="1">
        <v>45474</v>
      </c>
      <c r="H1155" t="s">
        <v>34</v>
      </c>
      <c r="I1155" t="s">
        <v>42</v>
      </c>
      <c r="J1155" t="s">
        <v>64</v>
      </c>
      <c r="K1155">
        <v>3</v>
      </c>
      <c r="L1155">
        <v>726.33</v>
      </c>
      <c r="M1155" t="s">
        <v>50</v>
      </c>
      <c r="N1155">
        <v>35</v>
      </c>
      <c r="O1155" s="1">
        <v>45696</v>
      </c>
      <c r="P1155">
        <v>174</v>
      </c>
      <c r="Q1155" t="s">
        <v>43</v>
      </c>
      <c r="R1155">
        <v>1</v>
      </c>
      <c r="S1155" t="s">
        <v>12149</v>
      </c>
      <c r="T1155" t="s">
        <v>60</v>
      </c>
    </row>
    <row r="1156" spans="1:20" x14ac:dyDescent="0.25">
      <c r="A1156" t="s">
        <v>2362</v>
      </c>
      <c r="B1156" t="s">
        <v>45</v>
      </c>
      <c r="C1156" t="s">
        <v>82</v>
      </c>
      <c r="D1156" t="s">
        <v>32</v>
      </c>
      <c r="E1156" s="1">
        <v>45607</v>
      </c>
      <c r="F1156" t="s">
        <v>2363</v>
      </c>
      <c r="G1156" s="1">
        <v>45474</v>
      </c>
      <c r="H1156" t="s">
        <v>34</v>
      </c>
      <c r="I1156" t="s">
        <v>63</v>
      </c>
      <c r="J1156" t="s">
        <v>67</v>
      </c>
      <c r="K1156">
        <v>3</v>
      </c>
      <c r="L1156">
        <v>1402.39</v>
      </c>
      <c r="M1156" t="s">
        <v>50</v>
      </c>
      <c r="N1156">
        <v>47</v>
      </c>
      <c r="O1156" t="s">
        <v>12234</v>
      </c>
      <c r="P1156">
        <v>266</v>
      </c>
      <c r="Q1156" t="s">
        <v>29</v>
      </c>
      <c r="R1156">
        <v>1</v>
      </c>
      <c r="S1156" s="1">
        <v>45696</v>
      </c>
      <c r="T1156" t="s">
        <v>36</v>
      </c>
    </row>
    <row r="1157" spans="1:20" x14ac:dyDescent="0.25">
      <c r="A1157" t="s">
        <v>2364</v>
      </c>
      <c r="B1157" t="s">
        <v>38</v>
      </c>
      <c r="C1157" t="s">
        <v>39</v>
      </c>
      <c r="D1157" t="s">
        <v>23</v>
      </c>
      <c r="E1157" t="s">
        <v>12078</v>
      </c>
      <c r="F1157" t="s">
        <v>2365</v>
      </c>
      <c r="G1157" s="1">
        <v>45474</v>
      </c>
      <c r="H1157" t="s">
        <v>41</v>
      </c>
      <c r="I1157" t="s">
        <v>42</v>
      </c>
      <c r="J1157" t="s">
        <v>49</v>
      </c>
      <c r="K1157">
        <v>5</v>
      </c>
      <c r="L1157">
        <v>644.05999999999995</v>
      </c>
      <c r="M1157" t="s">
        <v>28</v>
      </c>
      <c r="N1157">
        <v>2</v>
      </c>
      <c r="O1157" s="1">
        <v>45718</v>
      </c>
      <c r="P1157">
        <v>221</v>
      </c>
      <c r="Q1157" t="s">
        <v>29</v>
      </c>
      <c r="R1157">
        <v>4</v>
      </c>
      <c r="S1157" s="1">
        <v>45302</v>
      </c>
      <c r="T1157" t="s">
        <v>30</v>
      </c>
    </row>
    <row r="1158" spans="1:20" x14ac:dyDescent="0.25">
      <c r="A1158" t="s">
        <v>2366</v>
      </c>
      <c r="B1158" t="s">
        <v>38</v>
      </c>
      <c r="C1158" t="s">
        <v>39</v>
      </c>
      <c r="D1158" t="s">
        <v>32</v>
      </c>
      <c r="E1158" s="1">
        <v>45357</v>
      </c>
      <c r="F1158" t="s">
        <v>2367</v>
      </c>
      <c r="G1158" s="1">
        <v>45474</v>
      </c>
      <c r="H1158" t="s">
        <v>47</v>
      </c>
      <c r="I1158" t="s">
        <v>26</v>
      </c>
      <c r="J1158" t="s">
        <v>59</v>
      </c>
      <c r="K1158">
        <v>4</v>
      </c>
      <c r="L1158">
        <v>665.27</v>
      </c>
      <c r="M1158" t="s">
        <v>50</v>
      </c>
      <c r="N1158">
        <v>31</v>
      </c>
      <c r="O1158" t="s">
        <v>12177</v>
      </c>
      <c r="P1158">
        <v>79</v>
      </c>
      <c r="Q1158" t="s">
        <v>29</v>
      </c>
      <c r="R1158">
        <v>5</v>
      </c>
      <c r="S1158" s="1">
        <v>45360</v>
      </c>
      <c r="T1158" t="s">
        <v>60</v>
      </c>
    </row>
    <row r="1159" spans="1:20" x14ac:dyDescent="0.25">
      <c r="A1159" t="s">
        <v>2368</v>
      </c>
      <c r="B1159" t="s">
        <v>38</v>
      </c>
      <c r="C1159" t="s">
        <v>22</v>
      </c>
      <c r="D1159" t="s">
        <v>32</v>
      </c>
      <c r="E1159" t="s">
        <v>12444</v>
      </c>
      <c r="F1159" t="s">
        <v>2369</v>
      </c>
      <c r="G1159" s="1">
        <v>45474</v>
      </c>
      <c r="H1159" t="s">
        <v>58</v>
      </c>
      <c r="I1159" t="s">
        <v>42</v>
      </c>
      <c r="J1159" t="s">
        <v>64</v>
      </c>
      <c r="K1159">
        <v>5</v>
      </c>
      <c r="L1159">
        <v>598.24</v>
      </c>
      <c r="M1159" t="s">
        <v>28</v>
      </c>
      <c r="N1159">
        <v>49</v>
      </c>
      <c r="O1159" t="s">
        <v>12253</v>
      </c>
      <c r="P1159">
        <v>8</v>
      </c>
      <c r="Q1159" t="s">
        <v>43</v>
      </c>
      <c r="R1159">
        <v>4</v>
      </c>
      <c r="S1159" t="s">
        <v>12065</v>
      </c>
      <c r="T1159" t="s">
        <v>60</v>
      </c>
    </row>
    <row r="1160" spans="1:20" x14ac:dyDescent="0.25">
      <c r="A1160" t="s">
        <v>2370</v>
      </c>
      <c r="B1160" t="s">
        <v>38</v>
      </c>
      <c r="C1160" t="s">
        <v>39</v>
      </c>
      <c r="D1160" t="s">
        <v>52</v>
      </c>
      <c r="E1160" t="s">
        <v>12274</v>
      </c>
      <c r="F1160" t="s">
        <v>2371</v>
      </c>
      <c r="G1160" s="1">
        <v>45474</v>
      </c>
      <c r="H1160" t="s">
        <v>41</v>
      </c>
      <c r="I1160" t="s">
        <v>54</v>
      </c>
      <c r="J1160" t="s">
        <v>27</v>
      </c>
      <c r="K1160">
        <v>2</v>
      </c>
      <c r="L1160">
        <v>808.44</v>
      </c>
      <c r="M1160" t="s">
        <v>28</v>
      </c>
      <c r="N1160">
        <v>44</v>
      </c>
      <c r="O1160" t="s">
        <v>12231</v>
      </c>
      <c r="P1160">
        <v>391</v>
      </c>
      <c r="Q1160" t="s">
        <v>43</v>
      </c>
      <c r="R1160">
        <v>4</v>
      </c>
      <c r="S1160" t="s">
        <v>12230</v>
      </c>
      <c r="T1160" t="s">
        <v>36</v>
      </c>
    </row>
    <row r="1161" spans="1:20" x14ac:dyDescent="0.25">
      <c r="A1161" t="s">
        <v>2372</v>
      </c>
      <c r="B1161" t="s">
        <v>38</v>
      </c>
      <c r="C1161" t="s">
        <v>22</v>
      </c>
      <c r="D1161" t="s">
        <v>56</v>
      </c>
      <c r="E1161" t="s">
        <v>12262</v>
      </c>
      <c r="F1161" t="s">
        <v>2373</v>
      </c>
      <c r="G1161" s="1">
        <v>45474</v>
      </c>
      <c r="H1161" t="s">
        <v>34</v>
      </c>
      <c r="I1161" t="s">
        <v>54</v>
      </c>
      <c r="J1161" t="s">
        <v>64</v>
      </c>
      <c r="K1161">
        <v>3</v>
      </c>
      <c r="L1161">
        <v>321.23</v>
      </c>
      <c r="M1161" t="s">
        <v>50</v>
      </c>
      <c r="N1161">
        <v>45</v>
      </c>
      <c r="O1161" t="s">
        <v>12087</v>
      </c>
      <c r="P1161">
        <v>262</v>
      </c>
      <c r="Q1161" t="s">
        <v>43</v>
      </c>
      <c r="R1161">
        <v>3</v>
      </c>
      <c r="S1161" s="1">
        <v>45691</v>
      </c>
      <c r="T1161" t="s">
        <v>30</v>
      </c>
    </row>
    <row r="1162" spans="1:20" x14ac:dyDescent="0.25">
      <c r="A1162" t="s">
        <v>2374</v>
      </c>
      <c r="B1162" t="s">
        <v>38</v>
      </c>
      <c r="C1162" t="s">
        <v>39</v>
      </c>
      <c r="D1162" t="s">
        <v>32</v>
      </c>
      <c r="E1162" t="s">
        <v>12281</v>
      </c>
      <c r="F1162" t="s">
        <v>2375</v>
      </c>
      <c r="G1162" s="1">
        <v>45474</v>
      </c>
      <c r="H1162" t="s">
        <v>34</v>
      </c>
      <c r="I1162" t="s">
        <v>48</v>
      </c>
      <c r="J1162" t="s">
        <v>27</v>
      </c>
      <c r="K1162">
        <v>4</v>
      </c>
      <c r="L1162">
        <v>535.79999999999995</v>
      </c>
      <c r="M1162" t="s">
        <v>50</v>
      </c>
      <c r="N1162">
        <v>27</v>
      </c>
      <c r="O1162" t="s">
        <v>12368</v>
      </c>
      <c r="P1162">
        <v>486</v>
      </c>
      <c r="Q1162" t="s">
        <v>29</v>
      </c>
      <c r="R1162">
        <v>1</v>
      </c>
      <c r="S1162" s="1">
        <v>45660</v>
      </c>
      <c r="T1162" t="s">
        <v>60</v>
      </c>
    </row>
    <row r="1163" spans="1:20" x14ac:dyDescent="0.25">
      <c r="A1163" t="s">
        <v>2376</v>
      </c>
      <c r="B1163" t="s">
        <v>38</v>
      </c>
      <c r="C1163" t="s">
        <v>22</v>
      </c>
      <c r="D1163" t="s">
        <v>52</v>
      </c>
      <c r="E1163" s="1">
        <v>45269</v>
      </c>
      <c r="F1163" t="s">
        <v>2377</v>
      </c>
      <c r="G1163" s="1">
        <v>45474</v>
      </c>
      <c r="H1163" t="s">
        <v>47</v>
      </c>
      <c r="I1163" t="s">
        <v>48</v>
      </c>
      <c r="J1163" t="s">
        <v>27</v>
      </c>
      <c r="K1163">
        <v>2</v>
      </c>
      <c r="L1163">
        <v>164.33</v>
      </c>
      <c r="M1163" t="s">
        <v>50</v>
      </c>
      <c r="N1163">
        <v>24</v>
      </c>
      <c r="O1163" t="s">
        <v>12083</v>
      </c>
      <c r="P1163">
        <v>446</v>
      </c>
      <c r="Q1163" t="s">
        <v>29</v>
      </c>
      <c r="R1163">
        <v>4</v>
      </c>
      <c r="S1163" t="s">
        <v>12160</v>
      </c>
      <c r="T1163" t="s">
        <v>36</v>
      </c>
    </row>
    <row r="1164" spans="1:20" x14ac:dyDescent="0.25">
      <c r="A1164" t="s">
        <v>2378</v>
      </c>
      <c r="B1164" t="s">
        <v>21</v>
      </c>
      <c r="C1164" t="s">
        <v>39</v>
      </c>
      <c r="D1164" t="s">
        <v>52</v>
      </c>
      <c r="E1164" t="s">
        <v>12147</v>
      </c>
      <c r="F1164" t="s">
        <v>2379</v>
      </c>
      <c r="G1164" s="1">
        <v>45474</v>
      </c>
      <c r="H1164" t="s">
        <v>47</v>
      </c>
      <c r="I1164" t="s">
        <v>26</v>
      </c>
      <c r="J1164" t="s">
        <v>27</v>
      </c>
      <c r="K1164">
        <v>2</v>
      </c>
      <c r="L1164">
        <v>488.25</v>
      </c>
      <c r="M1164" t="s">
        <v>50</v>
      </c>
      <c r="N1164">
        <v>32</v>
      </c>
      <c r="O1164" s="1">
        <v>45662</v>
      </c>
      <c r="P1164">
        <v>422</v>
      </c>
      <c r="Q1164" t="s">
        <v>43</v>
      </c>
      <c r="R1164">
        <v>3</v>
      </c>
      <c r="S1164" t="s">
        <v>12265</v>
      </c>
      <c r="T1164" t="s">
        <v>60</v>
      </c>
    </row>
    <row r="1165" spans="1:20" x14ac:dyDescent="0.25">
      <c r="A1165" t="s">
        <v>2380</v>
      </c>
      <c r="B1165" t="s">
        <v>21</v>
      </c>
      <c r="C1165" t="s">
        <v>82</v>
      </c>
      <c r="D1165" t="s">
        <v>77</v>
      </c>
      <c r="E1165" s="1">
        <v>45902</v>
      </c>
      <c r="F1165" t="s">
        <v>2381</v>
      </c>
      <c r="G1165" s="1">
        <v>45505</v>
      </c>
      <c r="H1165" t="s">
        <v>34</v>
      </c>
      <c r="I1165" t="s">
        <v>42</v>
      </c>
      <c r="J1165" t="s">
        <v>49</v>
      </c>
      <c r="K1165">
        <v>5</v>
      </c>
      <c r="L1165">
        <v>1349.62</v>
      </c>
      <c r="M1165" t="s">
        <v>28</v>
      </c>
      <c r="N1165">
        <v>32</v>
      </c>
      <c r="O1165" s="1">
        <v>45877</v>
      </c>
      <c r="P1165">
        <v>225</v>
      </c>
      <c r="Q1165" t="s">
        <v>29</v>
      </c>
      <c r="R1165">
        <v>4</v>
      </c>
      <c r="S1165" t="s">
        <v>12108</v>
      </c>
      <c r="T1165" t="s">
        <v>60</v>
      </c>
    </row>
    <row r="1166" spans="1:20" x14ac:dyDescent="0.25">
      <c r="A1166" t="s">
        <v>2382</v>
      </c>
      <c r="B1166" t="s">
        <v>38</v>
      </c>
      <c r="C1166" t="s">
        <v>22</v>
      </c>
      <c r="D1166" t="s">
        <v>52</v>
      </c>
      <c r="E1166" s="1">
        <v>45932</v>
      </c>
      <c r="F1166" t="s">
        <v>2383</v>
      </c>
      <c r="G1166" s="1">
        <v>45505</v>
      </c>
      <c r="H1166" t="s">
        <v>41</v>
      </c>
      <c r="I1166" t="s">
        <v>42</v>
      </c>
      <c r="J1166" t="s">
        <v>27</v>
      </c>
      <c r="K1166">
        <v>2</v>
      </c>
      <c r="L1166">
        <v>1377.72</v>
      </c>
      <c r="M1166" t="s">
        <v>28</v>
      </c>
      <c r="N1166">
        <v>16</v>
      </c>
      <c r="O1166" s="1">
        <v>45845</v>
      </c>
      <c r="P1166">
        <v>438</v>
      </c>
      <c r="Q1166" t="s">
        <v>29</v>
      </c>
      <c r="R1166">
        <v>5</v>
      </c>
      <c r="S1166" t="s">
        <v>12129</v>
      </c>
      <c r="T1166" t="s">
        <v>60</v>
      </c>
    </row>
    <row r="1167" spans="1:20" x14ac:dyDescent="0.25">
      <c r="A1167" t="s">
        <v>2384</v>
      </c>
      <c r="B1167" t="s">
        <v>45</v>
      </c>
      <c r="C1167" t="s">
        <v>39</v>
      </c>
      <c r="D1167" t="s">
        <v>77</v>
      </c>
      <c r="E1167" t="s">
        <v>12275</v>
      </c>
      <c r="F1167" t="s">
        <v>2385</v>
      </c>
      <c r="G1167" s="1">
        <v>45505</v>
      </c>
      <c r="H1167" t="s">
        <v>34</v>
      </c>
      <c r="I1167" t="s">
        <v>26</v>
      </c>
      <c r="J1167" t="s">
        <v>67</v>
      </c>
      <c r="K1167">
        <v>2</v>
      </c>
      <c r="L1167">
        <v>657.48</v>
      </c>
      <c r="M1167" t="s">
        <v>35</v>
      </c>
      <c r="N1167">
        <v>5</v>
      </c>
      <c r="O1167" s="1">
        <v>45993</v>
      </c>
      <c r="P1167">
        <v>353</v>
      </c>
      <c r="Q1167" t="s">
        <v>29</v>
      </c>
      <c r="R1167">
        <v>3</v>
      </c>
      <c r="S1167" s="1">
        <v>45544</v>
      </c>
      <c r="T1167" t="s">
        <v>30</v>
      </c>
    </row>
    <row r="1168" spans="1:20" x14ac:dyDescent="0.25">
      <c r="A1168" t="s">
        <v>2386</v>
      </c>
      <c r="B1168" t="s">
        <v>21</v>
      </c>
      <c r="C1168" t="s">
        <v>39</v>
      </c>
      <c r="D1168" t="s">
        <v>56</v>
      </c>
      <c r="E1168" t="s">
        <v>12481</v>
      </c>
      <c r="F1168" t="s">
        <v>2387</v>
      </c>
      <c r="G1168" s="1">
        <v>45505</v>
      </c>
      <c r="H1168" t="s">
        <v>47</v>
      </c>
      <c r="I1168" t="s">
        <v>63</v>
      </c>
      <c r="J1168" t="s">
        <v>59</v>
      </c>
      <c r="K1168">
        <v>3</v>
      </c>
      <c r="L1168">
        <v>567.96</v>
      </c>
      <c r="M1168" t="s">
        <v>35</v>
      </c>
      <c r="N1168">
        <v>2</v>
      </c>
      <c r="O1168" s="1">
        <v>45721</v>
      </c>
      <c r="P1168">
        <v>212</v>
      </c>
      <c r="Q1168" t="s">
        <v>43</v>
      </c>
      <c r="R1168">
        <v>5</v>
      </c>
      <c r="S1168" s="1">
        <v>45662</v>
      </c>
      <c r="T1168" t="s">
        <v>36</v>
      </c>
    </row>
    <row r="1169" spans="1:20" x14ac:dyDescent="0.25">
      <c r="A1169" t="s">
        <v>2388</v>
      </c>
      <c r="B1169" t="s">
        <v>21</v>
      </c>
      <c r="C1169" t="s">
        <v>39</v>
      </c>
      <c r="D1169" t="s">
        <v>77</v>
      </c>
      <c r="E1169" t="s">
        <v>12111</v>
      </c>
      <c r="F1169" t="s">
        <v>2389</v>
      </c>
      <c r="G1169" s="1">
        <v>45505</v>
      </c>
      <c r="H1169" t="s">
        <v>41</v>
      </c>
      <c r="I1169" t="s">
        <v>54</v>
      </c>
      <c r="J1169" t="s">
        <v>67</v>
      </c>
      <c r="K1169">
        <v>4</v>
      </c>
      <c r="L1169">
        <v>950.35</v>
      </c>
      <c r="M1169" t="s">
        <v>50</v>
      </c>
      <c r="N1169">
        <v>7</v>
      </c>
      <c r="O1169" s="1">
        <v>45661</v>
      </c>
      <c r="P1169">
        <v>433</v>
      </c>
      <c r="Q1169" t="s">
        <v>29</v>
      </c>
      <c r="R1169">
        <v>2</v>
      </c>
      <c r="S1169" t="s">
        <v>12378</v>
      </c>
      <c r="T1169" t="s">
        <v>36</v>
      </c>
    </row>
    <row r="1170" spans="1:20" x14ac:dyDescent="0.25">
      <c r="A1170" t="s">
        <v>2390</v>
      </c>
      <c r="B1170" t="s">
        <v>45</v>
      </c>
      <c r="C1170" t="s">
        <v>82</v>
      </c>
      <c r="D1170" t="s">
        <v>32</v>
      </c>
      <c r="E1170" s="1">
        <v>45783</v>
      </c>
      <c r="F1170" t="s">
        <v>2391</v>
      </c>
      <c r="G1170" s="1">
        <v>45505</v>
      </c>
      <c r="H1170" t="s">
        <v>34</v>
      </c>
      <c r="I1170" t="s">
        <v>26</v>
      </c>
      <c r="J1170" t="s">
        <v>59</v>
      </c>
      <c r="K1170">
        <v>3</v>
      </c>
      <c r="L1170">
        <v>532.1</v>
      </c>
      <c r="M1170" t="s">
        <v>28</v>
      </c>
      <c r="N1170">
        <v>27</v>
      </c>
      <c r="O1170" s="1">
        <v>45781</v>
      </c>
      <c r="P1170">
        <v>373</v>
      </c>
      <c r="Q1170" t="s">
        <v>29</v>
      </c>
      <c r="R1170">
        <v>2</v>
      </c>
      <c r="S1170" s="1">
        <v>45393</v>
      </c>
      <c r="T1170" t="s">
        <v>30</v>
      </c>
    </row>
    <row r="1171" spans="1:20" x14ac:dyDescent="0.25">
      <c r="A1171" t="s">
        <v>2392</v>
      </c>
      <c r="B1171" t="s">
        <v>21</v>
      </c>
      <c r="C1171" t="s">
        <v>22</v>
      </c>
      <c r="D1171" t="s">
        <v>52</v>
      </c>
      <c r="E1171" t="s">
        <v>12173</v>
      </c>
      <c r="F1171" t="s">
        <v>2393</v>
      </c>
      <c r="G1171" s="1">
        <v>45536</v>
      </c>
      <c r="H1171" t="s">
        <v>41</v>
      </c>
      <c r="I1171" t="s">
        <v>63</v>
      </c>
      <c r="J1171" t="s">
        <v>59</v>
      </c>
      <c r="K1171">
        <v>5</v>
      </c>
      <c r="L1171">
        <v>421.54</v>
      </c>
      <c r="M1171" t="s">
        <v>35</v>
      </c>
      <c r="N1171">
        <v>18</v>
      </c>
      <c r="O1171" s="1">
        <v>45781</v>
      </c>
      <c r="P1171">
        <v>10</v>
      </c>
      <c r="Q1171" t="s">
        <v>29</v>
      </c>
      <c r="R1171">
        <v>2</v>
      </c>
      <c r="S1171" s="1">
        <v>45331</v>
      </c>
      <c r="T1171" t="s">
        <v>60</v>
      </c>
    </row>
    <row r="1172" spans="1:20" x14ac:dyDescent="0.25">
      <c r="A1172" t="s">
        <v>2394</v>
      </c>
      <c r="B1172" t="s">
        <v>45</v>
      </c>
      <c r="C1172" t="s">
        <v>82</v>
      </c>
      <c r="D1172" t="s">
        <v>52</v>
      </c>
      <c r="E1172" t="s">
        <v>12277</v>
      </c>
      <c r="F1172" t="s">
        <v>2395</v>
      </c>
      <c r="G1172" s="1">
        <v>45536</v>
      </c>
      <c r="H1172" t="s">
        <v>34</v>
      </c>
      <c r="I1172" t="s">
        <v>54</v>
      </c>
      <c r="J1172" t="s">
        <v>67</v>
      </c>
      <c r="K1172">
        <v>3</v>
      </c>
      <c r="L1172">
        <v>1034.83</v>
      </c>
      <c r="M1172" t="s">
        <v>35</v>
      </c>
      <c r="N1172">
        <v>37</v>
      </c>
      <c r="O1172" t="s">
        <v>12343</v>
      </c>
      <c r="P1172">
        <v>405</v>
      </c>
      <c r="Q1172" t="s">
        <v>29</v>
      </c>
      <c r="R1172">
        <v>1</v>
      </c>
      <c r="S1172" s="1">
        <v>45334</v>
      </c>
      <c r="T1172" t="s">
        <v>60</v>
      </c>
    </row>
    <row r="1173" spans="1:20" x14ac:dyDescent="0.25">
      <c r="A1173" t="s">
        <v>2396</v>
      </c>
      <c r="B1173" t="s">
        <v>21</v>
      </c>
      <c r="C1173" t="s">
        <v>82</v>
      </c>
      <c r="D1173" t="s">
        <v>56</v>
      </c>
      <c r="E1173" t="s">
        <v>12191</v>
      </c>
      <c r="F1173" t="s">
        <v>2397</v>
      </c>
      <c r="G1173" s="1">
        <v>45536</v>
      </c>
      <c r="H1173" t="s">
        <v>47</v>
      </c>
      <c r="I1173" t="s">
        <v>42</v>
      </c>
      <c r="J1173" t="s">
        <v>27</v>
      </c>
      <c r="K1173">
        <v>2</v>
      </c>
      <c r="L1173">
        <v>348.49</v>
      </c>
      <c r="M1173" t="s">
        <v>50</v>
      </c>
      <c r="N1173">
        <v>3</v>
      </c>
      <c r="O1173" s="1">
        <v>45303</v>
      </c>
      <c r="P1173">
        <v>475</v>
      </c>
      <c r="Q1173" t="s">
        <v>43</v>
      </c>
      <c r="R1173">
        <v>3</v>
      </c>
      <c r="S1173" t="s">
        <v>12178</v>
      </c>
      <c r="T1173" t="s">
        <v>30</v>
      </c>
    </row>
    <row r="1174" spans="1:20" x14ac:dyDescent="0.25">
      <c r="A1174" t="s">
        <v>2398</v>
      </c>
      <c r="B1174" t="s">
        <v>45</v>
      </c>
      <c r="C1174" t="s">
        <v>22</v>
      </c>
      <c r="D1174" t="s">
        <v>52</v>
      </c>
      <c r="E1174" t="s">
        <v>12113</v>
      </c>
      <c r="F1174" t="s">
        <v>2399</v>
      </c>
      <c r="G1174" s="1">
        <v>45536</v>
      </c>
      <c r="H1174" t="s">
        <v>25</v>
      </c>
      <c r="I1174" t="s">
        <v>48</v>
      </c>
      <c r="J1174" t="s">
        <v>49</v>
      </c>
      <c r="K1174">
        <v>1</v>
      </c>
      <c r="L1174">
        <v>1012.8</v>
      </c>
      <c r="M1174" t="s">
        <v>28</v>
      </c>
      <c r="N1174">
        <v>38</v>
      </c>
      <c r="O1174" t="s">
        <v>12276</v>
      </c>
      <c r="P1174">
        <v>271</v>
      </c>
      <c r="Q1174" t="s">
        <v>43</v>
      </c>
      <c r="R1174">
        <v>2</v>
      </c>
      <c r="S1174" s="1">
        <v>45780</v>
      </c>
      <c r="T1174" t="s">
        <v>60</v>
      </c>
    </row>
    <row r="1175" spans="1:20" x14ac:dyDescent="0.25">
      <c r="A1175" t="s">
        <v>2400</v>
      </c>
      <c r="B1175" t="s">
        <v>38</v>
      </c>
      <c r="C1175" t="s">
        <v>82</v>
      </c>
      <c r="D1175" t="s">
        <v>56</v>
      </c>
      <c r="E1175" t="s">
        <v>12262</v>
      </c>
      <c r="F1175" t="s">
        <v>2401</v>
      </c>
      <c r="G1175" s="1">
        <v>45536</v>
      </c>
      <c r="H1175" t="s">
        <v>58</v>
      </c>
      <c r="I1175" t="s">
        <v>63</v>
      </c>
      <c r="J1175" t="s">
        <v>59</v>
      </c>
      <c r="K1175">
        <v>5</v>
      </c>
      <c r="L1175">
        <v>1433.75</v>
      </c>
      <c r="M1175" t="s">
        <v>28</v>
      </c>
      <c r="N1175">
        <v>41</v>
      </c>
      <c r="O1175" s="1">
        <v>45421</v>
      </c>
      <c r="P1175">
        <v>233</v>
      </c>
      <c r="Q1175" t="s">
        <v>29</v>
      </c>
      <c r="R1175">
        <v>1</v>
      </c>
      <c r="S1175" s="1">
        <v>45637</v>
      </c>
      <c r="T1175" t="s">
        <v>60</v>
      </c>
    </row>
    <row r="1176" spans="1:20" x14ac:dyDescent="0.25">
      <c r="A1176" t="s">
        <v>2402</v>
      </c>
      <c r="B1176" t="s">
        <v>45</v>
      </c>
      <c r="C1176" t="s">
        <v>82</v>
      </c>
      <c r="D1176" t="s">
        <v>23</v>
      </c>
      <c r="E1176" s="1">
        <v>45421</v>
      </c>
      <c r="F1176" t="s">
        <v>2403</v>
      </c>
      <c r="G1176" s="1">
        <v>45536</v>
      </c>
      <c r="H1176" t="s">
        <v>58</v>
      </c>
      <c r="I1176" t="s">
        <v>48</v>
      </c>
      <c r="J1176" t="s">
        <v>49</v>
      </c>
      <c r="K1176">
        <v>2</v>
      </c>
      <c r="L1176">
        <v>351.29</v>
      </c>
      <c r="M1176" t="s">
        <v>28</v>
      </c>
      <c r="N1176">
        <v>31</v>
      </c>
      <c r="O1176" s="1">
        <v>45995</v>
      </c>
      <c r="P1176">
        <v>167</v>
      </c>
      <c r="Q1176" t="s">
        <v>43</v>
      </c>
      <c r="R1176">
        <v>2</v>
      </c>
      <c r="S1176" t="s">
        <v>12085</v>
      </c>
      <c r="T1176" t="s">
        <v>60</v>
      </c>
    </row>
    <row r="1177" spans="1:20" x14ac:dyDescent="0.25">
      <c r="A1177" t="s">
        <v>2404</v>
      </c>
      <c r="B1177" t="s">
        <v>45</v>
      </c>
      <c r="C1177" t="s">
        <v>22</v>
      </c>
      <c r="D1177" t="s">
        <v>52</v>
      </c>
      <c r="E1177" t="s">
        <v>12124</v>
      </c>
      <c r="F1177" t="s">
        <v>2405</v>
      </c>
      <c r="G1177" s="1">
        <v>45536</v>
      </c>
      <c r="H1177" t="s">
        <v>41</v>
      </c>
      <c r="I1177" t="s">
        <v>26</v>
      </c>
      <c r="J1177" t="s">
        <v>64</v>
      </c>
      <c r="K1177">
        <v>1</v>
      </c>
      <c r="L1177">
        <v>1234.2</v>
      </c>
      <c r="M1177" t="s">
        <v>35</v>
      </c>
      <c r="N1177">
        <v>29</v>
      </c>
      <c r="O1177" s="1">
        <v>45607</v>
      </c>
      <c r="P1177">
        <v>346</v>
      </c>
      <c r="Q1177" t="s">
        <v>43</v>
      </c>
      <c r="R1177">
        <v>3</v>
      </c>
      <c r="S1177" s="1">
        <v>45662</v>
      </c>
      <c r="T1177" t="s">
        <v>30</v>
      </c>
    </row>
    <row r="1178" spans="1:20" x14ac:dyDescent="0.25">
      <c r="A1178" t="s">
        <v>2406</v>
      </c>
      <c r="B1178" t="s">
        <v>45</v>
      </c>
      <c r="C1178" t="s">
        <v>22</v>
      </c>
      <c r="D1178" t="s">
        <v>77</v>
      </c>
      <c r="E1178" s="1">
        <v>45394</v>
      </c>
      <c r="F1178" t="s">
        <v>2407</v>
      </c>
      <c r="G1178" s="1">
        <v>45536</v>
      </c>
      <c r="H1178" t="s">
        <v>58</v>
      </c>
      <c r="I1178" t="s">
        <v>54</v>
      </c>
      <c r="J1178" t="s">
        <v>49</v>
      </c>
      <c r="K1178">
        <v>4</v>
      </c>
      <c r="L1178">
        <v>808.74</v>
      </c>
      <c r="M1178" t="s">
        <v>50</v>
      </c>
      <c r="N1178">
        <v>26</v>
      </c>
      <c r="O1178" s="1">
        <v>45904</v>
      </c>
      <c r="P1178">
        <v>80</v>
      </c>
      <c r="Q1178" t="s">
        <v>29</v>
      </c>
      <c r="R1178">
        <v>5</v>
      </c>
      <c r="S1178" s="1">
        <v>45693</v>
      </c>
      <c r="T1178" t="s">
        <v>60</v>
      </c>
    </row>
    <row r="1179" spans="1:20" x14ac:dyDescent="0.25">
      <c r="A1179" t="s">
        <v>2408</v>
      </c>
      <c r="B1179" t="s">
        <v>45</v>
      </c>
      <c r="C1179" t="s">
        <v>82</v>
      </c>
      <c r="D1179" t="s">
        <v>77</v>
      </c>
      <c r="E1179" t="s">
        <v>12156</v>
      </c>
      <c r="F1179" t="s">
        <v>2409</v>
      </c>
      <c r="G1179" s="1">
        <v>45536</v>
      </c>
      <c r="H1179" t="s">
        <v>41</v>
      </c>
      <c r="I1179" t="s">
        <v>42</v>
      </c>
      <c r="J1179" t="s">
        <v>59</v>
      </c>
      <c r="K1179">
        <v>4</v>
      </c>
      <c r="L1179">
        <v>1426.85</v>
      </c>
      <c r="M1179" t="s">
        <v>28</v>
      </c>
      <c r="N1179">
        <v>9</v>
      </c>
      <c r="O1179" t="s">
        <v>12370</v>
      </c>
      <c r="P1179">
        <v>156</v>
      </c>
      <c r="Q1179" t="s">
        <v>43</v>
      </c>
      <c r="R1179">
        <v>4</v>
      </c>
      <c r="S1179" s="1">
        <v>45484</v>
      </c>
      <c r="T1179" t="s">
        <v>30</v>
      </c>
    </row>
    <row r="1180" spans="1:20" x14ac:dyDescent="0.25">
      <c r="A1180" t="s">
        <v>2410</v>
      </c>
      <c r="B1180" t="s">
        <v>45</v>
      </c>
      <c r="C1180" t="s">
        <v>22</v>
      </c>
      <c r="D1180" t="s">
        <v>77</v>
      </c>
      <c r="E1180" t="s">
        <v>12226</v>
      </c>
      <c r="F1180" t="s">
        <v>2411</v>
      </c>
      <c r="G1180" s="1">
        <v>45536</v>
      </c>
      <c r="H1180" t="s">
        <v>41</v>
      </c>
      <c r="I1180" t="s">
        <v>26</v>
      </c>
      <c r="J1180" t="s">
        <v>67</v>
      </c>
      <c r="K1180">
        <v>1</v>
      </c>
      <c r="L1180">
        <v>595.62</v>
      </c>
      <c r="M1180" t="s">
        <v>35</v>
      </c>
      <c r="N1180">
        <v>28</v>
      </c>
      <c r="O1180" t="s">
        <v>12275</v>
      </c>
      <c r="P1180">
        <v>354</v>
      </c>
      <c r="Q1180" t="s">
        <v>29</v>
      </c>
      <c r="R1180">
        <v>3</v>
      </c>
      <c r="S1180" s="1">
        <v>45996</v>
      </c>
      <c r="T1180" t="s">
        <v>36</v>
      </c>
    </row>
    <row r="1181" spans="1:20" x14ac:dyDescent="0.25">
      <c r="A1181" t="s">
        <v>2412</v>
      </c>
      <c r="B1181" t="s">
        <v>21</v>
      </c>
      <c r="C1181" t="s">
        <v>39</v>
      </c>
      <c r="D1181" t="s">
        <v>52</v>
      </c>
      <c r="E1181" s="1">
        <v>44995</v>
      </c>
      <c r="F1181" t="s">
        <v>2413</v>
      </c>
      <c r="G1181" s="1">
        <v>45566</v>
      </c>
      <c r="H1181" t="s">
        <v>25</v>
      </c>
      <c r="I1181" t="s">
        <v>26</v>
      </c>
      <c r="J1181" t="s">
        <v>27</v>
      </c>
      <c r="K1181">
        <v>3</v>
      </c>
      <c r="L1181">
        <v>1291.1400000000001</v>
      </c>
      <c r="M1181" t="s">
        <v>50</v>
      </c>
      <c r="N1181">
        <v>7</v>
      </c>
      <c r="O1181" t="s">
        <v>12068</v>
      </c>
      <c r="P1181">
        <v>42</v>
      </c>
      <c r="Q1181" t="s">
        <v>43</v>
      </c>
      <c r="R1181">
        <v>3</v>
      </c>
      <c r="S1181" t="s">
        <v>12110</v>
      </c>
      <c r="T1181" t="s">
        <v>30</v>
      </c>
    </row>
    <row r="1182" spans="1:20" x14ac:dyDescent="0.25">
      <c r="A1182" t="s">
        <v>2414</v>
      </c>
      <c r="B1182" t="s">
        <v>21</v>
      </c>
      <c r="C1182" t="s">
        <v>82</v>
      </c>
      <c r="D1182" t="s">
        <v>23</v>
      </c>
      <c r="E1182" t="s">
        <v>12318</v>
      </c>
      <c r="F1182" t="s">
        <v>2415</v>
      </c>
      <c r="G1182" s="1">
        <v>45566</v>
      </c>
      <c r="H1182" t="s">
        <v>25</v>
      </c>
      <c r="I1182" t="s">
        <v>48</v>
      </c>
      <c r="J1182" t="s">
        <v>27</v>
      </c>
      <c r="K1182">
        <v>3</v>
      </c>
      <c r="L1182">
        <v>633.07000000000005</v>
      </c>
      <c r="M1182" t="s">
        <v>50</v>
      </c>
      <c r="N1182">
        <v>29</v>
      </c>
      <c r="O1182" t="s">
        <v>12093</v>
      </c>
      <c r="P1182">
        <v>171</v>
      </c>
      <c r="Q1182" t="s">
        <v>29</v>
      </c>
      <c r="R1182">
        <v>3</v>
      </c>
      <c r="S1182" s="1">
        <v>45605</v>
      </c>
      <c r="T1182" t="s">
        <v>60</v>
      </c>
    </row>
    <row r="1183" spans="1:20" x14ac:dyDescent="0.25">
      <c r="A1183" t="s">
        <v>2416</v>
      </c>
      <c r="B1183" t="s">
        <v>38</v>
      </c>
      <c r="C1183" t="s">
        <v>39</v>
      </c>
      <c r="D1183" t="s">
        <v>23</v>
      </c>
      <c r="E1183" s="1">
        <v>45843</v>
      </c>
      <c r="F1183" t="s">
        <v>2417</v>
      </c>
      <c r="G1183" s="1">
        <v>45566</v>
      </c>
      <c r="H1183" t="s">
        <v>34</v>
      </c>
      <c r="I1183" t="s">
        <v>48</v>
      </c>
      <c r="J1183" t="s">
        <v>27</v>
      </c>
      <c r="K1183">
        <v>3</v>
      </c>
      <c r="L1183">
        <v>856.63</v>
      </c>
      <c r="M1183" t="s">
        <v>50</v>
      </c>
      <c r="N1183">
        <v>21</v>
      </c>
      <c r="O1183" t="s">
        <v>12069</v>
      </c>
      <c r="P1183">
        <v>294</v>
      </c>
      <c r="Q1183" t="s">
        <v>43</v>
      </c>
      <c r="R1183">
        <v>2</v>
      </c>
      <c r="S1183" t="s">
        <v>12319</v>
      </c>
      <c r="T1183" t="s">
        <v>60</v>
      </c>
    </row>
    <row r="1184" spans="1:20" x14ac:dyDescent="0.25">
      <c r="A1184" t="s">
        <v>2418</v>
      </c>
      <c r="B1184" t="s">
        <v>45</v>
      </c>
      <c r="C1184" t="s">
        <v>82</v>
      </c>
      <c r="D1184" t="s">
        <v>56</v>
      </c>
      <c r="E1184" t="s">
        <v>12276</v>
      </c>
      <c r="F1184" t="s">
        <v>2419</v>
      </c>
      <c r="G1184" s="1">
        <v>45566</v>
      </c>
      <c r="H1184" t="s">
        <v>25</v>
      </c>
      <c r="I1184" t="s">
        <v>42</v>
      </c>
      <c r="J1184" t="s">
        <v>67</v>
      </c>
      <c r="K1184">
        <v>4</v>
      </c>
      <c r="L1184">
        <v>906.49</v>
      </c>
      <c r="M1184" t="s">
        <v>35</v>
      </c>
      <c r="N1184">
        <v>6</v>
      </c>
      <c r="O1184" t="s">
        <v>12210</v>
      </c>
      <c r="P1184">
        <v>319</v>
      </c>
      <c r="Q1184" t="s">
        <v>29</v>
      </c>
      <c r="R1184">
        <v>1</v>
      </c>
      <c r="S1184" s="1">
        <v>45968</v>
      </c>
      <c r="T1184" t="s">
        <v>30</v>
      </c>
    </row>
    <row r="1185" spans="1:20" x14ac:dyDescent="0.25">
      <c r="A1185" t="s">
        <v>2420</v>
      </c>
      <c r="B1185" t="s">
        <v>45</v>
      </c>
      <c r="C1185" t="s">
        <v>39</v>
      </c>
      <c r="D1185" t="s">
        <v>32</v>
      </c>
      <c r="E1185" t="s">
        <v>12482</v>
      </c>
      <c r="F1185" t="s">
        <v>2421</v>
      </c>
      <c r="G1185" s="1">
        <v>45566</v>
      </c>
      <c r="H1185" t="s">
        <v>25</v>
      </c>
      <c r="I1185" t="s">
        <v>42</v>
      </c>
      <c r="J1185" t="s">
        <v>49</v>
      </c>
      <c r="K1185">
        <v>2</v>
      </c>
      <c r="L1185">
        <v>129.97</v>
      </c>
      <c r="M1185" t="s">
        <v>28</v>
      </c>
      <c r="N1185">
        <v>8</v>
      </c>
      <c r="O1185" t="s">
        <v>12067</v>
      </c>
      <c r="P1185">
        <v>143</v>
      </c>
      <c r="Q1185" t="s">
        <v>43</v>
      </c>
      <c r="R1185">
        <v>5</v>
      </c>
      <c r="S1185" t="s">
        <v>12249</v>
      </c>
      <c r="T1185" t="s">
        <v>36</v>
      </c>
    </row>
    <row r="1186" spans="1:20" x14ac:dyDescent="0.25">
      <c r="A1186" t="s">
        <v>2422</v>
      </c>
      <c r="B1186" t="s">
        <v>38</v>
      </c>
      <c r="C1186" t="s">
        <v>82</v>
      </c>
      <c r="D1186" t="s">
        <v>56</v>
      </c>
      <c r="E1186" s="1">
        <v>45574</v>
      </c>
      <c r="F1186" t="s">
        <v>2423</v>
      </c>
      <c r="G1186" s="1">
        <v>45566</v>
      </c>
      <c r="H1186" t="s">
        <v>41</v>
      </c>
      <c r="I1186" t="s">
        <v>48</v>
      </c>
      <c r="J1186" t="s">
        <v>59</v>
      </c>
      <c r="K1186">
        <v>1</v>
      </c>
      <c r="L1186">
        <v>1446.89</v>
      </c>
      <c r="M1186" t="s">
        <v>50</v>
      </c>
      <c r="N1186">
        <v>46</v>
      </c>
      <c r="O1186" s="1">
        <v>45303</v>
      </c>
      <c r="P1186">
        <v>218</v>
      </c>
      <c r="Q1186" t="s">
        <v>29</v>
      </c>
      <c r="R1186">
        <v>2</v>
      </c>
      <c r="S1186" s="1">
        <v>45784</v>
      </c>
      <c r="T1186" t="s">
        <v>60</v>
      </c>
    </row>
    <row r="1187" spans="1:20" x14ac:dyDescent="0.25">
      <c r="A1187" t="s">
        <v>2424</v>
      </c>
      <c r="B1187" t="s">
        <v>45</v>
      </c>
      <c r="C1187" t="s">
        <v>39</v>
      </c>
      <c r="D1187" t="s">
        <v>56</v>
      </c>
      <c r="E1187" t="s">
        <v>12190</v>
      </c>
      <c r="F1187" t="s">
        <v>2425</v>
      </c>
      <c r="G1187" s="1">
        <v>45566</v>
      </c>
      <c r="H1187" t="s">
        <v>25</v>
      </c>
      <c r="I1187" t="s">
        <v>54</v>
      </c>
      <c r="J1187" t="s">
        <v>27</v>
      </c>
      <c r="K1187">
        <v>5</v>
      </c>
      <c r="L1187">
        <v>1028.53</v>
      </c>
      <c r="M1187" t="s">
        <v>50</v>
      </c>
      <c r="N1187">
        <v>11</v>
      </c>
      <c r="O1187" t="s">
        <v>12096</v>
      </c>
      <c r="P1187">
        <v>477</v>
      </c>
      <c r="Q1187" t="s">
        <v>29</v>
      </c>
      <c r="R1187">
        <v>2</v>
      </c>
      <c r="S1187" t="s">
        <v>12237</v>
      </c>
      <c r="T1187" t="s">
        <v>36</v>
      </c>
    </row>
    <row r="1188" spans="1:20" x14ac:dyDescent="0.25">
      <c r="A1188" t="s">
        <v>2426</v>
      </c>
      <c r="B1188" t="s">
        <v>21</v>
      </c>
      <c r="C1188" t="s">
        <v>82</v>
      </c>
      <c r="D1188" t="s">
        <v>52</v>
      </c>
      <c r="E1188" t="s">
        <v>12257</v>
      </c>
      <c r="F1188" t="s">
        <v>2427</v>
      </c>
      <c r="G1188" s="1">
        <v>45597</v>
      </c>
      <c r="H1188" t="s">
        <v>34</v>
      </c>
      <c r="I1188" t="s">
        <v>48</v>
      </c>
      <c r="J1188" t="s">
        <v>64</v>
      </c>
      <c r="K1188">
        <v>5</v>
      </c>
      <c r="L1188">
        <v>705.33</v>
      </c>
      <c r="M1188" t="s">
        <v>50</v>
      </c>
      <c r="N1188">
        <v>23</v>
      </c>
      <c r="O1188" t="s">
        <v>12288</v>
      </c>
      <c r="P1188">
        <v>433</v>
      </c>
      <c r="Q1188" t="s">
        <v>29</v>
      </c>
      <c r="R1188">
        <v>5</v>
      </c>
      <c r="S1188" s="1">
        <v>45784</v>
      </c>
      <c r="T1188" t="s">
        <v>30</v>
      </c>
    </row>
    <row r="1189" spans="1:20" x14ac:dyDescent="0.25">
      <c r="A1189" t="s">
        <v>2428</v>
      </c>
      <c r="B1189" t="s">
        <v>38</v>
      </c>
      <c r="C1189" t="s">
        <v>82</v>
      </c>
      <c r="D1189" t="s">
        <v>52</v>
      </c>
      <c r="E1189" t="s">
        <v>12362</v>
      </c>
      <c r="F1189" t="s">
        <v>2429</v>
      </c>
      <c r="G1189" s="1">
        <v>45597</v>
      </c>
      <c r="H1189" t="s">
        <v>41</v>
      </c>
      <c r="I1189" t="s">
        <v>42</v>
      </c>
      <c r="J1189" t="s">
        <v>27</v>
      </c>
      <c r="K1189">
        <v>5</v>
      </c>
      <c r="L1189">
        <v>1040.05</v>
      </c>
      <c r="M1189" t="s">
        <v>50</v>
      </c>
      <c r="N1189">
        <v>9</v>
      </c>
      <c r="O1189" s="1">
        <v>45665</v>
      </c>
      <c r="P1189">
        <v>153</v>
      </c>
      <c r="Q1189" t="s">
        <v>29</v>
      </c>
      <c r="R1189">
        <v>3</v>
      </c>
      <c r="S1189" s="1">
        <v>45484</v>
      </c>
      <c r="T1189" t="s">
        <v>30</v>
      </c>
    </row>
    <row r="1190" spans="1:20" x14ac:dyDescent="0.25">
      <c r="A1190" t="s">
        <v>2430</v>
      </c>
      <c r="B1190" t="s">
        <v>21</v>
      </c>
      <c r="C1190" t="s">
        <v>82</v>
      </c>
      <c r="D1190" t="s">
        <v>23</v>
      </c>
      <c r="E1190" s="1">
        <v>45658</v>
      </c>
      <c r="F1190" t="s">
        <v>2431</v>
      </c>
      <c r="G1190" s="1">
        <v>45597</v>
      </c>
      <c r="H1190" t="s">
        <v>41</v>
      </c>
      <c r="I1190" t="s">
        <v>48</v>
      </c>
      <c r="J1190" t="s">
        <v>67</v>
      </c>
      <c r="K1190">
        <v>5</v>
      </c>
      <c r="L1190">
        <v>1381.47</v>
      </c>
      <c r="M1190" t="s">
        <v>35</v>
      </c>
      <c r="N1190">
        <v>10</v>
      </c>
      <c r="O1190" t="s">
        <v>12143</v>
      </c>
      <c r="P1190">
        <v>157</v>
      </c>
      <c r="Q1190" t="s">
        <v>29</v>
      </c>
      <c r="R1190">
        <v>1</v>
      </c>
      <c r="S1190" t="s">
        <v>12267</v>
      </c>
      <c r="T1190" t="s">
        <v>36</v>
      </c>
    </row>
    <row r="1191" spans="1:20" x14ac:dyDescent="0.25">
      <c r="A1191" t="s">
        <v>2432</v>
      </c>
      <c r="B1191" t="s">
        <v>21</v>
      </c>
      <c r="C1191" t="s">
        <v>39</v>
      </c>
      <c r="D1191" t="s">
        <v>56</v>
      </c>
      <c r="E1191" s="1">
        <v>45393</v>
      </c>
      <c r="F1191" t="s">
        <v>2433</v>
      </c>
      <c r="G1191" s="1">
        <v>45597</v>
      </c>
      <c r="H1191" t="s">
        <v>41</v>
      </c>
      <c r="I1191" t="s">
        <v>26</v>
      </c>
      <c r="J1191" t="s">
        <v>27</v>
      </c>
      <c r="K1191">
        <v>5</v>
      </c>
      <c r="L1191">
        <v>697.14</v>
      </c>
      <c r="M1191" t="s">
        <v>28</v>
      </c>
      <c r="N1191">
        <v>20</v>
      </c>
      <c r="O1191" s="1">
        <v>45778</v>
      </c>
      <c r="P1191">
        <v>69</v>
      </c>
      <c r="Q1191" t="s">
        <v>29</v>
      </c>
      <c r="R1191">
        <v>1</v>
      </c>
      <c r="S1191" s="1">
        <v>45870</v>
      </c>
      <c r="T1191" t="s">
        <v>60</v>
      </c>
    </row>
    <row r="1192" spans="1:20" x14ac:dyDescent="0.25">
      <c r="A1192" t="s">
        <v>2434</v>
      </c>
      <c r="B1192" t="s">
        <v>38</v>
      </c>
      <c r="C1192" t="s">
        <v>22</v>
      </c>
      <c r="D1192" t="s">
        <v>52</v>
      </c>
      <c r="E1192" s="1">
        <v>45660</v>
      </c>
      <c r="F1192" t="s">
        <v>2435</v>
      </c>
      <c r="G1192" s="1">
        <v>45597</v>
      </c>
      <c r="H1192" t="s">
        <v>25</v>
      </c>
      <c r="I1192" t="s">
        <v>54</v>
      </c>
      <c r="J1192" t="s">
        <v>59</v>
      </c>
      <c r="K1192">
        <v>5</v>
      </c>
      <c r="L1192">
        <v>808.44</v>
      </c>
      <c r="M1192" t="s">
        <v>35</v>
      </c>
      <c r="N1192">
        <v>20</v>
      </c>
      <c r="O1192" s="1">
        <v>45842</v>
      </c>
      <c r="P1192">
        <v>34</v>
      </c>
      <c r="Q1192" t="s">
        <v>43</v>
      </c>
      <c r="R1192">
        <v>2</v>
      </c>
      <c r="S1192" t="s">
        <v>12284</v>
      </c>
      <c r="T1192" t="s">
        <v>30</v>
      </c>
    </row>
    <row r="1193" spans="1:20" x14ac:dyDescent="0.25">
      <c r="A1193" t="s">
        <v>2436</v>
      </c>
      <c r="B1193" t="s">
        <v>45</v>
      </c>
      <c r="C1193" t="s">
        <v>22</v>
      </c>
      <c r="D1193" t="s">
        <v>56</v>
      </c>
      <c r="E1193" s="1">
        <v>45753</v>
      </c>
      <c r="F1193" t="s">
        <v>2437</v>
      </c>
      <c r="G1193" s="1">
        <v>45597</v>
      </c>
      <c r="H1193" t="s">
        <v>25</v>
      </c>
      <c r="I1193" t="s">
        <v>63</v>
      </c>
      <c r="J1193" t="s">
        <v>27</v>
      </c>
      <c r="K1193">
        <v>4</v>
      </c>
      <c r="L1193">
        <v>818.25</v>
      </c>
      <c r="M1193" t="s">
        <v>50</v>
      </c>
      <c r="N1193">
        <v>14</v>
      </c>
      <c r="O1193" s="1">
        <v>45577</v>
      </c>
      <c r="P1193">
        <v>226</v>
      </c>
      <c r="Q1193" t="s">
        <v>29</v>
      </c>
      <c r="R1193">
        <v>3</v>
      </c>
      <c r="S1193" s="1">
        <v>45934</v>
      </c>
      <c r="T1193" t="s">
        <v>60</v>
      </c>
    </row>
    <row r="1194" spans="1:20" x14ac:dyDescent="0.25">
      <c r="A1194" t="s">
        <v>2438</v>
      </c>
      <c r="B1194" t="s">
        <v>21</v>
      </c>
      <c r="C1194" t="s">
        <v>39</v>
      </c>
      <c r="D1194" t="s">
        <v>77</v>
      </c>
      <c r="E1194" t="s">
        <v>12456</v>
      </c>
      <c r="F1194" t="s">
        <v>2439</v>
      </c>
      <c r="G1194" s="1">
        <v>45597</v>
      </c>
      <c r="H1194" t="s">
        <v>41</v>
      </c>
      <c r="I1194" t="s">
        <v>63</v>
      </c>
      <c r="J1194" t="s">
        <v>59</v>
      </c>
      <c r="K1194">
        <v>2</v>
      </c>
      <c r="L1194">
        <v>436.21</v>
      </c>
      <c r="M1194" t="s">
        <v>35</v>
      </c>
      <c r="N1194">
        <v>4</v>
      </c>
      <c r="O1194" t="s">
        <v>12106</v>
      </c>
      <c r="P1194">
        <v>196</v>
      </c>
      <c r="Q1194" t="s">
        <v>43</v>
      </c>
      <c r="R1194">
        <v>2</v>
      </c>
      <c r="S1194" t="s">
        <v>12244</v>
      </c>
      <c r="T1194" t="s">
        <v>36</v>
      </c>
    </row>
    <row r="1195" spans="1:20" x14ac:dyDescent="0.25">
      <c r="A1195" t="s">
        <v>2440</v>
      </c>
      <c r="B1195" t="s">
        <v>21</v>
      </c>
      <c r="C1195" t="s">
        <v>39</v>
      </c>
      <c r="D1195" t="s">
        <v>32</v>
      </c>
      <c r="E1195" t="s">
        <v>12145</v>
      </c>
      <c r="F1195" t="s">
        <v>2441</v>
      </c>
      <c r="G1195" s="1">
        <v>45597</v>
      </c>
      <c r="H1195" t="s">
        <v>25</v>
      </c>
      <c r="I1195" t="s">
        <v>48</v>
      </c>
      <c r="J1195" t="s">
        <v>49</v>
      </c>
      <c r="K1195">
        <v>2</v>
      </c>
      <c r="L1195">
        <v>737.59</v>
      </c>
      <c r="M1195" t="s">
        <v>35</v>
      </c>
      <c r="N1195">
        <v>46</v>
      </c>
      <c r="O1195" t="s">
        <v>12157</v>
      </c>
      <c r="P1195">
        <v>328</v>
      </c>
      <c r="Q1195" t="s">
        <v>29</v>
      </c>
      <c r="R1195">
        <v>4</v>
      </c>
      <c r="S1195" s="1">
        <v>45994</v>
      </c>
      <c r="T1195" t="s">
        <v>60</v>
      </c>
    </row>
    <row r="1196" spans="1:20" x14ac:dyDescent="0.25">
      <c r="A1196" t="s">
        <v>2442</v>
      </c>
      <c r="B1196" t="s">
        <v>45</v>
      </c>
      <c r="C1196" t="s">
        <v>82</v>
      </c>
      <c r="D1196" t="s">
        <v>32</v>
      </c>
      <c r="E1196" s="1">
        <v>45719</v>
      </c>
      <c r="F1196" t="s">
        <v>2443</v>
      </c>
      <c r="G1196" s="1">
        <v>45627</v>
      </c>
      <c r="H1196" t="s">
        <v>34</v>
      </c>
      <c r="I1196" t="s">
        <v>42</v>
      </c>
      <c r="J1196" t="s">
        <v>67</v>
      </c>
      <c r="K1196">
        <v>5</v>
      </c>
      <c r="L1196">
        <v>1487.89</v>
      </c>
      <c r="M1196" t="s">
        <v>50</v>
      </c>
      <c r="N1196">
        <v>19</v>
      </c>
      <c r="O1196" t="s">
        <v>12170</v>
      </c>
      <c r="P1196">
        <v>32</v>
      </c>
      <c r="Q1196" t="s">
        <v>29</v>
      </c>
      <c r="R1196">
        <v>4</v>
      </c>
      <c r="S1196" s="1">
        <v>45754</v>
      </c>
      <c r="T1196" t="s">
        <v>30</v>
      </c>
    </row>
    <row r="1197" spans="1:20" x14ac:dyDescent="0.25">
      <c r="A1197" t="s">
        <v>2444</v>
      </c>
      <c r="B1197" t="s">
        <v>21</v>
      </c>
      <c r="C1197" t="s">
        <v>39</v>
      </c>
      <c r="D1197" t="s">
        <v>77</v>
      </c>
      <c r="E1197" s="1">
        <v>45750</v>
      </c>
      <c r="F1197" t="s">
        <v>2445</v>
      </c>
      <c r="G1197" s="1">
        <v>45627</v>
      </c>
      <c r="H1197" t="s">
        <v>34</v>
      </c>
      <c r="I1197" t="s">
        <v>48</v>
      </c>
      <c r="J1197" t="s">
        <v>59</v>
      </c>
      <c r="K1197">
        <v>4</v>
      </c>
      <c r="L1197">
        <v>284.45</v>
      </c>
      <c r="M1197" t="s">
        <v>35</v>
      </c>
      <c r="N1197">
        <v>16</v>
      </c>
      <c r="O1197" t="s">
        <v>12313</v>
      </c>
      <c r="P1197">
        <v>173</v>
      </c>
      <c r="Q1197" t="s">
        <v>29</v>
      </c>
      <c r="R1197">
        <v>1</v>
      </c>
      <c r="S1197" s="1">
        <v>45637</v>
      </c>
      <c r="T1197" t="s">
        <v>36</v>
      </c>
    </row>
    <row r="1198" spans="1:20" x14ac:dyDescent="0.25">
      <c r="A1198" t="s">
        <v>2446</v>
      </c>
      <c r="B1198" t="s">
        <v>45</v>
      </c>
      <c r="C1198" t="s">
        <v>82</v>
      </c>
      <c r="D1198" t="s">
        <v>77</v>
      </c>
      <c r="E1198" t="s">
        <v>12110</v>
      </c>
      <c r="F1198" t="s">
        <v>2447</v>
      </c>
      <c r="G1198" s="1">
        <v>45627</v>
      </c>
      <c r="H1198" t="s">
        <v>47</v>
      </c>
      <c r="I1198" t="s">
        <v>26</v>
      </c>
      <c r="J1198" t="s">
        <v>67</v>
      </c>
      <c r="K1198">
        <v>2</v>
      </c>
      <c r="L1198">
        <v>775.47</v>
      </c>
      <c r="M1198" t="s">
        <v>28</v>
      </c>
      <c r="N1198">
        <v>25</v>
      </c>
      <c r="O1198" s="1">
        <v>45965</v>
      </c>
      <c r="P1198">
        <v>172</v>
      </c>
      <c r="Q1198" t="s">
        <v>29</v>
      </c>
      <c r="R1198">
        <v>3</v>
      </c>
      <c r="S1198" t="s">
        <v>12266</v>
      </c>
      <c r="T1198" t="s">
        <v>36</v>
      </c>
    </row>
    <row r="1199" spans="1:20" x14ac:dyDescent="0.25">
      <c r="A1199" t="s">
        <v>2448</v>
      </c>
      <c r="B1199" t="s">
        <v>45</v>
      </c>
      <c r="C1199" t="s">
        <v>22</v>
      </c>
      <c r="D1199" t="s">
        <v>56</v>
      </c>
      <c r="E1199" t="s">
        <v>12272</v>
      </c>
      <c r="F1199" t="s">
        <v>2449</v>
      </c>
      <c r="G1199" s="1">
        <v>45627</v>
      </c>
      <c r="H1199" t="s">
        <v>47</v>
      </c>
      <c r="I1199" t="s">
        <v>63</v>
      </c>
      <c r="J1199" t="s">
        <v>67</v>
      </c>
      <c r="K1199">
        <v>2</v>
      </c>
      <c r="L1199">
        <v>475.11</v>
      </c>
      <c r="M1199" t="s">
        <v>35</v>
      </c>
      <c r="N1199">
        <v>20</v>
      </c>
      <c r="O1199" s="1">
        <v>45816</v>
      </c>
      <c r="P1199">
        <v>103</v>
      </c>
      <c r="Q1199" t="s">
        <v>29</v>
      </c>
      <c r="R1199">
        <v>1</v>
      </c>
      <c r="S1199" t="s">
        <v>12264</v>
      </c>
      <c r="T1199" t="s">
        <v>36</v>
      </c>
    </row>
    <row r="1200" spans="1:20" x14ac:dyDescent="0.25">
      <c r="A1200" t="s">
        <v>2450</v>
      </c>
      <c r="B1200" t="s">
        <v>38</v>
      </c>
      <c r="C1200" t="s">
        <v>39</v>
      </c>
      <c r="D1200" t="s">
        <v>32</v>
      </c>
      <c r="E1200" t="s">
        <v>12075</v>
      </c>
      <c r="F1200" t="s">
        <v>2451</v>
      </c>
      <c r="G1200" s="1">
        <v>45627</v>
      </c>
      <c r="H1200" t="s">
        <v>41</v>
      </c>
      <c r="I1200" t="s">
        <v>48</v>
      </c>
      <c r="J1200" t="s">
        <v>67</v>
      </c>
      <c r="K1200">
        <v>4</v>
      </c>
      <c r="L1200">
        <v>143.47</v>
      </c>
      <c r="M1200" t="s">
        <v>28</v>
      </c>
      <c r="N1200">
        <v>4</v>
      </c>
      <c r="O1200" t="s">
        <v>12291</v>
      </c>
      <c r="P1200">
        <v>119</v>
      </c>
      <c r="Q1200" t="s">
        <v>43</v>
      </c>
      <c r="R1200">
        <v>5</v>
      </c>
      <c r="S1200" t="s">
        <v>12261</v>
      </c>
      <c r="T1200" t="s">
        <v>60</v>
      </c>
    </row>
    <row r="1201" spans="1:20" x14ac:dyDescent="0.25">
      <c r="A1201" t="s">
        <v>2452</v>
      </c>
      <c r="B1201" t="s">
        <v>38</v>
      </c>
      <c r="C1201" t="s">
        <v>39</v>
      </c>
      <c r="D1201" t="s">
        <v>56</v>
      </c>
      <c r="E1201" t="s">
        <v>12286</v>
      </c>
      <c r="F1201" t="s">
        <v>2453</v>
      </c>
      <c r="G1201" s="1">
        <v>45627</v>
      </c>
      <c r="H1201" t="s">
        <v>47</v>
      </c>
      <c r="I1201" t="s">
        <v>42</v>
      </c>
      <c r="J1201" t="s">
        <v>59</v>
      </c>
      <c r="K1201">
        <v>4</v>
      </c>
      <c r="L1201">
        <v>806.86</v>
      </c>
      <c r="M1201" t="s">
        <v>50</v>
      </c>
      <c r="N1201">
        <v>24</v>
      </c>
      <c r="O1201" t="s">
        <v>12284</v>
      </c>
      <c r="P1201">
        <v>235</v>
      </c>
      <c r="Q1201" t="s">
        <v>43</v>
      </c>
      <c r="R1201">
        <v>3</v>
      </c>
      <c r="S1201" s="1">
        <v>45454</v>
      </c>
      <c r="T1201" t="s">
        <v>30</v>
      </c>
    </row>
    <row r="1202" spans="1:20" x14ac:dyDescent="0.25">
      <c r="A1202" t="s">
        <v>2454</v>
      </c>
      <c r="B1202" t="s">
        <v>21</v>
      </c>
      <c r="C1202" t="s">
        <v>22</v>
      </c>
      <c r="D1202" t="s">
        <v>56</v>
      </c>
      <c r="E1202" t="s">
        <v>12430</v>
      </c>
      <c r="F1202" t="s">
        <v>2455</v>
      </c>
      <c r="G1202" t="s">
        <v>12273</v>
      </c>
      <c r="H1202" t="s">
        <v>25</v>
      </c>
      <c r="I1202" t="s">
        <v>26</v>
      </c>
      <c r="J1202" t="s">
        <v>49</v>
      </c>
      <c r="K1202">
        <v>1</v>
      </c>
      <c r="L1202">
        <v>463.29</v>
      </c>
      <c r="M1202" t="s">
        <v>35</v>
      </c>
      <c r="N1202">
        <v>21</v>
      </c>
      <c r="O1202" t="s">
        <v>12234</v>
      </c>
      <c r="P1202">
        <v>166</v>
      </c>
      <c r="Q1202" t="s">
        <v>43</v>
      </c>
      <c r="R1202">
        <v>4</v>
      </c>
      <c r="S1202" s="1">
        <v>45843</v>
      </c>
      <c r="T1202" t="s">
        <v>30</v>
      </c>
    </row>
    <row r="1203" spans="1:20" x14ac:dyDescent="0.25">
      <c r="A1203" t="s">
        <v>2456</v>
      </c>
      <c r="B1203" t="s">
        <v>38</v>
      </c>
      <c r="C1203" t="s">
        <v>82</v>
      </c>
      <c r="D1203" t="s">
        <v>23</v>
      </c>
      <c r="E1203" t="s">
        <v>12437</v>
      </c>
      <c r="F1203" t="s">
        <v>2457</v>
      </c>
      <c r="G1203" t="s">
        <v>12273</v>
      </c>
      <c r="H1203" t="s">
        <v>25</v>
      </c>
      <c r="I1203" t="s">
        <v>26</v>
      </c>
      <c r="J1203" t="s">
        <v>59</v>
      </c>
      <c r="K1203">
        <v>4</v>
      </c>
      <c r="L1203">
        <v>1101.54</v>
      </c>
      <c r="M1203" t="s">
        <v>35</v>
      </c>
      <c r="N1203">
        <v>19</v>
      </c>
      <c r="O1203" s="1">
        <v>45719</v>
      </c>
      <c r="P1203">
        <v>381</v>
      </c>
      <c r="Q1203" t="s">
        <v>29</v>
      </c>
      <c r="R1203">
        <v>3</v>
      </c>
      <c r="S1203" t="s">
        <v>12083</v>
      </c>
      <c r="T1203" t="s">
        <v>36</v>
      </c>
    </row>
    <row r="1204" spans="1:20" x14ac:dyDescent="0.25">
      <c r="A1204" t="s">
        <v>2458</v>
      </c>
      <c r="B1204" t="s">
        <v>38</v>
      </c>
      <c r="C1204" t="s">
        <v>39</v>
      </c>
      <c r="D1204" t="s">
        <v>32</v>
      </c>
      <c r="E1204" t="s">
        <v>12089</v>
      </c>
      <c r="F1204" t="s">
        <v>2459</v>
      </c>
      <c r="G1204" t="s">
        <v>12273</v>
      </c>
      <c r="H1204" t="s">
        <v>25</v>
      </c>
      <c r="I1204" t="s">
        <v>63</v>
      </c>
      <c r="J1204" t="s">
        <v>59</v>
      </c>
      <c r="K1204">
        <v>3</v>
      </c>
      <c r="L1204">
        <v>1128.31</v>
      </c>
      <c r="M1204" t="s">
        <v>28</v>
      </c>
      <c r="N1204">
        <v>20</v>
      </c>
      <c r="O1204" t="s">
        <v>12345</v>
      </c>
      <c r="P1204">
        <v>106</v>
      </c>
      <c r="Q1204" t="s">
        <v>29</v>
      </c>
      <c r="R1204">
        <v>3</v>
      </c>
      <c r="S1204" t="s">
        <v>12065</v>
      </c>
      <c r="T1204" t="s">
        <v>60</v>
      </c>
    </row>
    <row r="1205" spans="1:20" x14ac:dyDescent="0.25">
      <c r="A1205" t="s">
        <v>2460</v>
      </c>
      <c r="B1205" t="s">
        <v>45</v>
      </c>
      <c r="C1205" t="s">
        <v>82</v>
      </c>
      <c r="D1205" t="s">
        <v>77</v>
      </c>
      <c r="E1205" t="s">
        <v>12390</v>
      </c>
      <c r="F1205" t="s">
        <v>2461</v>
      </c>
      <c r="G1205" t="s">
        <v>12273</v>
      </c>
      <c r="H1205" t="s">
        <v>47</v>
      </c>
      <c r="I1205" t="s">
        <v>26</v>
      </c>
      <c r="J1205" t="s">
        <v>64</v>
      </c>
      <c r="K1205">
        <v>2</v>
      </c>
      <c r="L1205">
        <v>621.83000000000004</v>
      </c>
      <c r="M1205" t="s">
        <v>50</v>
      </c>
      <c r="N1205">
        <v>13</v>
      </c>
      <c r="O1205" s="1">
        <v>45999</v>
      </c>
      <c r="P1205">
        <v>356</v>
      </c>
      <c r="Q1205" t="s">
        <v>29</v>
      </c>
      <c r="R1205">
        <v>5</v>
      </c>
      <c r="S1205" s="1">
        <v>45483</v>
      </c>
      <c r="T1205" t="s">
        <v>36</v>
      </c>
    </row>
    <row r="1206" spans="1:20" x14ac:dyDescent="0.25">
      <c r="A1206" t="s">
        <v>2462</v>
      </c>
      <c r="B1206" t="s">
        <v>38</v>
      </c>
      <c r="C1206" t="s">
        <v>39</v>
      </c>
      <c r="D1206" t="s">
        <v>23</v>
      </c>
      <c r="E1206" t="s">
        <v>12408</v>
      </c>
      <c r="F1206" t="s">
        <v>2463</v>
      </c>
      <c r="G1206" t="s">
        <v>12273</v>
      </c>
      <c r="H1206" t="s">
        <v>34</v>
      </c>
      <c r="I1206" t="s">
        <v>63</v>
      </c>
      <c r="J1206" t="s">
        <v>64</v>
      </c>
      <c r="K1206">
        <v>3</v>
      </c>
      <c r="L1206">
        <v>278.25</v>
      </c>
      <c r="M1206" t="s">
        <v>35</v>
      </c>
      <c r="N1206">
        <v>44</v>
      </c>
      <c r="O1206" s="1">
        <v>45871</v>
      </c>
      <c r="P1206">
        <v>315</v>
      </c>
      <c r="Q1206" t="s">
        <v>43</v>
      </c>
      <c r="R1206">
        <v>4</v>
      </c>
      <c r="S1206" s="1">
        <v>45302</v>
      </c>
      <c r="T1206" t="s">
        <v>30</v>
      </c>
    </row>
    <row r="1207" spans="1:20" x14ac:dyDescent="0.25">
      <c r="A1207" t="s">
        <v>2464</v>
      </c>
      <c r="B1207" t="s">
        <v>38</v>
      </c>
      <c r="C1207" t="s">
        <v>39</v>
      </c>
      <c r="D1207" t="s">
        <v>23</v>
      </c>
      <c r="E1207" t="s">
        <v>12457</v>
      </c>
      <c r="F1207" t="s">
        <v>2465</v>
      </c>
      <c r="G1207" t="s">
        <v>12273</v>
      </c>
      <c r="H1207" t="s">
        <v>41</v>
      </c>
      <c r="I1207" t="s">
        <v>63</v>
      </c>
      <c r="J1207" t="s">
        <v>49</v>
      </c>
      <c r="K1207">
        <v>4</v>
      </c>
      <c r="L1207">
        <v>1433.82</v>
      </c>
      <c r="M1207" t="s">
        <v>35</v>
      </c>
      <c r="N1207">
        <v>7</v>
      </c>
      <c r="O1207" s="1">
        <v>45575</v>
      </c>
      <c r="P1207">
        <v>36</v>
      </c>
      <c r="Q1207" t="s">
        <v>43</v>
      </c>
      <c r="R1207">
        <v>5</v>
      </c>
      <c r="S1207" t="s">
        <v>12222</v>
      </c>
      <c r="T1207" t="s">
        <v>60</v>
      </c>
    </row>
    <row r="1208" spans="1:20" x14ac:dyDescent="0.25">
      <c r="A1208" t="s">
        <v>2466</v>
      </c>
      <c r="B1208" t="s">
        <v>21</v>
      </c>
      <c r="C1208" t="s">
        <v>82</v>
      </c>
      <c r="D1208" t="s">
        <v>32</v>
      </c>
      <c r="E1208" s="1">
        <v>45875</v>
      </c>
      <c r="F1208" t="s">
        <v>2467</v>
      </c>
      <c r="G1208" t="s">
        <v>12273</v>
      </c>
      <c r="H1208" t="s">
        <v>41</v>
      </c>
      <c r="I1208" t="s">
        <v>48</v>
      </c>
      <c r="J1208" t="s">
        <v>59</v>
      </c>
      <c r="K1208">
        <v>1</v>
      </c>
      <c r="L1208">
        <v>1325.65</v>
      </c>
      <c r="M1208" t="s">
        <v>28</v>
      </c>
      <c r="N1208">
        <v>42</v>
      </c>
      <c r="O1208" s="1">
        <v>45813</v>
      </c>
      <c r="P1208">
        <v>349</v>
      </c>
      <c r="Q1208" t="s">
        <v>29</v>
      </c>
      <c r="R1208">
        <v>4</v>
      </c>
      <c r="S1208" t="s">
        <v>12223</v>
      </c>
      <c r="T1208" t="s">
        <v>36</v>
      </c>
    </row>
    <row r="1209" spans="1:20" x14ac:dyDescent="0.25">
      <c r="A1209" t="s">
        <v>2468</v>
      </c>
      <c r="B1209" t="s">
        <v>45</v>
      </c>
      <c r="C1209" t="s">
        <v>39</v>
      </c>
      <c r="D1209" t="s">
        <v>56</v>
      </c>
      <c r="E1209" s="1">
        <v>45874</v>
      </c>
      <c r="F1209" t="s">
        <v>2469</v>
      </c>
      <c r="G1209" t="s">
        <v>12273</v>
      </c>
      <c r="H1209" t="s">
        <v>47</v>
      </c>
      <c r="I1209" t="s">
        <v>63</v>
      </c>
      <c r="J1209" t="s">
        <v>64</v>
      </c>
      <c r="K1209">
        <v>3</v>
      </c>
      <c r="L1209">
        <v>402.48</v>
      </c>
      <c r="M1209" t="s">
        <v>50</v>
      </c>
      <c r="N1209">
        <v>47</v>
      </c>
      <c r="O1209" t="s">
        <v>12388</v>
      </c>
      <c r="P1209">
        <v>209</v>
      </c>
      <c r="Q1209" t="s">
        <v>29</v>
      </c>
      <c r="R1209">
        <v>1</v>
      </c>
      <c r="S1209" t="s">
        <v>12333</v>
      </c>
      <c r="T1209" t="s">
        <v>60</v>
      </c>
    </row>
    <row r="1210" spans="1:20" x14ac:dyDescent="0.25">
      <c r="A1210" t="s">
        <v>2470</v>
      </c>
      <c r="B1210" t="s">
        <v>45</v>
      </c>
      <c r="C1210" t="s">
        <v>82</v>
      </c>
      <c r="D1210" t="s">
        <v>56</v>
      </c>
      <c r="E1210" s="1">
        <v>45962</v>
      </c>
      <c r="F1210" t="s">
        <v>2471</v>
      </c>
      <c r="G1210" t="s">
        <v>12273</v>
      </c>
      <c r="H1210" t="s">
        <v>25</v>
      </c>
      <c r="I1210" t="s">
        <v>26</v>
      </c>
      <c r="J1210" t="s">
        <v>59</v>
      </c>
      <c r="K1210">
        <v>4</v>
      </c>
      <c r="L1210">
        <v>263.72000000000003</v>
      </c>
      <c r="M1210" t="s">
        <v>35</v>
      </c>
      <c r="N1210">
        <v>29</v>
      </c>
      <c r="O1210" t="s">
        <v>12372</v>
      </c>
      <c r="P1210">
        <v>457</v>
      </c>
      <c r="Q1210" t="s">
        <v>43</v>
      </c>
      <c r="R1210">
        <v>5</v>
      </c>
      <c r="S1210" s="1">
        <v>45665</v>
      </c>
      <c r="T1210" t="s">
        <v>30</v>
      </c>
    </row>
    <row r="1211" spans="1:20" x14ac:dyDescent="0.25">
      <c r="A1211" t="s">
        <v>2472</v>
      </c>
      <c r="B1211" t="s">
        <v>38</v>
      </c>
      <c r="C1211" t="s">
        <v>39</v>
      </c>
      <c r="D1211" t="s">
        <v>32</v>
      </c>
      <c r="E1211" s="1">
        <v>45546</v>
      </c>
      <c r="F1211" t="s">
        <v>2473</v>
      </c>
      <c r="G1211" t="s">
        <v>12063</v>
      </c>
      <c r="H1211" t="s">
        <v>25</v>
      </c>
      <c r="I1211" t="s">
        <v>26</v>
      </c>
      <c r="J1211" t="s">
        <v>64</v>
      </c>
      <c r="K1211">
        <v>2</v>
      </c>
      <c r="L1211">
        <v>1354.36</v>
      </c>
      <c r="M1211" t="s">
        <v>35</v>
      </c>
      <c r="N1211">
        <v>4</v>
      </c>
      <c r="O1211" t="s">
        <v>12383</v>
      </c>
      <c r="P1211">
        <v>214</v>
      </c>
      <c r="Q1211" t="s">
        <v>43</v>
      </c>
      <c r="R1211">
        <v>2</v>
      </c>
      <c r="S1211" t="s">
        <v>12300</v>
      </c>
      <c r="T1211" t="s">
        <v>36</v>
      </c>
    </row>
    <row r="1212" spans="1:20" x14ac:dyDescent="0.25">
      <c r="A1212" t="s">
        <v>2474</v>
      </c>
      <c r="B1212" t="s">
        <v>38</v>
      </c>
      <c r="C1212" t="s">
        <v>22</v>
      </c>
      <c r="D1212" t="s">
        <v>32</v>
      </c>
      <c r="E1212" t="s">
        <v>12139</v>
      </c>
      <c r="F1212" t="s">
        <v>2475</v>
      </c>
      <c r="G1212" t="s">
        <v>12063</v>
      </c>
      <c r="H1212" t="s">
        <v>47</v>
      </c>
      <c r="I1212" t="s">
        <v>42</v>
      </c>
      <c r="J1212" t="s">
        <v>67</v>
      </c>
      <c r="K1212">
        <v>2</v>
      </c>
      <c r="L1212">
        <v>1005.76</v>
      </c>
      <c r="M1212" t="s">
        <v>35</v>
      </c>
      <c r="N1212">
        <v>9</v>
      </c>
      <c r="O1212" t="s">
        <v>12124</v>
      </c>
      <c r="P1212">
        <v>392</v>
      </c>
      <c r="Q1212" t="s">
        <v>43</v>
      </c>
      <c r="R1212">
        <v>5</v>
      </c>
      <c r="S1212" t="s">
        <v>12343</v>
      </c>
      <c r="T1212" t="s">
        <v>60</v>
      </c>
    </row>
    <row r="1213" spans="1:20" x14ac:dyDescent="0.25">
      <c r="A1213" t="s">
        <v>2476</v>
      </c>
      <c r="B1213" t="s">
        <v>38</v>
      </c>
      <c r="C1213" t="s">
        <v>39</v>
      </c>
      <c r="D1213" t="s">
        <v>23</v>
      </c>
      <c r="E1213" t="s">
        <v>12458</v>
      </c>
      <c r="F1213" t="s">
        <v>2477</v>
      </c>
      <c r="G1213" t="s">
        <v>12063</v>
      </c>
      <c r="H1213" t="s">
        <v>47</v>
      </c>
      <c r="I1213" t="s">
        <v>48</v>
      </c>
      <c r="J1213" t="s">
        <v>64</v>
      </c>
      <c r="K1213">
        <v>2</v>
      </c>
      <c r="L1213">
        <v>161.41</v>
      </c>
      <c r="M1213" t="s">
        <v>35</v>
      </c>
      <c r="N1213">
        <v>20</v>
      </c>
      <c r="O1213" t="s">
        <v>12255</v>
      </c>
      <c r="P1213">
        <v>471</v>
      </c>
      <c r="Q1213" t="s">
        <v>43</v>
      </c>
      <c r="R1213">
        <v>5</v>
      </c>
      <c r="S1213" t="s">
        <v>12244</v>
      </c>
      <c r="T1213" t="s">
        <v>30</v>
      </c>
    </row>
    <row r="1214" spans="1:20" x14ac:dyDescent="0.25">
      <c r="A1214" t="s">
        <v>2478</v>
      </c>
      <c r="B1214" t="s">
        <v>38</v>
      </c>
      <c r="C1214" t="s">
        <v>39</v>
      </c>
      <c r="D1214" t="s">
        <v>23</v>
      </c>
      <c r="E1214" s="1">
        <v>44995</v>
      </c>
      <c r="F1214" t="s">
        <v>2479</v>
      </c>
      <c r="G1214" t="s">
        <v>12063</v>
      </c>
      <c r="H1214" t="s">
        <v>34</v>
      </c>
      <c r="I1214" t="s">
        <v>42</v>
      </c>
      <c r="J1214" t="s">
        <v>59</v>
      </c>
      <c r="K1214">
        <v>2</v>
      </c>
      <c r="L1214">
        <v>386.68</v>
      </c>
      <c r="M1214" t="s">
        <v>28</v>
      </c>
      <c r="N1214">
        <v>32</v>
      </c>
      <c r="O1214" t="s">
        <v>12277</v>
      </c>
      <c r="P1214">
        <v>95</v>
      </c>
      <c r="Q1214" t="s">
        <v>43</v>
      </c>
      <c r="R1214">
        <v>1</v>
      </c>
      <c r="S1214" s="1">
        <v>45546</v>
      </c>
      <c r="T1214" t="s">
        <v>30</v>
      </c>
    </row>
    <row r="1215" spans="1:20" x14ac:dyDescent="0.25">
      <c r="A1215" t="s">
        <v>2480</v>
      </c>
      <c r="B1215" t="s">
        <v>45</v>
      </c>
      <c r="C1215" t="s">
        <v>39</v>
      </c>
      <c r="D1215" t="s">
        <v>32</v>
      </c>
      <c r="E1215" s="1">
        <v>45481</v>
      </c>
      <c r="F1215" t="s">
        <v>2481</v>
      </c>
      <c r="G1215" t="s">
        <v>12063</v>
      </c>
      <c r="H1215" t="s">
        <v>58</v>
      </c>
      <c r="I1215" t="s">
        <v>48</v>
      </c>
      <c r="J1215" t="s">
        <v>27</v>
      </c>
      <c r="K1215">
        <v>2</v>
      </c>
      <c r="L1215">
        <v>721.24</v>
      </c>
      <c r="M1215" t="s">
        <v>35</v>
      </c>
      <c r="N1215">
        <v>14</v>
      </c>
      <c r="O1215" s="1">
        <v>45514</v>
      </c>
      <c r="P1215">
        <v>156</v>
      </c>
      <c r="Q1215" t="s">
        <v>29</v>
      </c>
      <c r="R1215">
        <v>2</v>
      </c>
      <c r="S1215" s="1">
        <v>45722</v>
      </c>
      <c r="T1215" t="s">
        <v>30</v>
      </c>
    </row>
    <row r="1216" spans="1:20" x14ac:dyDescent="0.25">
      <c r="A1216" t="s">
        <v>2482</v>
      </c>
      <c r="B1216" t="s">
        <v>21</v>
      </c>
      <c r="C1216" t="s">
        <v>82</v>
      </c>
      <c r="D1216" t="s">
        <v>56</v>
      </c>
      <c r="E1216" s="1">
        <v>45455</v>
      </c>
      <c r="F1216" t="s">
        <v>2483</v>
      </c>
      <c r="G1216" t="s">
        <v>12063</v>
      </c>
      <c r="H1216" t="s">
        <v>41</v>
      </c>
      <c r="I1216" t="s">
        <v>42</v>
      </c>
      <c r="J1216" t="s">
        <v>49</v>
      </c>
      <c r="K1216">
        <v>1</v>
      </c>
      <c r="L1216">
        <v>626.89</v>
      </c>
      <c r="M1216" t="s">
        <v>28</v>
      </c>
      <c r="N1216">
        <v>26</v>
      </c>
      <c r="O1216" s="1">
        <v>45577</v>
      </c>
      <c r="P1216">
        <v>136</v>
      </c>
      <c r="Q1216" t="s">
        <v>29</v>
      </c>
      <c r="R1216">
        <v>3</v>
      </c>
      <c r="S1216" t="s">
        <v>12198</v>
      </c>
      <c r="T1216" t="s">
        <v>36</v>
      </c>
    </row>
    <row r="1217" spans="1:20" x14ac:dyDescent="0.25">
      <c r="A1217" t="s">
        <v>2484</v>
      </c>
      <c r="B1217" t="s">
        <v>21</v>
      </c>
      <c r="C1217" t="s">
        <v>22</v>
      </c>
      <c r="D1217" t="s">
        <v>77</v>
      </c>
      <c r="E1217" t="s">
        <v>12272</v>
      </c>
      <c r="F1217" t="s">
        <v>2485</v>
      </c>
      <c r="G1217" t="s">
        <v>12063</v>
      </c>
      <c r="H1217" t="s">
        <v>47</v>
      </c>
      <c r="I1217" t="s">
        <v>26</v>
      </c>
      <c r="J1217" t="s">
        <v>67</v>
      </c>
      <c r="K1217">
        <v>4</v>
      </c>
      <c r="L1217">
        <v>688.3</v>
      </c>
      <c r="M1217" t="s">
        <v>35</v>
      </c>
      <c r="N1217">
        <v>23</v>
      </c>
      <c r="O1217" s="1">
        <v>45422</v>
      </c>
      <c r="P1217">
        <v>305</v>
      </c>
      <c r="Q1217" t="s">
        <v>43</v>
      </c>
      <c r="R1217">
        <v>5</v>
      </c>
      <c r="S1217" s="1">
        <v>45546</v>
      </c>
      <c r="T1217" t="s">
        <v>36</v>
      </c>
    </row>
    <row r="1218" spans="1:20" x14ac:dyDescent="0.25">
      <c r="A1218" t="s">
        <v>2486</v>
      </c>
      <c r="B1218" t="s">
        <v>45</v>
      </c>
      <c r="C1218" t="s">
        <v>39</v>
      </c>
      <c r="D1218" t="s">
        <v>32</v>
      </c>
      <c r="E1218" t="s">
        <v>12199</v>
      </c>
      <c r="F1218" t="s">
        <v>2487</v>
      </c>
      <c r="G1218" t="s">
        <v>12063</v>
      </c>
      <c r="H1218" t="s">
        <v>41</v>
      </c>
      <c r="I1218" t="s">
        <v>26</v>
      </c>
      <c r="J1218" t="s">
        <v>49</v>
      </c>
      <c r="K1218">
        <v>2</v>
      </c>
      <c r="L1218">
        <v>1055.19</v>
      </c>
      <c r="M1218" t="s">
        <v>35</v>
      </c>
      <c r="N1218">
        <v>34</v>
      </c>
      <c r="O1218" t="s">
        <v>12255</v>
      </c>
      <c r="P1218">
        <v>170</v>
      </c>
      <c r="Q1218" t="s">
        <v>29</v>
      </c>
      <c r="R1218">
        <v>5</v>
      </c>
      <c r="S1218" s="1">
        <v>45485</v>
      </c>
      <c r="T1218" t="s">
        <v>30</v>
      </c>
    </row>
    <row r="1219" spans="1:20" x14ac:dyDescent="0.25">
      <c r="A1219" t="s">
        <v>2488</v>
      </c>
      <c r="B1219" t="s">
        <v>21</v>
      </c>
      <c r="C1219" t="s">
        <v>22</v>
      </c>
      <c r="D1219" t="s">
        <v>32</v>
      </c>
      <c r="E1219" t="s">
        <v>12388</v>
      </c>
      <c r="F1219" t="s">
        <v>2489</v>
      </c>
      <c r="G1219" t="s">
        <v>12330</v>
      </c>
      <c r="H1219" t="s">
        <v>58</v>
      </c>
      <c r="I1219" t="s">
        <v>42</v>
      </c>
      <c r="J1219" t="s">
        <v>59</v>
      </c>
      <c r="K1219">
        <v>2</v>
      </c>
      <c r="L1219">
        <v>1455.41</v>
      </c>
      <c r="M1219" t="s">
        <v>35</v>
      </c>
      <c r="N1219">
        <v>19</v>
      </c>
      <c r="O1219" t="s">
        <v>12210</v>
      </c>
      <c r="P1219">
        <v>451</v>
      </c>
      <c r="Q1219" t="s">
        <v>29</v>
      </c>
      <c r="R1219">
        <v>3</v>
      </c>
      <c r="S1219" s="1">
        <v>45782</v>
      </c>
      <c r="T1219" t="s">
        <v>60</v>
      </c>
    </row>
    <row r="1220" spans="1:20" x14ac:dyDescent="0.25">
      <c r="A1220" t="s">
        <v>2490</v>
      </c>
      <c r="B1220" t="s">
        <v>21</v>
      </c>
      <c r="C1220" t="s">
        <v>22</v>
      </c>
      <c r="D1220" t="s">
        <v>23</v>
      </c>
      <c r="E1220" t="s">
        <v>12233</v>
      </c>
      <c r="F1220" t="s">
        <v>2491</v>
      </c>
      <c r="G1220" t="s">
        <v>12330</v>
      </c>
      <c r="H1220" t="s">
        <v>34</v>
      </c>
      <c r="I1220" t="s">
        <v>63</v>
      </c>
      <c r="J1220" t="s">
        <v>59</v>
      </c>
      <c r="K1220">
        <v>4</v>
      </c>
      <c r="L1220">
        <v>1395.31</v>
      </c>
      <c r="M1220" t="s">
        <v>35</v>
      </c>
      <c r="N1220">
        <v>35</v>
      </c>
      <c r="O1220" t="s">
        <v>12266</v>
      </c>
      <c r="P1220">
        <v>332</v>
      </c>
      <c r="Q1220" t="s">
        <v>29</v>
      </c>
      <c r="R1220">
        <v>2</v>
      </c>
      <c r="S1220" s="1">
        <v>45934</v>
      </c>
      <c r="T1220" t="s">
        <v>30</v>
      </c>
    </row>
    <row r="1221" spans="1:20" x14ac:dyDescent="0.25">
      <c r="A1221" t="s">
        <v>2492</v>
      </c>
      <c r="B1221" t="s">
        <v>21</v>
      </c>
      <c r="C1221" t="s">
        <v>82</v>
      </c>
      <c r="D1221" t="s">
        <v>52</v>
      </c>
      <c r="E1221" s="1">
        <v>45541</v>
      </c>
      <c r="F1221" t="s">
        <v>2493</v>
      </c>
      <c r="G1221" t="s">
        <v>12330</v>
      </c>
      <c r="H1221" t="s">
        <v>41</v>
      </c>
      <c r="I1221" t="s">
        <v>48</v>
      </c>
      <c r="J1221" t="s">
        <v>64</v>
      </c>
      <c r="K1221">
        <v>5</v>
      </c>
      <c r="L1221">
        <v>1406.04</v>
      </c>
      <c r="M1221" t="s">
        <v>50</v>
      </c>
      <c r="N1221">
        <v>10</v>
      </c>
      <c r="O1221" s="1">
        <v>45513</v>
      </c>
      <c r="P1221">
        <v>276</v>
      </c>
      <c r="Q1221" t="s">
        <v>29</v>
      </c>
      <c r="R1221">
        <v>3</v>
      </c>
      <c r="S1221" t="s">
        <v>12252</v>
      </c>
      <c r="T1221" t="s">
        <v>60</v>
      </c>
    </row>
    <row r="1222" spans="1:20" x14ac:dyDescent="0.25">
      <c r="A1222" t="s">
        <v>2494</v>
      </c>
      <c r="B1222" t="s">
        <v>38</v>
      </c>
      <c r="C1222" t="s">
        <v>82</v>
      </c>
      <c r="D1222" t="s">
        <v>23</v>
      </c>
      <c r="E1222" s="1">
        <v>45566</v>
      </c>
      <c r="F1222" t="s">
        <v>2495</v>
      </c>
      <c r="G1222" t="s">
        <v>12330</v>
      </c>
      <c r="H1222" t="s">
        <v>25</v>
      </c>
      <c r="I1222" t="s">
        <v>54</v>
      </c>
      <c r="J1222" t="s">
        <v>64</v>
      </c>
      <c r="K1222">
        <v>4</v>
      </c>
      <c r="L1222">
        <v>624.52</v>
      </c>
      <c r="M1222" t="s">
        <v>28</v>
      </c>
      <c r="N1222">
        <v>50</v>
      </c>
      <c r="O1222" s="1">
        <v>45636</v>
      </c>
      <c r="P1222">
        <v>343</v>
      </c>
      <c r="Q1222" t="s">
        <v>43</v>
      </c>
      <c r="R1222">
        <v>4</v>
      </c>
      <c r="S1222" s="1">
        <v>45962</v>
      </c>
      <c r="T1222" t="s">
        <v>30</v>
      </c>
    </row>
    <row r="1223" spans="1:20" x14ac:dyDescent="0.25">
      <c r="A1223" t="s">
        <v>2496</v>
      </c>
      <c r="B1223" t="s">
        <v>38</v>
      </c>
      <c r="C1223" t="s">
        <v>22</v>
      </c>
      <c r="D1223" t="s">
        <v>52</v>
      </c>
      <c r="E1223" s="1">
        <v>45119</v>
      </c>
      <c r="F1223" t="s">
        <v>2497</v>
      </c>
      <c r="G1223" t="s">
        <v>12330</v>
      </c>
      <c r="H1223" t="s">
        <v>47</v>
      </c>
      <c r="I1223" t="s">
        <v>54</v>
      </c>
      <c r="J1223" t="s">
        <v>59</v>
      </c>
      <c r="K1223">
        <v>1</v>
      </c>
      <c r="L1223">
        <v>161.59</v>
      </c>
      <c r="M1223" t="s">
        <v>50</v>
      </c>
      <c r="N1223">
        <v>1</v>
      </c>
      <c r="O1223" t="s">
        <v>12291</v>
      </c>
      <c r="P1223">
        <v>47</v>
      </c>
      <c r="Q1223" t="s">
        <v>29</v>
      </c>
      <c r="R1223">
        <v>4</v>
      </c>
      <c r="S1223" s="1">
        <v>45658</v>
      </c>
      <c r="T1223" t="s">
        <v>60</v>
      </c>
    </row>
    <row r="1224" spans="1:20" x14ac:dyDescent="0.25">
      <c r="A1224" t="s">
        <v>2498</v>
      </c>
      <c r="B1224" t="s">
        <v>21</v>
      </c>
      <c r="C1224" t="s">
        <v>39</v>
      </c>
      <c r="D1224" t="s">
        <v>52</v>
      </c>
      <c r="E1224" s="1">
        <v>45299</v>
      </c>
      <c r="F1224" t="s">
        <v>2499</v>
      </c>
      <c r="G1224" t="s">
        <v>12330</v>
      </c>
      <c r="H1224" t="s">
        <v>34</v>
      </c>
      <c r="I1224" t="s">
        <v>54</v>
      </c>
      <c r="J1224" t="s">
        <v>67</v>
      </c>
      <c r="K1224">
        <v>4</v>
      </c>
      <c r="L1224">
        <v>1212.81</v>
      </c>
      <c r="M1224" t="s">
        <v>50</v>
      </c>
      <c r="N1224">
        <v>25</v>
      </c>
      <c r="O1224" t="s">
        <v>12165</v>
      </c>
      <c r="P1224">
        <v>500</v>
      </c>
      <c r="Q1224" t="s">
        <v>43</v>
      </c>
      <c r="R1224">
        <v>2</v>
      </c>
      <c r="S1224" s="1">
        <v>45453</v>
      </c>
      <c r="T1224" t="s">
        <v>60</v>
      </c>
    </row>
    <row r="1225" spans="1:20" x14ac:dyDescent="0.25">
      <c r="A1225" t="s">
        <v>2500</v>
      </c>
      <c r="B1225" t="s">
        <v>45</v>
      </c>
      <c r="C1225" t="s">
        <v>82</v>
      </c>
      <c r="D1225" t="s">
        <v>56</v>
      </c>
      <c r="E1225" t="s">
        <v>12263</v>
      </c>
      <c r="F1225" t="s">
        <v>2501</v>
      </c>
      <c r="G1225" t="s">
        <v>12330</v>
      </c>
      <c r="H1225" t="s">
        <v>25</v>
      </c>
      <c r="I1225" t="s">
        <v>26</v>
      </c>
      <c r="J1225" t="s">
        <v>27</v>
      </c>
      <c r="K1225">
        <v>2</v>
      </c>
      <c r="L1225">
        <v>1278.98</v>
      </c>
      <c r="M1225" t="s">
        <v>50</v>
      </c>
      <c r="N1225">
        <v>11</v>
      </c>
      <c r="O1225" t="s">
        <v>12102</v>
      </c>
      <c r="P1225">
        <v>433</v>
      </c>
      <c r="Q1225" t="s">
        <v>29</v>
      </c>
      <c r="R1225">
        <v>1</v>
      </c>
      <c r="S1225" s="1">
        <v>45965</v>
      </c>
      <c r="T1225" t="s">
        <v>30</v>
      </c>
    </row>
    <row r="1226" spans="1:20" x14ac:dyDescent="0.25">
      <c r="A1226" t="s">
        <v>2502</v>
      </c>
      <c r="B1226" t="s">
        <v>45</v>
      </c>
      <c r="C1226" t="s">
        <v>22</v>
      </c>
      <c r="D1226" t="s">
        <v>32</v>
      </c>
      <c r="E1226" t="s">
        <v>12100</v>
      </c>
      <c r="F1226" t="s">
        <v>2503</v>
      </c>
      <c r="G1226" t="s">
        <v>12330</v>
      </c>
      <c r="H1226" t="s">
        <v>58</v>
      </c>
      <c r="I1226" t="s">
        <v>54</v>
      </c>
      <c r="J1226" t="s">
        <v>64</v>
      </c>
      <c r="K1226">
        <v>5</v>
      </c>
      <c r="L1226">
        <v>1225.3</v>
      </c>
      <c r="M1226" t="s">
        <v>35</v>
      </c>
      <c r="N1226">
        <v>36</v>
      </c>
      <c r="O1226" t="s">
        <v>12170</v>
      </c>
      <c r="P1226">
        <v>466</v>
      </c>
      <c r="Q1226" t="s">
        <v>29</v>
      </c>
      <c r="R1226">
        <v>3</v>
      </c>
      <c r="S1226" s="1">
        <v>45993</v>
      </c>
      <c r="T1226" t="s">
        <v>30</v>
      </c>
    </row>
    <row r="1227" spans="1:20" x14ac:dyDescent="0.25">
      <c r="A1227" t="s">
        <v>2504</v>
      </c>
      <c r="B1227" t="s">
        <v>38</v>
      </c>
      <c r="C1227" t="s">
        <v>82</v>
      </c>
      <c r="D1227" t="s">
        <v>52</v>
      </c>
      <c r="E1227" t="s">
        <v>12278</v>
      </c>
      <c r="F1227" t="s">
        <v>2505</v>
      </c>
      <c r="G1227" t="s">
        <v>12330</v>
      </c>
      <c r="H1227" t="s">
        <v>41</v>
      </c>
      <c r="I1227" t="s">
        <v>63</v>
      </c>
      <c r="J1227" t="s">
        <v>67</v>
      </c>
      <c r="K1227">
        <v>5</v>
      </c>
      <c r="L1227">
        <v>288.26</v>
      </c>
      <c r="M1227" t="s">
        <v>35</v>
      </c>
      <c r="N1227">
        <v>46</v>
      </c>
      <c r="O1227" t="s">
        <v>12388</v>
      </c>
      <c r="P1227">
        <v>154</v>
      </c>
      <c r="Q1227" t="s">
        <v>43</v>
      </c>
      <c r="R1227">
        <v>5</v>
      </c>
      <c r="S1227" t="s">
        <v>12265</v>
      </c>
      <c r="T1227" t="s">
        <v>30</v>
      </c>
    </row>
    <row r="1228" spans="1:20" x14ac:dyDescent="0.25">
      <c r="A1228" t="s">
        <v>2506</v>
      </c>
      <c r="B1228" t="s">
        <v>45</v>
      </c>
      <c r="C1228" t="s">
        <v>22</v>
      </c>
      <c r="D1228" t="s">
        <v>56</v>
      </c>
      <c r="E1228" t="s">
        <v>12210</v>
      </c>
      <c r="F1228" t="s">
        <v>2507</v>
      </c>
      <c r="G1228" t="s">
        <v>12330</v>
      </c>
      <c r="H1228" t="s">
        <v>41</v>
      </c>
      <c r="I1228" t="s">
        <v>48</v>
      </c>
      <c r="J1228" t="s">
        <v>67</v>
      </c>
      <c r="K1228">
        <v>4</v>
      </c>
      <c r="L1228">
        <v>1179.1199999999999</v>
      </c>
      <c r="M1228" t="s">
        <v>28</v>
      </c>
      <c r="N1228">
        <v>20</v>
      </c>
      <c r="O1228" t="s">
        <v>12308</v>
      </c>
      <c r="P1228">
        <v>77</v>
      </c>
      <c r="Q1228" t="s">
        <v>29</v>
      </c>
      <c r="R1228">
        <v>3</v>
      </c>
      <c r="S1228" t="s">
        <v>12271</v>
      </c>
      <c r="T1228" t="s">
        <v>30</v>
      </c>
    </row>
    <row r="1229" spans="1:20" x14ac:dyDescent="0.25">
      <c r="A1229" t="s">
        <v>2508</v>
      </c>
      <c r="B1229" t="s">
        <v>21</v>
      </c>
      <c r="C1229" t="s">
        <v>22</v>
      </c>
      <c r="D1229" t="s">
        <v>23</v>
      </c>
      <c r="E1229" t="s">
        <v>12180</v>
      </c>
      <c r="F1229" t="s">
        <v>2509</v>
      </c>
      <c r="G1229" t="s">
        <v>12330</v>
      </c>
      <c r="H1229" t="s">
        <v>34</v>
      </c>
      <c r="I1229" t="s">
        <v>54</v>
      </c>
      <c r="J1229" t="s">
        <v>49</v>
      </c>
      <c r="K1229">
        <v>2</v>
      </c>
      <c r="L1229">
        <v>1392.86</v>
      </c>
      <c r="M1229" t="s">
        <v>50</v>
      </c>
      <c r="N1229">
        <v>29</v>
      </c>
      <c r="O1229" t="s">
        <v>12246</v>
      </c>
      <c r="P1229">
        <v>403</v>
      </c>
      <c r="Q1229" t="s">
        <v>29</v>
      </c>
      <c r="R1229">
        <v>4</v>
      </c>
      <c r="S1229" t="s">
        <v>12083</v>
      </c>
      <c r="T1229" t="s">
        <v>30</v>
      </c>
    </row>
    <row r="1230" spans="1:20" x14ac:dyDescent="0.25">
      <c r="A1230" t="s">
        <v>2510</v>
      </c>
      <c r="B1230" t="s">
        <v>21</v>
      </c>
      <c r="C1230" t="s">
        <v>39</v>
      </c>
      <c r="D1230" t="s">
        <v>52</v>
      </c>
      <c r="E1230" s="1">
        <v>45573</v>
      </c>
      <c r="F1230" t="s">
        <v>2511</v>
      </c>
      <c r="G1230" t="s">
        <v>12330</v>
      </c>
      <c r="H1230" t="s">
        <v>58</v>
      </c>
      <c r="I1230" t="s">
        <v>54</v>
      </c>
      <c r="J1230" t="s">
        <v>67</v>
      </c>
      <c r="K1230">
        <v>1</v>
      </c>
      <c r="L1230">
        <v>571.39</v>
      </c>
      <c r="M1230" t="s">
        <v>35</v>
      </c>
      <c r="N1230">
        <v>42</v>
      </c>
      <c r="O1230" s="1">
        <v>45785</v>
      </c>
      <c r="P1230">
        <v>161</v>
      </c>
      <c r="Q1230" t="s">
        <v>43</v>
      </c>
      <c r="R1230">
        <v>3</v>
      </c>
      <c r="S1230" t="s">
        <v>12149</v>
      </c>
      <c r="T1230" t="s">
        <v>36</v>
      </c>
    </row>
    <row r="1231" spans="1:20" x14ac:dyDescent="0.25">
      <c r="A1231" t="s">
        <v>2512</v>
      </c>
      <c r="B1231" t="s">
        <v>21</v>
      </c>
      <c r="C1231" t="s">
        <v>82</v>
      </c>
      <c r="D1231" t="s">
        <v>23</v>
      </c>
      <c r="E1231" t="s">
        <v>12475</v>
      </c>
      <c r="F1231" t="s">
        <v>2513</v>
      </c>
      <c r="G1231" t="s">
        <v>12330</v>
      </c>
      <c r="H1231" t="s">
        <v>41</v>
      </c>
      <c r="I1231" t="s">
        <v>54</v>
      </c>
      <c r="J1231" t="s">
        <v>67</v>
      </c>
      <c r="K1231">
        <v>5</v>
      </c>
      <c r="L1231">
        <v>617.21</v>
      </c>
      <c r="M1231" t="s">
        <v>50</v>
      </c>
      <c r="N1231">
        <v>10</v>
      </c>
      <c r="O1231" t="s">
        <v>12436</v>
      </c>
      <c r="P1231">
        <v>324</v>
      </c>
      <c r="Q1231" t="s">
        <v>43</v>
      </c>
      <c r="R1231">
        <v>5</v>
      </c>
      <c r="S1231" s="1">
        <v>45938</v>
      </c>
      <c r="T1231" t="s">
        <v>30</v>
      </c>
    </row>
    <row r="1232" spans="1:20" x14ac:dyDescent="0.25">
      <c r="A1232" t="s">
        <v>2514</v>
      </c>
      <c r="B1232" t="s">
        <v>45</v>
      </c>
      <c r="C1232" t="s">
        <v>39</v>
      </c>
      <c r="D1232" t="s">
        <v>23</v>
      </c>
      <c r="E1232" t="s">
        <v>12252</v>
      </c>
      <c r="F1232" t="s">
        <v>2515</v>
      </c>
      <c r="G1232" t="s">
        <v>12371</v>
      </c>
      <c r="H1232" t="s">
        <v>25</v>
      </c>
      <c r="I1232" t="s">
        <v>48</v>
      </c>
      <c r="J1232" t="s">
        <v>49</v>
      </c>
      <c r="K1232">
        <v>3</v>
      </c>
      <c r="L1232">
        <v>796.75</v>
      </c>
      <c r="M1232" t="s">
        <v>35</v>
      </c>
      <c r="N1232">
        <v>3</v>
      </c>
      <c r="O1232" t="s">
        <v>12378</v>
      </c>
      <c r="P1232">
        <v>19</v>
      </c>
      <c r="Q1232" t="s">
        <v>29</v>
      </c>
      <c r="R1232">
        <v>1</v>
      </c>
      <c r="S1232" t="s">
        <v>12132</v>
      </c>
      <c r="T1232" t="s">
        <v>60</v>
      </c>
    </row>
    <row r="1233" spans="1:20" x14ac:dyDescent="0.25">
      <c r="A1233" t="s">
        <v>2516</v>
      </c>
      <c r="B1233" t="s">
        <v>38</v>
      </c>
      <c r="C1233" t="s">
        <v>82</v>
      </c>
      <c r="D1233" t="s">
        <v>56</v>
      </c>
      <c r="E1233" s="1">
        <v>45664</v>
      </c>
      <c r="F1233" t="s">
        <v>2517</v>
      </c>
      <c r="G1233" t="s">
        <v>12371</v>
      </c>
      <c r="H1233" t="s">
        <v>25</v>
      </c>
      <c r="I1233" t="s">
        <v>54</v>
      </c>
      <c r="J1233" t="s">
        <v>67</v>
      </c>
      <c r="K1233">
        <v>2</v>
      </c>
      <c r="L1233">
        <v>523.58000000000004</v>
      </c>
      <c r="M1233" t="s">
        <v>28</v>
      </c>
      <c r="N1233">
        <v>33</v>
      </c>
      <c r="O1233" t="s">
        <v>12390</v>
      </c>
      <c r="P1233">
        <v>125</v>
      </c>
      <c r="Q1233" t="s">
        <v>29</v>
      </c>
      <c r="R1233">
        <v>2</v>
      </c>
      <c r="S1233" t="s">
        <v>12176</v>
      </c>
      <c r="T1233" t="s">
        <v>60</v>
      </c>
    </row>
    <row r="1234" spans="1:20" x14ac:dyDescent="0.25">
      <c r="A1234" t="s">
        <v>2518</v>
      </c>
      <c r="B1234" t="s">
        <v>38</v>
      </c>
      <c r="C1234" t="s">
        <v>22</v>
      </c>
      <c r="D1234" t="s">
        <v>52</v>
      </c>
      <c r="E1234" t="s">
        <v>12254</v>
      </c>
      <c r="F1234" t="s">
        <v>2519</v>
      </c>
      <c r="G1234" t="s">
        <v>12371</v>
      </c>
      <c r="H1234" t="s">
        <v>47</v>
      </c>
      <c r="I1234" t="s">
        <v>48</v>
      </c>
      <c r="J1234" t="s">
        <v>59</v>
      </c>
      <c r="K1234">
        <v>1</v>
      </c>
      <c r="L1234">
        <v>1149.73</v>
      </c>
      <c r="M1234" t="s">
        <v>50</v>
      </c>
      <c r="N1234">
        <v>19</v>
      </c>
      <c r="O1234" t="s">
        <v>12071</v>
      </c>
      <c r="P1234">
        <v>92</v>
      </c>
      <c r="Q1234" t="s">
        <v>29</v>
      </c>
      <c r="R1234">
        <v>3</v>
      </c>
      <c r="S1234" t="s">
        <v>12107</v>
      </c>
      <c r="T1234" t="s">
        <v>30</v>
      </c>
    </row>
    <row r="1235" spans="1:20" x14ac:dyDescent="0.25">
      <c r="A1235" t="s">
        <v>2520</v>
      </c>
      <c r="B1235" t="s">
        <v>45</v>
      </c>
      <c r="C1235" t="s">
        <v>82</v>
      </c>
      <c r="D1235" t="s">
        <v>77</v>
      </c>
      <c r="E1235" t="s">
        <v>12120</v>
      </c>
      <c r="F1235" t="s">
        <v>2521</v>
      </c>
      <c r="G1235" t="s">
        <v>12371</v>
      </c>
      <c r="H1235" t="s">
        <v>58</v>
      </c>
      <c r="I1235" t="s">
        <v>54</v>
      </c>
      <c r="J1235" t="s">
        <v>27</v>
      </c>
      <c r="K1235">
        <v>2</v>
      </c>
      <c r="L1235">
        <v>889.39</v>
      </c>
      <c r="M1235" t="s">
        <v>50</v>
      </c>
      <c r="N1235">
        <v>25</v>
      </c>
      <c r="O1235" s="1">
        <v>45931</v>
      </c>
      <c r="P1235">
        <v>105</v>
      </c>
      <c r="Q1235" t="s">
        <v>29</v>
      </c>
      <c r="R1235">
        <v>4</v>
      </c>
      <c r="S1235" t="s">
        <v>12308</v>
      </c>
      <c r="T1235" t="s">
        <v>60</v>
      </c>
    </row>
    <row r="1236" spans="1:20" x14ac:dyDescent="0.25">
      <c r="A1236" t="s">
        <v>2522</v>
      </c>
      <c r="B1236" t="s">
        <v>45</v>
      </c>
      <c r="C1236" t="s">
        <v>82</v>
      </c>
      <c r="D1236" t="s">
        <v>32</v>
      </c>
      <c r="E1236" t="s">
        <v>12163</v>
      </c>
      <c r="F1236" t="s">
        <v>2523</v>
      </c>
      <c r="G1236" t="s">
        <v>12371</v>
      </c>
      <c r="H1236" t="s">
        <v>34</v>
      </c>
      <c r="I1236" t="s">
        <v>63</v>
      </c>
      <c r="J1236" t="s">
        <v>64</v>
      </c>
      <c r="K1236">
        <v>4</v>
      </c>
      <c r="L1236">
        <v>763.1</v>
      </c>
      <c r="M1236" t="s">
        <v>28</v>
      </c>
      <c r="N1236">
        <v>27</v>
      </c>
      <c r="O1236" t="s">
        <v>12186</v>
      </c>
      <c r="P1236">
        <v>0</v>
      </c>
      <c r="Q1236" t="s">
        <v>43</v>
      </c>
      <c r="R1236">
        <v>3</v>
      </c>
      <c r="S1236" t="s">
        <v>12125</v>
      </c>
      <c r="T1236" t="s">
        <v>30</v>
      </c>
    </row>
    <row r="1237" spans="1:20" x14ac:dyDescent="0.25">
      <c r="A1237" t="s">
        <v>2524</v>
      </c>
      <c r="B1237" t="s">
        <v>21</v>
      </c>
      <c r="C1237" t="s">
        <v>39</v>
      </c>
      <c r="D1237" t="s">
        <v>23</v>
      </c>
      <c r="E1237" t="s">
        <v>12476</v>
      </c>
      <c r="F1237" t="s">
        <v>2525</v>
      </c>
      <c r="G1237" t="s">
        <v>12371</v>
      </c>
      <c r="H1237" t="s">
        <v>47</v>
      </c>
      <c r="I1237" t="s">
        <v>54</v>
      </c>
      <c r="J1237" t="s">
        <v>27</v>
      </c>
      <c r="K1237">
        <v>3</v>
      </c>
      <c r="L1237">
        <v>145.80000000000001</v>
      </c>
      <c r="M1237" t="s">
        <v>28</v>
      </c>
      <c r="N1237">
        <v>30</v>
      </c>
      <c r="O1237" t="s">
        <v>12221</v>
      </c>
      <c r="P1237">
        <v>395</v>
      </c>
      <c r="Q1237" t="s">
        <v>43</v>
      </c>
      <c r="R1237">
        <v>3</v>
      </c>
      <c r="S1237" t="s">
        <v>12072</v>
      </c>
      <c r="T1237" t="s">
        <v>36</v>
      </c>
    </row>
    <row r="1238" spans="1:20" x14ac:dyDescent="0.25">
      <c r="A1238" t="s">
        <v>2526</v>
      </c>
      <c r="B1238" t="s">
        <v>21</v>
      </c>
      <c r="C1238" t="s">
        <v>82</v>
      </c>
      <c r="D1238" t="s">
        <v>56</v>
      </c>
      <c r="E1238" s="1">
        <v>45876</v>
      </c>
      <c r="F1238" t="s">
        <v>2527</v>
      </c>
      <c r="G1238" t="s">
        <v>12371</v>
      </c>
      <c r="H1238" t="s">
        <v>25</v>
      </c>
      <c r="I1238" t="s">
        <v>63</v>
      </c>
      <c r="J1238" t="s">
        <v>49</v>
      </c>
      <c r="K1238">
        <v>2</v>
      </c>
      <c r="L1238">
        <v>571.79</v>
      </c>
      <c r="M1238" t="s">
        <v>28</v>
      </c>
      <c r="N1238">
        <v>17</v>
      </c>
      <c r="O1238" s="1">
        <v>45607</v>
      </c>
      <c r="P1238">
        <v>207</v>
      </c>
      <c r="Q1238" t="s">
        <v>29</v>
      </c>
      <c r="R1238">
        <v>5</v>
      </c>
      <c r="S1238" t="s">
        <v>12203</v>
      </c>
      <c r="T1238" t="s">
        <v>60</v>
      </c>
    </row>
    <row r="1239" spans="1:20" x14ac:dyDescent="0.25">
      <c r="A1239" t="s">
        <v>2528</v>
      </c>
      <c r="B1239" t="s">
        <v>21</v>
      </c>
      <c r="C1239" t="s">
        <v>82</v>
      </c>
      <c r="D1239" t="s">
        <v>52</v>
      </c>
      <c r="E1239" t="s">
        <v>12208</v>
      </c>
      <c r="F1239" t="s">
        <v>2529</v>
      </c>
      <c r="G1239" t="s">
        <v>12371</v>
      </c>
      <c r="H1239" t="s">
        <v>25</v>
      </c>
      <c r="I1239" t="s">
        <v>42</v>
      </c>
      <c r="J1239" t="s">
        <v>59</v>
      </c>
      <c r="K1239">
        <v>3</v>
      </c>
      <c r="L1239">
        <v>288.77999999999997</v>
      </c>
      <c r="M1239" t="s">
        <v>35</v>
      </c>
      <c r="N1239">
        <v>36</v>
      </c>
      <c r="O1239" t="s">
        <v>12313</v>
      </c>
      <c r="P1239">
        <v>265</v>
      </c>
      <c r="Q1239" t="s">
        <v>29</v>
      </c>
      <c r="R1239">
        <v>4</v>
      </c>
      <c r="S1239" t="s">
        <v>12345</v>
      </c>
      <c r="T1239" t="s">
        <v>30</v>
      </c>
    </row>
    <row r="1240" spans="1:20" x14ac:dyDescent="0.25">
      <c r="A1240" t="s">
        <v>2530</v>
      </c>
      <c r="B1240" t="s">
        <v>45</v>
      </c>
      <c r="C1240" t="s">
        <v>22</v>
      </c>
      <c r="D1240" t="s">
        <v>23</v>
      </c>
      <c r="E1240" s="1">
        <v>45779</v>
      </c>
      <c r="F1240" t="s">
        <v>2531</v>
      </c>
      <c r="G1240" t="s">
        <v>12371</v>
      </c>
      <c r="H1240" t="s">
        <v>25</v>
      </c>
      <c r="I1240" t="s">
        <v>54</v>
      </c>
      <c r="J1240" t="s">
        <v>64</v>
      </c>
      <c r="K1240">
        <v>3</v>
      </c>
      <c r="L1240">
        <v>317.93</v>
      </c>
      <c r="M1240" t="s">
        <v>35</v>
      </c>
      <c r="N1240">
        <v>44</v>
      </c>
      <c r="O1240" t="s">
        <v>12193</v>
      </c>
      <c r="P1240">
        <v>476</v>
      </c>
      <c r="Q1240" t="s">
        <v>29</v>
      </c>
      <c r="R1240">
        <v>1</v>
      </c>
      <c r="S1240" s="1">
        <v>45693</v>
      </c>
      <c r="T1240" t="s">
        <v>60</v>
      </c>
    </row>
    <row r="1241" spans="1:20" x14ac:dyDescent="0.25">
      <c r="A1241" t="s">
        <v>2532</v>
      </c>
      <c r="B1241" t="s">
        <v>38</v>
      </c>
      <c r="C1241" t="s">
        <v>82</v>
      </c>
      <c r="D1241" t="s">
        <v>56</v>
      </c>
      <c r="E1241" s="1">
        <v>45480</v>
      </c>
      <c r="F1241" t="s">
        <v>2533</v>
      </c>
      <c r="G1241" t="s">
        <v>12371</v>
      </c>
      <c r="H1241" t="s">
        <v>41</v>
      </c>
      <c r="I1241" t="s">
        <v>42</v>
      </c>
      <c r="J1241" t="s">
        <v>67</v>
      </c>
      <c r="K1241">
        <v>5</v>
      </c>
      <c r="L1241">
        <v>474.41</v>
      </c>
      <c r="M1241" t="s">
        <v>28</v>
      </c>
      <c r="N1241">
        <v>44</v>
      </c>
      <c r="O1241" t="s">
        <v>12140</v>
      </c>
      <c r="P1241">
        <v>133</v>
      </c>
      <c r="Q1241" t="s">
        <v>43</v>
      </c>
      <c r="R1241">
        <v>2</v>
      </c>
      <c r="S1241" t="s">
        <v>12080</v>
      </c>
      <c r="T1241" t="s">
        <v>30</v>
      </c>
    </row>
    <row r="1242" spans="1:20" x14ac:dyDescent="0.25">
      <c r="A1242" t="s">
        <v>2534</v>
      </c>
      <c r="B1242" t="s">
        <v>21</v>
      </c>
      <c r="C1242" t="s">
        <v>39</v>
      </c>
      <c r="D1242" t="s">
        <v>52</v>
      </c>
      <c r="E1242" t="s">
        <v>12270</v>
      </c>
      <c r="F1242" t="s">
        <v>2535</v>
      </c>
      <c r="G1242" t="s">
        <v>12483</v>
      </c>
      <c r="H1242" t="s">
        <v>41</v>
      </c>
      <c r="I1242" t="s">
        <v>48</v>
      </c>
      <c r="J1242" t="s">
        <v>64</v>
      </c>
      <c r="K1242">
        <v>1</v>
      </c>
      <c r="L1242">
        <v>1389.84</v>
      </c>
      <c r="M1242" t="s">
        <v>50</v>
      </c>
      <c r="N1242">
        <v>11</v>
      </c>
      <c r="O1242" s="1">
        <v>45842</v>
      </c>
      <c r="P1242">
        <v>242</v>
      </c>
      <c r="Q1242" t="s">
        <v>43</v>
      </c>
      <c r="R1242">
        <v>1</v>
      </c>
      <c r="S1242" t="s">
        <v>12333</v>
      </c>
      <c r="T1242" t="s">
        <v>30</v>
      </c>
    </row>
    <row r="1243" spans="1:20" x14ac:dyDescent="0.25">
      <c r="A1243" t="s">
        <v>2536</v>
      </c>
      <c r="B1243" t="s">
        <v>21</v>
      </c>
      <c r="C1243" t="s">
        <v>39</v>
      </c>
      <c r="D1243" t="s">
        <v>23</v>
      </c>
      <c r="E1243" t="s">
        <v>12468</v>
      </c>
      <c r="F1243" t="s">
        <v>2537</v>
      </c>
      <c r="G1243" t="s">
        <v>12483</v>
      </c>
      <c r="H1243" t="s">
        <v>25</v>
      </c>
      <c r="I1243" t="s">
        <v>54</v>
      </c>
      <c r="J1243" t="s">
        <v>27</v>
      </c>
      <c r="K1243">
        <v>5</v>
      </c>
      <c r="L1243">
        <v>356.17</v>
      </c>
      <c r="M1243" t="s">
        <v>50</v>
      </c>
      <c r="N1243">
        <v>2</v>
      </c>
      <c r="O1243" t="s">
        <v>12256</v>
      </c>
      <c r="P1243">
        <v>8</v>
      </c>
      <c r="Q1243" t="s">
        <v>43</v>
      </c>
      <c r="R1243">
        <v>5</v>
      </c>
      <c r="S1243" s="1">
        <v>45778</v>
      </c>
      <c r="T1243" t="s">
        <v>30</v>
      </c>
    </row>
    <row r="1244" spans="1:20" x14ac:dyDescent="0.25">
      <c r="A1244" t="s">
        <v>2538</v>
      </c>
      <c r="B1244" t="s">
        <v>45</v>
      </c>
      <c r="C1244" t="s">
        <v>82</v>
      </c>
      <c r="D1244" t="s">
        <v>32</v>
      </c>
      <c r="E1244" s="1">
        <v>45353</v>
      </c>
      <c r="F1244" t="s">
        <v>2539</v>
      </c>
      <c r="G1244" t="s">
        <v>12483</v>
      </c>
      <c r="H1244" t="s">
        <v>25</v>
      </c>
      <c r="I1244" t="s">
        <v>63</v>
      </c>
      <c r="J1244" t="s">
        <v>59</v>
      </c>
      <c r="K1244">
        <v>1</v>
      </c>
      <c r="L1244">
        <v>1103.3699999999999</v>
      </c>
      <c r="M1244" t="s">
        <v>50</v>
      </c>
      <c r="N1244">
        <v>50</v>
      </c>
      <c r="O1244" s="1">
        <v>45722</v>
      </c>
      <c r="P1244">
        <v>474</v>
      </c>
      <c r="Q1244" t="s">
        <v>43</v>
      </c>
      <c r="R1244">
        <v>4</v>
      </c>
      <c r="S1244" t="s">
        <v>12143</v>
      </c>
      <c r="T1244" t="s">
        <v>36</v>
      </c>
    </row>
    <row r="1245" spans="1:20" x14ac:dyDescent="0.25">
      <c r="A1245" t="s">
        <v>2540</v>
      </c>
      <c r="B1245" t="s">
        <v>45</v>
      </c>
      <c r="C1245" t="s">
        <v>39</v>
      </c>
      <c r="D1245" t="s">
        <v>23</v>
      </c>
      <c r="E1245" s="1">
        <v>45356</v>
      </c>
      <c r="F1245" t="s">
        <v>2541</v>
      </c>
      <c r="G1245" t="s">
        <v>12483</v>
      </c>
      <c r="H1245" t="s">
        <v>25</v>
      </c>
      <c r="I1245" t="s">
        <v>54</v>
      </c>
      <c r="J1245" t="s">
        <v>64</v>
      </c>
      <c r="K1245">
        <v>1</v>
      </c>
      <c r="L1245">
        <v>1183.92</v>
      </c>
      <c r="M1245" t="s">
        <v>28</v>
      </c>
      <c r="N1245">
        <v>44</v>
      </c>
      <c r="O1245" t="s">
        <v>12377</v>
      </c>
      <c r="P1245">
        <v>174</v>
      </c>
      <c r="Q1245" t="s">
        <v>43</v>
      </c>
      <c r="R1245">
        <v>4</v>
      </c>
      <c r="S1245" s="1">
        <v>45663</v>
      </c>
      <c r="T1245" t="s">
        <v>36</v>
      </c>
    </row>
    <row r="1246" spans="1:20" x14ac:dyDescent="0.25">
      <c r="A1246" t="s">
        <v>2542</v>
      </c>
      <c r="B1246" t="s">
        <v>38</v>
      </c>
      <c r="C1246" t="s">
        <v>82</v>
      </c>
      <c r="D1246" t="s">
        <v>52</v>
      </c>
      <c r="E1246" t="s">
        <v>12379</v>
      </c>
      <c r="F1246" t="s">
        <v>2543</v>
      </c>
      <c r="G1246" t="s">
        <v>12483</v>
      </c>
      <c r="H1246" t="s">
        <v>41</v>
      </c>
      <c r="I1246" t="s">
        <v>42</v>
      </c>
      <c r="J1246" t="s">
        <v>64</v>
      </c>
      <c r="K1246">
        <v>1</v>
      </c>
      <c r="L1246">
        <v>901.08</v>
      </c>
      <c r="M1246" t="s">
        <v>28</v>
      </c>
      <c r="N1246">
        <v>12</v>
      </c>
      <c r="O1246" t="s">
        <v>12286</v>
      </c>
      <c r="P1246">
        <v>202</v>
      </c>
      <c r="Q1246" t="s">
        <v>29</v>
      </c>
      <c r="R1246">
        <v>3</v>
      </c>
      <c r="S1246" t="s">
        <v>12369</v>
      </c>
      <c r="T1246" t="s">
        <v>60</v>
      </c>
    </row>
    <row r="1247" spans="1:20" x14ac:dyDescent="0.25">
      <c r="A1247" t="s">
        <v>2544</v>
      </c>
      <c r="B1247" t="s">
        <v>38</v>
      </c>
      <c r="C1247" t="s">
        <v>22</v>
      </c>
      <c r="D1247" t="s">
        <v>56</v>
      </c>
      <c r="E1247" s="1">
        <v>45508</v>
      </c>
      <c r="F1247" t="s">
        <v>2545</v>
      </c>
      <c r="G1247" t="s">
        <v>12483</v>
      </c>
      <c r="H1247" t="s">
        <v>58</v>
      </c>
      <c r="I1247" t="s">
        <v>54</v>
      </c>
      <c r="J1247" t="s">
        <v>67</v>
      </c>
      <c r="K1247">
        <v>5</v>
      </c>
      <c r="L1247">
        <v>1485.9</v>
      </c>
      <c r="M1247" t="s">
        <v>35</v>
      </c>
      <c r="N1247">
        <v>22</v>
      </c>
      <c r="O1247" t="s">
        <v>12079</v>
      </c>
      <c r="P1247">
        <v>394</v>
      </c>
      <c r="Q1247" t="s">
        <v>29</v>
      </c>
      <c r="R1247">
        <v>3</v>
      </c>
      <c r="S1247" s="1">
        <v>45782</v>
      </c>
      <c r="T1247" t="s">
        <v>60</v>
      </c>
    </row>
    <row r="1248" spans="1:20" x14ac:dyDescent="0.25">
      <c r="A1248" t="s">
        <v>2546</v>
      </c>
      <c r="B1248" t="s">
        <v>21</v>
      </c>
      <c r="C1248" t="s">
        <v>22</v>
      </c>
      <c r="D1248" t="s">
        <v>52</v>
      </c>
      <c r="E1248" s="1">
        <v>45506</v>
      </c>
      <c r="F1248" t="s">
        <v>2547</v>
      </c>
      <c r="G1248" t="s">
        <v>12484</v>
      </c>
      <c r="H1248" t="s">
        <v>58</v>
      </c>
      <c r="I1248" t="s">
        <v>48</v>
      </c>
      <c r="J1248" t="s">
        <v>59</v>
      </c>
      <c r="K1248">
        <v>1</v>
      </c>
      <c r="L1248">
        <v>838.79</v>
      </c>
      <c r="M1248" t="s">
        <v>28</v>
      </c>
      <c r="N1248">
        <v>25</v>
      </c>
      <c r="O1248" s="1">
        <v>45660</v>
      </c>
      <c r="P1248">
        <v>212</v>
      </c>
      <c r="Q1248" t="s">
        <v>43</v>
      </c>
      <c r="R1248">
        <v>5</v>
      </c>
      <c r="S1248" s="1">
        <v>45846</v>
      </c>
      <c r="T1248" t="s">
        <v>30</v>
      </c>
    </row>
    <row r="1249" spans="1:20" x14ac:dyDescent="0.25">
      <c r="A1249" t="s">
        <v>2548</v>
      </c>
      <c r="B1249" t="s">
        <v>38</v>
      </c>
      <c r="C1249" t="s">
        <v>22</v>
      </c>
      <c r="D1249" t="s">
        <v>56</v>
      </c>
      <c r="E1249" s="1">
        <v>45055</v>
      </c>
      <c r="F1249" t="s">
        <v>2549</v>
      </c>
      <c r="G1249" t="s">
        <v>12484</v>
      </c>
      <c r="H1249" t="s">
        <v>25</v>
      </c>
      <c r="I1249" t="s">
        <v>54</v>
      </c>
      <c r="J1249" t="s">
        <v>64</v>
      </c>
      <c r="K1249">
        <v>3</v>
      </c>
      <c r="L1249">
        <v>642.75</v>
      </c>
      <c r="M1249" t="s">
        <v>28</v>
      </c>
      <c r="N1249">
        <v>34</v>
      </c>
      <c r="O1249" s="1">
        <v>45575</v>
      </c>
      <c r="P1249">
        <v>403</v>
      </c>
      <c r="Q1249" t="s">
        <v>29</v>
      </c>
      <c r="R1249">
        <v>4</v>
      </c>
      <c r="S1249" t="s">
        <v>12177</v>
      </c>
      <c r="T1249" t="s">
        <v>30</v>
      </c>
    </row>
    <row r="1250" spans="1:20" x14ac:dyDescent="0.25">
      <c r="A1250" t="s">
        <v>2550</v>
      </c>
      <c r="B1250" t="s">
        <v>21</v>
      </c>
      <c r="C1250" t="s">
        <v>82</v>
      </c>
      <c r="D1250" t="s">
        <v>23</v>
      </c>
      <c r="E1250" t="s">
        <v>12485</v>
      </c>
      <c r="F1250" t="s">
        <v>2551</v>
      </c>
      <c r="G1250" t="s">
        <v>12484</v>
      </c>
      <c r="H1250" t="s">
        <v>58</v>
      </c>
      <c r="I1250" t="s">
        <v>26</v>
      </c>
      <c r="J1250" t="s">
        <v>27</v>
      </c>
      <c r="K1250">
        <v>2</v>
      </c>
      <c r="L1250">
        <v>1487.37</v>
      </c>
      <c r="M1250" t="s">
        <v>28</v>
      </c>
      <c r="N1250">
        <v>50</v>
      </c>
      <c r="O1250" t="s">
        <v>12070</v>
      </c>
      <c r="P1250">
        <v>227</v>
      </c>
      <c r="Q1250" t="s">
        <v>29</v>
      </c>
      <c r="R1250">
        <v>3</v>
      </c>
      <c r="S1250" t="s">
        <v>12267</v>
      </c>
      <c r="T1250" t="s">
        <v>60</v>
      </c>
    </row>
    <row r="1251" spans="1:20" x14ac:dyDescent="0.25">
      <c r="A1251" t="s">
        <v>2552</v>
      </c>
      <c r="B1251" t="s">
        <v>21</v>
      </c>
      <c r="C1251" t="s">
        <v>22</v>
      </c>
      <c r="D1251" t="s">
        <v>32</v>
      </c>
      <c r="E1251" s="1">
        <v>45417</v>
      </c>
      <c r="F1251" t="s">
        <v>2553</v>
      </c>
      <c r="G1251" t="s">
        <v>12484</v>
      </c>
      <c r="H1251" t="s">
        <v>47</v>
      </c>
      <c r="I1251" t="s">
        <v>63</v>
      </c>
      <c r="J1251" t="s">
        <v>27</v>
      </c>
      <c r="K1251">
        <v>5</v>
      </c>
      <c r="L1251">
        <v>1070.1099999999999</v>
      </c>
      <c r="M1251" t="s">
        <v>50</v>
      </c>
      <c r="N1251">
        <v>33</v>
      </c>
      <c r="O1251" t="s">
        <v>12400</v>
      </c>
      <c r="P1251">
        <v>153</v>
      </c>
      <c r="Q1251" t="s">
        <v>43</v>
      </c>
      <c r="R1251">
        <v>2</v>
      </c>
      <c r="S1251" s="1">
        <v>45778</v>
      </c>
      <c r="T1251" t="s">
        <v>36</v>
      </c>
    </row>
    <row r="1252" spans="1:20" x14ac:dyDescent="0.25">
      <c r="A1252" t="s">
        <v>2554</v>
      </c>
      <c r="B1252" t="s">
        <v>21</v>
      </c>
      <c r="C1252" t="s">
        <v>22</v>
      </c>
      <c r="D1252" t="s">
        <v>23</v>
      </c>
      <c r="E1252" t="s">
        <v>12139</v>
      </c>
      <c r="F1252" t="s">
        <v>2555</v>
      </c>
      <c r="G1252" t="s">
        <v>12484</v>
      </c>
      <c r="H1252" t="s">
        <v>58</v>
      </c>
      <c r="I1252" t="s">
        <v>48</v>
      </c>
      <c r="J1252" t="s">
        <v>27</v>
      </c>
      <c r="K1252">
        <v>2</v>
      </c>
      <c r="L1252">
        <v>292.54000000000002</v>
      </c>
      <c r="M1252" t="s">
        <v>50</v>
      </c>
      <c r="N1252">
        <v>14</v>
      </c>
      <c r="O1252" t="s">
        <v>12079</v>
      </c>
      <c r="P1252">
        <v>299</v>
      </c>
      <c r="Q1252" t="s">
        <v>43</v>
      </c>
      <c r="R1252">
        <v>5</v>
      </c>
      <c r="S1252" t="s">
        <v>12115</v>
      </c>
      <c r="T1252" t="s">
        <v>30</v>
      </c>
    </row>
    <row r="1253" spans="1:20" x14ac:dyDescent="0.25">
      <c r="A1253" t="s">
        <v>2556</v>
      </c>
      <c r="B1253" t="s">
        <v>21</v>
      </c>
      <c r="C1253" t="s">
        <v>39</v>
      </c>
      <c r="D1253" t="s">
        <v>77</v>
      </c>
      <c r="E1253" s="1">
        <v>45608</v>
      </c>
      <c r="F1253" t="s">
        <v>2557</v>
      </c>
      <c r="G1253" t="s">
        <v>12484</v>
      </c>
      <c r="H1253" t="s">
        <v>47</v>
      </c>
      <c r="I1253" t="s">
        <v>48</v>
      </c>
      <c r="J1253" t="s">
        <v>64</v>
      </c>
      <c r="K1253">
        <v>2</v>
      </c>
      <c r="L1253">
        <v>1463.38</v>
      </c>
      <c r="M1253" t="s">
        <v>35</v>
      </c>
      <c r="N1253">
        <v>5</v>
      </c>
      <c r="O1253" s="1">
        <v>45362</v>
      </c>
      <c r="P1253">
        <v>275</v>
      </c>
      <c r="Q1253" t="s">
        <v>29</v>
      </c>
      <c r="R1253">
        <v>3</v>
      </c>
      <c r="S1253" t="s">
        <v>12125</v>
      </c>
      <c r="T1253" t="s">
        <v>60</v>
      </c>
    </row>
    <row r="1254" spans="1:20" x14ac:dyDescent="0.25">
      <c r="A1254" t="s">
        <v>2558</v>
      </c>
      <c r="B1254" t="s">
        <v>45</v>
      </c>
      <c r="C1254" t="s">
        <v>22</v>
      </c>
      <c r="D1254" t="s">
        <v>32</v>
      </c>
      <c r="E1254" s="1">
        <v>45602</v>
      </c>
      <c r="F1254" t="s">
        <v>2559</v>
      </c>
      <c r="G1254" t="s">
        <v>12484</v>
      </c>
      <c r="H1254" t="s">
        <v>41</v>
      </c>
      <c r="I1254" t="s">
        <v>54</v>
      </c>
      <c r="J1254" t="s">
        <v>67</v>
      </c>
      <c r="K1254">
        <v>5</v>
      </c>
      <c r="L1254">
        <v>1347.83</v>
      </c>
      <c r="M1254" t="s">
        <v>28</v>
      </c>
      <c r="N1254">
        <v>14</v>
      </c>
      <c r="O1254" t="s">
        <v>12300</v>
      </c>
      <c r="P1254">
        <v>295</v>
      </c>
      <c r="Q1254" t="s">
        <v>29</v>
      </c>
      <c r="R1254">
        <v>5</v>
      </c>
      <c r="S1254" t="s">
        <v>12160</v>
      </c>
      <c r="T1254" t="s">
        <v>36</v>
      </c>
    </row>
    <row r="1255" spans="1:20" x14ac:dyDescent="0.25">
      <c r="A1255" t="s">
        <v>2560</v>
      </c>
      <c r="B1255" t="s">
        <v>45</v>
      </c>
      <c r="C1255" t="s">
        <v>22</v>
      </c>
      <c r="D1255" t="s">
        <v>52</v>
      </c>
      <c r="E1255" t="s">
        <v>12174</v>
      </c>
      <c r="F1255" t="s">
        <v>2561</v>
      </c>
      <c r="G1255" t="s">
        <v>12484</v>
      </c>
      <c r="H1255" t="s">
        <v>25</v>
      </c>
      <c r="I1255" t="s">
        <v>54</v>
      </c>
      <c r="J1255" t="s">
        <v>67</v>
      </c>
      <c r="K1255">
        <v>1</v>
      </c>
      <c r="L1255">
        <v>803.8</v>
      </c>
      <c r="M1255" t="s">
        <v>50</v>
      </c>
      <c r="N1255">
        <v>45</v>
      </c>
      <c r="O1255" s="1">
        <v>45658</v>
      </c>
      <c r="P1255">
        <v>181</v>
      </c>
      <c r="Q1255" t="s">
        <v>29</v>
      </c>
      <c r="R1255">
        <v>4</v>
      </c>
      <c r="S1255" t="s">
        <v>12158</v>
      </c>
      <c r="T1255" t="s">
        <v>60</v>
      </c>
    </row>
    <row r="1256" spans="1:20" x14ac:dyDescent="0.25">
      <c r="A1256" t="s">
        <v>2562</v>
      </c>
      <c r="B1256" t="s">
        <v>38</v>
      </c>
      <c r="C1256" t="s">
        <v>22</v>
      </c>
      <c r="D1256" t="s">
        <v>56</v>
      </c>
      <c r="E1256" s="1">
        <v>45302</v>
      </c>
      <c r="F1256" t="s">
        <v>2563</v>
      </c>
      <c r="G1256" t="s">
        <v>12484</v>
      </c>
      <c r="H1256" t="s">
        <v>25</v>
      </c>
      <c r="I1256" t="s">
        <v>42</v>
      </c>
      <c r="J1256" t="s">
        <v>27</v>
      </c>
      <c r="K1256">
        <v>3</v>
      </c>
      <c r="L1256">
        <v>1304.81</v>
      </c>
      <c r="M1256" t="s">
        <v>28</v>
      </c>
      <c r="N1256">
        <v>10</v>
      </c>
      <c r="O1256" t="s">
        <v>12157</v>
      </c>
      <c r="P1256">
        <v>365</v>
      </c>
      <c r="Q1256" t="s">
        <v>43</v>
      </c>
      <c r="R1256">
        <v>1</v>
      </c>
      <c r="S1256" t="s">
        <v>12087</v>
      </c>
      <c r="T1256" t="s">
        <v>30</v>
      </c>
    </row>
    <row r="1257" spans="1:20" x14ac:dyDescent="0.25">
      <c r="A1257" t="s">
        <v>2564</v>
      </c>
      <c r="B1257" t="s">
        <v>38</v>
      </c>
      <c r="C1257" t="s">
        <v>39</v>
      </c>
      <c r="D1257" t="s">
        <v>32</v>
      </c>
      <c r="E1257" t="s">
        <v>12135</v>
      </c>
      <c r="F1257" t="s">
        <v>2565</v>
      </c>
      <c r="G1257" t="s">
        <v>12486</v>
      </c>
      <c r="H1257" t="s">
        <v>34</v>
      </c>
      <c r="I1257" t="s">
        <v>54</v>
      </c>
      <c r="J1257" t="s">
        <v>64</v>
      </c>
      <c r="K1257">
        <v>5</v>
      </c>
      <c r="L1257">
        <v>815.17</v>
      </c>
      <c r="M1257" t="s">
        <v>28</v>
      </c>
      <c r="N1257">
        <v>12</v>
      </c>
      <c r="O1257" s="1">
        <v>45544</v>
      </c>
      <c r="P1257">
        <v>478</v>
      </c>
      <c r="Q1257" t="s">
        <v>29</v>
      </c>
      <c r="R1257">
        <v>3</v>
      </c>
      <c r="S1257" t="s">
        <v>12270</v>
      </c>
      <c r="T1257" t="s">
        <v>60</v>
      </c>
    </row>
    <row r="1258" spans="1:20" x14ac:dyDescent="0.25">
      <c r="A1258" t="s">
        <v>2566</v>
      </c>
      <c r="B1258" t="s">
        <v>38</v>
      </c>
      <c r="C1258" t="s">
        <v>22</v>
      </c>
      <c r="D1258" t="s">
        <v>56</v>
      </c>
      <c r="E1258" s="1">
        <v>45814</v>
      </c>
      <c r="F1258" t="s">
        <v>2567</v>
      </c>
      <c r="G1258" t="s">
        <v>12486</v>
      </c>
      <c r="H1258" t="s">
        <v>41</v>
      </c>
      <c r="I1258" t="s">
        <v>63</v>
      </c>
      <c r="J1258" t="s">
        <v>59</v>
      </c>
      <c r="K1258">
        <v>1</v>
      </c>
      <c r="L1258">
        <v>592.9</v>
      </c>
      <c r="M1258" t="s">
        <v>28</v>
      </c>
      <c r="N1258">
        <v>35</v>
      </c>
      <c r="O1258" t="s">
        <v>12215</v>
      </c>
      <c r="P1258">
        <v>127</v>
      </c>
      <c r="Q1258" t="s">
        <v>43</v>
      </c>
      <c r="R1258">
        <v>1</v>
      </c>
      <c r="S1258" s="1">
        <v>45841</v>
      </c>
      <c r="T1258" t="s">
        <v>30</v>
      </c>
    </row>
    <row r="1259" spans="1:20" x14ac:dyDescent="0.25">
      <c r="A1259" t="s">
        <v>2568</v>
      </c>
      <c r="B1259" t="s">
        <v>38</v>
      </c>
      <c r="C1259" t="s">
        <v>22</v>
      </c>
      <c r="D1259" t="s">
        <v>56</v>
      </c>
      <c r="E1259" t="s">
        <v>12399</v>
      </c>
      <c r="F1259" t="s">
        <v>2569</v>
      </c>
      <c r="G1259" t="s">
        <v>12486</v>
      </c>
      <c r="H1259" t="s">
        <v>58</v>
      </c>
      <c r="I1259" t="s">
        <v>26</v>
      </c>
      <c r="J1259" t="s">
        <v>59</v>
      </c>
      <c r="K1259">
        <v>4</v>
      </c>
      <c r="L1259">
        <v>464.52</v>
      </c>
      <c r="M1259" t="s">
        <v>50</v>
      </c>
      <c r="N1259">
        <v>13</v>
      </c>
      <c r="O1259" t="s">
        <v>12077</v>
      </c>
      <c r="P1259">
        <v>112</v>
      </c>
      <c r="Q1259" t="s">
        <v>43</v>
      </c>
      <c r="R1259">
        <v>3</v>
      </c>
      <c r="S1259" t="s">
        <v>12332</v>
      </c>
      <c r="T1259" t="s">
        <v>60</v>
      </c>
    </row>
    <row r="1260" spans="1:20" x14ac:dyDescent="0.25">
      <c r="A1260" t="s">
        <v>2570</v>
      </c>
      <c r="B1260" t="s">
        <v>38</v>
      </c>
      <c r="C1260" t="s">
        <v>39</v>
      </c>
      <c r="D1260" t="s">
        <v>23</v>
      </c>
      <c r="E1260" t="s">
        <v>12077</v>
      </c>
      <c r="F1260" t="s">
        <v>2571</v>
      </c>
      <c r="G1260" t="s">
        <v>12486</v>
      </c>
      <c r="H1260" t="s">
        <v>41</v>
      </c>
      <c r="I1260" t="s">
        <v>54</v>
      </c>
      <c r="J1260" t="s">
        <v>67</v>
      </c>
      <c r="K1260">
        <v>2</v>
      </c>
      <c r="L1260">
        <v>798.09</v>
      </c>
      <c r="M1260" t="s">
        <v>35</v>
      </c>
      <c r="N1260">
        <v>40</v>
      </c>
      <c r="O1260" s="1">
        <v>45904</v>
      </c>
      <c r="P1260">
        <v>406</v>
      </c>
      <c r="Q1260" t="s">
        <v>29</v>
      </c>
      <c r="R1260">
        <v>5</v>
      </c>
      <c r="S1260" t="s">
        <v>12223</v>
      </c>
      <c r="T1260" t="s">
        <v>36</v>
      </c>
    </row>
    <row r="1261" spans="1:20" x14ac:dyDescent="0.25">
      <c r="A1261" t="s">
        <v>2572</v>
      </c>
      <c r="B1261" t="s">
        <v>21</v>
      </c>
      <c r="C1261" t="s">
        <v>39</v>
      </c>
      <c r="D1261" t="s">
        <v>52</v>
      </c>
      <c r="E1261" t="s">
        <v>12443</v>
      </c>
      <c r="F1261" t="s">
        <v>2573</v>
      </c>
      <c r="G1261" t="s">
        <v>12486</v>
      </c>
      <c r="H1261" t="s">
        <v>58</v>
      </c>
      <c r="I1261" t="s">
        <v>63</v>
      </c>
      <c r="J1261" t="s">
        <v>27</v>
      </c>
      <c r="K1261">
        <v>1</v>
      </c>
      <c r="L1261">
        <v>143.30000000000001</v>
      </c>
      <c r="M1261" t="s">
        <v>28</v>
      </c>
      <c r="N1261">
        <v>22</v>
      </c>
      <c r="O1261" s="1">
        <v>45606</v>
      </c>
      <c r="P1261">
        <v>168</v>
      </c>
      <c r="Q1261" t="s">
        <v>29</v>
      </c>
      <c r="R1261">
        <v>3</v>
      </c>
      <c r="S1261" t="s">
        <v>12323</v>
      </c>
      <c r="T1261" t="s">
        <v>30</v>
      </c>
    </row>
    <row r="1262" spans="1:20" x14ac:dyDescent="0.25">
      <c r="A1262" t="s">
        <v>2574</v>
      </c>
      <c r="B1262" t="s">
        <v>45</v>
      </c>
      <c r="C1262" t="s">
        <v>22</v>
      </c>
      <c r="D1262" t="s">
        <v>52</v>
      </c>
      <c r="E1262" s="1">
        <v>45513</v>
      </c>
      <c r="F1262" t="s">
        <v>2575</v>
      </c>
      <c r="G1262" t="s">
        <v>12486</v>
      </c>
      <c r="H1262" t="s">
        <v>25</v>
      </c>
      <c r="I1262" t="s">
        <v>26</v>
      </c>
      <c r="J1262" t="s">
        <v>67</v>
      </c>
      <c r="K1262">
        <v>2</v>
      </c>
      <c r="L1262">
        <v>1279.04</v>
      </c>
      <c r="M1262" t="s">
        <v>28</v>
      </c>
      <c r="N1262">
        <v>35</v>
      </c>
      <c r="O1262" t="s">
        <v>12156</v>
      </c>
      <c r="P1262">
        <v>116</v>
      </c>
      <c r="Q1262" t="s">
        <v>29</v>
      </c>
      <c r="R1262">
        <v>1</v>
      </c>
      <c r="S1262" s="1">
        <v>45778</v>
      </c>
      <c r="T1262" t="s">
        <v>60</v>
      </c>
    </row>
    <row r="1263" spans="1:20" x14ac:dyDescent="0.25">
      <c r="A1263" t="s">
        <v>2576</v>
      </c>
      <c r="B1263" t="s">
        <v>45</v>
      </c>
      <c r="C1263" t="s">
        <v>22</v>
      </c>
      <c r="D1263" t="s">
        <v>77</v>
      </c>
      <c r="E1263" t="s">
        <v>12091</v>
      </c>
      <c r="F1263" t="s">
        <v>2577</v>
      </c>
      <c r="G1263" t="s">
        <v>12486</v>
      </c>
      <c r="H1263" t="s">
        <v>25</v>
      </c>
      <c r="I1263" t="s">
        <v>26</v>
      </c>
      <c r="J1263" t="s">
        <v>67</v>
      </c>
      <c r="K1263">
        <v>3</v>
      </c>
      <c r="L1263">
        <v>566.20000000000005</v>
      </c>
      <c r="M1263" t="s">
        <v>28</v>
      </c>
      <c r="N1263">
        <v>20</v>
      </c>
      <c r="O1263" t="s">
        <v>12210</v>
      </c>
      <c r="P1263">
        <v>265</v>
      </c>
      <c r="Q1263" t="s">
        <v>43</v>
      </c>
      <c r="R1263">
        <v>4</v>
      </c>
      <c r="S1263" t="s">
        <v>12243</v>
      </c>
      <c r="T1263" t="s">
        <v>60</v>
      </c>
    </row>
    <row r="1264" spans="1:20" x14ac:dyDescent="0.25">
      <c r="A1264" t="s">
        <v>2578</v>
      </c>
      <c r="B1264" t="s">
        <v>45</v>
      </c>
      <c r="C1264" t="s">
        <v>82</v>
      </c>
      <c r="D1264" t="s">
        <v>32</v>
      </c>
      <c r="E1264" s="1">
        <v>45629</v>
      </c>
      <c r="F1264" t="s">
        <v>2579</v>
      </c>
      <c r="G1264" t="s">
        <v>12486</v>
      </c>
      <c r="H1264" t="s">
        <v>41</v>
      </c>
      <c r="I1264" t="s">
        <v>63</v>
      </c>
      <c r="J1264" t="s">
        <v>59</v>
      </c>
      <c r="K1264">
        <v>4</v>
      </c>
      <c r="L1264">
        <v>1049.54</v>
      </c>
      <c r="M1264" t="s">
        <v>35</v>
      </c>
      <c r="N1264">
        <v>44</v>
      </c>
      <c r="O1264" s="1">
        <v>45717</v>
      </c>
      <c r="P1264">
        <v>324</v>
      </c>
      <c r="Q1264" t="s">
        <v>43</v>
      </c>
      <c r="R1264">
        <v>1</v>
      </c>
      <c r="S1264" s="1">
        <v>45996</v>
      </c>
      <c r="T1264" t="s">
        <v>36</v>
      </c>
    </row>
    <row r="1265" spans="1:20" x14ac:dyDescent="0.25">
      <c r="A1265" t="s">
        <v>2580</v>
      </c>
      <c r="B1265" t="s">
        <v>45</v>
      </c>
      <c r="C1265" t="s">
        <v>22</v>
      </c>
      <c r="D1265" t="s">
        <v>56</v>
      </c>
      <c r="E1265" t="s">
        <v>12121</v>
      </c>
      <c r="F1265" t="s">
        <v>2581</v>
      </c>
      <c r="G1265" t="s">
        <v>12486</v>
      </c>
      <c r="H1265" t="s">
        <v>41</v>
      </c>
      <c r="I1265" t="s">
        <v>42</v>
      </c>
      <c r="J1265" t="s">
        <v>64</v>
      </c>
      <c r="K1265">
        <v>5</v>
      </c>
      <c r="L1265">
        <v>947.23</v>
      </c>
      <c r="M1265" t="s">
        <v>50</v>
      </c>
      <c r="N1265">
        <v>10</v>
      </c>
      <c r="O1265" s="1">
        <v>45690</v>
      </c>
      <c r="P1265">
        <v>269</v>
      </c>
      <c r="Q1265" t="s">
        <v>43</v>
      </c>
      <c r="R1265">
        <v>1</v>
      </c>
      <c r="S1265" t="s">
        <v>12197</v>
      </c>
      <c r="T1265" t="s">
        <v>36</v>
      </c>
    </row>
    <row r="1266" spans="1:20" x14ac:dyDescent="0.25">
      <c r="A1266" t="s">
        <v>2582</v>
      </c>
      <c r="B1266" t="s">
        <v>45</v>
      </c>
      <c r="C1266" t="s">
        <v>82</v>
      </c>
      <c r="D1266" t="s">
        <v>77</v>
      </c>
      <c r="E1266" t="s">
        <v>12120</v>
      </c>
      <c r="F1266" t="s">
        <v>2583</v>
      </c>
      <c r="G1266" t="s">
        <v>12486</v>
      </c>
      <c r="H1266" t="s">
        <v>47</v>
      </c>
      <c r="I1266" t="s">
        <v>63</v>
      </c>
      <c r="J1266" t="s">
        <v>49</v>
      </c>
      <c r="K1266">
        <v>4</v>
      </c>
      <c r="L1266">
        <v>1460.82</v>
      </c>
      <c r="M1266" t="s">
        <v>35</v>
      </c>
      <c r="N1266">
        <v>1</v>
      </c>
      <c r="O1266" t="s">
        <v>12113</v>
      </c>
      <c r="P1266">
        <v>92</v>
      </c>
      <c r="Q1266" t="s">
        <v>43</v>
      </c>
      <c r="R1266">
        <v>1</v>
      </c>
      <c r="S1266" t="s">
        <v>12101</v>
      </c>
      <c r="T1266" t="s">
        <v>36</v>
      </c>
    </row>
    <row r="1267" spans="1:20" x14ac:dyDescent="0.25">
      <c r="A1267" t="s">
        <v>2584</v>
      </c>
      <c r="B1267" t="s">
        <v>38</v>
      </c>
      <c r="C1267" t="s">
        <v>22</v>
      </c>
      <c r="D1267" t="s">
        <v>52</v>
      </c>
      <c r="E1267" s="1">
        <v>45628</v>
      </c>
      <c r="F1267" t="s">
        <v>2585</v>
      </c>
      <c r="G1267" t="s">
        <v>12486</v>
      </c>
      <c r="H1267" t="s">
        <v>25</v>
      </c>
      <c r="I1267" t="s">
        <v>54</v>
      </c>
      <c r="J1267" t="s">
        <v>27</v>
      </c>
      <c r="K1267">
        <v>5</v>
      </c>
      <c r="L1267">
        <v>1494.35</v>
      </c>
      <c r="M1267" t="s">
        <v>28</v>
      </c>
      <c r="N1267">
        <v>9</v>
      </c>
      <c r="O1267" t="s">
        <v>12287</v>
      </c>
      <c r="P1267">
        <v>61</v>
      </c>
      <c r="Q1267" t="s">
        <v>29</v>
      </c>
      <c r="R1267">
        <v>4</v>
      </c>
      <c r="S1267" s="1">
        <v>45811</v>
      </c>
      <c r="T1267" t="s">
        <v>60</v>
      </c>
    </row>
    <row r="1268" spans="1:20" x14ac:dyDescent="0.25">
      <c r="A1268" t="s">
        <v>2586</v>
      </c>
      <c r="B1268" t="s">
        <v>45</v>
      </c>
      <c r="C1268" t="s">
        <v>22</v>
      </c>
      <c r="D1268" t="s">
        <v>23</v>
      </c>
      <c r="E1268" t="s">
        <v>12427</v>
      </c>
      <c r="F1268" t="s">
        <v>2587</v>
      </c>
      <c r="G1268" t="s">
        <v>12487</v>
      </c>
      <c r="H1268" t="s">
        <v>47</v>
      </c>
      <c r="I1268" t="s">
        <v>63</v>
      </c>
      <c r="J1268" t="s">
        <v>27</v>
      </c>
      <c r="K1268">
        <v>4</v>
      </c>
      <c r="L1268">
        <v>694.79</v>
      </c>
      <c r="M1268" t="s">
        <v>50</v>
      </c>
      <c r="N1268">
        <v>48</v>
      </c>
      <c r="O1268" s="1">
        <v>45332</v>
      </c>
      <c r="P1268">
        <v>50</v>
      </c>
      <c r="Q1268" t="s">
        <v>29</v>
      </c>
      <c r="R1268">
        <v>4</v>
      </c>
      <c r="S1268" s="1">
        <v>45781</v>
      </c>
      <c r="T1268" t="s">
        <v>60</v>
      </c>
    </row>
    <row r="1269" spans="1:20" x14ac:dyDescent="0.25">
      <c r="A1269" t="s">
        <v>2588</v>
      </c>
      <c r="B1269" t="s">
        <v>38</v>
      </c>
      <c r="C1269" t="s">
        <v>82</v>
      </c>
      <c r="D1269" t="s">
        <v>23</v>
      </c>
      <c r="E1269" t="s">
        <v>12401</v>
      </c>
      <c r="F1269" t="s">
        <v>2589</v>
      </c>
      <c r="G1269" t="s">
        <v>12487</v>
      </c>
      <c r="H1269" t="s">
        <v>47</v>
      </c>
      <c r="I1269" t="s">
        <v>48</v>
      </c>
      <c r="J1269" t="s">
        <v>67</v>
      </c>
      <c r="K1269">
        <v>3</v>
      </c>
      <c r="L1269">
        <v>160.49</v>
      </c>
      <c r="M1269" t="s">
        <v>28</v>
      </c>
      <c r="N1269">
        <v>28</v>
      </c>
      <c r="O1269" t="s">
        <v>12352</v>
      </c>
      <c r="P1269">
        <v>109</v>
      </c>
      <c r="Q1269" t="s">
        <v>43</v>
      </c>
      <c r="R1269">
        <v>5</v>
      </c>
      <c r="S1269" t="s">
        <v>12262</v>
      </c>
      <c r="T1269" t="s">
        <v>36</v>
      </c>
    </row>
    <row r="1270" spans="1:20" x14ac:dyDescent="0.25">
      <c r="A1270" t="s">
        <v>2590</v>
      </c>
      <c r="B1270" t="s">
        <v>38</v>
      </c>
      <c r="C1270" t="s">
        <v>82</v>
      </c>
      <c r="D1270" t="s">
        <v>23</v>
      </c>
      <c r="E1270" s="1">
        <v>45513</v>
      </c>
      <c r="F1270" t="s">
        <v>2591</v>
      </c>
      <c r="G1270" t="s">
        <v>12487</v>
      </c>
      <c r="H1270" t="s">
        <v>47</v>
      </c>
      <c r="I1270" t="s">
        <v>54</v>
      </c>
      <c r="J1270" t="s">
        <v>27</v>
      </c>
      <c r="K1270">
        <v>3</v>
      </c>
      <c r="L1270">
        <v>952.05</v>
      </c>
      <c r="M1270" t="s">
        <v>50</v>
      </c>
      <c r="N1270">
        <v>36</v>
      </c>
      <c r="O1270" t="s">
        <v>12215</v>
      </c>
      <c r="P1270">
        <v>382</v>
      </c>
      <c r="Q1270" t="s">
        <v>29</v>
      </c>
      <c r="R1270">
        <v>5</v>
      </c>
      <c r="S1270" t="s">
        <v>12365</v>
      </c>
      <c r="T1270" t="s">
        <v>36</v>
      </c>
    </row>
    <row r="1271" spans="1:20" x14ac:dyDescent="0.25">
      <c r="A1271" t="s">
        <v>2592</v>
      </c>
      <c r="B1271" t="s">
        <v>21</v>
      </c>
      <c r="C1271" t="s">
        <v>82</v>
      </c>
      <c r="D1271" t="s">
        <v>32</v>
      </c>
      <c r="E1271" t="s">
        <v>12454</v>
      </c>
      <c r="F1271" t="s">
        <v>2593</v>
      </c>
      <c r="G1271" t="s">
        <v>12409</v>
      </c>
      <c r="H1271" t="s">
        <v>47</v>
      </c>
      <c r="I1271" t="s">
        <v>48</v>
      </c>
      <c r="J1271" t="s">
        <v>64</v>
      </c>
      <c r="K1271">
        <v>5</v>
      </c>
      <c r="L1271">
        <v>1126.55</v>
      </c>
      <c r="M1271" t="s">
        <v>50</v>
      </c>
      <c r="N1271">
        <v>27</v>
      </c>
      <c r="O1271" s="1">
        <v>45717</v>
      </c>
      <c r="P1271">
        <v>448</v>
      </c>
      <c r="Q1271" t="s">
        <v>43</v>
      </c>
      <c r="R1271">
        <v>3</v>
      </c>
      <c r="S1271" t="s">
        <v>12164</v>
      </c>
      <c r="T1271" t="s">
        <v>30</v>
      </c>
    </row>
    <row r="1272" spans="1:20" x14ac:dyDescent="0.25">
      <c r="A1272" t="s">
        <v>2594</v>
      </c>
      <c r="B1272" t="s">
        <v>38</v>
      </c>
      <c r="C1272" t="s">
        <v>22</v>
      </c>
      <c r="D1272" t="s">
        <v>56</v>
      </c>
      <c r="E1272" t="s">
        <v>12122</v>
      </c>
      <c r="F1272" t="s">
        <v>2595</v>
      </c>
      <c r="G1272" t="s">
        <v>12409</v>
      </c>
      <c r="H1272" t="s">
        <v>25</v>
      </c>
      <c r="I1272" t="s">
        <v>42</v>
      </c>
      <c r="J1272" t="s">
        <v>59</v>
      </c>
      <c r="K1272">
        <v>5</v>
      </c>
      <c r="L1272">
        <v>790.88</v>
      </c>
      <c r="M1272" t="s">
        <v>35</v>
      </c>
      <c r="N1272">
        <v>13</v>
      </c>
      <c r="O1272" t="s">
        <v>12265</v>
      </c>
      <c r="P1272">
        <v>190</v>
      </c>
      <c r="Q1272" t="s">
        <v>29</v>
      </c>
      <c r="R1272">
        <v>2</v>
      </c>
      <c r="S1272" s="1">
        <v>45844</v>
      </c>
      <c r="T1272" t="s">
        <v>60</v>
      </c>
    </row>
    <row r="1273" spans="1:20" x14ac:dyDescent="0.25">
      <c r="A1273" t="s">
        <v>2596</v>
      </c>
      <c r="B1273" t="s">
        <v>45</v>
      </c>
      <c r="C1273" t="s">
        <v>22</v>
      </c>
      <c r="D1273" t="s">
        <v>52</v>
      </c>
      <c r="E1273" s="1">
        <v>45875</v>
      </c>
      <c r="F1273" t="s">
        <v>2597</v>
      </c>
      <c r="G1273" t="s">
        <v>12409</v>
      </c>
      <c r="H1273" t="s">
        <v>25</v>
      </c>
      <c r="I1273" t="s">
        <v>42</v>
      </c>
      <c r="J1273" t="s">
        <v>59</v>
      </c>
      <c r="K1273">
        <v>5</v>
      </c>
      <c r="L1273">
        <v>774.31</v>
      </c>
      <c r="M1273" t="s">
        <v>28</v>
      </c>
      <c r="N1273">
        <v>41</v>
      </c>
      <c r="O1273" t="s">
        <v>12096</v>
      </c>
      <c r="P1273">
        <v>278</v>
      </c>
      <c r="Q1273" t="s">
        <v>29</v>
      </c>
      <c r="R1273">
        <v>2</v>
      </c>
      <c r="S1273" t="s">
        <v>12131</v>
      </c>
      <c r="T1273" t="s">
        <v>30</v>
      </c>
    </row>
    <row r="1274" spans="1:20" x14ac:dyDescent="0.25">
      <c r="A1274" t="s">
        <v>2598</v>
      </c>
      <c r="B1274" t="s">
        <v>21</v>
      </c>
      <c r="C1274" t="s">
        <v>82</v>
      </c>
      <c r="D1274" t="s">
        <v>52</v>
      </c>
      <c r="E1274" t="s">
        <v>12114</v>
      </c>
      <c r="F1274" t="s">
        <v>2599</v>
      </c>
      <c r="G1274" t="s">
        <v>12409</v>
      </c>
      <c r="H1274" t="s">
        <v>34</v>
      </c>
      <c r="I1274" t="s">
        <v>48</v>
      </c>
      <c r="J1274" t="s">
        <v>49</v>
      </c>
      <c r="K1274">
        <v>1</v>
      </c>
      <c r="L1274">
        <v>298.02999999999997</v>
      </c>
      <c r="M1274" t="s">
        <v>28</v>
      </c>
      <c r="N1274">
        <v>45</v>
      </c>
      <c r="O1274" t="s">
        <v>12078</v>
      </c>
      <c r="P1274">
        <v>81</v>
      </c>
      <c r="Q1274" t="s">
        <v>43</v>
      </c>
      <c r="R1274">
        <v>1</v>
      </c>
      <c r="S1274" t="s">
        <v>12088</v>
      </c>
      <c r="T1274" t="s">
        <v>60</v>
      </c>
    </row>
    <row r="1275" spans="1:20" x14ac:dyDescent="0.25">
      <c r="A1275" t="s">
        <v>2600</v>
      </c>
      <c r="B1275" t="s">
        <v>38</v>
      </c>
      <c r="C1275" t="s">
        <v>82</v>
      </c>
      <c r="D1275" t="s">
        <v>52</v>
      </c>
      <c r="E1275" s="1">
        <v>45478</v>
      </c>
      <c r="F1275" t="s">
        <v>2601</v>
      </c>
      <c r="G1275" t="s">
        <v>12409</v>
      </c>
      <c r="H1275" t="s">
        <v>34</v>
      </c>
      <c r="I1275" t="s">
        <v>63</v>
      </c>
      <c r="J1275" t="s">
        <v>27</v>
      </c>
      <c r="K1275">
        <v>3</v>
      </c>
      <c r="L1275">
        <v>1399.39</v>
      </c>
      <c r="M1275" t="s">
        <v>28</v>
      </c>
      <c r="N1275">
        <v>14</v>
      </c>
      <c r="O1275" t="s">
        <v>12335</v>
      </c>
      <c r="P1275">
        <v>311</v>
      </c>
      <c r="Q1275" t="s">
        <v>29</v>
      </c>
      <c r="R1275">
        <v>4</v>
      </c>
      <c r="S1275" s="1">
        <v>45696</v>
      </c>
      <c r="T1275" t="s">
        <v>36</v>
      </c>
    </row>
    <row r="1276" spans="1:20" x14ac:dyDescent="0.25">
      <c r="A1276" t="s">
        <v>2602</v>
      </c>
      <c r="B1276" t="s">
        <v>45</v>
      </c>
      <c r="C1276" t="s">
        <v>82</v>
      </c>
      <c r="D1276" t="s">
        <v>56</v>
      </c>
      <c r="E1276" s="1">
        <v>45446</v>
      </c>
      <c r="F1276" t="s">
        <v>2603</v>
      </c>
      <c r="G1276" t="s">
        <v>12488</v>
      </c>
      <c r="H1276" t="s">
        <v>34</v>
      </c>
      <c r="I1276" t="s">
        <v>26</v>
      </c>
      <c r="J1276" t="s">
        <v>49</v>
      </c>
      <c r="K1276">
        <v>3</v>
      </c>
      <c r="L1276">
        <v>352.06</v>
      </c>
      <c r="M1276" t="s">
        <v>35</v>
      </c>
      <c r="N1276">
        <v>21</v>
      </c>
      <c r="O1276" s="1">
        <v>45421</v>
      </c>
      <c r="P1276">
        <v>394</v>
      </c>
      <c r="Q1276" t="s">
        <v>29</v>
      </c>
      <c r="R1276">
        <v>4</v>
      </c>
      <c r="S1276" s="1">
        <v>45908</v>
      </c>
      <c r="T1276" t="s">
        <v>36</v>
      </c>
    </row>
    <row r="1277" spans="1:20" x14ac:dyDescent="0.25">
      <c r="A1277" t="s">
        <v>2604</v>
      </c>
      <c r="B1277" t="s">
        <v>45</v>
      </c>
      <c r="C1277" t="s">
        <v>22</v>
      </c>
      <c r="D1277" t="s">
        <v>52</v>
      </c>
      <c r="E1277" s="1">
        <v>45331</v>
      </c>
      <c r="F1277" t="s">
        <v>2605</v>
      </c>
      <c r="G1277" t="s">
        <v>12488</v>
      </c>
      <c r="H1277" t="s">
        <v>47</v>
      </c>
      <c r="I1277" t="s">
        <v>63</v>
      </c>
      <c r="J1277" t="s">
        <v>59</v>
      </c>
      <c r="K1277">
        <v>1</v>
      </c>
      <c r="L1277">
        <v>135.58000000000001</v>
      </c>
      <c r="M1277" t="s">
        <v>50</v>
      </c>
      <c r="N1277">
        <v>18</v>
      </c>
      <c r="O1277" t="s">
        <v>12324</v>
      </c>
      <c r="P1277">
        <v>358</v>
      </c>
      <c r="Q1277" t="s">
        <v>43</v>
      </c>
      <c r="R1277">
        <v>3</v>
      </c>
      <c r="S1277" t="s">
        <v>12242</v>
      </c>
      <c r="T1277" t="s">
        <v>60</v>
      </c>
    </row>
    <row r="1278" spans="1:20" x14ac:dyDescent="0.25">
      <c r="A1278" t="s">
        <v>2606</v>
      </c>
      <c r="B1278" t="s">
        <v>38</v>
      </c>
      <c r="C1278" t="s">
        <v>82</v>
      </c>
      <c r="D1278" t="s">
        <v>23</v>
      </c>
      <c r="E1278" t="s">
        <v>12143</v>
      </c>
      <c r="F1278" t="s">
        <v>2607</v>
      </c>
      <c r="G1278" t="s">
        <v>12488</v>
      </c>
      <c r="H1278" t="s">
        <v>34</v>
      </c>
      <c r="I1278" t="s">
        <v>42</v>
      </c>
      <c r="J1278" t="s">
        <v>59</v>
      </c>
      <c r="K1278">
        <v>1</v>
      </c>
      <c r="L1278">
        <v>1261.54</v>
      </c>
      <c r="M1278" t="s">
        <v>35</v>
      </c>
      <c r="N1278">
        <v>27</v>
      </c>
      <c r="O1278" t="s">
        <v>12384</v>
      </c>
      <c r="P1278">
        <v>296</v>
      </c>
      <c r="Q1278" t="s">
        <v>29</v>
      </c>
      <c r="R1278">
        <v>4</v>
      </c>
      <c r="S1278" t="s">
        <v>12087</v>
      </c>
      <c r="T1278" t="s">
        <v>60</v>
      </c>
    </row>
    <row r="1279" spans="1:20" x14ac:dyDescent="0.25">
      <c r="A1279" t="s">
        <v>2608</v>
      </c>
      <c r="B1279" t="s">
        <v>21</v>
      </c>
      <c r="C1279" t="s">
        <v>22</v>
      </c>
      <c r="D1279" t="s">
        <v>52</v>
      </c>
      <c r="E1279" t="s">
        <v>12114</v>
      </c>
      <c r="F1279" t="s">
        <v>2609</v>
      </c>
      <c r="G1279" t="s">
        <v>12488</v>
      </c>
      <c r="H1279" t="s">
        <v>58</v>
      </c>
      <c r="I1279" t="s">
        <v>54</v>
      </c>
      <c r="J1279" t="s">
        <v>49</v>
      </c>
      <c r="K1279">
        <v>3</v>
      </c>
      <c r="L1279">
        <v>456.26</v>
      </c>
      <c r="M1279" t="s">
        <v>28</v>
      </c>
      <c r="N1279">
        <v>32</v>
      </c>
      <c r="O1279" t="s">
        <v>12365</v>
      </c>
      <c r="P1279">
        <v>365</v>
      </c>
      <c r="Q1279" t="s">
        <v>29</v>
      </c>
      <c r="R1279">
        <v>5</v>
      </c>
      <c r="S1279" s="1">
        <v>45780</v>
      </c>
      <c r="T1279" t="s">
        <v>30</v>
      </c>
    </row>
    <row r="1280" spans="1:20" x14ac:dyDescent="0.25">
      <c r="A1280" t="s">
        <v>2610</v>
      </c>
      <c r="B1280" t="s">
        <v>21</v>
      </c>
      <c r="C1280" t="s">
        <v>22</v>
      </c>
      <c r="D1280" t="s">
        <v>23</v>
      </c>
      <c r="E1280" s="1">
        <v>45086</v>
      </c>
      <c r="F1280" t="s">
        <v>2611</v>
      </c>
      <c r="G1280" t="s">
        <v>12488</v>
      </c>
      <c r="H1280" t="s">
        <v>41</v>
      </c>
      <c r="I1280" t="s">
        <v>63</v>
      </c>
      <c r="J1280" t="s">
        <v>59</v>
      </c>
      <c r="K1280">
        <v>4</v>
      </c>
      <c r="L1280">
        <v>1013.39</v>
      </c>
      <c r="M1280" t="s">
        <v>50</v>
      </c>
      <c r="N1280">
        <v>28</v>
      </c>
      <c r="O1280" s="1">
        <v>45454</v>
      </c>
      <c r="P1280">
        <v>457</v>
      </c>
      <c r="Q1280" t="s">
        <v>29</v>
      </c>
      <c r="R1280">
        <v>3</v>
      </c>
      <c r="S1280" s="1">
        <v>45515</v>
      </c>
      <c r="T1280" t="s">
        <v>30</v>
      </c>
    </row>
    <row r="1281" spans="1:20" x14ac:dyDescent="0.25">
      <c r="A1281" t="s">
        <v>2612</v>
      </c>
      <c r="B1281" t="s">
        <v>38</v>
      </c>
      <c r="C1281" t="s">
        <v>82</v>
      </c>
      <c r="D1281" t="s">
        <v>32</v>
      </c>
      <c r="E1281" s="1">
        <v>45360</v>
      </c>
      <c r="F1281" t="s">
        <v>2613</v>
      </c>
      <c r="G1281" t="s">
        <v>12488</v>
      </c>
      <c r="H1281" t="s">
        <v>47</v>
      </c>
      <c r="I1281" t="s">
        <v>42</v>
      </c>
      <c r="J1281" t="s">
        <v>27</v>
      </c>
      <c r="K1281">
        <v>5</v>
      </c>
      <c r="L1281">
        <v>1311.51</v>
      </c>
      <c r="M1281" t="s">
        <v>35</v>
      </c>
      <c r="N1281">
        <v>27</v>
      </c>
      <c r="O1281" s="1">
        <v>45779</v>
      </c>
      <c r="P1281">
        <v>75</v>
      </c>
      <c r="Q1281" t="s">
        <v>29</v>
      </c>
      <c r="R1281">
        <v>3</v>
      </c>
      <c r="S1281" t="s">
        <v>12376</v>
      </c>
      <c r="T1281" t="s">
        <v>30</v>
      </c>
    </row>
    <row r="1282" spans="1:20" x14ac:dyDescent="0.25">
      <c r="A1282" t="s">
        <v>2614</v>
      </c>
      <c r="B1282" t="s">
        <v>21</v>
      </c>
      <c r="C1282" t="s">
        <v>82</v>
      </c>
      <c r="D1282" t="s">
        <v>32</v>
      </c>
      <c r="E1282" t="s">
        <v>12150</v>
      </c>
      <c r="F1282" t="s">
        <v>2615</v>
      </c>
      <c r="G1282" t="s">
        <v>12488</v>
      </c>
      <c r="H1282" t="s">
        <v>41</v>
      </c>
      <c r="I1282" t="s">
        <v>63</v>
      </c>
      <c r="J1282" t="s">
        <v>67</v>
      </c>
      <c r="K1282">
        <v>5</v>
      </c>
      <c r="L1282">
        <v>380.27</v>
      </c>
      <c r="M1282" t="s">
        <v>28</v>
      </c>
      <c r="N1282">
        <v>37</v>
      </c>
      <c r="O1282" t="s">
        <v>12227</v>
      </c>
      <c r="P1282">
        <v>445</v>
      </c>
      <c r="Q1282" t="s">
        <v>29</v>
      </c>
      <c r="R1282">
        <v>4</v>
      </c>
      <c r="S1282" t="s">
        <v>12324</v>
      </c>
      <c r="T1282" t="s">
        <v>36</v>
      </c>
    </row>
    <row r="1283" spans="1:20" x14ac:dyDescent="0.25">
      <c r="A1283" t="s">
        <v>2616</v>
      </c>
      <c r="B1283" t="s">
        <v>38</v>
      </c>
      <c r="C1283" t="s">
        <v>82</v>
      </c>
      <c r="D1283" t="s">
        <v>52</v>
      </c>
      <c r="E1283" s="1">
        <v>45661</v>
      </c>
      <c r="F1283" t="s">
        <v>2617</v>
      </c>
      <c r="G1283" t="s">
        <v>12488</v>
      </c>
      <c r="H1283" t="s">
        <v>41</v>
      </c>
      <c r="I1283" t="s">
        <v>48</v>
      </c>
      <c r="J1283" t="s">
        <v>67</v>
      </c>
      <c r="K1283">
        <v>1</v>
      </c>
      <c r="L1283">
        <v>1239.25</v>
      </c>
      <c r="M1283" t="s">
        <v>50</v>
      </c>
      <c r="N1283">
        <v>23</v>
      </c>
      <c r="O1283" t="s">
        <v>12204</v>
      </c>
      <c r="P1283">
        <v>111</v>
      </c>
      <c r="Q1283" t="s">
        <v>43</v>
      </c>
      <c r="R1283">
        <v>1</v>
      </c>
      <c r="S1283" t="s">
        <v>12250</v>
      </c>
      <c r="T1283" t="s">
        <v>30</v>
      </c>
    </row>
    <row r="1284" spans="1:20" x14ac:dyDescent="0.25">
      <c r="A1284" t="s">
        <v>2618</v>
      </c>
      <c r="B1284" t="s">
        <v>21</v>
      </c>
      <c r="C1284" t="s">
        <v>39</v>
      </c>
      <c r="D1284" t="s">
        <v>56</v>
      </c>
      <c r="E1284" s="1">
        <v>45331</v>
      </c>
      <c r="F1284" t="s">
        <v>2619</v>
      </c>
      <c r="G1284" t="s">
        <v>12194</v>
      </c>
      <c r="H1284" t="s">
        <v>34</v>
      </c>
      <c r="I1284" t="s">
        <v>63</v>
      </c>
      <c r="J1284" t="s">
        <v>59</v>
      </c>
      <c r="K1284">
        <v>2</v>
      </c>
      <c r="L1284">
        <v>1044.3599999999999</v>
      </c>
      <c r="M1284" t="s">
        <v>28</v>
      </c>
      <c r="N1284">
        <v>8</v>
      </c>
      <c r="O1284" s="1">
        <v>45717</v>
      </c>
      <c r="P1284">
        <v>144</v>
      </c>
      <c r="Q1284" t="s">
        <v>43</v>
      </c>
      <c r="R1284">
        <v>2</v>
      </c>
      <c r="S1284" t="s">
        <v>12121</v>
      </c>
      <c r="T1284" t="s">
        <v>30</v>
      </c>
    </row>
    <row r="1285" spans="1:20" x14ac:dyDescent="0.25">
      <c r="A1285" t="s">
        <v>2620</v>
      </c>
      <c r="B1285" t="s">
        <v>38</v>
      </c>
      <c r="C1285" t="s">
        <v>22</v>
      </c>
      <c r="D1285" t="s">
        <v>56</v>
      </c>
      <c r="E1285" s="1">
        <v>45963</v>
      </c>
      <c r="F1285" t="s">
        <v>2621</v>
      </c>
      <c r="G1285" t="s">
        <v>12194</v>
      </c>
      <c r="H1285" t="s">
        <v>25</v>
      </c>
      <c r="I1285" t="s">
        <v>26</v>
      </c>
      <c r="J1285" t="s">
        <v>27</v>
      </c>
      <c r="K1285">
        <v>3</v>
      </c>
      <c r="L1285">
        <v>465.92</v>
      </c>
      <c r="M1285" t="s">
        <v>35</v>
      </c>
      <c r="N1285">
        <v>47</v>
      </c>
      <c r="O1285" s="1">
        <v>45577</v>
      </c>
      <c r="P1285">
        <v>248</v>
      </c>
      <c r="Q1285" t="s">
        <v>29</v>
      </c>
      <c r="R1285">
        <v>1</v>
      </c>
      <c r="S1285" t="s">
        <v>12310</v>
      </c>
      <c r="T1285" t="s">
        <v>36</v>
      </c>
    </row>
    <row r="1286" spans="1:20" x14ac:dyDescent="0.25">
      <c r="A1286" t="s">
        <v>2622</v>
      </c>
      <c r="B1286" t="s">
        <v>38</v>
      </c>
      <c r="C1286" t="s">
        <v>82</v>
      </c>
      <c r="D1286" t="s">
        <v>32</v>
      </c>
      <c r="E1286" t="s">
        <v>12424</v>
      </c>
      <c r="F1286" t="s">
        <v>2623</v>
      </c>
      <c r="G1286" t="s">
        <v>12194</v>
      </c>
      <c r="H1286" t="s">
        <v>41</v>
      </c>
      <c r="I1286" t="s">
        <v>54</v>
      </c>
      <c r="J1286" t="s">
        <v>67</v>
      </c>
      <c r="K1286">
        <v>5</v>
      </c>
      <c r="L1286">
        <v>1471.38</v>
      </c>
      <c r="M1286" t="s">
        <v>28</v>
      </c>
      <c r="N1286">
        <v>27</v>
      </c>
      <c r="O1286" t="s">
        <v>12243</v>
      </c>
      <c r="P1286">
        <v>200</v>
      </c>
      <c r="Q1286" t="s">
        <v>29</v>
      </c>
      <c r="R1286">
        <v>2</v>
      </c>
      <c r="S1286" t="s">
        <v>12361</v>
      </c>
      <c r="T1286" t="s">
        <v>36</v>
      </c>
    </row>
    <row r="1287" spans="1:20" x14ac:dyDescent="0.25">
      <c r="A1287" t="s">
        <v>2624</v>
      </c>
      <c r="B1287" t="s">
        <v>45</v>
      </c>
      <c r="C1287" t="s">
        <v>39</v>
      </c>
      <c r="D1287" t="s">
        <v>56</v>
      </c>
      <c r="E1287" s="1">
        <v>44969</v>
      </c>
      <c r="F1287" t="s">
        <v>2625</v>
      </c>
      <c r="G1287" t="s">
        <v>12194</v>
      </c>
      <c r="H1287" t="s">
        <v>34</v>
      </c>
      <c r="I1287" t="s">
        <v>48</v>
      </c>
      <c r="J1287" t="s">
        <v>64</v>
      </c>
      <c r="K1287">
        <v>4</v>
      </c>
      <c r="L1287">
        <v>429.31</v>
      </c>
      <c r="M1287" t="s">
        <v>28</v>
      </c>
      <c r="N1287">
        <v>10</v>
      </c>
      <c r="O1287" t="s">
        <v>12072</v>
      </c>
      <c r="P1287">
        <v>15</v>
      </c>
      <c r="Q1287" t="s">
        <v>43</v>
      </c>
      <c r="R1287">
        <v>4</v>
      </c>
      <c r="S1287" t="s">
        <v>12104</v>
      </c>
      <c r="T1287" t="s">
        <v>60</v>
      </c>
    </row>
    <row r="1288" spans="1:20" x14ac:dyDescent="0.25">
      <c r="A1288" t="s">
        <v>2626</v>
      </c>
      <c r="B1288" t="s">
        <v>38</v>
      </c>
      <c r="C1288" t="s">
        <v>82</v>
      </c>
      <c r="D1288" t="s">
        <v>23</v>
      </c>
      <c r="E1288" t="s">
        <v>12426</v>
      </c>
      <c r="F1288" t="s">
        <v>2627</v>
      </c>
      <c r="G1288" t="s">
        <v>12194</v>
      </c>
      <c r="H1288" t="s">
        <v>47</v>
      </c>
      <c r="I1288" t="s">
        <v>63</v>
      </c>
      <c r="J1288" t="s">
        <v>59</v>
      </c>
      <c r="K1288">
        <v>3</v>
      </c>
      <c r="L1288">
        <v>776.94</v>
      </c>
      <c r="M1288" t="s">
        <v>28</v>
      </c>
      <c r="N1288">
        <v>29</v>
      </c>
      <c r="O1288" s="1">
        <v>45575</v>
      </c>
      <c r="P1288">
        <v>443</v>
      </c>
      <c r="Q1288" t="s">
        <v>43</v>
      </c>
      <c r="R1288">
        <v>5</v>
      </c>
      <c r="S1288" t="s">
        <v>12356</v>
      </c>
      <c r="T1288" t="s">
        <v>60</v>
      </c>
    </row>
    <row r="1289" spans="1:20" x14ac:dyDescent="0.25">
      <c r="A1289" t="s">
        <v>2628</v>
      </c>
      <c r="B1289" t="s">
        <v>38</v>
      </c>
      <c r="C1289" t="s">
        <v>82</v>
      </c>
      <c r="D1289" t="s">
        <v>56</v>
      </c>
      <c r="E1289" t="s">
        <v>12315</v>
      </c>
      <c r="F1289" t="s">
        <v>2629</v>
      </c>
      <c r="G1289" t="s">
        <v>12194</v>
      </c>
      <c r="H1289" t="s">
        <v>41</v>
      </c>
      <c r="I1289" t="s">
        <v>42</v>
      </c>
      <c r="J1289" t="s">
        <v>49</v>
      </c>
      <c r="K1289">
        <v>4</v>
      </c>
      <c r="L1289">
        <v>1224.5999999999999</v>
      </c>
      <c r="M1289" t="s">
        <v>50</v>
      </c>
      <c r="N1289">
        <v>8</v>
      </c>
      <c r="O1289" s="1">
        <v>45907</v>
      </c>
      <c r="P1289">
        <v>254</v>
      </c>
      <c r="Q1289" t="s">
        <v>29</v>
      </c>
      <c r="R1289">
        <v>4</v>
      </c>
      <c r="S1289" s="1">
        <v>45608</v>
      </c>
      <c r="T1289" t="s">
        <v>60</v>
      </c>
    </row>
    <row r="1290" spans="1:20" x14ac:dyDescent="0.25">
      <c r="A1290" t="s">
        <v>2630</v>
      </c>
      <c r="B1290" t="s">
        <v>45</v>
      </c>
      <c r="C1290" t="s">
        <v>39</v>
      </c>
      <c r="D1290" t="s">
        <v>52</v>
      </c>
      <c r="E1290" t="s">
        <v>12489</v>
      </c>
      <c r="F1290" t="s">
        <v>2631</v>
      </c>
      <c r="G1290" t="s">
        <v>12194</v>
      </c>
      <c r="H1290" t="s">
        <v>25</v>
      </c>
      <c r="I1290" t="s">
        <v>54</v>
      </c>
      <c r="J1290" t="s">
        <v>67</v>
      </c>
      <c r="K1290">
        <v>1</v>
      </c>
      <c r="L1290">
        <v>265.79000000000002</v>
      </c>
      <c r="M1290" t="s">
        <v>50</v>
      </c>
      <c r="N1290">
        <v>27</v>
      </c>
      <c r="O1290" t="s">
        <v>12258</v>
      </c>
      <c r="P1290">
        <v>128</v>
      </c>
      <c r="Q1290" t="s">
        <v>43</v>
      </c>
      <c r="R1290">
        <v>4</v>
      </c>
      <c r="S1290" t="s">
        <v>12075</v>
      </c>
      <c r="T1290" t="s">
        <v>30</v>
      </c>
    </row>
    <row r="1291" spans="1:20" x14ac:dyDescent="0.25">
      <c r="A1291" t="s">
        <v>2632</v>
      </c>
      <c r="B1291" t="s">
        <v>38</v>
      </c>
      <c r="C1291" t="s">
        <v>82</v>
      </c>
      <c r="D1291" t="s">
        <v>23</v>
      </c>
      <c r="E1291" s="1">
        <v>45965</v>
      </c>
      <c r="F1291" t="s">
        <v>2633</v>
      </c>
      <c r="G1291" t="s">
        <v>12194</v>
      </c>
      <c r="H1291" t="s">
        <v>58</v>
      </c>
      <c r="I1291" t="s">
        <v>54</v>
      </c>
      <c r="J1291" t="s">
        <v>67</v>
      </c>
      <c r="K1291">
        <v>5</v>
      </c>
      <c r="L1291">
        <v>1466.08</v>
      </c>
      <c r="M1291" t="s">
        <v>35</v>
      </c>
      <c r="N1291">
        <v>45</v>
      </c>
      <c r="O1291" t="s">
        <v>12191</v>
      </c>
      <c r="P1291">
        <v>336</v>
      </c>
      <c r="Q1291" t="s">
        <v>43</v>
      </c>
      <c r="R1291">
        <v>5</v>
      </c>
      <c r="S1291" s="1">
        <v>45635</v>
      </c>
      <c r="T1291" t="s">
        <v>60</v>
      </c>
    </row>
    <row r="1292" spans="1:20" x14ac:dyDescent="0.25">
      <c r="A1292" t="s">
        <v>2634</v>
      </c>
      <c r="B1292" t="s">
        <v>38</v>
      </c>
      <c r="C1292" t="s">
        <v>82</v>
      </c>
      <c r="D1292" t="s">
        <v>32</v>
      </c>
      <c r="E1292" t="s">
        <v>12161</v>
      </c>
      <c r="F1292" t="s">
        <v>2635</v>
      </c>
      <c r="G1292" t="s">
        <v>12194</v>
      </c>
      <c r="H1292" t="s">
        <v>25</v>
      </c>
      <c r="I1292" t="s">
        <v>48</v>
      </c>
      <c r="J1292" t="s">
        <v>67</v>
      </c>
      <c r="K1292">
        <v>3</v>
      </c>
      <c r="L1292">
        <v>381.22</v>
      </c>
      <c r="M1292" t="s">
        <v>28</v>
      </c>
      <c r="N1292">
        <v>24</v>
      </c>
      <c r="O1292" s="1">
        <v>45778</v>
      </c>
      <c r="P1292">
        <v>328</v>
      </c>
      <c r="Q1292" t="s">
        <v>43</v>
      </c>
      <c r="R1292">
        <v>3</v>
      </c>
      <c r="S1292" s="1">
        <v>45719</v>
      </c>
      <c r="T1292" t="s">
        <v>30</v>
      </c>
    </row>
    <row r="1293" spans="1:20" x14ac:dyDescent="0.25">
      <c r="A1293" t="s">
        <v>2636</v>
      </c>
      <c r="B1293" t="s">
        <v>45</v>
      </c>
      <c r="C1293" t="s">
        <v>22</v>
      </c>
      <c r="D1293" t="s">
        <v>56</v>
      </c>
      <c r="E1293" s="1">
        <v>45485</v>
      </c>
      <c r="F1293" t="s">
        <v>2637</v>
      </c>
      <c r="G1293" t="s">
        <v>12194</v>
      </c>
      <c r="H1293" t="s">
        <v>58</v>
      </c>
      <c r="I1293" t="s">
        <v>54</v>
      </c>
      <c r="J1293" t="s">
        <v>27</v>
      </c>
      <c r="K1293">
        <v>3</v>
      </c>
      <c r="L1293">
        <v>1069.27</v>
      </c>
      <c r="M1293" t="s">
        <v>50</v>
      </c>
      <c r="N1293">
        <v>6</v>
      </c>
      <c r="O1293" s="1">
        <v>45662</v>
      </c>
      <c r="P1293">
        <v>268</v>
      </c>
      <c r="Q1293" t="s">
        <v>43</v>
      </c>
      <c r="R1293">
        <v>3</v>
      </c>
      <c r="S1293" t="s">
        <v>12094</v>
      </c>
      <c r="T1293" t="s">
        <v>60</v>
      </c>
    </row>
    <row r="1294" spans="1:20" x14ac:dyDescent="0.25">
      <c r="A1294" t="s">
        <v>2638</v>
      </c>
      <c r="B1294" t="s">
        <v>45</v>
      </c>
      <c r="C1294" t="s">
        <v>82</v>
      </c>
      <c r="D1294" t="s">
        <v>77</v>
      </c>
      <c r="E1294" t="s">
        <v>12471</v>
      </c>
      <c r="F1294" t="s">
        <v>2639</v>
      </c>
      <c r="G1294" t="s">
        <v>12490</v>
      </c>
      <c r="H1294" t="s">
        <v>25</v>
      </c>
      <c r="I1294" t="s">
        <v>42</v>
      </c>
      <c r="J1294" t="s">
        <v>59</v>
      </c>
      <c r="K1294">
        <v>2</v>
      </c>
      <c r="L1294">
        <v>675.1</v>
      </c>
      <c r="M1294" t="s">
        <v>50</v>
      </c>
      <c r="N1294">
        <v>26</v>
      </c>
      <c r="O1294" t="s">
        <v>12249</v>
      </c>
      <c r="P1294">
        <v>463</v>
      </c>
      <c r="Q1294" t="s">
        <v>43</v>
      </c>
      <c r="R1294">
        <v>2</v>
      </c>
      <c r="S1294" t="s">
        <v>12308</v>
      </c>
      <c r="T1294" t="s">
        <v>60</v>
      </c>
    </row>
    <row r="1295" spans="1:20" x14ac:dyDescent="0.25">
      <c r="A1295" t="s">
        <v>2640</v>
      </c>
      <c r="B1295" t="s">
        <v>45</v>
      </c>
      <c r="C1295" t="s">
        <v>22</v>
      </c>
      <c r="D1295" t="s">
        <v>23</v>
      </c>
      <c r="E1295" t="s">
        <v>12179</v>
      </c>
      <c r="F1295" t="s">
        <v>2641</v>
      </c>
      <c r="G1295" t="s">
        <v>12490</v>
      </c>
      <c r="H1295" t="s">
        <v>34</v>
      </c>
      <c r="I1295" t="s">
        <v>54</v>
      </c>
      <c r="J1295" t="s">
        <v>64</v>
      </c>
      <c r="K1295">
        <v>5</v>
      </c>
      <c r="L1295">
        <v>364.45</v>
      </c>
      <c r="M1295" t="s">
        <v>35</v>
      </c>
      <c r="N1295">
        <v>10</v>
      </c>
      <c r="O1295" s="1">
        <v>45779</v>
      </c>
      <c r="P1295">
        <v>339</v>
      </c>
      <c r="Q1295" t="s">
        <v>43</v>
      </c>
      <c r="R1295">
        <v>1</v>
      </c>
      <c r="S1295" t="s">
        <v>12132</v>
      </c>
      <c r="T1295" t="s">
        <v>60</v>
      </c>
    </row>
    <row r="1296" spans="1:20" x14ac:dyDescent="0.25">
      <c r="A1296" t="s">
        <v>2642</v>
      </c>
      <c r="B1296" t="s">
        <v>38</v>
      </c>
      <c r="C1296" t="s">
        <v>39</v>
      </c>
      <c r="D1296" t="s">
        <v>32</v>
      </c>
      <c r="E1296" s="1">
        <v>45717</v>
      </c>
      <c r="F1296" t="s">
        <v>2643</v>
      </c>
      <c r="G1296" t="s">
        <v>12490</v>
      </c>
      <c r="H1296" t="s">
        <v>34</v>
      </c>
      <c r="I1296" t="s">
        <v>48</v>
      </c>
      <c r="J1296" t="s">
        <v>64</v>
      </c>
      <c r="K1296">
        <v>5</v>
      </c>
      <c r="L1296">
        <v>276.85000000000002</v>
      </c>
      <c r="M1296" t="s">
        <v>28</v>
      </c>
      <c r="N1296">
        <v>7</v>
      </c>
      <c r="O1296" t="s">
        <v>12227</v>
      </c>
      <c r="P1296">
        <v>114</v>
      </c>
      <c r="Q1296" t="s">
        <v>43</v>
      </c>
      <c r="R1296">
        <v>3</v>
      </c>
      <c r="S1296" t="s">
        <v>12210</v>
      </c>
      <c r="T1296" t="s">
        <v>30</v>
      </c>
    </row>
    <row r="1297" spans="1:20" x14ac:dyDescent="0.25">
      <c r="A1297" t="s">
        <v>2644</v>
      </c>
      <c r="B1297" t="s">
        <v>21</v>
      </c>
      <c r="C1297" t="s">
        <v>39</v>
      </c>
      <c r="D1297" t="s">
        <v>77</v>
      </c>
      <c r="E1297" s="1">
        <v>45391</v>
      </c>
      <c r="F1297" t="s">
        <v>2645</v>
      </c>
      <c r="G1297" t="s">
        <v>12490</v>
      </c>
      <c r="H1297" t="s">
        <v>58</v>
      </c>
      <c r="I1297" t="s">
        <v>42</v>
      </c>
      <c r="J1297" t="s">
        <v>49</v>
      </c>
      <c r="K1297">
        <v>2</v>
      </c>
      <c r="L1297">
        <v>815.64</v>
      </c>
      <c r="M1297" t="s">
        <v>50</v>
      </c>
      <c r="N1297">
        <v>6</v>
      </c>
      <c r="O1297" t="s">
        <v>12106</v>
      </c>
      <c r="P1297">
        <v>328</v>
      </c>
      <c r="Q1297" t="s">
        <v>29</v>
      </c>
      <c r="R1297">
        <v>2</v>
      </c>
      <c r="S1297" s="1">
        <v>45905</v>
      </c>
      <c r="T1297" t="s">
        <v>30</v>
      </c>
    </row>
    <row r="1298" spans="1:20" x14ac:dyDescent="0.25">
      <c r="A1298" t="s">
        <v>2646</v>
      </c>
      <c r="B1298" t="s">
        <v>21</v>
      </c>
      <c r="C1298" t="s">
        <v>39</v>
      </c>
      <c r="D1298" t="s">
        <v>32</v>
      </c>
      <c r="E1298" t="s">
        <v>12411</v>
      </c>
      <c r="F1298" t="s">
        <v>2647</v>
      </c>
      <c r="G1298" t="s">
        <v>12490</v>
      </c>
      <c r="H1298" t="s">
        <v>58</v>
      </c>
      <c r="I1298" t="s">
        <v>26</v>
      </c>
      <c r="J1298" t="s">
        <v>27</v>
      </c>
      <c r="K1298">
        <v>2</v>
      </c>
      <c r="L1298">
        <v>580.58000000000004</v>
      </c>
      <c r="M1298" t="s">
        <v>35</v>
      </c>
      <c r="N1298">
        <v>46</v>
      </c>
      <c r="O1298" t="s">
        <v>12266</v>
      </c>
      <c r="P1298">
        <v>343</v>
      </c>
      <c r="Q1298" t="s">
        <v>29</v>
      </c>
      <c r="R1298">
        <v>4</v>
      </c>
      <c r="S1298" t="s">
        <v>12136</v>
      </c>
      <c r="T1298" t="s">
        <v>30</v>
      </c>
    </row>
    <row r="1299" spans="1:20" x14ac:dyDescent="0.25">
      <c r="A1299" t="s">
        <v>2648</v>
      </c>
      <c r="B1299" t="s">
        <v>38</v>
      </c>
      <c r="C1299" t="s">
        <v>82</v>
      </c>
      <c r="D1299" t="s">
        <v>77</v>
      </c>
      <c r="E1299" t="s">
        <v>12484</v>
      </c>
      <c r="F1299" t="s">
        <v>2649</v>
      </c>
      <c r="G1299" t="s">
        <v>12490</v>
      </c>
      <c r="H1299" t="s">
        <v>34</v>
      </c>
      <c r="I1299" t="s">
        <v>26</v>
      </c>
      <c r="J1299" t="s">
        <v>64</v>
      </c>
      <c r="K1299">
        <v>5</v>
      </c>
      <c r="L1299">
        <v>658.43</v>
      </c>
      <c r="M1299" t="s">
        <v>50</v>
      </c>
      <c r="N1299">
        <v>26</v>
      </c>
      <c r="O1299" t="s">
        <v>12151</v>
      </c>
      <c r="P1299">
        <v>99</v>
      </c>
      <c r="Q1299" t="s">
        <v>29</v>
      </c>
      <c r="R1299">
        <v>2</v>
      </c>
      <c r="S1299" s="1">
        <v>45303</v>
      </c>
      <c r="T1299" t="s">
        <v>30</v>
      </c>
    </row>
    <row r="1300" spans="1:20" x14ac:dyDescent="0.25">
      <c r="A1300" t="s">
        <v>2650</v>
      </c>
      <c r="B1300" t="s">
        <v>38</v>
      </c>
      <c r="C1300" t="s">
        <v>82</v>
      </c>
      <c r="D1300" t="s">
        <v>56</v>
      </c>
      <c r="E1300" s="1">
        <v>45394</v>
      </c>
      <c r="F1300" t="s">
        <v>2651</v>
      </c>
      <c r="G1300" t="s">
        <v>12490</v>
      </c>
      <c r="H1300" t="s">
        <v>41</v>
      </c>
      <c r="I1300" t="s">
        <v>26</v>
      </c>
      <c r="J1300" t="s">
        <v>49</v>
      </c>
      <c r="K1300">
        <v>2</v>
      </c>
      <c r="L1300">
        <v>591.03</v>
      </c>
      <c r="M1300" t="s">
        <v>50</v>
      </c>
      <c r="N1300">
        <v>1</v>
      </c>
      <c r="O1300" t="s">
        <v>12196</v>
      </c>
      <c r="P1300">
        <v>23</v>
      </c>
      <c r="Q1300" t="s">
        <v>29</v>
      </c>
      <c r="R1300">
        <v>1</v>
      </c>
      <c r="S1300" t="s">
        <v>12105</v>
      </c>
      <c r="T1300" t="s">
        <v>30</v>
      </c>
    </row>
    <row r="1301" spans="1:20" x14ac:dyDescent="0.25">
      <c r="A1301" t="s">
        <v>2652</v>
      </c>
      <c r="B1301" t="s">
        <v>21</v>
      </c>
      <c r="C1301" t="s">
        <v>39</v>
      </c>
      <c r="D1301" t="s">
        <v>32</v>
      </c>
      <c r="E1301" t="s">
        <v>12458</v>
      </c>
      <c r="F1301" t="s">
        <v>2653</v>
      </c>
      <c r="G1301" t="s">
        <v>12490</v>
      </c>
      <c r="H1301" t="s">
        <v>34</v>
      </c>
      <c r="I1301" t="s">
        <v>54</v>
      </c>
      <c r="J1301" t="s">
        <v>59</v>
      </c>
      <c r="K1301">
        <v>4</v>
      </c>
      <c r="L1301">
        <v>1461.55</v>
      </c>
      <c r="M1301" t="s">
        <v>35</v>
      </c>
      <c r="N1301">
        <v>16</v>
      </c>
      <c r="O1301" t="s">
        <v>12185</v>
      </c>
      <c r="P1301">
        <v>50</v>
      </c>
      <c r="Q1301" t="s">
        <v>29</v>
      </c>
      <c r="R1301">
        <v>2</v>
      </c>
      <c r="S1301" t="s">
        <v>12151</v>
      </c>
      <c r="T1301" t="s">
        <v>30</v>
      </c>
    </row>
    <row r="1302" spans="1:20" x14ac:dyDescent="0.25">
      <c r="A1302" t="s">
        <v>2654</v>
      </c>
      <c r="B1302" t="s">
        <v>21</v>
      </c>
      <c r="C1302" t="s">
        <v>82</v>
      </c>
      <c r="D1302" t="s">
        <v>56</v>
      </c>
      <c r="E1302" t="s">
        <v>12334</v>
      </c>
      <c r="F1302" t="s">
        <v>2655</v>
      </c>
      <c r="G1302" t="s">
        <v>12490</v>
      </c>
      <c r="H1302" t="s">
        <v>41</v>
      </c>
      <c r="I1302" t="s">
        <v>42</v>
      </c>
      <c r="J1302" t="s">
        <v>64</v>
      </c>
      <c r="K1302">
        <v>3</v>
      </c>
      <c r="L1302">
        <v>585.86</v>
      </c>
      <c r="M1302" t="s">
        <v>50</v>
      </c>
      <c r="N1302">
        <v>49</v>
      </c>
      <c r="O1302" t="s">
        <v>12343</v>
      </c>
      <c r="P1302">
        <v>219</v>
      </c>
      <c r="Q1302" t="s">
        <v>29</v>
      </c>
      <c r="R1302">
        <v>4</v>
      </c>
      <c r="S1302" s="1">
        <v>45664</v>
      </c>
      <c r="T1302" t="s">
        <v>36</v>
      </c>
    </row>
    <row r="1303" spans="1:20" x14ac:dyDescent="0.25">
      <c r="A1303" t="s">
        <v>2656</v>
      </c>
      <c r="B1303" t="s">
        <v>21</v>
      </c>
      <c r="C1303" t="s">
        <v>82</v>
      </c>
      <c r="D1303" t="s">
        <v>32</v>
      </c>
      <c r="E1303" s="1">
        <v>45749</v>
      </c>
      <c r="F1303" t="s">
        <v>2657</v>
      </c>
      <c r="G1303" t="s">
        <v>12428</v>
      </c>
      <c r="H1303" t="s">
        <v>34</v>
      </c>
      <c r="I1303" t="s">
        <v>48</v>
      </c>
      <c r="J1303" t="s">
        <v>49</v>
      </c>
      <c r="K1303">
        <v>4</v>
      </c>
      <c r="L1303">
        <v>1409.75</v>
      </c>
      <c r="M1303" t="s">
        <v>35</v>
      </c>
      <c r="N1303">
        <v>38</v>
      </c>
      <c r="O1303" s="1">
        <v>45779</v>
      </c>
      <c r="P1303">
        <v>233</v>
      </c>
      <c r="Q1303" t="s">
        <v>43</v>
      </c>
      <c r="R1303">
        <v>3</v>
      </c>
      <c r="S1303" s="1">
        <v>45969</v>
      </c>
      <c r="T1303" t="s">
        <v>60</v>
      </c>
    </row>
    <row r="1304" spans="1:20" x14ac:dyDescent="0.25">
      <c r="A1304" t="s">
        <v>2658</v>
      </c>
      <c r="B1304" t="s">
        <v>45</v>
      </c>
      <c r="C1304" t="s">
        <v>39</v>
      </c>
      <c r="D1304" t="s">
        <v>32</v>
      </c>
      <c r="E1304" s="1">
        <v>45447</v>
      </c>
      <c r="F1304" t="s">
        <v>2659</v>
      </c>
      <c r="G1304" t="s">
        <v>12428</v>
      </c>
      <c r="H1304" t="s">
        <v>41</v>
      </c>
      <c r="I1304" t="s">
        <v>54</v>
      </c>
      <c r="J1304" t="s">
        <v>67</v>
      </c>
      <c r="K1304">
        <v>1</v>
      </c>
      <c r="L1304">
        <v>354.09</v>
      </c>
      <c r="M1304" t="s">
        <v>50</v>
      </c>
      <c r="N1304">
        <v>13</v>
      </c>
      <c r="O1304" s="1">
        <v>45908</v>
      </c>
      <c r="P1304">
        <v>85</v>
      </c>
      <c r="Q1304" t="s">
        <v>29</v>
      </c>
      <c r="R1304">
        <v>1</v>
      </c>
      <c r="S1304" t="s">
        <v>12136</v>
      </c>
      <c r="T1304" t="s">
        <v>30</v>
      </c>
    </row>
    <row r="1305" spans="1:20" x14ac:dyDescent="0.25">
      <c r="A1305" t="s">
        <v>2660</v>
      </c>
      <c r="B1305" t="s">
        <v>21</v>
      </c>
      <c r="C1305" t="s">
        <v>82</v>
      </c>
      <c r="D1305" t="s">
        <v>32</v>
      </c>
      <c r="E1305" t="s">
        <v>12343</v>
      </c>
      <c r="F1305" t="s">
        <v>2661</v>
      </c>
      <c r="G1305" t="s">
        <v>12428</v>
      </c>
      <c r="H1305" t="s">
        <v>25</v>
      </c>
      <c r="I1305" t="s">
        <v>26</v>
      </c>
      <c r="J1305" t="s">
        <v>27</v>
      </c>
      <c r="K1305">
        <v>3</v>
      </c>
      <c r="L1305">
        <v>919.5</v>
      </c>
      <c r="M1305" t="s">
        <v>35</v>
      </c>
      <c r="N1305">
        <v>28</v>
      </c>
      <c r="O1305" s="1">
        <v>45658</v>
      </c>
      <c r="P1305">
        <v>180</v>
      </c>
      <c r="Q1305" t="s">
        <v>29</v>
      </c>
      <c r="R1305">
        <v>4</v>
      </c>
      <c r="S1305" t="s">
        <v>12210</v>
      </c>
      <c r="T1305" t="s">
        <v>36</v>
      </c>
    </row>
    <row r="1306" spans="1:20" x14ac:dyDescent="0.25">
      <c r="A1306" t="s">
        <v>2662</v>
      </c>
      <c r="B1306" t="s">
        <v>45</v>
      </c>
      <c r="C1306" t="s">
        <v>22</v>
      </c>
      <c r="D1306" t="s">
        <v>52</v>
      </c>
      <c r="E1306" t="s">
        <v>12225</v>
      </c>
      <c r="F1306" t="s">
        <v>2663</v>
      </c>
      <c r="G1306" t="s">
        <v>12428</v>
      </c>
      <c r="H1306" t="s">
        <v>47</v>
      </c>
      <c r="I1306" t="s">
        <v>54</v>
      </c>
      <c r="J1306" t="s">
        <v>27</v>
      </c>
      <c r="K1306">
        <v>5</v>
      </c>
      <c r="L1306">
        <v>1345.32</v>
      </c>
      <c r="M1306" t="s">
        <v>35</v>
      </c>
      <c r="N1306">
        <v>49</v>
      </c>
      <c r="O1306" t="s">
        <v>12277</v>
      </c>
      <c r="P1306">
        <v>270</v>
      </c>
      <c r="Q1306" t="s">
        <v>43</v>
      </c>
      <c r="R1306">
        <v>3</v>
      </c>
      <c r="S1306" t="s">
        <v>12069</v>
      </c>
      <c r="T1306" t="s">
        <v>30</v>
      </c>
    </row>
    <row r="1307" spans="1:20" x14ac:dyDescent="0.25">
      <c r="A1307" t="s">
        <v>2664</v>
      </c>
      <c r="B1307" t="s">
        <v>38</v>
      </c>
      <c r="C1307" t="s">
        <v>39</v>
      </c>
      <c r="D1307" t="s">
        <v>32</v>
      </c>
      <c r="E1307" s="1">
        <v>45872</v>
      </c>
      <c r="F1307" t="s">
        <v>2665</v>
      </c>
      <c r="G1307" t="s">
        <v>12428</v>
      </c>
      <c r="H1307" t="s">
        <v>41</v>
      </c>
      <c r="I1307" t="s">
        <v>42</v>
      </c>
      <c r="J1307" t="s">
        <v>67</v>
      </c>
      <c r="K1307">
        <v>4</v>
      </c>
      <c r="L1307">
        <v>1277.04</v>
      </c>
      <c r="M1307" t="s">
        <v>28</v>
      </c>
      <c r="N1307">
        <v>30</v>
      </c>
      <c r="O1307" s="1">
        <v>45811</v>
      </c>
      <c r="P1307">
        <v>124</v>
      </c>
      <c r="Q1307" t="s">
        <v>29</v>
      </c>
      <c r="R1307">
        <v>4</v>
      </c>
      <c r="S1307" s="1">
        <v>45841</v>
      </c>
      <c r="T1307" t="s">
        <v>30</v>
      </c>
    </row>
    <row r="1308" spans="1:20" x14ac:dyDescent="0.25">
      <c r="A1308" t="s">
        <v>2666</v>
      </c>
      <c r="B1308" t="s">
        <v>45</v>
      </c>
      <c r="C1308" t="s">
        <v>39</v>
      </c>
      <c r="D1308" t="s">
        <v>23</v>
      </c>
      <c r="E1308" s="1">
        <v>45906</v>
      </c>
      <c r="F1308" t="s">
        <v>2667</v>
      </c>
      <c r="G1308" t="s">
        <v>12428</v>
      </c>
      <c r="H1308" t="s">
        <v>58</v>
      </c>
      <c r="I1308" t="s">
        <v>63</v>
      </c>
      <c r="J1308" t="s">
        <v>27</v>
      </c>
      <c r="K1308">
        <v>3</v>
      </c>
      <c r="L1308">
        <v>1195.0899999999999</v>
      </c>
      <c r="M1308" t="s">
        <v>35</v>
      </c>
      <c r="N1308">
        <v>49</v>
      </c>
      <c r="O1308" t="s">
        <v>12157</v>
      </c>
      <c r="P1308">
        <v>82</v>
      </c>
      <c r="Q1308" t="s">
        <v>43</v>
      </c>
      <c r="R1308">
        <v>3</v>
      </c>
      <c r="S1308" s="1">
        <v>45360</v>
      </c>
      <c r="T1308" t="s">
        <v>30</v>
      </c>
    </row>
    <row r="1309" spans="1:20" x14ac:dyDescent="0.25">
      <c r="A1309" t="s">
        <v>2668</v>
      </c>
      <c r="B1309" t="s">
        <v>21</v>
      </c>
      <c r="C1309" t="s">
        <v>39</v>
      </c>
      <c r="D1309" t="s">
        <v>23</v>
      </c>
      <c r="E1309" t="s">
        <v>12213</v>
      </c>
      <c r="F1309" t="s">
        <v>2669</v>
      </c>
      <c r="G1309" t="s">
        <v>12428</v>
      </c>
      <c r="H1309" t="s">
        <v>58</v>
      </c>
      <c r="I1309" t="s">
        <v>42</v>
      </c>
      <c r="J1309" t="s">
        <v>49</v>
      </c>
      <c r="K1309">
        <v>1</v>
      </c>
      <c r="L1309">
        <v>378.48</v>
      </c>
      <c r="M1309" t="s">
        <v>28</v>
      </c>
      <c r="N1309">
        <v>21</v>
      </c>
      <c r="O1309" t="s">
        <v>12070</v>
      </c>
      <c r="P1309">
        <v>80</v>
      </c>
      <c r="Q1309" t="s">
        <v>29</v>
      </c>
      <c r="R1309">
        <v>3</v>
      </c>
      <c r="S1309" t="s">
        <v>12147</v>
      </c>
      <c r="T1309" t="s">
        <v>36</v>
      </c>
    </row>
    <row r="1310" spans="1:20" x14ac:dyDescent="0.25">
      <c r="A1310" t="s">
        <v>2670</v>
      </c>
      <c r="B1310" t="s">
        <v>21</v>
      </c>
      <c r="C1310" t="s">
        <v>39</v>
      </c>
      <c r="D1310" t="s">
        <v>23</v>
      </c>
      <c r="E1310" t="s">
        <v>12302</v>
      </c>
      <c r="F1310" t="s">
        <v>2671</v>
      </c>
      <c r="G1310" t="s">
        <v>12382</v>
      </c>
      <c r="H1310" t="s">
        <v>41</v>
      </c>
      <c r="I1310" t="s">
        <v>54</v>
      </c>
      <c r="J1310" t="s">
        <v>67</v>
      </c>
      <c r="K1310">
        <v>1</v>
      </c>
      <c r="L1310">
        <v>1075.73</v>
      </c>
      <c r="M1310" t="s">
        <v>35</v>
      </c>
      <c r="N1310">
        <v>33</v>
      </c>
      <c r="O1310" t="s">
        <v>12085</v>
      </c>
      <c r="P1310">
        <v>155</v>
      </c>
      <c r="Q1310" t="s">
        <v>43</v>
      </c>
      <c r="R1310">
        <v>1</v>
      </c>
      <c r="S1310" t="s">
        <v>12394</v>
      </c>
      <c r="T1310" t="s">
        <v>60</v>
      </c>
    </row>
    <row r="1311" spans="1:20" x14ac:dyDescent="0.25">
      <c r="A1311" t="s">
        <v>2672</v>
      </c>
      <c r="B1311" t="s">
        <v>38</v>
      </c>
      <c r="C1311" t="s">
        <v>82</v>
      </c>
      <c r="D1311" t="s">
        <v>23</v>
      </c>
      <c r="E1311" t="s">
        <v>12349</v>
      </c>
      <c r="F1311" t="s">
        <v>2673</v>
      </c>
      <c r="G1311" t="s">
        <v>12382</v>
      </c>
      <c r="H1311" t="s">
        <v>25</v>
      </c>
      <c r="I1311" t="s">
        <v>26</v>
      </c>
      <c r="J1311" t="s">
        <v>64</v>
      </c>
      <c r="K1311">
        <v>4</v>
      </c>
      <c r="L1311">
        <v>793.48</v>
      </c>
      <c r="M1311" t="s">
        <v>28</v>
      </c>
      <c r="N1311">
        <v>8</v>
      </c>
      <c r="O1311" t="s">
        <v>12388</v>
      </c>
      <c r="P1311">
        <v>58</v>
      </c>
      <c r="Q1311" t="s">
        <v>29</v>
      </c>
      <c r="R1311">
        <v>4</v>
      </c>
      <c r="S1311" s="1">
        <v>45723</v>
      </c>
      <c r="T1311" t="s">
        <v>36</v>
      </c>
    </row>
    <row r="1312" spans="1:20" x14ac:dyDescent="0.25">
      <c r="A1312" t="s">
        <v>2674</v>
      </c>
      <c r="B1312" t="s">
        <v>38</v>
      </c>
      <c r="C1312" t="s">
        <v>82</v>
      </c>
      <c r="D1312" t="s">
        <v>56</v>
      </c>
      <c r="E1312" s="1">
        <v>45357</v>
      </c>
      <c r="F1312" t="s">
        <v>2675</v>
      </c>
      <c r="G1312" t="s">
        <v>12382</v>
      </c>
      <c r="H1312" t="s">
        <v>41</v>
      </c>
      <c r="I1312" t="s">
        <v>48</v>
      </c>
      <c r="J1312" t="s">
        <v>67</v>
      </c>
      <c r="K1312">
        <v>3</v>
      </c>
      <c r="L1312">
        <v>1337.76</v>
      </c>
      <c r="M1312" t="s">
        <v>50</v>
      </c>
      <c r="N1312">
        <v>39</v>
      </c>
      <c r="O1312" t="s">
        <v>12211</v>
      </c>
      <c r="P1312">
        <v>13</v>
      </c>
      <c r="Q1312" t="s">
        <v>43</v>
      </c>
      <c r="R1312">
        <v>2</v>
      </c>
      <c r="S1312" t="s">
        <v>12373</v>
      </c>
      <c r="T1312" t="s">
        <v>60</v>
      </c>
    </row>
    <row r="1313" spans="1:20" x14ac:dyDescent="0.25">
      <c r="A1313" t="s">
        <v>2676</v>
      </c>
      <c r="B1313" t="s">
        <v>38</v>
      </c>
      <c r="C1313" t="s">
        <v>82</v>
      </c>
      <c r="D1313" t="s">
        <v>23</v>
      </c>
      <c r="E1313" t="s">
        <v>12349</v>
      </c>
      <c r="F1313" t="s">
        <v>2677</v>
      </c>
      <c r="G1313" t="s">
        <v>12382</v>
      </c>
      <c r="H1313" t="s">
        <v>34</v>
      </c>
      <c r="I1313" t="s">
        <v>26</v>
      </c>
      <c r="J1313" t="s">
        <v>59</v>
      </c>
      <c r="K1313">
        <v>2</v>
      </c>
      <c r="L1313">
        <v>840.56</v>
      </c>
      <c r="M1313" t="s">
        <v>35</v>
      </c>
      <c r="N1313">
        <v>33</v>
      </c>
      <c r="O1313" t="s">
        <v>12215</v>
      </c>
      <c r="P1313">
        <v>274</v>
      </c>
      <c r="Q1313" t="s">
        <v>43</v>
      </c>
      <c r="R1313">
        <v>1</v>
      </c>
      <c r="S1313" s="1">
        <v>45906</v>
      </c>
      <c r="T1313" t="s">
        <v>36</v>
      </c>
    </row>
    <row r="1314" spans="1:20" x14ac:dyDescent="0.25">
      <c r="A1314" t="s">
        <v>2678</v>
      </c>
      <c r="B1314" t="s">
        <v>21</v>
      </c>
      <c r="C1314" t="s">
        <v>82</v>
      </c>
      <c r="D1314" t="s">
        <v>52</v>
      </c>
      <c r="E1314" t="s">
        <v>12486</v>
      </c>
      <c r="F1314" t="s">
        <v>2679</v>
      </c>
      <c r="G1314" t="s">
        <v>12382</v>
      </c>
      <c r="H1314" t="s">
        <v>34</v>
      </c>
      <c r="I1314" t="s">
        <v>54</v>
      </c>
      <c r="J1314" t="s">
        <v>67</v>
      </c>
      <c r="K1314">
        <v>3</v>
      </c>
      <c r="L1314">
        <v>1331.21</v>
      </c>
      <c r="M1314" t="s">
        <v>50</v>
      </c>
      <c r="N1314">
        <v>40</v>
      </c>
      <c r="O1314" t="s">
        <v>12365</v>
      </c>
      <c r="P1314">
        <v>469</v>
      </c>
      <c r="Q1314" t="s">
        <v>43</v>
      </c>
      <c r="R1314">
        <v>1</v>
      </c>
      <c r="S1314" t="s">
        <v>12264</v>
      </c>
      <c r="T1314" t="s">
        <v>36</v>
      </c>
    </row>
    <row r="1315" spans="1:20" x14ac:dyDescent="0.25">
      <c r="A1315" t="s">
        <v>2680</v>
      </c>
      <c r="B1315" t="s">
        <v>45</v>
      </c>
      <c r="C1315" t="s">
        <v>82</v>
      </c>
      <c r="D1315" t="s">
        <v>56</v>
      </c>
      <c r="E1315" t="s">
        <v>12325</v>
      </c>
      <c r="F1315" t="s">
        <v>2681</v>
      </c>
      <c r="G1315" t="s">
        <v>12382</v>
      </c>
      <c r="H1315" t="s">
        <v>34</v>
      </c>
      <c r="I1315" t="s">
        <v>54</v>
      </c>
      <c r="J1315" t="s">
        <v>27</v>
      </c>
      <c r="K1315">
        <v>2</v>
      </c>
      <c r="L1315">
        <v>1135.77</v>
      </c>
      <c r="M1315" t="s">
        <v>50</v>
      </c>
      <c r="N1315">
        <v>36</v>
      </c>
      <c r="O1315" t="s">
        <v>12200</v>
      </c>
      <c r="P1315">
        <v>416</v>
      </c>
      <c r="Q1315" t="s">
        <v>29</v>
      </c>
      <c r="R1315">
        <v>4</v>
      </c>
      <c r="S1315" t="s">
        <v>12148</v>
      </c>
      <c r="T1315" t="s">
        <v>36</v>
      </c>
    </row>
    <row r="1316" spans="1:20" x14ac:dyDescent="0.25">
      <c r="A1316" t="s">
        <v>2682</v>
      </c>
      <c r="B1316" t="s">
        <v>45</v>
      </c>
      <c r="C1316" t="s">
        <v>82</v>
      </c>
      <c r="D1316" t="s">
        <v>56</v>
      </c>
      <c r="E1316" s="1">
        <v>45753</v>
      </c>
      <c r="F1316" t="s">
        <v>2683</v>
      </c>
      <c r="G1316" t="s">
        <v>12382</v>
      </c>
      <c r="H1316" t="s">
        <v>25</v>
      </c>
      <c r="I1316" t="s">
        <v>54</v>
      </c>
      <c r="J1316" t="s">
        <v>64</v>
      </c>
      <c r="K1316">
        <v>4</v>
      </c>
      <c r="L1316">
        <v>764.18</v>
      </c>
      <c r="M1316" t="s">
        <v>50</v>
      </c>
      <c r="N1316">
        <v>18</v>
      </c>
      <c r="O1316" t="s">
        <v>12358</v>
      </c>
      <c r="P1316">
        <v>476</v>
      </c>
      <c r="Q1316" t="s">
        <v>29</v>
      </c>
      <c r="R1316">
        <v>5</v>
      </c>
      <c r="S1316" t="s">
        <v>12264</v>
      </c>
      <c r="T1316" t="s">
        <v>30</v>
      </c>
    </row>
    <row r="1317" spans="1:20" x14ac:dyDescent="0.25">
      <c r="A1317" t="s">
        <v>2684</v>
      </c>
      <c r="B1317" t="s">
        <v>38</v>
      </c>
      <c r="C1317" t="s">
        <v>39</v>
      </c>
      <c r="D1317" t="s">
        <v>52</v>
      </c>
      <c r="E1317" t="s">
        <v>12315</v>
      </c>
      <c r="F1317" t="s">
        <v>2685</v>
      </c>
      <c r="G1317" t="s">
        <v>12382</v>
      </c>
      <c r="H1317" t="s">
        <v>47</v>
      </c>
      <c r="I1317" t="s">
        <v>26</v>
      </c>
      <c r="J1317" t="s">
        <v>59</v>
      </c>
      <c r="K1317">
        <v>5</v>
      </c>
      <c r="L1317">
        <v>400.08</v>
      </c>
      <c r="M1317" t="s">
        <v>50</v>
      </c>
      <c r="N1317">
        <v>35</v>
      </c>
      <c r="O1317" t="s">
        <v>12383</v>
      </c>
      <c r="P1317">
        <v>20</v>
      </c>
      <c r="Q1317" t="s">
        <v>29</v>
      </c>
      <c r="R1317">
        <v>1</v>
      </c>
      <c r="S1317" t="s">
        <v>12102</v>
      </c>
      <c r="T1317" t="s">
        <v>60</v>
      </c>
    </row>
    <row r="1318" spans="1:20" x14ac:dyDescent="0.25">
      <c r="A1318" t="s">
        <v>2686</v>
      </c>
      <c r="B1318" t="s">
        <v>21</v>
      </c>
      <c r="C1318" t="s">
        <v>39</v>
      </c>
      <c r="D1318" t="s">
        <v>56</v>
      </c>
      <c r="E1318" t="s">
        <v>12233</v>
      </c>
      <c r="F1318" t="s">
        <v>2687</v>
      </c>
      <c r="G1318" t="s">
        <v>12382</v>
      </c>
      <c r="H1318" t="s">
        <v>25</v>
      </c>
      <c r="I1318" t="s">
        <v>54</v>
      </c>
      <c r="J1318" t="s">
        <v>49</v>
      </c>
      <c r="K1318">
        <v>3</v>
      </c>
      <c r="L1318">
        <v>1433.71</v>
      </c>
      <c r="M1318" t="s">
        <v>35</v>
      </c>
      <c r="N1318">
        <v>11</v>
      </c>
      <c r="O1318" s="1">
        <v>45874</v>
      </c>
      <c r="P1318">
        <v>217</v>
      </c>
      <c r="Q1318" t="s">
        <v>43</v>
      </c>
      <c r="R1318">
        <v>1</v>
      </c>
      <c r="S1318" s="1">
        <v>45814</v>
      </c>
      <c r="T1318" t="s">
        <v>36</v>
      </c>
    </row>
    <row r="1319" spans="1:20" x14ac:dyDescent="0.25">
      <c r="A1319" t="s">
        <v>2688</v>
      </c>
      <c r="B1319" t="s">
        <v>21</v>
      </c>
      <c r="C1319" t="s">
        <v>39</v>
      </c>
      <c r="D1319" t="s">
        <v>52</v>
      </c>
      <c r="E1319" t="s">
        <v>12072</v>
      </c>
      <c r="F1319" t="s">
        <v>2689</v>
      </c>
      <c r="G1319" t="s">
        <v>12214</v>
      </c>
      <c r="H1319" t="s">
        <v>58</v>
      </c>
      <c r="I1319" t="s">
        <v>54</v>
      </c>
      <c r="J1319" t="s">
        <v>59</v>
      </c>
      <c r="K1319">
        <v>5</v>
      </c>
      <c r="L1319">
        <v>677.58</v>
      </c>
      <c r="M1319" t="s">
        <v>50</v>
      </c>
      <c r="N1319">
        <v>32</v>
      </c>
      <c r="O1319" t="s">
        <v>12088</v>
      </c>
      <c r="P1319">
        <v>111</v>
      </c>
      <c r="Q1319" t="s">
        <v>29</v>
      </c>
      <c r="R1319">
        <v>3</v>
      </c>
      <c r="S1319" t="s">
        <v>12310</v>
      </c>
      <c r="T1319" t="s">
        <v>60</v>
      </c>
    </row>
    <row r="1320" spans="1:20" x14ac:dyDescent="0.25">
      <c r="A1320" t="s">
        <v>2690</v>
      </c>
      <c r="B1320" t="s">
        <v>45</v>
      </c>
      <c r="C1320" t="s">
        <v>39</v>
      </c>
      <c r="D1320" t="s">
        <v>77</v>
      </c>
      <c r="E1320" s="1">
        <v>45875</v>
      </c>
      <c r="F1320" t="s">
        <v>2691</v>
      </c>
      <c r="G1320" t="s">
        <v>12214</v>
      </c>
      <c r="H1320" t="s">
        <v>34</v>
      </c>
      <c r="I1320" t="s">
        <v>63</v>
      </c>
      <c r="J1320" t="s">
        <v>67</v>
      </c>
      <c r="K1320">
        <v>2</v>
      </c>
      <c r="L1320">
        <v>1240.1199999999999</v>
      </c>
      <c r="M1320" t="s">
        <v>35</v>
      </c>
      <c r="N1320">
        <v>5</v>
      </c>
      <c r="O1320" t="s">
        <v>12072</v>
      </c>
      <c r="P1320">
        <v>372</v>
      </c>
      <c r="Q1320" t="s">
        <v>29</v>
      </c>
      <c r="R1320">
        <v>2</v>
      </c>
      <c r="S1320" s="1">
        <v>45903</v>
      </c>
      <c r="T1320" t="s">
        <v>30</v>
      </c>
    </row>
    <row r="1321" spans="1:20" x14ac:dyDescent="0.25">
      <c r="A1321" t="s">
        <v>2692</v>
      </c>
      <c r="B1321" t="s">
        <v>45</v>
      </c>
      <c r="C1321" t="s">
        <v>22</v>
      </c>
      <c r="D1321" t="s">
        <v>56</v>
      </c>
      <c r="E1321" t="s">
        <v>12222</v>
      </c>
      <c r="F1321" t="s">
        <v>2693</v>
      </c>
      <c r="G1321" t="s">
        <v>12214</v>
      </c>
      <c r="H1321" t="s">
        <v>25</v>
      </c>
      <c r="I1321" t="s">
        <v>26</v>
      </c>
      <c r="J1321" t="s">
        <v>64</v>
      </c>
      <c r="K1321">
        <v>3</v>
      </c>
      <c r="L1321">
        <v>661.62</v>
      </c>
      <c r="M1321" t="s">
        <v>28</v>
      </c>
      <c r="N1321">
        <v>42</v>
      </c>
      <c r="O1321" t="s">
        <v>12380</v>
      </c>
      <c r="P1321">
        <v>401</v>
      </c>
      <c r="Q1321" t="s">
        <v>29</v>
      </c>
      <c r="R1321">
        <v>5</v>
      </c>
      <c r="S1321" t="s">
        <v>12308</v>
      </c>
      <c r="T1321" t="s">
        <v>30</v>
      </c>
    </row>
    <row r="1322" spans="1:20" x14ac:dyDescent="0.25">
      <c r="A1322" t="s">
        <v>2694</v>
      </c>
      <c r="B1322" t="s">
        <v>38</v>
      </c>
      <c r="C1322" t="s">
        <v>82</v>
      </c>
      <c r="D1322" t="s">
        <v>32</v>
      </c>
      <c r="E1322" t="s">
        <v>12413</v>
      </c>
      <c r="F1322" t="s">
        <v>2695</v>
      </c>
      <c r="G1322" t="s">
        <v>12214</v>
      </c>
      <c r="H1322" t="s">
        <v>34</v>
      </c>
      <c r="I1322" t="s">
        <v>42</v>
      </c>
      <c r="J1322" t="s">
        <v>59</v>
      </c>
      <c r="K1322">
        <v>5</v>
      </c>
      <c r="L1322">
        <v>964.26</v>
      </c>
      <c r="M1322" t="s">
        <v>28</v>
      </c>
      <c r="N1322">
        <v>35</v>
      </c>
      <c r="O1322" t="s">
        <v>12369</v>
      </c>
      <c r="P1322">
        <v>364</v>
      </c>
      <c r="Q1322" t="s">
        <v>43</v>
      </c>
      <c r="R1322">
        <v>5</v>
      </c>
      <c r="S1322" t="s">
        <v>12138</v>
      </c>
      <c r="T1322" t="s">
        <v>60</v>
      </c>
    </row>
    <row r="1323" spans="1:20" x14ac:dyDescent="0.25">
      <c r="A1323" t="s">
        <v>2696</v>
      </c>
      <c r="B1323" t="s">
        <v>45</v>
      </c>
      <c r="C1323" t="s">
        <v>22</v>
      </c>
      <c r="D1323" t="s">
        <v>56</v>
      </c>
      <c r="E1323" s="1">
        <v>45295</v>
      </c>
      <c r="F1323" t="s">
        <v>2697</v>
      </c>
      <c r="G1323" t="s">
        <v>12214</v>
      </c>
      <c r="H1323" t="s">
        <v>58</v>
      </c>
      <c r="I1323" t="s">
        <v>63</v>
      </c>
      <c r="J1323" t="s">
        <v>67</v>
      </c>
      <c r="K1323">
        <v>3</v>
      </c>
      <c r="L1323">
        <v>801.26</v>
      </c>
      <c r="M1323" t="s">
        <v>50</v>
      </c>
      <c r="N1323">
        <v>22</v>
      </c>
      <c r="O1323" t="s">
        <v>12175</v>
      </c>
      <c r="P1323">
        <v>142</v>
      </c>
      <c r="Q1323" t="s">
        <v>29</v>
      </c>
      <c r="R1323">
        <v>4</v>
      </c>
      <c r="S1323" s="1">
        <v>45750</v>
      </c>
      <c r="T1323" t="s">
        <v>60</v>
      </c>
    </row>
    <row r="1324" spans="1:20" x14ac:dyDescent="0.25">
      <c r="A1324" t="s">
        <v>2698</v>
      </c>
      <c r="B1324" t="s">
        <v>21</v>
      </c>
      <c r="C1324" t="s">
        <v>39</v>
      </c>
      <c r="D1324" t="s">
        <v>52</v>
      </c>
      <c r="E1324" t="s">
        <v>12435</v>
      </c>
      <c r="F1324" t="s">
        <v>2699</v>
      </c>
      <c r="G1324" t="s">
        <v>12214</v>
      </c>
      <c r="H1324" t="s">
        <v>25</v>
      </c>
      <c r="I1324" t="s">
        <v>26</v>
      </c>
      <c r="J1324" t="s">
        <v>64</v>
      </c>
      <c r="K1324">
        <v>1</v>
      </c>
      <c r="L1324">
        <v>456.55</v>
      </c>
      <c r="M1324" t="s">
        <v>28</v>
      </c>
      <c r="N1324">
        <v>15</v>
      </c>
      <c r="O1324" t="s">
        <v>12190</v>
      </c>
      <c r="P1324">
        <v>222</v>
      </c>
      <c r="Q1324" t="s">
        <v>43</v>
      </c>
      <c r="R1324">
        <v>5</v>
      </c>
      <c r="S1324" s="1">
        <v>45574</v>
      </c>
      <c r="T1324" t="s">
        <v>60</v>
      </c>
    </row>
    <row r="1325" spans="1:20" x14ac:dyDescent="0.25">
      <c r="A1325" t="s">
        <v>2700</v>
      </c>
      <c r="B1325" t="s">
        <v>21</v>
      </c>
      <c r="C1325" t="s">
        <v>22</v>
      </c>
      <c r="D1325" t="s">
        <v>52</v>
      </c>
      <c r="E1325" t="s">
        <v>12181</v>
      </c>
      <c r="F1325" t="s">
        <v>2701</v>
      </c>
      <c r="G1325" t="s">
        <v>12214</v>
      </c>
      <c r="H1325" t="s">
        <v>25</v>
      </c>
      <c r="I1325" t="s">
        <v>63</v>
      </c>
      <c r="J1325" t="s">
        <v>59</v>
      </c>
      <c r="K1325">
        <v>5</v>
      </c>
      <c r="L1325">
        <v>1188.0999999999999</v>
      </c>
      <c r="M1325" t="s">
        <v>35</v>
      </c>
      <c r="N1325">
        <v>10</v>
      </c>
      <c r="O1325" s="1">
        <v>45483</v>
      </c>
      <c r="P1325">
        <v>349</v>
      </c>
      <c r="Q1325" t="s">
        <v>43</v>
      </c>
      <c r="R1325">
        <v>5</v>
      </c>
      <c r="S1325" t="s">
        <v>12200</v>
      </c>
      <c r="T1325" t="s">
        <v>30</v>
      </c>
    </row>
    <row r="1326" spans="1:20" x14ac:dyDescent="0.25">
      <c r="A1326" t="s">
        <v>2702</v>
      </c>
      <c r="B1326" t="s">
        <v>21</v>
      </c>
      <c r="C1326" t="s">
        <v>39</v>
      </c>
      <c r="D1326" t="s">
        <v>56</v>
      </c>
      <c r="E1326" s="1">
        <v>45242</v>
      </c>
      <c r="F1326" t="s">
        <v>2703</v>
      </c>
      <c r="G1326" t="s">
        <v>12214</v>
      </c>
      <c r="H1326" t="s">
        <v>47</v>
      </c>
      <c r="I1326" t="s">
        <v>48</v>
      </c>
      <c r="J1326" t="s">
        <v>64</v>
      </c>
      <c r="K1326">
        <v>1</v>
      </c>
      <c r="L1326">
        <v>910.55</v>
      </c>
      <c r="M1326" t="s">
        <v>50</v>
      </c>
      <c r="N1326">
        <v>10</v>
      </c>
      <c r="O1326" t="s">
        <v>12174</v>
      </c>
      <c r="P1326">
        <v>203</v>
      </c>
      <c r="Q1326" t="s">
        <v>43</v>
      </c>
      <c r="R1326">
        <v>5</v>
      </c>
      <c r="S1326" t="s">
        <v>12151</v>
      </c>
      <c r="T1326" t="s">
        <v>30</v>
      </c>
    </row>
    <row r="1327" spans="1:20" x14ac:dyDescent="0.25">
      <c r="A1327" t="s">
        <v>2704</v>
      </c>
      <c r="B1327" t="s">
        <v>38</v>
      </c>
      <c r="C1327" t="s">
        <v>39</v>
      </c>
      <c r="D1327" t="s">
        <v>56</v>
      </c>
      <c r="E1327" t="s">
        <v>12151</v>
      </c>
      <c r="F1327" t="s">
        <v>2705</v>
      </c>
      <c r="G1327" t="s">
        <v>12214</v>
      </c>
      <c r="H1327" t="s">
        <v>25</v>
      </c>
      <c r="I1327" t="s">
        <v>48</v>
      </c>
      <c r="J1327" t="s">
        <v>49</v>
      </c>
      <c r="K1327">
        <v>5</v>
      </c>
      <c r="L1327">
        <v>371.56</v>
      </c>
      <c r="M1327" t="s">
        <v>28</v>
      </c>
      <c r="N1327">
        <v>48</v>
      </c>
      <c r="O1327" t="s">
        <v>12236</v>
      </c>
      <c r="P1327">
        <v>311</v>
      </c>
      <c r="Q1327" t="s">
        <v>43</v>
      </c>
      <c r="R1327">
        <v>5</v>
      </c>
      <c r="S1327" s="1">
        <v>45907</v>
      </c>
      <c r="T1327" t="s">
        <v>60</v>
      </c>
    </row>
    <row r="1328" spans="1:20" x14ac:dyDescent="0.25">
      <c r="A1328" t="s">
        <v>2706</v>
      </c>
      <c r="B1328" t="s">
        <v>21</v>
      </c>
      <c r="C1328" t="s">
        <v>39</v>
      </c>
      <c r="D1328" t="s">
        <v>56</v>
      </c>
      <c r="E1328" s="1">
        <v>44966</v>
      </c>
      <c r="F1328" t="s">
        <v>2707</v>
      </c>
      <c r="G1328" t="s">
        <v>12359</v>
      </c>
      <c r="H1328" t="s">
        <v>58</v>
      </c>
      <c r="I1328" t="s">
        <v>54</v>
      </c>
      <c r="J1328" t="s">
        <v>67</v>
      </c>
      <c r="K1328">
        <v>3</v>
      </c>
      <c r="L1328">
        <v>526.09</v>
      </c>
      <c r="M1328" t="s">
        <v>28</v>
      </c>
      <c r="N1328">
        <v>34</v>
      </c>
      <c r="O1328" t="s">
        <v>12318</v>
      </c>
      <c r="P1328">
        <v>378</v>
      </c>
      <c r="Q1328" t="s">
        <v>43</v>
      </c>
      <c r="R1328">
        <v>2</v>
      </c>
      <c r="S1328" t="s">
        <v>12089</v>
      </c>
      <c r="T1328" t="s">
        <v>60</v>
      </c>
    </row>
    <row r="1329" spans="1:20" x14ac:dyDescent="0.25">
      <c r="A1329" t="s">
        <v>2708</v>
      </c>
      <c r="B1329" t="s">
        <v>21</v>
      </c>
      <c r="C1329" t="s">
        <v>22</v>
      </c>
      <c r="D1329" t="s">
        <v>56</v>
      </c>
      <c r="E1329" t="s">
        <v>12199</v>
      </c>
      <c r="F1329" t="s">
        <v>2709</v>
      </c>
      <c r="G1329" t="s">
        <v>12359</v>
      </c>
      <c r="H1329" t="s">
        <v>41</v>
      </c>
      <c r="I1329" t="s">
        <v>48</v>
      </c>
      <c r="J1329" t="s">
        <v>64</v>
      </c>
      <c r="K1329">
        <v>1</v>
      </c>
      <c r="L1329">
        <v>466.7</v>
      </c>
      <c r="M1329" t="s">
        <v>28</v>
      </c>
      <c r="N1329">
        <v>41</v>
      </c>
      <c r="O1329" s="1">
        <v>45840</v>
      </c>
      <c r="P1329">
        <v>131</v>
      </c>
      <c r="Q1329" t="s">
        <v>29</v>
      </c>
      <c r="R1329">
        <v>1</v>
      </c>
      <c r="S1329" t="s">
        <v>12099</v>
      </c>
      <c r="T1329" t="s">
        <v>36</v>
      </c>
    </row>
    <row r="1330" spans="1:20" x14ac:dyDescent="0.25">
      <c r="A1330" t="s">
        <v>2710</v>
      </c>
      <c r="B1330" t="s">
        <v>38</v>
      </c>
      <c r="C1330" t="s">
        <v>39</v>
      </c>
      <c r="D1330" t="s">
        <v>56</v>
      </c>
      <c r="E1330" t="s">
        <v>12324</v>
      </c>
      <c r="F1330" t="s">
        <v>2711</v>
      </c>
      <c r="G1330" t="s">
        <v>12359</v>
      </c>
      <c r="H1330" t="s">
        <v>47</v>
      </c>
      <c r="I1330" t="s">
        <v>42</v>
      </c>
      <c r="J1330" t="s">
        <v>67</v>
      </c>
      <c r="K1330">
        <v>1</v>
      </c>
      <c r="L1330">
        <v>1489.11</v>
      </c>
      <c r="M1330" t="s">
        <v>28</v>
      </c>
      <c r="N1330">
        <v>46</v>
      </c>
      <c r="O1330" s="1">
        <v>45754</v>
      </c>
      <c r="P1330">
        <v>141</v>
      </c>
      <c r="Q1330" t="s">
        <v>29</v>
      </c>
      <c r="R1330">
        <v>3</v>
      </c>
      <c r="S1330" s="1">
        <v>45660</v>
      </c>
      <c r="T1330" t="s">
        <v>60</v>
      </c>
    </row>
    <row r="1331" spans="1:20" x14ac:dyDescent="0.25">
      <c r="A1331" t="s">
        <v>2712</v>
      </c>
      <c r="B1331" t="s">
        <v>45</v>
      </c>
      <c r="C1331" t="s">
        <v>82</v>
      </c>
      <c r="D1331" t="s">
        <v>52</v>
      </c>
      <c r="E1331" s="1">
        <v>45816</v>
      </c>
      <c r="F1331" t="s">
        <v>2713</v>
      </c>
      <c r="G1331" t="s">
        <v>12359</v>
      </c>
      <c r="H1331" t="s">
        <v>25</v>
      </c>
      <c r="I1331" t="s">
        <v>63</v>
      </c>
      <c r="J1331" t="s">
        <v>64</v>
      </c>
      <c r="K1331">
        <v>1</v>
      </c>
      <c r="L1331">
        <v>111.42</v>
      </c>
      <c r="M1331" t="s">
        <v>28</v>
      </c>
      <c r="N1331">
        <v>32</v>
      </c>
      <c r="O1331" t="s">
        <v>12203</v>
      </c>
      <c r="P1331">
        <v>47</v>
      </c>
      <c r="Q1331" t="s">
        <v>43</v>
      </c>
      <c r="R1331">
        <v>1</v>
      </c>
      <c r="S1331" t="s">
        <v>12132</v>
      </c>
      <c r="T1331" t="s">
        <v>60</v>
      </c>
    </row>
    <row r="1332" spans="1:20" x14ac:dyDescent="0.25">
      <c r="A1332" t="s">
        <v>2714</v>
      </c>
      <c r="B1332" t="s">
        <v>45</v>
      </c>
      <c r="C1332" t="s">
        <v>39</v>
      </c>
      <c r="D1332" t="s">
        <v>77</v>
      </c>
      <c r="E1332" t="s">
        <v>12253</v>
      </c>
      <c r="F1332" t="s">
        <v>2715</v>
      </c>
      <c r="G1332" t="s">
        <v>12359</v>
      </c>
      <c r="H1332" t="s">
        <v>25</v>
      </c>
      <c r="I1332" t="s">
        <v>54</v>
      </c>
      <c r="J1332" t="s">
        <v>67</v>
      </c>
      <c r="K1332">
        <v>2</v>
      </c>
      <c r="L1332">
        <v>234.92</v>
      </c>
      <c r="M1332" t="s">
        <v>50</v>
      </c>
      <c r="N1332">
        <v>42</v>
      </c>
      <c r="O1332" s="1">
        <v>45963</v>
      </c>
      <c r="P1332">
        <v>180</v>
      </c>
      <c r="Q1332" t="s">
        <v>29</v>
      </c>
      <c r="R1332">
        <v>1</v>
      </c>
      <c r="S1332" t="s">
        <v>12152</v>
      </c>
      <c r="T1332" t="s">
        <v>36</v>
      </c>
    </row>
    <row r="1333" spans="1:20" x14ac:dyDescent="0.25">
      <c r="A1333" t="s">
        <v>2716</v>
      </c>
      <c r="B1333" t="s">
        <v>45</v>
      </c>
      <c r="C1333" t="s">
        <v>39</v>
      </c>
      <c r="D1333" t="s">
        <v>32</v>
      </c>
      <c r="E1333" s="1">
        <v>45450</v>
      </c>
      <c r="F1333" t="s">
        <v>2717</v>
      </c>
      <c r="G1333" t="s">
        <v>12359</v>
      </c>
      <c r="H1333" t="s">
        <v>34</v>
      </c>
      <c r="I1333" t="s">
        <v>42</v>
      </c>
      <c r="J1333" t="s">
        <v>49</v>
      </c>
      <c r="K1333">
        <v>2</v>
      </c>
      <c r="L1333">
        <v>1427.82</v>
      </c>
      <c r="M1333" t="s">
        <v>50</v>
      </c>
      <c r="N1333">
        <v>20</v>
      </c>
      <c r="O1333" s="1">
        <v>45963</v>
      </c>
      <c r="P1333">
        <v>460</v>
      </c>
      <c r="Q1333" t="s">
        <v>29</v>
      </c>
      <c r="R1333">
        <v>4</v>
      </c>
      <c r="S1333" t="s">
        <v>12086</v>
      </c>
      <c r="T1333" t="s">
        <v>30</v>
      </c>
    </row>
    <row r="1334" spans="1:20" x14ac:dyDescent="0.25">
      <c r="A1334" t="s">
        <v>2718</v>
      </c>
      <c r="B1334" t="s">
        <v>45</v>
      </c>
      <c r="C1334" t="s">
        <v>22</v>
      </c>
      <c r="D1334" t="s">
        <v>52</v>
      </c>
      <c r="E1334" t="s">
        <v>12243</v>
      </c>
      <c r="F1334" t="s">
        <v>2719</v>
      </c>
      <c r="G1334" t="s">
        <v>12359</v>
      </c>
      <c r="H1334" t="s">
        <v>34</v>
      </c>
      <c r="I1334" t="s">
        <v>48</v>
      </c>
      <c r="J1334" t="s">
        <v>49</v>
      </c>
      <c r="K1334">
        <v>5</v>
      </c>
      <c r="L1334">
        <v>1023.22</v>
      </c>
      <c r="M1334" t="s">
        <v>35</v>
      </c>
      <c r="N1334">
        <v>24</v>
      </c>
      <c r="O1334" t="s">
        <v>12369</v>
      </c>
      <c r="P1334">
        <v>181</v>
      </c>
      <c r="Q1334" t="s">
        <v>29</v>
      </c>
      <c r="R1334">
        <v>2</v>
      </c>
      <c r="S1334" t="s">
        <v>12258</v>
      </c>
      <c r="T1334" t="s">
        <v>30</v>
      </c>
    </row>
    <row r="1335" spans="1:20" x14ac:dyDescent="0.25">
      <c r="A1335" t="s">
        <v>2720</v>
      </c>
      <c r="B1335" t="s">
        <v>21</v>
      </c>
      <c r="C1335" t="s">
        <v>22</v>
      </c>
      <c r="D1335" t="s">
        <v>52</v>
      </c>
      <c r="E1335" t="s">
        <v>12112</v>
      </c>
      <c r="F1335" t="s">
        <v>2721</v>
      </c>
      <c r="G1335" t="s">
        <v>12336</v>
      </c>
      <c r="H1335" t="s">
        <v>47</v>
      </c>
      <c r="I1335" t="s">
        <v>54</v>
      </c>
      <c r="J1335" t="s">
        <v>59</v>
      </c>
      <c r="K1335">
        <v>4</v>
      </c>
      <c r="L1335">
        <v>1335.08</v>
      </c>
      <c r="M1335" t="s">
        <v>35</v>
      </c>
      <c r="N1335">
        <v>3</v>
      </c>
      <c r="O1335" t="s">
        <v>12324</v>
      </c>
      <c r="P1335">
        <v>94</v>
      </c>
      <c r="Q1335" t="s">
        <v>43</v>
      </c>
      <c r="R1335">
        <v>4</v>
      </c>
      <c r="S1335" s="1">
        <v>45999</v>
      </c>
      <c r="T1335" t="s">
        <v>36</v>
      </c>
    </row>
    <row r="1336" spans="1:20" x14ac:dyDescent="0.25">
      <c r="A1336" t="s">
        <v>2722</v>
      </c>
      <c r="B1336" t="s">
        <v>21</v>
      </c>
      <c r="C1336" t="s">
        <v>22</v>
      </c>
      <c r="D1336" t="s">
        <v>77</v>
      </c>
      <c r="E1336" s="1">
        <v>45570</v>
      </c>
      <c r="F1336" t="s">
        <v>2723</v>
      </c>
      <c r="G1336" t="s">
        <v>12336</v>
      </c>
      <c r="H1336" t="s">
        <v>34</v>
      </c>
      <c r="I1336" t="s">
        <v>63</v>
      </c>
      <c r="J1336" t="s">
        <v>67</v>
      </c>
      <c r="K1336">
        <v>2</v>
      </c>
      <c r="L1336">
        <v>1367.64</v>
      </c>
      <c r="M1336" t="s">
        <v>35</v>
      </c>
      <c r="N1336">
        <v>22</v>
      </c>
      <c r="O1336" t="s">
        <v>12189</v>
      </c>
      <c r="P1336">
        <v>159</v>
      </c>
      <c r="Q1336" t="s">
        <v>29</v>
      </c>
      <c r="R1336">
        <v>3</v>
      </c>
      <c r="S1336" t="s">
        <v>12267</v>
      </c>
      <c r="T1336" t="s">
        <v>60</v>
      </c>
    </row>
    <row r="1337" spans="1:20" x14ac:dyDescent="0.25">
      <c r="A1337" t="s">
        <v>2724</v>
      </c>
      <c r="B1337" t="s">
        <v>38</v>
      </c>
      <c r="C1337" t="s">
        <v>22</v>
      </c>
      <c r="D1337" t="s">
        <v>77</v>
      </c>
      <c r="E1337" t="s">
        <v>12491</v>
      </c>
      <c r="F1337" t="s">
        <v>2725</v>
      </c>
      <c r="G1337" t="s">
        <v>12336</v>
      </c>
      <c r="H1337" t="s">
        <v>34</v>
      </c>
      <c r="I1337" t="s">
        <v>42</v>
      </c>
      <c r="J1337" t="s">
        <v>64</v>
      </c>
      <c r="K1337">
        <v>4</v>
      </c>
      <c r="L1337">
        <v>571.84</v>
      </c>
      <c r="M1337" t="s">
        <v>50</v>
      </c>
      <c r="N1337">
        <v>3</v>
      </c>
      <c r="O1337" s="1">
        <v>45996</v>
      </c>
      <c r="P1337">
        <v>120</v>
      </c>
      <c r="Q1337" t="s">
        <v>43</v>
      </c>
      <c r="R1337">
        <v>5</v>
      </c>
      <c r="S1337" t="s">
        <v>12174</v>
      </c>
      <c r="T1337" t="s">
        <v>60</v>
      </c>
    </row>
    <row r="1338" spans="1:20" x14ac:dyDescent="0.25">
      <c r="A1338" t="s">
        <v>2726</v>
      </c>
      <c r="B1338" t="s">
        <v>45</v>
      </c>
      <c r="C1338" t="s">
        <v>82</v>
      </c>
      <c r="D1338" t="s">
        <v>32</v>
      </c>
      <c r="E1338" t="s">
        <v>12425</v>
      </c>
      <c r="F1338" t="s">
        <v>2727</v>
      </c>
      <c r="G1338" t="s">
        <v>12336</v>
      </c>
      <c r="H1338" t="s">
        <v>34</v>
      </c>
      <c r="I1338" t="s">
        <v>26</v>
      </c>
      <c r="J1338" t="s">
        <v>49</v>
      </c>
      <c r="K1338">
        <v>1</v>
      </c>
      <c r="L1338">
        <v>986.14</v>
      </c>
      <c r="M1338" t="s">
        <v>50</v>
      </c>
      <c r="N1338">
        <v>23</v>
      </c>
      <c r="O1338" t="s">
        <v>12259</v>
      </c>
      <c r="P1338">
        <v>287</v>
      </c>
      <c r="Q1338" t="s">
        <v>29</v>
      </c>
      <c r="R1338">
        <v>3</v>
      </c>
      <c r="S1338" t="s">
        <v>12383</v>
      </c>
      <c r="T1338" t="s">
        <v>30</v>
      </c>
    </row>
    <row r="1339" spans="1:20" x14ac:dyDescent="0.25">
      <c r="A1339" t="s">
        <v>2728</v>
      </c>
      <c r="B1339" t="s">
        <v>45</v>
      </c>
      <c r="C1339" t="s">
        <v>39</v>
      </c>
      <c r="D1339" t="s">
        <v>77</v>
      </c>
      <c r="E1339" t="s">
        <v>12473</v>
      </c>
      <c r="F1339" t="s">
        <v>2729</v>
      </c>
      <c r="G1339" t="s">
        <v>12336</v>
      </c>
      <c r="H1339" t="s">
        <v>25</v>
      </c>
      <c r="I1339" t="s">
        <v>63</v>
      </c>
      <c r="J1339" t="s">
        <v>27</v>
      </c>
      <c r="K1339">
        <v>2</v>
      </c>
      <c r="L1339">
        <v>722.68</v>
      </c>
      <c r="M1339" t="s">
        <v>28</v>
      </c>
      <c r="N1339">
        <v>15</v>
      </c>
      <c r="O1339" t="s">
        <v>12313</v>
      </c>
      <c r="P1339">
        <v>0</v>
      </c>
      <c r="Q1339" t="s">
        <v>29</v>
      </c>
      <c r="R1339">
        <v>4</v>
      </c>
      <c r="S1339" t="s">
        <v>12306</v>
      </c>
      <c r="T1339" t="s">
        <v>60</v>
      </c>
    </row>
    <row r="1340" spans="1:20" x14ac:dyDescent="0.25">
      <c r="A1340" t="s">
        <v>2730</v>
      </c>
      <c r="B1340" t="s">
        <v>45</v>
      </c>
      <c r="C1340" t="s">
        <v>39</v>
      </c>
      <c r="D1340" t="s">
        <v>77</v>
      </c>
      <c r="E1340" s="1">
        <v>45299</v>
      </c>
      <c r="F1340" t="s">
        <v>2731</v>
      </c>
      <c r="G1340" t="s">
        <v>12336</v>
      </c>
      <c r="H1340" t="s">
        <v>34</v>
      </c>
      <c r="I1340" t="s">
        <v>42</v>
      </c>
      <c r="J1340" t="s">
        <v>49</v>
      </c>
      <c r="K1340">
        <v>2</v>
      </c>
      <c r="L1340">
        <v>176.9</v>
      </c>
      <c r="M1340" t="s">
        <v>50</v>
      </c>
      <c r="N1340">
        <v>1</v>
      </c>
      <c r="O1340" t="s">
        <v>12238</v>
      </c>
      <c r="P1340">
        <v>134</v>
      </c>
      <c r="Q1340" t="s">
        <v>43</v>
      </c>
      <c r="R1340">
        <v>5</v>
      </c>
      <c r="S1340" t="s">
        <v>12185</v>
      </c>
      <c r="T1340" t="s">
        <v>30</v>
      </c>
    </row>
    <row r="1341" spans="1:20" x14ac:dyDescent="0.25">
      <c r="A1341" t="s">
        <v>2732</v>
      </c>
      <c r="B1341" t="s">
        <v>21</v>
      </c>
      <c r="C1341" t="s">
        <v>82</v>
      </c>
      <c r="D1341" t="s">
        <v>52</v>
      </c>
      <c r="E1341" s="1">
        <v>45422</v>
      </c>
      <c r="F1341" t="s">
        <v>2733</v>
      </c>
      <c r="G1341" t="s">
        <v>12336</v>
      </c>
      <c r="H1341" t="s">
        <v>58</v>
      </c>
      <c r="I1341" t="s">
        <v>54</v>
      </c>
      <c r="J1341" t="s">
        <v>64</v>
      </c>
      <c r="K1341">
        <v>3</v>
      </c>
      <c r="L1341">
        <v>1262.56</v>
      </c>
      <c r="M1341" t="s">
        <v>50</v>
      </c>
      <c r="N1341">
        <v>34</v>
      </c>
      <c r="O1341" t="s">
        <v>12147</v>
      </c>
      <c r="P1341">
        <v>178</v>
      </c>
      <c r="Q1341" t="s">
        <v>43</v>
      </c>
      <c r="R1341">
        <v>1</v>
      </c>
      <c r="S1341" t="s">
        <v>12121</v>
      </c>
      <c r="T1341" t="s">
        <v>36</v>
      </c>
    </row>
    <row r="1342" spans="1:20" x14ac:dyDescent="0.25">
      <c r="A1342" t="s">
        <v>2734</v>
      </c>
      <c r="B1342" t="s">
        <v>45</v>
      </c>
      <c r="C1342" t="s">
        <v>39</v>
      </c>
      <c r="D1342" t="s">
        <v>56</v>
      </c>
      <c r="E1342" s="1">
        <v>45750</v>
      </c>
      <c r="F1342" t="s">
        <v>2735</v>
      </c>
      <c r="G1342" t="s">
        <v>12336</v>
      </c>
      <c r="H1342" t="s">
        <v>58</v>
      </c>
      <c r="I1342" t="s">
        <v>63</v>
      </c>
      <c r="J1342" t="s">
        <v>64</v>
      </c>
      <c r="K1342">
        <v>5</v>
      </c>
      <c r="L1342">
        <v>328.51</v>
      </c>
      <c r="M1342" t="s">
        <v>28</v>
      </c>
      <c r="N1342">
        <v>17</v>
      </c>
      <c r="O1342" t="s">
        <v>12212</v>
      </c>
      <c r="P1342">
        <v>108</v>
      </c>
      <c r="Q1342" t="s">
        <v>29</v>
      </c>
      <c r="R1342">
        <v>1</v>
      </c>
      <c r="S1342" s="1">
        <v>45785</v>
      </c>
      <c r="T1342" t="s">
        <v>36</v>
      </c>
    </row>
    <row r="1343" spans="1:20" x14ac:dyDescent="0.25">
      <c r="A1343" t="s">
        <v>2736</v>
      </c>
      <c r="B1343" t="s">
        <v>45</v>
      </c>
      <c r="C1343" t="s">
        <v>39</v>
      </c>
      <c r="D1343" t="s">
        <v>77</v>
      </c>
      <c r="E1343" s="1">
        <v>45538</v>
      </c>
      <c r="F1343" t="s">
        <v>2737</v>
      </c>
      <c r="G1343" t="s">
        <v>12336</v>
      </c>
      <c r="H1343" t="s">
        <v>41</v>
      </c>
      <c r="I1343" t="s">
        <v>63</v>
      </c>
      <c r="J1343" t="s">
        <v>49</v>
      </c>
      <c r="K1343">
        <v>5</v>
      </c>
      <c r="L1343">
        <v>866.88</v>
      </c>
      <c r="M1343" t="s">
        <v>28</v>
      </c>
      <c r="N1343">
        <v>48</v>
      </c>
      <c r="O1343" t="s">
        <v>12259</v>
      </c>
      <c r="P1343">
        <v>229</v>
      </c>
      <c r="Q1343" t="s">
        <v>43</v>
      </c>
      <c r="R1343">
        <v>5</v>
      </c>
      <c r="S1343" t="s">
        <v>12106</v>
      </c>
      <c r="T1343" t="s">
        <v>30</v>
      </c>
    </row>
    <row r="1344" spans="1:20" x14ac:dyDescent="0.25">
      <c r="A1344" t="s">
        <v>2738</v>
      </c>
      <c r="B1344" t="s">
        <v>45</v>
      </c>
      <c r="C1344" t="s">
        <v>22</v>
      </c>
      <c r="D1344" t="s">
        <v>77</v>
      </c>
      <c r="E1344" t="s">
        <v>12378</v>
      </c>
      <c r="F1344" t="s">
        <v>2739</v>
      </c>
      <c r="G1344" t="s">
        <v>12353</v>
      </c>
      <c r="H1344" t="s">
        <v>58</v>
      </c>
      <c r="I1344" t="s">
        <v>42</v>
      </c>
      <c r="J1344" t="s">
        <v>27</v>
      </c>
      <c r="K1344">
        <v>1</v>
      </c>
      <c r="L1344">
        <v>806.81</v>
      </c>
      <c r="M1344" t="s">
        <v>28</v>
      </c>
      <c r="N1344">
        <v>50</v>
      </c>
      <c r="O1344" s="1">
        <v>45665</v>
      </c>
      <c r="P1344">
        <v>311</v>
      </c>
      <c r="Q1344" t="s">
        <v>29</v>
      </c>
      <c r="R1344">
        <v>3</v>
      </c>
      <c r="S1344" t="s">
        <v>12124</v>
      </c>
      <c r="T1344" t="s">
        <v>36</v>
      </c>
    </row>
    <row r="1345" spans="1:20" x14ac:dyDescent="0.25">
      <c r="A1345" t="s">
        <v>2740</v>
      </c>
      <c r="B1345" t="s">
        <v>45</v>
      </c>
      <c r="C1345" t="s">
        <v>39</v>
      </c>
      <c r="D1345" t="s">
        <v>23</v>
      </c>
      <c r="E1345" t="s">
        <v>12284</v>
      </c>
      <c r="F1345" t="s">
        <v>2741</v>
      </c>
      <c r="G1345" t="s">
        <v>12353</v>
      </c>
      <c r="H1345" t="s">
        <v>47</v>
      </c>
      <c r="I1345" t="s">
        <v>26</v>
      </c>
      <c r="J1345" t="s">
        <v>59</v>
      </c>
      <c r="K1345">
        <v>3</v>
      </c>
      <c r="L1345">
        <v>907.98</v>
      </c>
      <c r="M1345" t="s">
        <v>50</v>
      </c>
      <c r="N1345">
        <v>23</v>
      </c>
      <c r="O1345" t="s">
        <v>12243</v>
      </c>
      <c r="P1345">
        <v>302</v>
      </c>
      <c r="Q1345" t="s">
        <v>29</v>
      </c>
      <c r="R1345">
        <v>1</v>
      </c>
      <c r="S1345" t="s">
        <v>12280</v>
      </c>
      <c r="T1345" t="s">
        <v>30</v>
      </c>
    </row>
    <row r="1346" spans="1:20" x14ac:dyDescent="0.25">
      <c r="A1346" t="s">
        <v>2742</v>
      </c>
      <c r="B1346" t="s">
        <v>45</v>
      </c>
      <c r="C1346" t="s">
        <v>39</v>
      </c>
      <c r="D1346" t="s">
        <v>32</v>
      </c>
      <c r="E1346" t="s">
        <v>12126</v>
      </c>
      <c r="F1346" t="s">
        <v>2743</v>
      </c>
      <c r="G1346" t="s">
        <v>12353</v>
      </c>
      <c r="H1346" t="s">
        <v>25</v>
      </c>
      <c r="I1346" t="s">
        <v>63</v>
      </c>
      <c r="J1346" t="s">
        <v>59</v>
      </c>
      <c r="K1346">
        <v>4</v>
      </c>
      <c r="L1346">
        <v>1232.33</v>
      </c>
      <c r="M1346" t="s">
        <v>50</v>
      </c>
      <c r="N1346">
        <v>5</v>
      </c>
      <c r="O1346" s="1">
        <v>45755</v>
      </c>
      <c r="P1346">
        <v>19</v>
      </c>
      <c r="Q1346" t="s">
        <v>43</v>
      </c>
      <c r="R1346">
        <v>5</v>
      </c>
      <c r="S1346" t="s">
        <v>12223</v>
      </c>
      <c r="T1346" t="s">
        <v>60</v>
      </c>
    </row>
    <row r="1347" spans="1:20" x14ac:dyDescent="0.25">
      <c r="A1347" t="s">
        <v>2744</v>
      </c>
      <c r="B1347" t="s">
        <v>45</v>
      </c>
      <c r="C1347" t="s">
        <v>39</v>
      </c>
      <c r="D1347" t="s">
        <v>32</v>
      </c>
      <c r="E1347" t="s">
        <v>12374</v>
      </c>
      <c r="F1347" t="s">
        <v>2745</v>
      </c>
      <c r="G1347" t="s">
        <v>12353</v>
      </c>
      <c r="H1347" t="s">
        <v>25</v>
      </c>
      <c r="I1347" t="s">
        <v>26</v>
      </c>
      <c r="J1347" t="s">
        <v>49</v>
      </c>
      <c r="K1347">
        <v>5</v>
      </c>
      <c r="L1347">
        <v>418.94</v>
      </c>
      <c r="M1347" t="s">
        <v>50</v>
      </c>
      <c r="N1347">
        <v>16</v>
      </c>
      <c r="O1347" t="s">
        <v>12120</v>
      </c>
      <c r="P1347">
        <v>73</v>
      </c>
      <c r="Q1347" t="s">
        <v>43</v>
      </c>
      <c r="R1347">
        <v>2</v>
      </c>
      <c r="S1347" t="s">
        <v>12384</v>
      </c>
      <c r="T1347" t="s">
        <v>60</v>
      </c>
    </row>
    <row r="1348" spans="1:20" x14ac:dyDescent="0.25">
      <c r="A1348" t="s">
        <v>2746</v>
      </c>
      <c r="B1348" t="s">
        <v>45</v>
      </c>
      <c r="C1348" t="s">
        <v>39</v>
      </c>
      <c r="D1348" t="s">
        <v>56</v>
      </c>
      <c r="E1348" s="1">
        <v>45455</v>
      </c>
      <c r="F1348" t="s">
        <v>2747</v>
      </c>
      <c r="G1348" t="s">
        <v>12353</v>
      </c>
      <c r="H1348" t="s">
        <v>34</v>
      </c>
      <c r="I1348" t="s">
        <v>48</v>
      </c>
      <c r="J1348" t="s">
        <v>49</v>
      </c>
      <c r="K1348">
        <v>3</v>
      </c>
      <c r="L1348">
        <v>596.24</v>
      </c>
      <c r="M1348" t="s">
        <v>35</v>
      </c>
      <c r="N1348">
        <v>49</v>
      </c>
      <c r="O1348" t="s">
        <v>12110</v>
      </c>
      <c r="P1348">
        <v>177</v>
      </c>
      <c r="Q1348" t="s">
        <v>29</v>
      </c>
      <c r="R1348">
        <v>4</v>
      </c>
      <c r="S1348" s="1">
        <v>45751</v>
      </c>
      <c r="T1348" t="s">
        <v>36</v>
      </c>
    </row>
    <row r="1349" spans="1:20" x14ac:dyDescent="0.25">
      <c r="A1349" t="s">
        <v>2748</v>
      </c>
      <c r="B1349" t="s">
        <v>45</v>
      </c>
      <c r="C1349" t="s">
        <v>22</v>
      </c>
      <c r="D1349" t="s">
        <v>52</v>
      </c>
      <c r="E1349" t="s">
        <v>12398</v>
      </c>
      <c r="F1349" t="s">
        <v>2749</v>
      </c>
      <c r="G1349" t="s">
        <v>12353</v>
      </c>
      <c r="H1349" t="s">
        <v>41</v>
      </c>
      <c r="I1349" t="s">
        <v>54</v>
      </c>
      <c r="J1349" t="s">
        <v>64</v>
      </c>
      <c r="K1349">
        <v>4</v>
      </c>
      <c r="L1349">
        <v>342.31</v>
      </c>
      <c r="M1349" t="s">
        <v>35</v>
      </c>
      <c r="N1349">
        <v>46</v>
      </c>
      <c r="O1349" t="s">
        <v>12200</v>
      </c>
      <c r="P1349">
        <v>276</v>
      </c>
      <c r="Q1349" t="s">
        <v>29</v>
      </c>
      <c r="R1349">
        <v>4</v>
      </c>
      <c r="S1349" t="s">
        <v>12264</v>
      </c>
      <c r="T1349" t="s">
        <v>60</v>
      </c>
    </row>
    <row r="1350" spans="1:20" x14ac:dyDescent="0.25">
      <c r="A1350" t="s">
        <v>2750</v>
      </c>
      <c r="B1350" t="s">
        <v>38</v>
      </c>
      <c r="C1350" t="s">
        <v>82</v>
      </c>
      <c r="D1350" t="s">
        <v>56</v>
      </c>
      <c r="E1350" s="1">
        <v>44937</v>
      </c>
      <c r="F1350" t="s">
        <v>2751</v>
      </c>
      <c r="G1350" t="s">
        <v>12353</v>
      </c>
      <c r="H1350" t="s">
        <v>41</v>
      </c>
      <c r="I1350" t="s">
        <v>63</v>
      </c>
      <c r="J1350" t="s">
        <v>64</v>
      </c>
      <c r="K1350">
        <v>4</v>
      </c>
      <c r="L1350">
        <v>862.35</v>
      </c>
      <c r="M1350" t="s">
        <v>35</v>
      </c>
      <c r="N1350">
        <v>48</v>
      </c>
      <c r="O1350" t="s">
        <v>12345</v>
      </c>
      <c r="P1350">
        <v>400</v>
      </c>
      <c r="Q1350" t="s">
        <v>43</v>
      </c>
      <c r="R1350">
        <v>2</v>
      </c>
      <c r="S1350" s="1">
        <v>45301</v>
      </c>
      <c r="T1350" t="s">
        <v>60</v>
      </c>
    </row>
    <row r="1351" spans="1:20" x14ac:dyDescent="0.25">
      <c r="A1351" t="s">
        <v>2752</v>
      </c>
      <c r="B1351" t="s">
        <v>45</v>
      </c>
      <c r="C1351" t="s">
        <v>82</v>
      </c>
      <c r="D1351" t="s">
        <v>52</v>
      </c>
      <c r="E1351" t="s">
        <v>12199</v>
      </c>
      <c r="F1351" t="s">
        <v>2753</v>
      </c>
      <c r="G1351" t="s">
        <v>12353</v>
      </c>
      <c r="H1351" t="s">
        <v>47</v>
      </c>
      <c r="I1351" t="s">
        <v>26</v>
      </c>
      <c r="J1351" t="s">
        <v>49</v>
      </c>
      <c r="K1351">
        <v>4</v>
      </c>
      <c r="L1351">
        <v>1330.87</v>
      </c>
      <c r="M1351" t="s">
        <v>50</v>
      </c>
      <c r="N1351">
        <v>43</v>
      </c>
      <c r="O1351" s="1">
        <v>45393</v>
      </c>
      <c r="P1351">
        <v>128</v>
      </c>
      <c r="Q1351" t="s">
        <v>43</v>
      </c>
      <c r="R1351">
        <v>5</v>
      </c>
      <c r="S1351" s="1">
        <v>45813</v>
      </c>
      <c r="T1351" t="s">
        <v>60</v>
      </c>
    </row>
    <row r="1352" spans="1:20" x14ac:dyDescent="0.25">
      <c r="A1352" t="s">
        <v>2754</v>
      </c>
      <c r="B1352" t="s">
        <v>45</v>
      </c>
      <c r="C1352" t="s">
        <v>22</v>
      </c>
      <c r="D1352" t="s">
        <v>77</v>
      </c>
      <c r="E1352" t="s">
        <v>12440</v>
      </c>
      <c r="F1352" t="s">
        <v>2755</v>
      </c>
      <c r="G1352" t="s">
        <v>12353</v>
      </c>
      <c r="H1352" t="s">
        <v>34</v>
      </c>
      <c r="I1352" t="s">
        <v>63</v>
      </c>
      <c r="J1352" t="s">
        <v>59</v>
      </c>
      <c r="K1352">
        <v>4</v>
      </c>
      <c r="L1352">
        <v>456.94</v>
      </c>
      <c r="M1352" t="s">
        <v>35</v>
      </c>
      <c r="N1352">
        <v>48</v>
      </c>
      <c r="O1352" t="s">
        <v>12199</v>
      </c>
      <c r="P1352">
        <v>42</v>
      </c>
      <c r="Q1352" t="s">
        <v>29</v>
      </c>
      <c r="R1352">
        <v>1</v>
      </c>
      <c r="S1352" s="1">
        <v>45717</v>
      </c>
      <c r="T1352" t="s">
        <v>36</v>
      </c>
    </row>
    <row r="1353" spans="1:20" x14ac:dyDescent="0.25">
      <c r="A1353" t="s">
        <v>2756</v>
      </c>
      <c r="B1353" t="s">
        <v>38</v>
      </c>
      <c r="C1353" t="s">
        <v>22</v>
      </c>
      <c r="D1353" t="s">
        <v>77</v>
      </c>
      <c r="E1353" s="1">
        <v>45148</v>
      </c>
      <c r="F1353" t="s">
        <v>2757</v>
      </c>
      <c r="G1353" t="s">
        <v>12353</v>
      </c>
      <c r="H1353" t="s">
        <v>25</v>
      </c>
      <c r="I1353" t="s">
        <v>26</v>
      </c>
      <c r="J1353" t="s">
        <v>27</v>
      </c>
      <c r="K1353">
        <v>2</v>
      </c>
      <c r="L1353">
        <v>1130.6500000000001</v>
      </c>
      <c r="M1353" t="s">
        <v>28</v>
      </c>
      <c r="N1353">
        <v>16</v>
      </c>
      <c r="O1353" t="s">
        <v>12272</v>
      </c>
      <c r="P1353">
        <v>211</v>
      </c>
      <c r="Q1353" t="s">
        <v>29</v>
      </c>
      <c r="R1353">
        <v>2</v>
      </c>
      <c r="S1353" s="1">
        <v>45905</v>
      </c>
      <c r="T1353" t="s">
        <v>36</v>
      </c>
    </row>
    <row r="1354" spans="1:20" x14ac:dyDescent="0.25">
      <c r="A1354" t="s">
        <v>2758</v>
      </c>
      <c r="B1354" t="s">
        <v>38</v>
      </c>
      <c r="C1354" t="s">
        <v>39</v>
      </c>
      <c r="D1354" t="s">
        <v>52</v>
      </c>
      <c r="E1354" t="s">
        <v>12414</v>
      </c>
      <c r="F1354" t="s">
        <v>2759</v>
      </c>
      <c r="G1354" t="s">
        <v>12353</v>
      </c>
      <c r="H1354" t="s">
        <v>34</v>
      </c>
      <c r="I1354" t="s">
        <v>26</v>
      </c>
      <c r="J1354" t="s">
        <v>27</v>
      </c>
      <c r="K1354">
        <v>4</v>
      </c>
      <c r="L1354">
        <v>1004.77</v>
      </c>
      <c r="M1354" t="s">
        <v>35</v>
      </c>
      <c r="N1354">
        <v>36</v>
      </c>
      <c r="O1354" s="1">
        <v>45906</v>
      </c>
      <c r="P1354">
        <v>263</v>
      </c>
      <c r="Q1354" t="s">
        <v>29</v>
      </c>
      <c r="R1354">
        <v>1</v>
      </c>
      <c r="S1354" t="s">
        <v>12140</v>
      </c>
      <c r="T1354" t="s">
        <v>60</v>
      </c>
    </row>
    <row r="1355" spans="1:20" x14ac:dyDescent="0.25">
      <c r="A1355" t="s">
        <v>2760</v>
      </c>
      <c r="B1355" t="s">
        <v>38</v>
      </c>
      <c r="C1355" t="s">
        <v>22</v>
      </c>
      <c r="D1355" t="s">
        <v>56</v>
      </c>
      <c r="E1355" s="1">
        <v>45505</v>
      </c>
      <c r="F1355" t="s">
        <v>2761</v>
      </c>
      <c r="G1355" t="s">
        <v>12492</v>
      </c>
      <c r="H1355" t="s">
        <v>47</v>
      </c>
      <c r="I1355" t="s">
        <v>63</v>
      </c>
      <c r="J1355" t="s">
        <v>67</v>
      </c>
      <c r="K1355">
        <v>1</v>
      </c>
      <c r="L1355">
        <v>763.67</v>
      </c>
      <c r="M1355" t="s">
        <v>50</v>
      </c>
      <c r="N1355">
        <v>30</v>
      </c>
      <c r="O1355" t="s">
        <v>12105</v>
      </c>
      <c r="P1355">
        <v>315</v>
      </c>
      <c r="Q1355" t="s">
        <v>43</v>
      </c>
      <c r="R1355">
        <v>4</v>
      </c>
      <c r="S1355" t="s">
        <v>12324</v>
      </c>
      <c r="T1355" t="s">
        <v>60</v>
      </c>
    </row>
    <row r="1356" spans="1:20" x14ac:dyDescent="0.25">
      <c r="A1356" t="s">
        <v>2762</v>
      </c>
      <c r="B1356" t="s">
        <v>45</v>
      </c>
      <c r="C1356" t="s">
        <v>22</v>
      </c>
      <c r="D1356" t="s">
        <v>23</v>
      </c>
      <c r="E1356" t="s">
        <v>12245</v>
      </c>
      <c r="F1356" t="s">
        <v>2763</v>
      </c>
      <c r="G1356" t="s">
        <v>12492</v>
      </c>
      <c r="H1356" t="s">
        <v>25</v>
      </c>
      <c r="I1356" t="s">
        <v>48</v>
      </c>
      <c r="J1356" t="s">
        <v>59</v>
      </c>
      <c r="K1356">
        <v>4</v>
      </c>
      <c r="L1356">
        <v>1427.37</v>
      </c>
      <c r="M1356" t="s">
        <v>50</v>
      </c>
      <c r="N1356">
        <v>47</v>
      </c>
      <c r="O1356" t="s">
        <v>12319</v>
      </c>
      <c r="P1356">
        <v>384</v>
      </c>
      <c r="Q1356" t="s">
        <v>29</v>
      </c>
      <c r="R1356">
        <v>3</v>
      </c>
      <c r="S1356" t="s">
        <v>12184</v>
      </c>
      <c r="T1356" t="s">
        <v>30</v>
      </c>
    </row>
    <row r="1357" spans="1:20" x14ac:dyDescent="0.25">
      <c r="A1357" t="s">
        <v>2764</v>
      </c>
      <c r="B1357" t="s">
        <v>38</v>
      </c>
      <c r="C1357" t="s">
        <v>39</v>
      </c>
      <c r="D1357" t="s">
        <v>32</v>
      </c>
      <c r="E1357" t="s">
        <v>12244</v>
      </c>
      <c r="F1357" t="s">
        <v>2765</v>
      </c>
      <c r="G1357" t="s">
        <v>12492</v>
      </c>
      <c r="H1357" t="s">
        <v>47</v>
      </c>
      <c r="I1357" t="s">
        <v>26</v>
      </c>
      <c r="J1357" t="s">
        <v>49</v>
      </c>
      <c r="K1357">
        <v>4</v>
      </c>
      <c r="L1357">
        <v>1425.94</v>
      </c>
      <c r="M1357" t="s">
        <v>35</v>
      </c>
      <c r="N1357">
        <v>9</v>
      </c>
      <c r="O1357" s="1">
        <v>45333</v>
      </c>
      <c r="P1357">
        <v>15</v>
      </c>
      <c r="Q1357" t="s">
        <v>43</v>
      </c>
      <c r="R1357">
        <v>3</v>
      </c>
      <c r="S1357" t="s">
        <v>12098</v>
      </c>
      <c r="T1357" t="s">
        <v>30</v>
      </c>
    </row>
    <row r="1358" spans="1:20" x14ac:dyDescent="0.25">
      <c r="A1358" t="s">
        <v>2766</v>
      </c>
      <c r="B1358" t="s">
        <v>38</v>
      </c>
      <c r="C1358" t="s">
        <v>39</v>
      </c>
      <c r="D1358" t="s">
        <v>23</v>
      </c>
      <c r="E1358" s="1">
        <v>45842</v>
      </c>
      <c r="F1358" t="s">
        <v>2767</v>
      </c>
      <c r="G1358" t="s">
        <v>12492</v>
      </c>
      <c r="H1358" t="s">
        <v>25</v>
      </c>
      <c r="I1358" t="s">
        <v>54</v>
      </c>
      <c r="J1358" t="s">
        <v>59</v>
      </c>
      <c r="K1358">
        <v>5</v>
      </c>
      <c r="L1358">
        <v>1482.22</v>
      </c>
      <c r="M1358" t="s">
        <v>50</v>
      </c>
      <c r="N1358">
        <v>28</v>
      </c>
      <c r="O1358" t="s">
        <v>12080</v>
      </c>
      <c r="P1358">
        <v>238</v>
      </c>
      <c r="Q1358" t="s">
        <v>29</v>
      </c>
      <c r="R1358">
        <v>1</v>
      </c>
      <c r="S1358" t="s">
        <v>12205</v>
      </c>
      <c r="T1358" t="s">
        <v>36</v>
      </c>
    </row>
    <row r="1359" spans="1:20" x14ac:dyDescent="0.25">
      <c r="A1359" t="s">
        <v>2768</v>
      </c>
      <c r="B1359" t="s">
        <v>38</v>
      </c>
      <c r="C1359" t="s">
        <v>39</v>
      </c>
      <c r="D1359" t="s">
        <v>32</v>
      </c>
      <c r="E1359" t="s">
        <v>12193</v>
      </c>
      <c r="F1359" t="s">
        <v>2769</v>
      </c>
      <c r="G1359" t="s">
        <v>12492</v>
      </c>
      <c r="H1359" t="s">
        <v>58</v>
      </c>
      <c r="I1359" t="s">
        <v>26</v>
      </c>
      <c r="J1359" t="s">
        <v>27</v>
      </c>
      <c r="K1359">
        <v>3</v>
      </c>
      <c r="L1359">
        <v>909.33</v>
      </c>
      <c r="M1359" t="s">
        <v>50</v>
      </c>
      <c r="N1359">
        <v>29</v>
      </c>
      <c r="O1359" t="s">
        <v>12258</v>
      </c>
      <c r="P1359">
        <v>226</v>
      </c>
      <c r="Q1359" t="s">
        <v>43</v>
      </c>
      <c r="R1359">
        <v>2</v>
      </c>
      <c r="S1359" t="s">
        <v>12246</v>
      </c>
      <c r="T1359" t="s">
        <v>30</v>
      </c>
    </row>
    <row r="1360" spans="1:20" x14ac:dyDescent="0.25">
      <c r="A1360" t="s">
        <v>2770</v>
      </c>
      <c r="B1360" t="s">
        <v>38</v>
      </c>
      <c r="C1360" t="s">
        <v>39</v>
      </c>
      <c r="D1360" t="s">
        <v>32</v>
      </c>
      <c r="E1360" t="s">
        <v>12401</v>
      </c>
      <c r="F1360" t="s">
        <v>2771</v>
      </c>
      <c r="G1360" t="s">
        <v>12492</v>
      </c>
      <c r="H1360" t="s">
        <v>34</v>
      </c>
      <c r="I1360" t="s">
        <v>26</v>
      </c>
      <c r="J1360" t="s">
        <v>59</v>
      </c>
      <c r="K1360">
        <v>2</v>
      </c>
      <c r="L1360">
        <v>1202.07</v>
      </c>
      <c r="M1360" t="s">
        <v>50</v>
      </c>
      <c r="N1360">
        <v>5</v>
      </c>
      <c r="O1360" t="s">
        <v>12151</v>
      </c>
      <c r="P1360">
        <v>242</v>
      </c>
      <c r="Q1360" t="s">
        <v>29</v>
      </c>
      <c r="R1360">
        <v>1</v>
      </c>
      <c r="S1360" t="s">
        <v>12267</v>
      </c>
      <c r="T1360" t="s">
        <v>60</v>
      </c>
    </row>
    <row r="1361" spans="1:20" x14ac:dyDescent="0.25">
      <c r="A1361" t="s">
        <v>2772</v>
      </c>
      <c r="B1361" t="s">
        <v>38</v>
      </c>
      <c r="C1361" t="s">
        <v>22</v>
      </c>
      <c r="D1361" t="s">
        <v>56</v>
      </c>
      <c r="E1361" s="1">
        <v>45297</v>
      </c>
      <c r="F1361" t="s">
        <v>2773</v>
      </c>
      <c r="G1361" s="1">
        <v>45293</v>
      </c>
      <c r="H1361" t="s">
        <v>47</v>
      </c>
      <c r="I1361" t="s">
        <v>54</v>
      </c>
      <c r="J1361" t="s">
        <v>49</v>
      </c>
      <c r="K1361">
        <v>4</v>
      </c>
      <c r="L1361">
        <v>956.21</v>
      </c>
      <c r="M1361" t="s">
        <v>28</v>
      </c>
      <c r="N1361">
        <v>35</v>
      </c>
      <c r="O1361" t="s">
        <v>12085</v>
      </c>
      <c r="P1361">
        <v>39</v>
      </c>
      <c r="Q1361" t="s">
        <v>43</v>
      </c>
      <c r="R1361">
        <v>2</v>
      </c>
      <c r="S1361" t="s">
        <v>12121</v>
      </c>
      <c r="T1361" t="s">
        <v>60</v>
      </c>
    </row>
    <row r="1362" spans="1:20" x14ac:dyDescent="0.25">
      <c r="A1362" t="s">
        <v>2774</v>
      </c>
      <c r="B1362" t="s">
        <v>45</v>
      </c>
      <c r="C1362" t="s">
        <v>22</v>
      </c>
      <c r="D1362" t="s">
        <v>56</v>
      </c>
      <c r="E1362" t="s">
        <v>12493</v>
      </c>
      <c r="F1362" t="s">
        <v>2775</v>
      </c>
      <c r="G1362" s="1">
        <v>45293</v>
      </c>
      <c r="H1362" t="s">
        <v>41</v>
      </c>
      <c r="I1362" t="s">
        <v>54</v>
      </c>
      <c r="J1362" t="s">
        <v>59</v>
      </c>
      <c r="K1362">
        <v>4</v>
      </c>
      <c r="L1362">
        <v>814</v>
      </c>
      <c r="M1362" t="s">
        <v>28</v>
      </c>
      <c r="N1362">
        <v>34</v>
      </c>
      <c r="O1362" t="s">
        <v>12100</v>
      </c>
      <c r="P1362">
        <v>280</v>
      </c>
      <c r="Q1362" t="s">
        <v>43</v>
      </c>
      <c r="R1362">
        <v>3</v>
      </c>
      <c r="S1362" t="s">
        <v>12166</v>
      </c>
      <c r="T1362" t="s">
        <v>60</v>
      </c>
    </row>
    <row r="1363" spans="1:20" x14ac:dyDescent="0.25">
      <c r="A1363" t="s">
        <v>2776</v>
      </c>
      <c r="B1363" t="s">
        <v>38</v>
      </c>
      <c r="C1363" t="s">
        <v>22</v>
      </c>
      <c r="D1363" t="s">
        <v>56</v>
      </c>
      <c r="E1363" t="s">
        <v>12112</v>
      </c>
      <c r="F1363" t="s">
        <v>2777</v>
      </c>
      <c r="G1363" s="1">
        <v>45293</v>
      </c>
      <c r="H1363" t="s">
        <v>47</v>
      </c>
      <c r="I1363" t="s">
        <v>63</v>
      </c>
      <c r="J1363" t="s">
        <v>67</v>
      </c>
      <c r="K1363">
        <v>3</v>
      </c>
      <c r="L1363">
        <v>1361.64</v>
      </c>
      <c r="M1363" t="s">
        <v>35</v>
      </c>
      <c r="N1363">
        <v>31</v>
      </c>
      <c r="O1363" t="s">
        <v>12345</v>
      </c>
      <c r="P1363">
        <v>30</v>
      </c>
      <c r="Q1363" t="s">
        <v>43</v>
      </c>
      <c r="R1363">
        <v>5</v>
      </c>
      <c r="S1363" t="s">
        <v>12197</v>
      </c>
      <c r="T1363" t="s">
        <v>30</v>
      </c>
    </row>
    <row r="1364" spans="1:20" x14ac:dyDescent="0.25">
      <c r="A1364" t="s">
        <v>2778</v>
      </c>
      <c r="B1364" t="s">
        <v>21</v>
      </c>
      <c r="C1364" t="s">
        <v>82</v>
      </c>
      <c r="D1364" t="s">
        <v>23</v>
      </c>
      <c r="E1364" t="s">
        <v>12139</v>
      </c>
      <c r="F1364" t="s">
        <v>2779</v>
      </c>
      <c r="G1364" s="1">
        <v>45293</v>
      </c>
      <c r="H1364" t="s">
        <v>34</v>
      </c>
      <c r="I1364" t="s">
        <v>54</v>
      </c>
      <c r="J1364" t="s">
        <v>67</v>
      </c>
      <c r="K1364">
        <v>3</v>
      </c>
      <c r="L1364">
        <v>870.23</v>
      </c>
      <c r="M1364" t="s">
        <v>28</v>
      </c>
      <c r="N1364">
        <v>40</v>
      </c>
      <c r="O1364" t="s">
        <v>12240</v>
      </c>
      <c r="P1364">
        <v>305</v>
      </c>
      <c r="Q1364" t="s">
        <v>29</v>
      </c>
      <c r="R1364">
        <v>2</v>
      </c>
      <c r="S1364" t="s">
        <v>12065</v>
      </c>
      <c r="T1364" t="s">
        <v>60</v>
      </c>
    </row>
    <row r="1365" spans="1:20" x14ac:dyDescent="0.25">
      <c r="A1365" t="s">
        <v>2780</v>
      </c>
      <c r="B1365" t="s">
        <v>21</v>
      </c>
      <c r="C1365" t="s">
        <v>39</v>
      </c>
      <c r="D1365" t="s">
        <v>32</v>
      </c>
      <c r="E1365" t="s">
        <v>12195</v>
      </c>
      <c r="F1365" t="s">
        <v>2781</v>
      </c>
      <c r="G1365" s="1">
        <v>45293</v>
      </c>
      <c r="H1365" t="s">
        <v>47</v>
      </c>
      <c r="I1365" t="s">
        <v>26</v>
      </c>
      <c r="J1365" t="s">
        <v>49</v>
      </c>
      <c r="K1365">
        <v>4</v>
      </c>
      <c r="L1365">
        <v>296.33999999999997</v>
      </c>
      <c r="M1365" t="s">
        <v>35</v>
      </c>
      <c r="N1365">
        <v>12</v>
      </c>
      <c r="O1365" t="s">
        <v>12109</v>
      </c>
      <c r="P1365">
        <v>196</v>
      </c>
      <c r="Q1365" t="s">
        <v>29</v>
      </c>
      <c r="R1365">
        <v>3</v>
      </c>
      <c r="S1365" t="s">
        <v>12065</v>
      </c>
      <c r="T1365" t="s">
        <v>60</v>
      </c>
    </row>
    <row r="1366" spans="1:20" x14ac:dyDescent="0.25">
      <c r="A1366" t="s">
        <v>2782</v>
      </c>
      <c r="B1366" t="s">
        <v>38</v>
      </c>
      <c r="C1366" t="s">
        <v>22</v>
      </c>
      <c r="D1366" t="s">
        <v>23</v>
      </c>
      <c r="E1366" s="1">
        <v>45545</v>
      </c>
      <c r="F1366" t="s">
        <v>2783</v>
      </c>
      <c r="G1366" s="1">
        <v>45293</v>
      </c>
      <c r="H1366" t="s">
        <v>47</v>
      </c>
      <c r="I1366" t="s">
        <v>63</v>
      </c>
      <c r="J1366" t="s">
        <v>27</v>
      </c>
      <c r="K1366">
        <v>5</v>
      </c>
      <c r="L1366">
        <v>1478.69</v>
      </c>
      <c r="M1366" t="s">
        <v>28</v>
      </c>
      <c r="N1366">
        <v>21</v>
      </c>
      <c r="O1366" t="s">
        <v>12278</v>
      </c>
      <c r="P1366">
        <v>391</v>
      </c>
      <c r="Q1366" t="s">
        <v>29</v>
      </c>
      <c r="R1366">
        <v>1</v>
      </c>
      <c r="S1366" s="1">
        <v>45755</v>
      </c>
      <c r="T1366" t="s">
        <v>60</v>
      </c>
    </row>
    <row r="1367" spans="1:20" x14ac:dyDescent="0.25">
      <c r="A1367" t="s">
        <v>2784</v>
      </c>
      <c r="B1367" t="s">
        <v>21</v>
      </c>
      <c r="C1367" t="s">
        <v>39</v>
      </c>
      <c r="D1367" t="s">
        <v>77</v>
      </c>
      <c r="E1367" t="s">
        <v>12174</v>
      </c>
      <c r="F1367" t="s">
        <v>2785</v>
      </c>
      <c r="G1367" s="1">
        <v>45293</v>
      </c>
      <c r="H1367" t="s">
        <v>58</v>
      </c>
      <c r="I1367" t="s">
        <v>63</v>
      </c>
      <c r="J1367" t="s">
        <v>59</v>
      </c>
      <c r="K1367">
        <v>1</v>
      </c>
      <c r="L1367">
        <v>1290.2</v>
      </c>
      <c r="M1367" t="s">
        <v>28</v>
      </c>
      <c r="N1367">
        <v>42</v>
      </c>
      <c r="O1367" s="1">
        <v>45663</v>
      </c>
      <c r="P1367">
        <v>308</v>
      </c>
      <c r="Q1367" t="s">
        <v>29</v>
      </c>
      <c r="R1367">
        <v>1</v>
      </c>
      <c r="S1367" t="s">
        <v>12235</v>
      </c>
      <c r="T1367" t="s">
        <v>30</v>
      </c>
    </row>
    <row r="1368" spans="1:20" x14ac:dyDescent="0.25">
      <c r="A1368" t="s">
        <v>2786</v>
      </c>
      <c r="B1368" t="s">
        <v>38</v>
      </c>
      <c r="C1368" t="s">
        <v>22</v>
      </c>
      <c r="D1368" t="s">
        <v>56</v>
      </c>
      <c r="E1368" s="1">
        <v>45474</v>
      </c>
      <c r="F1368" t="s">
        <v>2787</v>
      </c>
      <c r="G1368" s="1">
        <v>45293</v>
      </c>
      <c r="H1368" t="s">
        <v>25</v>
      </c>
      <c r="I1368" t="s">
        <v>26</v>
      </c>
      <c r="J1368" t="s">
        <v>64</v>
      </c>
      <c r="K1368">
        <v>4</v>
      </c>
      <c r="L1368">
        <v>1196.99</v>
      </c>
      <c r="M1368" t="s">
        <v>50</v>
      </c>
      <c r="N1368">
        <v>32</v>
      </c>
      <c r="O1368" s="1">
        <v>45363</v>
      </c>
      <c r="P1368">
        <v>252</v>
      </c>
      <c r="Q1368" t="s">
        <v>29</v>
      </c>
      <c r="R1368">
        <v>2</v>
      </c>
      <c r="S1368" t="s">
        <v>12250</v>
      </c>
      <c r="T1368" t="s">
        <v>30</v>
      </c>
    </row>
    <row r="1369" spans="1:20" x14ac:dyDescent="0.25">
      <c r="A1369" t="s">
        <v>2788</v>
      </c>
      <c r="B1369" t="s">
        <v>21</v>
      </c>
      <c r="C1369" t="s">
        <v>82</v>
      </c>
      <c r="D1369" t="s">
        <v>56</v>
      </c>
      <c r="E1369" s="1">
        <v>45875</v>
      </c>
      <c r="F1369" t="s">
        <v>2789</v>
      </c>
      <c r="G1369" s="1">
        <v>45324</v>
      </c>
      <c r="H1369" t="s">
        <v>34</v>
      </c>
      <c r="I1369" t="s">
        <v>63</v>
      </c>
      <c r="J1369" t="s">
        <v>49</v>
      </c>
      <c r="K1369">
        <v>1</v>
      </c>
      <c r="L1369">
        <v>1286.55</v>
      </c>
      <c r="M1369" t="s">
        <v>28</v>
      </c>
      <c r="N1369">
        <v>4</v>
      </c>
      <c r="O1369" t="s">
        <v>12242</v>
      </c>
      <c r="P1369">
        <v>454</v>
      </c>
      <c r="Q1369" t="s">
        <v>29</v>
      </c>
      <c r="R1369">
        <v>1</v>
      </c>
      <c r="S1369" t="s">
        <v>12324</v>
      </c>
      <c r="T1369" t="s">
        <v>36</v>
      </c>
    </row>
    <row r="1370" spans="1:20" x14ac:dyDescent="0.25">
      <c r="A1370" t="s">
        <v>2790</v>
      </c>
      <c r="B1370" t="s">
        <v>38</v>
      </c>
      <c r="C1370" t="s">
        <v>39</v>
      </c>
      <c r="D1370" t="s">
        <v>23</v>
      </c>
      <c r="E1370" t="s">
        <v>12228</v>
      </c>
      <c r="F1370" t="s">
        <v>2791</v>
      </c>
      <c r="G1370" s="1">
        <v>45324</v>
      </c>
      <c r="H1370" t="s">
        <v>34</v>
      </c>
      <c r="I1370" t="s">
        <v>26</v>
      </c>
      <c r="J1370" t="s">
        <v>67</v>
      </c>
      <c r="K1370">
        <v>5</v>
      </c>
      <c r="L1370">
        <v>1149.8900000000001</v>
      </c>
      <c r="M1370" t="s">
        <v>35</v>
      </c>
      <c r="N1370">
        <v>19</v>
      </c>
      <c r="O1370" s="1">
        <v>45360</v>
      </c>
      <c r="P1370">
        <v>351</v>
      </c>
      <c r="Q1370" t="s">
        <v>29</v>
      </c>
      <c r="R1370">
        <v>4</v>
      </c>
      <c r="S1370" s="1">
        <v>45423</v>
      </c>
      <c r="T1370" t="s">
        <v>30</v>
      </c>
    </row>
    <row r="1371" spans="1:20" x14ac:dyDescent="0.25">
      <c r="A1371" t="s">
        <v>2792</v>
      </c>
      <c r="B1371" t="s">
        <v>38</v>
      </c>
      <c r="C1371" t="s">
        <v>39</v>
      </c>
      <c r="D1371" t="s">
        <v>32</v>
      </c>
      <c r="E1371" s="1">
        <v>45028</v>
      </c>
      <c r="F1371" t="s">
        <v>2793</v>
      </c>
      <c r="G1371" s="1">
        <v>45324</v>
      </c>
      <c r="H1371" t="s">
        <v>34</v>
      </c>
      <c r="I1371" t="s">
        <v>26</v>
      </c>
      <c r="J1371" t="s">
        <v>67</v>
      </c>
      <c r="K1371">
        <v>3</v>
      </c>
      <c r="L1371">
        <v>178.65</v>
      </c>
      <c r="M1371" t="s">
        <v>28</v>
      </c>
      <c r="N1371">
        <v>40</v>
      </c>
      <c r="O1371" s="1">
        <v>45302</v>
      </c>
      <c r="P1371">
        <v>73</v>
      </c>
      <c r="Q1371" t="s">
        <v>29</v>
      </c>
      <c r="R1371">
        <v>4</v>
      </c>
      <c r="S1371" s="1">
        <v>45694</v>
      </c>
      <c r="T1371" t="s">
        <v>36</v>
      </c>
    </row>
    <row r="1372" spans="1:20" x14ac:dyDescent="0.25">
      <c r="A1372" t="s">
        <v>2794</v>
      </c>
      <c r="B1372" t="s">
        <v>38</v>
      </c>
      <c r="C1372" t="s">
        <v>82</v>
      </c>
      <c r="D1372" t="s">
        <v>56</v>
      </c>
      <c r="E1372" s="1">
        <v>45968</v>
      </c>
      <c r="F1372" t="s">
        <v>2795</v>
      </c>
      <c r="G1372" s="1">
        <v>45324</v>
      </c>
      <c r="H1372" t="s">
        <v>58</v>
      </c>
      <c r="I1372" t="s">
        <v>54</v>
      </c>
      <c r="J1372" t="s">
        <v>49</v>
      </c>
      <c r="K1372">
        <v>5</v>
      </c>
      <c r="L1372">
        <v>1464.98</v>
      </c>
      <c r="M1372" t="s">
        <v>35</v>
      </c>
      <c r="N1372">
        <v>30</v>
      </c>
      <c r="O1372" s="1">
        <v>45515</v>
      </c>
      <c r="P1372">
        <v>382</v>
      </c>
      <c r="Q1372" t="s">
        <v>43</v>
      </c>
      <c r="R1372">
        <v>3</v>
      </c>
      <c r="S1372" t="s">
        <v>12335</v>
      </c>
      <c r="T1372" t="s">
        <v>60</v>
      </c>
    </row>
    <row r="1373" spans="1:20" x14ac:dyDescent="0.25">
      <c r="A1373" t="s">
        <v>2796</v>
      </c>
      <c r="B1373" t="s">
        <v>38</v>
      </c>
      <c r="C1373" t="s">
        <v>82</v>
      </c>
      <c r="D1373" t="s">
        <v>23</v>
      </c>
      <c r="E1373" s="1">
        <v>45447</v>
      </c>
      <c r="F1373" t="s">
        <v>2797</v>
      </c>
      <c r="G1373" s="1">
        <v>45324</v>
      </c>
      <c r="H1373" t="s">
        <v>58</v>
      </c>
      <c r="I1373" t="s">
        <v>48</v>
      </c>
      <c r="J1373" t="s">
        <v>27</v>
      </c>
      <c r="K1373">
        <v>3</v>
      </c>
      <c r="L1373">
        <v>487.56</v>
      </c>
      <c r="M1373" t="s">
        <v>35</v>
      </c>
      <c r="N1373">
        <v>7</v>
      </c>
      <c r="O1373" t="s">
        <v>12149</v>
      </c>
      <c r="P1373">
        <v>396</v>
      </c>
      <c r="Q1373" t="s">
        <v>43</v>
      </c>
      <c r="R1373">
        <v>3</v>
      </c>
      <c r="S1373" t="s">
        <v>12089</v>
      </c>
      <c r="T1373" t="s">
        <v>36</v>
      </c>
    </row>
    <row r="1374" spans="1:20" x14ac:dyDescent="0.25">
      <c r="A1374" t="s">
        <v>2798</v>
      </c>
      <c r="B1374" t="s">
        <v>45</v>
      </c>
      <c r="C1374" t="s">
        <v>82</v>
      </c>
      <c r="D1374" t="s">
        <v>77</v>
      </c>
      <c r="E1374" t="s">
        <v>12167</v>
      </c>
      <c r="F1374" t="s">
        <v>2799</v>
      </c>
      <c r="G1374" s="1">
        <v>45353</v>
      </c>
      <c r="H1374" t="s">
        <v>47</v>
      </c>
      <c r="I1374" t="s">
        <v>54</v>
      </c>
      <c r="J1374" t="s">
        <v>27</v>
      </c>
      <c r="K1374">
        <v>1</v>
      </c>
      <c r="L1374">
        <v>862.82</v>
      </c>
      <c r="M1374" t="s">
        <v>35</v>
      </c>
      <c r="N1374">
        <v>44</v>
      </c>
      <c r="O1374" s="1">
        <v>45722</v>
      </c>
      <c r="P1374">
        <v>9</v>
      </c>
      <c r="Q1374" t="s">
        <v>43</v>
      </c>
      <c r="R1374">
        <v>1</v>
      </c>
      <c r="S1374" t="s">
        <v>12210</v>
      </c>
      <c r="T1374" t="s">
        <v>60</v>
      </c>
    </row>
    <row r="1375" spans="1:20" x14ac:dyDescent="0.25">
      <c r="A1375" t="s">
        <v>2800</v>
      </c>
      <c r="B1375" t="s">
        <v>21</v>
      </c>
      <c r="C1375" t="s">
        <v>22</v>
      </c>
      <c r="D1375" t="s">
        <v>52</v>
      </c>
      <c r="E1375" s="1">
        <v>45482</v>
      </c>
      <c r="F1375" t="s">
        <v>2801</v>
      </c>
      <c r="G1375" s="1">
        <v>45353</v>
      </c>
      <c r="H1375" t="s">
        <v>47</v>
      </c>
      <c r="I1375" t="s">
        <v>26</v>
      </c>
      <c r="J1375" t="s">
        <v>27</v>
      </c>
      <c r="K1375">
        <v>3</v>
      </c>
      <c r="L1375">
        <v>1061.6099999999999</v>
      </c>
      <c r="M1375" t="s">
        <v>35</v>
      </c>
      <c r="N1375">
        <v>48</v>
      </c>
      <c r="O1375" s="1">
        <v>45870</v>
      </c>
      <c r="P1375">
        <v>410</v>
      </c>
      <c r="Q1375" t="s">
        <v>43</v>
      </c>
      <c r="R1375">
        <v>1</v>
      </c>
      <c r="S1375" t="s">
        <v>12176</v>
      </c>
      <c r="T1375" t="s">
        <v>60</v>
      </c>
    </row>
    <row r="1376" spans="1:20" x14ac:dyDescent="0.25">
      <c r="A1376" t="s">
        <v>2802</v>
      </c>
      <c r="B1376" t="s">
        <v>21</v>
      </c>
      <c r="C1376" t="s">
        <v>39</v>
      </c>
      <c r="D1376" t="s">
        <v>52</v>
      </c>
      <c r="E1376" t="s">
        <v>12400</v>
      </c>
      <c r="F1376" t="s">
        <v>2803</v>
      </c>
      <c r="G1376" s="1">
        <v>45353</v>
      </c>
      <c r="H1376" t="s">
        <v>58</v>
      </c>
      <c r="I1376" t="s">
        <v>48</v>
      </c>
      <c r="J1376" t="s">
        <v>27</v>
      </c>
      <c r="K1376">
        <v>2</v>
      </c>
      <c r="L1376">
        <v>1021.84</v>
      </c>
      <c r="M1376" t="s">
        <v>28</v>
      </c>
      <c r="N1376">
        <v>12</v>
      </c>
      <c r="O1376" s="1">
        <v>45577</v>
      </c>
      <c r="P1376">
        <v>331</v>
      </c>
      <c r="Q1376" t="s">
        <v>43</v>
      </c>
      <c r="R1376">
        <v>4</v>
      </c>
      <c r="S1376" t="s">
        <v>12261</v>
      </c>
      <c r="T1376" t="s">
        <v>36</v>
      </c>
    </row>
    <row r="1377" spans="1:20" x14ac:dyDescent="0.25">
      <c r="A1377" t="s">
        <v>2804</v>
      </c>
      <c r="B1377" t="s">
        <v>21</v>
      </c>
      <c r="C1377" t="s">
        <v>82</v>
      </c>
      <c r="D1377" t="s">
        <v>23</v>
      </c>
      <c r="E1377" s="1">
        <v>45781</v>
      </c>
      <c r="F1377" t="s">
        <v>2805</v>
      </c>
      <c r="G1377" s="1">
        <v>45353</v>
      </c>
      <c r="H1377" t="s">
        <v>47</v>
      </c>
      <c r="I1377" t="s">
        <v>48</v>
      </c>
      <c r="J1377" t="s">
        <v>49</v>
      </c>
      <c r="K1377">
        <v>2</v>
      </c>
      <c r="L1377">
        <v>1046.99</v>
      </c>
      <c r="M1377" t="s">
        <v>28</v>
      </c>
      <c r="N1377">
        <v>41</v>
      </c>
      <c r="O1377" s="1">
        <v>45871</v>
      </c>
      <c r="P1377">
        <v>467</v>
      </c>
      <c r="Q1377" t="s">
        <v>29</v>
      </c>
      <c r="R1377">
        <v>1</v>
      </c>
      <c r="S1377" t="s">
        <v>12211</v>
      </c>
      <c r="T1377" t="s">
        <v>36</v>
      </c>
    </row>
    <row r="1378" spans="1:20" x14ac:dyDescent="0.25">
      <c r="A1378" t="s">
        <v>2806</v>
      </c>
      <c r="B1378" t="s">
        <v>38</v>
      </c>
      <c r="C1378" t="s">
        <v>39</v>
      </c>
      <c r="D1378" t="s">
        <v>32</v>
      </c>
      <c r="E1378" t="s">
        <v>12239</v>
      </c>
      <c r="F1378" t="s">
        <v>2807</v>
      </c>
      <c r="G1378" s="1">
        <v>45384</v>
      </c>
      <c r="H1378" t="s">
        <v>41</v>
      </c>
      <c r="I1378" t="s">
        <v>63</v>
      </c>
      <c r="J1378" t="s">
        <v>59</v>
      </c>
      <c r="K1378">
        <v>1</v>
      </c>
      <c r="L1378">
        <v>1020.92</v>
      </c>
      <c r="M1378" t="s">
        <v>35</v>
      </c>
      <c r="N1378">
        <v>33</v>
      </c>
      <c r="O1378" t="s">
        <v>12222</v>
      </c>
      <c r="P1378">
        <v>455</v>
      </c>
      <c r="Q1378" t="s">
        <v>43</v>
      </c>
      <c r="R1378">
        <v>4</v>
      </c>
      <c r="S1378" t="s">
        <v>12222</v>
      </c>
      <c r="T1378" t="s">
        <v>36</v>
      </c>
    </row>
    <row r="1379" spans="1:20" x14ac:dyDescent="0.25">
      <c r="A1379" t="s">
        <v>2808</v>
      </c>
      <c r="B1379" t="s">
        <v>45</v>
      </c>
      <c r="C1379" t="s">
        <v>82</v>
      </c>
      <c r="D1379" t="s">
        <v>77</v>
      </c>
      <c r="E1379" t="s">
        <v>12289</v>
      </c>
      <c r="F1379" t="s">
        <v>2809</v>
      </c>
      <c r="G1379" s="1">
        <v>45384</v>
      </c>
      <c r="H1379" t="s">
        <v>34</v>
      </c>
      <c r="I1379" t="s">
        <v>54</v>
      </c>
      <c r="J1379" t="s">
        <v>67</v>
      </c>
      <c r="K1379">
        <v>4</v>
      </c>
      <c r="L1379">
        <v>541.34</v>
      </c>
      <c r="M1379" t="s">
        <v>28</v>
      </c>
      <c r="N1379">
        <v>1</v>
      </c>
      <c r="O1379" s="1">
        <v>45813</v>
      </c>
      <c r="P1379">
        <v>38</v>
      </c>
      <c r="Q1379" t="s">
        <v>43</v>
      </c>
      <c r="R1379">
        <v>3</v>
      </c>
      <c r="S1379" t="s">
        <v>12249</v>
      </c>
      <c r="T1379" t="s">
        <v>36</v>
      </c>
    </row>
    <row r="1380" spans="1:20" x14ac:dyDescent="0.25">
      <c r="A1380" t="s">
        <v>2810</v>
      </c>
      <c r="B1380" t="s">
        <v>21</v>
      </c>
      <c r="C1380" t="s">
        <v>22</v>
      </c>
      <c r="D1380" t="s">
        <v>32</v>
      </c>
      <c r="E1380" t="s">
        <v>12318</v>
      </c>
      <c r="F1380" t="s">
        <v>2811</v>
      </c>
      <c r="G1380" s="1">
        <v>45384</v>
      </c>
      <c r="H1380" t="s">
        <v>47</v>
      </c>
      <c r="I1380" t="s">
        <v>54</v>
      </c>
      <c r="J1380" t="s">
        <v>49</v>
      </c>
      <c r="K1380">
        <v>1</v>
      </c>
      <c r="L1380">
        <v>380.52</v>
      </c>
      <c r="M1380" t="s">
        <v>35</v>
      </c>
      <c r="N1380">
        <v>39</v>
      </c>
      <c r="O1380" s="1">
        <v>45695</v>
      </c>
      <c r="P1380">
        <v>313</v>
      </c>
      <c r="Q1380" t="s">
        <v>29</v>
      </c>
      <c r="R1380">
        <v>1</v>
      </c>
      <c r="S1380" s="1">
        <v>45689</v>
      </c>
      <c r="T1380" t="s">
        <v>30</v>
      </c>
    </row>
    <row r="1381" spans="1:20" x14ac:dyDescent="0.25">
      <c r="A1381" t="s">
        <v>2812</v>
      </c>
      <c r="B1381" t="s">
        <v>45</v>
      </c>
      <c r="C1381" t="s">
        <v>22</v>
      </c>
      <c r="D1381" t="s">
        <v>56</v>
      </c>
      <c r="E1381" s="1">
        <v>45475</v>
      </c>
      <c r="F1381" t="s">
        <v>2813</v>
      </c>
      <c r="G1381" s="1">
        <v>45384</v>
      </c>
      <c r="H1381" t="s">
        <v>58</v>
      </c>
      <c r="I1381" t="s">
        <v>63</v>
      </c>
      <c r="J1381" t="s">
        <v>59</v>
      </c>
      <c r="K1381">
        <v>5</v>
      </c>
      <c r="L1381">
        <v>1157.27</v>
      </c>
      <c r="M1381" t="s">
        <v>28</v>
      </c>
      <c r="N1381">
        <v>25</v>
      </c>
      <c r="O1381" t="s">
        <v>12142</v>
      </c>
      <c r="P1381">
        <v>140</v>
      </c>
      <c r="Q1381" t="s">
        <v>43</v>
      </c>
      <c r="R1381">
        <v>1</v>
      </c>
      <c r="S1381" t="s">
        <v>12232</v>
      </c>
      <c r="T1381" t="s">
        <v>60</v>
      </c>
    </row>
    <row r="1382" spans="1:20" x14ac:dyDescent="0.25">
      <c r="A1382" t="s">
        <v>2814</v>
      </c>
      <c r="B1382" t="s">
        <v>45</v>
      </c>
      <c r="C1382" t="s">
        <v>22</v>
      </c>
      <c r="D1382" t="s">
        <v>52</v>
      </c>
      <c r="E1382" t="s">
        <v>12473</v>
      </c>
      <c r="F1382" t="s">
        <v>2815</v>
      </c>
      <c r="G1382" s="1">
        <v>45384</v>
      </c>
      <c r="H1382" t="s">
        <v>58</v>
      </c>
      <c r="I1382" t="s">
        <v>54</v>
      </c>
      <c r="J1382" t="s">
        <v>64</v>
      </c>
      <c r="K1382">
        <v>2</v>
      </c>
      <c r="L1382">
        <v>811.11</v>
      </c>
      <c r="M1382" t="s">
        <v>35</v>
      </c>
      <c r="N1382">
        <v>35</v>
      </c>
      <c r="O1382" t="s">
        <v>12225</v>
      </c>
      <c r="P1382">
        <v>202</v>
      </c>
      <c r="Q1382" t="s">
        <v>43</v>
      </c>
      <c r="R1382">
        <v>3</v>
      </c>
      <c r="S1382" t="s">
        <v>12212</v>
      </c>
      <c r="T1382" t="s">
        <v>36</v>
      </c>
    </row>
    <row r="1383" spans="1:20" x14ac:dyDescent="0.25">
      <c r="A1383" t="s">
        <v>2816</v>
      </c>
      <c r="B1383" t="s">
        <v>38</v>
      </c>
      <c r="C1383" t="s">
        <v>22</v>
      </c>
      <c r="D1383" t="s">
        <v>56</v>
      </c>
      <c r="E1383" t="s">
        <v>12166</v>
      </c>
      <c r="F1383" t="s">
        <v>2817</v>
      </c>
      <c r="G1383" s="1">
        <v>45414</v>
      </c>
      <c r="H1383" t="s">
        <v>41</v>
      </c>
      <c r="I1383" t="s">
        <v>54</v>
      </c>
      <c r="J1383" t="s">
        <v>59</v>
      </c>
      <c r="K1383">
        <v>3</v>
      </c>
      <c r="L1383">
        <v>1385.57</v>
      </c>
      <c r="M1383" t="s">
        <v>50</v>
      </c>
      <c r="N1383">
        <v>44</v>
      </c>
      <c r="O1383" t="s">
        <v>12113</v>
      </c>
      <c r="P1383">
        <v>150</v>
      </c>
      <c r="Q1383" t="s">
        <v>29</v>
      </c>
      <c r="R1383">
        <v>1</v>
      </c>
      <c r="S1383" t="s">
        <v>12079</v>
      </c>
      <c r="T1383" t="s">
        <v>30</v>
      </c>
    </row>
    <row r="1384" spans="1:20" x14ac:dyDescent="0.25">
      <c r="A1384" t="s">
        <v>2818</v>
      </c>
      <c r="B1384" t="s">
        <v>38</v>
      </c>
      <c r="C1384" t="s">
        <v>39</v>
      </c>
      <c r="D1384" t="s">
        <v>56</v>
      </c>
      <c r="E1384" t="s">
        <v>12091</v>
      </c>
      <c r="F1384" t="s">
        <v>2819</v>
      </c>
      <c r="G1384" s="1">
        <v>45414</v>
      </c>
      <c r="H1384" t="s">
        <v>25</v>
      </c>
      <c r="I1384" t="s">
        <v>48</v>
      </c>
      <c r="J1384" t="s">
        <v>67</v>
      </c>
      <c r="K1384">
        <v>5</v>
      </c>
      <c r="L1384">
        <v>973.19</v>
      </c>
      <c r="M1384" t="s">
        <v>35</v>
      </c>
      <c r="N1384">
        <v>37</v>
      </c>
      <c r="O1384" s="1">
        <v>45689</v>
      </c>
      <c r="P1384">
        <v>371</v>
      </c>
      <c r="Q1384" t="s">
        <v>43</v>
      </c>
      <c r="R1384">
        <v>2</v>
      </c>
      <c r="S1384" t="s">
        <v>12106</v>
      </c>
      <c r="T1384" t="s">
        <v>60</v>
      </c>
    </row>
    <row r="1385" spans="1:20" x14ac:dyDescent="0.25">
      <c r="A1385" t="s">
        <v>2820</v>
      </c>
      <c r="B1385" t="s">
        <v>38</v>
      </c>
      <c r="C1385" t="s">
        <v>22</v>
      </c>
      <c r="D1385" t="s">
        <v>52</v>
      </c>
      <c r="E1385" t="s">
        <v>12241</v>
      </c>
      <c r="F1385" t="s">
        <v>2821</v>
      </c>
      <c r="G1385" s="1">
        <v>45414</v>
      </c>
      <c r="H1385" t="s">
        <v>34</v>
      </c>
      <c r="I1385" t="s">
        <v>42</v>
      </c>
      <c r="J1385" t="s">
        <v>49</v>
      </c>
      <c r="K1385">
        <v>5</v>
      </c>
      <c r="L1385">
        <v>921.34</v>
      </c>
      <c r="M1385" t="s">
        <v>35</v>
      </c>
      <c r="N1385">
        <v>26</v>
      </c>
      <c r="O1385" t="s">
        <v>12277</v>
      </c>
      <c r="P1385">
        <v>337</v>
      </c>
      <c r="Q1385" t="s">
        <v>29</v>
      </c>
      <c r="R1385">
        <v>4</v>
      </c>
      <c r="S1385" t="s">
        <v>12072</v>
      </c>
      <c r="T1385" t="s">
        <v>60</v>
      </c>
    </row>
    <row r="1386" spans="1:20" x14ac:dyDescent="0.25">
      <c r="A1386" t="s">
        <v>2822</v>
      </c>
      <c r="B1386" t="s">
        <v>21</v>
      </c>
      <c r="C1386" t="s">
        <v>22</v>
      </c>
      <c r="D1386" t="s">
        <v>23</v>
      </c>
      <c r="E1386" s="1">
        <v>45302</v>
      </c>
      <c r="F1386" t="s">
        <v>2823</v>
      </c>
      <c r="G1386" s="1">
        <v>45414</v>
      </c>
      <c r="H1386" t="s">
        <v>47</v>
      </c>
      <c r="I1386" t="s">
        <v>26</v>
      </c>
      <c r="J1386" t="s">
        <v>49</v>
      </c>
      <c r="K1386">
        <v>1</v>
      </c>
      <c r="L1386">
        <v>961.38</v>
      </c>
      <c r="M1386" t="s">
        <v>50</v>
      </c>
      <c r="N1386">
        <v>1</v>
      </c>
      <c r="O1386" t="s">
        <v>12177</v>
      </c>
      <c r="P1386">
        <v>146</v>
      </c>
      <c r="Q1386" t="s">
        <v>43</v>
      </c>
      <c r="R1386">
        <v>2</v>
      </c>
      <c r="S1386" s="1">
        <v>45303</v>
      </c>
      <c r="T1386" t="s">
        <v>30</v>
      </c>
    </row>
    <row r="1387" spans="1:20" x14ac:dyDescent="0.25">
      <c r="A1387" t="s">
        <v>2824</v>
      </c>
      <c r="B1387" t="s">
        <v>38</v>
      </c>
      <c r="C1387" t="s">
        <v>82</v>
      </c>
      <c r="D1387" t="s">
        <v>23</v>
      </c>
      <c r="E1387" s="1">
        <v>45638</v>
      </c>
      <c r="F1387" t="s">
        <v>2825</v>
      </c>
      <c r="G1387" s="1">
        <v>45414</v>
      </c>
      <c r="H1387" t="s">
        <v>58</v>
      </c>
      <c r="I1387" t="s">
        <v>26</v>
      </c>
      <c r="J1387" t="s">
        <v>49</v>
      </c>
      <c r="K1387">
        <v>1</v>
      </c>
      <c r="L1387">
        <v>1480.59</v>
      </c>
      <c r="M1387" t="s">
        <v>50</v>
      </c>
      <c r="N1387">
        <v>40</v>
      </c>
      <c r="O1387" t="s">
        <v>12156</v>
      </c>
      <c r="P1387">
        <v>250</v>
      </c>
      <c r="Q1387" t="s">
        <v>29</v>
      </c>
      <c r="R1387">
        <v>5</v>
      </c>
      <c r="S1387" t="s">
        <v>12163</v>
      </c>
      <c r="T1387" t="s">
        <v>36</v>
      </c>
    </row>
    <row r="1388" spans="1:20" x14ac:dyDescent="0.25">
      <c r="A1388" t="s">
        <v>2826</v>
      </c>
      <c r="B1388" t="s">
        <v>21</v>
      </c>
      <c r="C1388" t="s">
        <v>82</v>
      </c>
      <c r="D1388" t="s">
        <v>52</v>
      </c>
      <c r="E1388" t="s">
        <v>12071</v>
      </c>
      <c r="F1388" t="s">
        <v>2827</v>
      </c>
      <c r="G1388" s="1">
        <v>45414</v>
      </c>
      <c r="H1388" t="s">
        <v>25</v>
      </c>
      <c r="I1388" t="s">
        <v>48</v>
      </c>
      <c r="J1388" t="s">
        <v>67</v>
      </c>
      <c r="K1388">
        <v>1</v>
      </c>
      <c r="L1388">
        <v>348.41</v>
      </c>
      <c r="M1388" t="s">
        <v>28</v>
      </c>
      <c r="N1388">
        <v>48</v>
      </c>
      <c r="O1388" t="s">
        <v>12335</v>
      </c>
      <c r="P1388">
        <v>120</v>
      </c>
      <c r="Q1388" t="s">
        <v>43</v>
      </c>
      <c r="R1388">
        <v>5</v>
      </c>
      <c r="S1388" s="1">
        <v>45661</v>
      </c>
      <c r="T1388" t="s">
        <v>30</v>
      </c>
    </row>
    <row r="1389" spans="1:20" x14ac:dyDescent="0.25">
      <c r="A1389" t="s">
        <v>2828</v>
      </c>
      <c r="B1389" t="s">
        <v>21</v>
      </c>
      <c r="C1389" t="s">
        <v>39</v>
      </c>
      <c r="D1389" t="s">
        <v>52</v>
      </c>
      <c r="E1389" s="1">
        <v>45270</v>
      </c>
      <c r="F1389" t="s">
        <v>2829</v>
      </c>
      <c r="G1389" s="1">
        <v>45414</v>
      </c>
      <c r="H1389" t="s">
        <v>25</v>
      </c>
      <c r="I1389" t="s">
        <v>63</v>
      </c>
      <c r="J1389" t="s">
        <v>67</v>
      </c>
      <c r="K1389">
        <v>3</v>
      </c>
      <c r="L1389">
        <v>366.28</v>
      </c>
      <c r="M1389" t="s">
        <v>35</v>
      </c>
      <c r="N1389">
        <v>13</v>
      </c>
      <c r="O1389" s="1">
        <v>45662</v>
      </c>
      <c r="P1389">
        <v>234</v>
      </c>
      <c r="Q1389" t="s">
        <v>43</v>
      </c>
      <c r="R1389">
        <v>3</v>
      </c>
      <c r="S1389" t="s">
        <v>12191</v>
      </c>
      <c r="T1389" t="s">
        <v>30</v>
      </c>
    </row>
    <row r="1390" spans="1:20" x14ac:dyDescent="0.25">
      <c r="A1390" t="s">
        <v>2830</v>
      </c>
      <c r="B1390" t="s">
        <v>21</v>
      </c>
      <c r="C1390" t="s">
        <v>22</v>
      </c>
      <c r="D1390" t="s">
        <v>77</v>
      </c>
      <c r="E1390" s="1">
        <v>45935</v>
      </c>
      <c r="F1390" t="s">
        <v>2831</v>
      </c>
      <c r="G1390" s="1">
        <v>45414</v>
      </c>
      <c r="H1390" t="s">
        <v>34</v>
      </c>
      <c r="I1390" t="s">
        <v>26</v>
      </c>
      <c r="J1390" t="s">
        <v>67</v>
      </c>
      <c r="K1390">
        <v>3</v>
      </c>
      <c r="L1390">
        <v>536.49</v>
      </c>
      <c r="M1390" t="s">
        <v>35</v>
      </c>
      <c r="N1390">
        <v>49</v>
      </c>
      <c r="O1390" s="1">
        <v>45363</v>
      </c>
      <c r="P1390">
        <v>272</v>
      </c>
      <c r="Q1390" t="s">
        <v>43</v>
      </c>
      <c r="R1390">
        <v>1</v>
      </c>
      <c r="S1390" t="s">
        <v>12196</v>
      </c>
      <c r="T1390" t="s">
        <v>60</v>
      </c>
    </row>
    <row r="1391" spans="1:20" x14ac:dyDescent="0.25">
      <c r="A1391" t="s">
        <v>2832</v>
      </c>
      <c r="B1391" t="s">
        <v>38</v>
      </c>
      <c r="C1391" t="s">
        <v>39</v>
      </c>
      <c r="D1391" t="s">
        <v>23</v>
      </c>
      <c r="E1391" t="s">
        <v>12147</v>
      </c>
      <c r="F1391" t="s">
        <v>2833</v>
      </c>
      <c r="G1391" s="1">
        <v>45445</v>
      </c>
      <c r="H1391" t="s">
        <v>41</v>
      </c>
      <c r="I1391" t="s">
        <v>26</v>
      </c>
      <c r="J1391" t="s">
        <v>27</v>
      </c>
      <c r="K1391">
        <v>1</v>
      </c>
      <c r="L1391">
        <v>1121.1400000000001</v>
      </c>
      <c r="M1391" t="s">
        <v>50</v>
      </c>
      <c r="N1391">
        <v>39</v>
      </c>
      <c r="O1391" t="s">
        <v>12256</v>
      </c>
      <c r="P1391">
        <v>31</v>
      </c>
      <c r="Q1391" t="s">
        <v>29</v>
      </c>
      <c r="R1391">
        <v>4</v>
      </c>
      <c r="S1391" t="s">
        <v>12164</v>
      </c>
      <c r="T1391" t="s">
        <v>60</v>
      </c>
    </row>
    <row r="1392" spans="1:20" x14ac:dyDescent="0.25">
      <c r="A1392" t="s">
        <v>2834</v>
      </c>
      <c r="B1392" t="s">
        <v>45</v>
      </c>
      <c r="C1392" t="s">
        <v>82</v>
      </c>
      <c r="D1392" t="s">
        <v>23</v>
      </c>
      <c r="E1392" t="s">
        <v>12431</v>
      </c>
      <c r="F1392" t="s">
        <v>2835</v>
      </c>
      <c r="G1392" s="1">
        <v>45445</v>
      </c>
      <c r="H1392" t="s">
        <v>34</v>
      </c>
      <c r="I1392" t="s">
        <v>42</v>
      </c>
      <c r="J1392" t="s">
        <v>49</v>
      </c>
      <c r="K1392">
        <v>4</v>
      </c>
      <c r="L1392">
        <v>1020.4</v>
      </c>
      <c r="M1392" t="s">
        <v>28</v>
      </c>
      <c r="N1392">
        <v>5</v>
      </c>
      <c r="O1392" t="s">
        <v>12163</v>
      </c>
      <c r="P1392">
        <v>73</v>
      </c>
      <c r="Q1392" t="s">
        <v>43</v>
      </c>
      <c r="R1392">
        <v>5</v>
      </c>
      <c r="S1392" s="1">
        <v>45301</v>
      </c>
      <c r="T1392" t="s">
        <v>30</v>
      </c>
    </row>
    <row r="1393" spans="1:20" x14ac:dyDescent="0.25">
      <c r="A1393" t="s">
        <v>2836</v>
      </c>
      <c r="B1393" t="s">
        <v>45</v>
      </c>
      <c r="C1393" t="s">
        <v>39</v>
      </c>
      <c r="D1393" t="s">
        <v>32</v>
      </c>
      <c r="E1393" t="s">
        <v>12191</v>
      </c>
      <c r="F1393" t="s">
        <v>2837</v>
      </c>
      <c r="G1393" s="1">
        <v>45445</v>
      </c>
      <c r="H1393" t="s">
        <v>25</v>
      </c>
      <c r="I1393" t="s">
        <v>48</v>
      </c>
      <c r="J1393" t="s">
        <v>49</v>
      </c>
      <c r="K1393">
        <v>5</v>
      </c>
      <c r="L1393">
        <v>548.59</v>
      </c>
      <c r="M1393" t="s">
        <v>35</v>
      </c>
      <c r="N1393">
        <v>50</v>
      </c>
      <c r="O1393" s="1">
        <v>45964</v>
      </c>
      <c r="P1393">
        <v>311</v>
      </c>
      <c r="Q1393" t="s">
        <v>29</v>
      </c>
      <c r="R1393">
        <v>5</v>
      </c>
      <c r="S1393" s="1">
        <v>45755</v>
      </c>
      <c r="T1393" t="s">
        <v>36</v>
      </c>
    </row>
    <row r="1394" spans="1:20" x14ac:dyDescent="0.25">
      <c r="A1394" t="s">
        <v>2838</v>
      </c>
      <c r="B1394" t="s">
        <v>45</v>
      </c>
      <c r="C1394" t="s">
        <v>22</v>
      </c>
      <c r="D1394" t="s">
        <v>56</v>
      </c>
      <c r="E1394" t="s">
        <v>12461</v>
      </c>
      <c r="F1394" t="s">
        <v>2839</v>
      </c>
      <c r="G1394" s="1">
        <v>45445</v>
      </c>
      <c r="H1394" t="s">
        <v>47</v>
      </c>
      <c r="I1394" t="s">
        <v>48</v>
      </c>
      <c r="J1394" t="s">
        <v>59</v>
      </c>
      <c r="K1394">
        <v>1</v>
      </c>
      <c r="L1394">
        <v>1073.18</v>
      </c>
      <c r="M1394" t="s">
        <v>35</v>
      </c>
      <c r="N1394">
        <v>1</v>
      </c>
      <c r="O1394" s="1">
        <v>45394</v>
      </c>
      <c r="P1394">
        <v>96</v>
      </c>
      <c r="Q1394" t="s">
        <v>43</v>
      </c>
      <c r="R1394">
        <v>1</v>
      </c>
      <c r="S1394" t="s">
        <v>12312</v>
      </c>
      <c r="T1394" t="s">
        <v>60</v>
      </c>
    </row>
    <row r="1395" spans="1:20" x14ac:dyDescent="0.25">
      <c r="A1395" t="s">
        <v>2840</v>
      </c>
      <c r="B1395" t="s">
        <v>45</v>
      </c>
      <c r="C1395" t="s">
        <v>39</v>
      </c>
      <c r="D1395" t="s">
        <v>77</v>
      </c>
      <c r="E1395" s="1">
        <v>45390</v>
      </c>
      <c r="F1395" t="s">
        <v>2841</v>
      </c>
      <c r="G1395" s="1">
        <v>45445</v>
      </c>
      <c r="H1395" t="s">
        <v>47</v>
      </c>
      <c r="I1395" t="s">
        <v>42</v>
      </c>
      <c r="J1395" t="s">
        <v>67</v>
      </c>
      <c r="K1395">
        <v>2</v>
      </c>
      <c r="L1395">
        <v>1001.76</v>
      </c>
      <c r="M1395" t="s">
        <v>50</v>
      </c>
      <c r="N1395">
        <v>1</v>
      </c>
      <c r="O1395" s="1">
        <v>45547</v>
      </c>
      <c r="P1395">
        <v>115</v>
      </c>
      <c r="Q1395" t="s">
        <v>29</v>
      </c>
      <c r="R1395">
        <v>4</v>
      </c>
      <c r="S1395" t="s">
        <v>12088</v>
      </c>
      <c r="T1395" t="s">
        <v>36</v>
      </c>
    </row>
    <row r="1396" spans="1:20" x14ac:dyDescent="0.25">
      <c r="A1396" t="s">
        <v>2842</v>
      </c>
      <c r="B1396" t="s">
        <v>45</v>
      </c>
      <c r="C1396" t="s">
        <v>39</v>
      </c>
      <c r="D1396" t="s">
        <v>77</v>
      </c>
      <c r="E1396" t="s">
        <v>12178</v>
      </c>
      <c r="F1396" t="s">
        <v>2843</v>
      </c>
      <c r="G1396" s="1">
        <v>45445</v>
      </c>
      <c r="H1396" t="s">
        <v>25</v>
      </c>
      <c r="I1396" t="s">
        <v>48</v>
      </c>
      <c r="J1396" t="s">
        <v>67</v>
      </c>
      <c r="K1396">
        <v>2</v>
      </c>
      <c r="L1396">
        <v>710.01</v>
      </c>
      <c r="M1396" t="s">
        <v>35</v>
      </c>
      <c r="N1396">
        <v>46</v>
      </c>
      <c r="O1396" s="1">
        <v>45903</v>
      </c>
      <c r="P1396">
        <v>51</v>
      </c>
      <c r="Q1396" t="s">
        <v>29</v>
      </c>
      <c r="R1396">
        <v>2</v>
      </c>
      <c r="S1396" t="s">
        <v>12300</v>
      </c>
      <c r="T1396" t="s">
        <v>36</v>
      </c>
    </row>
    <row r="1397" spans="1:20" x14ac:dyDescent="0.25">
      <c r="A1397" t="s">
        <v>2844</v>
      </c>
      <c r="B1397" t="s">
        <v>45</v>
      </c>
      <c r="C1397" t="s">
        <v>22</v>
      </c>
      <c r="D1397" t="s">
        <v>52</v>
      </c>
      <c r="E1397" t="s">
        <v>12467</v>
      </c>
      <c r="F1397" t="s">
        <v>2845</v>
      </c>
      <c r="G1397" s="1">
        <v>45445</v>
      </c>
      <c r="H1397" t="s">
        <v>47</v>
      </c>
      <c r="I1397" t="s">
        <v>48</v>
      </c>
      <c r="J1397" t="s">
        <v>64</v>
      </c>
      <c r="K1397">
        <v>2</v>
      </c>
      <c r="L1397">
        <v>880.6</v>
      </c>
      <c r="M1397" t="s">
        <v>28</v>
      </c>
      <c r="N1397">
        <v>22</v>
      </c>
      <c r="O1397" s="1">
        <v>45636</v>
      </c>
      <c r="P1397">
        <v>215</v>
      </c>
      <c r="Q1397" t="s">
        <v>29</v>
      </c>
      <c r="R1397">
        <v>5</v>
      </c>
      <c r="S1397" t="s">
        <v>12210</v>
      </c>
      <c r="T1397" t="s">
        <v>36</v>
      </c>
    </row>
    <row r="1398" spans="1:20" x14ac:dyDescent="0.25">
      <c r="A1398" t="s">
        <v>2846</v>
      </c>
      <c r="B1398" t="s">
        <v>21</v>
      </c>
      <c r="C1398" t="s">
        <v>22</v>
      </c>
      <c r="D1398" t="s">
        <v>23</v>
      </c>
      <c r="E1398" s="1">
        <v>45542</v>
      </c>
      <c r="F1398" t="s">
        <v>2847</v>
      </c>
      <c r="G1398" s="1">
        <v>45445</v>
      </c>
      <c r="H1398" t="s">
        <v>47</v>
      </c>
      <c r="I1398" t="s">
        <v>63</v>
      </c>
      <c r="J1398" t="s">
        <v>27</v>
      </c>
      <c r="K1398">
        <v>3</v>
      </c>
      <c r="L1398">
        <v>527.78</v>
      </c>
      <c r="M1398" t="s">
        <v>50</v>
      </c>
      <c r="N1398">
        <v>6</v>
      </c>
      <c r="O1398" t="s">
        <v>12099</v>
      </c>
      <c r="P1398">
        <v>133</v>
      </c>
      <c r="Q1398" t="s">
        <v>43</v>
      </c>
      <c r="R1398">
        <v>5</v>
      </c>
      <c r="S1398" t="s">
        <v>12232</v>
      </c>
      <c r="T1398" t="s">
        <v>36</v>
      </c>
    </row>
    <row r="1399" spans="1:20" x14ac:dyDescent="0.25">
      <c r="A1399" t="s">
        <v>2848</v>
      </c>
      <c r="B1399" t="s">
        <v>21</v>
      </c>
      <c r="C1399" t="s">
        <v>22</v>
      </c>
      <c r="D1399" t="s">
        <v>77</v>
      </c>
      <c r="E1399" t="s">
        <v>12148</v>
      </c>
      <c r="F1399" t="s">
        <v>2849</v>
      </c>
      <c r="G1399" s="1">
        <v>45445</v>
      </c>
      <c r="H1399" t="s">
        <v>58</v>
      </c>
      <c r="I1399" t="s">
        <v>26</v>
      </c>
      <c r="J1399" t="s">
        <v>49</v>
      </c>
      <c r="K1399">
        <v>4</v>
      </c>
      <c r="L1399">
        <v>252.25</v>
      </c>
      <c r="M1399" t="s">
        <v>28</v>
      </c>
      <c r="N1399">
        <v>42</v>
      </c>
      <c r="O1399" t="s">
        <v>12312</v>
      </c>
      <c r="P1399">
        <v>163</v>
      </c>
      <c r="Q1399" t="s">
        <v>29</v>
      </c>
      <c r="R1399">
        <v>2</v>
      </c>
      <c r="S1399" t="s">
        <v>12099</v>
      </c>
      <c r="T1399" t="s">
        <v>30</v>
      </c>
    </row>
    <row r="1400" spans="1:20" x14ac:dyDescent="0.25">
      <c r="A1400" t="s">
        <v>2850</v>
      </c>
      <c r="B1400" t="s">
        <v>38</v>
      </c>
      <c r="C1400" t="s">
        <v>82</v>
      </c>
      <c r="D1400" t="s">
        <v>23</v>
      </c>
      <c r="E1400" t="s">
        <v>12296</v>
      </c>
      <c r="F1400" t="s">
        <v>2851</v>
      </c>
      <c r="G1400" s="1">
        <v>45475</v>
      </c>
      <c r="H1400" t="s">
        <v>34</v>
      </c>
      <c r="I1400" t="s">
        <v>54</v>
      </c>
      <c r="J1400" t="s">
        <v>49</v>
      </c>
      <c r="K1400">
        <v>3</v>
      </c>
      <c r="L1400">
        <v>1229.53</v>
      </c>
      <c r="M1400" t="s">
        <v>28</v>
      </c>
      <c r="N1400">
        <v>6</v>
      </c>
      <c r="O1400" t="s">
        <v>12108</v>
      </c>
      <c r="P1400">
        <v>11</v>
      </c>
      <c r="Q1400" t="s">
        <v>29</v>
      </c>
      <c r="R1400">
        <v>4</v>
      </c>
      <c r="S1400" s="1">
        <v>45754</v>
      </c>
      <c r="T1400" t="s">
        <v>30</v>
      </c>
    </row>
    <row r="1401" spans="1:20" x14ac:dyDescent="0.25">
      <c r="A1401" t="s">
        <v>2852</v>
      </c>
      <c r="B1401" t="s">
        <v>38</v>
      </c>
      <c r="C1401" t="s">
        <v>82</v>
      </c>
      <c r="D1401" t="s">
        <v>23</v>
      </c>
      <c r="E1401" s="1">
        <v>44996</v>
      </c>
      <c r="F1401" t="s">
        <v>2853</v>
      </c>
      <c r="G1401" s="1">
        <v>45475</v>
      </c>
      <c r="H1401" t="s">
        <v>25</v>
      </c>
      <c r="I1401" t="s">
        <v>26</v>
      </c>
      <c r="J1401" t="s">
        <v>67</v>
      </c>
      <c r="K1401">
        <v>1</v>
      </c>
      <c r="L1401">
        <v>776.39</v>
      </c>
      <c r="M1401" t="s">
        <v>35</v>
      </c>
      <c r="N1401">
        <v>11</v>
      </c>
      <c r="O1401" t="s">
        <v>12333</v>
      </c>
      <c r="P1401">
        <v>112</v>
      </c>
      <c r="Q1401" t="s">
        <v>43</v>
      </c>
      <c r="R1401">
        <v>4</v>
      </c>
      <c r="S1401" t="s">
        <v>12277</v>
      </c>
      <c r="T1401" t="s">
        <v>30</v>
      </c>
    </row>
    <row r="1402" spans="1:20" x14ac:dyDescent="0.25">
      <c r="A1402" t="s">
        <v>2854</v>
      </c>
      <c r="B1402" t="s">
        <v>45</v>
      </c>
      <c r="C1402" t="s">
        <v>22</v>
      </c>
      <c r="D1402" t="s">
        <v>23</v>
      </c>
      <c r="E1402" t="s">
        <v>12494</v>
      </c>
      <c r="F1402" t="s">
        <v>2855</v>
      </c>
      <c r="G1402" s="1">
        <v>45475</v>
      </c>
      <c r="H1402" t="s">
        <v>47</v>
      </c>
      <c r="I1402" t="s">
        <v>42</v>
      </c>
      <c r="J1402" t="s">
        <v>64</v>
      </c>
      <c r="K1402">
        <v>3</v>
      </c>
      <c r="L1402">
        <v>474.62</v>
      </c>
      <c r="M1402" t="s">
        <v>28</v>
      </c>
      <c r="N1402">
        <v>26</v>
      </c>
      <c r="O1402" t="s">
        <v>12310</v>
      </c>
      <c r="P1402">
        <v>358</v>
      </c>
      <c r="Q1402" t="s">
        <v>29</v>
      </c>
      <c r="R1402">
        <v>3</v>
      </c>
      <c r="S1402" t="s">
        <v>12377</v>
      </c>
      <c r="T1402" t="s">
        <v>36</v>
      </c>
    </row>
    <row r="1403" spans="1:20" x14ac:dyDescent="0.25">
      <c r="A1403" t="s">
        <v>2856</v>
      </c>
      <c r="B1403" t="s">
        <v>38</v>
      </c>
      <c r="C1403" t="s">
        <v>22</v>
      </c>
      <c r="D1403" t="s">
        <v>56</v>
      </c>
      <c r="E1403" t="s">
        <v>12324</v>
      </c>
      <c r="F1403" t="s">
        <v>2857</v>
      </c>
      <c r="G1403" s="1">
        <v>45475</v>
      </c>
      <c r="H1403" t="s">
        <v>25</v>
      </c>
      <c r="I1403" t="s">
        <v>48</v>
      </c>
      <c r="J1403" t="s">
        <v>27</v>
      </c>
      <c r="K1403">
        <v>1</v>
      </c>
      <c r="L1403">
        <v>435.08</v>
      </c>
      <c r="M1403" t="s">
        <v>50</v>
      </c>
      <c r="N1403">
        <v>46</v>
      </c>
      <c r="O1403" t="s">
        <v>12193</v>
      </c>
      <c r="P1403">
        <v>358</v>
      </c>
      <c r="Q1403" t="s">
        <v>29</v>
      </c>
      <c r="R1403">
        <v>2</v>
      </c>
      <c r="S1403" t="s">
        <v>12087</v>
      </c>
      <c r="T1403" t="s">
        <v>36</v>
      </c>
    </row>
    <row r="1404" spans="1:20" x14ac:dyDescent="0.25">
      <c r="A1404" t="s">
        <v>2858</v>
      </c>
      <c r="B1404" t="s">
        <v>21</v>
      </c>
      <c r="C1404" t="s">
        <v>82</v>
      </c>
      <c r="D1404" t="s">
        <v>23</v>
      </c>
      <c r="E1404" t="s">
        <v>12423</v>
      </c>
      <c r="F1404" t="s">
        <v>2859</v>
      </c>
      <c r="G1404" s="1">
        <v>45475</v>
      </c>
      <c r="H1404" t="s">
        <v>25</v>
      </c>
      <c r="I1404" t="s">
        <v>54</v>
      </c>
      <c r="J1404" t="s">
        <v>64</v>
      </c>
      <c r="K1404">
        <v>5</v>
      </c>
      <c r="L1404">
        <v>408.29</v>
      </c>
      <c r="M1404" t="s">
        <v>35</v>
      </c>
      <c r="N1404">
        <v>47</v>
      </c>
      <c r="O1404" t="s">
        <v>12159</v>
      </c>
      <c r="P1404">
        <v>20</v>
      </c>
      <c r="Q1404" t="s">
        <v>29</v>
      </c>
      <c r="R1404">
        <v>2</v>
      </c>
      <c r="S1404" s="1">
        <v>45333</v>
      </c>
      <c r="T1404" t="s">
        <v>60</v>
      </c>
    </row>
    <row r="1405" spans="1:20" x14ac:dyDescent="0.25">
      <c r="A1405" t="s">
        <v>2860</v>
      </c>
      <c r="B1405" t="s">
        <v>21</v>
      </c>
      <c r="C1405" t="s">
        <v>82</v>
      </c>
      <c r="D1405" t="s">
        <v>56</v>
      </c>
      <c r="E1405" s="1">
        <v>45874</v>
      </c>
      <c r="F1405" t="s">
        <v>2861</v>
      </c>
      <c r="G1405" s="1">
        <v>45475</v>
      </c>
      <c r="H1405" t="s">
        <v>58</v>
      </c>
      <c r="I1405" t="s">
        <v>48</v>
      </c>
      <c r="J1405" t="s">
        <v>59</v>
      </c>
      <c r="K1405">
        <v>3</v>
      </c>
      <c r="L1405">
        <v>1494.29</v>
      </c>
      <c r="M1405" t="s">
        <v>35</v>
      </c>
      <c r="N1405">
        <v>17</v>
      </c>
      <c r="O1405" t="s">
        <v>12182</v>
      </c>
      <c r="P1405">
        <v>495</v>
      </c>
      <c r="Q1405" t="s">
        <v>43</v>
      </c>
      <c r="R1405">
        <v>2</v>
      </c>
      <c r="S1405" t="s">
        <v>12102</v>
      </c>
      <c r="T1405" t="s">
        <v>30</v>
      </c>
    </row>
    <row r="1406" spans="1:20" x14ac:dyDescent="0.25">
      <c r="A1406" t="s">
        <v>2862</v>
      </c>
      <c r="B1406" t="s">
        <v>45</v>
      </c>
      <c r="C1406" t="s">
        <v>22</v>
      </c>
      <c r="D1406" t="s">
        <v>23</v>
      </c>
      <c r="E1406" s="1">
        <v>45782</v>
      </c>
      <c r="F1406" t="s">
        <v>2863</v>
      </c>
      <c r="G1406" s="1">
        <v>45475</v>
      </c>
      <c r="H1406" t="s">
        <v>41</v>
      </c>
      <c r="I1406" t="s">
        <v>63</v>
      </c>
      <c r="J1406" t="s">
        <v>59</v>
      </c>
      <c r="K1406">
        <v>3</v>
      </c>
      <c r="L1406">
        <v>914.81</v>
      </c>
      <c r="M1406" t="s">
        <v>35</v>
      </c>
      <c r="N1406">
        <v>19</v>
      </c>
      <c r="O1406" s="1">
        <v>45659</v>
      </c>
      <c r="P1406">
        <v>67</v>
      </c>
      <c r="Q1406" t="s">
        <v>29</v>
      </c>
      <c r="R1406">
        <v>1</v>
      </c>
      <c r="S1406" t="s">
        <v>12275</v>
      </c>
      <c r="T1406" t="s">
        <v>36</v>
      </c>
    </row>
    <row r="1407" spans="1:20" x14ac:dyDescent="0.25">
      <c r="A1407" t="s">
        <v>2864</v>
      </c>
      <c r="B1407" t="s">
        <v>38</v>
      </c>
      <c r="C1407" t="s">
        <v>82</v>
      </c>
      <c r="D1407" t="s">
        <v>32</v>
      </c>
      <c r="E1407" t="s">
        <v>12246</v>
      </c>
      <c r="F1407" t="s">
        <v>2865</v>
      </c>
      <c r="G1407" s="1">
        <v>45506</v>
      </c>
      <c r="H1407" t="s">
        <v>41</v>
      </c>
      <c r="I1407" t="s">
        <v>54</v>
      </c>
      <c r="J1407" t="s">
        <v>49</v>
      </c>
      <c r="K1407">
        <v>1</v>
      </c>
      <c r="L1407">
        <v>1021.82</v>
      </c>
      <c r="M1407" t="s">
        <v>35</v>
      </c>
      <c r="N1407">
        <v>15</v>
      </c>
      <c r="O1407" t="s">
        <v>12325</v>
      </c>
      <c r="P1407">
        <v>430</v>
      </c>
      <c r="Q1407" t="s">
        <v>43</v>
      </c>
      <c r="R1407">
        <v>2</v>
      </c>
      <c r="S1407" s="1">
        <v>45996</v>
      </c>
      <c r="T1407" t="s">
        <v>60</v>
      </c>
    </row>
    <row r="1408" spans="1:20" x14ac:dyDescent="0.25">
      <c r="A1408" t="s">
        <v>2866</v>
      </c>
      <c r="B1408" t="s">
        <v>38</v>
      </c>
      <c r="C1408" t="s">
        <v>22</v>
      </c>
      <c r="D1408" t="s">
        <v>56</v>
      </c>
      <c r="E1408" t="s">
        <v>12410</v>
      </c>
      <c r="F1408" t="s">
        <v>2867</v>
      </c>
      <c r="G1408" s="1">
        <v>45506</v>
      </c>
      <c r="H1408" t="s">
        <v>47</v>
      </c>
      <c r="I1408" t="s">
        <v>42</v>
      </c>
      <c r="J1408" t="s">
        <v>27</v>
      </c>
      <c r="K1408">
        <v>5</v>
      </c>
      <c r="L1408">
        <v>1421.13</v>
      </c>
      <c r="M1408" t="s">
        <v>50</v>
      </c>
      <c r="N1408">
        <v>39</v>
      </c>
      <c r="O1408" t="s">
        <v>12253</v>
      </c>
      <c r="P1408">
        <v>352</v>
      </c>
      <c r="Q1408" t="s">
        <v>29</v>
      </c>
      <c r="R1408">
        <v>3</v>
      </c>
      <c r="S1408" t="s">
        <v>12151</v>
      </c>
      <c r="T1408" t="s">
        <v>36</v>
      </c>
    </row>
    <row r="1409" spans="1:20" x14ac:dyDescent="0.25">
      <c r="A1409" t="s">
        <v>2868</v>
      </c>
      <c r="B1409" t="s">
        <v>38</v>
      </c>
      <c r="C1409" t="s">
        <v>39</v>
      </c>
      <c r="D1409" t="s">
        <v>32</v>
      </c>
      <c r="E1409" t="s">
        <v>12369</v>
      </c>
      <c r="F1409" t="s">
        <v>2869</v>
      </c>
      <c r="G1409" s="1">
        <v>45506</v>
      </c>
      <c r="H1409" t="s">
        <v>34</v>
      </c>
      <c r="I1409" t="s">
        <v>42</v>
      </c>
      <c r="J1409" t="s">
        <v>67</v>
      </c>
      <c r="K1409">
        <v>2</v>
      </c>
      <c r="L1409">
        <v>1228.42</v>
      </c>
      <c r="M1409" t="s">
        <v>28</v>
      </c>
      <c r="N1409">
        <v>25</v>
      </c>
      <c r="O1409" t="s">
        <v>12066</v>
      </c>
      <c r="P1409">
        <v>409</v>
      </c>
      <c r="Q1409" t="s">
        <v>43</v>
      </c>
      <c r="R1409">
        <v>4</v>
      </c>
      <c r="S1409" t="s">
        <v>12203</v>
      </c>
      <c r="T1409" t="s">
        <v>60</v>
      </c>
    </row>
    <row r="1410" spans="1:20" x14ac:dyDescent="0.25">
      <c r="A1410" t="s">
        <v>2870</v>
      </c>
      <c r="B1410" t="s">
        <v>45</v>
      </c>
      <c r="C1410" t="s">
        <v>39</v>
      </c>
      <c r="D1410" t="s">
        <v>56</v>
      </c>
      <c r="E1410" s="1">
        <v>45996</v>
      </c>
      <c r="F1410" t="s">
        <v>2871</v>
      </c>
      <c r="G1410" s="1">
        <v>45506</v>
      </c>
      <c r="H1410" t="s">
        <v>25</v>
      </c>
      <c r="I1410" t="s">
        <v>54</v>
      </c>
      <c r="J1410" t="s">
        <v>27</v>
      </c>
      <c r="K1410">
        <v>3</v>
      </c>
      <c r="L1410">
        <v>748.42</v>
      </c>
      <c r="M1410" t="s">
        <v>35</v>
      </c>
      <c r="N1410">
        <v>3</v>
      </c>
      <c r="O1410" t="s">
        <v>12096</v>
      </c>
      <c r="P1410">
        <v>462</v>
      </c>
      <c r="Q1410" t="s">
        <v>43</v>
      </c>
      <c r="R1410">
        <v>1</v>
      </c>
      <c r="S1410" s="1">
        <v>45544</v>
      </c>
      <c r="T1410" t="s">
        <v>36</v>
      </c>
    </row>
    <row r="1411" spans="1:20" x14ac:dyDescent="0.25">
      <c r="A1411" t="s">
        <v>2872</v>
      </c>
      <c r="B1411" t="s">
        <v>45</v>
      </c>
      <c r="C1411" t="s">
        <v>39</v>
      </c>
      <c r="D1411" t="s">
        <v>52</v>
      </c>
      <c r="E1411" t="s">
        <v>12320</v>
      </c>
      <c r="F1411" t="s">
        <v>2873</v>
      </c>
      <c r="G1411" s="1">
        <v>45506</v>
      </c>
      <c r="H1411" t="s">
        <v>58</v>
      </c>
      <c r="I1411" t="s">
        <v>54</v>
      </c>
      <c r="J1411" t="s">
        <v>59</v>
      </c>
      <c r="K1411">
        <v>1</v>
      </c>
      <c r="L1411">
        <v>730.76</v>
      </c>
      <c r="M1411" t="s">
        <v>35</v>
      </c>
      <c r="N1411">
        <v>34</v>
      </c>
      <c r="O1411" t="s">
        <v>12397</v>
      </c>
      <c r="P1411">
        <v>479</v>
      </c>
      <c r="Q1411" t="s">
        <v>29</v>
      </c>
      <c r="R1411">
        <v>2</v>
      </c>
      <c r="S1411" t="s">
        <v>12286</v>
      </c>
      <c r="T1411" t="s">
        <v>30</v>
      </c>
    </row>
    <row r="1412" spans="1:20" x14ac:dyDescent="0.25">
      <c r="A1412" t="s">
        <v>2874</v>
      </c>
      <c r="B1412" t="s">
        <v>38</v>
      </c>
      <c r="C1412" t="s">
        <v>22</v>
      </c>
      <c r="D1412" t="s">
        <v>56</v>
      </c>
      <c r="E1412" t="s">
        <v>12286</v>
      </c>
      <c r="F1412" t="s">
        <v>2875</v>
      </c>
      <c r="G1412" s="1">
        <v>45506</v>
      </c>
      <c r="H1412" t="s">
        <v>34</v>
      </c>
      <c r="I1412" t="s">
        <v>48</v>
      </c>
      <c r="J1412" t="s">
        <v>59</v>
      </c>
      <c r="K1412">
        <v>1</v>
      </c>
      <c r="L1412">
        <v>938.44</v>
      </c>
      <c r="M1412" t="s">
        <v>50</v>
      </c>
      <c r="N1412">
        <v>3</v>
      </c>
      <c r="O1412" s="1">
        <v>45719</v>
      </c>
      <c r="P1412">
        <v>241</v>
      </c>
      <c r="Q1412" t="s">
        <v>29</v>
      </c>
      <c r="R1412">
        <v>5</v>
      </c>
      <c r="S1412" t="s">
        <v>12308</v>
      </c>
      <c r="T1412" t="s">
        <v>36</v>
      </c>
    </row>
    <row r="1413" spans="1:20" x14ac:dyDescent="0.25">
      <c r="A1413" t="s">
        <v>2876</v>
      </c>
      <c r="B1413" t="s">
        <v>38</v>
      </c>
      <c r="C1413" t="s">
        <v>39</v>
      </c>
      <c r="D1413" t="s">
        <v>77</v>
      </c>
      <c r="E1413" t="s">
        <v>12331</v>
      </c>
      <c r="F1413" t="s">
        <v>2877</v>
      </c>
      <c r="G1413" s="1">
        <v>45506</v>
      </c>
      <c r="H1413" t="s">
        <v>47</v>
      </c>
      <c r="I1413" t="s">
        <v>26</v>
      </c>
      <c r="J1413" t="s">
        <v>67</v>
      </c>
      <c r="K1413">
        <v>3</v>
      </c>
      <c r="L1413">
        <v>165.69</v>
      </c>
      <c r="M1413" t="s">
        <v>50</v>
      </c>
      <c r="N1413">
        <v>22</v>
      </c>
      <c r="O1413" t="s">
        <v>12096</v>
      </c>
      <c r="P1413">
        <v>236</v>
      </c>
      <c r="Q1413" t="s">
        <v>29</v>
      </c>
      <c r="R1413">
        <v>4</v>
      </c>
      <c r="S1413" s="1">
        <v>45514</v>
      </c>
      <c r="T1413" t="s">
        <v>60</v>
      </c>
    </row>
    <row r="1414" spans="1:20" x14ac:dyDescent="0.25">
      <c r="A1414" t="s">
        <v>2878</v>
      </c>
      <c r="B1414" t="s">
        <v>45</v>
      </c>
      <c r="C1414" t="s">
        <v>82</v>
      </c>
      <c r="D1414" t="s">
        <v>23</v>
      </c>
      <c r="E1414" s="1">
        <v>45568</v>
      </c>
      <c r="F1414" t="s">
        <v>2879</v>
      </c>
      <c r="G1414" s="1">
        <v>45537</v>
      </c>
      <c r="H1414" t="s">
        <v>25</v>
      </c>
      <c r="I1414" t="s">
        <v>42</v>
      </c>
      <c r="J1414" t="s">
        <v>49</v>
      </c>
      <c r="K1414">
        <v>3</v>
      </c>
      <c r="L1414">
        <v>171.95</v>
      </c>
      <c r="M1414" t="s">
        <v>28</v>
      </c>
      <c r="N1414">
        <v>25</v>
      </c>
      <c r="O1414" t="s">
        <v>12125</v>
      </c>
      <c r="P1414">
        <v>215</v>
      </c>
      <c r="Q1414" t="s">
        <v>29</v>
      </c>
      <c r="R1414">
        <v>4</v>
      </c>
      <c r="S1414" t="s">
        <v>12085</v>
      </c>
      <c r="T1414" t="s">
        <v>36</v>
      </c>
    </row>
    <row r="1415" spans="1:20" x14ac:dyDescent="0.25">
      <c r="A1415" t="s">
        <v>2880</v>
      </c>
      <c r="B1415" t="s">
        <v>38</v>
      </c>
      <c r="C1415" t="s">
        <v>22</v>
      </c>
      <c r="D1415" t="s">
        <v>77</v>
      </c>
      <c r="E1415" t="s">
        <v>12412</v>
      </c>
      <c r="F1415" t="s">
        <v>2881</v>
      </c>
      <c r="G1415" s="1">
        <v>45537</v>
      </c>
      <c r="H1415" t="s">
        <v>34</v>
      </c>
      <c r="I1415" t="s">
        <v>26</v>
      </c>
      <c r="J1415" t="s">
        <v>67</v>
      </c>
      <c r="K1415">
        <v>1</v>
      </c>
      <c r="L1415">
        <v>878.99</v>
      </c>
      <c r="M1415" t="s">
        <v>35</v>
      </c>
      <c r="N1415">
        <v>29</v>
      </c>
      <c r="O1415" t="s">
        <v>12097</v>
      </c>
      <c r="P1415">
        <v>105</v>
      </c>
      <c r="Q1415" t="s">
        <v>43</v>
      </c>
      <c r="R1415">
        <v>3</v>
      </c>
      <c r="S1415" s="1">
        <v>45874</v>
      </c>
      <c r="T1415" t="s">
        <v>30</v>
      </c>
    </row>
    <row r="1416" spans="1:20" x14ac:dyDescent="0.25">
      <c r="A1416" t="s">
        <v>2882</v>
      </c>
      <c r="B1416" t="s">
        <v>45</v>
      </c>
      <c r="C1416" t="s">
        <v>39</v>
      </c>
      <c r="D1416" t="s">
        <v>23</v>
      </c>
      <c r="E1416" t="s">
        <v>12495</v>
      </c>
      <c r="F1416" t="s">
        <v>2883</v>
      </c>
      <c r="G1416" s="1">
        <v>45537</v>
      </c>
      <c r="H1416" t="s">
        <v>34</v>
      </c>
      <c r="I1416" t="s">
        <v>63</v>
      </c>
      <c r="J1416" t="s">
        <v>49</v>
      </c>
      <c r="K1416">
        <v>3</v>
      </c>
      <c r="L1416">
        <v>646.37</v>
      </c>
      <c r="M1416" t="s">
        <v>50</v>
      </c>
      <c r="N1416">
        <v>7</v>
      </c>
      <c r="O1416" t="s">
        <v>12191</v>
      </c>
      <c r="P1416">
        <v>138</v>
      </c>
      <c r="Q1416" t="s">
        <v>29</v>
      </c>
      <c r="R1416">
        <v>1</v>
      </c>
      <c r="S1416" t="s">
        <v>12201</v>
      </c>
      <c r="T1416" t="s">
        <v>60</v>
      </c>
    </row>
    <row r="1417" spans="1:20" x14ac:dyDescent="0.25">
      <c r="A1417" t="s">
        <v>2884</v>
      </c>
      <c r="B1417" t="s">
        <v>38</v>
      </c>
      <c r="C1417" t="s">
        <v>22</v>
      </c>
      <c r="D1417" t="s">
        <v>52</v>
      </c>
      <c r="E1417" s="1">
        <v>45875</v>
      </c>
      <c r="F1417" t="s">
        <v>2885</v>
      </c>
      <c r="G1417" s="1">
        <v>45537</v>
      </c>
      <c r="H1417" t="s">
        <v>34</v>
      </c>
      <c r="I1417" t="s">
        <v>26</v>
      </c>
      <c r="J1417" t="s">
        <v>49</v>
      </c>
      <c r="K1417">
        <v>3</v>
      </c>
      <c r="L1417">
        <v>948.43</v>
      </c>
      <c r="M1417" t="s">
        <v>35</v>
      </c>
      <c r="N1417">
        <v>44</v>
      </c>
      <c r="O1417" t="s">
        <v>12185</v>
      </c>
      <c r="P1417">
        <v>51</v>
      </c>
      <c r="Q1417" t="s">
        <v>43</v>
      </c>
      <c r="R1417">
        <v>2</v>
      </c>
      <c r="S1417" t="s">
        <v>12176</v>
      </c>
      <c r="T1417" t="s">
        <v>60</v>
      </c>
    </row>
    <row r="1418" spans="1:20" x14ac:dyDescent="0.25">
      <c r="A1418" t="s">
        <v>2886</v>
      </c>
      <c r="B1418" t="s">
        <v>38</v>
      </c>
      <c r="C1418" t="s">
        <v>39</v>
      </c>
      <c r="D1418" t="s">
        <v>56</v>
      </c>
      <c r="E1418" t="s">
        <v>12393</v>
      </c>
      <c r="F1418" t="s">
        <v>2887</v>
      </c>
      <c r="G1418" s="1">
        <v>45537</v>
      </c>
      <c r="H1418" t="s">
        <v>41</v>
      </c>
      <c r="I1418" t="s">
        <v>26</v>
      </c>
      <c r="J1418" t="s">
        <v>67</v>
      </c>
      <c r="K1418">
        <v>4</v>
      </c>
      <c r="L1418">
        <v>150.63999999999999</v>
      </c>
      <c r="M1418" t="s">
        <v>28</v>
      </c>
      <c r="N1418">
        <v>45</v>
      </c>
      <c r="O1418" t="s">
        <v>12182</v>
      </c>
      <c r="P1418">
        <v>367</v>
      </c>
      <c r="Q1418" t="s">
        <v>29</v>
      </c>
      <c r="R1418">
        <v>3</v>
      </c>
      <c r="S1418" t="s">
        <v>12267</v>
      </c>
      <c r="T1418" t="s">
        <v>60</v>
      </c>
    </row>
    <row r="1419" spans="1:20" x14ac:dyDescent="0.25">
      <c r="A1419" t="s">
        <v>2888</v>
      </c>
      <c r="B1419" t="s">
        <v>45</v>
      </c>
      <c r="C1419" t="s">
        <v>39</v>
      </c>
      <c r="D1419" t="s">
        <v>32</v>
      </c>
      <c r="E1419" t="s">
        <v>12345</v>
      </c>
      <c r="F1419" t="s">
        <v>2889</v>
      </c>
      <c r="G1419" s="1">
        <v>45537</v>
      </c>
      <c r="H1419" t="s">
        <v>47</v>
      </c>
      <c r="I1419" t="s">
        <v>48</v>
      </c>
      <c r="J1419" t="s">
        <v>27</v>
      </c>
      <c r="K1419">
        <v>4</v>
      </c>
      <c r="L1419">
        <v>1088.1300000000001</v>
      </c>
      <c r="M1419" t="s">
        <v>35</v>
      </c>
      <c r="N1419">
        <v>44</v>
      </c>
      <c r="O1419" t="s">
        <v>12161</v>
      </c>
      <c r="P1419">
        <v>63</v>
      </c>
      <c r="Q1419" t="s">
        <v>43</v>
      </c>
      <c r="R1419">
        <v>5</v>
      </c>
      <c r="S1419" s="1">
        <v>45932</v>
      </c>
      <c r="T1419" t="s">
        <v>36</v>
      </c>
    </row>
    <row r="1420" spans="1:20" x14ac:dyDescent="0.25">
      <c r="A1420" t="s">
        <v>2890</v>
      </c>
      <c r="B1420" t="s">
        <v>21</v>
      </c>
      <c r="C1420" t="s">
        <v>82</v>
      </c>
      <c r="D1420" t="s">
        <v>77</v>
      </c>
      <c r="E1420" t="s">
        <v>12150</v>
      </c>
      <c r="F1420" t="s">
        <v>2891</v>
      </c>
      <c r="G1420" s="1">
        <v>45537</v>
      </c>
      <c r="H1420" t="s">
        <v>47</v>
      </c>
      <c r="I1420" t="s">
        <v>63</v>
      </c>
      <c r="J1420" t="s">
        <v>27</v>
      </c>
      <c r="K1420">
        <v>4</v>
      </c>
      <c r="L1420">
        <v>290.88</v>
      </c>
      <c r="M1420" t="s">
        <v>28</v>
      </c>
      <c r="N1420">
        <v>21</v>
      </c>
      <c r="O1420" s="1">
        <v>45722</v>
      </c>
      <c r="P1420">
        <v>458</v>
      </c>
      <c r="Q1420" t="s">
        <v>43</v>
      </c>
      <c r="R1420">
        <v>4</v>
      </c>
      <c r="S1420" t="s">
        <v>12255</v>
      </c>
      <c r="T1420" t="s">
        <v>30</v>
      </c>
    </row>
    <row r="1421" spans="1:20" x14ac:dyDescent="0.25">
      <c r="A1421" t="s">
        <v>2892</v>
      </c>
      <c r="B1421" t="s">
        <v>45</v>
      </c>
      <c r="C1421" t="s">
        <v>39</v>
      </c>
      <c r="D1421" t="s">
        <v>23</v>
      </c>
      <c r="E1421" t="s">
        <v>12364</v>
      </c>
      <c r="F1421" t="s">
        <v>2893</v>
      </c>
      <c r="G1421" s="1">
        <v>45567</v>
      </c>
      <c r="H1421" t="s">
        <v>25</v>
      </c>
      <c r="I1421" t="s">
        <v>54</v>
      </c>
      <c r="J1421" t="s">
        <v>27</v>
      </c>
      <c r="K1421">
        <v>4</v>
      </c>
      <c r="L1421">
        <v>1111.6500000000001</v>
      </c>
      <c r="M1421" t="s">
        <v>50</v>
      </c>
      <c r="N1421">
        <v>42</v>
      </c>
      <c r="O1421" s="1">
        <v>45904</v>
      </c>
      <c r="P1421">
        <v>130</v>
      </c>
      <c r="Q1421" t="s">
        <v>43</v>
      </c>
      <c r="R1421">
        <v>1</v>
      </c>
      <c r="S1421" t="s">
        <v>12203</v>
      </c>
      <c r="T1421" t="s">
        <v>30</v>
      </c>
    </row>
    <row r="1422" spans="1:20" x14ac:dyDescent="0.25">
      <c r="A1422" t="s">
        <v>2894</v>
      </c>
      <c r="B1422" t="s">
        <v>45</v>
      </c>
      <c r="C1422" t="s">
        <v>82</v>
      </c>
      <c r="D1422" t="s">
        <v>32</v>
      </c>
      <c r="E1422" t="s">
        <v>12455</v>
      </c>
      <c r="F1422" t="s">
        <v>2895</v>
      </c>
      <c r="G1422" s="1">
        <v>45567</v>
      </c>
      <c r="H1422" t="s">
        <v>25</v>
      </c>
      <c r="I1422" t="s">
        <v>26</v>
      </c>
      <c r="J1422" t="s">
        <v>64</v>
      </c>
      <c r="K1422">
        <v>2</v>
      </c>
      <c r="L1422">
        <v>721.57</v>
      </c>
      <c r="M1422" t="s">
        <v>35</v>
      </c>
      <c r="N1422">
        <v>34</v>
      </c>
      <c r="O1422" s="1">
        <v>45608</v>
      </c>
      <c r="P1422">
        <v>201</v>
      </c>
      <c r="Q1422" t="s">
        <v>29</v>
      </c>
      <c r="R1422">
        <v>1</v>
      </c>
      <c r="S1422" s="1">
        <v>45907</v>
      </c>
      <c r="T1422" t="s">
        <v>30</v>
      </c>
    </row>
    <row r="1423" spans="1:20" x14ac:dyDescent="0.25">
      <c r="A1423" t="s">
        <v>2896</v>
      </c>
      <c r="B1423" t="s">
        <v>38</v>
      </c>
      <c r="C1423" t="s">
        <v>82</v>
      </c>
      <c r="D1423" t="s">
        <v>23</v>
      </c>
      <c r="E1423" s="1">
        <v>45539</v>
      </c>
      <c r="F1423" t="s">
        <v>2897</v>
      </c>
      <c r="G1423" s="1">
        <v>45567</v>
      </c>
      <c r="H1423" t="s">
        <v>25</v>
      </c>
      <c r="I1423" t="s">
        <v>26</v>
      </c>
      <c r="J1423" t="s">
        <v>67</v>
      </c>
      <c r="K1423">
        <v>2</v>
      </c>
      <c r="L1423">
        <v>318</v>
      </c>
      <c r="M1423" t="s">
        <v>50</v>
      </c>
      <c r="N1423">
        <v>48</v>
      </c>
      <c r="O1423" t="s">
        <v>12144</v>
      </c>
      <c r="P1423">
        <v>241</v>
      </c>
      <c r="Q1423" t="s">
        <v>29</v>
      </c>
      <c r="R1423">
        <v>5</v>
      </c>
      <c r="S1423" s="1">
        <v>45514</v>
      </c>
      <c r="T1423" t="s">
        <v>36</v>
      </c>
    </row>
    <row r="1424" spans="1:20" x14ac:dyDescent="0.25">
      <c r="A1424" t="s">
        <v>2898</v>
      </c>
      <c r="B1424" t="s">
        <v>21</v>
      </c>
      <c r="C1424" t="s">
        <v>82</v>
      </c>
      <c r="D1424" t="s">
        <v>77</v>
      </c>
      <c r="E1424" t="s">
        <v>12338</v>
      </c>
      <c r="F1424" t="s">
        <v>2899</v>
      </c>
      <c r="G1424" s="1">
        <v>45567</v>
      </c>
      <c r="H1424" t="s">
        <v>41</v>
      </c>
      <c r="I1424" t="s">
        <v>26</v>
      </c>
      <c r="J1424" t="s">
        <v>67</v>
      </c>
      <c r="K1424">
        <v>3</v>
      </c>
      <c r="L1424">
        <v>1341.31</v>
      </c>
      <c r="M1424" t="s">
        <v>35</v>
      </c>
      <c r="N1424">
        <v>2</v>
      </c>
      <c r="O1424" t="s">
        <v>12175</v>
      </c>
      <c r="P1424">
        <v>19</v>
      </c>
      <c r="Q1424" t="s">
        <v>43</v>
      </c>
      <c r="R1424">
        <v>1</v>
      </c>
      <c r="S1424" s="1">
        <v>45934</v>
      </c>
      <c r="T1424" t="s">
        <v>60</v>
      </c>
    </row>
    <row r="1425" spans="1:20" x14ac:dyDescent="0.25">
      <c r="A1425" t="s">
        <v>2900</v>
      </c>
      <c r="B1425" t="s">
        <v>38</v>
      </c>
      <c r="C1425" t="s">
        <v>22</v>
      </c>
      <c r="D1425" t="s">
        <v>23</v>
      </c>
      <c r="E1425" s="1">
        <v>45482</v>
      </c>
      <c r="F1425" t="s">
        <v>2901</v>
      </c>
      <c r="G1425" s="1">
        <v>45567</v>
      </c>
      <c r="H1425" t="s">
        <v>34</v>
      </c>
      <c r="I1425" t="s">
        <v>63</v>
      </c>
      <c r="J1425" t="s">
        <v>27</v>
      </c>
      <c r="K1425">
        <v>1</v>
      </c>
      <c r="L1425">
        <v>1258.9000000000001</v>
      </c>
      <c r="M1425" t="s">
        <v>50</v>
      </c>
      <c r="N1425">
        <v>44</v>
      </c>
      <c r="O1425" s="1">
        <v>45422</v>
      </c>
      <c r="P1425">
        <v>225</v>
      </c>
      <c r="Q1425" t="s">
        <v>43</v>
      </c>
      <c r="R1425">
        <v>1</v>
      </c>
      <c r="S1425" t="s">
        <v>12104</v>
      </c>
      <c r="T1425" t="s">
        <v>30</v>
      </c>
    </row>
    <row r="1426" spans="1:20" x14ac:dyDescent="0.25">
      <c r="A1426" t="s">
        <v>2902</v>
      </c>
      <c r="B1426" t="s">
        <v>45</v>
      </c>
      <c r="C1426" t="s">
        <v>39</v>
      </c>
      <c r="D1426" t="s">
        <v>23</v>
      </c>
      <c r="E1426" t="s">
        <v>12277</v>
      </c>
      <c r="F1426" t="s">
        <v>2903</v>
      </c>
      <c r="G1426" s="1">
        <v>45567</v>
      </c>
      <c r="H1426" t="s">
        <v>41</v>
      </c>
      <c r="I1426" t="s">
        <v>42</v>
      </c>
      <c r="J1426" t="s">
        <v>59</v>
      </c>
      <c r="K1426">
        <v>4</v>
      </c>
      <c r="L1426">
        <v>1370.81</v>
      </c>
      <c r="M1426" t="s">
        <v>35</v>
      </c>
      <c r="N1426">
        <v>36</v>
      </c>
      <c r="O1426" s="1">
        <v>45811</v>
      </c>
      <c r="P1426">
        <v>95</v>
      </c>
      <c r="Q1426" t="s">
        <v>43</v>
      </c>
      <c r="R1426">
        <v>1</v>
      </c>
      <c r="S1426" t="s">
        <v>12178</v>
      </c>
      <c r="T1426" t="s">
        <v>60</v>
      </c>
    </row>
    <row r="1427" spans="1:20" x14ac:dyDescent="0.25">
      <c r="A1427" t="s">
        <v>2904</v>
      </c>
      <c r="B1427" t="s">
        <v>21</v>
      </c>
      <c r="C1427" t="s">
        <v>39</v>
      </c>
      <c r="D1427" t="s">
        <v>32</v>
      </c>
      <c r="E1427" t="s">
        <v>12401</v>
      </c>
      <c r="F1427" t="s">
        <v>2905</v>
      </c>
      <c r="G1427" s="1">
        <v>45567</v>
      </c>
      <c r="H1427" t="s">
        <v>25</v>
      </c>
      <c r="I1427" t="s">
        <v>48</v>
      </c>
      <c r="J1427" t="s">
        <v>27</v>
      </c>
      <c r="K1427">
        <v>1</v>
      </c>
      <c r="L1427">
        <v>820.63</v>
      </c>
      <c r="M1427" t="s">
        <v>28</v>
      </c>
      <c r="N1427">
        <v>4</v>
      </c>
      <c r="O1427" s="1">
        <v>45903</v>
      </c>
      <c r="P1427">
        <v>147</v>
      </c>
      <c r="Q1427" t="s">
        <v>29</v>
      </c>
      <c r="R1427">
        <v>4</v>
      </c>
      <c r="S1427" t="s">
        <v>12205</v>
      </c>
      <c r="T1427" t="s">
        <v>36</v>
      </c>
    </row>
    <row r="1428" spans="1:20" x14ac:dyDescent="0.25">
      <c r="A1428" t="s">
        <v>2906</v>
      </c>
      <c r="B1428" t="s">
        <v>21</v>
      </c>
      <c r="C1428" t="s">
        <v>22</v>
      </c>
      <c r="D1428" t="s">
        <v>32</v>
      </c>
      <c r="E1428" s="1">
        <v>45512</v>
      </c>
      <c r="F1428" t="s">
        <v>2907</v>
      </c>
      <c r="G1428" s="1">
        <v>45567</v>
      </c>
      <c r="H1428" t="s">
        <v>25</v>
      </c>
      <c r="I1428" t="s">
        <v>54</v>
      </c>
      <c r="J1428" t="s">
        <v>64</v>
      </c>
      <c r="K1428">
        <v>3</v>
      </c>
      <c r="L1428">
        <v>455</v>
      </c>
      <c r="M1428" t="s">
        <v>50</v>
      </c>
      <c r="N1428">
        <v>45</v>
      </c>
      <c r="O1428" t="s">
        <v>12149</v>
      </c>
      <c r="P1428">
        <v>403</v>
      </c>
      <c r="Q1428" t="s">
        <v>29</v>
      </c>
      <c r="R1428">
        <v>5</v>
      </c>
      <c r="S1428" t="s">
        <v>12275</v>
      </c>
      <c r="T1428" t="s">
        <v>30</v>
      </c>
    </row>
    <row r="1429" spans="1:20" x14ac:dyDescent="0.25">
      <c r="A1429" t="s">
        <v>2908</v>
      </c>
      <c r="B1429" t="s">
        <v>38</v>
      </c>
      <c r="C1429" t="s">
        <v>39</v>
      </c>
      <c r="D1429" t="s">
        <v>23</v>
      </c>
      <c r="E1429" t="s">
        <v>12480</v>
      </c>
      <c r="F1429" t="s">
        <v>2909</v>
      </c>
      <c r="G1429" s="1">
        <v>45598</v>
      </c>
      <c r="H1429" t="s">
        <v>34</v>
      </c>
      <c r="I1429" t="s">
        <v>26</v>
      </c>
      <c r="J1429" t="s">
        <v>64</v>
      </c>
      <c r="K1429">
        <v>2</v>
      </c>
      <c r="L1429">
        <v>716.66</v>
      </c>
      <c r="M1429" t="s">
        <v>35</v>
      </c>
      <c r="N1429">
        <v>12</v>
      </c>
      <c r="O1429" s="1">
        <v>45870</v>
      </c>
      <c r="P1429">
        <v>187</v>
      </c>
      <c r="Q1429" t="s">
        <v>43</v>
      </c>
      <c r="R1429">
        <v>5</v>
      </c>
      <c r="S1429" s="1">
        <v>45577</v>
      </c>
      <c r="T1429" t="s">
        <v>30</v>
      </c>
    </row>
    <row r="1430" spans="1:20" x14ac:dyDescent="0.25">
      <c r="A1430" t="s">
        <v>2910</v>
      </c>
      <c r="B1430" t="s">
        <v>45</v>
      </c>
      <c r="C1430" t="s">
        <v>22</v>
      </c>
      <c r="D1430" t="s">
        <v>23</v>
      </c>
      <c r="E1430" s="1">
        <v>45270</v>
      </c>
      <c r="F1430" t="s">
        <v>2911</v>
      </c>
      <c r="G1430" s="1">
        <v>45598</v>
      </c>
      <c r="H1430" t="s">
        <v>25</v>
      </c>
      <c r="I1430" t="s">
        <v>26</v>
      </c>
      <c r="J1430" t="s">
        <v>67</v>
      </c>
      <c r="K1430">
        <v>5</v>
      </c>
      <c r="L1430">
        <v>1247.58</v>
      </c>
      <c r="M1430" t="s">
        <v>35</v>
      </c>
      <c r="N1430">
        <v>16</v>
      </c>
      <c r="O1430" t="s">
        <v>12227</v>
      </c>
      <c r="P1430">
        <v>442</v>
      </c>
      <c r="Q1430" t="s">
        <v>43</v>
      </c>
      <c r="R1430">
        <v>3</v>
      </c>
      <c r="S1430" t="s">
        <v>12078</v>
      </c>
      <c r="T1430" t="s">
        <v>60</v>
      </c>
    </row>
    <row r="1431" spans="1:20" x14ac:dyDescent="0.25">
      <c r="A1431" t="s">
        <v>2912</v>
      </c>
      <c r="B1431" t="s">
        <v>45</v>
      </c>
      <c r="C1431" t="s">
        <v>82</v>
      </c>
      <c r="D1431" t="s">
        <v>23</v>
      </c>
      <c r="E1431" t="s">
        <v>12495</v>
      </c>
      <c r="F1431" t="s">
        <v>2913</v>
      </c>
      <c r="G1431" s="1">
        <v>45598</v>
      </c>
      <c r="H1431" t="s">
        <v>58</v>
      </c>
      <c r="I1431" t="s">
        <v>54</v>
      </c>
      <c r="J1431" t="s">
        <v>64</v>
      </c>
      <c r="K1431">
        <v>3</v>
      </c>
      <c r="L1431">
        <v>386.59</v>
      </c>
      <c r="M1431" t="s">
        <v>50</v>
      </c>
      <c r="N1431">
        <v>24</v>
      </c>
      <c r="O1431" t="s">
        <v>12221</v>
      </c>
      <c r="P1431">
        <v>468</v>
      </c>
      <c r="Q1431" t="s">
        <v>29</v>
      </c>
      <c r="R1431">
        <v>2</v>
      </c>
      <c r="S1431" s="1">
        <v>45453</v>
      </c>
      <c r="T1431" t="s">
        <v>60</v>
      </c>
    </row>
    <row r="1432" spans="1:20" x14ac:dyDescent="0.25">
      <c r="A1432" t="s">
        <v>2914</v>
      </c>
      <c r="B1432" t="s">
        <v>38</v>
      </c>
      <c r="C1432" t="s">
        <v>39</v>
      </c>
      <c r="D1432" t="s">
        <v>56</v>
      </c>
      <c r="E1432" t="s">
        <v>12381</v>
      </c>
      <c r="F1432" t="s">
        <v>2915</v>
      </c>
      <c r="G1432" s="1">
        <v>45598</v>
      </c>
      <c r="H1432" t="s">
        <v>25</v>
      </c>
      <c r="I1432" t="s">
        <v>48</v>
      </c>
      <c r="J1432" t="s">
        <v>64</v>
      </c>
      <c r="K1432">
        <v>4</v>
      </c>
      <c r="L1432">
        <v>1449.23</v>
      </c>
      <c r="M1432" t="s">
        <v>50</v>
      </c>
      <c r="N1432">
        <v>41</v>
      </c>
      <c r="O1432" t="s">
        <v>12274</v>
      </c>
      <c r="P1432">
        <v>257</v>
      </c>
      <c r="Q1432" t="s">
        <v>43</v>
      </c>
      <c r="R1432">
        <v>2</v>
      </c>
      <c r="S1432" t="s">
        <v>12325</v>
      </c>
      <c r="T1432" t="s">
        <v>36</v>
      </c>
    </row>
    <row r="1433" spans="1:20" x14ac:dyDescent="0.25">
      <c r="A1433" t="s">
        <v>2916</v>
      </c>
      <c r="B1433" t="s">
        <v>45</v>
      </c>
      <c r="C1433" t="s">
        <v>82</v>
      </c>
      <c r="D1433" t="s">
        <v>23</v>
      </c>
      <c r="E1433" t="s">
        <v>12350</v>
      </c>
      <c r="F1433" t="s">
        <v>2917</v>
      </c>
      <c r="G1433" s="1">
        <v>45598</v>
      </c>
      <c r="H1433" t="s">
        <v>47</v>
      </c>
      <c r="I1433" t="s">
        <v>54</v>
      </c>
      <c r="J1433" t="s">
        <v>64</v>
      </c>
      <c r="K1433">
        <v>4</v>
      </c>
      <c r="L1433">
        <v>412.31</v>
      </c>
      <c r="M1433" t="s">
        <v>50</v>
      </c>
      <c r="N1433">
        <v>14</v>
      </c>
      <c r="O1433" s="1">
        <v>45664</v>
      </c>
      <c r="P1433">
        <v>18</v>
      </c>
      <c r="Q1433" t="s">
        <v>29</v>
      </c>
      <c r="R1433">
        <v>2</v>
      </c>
      <c r="S1433" t="s">
        <v>12230</v>
      </c>
      <c r="T1433" t="s">
        <v>36</v>
      </c>
    </row>
    <row r="1434" spans="1:20" x14ac:dyDescent="0.25">
      <c r="A1434" t="s">
        <v>2918</v>
      </c>
      <c r="B1434" t="s">
        <v>45</v>
      </c>
      <c r="C1434" t="s">
        <v>39</v>
      </c>
      <c r="D1434" t="s">
        <v>32</v>
      </c>
      <c r="E1434" t="s">
        <v>12482</v>
      </c>
      <c r="F1434" t="s">
        <v>2919</v>
      </c>
      <c r="G1434" s="1">
        <v>45598</v>
      </c>
      <c r="H1434" t="s">
        <v>41</v>
      </c>
      <c r="I1434" t="s">
        <v>54</v>
      </c>
      <c r="J1434" t="s">
        <v>49</v>
      </c>
      <c r="K1434">
        <v>1</v>
      </c>
      <c r="L1434">
        <v>1250.97</v>
      </c>
      <c r="M1434" t="s">
        <v>28</v>
      </c>
      <c r="N1434">
        <v>16</v>
      </c>
      <c r="O1434" s="1">
        <v>45753</v>
      </c>
      <c r="P1434">
        <v>30</v>
      </c>
      <c r="Q1434" t="s">
        <v>43</v>
      </c>
      <c r="R1434">
        <v>3</v>
      </c>
      <c r="S1434" t="s">
        <v>12265</v>
      </c>
      <c r="T1434" t="s">
        <v>36</v>
      </c>
    </row>
    <row r="1435" spans="1:20" x14ac:dyDescent="0.25">
      <c r="A1435" t="s">
        <v>2920</v>
      </c>
      <c r="B1435" t="s">
        <v>21</v>
      </c>
      <c r="C1435" t="s">
        <v>39</v>
      </c>
      <c r="D1435" t="s">
        <v>56</v>
      </c>
      <c r="E1435" s="1">
        <v>45208</v>
      </c>
      <c r="F1435" t="s">
        <v>2921</v>
      </c>
      <c r="G1435" s="1">
        <v>45598</v>
      </c>
      <c r="H1435" t="s">
        <v>58</v>
      </c>
      <c r="I1435" t="s">
        <v>54</v>
      </c>
      <c r="J1435" t="s">
        <v>67</v>
      </c>
      <c r="K1435">
        <v>1</v>
      </c>
      <c r="L1435">
        <v>985.03</v>
      </c>
      <c r="M1435" t="s">
        <v>35</v>
      </c>
      <c r="N1435">
        <v>43</v>
      </c>
      <c r="O1435" t="s">
        <v>12119</v>
      </c>
      <c r="P1435">
        <v>344</v>
      </c>
      <c r="Q1435" t="s">
        <v>43</v>
      </c>
      <c r="R1435">
        <v>1</v>
      </c>
      <c r="S1435" t="s">
        <v>12240</v>
      </c>
      <c r="T1435" t="s">
        <v>30</v>
      </c>
    </row>
    <row r="1436" spans="1:20" x14ac:dyDescent="0.25">
      <c r="A1436" t="s">
        <v>2922</v>
      </c>
      <c r="B1436" t="s">
        <v>21</v>
      </c>
      <c r="C1436" t="s">
        <v>82</v>
      </c>
      <c r="D1436" t="s">
        <v>23</v>
      </c>
      <c r="E1436" t="s">
        <v>12128</v>
      </c>
      <c r="F1436" t="s">
        <v>2923</v>
      </c>
      <c r="G1436" s="1">
        <v>45598</v>
      </c>
      <c r="H1436" t="s">
        <v>58</v>
      </c>
      <c r="I1436" t="s">
        <v>26</v>
      </c>
      <c r="J1436" t="s">
        <v>49</v>
      </c>
      <c r="K1436">
        <v>3</v>
      </c>
      <c r="L1436">
        <v>1283.92</v>
      </c>
      <c r="M1436" t="s">
        <v>28</v>
      </c>
      <c r="N1436">
        <v>13</v>
      </c>
      <c r="O1436" s="1">
        <v>45513</v>
      </c>
      <c r="P1436">
        <v>244</v>
      </c>
      <c r="Q1436" t="s">
        <v>43</v>
      </c>
      <c r="R1436">
        <v>2</v>
      </c>
      <c r="S1436" t="s">
        <v>12079</v>
      </c>
      <c r="T1436" t="s">
        <v>36</v>
      </c>
    </row>
    <row r="1437" spans="1:20" x14ac:dyDescent="0.25">
      <c r="A1437" t="s">
        <v>2924</v>
      </c>
      <c r="B1437" t="s">
        <v>45</v>
      </c>
      <c r="C1437" t="s">
        <v>22</v>
      </c>
      <c r="D1437" t="s">
        <v>56</v>
      </c>
      <c r="E1437" t="s">
        <v>12202</v>
      </c>
      <c r="F1437" t="s">
        <v>2925</v>
      </c>
      <c r="G1437" s="1">
        <v>45598</v>
      </c>
      <c r="H1437" t="s">
        <v>47</v>
      </c>
      <c r="I1437" t="s">
        <v>54</v>
      </c>
      <c r="J1437" t="s">
        <v>64</v>
      </c>
      <c r="K1437">
        <v>5</v>
      </c>
      <c r="L1437">
        <v>1104.92</v>
      </c>
      <c r="M1437" t="s">
        <v>28</v>
      </c>
      <c r="N1437">
        <v>11</v>
      </c>
      <c r="O1437" t="s">
        <v>12203</v>
      </c>
      <c r="P1437">
        <v>404</v>
      </c>
      <c r="Q1437" t="s">
        <v>29</v>
      </c>
      <c r="R1437">
        <v>2</v>
      </c>
      <c r="S1437" t="s">
        <v>12186</v>
      </c>
      <c r="T1437" t="s">
        <v>60</v>
      </c>
    </row>
    <row r="1438" spans="1:20" x14ac:dyDescent="0.25">
      <c r="A1438" t="s">
        <v>2926</v>
      </c>
      <c r="B1438" t="s">
        <v>38</v>
      </c>
      <c r="C1438" t="s">
        <v>82</v>
      </c>
      <c r="D1438" t="s">
        <v>77</v>
      </c>
      <c r="E1438" t="s">
        <v>12338</v>
      </c>
      <c r="F1438" t="s">
        <v>2927</v>
      </c>
      <c r="G1438" s="1">
        <v>45598</v>
      </c>
      <c r="H1438" t="s">
        <v>58</v>
      </c>
      <c r="I1438" t="s">
        <v>54</v>
      </c>
      <c r="J1438" t="s">
        <v>49</v>
      </c>
      <c r="K1438">
        <v>4</v>
      </c>
      <c r="L1438">
        <v>1392.57</v>
      </c>
      <c r="M1438" t="s">
        <v>50</v>
      </c>
      <c r="N1438">
        <v>18</v>
      </c>
      <c r="O1438" s="1">
        <v>45843</v>
      </c>
      <c r="P1438">
        <v>47</v>
      </c>
      <c r="Q1438" t="s">
        <v>29</v>
      </c>
      <c r="R1438">
        <v>1</v>
      </c>
      <c r="S1438" s="1">
        <v>45576</v>
      </c>
      <c r="T1438" t="s">
        <v>30</v>
      </c>
    </row>
    <row r="1439" spans="1:20" x14ac:dyDescent="0.25">
      <c r="A1439" t="s">
        <v>2928</v>
      </c>
      <c r="B1439" t="s">
        <v>21</v>
      </c>
      <c r="C1439" t="s">
        <v>22</v>
      </c>
      <c r="D1439" t="s">
        <v>77</v>
      </c>
      <c r="E1439" t="s">
        <v>12144</v>
      </c>
      <c r="F1439" t="s">
        <v>2929</v>
      </c>
      <c r="G1439" s="1">
        <v>45628</v>
      </c>
      <c r="H1439" t="s">
        <v>58</v>
      </c>
      <c r="I1439" t="s">
        <v>42</v>
      </c>
      <c r="J1439" t="s">
        <v>49</v>
      </c>
      <c r="K1439">
        <v>3</v>
      </c>
      <c r="L1439">
        <v>1360.89</v>
      </c>
      <c r="M1439" t="s">
        <v>28</v>
      </c>
      <c r="N1439">
        <v>5</v>
      </c>
      <c r="O1439" t="s">
        <v>12087</v>
      </c>
      <c r="P1439">
        <v>227</v>
      </c>
      <c r="Q1439" t="s">
        <v>29</v>
      </c>
      <c r="R1439">
        <v>1</v>
      </c>
      <c r="S1439" t="s">
        <v>12252</v>
      </c>
      <c r="T1439" t="s">
        <v>30</v>
      </c>
    </row>
    <row r="1440" spans="1:20" x14ac:dyDescent="0.25">
      <c r="A1440" t="s">
        <v>2930</v>
      </c>
      <c r="B1440" t="s">
        <v>21</v>
      </c>
      <c r="C1440" t="s">
        <v>39</v>
      </c>
      <c r="D1440" t="s">
        <v>77</v>
      </c>
      <c r="E1440" t="s">
        <v>12094</v>
      </c>
      <c r="F1440" t="s">
        <v>2931</v>
      </c>
      <c r="G1440" s="1">
        <v>45628</v>
      </c>
      <c r="H1440" t="s">
        <v>41</v>
      </c>
      <c r="I1440" t="s">
        <v>42</v>
      </c>
      <c r="J1440" t="s">
        <v>27</v>
      </c>
      <c r="K1440">
        <v>5</v>
      </c>
      <c r="L1440">
        <v>377.25</v>
      </c>
      <c r="M1440" t="s">
        <v>50</v>
      </c>
      <c r="N1440">
        <v>9</v>
      </c>
      <c r="O1440" t="s">
        <v>12243</v>
      </c>
      <c r="P1440">
        <v>422</v>
      </c>
      <c r="Q1440" t="s">
        <v>29</v>
      </c>
      <c r="R1440">
        <v>1</v>
      </c>
      <c r="S1440" s="1">
        <v>45516</v>
      </c>
      <c r="T1440" t="s">
        <v>36</v>
      </c>
    </row>
    <row r="1441" spans="1:20" x14ac:dyDescent="0.25">
      <c r="A1441" t="s">
        <v>2932</v>
      </c>
      <c r="B1441" t="s">
        <v>38</v>
      </c>
      <c r="C1441" t="s">
        <v>82</v>
      </c>
      <c r="D1441" t="s">
        <v>52</v>
      </c>
      <c r="E1441" s="1">
        <v>45603</v>
      </c>
      <c r="F1441" t="s">
        <v>2933</v>
      </c>
      <c r="G1441" s="1">
        <v>45628</v>
      </c>
      <c r="H1441" t="s">
        <v>25</v>
      </c>
      <c r="I1441" t="s">
        <v>63</v>
      </c>
      <c r="J1441" t="s">
        <v>49</v>
      </c>
      <c r="K1441">
        <v>5</v>
      </c>
      <c r="L1441">
        <v>289.61</v>
      </c>
      <c r="M1441" t="s">
        <v>28</v>
      </c>
      <c r="N1441">
        <v>7</v>
      </c>
      <c r="O1441" t="s">
        <v>12144</v>
      </c>
      <c r="P1441">
        <v>116</v>
      </c>
      <c r="Q1441" t="s">
        <v>43</v>
      </c>
      <c r="R1441">
        <v>3</v>
      </c>
      <c r="S1441" s="1">
        <v>45391</v>
      </c>
      <c r="T1441" t="s">
        <v>36</v>
      </c>
    </row>
    <row r="1442" spans="1:20" x14ac:dyDescent="0.25">
      <c r="A1442" t="s">
        <v>2934</v>
      </c>
      <c r="B1442" t="s">
        <v>45</v>
      </c>
      <c r="C1442" t="s">
        <v>39</v>
      </c>
      <c r="D1442" t="s">
        <v>23</v>
      </c>
      <c r="E1442" s="1">
        <v>45781</v>
      </c>
      <c r="F1442" t="s">
        <v>2935</v>
      </c>
      <c r="G1442" s="1">
        <v>45628</v>
      </c>
      <c r="H1442" t="s">
        <v>34</v>
      </c>
      <c r="I1442" t="s">
        <v>48</v>
      </c>
      <c r="J1442" t="s">
        <v>27</v>
      </c>
      <c r="K1442">
        <v>1</v>
      </c>
      <c r="L1442">
        <v>659.93</v>
      </c>
      <c r="M1442" t="s">
        <v>35</v>
      </c>
      <c r="N1442">
        <v>16</v>
      </c>
      <c r="O1442" t="s">
        <v>12174</v>
      </c>
      <c r="P1442">
        <v>113</v>
      </c>
      <c r="Q1442" t="s">
        <v>29</v>
      </c>
      <c r="R1442">
        <v>4</v>
      </c>
      <c r="S1442" t="s">
        <v>12077</v>
      </c>
      <c r="T1442" t="s">
        <v>60</v>
      </c>
    </row>
    <row r="1443" spans="1:20" x14ac:dyDescent="0.25">
      <c r="A1443" t="s">
        <v>2936</v>
      </c>
      <c r="B1443" t="s">
        <v>21</v>
      </c>
      <c r="C1443" t="s">
        <v>82</v>
      </c>
      <c r="D1443" t="s">
        <v>52</v>
      </c>
      <c r="E1443" t="s">
        <v>12368</v>
      </c>
      <c r="F1443" t="s">
        <v>2937</v>
      </c>
      <c r="G1443" s="1">
        <v>45628</v>
      </c>
      <c r="H1443" t="s">
        <v>34</v>
      </c>
      <c r="I1443" t="s">
        <v>54</v>
      </c>
      <c r="J1443" t="s">
        <v>27</v>
      </c>
      <c r="K1443">
        <v>2</v>
      </c>
      <c r="L1443">
        <v>967.79</v>
      </c>
      <c r="M1443" t="s">
        <v>28</v>
      </c>
      <c r="N1443">
        <v>41</v>
      </c>
      <c r="O1443" s="1">
        <v>45606</v>
      </c>
      <c r="P1443">
        <v>412</v>
      </c>
      <c r="Q1443" t="s">
        <v>43</v>
      </c>
      <c r="R1443">
        <v>4</v>
      </c>
      <c r="S1443" t="s">
        <v>12209</v>
      </c>
      <c r="T1443" t="s">
        <v>30</v>
      </c>
    </row>
    <row r="1444" spans="1:20" x14ac:dyDescent="0.25">
      <c r="A1444" t="s">
        <v>2938</v>
      </c>
      <c r="B1444" t="s">
        <v>38</v>
      </c>
      <c r="C1444" t="s">
        <v>39</v>
      </c>
      <c r="D1444" t="s">
        <v>77</v>
      </c>
      <c r="E1444" t="s">
        <v>12483</v>
      </c>
      <c r="F1444" t="s">
        <v>2939</v>
      </c>
      <c r="G1444" t="s">
        <v>12494</v>
      </c>
      <c r="H1444" t="s">
        <v>58</v>
      </c>
      <c r="I1444" t="s">
        <v>48</v>
      </c>
      <c r="J1444" t="s">
        <v>64</v>
      </c>
      <c r="K1444">
        <v>3</v>
      </c>
      <c r="L1444">
        <v>171.93</v>
      </c>
      <c r="M1444" t="s">
        <v>50</v>
      </c>
      <c r="N1444">
        <v>16</v>
      </c>
      <c r="O1444" t="s">
        <v>12210</v>
      </c>
      <c r="P1444">
        <v>129</v>
      </c>
      <c r="Q1444" t="s">
        <v>29</v>
      </c>
      <c r="R1444">
        <v>4</v>
      </c>
      <c r="S1444" t="s">
        <v>12310</v>
      </c>
      <c r="T1444" t="s">
        <v>36</v>
      </c>
    </row>
    <row r="1445" spans="1:20" x14ac:dyDescent="0.25">
      <c r="A1445" t="s">
        <v>2940</v>
      </c>
      <c r="B1445" t="s">
        <v>38</v>
      </c>
      <c r="C1445" t="s">
        <v>39</v>
      </c>
      <c r="D1445" t="s">
        <v>23</v>
      </c>
      <c r="E1445" t="s">
        <v>12437</v>
      </c>
      <c r="F1445" t="s">
        <v>2941</v>
      </c>
      <c r="G1445" t="s">
        <v>12494</v>
      </c>
      <c r="H1445" t="s">
        <v>34</v>
      </c>
      <c r="I1445" t="s">
        <v>42</v>
      </c>
      <c r="J1445" t="s">
        <v>59</v>
      </c>
      <c r="K1445">
        <v>5</v>
      </c>
      <c r="L1445">
        <v>631.61</v>
      </c>
      <c r="M1445" t="s">
        <v>50</v>
      </c>
      <c r="N1445">
        <v>25</v>
      </c>
      <c r="O1445" t="s">
        <v>12313</v>
      </c>
      <c r="P1445">
        <v>34</v>
      </c>
      <c r="Q1445" t="s">
        <v>29</v>
      </c>
      <c r="R1445">
        <v>5</v>
      </c>
      <c r="S1445" t="s">
        <v>12227</v>
      </c>
      <c r="T1445" t="s">
        <v>60</v>
      </c>
    </row>
    <row r="1446" spans="1:20" x14ac:dyDescent="0.25">
      <c r="A1446" t="s">
        <v>2942</v>
      </c>
      <c r="B1446" t="s">
        <v>38</v>
      </c>
      <c r="C1446" t="s">
        <v>82</v>
      </c>
      <c r="D1446" t="s">
        <v>77</v>
      </c>
      <c r="E1446" t="s">
        <v>12375</v>
      </c>
      <c r="F1446" t="s">
        <v>2943</v>
      </c>
      <c r="G1446" t="s">
        <v>12494</v>
      </c>
      <c r="H1446" t="s">
        <v>58</v>
      </c>
      <c r="I1446" t="s">
        <v>26</v>
      </c>
      <c r="J1446" t="s">
        <v>64</v>
      </c>
      <c r="K1446">
        <v>3</v>
      </c>
      <c r="L1446">
        <v>427.8</v>
      </c>
      <c r="M1446" t="s">
        <v>50</v>
      </c>
      <c r="N1446">
        <v>20</v>
      </c>
      <c r="O1446" t="s">
        <v>12377</v>
      </c>
      <c r="P1446">
        <v>11</v>
      </c>
      <c r="Q1446" t="s">
        <v>29</v>
      </c>
      <c r="R1446">
        <v>2</v>
      </c>
      <c r="S1446" t="s">
        <v>12189</v>
      </c>
      <c r="T1446" t="s">
        <v>60</v>
      </c>
    </row>
    <row r="1447" spans="1:20" x14ac:dyDescent="0.25">
      <c r="A1447" t="s">
        <v>2944</v>
      </c>
      <c r="B1447" t="s">
        <v>45</v>
      </c>
      <c r="C1447" t="s">
        <v>22</v>
      </c>
      <c r="D1447" t="s">
        <v>56</v>
      </c>
      <c r="E1447" t="s">
        <v>12359</v>
      </c>
      <c r="F1447" t="s">
        <v>2945</v>
      </c>
      <c r="G1447" t="s">
        <v>12183</v>
      </c>
      <c r="H1447" t="s">
        <v>47</v>
      </c>
      <c r="I1447" t="s">
        <v>54</v>
      </c>
      <c r="J1447" t="s">
        <v>49</v>
      </c>
      <c r="K1447">
        <v>5</v>
      </c>
      <c r="L1447">
        <v>344.8</v>
      </c>
      <c r="M1447" t="s">
        <v>28</v>
      </c>
      <c r="N1447">
        <v>7</v>
      </c>
      <c r="O1447" s="1">
        <v>45691</v>
      </c>
      <c r="P1447">
        <v>400</v>
      </c>
      <c r="Q1447" t="s">
        <v>29</v>
      </c>
      <c r="R1447">
        <v>4</v>
      </c>
      <c r="S1447" t="s">
        <v>12108</v>
      </c>
      <c r="T1447" t="s">
        <v>60</v>
      </c>
    </row>
    <row r="1448" spans="1:20" x14ac:dyDescent="0.25">
      <c r="A1448" t="s">
        <v>2946</v>
      </c>
      <c r="B1448" t="s">
        <v>21</v>
      </c>
      <c r="C1448" t="s">
        <v>22</v>
      </c>
      <c r="D1448" t="s">
        <v>23</v>
      </c>
      <c r="E1448" t="s">
        <v>12477</v>
      </c>
      <c r="F1448" t="s">
        <v>2947</v>
      </c>
      <c r="G1448" t="s">
        <v>12183</v>
      </c>
      <c r="H1448" t="s">
        <v>47</v>
      </c>
      <c r="I1448" t="s">
        <v>26</v>
      </c>
      <c r="J1448" t="s">
        <v>59</v>
      </c>
      <c r="K1448">
        <v>1</v>
      </c>
      <c r="L1448">
        <v>1370.46</v>
      </c>
      <c r="M1448" t="s">
        <v>35</v>
      </c>
      <c r="N1448">
        <v>15</v>
      </c>
      <c r="O1448" t="s">
        <v>12077</v>
      </c>
      <c r="P1448">
        <v>59</v>
      </c>
      <c r="Q1448" t="s">
        <v>43</v>
      </c>
      <c r="R1448">
        <v>4</v>
      </c>
      <c r="S1448" s="1">
        <v>45331</v>
      </c>
      <c r="T1448" t="s">
        <v>30</v>
      </c>
    </row>
    <row r="1449" spans="1:20" x14ac:dyDescent="0.25">
      <c r="A1449" t="s">
        <v>2948</v>
      </c>
      <c r="B1449" t="s">
        <v>21</v>
      </c>
      <c r="C1449" t="s">
        <v>22</v>
      </c>
      <c r="D1449" t="s">
        <v>52</v>
      </c>
      <c r="E1449" t="s">
        <v>12192</v>
      </c>
      <c r="F1449" t="s">
        <v>2949</v>
      </c>
      <c r="G1449" t="s">
        <v>12183</v>
      </c>
      <c r="H1449" t="s">
        <v>34</v>
      </c>
      <c r="I1449" t="s">
        <v>42</v>
      </c>
      <c r="J1449" t="s">
        <v>49</v>
      </c>
      <c r="K1449">
        <v>1</v>
      </c>
      <c r="L1449">
        <v>291.02999999999997</v>
      </c>
      <c r="M1449" t="s">
        <v>35</v>
      </c>
      <c r="N1449">
        <v>42</v>
      </c>
      <c r="O1449" t="s">
        <v>12209</v>
      </c>
      <c r="P1449">
        <v>205</v>
      </c>
      <c r="Q1449" t="s">
        <v>43</v>
      </c>
      <c r="R1449">
        <v>4</v>
      </c>
      <c r="S1449" s="1">
        <v>45303</v>
      </c>
      <c r="T1449" t="s">
        <v>36</v>
      </c>
    </row>
    <row r="1450" spans="1:20" x14ac:dyDescent="0.25">
      <c r="A1450" t="s">
        <v>2950</v>
      </c>
      <c r="B1450" t="s">
        <v>45</v>
      </c>
      <c r="C1450" t="s">
        <v>22</v>
      </c>
      <c r="D1450" t="s">
        <v>77</v>
      </c>
      <c r="E1450" s="1">
        <v>45934</v>
      </c>
      <c r="F1450" t="s">
        <v>2951</v>
      </c>
      <c r="G1450" t="s">
        <v>12183</v>
      </c>
      <c r="H1450" t="s">
        <v>25</v>
      </c>
      <c r="I1450" t="s">
        <v>42</v>
      </c>
      <c r="J1450" t="s">
        <v>67</v>
      </c>
      <c r="K1450">
        <v>4</v>
      </c>
      <c r="L1450">
        <v>1215.7</v>
      </c>
      <c r="M1450" t="s">
        <v>35</v>
      </c>
      <c r="N1450">
        <v>2</v>
      </c>
      <c r="O1450" s="1">
        <v>45846</v>
      </c>
      <c r="P1450">
        <v>298</v>
      </c>
      <c r="Q1450" t="s">
        <v>29</v>
      </c>
      <c r="R1450">
        <v>5</v>
      </c>
      <c r="S1450" t="s">
        <v>12279</v>
      </c>
      <c r="T1450" t="s">
        <v>36</v>
      </c>
    </row>
    <row r="1451" spans="1:20" x14ac:dyDescent="0.25">
      <c r="A1451" t="s">
        <v>2952</v>
      </c>
      <c r="B1451" t="s">
        <v>38</v>
      </c>
      <c r="C1451" t="s">
        <v>39</v>
      </c>
      <c r="D1451" t="s">
        <v>77</v>
      </c>
      <c r="E1451" s="1">
        <v>45996</v>
      </c>
      <c r="F1451" t="s">
        <v>2953</v>
      </c>
      <c r="G1451" t="s">
        <v>12183</v>
      </c>
      <c r="H1451" t="s">
        <v>34</v>
      </c>
      <c r="I1451" t="s">
        <v>26</v>
      </c>
      <c r="J1451" t="s">
        <v>59</v>
      </c>
      <c r="K1451">
        <v>2</v>
      </c>
      <c r="L1451">
        <v>1271.3</v>
      </c>
      <c r="M1451" t="s">
        <v>35</v>
      </c>
      <c r="N1451">
        <v>3</v>
      </c>
      <c r="O1451" s="1">
        <v>45689</v>
      </c>
      <c r="P1451">
        <v>300</v>
      </c>
      <c r="Q1451" t="s">
        <v>29</v>
      </c>
      <c r="R1451">
        <v>1</v>
      </c>
      <c r="S1451" s="1">
        <v>45873</v>
      </c>
      <c r="T1451" t="s">
        <v>30</v>
      </c>
    </row>
    <row r="1452" spans="1:20" x14ac:dyDescent="0.25">
      <c r="A1452" t="s">
        <v>2954</v>
      </c>
      <c r="B1452" t="s">
        <v>38</v>
      </c>
      <c r="C1452" t="s">
        <v>82</v>
      </c>
      <c r="D1452" t="s">
        <v>52</v>
      </c>
      <c r="E1452" s="1">
        <v>45573</v>
      </c>
      <c r="F1452" t="s">
        <v>2955</v>
      </c>
      <c r="G1452" t="s">
        <v>12438</v>
      </c>
      <c r="H1452" t="s">
        <v>47</v>
      </c>
      <c r="I1452" t="s">
        <v>54</v>
      </c>
      <c r="J1452" t="s">
        <v>67</v>
      </c>
      <c r="K1452">
        <v>4</v>
      </c>
      <c r="L1452">
        <v>347.46</v>
      </c>
      <c r="M1452" t="s">
        <v>35</v>
      </c>
      <c r="N1452">
        <v>37</v>
      </c>
      <c r="O1452" t="s">
        <v>12388</v>
      </c>
      <c r="P1452">
        <v>74</v>
      </c>
      <c r="Q1452" t="s">
        <v>43</v>
      </c>
      <c r="R1452">
        <v>3</v>
      </c>
      <c r="S1452" t="s">
        <v>12219</v>
      </c>
      <c r="T1452" t="s">
        <v>60</v>
      </c>
    </row>
    <row r="1453" spans="1:20" x14ac:dyDescent="0.25">
      <c r="A1453" t="s">
        <v>2956</v>
      </c>
      <c r="B1453" t="s">
        <v>21</v>
      </c>
      <c r="C1453" t="s">
        <v>82</v>
      </c>
      <c r="D1453" t="s">
        <v>32</v>
      </c>
      <c r="E1453" t="s">
        <v>12192</v>
      </c>
      <c r="F1453" t="s">
        <v>2957</v>
      </c>
      <c r="G1453" t="s">
        <v>12438</v>
      </c>
      <c r="H1453" t="s">
        <v>58</v>
      </c>
      <c r="I1453" t="s">
        <v>54</v>
      </c>
      <c r="J1453" t="s">
        <v>67</v>
      </c>
      <c r="K1453">
        <v>1</v>
      </c>
      <c r="L1453">
        <v>729.97</v>
      </c>
      <c r="M1453" t="s">
        <v>35</v>
      </c>
      <c r="N1453">
        <v>5</v>
      </c>
      <c r="O1453" t="s">
        <v>12249</v>
      </c>
      <c r="P1453">
        <v>472</v>
      </c>
      <c r="Q1453" t="s">
        <v>29</v>
      </c>
      <c r="R1453">
        <v>4</v>
      </c>
      <c r="S1453" s="1">
        <v>45577</v>
      </c>
      <c r="T1453" t="s">
        <v>60</v>
      </c>
    </row>
    <row r="1454" spans="1:20" x14ac:dyDescent="0.25">
      <c r="A1454" t="s">
        <v>2958</v>
      </c>
      <c r="B1454" t="s">
        <v>45</v>
      </c>
      <c r="C1454" t="s">
        <v>82</v>
      </c>
      <c r="D1454" t="s">
        <v>56</v>
      </c>
      <c r="E1454" t="s">
        <v>12352</v>
      </c>
      <c r="F1454" t="s">
        <v>2959</v>
      </c>
      <c r="G1454" t="s">
        <v>12438</v>
      </c>
      <c r="H1454" t="s">
        <v>34</v>
      </c>
      <c r="I1454" t="s">
        <v>42</v>
      </c>
      <c r="J1454" t="s">
        <v>59</v>
      </c>
      <c r="K1454">
        <v>5</v>
      </c>
      <c r="L1454">
        <v>1493.07</v>
      </c>
      <c r="M1454" t="s">
        <v>28</v>
      </c>
      <c r="N1454">
        <v>14</v>
      </c>
      <c r="O1454" t="s">
        <v>12339</v>
      </c>
      <c r="P1454">
        <v>423</v>
      </c>
      <c r="Q1454" t="s">
        <v>29</v>
      </c>
      <c r="R1454">
        <v>4</v>
      </c>
      <c r="S1454" t="s">
        <v>12236</v>
      </c>
      <c r="T1454" t="s">
        <v>30</v>
      </c>
    </row>
    <row r="1455" spans="1:20" x14ac:dyDescent="0.25">
      <c r="A1455" t="s">
        <v>2960</v>
      </c>
      <c r="B1455" t="s">
        <v>45</v>
      </c>
      <c r="C1455" t="s">
        <v>39</v>
      </c>
      <c r="D1455" t="s">
        <v>56</v>
      </c>
      <c r="E1455" t="s">
        <v>12211</v>
      </c>
      <c r="F1455" t="s">
        <v>2961</v>
      </c>
      <c r="G1455" t="s">
        <v>12438</v>
      </c>
      <c r="H1455" t="s">
        <v>34</v>
      </c>
      <c r="I1455" t="s">
        <v>42</v>
      </c>
      <c r="J1455" t="s">
        <v>67</v>
      </c>
      <c r="K1455">
        <v>5</v>
      </c>
      <c r="L1455">
        <v>695.51</v>
      </c>
      <c r="M1455" t="s">
        <v>35</v>
      </c>
      <c r="N1455">
        <v>27</v>
      </c>
      <c r="O1455" t="s">
        <v>12242</v>
      </c>
      <c r="P1455">
        <v>227</v>
      </c>
      <c r="Q1455" t="s">
        <v>43</v>
      </c>
      <c r="R1455">
        <v>3</v>
      </c>
      <c r="S1455" t="s">
        <v>12234</v>
      </c>
      <c r="T1455" t="s">
        <v>30</v>
      </c>
    </row>
    <row r="1456" spans="1:20" x14ac:dyDescent="0.25">
      <c r="A1456" t="s">
        <v>2962</v>
      </c>
      <c r="B1456" t="s">
        <v>38</v>
      </c>
      <c r="C1456" t="s">
        <v>22</v>
      </c>
      <c r="D1456" t="s">
        <v>56</v>
      </c>
      <c r="E1456" t="s">
        <v>12097</v>
      </c>
      <c r="F1456" t="s">
        <v>2963</v>
      </c>
      <c r="G1456" t="s">
        <v>12438</v>
      </c>
      <c r="H1456" t="s">
        <v>58</v>
      </c>
      <c r="I1456" t="s">
        <v>42</v>
      </c>
      <c r="J1456" t="s">
        <v>67</v>
      </c>
      <c r="K1456">
        <v>2</v>
      </c>
      <c r="L1456">
        <v>420.11</v>
      </c>
      <c r="M1456" t="s">
        <v>50</v>
      </c>
      <c r="N1456">
        <v>15</v>
      </c>
      <c r="O1456" s="1">
        <v>45484</v>
      </c>
      <c r="P1456">
        <v>281</v>
      </c>
      <c r="Q1456" t="s">
        <v>43</v>
      </c>
      <c r="R1456">
        <v>1</v>
      </c>
      <c r="S1456" t="s">
        <v>12262</v>
      </c>
      <c r="T1456" t="s">
        <v>36</v>
      </c>
    </row>
    <row r="1457" spans="1:20" x14ac:dyDescent="0.25">
      <c r="A1457" t="s">
        <v>2964</v>
      </c>
      <c r="B1457" t="s">
        <v>38</v>
      </c>
      <c r="C1457" t="s">
        <v>39</v>
      </c>
      <c r="D1457" t="s">
        <v>23</v>
      </c>
      <c r="E1457" t="s">
        <v>12268</v>
      </c>
      <c r="F1457" t="s">
        <v>2965</v>
      </c>
      <c r="G1457" t="s">
        <v>12438</v>
      </c>
      <c r="H1457" t="s">
        <v>34</v>
      </c>
      <c r="I1457" t="s">
        <v>26</v>
      </c>
      <c r="J1457" t="s">
        <v>59</v>
      </c>
      <c r="K1457">
        <v>5</v>
      </c>
      <c r="L1457">
        <v>527.23</v>
      </c>
      <c r="M1457" t="s">
        <v>28</v>
      </c>
      <c r="N1457">
        <v>16</v>
      </c>
      <c r="O1457" s="1">
        <v>45933</v>
      </c>
      <c r="P1457">
        <v>256</v>
      </c>
      <c r="Q1457" t="s">
        <v>43</v>
      </c>
      <c r="R1457">
        <v>4</v>
      </c>
      <c r="S1457" t="s">
        <v>12091</v>
      </c>
      <c r="T1457" t="s">
        <v>36</v>
      </c>
    </row>
    <row r="1458" spans="1:20" x14ac:dyDescent="0.25">
      <c r="A1458" t="s">
        <v>2966</v>
      </c>
      <c r="B1458" t="s">
        <v>45</v>
      </c>
      <c r="C1458" t="s">
        <v>39</v>
      </c>
      <c r="D1458" t="s">
        <v>77</v>
      </c>
      <c r="E1458" s="1">
        <v>45967</v>
      </c>
      <c r="F1458" t="s">
        <v>2967</v>
      </c>
      <c r="G1458" t="s">
        <v>12438</v>
      </c>
      <c r="H1458" t="s">
        <v>41</v>
      </c>
      <c r="I1458" t="s">
        <v>63</v>
      </c>
      <c r="J1458" t="s">
        <v>49</v>
      </c>
      <c r="K1458">
        <v>5</v>
      </c>
      <c r="L1458">
        <v>784.74</v>
      </c>
      <c r="M1458" t="s">
        <v>35</v>
      </c>
      <c r="N1458">
        <v>22</v>
      </c>
      <c r="O1458" t="s">
        <v>12280</v>
      </c>
      <c r="P1458">
        <v>425</v>
      </c>
      <c r="Q1458" t="s">
        <v>29</v>
      </c>
      <c r="R1458">
        <v>1</v>
      </c>
      <c r="S1458" s="1">
        <v>45422</v>
      </c>
      <c r="T1458" t="s">
        <v>60</v>
      </c>
    </row>
    <row r="1459" spans="1:20" x14ac:dyDescent="0.25">
      <c r="A1459" t="s">
        <v>2968</v>
      </c>
      <c r="B1459" t="s">
        <v>45</v>
      </c>
      <c r="C1459" t="s">
        <v>82</v>
      </c>
      <c r="D1459" t="s">
        <v>32</v>
      </c>
      <c r="E1459" t="s">
        <v>12257</v>
      </c>
      <c r="F1459" t="s">
        <v>2969</v>
      </c>
      <c r="G1459" t="s">
        <v>12438</v>
      </c>
      <c r="H1459" t="s">
        <v>34</v>
      </c>
      <c r="I1459" t="s">
        <v>26</v>
      </c>
      <c r="J1459" t="s">
        <v>67</v>
      </c>
      <c r="K1459">
        <v>4</v>
      </c>
      <c r="L1459">
        <v>1298.75</v>
      </c>
      <c r="M1459" t="s">
        <v>50</v>
      </c>
      <c r="N1459">
        <v>28</v>
      </c>
      <c r="O1459" t="s">
        <v>12238</v>
      </c>
      <c r="P1459">
        <v>285</v>
      </c>
      <c r="Q1459" t="s">
        <v>29</v>
      </c>
      <c r="R1459">
        <v>1</v>
      </c>
      <c r="S1459" s="1">
        <v>45845</v>
      </c>
      <c r="T1459" t="s">
        <v>60</v>
      </c>
    </row>
    <row r="1460" spans="1:20" x14ac:dyDescent="0.25">
      <c r="A1460" t="s">
        <v>2970</v>
      </c>
      <c r="B1460" t="s">
        <v>38</v>
      </c>
      <c r="C1460" t="s">
        <v>82</v>
      </c>
      <c r="D1460" t="s">
        <v>32</v>
      </c>
      <c r="E1460" s="1">
        <v>45478</v>
      </c>
      <c r="F1460" t="s">
        <v>2971</v>
      </c>
      <c r="G1460" t="s">
        <v>12350</v>
      </c>
      <c r="H1460" t="s">
        <v>34</v>
      </c>
      <c r="I1460" t="s">
        <v>42</v>
      </c>
      <c r="J1460" t="s">
        <v>64</v>
      </c>
      <c r="K1460">
        <v>1</v>
      </c>
      <c r="L1460">
        <v>298.83</v>
      </c>
      <c r="M1460" t="s">
        <v>50</v>
      </c>
      <c r="N1460">
        <v>23</v>
      </c>
      <c r="O1460" t="s">
        <v>12397</v>
      </c>
      <c r="P1460">
        <v>275</v>
      </c>
      <c r="Q1460" t="s">
        <v>29</v>
      </c>
      <c r="R1460">
        <v>1</v>
      </c>
      <c r="S1460" s="1">
        <v>45810</v>
      </c>
      <c r="T1460" t="s">
        <v>30</v>
      </c>
    </row>
    <row r="1461" spans="1:20" x14ac:dyDescent="0.25">
      <c r="A1461" t="s">
        <v>2972</v>
      </c>
      <c r="B1461" t="s">
        <v>21</v>
      </c>
      <c r="C1461" t="s">
        <v>82</v>
      </c>
      <c r="D1461" t="s">
        <v>52</v>
      </c>
      <c r="E1461" t="s">
        <v>12160</v>
      </c>
      <c r="F1461" t="s">
        <v>2973</v>
      </c>
      <c r="G1461" t="s">
        <v>12350</v>
      </c>
      <c r="H1461" t="s">
        <v>34</v>
      </c>
      <c r="I1461" t="s">
        <v>63</v>
      </c>
      <c r="J1461" t="s">
        <v>27</v>
      </c>
      <c r="K1461">
        <v>5</v>
      </c>
      <c r="L1461">
        <v>848.34</v>
      </c>
      <c r="M1461" t="s">
        <v>50</v>
      </c>
      <c r="N1461">
        <v>12</v>
      </c>
      <c r="O1461" t="s">
        <v>12069</v>
      </c>
      <c r="P1461">
        <v>283</v>
      </c>
      <c r="Q1461" t="s">
        <v>43</v>
      </c>
      <c r="R1461">
        <v>3</v>
      </c>
      <c r="S1461" s="1">
        <v>45749</v>
      </c>
      <c r="T1461" t="s">
        <v>36</v>
      </c>
    </row>
    <row r="1462" spans="1:20" x14ac:dyDescent="0.25">
      <c r="A1462" t="s">
        <v>2974</v>
      </c>
      <c r="B1462" t="s">
        <v>21</v>
      </c>
      <c r="C1462" t="s">
        <v>39</v>
      </c>
      <c r="D1462" t="s">
        <v>32</v>
      </c>
      <c r="E1462" t="s">
        <v>12260</v>
      </c>
      <c r="F1462" t="s">
        <v>2975</v>
      </c>
      <c r="G1462" t="s">
        <v>12350</v>
      </c>
      <c r="H1462" t="s">
        <v>25</v>
      </c>
      <c r="I1462" t="s">
        <v>54</v>
      </c>
      <c r="J1462" t="s">
        <v>59</v>
      </c>
      <c r="K1462">
        <v>2</v>
      </c>
      <c r="L1462">
        <v>1114.25</v>
      </c>
      <c r="M1462" t="s">
        <v>28</v>
      </c>
      <c r="N1462">
        <v>47</v>
      </c>
      <c r="O1462" t="s">
        <v>12131</v>
      </c>
      <c r="P1462">
        <v>60</v>
      </c>
      <c r="Q1462" t="s">
        <v>29</v>
      </c>
      <c r="R1462">
        <v>4</v>
      </c>
      <c r="S1462" t="s">
        <v>12077</v>
      </c>
      <c r="T1462" t="s">
        <v>30</v>
      </c>
    </row>
    <row r="1463" spans="1:20" x14ac:dyDescent="0.25">
      <c r="A1463" t="s">
        <v>2976</v>
      </c>
      <c r="B1463" t="s">
        <v>38</v>
      </c>
      <c r="C1463" t="s">
        <v>22</v>
      </c>
      <c r="D1463" t="s">
        <v>23</v>
      </c>
      <c r="E1463" t="s">
        <v>12107</v>
      </c>
      <c r="F1463" t="s">
        <v>2977</v>
      </c>
      <c r="G1463" t="s">
        <v>12350</v>
      </c>
      <c r="H1463" t="s">
        <v>58</v>
      </c>
      <c r="I1463" t="s">
        <v>48</v>
      </c>
      <c r="J1463" t="s">
        <v>27</v>
      </c>
      <c r="K1463">
        <v>3</v>
      </c>
      <c r="L1463">
        <v>807.34</v>
      </c>
      <c r="M1463" t="s">
        <v>50</v>
      </c>
      <c r="N1463">
        <v>11</v>
      </c>
      <c r="O1463" t="s">
        <v>12199</v>
      </c>
      <c r="P1463">
        <v>44</v>
      </c>
      <c r="Q1463" t="s">
        <v>43</v>
      </c>
      <c r="R1463">
        <v>1</v>
      </c>
      <c r="S1463" t="s">
        <v>12236</v>
      </c>
      <c r="T1463" t="s">
        <v>60</v>
      </c>
    </row>
    <row r="1464" spans="1:20" x14ac:dyDescent="0.25">
      <c r="A1464" t="s">
        <v>2978</v>
      </c>
      <c r="B1464" t="s">
        <v>21</v>
      </c>
      <c r="C1464" t="s">
        <v>82</v>
      </c>
      <c r="D1464" t="s">
        <v>77</v>
      </c>
      <c r="E1464" t="s">
        <v>12349</v>
      </c>
      <c r="F1464" t="s">
        <v>2979</v>
      </c>
      <c r="G1464" t="s">
        <v>12350</v>
      </c>
      <c r="H1464" t="s">
        <v>58</v>
      </c>
      <c r="I1464" t="s">
        <v>48</v>
      </c>
      <c r="J1464" t="s">
        <v>59</v>
      </c>
      <c r="K1464">
        <v>1</v>
      </c>
      <c r="L1464">
        <v>133.44</v>
      </c>
      <c r="M1464" t="s">
        <v>28</v>
      </c>
      <c r="N1464">
        <v>16</v>
      </c>
      <c r="O1464" s="1">
        <v>45903</v>
      </c>
      <c r="P1464">
        <v>142</v>
      </c>
      <c r="Q1464" t="s">
        <v>29</v>
      </c>
      <c r="R1464">
        <v>2</v>
      </c>
      <c r="S1464" t="s">
        <v>12147</v>
      </c>
      <c r="T1464" t="s">
        <v>30</v>
      </c>
    </row>
    <row r="1465" spans="1:20" x14ac:dyDescent="0.25">
      <c r="A1465" t="s">
        <v>2980</v>
      </c>
      <c r="B1465" t="s">
        <v>38</v>
      </c>
      <c r="C1465" t="s">
        <v>82</v>
      </c>
      <c r="D1465" t="s">
        <v>56</v>
      </c>
      <c r="E1465" s="1">
        <v>45415</v>
      </c>
      <c r="F1465" t="s">
        <v>2981</v>
      </c>
      <c r="G1465" t="s">
        <v>12350</v>
      </c>
      <c r="H1465" t="s">
        <v>34</v>
      </c>
      <c r="I1465" t="s">
        <v>26</v>
      </c>
      <c r="J1465" t="s">
        <v>27</v>
      </c>
      <c r="K1465">
        <v>2</v>
      </c>
      <c r="L1465">
        <v>178.97</v>
      </c>
      <c r="M1465" t="s">
        <v>28</v>
      </c>
      <c r="N1465">
        <v>21</v>
      </c>
      <c r="O1465" t="s">
        <v>12188</v>
      </c>
      <c r="P1465">
        <v>322</v>
      </c>
      <c r="Q1465" t="s">
        <v>43</v>
      </c>
      <c r="R1465">
        <v>1</v>
      </c>
      <c r="S1465" s="1">
        <v>45334</v>
      </c>
      <c r="T1465" t="s">
        <v>36</v>
      </c>
    </row>
    <row r="1466" spans="1:20" x14ac:dyDescent="0.25">
      <c r="A1466" t="s">
        <v>2982</v>
      </c>
      <c r="B1466" t="s">
        <v>45</v>
      </c>
      <c r="C1466" t="s">
        <v>82</v>
      </c>
      <c r="D1466" t="s">
        <v>56</v>
      </c>
      <c r="E1466" s="1">
        <v>45723</v>
      </c>
      <c r="F1466" t="s">
        <v>2983</v>
      </c>
      <c r="G1466" t="s">
        <v>12350</v>
      </c>
      <c r="H1466" t="s">
        <v>34</v>
      </c>
      <c r="I1466" t="s">
        <v>54</v>
      </c>
      <c r="J1466" t="s">
        <v>27</v>
      </c>
      <c r="K1466">
        <v>2</v>
      </c>
      <c r="L1466">
        <v>893.7</v>
      </c>
      <c r="M1466" t="s">
        <v>35</v>
      </c>
      <c r="N1466">
        <v>33</v>
      </c>
      <c r="O1466" t="s">
        <v>12188</v>
      </c>
      <c r="P1466">
        <v>245</v>
      </c>
      <c r="Q1466" t="s">
        <v>29</v>
      </c>
      <c r="R1466">
        <v>1</v>
      </c>
      <c r="S1466" s="1">
        <v>45333</v>
      </c>
      <c r="T1466" t="s">
        <v>36</v>
      </c>
    </row>
    <row r="1467" spans="1:20" x14ac:dyDescent="0.25">
      <c r="A1467" t="s">
        <v>2984</v>
      </c>
      <c r="B1467" t="s">
        <v>21</v>
      </c>
      <c r="C1467" t="s">
        <v>22</v>
      </c>
      <c r="D1467" t="s">
        <v>77</v>
      </c>
      <c r="E1467" t="s">
        <v>12335</v>
      </c>
      <c r="F1467" t="s">
        <v>2985</v>
      </c>
      <c r="G1467" t="s">
        <v>12407</v>
      </c>
      <c r="H1467" t="s">
        <v>41</v>
      </c>
      <c r="I1467" t="s">
        <v>42</v>
      </c>
      <c r="J1467" t="s">
        <v>67</v>
      </c>
      <c r="K1467">
        <v>4</v>
      </c>
      <c r="L1467">
        <v>1180.26</v>
      </c>
      <c r="M1467" t="s">
        <v>28</v>
      </c>
      <c r="N1467">
        <v>33</v>
      </c>
      <c r="O1467" t="s">
        <v>12325</v>
      </c>
      <c r="P1467">
        <v>456</v>
      </c>
      <c r="Q1467" t="s">
        <v>43</v>
      </c>
      <c r="R1467">
        <v>2</v>
      </c>
      <c r="S1467" t="s">
        <v>12193</v>
      </c>
      <c r="T1467" t="s">
        <v>36</v>
      </c>
    </row>
    <row r="1468" spans="1:20" x14ac:dyDescent="0.25">
      <c r="A1468" t="s">
        <v>2986</v>
      </c>
      <c r="B1468" t="s">
        <v>21</v>
      </c>
      <c r="C1468" t="s">
        <v>39</v>
      </c>
      <c r="D1468" t="s">
        <v>32</v>
      </c>
      <c r="E1468" t="s">
        <v>12138</v>
      </c>
      <c r="F1468" t="s">
        <v>2987</v>
      </c>
      <c r="G1468" t="s">
        <v>12407</v>
      </c>
      <c r="H1468" t="s">
        <v>41</v>
      </c>
      <c r="I1468" t="s">
        <v>26</v>
      </c>
      <c r="J1468" t="s">
        <v>59</v>
      </c>
      <c r="K1468">
        <v>5</v>
      </c>
      <c r="L1468">
        <v>701.73</v>
      </c>
      <c r="M1468" t="s">
        <v>35</v>
      </c>
      <c r="N1468">
        <v>24</v>
      </c>
      <c r="O1468" t="s">
        <v>12148</v>
      </c>
      <c r="P1468">
        <v>394</v>
      </c>
      <c r="Q1468" t="s">
        <v>29</v>
      </c>
      <c r="R1468">
        <v>3</v>
      </c>
      <c r="S1468" s="1">
        <v>45969</v>
      </c>
      <c r="T1468" t="s">
        <v>36</v>
      </c>
    </row>
    <row r="1469" spans="1:20" x14ac:dyDescent="0.25">
      <c r="A1469" t="s">
        <v>2988</v>
      </c>
      <c r="B1469" t="s">
        <v>38</v>
      </c>
      <c r="C1469" t="s">
        <v>22</v>
      </c>
      <c r="D1469" t="s">
        <v>23</v>
      </c>
      <c r="E1469" t="s">
        <v>12133</v>
      </c>
      <c r="F1469" t="s">
        <v>2989</v>
      </c>
      <c r="G1469" t="s">
        <v>12407</v>
      </c>
      <c r="H1469" t="s">
        <v>41</v>
      </c>
      <c r="I1469" t="s">
        <v>48</v>
      </c>
      <c r="J1469" t="s">
        <v>64</v>
      </c>
      <c r="K1469">
        <v>5</v>
      </c>
      <c r="L1469">
        <v>1213.3599999999999</v>
      </c>
      <c r="M1469" t="s">
        <v>28</v>
      </c>
      <c r="N1469">
        <v>43</v>
      </c>
      <c r="O1469" t="s">
        <v>12232</v>
      </c>
      <c r="P1469">
        <v>439</v>
      </c>
      <c r="Q1469" t="s">
        <v>43</v>
      </c>
      <c r="R1469">
        <v>1</v>
      </c>
      <c r="S1469" s="1">
        <v>45362</v>
      </c>
      <c r="T1469" t="s">
        <v>30</v>
      </c>
    </row>
    <row r="1470" spans="1:20" x14ac:dyDescent="0.25">
      <c r="A1470" t="s">
        <v>2990</v>
      </c>
      <c r="B1470" t="s">
        <v>45</v>
      </c>
      <c r="C1470" t="s">
        <v>82</v>
      </c>
      <c r="D1470" t="s">
        <v>56</v>
      </c>
      <c r="E1470" t="s">
        <v>12121</v>
      </c>
      <c r="F1470" t="s">
        <v>2991</v>
      </c>
      <c r="G1470" t="s">
        <v>12407</v>
      </c>
      <c r="H1470" t="s">
        <v>25</v>
      </c>
      <c r="I1470" t="s">
        <v>42</v>
      </c>
      <c r="J1470" t="s">
        <v>49</v>
      </c>
      <c r="K1470">
        <v>2</v>
      </c>
      <c r="L1470">
        <v>865.17</v>
      </c>
      <c r="M1470" t="s">
        <v>50</v>
      </c>
      <c r="N1470">
        <v>8</v>
      </c>
      <c r="O1470" s="1">
        <v>45754</v>
      </c>
      <c r="P1470">
        <v>374</v>
      </c>
      <c r="Q1470" t="s">
        <v>43</v>
      </c>
      <c r="R1470">
        <v>3</v>
      </c>
      <c r="S1470" t="s">
        <v>12397</v>
      </c>
      <c r="T1470" t="s">
        <v>36</v>
      </c>
    </row>
    <row r="1471" spans="1:20" x14ac:dyDescent="0.25">
      <c r="A1471" t="s">
        <v>2992</v>
      </c>
      <c r="B1471" t="s">
        <v>45</v>
      </c>
      <c r="C1471" t="s">
        <v>39</v>
      </c>
      <c r="D1471" t="s">
        <v>77</v>
      </c>
      <c r="E1471" t="s">
        <v>12404</v>
      </c>
      <c r="F1471" t="s">
        <v>2993</v>
      </c>
      <c r="G1471" t="s">
        <v>12407</v>
      </c>
      <c r="H1471" t="s">
        <v>25</v>
      </c>
      <c r="I1471" t="s">
        <v>54</v>
      </c>
      <c r="J1471" t="s">
        <v>49</v>
      </c>
      <c r="K1471">
        <v>3</v>
      </c>
      <c r="L1471">
        <v>386.38</v>
      </c>
      <c r="M1471" t="s">
        <v>35</v>
      </c>
      <c r="N1471">
        <v>37</v>
      </c>
      <c r="O1471" t="s">
        <v>12165</v>
      </c>
      <c r="P1471">
        <v>257</v>
      </c>
      <c r="Q1471" t="s">
        <v>43</v>
      </c>
      <c r="R1471">
        <v>3</v>
      </c>
      <c r="S1471" t="s">
        <v>12380</v>
      </c>
      <c r="T1471" t="s">
        <v>30</v>
      </c>
    </row>
    <row r="1472" spans="1:20" x14ac:dyDescent="0.25">
      <c r="A1472" t="s">
        <v>2994</v>
      </c>
      <c r="B1472" t="s">
        <v>45</v>
      </c>
      <c r="C1472" t="s">
        <v>39</v>
      </c>
      <c r="D1472" t="s">
        <v>56</v>
      </c>
      <c r="E1472" s="1">
        <v>45361</v>
      </c>
      <c r="F1472" t="s">
        <v>2995</v>
      </c>
      <c r="G1472" t="s">
        <v>12407</v>
      </c>
      <c r="H1472" t="s">
        <v>41</v>
      </c>
      <c r="I1472" t="s">
        <v>54</v>
      </c>
      <c r="J1472" t="s">
        <v>49</v>
      </c>
      <c r="K1472">
        <v>1</v>
      </c>
      <c r="L1472">
        <v>988.94</v>
      </c>
      <c r="M1472" t="s">
        <v>28</v>
      </c>
      <c r="N1472">
        <v>49</v>
      </c>
      <c r="O1472" s="1">
        <v>45485</v>
      </c>
      <c r="P1472">
        <v>443</v>
      </c>
      <c r="Q1472" t="s">
        <v>29</v>
      </c>
      <c r="R1472">
        <v>3</v>
      </c>
      <c r="S1472" t="s">
        <v>12098</v>
      </c>
      <c r="T1472" t="s">
        <v>30</v>
      </c>
    </row>
    <row r="1473" spans="1:20" x14ac:dyDescent="0.25">
      <c r="A1473" t="s">
        <v>2996</v>
      </c>
      <c r="B1473" t="s">
        <v>38</v>
      </c>
      <c r="C1473" t="s">
        <v>82</v>
      </c>
      <c r="D1473" t="s">
        <v>32</v>
      </c>
      <c r="E1473" s="1">
        <v>45507</v>
      </c>
      <c r="F1473" t="s">
        <v>2997</v>
      </c>
      <c r="G1473" t="s">
        <v>12407</v>
      </c>
      <c r="H1473" t="s">
        <v>47</v>
      </c>
      <c r="I1473" t="s">
        <v>42</v>
      </c>
      <c r="J1473" t="s">
        <v>64</v>
      </c>
      <c r="K1473">
        <v>4</v>
      </c>
      <c r="L1473">
        <v>1106.76</v>
      </c>
      <c r="M1473" t="s">
        <v>35</v>
      </c>
      <c r="N1473">
        <v>20</v>
      </c>
      <c r="O1473" s="1">
        <v>45967</v>
      </c>
      <c r="P1473">
        <v>368</v>
      </c>
      <c r="Q1473" t="s">
        <v>29</v>
      </c>
      <c r="R1473">
        <v>3</v>
      </c>
      <c r="S1473" t="s">
        <v>12078</v>
      </c>
      <c r="T1473" t="s">
        <v>60</v>
      </c>
    </row>
    <row r="1474" spans="1:20" x14ac:dyDescent="0.25">
      <c r="A1474" t="s">
        <v>2998</v>
      </c>
      <c r="B1474" t="s">
        <v>45</v>
      </c>
      <c r="C1474" t="s">
        <v>82</v>
      </c>
      <c r="D1474" t="s">
        <v>77</v>
      </c>
      <c r="E1474" t="s">
        <v>12333</v>
      </c>
      <c r="F1474" t="s">
        <v>2999</v>
      </c>
      <c r="G1474" t="s">
        <v>12407</v>
      </c>
      <c r="H1474" t="s">
        <v>58</v>
      </c>
      <c r="I1474" t="s">
        <v>54</v>
      </c>
      <c r="J1474" t="s">
        <v>59</v>
      </c>
      <c r="K1474">
        <v>2</v>
      </c>
      <c r="L1474">
        <v>966.63</v>
      </c>
      <c r="M1474" t="s">
        <v>50</v>
      </c>
      <c r="N1474">
        <v>18</v>
      </c>
      <c r="O1474" t="s">
        <v>12098</v>
      </c>
      <c r="P1474">
        <v>461</v>
      </c>
      <c r="Q1474" t="s">
        <v>43</v>
      </c>
      <c r="R1474">
        <v>4</v>
      </c>
      <c r="S1474" t="s">
        <v>12259</v>
      </c>
      <c r="T1474" t="s">
        <v>36</v>
      </c>
    </row>
    <row r="1475" spans="1:20" x14ac:dyDescent="0.25">
      <c r="A1475" t="s">
        <v>3000</v>
      </c>
      <c r="B1475" t="s">
        <v>38</v>
      </c>
      <c r="C1475" t="s">
        <v>39</v>
      </c>
      <c r="D1475" t="s">
        <v>77</v>
      </c>
      <c r="E1475" s="1">
        <v>45543</v>
      </c>
      <c r="F1475" t="s">
        <v>3001</v>
      </c>
      <c r="G1475" t="s">
        <v>12456</v>
      </c>
      <c r="H1475" t="s">
        <v>47</v>
      </c>
      <c r="I1475" t="s">
        <v>42</v>
      </c>
      <c r="J1475" t="s">
        <v>67</v>
      </c>
      <c r="K1475">
        <v>2</v>
      </c>
      <c r="L1475">
        <v>1273.83</v>
      </c>
      <c r="M1475" t="s">
        <v>35</v>
      </c>
      <c r="N1475">
        <v>23</v>
      </c>
      <c r="O1475" t="s">
        <v>12231</v>
      </c>
      <c r="P1475">
        <v>474</v>
      </c>
      <c r="Q1475" t="s">
        <v>43</v>
      </c>
      <c r="R1475">
        <v>5</v>
      </c>
      <c r="S1475" s="1">
        <v>45903</v>
      </c>
      <c r="T1475" t="s">
        <v>30</v>
      </c>
    </row>
    <row r="1476" spans="1:20" x14ac:dyDescent="0.25">
      <c r="A1476" t="s">
        <v>3002</v>
      </c>
      <c r="B1476" t="s">
        <v>21</v>
      </c>
      <c r="C1476" t="s">
        <v>39</v>
      </c>
      <c r="D1476" t="s">
        <v>77</v>
      </c>
      <c r="E1476" s="1">
        <v>45628</v>
      </c>
      <c r="F1476" t="s">
        <v>3003</v>
      </c>
      <c r="G1476" t="s">
        <v>12456</v>
      </c>
      <c r="H1476" t="s">
        <v>58</v>
      </c>
      <c r="I1476" t="s">
        <v>63</v>
      </c>
      <c r="J1476" t="s">
        <v>64</v>
      </c>
      <c r="K1476">
        <v>1</v>
      </c>
      <c r="L1476">
        <v>538.38</v>
      </c>
      <c r="M1476" t="s">
        <v>35</v>
      </c>
      <c r="N1476">
        <v>19</v>
      </c>
      <c r="O1476" t="s">
        <v>12284</v>
      </c>
      <c r="P1476">
        <v>208</v>
      </c>
      <c r="Q1476" t="s">
        <v>43</v>
      </c>
      <c r="R1476">
        <v>2</v>
      </c>
      <c r="S1476" s="1">
        <v>45689</v>
      </c>
      <c r="T1476" t="s">
        <v>60</v>
      </c>
    </row>
    <row r="1477" spans="1:20" x14ac:dyDescent="0.25">
      <c r="A1477" t="s">
        <v>3004</v>
      </c>
      <c r="B1477" t="s">
        <v>38</v>
      </c>
      <c r="C1477" t="s">
        <v>39</v>
      </c>
      <c r="D1477" t="s">
        <v>23</v>
      </c>
      <c r="E1477" s="1">
        <v>45422</v>
      </c>
      <c r="F1477" t="s">
        <v>3005</v>
      </c>
      <c r="G1477" t="s">
        <v>12456</v>
      </c>
      <c r="H1477" t="s">
        <v>47</v>
      </c>
      <c r="I1477" t="s">
        <v>63</v>
      </c>
      <c r="J1477" t="s">
        <v>49</v>
      </c>
      <c r="K1477">
        <v>5</v>
      </c>
      <c r="L1477">
        <v>684.65</v>
      </c>
      <c r="M1477" t="s">
        <v>28</v>
      </c>
      <c r="N1477">
        <v>23</v>
      </c>
      <c r="O1477" s="1">
        <v>45873</v>
      </c>
      <c r="P1477">
        <v>487</v>
      </c>
      <c r="Q1477" t="s">
        <v>29</v>
      </c>
      <c r="R1477">
        <v>4</v>
      </c>
      <c r="S1477" t="s">
        <v>12070</v>
      </c>
      <c r="T1477" t="s">
        <v>30</v>
      </c>
    </row>
    <row r="1478" spans="1:20" x14ac:dyDescent="0.25">
      <c r="A1478" t="s">
        <v>3006</v>
      </c>
      <c r="B1478" t="s">
        <v>38</v>
      </c>
      <c r="C1478" t="s">
        <v>22</v>
      </c>
      <c r="D1478" t="s">
        <v>23</v>
      </c>
      <c r="E1478" s="1">
        <v>45721</v>
      </c>
      <c r="F1478" t="s">
        <v>3007</v>
      </c>
      <c r="G1478" t="s">
        <v>12456</v>
      </c>
      <c r="H1478" t="s">
        <v>25</v>
      </c>
      <c r="I1478" t="s">
        <v>48</v>
      </c>
      <c r="J1478" t="s">
        <v>67</v>
      </c>
      <c r="K1478">
        <v>4</v>
      </c>
      <c r="L1478">
        <v>181.27</v>
      </c>
      <c r="M1478" t="s">
        <v>28</v>
      </c>
      <c r="N1478">
        <v>47</v>
      </c>
      <c r="O1478" s="1">
        <v>45300</v>
      </c>
      <c r="P1478">
        <v>230</v>
      </c>
      <c r="Q1478" t="s">
        <v>29</v>
      </c>
      <c r="R1478">
        <v>1</v>
      </c>
      <c r="S1478" s="1">
        <v>45515</v>
      </c>
      <c r="T1478" t="s">
        <v>30</v>
      </c>
    </row>
    <row r="1479" spans="1:20" x14ac:dyDescent="0.25">
      <c r="A1479" t="s">
        <v>3008</v>
      </c>
      <c r="B1479" t="s">
        <v>45</v>
      </c>
      <c r="C1479" t="s">
        <v>39</v>
      </c>
      <c r="D1479" t="s">
        <v>56</v>
      </c>
      <c r="E1479" s="1">
        <v>45516</v>
      </c>
      <c r="F1479" t="s">
        <v>3009</v>
      </c>
      <c r="G1479" t="s">
        <v>12456</v>
      </c>
      <c r="H1479" t="s">
        <v>58</v>
      </c>
      <c r="I1479" t="s">
        <v>26</v>
      </c>
      <c r="J1479" t="s">
        <v>59</v>
      </c>
      <c r="K1479">
        <v>1</v>
      </c>
      <c r="L1479">
        <v>861.14</v>
      </c>
      <c r="M1479" t="s">
        <v>28</v>
      </c>
      <c r="N1479">
        <v>46</v>
      </c>
      <c r="O1479" t="s">
        <v>12333</v>
      </c>
      <c r="P1479">
        <v>15</v>
      </c>
      <c r="Q1479" t="s">
        <v>29</v>
      </c>
      <c r="R1479">
        <v>1</v>
      </c>
      <c r="S1479" s="1">
        <v>45967</v>
      </c>
      <c r="T1479" t="s">
        <v>60</v>
      </c>
    </row>
    <row r="1480" spans="1:20" x14ac:dyDescent="0.25">
      <c r="A1480" t="s">
        <v>3010</v>
      </c>
      <c r="B1480" t="s">
        <v>38</v>
      </c>
      <c r="C1480" t="s">
        <v>82</v>
      </c>
      <c r="D1480" t="s">
        <v>52</v>
      </c>
      <c r="E1480" s="1">
        <v>45324</v>
      </c>
      <c r="F1480" t="s">
        <v>3011</v>
      </c>
      <c r="G1480" t="s">
        <v>12456</v>
      </c>
      <c r="H1480" t="s">
        <v>41</v>
      </c>
      <c r="I1480" t="s">
        <v>26</v>
      </c>
      <c r="J1480" t="s">
        <v>67</v>
      </c>
      <c r="K1480">
        <v>5</v>
      </c>
      <c r="L1480">
        <v>995.46</v>
      </c>
      <c r="M1480" t="s">
        <v>35</v>
      </c>
      <c r="N1480">
        <v>8</v>
      </c>
      <c r="O1480" t="s">
        <v>12170</v>
      </c>
      <c r="P1480">
        <v>112</v>
      </c>
      <c r="Q1480" t="s">
        <v>43</v>
      </c>
      <c r="R1480">
        <v>3</v>
      </c>
      <c r="S1480" t="s">
        <v>12274</v>
      </c>
      <c r="T1480" t="s">
        <v>60</v>
      </c>
    </row>
    <row r="1481" spans="1:20" x14ac:dyDescent="0.25">
      <c r="A1481" t="s">
        <v>3012</v>
      </c>
      <c r="B1481" t="s">
        <v>38</v>
      </c>
      <c r="C1481" t="s">
        <v>22</v>
      </c>
      <c r="D1481" t="s">
        <v>56</v>
      </c>
      <c r="E1481" t="s">
        <v>12463</v>
      </c>
      <c r="F1481" t="s">
        <v>3013</v>
      </c>
      <c r="G1481" t="s">
        <v>12456</v>
      </c>
      <c r="H1481" t="s">
        <v>25</v>
      </c>
      <c r="I1481" t="s">
        <v>54</v>
      </c>
      <c r="J1481" t="s">
        <v>59</v>
      </c>
      <c r="K1481">
        <v>4</v>
      </c>
      <c r="L1481">
        <v>1074.3399999999999</v>
      </c>
      <c r="M1481" t="s">
        <v>35</v>
      </c>
      <c r="N1481">
        <v>35</v>
      </c>
      <c r="O1481" t="s">
        <v>12264</v>
      </c>
      <c r="P1481">
        <v>225</v>
      </c>
      <c r="Q1481" t="s">
        <v>29</v>
      </c>
      <c r="R1481">
        <v>4</v>
      </c>
      <c r="S1481" s="1">
        <v>45658</v>
      </c>
      <c r="T1481" t="s">
        <v>30</v>
      </c>
    </row>
    <row r="1482" spans="1:20" x14ac:dyDescent="0.25">
      <c r="A1482" t="s">
        <v>3014</v>
      </c>
      <c r="B1482" t="s">
        <v>21</v>
      </c>
      <c r="C1482" t="s">
        <v>22</v>
      </c>
      <c r="D1482" t="s">
        <v>52</v>
      </c>
      <c r="E1482" t="s">
        <v>12209</v>
      </c>
      <c r="F1482" t="s">
        <v>3015</v>
      </c>
      <c r="G1482" t="s">
        <v>12456</v>
      </c>
      <c r="H1482" t="s">
        <v>34</v>
      </c>
      <c r="I1482" t="s">
        <v>63</v>
      </c>
      <c r="J1482" t="s">
        <v>49</v>
      </c>
      <c r="K1482">
        <v>3</v>
      </c>
      <c r="L1482">
        <v>643.9</v>
      </c>
      <c r="M1482" t="s">
        <v>50</v>
      </c>
      <c r="N1482">
        <v>15</v>
      </c>
      <c r="O1482" t="s">
        <v>12141</v>
      </c>
      <c r="P1482">
        <v>310</v>
      </c>
      <c r="Q1482" t="s">
        <v>43</v>
      </c>
      <c r="R1482">
        <v>5</v>
      </c>
      <c r="S1482" s="1">
        <v>45332</v>
      </c>
      <c r="T1482" t="s">
        <v>60</v>
      </c>
    </row>
    <row r="1483" spans="1:20" x14ac:dyDescent="0.25">
      <c r="A1483" t="s">
        <v>3016</v>
      </c>
      <c r="B1483" t="s">
        <v>38</v>
      </c>
      <c r="C1483" t="s">
        <v>82</v>
      </c>
      <c r="D1483" t="s">
        <v>52</v>
      </c>
      <c r="E1483" s="1">
        <v>45363</v>
      </c>
      <c r="F1483" t="s">
        <v>3017</v>
      </c>
      <c r="G1483" t="s">
        <v>12456</v>
      </c>
      <c r="H1483" t="s">
        <v>58</v>
      </c>
      <c r="I1483" t="s">
        <v>63</v>
      </c>
      <c r="J1483" t="s">
        <v>64</v>
      </c>
      <c r="K1483">
        <v>5</v>
      </c>
      <c r="L1483">
        <v>596.16</v>
      </c>
      <c r="M1483" t="s">
        <v>35</v>
      </c>
      <c r="N1483">
        <v>49</v>
      </c>
      <c r="O1483" t="s">
        <v>12205</v>
      </c>
      <c r="P1483">
        <v>136</v>
      </c>
      <c r="Q1483" t="s">
        <v>43</v>
      </c>
      <c r="R1483">
        <v>3</v>
      </c>
      <c r="S1483" s="1">
        <v>45872</v>
      </c>
      <c r="T1483" t="s">
        <v>30</v>
      </c>
    </row>
    <row r="1484" spans="1:20" x14ac:dyDescent="0.25">
      <c r="A1484" t="s">
        <v>3018</v>
      </c>
      <c r="B1484" t="s">
        <v>21</v>
      </c>
      <c r="C1484" t="s">
        <v>39</v>
      </c>
      <c r="D1484" t="s">
        <v>52</v>
      </c>
      <c r="E1484" t="s">
        <v>12402</v>
      </c>
      <c r="F1484" t="s">
        <v>3019</v>
      </c>
      <c r="G1484" t="s">
        <v>12456</v>
      </c>
      <c r="H1484" t="s">
        <v>34</v>
      </c>
      <c r="I1484" t="s">
        <v>54</v>
      </c>
      <c r="J1484" t="s">
        <v>59</v>
      </c>
      <c r="K1484">
        <v>3</v>
      </c>
      <c r="L1484">
        <v>486.63</v>
      </c>
      <c r="M1484" t="s">
        <v>28</v>
      </c>
      <c r="N1484">
        <v>49</v>
      </c>
      <c r="O1484" t="s">
        <v>12211</v>
      </c>
      <c r="P1484">
        <v>94</v>
      </c>
      <c r="Q1484" t="s">
        <v>43</v>
      </c>
      <c r="R1484">
        <v>1</v>
      </c>
      <c r="S1484" t="s">
        <v>12158</v>
      </c>
      <c r="T1484" t="s">
        <v>36</v>
      </c>
    </row>
    <row r="1485" spans="1:20" x14ac:dyDescent="0.25">
      <c r="A1485" t="s">
        <v>3020</v>
      </c>
      <c r="B1485" t="s">
        <v>38</v>
      </c>
      <c r="C1485" t="s">
        <v>39</v>
      </c>
      <c r="D1485" t="s">
        <v>56</v>
      </c>
      <c r="E1485" t="s">
        <v>12216</v>
      </c>
      <c r="F1485" t="s">
        <v>3021</v>
      </c>
      <c r="G1485" t="s">
        <v>12496</v>
      </c>
      <c r="H1485" t="s">
        <v>41</v>
      </c>
      <c r="I1485" t="s">
        <v>42</v>
      </c>
      <c r="J1485" t="s">
        <v>49</v>
      </c>
      <c r="K1485">
        <v>5</v>
      </c>
      <c r="L1485">
        <v>478.06</v>
      </c>
      <c r="M1485" t="s">
        <v>35</v>
      </c>
      <c r="N1485">
        <v>25</v>
      </c>
      <c r="O1485" s="1">
        <v>45723</v>
      </c>
      <c r="P1485">
        <v>390</v>
      </c>
      <c r="Q1485" t="s">
        <v>43</v>
      </c>
      <c r="R1485">
        <v>1</v>
      </c>
      <c r="S1485" s="1">
        <v>45717</v>
      </c>
      <c r="T1485" t="s">
        <v>30</v>
      </c>
    </row>
    <row r="1486" spans="1:20" x14ac:dyDescent="0.25">
      <c r="A1486" t="s">
        <v>3022</v>
      </c>
      <c r="B1486" t="s">
        <v>21</v>
      </c>
      <c r="C1486" t="s">
        <v>39</v>
      </c>
      <c r="D1486" t="s">
        <v>77</v>
      </c>
      <c r="E1486" s="1">
        <v>45968</v>
      </c>
      <c r="F1486" t="s">
        <v>3023</v>
      </c>
      <c r="G1486" t="s">
        <v>12496</v>
      </c>
      <c r="H1486" t="s">
        <v>47</v>
      </c>
      <c r="I1486" t="s">
        <v>63</v>
      </c>
      <c r="J1486" t="s">
        <v>49</v>
      </c>
      <c r="K1486">
        <v>3</v>
      </c>
      <c r="L1486">
        <v>515.16999999999996</v>
      </c>
      <c r="M1486" t="s">
        <v>28</v>
      </c>
      <c r="N1486">
        <v>20</v>
      </c>
      <c r="O1486" s="1">
        <v>45938</v>
      </c>
      <c r="P1486">
        <v>450</v>
      </c>
      <c r="Q1486" t="s">
        <v>43</v>
      </c>
      <c r="R1486">
        <v>3</v>
      </c>
      <c r="S1486" t="s">
        <v>12163</v>
      </c>
      <c r="T1486" t="s">
        <v>60</v>
      </c>
    </row>
    <row r="1487" spans="1:20" x14ac:dyDescent="0.25">
      <c r="A1487" t="s">
        <v>3024</v>
      </c>
      <c r="B1487" t="s">
        <v>45</v>
      </c>
      <c r="C1487" t="s">
        <v>39</v>
      </c>
      <c r="D1487" t="s">
        <v>52</v>
      </c>
      <c r="E1487" t="s">
        <v>12197</v>
      </c>
      <c r="F1487" t="s">
        <v>3025</v>
      </c>
      <c r="G1487" t="s">
        <v>12496</v>
      </c>
      <c r="H1487" t="s">
        <v>41</v>
      </c>
      <c r="I1487" t="s">
        <v>42</v>
      </c>
      <c r="J1487" t="s">
        <v>27</v>
      </c>
      <c r="K1487">
        <v>2</v>
      </c>
      <c r="L1487">
        <v>962.39</v>
      </c>
      <c r="M1487" t="s">
        <v>35</v>
      </c>
      <c r="N1487">
        <v>1</v>
      </c>
      <c r="O1487" s="1">
        <v>45664</v>
      </c>
      <c r="P1487">
        <v>273</v>
      </c>
      <c r="Q1487" t="s">
        <v>29</v>
      </c>
      <c r="R1487">
        <v>1</v>
      </c>
      <c r="S1487" t="s">
        <v>12324</v>
      </c>
      <c r="T1487" t="s">
        <v>30</v>
      </c>
    </row>
    <row r="1488" spans="1:20" x14ac:dyDescent="0.25">
      <c r="A1488" t="s">
        <v>3026</v>
      </c>
      <c r="B1488" t="s">
        <v>38</v>
      </c>
      <c r="C1488" t="s">
        <v>82</v>
      </c>
      <c r="D1488" t="s">
        <v>77</v>
      </c>
      <c r="E1488" t="s">
        <v>12294</v>
      </c>
      <c r="F1488" t="s">
        <v>3027</v>
      </c>
      <c r="G1488" t="s">
        <v>12496</v>
      </c>
      <c r="H1488" t="s">
        <v>34</v>
      </c>
      <c r="I1488" t="s">
        <v>42</v>
      </c>
      <c r="J1488" t="s">
        <v>27</v>
      </c>
      <c r="K1488">
        <v>3</v>
      </c>
      <c r="L1488">
        <v>1456.01</v>
      </c>
      <c r="M1488" t="s">
        <v>50</v>
      </c>
      <c r="N1488">
        <v>42</v>
      </c>
      <c r="O1488" s="1">
        <v>45393</v>
      </c>
      <c r="P1488">
        <v>404</v>
      </c>
      <c r="Q1488" t="s">
        <v>29</v>
      </c>
      <c r="R1488">
        <v>4</v>
      </c>
      <c r="S1488" t="s">
        <v>12361</v>
      </c>
      <c r="T1488" t="s">
        <v>36</v>
      </c>
    </row>
    <row r="1489" spans="1:20" x14ac:dyDescent="0.25">
      <c r="A1489" t="s">
        <v>3028</v>
      </c>
      <c r="B1489" t="s">
        <v>21</v>
      </c>
      <c r="C1489" t="s">
        <v>39</v>
      </c>
      <c r="D1489" t="s">
        <v>32</v>
      </c>
      <c r="E1489" t="s">
        <v>12368</v>
      </c>
      <c r="F1489" t="s">
        <v>3029</v>
      </c>
      <c r="G1489" t="s">
        <v>12496</v>
      </c>
      <c r="H1489" t="s">
        <v>25</v>
      </c>
      <c r="I1489" t="s">
        <v>26</v>
      </c>
      <c r="J1489" t="s">
        <v>59</v>
      </c>
      <c r="K1489">
        <v>3</v>
      </c>
      <c r="L1489">
        <v>298.73</v>
      </c>
      <c r="M1489" t="s">
        <v>28</v>
      </c>
      <c r="N1489">
        <v>17</v>
      </c>
      <c r="O1489" t="s">
        <v>12211</v>
      </c>
      <c r="P1489">
        <v>28</v>
      </c>
      <c r="Q1489" t="s">
        <v>43</v>
      </c>
      <c r="R1489">
        <v>5</v>
      </c>
      <c r="S1489" s="1">
        <v>45723</v>
      </c>
      <c r="T1489" t="s">
        <v>36</v>
      </c>
    </row>
    <row r="1490" spans="1:20" x14ac:dyDescent="0.25">
      <c r="A1490" t="s">
        <v>3030</v>
      </c>
      <c r="B1490" t="s">
        <v>21</v>
      </c>
      <c r="C1490" t="s">
        <v>39</v>
      </c>
      <c r="D1490" t="s">
        <v>23</v>
      </c>
      <c r="E1490" t="s">
        <v>12478</v>
      </c>
      <c r="F1490" t="s">
        <v>3031</v>
      </c>
      <c r="G1490" t="s">
        <v>12496</v>
      </c>
      <c r="H1490" t="s">
        <v>58</v>
      </c>
      <c r="I1490" t="s">
        <v>26</v>
      </c>
      <c r="J1490" t="s">
        <v>64</v>
      </c>
      <c r="K1490">
        <v>3</v>
      </c>
      <c r="L1490">
        <v>1276.3800000000001</v>
      </c>
      <c r="M1490" t="s">
        <v>28</v>
      </c>
      <c r="N1490">
        <v>34</v>
      </c>
      <c r="O1490" s="1">
        <v>45300</v>
      </c>
      <c r="P1490">
        <v>286</v>
      </c>
      <c r="Q1490" t="s">
        <v>29</v>
      </c>
      <c r="R1490">
        <v>1</v>
      </c>
      <c r="S1490" t="s">
        <v>12080</v>
      </c>
      <c r="T1490" t="s">
        <v>36</v>
      </c>
    </row>
    <row r="1491" spans="1:20" x14ac:dyDescent="0.25">
      <c r="A1491" t="s">
        <v>3032</v>
      </c>
      <c r="B1491" t="s">
        <v>38</v>
      </c>
      <c r="C1491" t="s">
        <v>22</v>
      </c>
      <c r="D1491" t="s">
        <v>23</v>
      </c>
      <c r="E1491" t="s">
        <v>12218</v>
      </c>
      <c r="F1491" t="s">
        <v>3033</v>
      </c>
      <c r="G1491" t="s">
        <v>12496</v>
      </c>
      <c r="H1491" t="s">
        <v>41</v>
      </c>
      <c r="I1491" t="s">
        <v>26</v>
      </c>
      <c r="J1491" t="s">
        <v>67</v>
      </c>
      <c r="K1491">
        <v>4</v>
      </c>
      <c r="L1491">
        <v>469.71</v>
      </c>
      <c r="M1491" t="s">
        <v>50</v>
      </c>
      <c r="N1491">
        <v>1</v>
      </c>
      <c r="O1491" t="s">
        <v>12288</v>
      </c>
      <c r="P1491">
        <v>156</v>
      </c>
      <c r="Q1491" t="s">
        <v>29</v>
      </c>
      <c r="R1491">
        <v>5</v>
      </c>
      <c r="S1491" t="s">
        <v>12259</v>
      </c>
      <c r="T1491" t="s">
        <v>30</v>
      </c>
    </row>
    <row r="1492" spans="1:20" x14ac:dyDescent="0.25">
      <c r="A1492" t="s">
        <v>3034</v>
      </c>
      <c r="B1492" t="s">
        <v>45</v>
      </c>
      <c r="C1492" t="s">
        <v>39</v>
      </c>
      <c r="D1492" t="s">
        <v>52</v>
      </c>
      <c r="E1492" t="s">
        <v>12175</v>
      </c>
      <c r="F1492" t="s">
        <v>3035</v>
      </c>
      <c r="G1492" t="s">
        <v>12477</v>
      </c>
      <c r="H1492" t="s">
        <v>58</v>
      </c>
      <c r="I1492" t="s">
        <v>54</v>
      </c>
      <c r="J1492" t="s">
        <v>67</v>
      </c>
      <c r="K1492">
        <v>2</v>
      </c>
      <c r="L1492">
        <v>793.77</v>
      </c>
      <c r="M1492" t="s">
        <v>35</v>
      </c>
      <c r="N1492">
        <v>19</v>
      </c>
      <c r="O1492" s="1">
        <v>45605</v>
      </c>
      <c r="P1492">
        <v>56</v>
      </c>
      <c r="Q1492" t="s">
        <v>43</v>
      </c>
      <c r="R1492">
        <v>5</v>
      </c>
      <c r="S1492" t="s">
        <v>12423</v>
      </c>
      <c r="T1492" t="s">
        <v>36</v>
      </c>
    </row>
    <row r="1493" spans="1:20" x14ac:dyDescent="0.25">
      <c r="A1493" t="s">
        <v>3036</v>
      </c>
      <c r="B1493" t="s">
        <v>21</v>
      </c>
      <c r="C1493" t="s">
        <v>82</v>
      </c>
      <c r="D1493" t="s">
        <v>32</v>
      </c>
      <c r="E1493" t="s">
        <v>12305</v>
      </c>
      <c r="F1493" t="s">
        <v>3037</v>
      </c>
      <c r="G1493" t="s">
        <v>12477</v>
      </c>
      <c r="H1493" t="s">
        <v>34</v>
      </c>
      <c r="I1493" t="s">
        <v>26</v>
      </c>
      <c r="J1493" t="s">
        <v>49</v>
      </c>
      <c r="K1493">
        <v>2</v>
      </c>
      <c r="L1493">
        <v>1287.98</v>
      </c>
      <c r="M1493" t="s">
        <v>28</v>
      </c>
      <c r="N1493">
        <v>17</v>
      </c>
      <c r="O1493" s="1">
        <v>45962</v>
      </c>
      <c r="P1493">
        <v>392</v>
      </c>
      <c r="Q1493" t="s">
        <v>29</v>
      </c>
      <c r="R1493">
        <v>5</v>
      </c>
      <c r="S1493" t="s">
        <v>12209</v>
      </c>
      <c r="T1493" t="s">
        <v>60</v>
      </c>
    </row>
    <row r="1494" spans="1:20" x14ac:dyDescent="0.25">
      <c r="A1494" t="s">
        <v>3038</v>
      </c>
      <c r="B1494" t="s">
        <v>21</v>
      </c>
      <c r="C1494" t="s">
        <v>22</v>
      </c>
      <c r="D1494" t="s">
        <v>23</v>
      </c>
      <c r="E1494" t="s">
        <v>12356</v>
      </c>
      <c r="F1494" t="s">
        <v>3039</v>
      </c>
      <c r="G1494" t="s">
        <v>12477</v>
      </c>
      <c r="H1494" t="s">
        <v>47</v>
      </c>
      <c r="I1494" t="s">
        <v>54</v>
      </c>
      <c r="J1494" t="s">
        <v>64</v>
      </c>
      <c r="K1494">
        <v>3</v>
      </c>
      <c r="L1494">
        <v>1046.1600000000001</v>
      </c>
      <c r="M1494" t="s">
        <v>35</v>
      </c>
      <c r="N1494">
        <v>2</v>
      </c>
      <c r="O1494" t="s">
        <v>12286</v>
      </c>
      <c r="P1494">
        <v>435</v>
      </c>
      <c r="Q1494" t="s">
        <v>29</v>
      </c>
      <c r="R1494">
        <v>5</v>
      </c>
      <c r="S1494" s="1">
        <v>45454</v>
      </c>
      <c r="T1494" t="s">
        <v>36</v>
      </c>
    </row>
    <row r="1495" spans="1:20" x14ac:dyDescent="0.25">
      <c r="A1495" t="s">
        <v>3040</v>
      </c>
      <c r="B1495" t="s">
        <v>45</v>
      </c>
      <c r="C1495" t="s">
        <v>82</v>
      </c>
      <c r="D1495" t="s">
        <v>52</v>
      </c>
      <c r="E1495" s="1">
        <v>45749</v>
      </c>
      <c r="F1495" t="s">
        <v>3041</v>
      </c>
      <c r="G1495" t="s">
        <v>12477</v>
      </c>
      <c r="H1495" t="s">
        <v>41</v>
      </c>
      <c r="I1495" t="s">
        <v>54</v>
      </c>
      <c r="J1495" t="s">
        <v>67</v>
      </c>
      <c r="K1495">
        <v>3</v>
      </c>
      <c r="L1495">
        <v>599.97</v>
      </c>
      <c r="M1495" t="s">
        <v>35</v>
      </c>
      <c r="N1495">
        <v>33</v>
      </c>
      <c r="O1495" t="s">
        <v>12264</v>
      </c>
      <c r="P1495">
        <v>320</v>
      </c>
      <c r="Q1495" t="s">
        <v>29</v>
      </c>
      <c r="R1495">
        <v>4</v>
      </c>
      <c r="S1495" s="1">
        <v>45813</v>
      </c>
      <c r="T1495" t="s">
        <v>60</v>
      </c>
    </row>
    <row r="1496" spans="1:20" x14ac:dyDescent="0.25">
      <c r="A1496" t="s">
        <v>3042</v>
      </c>
      <c r="B1496" t="s">
        <v>21</v>
      </c>
      <c r="C1496" t="s">
        <v>22</v>
      </c>
      <c r="D1496" t="s">
        <v>23</v>
      </c>
      <c r="E1496" t="s">
        <v>12350</v>
      </c>
      <c r="F1496" t="s">
        <v>3043</v>
      </c>
      <c r="G1496" t="s">
        <v>12477</v>
      </c>
      <c r="H1496" t="s">
        <v>47</v>
      </c>
      <c r="I1496" t="s">
        <v>63</v>
      </c>
      <c r="J1496" t="s">
        <v>64</v>
      </c>
      <c r="K1496">
        <v>2</v>
      </c>
      <c r="L1496">
        <v>235.82</v>
      </c>
      <c r="M1496" t="s">
        <v>50</v>
      </c>
      <c r="N1496">
        <v>11</v>
      </c>
      <c r="O1496" t="s">
        <v>12256</v>
      </c>
      <c r="P1496">
        <v>40</v>
      </c>
      <c r="Q1496" t="s">
        <v>43</v>
      </c>
      <c r="R1496">
        <v>5</v>
      </c>
      <c r="S1496" s="1">
        <v>45937</v>
      </c>
      <c r="T1496" t="s">
        <v>30</v>
      </c>
    </row>
    <row r="1497" spans="1:20" x14ac:dyDescent="0.25">
      <c r="A1497" t="s">
        <v>3044</v>
      </c>
      <c r="B1497" t="s">
        <v>45</v>
      </c>
      <c r="C1497" t="s">
        <v>82</v>
      </c>
      <c r="D1497" t="s">
        <v>23</v>
      </c>
      <c r="E1497" t="s">
        <v>12486</v>
      </c>
      <c r="F1497" t="s">
        <v>3045</v>
      </c>
      <c r="G1497" t="s">
        <v>12477</v>
      </c>
      <c r="H1497" t="s">
        <v>25</v>
      </c>
      <c r="I1497" t="s">
        <v>42</v>
      </c>
      <c r="J1497" t="s">
        <v>67</v>
      </c>
      <c r="K1497">
        <v>5</v>
      </c>
      <c r="L1497">
        <v>498.84</v>
      </c>
      <c r="M1497" t="s">
        <v>28</v>
      </c>
      <c r="N1497">
        <v>24</v>
      </c>
      <c r="O1497" t="s">
        <v>12308</v>
      </c>
      <c r="P1497">
        <v>111</v>
      </c>
      <c r="Q1497" t="s">
        <v>43</v>
      </c>
      <c r="R1497">
        <v>2</v>
      </c>
      <c r="S1497" s="1">
        <v>45544</v>
      </c>
      <c r="T1497" t="s">
        <v>60</v>
      </c>
    </row>
    <row r="1498" spans="1:20" x14ac:dyDescent="0.25">
      <c r="A1498" t="s">
        <v>3046</v>
      </c>
      <c r="B1498" t="s">
        <v>38</v>
      </c>
      <c r="C1498" t="s">
        <v>22</v>
      </c>
      <c r="D1498" t="s">
        <v>23</v>
      </c>
      <c r="E1498" t="s">
        <v>12491</v>
      </c>
      <c r="F1498" t="s">
        <v>3047</v>
      </c>
      <c r="G1498" t="s">
        <v>12477</v>
      </c>
      <c r="H1498" t="s">
        <v>41</v>
      </c>
      <c r="I1498" t="s">
        <v>48</v>
      </c>
      <c r="J1498" t="s">
        <v>59</v>
      </c>
      <c r="K1498">
        <v>3</v>
      </c>
      <c r="L1498">
        <v>998.71</v>
      </c>
      <c r="M1498" t="s">
        <v>50</v>
      </c>
      <c r="N1498">
        <v>16</v>
      </c>
      <c r="O1498" s="1">
        <v>45810</v>
      </c>
      <c r="P1498">
        <v>317</v>
      </c>
      <c r="Q1498" t="s">
        <v>43</v>
      </c>
      <c r="R1498">
        <v>5</v>
      </c>
      <c r="S1498" t="s">
        <v>12144</v>
      </c>
      <c r="T1498" t="s">
        <v>36</v>
      </c>
    </row>
    <row r="1499" spans="1:20" x14ac:dyDescent="0.25">
      <c r="A1499" t="s">
        <v>3048</v>
      </c>
      <c r="B1499" t="s">
        <v>21</v>
      </c>
      <c r="C1499" t="s">
        <v>82</v>
      </c>
      <c r="D1499" t="s">
        <v>32</v>
      </c>
      <c r="E1499" t="s">
        <v>12335</v>
      </c>
      <c r="F1499" t="s">
        <v>3049</v>
      </c>
      <c r="G1499" t="s">
        <v>12477</v>
      </c>
      <c r="H1499" t="s">
        <v>34</v>
      </c>
      <c r="I1499" t="s">
        <v>26</v>
      </c>
      <c r="J1499" t="s">
        <v>64</v>
      </c>
      <c r="K1499">
        <v>1</v>
      </c>
      <c r="L1499">
        <v>478.34</v>
      </c>
      <c r="M1499" t="s">
        <v>50</v>
      </c>
      <c r="N1499">
        <v>9</v>
      </c>
      <c r="O1499" s="1">
        <v>45696</v>
      </c>
      <c r="P1499">
        <v>252</v>
      </c>
      <c r="Q1499" t="s">
        <v>43</v>
      </c>
      <c r="R1499">
        <v>3</v>
      </c>
      <c r="S1499" s="1">
        <v>45300</v>
      </c>
      <c r="T1499" t="s">
        <v>30</v>
      </c>
    </row>
    <row r="1500" spans="1:20" x14ac:dyDescent="0.25">
      <c r="A1500" t="s">
        <v>3050</v>
      </c>
      <c r="B1500" t="s">
        <v>38</v>
      </c>
      <c r="C1500" t="s">
        <v>22</v>
      </c>
      <c r="D1500" t="s">
        <v>56</v>
      </c>
      <c r="E1500" s="1">
        <v>45566</v>
      </c>
      <c r="F1500" t="s">
        <v>3051</v>
      </c>
      <c r="G1500" t="s">
        <v>12344</v>
      </c>
      <c r="H1500" t="s">
        <v>58</v>
      </c>
      <c r="I1500" t="s">
        <v>63</v>
      </c>
      <c r="J1500" t="s">
        <v>49</v>
      </c>
      <c r="K1500">
        <v>2</v>
      </c>
      <c r="L1500">
        <v>113.28</v>
      </c>
      <c r="M1500" t="s">
        <v>35</v>
      </c>
      <c r="N1500">
        <v>16</v>
      </c>
      <c r="O1500" s="1">
        <v>45810</v>
      </c>
      <c r="P1500">
        <v>141</v>
      </c>
      <c r="Q1500" t="s">
        <v>29</v>
      </c>
      <c r="R1500">
        <v>3</v>
      </c>
      <c r="S1500" s="1">
        <v>45781</v>
      </c>
      <c r="T1500" t="s">
        <v>30</v>
      </c>
    </row>
    <row r="1501" spans="1:20" x14ac:dyDescent="0.25">
      <c r="A1501" t="s">
        <v>3052</v>
      </c>
      <c r="B1501" t="s">
        <v>45</v>
      </c>
      <c r="C1501" t="s">
        <v>22</v>
      </c>
      <c r="D1501" t="s">
        <v>52</v>
      </c>
      <c r="E1501" t="s">
        <v>12430</v>
      </c>
      <c r="F1501" t="s">
        <v>3053</v>
      </c>
      <c r="G1501" t="s">
        <v>12344</v>
      </c>
      <c r="H1501" t="s">
        <v>47</v>
      </c>
      <c r="I1501" t="s">
        <v>48</v>
      </c>
      <c r="J1501" t="s">
        <v>49</v>
      </c>
      <c r="K1501">
        <v>1</v>
      </c>
      <c r="L1501">
        <v>342.45</v>
      </c>
      <c r="M1501" t="s">
        <v>50</v>
      </c>
      <c r="N1501">
        <v>11</v>
      </c>
      <c r="O1501" t="s">
        <v>12184</v>
      </c>
      <c r="P1501">
        <v>164</v>
      </c>
      <c r="Q1501" t="s">
        <v>29</v>
      </c>
      <c r="R1501">
        <v>4</v>
      </c>
      <c r="S1501" t="s">
        <v>12144</v>
      </c>
      <c r="T1501" t="s">
        <v>36</v>
      </c>
    </row>
    <row r="1502" spans="1:20" x14ac:dyDescent="0.25">
      <c r="A1502" t="s">
        <v>3054</v>
      </c>
      <c r="B1502" t="s">
        <v>45</v>
      </c>
      <c r="C1502" t="s">
        <v>82</v>
      </c>
      <c r="D1502" t="s">
        <v>32</v>
      </c>
      <c r="E1502" s="1">
        <v>45724</v>
      </c>
      <c r="F1502" t="s">
        <v>3055</v>
      </c>
      <c r="G1502" t="s">
        <v>12344</v>
      </c>
      <c r="H1502" t="s">
        <v>25</v>
      </c>
      <c r="I1502" t="s">
        <v>42</v>
      </c>
      <c r="J1502" t="s">
        <v>67</v>
      </c>
      <c r="K1502">
        <v>1</v>
      </c>
      <c r="L1502">
        <v>854.74</v>
      </c>
      <c r="M1502" t="s">
        <v>28</v>
      </c>
      <c r="N1502">
        <v>40</v>
      </c>
      <c r="O1502" t="s">
        <v>12313</v>
      </c>
      <c r="P1502">
        <v>280</v>
      </c>
      <c r="Q1502" t="s">
        <v>43</v>
      </c>
      <c r="R1502">
        <v>4</v>
      </c>
      <c r="S1502" s="1">
        <v>45547</v>
      </c>
      <c r="T1502" t="s">
        <v>30</v>
      </c>
    </row>
    <row r="1503" spans="1:20" x14ac:dyDescent="0.25">
      <c r="A1503" t="s">
        <v>3056</v>
      </c>
      <c r="B1503" t="s">
        <v>21</v>
      </c>
      <c r="C1503" t="s">
        <v>39</v>
      </c>
      <c r="D1503" t="s">
        <v>23</v>
      </c>
      <c r="E1503" s="1">
        <v>45413</v>
      </c>
      <c r="F1503" t="s">
        <v>3057</v>
      </c>
      <c r="G1503" t="s">
        <v>12344</v>
      </c>
      <c r="H1503" t="s">
        <v>41</v>
      </c>
      <c r="I1503" t="s">
        <v>42</v>
      </c>
      <c r="J1503" t="s">
        <v>64</v>
      </c>
      <c r="K1503">
        <v>5</v>
      </c>
      <c r="L1503">
        <v>1363.97</v>
      </c>
      <c r="M1503" t="s">
        <v>28</v>
      </c>
      <c r="N1503">
        <v>30</v>
      </c>
      <c r="O1503" t="s">
        <v>12211</v>
      </c>
      <c r="P1503">
        <v>71</v>
      </c>
      <c r="Q1503" t="s">
        <v>43</v>
      </c>
      <c r="R1503">
        <v>3</v>
      </c>
      <c r="S1503" s="1">
        <v>45362</v>
      </c>
      <c r="T1503" t="s">
        <v>30</v>
      </c>
    </row>
    <row r="1504" spans="1:20" x14ac:dyDescent="0.25">
      <c r="A1504" t="s">
        <v>3058</v>
      </c>
      <c r="B1504" t="s">
        <v>21</v>
      </c>
      <c r="C1504" t="s">
        <v>82</v>
      </c>
      <c r="D1504" t="s">
        <v>52</v>
      </c>
      <c r="E1504" s="1">
        <v>45566</v>
      </c>
      <c r="F1504" t="s">
        <v>3059</v>
      </c>
      <c r="G1504" t="s">
        <v>12344</v>
      </c>
      <c r="H1504" t="s">
        <v>25</v>
      </c>
      <c r="I1504" t="s">
        <v>48</v>
      </c>
      <c r="J1504" t="s">
        <v>64</v>
      </c>
      <c r="K1504">
        <v>1</v>
      </c>
      <c r="L1504">
        <v>546.03</v>
      </c>
      <c r="M1504" t="s">
        <v>28</v>
      </c>
      <c r="N1504">
        <v>41</v>
      </c>
      <c r="O1504" t="s">
        <v>12204</v>
      </c>
      <c r="P1504">
        <v>478</v>
      </c>
      <c r="Q1504" t="s">
        <v>29</v>
      </c>
      <c r="R1504">
        <v>4</v>
      </c>
      <c r="S1504" t="s">
        <v>12136</v>
      </c>
      <c r="T1504" t="s">
        <v>36</v>
      </c>
    </row>
    <row r="1505" spans="1:20" x14ac:dyDescent="0.25">
      <c r="A1505" t="s">
        <v>3060</v>
      </c>
      <c r="B1505" t="s">
        <v>45</v>
      </c>
      <c r="C1505" t="s">
        <v>82</v>
      </c>
      <c r="D1505" t="s">
        <v>52</v>
      </c>
      <c r="E1505" t="s">
        <v>12165</v>
      </c>
      <c r="F1505" t="s">
        <v>3061</v>
      </c>
      <c r="G1505" t="s">
        <v>12344</v>
      </c>
      <c r="H1505" t="s">
        <v>34</v>
      </c>
      <c r="I1505" t="s">
        <v>26</v>
      </c>
      <c r="J1505" t="s">
        <v>64</v>
      </c>
      <c r="K1505">
        <v>2</v>
      </c>
      <c r="L1505">
        <v>276.60000000000002</v>
      </c>
      <c r="M1505" t="s">
        <v>50</v>
      </c>
      <c r="N1505">
        <v>7</v>
      </c>
      <c r="O1505" t="s">
        <v>12201</v>
      </c>
      <c r="P1505">
        <v>85</v>
      </c>
      <c r="Q1505" t="s">
        <v>29</v>
      </c>
      <c r="R1505">
        <v>3</v>
      </c>
      <c r="S1505" s="1">
        <v>45969</v>
      </c>
      <c r="T1505" t="s">
        <v>36</v>
      </c>
    </row>
    <row r="1506" spans="1:20" x14ac:dyDescent="0.25">
      <c r="A1506" t="s">
        <v>3062</v>
      </c>
      <c r="B1506" t="s">
        <v>21</v>
      </c>
      <c r="C1506" t="s">
        <v>22</v>
      </c>
      <c r="D1506" t="s">
        <v>23</v>
      </c>
      <c r="E1506" s="1">
        <v>45536</v>
      </c>
      <c r="F1506" t="s">
        <v>3063</v>
      </c>
      <c r="G1506" t="s">
        <v>12344</v>
      </c>
      <c r="H1506" t="s">
        <v>25</v>
      </c>
      <c r="I1506" t="s">
        <v>42</v>
      </c>
      <c r="J1506" t="s">
        <v>59</v>
      </c>
      <c r="K1506">
        <v>3</v>
      </c>
      <c r="L1506">
        <v>1378.28</v>
      </c>
      <c r="M1506" t="s">
        <v>28</v>
      </c>
      <c r="N1506">
        <v>50</v>
      </c>
      <c r="O1506" t="s">
        <v>12069</v>
      </c>
      <c r="P1506">
        <v>107</v>
      </c>
      <c r="Q1506" t="s">
        <v>43</v>
      </c>
      <c r="R1506">
        <v>2</v>
      </c>
      <c r="S1506" t="s">
        <v>12364</v>
      </c>
      <c r="T1506" t="s">
        <v>30</v>
      </c>
    </row>
    <row r="1507" spans="1:20" x14ac:dyDescent="0.25">
      <c r="A1507" t="s">
        <v>3064</v>
      </c>
      <c r="B1507" t="s">
        <v>21</v>
      </c>
      <c r="C1507" t="s">
        <v>82</v>
      </c>
      <c r="D1507" t="s">
        <v>52</v>
      </c>
      <c r="E1507" t="s">
        <v>12098</v>
      </c>
      <c r="F1507" t="s">
        <v>3065</v>
      </c>
      <c r="G1507" t="s">
        <v>12344</v>
      </c>
      <c r="H1507" t="s">
        <v>47</v>
      </c>
      <c r="I1507" t="s">
        <v>63</v>
      </c>
      <c r="J1507" t="s">
        <v>59</v>
      </c>
      <c r="K1507">
        <v>1</v>
      </c>
      <c r="L1507">
        <v>218.31</v>
      </c>
      <c r="M1507" t="s">
        <v>35</v>
      </c>
      <c r="N1507">
        <v>20</v>
      </c>
      <c r="O1507" s="1">
        <v>45908</v>
      </c>
      <c r="P1507">
        <v>84</v>
      </c>
      <c r="Q1507" t="s">
        <v>43</v>
      </c>
      <c r="R1507">
        <v>4</v>
      </c>
      <c r="S1507" t="s">
        <v>12100</v>
      </c>
      <c r="T1507" t="s">
        <v>60</v>
      </c>
    </row>
    <row r="1508" spans="1:20" x14ac:dyDescent="0.25">
      <c r="A1508" t="s">
        <v>3066</v>
      </c>
      <c r="B1508" t="s">
        <v>45</v>
      </c>
      <c r="C1508" t="s">
        <v>39</v>
      </c>
      <c r="D1508" t="s">
        <v>32</v>
      </c>
      <c r="E1508" s="1">
        <v>45752</v>
      </c>
      <c r="F1508" t="s">
        <v>3067</v>
      </c>
      <c r="G1508" t="s">
        <v>12344</v>
      </c>
      <c r="H1508" t="s">
        <v>41</v>
      </c>
      <c r="I1508" t="s">
        <v>63</v>
      </c>
      <c r="J1508" t="s">
        <v>64</v>
      </c>
      <c r="K1508">
        <v>2</v>
      </c>
      <c r="L1508">
        <v>1484.97</v>
      </c>
      <c r="M1508" t="s">
        <v>28</v>
      </c>
      <c r="N1508">
        <v>3</v>
      </c>
      <c r="O1508" s="1">
        <v>45719</v>
      </c>
      <c r="P1508">
        <v>323</v>
      </c>
      <c r="Q1508" t="s">
        <v>43</v>
      </c>
      <c r="R1508">
        <v>4</v>
      </c>
      <c r="S1508" t="s">
        <v>12217</v>
      </c>
      <c r="T1508" t="s">
        <v>36</v>
      </c>
    </row>
    <row r="1509" spans="1:20" x14ac:dyDescent="0.25">
      <c r="A1509" t="s">
        <v>3068</v>
      </c>
      <c r="B1509" t="s">
        <v>38</v>
      </c>
      <c r="C1509" t="s">
        <v>39</v>
      </c>
      <c r="D1509" t="s">
        <v>23</v>
      </c>
      <c r="E1509" s="1">
        <v>45476</v>
      </c>
      <c r="F1509" t="s">
        <v>3069</v>
      </c>
      <c r="G1509" t="s">
        <v>12460</v>
      </c>
      <c r="H1509" t="s">
        <v>58</v>
      </c>
      <c r="I1509" t="s">
        <v>48</v>
      </c>
      <c r="J1509" t="s">
        <v>64</v>
      </c>
      <c r="K1509">
        <v>4</v>
      </c>
      <c r="L1509">
        <v>813.63</v>
      </c>
      <c r="M1509" t="s">
        <v>28</v>
      </c>
      <c r="N1509">
        <v>36</v>
      </c>
      <c r="O1509" s="1">
        <v>45750</v>
      </c>
      <c r="P1509">
        <v>51</v>
      </c>
      <c r="Q1509" t="s">
        <v>43</v>
      </c>
      <c r="R1509">
        <v>4</v>
      </c>
      <c r="S1509" t="s">
        <v>12229</v>
      </c>
      <c r="T1509" t="s">
        <v>60</v>
      </c>
    </row>
    <row r="1510" spans="1:20" x14ac:dyDescent="0.25">
      <c r="A1510" t="s">
        <v>3070</v>
      </c>
      <c r="B1510" t="s">
        <v>38</v>
      </c>
      <c r="C1510" t="s">
        <v>39</v>
      </c>
      <c r="D1510" t="s">
        <v>77</v>
      </c>
      <c r="E1510" t="s">
        <v>12207</v>
      </c>
      <c r="F1510" t="s">
        <v>3071</v>
      </c>
      <c r="G1510" t="s">
        <v>12460</v>
      </c>
      <c r="H1510" t="s">
        <v>58</v>
      </c>
      <c r="I1510" t="s">
        <v>54</v>
      </c>
      <c r="J1510" t="s">
        <v>27</v>
      </c>
      <c r="K1510">
        <v>2</v>
      </c>
      <c r="L1510">
        <v>522.4</v>
      </c>
      <c r="M1510" t="s">
        <v>28</v>
      </c>
      <c r="N1510">
        <v>11</v>
      </c>
      <c r="O1510" t="s">
        <v>12300</v>
      </c>
      <c r="P1510">
        <v>47</v>
      </c>
      <c r="Q1510" t="s">
        <v>29</v>
      </c>
      <c r="R1510">
        <v>5</v>
      </c>
      <c r="S1510" s="1">
        <v>45392</v>
      </c>
      <c r="T1510" t="s">
        <v>60</v>
      </c>
    </row>
    <row r="1511" spans="1:20" x14ac:dyDescent="0.25">
      <c r="A1511" t="s">
        <v>3072</v>
      </c>
      <c r="B1511" t="s">
        <v>45</v>
      </c>
      <c r="C1511" t="s">
        <v>39</v>
      </c>
      <c r="D1511" t="s">
        <v>23</v>
      </c>
      <c r="E1511" t="s">
        <v>12490</v>
      </c>
      <c r="F1511" t="s">
        <v>3073</v>
      </c>
      <c r="G1511" t="s">
        <v>12460</v>
      </c>
      <c r="H1511" t="s">
        <v>34</v>
      </c>
      <c r="I1511" t="s">
        <v>42</v>
      </c>
      <c r="J1511" t="s">
        <v>59</v>
      </c>
      <c r="K1511">
        <v>1</v>
      </c>
      <c r="L1511">
        <v>420.14</v>
      </c>
      <c r="M1511" t="s">
        <v>50</v>
      </c>
      <c r="N1511">
        <v>14</v>
      </c>
      <c r="O1511" s="1">
        <v>45455</v>
      </c>
      <c r="P1511">
        <v>265</v>
      </c>
      <c r="Q1511" t="s">
        <v>43</v>
      </c>
      <c r="R1511">
        <v>2</v>
      </c>
      <c r="S1511" t="s">
        <v>12365</v>
      </c>
      <c r="T1511" t="s">
        <v>36</v>
      </c>
    </row>
    <row r="1512" spans="1:20" x14ac:dyDescent="0.25">
      <c r="A1512" t="s">
        <v>3074</v>
      </c>
      <c r="B1512" t="s">
        <v>45</v>
      </c>
      <c r="C1512" t="s">
        <v>82</v>
      </c>
      <c r="D1512" t="s">
        <v>32</v>
      </c>
      <c r="E1512" t="s">
        <v>12316</v>
      </c>
      <c r="F1512" t="s">
        <v>3075</v>
      </c>
      <c r="G1512" t="s">
        <v>12460</v>
      </c>
      <c r="H1512" t="s">
        <v>47</v>
      </c>
      <c r="I1512" t="s">
        <v>26</v>
      </c>
      <c r="J1512" t="s">
        <v>67</v>
      </c>
      <c r="K1512">
        <v>3</v>
      </c>
      <c r="L1512">
        <v>1100.6300000000001</v>
      </c>
      <c r="M1512" t="s">
        <v>28</v>
      </c>
      <c r="N1512">
        <v>29</v>
      </c>
      <c r="O1512" s="1">
        <v>45516</v>
      </c>
      <c r="P1512">
        <v>412</v>
      </c>
      <c r="Q1512" t="s">
        <v>29</v>
      </c>
      <c r="R1512">
        <v>4</v>
      </c>
      <c r="S1512" t="s">
        <v>12223</v>
      </c>
      <c r="T1512" t="s">
        <v>30</v>
      </c>
    </row>
    <row r="1513" spans="1:20" x14ac:dyDescent="0.25">
      <c r="A1513" t="s">
        <v>3076</v>
      </c>
      <c r="B1513" t="s">
        <v>45</v>
      </c>
      <c r="C1513" t="s">
        <v>82</v>
      </c>
      <c r="D1513" t="s">
        <v>77</v>
      </c>
      <c r="E1513" t="s">
        <v>12132</v>
      </c>
      <c r="F1513" t="s">
        <v>3077</v>
      </c>
      <c r="G1513" t="s">
        <v>12460</v>
      </c>
      <c r="H1513" t="s">
        <v>34</v>
      </c>
      <c r="I1513" t="s">
        <v>54</v>
      </c>
      <c r="J1513" t="s">
        <v>49</v>
      </c>
      <c r="K1513">
        <v>1</v>
      </c>
      <c r="L1513">
        <v>1338.35</v>
      </c>
      <c r="M1513" t="s">
        <v>35</v>
      </c>
      <c r="N1513">
        <v>3</v>
      </c>
      <c r="O1513" t="s">
        <v>12332</v>
      </c>
      <c r="P1513">
        <v>490</v>
      </c>
      <c r="Q1513" t="s">
        <v>29</v>
      </c>
      <c r="R1513">
        <v>3</v>
      </c>
      <c r="S1513" s="1">
        <v>45813</v>
      </c>
      <c r="T1513" t="s">
        <v>30</v>
      </c>
    </row>
    <row r="1514" spans="1:20" x14ac:dyDescent="0.25">
      <c r="A1514" t="s">
        <v>3078</v>
      </c>
      <c r="B1514" t="s">
        <v>38</v>
      </c>
      <c r="C1514" t="s">
        <v>82</v>
      </c>
      <c r="D1514" t="s">
        <v>23</v>
      </c>
      <c r="E1514" t="s">
        <v>12271</v>
      </c>
      <c r="F1514" t="s">
        <v>3079</v>
      </c>
      <c r="G1514" t="s">
        <v>12460</v>
      </c>
      <c r="H1514" t="s">
        <v>25</v>
      </c>
      <c r="I1514" t="s">
        <v>42</v>
      </c>
      <c r="J1514" t="s">
        <v>67</v>
      </c>
      <c r="K1514">
        <v>3</v>
      </c>
      <c r="L1514">
        <v>1026.94</v>
      </c>
      <c r="M1514" t="s">
        <v>50</v>
      </c>
      <c r="N1514">
        <v>1</v>
      </c>
      <c r="O1514" s="1">
        <v>45902</v>
      </c>
      <c r="P1514">
        <v>419</v>
      </c>
      <c r="Q1514" t="s">
        <v>43</v>
      </c>
      <c r="R1514">
        <v>4</v>
      </c>
      <c r="S1514" s="1">
        <v>45875</v>
      </c>
      <c r="T1514" t="s">
        <v>30</v>
      </c>
    </row>
    <row r="1515" spans="1:20" x14ac:dyDescent="0.25">
      <c r="A1515" t="s">
        <v>3080</v>
      </c>
      <c r="B1515" t="s">
        <v>21</v>
      </c>
      <c r="C1515" t="s">
        <v>22</v>
      </c>
      <c r="D1515" t="s">
        <v>77</v>
      </c>
      <c r="E1515" s="1">
        <v>45118</v>
      </c>
      <c r="F1515" t="s">
        <v>3081</v>
      </c>
      <c r="G1515" t="s">
        <v>12460</v>
      </c>
      <c r="H1515" t="s">
        <v>47</v>
      </c>
      <c r="I1515" t="s">
        <v>48</v>
      </c>
      <c r="J1515" t="s">
        <v>27</v>
      </c>
      <c r="K1515">
        <v>2</v>
      </c>
      <c r="L1515">
        <v>864.72</v>
      </c>
      <c r="M1515" t="s">
        <v>35</v>
      </c>
      <c r="N1515">
        <v>8</v>
      </c>
      <c r="O1515" t="s">
        <v>12105</v>
      </c>
      <c r="P1515">
        <v>195</v>
      </c>
      <c r="Q1515" t="s">
        <v>29</v>
      </c>
      <c r="R1515">
        <v>3</v>
      </c>
      <c r="S1515" t="s">
        <v>12161</v>
      </c>
      <c r="T1515" t="s">
        <v>60</v>
      </c>
    </row>
    <row r="1516" spans="1:20" x14ac:dyDescent="0.25">
      <c r="A1516" t="s">
        <v>3082</v>
      </c>
      <c r="B1516" t="s">
        <v>38</v>
      </c>
      <c r="C1516" t="s">
        <v>22</v>
      </c>
      <c r="D1516" t="s">
        <v>77</v>
      </c>
      <c r="E1516" t="s">
        <v>12298</v>
      </c>
      <c r="F1516" t="s">
        <v>3083</v>
      </c>
      <c r="G1516" t="s">
        <v>12460</v>
      </c>
      <c r="H1516" t="s">
        <v>41</v>
      </c>
      <c r="I1516" t="s">
        <v>63</v>
      </c>
      <c r="J1516" t="s">
        <v>64</v>
      </c>
      <c r="K1516">
        <v>3</v>
      </c>
      <c r="L1516">
        <v>805.19</v>
      </c>
      <c r="M1516" t="s">
        <v>50</v>
      </c>
      <c r="N1516">
        <v>43</v>
      </c>
      <c r="O1516" s="1">
        <v>45300</v>
      </c>
      <c r="P1516">
        <v>261</v>
      </c>
      <c r="Q1516" t="s">
        <v>29</v>
      </c>
      <c r="R1516">
        <v>1</v>
      </c>
      <c r="S1516" t="s">
        <v>12102</v>
      </c>
      <c r="T1516" t="s">
        <v>60</v>
      </c>
    </row>
    <row r="1517" spans="1:20" x14ac:dyDescent="0.25">
      <c r="A1517" t="s">
        <v>3084</v>
      </c>
      <c r="B1517" t="s">
        <v>38</v>
      </c>
      <c r="C1517" t="s">
        <v>22</v>
      </c>
      <c r="D1517" t="s">
        <v>32</v>
      </c>
      <c r="E1517" t="s">
        <v>12398</v>
      </c>
      <c r="F1517" t="s">
        <v>3085</v>
      </c>
      <c r="G1517" t="s">
        <v>12460</v>
      </c>
      <c r="H1517" t="s">
        <v>34</v>
      </c>
      <c r="I1517" t="s">
        <v>63</v>
      </c>
      <c r="J1517" t="s">
        <v>59</v>
      </c>
      <c r="K1517">
        <v>3</v>
      </c>
      <c r="L1517">
        <v>1293.8399999999999</v>
      </c>
      <c r="M1517" t="s">
        <v>28</v>
      </c>
      <c r="N1517">
        <v>33</v>
      </c>
      <c r="O1517" s="1">
        <v>45303</v>
      </c>
      <c r="P1517">
        <v>198</v>
      </c>
      <c r="Q1517" t="s">
        <v>29</v>
      </c>
      <c r="R1517">
        <v>4</v>
      </c>
      <c r="S1517" s="1">
        <v>45994</v>
      </c>
      <c r="T1517" t="s">
        <v>36</v>
      </c>
    </row>
    <row r="1518" spans="1:20" x14ac:dyDescent="0.25">
      <c r="A1518" t="s">
        <v>3086</v>
      </c>
      <c r="B1518" t="s">
        <v>38</v>
      </c>
      <c r="C1518" t="s">
        <v>39</v>
      </c>
      <c r="D1518" t="s">
        <v>32</v>
      </c>
      <c r="E1518" t="s">
        <v>12080</v>
      </c>
      <c r="F1518" t="s">
        <v>3087</v>
      </c>
      <c r="G1518" t="s">
        <v>12497</v>
      </c>
      <c r="H1518" t="s">
        <v>47</v>
      </c>
      <c r="I1518" t="s">
        <v>54</v>
      </c>
      <c r="J1518" t="s">
        <v>67</v>
      </c>
      <c r="K1518">
        <v>5</v>
      </c>
      <c r="L1518">
        <v>280.5</v>
      </c>
      <c r="M1518" t="s">
        <v>28</v>
      </c>
      <c r="N1518">
        <v>19</v>
      </c>
      <c r="O1518" t="s">
        <v>12376</v>
      </c>
      <c r="P1518">
        <v>144</v>
      </c>
      <c r="Q1518" t="s">
        <v>43</v>
      </c>
      <c r="R1518">
        <v>3</v>
      </c>
      <c r="S1518" s="1">
        <v>45638</v>
      </c>
      <c r="T1518" t="s">
        <v>60</v>
      </c>
    </row>
    <row r="1519" spans="1:20" x14ac:dyDescent="0.25">
      <c r="A1519" t="s">
        <v>3088</v>
      </c>
      <c r="B1519" t="s">
        <v>45</v>
      </c>
      <c r="C1519" t="s">
        <v>39</v>
      </c>
      <c r="D1519" t="s">
        <v>52</v>
      </c>
      <c r="E1519" t="s">
        <v>12107</v>
      </c>
      <c r="F1519" t="s">
        <v>3089</v>
      </c>
      <c r="G1519" t="s">
        <v>12497</v>
      </c>
      <c r="H1519" t="s">
        <v>47</v>
      </c>
      <c r="I1519" t="s">
        <v>42</v>
      </c>
      <c r="J1519" t="s">
        <v>59</v>
      </c>
      <c r="K1519">
        <v>2</v>
      </c>
      <c r="L1519">
        <v>284.58</v>
      </c>
      <c r="M1519" t="s">
        <v>28</v>
      </c>
      <c r="N1519">
        <v>49</v>
      </c>
      <c r="O1519" t="s">
        <v>12223</v>
      </c>
      <c r="P1519">
        <v>38</v>
      </c>
      <c r="Q1519" t="s">
        <v>43</v>
      </c>
      <c r="R1519">
        <v>2</v>
      </c>
      <c r="S1519" t="s">
        <v>12227</v>
      </c>
      <c r="T1519" t="s">
        <v>36</v>
      </c>
    </row>
    <row r="1520" spans="1:20" x14ac:dyDescent="0.25">
      <c r="A1520" t="s">
        <v>3090</v>
      </c>
      <c r="B1520" t="s">
        <v>45</v>
      </c>
      <c r="C1520" t="s">
        <v>82</v>
      </c>
      <c r="D1520" t="s">
        <v>77</v>
      </c>
      <c r="E1520" s="1">
        <v>45571</v>
      </c>
      <c r="F1520" t="s">
        <v>3091</v>
      </c>
      <c r="G1520" t="s">
        <v>12497</v>
      </c>
      <c r="H1520" t="s">
        <v>41</v>
      </c>
      <c r="I1520" t="s">
        <v>42</v>
      </c>
      <c r="J1520" t="s">
        <v>64</v>
      </c>
      <c r="K1520">
        <v>5</v>
      </c>
      <c r="L1520">
        <v>644.46</v>
      </c>
      <c r="M1520" t="s">
        <v>35</v>
      </c>
      <c r="N1520">
        <v>4</v>
      </c>
      <c r="O1520" t="s">
        <v>12376</v>
      </c>
      <c r="P1520">
        <v>467</v>
      </c>
      <c r="Q1520" t="s">
        <v>43</v>
      </c>
      <c r="R1520">
        <v>5</v>
      </c>
      <c r="S1520" s="1">
        <v>45994</v>
      </c>
      <c r="T1520" t="s">
        <v>36</v>
      </c>
    </row>
    <row r="1521" spans="1:20" x14ac:dyDescent="0.25">
      <c r="A1521" t="s">
        <v>3092</v>
      </c>
      <c r="B1521" t="s">
        <v>45</v>
      </c>
      <c r="C1521" t="s">
        <v>39</v>
      </c>
      <c r="D1521" t="s">
        <v>52</v>
      </c>
      <c r="E1521" t="s">
        <v>12114</v>
      </c>
      <c r="F1521" t="s">
        <v>3093</v>
      </c>
      <c r="G1521" t="s">
        <v>12497</v>
      </c>
      <c r="H1521" t="s">
        <v>25</v>
      </c>
      <c r="I1521" t="s">
        <v>42</v>
      </c>
      <c r="J1521" t="s">
        <v>59</v>
      </c>
      <c r="K1521">
        <v>3</v>
      </c>
      <c r="L1521">
        <v>166.57</v>
      </c>
      <c r="M1521" t="s">
        <v>50</v>
      </c>
      <c r="N1521">
        <v>14</v>
      </c>
      <c r="O1521" s="1">
        <v>45607</v>
      </c>
      <c r="P1521">
        <v>18</v>
      </c>
      <c r="Q1521" t="s">
        <v>29</v>
      </c>
      <c r="R1521">
        <v>5</v>
      </c>
      <c r="S1521" t="s">
        <v>12253</v>
      </c>
      <c r="T1521" t="s">
        <v>36</v>
      </c>
    </row>
    <row r="1522" spans="1:20" x14ac:dyDescent="0.25">
      <c r="A1522" t="s">
        <v>3094</v>
      </c>
      <c r="B1522" t="s">
        <v>38</v>
      </c>
      <c r="C1522" t="s">
        <v>39</v>
      </c>
      <c r="D1522" t="s">
        <v>52</v>
      </c>
      <c r="E1522" t="s">
        <v>12210</v>
      </c>
      <c r="F1522" t="s">
        <v>3095</v>
      </c>
      <c r="G1522" t="s">
        <v>12497</v>
      </c>
      <c r="H1522" t="s">
        <v>47</v>
      </c>
      <c r="I1522" t="s">
        <v>48</v>
      </c>
      <c r="J1522" t="s">
        <v>27</v>
      </c>
      <c r="K1522">
        <v>3</v>
      </c>
      <c r="L1522">
        <v>1389.12</v>
      </c>
      <c r="M1522" t="s">
        <v>35</v>
      </c>
      <c r="N1522">
        <v>44</v>
      </c>
      <c r="O1522" t="s">
        <v>12156</v>
      </c>
      <c r="P1522">
        <v>144</v>
      </c>
      <c r="Q1522" t="s">
        <v>43</v>
      </c>
      <c r="R1522">
        <v>1</v>
      </c>
      <c r="S1522" s="1">
        <v>45544</v>
      </c>
      <c r="T1522" t="s">
        <v>36</v>
      </c>
    </row>
    <row r="1523" spans="1:20" x14ac:dyDescent="0.25">
      <c r="A1523" t="s">
        <v>3096</v>
      </c>
      <c r="B1523" t="s">
        <v>21</v>
      </c>
      <c r="C1523" t="s">
        <v>82</v>
      </c>
      <c r="D1523" t="s">
        <v>56</v>
      </c>
      <c r="E1523" t="s">
        <v>12425</v>
      </c>
      <c r="F1523" t="s">
        <v>3097</v>
      </c>
      <c r="G1523" t="s">
        <v>12497</v>
      </c>
      <c r="H1523" t="s">
        <v>34</v>
      </c>
      <c r="I1523" t="s">
        <v>42</v>
      </c>
      <c r="J1523" t="s">
        <v>49</v>
      </c>
      <c r="K1523">
        <v>2</v>
      </c>
      <c r="L1523">
        <v>186.86</v>
      </c>
      <c r="M1523" t="s">
        <v>28</v>
      </c>
      <c r="N1523">
        <v>36</v>
      </c>
      <c r="O1523" t="s">
        <v>12078</v>
      </c>
      <c r="P1523">
        <v>326</v>
      </c>
      <c r="Q1523" t="s">
        <v>43</v>
      </c>
      <c r="R1523">
        <v>2</v>
      </c>
      <c r="S1523" t="s">
        <v>12244</v>
      </c>
      <c r="T1523" t="s">
        <v>36</v>
      </c>
    </row>
    <row r="1524" spans="1:20" x14ac:dyDescent="0.25">
      <c r="A1524" t="s">
        <v>3098</v>
      </c>
      <c r="B1524" t="s">
        <v>45</v>
      </c>
      <c r="C1524" t="s">
        <v>39</v>
      </c>
      <c r="D1524" t="s">
        <v>23</v>
      </c>
      <c r="E1524" s="1">
        <v>45601</v>
      </c>
      <c r="F1524" t="s">
        <v>3099</v>
      </c>
      <c r="G1524" t="s">
        <v>12497</v>
      </c>
      <c r="H1524" t="s">
        <v>34</v>
      </c>
      <c r="I1524" t="s">
        <v>54</v>
      </c>
      <c r="J1524" t="s">
        <v>27</v>
      </c>
      <c r="K1524">
        <v>2</v>
      </c>
      <c r="L1524">
        <v>663.82</v>
      </c>
      <c r="M1524" t="s">
        <v>35</v>
      </c>
      <c r="N1524">
        <v>11</v>
      </c>
      <c r="O1524" s="1">
        <v>45969</v>
      </c>
      <c r="P1524">
        <v>283</v>
      </c>
      <c r="Q1524" t="s">
        <v>29</v>
      </c>
      <c r="R1524">
        <v>3</v>
      </c>
      <c r="S1524" s="1">
        <v>45753</v>
      </c>
      <c r="T1524" t="s">
        <v>60</v>
      </c>
    </row>
    <row r="1525" spans="1:20" x14ac:dyDescent="0.25">
      <c r="A1525" t="s">
        <v>3100</v>
      </c>
      <c r="B1525" t="s">
        <v>45</v>
      </c>
      <c r="C1525" t="s">
        <v>82</v>
      </c>
      <c r="D1525" t="s">
        <v>32</v>
      </c>
      <c r="E1525" t="s">
        <v>12162</v>
      </c>
      <c r="F1525" t="s">
        <v>3101</v>
      </c>
      <c r="G1525" t="s">
        <v>12497</v>
      </c>
      <c r="H1525" t="s">
        <v>58</v>
      </c>
      <c r="I1525" t="s">
        <v>42</v>
      </c>
      <c r="J1525" t="s">
        <v>59</v>
      </c>
      <c r="K1525">
        <v>2</v>
      </c>
      <c r="L1525">
        <v>488.08</v>
      </c>
      <c r="M1525" t="s">
        <v>50</v>
      </c>
      <c r="N1525">
        <v>21</v>
      </c>
      <c r="O1525" s="1">
        <v>45577</v>
      </c>
      <c r="P1525">
        <v>21</v>
      </c>
      <c r="Q1525" t="s">
        <v>43</v>
      </c>
      <c r="R1525">
        <v>3</v>
      </c>
      <c r="S1525" t="s">
        <v>12266</v>
      </c>
      <c r="T1525" t="s">
        <v>60</v>
      </c>
    </row>
    <row r="1526" spans="1:20" x14ac:dyDescent="0.25">
      <c r="A1526" t="s">
        <v>3102</v>
      </c>
      <c r="B1526" t="s">
        <v>45</v>
      </c>
      <c r="C1526" t="s">
        <v>82</v>
      </c>
      <c r="D1526" t="s">
        <v>56</v>
      </c>
      <c r="E1526" s="1">
        <v>45088</v>
      </c>
      <c r="F1526" t="s">
        <v>3103</v>
      </c>
      <c r="G1526" t="s">
        <v>12497</v>
      </c>
      <c r="H1526" t="s">
        <v>34</v>
      </c>
      <c r="I1526" t="s">
        <v>48</v>
      </c>
      <c r="J1526" t="s">
        <v>49</v>
      </c>
      <c r="K1526">
        <v>2</v>
      </c>
      <c r="L1526">
        <v>847.31</v>
      </c>
      <c r="M1526" t="s">
        <v>50</v>
      </c>
      <c r="N1526">
        <v>1</v>
      </c>
      <c r="O1526" t="s">
        <v>12075</v>
      </c>
      <c r="P1526">
        <v>189</v>
      </c>
      <c r="Q1526" t="s">
        <v>29</v>
      </c>
      <c r="R1526">
        <v>3</v>
      </c>
      <c r="S1526" s="1">
        <v>45749</v>
      </c>
      <c r="T1526" t="s">
        <v>30</v>
      </c>
    </row>
    <row r="1527" spans="1:20" x14ac:dyDescent="0.25">
      <c r="A1527" t="s">
        <v>3104</v>
      </c>
      <c r="B1527" t="s">
        <v>21</v>
      </c>
      <c r="C1527" t="s">
        <v>39</v>
      </c>
      <c r="D1527" t="s">
        <v>77</v>
      </c>
      <c r="E1527" t="s">
        <v>12417</v>
      </c>
      <c r="F1527" t="s">
        <v>3105</v>
      </c>
      <c r="G1527" t="s">
        <v>12440</v>
      </c>
      <c r="H1527" t="s">
        <v>25</v>
      </c>
      <c r="I1527" t="s">
        <v>63</v>
      </c>
      <c r="J1527" t="s">
        <v>49</v>
      </c>
      <c r="K1527">
        <v>1</v>
      </c>
      <c r="L1527">
        <v>689.33</v>
      </c>
      <c r="M1527" t="s">
        <v>50</v>
      </c>
      <c r="N1527">
        <v>6</v>
      </c>
      <c r="O1527" t="s">
        <v>12276</v>
      </c>
      <c r="P1527">
        <v>376</v>
      </c>
      <c r="Q1527" t="s">
        <v>29</v>
      </c>
      <c r="R1527">
        <v>2</v>
      </c>
      <c r="S1527" t="s">
        <v>12310</v>
      </c>
      <c r="T1527" t="s">
        <v>36</v>
      </c>
    </row>
    <row r="1528" spans="1:20" x14ac:dyDescent="0.25">
      <c r="A1528" t="s">
        <v>3106</v>
      </c>
      <c r="B1528" t="s">
        <v>38</v>
      </c>
      <c r="C1528" t="s">
        <v>82</v>
      </c>
      <c r="D1528" t="s">
        <v>23</v>
      </c>
      <c r="E1528" t="s">
        <v>12402</v>
      </c>
      <c r="F1528" t="s">
        <v>3107</v>
      </c>
      <c r="G1528" t="s">
        <v>12440</v>
      </c>
      <c r="H1528" t="s">
        <v>58</v>
      </c>
      <c r="I1528" t="s">
        <v>63</v>
      </c>
      <c r="J1528" t="s">
        <v>49</v>
      </c>
      <c r="K1528">
        <v>3</v>
      </c>
      <c r="L1528">
        <v>1190.25</v>
      </c>
      <c r="M1528" t="s">
        <v>35</v>
      </c>
      <c r="N1528">
        <v>14</v>
      </c>
      <c r="O1528" s="1">
        <v>45750</v>
      </c>
      <c r="P1528">
        <v>63</v>
      </c>
      <c r="Q1528" t="s">
        <v>29</v>
      </c>
      <c r="R1528">
        <v>3</v>
      </c>
      <c r="S1528" t="s">
        <v>12099</v>
      </c>
      <c r="T1528" t="s">
        <v>30</v>
      </c>
    </row>
    <row r="1529" spans="1:20" x14ac:dyDescent="0.25">
      <c r="A1529" t="s">
        <v>3108</v>
      </c>
      <c r="B1529" t="s">
        <v>21</v>
      </c>
      <c r="C1529" t="s">
        <v>22</v>
      </c>
      <c r="D1529" t="s">
        <v>56</v>
      </c>
      <c r="E1529" t="s">
        <v>12433</v>
      </c>
      <c r="F1529" t="s">
        <v>3109</v>
      </c>
      <c r="G1529" t="s">
        <v>12440</v>
      </c>
      <c r="H1529" t="s">
        <v>58</v>
      </c>
      <c r="I1529" t="s">
        <v>63</v>
      </c>
      <c r="J1529" t="s">
        <v>27</v>
      </c>
      <c r="K1529">
        <v>1</v>
      </c>
      <c r="L1529">
        <v>1241.56</v>
      </c>
      <c r="M1529" t="s">
        <v>50</v>
      </c>
      <c r="N1529">
        <v>38</v>
      </c>
      <c r="O1529" s="1">
        <v>45689</v>
      </c>
      <c r="P1529">
        <v>148</v>
      </c>
      <c r="Q1529" t="s">
        <v>29</v>
      </c>
      <c r="R1529">
        <v>1</v>
      </c>
      <c r="S1529" s="1">
        <v>45875</v>
      </c>
      <c r="T1529" t="s">
        <v>36</v>
      </c>
    </row>
    <row r="1530" spans="1:20" x14ac:dyDescent="0.25">
      <c r="A1530" t="s">
        <v>3110</v>
      </c>
      <c r="B1530" t="s">
        <v>21</v>
      </c>
      <c r="C1530" t="s">
        <v>82</v>
      </c>
      <c r="D1530" t="s">
        <v>56</v>
      </c>
      <c r="E1530" t="s">
        <v>12100</v>
      </c>
      <c r="F1530" t="s">
        <v>3111</v>
      </c>
      <c r="G1530" t="s">
        <v>12440</v>
      </c>
      <c r="H1530" t="s">
        <v>47</v>
      </c>
      <c r="I1530" t="s">
        <v>63</v>
      </c>
      <c r="J1530" t="s">
        <v>67</v>
      </c>
      <c r="K1530">
        <v>3</v>
      </c>
      <c r="L1530">
        <v>291.42</v>
      </c>
      <c r="M1530" t="s">
        <v>28</v>
      </c>
      <c r="N1530">
        <v>18</v>
      </c>
      <c r="O1530" t="s">
        <v>12164</v>
      </c>
      <c r="P1530">
        <v>105</v>
      </c>
      <c r="Q1530" t="s">
        <v>43</v>
      </c>
      <c r="R1530">
        <v>4</v>
      </c>
      <c r="S1530" t="s">
        <v>12286</v>
      </c>
      <c r="T1530" t="s">
        <v>30</v>
      </c>
    </row>
    <row r="1531" spans="1:20" x14ac:dyDescent="0.25">
      <c r="A1531" t="s">
        <v>3112</v>
      </c>
      <c r="B1531" t="s">
        <v>45</v>
      </c>
      <c r="C1531" t="s">
        <v>82</v>
      </c>
      <c r="D1531" t="s">
        <v>32</v>
      </c>
      <c r="E1531" t="s">
        <v>12167</v>
      </c>
      <c r="F1531" t="s">
        <v>3113</v>
      </c>
      <c r="G1531" t="s">
        <v>12440</v>
      </c>
      <c r="H1531" t="s">
        <v>25</v>
      </c>
      <c r="I1531" t="s">
        <v>54</v>
      </c>
      <c r="J1531" t="s">
        <v>59</v>
      </c>
      <c r="K1531">
        <v>3</v>
      </c>
      <c r="L1531">
        <v>369.79</v>
      </c>
      <c r="M1531" t="s">
        <v>50</v>
      </c>
      <c r="N1531">
        <v>42</v>
      </c>
      <c r="O1531" t="s">
        <v>12203</v>
      </c>
      <c r="P1531">
        <v>47</v>
      </c>
      <c r="Q1531" t="s">
        <v>43</v>
      </c>
      <c r="R1531">
        <v>2</v>
      </c>
      <c r="S1531" s="1">
        <v>45749</v>
      </c>
      <c r="T1531" t="s">
        <v>60</v>
      </c>
    </row>
    <row r="1532" spans="1:20" x14ac:dyDescent="0.25">
      <c r="A1532" t="s">
        <v>3114</v>
      </c>
      <c r="B1532" t="s">
        <v>38</v>
      </c>
      <c r="C1532" t="s">
        <v>82</v>
      </c>
      <c r="D1532" t="s">
        <v>77</v>
      </c>
      <c r="E1532" s="1">
        <v>45357</v>
      </c>
      <c r="F1532" t="s">
        <v>3115</v>
      </c>
      <c r="G1532" t="s">
        <v>12440</v>
      </c>
      <c r="H1532" t="s">
        <v>25</v>
      </c>
      <c r="I1532" t="s">
        <v>54</v>
      </c>
      <c r="J1532" t="s">
        <v>49</v>
      </c>
      <c r="K1532">
        <v>1</v>
      </c>
      <c r="L1532">
        <v>740.6</v>
      </c>
      <c r="M1532" t="s">
        <v>50</v>
      </c>
      <c r="N1532">
        <v>12</v>
      </c>
      <c r="O1532" s="1">
        <v>45695</v>
      </c>
      <c r="P1532">
        <v>52</v>
      </c>
      <c r="Q1532" t="s">
        <v>43</v>
      </c>
      <c r="R1532">
        <v>5</v>
      </c>
      <c r="S1532" t="s">
        <v>12090</v>
      </c>
      <c r="T1532" t="s">
        <v>36</v>
      </c>
    </row>
    <row r="1533" spans="1:20" x14ac:dyDescent="0.25">
      <c r="A1533" t="s">
        <v>3116</v>
      </c>
      <c r="B1533" t="s">
        <v>21</v>
      </c>
      <c r="C1533" t="s">
        <v>82</v>
      </c>
      <c r="D1533" t="s">
        <v>23</v>
      </c>
      <c r="E1533" t="s">
        <v>12363</v>
      </c>
      <c r="F1533" t="s">
        <v>3117</v>
      </c>
      <c r="G1533" t="s">
        <v>12440</v>
      </c>
      <c r="H1533" t="s">
        <v>41</v>
      </c>
      <c r="I1533" t="s">
        <v>63</v>
      </c>
      <c r="J1533" t="s">
        <v>67</v>
      </c>
      <c r="K1533">
        <v>3</v>
      </c>
      <c r="L1533">
        <v>834.92</v>
      </c>
      <c r="M1533" t="s">
        <v>28</v>
      </c>
      <c r="N1533">
        <v>12</v>
      </c>
      <c r="O1533" s="1">
        <v>45815</v>
      </c>
      <c r="P1533">
        <v>115</v>
      </c>
      <c r="Q1533" t="s">
        <v>43</v>
      </c>
      <c r="R1533">
        <v>1</v>
      </c>
      <c r="S1533" t="s">
        <v>12084</v>
      </c>
      <c r="T1533" t="s">
        <v>30</v>
      </c>
    </row>
    <row r="1534" spans="1:20" x14ac:dyDescent="0.25">
      <c r="A1534" t="s">
        <v>3118</v>
      </c>
      <c r="B1534" t="s">
        <v>21</v>
      </c>
      <c r="C1534" t="s">
        <v>22</v>
      </c>
      <c r="D1534" t="s">
        <v>56</v>
      </c>
      <c r="E1534" t="s">
        <v>12390</v>
      </c>
      <c r="F1534" t="s">
        <v>3119</v>
      </c>
      <c r="G1534" t="s">
        <v>12440</v>
      </c>
      <c r="H1534" t="s">
        <v>41</v>
      </c>
      <c r="I1534" t="s">
        <v>63</v>
      </c>
      <c r="J1534" t="s">
        <v>67</v>
      </c>
      <c r="K1534">
        <v>5</v>
      </c>
      <c r="L1534">
        <v>154.51</v>
      </c>
      <c r="M1534" t="s">
        <v>35</v>
      </c>
      <c r="N1534">
        <v>50</v>
      </c>
      <c r="O1534" t="s">
        <v>12199</v>
      </c>
      <c r="P1534">
        <v>421</v>
      </c>
      <c r="Q1534" t="s">
        <v>29</v>
      </c>
      <c r="R1534">
        <v>5</v>
      </c>
      <c r="S1534" t="s">
        <v>12271</v>
      </c>
      <c r="T1534" t="s">
        <v>30</v>
      </c>
    </row>
    <row r="1535" spans="1:20" x14ac:dyDescent="0.25">
      <c r="A1535" t="s">
        <v>3120</v>
      </c>
      <c r="B1535" t="s">
        <v>38</v>
      </c>
      <c r="C1535" t="s">
        <v>22</v>
      </c>
      <c r="D1535" t="s">
        <v>23</v>
      </c>
      <c r="E1535" t="s">
        <v>12329</v>
      </c>
      <c r="F1535" t="s">
        <v>3121</v>
      </c>
      <c r="G1535" t="s">
        <v>12440</v>
      </c>
      <c r="H1535" t="s">
        <v>47</v>
      </c>
      <c r="I1535" t="s">
        <v>54</v>
      </c>
      <c r="J1535" t="s">
        <v>49</v>
      </c>
      <c r="K1535">
        <v>5</v>
      </c>
      <c r="L1535">
        <v>256.63</v>
      </c>
      <c r="M1535" t="s">
        <v>35</v>
      </c>
      <c r="N1535">
        <v>30</v>
      </c>
      <c r="O1535" s="1">
        <v>45691</v>
      </c>
      <c r="P1535">
        <v>236</v>
      </c>
      <c r="Q1535" t="s">
        <v>43</v>
      </c>
      <c r="R1535">
        <v>3</v>
      </c>
      <c r="S1535" s="1">
        <v>45905</v>
      </c>
      <c r="T1535" t="s">
        <v>36</v>
      </c>
    </row>
    <row r="1536" spans="1:20" x14ac:dyDescent="0.25">
      <c r="A1536" t="s">
        <v>3122</v>
      </c>
      <c r="B1536" t="s">
        <v>38</v>
      </c>
      <c r="C1536" t="s">
        <v>39</v>
      </c>
      <c r="D1536" t="s">
        <v>23</v>
      </c>
      <c r="E1536" s="1">
        <v>45324</v>
      </c>
      <c r="F1536" t="s">
        <v>3123</v>
      </c>
      <c r="G1536" t="s">
        <v>12440</v>
      </c>
      <c r="H1536" t="s">
        <v>41</v>
      </c>
      <c r="I1536" t="s">
        <v>63</v>
      </c>
      <c r="J1536" t="s">
        <v>27</v>
      </c>
      <c r="K1536">
        <v>3</v>
      </c>
      <c r="L1536">
        <v>209.21</v>
      </c>
      <c r="M1536" t="s">
        <v>28</v>
      </c>
      <c r="N1536">
        <v>26</v>
      </c>
      <c r="O1536" t="s">
        <v>12276</v>
      </c>
      <c r="P1536">
        <v>203</v>
      </c>
      <c r="Q1536" t="s">
        <v>29</v>
      </c>
      <c r="R1536">
        <v>5</v>
      </c>
      <c r="S1536" t="s">
        <v>12380</v>
      </c>
      <c r="T1536" t="s">
        <v>60</v>
      </c>
    </row>
    <row r="1537" spans="1:20" x14ac:dyDescent="0.25">
      <c r="A1537" t="s">
        <v>3124</v>
      </c>
      <c r="B1537" t="s">
        <v>21</v>
      </c>
      <c r="C1537" t="s">
        <v>39</v>
      </c>
      <c r="D1537" t="s">
        <v>77</v>
      </c>
      <c r="E1537" t="s">
        <v>12298</v>
      </c>
      <c r="F1537" t="s">
        <v>3125</v>
      </c>
      <c r="G1537" t="s">
        <v>12440</v>
      </c>
      <c r="H1537" t="s">
        <v>47</v>
      </c>
      <c r="I1537" t="s">
        <v>26</v>
      </c>
      <c r="J1537" t="s">
        <v>67</v>
      </c>
      <c r="K1537">
        <v>1</v>
      </c>
      <c r="L1537">
        <v>624.23</v>
      </c>
      <c r="M1537" t="s">
        <v>35</v>
      </c>
      <c r="N1537">
        <v>19</v>
      </c>
      <c r="O1537" s="1">
        <v>45966</v>
      </c>
      <c r="P1537">
        <v>214</v>
      </c>
      <c r="Q1537" t="s">
        <v>29</v>
      </c>
      <c r="R1537">
        <v>4</v>
      </c>
      <c r="S1537" t="s">
        <v>12077</v>
      </c>
      <c r="T1537" t="s">
        <v>60</v>
      </c>
    </row>
    <row r="1538" spans="1:20" x14ac:dyDescent="0.25">
      <c r="A1538" t="s">
        <v>3126</v>
      </c>
      <c r="B1538" t="s">
        <v>38</v>
      </c>
      <c r="C1538" t="s">
        <v>82</v>
      </c>
      <c r="D1538" t="s">
        <v>56</v>
      </c>
      <c r="E1538" t="s">
        <v>12498</v>
      </c>
      <c r="F1538" t="s">
        <v>3127</v>
      </c>
      <c r="G1538" t="s">
        <v>12440</v>
      </c>
      <c r="H1538" t="s">
        <v>58</v>
      </c>
      <c r="I1538" t="s">
        <v>42</v>
      </c>
      <c r="J1538" t="s">
        <v>59</v>
      </c>
      <c r="K1538">
        <v>2</v>
      </c>
      <c r="L1538">
        <v>970.41</v>
      </c>
      <c r="M1538" t="s">
        <v>28</v>
      </c>
      <c r="N1538">
        <v>24</v>
      </c>
      <c r="O1538" s="1">
        <v>45516</v>
      </c>
      <c r="P1538">
        <v>478</v>
      </c>
      <c r="Q1538" t="s">
        <v>43</v>
      </c>
      <c r="R1538">
        <v>1</v>
      </c>
      <c r="S1538" s="1">
        <v>45811</v>
      </c>
      <c r="T1538" t="s">
        <v>36</v>
      </c>
    </row>
    <row r="1539" spans="1:20" x14ac:dyDescent="0.25">
      <c r="A1539" t="s">
        <v>3128</v>
      </c>
      <c r="B1539" t="s">
        <v>21</v>
      </c>
      <c r="C1539" t="s">
        <v>39</v>
      </c>
      <c r="D1539" t="s">
        <v>56</v>
      </c>
      <c r="E1539" s="1">
        <v>45087</v>
      </c>
      <c r="F1539" t="s">
        <v>3129</v>
      </c>
      <c r="G1539" t="s">
        <v>12440</v>
      </c>
      <c r="H1539" t="s">
        <v>34</v>
      </c>
      <c r="I1539" t="s">
        <v>26</v>
      </c>
      <c r="J1539" t="s">
        <v>27</v>
      </c>
      <c r="K1539">
        <v>5</v>
      </c>
      <c r="L1539">
        <v>1229.1199999999999</v>
      </c>
      <c r="M1539" t="s">
        <v>28</v>
      </c>
      <c r="N1539">
        <v>17</v>
      </c>
      <c r="O1539" t="s">
        <v>12107</v>
      </c>
      <c r="P1539">
        <v>361</v>
      </c>
      <c r="Q1539" t="s">
        <v>43</v>
      </c>
      <c r="R1539">
        <v>2</v>
      </c>
      <c r="S1539" s="1">
        <v>45576</v>
      </c>
      <c r="T1539" t="s">
        <v>60</v>
      </c>
    </row>
    <row r="1540" spans="1:20" x14ac:dyDescent="0.25">
      <c r="A1540" t="s">
        <v>3130</v>
      </c>
      <c r="B1540" t="s">
        <v>45</v>
      </c>
      <c r="C1540" t="s">
        <v>82</v>
      </c>
      <c r="D1540" t="s">
        <v>77</v>
      </c>
      <c r="E1540" t="s">
        <v>12341</v>
      </c>
      <c r="F1540" t="s">
        <v>3131</v>
      </c>
      <c r="G1540" t="s">
        <v>12440</v>
      </c>
      <c r="H1540" t="s">
        <v>34</v>
      </c>
      <c r="I1540" t="s">
        <v>48</v>
      </c>
      <c r="J1540" t="s">
        <v>64</v>
      </c>
      <c r="K1540">
        <v>3</v>
      </c>
      <c r="L1540">
        <v>136.43</v>
      </c>
      <c r="M1540" t="s">
        <v>50</v>
      </c>
      <c r="N1540">
        <v>20</v>
      </c>
      <c r="O1540" t="s">
        <v>12115</v>
      </c>
      <c r="P1540">
        <v>474</v>
      </c>
      <c r="Q1540" t="s">
        <v>43</v>
      </c>
      <c r="R1540">
        <v>2</v>
      </c>
      <c r="S1540" s="1">
        <v>45999</v>
      </c>
      <c r="T1540" t="s">
        <v>60</v>
      </c>
    </row>
    <row r="1541" spans="1:20" x14ac:dyDescent="0.25">
      <c r="A1541" t="s">
        <v>3132</v>
      </c>
      <c r="B1541" t="s">
        <v>21</v>
      </c>
      <c r="C1541" t="s">
        <v>82</v>
      </c>
      <c r="D1541" t="s">
        <v>23</v>
      </c>
      <c r="E1541" s="1">
        <v>45660</v>
      </c>
      <c r="F1541" t="s">
        <v>3133</v>
      </c>
      <c r="G1541" t="s">
        <v>12440</v>
      </c>
      <c r="H1541" t="s">
        <v>25</v>
      </c>
      <c r="I1541" t="s">
        <v>48</v>
      </c>
      <c r="J1541" t="s">
        <v>59</v>
      </c>
      <c r="K1541">
        <v>3</v>
      </c>
      <c r="L1541">
        <v>292.57</v>
      </c>
      <c r="M1541" t="s">
        <v>35</v>
      </c>
      <c r="N1541">
        <v>36</v>
      </c>
      <c r="O1541" t="s">
        <v>12223</v>
      </c>
      <c r="P1541">
        <v>167</v>
      </c>
      <c r="Q1541" t="s">
        <v>43</v>
      </c>
      <c r="R1541">
        <v>4</v>
      </c>
      <c r="S1541" s="1">
        <v>45638</v>
      </c>
      <c r="T1541" t="s">
        <v>60</v>
      </c>
    </row>
    <row r="1542" spans="1:20" x14ac:dyDescent="0.25">
      <c r="A1542" t="s">
        <v>3134</v>
      </c>
      <c r="B1542" t="s">
        <v>45</v>
      </c>
      <c r="C1542" t="s">
        <v>22</v>
      </c>
      <c r="D1542" t="s">
        <v>56</v>
      </c>
      <c r="E1542" t="s">
        <v>12284</v>
      </c>
      <c r="F1542" t="s">
        <v>3135</v>
      </c>
      <c r="G1542" t="s">
        <v>12103</v>
      </c>
      <c r="H1542" t="s">
        <v>47</v>
      </c>
      <c r="I1542" t="s">
        <v>48</v>
      </c>
      <c r="J1542" t="s">
        <v>64</v>
      </c>
      <c r="K1542">
        <v>1</v>
      </c>
      <c r="L1542">
        <v>646.95000000000005</v>
      </c>
      <c r="M1542" t="s">
        <v>28</v>
      </c>
      <c r="N1542">
        <v>23</v>
      </c>
      <c r="O1542" s="1">
        <v>45875</v>
      </c>
      <c r="P1542">
        <v>473</v>
      </c>
      <c r="Q1542" t="s">
        <v>29</v>
      </c>
      <c r="R1542">
        <v>1</v>
      </c>
      <c r="S1542" t="s">
        <v>12343</v>
      </c>
      <c r="T1542" t="s">
        <v>30</v>
      </c>
    </row>
    <row r="1543" spans="1:20" x14ac:dyDescent="0.25">
      <c r="A1543" t="s">
        <v>3136</v>
      </c>
      <c r="B1543" t="s">
        <v>45</v>
      </c>
      <c r="C1543" t="s">
        <v>82</v>
      </c>
      <c r="D1543" t="s">
        <v>23</v>
      </c>
      <c r="E1543" s="1">
        <v>45509</v>
      </c>
      <c r="F1543" t="s">
        <v>3137</v>
      </c>
      <c r="G1543" t="s">
        <v>12103</v>
      </c>
      <c r="H1543" t="s">
        <v>25</v>
      </c>
      <c r="I1543" t="s">
        <v>48</v>
      </c>
      <c r="J1543" t="s">
        <v>64</v>
      </c>
      <c r="K1543">
        <v>3</v>
      </c>
      <c r="L1543">
        <v>1174.4000000000001</v>
      </c>
      <c r="M1543" t="s">
        <v>35</v>
      </c>
      <c r="N1543">
        <v>41</v>
      </c>
      <c r="O1543" s="1">
        <v>45303</v>
      </c>
      <c r="P1543">
        <v>82</v>
      </c>
      <c r="Q1543" t="s">
        <v>29</v>
      </c>
      <c r="R1543">
        <v>3</v>
      </c>
      <c r="S1543" t="s">
        <v>12114</v>
      </c>
      <c r="T1543" t="s">
        <v>36</v>
      </c>
    </row>
    <row r="1544" spans="1:20" x14ac:dyDescent="0.25">
      <c r="A1544" t="s">
        <v>3138</v>
      </c>
      <c r="B1544" t="s">
        <v>21</v>
      </c>
      <c r="C1544" t="s">
        <v>39</v>
      </c>
      <c r="D1544" t="s">
        <v>23</v>
      </c>
      <c r="E1544" t="s">
        <v>12248</v>
      </c>
      <c r="F1544" t="s">
        <v>3139</v>
      </c>
      <c r="G1544" t="s">
        <v>12103</v>
      </c>
      <c r="H1544" t="s">
        <v>41</v>
      </c>
      <c r="I1544" t="s">
        <v>54</v>
      </c>
      <c r="J1544" t="s">
        <v>27</v>
      </c>
      <c r="K1544">
        <v>1</v>
      </c>
      <c r="L1544">
        <v>1444.27</v>
      </c>
      <c r="M1544" t="s">
        <v>28</v>
      </c>
      <c r="N1544">
        <v>12</v>
      </c>
      <c r="O1544" t="s">
        <v>12107</v>
      </c>
      <c r="P1544">
        <v>144</v>
      </c>
      <c r="Q1544" t="s">
        <v>43</v>
      </c>
      <c r="R1544">
        <v>5</v>
      </c>
      <c r="S1544" t="s">
        <v>12312</v>
      </c>
      <c r="T1544" t="s">
        <v>60</v>
      </c>
    </row>
    <row r="1545" spans="1:20" x14ac:dyDescent="0.25">
      <c r="A1545" t="s">
        <v>3140</v>
      </c>
      <c r="B1545" t="s">
        <v>38</v>
      </c>
      <c r="C1545" t="s">
        <v>22</v>
      </c>
      <c r="D1545" t="s">
        <v>32</v>
      </c>
      <c r="E1545" s="1">
        <v>45481</v>
      </c>
      <c r="F1545" t="s">
        <v>3141</v>
      </c>
      <c r="G1545" t="s">
        <v>12103</v>
      </c>
      <c r="H1545" t="s">
        <v>34</v>
      </c>
      <c r="I1545" t="s">
        <v>48</v>
      </c>
      <c r="J1545" t="s">
        <v>27</v>
      </c>
      <c r="K1545">
        <v>2</v>
      </c>
      <c r="L1545">
        <v>908.07</v>
      </c>
      <c r="M1545" t="s">
        <v>28</v>
      </c>
      <c r="N1545">
        <v>13</v>
      </c>
      <c r="O1545" t="s">
        <v>12345</v>
      </c>
      <c r="P1545">
        <v>223</v>
      </c>
      <c r="Q1545" t="s">
        <v>29</v>
      </c>
      <c r="R1545">
        <v>2</v>
      </c>
      <c r="S1545" t="s">
        <v>12300</v>
      </c>
      <c r="T1545" t="s">
        <v>36</v>
      </c>
    </row>
    <row r="1546" spans="1:20" x14ac:dyDescent="0.25">
      <c r="A1546" t="s">
        <v>3142</v>
      </c>
      <c r="B1546" t="s">
        <v>21</v>
      </c>
      <c r="C1546" t="s">
        <v>22</v>
      </c>
      <c r="D1546" t="s">
        <v>56</v>
      </c>
      <c r="E1546" t="s">
        <v>12397</v>
      </c>
      <c r="F1546" t="s">
        <v>3143</v>
      </c>
      <c r="G1546" t="s">
        <v>12103</v>
      </c>
      <c r="H1546" t="s">
        <v>47</v>
      </c>
      <c r="I1546" t="s">
        <v>26</v>
      </c>
      <c r="J1546" t="s">
        <v>59</v>
      </c>
      <c r="K1546">
        <v>5</v>
      </c>
      <c r="L1546">
        <v>1089.43</v>
      </c>
      <c r="M1546" t="s">
        <v>50</v>
      </c>
      <c r="N1546">
        <v>37</v>
      </c>
      <c r="O1546" t="s">
        <v>12098</v>
      </c>
      <c r="P1546">
        <v>265</v>
      </c>
      <c r="Q1546" t="s">
        <v>43</v>
      </c>
      <c r="R1546">
        <v>4</v>
      </c>
      <c r="S1546" t="s">
        <v>12324</v>
      </c>
      <c r="T1546" t="s">
        <v>60</v>
      </c>
    </row>
    <row r="1547" spans="1:20" x14ac:dyDescent="0.25">
      <c r="A1547" t="s">
        <v>3144</v>
      </c>
      <c r="B1547" t="s">
        <v>38</v>
      </c>
      <c r="C1547" t="s">
        <v>22</v>
      </c>
      <c r="D1547" t="s">
        <v>56</v>
      </c>
      <c r="E1547" s="1">
        <v>45537</v>
      </c>
      <c r="F1547" t="s">
        <v>3145</v>
      </c>
      <c r="G1547" t="s">
        <v>12103</v>
      </c>
      <c r="H1547" t="s">
        <v>34</v>
      </c>
      <c r="I1547" t="s">
        <v>54</v>
      </c>
      <c r="J1547" t="s">
        <v>27</v>
      </c>
      <c r="K1547">
        <v>2</v>
      </c>
      <c r="L1547">
        <v>951.54</v>
      </c>
      <c r="M1547" t="s">
        <v>50</v>
      </c>
      <c r="N1547">
        <v>24</v>
      </c>
      <c r="O1547" s="1">
        <v>45696</v>
      </c>
      <c r="P1547">
        <v>101</v>
      </c>
      <c r="Q1547" t="s">
        <v>29</v>
      </c>
      <c r="R1547">
        <v>3</v>
      </c>
      <c r="S1547" s="1">
        <v>45638</v>
      </c>
      <c r="T1547" t="s">
        <v>60</v>
      </c>
    </row>
    <row r="1548" spans="1:20" x14ac:dyDescent="0.25">
      <c r="A1548" t="s">
        <v>3146</v>
      </c>
      <c r="B1548" t="s">
        <v>38</v>
      </c>
      <c r="C1548" t="s">
        <v>39</v>
      </c>
      <c r="D1548" t="s">
        <v>32</v>
      </c>
      <c r="E1548" t="s">
        <v>12248</v>
      </c>
      <c r="F1548" t="s">
        <v>3147</v>
      </c>
      <c r="G1548" t="s">
        <v>12103</v>
      </c>
      <c r="H1548" t="s">
        <v>47</v>
      </c>
      <c r="I1548" t="s">
        <v>42</v>
      </c>
      <c r="J1548" t="s">
        <v>59</v>
      </c>
      <c r="K1548">
        <v>1</v>
      </c>
      <c r="L1548">
        <v>1275.47</v>
      </c>
      <c r="M1548" t="s">
        <v>50</v>
      </c>
      <c r="N1548">
        <v>41</v>
      </c>
      <c r="O1548" t="s">
        <v>12383</v>
      </c>
      <c r="P1548">
        <v>236</v>
      </c>
      <c r="Q1548" t="s">
        <v>43</v>
      </c>
      <c r="R1548">
        <v>5</v>
      </c>
      <c r="S1548" t="s">
        <v>12306</v>
      </c>
      <c r="T1548" t="s">
        <v>36</v>
      </c>
    </row>
    <row r="1549" spans="1:20" x14ac:dyDescent="0.25">
      <c r="A1549" t="s">
        <v>3148</v>
      </c>
      <c r="B1549" t="s">
        <v>38</v>
      </c>
      <c r="C1549" t="s">
        <v>22</v>
      </c>
      <c r="D1549" t="s">
        <v>52</v>
      </c>
      <c r="E1549" t="s">
        <v>12466</v>
      </c>
      <c r="F1549" t="s">
        <v>3149</v>
      </c>
      <c r="G1549" t="s">
        <v>12103</v>
      </c>
      <c r="H1549" t="s">
        <v>34</v>
      </c>
      <c r="I1549" t="s">
        <v>54</v>
      </c>
      <c r="J1549" t="s">
        <v>67</v>
      </c>
      <c r="K1549">
        <v>1</v>
      </c>
      <c r="L1549">
        <v>445.08</v>
      </c>
      <c r="M1549" t="s">
        <v>28</v>
      </c>
      <c r="N1549">
        <v>41</v>
      </c>
      <c r="O1549" s="1">
        <v>45331</v>
      </c>
      <c r="P1549">
        <v>453</v>
      </c>
      <c r="Q1549" t="s">
        <v>29</v>
      </c>
      <c r="R1549">
        <v>2</v>
      </c>
      <c r="S1549" s="1">
        <v>45755</v>
      </c>
      <c r="T1549" t="s">
        <v>60</v>
      </c>
    </row>
    <row r="1550" spans="1:20" x14ac:dyDescent="0.25">
      <c r="A1550" t="s">
        <v>3150</v>
      </c>
      <c r="B1550" t="s">
        <v>45</v>
      </c>
      <c r="C1550" t="s">
        <v>22</v>
      </c>
      <c r="D1550" t="s">
        <v>56</v>
      </c>
      <c r="E1550" t="s">
        <v>12178</v>
      </c>
      <c r="F1550" t="s">
        <v>3151</v>
      </c>
      <c r="G1550" t="s">
        <v>12103</v>
      </c>
      <c r="H1550" t="s">
        <v>58</v>
      </c>
      <c r="I1550" t="s">
        <v>26</v>
      </c>
      <c r="J1550" t="s">
        <v>27</v>
      </c>
      <c r="K1550">
        <v>4</v>
      </c>
      <c r="L1550">
        <v>397.36</v>
      </c>
      <c r="M1550" t="s">
        <v>35</v>
      </c>
      <c r="N1550">
        <v>25</v>
      </c>
      <c r="O1550" t="s">
        <v>12132</v>
      </c>
      <c r="P1550">
        <v>439</v>
      </c>
      <c r="Q1550" t="s">
        <v>29</v>
      </c>
      <c r="R1550">
        <v>4</v>
      </c>
      <c r="S1550" t="s">
        <v>12190</v>
      </c>
      <c r="T1550" t="s">
        <v>36</v>
      </c>
    </row>
    <row r="1551" spans="1:20" x14ac:dyDescent="0.25">
      <c r="A1551" t="s">
        <v>3152</v>
      </c>
      <c r="B1551" t="s">
        <v>45</v>
      </c>
      <c r="C1551" t="s">
        <v>22</v>
      </c>
      <c r="D1551" t="s">
        <v>52</v>
      </c>
      <c r="E1551" s="1">
        <v>44996</v>
      </c>
      <c r="F1551" t="s">
        <v>3153</v>
      </c>
      <c r="G1551" t="s">
        <v>12103</v>
      </c>
      <c r="H1551" t="s">
        <v>58</v>
      </c>
      <c r="I1551" t="s">
        <v>26</v>
      </c>
      <c r="J1551" t="s">
        <v>49</v>
      </c>
      <c r="K1551">
        <v>4</v>
      </c>
      <c r="L1551">
        <v>969.25</v>
      </c>
      <c r="M1551" t="s">
        <v>35</v>
      </c>
      <c r="N1551">
        <v>32</v>
      </c>
      <c r="O1551" t="s">
        <v>12306</v>
      </c>
      <c r="P1551">
        <v>290</v>
      </c>
      <c r="Q1551" t="s">
        <v>29</v>
      </c>
      <c r="R1551">
        <v>5</v>
      </c>
      <c r="S1551" t="s">
        <v>12369</v>
      </c>
      <c r="T1551" t="s">
        <v>30</v>
      </c>
    </row>
    <row r="1552" spans="1:20" x14ac:dyDescent="0.25">
      <c r="A1552" t="s">
        <v>3154</v>
      </c>
      <c r="B1552" t="s">
        <v>21</v>
      </c>
      <c r="C1552" t="s">
        <v>39</v>
      </c>
      <c r="D1552" t="s">
        <v>32</v>
      </c>
      <c r="E1552" t="s">
        <v>12400</v>
      </c>
      <c r="F1552" t="s">
        <v>3155</v>
      </c>
      <c r="G1552" t="s">
        <v>12103</v>
      </c>
      <c r="H1552" t="s">
        <v>41</v>
      </c>
      <c r="I1552" t="s">
        <v>42</v>
      </c>
      <c r="J1552" t="s">
        <v>49</v>
      </c>
      <c r="K1552">
        <v>4</v>
      </c>
      <c r="L1552">
        <v>563.63</v>
      </c>
      <c r="M1552" t="s">
        <v>50</v>
      </c>
      <c r="N1552">
        <v>8</v>
      </c>
      <c r="O1552" t="s">
        <v>12304</v>
      </c>
      <c r="P1552">
        <v>373</v>
      </c>
      <c r="Q1552" t="s">
        <v>43</v>
      </c>
      <c r="R1552">
        <v>5</v>
      </c>
      <c r="S1552" t="s">
        <v>12275</v>
      </c>
      <c r="T1552" t="s">
        <v>60</v>
      </c>
    </row>
    <row r="1553" spans="1:20" x14ac:dyDescent="0.25">
      <c r="A1553" t="s">
        <v>3156</v>
      </c>
      <c r="B1553" t="s">
        <v>21</v>
      </c>
      <c r="C1553" t="s">
        <v>22</v>
      </c>
      <c r="D1553" t="s">
        <v>23</v>
      </c>
      <c r="E1553" s="1">
        <v>44938</v>
      </c>
      <c r="F1553" t="s">
        <v>3157</v>
      </c>
      <c r="G1553" t="s">
        <v>12134</v>
      </c>
      <c r="H1553" t="s">
        <v>25</v>
      </c>
      <c r="I1553" t="s">
        <v>42</v>
      </c>
      <c r="J1553" t="s">
        <v>64</v>
      </c>
      <c r="K1553">
        <v>5</v>
      </c>
      <c r="L1553">
        <v>992.08</v>
      </c>
      <c r="M1553" t="s">
        <v>35</v>
      </c>
      <c r="N1553">
        <v>12</v>
      </c>
      <c r="O1553" t="s">
        <v>12383</v>
      </c>
      <c r="P1553">
        <v>302</v>
      </c>
      <c r="Q1553" t="s">
        <v>29</v>
      </c>
      <c r="R1553">
        <v>2</v>
      </c>
      <c r="S1553" t="s">
        <v>12345</v>
      </c>
      <c r="T1553" t="s">
        <v>36</v>
      </c>
    </row>
    <row r="1554" spans="1:20" x14ac:dyDescent="0.25">
      <c r="A1554" t="s">
        <v>3158</v>
      </c>
      <c r="B1554" t="s">
        <v>38</v>
      </c>
      <c r="C1554" t="s">
        <v>82</v>
      </c>
      <c r="D1554" t="s">
        <v>56</v>
      </c>
      <c r="E1554" s="1">
        <v>45994</v>
      </c>
      <c r="F1554" t="s">
        <v>3159</v>
      </c>
      <c r="G1554" t="s">
        <v>12134</v>
      </c>
      <c r="H1554" t="s">
        <v>41</v>
      </c>
      <c r="I1554" t="s">
        <v>48</v>
      </c>
      <c r="J1554" t="s">
        <v>59</v>
      </c>
      <c r="K1554">
        <v>3</v>
      </c>
      <c r="L1554">
        <v>1474.62</v>
      </c>
      <c r="M1554" t="s">
        <v>35</v>
      </c>
      <c r="N1554">
        <v>41</v>
      </c>
      <c r="O1554" t="s">
        <v>12107</v>
      </c>
      <c r="P1554">
        <v>267</v>
      </c>
      <c r="Q1554" t="s">
        <v>43</v>
      </c>
      <c r="R1554">
        <v>3</v>
      </c>
      <c r="S1554" s="1">
        <v>45751</v>
      </c>
      <c r="T1554" t="s">
        <v>60</v>
      </c>
    </row>
    <row r="1555" spans="1:20" x14ac:dyDescent="0.25">
      <c r="A1555" t="s">
        <v>3160</v>
      </c>
      <c r="B1555" t="s">
        <v>45</v>
      </c>
      <c r="C1555" t="s">
        <v>22</v>
      </c>
      <c r="D1555" t="s">
        <v>56</v>
      </c>
      <c r="E1555" t="s">
        <v>12312</v>
      </c>
      <c r="F1555" t="s">
        <v>3161</v>
      </c>
      <c r="G1555" t="s">
        <v>12134</v>
      </c>
      <c r="H1555" t="s">
        <v>47</v>
      </c>
      <c r="I1555" t="s">
        <v>63</v>
      </c>
      <c r="J1555" t="s">
        <v>67</v>
      </c>
      <c r="K1555">
        <v>2</v>
      </c>
      <c r="L1555">
        <v>283.32</v>
      </c>
      <c r="M1555" t="s">
        <v>28</v>
      </c>
      <c r="N1555">
        <v>30</v>
      </c>
      <c r="O1555" t="s">
        <v>12346</v>
      </c>
      <c r="P1555">
        <v>91</v>
      </c>
      <c r="Q1555" t="s">
        <v>29</v>
      </c>
      <c r="R1555">
        <v>4</v>
      </c>
      <c r="S1555" s="1">
        <v>45331</v>
      </c>
      <c r="T1555" t="s">
        <v>30</v>
      </c>
    </row>
    <row r="1556" spans="1:20" x14ac:dyDescent="0.25">
      <c r="A1556" t="s">
        <v>3162</v>
      </c>
      <c r="B1556" t="s">
        <v>21</v>
      </c>
      <c r="C1556" t="s">
        <v>39</v>
      </c>
      <c r="D1556" t="s">
        <v>56</v>
      </c>
      <c r="E1556" s="1">
        <v>45392</v>
      </c>
      <c r="F1556" t="s">
        <v>3163</v>
      </c>
      <c r="G1556" t="s">
        <v>12134</v>
      </c>
      <c r="H1556" t="s">
        <v>34</v>
      </c>
      <c r="I1556" t="s">
        <v>48</v>
      </c>
      <c r="J1556" t="s">
        <v>27</v>
      </c>
      <c r="K1556">
        <v>5</v>
      </c>
      <c r="L1556">
        <v>268.8</v>
      </c>
      <c r="M1556" t="s">
        <v>28</v>
      </c>
      <c r="N1556">
        <v>5</v>
      </c>
      <c r="O1556" t="s">
        <v>12114</v>
      </c>
      <c r="P1556">
        <v>357</v>
      </c>
      <c r="Q1556" t="s">
        <v>29</v>
      </c>
      <c r="R1556">
        <v>1</v>
      </c>
      <c r="S1556" t="s">
        <v>12358</v>
      </c>
      <c r="T1556" t="s">
        <v>30</v>
      </c>
    </row>
    <row r="1557" spans="1:20" x14ac:dyDescent="0.25">
      <c r="A1557" t="s">
        <v>3164</v>
      </c>
      <c r="B1557" t="s">
        <v>38</v>
      </c>
      <c r="C1557" t="s">
        <v>82</v>
      </c>
      <c r="D1557" t="s">
        <v>77</v>
      </c>
      <c r="E1557" t="s">
        <v>12464</v>
      </c>
      <c r="F1557" t="s">
        <v>3165</v>
      </c>
      <c r="G1557" t="s">
        <v>12134</v>
      </c>
      <c r="H1557" t="s">
        <v>47</v>
      </c>
      <c r="I1557" t="s">
        <v>63</v>
      </c>
      <c r="J1557" t="s">
        <v>27</v>
      </c>
      <c r="K1557">
        <v>1</v>
      </c>
      <c r="L1557">
        <v>1367.43</v>
      </c>
      <c r="M1557" t="s">
        <v>35</v>
      </c>
      <c r="N1557">
        <v>13</v>
      </c>
      <c r="O1557" s="1">
        <v>45663</v>
      </c>
      <c r="P1557">
        <v>203</v>
      </c>
      <c r="Q1557" t="s">
        <v>29</v>
      </c>
      <c r="R1557">
        <v>4</v>
      </c>
      <c r="S1557" s="1">
        <v>45363</v>
      </c>
      <c r="T1557" t="s">
        <v>60</v>
      </c>
    </row>
    <row r="1558" spans="1:20" x14ac:dyDescent="0.25">
      <c r="A1558" t="s">
        <v>3166</v>
      </c>
      <c r="B1558" t="s">
        <v>38</v>
      </c>
      <c r="C1558" t="s">
        <v>22</v>
      </c>
      <c r="D1558" t="s">
        <v>77</v>
      </c>
      <c r="E1558" t="s">
        <v>12329</v>
      </c>
      <c r="F1558" t="s">
        <v>3167</v>
      </c>
      <c r="G1558" t="s">
        <v>12134</v>
      </c>
      <c r="H1558" t="s">
        <v>34</v>
      </c>
      <c r="I1558" t="s">
        <v>42</v>
      </c>
      <c r="J1558" t="s">
        <v>49</v>
      </c>
      <c r="K1558">
        <v>1</v>
      </c>
      <c r="L1558">
        <v>220.06</v>
      </c>
      <c r="M1558" t="s">
        <v>50</v>
      </c>
      <c r="N1558">
        <v>49</v>
      </c>
      <c r="O1558" t="s">
        <v>12132</v>
      </c>
      <c r="P1558">
        <v>415</v>
      </c>
      <c r="Q1558" t="s">
        <v>29</v>
      </c>
      <c r="R1558">
        <v>4</v>
      </c>
      <c r="S1558" s="1">
        <v>45782</v>
      </c>
      <c r="T1558" t="s">
        <v>60</v>
      </c>
    </row>
    <row r="1559" spans="1:20" x14ac:dyDescent="0.25">
      <c r="A1559" t="s">
        <v>3168</v>
      </c>
      <c r="B1559" t="s">
        <v>45</v>
      </c>
      <c r="C1559" t="s">
        <v>39</v>
      </c>
      <c r="D1559" t="s">
        <v>52</v>
      </c>
      <c r="E1559" t="s">
        <v>12366</v>
      </c>
      <c r="F1559" t="s">
        <v>3169</v>
      </c>
      <c r="G1559" t="s">
        <v>12134</v>
      </c>
      <c r="H1559" t="s">
        <v>34</v>
      </c>
      <c r="I1559" t="s">
        <v>54</v>
      </c>
      <c r="J1559" t="s">
        <v>67</v>
      </c>
      <c r="K1559">
        <v>2</v>
      </c>
      <c r="L1559">
        <v>406.51</v>
      </c>
      <c r="M1559" t="s">
        <v>28</v>
      </c>
      <c r="N1559">
        <v>40</v>
      </c>
      <c r="O1559" t="s">
        <v>12155</v>
      </c>
      <c r="P1559">
        <v>431</v>
      </c>
      <c r="Q1559" t="s">
        <v>43</v>
      </c>
      <c r="R1559">
        <v>3</v>
      </c>
      <c r="S1559" t="s">
        <v>12197</v>
      </c>
      <c r="T1559" t="s">
        <v>60</v>
      </c>
    </row>
    <row r="1560" spans="1:20" x14ac:dyDescent="0.25">
      <c r="A1560" t="s">
        <v>3170</v>
      </c>
      <c r="B1560" t="s">
        <v>45</v>
      </c>
      <c r="C1560" t="s">
        <v>82</v>
      </c>
      <c r="D1560" t="s">
        <v>77</v>
      </c>
      <c r="E1560" t="s">
        <v>12208</v>
      </c>
      <c r="F1560" t="s">
        <v>3171</v>
      </c>
      <c r="G1560" t="s">
        <v>12241</v>
      </c>
      <c r="H1560" t="s">
        <v>41</v>
      </c>
      <c r="I1560" t="s">
        <v>42</v>
      </c>
      <c r="J1560" t="s">
        <v>64</v>
      </c>
      <c r="K1560">
        <v>2</v>
      </c>
      <c r="L1560">
        <v>224.43</v>
      </c>
      <c r="M1560" t="s">
        <v>35</v>
      </c>
      <c r="N1560">
        <v>10</v>
      </c>
      <c r="O1560" s="1">
        <v>45839</v>
      </c>
      <c r="P1560">
        <v>401</v>
      </c>
      <c r="Q1560" t="s">
        <v>29</v>
      </c>
      <c r="R1560">
        <v>4</v>
      </c>
      <c r="S1560" s="1">
        <v>45513</v>
      </c>
      <c r="T1560" t="s">
        <v>36</v>
      </c>
    </row>
    <row r="1561" spans="1:20" x14ac:dyDescent="0.25">
      <c r="A1561" t="s">
        <v>3172</v>
      </c>
      <c r="B1561" t="s">
        <v>45</v>
      </c>
      <c r="C1561" t="s">
        <v>82</v>
      </c>
      <c r="D1561" t="s">
        <v>23</v>
      </c>
      <c r="E1561" s="1">
        <v>45507</v>
      </c>
      <c r="F1561" t="s">
        <v>3173</v>
      </c>
      <c r="G1561" t="s">
        <v>12241</v>
      </c>
      <c r="H1561" t="s">
        <v>41</v>
      </c>
      <c r="I1561" t="s">
        <v>54</v>
      </c>
      <c r="J1561" t="s">
        <v>59</v>
      </c>
      <c r="K1561">
        <v>2</v>
      </c>
      <c r="L1561">
        <v>886.92</v>
      </c>
      <c r="M1561" t="s">
        <v>28</v>
      </c>
      <c r="N1561">
        <v>40</v>
      </c>
      <c r="O1561" t="s">
        <v>12274</v>
      </c>
      <c r="P1561">
        <v>137</v>
      </c>
      <c r="Q1561" t="s">
        <v>29</v>
      </c>
      <c r="R1561">
        <v>4</v>
      </c>
      <c r="S1561" s="1">
        <v>45995</v>
      </c>
      <c r="T1561" t="s">
        <v>36</v>
      </c>
    </row>
    <row r="1562" spans="1:20" x14ac:dyDescent="0.25">
      <c r="A1562" t="s">
        <v>3174</v>
      </c>
      <c r="B1562" t="s">
        <v>45</v>
      </c>
      <c r="C1562" t="s">
        <v>82</v>
      </c>
      <c r="D1562" t="s">
        <v>52</v>
      </c>
      <c r="E1562" t="s">
        <v>12121</v>
      </c>
      <c r="F1562" t="s">
        <v>3175</v>
      </c>
      <c r="G1562" t="s">
        <v>12241</v>
      </c>
      <c r="H1562" t="s">
        <v>41</v>
      </c>
      <c r="I1562" t="s">
        <v>54</v>
      </c>
      <c r="J1562" t="s">
        <v>67</v>
      </c>
      <c r="K1562">
        <v>3</v>
      </c>
      <c r="L1562">
        <v>1034.1400000000001</v>
      </c>
      <c r="M1562" t="s">
        <v>28</v>
      </c>
      <c r="N1562">
        <v>34</v>
      </c>
      <c r="O1562" t="s">
        <v>12240</v>
      </c>
      <c r="P1562">
        <v>12</v>
      </c>
      <c r="Q1562" t="s">
        <v>29</v>
      </c>
      <c r="R1562">
        <v>2</v>
      </c>
      <c r="S1562" t="s">
        <v>12129</v>
      </c>
      <c r="T1562" t="s">
        <v>30</v>
      </c>
    </row>
    <row r="1563" spans="1:20" x14ac:dyDescent="0.25">
      <c r="A1563" t="s">
        <v>3176</v>
      </c>
      <c r="B1563" t="s">
        <v>38</v>
      </c>
      <c r="C1563" t="s">
        <v>39</v>
      </c>
      <c r="D1563" t="s">
        <v>52</v>
      </c>
      <c r="E1563" s="1">
        <v>45475</v>
      </c>
      <c r="F1563" t="s">
        <v>3177</v>
      </c>
      <c r="G1563" t="s">
        <v>12241</v>
      </c>
      <c r="H1563" t="s">
        <v>25</v>
      </c>
      <c r="I1563" t="s">
        <v>42</v>
      </c>
      <c r="J1563" t="s">
        <v>64</v>
      </c>
      <c r="K1563">
        <v>2</v>
      </c>
      <c r="L1563">
        <v>678.96</v>
      </c>
      <c r="M1563" t="s">
        <v>50</v>
      </c>
      <c r="N1563">
        <v>44</v>
      </c>
      <c r="O1563" t="s">
        <v>12089</v>
      </c>
      <c r="P1563">
        <v>310</v>
      </c>
      <c r="Q1563" t="s">
        <v>29</v>
      </c>
      <c r="R1563">
        <v>5</v>
      </c>
      <c r="S1563" t="s">
        <v>12253</v>
      </c>
      <c r="T1563" t="s">
        <v>60</v>
      </c>
    </row>
    <row r="1564" spans="1:20" x14ac:dyDescent="0.25">
      <c r="A1564" t="s">
        <v>3178</v>
      </c>
      <c r="B1564" t="s">
        <v>38</v>
      </c>
      <c r="C1564" t="s">
        <v>39</v>
      </c>
      <c r="D1564" t="s">
        <v>77</v>
      </c>
      <c r="E1564" t="s">
        <v>12256</v>
      </c>
      <c r="F1564" t="s">
        <v>3179</v>
      </c>
      <c r="G1564" t="s">
        <v>12241</v>
      </c>
      <c r="H1564" t="s">
        <v>34</v>
      </c>
      <c r="I1564" t="s">
        <v>42</v>
      </c>
      <c r="J1564" t="s">
        <v>27</v>
      </c>
      <c r="K1564">
        <v>2</v>
      </c>
      <c r="L1564">
        <v>442.5</v>
      </c>
      <c r="M1564" t="s">
        <v>35</v>
      </c>
      <c r="N1564">
        <v>32</v>
      </c>
      <c r="O1564" t="s">
        <v>12072</v>
      </c>
      <c r="P1564">
        <v>322</v>
      </c>
      <c r="Q1564" t="s">
        <v>43</v>
      </c>
      <c r="R1564">
        <v>2</v>
      </c>
      <c r="S1564" s="1">
        <v>45937</v>
      </c>
      <c r="T1564" t="s">
        <v>60</v>
      </c>
    </row>
    <row r="1565" spans="1:20" x14ac:dyDescent="0.25">
      <c r="A1565" t="s">
        <v>3180</v>
      </c>
      <c r="B1565" t="s">
        <v>38</v>
      </c>
      <c r="C1565" t="s">
        <v>82</v>
      </c>
      <c r="D1565" t="s">
        <v>52</v>
      </c>
      <c r="E1565" s="1">
        <v>45386</v>
      </c>
      <c r="F1565" t="s">
        <v>3181</v>
      </c>
      <c r="G1565" t="s">
        <v>12241</v>
      </c>
      <c r="H1565" t="s">
        <v>58</v>
      </c>
      <c r="I1565" t="s">
        <v>54</v>
      </c>
      <c r="J1565" t="s">
        <v>49</v>
      </c>
      <c r="K1565">
        <v>3</v>
      </c>
      <c r="L1565">
        <v>1292.95</v>
      </c>
      <c r="M1565" t="s">
        <v>35</v>
      </c>
      <c r="N1565">
        <v>28</v>
      </c>
      <c r="O1565" s="1">
        <v>45936</v>
      </c>
      <c r="P1565">
        <v>51</v>
      </c>
      <c r="Q1565" t="s">
        <v>29</v>
      </c>
      <c r="R1565">
        <v>4</v>
      </c>
      <c r="S1565" t="s">
        <v>12229</v>
      </c>
      <c r="T1565" t="s">
        <v>36</v>
      </c>
    </row>
    <row r="1566" spans="1:20" x14ac:dyDescent="0.25">
      <c r="A1566" t="s">
        <v>3182</v>
      </c>
      <c r="B1566" t="s">
        <v>45</v>
      </c>
      <c r="C1566" t="s">
        <v>22</v>
      </c>
      <c r="D1566" t="s">
        <v>56</v>
      </c>
      <c r="E1566" t="s">
        <v>12372</v>
      </c>
      <c r="F1566" t="s">
        <v>3183</v>
      </c>
      <c r="G1566" t="s">
        <v>12241</v>
      </c>
      <c r="H1566" t="s">
        <v>41</v>
      </c>
      <c r="I1566" t="s">
        <v>42</v>
      </c>
      <c r="J1566" t="s">
        <v>49</v>
      </c>
      <c r="K1566">
        <v>1</v>
      </c>
      <c r="L1566">
        <v>399.92</v>
      </c>
      <c r="M1566" t="s">
        <v>28</v>
      </c>
      <c r="N1566">
        <v>48</v>
      </c>
      <c r="O1566" s="1">
        <v>45424</v>
      </c>
      <c r="P1566">
        <v>5</v>
      </c>
      <c r="Q1566" t="s">
        <v>29</v>
      </c>
      <c r="R1566">
        <v>2</v>
      </c>
      <c r="S1566" t="s">
        <v>12108</v>
      </c>
      <c r="T1566" t="s">
        <v>60</v>
      </c>
    </row>
    <row r="1567" spans="1:20" x14ac:dyDescent="0.25">
      <c r="A1567" t="s">
        <v>3184</v>
      </c>
      <c r="B1567" t="s">
        <v>21</v>
      </c>
      <c r="C1567" t="s">
        <v>22</v>
      </c>
      <c r="D1567" t="s">
        <v>77</v>
      </c>
      <c r="E1567" t="s">
        <v>12340</v>
      </c>
      <c r="F1567" t="s">
        <v>3185</v>
      </c>
      <c r="G1567" t="s">
        <v>12241</v>
      </c>
      <c r="H1567" t="s">
        <v>58</v>
      </c>
      <c r="I1567" t="s">
        <v>42</v>
      </c>
      <c r="J1567" t="s">
        <v>27</v>
      </c>
      <c r="K1567">
        <v>5</v>
      </c>
      <c r="L1567">
        <v>1362.79</v>
      </c>
      <c r="M1567" t="s">
        <v>50</v>
      </c>
      <c r="N1567">
        <v>9</v>
      </c>
      <c r="O1567" t="s">
        <v>12278</v>
      </c>
      <c r="P1567">
        <v>405</v>
      </c>
      <c r="Q1567" t="s">
        <v>43</v>
      </c>
      <c r="R1567">
        <v>5</v>
      </c>
      <c r="S1567" t="s">
        <v>12078</v>
      </c>
      <c r="T1567" t="s">
        <v>36</v>
      </c>
    </row>
    <row r="1568" spans="1:20" x14ac:dyDescent="0.25">
      <c r="A1568" t="s">
        <v>3186</v>
      </c>
      <c r="B1568" t="s">
        <v>21</v>
      </c>
      <c r="C1568" t="s">
        <v>82</v>
      </c>
      <c r="D1568" t="s">
        <v>52</v>
      </c>
      <c r="E1568" s="1">
        <v>45577</v>
      </c>
      <c r="F1568" t="s">
        <v>3187</v>
      </c>
      <c r="G1568" t="s">
        <v>12241</v>
      </c>
      <c r="H1568" t="s">
        <v>58</v>
      </c>
      <c r="I1568" t="s">
        <v>48</v>
      </c>
      <c r="J1568" t="s">
        <v>59</v>
      </c>
      <c r="K1568">
        <v>4</v>
      </c>
      <c r="L1568">
        <v>122.41</v>
      </c>
      <c r="M1568" t="s">
        <v>35</v>
      </c>
      <c r="N1568">
        <v>40</v>
      </c>
      <c r="O1568" s="1">
        <v>45840</v>
      </c>
      <c r="P1568">
        <v>15</v>
      </c>
      <c r="Q1568" t="s">
        <v>43</v>
      </c>
      <c r="R1568">
        <v>2</v>
      </c>
      <c r="S1568" t="s">
        <v>12069</v>
      </c>
      <c r="T1568" t="s">
        <v>30</v>
      </c>
    </row>
    <row r="1569" spans="1:20" x14ac:dyDescent="0.25">
      <c r="A1569" t="s">
        <v>3188</v>
      </c>
      <c r="B1569" t="s">
        <v>38</v>
      </c>
      <c r="C1569" t="s">
        <v>82</v>
      </c>
      <c r="D1569" t="s">
        <v>32</v>
      </c>
      <c r="E1569" s="1">
        <v>45354</v>
      </c>
      <c r="F1569" t="s">
        <v>3189</v>
      </c>
      <c r="G1569" t="s">
        <v>12241</v>
      </c>
      <c r="H1569" t="s">
        <v>34</v>
      </c>
      <c r="I1569" t="s">
        <v>63</v>
      </c>
      <c r="J1569" t="s">
        <v>49</v>
      </c>
      <c r="K1569">
        <v>2</v>
      </c>
      <c r="L1569">
        <v>1349.84</v>
      </c>
      <c r="M1569" t="s">
        <v>28</v>
      </c>
      <c r="N1569">
        <v>7</v>
      </c>
      <c r="O1569" t="s">
        <v>12326</v>
      </c>
      <c r="P1569">
        <v>77</v>
      </c>
      <c r="Q1569" t="s">
        <v>43</v>
      </c>
      <c r="R1569">
        <v>4</v>
      </c>
      <c r="S1569" t="s">
        <v>12123</v>
      </c>
      <c r="T1569" t="s">
        <v>60</v>
      </c>
    </row>
    <row r="1570" spans="1:20" x14ac:dyDescent="0.25">
      <c r="A1570" t="s">
        <v>3190</v>
      </c>
      <c r="B1570" t="s">
        <v>38</v>
      </c>
      <c r="C1570" t="s">
        <v>22</v>
      </c>
      <c r="D1570" t="s">
        <v>23</v>
      </c>
      <c r="E1570" s="1">
        <v>45749</v>
      </c>
      <c r="F1570" t="s">
        <v>3191</v>
      </c>
      <c r="G1570" t="s">
        <v>12241</v>
      </c>
      <c r="H1570" t="s">
        <v>41</v>
      </c>
      <c r="I1570" t="s">
        <v>48</v>
      </c>
      <c r="J1570" t="s">
        <v>64</v>
      </c>
      <c r="K1570">
        <v>5</v>
      </c>
      <c r="L1570">
        <v>467.4</v>
      </c>
      <c r="M1570" t="s">
        <v>35</v>
      </c>
      <c r="N1570">
        <v>4</v>
      </c>
      <c r="O1570" t="s">
        <v>12123</v>
      </c>
      <c r="P1570">
        <v>343</v>
      </c>
      <c r="Q1570" t="s">
        <v>29</v>
      </c>
      <c r="R1570">
        <v>2</v>
      </c>
      <c r="S1570" s="1">
        <v>45454</v>
      </c>
      <c r="T1570" t="s">
        <v>36</v>
      </c>
    </row>
    <row r="1571" spans="1:20" x14ac:dyDescent="0.25">
      <c r="A1571" t="s">
        <v>3192</v>
      </c>
      <c r="B1571" t="s">
        <v>45</v>
      </c>
      <c r="C1571" t="s">
        <v>22</v>
      </c>
      <c r="D1571" t="s">
        <v>56</v>
      </c>
      <c r="E1571" t="s">
        <v>12292</v>
      </c>
      <c r="F1571" t="s">
        <v>3193</v>
      </c>
      <c r="G1571" t="s">
        <v>12292</v>
      </c>
      <c r="H1571" t="s">
        <v>47</v>
      </c>
      <c r="I1571" t="s">
        <v>26</v>
      </c>
      <c r="J1571" t="s">
        <v>27</v>
      </c>
      <c r="K1571">
        <v>3</v>
      </c>
      <c r="L1571">
        <v>843.85</v>
      </c>
      <c r="M1571" t="s">
        <v>28</v>
      </c>
      <c r="N1571">
        <v>34</v>
      </c>
      <c r="O1571" t="s">
        <v>12388</v>
      </c>
      <c r="P1571">
        <v>391</v>
      </c>
      <c r="Q1571" t="s">
        <v>29</v>
      </c>
      <c r="R1571">
        <v>5</v>
      </c>
      <c r="S1571" t="s">
        <v>12086</v>
      </c>
      <c r="T1571" t="s">
        <v>36</v>
      </c>
    </row>
    <row r="1572" spans="1:20" x14ac:dyDescent="0.25">
      <c r="A1572" t="s">
        <v>3194</v>
      </c>
      <c r="B1572" t="s">
        <v>21</v>
      </c>
      <c r="C1572" t="s">
        <v>22</v>
      </c>
      <c r="D1572" t="s">
        <v>32</v>
      </c>
      <c r="E1572" t="s">
        <v>12307</v>
      </c>
      <c r="F1572" t="s">
        <v>3195</v>
      </c>
      <c r="G1572" t="s">
        <v>12292</v>
      </c>
      <c r="H1572" t="s">
        <v>25</v>
      </c>
      <c r="I1572" t="s">
        <v>26</v>
      </c>
      <c r="J1572" t="s">
        <v>67</v>
      </c>
      <c r="K1572">
        <v>2</v>
      </c>
      <c r="L1572">
        <v>495.99</v>
      </c>
      <c r="M1572" t="s">
        <v>50</v>
      </c>
      <c r="N1572">
        <v>9</v>
      </c>
      <c r="O1572" s="1">
        <v>45938</v>
      </c>
      <c r="P1572">
        <v>477</v>
      </c>
      <c r="Q1572" t="s">
        <v>29</v>
      </c>
      <c r="R1572">
        <v>1</v>
      </c>
      <c r="S1572" t="s">
        <v>12120</v>
      </c>
      <c r="T1572" t="s">
        <v>36</v>
      </c>
    </row>
    <row r="1573" spans="1:20" x14ac:dyDescent="0.25">
      <c r="A1573" t="s">
        <v>3196</v>
      </c>
      <c r="B1573" t="s">
        <v>21</v>
      </c>
      <c r="C1573" t="s">
        <v>22</v>
      </c>
      <c r="D1573" t="s">
        <v>32</v>
      </c>
      <c r="E1573" t="s">
        <v>12096</v>
      </c>
      <c r="F1573" t="s">
        <v>3197</v>
      </c>
      <c r="G1573" t="s">
        <v>12292</v>
      </c>
      <c r="H1573" t="s">
        <v>41</v>
      </c>
      <c r="I1573" t="s">
        <v>26</v>
      </c>
      <c r="J1573" t="s">
        <v>64</v>
      </c>
      <c r="K1573">
        <v>1</v>
      </c>
      <c r="L1573">
        <v>122.84</v>
      </c>
      <c r="M1573" t="s">
        <v>35</v>
      </c>
      <c r="N1573">
        <v>31</v>
      </c>
      <c r="O1573" t="s">
        <v>12333</v>
      </c>
      <c r="P1573">
        <v>456</v>
      </c>
      <c r="Q1573" t="s">
        <v>43</v>
      </c>
      <c r="R1573">
        <v>1</v>
      </c>
      <c r="S1573" t="s">
        <v>12068</v>
      </c>
      <c r="T1573" t="s">
        <v>60</v>
      </c>
    </row>
    <row r="1574" spans="1:20" x14ac:dyDescent="0.25">
      <c r="A1574" t="s">
        <v>3198</v>
      </c>
      <c r="B1574" t="s">
        <v>38</v>
      </c>
      <c r="C1574" t="s">
        <v>39</v>
      </c>
      <c r="D1574" t="s">
        <v>32</v>
      </c>
      <c r="E1574" s="1">
        <v>45692</v>
      </c>
      <c r="F1574" t="s">
        <v>3199</v>
      </c>
      <c r="G1574" t="s">
        <v>12292</v>
      </c>
      <c r="H1574" t="s">
        <v>25</v>
      </c>
      <c r="I1574" t="s">
        <v>54</v>
      </c>
      <c r="J1574" t="s">
        <v>49</v>
      </c>
      <c r="K1574">
        <v>1</v>
      </c>
      <c r="L1574">
        <v>903.28</v>
      </c>
      <c r="M1574" t="s">
        <v>28</v>
      </c>
      <c r="N1574">
        <v>4</v>
      </c>
      <c r="O1574" t="s">
        <v>12109</v>
      </c>
      <c r="P1574">
        <v>352</v>
      </c>
      <c r="Q1574" t="s">
        <v>43</v>
      </c>
      <c r="R1574">
        <v>2</v>
      </c>
      <c r="S1574" t="s">
        <v>12199</v>
      </c>
      <c r="T1574" t="s">
        <v>36</v>
      </c>
    </row>
    <row r="1575" spans="1:20" x14ac:dyDescent="0.25">
      <c r="A1575" t="s">
        <v>3200</v>
      </c>
      <c r="B1575" t="s">
        <v>38</v>
      </c>
      <c r="C1575" t="s">
        <v>22</v>
      </c>
      <c r="D1575" t="s">
        <v>23</v>
      </c>
      <c r="E1575" t="s">
        <v>12257</v>
      </c>
      <c r="F1575" t="s">
        <v>3201</v>
      </c>
      <c r="G1575" t="s">
        <v>12292</v>
      </c>
      <c r="H1575" t="s">
        <v>58</v>
      </c>
      <c r="I1575" t="s">
        <v>26</v>
      </c>
      <c r="J1575" t="s">
        <v>67</v>
      </c>
      <c r="K1575">
        <v>3</v>
      </c>
      <c r="L1575">
        <v>565.16999999999996</v>
      </c>
      <c r="M1575" t="s">
        <v>50</v>
      </c>
      <c r="N1575">
        <v>23</v>
      </c>
      <c r="O1575" t="s">
        <v>12271</v>
      </c>
      <c r="P1575">
        <v>181</v>
      </c>
      <c r="Q1575" t="s">
        <v>43</v>
      </c>
      <c r="R1575">
        <v>3</v>
      </c>
      <c r="S1575" t="s">
        <v>12288</v>
      </c>
      <c r="T1575" t="s">
        <v>36</v>
      </c>
    </row>
    <row r="1576" spans="1:20" x14ac:dyDescent="0.25">
      <c r="A1576" t="s">
        <v>3202</v>
      </c>
      <c r="B1576" t="s">
        <v>45</v>
      </c>
      <c r="C1576" t="s">
        <v>39</v>
      </c>
      <c r="D1576" t="s">
        <v>77</v>
      </c>
      <c r="E1576" s="1">
        <v>45876</v>
      </c>
      <c r="F1576" t="s">
        <v>3203</v>
      </c>
      <c r="G1576" t="s">
        <v>12337</v>
      </c>
      <c r="H1576" t="s">
        <v>34</v>
      </c>
      <c r="I1576" t="s">
        <v>54</v>
      </c>
      <c r="J1576" t="s">
        <v>59</v>
      </c>
      <c r="K1576">
        <v>2</v>
      </c>
      <c r="L1576">
        <v>731.58</v>
      </c>
      <c r="M1576" t="s">
        <v>28</v>
      </c>
      <c r="N1576">
        <v>2</v>
      </c>
      <c r="O1576" s="1">
        <v>45996</v>
      </c>
      <c r="P1576">
        <v>87</v>
      </c>
      <c r="Q1576" t="s">
        <v>43</v>
      </c>
      <c r="R1576">
        <v>3</v>
      </c>
      <c r="S1576" s="1">
        <v>45719</v>
      </c>
      <c r="T1576" t="s">
        <v>30</v>
      </c>
    </row>
    <row r="1577" spans="1:20" x14ac:dyDescent="0.25">
      <c r="A1577" t="s">
        <v>3204</v>
      </c>
      <c r="B1577" t="s">
        <v>38</v>
      </c>
      <c r="C1577" t="s">
        <v>82</v>
      </c>
      <c r="D1577" t="s">
        <v>23</v>
      </c>
      <c r="E1577" t="s">
        <v>12296</v>
      </c>
      <c r="F1577" t="s">
        <v>3205</v>
      </c>
      <c r="G1577" t="s">
        <v>12337</v>
      </c>
      <c r="H1577" t="s">
        <v>34</v>
      </c>
      <c r="I1577" t="s">
        <v>48</v>
      </c>
      <c r="J1577" t="s">
        <v>67</v>
      </c>
      <c r="K1577">
        <v>5</v>
      </c>
      <c r="L1577">
        <v>231.2</v>
      </c>
      <c r="M1577" t="s">
        <v>35</v>
      </c>
      <c r="N1577">
        <v>43</v>
      </c>
      <c r="O1577" t="s">
        <v>12234</v>
      </c>
      <c r="P1577">
        <v>125</v>
      </c>
      <c r="Q1577" t="s">
        <v>43</v>
      </c>
      <c r="R1577">
        <v>3</v>
      </c>
      <c r="S1577" s="1">
        <v>45755</v>
      </c>
      <c r="T1577" t="s">
        <v>60</v>
      </c>
    </row>
    <row r="1578" spans="1:20" x14ac:dyDescent="0.25">
      <c r="A1578" t="s">
        <v>3206</v>
      </c>
      <c r="B1578" t="s">
        <v>21</v>
      </c>
      <c r="C1578" t="s">
        <v>39</v>
      </c>
      <c r="D1578" t="s">
        <v>56</v>
      </c>
      <c r="E1578" s="1">
        <v>45483</v>
      </c>
      <c r="F1578" t="s">
        <v>3207</v>
      </c>
      <c r="G1578" t="s">
        <v>12337</v>
      </c>
      <c r="H1578" t="s">
        <v>34</v>
      </c>
      <c r="I1578" t="s">
        <v>26</v>
      </c>
      <c r="J1578" t="s">
        <v>49</v>
      </c>
      <c r="K1578">
        <v>3</v>
      </c>
      <c r="L1578">
        <v>505.66</v>
      </c>
      <c r="M1578" t="s">
        <v>35</v>
      </c>
      <c r="N1578">
        <v>8</v>
      </c>
      <c r="O1578" s="1">
        <v>45300</v>
      </c>
      <c r="P1578">
        <v>354</v>
      </c>
      <c r="Q1578" t="s">
        <v>43</v>
      </c>
      <c r="R1578">
        <v>1</v>
      </c>
      <c r="S1578" s="1">
        <v>45637</v>
      </c>
      <c r="T1578" t="s">
        <v>60</v>
      </c>
    </row>
    <row r="1579" spans="1:20" x14ac:dyDescent="0.25">
      <c r="A1579" t="s">
        <v>3208</v>
      </c>
      <c r="B1579" t="s">
        <v>21</v>
      </c>
      <c r="C1579" t="s">
        <v>22</v>
      </c>
      <c r="D1579" t="s">
        <v>56</v>
      </c>
      <c r="E1579" s="1">
        <v>45390</v>
      </c>
      <c r="F1579" t="s">
        <v>3209</v>
      </c>
      <c r="G1579" t="s">
        <v>12337</v>
      </c>
      <c r="H1579" t="s">
        <v>41</v>
      </c>
      <c r="I1579" t="s">
        <v>54</v>
      </c>
      <c r="J1579" t="s">
        <v>27</v>
      </c>
      <c r="K1579">
        <v>4</v>
      </c>
      <c r="L1579">
        <v>1350.29</v>
      </c>
      <c r="M1579" t="s">
        <v>35</v>
      </c>
      <c r="N1579">
        <v>44</v>
      </c>
      <c r="O1579" s="1">
        <v>45302</v>
      </c>
      <c r="P1579">
        <v>148</v>
      </c>
      <c r="Q1579" t="s">
        <v>43</v>
      </c>
      <c r="R1579">
        <v>3</v>
      </c>
      <c r="S1579" t="s">
        <v>12109</v>
      </c>
      <c r="T1579" t="s">
        <v>60</v>
      </c>
    </row>
    <row r="1580" spans="1:20" x14ac:dyDescent="0.25">
      <c r="A1580" t="s">
        <v>3210</v>
      </c>
      <c r="B1580" t="s">
        <v>38</v>
      </c>
      <c r="C1580" t="s">
        <v>82</v>
      </c>
      <c r="D1580" t="s">
        <v>23</v>
      </c>
      <c r="E1580" s="1">
        <v>45814</v>
      </c>
      <c r="F1580" t="s">
        <v>3211</v>
      </c>
      <c r="G1580" t="s">
        <v>12337</v>
      </c>
      <c r="H1580" t="s">
        <v>41</v>
      </c>
      <c r="I1580" t="s">
        <v>26</v>
      </c>
      <c r="J1580" t="s">
        <v>27</v>
      </c>
      <c r="K1580">
        <v>2</v>
      </c>
      <c r="L1580">
        <v>381.5</v>
      </c>
      <c r="M1580" t="s">
        <v>28</v>
      </c>
      <c r="N1580">
        <v>39</v>
      </c>
      <c r="O1580" s="1">
        <v>45753</v>
      </c>
      <c r="P1580">
        <v>114</v>
      </c>
      <c r="Q1580" t="s">
        <v>29</v>
      </c>
      <c r="R1580">
        <v>4</v>
      </c>
      <c r="S1580" t="s">
        <v>12120</v>
      </c>
      <c r="T1580" t="s">
        <v>36</v>
      </c>
    </row>
    <row r="1581" spans="1:20" x14ac:dyDescent="0.25">
      <c r="A1581" t="s">
        <v>3212</v>
      </c>
      <c r="B1581" t="s">
        <v>38</v>
      </c>
      <c r="C1581" t="s">
        <v>39</v>
      </c>
      <c r="D1581" t="s">
        <v>56</v>
      </c>
      <c r="E1581" t="s">
        <v>12188</v>
      </c>
      <c r="F1581" t="s">
        <v>3213</v>
      </c>
      <c r="G1581" t="s">
        <v>12337</v>
      </c>
      <c r="H1581" t="s">
        <v>34</v>
      </c>
      <c r="I1581" t="s">
        <v>54</v>
      </c>
      <c r="J1581" t="s">
        <v>67</v>
      </c>
      <c r="K1581">
        <v>3</v>
      </c>
      <c r="L1581">
        <v>697.93</v>
      </c>
      <c r="M1581" t="s">
        <v>35</v>
      </c>
      <c r="N1581">
        <v>17</v>
      </c>
      <c r="O1581" t="s">
        <v>12120</v>
      </c>
      <c r="P1581">
        <v>89</v>
      </c>
      <c r="Q1581" t="s">
        <v>43</v>
      </c>
      <c r="R1581">
        <v>4</v>
      </c>
      <c r="S1581" t="s">
        <v>12065</v>
      </c>
      <c r="T1581" t="s">
        <v>60</v>
      </c>
    </row>
    <row r="1582" spans="1:20" x14ac:dyDescent="0.25">
      <c r="A1582" t="s">
        <v>3214</v>
      </c>
      <c r="B1582" t="s">
        <v>45</v>
      </c>
      <c r="C1582" t="s">
        <v>22</v>
      </c>
      <c r="D1582" t="s">
        <v>23</v>
      </c>
      <c r="E1582" t="s">
        <v>12278</v>
      </c>
      <c r="F1582" t="s">
        <v>3215</v>
      </c>
      <c r="G1582" t="s">
        <v>12337</v>
      </c>
      <c r="H1582" t="s">
        <v>25</v>
      </c>
      <c r="I1582" t="s">
        <v>54</v>
      </c>
      <c r="J1582" t="s">
        <v>27</v>
      </c>
      <c r="K1582">
        <v>3</v>
      </c>
      <c r="L1582">
        <v>769.88</v>
      </c>
      <c r="M1582" t="s">
        <v>50</v>
      </c>
      <c r="N1582">
        <v>22</v>
      </c>
      <c r="O1582" t="s">
        <v>12217</v>
      </c>
      <c r="P1582">
        <v>433</v>
      </c>
      <c r="Q1582" t="s">
        <v>43</v>
      </c>
      <c r="R1582">
        <v>2</v>
      </c>
      <c r="S1582" s="1">
        <v>45691</v>
      </c>
      <c r="T1582" t="s">
        <v>36</v>
      </c>
    </row>
    <row r="1583" spans="1:20" x14ac:dyDescent="0.25">
      <c r="A1583" t="s">
        <v>3216</v>
      </c>
      <c r="B1583" t="s">
        <v>45</v>
      </c>
      <c r="C1583" t="s">
        <v>22</v>
      </c>
      <c r="D1583" t="s">
        <v>52</v>
      </c>
      <c r="E1583" s="1">
        <v>44936</v>
      </c>
      <c r="F1583" t="s">
        <v>3217</v>
      </c>
      <c r="G1583" t="s">
        <v>12337</v>
      </c>
      <c r="H1583" t="s">
        <v>58</v>
      </c>
      <c r="I1583" t="s">
        <v>63</v>
      </c>
      <c r="J1583" t="s">
        <v>67</v>
      </c>
      <c r="K1583">
        <v>1</v>
      </c>
      <c r="L1583">
        <v>1225.02</v>
      </c>
      <c r="M1583" t="s">
        <v>28</v>
      </c>
      <c r="N1583">
        <v>14</v>
      </c>
      <c r="O1583" t="s">
        <v>12166</v>
      </c>
      <c r="P1583">
        <v>484</v>
      </c>
      <c r="Q1583" t="s">
        <v>29</v>
      </c>
      <c r="R1583">
        <v>3</v>
      </c>
      <c r="S1583" t="s">
        <v>12309</v>
      </c>
      <c r="T1583" t="s">
        <v>60</v>
      </c>
    </row>
    <row r="1584" spans="1:20" x14ac:dyDescent="0.25">
      <c r="A1584" t="s">
        <v>3218</v>
      </c>
      <c r="B1584" t="s">
        <v>38</v>
      </c>
      <c r="C1584" t="s">
        <v>82</v>
      </c>
      <c r="D1584" t="s">
        <v>32</v>
      </c>
      <c r="E1584" t="s">
        <v>12305</v>
      </c>
      <c r="F1584" t="s">
        <v>3219</v>
      </c>
      <c r="G1584" t="s">
        <v>12337</v>
      </c>
      <c r="H1584" t="s">
        <v>47</v>
      </c>
      <c r="I1584" t="s">
        <v>54</v>
      </c>
      <c r="J1584" t="s">
        <v>59</v>
      </c>
      <c r="K1584">
        <v>2</v>
      </c>
      <c r="L1584">
        <v>1197.8599999999999</v>
      </c>
      <c r="M1584" t="s">
        <v>28</v>
      </c>
      <c r="N1584">
        <v>16</v>
      </c>
      <c r="O1584" t="s">
        <v>12090</v>
      </c>
      <c r="P1584">
        <v>195</v>
      </c>
      <c r="Q1584" t="s">
        <v>43</v>
      </c>
      <c r="R1584">
        <v>1</v>
      </c>
      <c r="S1584" s="1">
        <v>45545</v>
      </c>
      <c r="T1584" t="s">
        <v>60</v>
      </c>
    </row>
    <row r="1585" spans="1:20" x14ac:dyDescent="0.25">
      <c r="A1585" t="s">
        <v>3220</v>
      </c>
      <c r="B1585" t="s">
        <v>38</v>
      </c>
      <c r="C1585" t="s">
        <v>39</v>
      </c>
      <c r="D1585" t="s">
        <v>52</v>
      </c>
      <c r="E1585" t="s">
        <v>12432</v>
      </c>
      <c r="F1585" t="s">
        <v>3221</v>
      </c>
      <c r="G1585" t="s">
        <v>12337</v>
      </c>
      <c r="H1585" t="s">
        <v>47</v>
      </c>
      <c r="I1585" t="s">
        <v>26</v>
      </c>
      <c r="J1585" t="s">
        <v>59</v>
      </c>
      <c r="K1585">
        <v>4</v>
      </c>
      <c r="L1585">
        <v>326.98</v>
      </c>
      <c r="M1585" t="s">
        <v>50</v>
      </c>
      <c r="N1585">
        <v>17</v>
      </c>
      <c r="O1585" s="1">
        <v>45967</v>
      </c>
      <c r="P1585">
        <v>47</v>
      </c>
      <c r="Q1585" t="s">
        <v>29</v>
      </c>
      <c r="R1585">
        <v>3</v>
      </c>
      <c r="S1585" t="s">
        <v>12177</v>
      </c>
      <c r="T1585" t="s">
        <v>36</v>
      </c>
    </row>
    <row r="1586" spans="1:20" x14ac:dyDescent="0.25">
      <c r="A1586" t="s">
        <v>3222</v>
      </c>
      <c r="B1586" t="s">
        <v>45</v>
      </c>
      <c r="C1586" t="s">
        <v>82</v>
      </c>
      <c r="D1586" t="s">
        <v>52</v>
      </c>
      <c r="E1586" s="1">
        <v>45632</v>
      </c>
      <c r="F1586" t="s">
        <v>3223</v>
      </c>
      <c r="G1586" s="1">
        <v>45294</v>
      </c>
      <c r="H1586" t="s">
        <v>41</v>
      </c>
      <c r="I1586" t="s">
        <v>26</v>
      </c>
      <c r="J1586" t="s">
        <v>67</v>
      </c>
      <c r="K1586">
        <v>4</v>
      </c>
      <c r="L1586">
        <v>787.43</v>
      </c>
      <c r="M1586" t="s">
        <v>35</v>
      </c>
      <c r="N1586">
        <v>28</v>
      </c>
      <c r="O1586" t="s">
        <v>12135</v>
      </c>
      <c r="P1586">
        <v>17</v>
      </c>
      <c r="Q1586" t="s">
        <v>43</v>
      </c>
      <c r="R1586">
        <v>3</v>
      </c>
      <c r="S1586" t="s">
        <v>12173</v>
      </c>
      <c r="T1586" t="s">
        <v>30</v>
      </c>
    </row>
    <row r="1587" spans="1:20" x14ac:dyDescent="0.25">
      <c r="A1587" t="s">
        <v>3224</v>
      </c>
      <c r="B1587" t="s">
        <v>38</v>
      </c>
      <c r="C1587" t="s">
        <v>82</v>
      </c>
      <c r="D1587" t="s">
        <v>52</v>
      </c>
      <c r="E1587" t="s">
        <v>12356</v>
      </c>
      <c r="F1587" t="s">
        <v>3225</v>
      </c>
      <c r="G1587" s="1">
        <v>45294</v>
      </c>
      <c r="H1587" t="s">
        <v>25</v>
      </c>
      <c r="I1587" t="s">
        <v>26</v>
      </c>
      <c r="J1587" t="s">
        <v>67</v>
      </c>
      <c r="K1587">
        <v>2</v>
      </c>
      <c r="L1587">
        <v>496.55</v>
      </c>
      <c r="M1587" t="s">
        <v>35</v>
      </c>
      <c r="N1587">
        <v>1</v>
      </c>
      <c r="O1587" s="1">
        <v>45815</v>
      </c>
      <c r="P1587">
        <v>224</v>
      </c>
      <c r="Q1587" t="s">
        <v>29</v>
      </c>
      <c r="R1587">
        <v>5</v>
      </c>
      <c r="S1587" t="s">
        <v>12093</v>
      </c>
      <c r="T1587" t="s">
        <v>36</v>
      </c>
    </row>
    <row r="1588" spans="1:20" x14ac:dyDescent="0.25">
      <c r="A1588" t="s">
        <v>3226</v>
      </c>
      <c r="B1588" t="s">
        <v>45</v>
      </c>
      <c r="C1588" t="s">
        <v>22</v>
      </c>
      <c r="D1588" t="s">
        <v>32</v>
      </c>
      <c r="E1588" t="s">
        <v>12107</v>
      </c>
      <c r="F1588" t="s">
        <v>3227</v>
      </c>
      <c r="G1588" s="1">
        <v>45294</v>
      </c>
      <c r="H1588" t="s">
        <v>34</v>
      </c>
      <c r="I1588" t="s">
        <v>48</v>
      </c>
      <c r="J1588" t="s">
        <v>64</v>
      </c>
      <c r="K1588">
        <v>4</v>
      </c>
      <c r="L1588">
        <v>292.94</v>
      </c>
      <c r="M1588" t="s">
        <v>28</v>
      </c>
      <c r="N1588">
        <v>11</v>
      </c>
      <c r="O1588" t="s">
        <v>12080</v>
      </c>
      <c r="P1588">
        <v>306</v>
      </c>
      <c r="Q1588" t="s">
        <v>29</v>
      </c>
      <c r="R1588">
        <v>5</v>
      </c>
      <c r="S1588" s="1">
        <v>45660</v>
      </c>
      <c r="T1588" t="s">
        <v>60</v>
      </c>
    </row>
    <row r="1589" spans="1:20" x14ac:dyDescent="0.25">
      <c r="A1589" t="s">
        <v>3228</v>
      </c>
      <c r="B1589" t="s">
        <v>21</v>
      </c>
      <c r="C1589" t="s">
        <v>82</v>
      </c>
      <c r="D1589" t="s">
        <v>77</v>
      </c>
      <c r="E1589" s="1">
        <v>45963</v>
      </c>
      <c r="F1589" t="s">
        <v>3229</v>
      </c>
      <c r="G1589" s="1">
        <v>45294</v>
      </c>
      <c r="H1589" t="s">
        <v>34</v>
      </c>
      <c r="I1589" t="s">
        <v>48</v>
      </c>
      <c r="J1589" t="s">
        <v>64</v>
      </c>
      <c r="K1589">
        <v>5</v>
      </c>
      <c r="L1589">
        <v>1123.74</v>
      </c>
      <c r="M1589" t="s">
        <v>35</v>
      </c>
      <c r="N1589">
        <v>48</v>
      </c>
      <c r="O1589" s="1">
        <v>45660</v>
      </c>
      <c r="P1589">
        <v>400</v>
      </c>
      <c r="Q1589" t="s">
        <v>29</v>
      </c>
      <c r="R1589">
        <v>5</v>
      </c>
      <c r="S1589" t="s">
        <v>12249</v>
      </c>
      <c r="T1589" t="s">
        <v>60</v>
      </c>
    </row>
    <row r="1590" spans="1:20" x14ac:dyDescent="0.25">
      <c r="A1590" t="s">
        <v>3230</v>
      </c>
      <c r="B1590" t="s">
        <v>21</v>
      </c>
      <c r="C1590" t="s">
        <v>39</v>
      </c>
      <c r="D1590" t="s">
        <v>23</v>
      </c>
      <c r="E1590" t="s">
        <v>12358</v>
      </c>
      <c r="F1590" t="s">
        <v>3231</v>
      </c>
      <c r="G1590" s="1">
        <v>45294</v>
      </c>
      <c r="H1590" t="s">
        <v>41</v>
      </c>
      <c r="I1590" t="s">
        <v>54</v>
      </c>
      <c r="J1590" t="s">
        <v>27</v>
      </c>
      <c r="K1590">
        <v>5</v>
      </c>
      <c r="L1590">
        <v>909.62</v>
      </c>
      <c r="M1590" t="s">
        <v>28</v>
      </c>
      <c r="N1590">
        <v>6</v>
      </c>
      <c r="O1590" s="1">
        <v>45962</v>
      </c>
      <c r="P1590">
        <v>385</v>
      </c>
      <c r="Q1590" t="s">
        <v>29</v>
      </c>
      <c r="R1590">
        <v>1</v>
      </c>
      <c r="S1590" t="s">
        <v>12147</v>
      </c>
      <c r="T1590" t="s">
        <v>30</v>
      </c>
    </row>
    <row r="1591" spans="1:20" x14ac:dyDescent="0.25">
      <c r="A1591" t="s">
        <v>3232</v>
      </c>
      <c r="B1591" t="s">
        <v>21</v>
      </c>
      <c r="C1591" t="s">
        <v>22</v>
      </c>
      <c r="D1591" t="s">
        <v>77</v>
      </c>
      <c r="E1591" t="s">
        <v>12348</v>
      </c>
      <c r="F1591" t="s">
        <v>3233</v>
      </c>
      <c r="G1591" s="1">
        <v>45325</v>
      </c>
      <c r="H1591" t="s">
        <v>41</v>
      </c>
      <c r="I1591" t="s">
        <v>54</v>
      </c>
      <c r="J1591" t="s">
        <v>49</v>
      </c>
      <c r="K1591">
        <v>1</v>
      </c>
      <c r="L1591">
        <v>1461.24</v>
      </c>
      <c r="M1591" t="s">
        <v>50</v>
      </c>
      <c r="N1591">
        <v>22</v>
      </c>
      <c r="O1591" t="s">
        <v>12250</v>
      </c>
      <c r="P1591">
        <v>155</v>
      </c>
      <c r="Q1591" t="s">
        <v>43</v>
      </c>
      <c r="R1591">
        <v>3</v>
      </c>
      <c r="S1591" t="s">
        <v>12368</v>
      </c>
      <c r="T1591" t="s">
        <v>60</v>
      </c>
    </row>
    <row r="1592" spans="1:20" x14ac:dyDescent="0.25">
      <c r="A1592" t="s">
        <v>3234</v>
      </c>
      <c r="B1592" t="s">
        <v>21</v>
      </c>
      <c r="C1592" t="s">
        <v>82</v>
      </c>
      <c r="D1592" t="s">
        <v>32</v>
      </c>
      <c r="E1592" t="s">
        <v>12249</v>
      </c>
      <c r="F1592" t="s">
        <v>3235</v>
      </c>
      <c r="G1592" s="1">
        <v>45325</v>
      </c>
      <c r="H1592" t="s">
        <v>47</v>
      </c>
      <c r="I1592" t="s">
        <v>42</v>
      </c>
      <c r="J1592" t="s">
        <v>59</v>
      </c>
      <c r="K1592">
        <v>1</v>
      </c>
      <c r="L1592">
        <v>119.17</v>
      </c>
      <c r="M1592" t="s">
        <v>35</v>
      </c>
      <c r="N1592">
        <v>33</v>
      </c>
      <c r="O1592" s="1">
        <v>45694</v>
      </c>
      <c r="P1592">
        <v>400</v>
      </c>
      <c r="Q1592" t="s">
        <v>43</v>
      </c>
      <c r="R1592">
        <v>3</v>
      </c>
      <c r="S1592" t="s">
        <v>12124</v>
      </c>
      <c r="T1592" t="s">
        <v>36</v>
      </c>
    </row>
    <row r="1593" spans="1:20" x14ac:dyDescent="0.25">
      <c r="A1593" t="s">
        <v>3236</v>
      </c>
      <c r="B1593" t="s">
        <v>38</v>
      </c>
      <c r="C1593" t="s">
        <v>82</v>
      </c>
      <c r="D1593" t="s">
        <v>32</v>
      </c>
      <c r="E1593" t="s">
        <v>12127</v>
      </c>
      <c r="F1593" t="s">
        <v>3237</v>
      </c>
      <c r="G1593" s="1">
        <v>45325</v>
      </c>
      <c r="H1593" t="s">
        <v>25</v>
      </c>
      <c r="I1593" t="s">
        <v>63</v>
      </c>
      <c r="J1593" t="s">
        <v>27</v>
      </c>
      <c r="K1593">
        <v>2</v>
      </c>
      <c r="L1593">
        <v>333.04</v>
      </c>
      <c r="M1593" t="s">
        <v>50</v>
      </c>
      <c r="N1593">
        <v>46</v>
      </c>
      <c r="O1593" t="s">
        <v>12081</v>
      </c>
      <c r="P1593">
        <v>252</v>
      </c>
      <c r="Q1593" t="s">
        <v>29</v>
      </c>
      <c r="R1593">
        <v>3</v>
      </c>
      <c r="S1593" s="1">
        <v>45780</v>
      </c>
      <c r="T1593" t="s">
        <v>60</v>
      </c>
    </row>
    <row r="1594" spans="1:20" x14ac:dyDescent="0.25">
      <c r="A1594" t="s">
        <v>3238</v>
      </c>
      <c r="B1594" t="s">
        <v>45</v>
      </c>
      <c r="C1594" t="s">
        <v>39</v>
      </c>
      <c r="D1594" t="s">
        <v>32</v>
      </c>
      <c r="E1594" s="1">
        <v>45603</v>
      </c>
      <c r="F1594" t="s">
        <v>3239</v>
      </c>
      <c r="G1594" s="1">
        <v>45325</v>
      </c>
      <c r="H1594" t="s">
        <v>41</v>
      </c>
      <c r="I1594" t="s">
        <v>63</v>
      </c>
      <c r="J1594" t="s">
        <v>27</v>
      </c>
      <c r="K1594">
        <v>1</v>
      </c>
      <c r="L1594">
        <v>1056.72</v>
      </c>
      <c r="M1594" t="s">
        <v>35</v>
      </c>
      <c r="N1594">
        <v>30</v>
      </c>
      <c r="O1594" t="s">
        <v>12242</v>
      </c>
      <c r="P1594">
        <v>152</v>
      </c>
      <c r="Q1594" t="s">
        <v>43</v>
      </c>
      <c r="R1594">
        <v>3</v>
      </c>
      <c r="S1594" t="s">
        <v>12096</v>
      </c>
      <c r="T1594" t="s">
        <v>60</v>
      </c>
    </row>
    <row r="1595" spans="1:20" x14ac:dyDescent="0.25">
      <c r="A1595" t="s">
        <v>3240</v>
      </c>
      <c r="B1595" t="s">
        <v>45</v>
      </c>
      <c r="C1595" t="s">
        <v>22</v>
      </c>
      <c r="D1595" t="s">
        <v>32</v>
      </c>
      <c r="E1595" t="s">
        <v>12456</v>
      </c>
      <c r="F1595" t="s">
        <v>3241</v>
      </c>
      <c r="G1595" s="1">
        <v>45325</v>
      </c>
      <c r="H1595" t="s">
        <v>25</v>
      </c>
      <c r="I1595" t="s">
        <v>42</v>
      </c>
      <c r="J1595" t="s">
        <v>59</v>
      </c>
      <c r="K1595">
        <v>4</v>
      </c>
      <c r="L1595">
        <v>474.89</v>
      </c>
      <c r="M1595" t="s">
        <v>28</v>
      </c>
      <c r="N1595">
        <v>2</v>
      </c>
      <c r="O1595" s="1">
        <v>45815</v>
      </c>
      <c r="P1595">
        <v>236</v>
      </c>
      <c r="Q1595" t="s">
        <v>29</v>
      </c>
      <c r="R1595">
        <v>5</v>
      </c>
      <c r="S1595" s="1">
        <v>45785</v>
      </c>
      <c r="T1595" t="s">
        <v>36</v>
      </c>
    </row>
    <row r="1596" spans="1:20" x14ac:dyDescent="0.25">
      <c r="A1596" t="s">
        <v>3242</v>
      </c>
      <c r="B1596" t="s">
        <v>21</v>
      </c>
      <c r="C1596" t="s">
        <v>82</v>
      </c>
      <c r="D1596" t="s">
        <v>56</v>
      </c>
      <c r="E1596" t="s">
        <v>12144</v>
      </c>
      <c r="F1596" t="s">
        <v>3243</v>
      </c>
      <c r="G1596" s="1">
        <v>45325</v>
      </c>
      <c r="H1596" t="s">
        <v>47</v>
      </c>
      <c r="I1596" t="s">
        <v>42</v>
      </c>
      <c r="J1596" t="s">
        <v>27</v>
      </c>
      <c r="K1596">
        <v>2</v>
      </c>
      <c r="L1596">
        <v>826.15</v>
      </c>
      <c r="M1596" t="s">
        <v>50</v>
      </c>
      <c r="N1596">
        <v>29</v>
      </c>
      <c r="O1596" t="s">
        <v>12079</v>
      </c>
      <c r="P1596">
        <v>258</v>
      </c>
      <c r="Q1596" t="s">
        <v>29</v>
      </c>
      <c r="R1596">
        <v>3</v>
      </c>
      <c r="S1596" t="s">
        <v>12380</v>
      </c>
      <c r="T1596" t="s">
        <v>36</v>
      </c>
    </row>
    <row r="1597" spans="1:20" x14ac:dyDescent="0.25">
      <c r="A1597" t="s">
        <v>3244</v>
      </c>
      <c r="B1597" t="s">
        <v>21</v>
      </c>
      <c r="C1597" t="s">
        <v>22</v>
      </c>
      <c r="D1597" t="s">
        <v>23</v>
      </c>
      <c r="E1597" t="s">
        <v>12136</v>
      </c>
      <c r="F1597" t="s">
        <v>3245</v>
      </c>
      <c r="G1597" s="1">
        <v>45354</v>
      </c>
      <c r="H1597" t="s">
        <v>47</v>
      </c>
      <c r="I1597" t="s">
        <v>54</v>
      </c>
      <c r="J1597" t="s">
        <v>64</v>
      </c>
      <c r="K1597">
        <v>1</v>
      </c>
      <c r="L1597">
        <v>1440.89</v>
      </c>
      <c r="M1597" t="s">
        <v>28</v>
      </c>
      <c r="N1597">
        <v>12</v>
      </c>
      <c r="O1597" t="s">
        <v>12107</v>
      </c>
      <c r="P1597">
        <v>277</v>
      </c>
      <c r="Q1597" t="s">
        <v>29</v>
      </c>
      <c r="R1597">
        <v>5</v>
      </c>
      <c r="S1597" s="1">
        <v>45363</v>
      </c>
      <c r="T1597" t="s">
        <v>30</v>
      </c>
    </row>
    <row r="1598" spans="1:20" x14ac:dyDescent="0.25">
      <c r="A1598" t="s">
        <v>3246</v>
      </c>
      <c r="B1598" t="s">
        <v>38</v>
      </c>
      <c r="C1598" t="s">
        <v>82</v>
      </c>
      <c r="D1598" t="s">
        <v>52</v>
      </c>
      <c r="E1598" s="1">
        <v>45809</v>
      </c>
      <c r="F1598" t="s">
        <v>3247</v>
      </c>
      <c r="G1598" s="1">
        <v>45354</v>
      </c>
      <c r="H1598" t="s">
        <v>58</v>
      </c>
      <c r="I1598" t="s">
        <v>42</v>
      </c>
      <c r="J1598" t="s">
        <v>59</v>
      </c>
      <c r="K1598">
        <v>1</v>
      </c>
      <c r="L1598">
        <v>1143.46</v>
      </c>
      <c r="M1598" t="s">
        <v>28</v>
      </c>
      <c r="N1598">
        <v>1</v>
      </c>
      <c r="O1598" t="s">
        <v>12101</v>
      </c>
      <c r="P1598">
        <v>379</v>
      </c>
      <c r="Q1598" t="s">
        <v>29</v>
      </c>
      <c r="R1598">
        <v>2</v>
      </c>
      <c r="S1598" t="s">
        <v>12159</v>
      </c>
      <c r="T1598" t="s">
        <v>36</v>
      </c>
    </row>
    <row r="1599" spans="1:20" x14ac:dyDescent="0.25">
      <c r="A1599" t="s">
        <v>3248</v>
      </c>
      <c r="B1599" t="s">
        <v>38</v>
      </c>
      <c r="C1599" t="s">
        <v>22</v>
      </c>
      <c r="D1599" t="s">
        <v>23</v>
      </c>
      <c r="E1599" t="s">
        <v>12169</v>
      </c>
      <c r="F1599" t="s">
        <v>3249</v>
      </c>
      <c r="G1599" s="1">
        <v>45354</v>
      </c>
      <c r="H1599" t="s">
        <v>41</v>
      </c>
      <c r="I1599" t="s">
        <v>42</v>
      </c>
      <c r="J1599" t="s">
        <v>64</v>
      </c>
      <c r="K1599">
        <v>5</v>
      </c>
      <c r="L1599">
        <v>1002.84</v>
      </c>
      <c r="M1599" t="s">
        <v>28</v>
      </c>
      <c r="N1599">
        <v>40</v>
      </c>
      <c r="O1599" t="s">
        <v>12075</v>
      </c>
      <c r="P1599">
        <v>70</v>
      </c>
      <c r="Q1599" t="s">
        <v>43</v>
      </c>
      <c r="R1599">
        <v>4</v>
      </c>
      <c r="S1599" s="1">
        <v>45872</v>
      </c>
      <c r="T1599" t="s">
        <v>36</v>
      </c>
    </row>
    <row r="1600" spans="1:20" x14ac:dyDescent="0.25">
      <c r="A1600" t="s">
        <v>3250</v>
      </c>
      <c r="B1600" t="s">
        <v>45</v>
      </c>
      <c r="C1600" t="s">
        <v>39</v>
      </c>
      <c r="D1600" t="s">
        <v>32</v>
      </c>
      <c r="E1600" s="1">
        <v>45298</v>
      </c>
      <c r="F1600" t="s">
        <v>3251</v>
      </c>
      <c r="G1600" s="1">
        <v>45354</v>
      </c>
      <c r="H1600" t="s">
        <v>41</v>
      </c>
      <c r="I1600" t="s">
        <v>26</v>
      </c>
      <c r="J1600" t="s">
        <v>64</v>
      </c>
      <c r="K1600">
        <v>2</v>
      </c>
      <c r="L1600">
        <v>1177.68</v>
      </c>
      <c r="M1600" t="s">
        <v>28</v>
      </c>
      <c r="N1600">
        <v>22</v>
      </c>
      <c r="O1600" s="1">
        <v>45693</v>
      </c>
      <c r="P1600">
        <v>307</v>
      </c>
      <c r="Q1600" t="s">
        <v>29</v>
      </c>
      <c r="R1600">
        <v>4</v>
      </c>
      <c r="S1600" s="1">
        <v>45962</v>
      </c>
      <c r="T1600" t="s">
        <v>60</v>
      </c>
    </row>
    <row r="1601" spans="1:20" x14ac:dyDescent="0.25">
      <c r="A1601" t="s">
        <v>3252</v>
      </c>
      <c r="B1601" t="s">
        <v>21</v>
      </c>
      <c r="C1601" t="s">
        <v>39</v>
      </c>
      <c r="D1601" t="s">
        <v>52</v>
      </c>
      <c r="E1601" s="1">
        <v>44994</v>
      </c>
      <c r="F1601" t="s">
        <v>3253</v>
      </c>
      <c r="G1601" s="1">
        <v>45354</v>
      </c>
      <c r="H1601" t="s">
        <v>58</v>
      </c>
      <c r="I1601" t="s">
        <v>26</v>
      </c>
      <c r="J1601" t="s">
        <v>27</v>
      </c>
      <c r="K1601">
        <v>1</v>
      </c>
      <c r="L1601">
        <v>561.29999999999995</v>
      </c>
      <c r="M1601" t="s">
        <v>28</v>
      </c>
      <c r="N1601">
        <v>16</v>
      </c>
      <c r="O1601" s="1">
        <v>45424</v>
      </c>
      <c r="P1601">
        <v>101</v>
      </c>
      <c r="Q1601" t="s">
        <v>29</v>
      </c>
      <c r="R1601">
        <v>1</v>
      </c>
      <c r="S1601" t="s">
        <v>12186</v>
      </c>
      <c r="T1601" t="s">
        <v>36</v>
      </c>
    </row>
    <row r="1602" spans="1:20" x14ac:dyDescent="0.25">
      <c r="A1602" t="s">
        <v>3254</v>
      </c>
      <c r="B1602" t="s">
        <v>21</v>
      </c>
      <c r="C1602" t="s">
        <v>22</v>
      </c>
      <c r="D1602" t="s">
        <v>23</v>
      </c>
      <c r="E1602" t="s">
        <v>12311</v>
      </c>
      <c r="F1602" t="s">
        <v>3255</v>
      </c>
      <c r="G1602" s="1">
        <v>45354</v>
      </c>
      <c r="H1602" t="s">
        <v>41</v>
      </c>
      <c r="I1602" t="s">
        <v>54</v>
      </c>
      <c r="J1602" t="s">
        <v>67</v>
      </c>
      <c r="K1602">
        <v>1</v>
      </c>
      <c r="L1602">
        <v>629.77</v>
      </c>
      <c r="M1602" t="s">
        <v>50</v>
      </c>
      <c r="N1602">
        <v>19</v>
      </c>
      <c r="O1602" t="s">
        <v>12079</v>
      </c>
      <c r="P1602">
        <v>239</v>
      </c>
      <c r="Q1602" t="s">
        <v>43</v>
      </c>
      <c r="R1602">
        <v>4</v>
      </c>
      <c r="S1602" s="1">
        <v>45363</v>
      </c>
      <c r="T1602" t="s">
        <v>36</v>
      </c>
    </row>
    <row r="1603" spans="1:20" x14ac:dyDescent="0.25">
      <c r="A1603" t="s">
        <v>3256</v>
      </c>
      <c r="B1603" t="s">
        <v>21</v>
      </c>
      <c r="C1603" t="s">
        <v>82</v>
      </c>
      <c r="D1603" t="s">
        <v>52</v>
      </c>
      <c r="E1603" s="1">
        <v>45664</v>
      </c>
      <c r="F1603" t="s">
        <v>3257</v>
      </c>
      <c r="G1603" s="1">
        <v>45354</v>
      </c>
      <c r="H1603" t="s">
        <v>34</v>
      </c>
      <c r="I1603" t="s">
        <v>48</v>
      </c>
      <c r="J1603" t="s">
        <v>27</v>
      </c>
      <c r="K1603">
        <v>3</v>
      </c>
      <c r="L1603">
        <v>746.08</v>
      </c>
      <c r="M1603" t="s">
        <v>50</v>
      </c>
      <c r="N1603">
        <v>20</v>
      </c>
      <c r="O1603" s="1">
        <v>45997</v>
      </c>
      <c r="P1603">
        <v>430</v>
      </c>
      <c r="Q1603" t="s">
        <v>43</v>
      </c>
      <c r="R1603">
        <v>1</v>
      </c>
      <c r="S1603" t="s">
        <v>12425</v>
      </c>
      <c r="T1603" t="s">
        <v>30</v>
      </c>
    </row>
    <row r="1604" spans="1:20" x14ac:dyDescent="0.25">
      <c r="A1604" t="s">
        <v>3258</v>
      </c>
      <c r="B1604" t="s">
        <v>38</v>
      </c>
      <c r="C1604" t="s">
        <v>22</v>
      </c>
      <c r="D1604" t="s">
        <v>77</v>
      </c>
      <c r="E1604" s="1">
        <v>45361</v>
      </c>
      <c r="F1604" t="s">
        <v>3259</v>
      </c>
      <c r="G1604" s="1">
        <v>45354</v>
      </c>
      <c r="H1604" t="s">
        <v>47</v>
      </c>
      <c r="I1604" t="s">
        <v>54</v>
      </c>
      <c r="J1604" t="s">
        <v>67</v>
      </c>
      <c r="K1604">
        <v>5</v>
      </c>
      <c r="L1604">
        <v>1167.5</v>
      </c>
      <c r="M1604" t="s">
        <v>35</v>
      </c>
      <c r="N1604">
        <v>31</v>
      </c>
      <c r="O1604" s="1">
        <v>45455</v>
      </c>
      <c r="P1604">
        <v>313</v>
      </c>
      <c r="Q1604" t="s">
        <v>43</v>
      </c>
      <c r="R1604">
        <v>1</v>
      </c>
      <c r="S1604" s="1">
        <v>45872</v>
      </c>
      <c r="T1604" t="s">
        <v>30</v>
      </c>
    </row>
    <row r="1605" spans="1:20" x14ac:dyDescent="0.25">
      <c r="A1605" t="s">
        <v>3260</v>
      </c>
      <c r="B1605" t="s">
        <v>21</v>
      </c>
      <c r="C1605" t="s">
        <v>82</v>
      </c>
      <c r="D1605" t="s">
        <v>52</v>
      </c>
      <c r="E1605" t="s">
        <v>12127</v>
      </c>
      <c r="F1605" t="s">
        <v>3261</v>
      </c>
      <c r="G1605" s="1">
        <v>45354</v>
      </c>
      <c r="H1605" t="s">
        <v>34</v>
      </c>
      <c r="I1605" t="s">
        <v>54</v>
      </c>
      <c r="J1605" t="s">
        <v>27</v>
      </c>
      <c r="K1605">
        <v>2</v>
      </c>
      <c r="L1605">
        <v>546.16</v>
      </c>
      <c r="M1605" t="s">
        <v>50</v>
      </c>
      <c r="N1605">
        <v>35</v>
      </c>
      <c r="O1605" t="s">
        <v>12255</v>
      </c>
      <c r="P1605">
        <v>21</v>
      </c>
      <c r="Q1605" t="s">
        <v>29</v>
      </c>
      <c r="R1605">
        <v>3</v>
      </c>
      <c r="S1605" t="s">
        <v>12340</v>
      </c>
      <c r="T1605" t="s">
        <v>60</v>
      </c>
    </row>
    <row r="1606" spans="1:20" x14ac:dyDescent="0.25">
      <c r="A1606" t="s">
        <v>3262</v>
      </c>
      <c r="B1606" t="s">
        <v>38</v>
      </c>
      <c r="C1606" t="s">
        <v>82</v>
      </c>
      <c r="D1606" t="s">
        <v>52</v>
      </c>
      <c r="E1606" t="s">
        <v>12259</v>
      </c>
      <c r="F1606" t="s">
        <v>3263</v>
      </c>
      <c r="G1606" s="1">
        <v>45354</v>
      </c>
      <c r="H1606" t="s">
        <v>34</v>
      </c>
      <c r="I1606" t="s">
        <v>54</v>
      </c>
      <c r="J1606" t="s">
        <v>67</v>
      </c>
      <c r="K1606">
        <v>5</v>
      </c>
      <c r="L1606">
        <v>380.69</v>
      </c>
      <c r="M1606" t="s">
        <v>35</v>
      </c>
      <c r="N1606">
        <v>39</v>
      </c>
      <c r="O1606" t="s">
        <v>12364</v>
      </c>
      <c r="P1606">
        <v>265</v>
      </c>
      <c r="Q1606" t="s">
        <v>29</v>
      </c>
      <c r="R1606">
        <v>5</v>
      </c>
      <c r="S1606" t="s">
        <v>12365</v>
      </c>
      <c r="T1606" t="s">
        <v>36</v>
      </c>
    </row>
    <row r="1607" spans="1:20" x14ac:dyDescent="0.25">
      <c r="A1607" t="s">
        <v>3264</v>
      </c>
      <c r="B1607" t="s">
        <v>45</v>
      </c>
      <c r="C1607" t="s">
        <v>82</v>
      </c>
      <c r="D1607" t="s">
        <v>23</v>
      </c>
      <c r="E1607" t="s">
        <v>12357</v>
      </c>
      <c r="F1607" t="s">
        <v>3265</v>
      </c>
      <c r="G1607" s="1">
        <v>45354</v>
      </c>
      <c r="H1607" t="s">
        <v>47</v>
      </c>
      <c r="I1607" t="s">
        <v>42</v>
      </c>
      <c r="J1607" t="s">
        <v>49</v>
      </c>
      <c r="K1607">
        <v>1</v>
      </c>
      <c r="L1607">
        <v>778.17</v>
      </c>
      <c r="M1607" t="s">
        <v>35</v>
      </c>
      <c r="N1607">
        <v>3</v>
      </c>
      <c r="O1607" t="s">
        <v>12109</v>
      </c>
      <c r="P1607">
        <v>285</v>
      </c>
      <c r="Q1607" t="s">
        <v>43</v>
      </c>
      <c r="R1607">
        <v>2</v>
      </c>
      <c r="S1607" t="s">
        <v>12121</v>
      </c>
      <c r="T1607" t="s">
        <v>36</v>
      </c>
    </row>
    <row r="1608" spans="1:20" x14ac:dyDescent="0.25">
      <c r="A1608" t="s">
        <v>3266</v>
      </c>
      <c r="B1608" t="s">
        <v>45</v>
      </c>
      <c r="C1608" t="s">
        <v>82</v>
      </c>
      <c r="D1608" t="s">
        <v>52</v>
      </c>
      <c r="E1608" t="s">
        <v>12466</v>
      </c>
      <c r="F1608" t="s">
        <v>3267</v>
      </c>
      <c r="G1608" s="1">
        <v>45385</v>
      </c>
      <c r="H1608" t="s">
        <v>58</v>
      </c>
      <c r="I1608" t="s">
        <v>26</v>
      </c>
      <c r="J1608" t="s">
        <v>27</v>
      </c>
      <c r="K1608">
        <v>1</v>
      </c>
      <c r="L1608">
        <v>600.62</v>
      </c>
      <c r="M1608" t="s">
        <v>50</v>
      </c>
      <c r="N1608">
        <v>11</v>
      </c>
      <c r="O1608" s="1">
        <v>45839</v>
      </c>
      <c r="P1608">
        <v>168</v>
      </c>
      <c r="Q1608" t="s">
        <v>29</v>
      </c>
      <c r="R1608">
        <v>3</v>
      </c>
      <c r="S1608" t="s">
        <v>12071</v>
      </c>
      <c r="T1608" t="s">
        <v>30</v>
      </c>
    </row>
    <row r="1609" spans="1:20" x14ac:dyDescent="0.25">
      <c r="A1609" t="s">
        <v>3268</v>
      </c>
      <c r="B1609" t="s">
        <v>21</v>
      </c>
      <c r="C1609" t="s">
        <v>39</v>
      </c>
      <c r="D1609" t="s">
        <v>23</v>
      </c>
      <c r="E1609" t="s">
        <v>12245</v>
      </c>
      <c r="F1609" t="s">
        <v>3269</v>
      </c>
      <c r="G1609" s="1">
        <v>45385</v>
      </c>
      <c r="H1609" t="s">
        <v>41</v>
      </c>
      <c r="I1609" t="s">
        <v>48</v>
      </c>
      <c r="J1609" t="s">
        <v>27</v>
      </c>
      <c r="K1609">
        <v>4</v>
      </c>
      <c r="L1609">
        <v>604.4</v>
      </c>
      <c r="M1609" t="s">
        <v>35</v>
      </c>
      <c r="N1609">
        <v>40</v>
      </c>
      <c r="O1609" t="s">
        <v>12100</v>
      </c>
      <c r="P1609">
        <v>484</v>
      </c>
      <c r="Q1609" t="s">
        <v>43</v>
      </c>
      <c r="R1609">
        <v>2</v>
      </c>
      <c r="S1609" t="s">
        <v>12182</v>
      </c>
      <c r="T1609" t="s">
        <v>60</v>
      </c>
    </row>
    <row r="1610" spans="1:20" x14ac:dyDescent="0.25">
      <c r="A1610" t="s">
        <v>3270</v>
      </c>
      <c r="B1610" t="s">
        <v>45</v>
      </c>
      <c r="C1610" t="s">
        <v>22</v>
      </c>
      <c r="D1610" t="s">
        <v>32</v>
      </c>
      <c r="E1610" t="s">
        <v>12228</v>
      </c>
      <c r="F1610" t="s">
        <v>3271</v>
      </c>
      <c r="G1610" s="1">
        <v>45385</v>
      </c>
      <c r="H1610" t="s">
        <v>58</v>
      </c>
      <c r="I1610" t="s">
        <v>63</v>
      </c>
      <c r="J1610" t="s">
        <v>59</v>
      </c>
      <c r="K1610">
        <v>2</v>
      </c>
      <c r="L1610">
        <v>742.1</v>
      </c>
      <c r="M1610" t="s">
        <v>35</v>
      </c>
      <c r="N1610">
        <v>39</v>
      </c>
      <c r="O1610" t="s">
        <v>12071</v>
      </c>
      <c r="P1610">
        <v>78</v>
      </c>
      <c r="Q1610" t="s">
        <v>29</v>
      </c>
      <c r="R1610">
        <v>2</v>
      </c>
      <c r="S1610" t="s">
        <v>12211</v>
      </c>
      <c r="T1610" t="s">
        <v>60</v>
      </c>
    </row>
    <row r="1611" spans="1:20" x14ac:dyDescent="0.25">
      <c r="A1611" t="s">
        <v>3272</v>
      </c>
      <c r="B1611" t="s">
        <v>21</v>
      </c>
      <c r="C1611" t="s">
        <v>82</v>
      </c>
      <c r="D1611" t="s">
        <v>52</v>
      </c>
      <c r="E1611" t="s">
        <v>12407</v>
      </c>
      <c r="F1611" t="s">
        <v>3273</v>
      </c>
      <c r="G1611" s="1">
        <v>45385</v>
      </c>
      <c r="H1611" t="s">
        <v>34</v>
      </c>
      <c r="I1611" t="s">
        <v>42</v>
      </c>
      <c r="J1611" t="s">
        <v>27</v>
      </c>
      <c r="K1611">
        <v>1</v>
      </c>
      <c r="L1611">
        <v>713.35</v>
      </c>
      <c r="M1611" t="s">
        <v>35</v>
      </c>
      <c r="N1611">
        <v>14</v>
      </c>
      <c r="O1611" s="1">
        <v>45907</v>
      </c>
      <c r="P1611">
        <v>1</v>
      </c>
      <c r="Q1611" t="s">
        <v>43</v>
      </c>
      <c r="R1611">
        <v>2</v>
      </c>
      <c r="S1611" s="1">
        <v>45331</v>
      </c>
      <c r="T1611" t="s">
        <v>30</v>
      </c>
    </row>
    <row r="1612" spans="1:20" x14ac:dyDescent="0.25">
      <c r="A1612" t="s">
        <v>3274</v>
      </c>
      <c r="B1612" t="s">
        <v>38</v>
      </c>
      <c r="C1612" t="s">
        <v>39</v>
      </c>
      <c r="D1612" t="s">
        <v>23</v>
      </c>
      <c r="E1612" t="s">
        <v>12437</v>
      </c>
      <c r="F1612" t="s">
        <v>3275</v>
      </c>
      <c r="G1612" s="1">
        <v>45385</v>
      </c>
      <c r="H1612" t="s">
        <v>58</v>
      </c>
      <c r="I1612" t="s">
        <v>54</v>
      </c>
      <c r="J1612" t="s">
        <v>59</v>
      </c>
      <c r="K1612">
        <v>1</v>
      </c>
      <c r="L1612">
        <v>1050.5999999999999</v>
      </c>
      <c r="M1612" t="s">
        <v>35</v>
      </c>
      <c r="N1612">
        <v>15</v>
      </c>
      <c r="O1612" t="s">
        <v>12262</v>
      </c>
      <c r="P1612">
        <v>299</v>
      </c>
      <c r="Q1612" t="s">
        <v>29</v>
      </c>
      <c r="R1612">
        <v>2</v>
      </c>
      <c r="S1612" s="1">
        <v>45718</v>
      </c>
      <c r="T1612" t="s">
        <v>30</v>
      </c>
    </row>
    <row r="1613" spans="1:20" x14ac:dyDescent="0.25">
      <c r="A1613" t="s">
        <v>3276</v>
      </c>
      <c r="B1613" t="s">
        <v>38</v>
      </c>
      <c r="C1613" t="s">
        <v>82</v>
      </c>
      <c r="D1613" t="s">
        <v>56</v>
      </c>
      <c r="E1613" t="s">
        <v>12276</v>
      </c>
      <c r="F1613" t="s">
        <v>3277</v>
      </c>
      <c r="G1613" s="1">
        <v>45385</v>
      </c>
      <c r="H1613" t="s">
        <v>58</v>
      </c>
      <c r="I1613" t="s">
        <v>48</v>
      </c>
      <c r="J1613" t="s">
        <v>49</v>
      </c>
      <c r="K1613">
        <v>4</v>
      </c>
      <c r="L1613">
        <v>636.17999999999995</v>
      </c>
      <c r="M1613" t="s">
        <v>50</v>
      </c>
      <c r="N1613">
        <v>48</v>
      </c>
      <c r="O1613" t="s">
        <v>12100</v>
      </c>
      <c r="P1613">
        <v>458</v>
      </c>
      <c r="Q1613" t="s">
        <v>29</v>
      </c>
      <c r="R1613">
        <v>4</v>
      </c>
      <c r="S1613" t="s">
        <v>12070</v>
      </c>
      <c r="T1613" t="s">
        <v>30</v>
      </c>
    </row>
    <row r="1614" spans="1:20" x14ac:dyDescent="0.25">
      <c r="A1614" t="s">
        <v>3278</v>
      </c>
      <c r="B1614" t="s">
        <v>21</v>
      </c>
      <c r="C1614" t="s">
        <v>82</v>
      </c>
      <c r="D1614" t="s">
        <v>77</v>
      </c>
      <c r="E1614" t="s">
        <v>12122</v>
      </c>
      <c r="F1614" t="s">
        <v>3279</v>
      </c>
      <c r="G1614" s="1">
        <v>45385</v>
      </c>
      <c r="H1614" t="s">
        <v>47</v>
      </c>
      <c r="I1614" t="s">
        <v>63</v>
      </c>
      <c r="J1614" t="s">
        <v>64</v>
      </c>
      <c r="K1614">
        <v>5</v>
      </c>
      <c r="L1614">
        <v>1095.75</v>
      </c>
      <c r="M1614" t="s">
        <v>28</v>
      </c>
      <c r="N1614">
        <v>27</v>
      </c>
      <c r="O1614" s="1">
        <v>45689</v>
      </c>
      <c r="P1614">
        <v>443</v>
      </c>
      <c r="Q1614" t="s">
        <v>29</v>
      </c>
      <c r="R1614">
        <v>3</v>
      </c>
      <c r="S1614" t="s">
        <v>12244</v>
      </c>
      <c r="T1614" t="s">
        <v>30</v>
      </c>
    </row>
    <row r="1615" spans="1:20" x14ac:dyDescent="0.25">
      <c r="A1615" t="s">
        <v>3280</v>
      </c>
      <c r="B1615" t="s">
        <v>45</v>
      </c>
      <c r="C1615" t="s">
        <v>39</v>
      </c>
      <c r="D1615" t="s">
        <v>52</v>
      </c>
      <c r="E1615" s="1">
        <v>44966</v>
      </c>
      <c r="F1615" t="s">
        <v>3281</v>
      </c>
      <c r="G1615" s="1">
        <v>45385</v>
      </c>
      <c r="H1615" t="s">
        <v>41</v>
      </c>
      <c r="I1615" t="s">
        <v>42</v>
      </c>
      <c r="J1615" t="s">
        <v>27</v>
      </c>
      <c r="K1615">
        <v>3</v>
      </c>
      <c r="L1615">
        <v>1463.33</v>
      </c>
      <c r="M1615" t="s">
        <v>50</v>
      </c>
      <c r="N1615">
        <v>21</v>
      </c>
      <c r="O1615" t="s">
        <v>12101</v>
      </c>
      <c r="P1615">
        <v>249</v>
      </c>
      <c r="Q1615" t="s">
        <v>43</v>
      </c>
      <c r="R1615">
        <v>3</v>
      </c>
      <c r="S1615" t="s">
        <v>12121</v>
      </c>
      <c r="T1615" t="s">
        <v>36</v>
      </c>
    </row>
    <row r="1616" spans="1:20" x14ac:dyDescent="0.25">
      <c r="A1616" t="s">
        <v>3282</v>
      </c>
      <c r="B1616" t="s">
        <v>21</v>
      </c>
      <c r="C1616" t="s">
        <v>39</v>
      </c>
      <c r="D1616" t="s">
        <v>56</v>
      </c>
      <c r="E1616" s="1">
        <v>45484</v>
      </c>
      <c r="F1616" t="s">
        <v>3283</v>
      </c>
      <c r="G1616" s="1">
        <v>45415</v>
      </c>
      <c r="H1616" t="s">
        <v>58</v>
      </c>
      <c r="I1616" t="s">
        <v>63</v>
      </c>
      <c r="J1616" t="s">
        <v>49</v>
      </c>
      <c r="K1616">
        <v>4</v>
      </c>
      <c r="L1616">
        <v>564.96</v>
      </c>
      <c r="M1616" t="s">
        <v>35</v>
      </c>
      <c r="N1616">
        <v>10</v>
      </c>
      <c r="O1616" t="s">
        <v>12210</v>
      </c>
      <c r="P1616">
        <v>339</v>
      </c>
      <c r="Q1616" t="s">
        <v>29</v>
      </c>
      <c r="R1616">
        <v>2</v>
      </c>
      <c r="S1616" s="1">
        <v>45749</v>
      </c>
      <c r="T1616" t="s">
        <v>30</v>
      </c>
    </row>
    <row r="1617" spans="1:20" x14ac:dyDescent="0.25">
      <c r="A1617" t="s">
        <v>3284</v>
      </c>
      <c r="B1617" t="s">
        <v>45</v>
      </c>
      <c r="C1617" t="s">
        <v>22</v>
      </c>
      <c r="D1617" t="s">
        <v>56</v>
      </c>
      <c r="E1617" s="1">
        <v>45751</v>
      </c>
      <c r="F1617" t="s">
        <v>3285</v>
      </c>
      <c r="G1617" s="1">
        <v>45415</v>
      </c>
      <c r="H1617" t="s">
        <v>34</v>
      </c>
      <c r="I1617" t="s">
        <v>48</v>
      </c>
      <c r="J1617" t="s">
        <v>27</v>
      </c>
      <c r="K1617">
        <v>3</v>
      </c>
      <c r="L1617">
        <v>879.03</v>
      </c>
      <c r="M1617" t="s">
        <v>28</v>
      </c>
      <c r="N1617">
        <v>22</v>
      </c>
      <c r="O1617" t="s">
        <v>12246</v>
      </c>
      <c r="P1617">
        <v>439</v>
      </c>
      <c r="Q1617" t="s">
        <v>29</v>
      </c>
      <c r="R1617">
        <v>5</v>
      </c>
      <c r="S1617" s="1">
        <v>45693</v>
      </c>
      <c r="T1617" t="s">
        <v>60</v>
      </c>
    </row>
    <row r="1618" spans="1:20" x14ac:dyDescent="0.25">
      <c r="A1618" t="s">
        <v>3286</v>
      </c>
      <c r="B1618" t="s">
        <v>21</v>
      </c>
      <c r="C1618" t="s">
        <v>39</v>
      </c>
      <c r="D1618" t="s">
        <v>56</v>
      </c>
      <c r="E1618" t="s">
        <v>12232</v>
      </c>
      <c r="F1618" t="s">
        <v>3287</v>
      </c>
      <c r="G1618" s="1">
        <v>45415</v>
      </c>
      <c r="H1618" t="s">
        <v>41</v>
      </c>
      <c r="I1618" t="s">
        <v>26</v>
      </c>
      <c r="J1618" t="s">
        <v>49</v>
      </c>
      <c r="K1618">
        <v>2</v>
      </c>
      <c r="L1618">
        <v>199.56</v>
      </c>
      <c r="M1618" t="s">
        <v>35</v>
      </c>
      <c r="N1618">
        <v>47</v>
      </c>
      <c r="O1618" t="s">
        <v>12156</v>
      </c>
      <c r="P1618">
        <v>442</v>
      </c>
      <c r="Q1618" t="s">
        <v>29</v>
      </c>
      <c r="R1618">
        <v>3</v>
      </c>
      <c r="S1618" t="s">
        <v>12142</v>
      </c>
      <c r="T1618" t="s">
        <v>60</v>
      </c>
    </row>
    <row r="1619" spans="1:20" x14ac:dyDescent="0.25">
      <c r="A1619" t="s">
        <v>3288</v>
      </c>
      <c r="B1619" t="s">
        <v>21</v>
      </c>
      <c r="C1619" t="s">
        <v>22</v>
      </c>
      <c r="D1619" t="s">
        <v>23</v>
      </c>
      <c r="E1619" s="1">
        <v>45387</v>
      </c>
      <c r="F1619" t="s">
        <v>3289</v>
      </c>
      <c r="G1619" s="1">
        <v>45415</v>
      </c>
      <c r="H1619" t="s">
        <v>41</v>
      </c>
      <c r="I1619" t="s">
        <v>26</v>
      </c>
      <c r="J1619" t="s">
        <v>27</v>
      </c>
      <c r="K1619">
        <v>3</v>
      </c>
      <c r="L1619">
        <v>1101.1600000000001</v>
      </c>
      <c r="M1619" t="s">
        <v>35</v>
      </c>
      <c r="N1619">
        <v>19</v>
      </c>
      <c r="O1619" t="s">
        <v>12200</v>
      </c>
      <c r="P1619">
        <v>52</v>
      </c>
      <c r="Q1619" t="s">
        <v>43</v>
      </c>
      <c r="R1619">
        <v>1</v>
      </c>
      <c r="S1619" t="s">
        <v>12204</v>
      </c>
      <c r="T1619" t="s">
        <v>30</v>
      </c>
    </row>
    <row r="1620" spans="1:20" x14ac:dyDescent="0.25">
      <c r="A1620" t="s">
        <v>3290</v>
      </c>
      <c r="B1620" t="s">
        <v>38</v>
      </c>
      <c r="C1620" t="s">
        <v>22</v>
      </c>
      <c r="D1620" t="s">
        <v>56</v>
      </c>
      <c r="E1620" t="s">
        <v>12065</v>
      </c>
      <c r="F1620" t="s">
        <v>3291</v>
      </c>
      <c r="G1620" s="1">
        <v>45415</v>
      </c>
      <c r="H1620" t="s">
        <v>34</v>
      </c>
      <c r="I1620" t="s">
        <v>54</v>
      </c>
      <c r="J1620" t="s">
        <v>67</v>
      </c>
      <c r="K1620">
        <v>3</v>
      </c>
      <c r="L1620">
        <v>1144.9000000000001</v>
      </c>
      <c r="M1620" t="s">
        <v>50</v>
      </c>
      <c r="N1620">
        <v>28</v>
      </c>
      <c r="O1620" s="1">
        <v>45872</v>
      </c>
      <c r="P1620">
        <v>331</v>
      </c>
      <c r="Q1620" t="s">
        <v>29</v>
      </c>
      <c r="R1620">
        <v>5</v>
      </c>
      <c r="S1620" t="s">
        <v>12304</v>
      </c>
      <c r="T1620" t="s">
        <v>60</v>
      </c>
    </row>
    <row r="1621" spans="1:20" x14ac:dyDescent="0.25">
      <c r="A1621" t="s">
        <v>3292</v>
      </c>
      <c r="B1621" t="s">
        <v>45</v>
      </c>
      <c r="C1621" t="s">
        <v>82</v>
      </c>
      <c r="D1621" t="s">
        <v>32</v>
      </c>
      <c r="E1621" t="s">
        <v>12358</v>
      </c>
      <c r="F1621" t="s">
        <v>3293</v>
      </c>
      <c r="G1621" s="1">
        <v>45415</v>
      </c>
      <c r="H1621" t="s">
        <v>34</v>
      </c>
      <c r="I1621" t="s">
        <v>54</v>
      </c>
      <c r="J1621" t="s">
        <v>27</v>
      </c>
      <c r="K1621">
        <v>4</v>
      </c>
      <c r="L1621">
        <v>440.27</v>
      </c>
      <c r="M1621" t="s">
        <v>28</v>
      </c>
      <c r="N1621">
        <v>48</v>
      </c>
      <c r="O1621" s="1">
        <v>45780</v>
      </c>
      <c r="P1621">
        <v>365</v>
      </c>
      <c r="Q1621" t="s">
        <v>43</v>
      </c>
      <c r="R1621">
        <v>5</v>
      </c>
      <c r="S1621" s="1">
        <v>45544</v>
      </c>
      <c r="T1621" t="s">
        <v>30</v>
      </c>
    </row>
    <row r="1622" spans="1:20" x14ac:dyDescent="0.25">
      <c r="A1622" t="s">
        <v>3294</v>
      </c>
      <c r="B1622" t="s">
        <v>21</v>
      </c>
      <c r="C1622" t="s">
        <v>39</v>
      </c>
      <c r="D1622" t="s">
        <v>52</v>
      </c>
      <c r="E1622" t="s">
        <v>12405</v>
      </c>
      <c r="F1622" t="s">
        <v>3295</v>
      </c>
      <c r="G1622" s="1">
        <v>45446</v>
      </c>
      <c r="H1622" t="s">
        <v>58</v>
      </c>
      <c r="I1622" t="s">
        <v>54</v>
      </c>
      <c r="J1622" t="s">
        <v>27</v>
      </c>
      <c r="K1622">
        <v>3</v>
      </c>
      <c r="L1622">
        <v>104.03</v>
      </c>
      <c r="M1622" t="s">
        <v>35</v>
      </c>
      <c r="N1622">
        <v>40</v>
      </c>
      <c r="O1622" t="s">
        <v>12182</v>
      </c>
      <c r="P1622">
        <v>51</v>
      </c>
      <c r="Q1622" t="s">
        <v>43</v>
      </c>
      <c r="R1622">
        <v>2</v>
      </c>
      <c r="S1622" t="s">
        <v>12158</v>
      </c>
      <c r="T1622" t="s">
        <v>30</v>
      </c>
    </row>
    <row r="1623" spans="1:20" x14ac:dyDescent="0.25">
      <c r="A1623" t="s">
        <v>3296</v>
      </c>
      <c r="B1623" t="s">
        <v>45</v>
      </c>
      <c r="C1623" t="s">
        <v>39</v>
      </c>
      <c r="D1623" t="s">
        <v>52</v>
      </c>
      <c r="E1623" t="s">
        <v>12194</v>
      </c>
      <c r="F1623" t="s">
        <v>3297</v>
      </c>
      <c r="G1623" s="1">
        <v>45446</v>
      </c>
      <c r="H1623" t="s">
        <v>41</v>
      </c>
      <c r="I1623" t="s">
        <v>54</v>
      </c>
      <c r="J1623" t="s">
        <v>64</v>
      </c>
      <c r="K1623">
        <v>3</v>
      </c>
      <c r="L1623">
        <v>395.29</v>
      </c>
      <c r="M1623" t="s">
        <v>50</v>
      </c>
      <c r="N1623">
        <v>38</v>
      </c>
      <c r="O1623" t="s">
        <v>12379</v>
      </c>
      <c r="P1623">
        <v>127</v>
      </c>
      <c r="Q1623" t="s">
        <v>43</v>
      </c>
      <c r="R1623">
        <v>3</v>
      </c>
      <c r="S1623" s="1">
        <v>45779</v>
      </c>
      <c r="T1623" t="s">
        <v>36</v>
      </c>
    </row>
    <row r="1624" spans="1:20" x14ac:dyDescent="0.25">
      <c r="A1624" t="s">
        <v>3298</v>
      </c>
      <c r="B1624" t="s">
        <v>21</v>
      </c>
      <c r="C1624" t="s">
        <v>39</v>
      </c>
      <c r="D1624" t="s">
        <v>56</v>
      </c>
      <c r="E1624" s="1">
        <v>45383</v>
      </c>
      <c r="F1624" t="s">
        <v>3299</v>
      </c>
      <c r="G1624" s="1">
        <v>45446</v>
      </c>
      <c r="H1624" t="s">
        <v>34</v>
      </c>
      <c r="I1624" t="s">
        <v>63</v>
      </c>
      <c r="J1624" t="s">
        <v>49</v>
      </c>
      <c r="K1624">
        <v>3</v>
      </c>
      <c r="L1624">
        <v>944.9</v>
      </c>
      <c r="M1624" t="s">
        <v>35</v>
      </c>
      <c r="N1624">
        <v>11</v>
      </c>
      <c r="O1624" s="1">
        <v>45814</v>
      </c>
      <c r="P1624">
        <v>152</v>
      </c>
      <c r="Q1624" t="s">
        <v>43</v>
      </c>
      <c r="R1624">
        <v>1</v>
      </c>
      <c r="S1624" t="s">
        <v>12278</v>
      </c>
      <c r="T1624" t="s">
        <v>30</v>
      </c>
    </row>
    <row r="1625" spans="1:20" x14ac:dyDescent="0.25">
      <c r="A1625" t="s">
        <v>3300</v>
      </c>
      <c r="B1625" t="s">
        <v>21</v>
      </c>
      <c r="C1625" t="s">
        <v>22</v>
      </c>
      <c r="D1625" t="s">
        <v>77</v>
      </c>
      <c r="E1625" t="s">
        <v>12279</v>
      </c>
      <c r="F1625" t="s">
        <v>3301</v>
      </c>
      <c r="G1625" s="1">
        <v>45446</v>
      </c>
      <c r="H1625" t="s">
        <v>58</v>
      </c>
      <c r="I1625" t="s">
        <v>42</v>
      </c>
      <c r="J1625" t="s">
        <v>67</v>
      </c>
      <c r="K1625">
        <v>3</v>
      </c>
      <c r="L1625">
        <v>794.88</v>
      </c>
      <c r="M1625" t="s">
        <v>35</v>
      </c>
      <c r="N1625">
        <v>13</v>
      </c>
      <c r="O1625" t="s">
        <v>12230</v>
      </c>
      <c r="P1625">
        <v>362</v>
      </c>
      <c r="Q1625" t="s">
        <v>29</v>
      </c>
      <c r="R1625">
        <v>4</v>
      </c>
      <c r="S1625" s="1">
        <v>45392</v>
      </c>
      <c r="T1625" t="s">
        <v>60</v>
      </c>
    </row>
    <row r="1626" spans="1:20" x14ac:dyDescent="0.25">
      <c r="A1626" t="s">
        <v>3302</v>
      </c>
      <c r="B1626" t="s">
        <v>45</v>
      </c>
      <c r="C1626" t="s">
        <v>22</v>
      </c>
      <c r="D1626" t="s">
        <v>32</v>
      </c>
      <c r="E1626" t="s">
        <v>12334</v>
      </c>
      <c r="F1626" t="s">
        <v>3303</v>
      </c>
      <c r="G1626" s="1">
        <v>45446</v>
      </c>
      <c r="H1626" t="s">
        <v>47</v>
      </c>
      <c r="I1626" t="s">
        <v>48</v>
      </c>
      <c r="J1626" t="s">
        <v>59</v>
      </c>
      <c r="K1626">
        <v>4</v>
      </c>
      <c r="L1626">
        <v>823.13</v>
      </c>
      <c r="M1626" t="s">
        <v>35</v>
      </c>
      <c r="N1626">
        <v>47</v>
      </c>
      <c r="O1626" t="s">
        <v>12335</v>
      </c>
      <c r="P1626">
        <v>414</v>
      </c>
      <c r="Q1626" t="s">
        <v>43</v>
      </c>
      <c r="R1626">
        <v>3</v>
      </c>
      <c r="S1626" t="s">
        <v>12107</v>
      </c>
      <c r="T1626" t="s">
        <v>60</v>
      </c>
    </row>
    <row r="1627" spans="1:20" x14ac:dyDescent="0.25">
      <c r="A1627" t="s">
        <v>3304</v>
      </c>
      <c r="B1627" t="s">
        <v>45</v>
      </c>
      <c r="C1627" t="s">
        <v>82</v>
      </c>
      <c r="D1627" t="s">
        <v>32</v>
      </c>
      <c r="E1627" t="s">
        <v>12159</v>
      </c>
      <c r="F1627" t="s">
        <v>3305</v>
      </c>
      <c r="G1627" s="1">
        <v>45446</v>
      </c>
      <c r="H1627" t="s">
        <v>58</v>
      </c>
      <c r="I1627" t="s">
        <v>63</v>
      </c>
      <c r="J1627" t="s">
        <v>59</v>
      </c>
      <c r="K1627">
        <v>4</v>
      </c>
      <c r="L1627">
        <v>1024.96</v>
      </c>
      <c r="M1627" t="s">
        <v>35</v>
      </c>
      <c r="N1627">
        <v>23</v>
      </c>
      <c r="O1627" s="1">
        <v>45994</v>
      </c>
      <c r="P1627">
        <v>235</v>
      </c>
      <c r="Q1627" t="s">
        <v>29</v>
      </c>
      <c r="R1627">
        <v>4</v>
      </c>
      <c r="S1627" s="1">
        <v>45331</v>
      </c>
      <c r="T1627" t="s">
        <v>30</v>
      </c>
    </row>
    <row r="1628" spans="1:20" x14ac:dyDescent="0.25">
      <c r="A1628" t="s">
        <v>3306</v>
      </c>
      <c r="B1628" t="s">
        <v>45</v>
      </c>
      <c r="C1628" t="s">
        <v>22</v>
      </c>
      <c r="D1628" t="s">
        <v>32</v>
      </c>
      <c r="E1628" s="1">
        <v>45719</v>
      </c>
      <c r="F1628" t="s">
        <v>3307</v>
      </c>
      <c r="G1628" s="1">
        <v>45446</v>
      </c>
      <c r="H1628" t="s">
        <v>41</v>
      </c>
      <c r="I1628" t="s">
        <v>48</v>
      </c>
      <c r="J1628" t="s">
        <v>64</v>
      </c>
      <c r="K1628">
        <v>4</v>
      </c>
      <c r="L1628">
        <v>1185.28</v>
      </c>
      <c r="M1628" t="s">
        <v>50</v>
      </c>
      <c r="N1628">
        <v>43</v>
      </c>
      <c r="O1628" t="s">
        <v>12267</v>
      </c>
      <c r="P1628">
        <v>46</v>
      </c>
      <c r="Q1628" t="s">
        <v>29</v>
      </c>
      <c r="R1628">
        <v>3</v>
      </c>
      <c r="S1628" s="1">
        <v>45876</v>
      </c>
      <c r="T1628" t="s">
        <v>30</v>
      </c>
    </row>
    <row r="1629" spans="1:20" x14ac:dyDescent="0.25">
      <c r="A1629" t="s">
        <v>3308</v>
      </c>
      <c r="B1629" t="s">
        <v>38</v>
      </c>
      <c r="C1629" t="s">
        <v>82</v>
      </c>
      <c r="D1629" t="s">
        <v>32</v>
      </c>
      <c r="E1629" s="1">
        <v>45358</v>
      </c>
      <c r="F1629" t="s">
        <v>3309</v>
      </c>
      <c r="G1629" s="1">
        <v>45446</v>
      </c>
      <c r="H1629" t="s">
        <v>41</v>
      </c>
      <c r="I1629" t="s">
        <v>63</v>
      </c>
      <c r="J1629" t="s">
        <v>59</v>
      </c>
      <c r="K1629">
        <v>3</v>
      </c>
      <c r="L1629">
        <v>1083.08</v>
      </c>
      <c r="M1629" t="s">
        <v>35</v>
      </c>
      <c r="N1629">
        <v>43</v>
      </c>
      <c r="O1629" s="1">
        <v>45661</v>
      </c>
      <c r="P1629">
        <v>193</v>
      </c>
      <c r="Q1629" t="s">
        <v>29</v>
      </c>
      <c r="R1629">
        <v>1</v>
      </c>
      <c r="S1629" s="1">
        <v>45902</v>
      </c>
      <c r="T1629" t="s">
        <v>30</v>
      </c>
    </row>
    <row r="1630" spans="1:20" x14ac:dyDescent="0.25">
      <c r="A1630" t="s">
        <v>3310</v>
      </c>
      <c r="B1630" t="s">
        <v>38</v>
      </c>
      <c r="C1630" t="s">
        <v>22</v>
      </c>
      <c r="D1630" t="s">
        <v>52</v>
      </c>
      <c r="E1630" s="1">
        <v>45935</v>
      </c>
      <c r="F1630" t="s">
        <v>3311</v>
      </c>
      <c r="G1630" s="1">
        <v>45446</v>
      </c>
      <c r="H1630" t="s">
        <v>47</v>
      </c>
      <c r="I1630" t="s">
        <v>42</v>
      </c>
      <c r="J1630" t="s">
        <v>59</v>
      </c>
      <c r="K1630">
        <v>1</v>
      </c>
      <c r="L1630">
        <v>1022.37</v>
      </c>
      <c r="M1630" t="s">
        <v>35</v>
      </c>
      <c r="N1630">
        <v>12</v>
      </c>
      <c r="O1630" t="s">
        <v>12423</v>
      </c>
      <c r="P1630">
        <v>114</v>
      </c>
      <c r="Q1630" t="s">
        <v>29</v>
      </c>
      <c r="R1630">
        <v>2</v>
      </c>
      <c r="S1630" t="s">
        <v>12129</v>
      </c>
      <c r="T1630" t="s">
        <v>36</v>
      </c>
    </row>
    <row r="1631" spans="1:20" x14ac:dyDescent="0.25">
      <c r="A1631" t="s">
        <v>3312</v>
      </c>
      <c r="B1631" t="s">
        <v>21</v>
      </c>
      <c r="C1631" t="s">
        <v>39</v>
      </c>
      <c r="D1631" t="s">
        <v>23</v>
      </c>
      <c r="E1631" s="1">
        <v>45117</v>
      </c>
      <c r="F1631" t="s">
        <v>3313</v>
      </c>
      <c r="G1631" s="1">
        <v>45476</v>
      </c>
      <c r="H1631" t="s">
        <v>41</v>
      </c>
      <c r="I1631" t="s">
        <v>26</v>
      </c>
      <c r="J1631" t="s">
        <v>49</v>
      </c>
      <c r="K1631">
        <v>5</v>
      </c>
      <c r="L1631">
        <v>250.31</v>
      </c>
      <c r="M1631" t="s">
        <v>28</v>
      </c>
      <c r="N1631">
        <v>30</v>
      </c>
      <c r="O1631" s="1">
        <v>45964</v>
      </c>
      <c r="P1631">
        <v>457</v>
      </c>
      <c r="Q1631" t="s">
        <v>43</v>
      </c>
      <c r="R1631">
        <v>1</v>
      </c>
      <c r="S1631" t="s">
        <v>12388</v>
      </c>
      <c r="T1631" t="s">
        <v>60</v>
      </c>
    </row>
    <row r="1632" spans="1:20" x14ac:dyDescent="0.25">
      <c r="A1632" t="s">
        <v>3314</v>
      </c>
      <c r="B1632" t="s">
        <v>21</v>
      </c>
      <c r="C1632" t="s">
        <v>39</v>
      </c>
      <c r="D1632" t="s">
        <v>77</v>
      </c>
      <c r="E1632" t="s">
        <v>12100</v>
      </c>
      <c r="F1632" t="s">
        <v>3315</v>
      </c>
      <c r="G1632" s="1">
        <v>45476</v>
      </c>
      <c r="H1632" t="s">
        <v>58</v>
      </c>
      <c r="I1632" t="s">
        <v>26</v>
      </c>
      <c r="J1632" t="s">
        <v>64</v>
      </c>
      <c r="K1632">
        <v>2</v>
      </c>
      <c r="L1632">
        <v>765.84</v>
      </c>
      <c r="M1632" t="s">
        <v>28</v>
      </c>
      <c r="N1632">
        <v>48</v>
      </c>
      <c r="O1632" t="s">
        <v>12110</v>
      </c>
      <c r="P1632">
        <v>252</v>
      </c>
      <c r="Q1632" t="s">
        <v>29</v>
      </c>
      <c r="R1632">
        <v>5</v>
      </c>
      <c r="S1632" s="1">
        <v>45637</v>
      </c>
      <c r="T1632" t="s">
        <v>36</v>
      </c>
    </row>
    <row r="1633" spans="1:20" x14ac:dyDescent="0.25">
      <c r="A1633" t="s">
        <v>3316</v>
      </c>
      <c r="B1633" t="s">
        <v>45</v>
      </c>
      <c r="C1633" t="s">
        <v>22</v>
      </c>
      <c r="D1633" t="s">
        <v>52</v>
      </c>
      <c r="E1633" t="s">
        <v>12113</v>
      </c>
      <c r="F1633" t="s">
        <v>3317</v>
      </c>
      <c r="G1633" s="1">
        <v>45476</v>
      </c>
      <c r="H1633" t="s">
        <v>47</v>
      </c>
      <c r="I1633" t="s">
        <v>26</v>
      </c>
      <c r="J1633" t="s">
        <v>67</v>
      </c>
      <c r="K1633">
        <v>2</v>
      </c>
      <c r="L1633">
        <v>897.87</v>
      </c>
      <c r="M1633" t="s">
        <v>50</v>
      </c>
      <c r="N1633">
        <v>7</v>
      </c>
      <c r="O1633" t="s">
        <v>12108</v>
      </c>
      <c r="P1633">
        <v>488</v>
      </c>
      <c r="Q1633" t="s">
        <v>43</v>
      </c>
      <c r="R1633">
        <v>5</v>
      </c>
      <c r="S1633" s="1">
        <v>45363</v>
      </c>
      <c r="T1633" t="s">
        <v>36</v>
      </c>
    </row>
    <row r="1634" spans="1:20" x14ac:dyDescent="0.25">
      <c r="A1634" t="s">
        <v>3318</v>
      </c>
      <c r="B1634" t="s">
        <v>21</v>
      </c>
      <c r="C1634" t="s">
        <v>39</v>
      </c>
      <c r="D1634" t="s">
        <v>77</v>
      </c>
      <c r="E1634" s="1">
        <v>45664</v>
      </c>
      <c r="F1634" t="s">
        <v>3319</v>
      </c>
      <c r="G1634" s="1">
        <v>45476</v>
      </c>
      <c r="H1634" t="s">
        <v>41</v>
      </c>
      <c r="I1634" t="s">
        <v>42</v>
      </c>
      <c r="J1634" t="s">
        <v>59</v>
      </c>
      <c r="K1634">
        <v>1</v>
      </c>
      <c r="L1634">
        <v>505.39</v>
      </c>
      <c r="M1634" t="s">
        <v>35</v>
      </c>
      <c r="N1634">
        <v>13</v>
      </c>
      <c r="O1634" s="1">
        <v>45424</v>
      </c>
      <c r="P1634">
        <v>339</v>
      </c>
      <c r="Q1634" t="s">
        <v>29</v>
      </c>
      <c r="R1634">
        <v>5</v>
      </c>
      <c r="S1634" t="s">
        <v>12075</v>
      </c>
      <c r="T1634" t="s">
        <v>36</v>
      </c>
    </row>
    <row r="1635" spans="1:20" x14ac:dyDescent="0.25">
      <c r="A1635" t="s">
        <v>3320</v>
      </c>
      <c r="B1635" t="s">
        <v>45</v>
      </c>
      <c r="C1635" t="s">
        <v>22</v>
      </c>
      <c r="D1635" t="s">
        <v>52</v>
      </c>
      <c r="E1635" s="1">
        <v>45902</v>
      </c>
      <c r="F1635" t="s">
        <v>3321</v>
      </c>
      <c r="G1635" s="1">
        <v>45476</v>
      </c>
      <c r="H1635" t="s">
        <v>58</v>
      </c>
      <c r="I1635" t="s">
        <v>54</v>
      </c>
      <c r="J1635" t="s">
        <v>59</v>
      </c>
      <c r="K1635">
        <v>5</v>
      </c>
      <c r="L1635">
        <v>841.45</v>
      </c>
      <c r="M1635" t="s">
        <v>50</v>
      </c>
      <c r="N1635">
        <v>14</v>
      </c>
      <c r="O1635" s="1">
        <v>45301</v>
      </c>
      <c r="P1635">
        <v>371</v>
      </c>
      <c r="Q1635" t="s">
        <v>29</v>
      </c>
      <c r="R1635">
        <v>2</v>
      </c>
      <c r="S1635" s="1">
        <v>45694</v>
      </c>
      <c r="T1635" t="s">
        <v>30</v>
      </c>
    </row>
    <row r="1636" spans="1:20" x14ac:dyDescent="0.25">
      <c r="A1636" t="s">
        <v>3322</v>
      </c>
      <c r="B1636" t="s">
        <v>38</v>
      </c>
      <c r="C1636" t="s">
        <v>82</v>
      </c>
      <c r="D1636" t="s">
        <v>52</v>
      </c>
      <c r="E1636" s="1">
        <v>45147</v>
      </c>
      <c r="F1636" t="s">
        <v>3323</v>
      </c>
      <c r="G1636" s="1">
        <v>45476</v>
      </c>
      <c r="H1636" t="s">
        <v>58</v>
      </c>
      <c r="I1636" t="s">
        <v>54</v>
      </c>
      <c r="J1636" t="s">
        <v>49</v>
      </c>
      <c r="K1636">
        <v>4</v>
      </c>
      <c r="L1636">
        <v>491.56</v>
      </c>
      <c r="M1636" t="s">
        <v>35</v>
      </c>
      <c r="N1636">
        <v>42</v>
      </c>
      <c r="O1636" t="s">
        <v>12102</v>
      </c>
      <c r="P1636">
        <v>210</v>
      </c>
      <c r="Q1636" t="s">
        <v>29</v>
      </c>
      <c r="R1636">
        <v>1</v>
      </c>
      <c r="S1636" t="s">
        <v>12308</v>
      </c>
      <c r="T1636" t="s">
        <v>36</v>
      </c>
    </row>
    <row r="1637" spans="1:20" x14ac:dyDescent="0.25">
      <c r="A1637" t="s">
        <v>3324</v>
      </c>
      <c r="B1637" t="s">
        <v>21</v>
      </c>
      <c r="C1637" t="s">
        <v>22</v>
      </c>
      <c r="D1637" t="s">
        <v>52</v>
      </c>
      <c r="E1637" t="s">
        <v>12465</v>
      </c>
      <c r="F1637" t="s">
        <v>3325</v>
      </c>
      <c r="G1637" s="1">
        <v>45476</v>
      </c>
      <c r="H1637" t="s">
        <v>58</v>
      </c>
      <c r="I1637" t="s">
        <v>54</v>
      </c>
      <c r="J1637" t="s">
        <v>27</v>
      </c>
      <c r="K1637">
        <v>3</v>
      </c>
      <c r="L1637">
        <v>766.13</v>
      </c>
      <c r="M1637" t="s">
        <v>28</v>
      </c>
      <c r="N1637">
        <v>30</v>
      </c>
      <c r="O1637" t="s">
        <v>12215</v>
      </c>
      <c r="P1637">
        <v>161</v>
      </c>
      <c r="Q1637" t="s">
        <v>29</v>
      </c>
      <c r="R1637">
        <v>2</v>
      </c>
      <c r="S1637" s="1">
        <v>45691</v>
      </c>
      <c r="T1637" t="s">
        <v>30</v>
      </c>
    </row>
    <row r="1638" spans="1:20" x14ac:dyDescent="0.25">
      <c r="A1638" t="s">
        <v>3326</v>
      </c>
      <c r="B1638" t="s">
        <v>21</v>
      </c>
      <c r="C1638" t="s">
        <v>82</v>
      </c>
      <c r="D1638" t="s">
        <v>32</v>
      </c>
      <c r="E1638" t="s">
        <v>12355</v>
      </c>
      <c r="F1638" t="s">
        <v>3327</v>
      </c>
      <c r="G1638" s="1">
        <v>45476</v>
      </c>
      <c r="H1638" t="s">
        <v>34</v>
      </c>
      <c r="I1638" t="s">
        <v>42</v>
      </c>
      <c r="J1638" t="s">
        <v>64</v>
      </c>
      <c r="K1638">
        <v>4</v>
      </c>
      <c r="L1638">
        <v>579.83000000000004</v>
      </c>
      <c r="M1638" t="s">
        <v>28</v>
      </c>
      <c r="N1638">
        <v>43</v>
      </c>
      <c r="O1638" t="s">
        <v>12222</v>
      </c>
      <c r="P1638">
        <v>219</v>
      </c>
      <c r="Q1638" t="s">
        <v>43</v>
      </c>
      <c r="R1638">
        <v>3</v>
      </c>
      <c r="S1638" t="s">
        <v>12067</v>
      </c>
      <c r="T1638" t="s">
        <v>30</v>
      </c>
    </row>
    <row r="1639" spans="1:20" x14ac:dyDescent="0.25">
      <c r="A1639" t="s">
        <v>3328</v>
      </c>
      <c r="B1639" t="s">
        <v>21</v>
      </c>
      <c r="C1639" t="s">
        <v>22</v>
      </c>
      <c r="D1639" t="s">
        <v>56</v>
      </c>
      <c r="E1639" t="s">
        <v>12470</v>
      </c>
      <c r="F1639" t="s">
        <v>3329</v>
      </c>
      <c r="G1639" s="1">
        <v>45476</v>
      </c>
      <c r="H1639" t="s">
        <v>25</v>
      </c>
      <c r="I1639" t="s">
        <v>48</v>
      </c>
      <c r="J1639" t="s">
        <v>49</v>
      </c>
      <c r="K1639">
        <v>1</v>
      </c>
      <c r="L1639">
        <v>591.59</v>
      </c>
      <c r="M1639" t="s">
        <v>50</v>
      </c>
      <c r="N1639">
        <v>7</v>
      </c>
      <c r="O1639" t="s">
        <v>12104</v>
      </c>
      <c r="P1639">
        <v>417</v>
      </c>
      <c r="Q1639" t="s">
        <v>29</v>
      </c>
      <c r="R1639">
        <v>1</v>
      </c>
      <c r="S1639" t="s">
        <v>12094</v>
      </c>
      <c r="T1639" t="s">
        <v>30</v>
      </c>
    </row>
    <row r="1640" spans="1:20" x14ac:dyDescent="0.25">
      <c r="A1640" t="s">
        <v>3330</v>
      </c>
      <c r="B1640" t="s">
        <v>38</v>
      </c>
      <c r="C1640" t="s">
        <v>22</v>
      </c>
      <c r="D1640" t="s">
        <v>52</v>
      </c>
      <c r="E1640" s="1">
        <v>45390</v>
      </c>
      <c r="F1640" t="s">
        <v>3331</v>
      </c>
      <c r="G1640" s="1">
        <v>45476</v>
      </c>
      <c r="H1640" t="s">
        <v>58</v>
      </c>
      <c r="I1640" t="s">
        <v>63</v>
      </c>
      <c r="J1640" t="s">
        <v>67</v>
      </c>
      <c r="K1640">
        <v>1</v>
      </c>
      <c r="L1640">
        <v>141.27000000000001</v>
      </c>
      <c r="M1640" t="s">
        <v>50</v>
      </c>
      <c r="N1640">
        <v>46</v>
      </c>
      <c r="O1640" s="1">
        <v>45723</v>
      </c>
      <c r="P1640">
        <v>356</v>
      </c>
      <c r="Q1640" t="s">
        <v>29</v>
      </c>
      <c r="R1640">
        <v>2</v>
      </c>
      <c r="S1640" t="s">
        <v>12377</v>
      </c>
      <c r="T1640" t="s">
        <v>30</v>
      </c>
    </row>
    <row r="1641" spans="1:20" x14ac:dyDescent="0.25">
      <c r="A1641" t="s">
        <v>3332</v>
      </c>
      <c r="B1641" t="s">
        <v>45</v>
      </c>
      <c r="C1641" t="s">
        <v>22</v>
      </c>
      <c r="D1641" t="s">
        <v>77</v>
      </c>
      <c r="E1641" t="s">
        <v>12485</v>
      </c>
      <c r="F1641" t="s">
        <v>3333</v>
      </c>
      <c r="G1641" s="1">
        <v>45476</v>
      </c>
      <c r="H1641" t="s">
        <v>41</v>
      </c>
      <c r="I1641" t="s">
        <v>54</v>
      </c>
      <c r="J1641" t="s">
        <v>59</v>
      </c>
      <c r="K1641">
        <v>4</v>
      </c>
      <c r="L1641">
        <v>878.72</v>
      </c>
      <c r="M1641" t="s">
        <v>35</v>
      </c>
      <c r="N1641">
        <v>9</v>
      </c>
      <c r="O1641" s="1">
        <v>45303</v>
      </c>
      <c r="P1641">
        <v>112</v>
      </c>
      <c r="Q1641" t="s">
        <v>43</v>
      </c>
      <c r="R1641">
        <v>5</v>
      </c>
      <c r="S1641" s="1">
        <v>45334</v>
      </c>
      <c r="T1641" t="s">
        <v>30</v>
      </c>
    </row>
    <row r="1642" spans="1:20" x14ac:dyDescent="0.25">
      <c r="A1642" t="s">
        <v>3334</v>
      </c>
      <c r="B1642" t="s">
        <v>21</v>
      </c>
      <c r="C1642" t="s">
        <v>82</v>
      </c>
      <c r="D1642" t="s">
        <v>52</v>
      </c>
      <c r="E1642" s="1">
        <v>45634</v>
      </c>
      <c r="F1642" t="s">
        <v>3335</v>
      </c>
      <c r="G1642" s="1">
        <v>45507</v>
      </c>
      <c r="H1642" t="s">
        <v>25</v>
      </c>
      <c r="I1642" t="s">
        <v>63</v>
      </c>
      <c r="J1642" t="s">
        <v>27</v>
      </c>
      <c r="K1642">
        <v>5</v>
      </c>
      <c r="L1642">
        <v>1004.32</v>
      </c>
      <c r="M1642" t="s">
        <v>35</v>
      </c>
      <c r="N1642">
        <v>39</v>
      </c>
      <c r="O1642" t="s">
        <v>12384</v>
      </c>
      <c r="P1642">
        <v>332</v>
      </c>
      <c r="Q1642" t="s">
        <v>29</v>
      </c>
      <c r="R1642">
        <v>3</v>
      </c>
      <c r="S1642" t="s">
        <v>12158</v>
      </c>
      <c r="T1642" t="s">
        <v>60</v>
      </c>
    </row>
    <row r="1643" spans="1:20" x14ac:dyDescent="0.25">
      <c r="A1643" t="s">
        <v>3336</v>
      </c>
      <c r="B1643" t="s">
        <v>21</v>
      </c>
      <c r="C1643" t="s">
        <v>82</v>
      </c>
      <c r="D1643" t="s">
        <v>77</v>
      </c>
      <c r="E1643" t="s">
        <v>12330</v>
      </c>
      <c r="F1643" t="s">
        <v>3337</v>
      </c>
      <c r="G1643" s="1">
        <v>45507</v>
      </c>
      <c r="H1643" t="s">
        <v>41</v>
      </c>
      <c r="I1643" t="s">
        <v>54</v>
      </c>
      <c r="J1643" t="s">
        <v>59</v>
      </c>
      <c r="K1643">
        <v>5</v>
      </c>
      <c r="L1643">
        <v>1498.93</v>
      </c>
      <c r="M1643" t="s">
        <v>28</v>
      </c>
      <c r="N1643">
        <v>12</v>
      </c>
      <c r="O1643" t="s">
        <v>12358</v>
      </c>
      <c r="P1643">
        <v>304</v>
      </c>
      <c r="Q1643" t="s">
        <v>43</v>
      </c>
      <c r="R1643">
        <v>3</v>
      </c>
      <c r="S1643" t="s">
        <v>12246</v>
      </c>
      <c r="T1643" t="s">
        <v>30</v>
      </c>
    </row>
    <row r="1644" spans="1:20" x14ac:dyDescent="0.25">
      <c r="A1644" t="s">
        <v>3338</v>
      </c>
      <c r="B1644" t="s">
        <v>45</v>
      </c>
      <c r="C1644" t="s">
        <v>82</v>
      </c>
      <c r="D1644" t="s">
        <v>52</v>
      </c>
      <c r="E1644" t="s">
        <v>12106</v>
      </c>
      <c r="F1644" t="s">
        <v>3339</v>
      </c>
      <c r="G1644" s="1">
        <v>45507</v>
      </c>
      <c r="H1644" t="s">
        <v>25</v>
      </c>
      <c r="I1644" t="s">
        <v>48</v>
      </c>
      <c r="J1644" t="s">
        <v>59</v>
      </c>
      <c r="K1644">
        <v>5</v>
      </c>
      <c r="L1644">
        <v>910.35</v>
      </c>
      <c r="M1644" t="s">
        <v>28</v>
      </c>
      <c r="N1644">
        <v>39</v>
      </c>
      <c r="O1644" s="1">
        <v>45485</v>
      </c>
      <c r="P1644">
        <v>293</v>
      </c>
      <c r="Q1644" t="s">
        <v>29</v>
      </c>
      <c r="R1644">
        <v>4</v>
      </c>
      <c r="S1644" t="s">
        <v>12176</v>
      </c>
      <c r="T1644" t="s">
        <v>30</v>
      </c>
    </row>
    <row r="1645" spans="1:20" x14ac:dyDescent="0.25">
      <c r="A1645" t="s">
        <v>3340</v>
      </c>
      <c r="B1645" t="s">
        <v>38</v>
      </c>
      <c r="C1645" t="s">
        <v>22</v>
      </c>
      <c r="D1645" t="s">
        <v>56</v>
      </c>
      <c r="E1645" t="s">
        <v>12252</v>
      </c>
      <c r="F1645" t="s">
        <v>3341</v>
      </c>
      <c r="G1645" s="1">
        <v>45507</v>
      </c>
      <c r="H1645" t="s">
        <v>25</v>
      </c>
      <c r="I1645" t="s">
        <v>54</v>
      </c>
      <c r="J1645" t="s">
        <v>64</v>
      </c>
      <c r="K1645">
        <v>3</v>
      </c>
      <c r="L1645">
        <v>814.98</v>
      </c>
      <c r="M1645" t="s">
        <v>50</v>
      </c>
      <c r="N1645">
        <v>19</v>
      </c>
      <c r="O1645" s="1">
        <v>45965</v>
      </c>
      <c r="P1645">
        <v>135</v>
      </c>
      <c r="Q1645" t="s">
        <v>29</v>
      </c>
      <c r="R1645">
        <v>1</v>
      </c>
      <c r="S1645" t="s">
        <v>12333</v>
      </c>
      <c r="T1645" t="s">
        <v>36</v>
      </c>
    </row>
    <row r="1646" spans="1:20" x14ac:dyDescent="0.25">
      <c r="A1646" t="s">
        <v>3342</v>
      </c>
      <c r="B1646" t="s">
        <v>38</v>
      </c>
      <c r="C1646" t="s">
        <v>82</v>
      </c>
      <c r="D1646" t="s">
        <v>23</v>
      </c>
      <c r="E1646" t="s">
        <v>12472</v>
      </c>
      <c r="F1646" t="s">
        <v>3343</v>
      </c>
      <c r="G1646" s="1">
        <v>45507</v>
      </c>
      <c r="H1646" t="s">
        <v>25</v>
      </c>
      <c r="I1646" t="s">
        <v>54</v>
      </c>
      <c r="J1646" t="s">
        <v>67</v>
      </c>
      <c r="K1646">
        <v>4</v>
      </c>
      <c r="L1646">
        <v>1090.4100000000001</v>
      </c>
      <c r="M1646" t="s">
        <v>50</v>
      </c>
      <c r="N1646">
        <v>32</v>
      </c>
      <c r="O1646" s="1">
        <v>45484</v>
      </c>
      <c r="P1646">
        <v>5</v>
      </c>
      <c r="Q1646" t="s">
        <v>29</v>
      </c>
      <c r="R1646">
        <v>2</v>
      </c>
      <c r="S1646" s="1">
        <v>45334</v>
      </c>
      <c r="T1646" t="s">
        <v>36</v>
      </c>
    </row>
    <row r="1647" spans="1:20" x14ac:dyDescent="0.25">
      <c r="A1647" t="s">
        <v>3344</v>
      </c>
      <c r="B1647" t="s">
        <v>45</v>
      </c>
      <c r="C1647" t="s">
        <v>22</v>
      </c>
      <c r="D1647" t="s">
        <v>77</v>
      </c>
      <c r="E1647" t="s">
        <v>12094</v>
      </c>
      <c r="F1647" t="s">
        <v>3345</v>
      </c>
      <c r="G1647" s="1">
        <v>45507</v>
      </c>
      <c r="H1647" t="s">
        <v>25</v>
      </c>
      <c r="I1647" t="s">
        <v>54</v>
      </c>
      <c r="J1647" t="s">
        <v>49</v>
      </c>
      <c r="K1647">
        <v>2</v>
      </c>
      <c r="L1647">
        <v>1411.14</v>
      </c>
      <c r="M1647" t="s">
        <v>50</v>
      </c>
      <c r="N1647">
        <v>19</v>
      </c>
      <c r="O1647" t="s">
        <v>12311</v>
      </c>
      <c r="P1647">
        <v>459</v>
      </c>
      <c r="Q1647" t="s">
        <v>43</v>
      </c>
      <c r="R1647">
        <v>2</v>
      </c>
      <c r="S1647" t="s">
        <v>12113</v>
      </c>
      <c r="T1647" t="s">
        <v>60</v>
      </c>
    </row>
    <row r="1648" spans="1:20" x14ac:dyDescent="0.25">
      <c r="A1648" t="s">
        <v>3346</v>
      </c>
      <c r="B1648" t="s">
        <v>21</v>
      </c>
      <c r="C1648" t="s">
        <v>22</v>
      </c>
      <c r="D1648" t="s">
        <v>52</v>
      </c>
      <c r="E1648" s="1">
        <v>45570</v>
      </c>
      <c r="F1648" t="s">
        <v>3347</v>
      </c>
      <c r="G1648" s="1">
        <v>45507</v>
      </c>
      <c r="H1648" t="s">
        <v>25</v>
      </c>
      <c r="I1648" t="s">
        <v>42</v>
      </c>
      <c r="J1648" t="s">
        <v>67</v>
      </c>
      <c r="K1648">
        <v>2</v>
      </c>
      <c r="L1648">
        <v>1343.37</v>
      </c>
      <c r="M1648" t="s">
        <v>28</v>
      </c>
      <c r="N1648">
        <v>33</v>
      </c>
      <c r="O1648" s="1">
        <v>45635</v>
      </c>
      <c r="P1648">
        <v>83</v>
      </c>
      <c r="Q1648" t="s">
        <v>29</v>
      </c>
      <c r="R1648">
        <v>2</v>
      </c>
      <c r="S1648" s="1">
        <v>45754</v>
      </c>
      <c r="T1648" t="s">
        <v>30</v>
      </c>
    </row>
    <row r="1649" spans="1:20" x14ac:dyDescent="0.25">
      <c r="A1649" t="s">
        <v>3348</v>
      </c>
      <c r="B1649" t="s">
        <v>21</v>
      </c>
      <c r="C1649" t="s">
        <v>82</v>
      </c>
      <c r="D1649" t="s">
        <v>32</v>
      </c>
      <c r="E1649" t="s">
        <v>12274</v>
      </c>
      <c r="F1649" t="s">
        <v>3349</v>
      </c>
      <c r="G1649" s="1">
        <v>45507</v>
      </c>
      <c r="H1649" t="s">
        <v>58</v>
      </c>
      <c r="I1649" t="s">
        <v>63</v>
      </c>
      <c r="J1649" t="s">
        <v>67</v>
      </c>
      <c r="K1649">
        <v>4</v>
      </c>
      <c r="L1649">
        <v>1034.1400000000001</v>
      </c>
      <c r="M1649" t="s">
        <v>35</v>
      </c>
      <c r="N1649">
        <v>13</v>
      </c>
      <c r="O1649" t="s">
        <v>12165</v>
      </c>
      <c r="P1649">
        <v>218</v>
      </c>
      <c r="Q1649" t="s">
        <v>43</v>
      </c>
      <c r="R1649">
        <v>3</v>
      </c>
      <c r="S1649" s="1">
        <v>45723</v>
      </c>
      <c r="T1649" t="s">
        <v>60</v>
      </c>
    </row>
    <row r="1650" spans="1:20" x14ac:dyDescent="0.25">
      <c r="A1650" t="s">
        <v>3350</v>
      </c>
      <c r="B1650" t="s">
        <v>45</v>
      </c>
      <c r="C1650" t="s">
        <v>39</v>
      </c>
      <c r="D1650" t="s">
        <v>32</v>
      </c>
      <c r="E1650" t="s">
        <v>12431</v>
      </c>
      <c r="F1650" t="s">
        <v>3351</v>
      </c>
      <c r="G1650" s="1">
        <v>45538</v>
      </c>
      <c r="H1650" t="s">
        <v>47</v>
      </c>
      <c r="I1650" t="s">
        <v>54</v>
      </c>
      <c r="J1650" t="s">
        <v>27</v>
      </c>
      <c r="K1650">
        <v>3</v>
      </c>
      <c r="L1650">
        <v>1453.8</v>
      </c>
      <c r="M1650" t="s">
        <v>50</v>
      </c>
      <c r="N1650">
        <v>33</v>
      </c>
      <c r="O1650" t="s">
        <v>12306</v>
      </c>
      <c r="P1650">
        <v>416</v>
      </c>
      <c r="Q1650" t="s">
        <v>29</v>
      </c>
      <c r="R1650">
        <v>5</v>
      </c>
      <c r="S1650" s="1">
        <v>45302</v>
      </c>
      <c r="T1650" t="s">
        <v>60</v>
      </c>
    </row>
    <row r="1651" spans="1:20" x14ac:dyDescent="0.25">
      <c r="A1651" t="s">
        <v>3352</v>
      </c>
      <c r="B1651" t="s">
        <v>38</v>
      </c>
      <c r="C1651" t="s">
        <v>82</v>
      </c>
      <c r="D1651" t="s">
        <v>52</v>
      </c>
      <c r="E1651" s="1">
        <v>45724</v>
      </c>
      <c r="F1651" t="s">
        <v>3353</v>
      </c>
      <c r="G1651" s="1">
        <v>45538</v>
      </c>
      <c r="H1651" t="s">
        <v>47</v>
      </c>
      <c r="I1651" t="s">
        <v>26</v>
      </c>
      <c r="J1651" t="s">
        <v>49</v>
      </c>
      <c r="K1651">
        <v>4</v>
      </c>
      <c r="L1651">
        <v>1424.14</v>
      </c>
      <c r="M1651" t="s">
        <v>28</v>
      </c>
      <c r="N1651">
        <v>11</v>
      </c>
      <c r="O1651" s="1">
        <v>45638</v>
      </c>
      <c r="P1651">
        <v>31</v>
      </c>
      <c r="Q1651" t="s">
        <v>29</v>
      </c>
      <c r="R1651">
        <v>2</v>
      </c>
      <c r="S1651" t="s">
        <v>12180</v>
      </c>
      <c r="T1651" t="s">
        <v>30</v>
      </c>
    </row>
    <row r="1652" spans="1:20" x14ac:dyDescent="0.25">
      <c r="A1652" t="s">
        <v>3354</v>
      </c>
      <c r="B1652" t="s">
        <v>38</v>
      </c>
      <c r="C1652" t="s">
        <v>39</v>
      </c>
      <c r="D1652" t="s">
        <v>56</v>
      </c>
      <c r="E1652" t="s">
        <v>12103</v>
      </c>
      <c r="F1652" t="s">
        <v>3355</v>
      </c>
      <c r="G1652" s="1">
        <v>45538</v>
      </c>
      <c r="H1652" t="s">
        <v>41</v>
      </c>
      <c r="I1652" t="s">
        <v>26</v>
      </c>
      <c r="J1652" t="s">
        <v>64</v>
      </c>
      <c r="K1652">
        <v>1</v>
      </c>
      <c r="L1652">
        <v>495.9</v>
      </c>
      <c r="M1652" t="s">
        <v>35</v>
      </c>
      <c r="N1652">
        <v>13</v>
      </c>
      <c r="O1652" t="s">
        <v>12199</v>
      </c>
      <c r="P1652">
        <v>361</v>
      </c>
      <c r="Q1652" t="s">
        <v>43</v>
      </c>
      <c r="R1652">
        <v>1</v>
      </c>
      <c r="S1652" t="s">
        <v>12310</v>
      </c>
      <c r="T1652" t="s">
        <v>30</v>
      </c>
    </row>
    <row r="1653" spans="1:20" x14ac:dyDescent="0.25">
      <c r="A1653" t="s">
        <v>3356</v>
      </c>
      <c r="B1653" t="s">
        <v>21</v>
      </c>
      <c r="C1653" t="s">
        <v>39</v>
      </c>
      <c r="D1653" t="s">
        <v>77</v>
      </c>
      <c r="E1653" s="1">
        <v>45058</v>
      </c>
      <c r="F1653" t="s">
        <v>3357</v>
      </c>
      <c r="G1653" s="1">
        <v>45538</v>
      </c>
      <c r="H1653" t="s">
        <v>34</v>
      </c>
      <c r="I1653" t="s">
        <v>48</v>
      </c>
      <c r="J1653" t="s">
        <v>59</v>
      </c>
      <c r="K1653">
        <v>1</v>
      </c>
      <c r="L1653">
        <v>533.91999999999996</v>
      </c>
      <c r="M1653" t="s">
        <v>50</v>
      </c>
      <c r="N1653">
        <v>2</v>
      </c>
      <c r="O1653" s="1">
        <v>45876</v>
      </c>
      <c r="P1653">
        <v>303</v>
      </c>
      <c r="Q1653" t="s">
        <v>29</v>
      </c>
      <c r="R1653">
        <v>4</v>
      </c>
      <c r="S1653" t="s">
        <v>12178</v>
      </c>
      <c r="T1653" t="s">
        <v>36</v>
      </c>
    </row>
    <row r="1654" spans="1:20" x14ac:dyDescent="0.25">
      <c r="A1654" t="s">
        <v>3358</v>
      </c>
      <c r="B1654" t="s">
        <v>21</v>
      </c>
      <c r="C1654" t="s">
        <v>39</v>
      </c>
      <c r="D1654" t="s">
        <v>23</v>
      </c>
      <c r="E1654" s="1">
        <v>45751</v>
      </c>
      <c r="F1654" t="s">
        <v>3359</v>
      </c>
      <c r="G1654" s="1">
        <v>45538</v>
      </c>
      <c r="H1654" t="s">
        <v>25</v>
      </c>
      <c r="I1654" t="s">
        <v>42</v>
      </c>
      <c r="J1654" t="s">
        <v>27</v>
      </c>
      <c r="K1654">
        <v>1</v>
      </c>
      <c r="L1654">
        <v>1208.3499999999999</v>
      </c>
      <c r="M1654" t="s">
        <v>28</v>
      </c>
      <c r="N1654">
        <v>22</v>
      </c>
      <c r="O1654" t="s">
        <v>12390</v>
      </c>
      <c r="P1654">
        <v>315</v>
      </c>
      <c r="Q1654" t="s">
        <v>43</v>
      </c>
      <c r="R1654">
        <v>5</v>
      </c>
      <c r="S1654" t="s">
        <v>12361</v>
      </c>
      <c r="T1654" t="s">
        <v>30</v>
      </c>
    </row>
    <row r="1655" spans="1:20" x14ac:dyDescent="0.25">
      <c r="A1655" t="s">
        <v>3360</v>
      </c>
      <c r="B1655" t="s">
        <v>38</v>
      </c>
      <c r="C1655" t="s">
        <v>82</v>
      </c>
      <c r="D1655" t="s">
        <v>23</v>
      </c>
      <c r="E1655" t="s">
        <v>12091</v>
      </c>
      <c r="F1655" t="s">
        <v>3361</v>
      </c>
      <c r="G1655" s="1">
        <v>45538</v>
      </c>
      <c r="H1655" t="s">
        <v>25</v>
      </c>
      <c r="I1655" t="s">
        <v>54</v>
      </c>
      <c r="J1655" t="s">
        <v>67</v>
      </c>
      <c r="K1655">
        <v>4</v>
      </c>
      <c r="L1655">
        <v>1437.92</v>
      </c>
      <c r="M1655" t="s">
        <v>28</v>
      </c>
      <c r="N1655">
        <v>42</v>
      </c>
      <c r="O1655" s="1">
        <v>45332</v>
      </c>
      <c r="P1655">
        <v>217</v>
      </c>
      <c r="Q1655" t="s">
        <v>29</v>
      </c>
      <c r="R1655">
        <v>5</v>
      </c>
      <c r="S1655" s="1">
        <v>45547</v>
      </c>
      <c r="T1655" t="s">
        <v>30</v>
      </c>
    </row>
    <row r="1656" spans="1:20" x14ac:dyDescent="0.25">
      <c r="A1656" t="s">
        <v>3362</v>
      </c>
      <c r="B1656" t="s">
        <v>38</v>
      </c>
      <c r="C1656" t="s">
        <v>22</v>
      </c>
      <c r="D1656" t="s">
        <v>23</v>
      </c>
      <c r="E1656" t="s">
        <v>12276</v>
      </c>
      <c r="F1656" t="s">
        <v>3363</v>
      </c>
      <c r="G1656" s="1">
        <v>45538</v>
      </c>
      <c r="H1656" t="s">
        <v>58</v>
      </c>
      <c r="I1656" t="s">
        <v>26</v>
      </c>
      <c r="J1656" t="s">
        <v>59</v>
      </c>
      <c r="K1656">
        <v>1</v>
      </c>
      <c r="L1656">
        <v>424.96</v>
      </c>
      <c r="M1656" t="s">
        <v>50</v>
      </c>
      <c r="N1656">
        <v>17</v>
      </c>
      <c r="O1656" s="1">
        <v>45933</v>
      </c>
      <c r="P1656">
        <v>376</v>
      </c>
      <c r="Q1656" t="s">
        <v>29</v>
      </c>
      <c r="R1656">
        <v>2</v>
      </c>
      <c r="S1656" s="1">
        <v>45784</v>
      </c>
      <c r="T1656" t="s">
        <v>36</v>
      </c>
    </row>
    <row r="1657" spans="1:20" x14ac:dyDescent="0.25">
      <c r="A1657" t="s">
        <v>3364</v>
      </c>
      <c r="B1657" t="s">
        <v>45</v>
      </c>
      <c r="C1657" t="s">
        <v>82</v>
      </c>
      <c r="D1657" t="s">
        <v>77</v>
      </c>
      <c r="E1657" s="1">
        <v>45604</v>
      </c>
      <c r="F1657" t="s">
        <v>3365</v>
      </c>
      <c r="G1657" s="1">
        <v>45538</v>
      </c>
      <c r="H1657" t="s">
        <v>34</v>
      </c>
      <c r="I1657" t="s">
        <v>54</v>
      </c>
      <c r="J1657" t="s">
        <v>67</v>
      </c>
      <c r="K1657">
        <v>1</v>
      </c>
      <c r="L1657">
        <v>106.7</v>
      </c>
      <c r="M1657" t="s">
        <v>50</v>
      </c>
      <c r="N1657">
        <v>11</v>
      </c>
      <c r="O1657" t="s">
        <v>12325</v>
      </c>
      <c r="P1657">
        <v>103</v>
      </c>
      <c r="Q1657" t="s">
        <v>43</v>
      </c>
      <c r="R1657">
        <v>3</v>
      </c>
      <c r="S1657" s="1">
        <v>45332</v>
      </c>
      <c r="T1657" t="s">
        <v>36</v>
      </c>
    </row>
    <row r="1658" spans="1:20" x14ac:dyDescent="0.25">
      <c r="A1658" t="s">
        <v>3366</v>
      </c>
      <c r="B1658" t="s">
        <v>45</v>
      </c>
      <c r="C1658" t="s">
        <v>39</v>
      </c>
      <c r="D1658" t="s">
        <v>32</v>
      </c>
      <c r="E1658" s="1">
        <v>45515</v>
      </c>
      <c r="F1658" t="s">
        <v>3367</v>
      </c>
      <c r="G1658" s="1">
        <v>45538</v>
      </c>
      <c r="H1658" t="s">
        <v>58</v>
      </c>
      <c r="I1658" t="s">
        <v>63</v>
      </c>
      <c r="J1658" t="s">
        <v>27</v>
      </c>
      <c r="K1658">
        <v>4</v>
      </c>
      <c r="L1658">
        <v>1081.79</v>
      </c>
      <c r="M1658" t="s">
        <v>28</v>
      </c>
      <c r="N1658">
        <v>11</v>
      </c>
      <c r="O1658" t="s">
        <v>12365</v>
      </c>
      <c r="P1658">
        <v>81</v>
      </c>
      <c r="Q1658" t="s">
        <v>43</v>
      </c>
      <c r="R1658">
        <v>1</v>
      </c>
      <c r="S1658" s="1">
        <v>45575</v>
      </c>
      <c r="T1658" t="s">
        <v>60</v>
      </c>
    </row>
    <row r="1659" spans="1:20" x14ac:dyDescent="0.25">
      <c r="A1659" t="s">
        <v>3368</v>
      </c>
      <c r="B1659" t="s">
        <v>38</v>
      </c>
      <c r="C1659" t="s">
        <v>22</v>
      </c>
      <c r="D1659" t="s">
        <v>23</v>
      </c>
      <c r="E1659" s="1">
        <v>45514</v>
      </c>
      <c r="F1659" t="s">
        <v>3369</v>
      </c>
      <c r="G1659" s="1">
        <v>45538</v>
      </c>
      <c r="H1659" t="s">
        <v>47</v>
      </c>
      <c r="I1659" t="s">
        <v>63</v>
      </c>
      <c r="J1659" t="s">
        <v>59</v>
      </c>
      <c r="K1659">
        <v>1</v>
      </c>
      <c r="L1659">
        <v>951.59</v>
      </c>
      <c r="M1659" t="s">
        <v>35</v>
      </c>
      <c r="N1659">
        <v>29</v>
      </c>
      <c r="O1659" t="s">
        <v>12333</v>
      </c>
      <c r="P1659">
        <v>277</v>
      </c>
      <c r="Q1659" t="s">
        <v>43</v>
      </c>
      <c r="R1659">
        <v>5</v>
      </c>
      <c r="S1659" s="1">
        <v>45514</v>
      </c>
      <c r="T1659" t="s">
        <v>60</v>
      </c>
    </row>
    <row r="1660" spans="1:20" x14ac:dyDescent="0.25">
      <c r="A1660" t="s">
        <v>3370</v>
      </c>
      <c r="B1660" t="s">
        <v>38</v>
      </c>
      <c r="C1660" t="s">
        <v>82</v>
      </c>
      <c r="D1660" t="s">
        <v>23</v>
      </c>
      <c r="E1660" t="s">
        <v>12077</v>
      </c>
      <c r="F1660" t="s">
        <v>3371</v>
      </c>
      <c r="G1660" s="1">
        <v>45538</v>
      </c>
      <c r="H1660" t="s">
        <v>41</v>
      </c>
      <c r="I1660" t="s">
        <v>26</v>
      </c>
      <c r="J1660" t="s">
        <v>67</v>
      </c>
      <c r="K1660">
        <v>3</v>
      </c>
      <c r="L1660">
        <v>735.16</v>
      </c>
      <c r="M1660" t="s">
        <v>28</v>
      </c>
      <c r="N1660">
        <v>1</v>
      </c>
      <c r="O1660" t="s">
        <v>12136</v>
      </c>
      <c r="P1660">
        <v>413</v>
      </c>
      <c r="Q1660" t="s">
        <v>29</v>
      </c>
      <c r="R1660">
        <v>5</v>
      </c>
      <c r="S1660" s="1">
        <v>45904</v>
      </c>
      <c r="T1660" t="s">
        <v>60</v>
      </c>
    </row>
    <row r="1661" spans="1:20" x14ac:dyDescent="0.25">
      <c r="A1661" t="s">
        <v>3372</v>
      </c>
      <c r="B1661" t="s">
        <v>21</v>
      </c>
      <c r="C1661" t="s">
        <v>39</v>
      </c>
      <c r="D1661" t="s">
        <v>52</v>
      </c>
      <c r="E1661" s="1">
        <v>45324</v>
      </c>
      <c r="F1661" t="s">
        <v>3373</v>
      </c>
      <c r="G1661" s="1">
        <v>45538</v>
      </c>
      <c r="H1661" t="s">
        <v>58</v>
      </c>
      <c r="I1661" t="s">
        <v>42</v>
      </c>
      <c r="J1661" t="s">
        <v>49</v>
      </c>
      <c r="K1661">
        <v>5</v>
      </c>
      <c r="L1661">
        <v>1252.97</v>
      </c>
      <c r="M1661" t="s">
        <v>35</v>
      </c>
      <c r="N1661">
        <v>3</v>
      </c>
      <c r="O1661" t="s">
        <v>12212</v>
      </c>
      <c r="P1661">
        <v>206</v>
      </c>
      <c r="Q1661" t="s">
        <v>43</v>
      </c>
      <c r="R1661">
        <v>5</v>
      </c>
      <c r="S1661" t="s">
        <v>12237</v>
      </c>
      <c r="T1661" t="s">
        <v>60</v>
      </c>
    </row>
    <row r="1662" spans="1:20" x14ac:dyDescent="0.25">
      <c r="A1662" t="s">
        <v>3374</v>
      </c>
      <c r="B1662" t="s">
        <v>45</v>
      </c>
      <c r="C1662" t="s">
        <v>22</v>
      </c>
      <c r="D1662" t="s">
        <v>56</v>
      </c>
      <c r="E1662" s="1">
        <v>45027</v>
      </c>
      <c r="F1662" t="s">
        <v>3375</v>
      </c>
      <c r="G1662" s="1">
        <v>45568</v>
      </c>
      <c r="H1662" t="s">
        <v>25</v>
      </c>
      <c r="I1662" t="s">
        <v>48</v>
      </c>
      <c r="J1662" t="s">
        <v>64</v>
      </c>
      <c r="K1662">
        <v>2</v>
      </c>
      <c r="L1662">
        <v>1175.6500000000001</v>
      </c>
      <c r="M1662" t="s">
        <v>28</v>
      </c>
      <c r="N1662">
        <v>40</v>
      </c>
      <c r="O1662" t="s">
        <v>12081</v>
      </c>
      <c r="P1662">
        <v>248</v>
      </c>
      <c r="Q1662" t="s">
        <v>29</v>
      </c>
      <c r="R1662">
        <v>3</v>
      </c>
      <c r="S1662" s="1">
        <v>45841</v>
      </c>
      <c r="T1662" t="s">
        <v>60</v>
      </c>
    </row>
    <row r="1663" spans="1:20" x14ac:dyDescent="0.25">
      <c r="A1663" t="s">
        <v>3376</v>
      </c>
      <c r="B1663" t="s">
        <v>38</v>
      </c>
      <c r="C1663" t="s">
        <v>82</v>
      </c>
      <c r="D1663" t="s">
        <v>77</v>
      </c>
      <c r="E1663" s="1">
        <v>45994</v>
      </c>
      <c r="F1663" t="s">
        <v>3377</v>
      </c>
      <c r="G1663" s="1">
        <v>45568</v>
      </c>
      <c r="H1663" t="s">
        <v>41</v>
      </c>
      <c r="I1663" t="s">
        <v>48</v>
      </c>
      <c r="J1663" t="s">
        <v>59</v>
      </c>
      <c r="K1663">
        <v>3</v>
      </c>
      <c r="L1663">
        <v>550.55999999999995</v>
      </c>
      <c r="M1663" t="s">
        <v>50</v>
      </c>
      <c r="N1663">
        <v>9</v>
      </c>
      <c r="O1663" s="1">
        <v>45994</v>
      </c>
      <c r="P1663">
        <v>111</v>
      </c>
      <c r="Q1663" t="s">
        <v>29</v>
      </c>
      <c r="R1663">
        <v>1</v>
      </c>
      <c r="S1663" t="s">
        <v>12215</v>
      </c>
      <c r="T1663" t="s">
        <v>60</v>
      </c>
    </row>
    <row r="1664" spans="1:20" x14ac:dyDescent="0.25">
      <c r="A1664" t="s">
        <v>3378</v>
      </c>
      <c r="B1664" t="s">
        <v>38</v>
      </c>
      <c r="C1664" t="s">
        <v>82</v>
      </c>
      <c r="D1664" t="s">
        <v>56</v>
      </c>
      <c r="E1664" t="s">
        <v>12481</v>
      </c>
      <c r="F1664" t="s">
        <v>3379</v>
      </c>
      <c r="G1664" s="1">
        <v>45599</v>
      </c>
      <c r="H1664" t="s">
        <v>25</v>
      </c>
      <c r="I1664" t="s">
        <v>54</v>
      </c>
      <c r="J1664" t="s">
        <v>49</v>
      </c>
      <c r="K1664">
        <v>4</v>
      </c>
      <c r="L1664">
        <v>636.22</v>
      </c>
      <c r="M1664" t="s">
        <v>50</v>
      </c>
      <c r="N1664">
        <v>41</v>
      </c>
      <c r="O1664" s="1">
        <v>45903</v>
      </c>
      <c r="P1664">
        <v>278</v>
      </c>
      <c r="Q1664" t="s">
        <v>29</v>
      </c>
      <c r="R1664">
        <v>1</v>
      </c>
      <c r="S1664" t="s">
        <v>12093</v>
      </c>
      <c r="T1664" t="s">
        <v>36</v>
      </c>
    </row>
    <row r="1665" spans="1:20" x14ac:dyDescent="0.25">
      <c r="A1665" t="s">
        <v>3380</v>
      </c>
      <c r="B1665" t="s">
        <v>38</v>
      </c>
      <c r="C1665" t="s">
        <v>82</v>
      </c>
      <c r="D1665" t="s">
        <v>52</v>
      </c>
      <c r="E1665" s="1">
        <v>45512</v>
      </c>
      <c r="F1665" t="s">
        <v>3381</v>
      </c>
      <c r="G1665" s="1">
        <v>45599</v>
      </c>
      <c r="H1665" t="s">
        <v>47</v>
      </c>
      <c r="I1665" t="s">
        <v>63</v>
      </c>
      <c r="J1665" t="s">
        <v>49</v>
      </c>
      <c r="K1665">
        <v>5</v>
      </c>
      <c r="L1665">
        <v>440.01</v>
      </c>
      <c r="M1665" t="s">
        <v>28</v>
      </c>
      <c r="N1665">
        <v>27</v>
      </c>
      <c r="O1665" s="1">
        <v>45811</v>
      </c>
      <c r="P1665">
        <v>261</v>
      </c>
      <c r="Q1665" t="s">
        <v>43</v>
      </c>
      <c r="R1665">
        <v>1</v>
      </c>
      <c r="S1665" s="1">
        <v>45302</v>
      </c>
      <c r="T1665" t="s">
        <v>30</v>
      </c>
    </row>
    <row r="1666" spans="1:20" x14ac:dyDescent="0.25">
      <c r="A1666" t="s">
        <v>3382</v>
      </c>
      <c r="B1666" t="s">
        <v>45</v>
      </c>
      <c r="C1666" t="s">
        <v>82</v>
      </c>
      <c r="D1666" t="s">
        <v>23</v>
      </c>
      <c r="E1666" s="1">
        <v>45449</v>
      </c>
      <c r="F1666" t="s">
        <v>3383</v>
      </c>
      <c r="G1666" s="1">
        <v>45599</v>
      </c>
      <c r="H1666" t="s">
        <v>41</v>
      </c>
      <c r="I1666" t="s">
        <v>42</v>
      </c>
      <c r="J1666" t="s">
        <v>27</v>
      </c>
      <c r="K1666">
        <v>5</v>
      </c>
      <c r="L1666">
        <v>370.2</v>
      </c>
      <c r="M1666" t="s">
        <v>50</v>
      </c>
      <c r="N1666">
        <v>24</v>
      </c>
      <c r="O1666" s="1">
        <v>45577</v>
      </c>
      <c r="P1666">
        <v>379</v>
      </c>
      <c r="Q1666" t="s">
        <v>29</v>
      </c>
      <c r="R1666">
        <v>1</v>
      </c>
      <c r="S1666" t="s">
        <v>12156</v>
      </c>
      <c r="T1666" t="s">
        <v>30</v>
      </c>
    </row>
    <row r="1667" spans="1:20" x14ac:dyDescent="0.25">
      <c r="A1667" t="s">
        <v>3384</v>
      </c>
      <c r="B1667" t="s">
        <v>21</v>
      </c>
      <c r="C1667" t="s">
        <v>39</v>
      </c>
      <c r="D1667" t="s">
        <v>56</v>
      </c>
      <c r="E1667" t="s">
        <v>12342</v>
      </c>
      <c r="F1667" t="s">
        <v>3385</v>
      </c>
      <c r="G1667" s="1">
        <v>45629</v>
      </c>
      <c r="H1667" t="s">
        <v>34</v>
      </c>
      <c r="I1667" t="s">
        <v>48</v>
      </c>
      <c r="J1667" t="s">
        <v>59</v>
      </c>
      <c r="K1667">
        <v>5</v>
      </c>
      <c r="L1667">
        <v>589.58000000000004</v>
      </c>
      <c r="M1667" t="s">
        <v>28</v>
      </c>
      <c r="N1667">
        <v>36</v>
      </c>
      <c r="O1667" t="s">
        <v>12084</v>
      </c>
      <c r="P1667">
        <v>263</v>
      </c>
      <c r="Q1667" t="s">
        <v>29</v>
      </c>
      <c r="R1667">
        <v>3</v>
      </c>
      <c r="S1667" s="1">
        <v>45607</v>
      </c>
      <c r="T1667" t="s">
        <v>60</v>
      </c>
    </row>
    <row r="1668" spans="1:20" x14ac:dyDescent="0.25">
      <c r="A1668" t="s">
        <v>3386</v>
      </c>
      <c r="B1668" t="s">
        <v>45</v>
      </c>
      <c r="C1668" t="s">
        <v>39</v>
      </c>
      <c r="D1668" t="s">
        <v>52</v>
      </c>
      <c r="E1668" s="1">
        <v>45689</v>
      </c>
      <c r="F1668" t="s">
        <v>3387</v>
      </c>
      <c r="G1668" s="1">
        <v>45629</v>
      </c>
      <c r="H1668" t="s">
        <v>41</v>
      </c>
      <c r="I1668" t="s">
        <v>63</v>
      </c>
      <c r="J1668" t="s">
        <v>27</v>
      </c>
      <c r="K1668">
        <v>3</v>
      </c>
      <c r="L1668">
        <v>922.08</v>
      </c>
      <c r="M1668" t="s">
        <v>28</v>
      </c>
      <c r="N1668">
        <v>11</v>
      </c>
      <c r="O1668" s="1">
        <v>45637</v>
      </c>
      <c r="P1668">
        <v>140</v>
      </c>
      <c r="Q1668" t="s">
        <v>43</v>
      </c>
      <c r="R1668">
        <v>4</v>
      </c>
      <c r="S1668" t="s">
        <v>12271</v>
      </c>
      <c r="T1668" t="s">
        <v>36</v>
      </c>
    </row>
    <row r="1669" spans="1:20" x14ac:dyDescent="0.25">
      <c r="A1669" t="s">
        <v>3388</v>
      </c>
      <c r="B1669" t="s">
        <v>45</v>
      </c>
      <c r="C1669" t="s">
        <v>22</v>
      </c>
      <c r="D1669" t="s">
        <v>56</v>
      </c>
      <c r="E1669" s="1">
        <v>45638</v>
      </c>
      <c r="F1669" t="s">
        <v>3389</v>
      </c>
      <c r="G1669" s="1">
        <v>45629</v>
      </c>
      <c r="H1669" t="s">
        <v>58</v>
      </c>
      <c r="I1669" t="s">
        <v>48</v>
      </c>
      <c r="J1669" t="s">
        <v>67</v>
      </c>
      <c r="K1669">
        <v>5</v>
      </c>
      <c r="L1669">
        <v>437.22</v>
      </c>
      <c r="M1669" t="s">
        <v>50</v>
      </c>
      <c r="N1669">
        <v>5</v>
      </c>
      <c r="O1669" s="1">
        <v>45870</v>
      </c>
      <c r="P1669">
        <v>34</v>
      </c>
      <c r="Q1669" t="s">
        <v>29</v>
      </c>
      <c r="R1669">
        <v>5</v>
      </c>
      <c r="S1669" t="s">
        <v>12368</v>
      </c>
      <c r="T1669" t="s">
        <v>36</v>
      </c>
    </row>
    <row r="1670" spans="1:20" x14ac:dyDescent="0.25">
      <c r="A1670" t="s">
        <v>3390</v>
      </c>
      <c r="B1670" t="s">
        <v>45</v>
      </c>
      <c r="C1670" t="s">
        <v>39</v>
      </c>
      <c r="D1670" t="s">
        <v>77</v>
      </c>
      <c r="E1670" t="s">
        <v>12445</v>
      </c>
      <c r="F1670" t="s">
        <v>3391</v>
      </c>
      <c r="G1670" s="1">
        <v>45629</v>
      </c>
      <c r="H1670" t="s">
        <v>47</v>
      </c>
      <c r="I1670" t="s">
        <v>63</v>
      </c>
      <c r="J1670" t="s">
        <v>49</v>
      </c>
      <c r="K1670">
        <v>4</v>
      </c>
      <c r="L1670">
        <v>640.27</v>
      </c>
      <c r="M1670" t="s">
        <v>35</v>
      </c>
      <c r="N1670">
        <v>23</v>
      </c>
      <c r="O1670" s="1">
        <v>45902</v>
      </c>
      <c r="P1670">
        <v>385</v>
      </c>
      <c r="Q1670" t="s">
        <v>43</v>
      </c>
      <c r="R1670">
        <v>5</v>
      </c>
      <c r="S1670" s="1">
        <v>45966</v>
      </c>
      <c r="T1670" t="s">
        <v>60</v>
      </c>
    </row>
    <row r="1671" spans="1:20" x14ac:dyDescent="0.25">
      <c r="A1671" t="s">
        <v>3392</v>
      </c>
      <c r="B1671" t="s">
        <v>38</v>
      </c>
      <c r="C1671" t="s">
        <v>22</v>
      </c>
      <c r="D1671" t="s">
        <v>56</v>
      </c>
      <c r="E1671" t="s">
        <v>12499</v>
      </c>
      <c r="F1671" t="s">
        <v>3393</v>
      </c>
      <c r="G1671" s="1">
        <v>45629</v>
      </c>
      <c r="H1671" t="s">
        <v>47</v>
      </c>
      <c r="I1671" t="s">
        <v>42</v>
      </c>
      <c r="J1671" t="s">
        <v>64</v>
      </c>
      <c r="K1671">
        <v>2</v>
      </c>
      <c r="L1671">
        <v>674.2</v>
      </c>
      <c r="M1671" t="s">
        <v>50</v>
      </c>
      <c r="N1671">
        <v>15</v>
      </c>
      <c r="O1671" t="s">
        <v>12204</v>
      </c>
      <c r="P1671">
        <v>187</v>
      </c>
      <c r="Q1671" t="s">
        <v>29</v>
      </c>
      <c r="R1671">
        <v>1</v>
      </c>
      <c r="S1671" s="1">
        <v>45875</v>
      </c>
      <c r="T1671" t="s">
        <v>30</v>
      </c>
    </row>
    <row r="1672" spans="1:20" x14ac:dyDescent="0.25">
      <c r="A1672" t="s">
        <v>3394</v>
      </c>
      <c r="B1672" t="s">
        <v>38</v>
      </c>
      <c r="C1672" t="s">
        <v>22</v>
      </c>
      <c r="D1672" t="s">
        <v>23</v>
      </c>
      <c r="E1672" t="s">
        <v>12484</v>
      </c>
      <c r="F1672" t="s">
        <v>3395</v>
      </c>
      <c r="G1672" s="1">
        <v>45629</v>
      </c>
      <c r="H1672" t="s">
        <v>34</v>
      </c>
      <c r="I1672" t="s">
        <v>26</v>
      </c>
      <c r="J1672" t="s">
        <v>59</v>
      </c>
      <c r="K1672">
        <v>3</v>
      </c>
      <c r="L1672">
        <v>387.37</v>
      </c>
      <c r="M1672" t="s">
        <v>50</v>
      </c>
      <c r="N1672">
        <v>29</v>
      </c>
      <c r="O1672" t="s">
        <v>12373</v>
      </c>
      <c r="P1672">
        <v>437</v>
      </c>
      <c r="Q1672" t="s">
        <v>43</v>
      </c>
      <c r="R1672">
        <v>1</v>
      </c>
      <c r="S1672" t="s">
        <v>12086</v>
      </c>
      <c r="T1672" t="s">
        <v>30</v>
      </c>
    </row>
    <row r="1673" spans="1:20" x14ac:dyDescent="0.25">
      <c r="A1673" t="s">
        <v>3396</v>
      </c>
      <c r="B1673" t="s">
        <v>45</v>
      </c>
      <c r="C1673" t="s">
        <v>39</v>
      </c>
      <c r="D1673" t="s">
        <v>77</v>
      </c>
      <c r="E1673" s="1">
        <v>45088</v>
      </c>
      <c r="F1673" t="s">
        <v>3397</v>
      </c>
      <c r="G1673" s="1">
        <v>45629</v>
      </c>
      <c r="H1673" t="s">
        <v>34</v>
      </c>
      <c r="I1673" t="s">
        <v>48</v>
      </c>
      <c r="J1673" t="s">
        <v>49</v>
      </c>
      <c r="K1673">
        <v>5</v>
      </c>
      <c r="L1673">
        <v>169.82</v>
      </c>
      <c r="M1673" t="s">
        <v>28</v>
      </c>
      <c r="N1673">
        <v>23</v>
      </c>
      <c r="O1673" t="s">
        <v>12230</v>
      </c>
      <c r="P1673">
        <v>153</v>
      </c>
      <c r="Q1673" t="s">
        <v>43</v>
      </c>
      <c r="R1673">
        <v>4</v>
      </c>
      <c r="S1673" t="s">
        <v>12369</v>
      </c>
      <c r="T1673" t="s">
        <v>36</v>
      </c>
    </row>
    <row r="1674" spans="1:20" x14ac:dyDescent="0.25">
      <c r="A1674" t="s">
        <v>3398</v>
      </c>
      <c r="B1674" t="s">
        <v>21</v>
      </c>
      <c r="C1674" t="s">
        <v>82</v>
      </c>
      <c r="D1674" t="s">
        <v>23</v>
      </c>
      <c r="E1674" s="1">
        <v>45417</v>
      </c>
      <c r="F1674" t="s">
        <v>3399</v>
      </c>
      <c r="G1674" s="1">
        <v>45629</v>
      </c>
      <c r="H1674" t="s">
        <v>47</v>
      </c>
      <c r="I1674" t="s">
        <v>54</v>
      </c>
      <c r="J1674" t="s">
        <v>27</v>
      </c>
      <c r="K1674">
        <v>2</v>
      </c>
      <c r="L1674">
        <v>1420.8</v>
      </c>
      <c r="M1674" t="s">
        <v>35</v>
      </c>
      <c r="N1674">
        <v>12</v>
      </c>
      <c r="O1674" t="s">
        <v>12268</v>
      </c>
      <c r="P1674">
        <v>93</v>
      </c>
      <c r="Q1674" t="s">
        <v>43</v>
      </c>
      <c r="R1674">
        <v>5</v>
      </c>
      <c r="S1674" t="s">
        <v>12249</v>
      </c>
      <c r="T1674" t="s">
        <v>36</v>
      </c>
    </row>
    <row r="1675" spans="1:20" x14ac:dyDescent="0.25">
      <c r="A1675" t="s">
        <v>3400</v>
      </c>
      <c r="B1675" t="s">
        <v>45</v>
      </c>
      <c r="C1675" t="s">
        <v>22</v>
      </c>
      <c r="D1675" t="s">
        <v>52</v>
      </c>
      <c r="E1675" s="1">
        <v>45780</v>
      </c>
      <c r="F1675" t="s">
        <v>3401</v>
      </c>
      <c r="G1675" t="s">
        <v>12474</v>
      </c>
      <c r="H1675" t="s">
        <v>58</v>
      </c>
      <c r="I1675" t="s">
        <v>48</v>
      </c>
      <c r="J1675" t="s">
        <v>59</v>
      </c>
      <c r="K1675">
        <v>2</v>
      </c>
      <c r="L1675">
        <v>173.07</v>
      </c>
      <c r="M1675" t="s">
        <v>35</v>
      </c>
      <c r="N1675">
        <v>38</v>
      </c>
      <c r="O1675" s="1">
        <v>45814</v>
      </c>
      <c r="P1675">
        <v>426</v>
      </c>
      <c r="Q1675" t="s">
        <v>29</v>
      </c>
      <c r="R1675">
        <v>1</v>
      </c>
      <c r="S1675" t="s">
        <v>12277</v>
      </c>
      <c r="T1675" t="s">
        <v>30</v>
      </c>
    </row>
    <row r="1676" spans="1:20" x14ac:dyDescent="0.25">
      <c r="A1676" t="s">
        <v>3402</v>
      </c>
      <c r="B1676" t="s">
        <v>38</v>
      </c>
      <c r="C1676" t="s">
        <v>39</v>
      </c>
      <c r="D1676" t="s">
        <v>23</v>
      </c>
      <c r="E1676" t="s">
        <v>12130</v>
      </c>
      <c r="F1676" t="s">
        <v>3403</v>
      </c>
      <c r="G1676" t="s">
        <v>12474</v>
      </c>
      <c r="H1676" t="s">
        <v>47</v>
      </c>
      <c r="I1676" t="s">
        <v>54</v>
      </c>
      <c r="J1676" t="s">
        <v>27</v>
      </c>
      <c r="K1676">
        <v>1</v>
      </c>
      <c r="L1676">
        <v>609.51</v>
      </c>
      <c r="M1676" t="s">
        <v>28</v>
      </c>
      <c r="N1676">
        <v>47</v>
      </c>
      <c r="O1676" t="s">
        <v>12149</v>
      </c>
      <c r="P1676">
        <v>159</v>
      </c>
      <c r="Q1676" t="s">
        <v>29</v>
      </c>
      <c r="R1676">
        <v>4</v>
      </c>
      <c r="S1676" t="s">
        <v>12400</v>
      </c>
      <c r="T1676" t="s">
        <v>36</v>
      </c>
    </row>
    <row r="1677" spans="1:20" x14ac:dyDescent="0.25">
      <c r="A1677" t="s">
        <v>3404</v>
      </c>
      <c r="B1677" t="s">
        <v>38</v>
      </c>
      <c r="C1677" t="s">
        <v>22</v>
      </c>
      <c r="D1677" t="s">
        <v>77</v>
      </c>
      <c r="E1677" s="1">
        <v>45509</v>
      </c>
      <c r="F1677" t="s">
        <v>3405</v>
      </c>
      <c r="G1677" t="s">
        <v>12474</v>
      </c>
      <c r="H1677" t="s">
        <v>58</v>
      </c>
      <c r="I1677" t="s">
        <v>42</v>
      </c>
      <c r="J1677" t="s">
        <v>49</v>
      </c>
      <c r="K1677">
        <v>1</v>
      </c>
      <c r="L1677">
        <v>613.12</v>
      </c>
      <c r="M1677" t="s">
        <v>50</v>
      </c>
      <c r="N1677">
        <v>3</v>
      </c>
      <c r="O1677" t="s">
        <v>12227</v>
      </c>
      <c r="P1677">
        <v>124</v>
      </c>
      <c r="Q1677" t="s">
        <v>29</v>
      </c>
      <c r="R1677">
        <v>1</v>
      </c>
      <c r="S1677" s="1">
        <v>45846</v>
      </c>
      <c r="T1677" t="s">
        <v>60</v>
      </c>
    </row>
    <row r="1678" spans="1:20" x14ac:dyDescent="0.25">
      <c r="A1678" t="s">
        <v>3406</v>
      </c>
      <c r="B1678" t="s">
        <v>38</v>
      </c>
      <c r="C1678" t="s">
        <v>22</v>
      </c>
      <c r="D1678" t="s">
        <v>77</v>
      </c>
      <c r="E1678" s="1">
        <v>45545</v>
      </c>
      <c r="F1678" t="s">
        <v>3407</v>
      </c>
      <c r="G1678" t="s">
        <v>12474</v>
      </c>
      <c r="H1678" t="s">
        <v>25</v>
      </c>
      <c r="I1678" t="s">
        <v>48</v>
      </c>
      <c r="J1678" t="s">
        <v>64</v>
      </c>
      <c r="K1678">
        <v>2</v>
      </c>
      <c r="L1678">
        <v>906.52</v>
      </c>
      <c r="M1678" t="s">
        <v>50</v>
      </c>
      <c r="N1678">
        <v>13</v>
      </c>
      <c r="O1678" t="s">
        <v>12243</v>
      </c>
      <c r="P1678">
        <v>1</v>
      </c>
      <c r="Q1678" t="s">
        <v>29</v>
      </c>
      <c r="R1678">
        <v>3</v>
      </c>
      <c r="S1678" s="1">
        <v>45815</v>
      </c>
      <c r="T1678" t="s">
        <v>30</v>
      </c>
    </row>
    <row r="1679" spans="1:20" x14ac:dyDescent="0.25">
      <c r="A1679" t="s">
        <v>3408</v>
      </c>
      <c r="B1679" t="s">
        <v>45</v>
      </c>
      <c r="C1679" t="s">
        <v>39</v>
      </c>
      <c r="D1679" t="s">
        <v>52</v>
      </c>
      <c r="E1679" s="1">
        <v>45994</v>
      </c>
      <c r="F1679" t="s">
        <v>3409</v>
      </c>
      <c r="G1679" t="s">
        <v>12474</v>
      </c>
      <c r="H1679" t="s">
        <v>25</v>
      </c>
      <c r="I1679" t="s">
        <v>54</v>
      </c>
      <c r="J1679" t="s">
        <v>27</v>
      </c>
      <c r="K1679">
        <v>4</v>
      </c>
      <c r="L1679">
        <v>1304.46</v>
      </c>
      <c r="M1679" t="s">
        <v>50</v>
      </c>
      <c r="N1679">
        <v>10</v>
      </c>
      <c r="O1679" t="s">
        <v>12180</v>
      </c>
      <c r="P1679">
        <v>235</v>
      </c>
      <c r="Q1679" t="s">
        <v>29</v>
      </c>
      <c r="R1679">
        <v>3</v>
      </c>
      <c r="S1679" t="s">
        <v>12287</v>
      </c>
      <c r="T1679" t="s">
        <v>60</v>
      </c>
    </row>
    <row r="1680" spans="1:20" x14ac:dyDescent="0.25">
      <c r="A1680" t="s">
        <v>3410</v>
      </c>
      <c r="B1680" t="s">
        <v>21</v>
      </c>
      <c r="C1680" t="s">
        <v>22</v>
      </c>
      <c r="D1680" t="s">
        <v>32</v>
      </c>
      <c r="E1680" t="s">
        <v>12465</v>
      </c>
      <c r="F1680" t="s">
        <v>3411</v>
      </c>
      <c r="G1680" t="s">
        <v>12474</v>
      </c>
      <c r="H1680" t="s">
        <v>25</v>
      </c>
      <c r="I1680" t="s">
        <v>26</v>
      </c>
      <c r="J1680" t="s">
        <v>49</v>
      </c>
      <c r="K1680">
        <v>5</v>
      </c>
      <c r="L1680">
        <v>841.97</v>
      </c>
      <c r="M1680" t="s">
        <v>28</v>
      </c>
      <c r="N1680">
        <v>11</v>
      </c>
      <c r="O1680" t="s">
        <v>12163</v>
      </c>
      <c r="P1680">
        <v>338</v>
      </c>
      <c r="Q1680" t="s">
        <v>43</v>
      </c>
      <c r="R1680">
        <v>5</v>
      </c>
      <c r="S1680" t="s">
        <v>12087</v>
      </c>
      <c r="T1680" t="s">
        <v>60</v>
      </c>
    </row>
    <row r="1681" spans="1:20" x14ac:dyDescent="0.25">
      <c r="A1681" t="s">
        <v>3412</v>
      </c>
      <c r="B1681" t="s">
        <v>38</v>
      </c>
      <c r="C1681" t="s">
        <v>82</v>
      </c>
      <c r="D1681" t="s">
        <v>32</v>
      </c>
      <c r="E1681" s="1">
        <v>45566</v>
      </c>
      <c r="F1681" t="s">
        <v>3413</v>
      </c>
      <c r="G1681" t="s">
        <v>12474</v>
      </c>
      <c r="H1681" t="s">
        <v>34</v>
      </c>
      <c r="I1681" t="s">
        <v>54</v>
      </c>
      <c r="J1681" t="s">
        <v>67</v>
      </c>
      <c r="K1681">
        <v>5</v>
      </c>
      <c r="L1681">
        <v>831.37</v>
      </c>
      <c r="M1681" t="s">
        <v>50</v>
      </c>
      <c r="N1681">
        <v>3</v>
      </c>
      <c r="O1681" t="s">
        <v>12081</v>
      </c>
      <c r="P1681">
        <v>52</v>
      </c>
      <c r="Q1681" t="s">
        <v>29</v>
      </c>
      <c r="R1681">
        <v>4</v>
      </c>
      <c r="S1681" s="1">
        <v>45751</v>
      </c>
      <c r="T1681" t="s">
        <v>30</v>
      </c>
    </row>
    <row r="1682" spans="1:20" x14ac:dyDescent="0.25">
      <c r="A1682" t="s">
        <v>3414</v>
      </c>
      <c r="B1682" t="s">
        <v>38</v>
      </c>
      <c r="C1682" t="s">
        <v>82</v>
      </c>
      <c r="D1682" t="s">
        <v>56</v>
      </c>
      <c r="E1682" t="s">
        <v>12321</v>
      </c>
      <c r="F1682" t="s">
        <v>3415</v>
      </c>
      <c r="G1682" t="s">
        <v>12474</v>
      </c>
      <c r="H1682" t="s">
        <v>47</v>
      </c>
      <c r="I1682" t="s">
        <v>63</v>
      </c>
      <c r="J1682" t="s">
        <v>64</v>
      </c>
      <c r="K1682">
        <v>1</v>
      </c>
      <c r="L1682">
        <v>552.92999999999995</v>
      </c>
      <c r="M1682" t="s">
        <v>50</v>
      </c>
      <c r="N1682">
        <v>20</v>
      </c>
      <c r="O1682" t="s">
        <v>12072</v>
      </c>
      <c r="P1682">
        <v>331</v>
      </c>
      <c r="Q1682" t="s">
        <v>29</v>
      </c>
      <c r="R1682">
        <v>4</v>
      </c>
      <c r="S1682" t="s">
        <v>12311</v>
      </c>
      <c r="T1682" t="s">
        <v>36</v>
      </c>
    </row>
    <row r="1683" spans="1:20" x14ac:dyDescent="0.25">
      <c r="A1683" t="s">
        <v>3416</v>
      </c>
      <c r="B1683" t="s">
        <v>45</v>
      </c>
      <c r="C1683" t="s">
        <v>22</v>
      </c>
      <c r="D1683" t="s">
        <v>52</v>
      </c>
      <c r="E1683" t="s">
        <v>12275</v>
      </c>
      <c r="F1683" t="s">
        <v>3417</v>
      </c>
      <c r="G1683" t="s">
        <v>12410</v>
      </c>
      <c r="H1683" t="s">
        <v>41</v>
      </c>
      <c r="I1683" t="s">
        <v>63</v>
      </c>
      <c r="J1683" t="s">
        <v>49</v>
      </c>
      <c r="K1683">
        <v>1</v>
      </c>
      <c r="L1683">
        <v>326.45</v>
      </c>
      <c r="M1683" t="s">
        <v>50</v>
      </c>
      <c r="N1683">
        <v>34</v>
      </c>
      <c r="O1683" t="s">
        <v>12394</v>
      </c>
      <c r="P1683">
        <v>102</v>
      </c>
      <c r="Q1683" t="s">
        <v>29</v>
      </c>
      <c r="R1683">
        <v>3</v>
      </c>
      <c r="S1683" s="1">
        <v>45717</v>
      </c>
      <c r="T1683" t="s">
        <v>30</v>
      </c>
    </row>
    <row r="1684" spans="1:20" x14ac:dyDescent="0.25">
      <c r="A1684" t="s">
        <v>3418</v>
      </c>
      <c r="B1684" t="s">
        <v>45</v>
      </c>
      <c r="C1684" t="s">
        <v>22</v>
      </c>
      <c r="D1684" t="s">
        <v>56</v>
      </c>
      <c r="E1684" t="s">
        <v>12078</v>
      </c>
      <c r="F1684" t="s">
        <v>3419</v>
      </c>
      <c r="G1684" t="s">
        <v>12410</v>
      </c>
      <c r="H1684" t="s">
        <v>47</v>
      </c>
      <c r="I1684" t="s">
        <v>48</v>
      </c>
      <c r="J1684" t="s">
        <v>27</v>
      </c>
      <c r="K1684">
        <v>3</v>
      </c>
      <c r="L1684">
        <v>846.31</v>
      </c>
      <c r="M1684" t="s">
        <v>35</v>
      </c>
      <c r="N1684">
        <v>18</v>
      </c>
      <c r="O1684" t="s">
        <v>12225</v>
      </c>
      <c r="P1684">
        <v>448</v>
      </c>
      <c r="Q1684" t="s">
        <v>29</v>
      </c>
      <c r="R1684">
        <v>5</v>
      </c>
      <c r="S1684" s="1">
        <v>45816</v>
      </c>
      <c r="T1684" t="s">
        <v>36</v>
      </c>
    </row>
    <row r="1685" spans="1:20" x14ac:dyDescent="0.25">
      <c r="A1685" t="s">
        <v>3420</v>
      </c>
      <c r="B1685" t="s">
        <v>21</v>
      </c>
      <c r="C1685" t="s">
        <v>82</v>
      </c>
      <c r="D1685" t="s">
        <v>23</v>
      </c>
      <c r="E1685" t="s">
        <v>12164</v>
      </c>
      <c r="F1685" t="s">
        <v>3421</v>
      </c>
      <c r="G1685" t="s">
        <v>12410</v>
      </c>
      <c r="H1685" t="s">
        <v>41</v>
      </c>
      <c r="I1685" t="s">
        <v>48</v>
      </c>
      <c r="J1685" t="s">
        <v>27</v>
      </c>
      <c r="K1685">
        <v>4</v>
      </c>
      <c r="L1685">
        <v>754.14</v>
      </c>
      <c r="M1685" t="s">
        <v>28</v>
      </c>
      <c r="N1685">
        <v>49</v>
      </c>
      <c r="O1685" s="1">
        <v>45720</v>
      </c>
      <c r="P1685">
        <v>89</v>
      </c>
      <c r="Q1685" t="s">
        <v>43</v>
      </c>
      <c r="R1685">
        <v>4</v>
      </c>
      <c r="S1685" t="s">
        <v>12068</v>
      </c>
      <c r="T1685" t="s">
        <v>36</v>
      </c>
    </row>
    <row r="1686" spans="1:20" x14ac:dyDescent="0.25">
      <c r="A1686" t="s">
        <v>3422</v>
      </c>
      <c r="B1686" t="s">
        <v>45</v>
      </c>
      <c r="C1686" t="s">
        <v>39</v>
      </c>
      <c r="D1686" t="s">
        <v>32</v>
      </c>
      <c r="E1686" s="1">
        <v>45636</v>
      </c>
      <c r="F1686" t="s">
        <v>3423</v>
      </c>
      <c r="G1686" t="s">
        <v>12410</v>
      </c>
      <c r="H1686" t="s">
        <v>47</v>
      </c>
      <c r="I1686" t="s">
        <v>26</v>
      </c>
      <c r="J1686" t="s">
        <v>59</v>
      </c>
      <c r="K1686">
        <v>4</v>
      </c>
      <c r="L1686">
        <v>1100.18</v>
      </c>
      <c r="M1686" t="s">
        <v>28</v>
      </c>
      <c r="N1686">
        <v>12</v>
      </c>
      <c r="O1686" s="1">
        <v>45841</v>
      </c>
      <c r="P1686">
        <v>368</v>
      </c>
      <c r="Q1686" t="s">
        <v>29</v>
      </c>
      <c r="R1686">
        <v>5</v>
      </c>
      <c r="S1686" t="s">
        <v>12253</v>
      </c>
      <c r="T1686" t="s">
        <v>60</v>
      </c>
    </row>
    <row r="1687" spans="1:20" x14ac:dyDescent="0.25">
      <c r="A1687" t="s">
        <v>3424</v>
      </c>
      <c r="B1687" t="s">
        <v>21</v>
      </c>
      <c r="C1687" t="s">
        <v>22</v>
      </c>
      <c r="D1687" t="s">
        <v>52</v>
      </c>
      <c r="E1687" t="s">
        <v>12479</v>
      </c>
      <c r="F1687" t="s">
        <v>3425</v>
      </c>
      <c r="G1687" t="s">
        <v>12410</v>
      </c>
      <c r="H1687" t="s">
        <v>58</v>
      </c>
      <c r="I1687" t="s">
        <v>63</v>
      </c>
      <c r="J1687" t="s">
        <v>64</v>
      </c>
      <c r="K1687">
        <v>4</v>
      </c>
      <c r="L1687">
        <v>1052.58</v>
      </c>
      <c r="M1687" t="s">
        <v>50</v>
      </c>
      <c r="N1687">
        <v>47</v>
      </c>
      <c r="O1687" t="s">
        <v>12079</v>
      </c>
      <c r="P1687">
        <v>75</v>
      </c>
      <c r="Q1687" t="s">
        <v>43</v>
      </c>
      <c r="R1687">
        <v>5</v>
      </c>
      <c r="S1687" t="s">
        <v>12378</v>
      </c>
      <c r="T1687" t="s">
        <v>36</v>
      </c>
    </row>
    <row r="1688" spans="1:20" x14ac:dyDescent="0.25">
      <c r="A1688" t="s">
        <v>3426</v>
      </c>
      <c r="B1688" t="s">
        <v>45</v>
      </c>
      <c r="C1688" t="s">
        <v>22</v>
      </c>
      <c r="D1688" t="s">
        <v>32</v>
      </c>
      <c r="E1688" t="s">
        <v>12160</v>
      </c>
      <c r="F1688" t="s">
        <v>3427</v>
      </c>
      <c r="G1688" t="s">
        <v>12410</v>
      </c>
      <c r="H1688" t="s">
        <v>47</v>
      </c>
      <c r="I1688" t="s">
        <v>26</v>
      </c>
      <c r="J1688" t="s">
        <v>67</v>
      </c>
      <c r="K1688">
        <v>5</v>
      </c>
      <c r="L1688">
        <v>607.16999999999996</v>
      </c>
      <c r="M1688" t="s">
        <v>50</v>
      </c>
      <c r="N1688">
        <v>10</v>
      </c>
      <c r="O1688" t="s">
        <v>12256</v>
      </c>
      <c r="P1688">
        <v>293</v>
      </c>
      <c r="Q1688" t="s">
        <v>29</v>
      </c>
      <c r="R1688">
        <v>3</v>
      </c>
      <c r="S1688" s="1">
        <v>45485</v>
      </c>
      <c r="T1688" t="s">
        <v>36</v>
      </c>
    </row>
    <row r="1689" spans="1:20" x14ac:dyDescent="0.25">
      <c r="A1689" t="s">
        <v>3428</v>
      </c>
      <c r="B1689" t="s">
        <v>21</v>
      </c>
      <c r="C1689" t="s">
        <v>39</v>
      </c>
      <c r="D1689" t="s">
        <v>32</v>
      </c>
      <c r="E1689" t="s">
        <v>12415</v>
      </c>
      <c r="F1689" t="s">
        <v>3429</v>
      </c>
      <c r="G1689" t="s">
        <v>12410</v>
      </c>
      <c r="H1689" t="s">
        <v>41</v>
      </c>
      <c r="I1689" t="s">
        <v>42</v>
      </c>
      <c r="J1689" t="s">
        <v>27</v>
      </c>
      <c r="K1689">
        <v>4</v>
      </c>
      <c r="L1689">
        <v>918.48</v>
      </c>
      <c r="M1689" t="s">
        <v>28</v>
      </c>
      <c r="N1689">
        <v>42</v>
      </c>
      <c r="O1689" s="1">
        <v>45608</v>
      </c>
      <c r="P1689">
        <v>99</v>
      </c>
      <c r="Q1689" t="s">
        <v>43</v>
      </c>
      <c r="R1689">
        <v>3</v>
      </c>
      <c r="S1689" s="1">
        <v>45607</v>
      </c>
      <c r="T1689" t="s">
        <v>30</v>
      </c>
    </row>
    <row r="1690" spans="1:20" x14ac:dyDescent="0.25">
      <c r="A1690" t="s">
        <v>3430</v>
      </c>
      <c r="B1690" t="s">
        <v>38</v>
      </c>
      <c r="C1690" t="s">
        <v>82</v>
      </c>
      <c r="D1690" t="s">
        <v>52</v>
      </c>
      <c r="E1690" s="1">
        <v>45148</v>
      </c>
      <c r="F1690" t="s">
        <v>3431</v>
      </c>
      <c r="G1690" t="s">
        <v>12410</v>
      </c>
      <c r="H1690" t="s">
        <v>58</v>
      </c>
      <c r="I1690" t="s">
        <v>42</v>
      </c>
      <c r="J1690" t="s">
        <v>27</v>
      </c>
      <c r="K1690">
        <v>1</v>
      </c>
      <c r="L1690">
        <v>1477.97</v>
      </c>
      <c r="M1690" t="s">
        <v>28</v>
      </c>
      <c r="N1690">
        <v>38</v>
      </c>
      <c r="O1690" s="1">
        <v>45904</v>
      </c>
      <c r="P1690">
        <v>154</v>
      </c>
      <c r="Q1690" t="s">
        <v>43</v>
      </c>
      <c r="R1690">
        <v>2</v>
      </c>
      <c r="S1690" s="1">
        <v>45606</v>
      </c>
      <c r="T1690" t="s">
        <v>60</v>
      </c>
    </row>
    <row r="1691" spans="1:20" x14ac:dyDescent="0.25">
      <c r="A1691" t="s">
        <v>3432</v>
      </c>
      <c r="B1691" t="s">
        <v>21</v>
      </c>
      <c r="C1691" t="s">
        <v>82</v>
      </c>
      <c r="D1691" t="s">
        <v>23</v>
      </c>
      <c r="E1691" t="s">
        <v>12285</v>
      </c>
      <c r="F1691" t="s">
        <v>3433</v>
      </c>
      <c r="G1691" t="s">
        <v>12202</v>
      </c>
      <c r="H1691" t="s">
        <v>47</v>
      </c>
      <c r="I1691" t="s">
        <v>63</v>
      </c>
      <c r="J1691" t="s">
        <v>67</v>
      </c>
      <c r="K1691">
        <v>3</v>
      </c>
      <c r="L1691">
        <v>1320.57</v>
      </c>
      <c r="M1691" t="s">
        <v>35</v>
      </c>
      <c r="N1691">
        <v>46</v>
      </c>
      <c r="O1691" t="s">
        <v>12174</v>
      </c>
      <c r="P1691">
        <v>273</v>
      </c>
      <c r="Q1691" t="s">
        <v>29</v>
      </c>
      <c r="R1691">
        <v>1</v>
      </c>
      <c r="S1691" s="1">
        <v>45363</v>
      </c>
      <c r="T1691" t="s">
        <v>30</v>
      </c>
    </row>
    <row r="1692" spans="1:20" x14ac:dyDescent="0.25">
      <c r="A1692" t="s">
        <v>3434</v>
      </c>
      <c r="B1692" t="s">
        <v>21</v>
      </c>
      <c r="C1692" t="s">
        <v>82</v>
      </c>
      <c r="D1692" t="s">
        <v>77</v>
      </c>
      <c r="E1692" t="s">
        <v>12414</v>
      </c>
      <c r="F1692" t="s">
        <v>3435</v>
      </c>
      <c r="G1692" t="s">
        <v>12202</v>
      </c>
      <c r="H1692" t="s">
        <v>34</v>
      </c>
      <c r="I1692" t="s">
        <v>63</v>
      </c>
      <c r="J1692" t="s">
        <v>67</v>
      </c>
      <c r="K1692">
        <v>3</v>
      </c>
      <c r="L1692">
        <v>1355.75</v>
      </c>
      <c r="M1692" t="s">
        <v>50</v>
      </c>
      <c r="N1692">
        <v>21</v>
      </c>
      <c r="O1692" t="s">
        <v>12217</v>
      </c>
      <c r="P1692">
        <v>161</v>
      </c>
      <c r="Q1692" t="s">
        <v>43</v>
      </c>
      <c r="R1692">
        <v>3</v>
      </c>
      <c r="S1692" t="s">
        <v>12313</v>
      </c>
      <c r="T1692" t="s">
        <v>30</v>
      </c>
    </row>
    <row r="1693" spans="1:20" x14ac:dyDescent="0.25">
      <c r="A1693" t="s">
        <v>3436</v>
      </c>
      <c r="B1693" t="s">
        <v>21</v>
      </c>
      <c r="C1693" t="s">
        <v>82</v>
      </c>
      <c r="D1693" t="s">
        <v>32</v>
      </c>
      <c r="E1693" t="s">
        <v>12237</v>
      </c>
      <c r="F1693" t="s">
        <v>3437</v>
      </c>
      <c r="G1693" t="s">
        <v>12202</v>
      </c>
      <c r="H1693" t="s">
        <v>34</v>
      </c>
      <c r="I1693" t="s">
        <v>54</v>
      </c>
      <c r="J1693" t="s">
        <v>27</v>
      </c>
      <c r="K1693">
        <v>2</v>
      </c>
      <c r="L1693">
        <v>1092.53</v>
      </c>
      <c r="M1693" t="s">
        <v>50</v>
      </c>
      <c r="N1693">
        <v>19</v>
      </c>
      <c r="O1693" s="1">
        <v>45749</v>
      </c>
      <c r="P1693">
        <v>500</v>
      </c>
      <c r="Q1693" t="s">
        <v>29</v>
      </c>
      <c r="R1693">
        <v>1</v>
      </c>
      <c r="S1693" s="1">
        <v>45361</v>
      </c>
      <c r="T1693" t="s">
        <v>60</v>
      </c>
    </row>
    <row r="1694" spans="1:20" x14ac:dyDescent="0.25">
      <c r="A1694" t="s">
        <v>3438</v>
      </c>
      <c r="B1694" t="s">
        <v>21</v>
      </c>
      <c r="C1694" t="s">
        <v>39</v>
      </c>
      <c r="D1694" t="s">
        <v>56</v>
      </c>
      <c r="E1694" t="s">
        <v>12500</v>
      </c>
      <c r="F1694" t="s">
        <v>3439</v>
      </c>
      <c r="G1694" t="s">
        <v>12202</v>
      </c>
      <c r="H1694" t="s">
        <v>34</v>
      </c>
      <c r="I1694" t="s">
        <v>26</v>
      </c>
      <c r="J1694" t="s">
        <v>59</v>
      </c>
      <c r="K1694">
        <v>5</v>
      </c>
      <c r="L1694">
        <v>1233.1500000000001</v>
      </c>
      <c r="M1694" t="s">
        <v>28</v>
      </c>
      <c r="N1694">
        <v>25</v>
      </c>
      <c r="O1694" s="1">
        <v>45933</v>
      </c>
      <c r="P1694">
        <v>347</v>
      </c>
      <c r="Q1694" t="s">
        <v>29</v>
      </c>
      <c r="R1694">
        <v>4</v>
      </c>
      <c r="S1694" s="1">
        <v>45694</v>
      </c>
      <c r="T1694" t="s">
        <v>30</v>
      </c>
    </row>
    <row r="1695" spans="1:20" x14ac:dyDescent="0.25">
      <c r="A1695" t="s">
        <v>3440</v>
      </c>
      <c r="B1695" t="s">
        <v>38</v>
      </c>
      <c r="C1695" t="s">
        <v>82</v>
      </c>
      <c r="D1695" t="s">
        <v>77</v>
      </c>
      <c r="E1695" t="s">
        <v>12256</v>
      </c>
      <c r="F1695" t="s">
        <v>3441</v>
      </c>
      <c r="G1695" t="s">
        <v>12202</v>
      </c>
      <c r="H1695" t="s">
        <v>25</v>
      </c>
      <c r="I1695" t="s">
        <v>63</v>
      </c>
      <c r="J1695" t="s">
        <v>27</v>
      </c>
      <c r="K1695">
        <v>2</v>
      </c>
      <c r="L1695">
        <v>1321.33</v>
      </c>
      <c r="M1695" t="s">
        <v>35</v>
      </c>
      <c r="N1695">
        <v>33</v>
      </c>
      <c r="O1695" t="s">
        <v>12174</v>
      </c>
      <c r="P1695">
        <v>160</v>
      </c>
      <c r="Q1695" t="s">
        <v>43</v>
      </c>
      <c r="R1695">
        <v>2</v>
      </c>
      <c r="S1695" t="s">
        <v>12070</v>
      </c>
      <c r="T1695" t="s">
        <v>60</v>
      </c>
    </row>
    <row r="1696" spans="1:20" x14ac:dyDescent="0.25">
      <c r="A1696" t="s">
        <v>3442</v>
      </c>
      <c r="B1696" t="s">
        <v>45</v>
      </c>
      <c r="C1696" t="s">
        <v>22</v>
      </c>
      <c r="D1696" t="s">
        <v>52</v>
      </c>
      <c r="E1696" s="1">
        <v>45696</v>
      </c>
      <c r="F1696" t="s">
        <v>3443</v>
      </c>
      <c r="G1696" t="s">
        <v>12202</v>
      </c>
      <c r="H1696" t="s">
        <v>47</v>
      </c>
      <c r="I1696" t="s">
        <v>54</v>
      </c>
      <c r="J1696" t="s">
        <v>64</v>
      </c>
      <c r="K1696">
        <v>3</v>
      </c>
      <c r="L1696">
        <v>639.15</v>
      </c>
      <c r="M1696" t="s">
        <v>50</v>
      </c>
      <c r="N1696">
        <v>13</v>
      </c>
      <c r="O1696" s="1">
        <v>45721</v>
      </c>
      <c r="P1696">
        <v>328</v>
      </c>
      <c r="Q1696" t="s">
        <v>29</v>
      </c>
      <c r="R1696">
        <v>2</v>
      </c>
      <c r="S1696" t="s">
        <v>12177</v>
      </c>
      <c r="T1696" t="s">
        <v>60</v>
      </c>
    </row>
    <row r="1697" spans="1:20" x14ac:dyDescent="0.25">
      <c r="A1697" t="s">
        <v>3444</v>
      </c>
      <c r="B1697" t="s">
        <v>45</v>
      </c>
      <c r="C1697" t="s">
        <v>82</v>
      </c>
      <c r="D1697" t="s">
        <v>52</v>
      </c>
      <c r="E1697" s="1">
        <v>45753</v>
      </c>
      <c r="F1697" t="s">
        <v>3445</v>
      </c>
      <c r="G1697" t="s">
        <v>12202</v>
      </c>
      <c r="H1697" t="s">
        <v>41</v>
      </c>
      <c r="I1697" t="s">
        <v>54</v>
      </c>
      <c r="J1697" t="s">
        <v>64</v>
      </c>
      <c r="K1697">
        <v>4</v>
      </c>
      <c r="L1697">
        <v>351.19</v>
      </c>
      <c r="M1697" t="s">
        <v>50</v>
      </c>
      <c r="N1697">
        <v>37</v>
      </c>
      <c r="O1697" s="1">
        <v>45485</v>
      </c>
      <c r="P1697">
        <v>369</v>
      </c>
      <c r="Q1697" t="s">
        <v>29</v>
      </c>
      <c r="R1697">
        <v>3</v>
      </c>
      <c r="S1697" s="1">
        <v>45660</v>
      </c>
      <c r="T1697" t="s">
        <v>36</v>
      </c>
    </row>
    <row r="1698" spans="1:20" x14ac:dyDescent="0.25">
      <c r="A1698" t="s">
        <v>3446</v>
      </c>
      <c r="B1698" t="s">
        <v>21</v>
      </c>
      <c r="C1698" t="s">
        <v>22</v>
      </c>
      <c r="D1698" t="s">
        <v>52</v>
      </c>
      <c r="E1698" s="1">
        <v>45506</v>
      </c>
      <c r="F1698" t="s">
        <v>3447</v>
      </c>
      <c r="G1698" t="s">
        <v>12202</v>
      </c>
      <c r="H1698" t="s">
        <v>58</v>
      </c>
      <c r="I1698" t="s">
        <v>54</v>
      </c>
      <c r="J1698" t="s">
        <v>64</v>
      </c>
      <c r="K1698">
        <v>5</v>
      </c>
      <c r="L1698">
        <v>108.79</v>
      </c>
      <c r="M1698" t="s">
        <v>50</v>
      </c>
      <c r="N1698">
        <v>41</v>
      </c>
      <c r="O1698" s="1">
        <v>45783</v>
      </c>
      <c r="P1698">
        <v>290</v>
      </c>
      <c r="Q1698" t="s">
        <v>29</v>
      </c>
      <c r="R1698">
        <v>2</v>
      </c>
      <c r="S1698" t="s">
        <v>12200</v>
      </c>
      <c r="T1698" t="s">
        <v>30</v>
      </c>
    </row>
    <row r="1699" spans="1:20" x14ac:dyDescent="0.25">
      <c r="A1699" t="s">
        <v>3448</v>
      </c>
      <c r="B1699" t="s">
        <v>45</v>
      </c>
      <c r="C1699" t="s">
        <v>82</v>
      </c>
      <c r="D1699" t="s">
        <v>56</v>
      </c>
      <c r="E1699" s="1">
        <v>45477</v>
      </c>
      <c r="F1699" t="s">
        <v>3449</v>
      </c>
      <c r="G1699" t="s">
        <v>12216</v>
      </c>
      <c r="H1699" t="s">
        <v>47</v>
      </c>
      <c r="I1699" t="s">
        <v>54</v>
      </c>
      <c r="J1699" t="s">
        <v>49</v>
      </c>
      <c r="K1699">
        <v>2</v>
      </c>
      <c r="L1699">
        <v>1375.22</v>
      </c>
      <c r="M1699" t="s">
        <v>28</v>
      </c>
      <c r="N1699">
        <v>8</v>
      </c>
      <c r="O1699" s="1">
        <v>45637</v>
      </c>
      <c r="P1699">
        <v>27</v>
      </c>
      <c r="Q1699" t="s">
        <v>29</v>
      </c>
      <c r="R1699">
        <v>3</v>
      </c>
      <c r="S1699" t="s">
        <v>12278</v>
      </c>
      <c r="T1699" t="s">
        <v>60</v>
      </c>
    </row>
    <row r="1700" spans="1:20" x14ac:dyDescent="0.25">
      <c r="A1700" t="s">
        <v>3450</v>
      </c>
      <c r="B1700" t="s">
        <v>21</v>
      </c>
      <c r="C1700" t="s">
        <v>39</v>
      </c>
      <c r="D1700" t="s">
        <v>52</v>
      </c>
      <c r="E1700" t="s">
        <v>12494</v>
      </c>
      <c r="F1700" t="s">
        <v>3451</v>
      </c>
      <c r="G1700" t="s">
        <v>12216</v>
      </c>
      <c r="H1700" t="s">
        <v>34</v>
      </c>
      <c r="I1700" t="s">
        <v>42</v>
      </c>
      <c r="J1700" t="s">
        <v>64</v>
      </c>
      <c r="K1700">
        <v>3</v>
      </c>
      <c r="L1700">
        <v>457.71</v>
      </c>
      <c r="M1700" t="s">
        <v>50</v>
      </c>
      <c r="N1700">
        <v>11</v>
      </c>
      <c r="O1700" s="1">
        <v>45514</v>
      </c>
      <c r="P1700">
        <v>40</v>
      </c>
      <c r="Q1700" t="s">
        <v>29</v>
      </c>
      <c r="R1700">
        <v>2</v>
      </c>
      <c r="S1700" s="1">
        <v>45813</v>
      </c>
      <c r="T1700" t="s">
        <v>30</v>
      </c>
    </row>
    <row r="1701" spans="1:20" x14ac:dyDescent="0.25">
      <c r="A1701" t="s">
        <v>3452</v>
      </c>
      <c r="B1701" t="s">
        <v>21</v>
      </c>
      <c r="C1701" t="s">
        <v>82</v>
      </c>
      <c r="D1701" t="s">
        <v>77</v>
      </c>
      <c r="E1701" t="s">
        <v>12261</v>
      </c>
      <c r="F1701" t="s">
        <v>3453</v>
      </c>
      <c r="G1701" t="s">
        <v>12216</v>
      </c>
      <c r="H1701" t="s">
        <v>47</v>
      </c>
      <c r="I1701" t="s">
        <v>42</v>
      </c>
      <c r="J1701" t="s">
        <v>27</v>
      </c>
      <c r="K1701">
        <v>4</v>
      </c>
      <c r="L1701">
        <v>1103.42</v>
      </c>
      <c r="M1701" t="s">
        <v>28</v>
      </c>
      <c r="N1701">
        <v>7</v>
      </c>
      <c r="O1701" t="s">
        <v>12360</v>
      </c>
      <c r="P1701">
        <v>276</v>
      </c>
      <c r="Q1701" t="s">
        <v>43</v>
      </c>
      <c r="R1701">
        <v>4</v>
      </c>
      <c r="S1701" t="s">
        <v>12129</v>
      </c>
      <c r="T1701" t="s">
        <v>30</v>
      </c>
    </row>
    <row r="1702" spans="1:20" x14ac:dyDescent="0.25">
      <c r="A1702" t="s">
        <v>3454</v>
      </c>
      <c r="B1702" t="s">
        <v>38</v>
      </c>
      <c r="C1702" t="s">
        <v>82</v>
      </c>
      <c r="D1702" t="s">
        <v>23</v>
      </c>
      <c r="E1702" s="1">
        <v>45392</v>
      </c>
      <c r="F1702" t="s">
        <v>3455</v>
      </c>
      <c r="G1702" t="s">
        <v>12216</v>
      </c>
      <c r="H1702" t="s">
        <v>34</v>
      </c>
      <c r="I1702" t="s">
        <v>63</v>
      </c>
      <c r="J1702" t="s">
        <v>67</v>
      </c>
      <c r="K1702">
        <v>1</v>
      </c>
      <c r="L1702">
        <v>135.21</v>
      </c>
      <c r="M1702" t="s">
        <v>28</v>
      </c>
      <c r="N1702">
        <v>21</v>
      </c>
      <c r="O1702" t="s">
        <v>12163</v>
      </c>
      <c r="P1702">
        <v>279</v>
      </c>
      <c r="Q1702" t="s">
        <v>29</v>
      </c>
      <c r="R1702">
        <v>5</v>
      </c>
      <c r="S1702" t="s">
        <v>12352</v>
      </c>
      <c r="T1702" t="s">
        <v>60</v>
      </c>
    </row>
    <row r="1703" spans="1:20" x14ac:dyDescent="0.25">
      <c r="A1703" t="s">
        <v>3456</v>
      </c>
      <c r="B1703" t="s">
        <v>45</v>
      </c>
      <c r="C1703" t="s">
        <v>22</v>
      </c>
      <c r="D1703" t="s">
        <v>77</v>
      </c>
      <c r="E1703" s="1">
        <v>45753</v>
      </c>
      <c r="F1703" t="s">
        <v>3457</v>
      </c>
      <c r="G1703" t="s">
        <v>12216</v>
      </c>
      <c r="H1703" t="s">
        <v>34</v>
      </c>
      <c r="I1703" t="s">
        <v>63</v>
      </c>
      <c r="J1703" t="s">
        <v>64</v>
      </c>
      <c r="K1703">
        <v>5</v>
      </c>
      <c r="L1703">
        <v>1196.75</v>
      </c>
      <c r="M1703" t="s">
        <v>35</v>
      </c>
      <c r="N1703">
        <v>24</v>
      </c>
      <c r="O1703" t="s">
        <v>12121</v>
      </c>
      <c r="P1703">
        <v>262</v>
      </c>
      <c r="Q1703" t="s">
        <v>29</v>
      </c>
      <c r="R1703">
        <v>3</v>
      </c>
      <c r="S1703" t="s">
        <v>12222</v>
      </c>
      <c r="T1703" t="s">
        <v>60</v>
      </c>
    </row>
    <row r="1704" spans="1:20" x14ac:dyDescent="0.25">
      <c r="A1704" t="s">
        <v>3458</v>
      </c>
      <c r="B1704" t="s">
        <v>38</v>
      </c>
      <c r="C1704" t="s">
        <v>82</v>
      </c>
      <c r="D1704" t="s">
        <v>52</v>
      </c>
      <c r="E1704" s="1">
        <v>45571</v>
      </c>
      <c r="F1704" t="s">
        <v>3459</v>
      </c>
      <c r="G1704" t="s">
        <v>12216</v>
      </c>
      <c r="H1704" t="s">
        <v>47</v>
      </c>
      <c r="I1704" t="s">
        <v>48</v>
      </c>
      <c r="J1704" t="s">
        <v>59</v>
      </c>
      <c r="K1704">
        <v>1</v>
      </c>
      <c r="L1704">
        <v>798.27</v>
      </c>
      <c r="M1704" t="s">
        <v>50</v>
      </c>
      <c r="N1704">
        <v>29</v>
      </c>
      <c r="O1704" s="1">
        <v>45996</v>
      </c>
      <c r="P1704">
        <v>295</v>
      </c>
      <c r="Q1704" t="s">
        <v>29</v>
      </c>
      <c r="R1704">
        <v>4</v>
      </c>
      <c r="S1704" t="s">
        <v>12234</v>
      </c>
      <c r="T1704" t="s">
        <v>60</v>
      </c>
    </row>
    <row r="1705" spans="1:20" x14ac:dyDescent="0.25">
      <c r="A1705" t="s">
        <v>3460</v>
      </c>
      <c r="B1705" t="s">
        <v>45</v>
      </c>
      <c r="C1705" t="s">
        <v>39</v>
      </c>
      <c r="D1705" t="s">
        <v>77</v>
      </c>
      <c r="E1705" t="s">
        <v>12272</v>
      </c>
      <c r="F1705" t="s">
        <v>3461</v>
      </c>
      <c r="G1705" t="s">
        <v>12216</v>
      </c>
      <c r="H1705" t="s">
        <v>41</v>
      </c>
      <c r="I1705" t="s">
        <v>48</v>
      </c>
      <c r="J1705" t="s">
        <v>27</v>
      </c>
      <c r="K1705">
        <v>5</v>
      </c>
      <c r="L1705">
        <v>1190.82</v>
      </c>
      <c r="M1705" t="s">
        <v>28</v>
      </c>
      <c r="N1705">
        <v>40</v>
      </c>
      <c r="O1705" t="s">
        <v>12227</v>
      </c>
      <c r="P1705">
        <v>66</v>
      </c>
      <c r="Q1705" t="s">
        <v>43</v>
      </c>
      <c r="R1705">
        <v>4</v>
      </c>
      <c r="S1705" t="s">
        <v>12227</v>
      </c>
      <c r="T1705" t="s">
        <v>60</v>
      </c>
    </row>
    <row r="1706" spans="1:20" x14ac:dyDescent="0.25">
      <c r="A1706" t="s">
        <v>3462</v>
      </c>
      <c r="B1706" t="s">
        <v>21</v>
      </c>
      <c r="C1706" t="s">
        <v>22</v>
      </c>
      <c r="D1706" t="s">
        <v>32</v>
      </c>
      <c r="E1706" s="1">
        <v>45568</v>
      </c>
      <c r="F1706" t="s">
        <v>3463</v>
      </c>
      <c r="G1706" t="s">
        <v>12328</v>
      </c>
      <c r="H1706" t="s">
        <v>47</v>
      </c>
      <c r="I1706" t="s">
        <v>48</v>
      </c>
      <c r="J1706" t="s">
        <v>59</v>
      </c>
      <c r="K1706">
        <v>5</v>
      </c>
      <c r="L1706">
        <v>1415.19</v>
      </c>
      <c r="M1706" t="s">
        <v>28</v>
      </c>
      <c r="N1706">
        <v>40</v>
      </c>
      <c r="O1706" s="1">
        <v>45812</v>
      </c>
      <c r="P1706">
        <v>19</v>
      </c>
      <c r="Q1706" t="s">
        <v>43</v>
      </c>
      <c r="R1706">
        <v>5</v>
      </c>
      <c r="S1706" t="s">
        <v>12086</v>
      </c>
      <c r="T1706" t="s">
        <v>36</v>
      </c>
    </row>
    <row r="1707" spans="1:20" x14ac:dyDescent="0.25">
      <c r="A1707" t="s">
        <v>3464</v>
      </c>
      <c r="B1707" t="s">
        <v>21</v>
      </c>
      <c r="C1707" t="s">
        <v>39</v>
      </c>
      <c r="D1707" t="s">
        <v>77</v>
      </c>
      <c r="E1707" s="1">
        <v>45694</v>
      </c>
      <c r="F1707" t="s">
        <v>3465</v>
      </c>
      <c r="G1707" t="s">
        <v>12328</v>
      </c>
      <c r="H1707" t="s">
        <v>47</v>
      </c>
      <c r="I1707" t="s">
        <v>26</v>
      </c>
      <c r="J1707" t="s">
        <v>27</v>
      </c>
      <c r="K1707">
        <v>2</v>
      </c>
      <c r="L1707">
        <v>259.39</v>
      </c>
      <c r="M1707" t="s">
        <v>35</v>
      </c>
      <c r="N1707">
        <v>27</v>
      </c>
      <c r="O1707" t="s">
        <v>12086</v>
      </c>
      <c r="P1707">
        <v>449</v>
      </c>
      <c r="Q1707" t="s">
        <v>43</v>
      </c>
      <c r="R1707">
        <v>3</v>
      </c>
      <c r="S1707" s="1">
        <v>45392</v>
      </c>
      <c r="T1707" t="s">
        <v>36</v>
      </c>
    </row>
    <row r="1708" spans="1:20" x14ac:dyDescent="0.25">
      <c r="A1708" t="s">
        <v>3466</v>
      </c>
      <c r="B1708" t="s">
        <v>45</v>
      </c>
      <c r="C1708" t="s">
        <v>39</v>
      </c>
      <c r="D1708" t="s">
        <v>32</v>
      </c>
      <c r="E1708" t="s">
        <v>12320</v>
      </c>
      <c r="F1708" t="s">
        <v>3467</v>
      </c>
      <c r="G1708" t="s">
        <v>12328</v>
      </c>
      <c r="H1708" t="s">
        <v>25</v>
      </c>
      <c r="I1708" t="s">
        <v>48</v>
      </c>
      <c r="J1708" t="s">
        <v>59</v>
      </c>
      <c r="K1708">
        <v>5</v>
      </c>
      <c r="L1708">
        <v>230.58</v>
      </c>
      <c r="M1708" t="s">
        <v>50</v>
      </c>
      <c r="N1708">
        <v>36</v>
      </c>
      <c r="O1708" t="s">
        <v>12199</v>
      </c>
      <c r="P1708">
        <v>485</v>
      </c>
      <c r="Q1708" t="s">
        <v>43</v>
      </c>
      <c r="R1708">
        <v>3</v>
      </c>
      <c r="S1708" t="s">
        <v>12310</v>
      </c>
      <c r="T1708" t="s">
        <v>60</v>
      </c>
    </row>
    <row r="1709" spans="1:20" x14ac:dyDescent="0.25">
      <c r="A1709" t="s">
        <v>3468</v>
      </c>
      <c r="B1709" t="s">
        <v>45</v>
      </c>
      <c r="C1709" t="s">
        <v>22</v>
      </c>
      <c r="D1709" t="s">
        <v>32</v>
      </c>
      <c r="E1709" s="1">
        <v>45058</v>
      </c>
      <c r="F1709" t="s">
        <v>3469</v>
      </c>
      <c r="G1709" t="s">
        <v>12328</v>
      </c>
      <c r="H1709" t="s">
        <v>47</v>
      </c>
      <c r="I1709" t="s">
        <v>48</v>
      </c>
      <c r="J1709" t="s">
        <v>59</v>
      </c>
      <c r="K1709">
        <v>4</v>
      </c>
      <c r="L1709">
        <v>590.66</v>
      </c>
      <c r="M1709" t="s">
        <v>50</v>
      </c>
      <c r="N1709">
        <v>2</v>
      </c>
      <c r="O1709" t="s">
        <v>12246</v>
      </c>
      <c r="P1709">
        <v>387</v>
      </c>
      <c r="Q1709" t="s">
        <v>29</v>
      </c>
      <c r="R1709">
        <v>2</v>
      </c>
      <c r="S1709" s="1">
        <v>45332</v>
      </c>
      <c r="T1709" t="s">
        <v>36</v>
      </c>
    </row>
    <row r="1710" spans="1:20" x14ac:dyDescent="0.25">
      <c r="A1710" t="s">
        <v>3470</v>
      </c>
      <c r="B1710" t="s">
        <v>38</v>
      </c>
      <c r="C1710" t="s">
        <v>39</v>
      </c>
      <c r="D1710" t="s">
        <v>56</v>
      </c>
      <c r="E1710" t="s">
        <v>12115</v>
      </c>
      <c r="F1710" t="s">
        <v>3471</v>
      </c>
      <c r="G1710" t="s">
        <v>12328</v>
      </c>
      <c r="H1710" t="s">
        <v>41</v>
      </c>
      <c r="I1710" t="s">
        <v>26</v>
      </c>
      <c r="J1710" t="s">
        <v>27</v>
      </c>
      <c r="K1710">
        <v>3</v>
      </c>
      <c r="L1710">
        <v>1036.96</v>
      </c>
      <c r="M1710" t="s">
        <v>35</v>
      </c>
      <c r="N1710">
        <v>28</v>
      </c>
      <c r="O1710" t="s">
        <v>12069</v>
      </c>
      <c r="P1710">
        <v>395</v>
      </c>
      <c r="Q1710" t="s">
        <v>43</v>
      </c>
      <c r="R1710">
        <v>4</v>
      </c>
      <c r="S1710" s="1">
        <v>45995</v>
      </c>
      <c r="T1710" t="s">
        <v>60</v>
      </c>
    </row>
    <row r="1711" spans="1:20" x14ac:dyDescent="0.25">
      <c r="A1711" t="s">
        <v>3472</v>
      </c>
      <c r="B1711" t="s">
        <v>38</v>
      </c>
      <c r="C1711" t="s">
        <v>39</v>
      </c>
      <c r="D1711" t="s">
        <v>77</v>
      </c>
      <c r="E1711" s="1">
        <v>45363</v>
      </c>
      <c r="F1711" t="s">
        <v>3473</v>
      </c>
      <c r="G1711" t="s">
        <v>12328</v>
      </c>
      <c r="H1711" t="s">
        <v>25</v>
      </c>
      <c r="I1711" t="s">
        <v>54</v>
      </c>
      <c r="J1711" t="s">
        <v>49</v>
      </c>
      <c r="K1711">
        <v>1</v>
      </c>
      <c r="L1711">
        <v>1373.35</v>
      </c>
      <c r="M1711" t="s">
        <v>35</v>
      </c>
      <c r="N1711">
        <v>40</v>
      </c>
      <c r="O1711" t="s">
        <v>12388</v>
      </c>
      <c r="P1711">
        <v>334</v>
      </c>
      <c r="Q1711" t="s">
        <v>29</v>
      </c>
      <c r="R1711">
        <v>1</v>
      </c>
      <c r="S1711" t="s">
        <v>12188</v>
      </c>
      <c r="T1711" t="s">
        <v>60</v>
      </c>
    </row>
    <row r="1712" spans="1:20" x14ac:dyDescent="0.25">
      <c r="A1712" t="s">
        <v>3474</v>
      </c>
      <c r="B1712" t="s">
        <v>21</v>
      </c>
      <c r="C1712" t="s">
        <v>39</v>
      </c>
      <c r="D1712" t="s">
        <v>56</v>
      </c>
      <c r="E1712" s="1">
        <v>45025</v>
      </c>
      <c r="F1712" t="s">
        <v>3475</v>
      </c>
      <c r="G1712" t="s">
        <v>12328</v>
      </c>
      <c r="H1712" t="s">
        <v>47</v>
      </c>
      <c r="I1712" t="s">
        <v>42</v>
      </c>
      <c r="J1712" t="s">
        <v>49</v>
      </c>
      <c r="K1712">
        <v>2</v>
      </c>
      <c r="L1712">
        <v>387.95</v>
      </c>
      <c r="M1712" t="s">
        <v>35</v>
      </c>
      <c r="N1712">
        <v>47</v>
      </c>
      <c r="O1712" s="1">
        <v>45813</v>
      </c>
      <c r="P1712">
        <v>347</v>
      </c>
      <c r="Q1712" t="s">
        <v>43</v>
      </c>
      <c r="R1712">
        <v>2</v>
      </c>
      <c r="S1712" s="1">
        <v>45424</v>
      </c>
      <c r="T1712" t="s">
        <v>60</v>
      </c>
    </row>
    <row r="1713" spans="1:20" x14ac:dyDescent="0.25">
      <c r="A1713" t="s">
        <v>3476</v>
      </c>
      <c r="B1713" t="s">
        <v>45</v>
      </c>
      <c r="C1713" t="s">
        <v>22</v>
      </c>
      <c r="D1713" t="s">
        <v>32</v>
      </c>
      <c r="E1713" t="s">
        <v>12388</v>
      </c>
      <c r="F1713" t="s">
        <v>3477</v>
      </c>
      <c r="G1713" t="s">
        <v>12328</v>
      </c>
      <c r="H1713" t="s">
        <v>47</v>
      </c>
      <c r="I1713" t="s">
        <v>42</v>
      </c>
      <c r="J1713" t="s">
        <v>59</v>
      </c>
      <c r="K1713">
        <v>2</v>
      </c>
      <c r="L1713">
        <v>665.96</v>
      </c>
      <c r="M1713" t="s">
        <v>50</v>
      </c>
      <c r="N1713">
        <v>18</v>
      </c>
      <c r="O1713" t="s">
        <v>12065</v>
      </c>
      <c r="P1713">
        <v>265</v>
      </c>
      <c r="Q1713" t="s">
        <v>43</v>
      </c>
      <c r="R1713">
        <v>4</v>
      </c>
      <c r="S1713" s="1">
        <v>45515</v>
      </c>
      <c r="T1713" t="s">
        <v>36</v>
      </c>
    </row>
    <row r="1714" spans="1:20" x14ac:dyDescent="0.25">
      <c r="A1714" t="s">
        <v>3478</v>
      </c>
      <c r="B1714" t="s">
        <v>38</v>
      </c>
      <c r="C1714" t="s">
        <v>39</v>
      </c>
      <c r="D1714" t="s">
        <v>32</v>
      </c>
      <c r="E1714" t="s">
        <v>12251</v>
      </c>
      <c r="F1714" t="s">
        <v>3479</v>
      </c>
      <c r="G1714" t="s">
        <v>12328</v>
      </c>
      <c r="H1714" t="s">
        <v>58</v>
      </c>
      <c r="I1714" t="s">
        <v>63</v>
      </c>
      <c r="J1714" t="s">
        <v>64</v>
      </c>
      <c r="K1714">
        <v>5</v>
      </c>
      <c r="L1714">
        <v>1215.95</v>
      </c>
      <c r="M1714" t="s">
        <v>28</v>
      </c>
      <c r="N1714">
        <v>31</v>
      </c>
      <c r="O1714" t="s">
        <v>12229</v>
      </c>
      <c r="P1714">
        <v>29</v>
      </c>
      <c r="Q1714" t="s">
        <v>43</v>
      </c>
      <c r="R1714">
        <v>4</v>
      </c>
      <c r="S1714" s="1">
        <v>45873</v>
      </c>
      <c r="T1714" t="s">
        <v>30</v>
      </c>
    </row>
    <row r="1715" spans="1:20" x14ac:dyDescent="0.25">
      <c r="A1715" t="s">
        <v>3480</v>
      </c>
      <c r="B1715" t="s">
        <v>38</v>
      </c>
      <c r="C1715" t="s">
        <v>82</v>
      </c>
      <c r="D1715" t="s">
        <v>23</v>
      </c>
      <c r="E1715" t="s">
        <v>12312</v>
      </c>
      <c r="F1715" t="s">
        <v>3481</v>
      </c>
      <c r="G1715" t="s">
        <v>12228</v>
      </c>
      <c r="H1715" t="s">
        <v>34</v>
      </c>
      <c r="I1715" t="s">
        <v>54</v>
      </c>
      <c r="J1715" t="s">
        <v>27</v>
      </c>
      <c r="K1715">
        <v>1</v>
      </c>
      <c r="L1715">
        <v>609.80999999999995</v>
      </c>
      <c r="M1715" t="s">
        <v>35</v>
      </c>
      <c r="N1715">
        <v>12</v>
      </c>
      <c r="O1715" t="s">
        <v>12068</v>
      </c>
      <c r="P1715">
        <v>80</v>
      </c>
      <c r="Q1715" t="s">
        <v>29</v>
      </c>
      <c r="R1715">
        <v>3</v>
      </c>
      <c r="S1715" s="1">
        <v>45841</v>
      </c>
      <c r="T1715" t="s">
        <v>60</v>
      </c>
    </row>
    <row r="1716" spans="1:20" x14ac:dyDescent="0.25">
      <c r="A1716" t="s">
        <v>3482</v>
      </c>
      <c r="B1716" t="s">
        <v>45</v>
      </c>
      <c r="C1716" t="s">
        <v>22</v>
      </c>
      <c r="D1716" t="s">
        <v>32</v>
      </c>
      <c r="E1716" s="1">
        <v>45325</v>
      </c>
      <c r="F1716" t="s">
        <v>3483</v>
      </c>
      <c r="G1716" t="s">
        <v>12228</v>
      </c>
      <c r="H1716" t="s">
        <v>47</v>
      </c>
      <c r="I1716" t="s">
        <v>26</v>
      </c>
      <c r="J1716" t="s">
        <v>59</v>
      </c>
      <c r="K1716">
        <v>3</v>
      </c>
      <c r="L1716">
        <v>345.92</v>
      </c>
      <c r="M1716" t="s">
        <v>28</v>
      </c>
      <c r="N1716">
        <v>20</v>
      </c>
      <c r="O1716" t="s">
        <v>12279</v>
      </c>
      <c r="P1716">
        <v>352</v>
      </c>
      <c r="Q1716" t="s">
        <v>29</v>
      </c>
      <c r="R1716">
        <v>4</v>
      </c>
      <c r="S1716" s="1">
        <v>45301</v>
      </c>
      <c r="T1716" t="s">
        <v>30</v>
      </c>
    </row>
    <row r="1717" spans="1:20" x14ac:dyDescent="0.25">
      <c r="A1717" t="s">
        <v>3484</v>
      </c>
      <c r="B1717" t="s">
        <v>45</v>
      </c>
      <c r="C1717" t="s">
        <v>22</v>
      </c>
      <c r="D1717" t="s">
        <v>23</v>
      </c>
      <c r="E1717" s="1">
        <v>45414</v>
      </c>
      <c r="F1717" t="s">
        <v>3485</v>
      </c>
      <c r="G1717" t="s">
        <v>12228</v>
      </c>
      <c r="H1717" t="s">
        <v>47</v>
      </c>
      <c r="I1717" t="s">
        <v>63</v>
      </c>
      <c r="J1717" t="s">
        <v>67</v>
      </c>
      <c r="K1717">
        <v>3</v>
      </c>
      <c r="L1717">
        <v>1037.31</v>
      </c>
      <c r="M1717" t="s">
        <v>28</v>
      </c>
      <c r="N1717">
        <v>42</v>
      </c>
      <c r="O1717" s="1">
        <v>45421</v>
      </c>
      <c r="P1717">
        <v>88</v>
      </c>
      <c r="Q1717" t="s">
        <v>43</v>
      </c>
      <c r="R1717">
        <v>2</v>
      </c>
      <c r="S1717" t="s">
        <v>12219</v>
      </c>
      <c r="T1717" t="s">
        <v>60</v>
      </c>
    </row>
    <row r="1718" spans="1:20" x14ac:dyDescent="0.25">
      <c r="A1718" t="s">
        <v>3486</v>
      </c>
      <c r="B1718" t="s">
        <v>45</v>
      </c>
      <c r="C1718" t="s">
        <v>82</v>
      </c>
      <c r="D1718" t="s">
        <v>32</v>
      </c>
      <c r="E1718" s="1">
        <v>45210</v>
      </c>
      <c r="F1718" t="s">
        <v>3487</v>
      </c>
      <c r="G1718" t="s">
        <v>12228</v>
      </c>
      <c r="H1718" t="s">
        <v>47</v>
      </c>
      <c r="I1718" t="s">
        <v>63</v>
      </c>
      <c r="J1718" t="s">
        <v>59</v>
      </c>
      <c r="K1718">
        <v>4</v>
      </c>
      <c r="L1718">
        <v>1302.3699999999999</v>
      </c>
      <c r="M1718" t="s">
        <v>28</v>
      </c>
      <c r="N1718">
        <v>10</v>
      </c>
      <c r="O1718" t="s">
        <v>12242</v>
      </c>
      <c r="P1718">
        <v>247</v>
      </c>
      <c r="Q1718" t="s">
        <v>43</v>
      </c>
      <c r="R1718">
        <v>2</v>
      </c>
      <c r="S1718" t="s">
        <v>12290</v>
      </c>
      <c r="T1718" t="s">
        <v>30</v>
      </c>
    </row>
    <row r="1719" spans="1:20" x14ac:dyDescent="0.25">
      <c r="A1719" t="s">
        <v>3488</v>
      </c>
      <c r="B1719" t="s">
        <v>21</v>
      </c>
      <c r="C1719" t="s">
        <v>22</v>
      </c>
      <c r="D1719" t="s">
        <v>77</v>
      </c>
      <c r="E1719" t="s">
        <v>12449</v>
      </c>
      <c r="F1719" t="s">
        <v>3489</v>
      </c>
      <c r="G1719" t="s">
        <v>12228</v>
      </c>
      <c r="H1719" t="s">
        <v>34</v>
      </c>
      <c r="I1719" t="s">
        <v>26</v>
      </c>
      <c r="J1719" t="s">
        <v>59</v>
      </c>
      <c r="K1719">
        <v>4</v>
      </c>
      <c r="L1719">
        <v>880.77</v>
      </c>
      <c r="M1719" t="s">
        <v>35</v>
      </c>
      <c r="N1719">
        <v>32</v>
      </c>
      <c r="O1719" t="s">
        <v>12272</v>
      </c>
      <c r="P1719">
        <v>335</v>
      </c>
      <c r="Q1719" t="s">
        <v>43</v>
      </c>
      <c r="R1719">
        <v>3</v>
      </c>
      <c r="S1719" t="s">
        <v>12436</v>
      </c>
      <c r="T1719" t="s">
        <v>30</v>
      </c>
    </row>
    <row r="1720" spans="1:20" x14ac:dyDescent="0.25">
      <c r="A1720" t="s">
        <v>3490</v>
      </c>
      <c r="B1720" t="s">
        <v>21</v>
      </c>
      <c r="C1720" t="s">
        <v>22</v>
      </c>
      <c r="D1720" t="s">
        <v>56</v>
      </c>
      <c r="E1720" t="s">
        <v>12125</v>
      </c>
      <c r="F1720" t="s">
        <v>3491</v>
      </c>
      <c r="G1720" t="s">
        <v>12228</v>
      </c>
      <c r="H1720" t="s">
        <v>47</v>
      </c>
      <c r="I1720" t="s">
        <v>48</v>
      </c>
      <c r="J1720" t="s">
        <v>67</v>
      </c>
      <c r="K1720">
        <v>1</v>
      </c>
      <c r="L1720">
        <v>632.37</v>
      </c>
      <c r="M1720" t="s">
        <v>50</v>
      </c>
      <c r="N1720">
        <v>49</v>
      </c>
      <c r="O1720" s="1">
        <v>45846</v>
      </c>
      <c r="P1720">
        <v>353</v>
      </c>
      <c r="Q1720" t="s">
        <v>29</v>
      </c>
      <c r="R1720">
        <v>5</v>
      </c>
      <c r="S1720" t="s">
        <v>12148</v>
      </c>
      <c r="T1720" t="s">
        <v>36</v>
      </c>
    </row>
    <row r="1721" spans="1:20" x14ac:dyDescent="0.25">
      <c r="A1721" t="s">
        <v>3492</v>
      </c>
      <c r="B1721" t="s">
        <v>21</v>
      </c>
      <c r="C1721" t="s">
        <v>82</v>
      </c>
      <c r="D1721" t="s">
        <v>77</v>
      </c>
      <c r="E1721" t="s">
        <v>12116</v>
      </c>
      <c r="F1721" t="s">
        <v>3493</v>
      </c>
      <c r="G1721" t="s">
        <v>12228</v>
      </c>
      <c r="H1721" t="s">
        <v>34</v>
      </c>
      <c r="I1721" t="s">
        <v>42</v>
      </c>
      <c r="J1721" t="s">
        <v>27</v>
      </c>
      <c r="K1721">
        <v>1</v>
      </c>
      <c r="L1721">
        <v>466.39</v>
      </c>
      <c r="M1721" t="s">
        <v>50</v>
      </c>
      <c r="N1721">
        <v>20</v>
      </c>
      <c r="O1721" s="1">
        <v>45871</v>
      </c>
      <c r="P1721">
        <v>282</v>
      </c>
      <c r="Q1721" t="s">
        <v>43</v>
      </c>
      <c r="R1721">
        <v>4</v>
      </c>
      <c r="S1721" s="1">
        <v>45749</v>
      </c>
      <c r="T1721" t="s">
        <v>60</v>
      </c>
    </row>
    <row r="1722" spans="1:20" x14ac:dyDescent="0.25">
      <c r="A1722" t="s">
        <v>3494</v>
      </c>
      <c r="B1722" t="s">
        <v>45</v>
      </c>
      <c r="C1722" t="s">
        <v>39</v>
      </c>
      <c r="D1722" t="s">
        <v>52</v>
      </c>
      <c r="E1722" s="1">
        <v>45575</v>
      </c>
      <c r="F1722" t="s">
        <v>3495</v>
      </c>
      <c r="G1722" t="s">
        <v>12228</v>
      </c>
      <c r="H1722" t="s">
        <v>47</v>
      </c>
      <c r="I1722" t="s">
        <v>63</v>
      </c>
      <c r="J1722" t="s">
        <v>59</v>
      </c>
      <c r="K1722">
        <v>3</v>
      </c>
      <c r="L1722">
        <v>662.32</v>
      </c>
      <c r="M1722" t="s">
        <v>50</v>
      </c>
      <c r="N1722">
        <v>27</v>
      </c>
      <c r="O1722" t="s">
        <v>12077</v>
      </c>
      <c r="P1722">
        <v>134</v>
      </c>
      <c r="Q1722" t="s">
        <v>29</v>
      </c>
      <c r="R1722">
        <v>3</v>
      </c>
      <c r="S1722" t="s">
        <v>12201</v>
      </c>
      <c r="T1722" t="s">
        <v>60</v>
      </c>
    </row>
    <row r="1723" spans="1:20" x14ac:dyDescent="0.25">
      <c r="A1723" t="s">
        <v>3496</v>
      </c>
      <c r="B1723" t="s">
        <v>38</v>
      </c>
      <c r="C1723" t="s">
        <v>22</v>
      </c>
      <c r="D1723" t="s">
        <v>32</v>
      </c>
      <c r="E1723" t="s">
        <v>12443</v>
      </c>
      <c r="F1723" t="s">
        <v>3497</v>
      </c>
      <c r="G1723" t="s">
        <v>12501</v>
      </c>
      <c r="H1723" t="s">
        <v>25</v>
      </c>
      <c r="I1723" t="s">
        <v>42</v>
      </c>
      <c r="J1723" t="s">
        <v>67</v>
      </c>
      <c r="K1723">
        <v>2</v>
      </c>
      <c r="L1723">
        <v>1219.27</v>
      </c>
      <c r="M1723" t="s">
        <v>35</v>
      </c>
      <c r="N1723">
        <v>4</v>
      </c>
      <c r="O1723" t="s">
        <v>12211</v>
      </c>
      <c r="P1723">
        <v>330</v>
      </c>
      <c r="Q1723" t="s">
        <v>29</v>
      </c>
      <c r="R1723">
        <v>4</v>
      </c>
      <c r="S1723" t="s">
        <v>12138</v>
      </c>
      <c r="T1723" t="s">
        <v>30</v>
      </c>
    </row>
    <row r="1724" spans="1:20" x14ac:dyDescent="0.25">
      <c r="A1724" t="s">
        <v>3498</v>
      </c>
      <c r="B1724" t="s">
        <v>21</v>
      </c>
      <c r="C1724" t="s">
        <v>22</v>
      </c>
      <c r="D1724" t="s">
        <v>77</v>
      </c>
      <c r="E1724" s="1">
        <v>45995</v>
      </c>
      <c r="F1724" t="s">
        <v>3499</v>
      </c>
      <c r="G1724" t="s">
        <v>12501</v>
      </c>
      <c r="H1724" t="s">
        <v>41</v>
      </c>
      <c r="I1724" t="s">
        <v>54</v>
      </c>
      <c r="J1724" t="s">
        <v>64</v>
      </c>
      <c r="K1724">
        <v>4</v>
      </c>
      <c r="L1724">
        <v>910.65</v>
      </c>
      <c r="M1724" t="s">
        <v>28</v>
      </c>
      <c r="N1724">
        <v>37</v>
      </c>
      <c r="O1724" s="1">
        <v>45722</v>
      </c>
      <c r="P1724">
        <v>468</v>
      </c>
      <c r="Q1724" t="s">
        <v>43</v>
      </c>
      <c r="R1724">
        <v>1</v>
      </c>
      <c r="S1724" s="1">
        <v>45605</v>
      </c>
      <c r="T1724" t="s">
        <v>36</v>
      </c>
    </row>
    <row r="1725" spans="1:20" x14ac:dyDescent="0.25">
      <c r="A1725" t="s">
        <v>3500</v>
      </c>
      <c r="B1725" t="s">
        <v>21</v>
      </c>
      <c r="C1725" t="s">
        <v>82</v>
      </c>
      <c r="D1725" t="s">
        <v>32</v>
      </c>
      <c r="E1725" t="s">
        <v>12377</v>
      </c>
      <c r="F1725" t="s">
        <v>3501</v>
      </c>
      <c r="G1725" t="s">
        <v>12501</v>
      </c>
      <c r="H1725" t="s">
        <v>25</v>
      </c>
      <c r="I1725" t="s">
        <v>42</v>
      </c>
      <c r="J1725" t="s">
        <v>49</v>
      </c>
      <c r="K1725">
        <v>5</v>
      </c>
      <c r="L1725">
        <v>267.73</v>
      </c>
      <c r="M1725" t="s">
        <v>28</v>
      </c>
      <c r="N1725">
        <v>32</v>
      </c>
      <c r="O1725" t="s">
        <v>12332</v>
      </c>
      <c r="P1725">
        <v>283</v>
      </c>
      <c r="Q1725" t="s">
        <v>29</v>
      </c>
      <c r="R1725">
        <v>3</v>
      </c>
      <c r="S1725" s="1">
        <v>45423</v>
      </c>
      <c r="T1725" t="s">
        <v>30</v>
      </c>
    </row>
    <row r="1726" spans="1:20" x14ac:dyDescent="0.25">
      <c r="A1726" t="s">
        <v>3502</v>
      </c>
      <c r="B1726" t="s">
        <v>45</v>
      </c>
      <c r="C1726" t="s">
        <v>22</v>
      </c>
      <c r="D1726" t="s">
        <v>32</v>
      </c>
      <c r="E1726" t="s">
        <v>12440</v>
      </c>
      <c r="F1726" t="s">
        <v>3503</v>
      </c>
      <c r="G1726" t="s">
        <v>12501</v>
      </c>
      <c r="H1726" t="s">
        <v>41</v>
      </c>
      <c r="I1726" t="s">
        <v>54</v>
      </c>
      <c r="J1726" t="s">
        <v>64</v>
      </c>
      <c r="K1726">
        <v>4</v>
      </c>
      <c r="L1726">
        <v>181.72</v>
      </c>
      <c r="M1726" t="s">
        <v>28</v>
      </c>
      <c r="N1726">
        <v>10</v>
      </c>
      <c r="O1726" t="s">
        <v>12423</v>
      </c>
      <c r="P1726">
        <v>213</v>
      </c>
      <c r="Q1726" t="s">
        <v>29</v>
      </c>
      <c r="R1726">
        <v>3</v>
      </c>
      <c r="S1726" s="1">
        <v>45934</v>
      </c>
      <c r="T1726" t="s">
        <v>36</v>
      </c>
    </row>
    <row r="1727" spans="1:20" x14ac:dyDescent="0.25">
      <c r="A1727" t="s">
        <v>3504</v>
      </c>
      <c r="B1727" t="s">
        <v>45</v>
      </c>
      <c r="C1727" t="s">
        <v>82</v>
      </c>
      <c r="D1727" t="s">
        <v>23</v>
      </c>
      <c r="E1727" t="s">
        <v>12436</v>
      </c>
      <c r="F1727" t="s">
        <v>3505</v>
      </c>
      <c r="G1727" t="s">
        <v>12501</v>
      </c>
      <c r="H1727" t="s">
        <v>25</v>
      </c>
      <c r="I1727" t="s">
        <v>63</v>
      </c>
      <c r="J1727" t="s">
        <v>64</v>
      </c>
      <c r="K1727">
        <v>5</v>
      </c>
      <c r="L1727">
        <v>696.94</v>
      </c>
      <c r="M1727" t="s">
        <v>35</v>
      </c>
      <c r="N1727">
        <v>7</v>
      </c>
      <c r="O1727" s="1">
        <v>45513</v>
      </c>
      <c r="P1727">
        <v>12</v>
      </c>
      <c r="Q1727" t="s">
        <v>29</v>
      </c>
      <c r="R1727">
        <v>1</v>
      </c>
      <c r="S1727" t="s">
        <v>12390</v>
      </c>
      <c r="T1727" t="s">
        <v>60</v>
      </c>
    </row>
    <row r="1728" spans="1:20" x14ac:dyDescent="0.25">
      <c r="A1728" t="s">
        <v>3506</v>
      </c>
      <c r="B1728" t="s">
        <v>21</v>
      </c>
      <c r="C1728" t="s">
        <v>22</v>
      </c>
      <c r="D1728" t="s">
        <v>52</v>
      </c>
      <c r="E1728" s="1">
        <v>45755</v>
      </c>
      <c r="F1728" t="s">
        <v>3507</v>
      </c>
      <c r="G1728" t="s">
        <v>12501</v>
      </c>
      <c r="H1728" t="s">
        <v>34</v>
      </c>
      <c r="I1728" t="s">
        <v>26</v>
      </c>
      <c r="J1728" t="s">
        <v>67</v>
      </c>
      <c r="K1728">
        <v>3</v>
      </c>
      <c r="L1728">
        <v>702.15</v>
      </c>
      <c r="M1728" t="s">
        <v>35</v>
      </c>
      <c r="N1728">
        <v>50</v>
      </c>
      <c r="O1728" s="1">
        <v>45514</v>
      </c>
      <c r="P1728">
        <v>167</v>
      </c>
      <c r="Q1728" t="s">
        <v>43</v>
      </c>
      <c r="R1728">
        <v>4</v>
      </c>
      <c r="S1728" s="1">
        <v>45516</v>
      </c>
      <c r="T1728" t="s">
        <v>30</v>
      </c>
    </row>
    <row r="1729" spans="1:20" x14ac:dyDescent="0.25">
      <c r="A1729" t="s">
        <v>3508</v>
      </c>
      <c r="B1729" t="s">
        <v>38</v>
      </c>
      <c r="C1729" t="s">
        <v>22</v>
      </c>
      <c r="D1729" t="s">
        <v>56</v>
      </c>
      <c r="E1729" t="s">
        <v>12189</v>
      </c>
      <c r="F1729" t="s">
        <v>3509</v>
      </c>
      <c r="G1729" t="s">
        <v>12501</v>
      </c>
      <c r="H1729" t="s">
        <v>41</v>
      </c>
      <c r="I1729" t="s">
        <v>48</v>
      </c>
      <c r="J1729" t="s">
        <v>67</v>
      </c>
      <c r="K1729">
        <v>3</v>
      </c>
      <c r="L1729">
        <v>322.95</v>
      </c>
      <c r="M1729" t="s">
        <v>28</v>
      </c>
      <c r="N1729">
        <v>11</v>
      </c>
      <c r="O1729" s="1">
        <v>45901</v>
      </c>
      <c r="P1729">
        <v>166</v>
      </c>
      <c r="Q1729" t="s">
        <v>43</v>
      </c>
      <c r="R1729">
        <v>3</v>
      </c>
      <c r="S1729" t="s">
        <v>12193</v>
      </c>
      <c r="T1729" t="s">
        <v>60</v>
      </c>
    </row>
    <row r="1730" spans="1:20" x14ac:dyDescent="0.25">
      <c r="A1730" t="s">
        <v>3510</v>
      </c>
      <c r="B1730" t="s">
        <v>21</v>
      </c>
      <c r="C1730" t="s">
        <v>22</v>
      </c>
      <c r="D1730" t="s">
        <v>23</v>
      </c>
      <c r="E1730" t="s">
        <v>12295</v>
      </c>
      <c r="F1730" t="s">
        <v>3511</v>
      </c>
      <c r="G1730" t="s">
        <v>12329</v>
      </c>
      <c r="H1730" t="s">
        <v>58</v>
      </c>
      <c r="I1730" t="s">
        <v>48</v>
      </c>
      <c r="J1730" t="s">
        <v>67</v>
      </c>
      <c r="K1730">
        <v>5</v>
      </c>
      <c r="L1730">
        <v>1292.82</v>
      </c>
      <c r="M1730" t="s">
        <v>50</v>
      </c>
      <c r="N1730">
        <v>19</v>
      </c>
      <c r="O1730" t="s">
        <v>12308</v>
      </c>
      <c r="P1730">
        <v>64</v>
      </c>
      <c r="Q1730" t="s">
        <v>43</v>
      </c>
      <c r="R1730">
        <v>1</v>
      </c>
      <c r="S1730" t="s">
        <v>12287</v>
      </c>
      <c r="T1730" t="s">
        <v>36</v>
      </c>
    </row>
    <row r="1731" spans="1:20" x14ac:dyDescent="0.25">
      <c r="A1731" t="s">
        <v>3512</v>
      </c>
      <c r="B1731" t="s">
        <v>21</v>
      </c>
      <c r="C1731" t="s">
        <v>22</v>
      </c>
      <c r="D1731" t="s">
        <v>23</v>
      </c>
      <c r="E1731" s="1">
        <v>45119</v>
      </c>
      <c r="F1731" t="s">
        <v>3513</v>
      </c>
      <c r="G1731" t="s">
        <v>12329</v>
      </c>
      <c r="H1731" t="s">
        <v>41</v>
      </c>
      <c r="I1731" t="s">
        <v>63</v>
      </c>
      <c r="J1731" t="s">
        <v>49</v>
      </c>
      <c r="K1731">
        <v>4</v>
      </c>
      <c r="L1731">
        <v>343.08</v>
      </c>
      <c r="M1731" t="s">
        <v>28</v>
      </c>
      <c r="N1731">
        <v>6</v>
      </c>
      <c r="O1731" s="1">
        <v>45544</v>
      </c>
      <c r="P1731">
        <v>109</v>
      </c>
      <c r="Q1731" t="s">
        <v>29</v>
      </c>
      <c r="R1731">
        <v>1</v>
      </c>
      <c r="S1731" s="1">
        <v>45750</v>
      </c>
      <c r="T1731" t="s">
        <v>60</v>
      </c>
    </row>
    <row r="1732" spans="1:20" x14ac:dyDescent="0.25">
      <c r="A1732" t="s">
        <v>3514</v>
      </c>
      <c r="B1732" t="s">
        <v>38</v>
      </c>
      <c r="C1732" t="s">
        <v>22</v>
      </c>
      <c r="D1732" t="s">
        <v>23</v>
      </c>
      <c r="E1732" t="s">
        <v>12086</v>
      </c>
      <c r="F1732" t="s">
        <v>3515</v>
      </c>
      <c r="G1732" t="s">
        <v>12329</v>
      </c>
      <c r="H1732" t="s">
        <v>25</v>
      </c>
      <c r="I1732" t="s">
        <v>26</v>
      </c>
      <c r="J1732" t="s">
        <v>49</v>
      </c>
      <c r="K1732">
        <v>4</v>
      </c>
      <c r="L1732">
        <v>514.51</v>
      </c>
      <c r="M1732" t="s">
        <v>50</v>
      </c>
      <c r="N1732">
        <v>5</v>
      </c>
      <c r="O1732" t="s">
        <v>12242</v>
      </c>
      <c r="P1732">
        <v>77</v>
      </c>
      <c r="Q1732" t="s">
        <v>43</v>
      </c>
      <c r="R1732">
        <v>1</v>
      </c>
      <c r="S1732" t="s">
        <v>12370</v>
      </c>
      <c r="T1732" t="s">
        <v>30</v>
      </c>
    </row>
    <row r="1733" spans="1:20" x14ac:dyDescent="0.25">
      <c r="A1733" t="s">
        <v>3516</v>
      </c>
      <c r="B1733" t="s">
        <v>38</v>
      </c>
      <c r="C1733" t="s">
        <v>82</v>
      </c>
      <c r="D1733" t="s">
        <v>52</v>
      </c>
      <c r="E1733" s="1">
        <v>45391</v>
      </c>
      <c r="F1733" t="s">
        <v>3517</v>
      </c>
      <c r="G1733" t="s">
        <v>12329</v>
      </c>
      <c r="H1733" t="s">
        <v>34</v>
      </c>
      <c r="I1733" t="s">
        <v>48</v>
      </c>
      <c r="J1733" t="s">
        <v>27</v>
      </c>
      <c r="K1733">
        <v>1</v>
      </c>
      <c r="L1733">
        <v>754.68</v>
      </c>
      <c r="M1733" t="s">
        <v>35</v>
      </c>
      <c r="N1733">
        <v>11</v>
      </c>
      <c r="O1733" t="s">
        <v>12159</v>
      </c>
      <c r="P1733">
        <v>329</v>
      </c>
      <c r="Q1733" t="s">
        <v>29</v>
      </c>
      <c r="R1733">
        <v>1</v>
      </c>
      <c r="S1733" t="s">
        <v>12352</v>
      </c>
      <c r="T1733" t="s">
        <v>30</v>
      </c>
    </row>
    <row r="1734" spans="1:20" x14ac:dyDescent="0.25">
      <c r="A1734" t="s">
        <v>3518</v>
      </c>
      <c r="B1734" t="s">
        <v>21</v>
      </c>
      <c r="C1734" t="s">
        <v>82</v>
      </c>
      <c r="D1734" t="s">
        <v>32</v>
      </c>
      <c r="E1734" t="s">
        <v>12313</v>
      </c>
      <c r="F1734" t="s">
        <v>3519</v>
      </c>
      <c r="G1734" t="s">
        <v>12329</v>
      </c>
      <c r="H1734" t="s">
        <v>25</v>
      </c>
      <c r="I1734" t="s">
        <v>63</v>
      </c>
      <c r="J1734" t="s">
        <v>49</v>
      </c>
      <c r="K1734">
        <v>3</v>
      </c>
      <c r="L1734">
        <v>1274.73</v>
      </c>
      <c r="M1734" t="s">
        <v>35</v>
      </c>
      <c r="N1734">
        <v>48</v>
      </c>
      <c r="O1734" s="1">
        <v>45302</v>
      </c>
      <c r="P1734">
        <v>415</v>
      </c>
      <c r="Q1734" t="s">
        <v>29</v>
      </c>
      <c r="R1734">
        <v>5</v>
      </c>
      <c r="S1734" t="s">
        <v>12333</v>
      </c>
      <c r="T1734" t="s">
        <v>30</v>
      </c>
    </row>
    <row r="1735" spans="1:20" x14ac:dyDescent="0.25">
      <c r="A1735" t="s">
        <v>3520</v>
      </c>
      <c r="B1735" t="s">
        <v>38</v>
      </c>
      <c r="C1735" t="s">
        <v>22</v>
      </c>
      <c r="D1735" t="s">
        <v>23</v>
      </c>
      <c r="E1735" s="1">
        <v>45296</v>
      </c>
      <c r="F1735" t="s">
        <v>3521</v>
      </c>
      <c r="G1735" t="s">
        <v>12329</v>
      </c>
      <c r="H1735" t="s">
        <v>47</v>
      </c>
      <c r="I1735" t="s">
        <v>63</v>
      </c>
      <c r="J1735" t="s">
        <v>67</v>
      </c>
      <c r="K1735">
        <v>3</v>
      </c>
      <c r="L1735">
        <v>1404.24</v>
      </c>
      <c r="M1735" t="s">
        <v>35</v>
      </c>
      <c r="N1735">
        <v>23</v>
      </c>
      <c r="O1735" t="s">
        <v>12077</v>
      </c>
      <c r="P1735">
        <v>350</v>
      </c>
      <c r="Q1735" t="s">
        <v>43</v>
      </c>
      <c r="R1735">
        <v>4</v>
      </c>
      <c r="S1735" t="s">
        <v>12065</v>
      </c>
      <c r="T1735" t="s">
        <v>30</v>
      </c>
    </row>
    <row r="1736" spans="1:20" x14ac:dyDescent="0.25">
      <c r="A1736" t="s">
        <v>3522</v>
      </c>
      <c r="B1736" t="s">
        <v>38</v>
      </c>
      <c r="C1736" t="s">
        <v>39</v>
      </c>
      <c r="D1736" t="s">
        <v>56</v>
      </c>
      <c r="E1736" t="s">
        <v>12316</v>
      </c>
      <c r="F1736" t="s">
        <v>3523</v>
      </c>
      <c r="G1736" t="s">
        <v>12281</v>
      </c>
      <c r="H1736" t="s">
        <v>58</v>
      </c>
      <c r="I1736" t="s">
        <v>26</v>
      </c>
      <c r="J1736" t="s">
        <v>27</v>
      </c>
      <c r="K1736">
        <v>5</v>
      </c>
      <c r="L1736">
        <v>249.79</v>
      </c>
      <c r="M1736" t="s">
        <v>50</v>
      </c>
      <c r="N1736">
        <v>16</v>
      </c>
      <c r="O1736" s="1">
        <v>45576</v>
      </c>
      <c r="P1736">
        <v>236</v>
      </c>
      <c r="Q1736" t="s">
        <v>43</v>
      </c>
      <c r="R1736">
        <v>5</v>
      </c>
      <c r="S1736" s="1">
        <v>45905</v>
      </c>
      <c r="T1736" t="s">
        <v>36</v>
      </c>
    </row>
    <row r="1737" spans="1:20" x14ac:dyDescent="0.25">
      <c r="A1737" t="s">
        <v>3524</v>
      </c>
      <c r="B1737" t="s">
        <v>38</v>
      </c>
      <c r="C1737" t="s">
        <v>22</v>
      </c>
      <c r="D1737" t="s">
        <v>23</v>
      </c>
      <c r="E1737" t="s">
        <v>12366</v>
      </c>
      <c r="F1737" t="s">
        <v>3525</v>
      </c>
      <c r="G1737" t="s">
        <v>12281</v>
      </c>
      <c r="H1737" t="s">
        <v>41</v>
      </c>
      <c r="I1737" t="s">
        <v>63</v>
      </c>
      <c r="J1737" t="s">
        <v>59</v>
      </c>
      <c r="K1737">
        <v>2</v>
      </c>
      <c r="L1737">
        <v>1350.08</v>
      </c>
      <c r="M1737" t="s">
        <v>28</v>
      </c>
      <c r="N1737">
        <v>8</v>
      </c>
      <c r="O1737" t="s">
        <v>12325</v>
      </c>
      <c r="P1737">
        <v>28</v>
      </c>
      <c r="Q1737" t="s">
        <v>43</v>
      </c>
      <c r="R1737">
        <v>3</v>
      </c>
      <c r="S1737" t="s">
        <v>12109</v>
      </c>
      <c r="T1737" t="s">
        <v>60</v>
      </c>
    </row>
    <row r="1738" spans="1:20" x14ac:dyDescent="0.25">
      <c r="A1738" t="s">
        <v>3526</v>
      </c>
      <c r="B1738" t="s">
        <v>45</v>
      </c>
      <c r="C1738" t="s">
        <v>22</v>
      </c>
      <c r="D1738" t="s">
        <v>77</v>
      </c>
      <c r="E1738" t="s">
        <v>12440</v>
      </c>
      <c r="F1738" t="s">
        <v>3527</v>
      </c>
      <c r="G1738" t="s">
        <v>12281</v>
      </c>
      <c r="H1738" t="s">
        <v>25</v>
      </c>
      <c r="I1738" t="s">
        <v>26</v>
      </c>
      <c r="J1738" t="s">
        <v>27</v>
      </c>
      <c r="K1738">
        <v>4</v>
      </c>
      <c r="L1738">
        <v>716.08</v>
      </c>
      <c r="M1738" t="s">
        <v>28</v>
      </c>
      <c r="N1738">
        <v>34</v>
      </c>
      <c r="O1738" t="s">
        <v>12290</v>
      </c>
      <c r="P1738">
        <v>136</v>
      </c>
      <c r="Q1738" t="s">
        <v>29</v>
      </c>
      <c r="R1738">
        <v>4</v>
      </c>
      <c r="S1738" s="1">
        <v>45751</v>
      </c>
      <c r="T1738" t="s">
        <v>30</v>
      </c>
    </row>
    <row r="1739" spans="1:20" x14ac:dyDescent="0.25">
      <c r="A1739" t="s">
        <v>3528</v>
      </c>
      <c r="B1739" t="s">
        <v>21</v>
      </c>
      <c r="C1739" t="s">
        <v>22</v>
      </c>
      <c r="D1739" t="s">
        <v>52</v>
      </c>
      <c r="E1739" s="1">
        <v>45754</v>
      </c>
      <c r="F1739" t="s">
        <v>3529</v>
      </c>
      <c r="G1739" t="s">
        <v>12281</v>
      </c>
      <c r="H1739" t="s">
        <v>41</v>
      </c>
      <c r="I1739" t="s">
        <v>48</v>
      </c>
      <c r="J1739" t="s">
        <v>67</v>
      </c>
      <c r="K1739">
        <v>4</v>
      </c>
      <c r="L1739">
        <v>264.66000000000003</v>
      </c>
      <c r="M1739" t="s">
        <v>50</v>
      </c>
      <c r="N1739">
        <v>21</v>
      </c>
      <c r="O1739" s="1">
        <v>45607</v>
      </c>
      <c r="P1739">
        <v>321</v>
      </c>
      <c r="Q1739" t="s">
        <v>29</v>
      </c>
      <c r="R1739">
        <v>5</v>
      </c>
      <c r="S1739" t="s">
        <v>12234</v>
      </c>
      <c r="T1739" t="s">
        <v>36</v>
      </c>
    </row>
    <row r="1740" spans="1:20" x14ac:dyDescent="0.25">
      <c r="A1740" t="s">
        <v>3530</v>
      </c>
      <c r="B1740" t="s">
        <v>45</v>
      </c>
      <c r="C1740" t="s">
        <v>39</v>
      </c>
      <c r="D1740" t="s">
        <v>52</v>
      </c>
      <c r="E1740" s="1">
        <v>45692</v>
      </c>
      <c r="F1740" t="s">
        <v>3531</v>
      </c>
      <c r="G1740" t="s">
        <v>12281</v>
      </c>
      <c r="H1740" t="s">
        <v>25</v>
      </c>
      <c r="I1740" t="s">
        <v>54</v>
      </c>
      <c r="J1740" t="s">
        <v>27</v>
      </c>
      <c r="K1740">
        <v>2</v>
      </c>
      <c r="L1740">
        <v>566.9</v>
      </c>
      <c r="M1740" t="s">
        <v>35</v>
      </c>
      <c r="N1740">
        <v>32</v>
      </c>
      <c r="O1740" t="s">
        <v>12261</v>
      </c>
      <c r="P1740">
        <v>243</v>
      </c>
      <c r="Q1740" t="s">
        <v>29</v>
      </c>
      <c r="R1740">
        <v>1</v>
      </c>
      <c r="S1740" s="1">
        <v>45931</v>
      </c>
      <c r="T1740" t="s">
        <v>36</v>
      </c>
    </row>
    <row r="1741" spans="1:20" x14ac:dyDescent="0.25">
      <c r="A1741" t="s">
        <v>3532</v>
      </c>
      <c r="B1741" t="s">
        <v>45</v>
      </c>
      <c r="C1741" t="s">
        <v>39</v>
      </c>
      <c r="D1741" t="s">
        <v>52</v>
      </c>
      <c r="E1741" t="s">
        <v>12339</v>
      </c>
      <c r="F1741" t="s">
        <v>3533</v>
      </c>
      <c r="G1741" t="s">
        <v>12281</v>
      </c>
      <c r="H1741" t="s">
        <v>41</v>
      </c>
      <c r="I1741" t="s">
        <v>26</v>
      </c>
      <c r="J1741" t="s">
        <v>64</v>
      </c>
      <c r="K1741">
        <v>1</v>
      </c>
      <c r="L1741">
        <v>1029.2</v>
      </c>
      <c r="M1741" t="s">
        <v>50</v>
      </c>
      <c r="N1741">
        <v>37</v>
      </c>
      <c r="O1741" t="s">
        <v>12272</v>
      </c>
      <c r="P1741">
        <v>200</v>
      </c>
      <c r="Q1741" t="s">
        <v>43</v>
      </c>
      <c r="R1741">
        <v>3</v>
      </c>
      <c r="S1741" t="s">
        <v>12086</v>
      </c>
      <c r="T1741" t="s">
        <v>60</v>
      </c>
    </row>
    <row r="1742" spans="1:20" x14ac:dyDescent="0.25">
      <c r="A1742" t="s">
        <v>3534</v>
      </c>
      <c r="B1742" t="s">
        <v>21</v>
      </c>
      <c r="C1742" t="s">
        <v>82</v>
      </c>
      <c r="D1742" t="s">
        <v>56</v>
      </c>
      <c r="E1742" t="s">
        <v>12362</v>
      </c>
      <c r="F1742" t="s">
        <v>3535</v>
      </c>
      <c r="G1742" t="s">
        <v>12489</v>
      </c>
      <c r="H1742" t="s">
        <v>41</v>
      </c>
      <c r="I1742" t="s">
        <v>63</v>
      </c>
      <c r="J1742" t="s">
        <v>59</v>
      </c>
      <c r="K1742">
        <v>1</v>
      </c>
      <c r="L1742">
        <v>663.09</v>
      </c>
      <c r="M1742" t="s">
        <v>28</v>
      </c>
      <c r="N1742">
        <v>39</v>
      </c>
      <c r="O1742" t="s">
        <v>12300</v>
      </c>
      <c r="P1742">
        <v>327</v>
      </c>
      <c r="Q1742" t="s">
        <v>43</v>
      </c>
      <c r="R1742">
        <v>5</v>
      </c>
      <c r="S1742" t="s">
        <v>12259</v>
      </c>
      <c r="T1742" t="s">
        <v>60</v>
      </c>
    </row>
    <row r="1743" spans="1:20" x14ac:dyDescent="0.25">
      <c r="A1743" t="s">
        <v>3536</v>
      </c>
      <c r="B1743" t="s">
        <v>21</v>
      </c>
      <c r="C1743" t="s">
        <v>82</v>
      </c>
      <c r="D1743" t="s">
        <v>32</v>
      </c>
      <c r="E1743" s="1">
        <v>45967</v>
      </c>
      <c r="F1743" t="s">
        <v>3537</v>
      </c>
      <c r="G1743" t="s">
        <v>12489</v>
      </c>
      <c r="H1743" t="s">
        <v>58</v>
      </c>
      <c r="I1743" t="s">
        <v>42</v>
      </c>
      <c r="J1743" t="s">
        <v>67</v>
      </c>
      <c r="K1743">
        <v>1</v>
      </c>
      <c r="L1743">
        <v>693.19</v>
      </c>
      <c r="M1743" t="s">
        <v>50</v>
      </c>
      <c r="N1743">
        <v>17</v>
      </c>
      <c r="O1743" t="s">
        <v>12146</v>
      </c>
      <c r="P1743">
        <v>495</v>
      </c>
      <c r="Q1743" t="s">
        <v>43</v>
      </c>
      <c r="R1743">
        <v>5</v>
      </c>
      <c r="S1743" t="s">
        <v>12142</v>
      </c>
      <c r="T1743" t="s">
        <v>30</v>
      </c>
    </row>
    <row r="1744" spans="1:20" x14ac:dyDescent="0.25">
      <c r="A1744" t="s">
        <v>3538</v>
      </c>
      <c r="B1744" t="s">
        <v>38</v>
      </c>
      <c r="C1744" t="s">
        <v>82</v>
      </c>
      <c r="D1744" t="s">
        <v>52</v>
      </c>
      <c r="E1744" t="s">
        <v>12108</v>
      </c>
      <c r="F1744" t="s">
        <v>3539</v>
      </c>
      <c r="G1744" t="s">
        <v>12489</v>
      </c>
      <c r="H1744" t="s">
        <v>41</v>
      </c>
      <c r="I1744" t="s">
        <v>54</v>
      </c>
      <c r="J1744" t="s">
        <v>49</v>
      </c>
      <c r="K1744">
        <v>1</v>
      </c>
      <c r="L1744">
        <v>856.76</v>
      </c>
      <c r="M1744" t="s">
        <v>28</v>
      </c>
      <c r="N1744">
        <v>41</v>
      </c>
      <c r="O1744" t="s">
        <v>12209</v>
      </c>
      <c r="P1744">
        <v>214</v>
      </c>
      <c r="Q1744" t="s">
        <v>43</v>
      </c>
      <c r="R1744">
        <v>3</v>
      </c>
      <c r="S1744" t="s">
        <v>12343</v>
      </c>
      <c r="T1744" t="s">
        <v>30</v>
      </c>
    </row>
    <row r="1745" spans="1:20" x14ac:dyDescent="0.25">
      <c r="A1745" t="s">
        <v>3540</v>
      </c>
      <c r="B1745" t="s">
        <v>21</v>
      </c>
      <c r="C1745" t="s">
        <v>22</v>
      </c>
      <c r="D1745" t="s">
        <v>77</v>
      </c>
      <c r="E1745" s="1">
        <v>45784</v>
      </c>
      <c r="F1745" t="s">
        <v>3541</v>
      </c>
      <c r="G1745" t="s">
        <v>12489</v>
      </c>
      <c r="H1745" t="s">
        <v>58</v>
      </c>
      <c r="I1745" t="s">
        <v>54</v>
      </c>
      <c r="J1745" t="s">
        <v>64</v>
      </c>
      <c r="K1745">
        <v>1</v>
      </c>
      <c r="L1745">
        <v>885.37</v>
      </c>
      <c r="M1745" t="s">
        <v>50</v>
      </c>
      <c r="N1745">
        <v>5</v>
      </c>
      <c r="O1745" t="s">
        <v>12291</v>
      </c>
      <c r="P1745">
        <v>148</v>
      </c>
      <c r="Q1745" t="s">
        <v>29</v>
      </c>
      <c r="R1745">
        <v>3</v>
      </c>
      <c r="S1745" t="s">
        <v>12188</v>
      </c>
      <c r="T1745" t="s">
        <v>36</v>
      </c>
    </row>
    <row r="1746" spans="1:20" x14ac:dyDescent="0.25">
      <c r="A1746" t="s">
        <v>3542</v>
      </c>
      <c r="B1746" t="s">
        <v>45</v>
      </c>
      <c r="C1746" t="s">
        <v>82</v>
      </c>
      <c r="D1746" t="s">
        <v>23</v>
      </c>
      <c r="E1746" t="s">
        <v>12502</v>
      </c>
      <c r="F1746" t="s">
        <v>3543</v>
      </c>
      <c r="G1746" t="s">
        <v>12489</v>
      </c>
      <c r="H1746" t="s">
        <v>34</v>
      </c>
      <c r="I1746" t="s">
        <v>63</v>
      </c>
      <c r="J1746" t="s">
        <v>64</v>
      </c>
      <c r="K1746">
        <v>1</v>
      </c>
      <c r="L1746">
        <v>540.87</v>
      </c>
      <c r="M1746" t="s">
        <v>28</v>
      </c>
      <c r="N1746">
        <v>33</v>
      </c>
      <c r="O1746" t="s">
        <v>12280</v>
      </c>
      <c r="P1746">
        <v>438</v>
      </c>
      <c r="Q1746" t="s">
        <v>43</v>
      </c>
      <c r="R1746">
        <v>2</v>
      </c>
      <c r="S1746" s="1">
        <v>45964</v>
      </c>
      <c r="T1746" t="s">
        <v>30</v>
      </c>
    </row>
    <row r="1747" spans="1:20" x14ac:dyDescent="0.25">
      <c r="A1747" t="s">
        <v>3544</v>
      </c>
      <c r="B1747" t="s">
        <v>21</v>
      </c>
      <c r="C1747" t="s">
        <v>22</v>
      </c>
      <c r="D1747" t="s">
        <v>23</v>
      </c>
      <c r="E1747" t="s">
        <v>12384</v>
      </c>
      <c r="F1747" t="s">
        <v>3545</v>
      </c>
      <c r="G1747" t="s">
        <v>12489</v>
      </c>
      <c r="H1747" t="s">
        <v>58</v>
      </c>
      <c r="I1747" t="s">
        <v>63</v>
      </c>
      <c r="J1747" t="s">
        <v>67</v>
      </c>
      <c r="K1747">
        <v>3</v>
      </c>
      <c r="L1747">
        <v>1147.9000000000001</v>
      </c>
      <c r="M1747" t="s">
        <v>35</v>
      </c>
      <c r="N1747">
        <v>50</v>
      </c>
      <c r="O1747" t="s">
        <v>12084</v>
      </c>
      <c r="P1747">
        <v>257</v>
      </c>
      <c r="Q1747" t="s">
        <v>29</v>
      </c>
      <c r="R1747">
        <v>4</v>
      </c>
      <c r="S1747" s="1">
        <v>45455</v>
      </c>
      <c r="T1747" t="s">
        <v>36</v>
      </c>
    </row>
    <row r="1748" spans="1:20" x14ac:dyDescent="0.25">
      <c r="A1748" t="s">
        <v>3546</v>
      </c>
      <c r="B1748" t="s">
        <v>21</v>
      </c>
      <c r="C1748" t="s">
        <v>39</v>
      </c>
      <c r="D1748" t="s">
        <v>52</v>
      </c>
      <c r="E1748" t="s">
        <v>12301</v>
      </c>
      <c r="F1748" t="s">
        <v>3547</v>
      </c>
      <c r="G1748" t="s">
        <v>12489</v>
      </c>
      <c r="H1748" t="s">
        <v>25</v>
      </c>
      <c r="I1748" t="s">
        <v>26</v>
      </c>
      <c r="J1748" t="s">
        <v>67</v>
      </c>
      <c r="K1748">
        <v>3</v>
      </c>
      <c r="L1748">
        <v>559.13</v>
      </c>
      <c r="M1748" t="s">
        <v>28</v>
      </c>
      <c r="N1748">
        <v>17</v>
      </c>
      <c r="O1748" s="1">
        <v>45992</v>
      </c>
      <c r="P1748">
        <v>306</v>
      </c>
      <c r="Q1748" t="s">
        <v>29</v>
      </c>
      <c r="R1748">
        <v>5</v>
      </c>
      <c r="S1748" t="s">
        <v>12242</v>
      </c>
      <c r="T1748" t="s">
        <v>30</v>
      </c>
    </row>
    <row r="1749" spans="1:20" x14ac:dyDescent="0.25">
      <c r="A1749" t="s">
        <v>3548</v>
      </c>
      <c r="B1749" t="s">
        <v>21</v>
      </c>
      <c r="C1749" t="s">
        <v>82</v>
      </c>
      <c r="D1749" t="s">
        <v>77</v>
      </c>
      <c r="E1749" t="s">
        <v>12123</v>
      </c>
      <c r="F1749" t="s">
        <v>3549</v>
      </c>
      <c r="G1749" t="s">
        <v>12489</v>
      </c>
      <c r="H1749" t="s">
        <v>34</v>
      </c>
      <c r="I1749" t="s">
        <v>26</v>
      </c>
      <c r="J1749" t="s">
        <v>49</v>
      </c>
      <c r="K1749">
        <v>2</v>
      </c>
      <c r="L1749">
        <v>761.89</v>
      </c>
      <c r="M1749" t="s">
        <v>50</v>
      </c>
      <c r="N1749">
        <v>47</v>
      </c>
      <c r="O1749" t="s">
        <v>12309</v>
      </c>
      <c r="P1749">
        <v>479</v>
      </c>
      <c r="Q1749" t="s">
        <v>29</v>
      </c>
      <c r="R1749">
        <v>4</v>
      </c>
      <c r="S1749" t="s">
        <v>12180</v>
      </c>
      <c r="T1749" t="s">
        <v>36</v>
      </c>
    </row>
    <row r="1750" spans="1:20" x14ac:dyDescent="0.25">
      <c r="A1750" t="s">
        <v>3550</v>
      </c>
      <c r="B1750" t="s">
        <v>38</v>
      </c>
      <c r="C1750" t="s">
        <v>22</v>
      </c>
      <c r="D1750" t="s">
        <v>56</v>
      </c>
      <c r="E1750" t="s">
        <v>12330</v>
      </c>
      <c r="F1750" t="s">
        <v>3551</v>
      </c>
      <c r="G1750" t="s">
        <v>12489</v>
      </c>
      <c r="H1750" t="s">
        <v>41</v>
      </c>
      <c r="I1750" t="s">
        <v>42</v>
      </c>
      <c r="J1750" t="s">
        <v>64</v>
      </c>
      <c r="K1750">
        <v>1</v>
      </c>
      <c r="L1750">
        <v>380.58</v>
      </c>
      <c r="M1750" t="s">
        <v>50</v>
      </c>
      <c r="N1750">
        <v>19</v>
      </c>
      <c r="O1750" t="s">
        <v>12119</v>
      </c>
      <c r="P1750">
        <v>8</v>
      </c>
      <c r="Q1750" t="s">
        <v>43</v>
      </c>
      <c r="R1750">
        <v>3</v>
      </c>
      <c r="S1750" t="s">
        <v>12231</v>
      </c>
      <c r="T1750" t="s">
        <v>60</v>
      </c>
    </row>
    <row r="1751" spans="1:20" x14ac:dyDescent="0.25">
      <c r="A1751" t="s">
        <v>3552</v>
      </c>
      <c r="B1751" t="s">
        <v>21</v>
      </c>
      <c r="C1751" t="s">
        <v>22</v>
      </c>
      <c r="D1751" t="s">
        <v>56</v>
      </c>
      <c r="E1751" t="s">
        <v>12147</v>
      </c>
      <c r="F1751" t="s">
        <v>3553</v>
      </c>
      <c r="G1751" t="s">
        <v>12427</v>
      </c>
      <c r="H1751" t="s">
        <v>34</v>
      </c>
      <c r="I1751" t="s">
        <v>26</v>
      </c>
      <c r="J1751" t="s">
        <v>64</v>
      </c>
      <c r="K1751">
        <v>5</v>
      </c>
      <c r="L1751">
        <v>301.69</v>
      </c>
      <c r="M1751" t="s">
        <v>35</v>
      </c>
      <c r="N1751">
        <v>46</v>
      </c>
      <c r="O1751" t="s">
        <v>12140</v>
      </c>
      <c r="P1751">
        <v>367</v>
      </c>
      <c r="Q1751" t="s">
        <v>29</v>
      </c>
      <c r="R1751">
        <v>2</v>
      </c>
      <c r="S1751" t="s">
        <v>12137</v>
      </c>
      <c r="T1751" t="s">
        <v>30</v>
      </c>
    </row>
    <row r="1752" spans="1:20" x14ac:dyDescent="0.25">
      <c r="A1752" t="s">
        <v>3554</v>
      </c>
      <c r="B1752" t="s">
        <v>38</v>
      </c>
      <c r="C1752" t="s">
        <v>39</v>
      </c>
      <c r="D1752" t="s">
        <v>23</v>
      </c>
      <c r="E1752" s="1">
        <v>45299</v>
      </c>
      <c r="F1752" t="s">
        <v>3555</v>
      </c>
      <c r="G1752" t="s">
        <v>12427</v>
      </c>
      <c r="H1752" t="s">
        <v>58</v>
      </c>
      <c r="I1752" t="s">
        <v>26</v>
      </c>
      <c r="J1752" t="s">
        <v>49</v>
      </c>
      <c r="K1752">
        <v>2</v>
      </c>
      <c r="L1752">
        <v>1469.53</v>
      </c>
      <c r="M1752" t="s">
        <v>35</v>
      </c>
      <c r="N1752">
        <v>20</v>
      </c>
      <c r="O1752" s="1">
        <v>45661</v>
      </c>
      <c r="P1752">
        <v>76</v>
      </c>
      <c r="Q1752" t="s">
        <v>43</v>
      </c>
      <c r="R1752">
        <v>2</v>
      </c>
      <c r="S1752" s="1">
        <v>45938</v>
      </c>
      <c r="T1752" t="s">
        <v>36</v>
      </c>
    </row>
    <row r="1753" spans="1:20" x14ac:dyDescent="0.25">
      <c r="A1753" t="s">
        <v>3556</v>
      </c>
      <c r="B1753" t="s">
        <v>21</v>
      </c>
      <c r="C1753" t="s">
        <v>22</v>
      </c>
      <c r="D1753" t="s">
        <v>52</v>
      </c>
      <c r="E1753" s="1">
        <v>45149</v>
      </c>
      <c r="F1753" t="s">
        <v>3557</v>
      </c>
      <c r="G1753" t="s">
        <v>12427</v>
      </c>
      <c r="H1753" t="s">
        <v>41</v>
      </c>
      <c r="I1753" t="s">
        <v>63</v>
      </c>
      <c r="J1753" t="s">
        <v>49</v>
      </c>
      <c r="K1753">
        <v>2</v>
      </c>
      <c r="L1753">
        <v>265.29000000000002</v>
      </c>
      <c r="M1753" t="s">
        <v>28</v>
      </c>
      <c r="N1753">
        <v>30</v>
      </c>
      <c r="O1753" t="s">
        <v>12236</v>
      </c>
      <c r="P1753">
        <v>383</v>
      </c>
      <c r="Q1753" t="s">
        <v>29</v>
      </c>
      <c r="R1753">
        <v>2</v>
      </c>
      <c r="S1753" t="s">
        <v>12173</v>
      </c>
      <c r="T1753" t="s">
        <v>30</v>
      </c>
    </row>
    <row r="1754" spans="1:20" x14ac:dyDescent="0.25">
      <c r="A1754" t="s">
        <v>3558</v>
      </c>
      <c r="B1754" t="s">
        <v>38</v>
      </c>
      <c r="C1754" t="s">
        <v>82</v>
      </c>
      <c r="D1754" t="s">
        <v>77</v>
      </c>
      <c r="E1754" s="1">
        <v>45058</v>
      </c>
      <c r="F1754" t="s">
        <v>3559</v>
      </c>
      <c r="G1754" t="s">
        <v>12427</v>
      </c>
      <c r="H1754" t="s">
        <v>47</v>
      </c>
      <c r="I1754" t="s">
        <v>26</v>
      </c>
      <c r="J1754" t="s">
        <v>49</v>
      </c>
      <c r="K1754">
        <v>3</v>
      </c>
      <c r="L1754">
        <v>1248.99</v>
      </c>
      <c r="M1754" t="s">
        <v>35</v>
      </c>
      <c r="N1754">
        <v>49</v>
      </c>
      <c r="O1754" t="s">
        <v>12087</v>
      </c>
      <c r="P1754">
        <v>372</v>
      </c>
      <c r="Q1754" t="s">
        <v>43</v>
      </c>
      <c r="R1754">
        <v>5</v>
      </c>
      <c r="S1754" t="s">
        <v>12319</v>
      </c>
      <c r="T1754" t="s">
        <v>60</v>
      </c>
    </row>
    <row r="1755" spans="1:20" x14ac:dyDescent="0.25">
      <c r="A1755" t="s">
        <v>3560</v>
      </c>
      <c r="B1755" t="s">
        <v>38</v>
      </c>
      <c r="C1755" t="s">
        <v>22</v>
      </c>
      <c r="D1755" t="s">
        <v>56</v>
      </c>
      <c r="E1755" s="1">
        <v>45420</v>
      </c>
      <c r="F1755" t="s">
        <v>3561</v>
      </c>
      <c r="G1755" t="s">
        <v>12427</v>
      </c>
      <c r="H1755" t="s">
        <v>58</v>
      </c>
      <c r="I1755" t="s">
        <v>26</v>
      </c>
      <c r="J1755" t="s">
        <v>64</v>
      </c>
      <c r="K1755">
        <v>1</v>
      </c>
      <c r="L1755">
        <v>238.13</v>
      </c>
      <c r="M1755" t="s">
        <v>28</v>
      </c>
      <c r="N1755">
        <v>15</v>
      </c>
      <c r="O1755" t="s">
        <v>12148</v>
      </c>
      <c r="P1755">
        <v>451</v>
      </c>
      <c r="Q1755" t="s">
        <v>29</v>
      </c>
      <c r="R1755">
        <v>1</v>
      </c>
      <c r="S1755" t="s">
        <v>12231</v>
      </c>
      <c r="T1755" t="s">
        <v>60</v>
      </c>
    </row>
    <row r="1756" spans="1:20" x14ac:dyDescent="0.25">
      <c r="A1756" t="s">
        <v>3562</v>
      </c>
      <c r="B1756" t="s">
        <v>45</v>
      </c>
      <c r="C1756" t="s">
        <v>82</v>
      </c>
      <c r="D1756" t="s">
        <v>32</v>
      </c>
      <c r="E1756" t="s">
        <v>12413</v>
      </c>
      <c r="F1756" t="s">
        <v>3563</v>
      </c>
      <c r="G1756" t="s">
        <v>12427</v>
      </c>
      <c r="H1756" t="s">
        <v>25</v>
      </c>
      <c r="I1756" t="s">
        <v>26</v>
      </c>
      <c r="J1756" t="s">
        <v>27</v>
      </c>
      <c r="K1756">
        <v>5</v>
      </c>
      <c r="L1756">
        <v>1269.83</v>
      </c>
      <c r="M1756" t="s">
        <v>50</v>
      </c>
      <c r="N1756">
        <v>4</v>
      </c>
      <c r="O1756" t="s">
        <v>12160</v>
      </c>
      <c r="P1756">
        <v>259</v>
      </c>
      <c r="Q1756" t="s">
        <v>43</v>
      </c>
      <c r="R1756">
        <v>3</v>
      </c>
      <c r="S1756" s="1">
        <v>45605</v>
      </c>
      <c r="T1756" t="s">
        <v>30</v>
      </c>
    </row>
    <row r="1757" spans="1:20" x14ac:dyDescent="0.25">
      <c r="A1757" t="s">
        <v>3564</v>
      </c>
      <c r="B1757" t="s">
        <v>21</v>
      </c>
      <c r="C1757" t="s">
        <v>22</v>
      </c>
      <c r="D1757" t="s">
        <v>32</v>
      </c>
      <c r="E1757" t="s">
        <v>12379</v>
      </c>
      <c r="F1757" t="s">
        <v>3565</v>
      </c>
      <c r="G1757" t="s">
        <v>12427</v>
      </c>
      <c r="H1757" t="s">
        <v>25</v>
      </c>
      <c r="I1757" t="s">
        <v>42</v>
      </c>
      <c r="J1757" t="s">
        <v>49</v>
      </c>
      <c r="K1757">
        <v>5</v>
      </c>
      <c r="L1757">
        <v>541.95000000000005</v>
      </c>
      <c r="M1757" t="s">
        <v>50</v>
      </c>
      <c r="N1757">
        <v>26</v>
      </c>
      <c r="O1757" t="s">
        <v>12340</v>
      </c>
      <c r="P1757">
        <v>444</v>
      </c>
      <c r="Q1757" t="s">
        <v>29</v>
      </c>
      <c r="R1757">
        <v>1</v>
      </c>
      <c r="S1757" t="s">
        <v>12075</v>
      </c>
      <c r="T1757" t="s">
        <v>60</v>
      </c>
    </row>
    <row r="1758" spans="1:20" x14ac:dyDescent="0.25">
      <c r="A1758" t="s">
        <v>3566</v>
      </c>
      <c r="B1758" t="s">
        <v>21</v>
      </c>
      <c r="C1758" t="s">
        <v>82</v>
      </c>
      <c r="D1758" t="s">
        <v>52</v>
      </c>
      <c r="E1758" s="1">
        <v>45510</v>
      </c>
      <c r="F1758" t="s">
        <v>3567</v>
      </c>
      <c r="G1758" t="s">
        <v>12427</v>
      </c>
      <c r="H1758" t="s">
        <v>47</v>
      </c>
      <c r="I1758" t="s">
        <v>42</v>
      </c>
      <c r="J1758" t="s">
        <v>49</v>
      </c>
      <c r="K1758">
        <v>2</v>
      </c>
      <c r="L1758">
        <v>649.95000000000005</v>
      </c>
      <c r="M1758" t="s">
        <v>28</v>
      </c>
      <c r="N1758">
        <v>24</v>
      </c>
      <c r="O1758" t="s">
        <v>12122</v>
      </c>
      <c r="P1758">
        <v>125</v>
      </c>
      <c r="Q1758" t="s">
        <v>43</v>
      </c>
      <c r="R1758">
        <v>4</v>
      </c>
      <c r="S1758" s="1">
        <v>45993</v>
      </c>
      <c r="T1758" t="s">
        <v>30</v>
      </c>
    </row>
    <row r="1759" spans="1:20" x14ac:dyDescent="0.25">
      <c r="A1759" t="s">
        <v>3568</v>
      </c>
      <c r="B1759" t="s">
        <v>38</v>
      </c>
      <c r="C1759" t="s">
        <v>39</v>
      </c>
      <c r="D1759" t="s">
        <v>23</v>
      </c>
      <c r="E1759" t="s">
        <v>12132</v>
      </c>
      <c r="F1759" t="s">
        <v>3569</v>
      </c>
      <c r="G1759" t="s">
        <v>12427</v>
      </c>
      <c r="H1759" t="s">
        <v>47</v>
      </c>
      <c r="I1759" t="s">
        <v>26</v>
      </c>
      <c r="J1759" t="s">
        <v>64</v>
      </c>
      <c r="K1759">
        <v>4</v>
      </c>
      <c r="L1759">
        <v>347.58</v>
      </c>
      <c r="M1759" t="s">
        <v>50</v>
      </c>
      <c r="N1759">
        <v>21</v>
      </c>
      <c r="O1759" t="s">
        <v>12197</v>
      </c>
      <c r="P1759">
        <v>101</v>
      </c>
      <c r="Q1759" t="s">
        <v>29</v>
      </c>
      <c r="R1759">
        <v>4</v>
      </c>
      <c r="S1759" s="1">
        <v>45636</v>
      </c>
      <c r="T1759" t="s">
        <v>60</v>
      </c>
    </row>
    <row r="1760" spans="1:20" x14ac:dyDescent="0.25">
      <c r="A1760" t="s">
        <v>3570</v>
      </c>
      <c r="B1760" t="s">
        <v>21</v>
      </c>
      <c r="C1760" t="s">
        <v>22</v>
      </c>
      <c r="D1760" t="s">
        <v>56</v>
      </c>
      <c r="E1760" t="s">
        <v>12471</v>
      </c>
      <c r="F1760" t="s">
        <v>3571</v>
      </c>
      <c r="G1760" t="s">
        <v>12427</v>
      </c>
      <c r="H1760" t="s">
        <v>34</v>
      </c>
      <c r="I1760" t="s">
        <v>48</v>
      </c>
      <c r="J1760" t="s">
        <v>49</v>
      </c>
      <c r="K1760">
        <v>1</v>
      </c>
      <c r="L1760">
        <v>486.5</v>
      </c>
      <c r="M1760" t="s">
        <v>50</v>
      </c>
      <c r="N1760">
        <v>29</v>
      </c>
      <c r="O1760" s="1">
        <v>45782</v>
      </c>
      <c r="P1760">
        <v>305</v>
      </c>
      <c r="Q1760" t="s">
        <v>43</v>
      </c>
      <c r="R1760">
        <v>5</v>
      </c>
      <c r="S1760" s="1">
        <v>45968</v>
      </c>
      <c r="T1760" t="s">
        <v>36</v>
      </c>
    </row>
    <row r="1761" spans="1:20" x14ac:dyDescent="0.25">
      <c r="A1761" t="s">
        <v>3572</v>
      </c>
      <c r="B1761" t="s">
        <v>21</v>
      </c>
      <c r="C1761" t="s">
        <v>22</v>
      </c>
      <c r="D1761" t="s">
        <v>23</v>
      </c>
      <c r="E1761" t="s">
        <v>12159</v>
      </c>
      <c r="F1761" t="s">
        <v>3573</v>
      </c>
      <c r="G1761" t="s">
        <v>12427</v>
      </c>
      <c r="H1761" t="s">
        <v>47</v>
      </c>
      <c r="I1761" t="s">
        <v>42</v>
      </c>
      <c r="J1761" t="s">
        <v>27</v>
      </c>
      <c r="K1761">
        <v>5</v>
      </c>
      <c r="L1761">
        <v>1038.7</v>
      </c>
      <c r="M1761" t="s">
        <v>35</v>
      </c>
      <c r="N1761">
        <v>38</v>
      </c>
      <c r="O1761" s="1">
        <v>45907</v>
      </c>
      <c r="P1761">
        <v>431</v>
      </c>
      <c r="Q1761" t="s">
        <v>43</v>
      </c>
      <c r="R1761">
        <v>4</v>
      </c>
      <c r="S1761" t="s">
        <v>12069</v>
      </c>
      <c r="T1761" t="s">
        <v>60</v>
      </c>
    </row>
    <row r="1762" spans="1:20" x14ac:dyDescent="0.25">
      <c r="A1762" t="s">
        <v>3574</v>
      </c>
      <c r="B1762" t="s">
        <v>45</v>
      </c>
      <c r="C1762" t="s">
        <v>22</v>
      </c>
      <c r="D1762" t="s">
        <v>23</v>
      </c>
      <c r="E1762" t="s">
        <v>12166</v>
      </c>
      <c r="F1762" t="s">
        <v>3575</v>
      </c>
      <c r="G1762" t="s">
        <v>12427</v>
      </c>
      <c r="H1762" t="s">
        <v>41</v>
      </c>
      <c r="I1762" t="s">
        <v>48</v>
      </c>
      <c r="J1762" t="s">
        <v>49</v>
      </c>
      <c r="K1762">
        <v>4</v>
      </c>
      <c r="L1762">
        <v>648.86</v>
      </c>
      <c r="M1762" t="s">
        <v>50</v>
      </c>
      <c r="N1762">
        <v>24</v>
      </c>
      <c r="O1762" t="s">
        <v>12104</v>
      </c>
      <c r="P1762">
        <v>289</v>
      </c>
      <c r="Q1762" t="s">
        <v>29</v>
      </c>
      <c r="R1762">
        <v>4</v>
      </c>
      <c r="S1762" t="s">
        <v>12284</v>
      </c>
      <c r="T1762" t="s">
        <v>60</v>
      </c>
    </row>
    <row r="1763" spans="1:20" x14ac:dyDescent="0.25">
      <c r="A1763" t="s">
        <v>3576</v>
      </c>
      <c r="B1763" t="s">
        <v>21</v>
      </c>
      <c r="C1763" t="s">
        <v>39</v>
      </c>
      <c r="D1763" t="s">
        <v>23</v>
      </c>
      <c r="E1763" t="s">
        <v>12475</v>
      </c>
      <c r="F1763" t="s">
        <v>3577</v>
      </c>
      <c r="G1763" t="s">
        <v>12427</v>
      </c>
      <c r="H1763" t="s">
        <v>25</v>
      </c>
      <c r="I1763" t="s">
        <v>26</v>
      </c>
      <c r="J1763" t="s">
        <v>67</v>
      </c>
      <c r="K1763">
        <v>1</v>
      </c>
      <c r="L1763">
        <v>1013.21</v>
      </c>
      <c r="M1763" t="s">
        <v>28</v>
      </c>
      <c r="N1763">
        <v>4</v>
      </c>
      <c r="O1763" t="s">
        <v>12131</v>
      </c>
      <c r="P1763">
        <v>45</v>
      </c>
      <c r="Q1763" t="s">
        <v>29</v>
      </c>
      <c r="R1763">
        <v>4</v>
      </c>
      <c r="S1763" t="s">
        <v>12067</v>
      </c>
      <c r="T1763" t="s">
        <v>36</v>
      </c>
    </row>
    <row r="1764" spans="1:20" x14ac:dyDescent="0.25">
      <c r="A1764" t="s">
        <v>3578</v>
      </c>
      <c r="B1764" t="s">
        <v>45</v>
      </c>
      <c r="C1764" t="s">
        <v>39</v>
      </c>
      <c r="D1764" t="s">
        <v>52</v>
      </c>
      <c r="E1764" t="s">
        <v>12321</v>
      </c>
      <c r="F1764" t="s">
        <v>3579</v>
      </c>
      <c r="G1764" t="s">
        <v>12471</v>
      </c>
      <c r="H1764" t="s">
        <v>41</v>
      </c>
      <c r="I1764" t="s">
        <v>63</v>
      </c>
      <c r="J1764" t="s">
        <v>27</v>
      </c>
      <c r="K1764">
        <v>3</v>
      </c>
      <c r="L1764">
        <v>344.33</v>
      </c>
      <c r="M1764" t="s">
        <v>35</v>
      </c>
      <c r="N1764">
        <v>9</v>
      </c>
      <c r="O1764" s="1">
        <v>45362</v>
      </c>
      <c r="P1764">
        <v>348</v>
      </c>
      <c r="Q1764" t="s">
        <v>29</v>
      </c>
      <c r="R1764">
        <v>5</v>
      </c>
      <c r="S1764" t="s">
        <v>12175</v>
      </c>
      <c r="T1764" t="s">
        <v>60</v>
      </c>
    </row>
    <row r="1765" spans="1:20" x14ac:dyDescent="0.25">
      <c r="A1765" t="s">
        <v>3580</v>
      </c>
      <c r="B1765" t="s">
        <v>38</v>
      </c>
      <c r="C1765" t="s">
        <v>39</v>
      </c>
      <c r="D1765" t="s">
        <v>32</v>
      </c>
      <c r="E1765" t="s">
        <v>12249</v>
      </c>
      <c r="F1765" t="s">
        <v>3581</v>
      </c>
      <c r="G1765" t="s">
        <v>12471</v>
      </c>
      <c r="H1765" t="s">
        <v>34</v>
      </c>
      <c r="I1765" t="s">
        <v>42</v>
      </c>
      <c r="J1765" t="s">
        <v>64</v>
      </c>
      <c r="K1765">
        <v>4</v>
      </c>
      <c r="L1765">
        <v>1311.76</v>
      </c>
      <c r="M1765" t="s">
        <v>35</v>
      </c>
      <c r="N1765">
        <v>14</v>
      </c>
      <c r="O1765" s="1">
        <v>45424</v>
      </c>
      <c r="P1765">
        <v>130</v>
      </c>
      <c r="Q1765" t="s">
        <v>29</v>
      </c>
      <c r="R1765">
        <v>5</v>
      </c>
      <c r="S1765" s="1">
        <v>45875</v>
      </c>
      <c r="T1765" t="s">
        <v>60</v>
      </c>
    </row>
    <row r="1766" spans="1:20" x14ac:dyDescent="0.25">
      <c r="A1766" t="s">
        <v>3582</v>
      </c>
      <c r="B1766" t="s">
        <v>45</v>
      </c>
      <c r="C1766" t="s">
        <v>22</v>
      </c>
      <c r="D1766" t="s">
        <v>77</v>
      </c>
      <c r="E1766" s="1">
        <v>44967</v>
      </c>
      <c r="F1766" t="s">
        <v>3583</v>
      </c>
      <c r="G1766" t="s">
        <v>12471</v>
      </c>
      <c r="H1766" t="s">
        <v>34</v>
      </c>
      <c r="I1766" t="s">
        <v>26</v>
      </c>
      <c r="J1766" t="s">
        <v>59</v>
      </c>
      <c r="K1766">
        <v>3</v>
      </c>
      <c r="L1766">
        <v>1312.89</v>
      </c>
      <c r="M1766" t="s">
        <v>28</v>
      </c>
      <c r="N1766">
        <v>1</v>
      </c>
      <c r="O1766" t="s">
        <v>12166</v>
      </c>
      <c r="P1766">
        <v>24</v>
      </c>
      <c r="Q1766" t="s">
        <v>29</v>
      </c>
      <c r="R1766">
        <v>3</v>
      </c>
      <c r="S1766" s="1">
        <v>45608</v>
      </c>
      <c r="T1766" t="s">
        <v>60</v>
      </c>
    </row>
    <row r="1767" spans="1:20" x14ac:dyDescent="0.25">
      <c r="A1767" t="s">
        <v>3584</v>
      </c>
      <c r="B1767" t="s">
        <v>21</v>
      </c>
      <c r="C1767" t="s">
        <v>22</v>
      </c>
      <c r="D1767" t="s">
        <v>23</v>
      </c>
      <c r="E1767" t="s">
        <v>12134</v>
      </c>
      <c r="F1767" t="s">
        <v>3585</v>
      </c>
      <c r="G1767" t="s">
        <v>12471</v>
      </c>
      <c r="H1767" t="s">
        <v>47</v>
      </c>
      <c r="I1767" t="s">
        <v>54</v>
      </c>
      <c r="J1767" t="s">
        <v>27</v>
      </c>
      <c r="K1767">
        <v>1</v>
      </c>
      <c r="L1767">
        <v>478.89</v>
      </c>
      <c r="M1767" t="s">
        <v>28</v>
      </c>
      <c r="N1767">
        <v>1</v>
      </c>
      <c r="O1767" s="1">
        <v>45780</v>
      </c>
      <c r="P1767">
        <v>211</v>
      </c>
      <c r="Q1767" t="s">
        <v>29</v>
      </c>
      <c r="R1767">
        <v>2</v>
      </c>
      <c r="S1767" s="1">
        <v>45485</v>
      </c>
      <c r="T1767" t="s">
        <v>30</v>
      </c>
    </row>
    <row r="1768" spans="1:20" x14ac:dyDescent="0.25">
      <c r="A1768" t="s">
        <v>3586</v>
      </c>
      <c r="B1768" t="s">
        <v>21</v>
      </c>
      <c r="C1768" t="s">
        <v>22</v>
      </c>
      <c r="D1768" t="s">
        <v>52</v>
      </c>
      <c r="E1768" t="s">
        <v>12485</v>
      </c>
      <c r="F1768" t="s">
        <v>3587</v>
      </c>
      <c r="G1768" t="s">
        <v>12471</v>
      </c>
      <c r="H1768" t="s">
        <v>41</v>
      </c>
      <c r="I1768" t="s">
        <v>54</v>
      </c>
      <c r="J1768" t="s">
        <v>64</v>
      </c>
      <c r="K1768">
        <v>1</v>
      </c>
      <c r="L1768">
        <v>781.67</v>
      </c>
      <c r="M1768" t="s">
        <v>28</v>
      </c>
      <c r="N1768">
        <v>19</v>
      </c>
      <c r="O1768" s="1">
        <v>45303</v>
      </c>
      <c r="P1768">
        <v>372</v>
      </c>
      <c r="Q1768" t="s">
        <v>43</v>
      </c>
      <c r="R1768">
        <v>3</v>
      </c>
      <c r="S1768" s="1">
        <v>45967</v>
      </c>
      <c r="T1768" t="s">
        <v>30</v>
      </c>
    </row>
    <row r="1769" spans="1:20" x14ac:dyDescent="0.25">
      <c r="A1769" t="s">
        <v>3588</v>
      </c>
      <c r="B1769" t="s">
        <v>45</v>
      </c>
      <c r="C1769" t="s">
        <v>82</v>
      </c>
      <c r="D1769" t="s">
        <v>32</v>
      </c>
      <c r="E1769" t="s">
        <v>12247</v>
      </c>
      <c r="F1769" t="s">
        <v>3589</v>
      </c>
      <c r="G1769" t="s">
        <v>12471</v>
      </c>
      <c r="H1769" t="s">
        <v>34</v>
      </c>
      <c r="I1769" t="s">
        <v>26</v>
      </c>
      <c r="J1769" t="s">
        <v>64</v>
      </c>
      <c r="K1769">
        <v>3</v>
      </c>
      <c r="L1769">
        <v>1200.8499999999999</v>
      </c>
      <c r="M1769" t="s">
        <v>35</v>
      </c>
      <c r="N1769">
        <v>28</v>
      </c>
      <c r="O1769" t="s">
        <v>12115</v>
      </c>
      <c r="P1769">
        <v>26</v>
      </c>
      <c r="Q1769" t="s">
        <v>43</v>
      </c>
      <c r="R1769">
        <v>1</v>
      </c>
      <c r="S1769" t="s">
        <v>12229</v>
      </c>
      <c r="T1769" t="s">
        <v>36</v>
      </c>
    </row>
    <row r="1770" spans="1:20" x14ac:dyDescent="0.25">
      <c r="A1770" t="s">
        <v>3590</v>
      </c>
      <c r="B1770" t="s">
        <v>38</v>
      </c>
      <c r="C1770" t="s">
        <v>22</v>
      </c>
      <c r="D1770" t="s">
        <v>77</v>
      </c>
      <c r="E1770" s="1">
        <v>45907</v>
      </c>
      <c r="F1770" t="s">
        <v>3591</v>
      </c>
      <c r="G1770" t="s">
        <v>12471</v>
      </c>
      <c r="H1770" t="s">
        <v>25</v>
      </c>
      <c r="I1770" t="s">
        <v>26</v>
      </c>
      <c r="J1770" t="s">
        <v>49</v>
      </c>
      <c r="K1770">
        <v>3</v>
      </c>
      <c r="L1770">
        <v>1388.46</v>
      </c>
      <c r="M1770" t="s">
        <v>28</v>
      </c>
      <c r="N1770">
        <v>31</v>
      </c>
      <c r="O1770" s="1">
        <v>45485</v>
      </c>
      <c r="P1770">
        <v>151</v>
      </c>
      <c r="Q1770" t="s">
        <v>43</v>
      </c>
      <c r="R1770">
        <v>3</v>
      </c>
      <c r="S1770" t="s">
        <v>12177</v>
      </c>
      <c r="T1770" t="s">
        <v>60</v>
      </c>
    </row>
    <row r="1771" spans="1:20" x14ac:dyDescent="0.25">
      <c r="A1771" t="s">
        <v>3592</v>
      </c>
      <c r="B1771" t="s">
        <v>21</v>
      </c>
      <c r="C1771" t="s">
        <v>22</v>
      </c>
      <c r="D1771" t="s">
        <v>77</v>
      </c>
      <c r="E1771" t="s">
        <v>12282</v>
      </c>
      <c r="F1771" t="s">
        <v>3593</v>
      </c>
      <c r="G1771" t="s">
        <v>12133</v>
      </c>
      <c r="H1771" t="s">
        <v>41</v>
      </c>
      <c r="I1771" t="s">
        <v>48</v>
      </c>
      <c r="J1771" t="s">
        <v>59</v>
      </c>
      <c r="K1771">
        <v>2</v>
      </c>
      <c r="L1771">
        <v>608.73</v>
      </c>
      <c r="M1771" t="s">
        <v>35</v>
      </c>
      <c r="N1771">
        <v>20</v>
      </c>
      <c r="O1771" s="1">
        <v>45635</v>
      </c>
      <c r="P1771">
        <v>210</v>
      </c>
      <c r="Q1771" t="s">
        <v>43</v>
      </c>
      <c r="R1771">
        <v>3</v>
      </c>
      <c r="S1771" s="1">
        <v>45659</v>
      </c>
      <c r="T1771" t="s">
        <v>60</v>
      </c>
    </row>
    <row r="1772" spans="1:20" x14ac:dyDescent="0.25">
      <c r="A1772" t="s">
        <v>3594</v>
      </c>
      <c r="B1772" t="s">
        <v>38</v>
      </c>
      <c r="C1772" t="s">
        <v>39</v>
      </c>
      <c r="D1772" t="s">
        <v>52</v>
      </c>
      <c r="E1772" s="1">
        <v>44995</v>
      </c>
      <c r="F1772" t="s">
        <v>3595</v>
      </c>
      <c r="G1772" t="s">
        <v>12133</v>
      </c>
      <c r="H1772" t="s">
        <v>47</v>
      </c>
      <c r="I1772" t="s">
        <v>48</v>
      </c>
      <c r="J1772" t="s">
        <v>59</v>
      </c>
      <c r="K1772">
        <v>3</v>
      </c>
      <c r="L1772">
        <v>543.45000000000005</v>
      </c>
      <c r="M1772" t="s">
        <v>35</v>
      </c>
      <c r="N1772">
        <v>46</v>
      </c>
      <c r="O1772" s="1">
        <v>45484</v>
      </c>
      <c r="P1772">
        <v>257</v>
      </c>
      <c r="Q1772" t="s">
        <v>29</v>
      </c>
      <c r="R1772">
        <v>1</v>
      </c>
      <c r="S1772" s="1">
        <v>45422</v>
      </c>
      <c r="T1772" t="s">
        <v>60</v>
      </c>
    </row>
    <row r="1773" spans="1:20" x14ac:dyDescent="0.25">
      <c r="A1773" t="s">
        <v>3596</v>
      </c>
      <c r="B1773" t="s">
        <v>38</v>
      </c>
      <c r="C1773" t="s">
        <v>82</v>
      </c>
      <c r="D1773" t="s">
        <v>52</v>
      </c>
      <c r="E1773" s="1">
        <v>45903</v>
      </c>
      <c r="F1773" t="s">
        <v>3597</v>
      </c>
      <c r="G1773" t="s">
        <v>12133</v>
      </c>
      <c r="H1773" t="s">
        <v>58</v>
      </c>
      <c r="I1773" t="s">
        <v>26</v>
      </c>
      <c r="J1773" t="s">
        <v>59</v>
      </c>
      <c r="K1773">
        <v>3</v>
      </c>
      <c r="L1773">
        <v>997.42</v>
      </c>
      <c r="M1773" t="s">
        <v>50</v>
      </c>
      <c r="N1773">
        <v>7</v>
      </c>
      <c r="O1773" t="s">
        <v>12196</v>
      </c>
      <c r="P1773">
        <v>383</v>
      </c>
      <c r="Q1773" t="s">
        <v>43</v>
      </c>
      <c r="R1773">
        <v>4</v>
      </c>
      <c r="S1773" t="s">
        <v>12221</v>
      </c>
      <c r="T1773" t="s">
        <v>30</v>
      </c>
    </row>
    <row r="1774" spans="1:20" x14ac:dyDescent="0.25">
      <c r="A1774" t="s">
        <v>3598</v>
      </c>
      <c r="B1774" t="s">
        <v>45</v>
      </c>
      <c r="C1774" t="s">
        <v>82</v>
      </c>
      <c r="D1774" t="s">
        <v>77</v>
      </c>
      <c r="E1774" s="1">
        <v>45966</v>
      </c>
      <c r="F1774" t="s">
        <v>3599</v>
      </c>
      <c r="G1774" t="s">
        <v>12133</v>
      </c>
      <c r="H1774" t="s">
        <v>58</v>
      </c>
      <c r="I1774" t="s">
        <v>42</v>
      </c>
      <c r="J1774" t="s">
        <v>67</v>
      </c>
      <c r="K1774">
        <v>1</v>
      </c>
      <c r="L1774">
        <v>1049.77</v>
      </c>
      <c r="M1774" t="s">
        <v>28</v>
      </c>
      <c r="N1774">
        <v>36</v>
      </c>
      <c r="O1774" t="s">
        <v>12215</v>
      </c>
      <c r="P1774">
        <v>472</v>
      </c>
      <c r="Q1774" t="s">
        <v>43</v>
      </c>
      <c r="R1774">
        <v>1</v>
      </c>
      <c r="S1774" t="s">
        <v>12346</v>
      </c>
      <c r="T1774" t="s">
        <v>60</v>
      </c>
    </row>
    <row r="1775" spans="1:20" x14ac:dyDescent="0.25">
      <c r="A1775" t="s">
        <v>3600</v>
      </c>
      <c r="B1775" t="s">
        <v>38</v>
      </c>
      <c r="C1775" t="s">
        <v>39</v>
      </c>
      <c r="D1775" t="s">
        <v>52</v>
      </c>
      <c r="E1775" t="s">
        <v>12476</v>
      </c>
      <c r="F1775" t="s">
        <v>3601</v>
      </c>
      <c r="G1775" t="s">
        <v>12133</v>
      </c>
      <c r="H1775" t="s">
        <v>47</v>
      </c>
      <c r="I1775" t="s">
        <v>48</v>
      </c>
      <c r="J1775" t="s">
        <v>67</v>
      </c>
      <c r="K1775">
        <v>5</v>
      </c>
      <c r="L1775">
        <v>1375.95</v>
      </c>
      <c r="M1775" t="s">
        <v>28</v>
      </c>
      <c r="N1775">
        <v>23</v>
      </c>
      <c r="O1775" s="1">
        <v>45933</v>
      </c>
      <c r="P1775">
        <v>53</v>
      </c>
      <c r="Q1775" t="s">
        <v>29</v>
      </c>
      <c r="R1775">
        <v>4</v>
      </c>
      <c r="S1775" t="s">
        <v>12286</v>
      </c>
      <c r="T1775" t="s">
        <v>60</v>
      </c>
    </row>
    <row r="1776" spans="1:20" x14ac:dyDescent="0.25">
      <c r="A1776" t="s">
        <v>3602</v>
      </c>
      <c r="B1776" t="s">
        <v>38</v>
      </c>
      <c r="C1776" t="s">
        <v>39</v>
      </c>
      <c r="D1776" t="s">
        <v>52</v>
      </c>
      <c r="E1776" t="s">
        <v>12179</v>
      </c>
      <c r="F1776" t="s">
        <v>3603</v>
      </c>
      <c r="G1776" t="s">
        <v>12133</v>
      </c>
      <c r="H1776" t="s">
        <v>34</v>
      </c>
      <c r="I1776" t="s">
        <v>48</v>
      </c>
      <c r="J1776" t="s">
        <v>67</v>
      </c>
      <c r="K1776">
        <v>2</v>
      </c>
      <c r="L1776">
        <v>487.09</v>
      </c>
      <c r="M1776" t="s">
        <v>50</v>
      </c>
      <c r="N1776">
        <v>17</v>
      </c>
      <c r="O1776" t="s">
        <v>12212</v>
      </c>
      <c r="P1776">
        <v>0</v>
      </c>
      <c r="Q1776" t="s">
        <v>29</v>
      </c>
      <c r="R1776">
        <v>3</v>
      </c>
      <c r="S1776" s="1">
        <v>45748</v>
      </c>
      <c r="T1776" t="s">
        <v>36</v>
      </c>
    </row>
    <row r="1777" spans="1:20" x14ac:dyDescent="0.25">
      <c r="A1777" t="s">
        <v>3604</v>
      </c>
      <c r="B1777" t="s">
        <v>21</v>
      </c>
      <c r="C1777" t="s">
        <v>22</v>
      </c>
      <c r="D1777" t="s">
        <v>56</v>
      </c>
      <c r="E1777" t="s">
        <v>12069</v>
      </c>
      <c r="F1777" t="s">
        <v>3605</v>
      </c>
      <c r="G1777" t="s">
        <v>12503</v>
      </c>
      <c r="H1777" t="s">
        <v>58</v>
      </c>
      <c r="I1777" t="s">
        <v>42</v>
      </c>
      <c r="J1777" t="s">
        <v>27</v>
      </c>
      <c r="K1777">
        <v>3</v>
      </c>
      <c r="L1777">
        <v>486.22</v>
      </c>
      <c r="M1777" t="s">
        <v>50</v>
      </c>
      <c r="N1777">
        <v>5</v>
      </c>
      <c r="O1777" t="s">
        <v>12246</v>
      </c>
      <c r="P1777">
        <v>469</v>
      </c>
      <c r="Q1777" t="s">
        <v>43</v>
      </c>
      <c r="R1777">
        <v>5</v>
      </c>
      <c r="S1777" s="1">
        <v>45455</v>
      </c>
      <c r="T1777" t="s">
        <v>36</v>
      </c>
    </row>
    <row r="1778" spans="1:20" x14ac:dyDescent="0.25">
      <c r="A1778" t="s">
        <v>3606</v>
      </c>
      <c r="B1778" t="s">
        <v>38</v>
      </c>
      <c r="C1778" t="s">
        <v>39</v>
      </c>
      <c r="D1778" t="s">
        <v>23</v>
      </c>
      <c r="E1778" s="1">
        <v>45784</v>
      </c>
      <c r="F1778" t="s">
        <v>3607</v>
      </c>
      <c r="G1778" t="s">
        <v>12503</v>
      </c>
      <c r="H1778" t="s">
        <v>47</v>
      </c>
      <c r="I1778" t="s">
        <v>63</v>
      </c>
      <c r="J1778" t="s">
        <v>27</v>
      </c>
      <c r="K1778">
        <v>2</v>
      </c>
      <c r="L1778">
        <v>602.47</v>
      </c>
      <c r="M1778" t="s">
        <v>28</v>
      </c>
      <c r="N1778">
        <v>25</v>
      </c>
      <c r="O1778" t="s">
        <v>12106</v>
      </c>
      <c r="P1778">
        <v>320</v>
      </c>
      <c r="Q1778" t="s">
        <v>43</v>
      </c>
      <c r="R1778">
        <v>4</v>
      </c>
      <c r="S1778" t="s">
        <v>12250</v>
      </c>
      <c r="T1778" t="s">
        <v>30</v>
      </c>
    </row>
    <row r="1779" spans="1:20" x14ac:dyDescent="0.25">
      <c r="A1779" t="s">
        <v>3608</v>
      </c>
      <c r="B1779" t="s">
        <v>21</v>
      </c>
      <c r="C1779" t="s">
        <v>22</v>
      </c>
      <c r="D1779" t="s">
        <v>77</v>
      </c>
      <c r="E1779" s="1">
        <v>45383</v>
      </c>
      <c r="F1779" t="s">
        <v>3609</v>
      </c>
      <c r="G1779" t="s">
        <v>12503</v>
      </c>
      <c r="H1779" t="s">
        <v>34</v>
      </c>
      <c r="I1779" t="s">
        <v>48</v>
      </c>
      <c r="J1779" t="s">
        <v>64</v>
      </c>
      <c r="K1779">
        <v>2</v>
      </c>
      <c r="L1779">
        <v>178.58</v>
      </c>
      <c r="M1779" t="s">
        <v>28</v>
      </c>
      <c r="N1779">
        <v>29</v>
      </c>
      <c r="O1779" s="1">
        <v>45902</v>
      </c>
      <c r="P1779">
        <v>35</v>
      </c>
      <c r="Q1779" t="s">
        <v>43</v>
      </c>
      <c r="R1779">
        <v>1</v>
      </c>
      <c r="S1779" s="1">
        <v>45873</v>
      </c>
      <c r="T1779" t="s">
        <v>60</v>
      </c>
    </row>
    <row r="1780" spans="1:20" x14ac:dyDescent="0.25">
      <c r="A1780" t="s">
        <v>3610</v>
      </c>
      <c r="B1780" t="s">
        <v>45</v>
      </c>
      <c r="C1780" t="s">
        <v>82</v>
      </c>
      <c r="D1780" t="s">
        <v>77</v>
      </c>
      <c r="E1780" t="s">
        <v>12465</v>
      </c>
      <c r="F1780" t="s">
        <v>3611</v>
      </c>
      <c r="G1780" t="s">
        <v>12503</v>
      </c>
      <c r="H1780" t="s">
        <v>41</v>
      </c>
      <c r="I1780" t="s">
        <v>54</v>
      </c>
      <c r="J1780" t="s">
        <v>49</v>
      </c>
      <c r="K1780">
        <v>3</v>
      </c>
      <c r="L1780">
        <v>729.52</v>
      </c>
      <c r="M1780" t="s">
        <v>28</v>
      </c>
      <c r="N1780">
        <v>21</v>
      </c>
      <c r="O1780" t="s">
        <v>12290</v>
      </c>
      <c r="P1780">
        <v>69</v>
      </c>
      <c r="Q1780" t="s">
        <v>29</v>
      </c>
      <c r="R1780">
        <v>2</v>
      </c>
      <c r="S1780" t="s">
        <v>12087</v>
      </c>
      <c r="T1780" t="s">
        <v>30</v>
      </c>
    </row>
    <row r="1781" spans="1:20" x14ac:dyDescent="0.25">
      <c r="A1781" t="s">
        <v>3612</v>
      </c>
      <c r="B1781" t="s">
        <v>38</v>
      </c>
      <c r="C1781" t="s">
        <v>39</v>
      </c>
      <c r="D1781" t="s">
        <v>32</v>
      </c>
      <c r="E1781" t="s">
        <v>12292</v>
      </c>
      <c r="F1781" t="s">
        <v>3613</v>
      </c>
      <c r="G1781" t="s">
        <v>12403</v>
      </c>
      <c r="H1781" t="s">
        <v>58</v>
      </c>
      <c r="I1781" t="s">
        <v>42</v>
      </c>
      <c r="J1781" t="s">
        <v>64</v>
      </c>
      <c r="K1781">
        <v>2</v>
      </c>
      <c r="L1781">
        <v>811.36</v>
      </c>
      <c r="M1781" t="s">
        <v>28</v>
      </c>
      <c r="N1781">
        <v>22</v>
      </c>
      <c r="O1781" s="1">
        <v>45392</v>
      </c>
      <c r="P1781">
        <v>14</v>
      </c>
      <c r="Q1781" t="s">
        <v>29</v>
      </c>
      <c r="R1781">
        <v>1</v>
      </c>
      <c r="S1781" t="s">
        <v>12138</v>
      </c>
      <c r="T1781" t="s">
        <v>60</v>
      </c>
    </row>
    <row r="1782" spans="1:20" x14ac:dyDescent="0.25">
      <c r="A1782" t="s">
        <v>3614</v>
      </c>
      <c r="B1782" t="s">
        <v>38</v>
      </c>
      <c r="C1782" t="s">
        <v>39</v>
      </c>
      <c r="D1782" t="s">
        <v>77</v>
      </c>
      <c r="E1782" t="s">
        <v>12082</v>
      </c>
      <c r="F1782" t="s">
        <v>3615</v>
      </c>
      <c r="G1782" t="s">
        <v>12403</v>
      </c>
      <c r="H1782" t="s">
        <v>41</v>
      </c>
      <c r="I1782" t="s">
        <v>26</v>
      </c>
      <c r="J1782" t="s">
        <v>67</v>
      </c>
      <c r="K1782">
        <v>4</v>
      </c>
      <c r="L1782">
        <v>620.96</v>
      </c>
      <c r="M1782" t="s">
        <v>50</v>
      </c>
      <c r="N1782">
        <v>17</v>
      </c>
      <c r="O1782" t="s">
        <v>12068</v>
      </c>
      <c r="P1782">
        <v>206</v>
      </c>
      <c r="Q1782" t="s">
        <v>29</v>
      </c>
      <c r="R1782">
        <v>2</v>
      </c>
      <c r="S1782" s="1">
        <v>45904</v>
      </c>
      <c r="T1782" t="s">
        <v>30</v>
      </c>
    </row>
    <row r="1783" spans="1:20" x14ac:dyDescent="0.25">
      <c r="A1783" t="s">
        <v>3616</v>
      </c>
      <c r="B1783" t="s">
        <v>21</v>
      </c>
      <c r="C1783" t="s">
        <v>39</v>
      </c>
      <c r="D1783" t="s">
        <v>77</v>
      </c>
      <c r="E1783" t="s">
        <v>12423</v>
      </c>
      <c r="F1783" t="s">
        <v>3617</v>
      </c>
      <c r="G1783" t="s">
        <v>12403</v>
      </c>
      <c r="H1783" t="s">
        <v>41</v>
      </c>
      <c r="I1783" t="s">
        <v>26</v>
      </c>
      <c r="J1783" t="s">
        <v>49</v>
      </c>
      <c r="K1783">
        <v>2</v>
      </c>
      <c r="L1783">
        <v>1004.76</v>
      </c>
      <c r="M1783" t="s">
        <v>28</v>
      </c>
      <c r="N1783">
        <v>5</v>
      </c>
      <c r="O1783" t="s">
        <v>12200</v>
      </c>
      <c r="P1783">
        <v>111</v>
      </c>
      <c r="Q1783" t="s">
        <v>43</v>
      </c>
      <c r="R1783">
        <v>5</v>
      </c>
      <c r="S1783" t="s">
        <v>12238</v>
      </c>
      <c r="T1783" t="s">
        <v>30</v>
      </c>
    </row>
    <row r="1784" spans="1:20" x14ac:dyDescent="0.25">
      <c r="A1784" t="s">
        <v>3618</v>
      </c>
      <c r="B1784" t="s">
        <v>45</v>
      </c>
      <c r="C1784" t="s">
        <v>22</v>
      </c>
      <c r="D1784" t="s">
        <v>32</v>
      </c>
      <c r="E1784" t="s">
        <v>12282</v>
      </c>
      <c r="F1784" t="s">
        <v>3619</v>
      </c>
      <c r="G1784" t="s">
        <v>12403</v>
      </c>
      <c r="H1784" t="s">
        <v>34</v>
      </c>
      <c r="I1784" t="s">
        <v>42</v>
      </c>
      <c r="J1784" t="s">
        <v>49</v>
      </c>
      <c r="K1784">
        <v>5</v>
      </c>
      <c r="L1784">
        <v>526.51</v>
      </c>
      <c r="M1784" t="s">
        <v>50</v>
      </c>
      <c r="N1784">
        <v>23</v>
      </c>
      <c r="O1784" s="1">
        <v>45484</v>
      </c>
      <c r="P1784">
        <v>235</v>
      </c>
      <c r="Q1784" t="s">
        <v>43</v>
      </c>
      <c r="R1784">
        <v>2</v>
      </c>
      <c r="S1784" t="s">
        <v>12094</v>
      </c>
      <c r="T1784" t="s">
        <v>60</v>
      </c>
    </row>
    <row r="1785" spans="1:20" x14ac:dyDescent="0.25">
      <c r="A1785" t="s">
        <v>3620</v>
      </c>
      <c r="B1785" t="s">
        <v>45</v>
      </c>
      <c r="C1785" t="s">
        <v>82</v>
      </c>
      <c r="D1785" t="s">
        <v>32</v>
      </c>
      <c r="E1785" t="s">
        <v>12080</v>
      </c>
      <c r="F1785" t="s">
        <v>3621</v>
      </c>
      <c r="G1785" t="s">
        <v>12403</v>
      </c>
      <c r="H1785" t="s">
        <v>25</v>
      </c>
      <c r="I1785" t="s">
        <v>48</v>
      </c>
      <c r="J1785" t="s">
        <v>64</v>
      </c>
      <c r="K1785">
        <v>1</v>
      </c>
      <c r="L1785">
        <v>703.07</v>
      </c>
      <c r="M1785" t="s">
        <v>35</v>
      </c>
      <c r="N1785">
        <v>8</v>
      </c>
      <c r="O1785" t="s">
        <v>12291</v>
      </c>
      <c r="P1785">
        <v>51</v>
      </c>
      <c r="Q1785" t="s">
        <v>43</v>
      </c>
      <c r="R1785">
        <v>5</v>
      </c>
      <c r="S1785" t="s">
        <v>12278</v>
      </c>
      <c r="T1785" t="s">
        <v>36</v>
      </c>
    </row>
    <row r="1786" spans="1:20" x14ac:dyDescent="0.25">
      <c r="A1786" t="s">
        <v>3622</v>
      </c>
      <c r="B1786" t="s">
        <v>21</v>
      </c>
      <c r="C1786" t="s">
        <v>22</v>
      </c>
      <c r="D1786" t="s">
        <v>23</v>
      </c>
      <c r="E1786" t="s">
        <v>12203</v>
      </c>
      <c r="F1786" t="s">
        <v>3623</v>
      </c>
      <c r="G1786" t="s">
        <v>12403</v>
      </c>
      <c r="H1786" t="s">
        <v>58</v>
      </c>
      <c r="I1786" t="s">
        <v>48</v>
      </c>
      <c r="J1786" t="s">
        <v>64</v>
      </c>
      <c r="K1786">
        <v>3</v>
      </c>
      <c r="L1786">
        <v>481.97</v>
      </c>
      <c r="M1786" t="s">
        <v>50</v>
      </c>
      <c r="N1786">
        <v>49</v>
      </c>
      <c r="O1786" t="s">
        <v>12189</v>
      </c>
      <c r="P1786">
        <v>314</v>
      </c>
      <c r="Q1786" t="s">
        <v>29</v>
      </c>
      <c r="R1786">
        <v>1</v>
      </c>
      <c r="S1786" t="s">
        <v>12110</v>
      </c>
      <c r="T1786" t="s">
        <v>60</v>
      </c>
    </row>
    <row r="1787" spans="1:20" x14ac:dyDescent="0.25">
      <c r="A1787" t="s">
        <v>3624</v>
      </c>
      <c r="B1787" t="s">
        <v>45</v>
      </c>
      <c r="C1787" t="s">
        <v>39</v>
      </c>
      <c r="D1787" t="s">
        <v>32</v>
      </c>
      <c r="E1787" t="s">
        <v>12344</v>
      </c>
      <c r="F1787" t="s">
        <v>3625</v>
      </c>
      <c r="G1787" t="s">
        <v>12403</v>
      </c>
      <c r="H1787" t="s">
        <v>34</v>
      </c>
      <c r="I1787" t="s">
        <v>48</v>
      </c>
      <c r="J1787" t="s">
        <v>59</v>
      </c>
      <c r="K1787">
        <v>4</v>
      </c>
      <c r="L1787">
        <v>238.95</v>
      </c>
      <c r="M1787" t="s">
        <v>28</v>
      </c>
      <c r="N1787">
        <v>15</v>
      </c>
      <c r="O1787" t="s">
        <v>12265</v>
      </c>
      <c r="P1787">
        <v>382</v>
      </c>
      <c r="Q1787" t="s">
        <v>43</v>
      </c>
      <c r="R1787">
        <v>2</v>
      </c>
      <c r="S1787" s="1">
        <v>45334</v>
      </c>
      <c r="T1787" t="s">
        <v>60</v>
      </c>
    </row>
    <row r="1788" spans="1:20" x14ac:dyDescent="0.25">
      <c r="A1788" t="s">
        <v>3626</v>
      </c>
      <c r="B1788" t="s">
        <v>38</v>
      </c>
      <c r="C1788" t="s">
        <v>39</v>
      </c>
      <c r="D1788" t="s">
        <v>56</v>
      </c>
      <c r="E1788" s="1">
        <v>45660</v>
      </c>
      <c r="F1788" t="s">
        <v>3627</v>
      </c>
      <c r="G1788" t="s">
        <v>12403</v>
      </c>
      <c r="H1788" t="s">
        <v>34</v>
      </c>
      <c r="I1788" t="s">
        <v>26</v>
      </c>
      <c r="J1788" t="s">
        <v>67</v>
      </c>
      <c r="K1788">
        <v>3</v>
      </c>
      <c r="L1788">
        <v>957.8</v>
      </c>
      <c r="M1788" t="s">
        <v>28</v>
      </c>
      <c r="N1788">
        <v>38</v>
      </c>
      <c r="O1788" t="s">
        <v>12158</v>
      </c>
      <c r="P1788">
        <v>315</v>
      </c>
      <c r="Q1788" t="s">
        <v>43</v>
      </c>
      <c r="R1788">
        <v>5</v>
      </c>
      <c r="S1788" s="1">
        <v>45841</v>
      </c>
      <c r="T1788" t="s">
        <v>30</v>
      </c>
    </row>
    <row r="1789" spans="1:20" x14ac:dyDescent="0.25">
      <c r="A1789" t="s">
        <v>3628</v>
      </c>
      <c r="B1789" t="s">
        <v>38</v>
      </c>
      <c r="C1789" t="s">
        <v>22</v>
      </c>
      <c r="D1789" t="s">
        <v>77</v>
      </c>
      <c r="E1789" t="s">
        <v>12500</v>
      </c>
      <c r="F1789" t="s">
        <v>3629</v>
      </c>
      <c r="G1789" t="s">
        <v>12412</v>
      </c>
      <c r="H1789" t="s">
        <v>47</v>
      </c>
      <c r="I1789" t="s">
        <v>63</v>
      </c>
      <c r="J1789" t="s">
        <v>27</v>
      </c>
      <c r="K1789">
        <v>1</v>
      </c>
      <c r="L1789">
        <v>231.35</v>
      </c>
      <c r="M1789" t="s">
        <v>35</v>
      </c>
      <c r="N1789">
        <v>6</v>
      </c>
      <c r="O1789" s="1">
        <v>45483</v>
      </c>
      <c r="P1789">
        <v>247</v>
      </c>
      <c r="Q1789" t="s">
        <v>29</v>
      </c>
      <c r="R1789">
        <v>2</v>
      </c>
      <c r="S1789" s="1">
        <v>45784</v>
      </c>
      <c r="T1789" t="s">
        <v>60</v>
      </c>
    </row>
    <row r="1790" spans="1:20" x14ac:dyDescent="0.25">
      <c r="A1790" t="s">
        <v>3630</v>
      </c>
      <c r="B1790" t="s">
        <v>45</v>
      </c>
      <c r="C1790" t="s">
        <v>82</v>
      </c>
      <c r="D1790" t="s">
        <v>56</v>
      </c>
      <c r="E1790" t="s">
        <v>12332</v>
      </c>
      <c r="F1790" t="s">
        <v>3631</v>
      </c>
      <c r="G1790" t="s">
        <v>12412</v>
      </c>
      <c r="H1790" t="s">
        <v>25</v>
      </c>
      <c r="I1790" t="s">
        <v>54</v>
      </c>
      <c r="J1790" t="s">
        <v>64</v>
      </c>
      <c r="K1790">
        <v>4</v>
      </c>
      <c r="L1790">
        <v>128.63</v>
      </c>
      <c r="M1790" t="s">
        <v>28</v>
      </c>
      <c r="N1790">
        <v>23</v>
      </c>
      <c r="O1790" t="s">
        <v>12098</v>
      </c>
      <c r="P1790">
        <v>154</v>
      </c>
      <c r="Q1790" t="s">
        <v>29</v>
      </c>
      <c r="R1790">
        <v>5</v>
      </c>
      <c r="S1790" t="s">
        <v>12304</v>
      </c>
      <c r="T1790" t="s">
        <v>36</v>
      </c>
    </row>
    <row r="1791" spans="1:20" x14ac:dyDescent="0.25">
      <c r="A1791" t="s">
        <v>3632</v>
      </c>
      <c r="B1791" t="s">
        <v>38</v>
      </c>
      <c r="C1791" t="s">
        <v>82</v>
      </c>
      <c r="D1791" t="s">
        <v>56</v>
      </c>
      <c r="E1791" t="s">
        <v>12215</v>
      </c>
      <c r="F1791" t="s">
        <v>3633</v>
      </c>
      <c r="G1791" t="s">
        <v>12412</v>
      </c>
      <c r="H1791" t="s">
        <v>58</v>
      </c>
      <c r="I1791" t="s">
        <v>26</v>
      </c>
      <c r="J1791" t="s">
        <v>67</v>
      </c>
      <c r="K1791">
        <v>2</v>
      </c>
      <c r="L1791">
        <v>284.89999999999998</v>
      </c>
      <c r="M1791" t="s">
        <v>35</v>
      </c>
      <c r="N1791">
        <v>32</v>
      </c>
      <c r="O1791" t="s">
        <v>12266</v>
      </c>
      <c r="P1791">
        <v>289</v>
      </c>
      <c r="Q1791" t="s">
        <v>29</v>
      </c>
      <c r="R1791">
        <v>4</v>
      </c>
      <c r="S1791" s="1">
        <v>45995</v>
      </c>
      <c r="T1791" t="s">
        <v>60</v>
      </c>
    </row>
    <row r="1792" spans="1:20" x14ac:dyDescent="0.25">
      <c r="A1792" t="s">
        <v>3634</v>
      </c>
      <c r="B1792" t="s">
        <v>21</v>
      </c>
      <c r="C1792" t="s">
        <v>82</v>
      </c>
      <c r="D1792" t="s">
        <v>32</v>
      </c>
      <c r="E1792" t="s">
        <v>12273</v>
      </c>
      <c r="F1792" t="s">
        <v>3635</v>
      </c>
      <c r="G1792" t="s">
        <v>12412</v>
      </c>
      <c r="H1792" t="s">
        <v>41</v>
      </c>
      <c r="I1792" t="s">
        <v>48</v>
      </c>
      <c r="J1792" t="s">
        <v>49</v>
      </c>
      <c r="K1792">
        <v>1</v>
      </c>
      <c r="L1792">
        <v>1316.01</v>
      </c>
      <c r="M1792" t="s">
        <v>28</v>
      </c>
      <c r="N1792">
        <v>28</v>
      </c>
      <c r="O1792" s="1">
        <v>45962</v>
      </c>
      <c r="P1792">
        <v>215</v>
      </c>
      <c r="Q1792" t="s">
        <v>29</v>
      </c>
      <c r="R1792">
        <v>4</v>
      </c>
      <c r="S1792" t="s">
        <v>12078</v>
      </c>
      <c r="T1792" t="s">
        <v>60</v>
      </c>
    </row>
    <row r="1793" spans="1:20" x14ac:dyDescent="0.25">
      <c r="A1793" t="s">
        <v>3636</v>
      </c>
      <c r="B1793" t="s">
        <v>21</v>
      </c>
      <c r="C1793" t="s">
        <v>82</v>
      </c>
      <c r="D1793" t="s">
        <v>77</v>
      </c>
      <c r="E1793" s="1">
        <v>45028</v>
      </c>
      <c r="F1793" t="s">
        <v>3637</v>
      </c>
      <c r="G1793" t="s">
        <v>12412</v>
      </c>
      <c r="H1793" t="s">
        <v>25</v>
      </c>
      <c r="I1793" t="s">
        <v>42</v>
      </c>
      <c r="J1793" t="s">
        <v>59</v>
      </c>
      <c r="K1793">
        <v>2</v>
      </c>
      <c r="L1793">
        <v>816.36</v>
      </c>
      <c r="M1793" t="s">
        <v>50</v>
      </c>
      <c r="N1793">
        <v>13</v>
      </c>
      <c r="O1793" s="1">
        <v>45872</v>
      </c>
      <c r="P1793">
        <v>450</v>
      </c>
      <c r="Q1793" t="s">
        <v>43</v>
      </c>
      <c r="R1793">
        <v>5</v>
      </c>
      <c r="S1793" t="s">
        <v>12325</v>
      </c>
      <c r="T1793" t="s">
        <v>60</v>
      </c>
    </row>
    <row r="1794" spans="1:20" x14ac:dyDescent="0.25">
      <c r="A1794" t="s">
        <v>3638</v>
      </c>
      <c r="B1794" t="s">
        <v>45</v>
      </c>
      <c r="C1794" t="s">
        <v>22</v>
      </c>
      <c r="D1794" t="s">
        <v>52</v>
      </c>
      <c r="E1794" t="s">
        <v>12457</v>
      </c>
      <c r="F1794" t="s">
        <v>3639</v>
      </c>
      <c r="G1794" t="s">
        <v>12412</v>
      </c>
      <c r="H1794" t="s">
        <v>25</v>
      </c>
      <c r="I1794" t="s">
        <v>42</v>
      </c>
      <c r="J1794" t="s">
        <v>27</v>
      </c>
      <c r="K1794">
        <v>2</v>
      </c>
      <c r="L1794">
        <v>787.92</v>
      </c>
      <c r="M1794" t="s">
        <v>35</v>
      </c>
      <c r="N1794">
        <v>33</v>
      </c>
      <c r="O1794" s="1">
        <v>45906</v>
      </c>
      <c r="P1794">
        <v>212</v>
      </c>
      <c r="Q1794" t="s">
        <v>29</v>
      </c>
      <c r="R1794">
        <v>3</v>
      </c>
      <c r="S1794" t="s">
        <v>12131</v>
      </c>
      <c r="T1794" t="s">
        <v>30</v>
      </c>
    </row>
    <row r="1795" spans="1:20" x14ac:dyDescent="0.25">
      <c r="A1795" t="s">
        <v>3640</v>
      </c>
      <c r="B1795" t="s">
        <v>45</v>
      </c>
      <c r="C1795" t="s">
        <v>39</v>
      </c>
      <c r="D1795" t="s">
        <v>23</v>
      </c>
      <c r="E1795" t="s">
        <v>12234</v>
      </c>
      <c r="F1795" t="s">
        <v>3641</v>
      </c>
      <c r="G1795" t="s">
        <v>12412</v>
      </c>
      <c r="H1795" t="s">
        <v>34</v>
      </c>
      <c r="I1795" t="s">
        <v>48</v>
      </c>
      <c r="J1795" t="s">
        <v>59</v>
      </c>
      <c r="K1795">
        <v>3</v>
      </c>
      <c r="L1795">
        <v>956.19</v>
      </c>
      <c r="M1795" t="s">
        <v>50</v>
      </c>
      <c r="N1795">
        <v>17</v>
      </c>
      <c r="O1795" s="1">
        <v>45841</v>
      </c>
      <c r="P1795">
        <v>229</v>
      </c>
      <c r="Q1795" t="s">
        <v>29</v>
      </c>
      <c r="R1795">
        <v>1</v>
      </c>
      <c r="S1795" t="s">
        <v>12071</v>
      </c>
      <c r="T1795" t="s">
        <v>30</v>
      </c>
    </row>
    <row r="1796" spans="1:20" x14ac:dyDescent="0.25">
      <c r="A1796" t="s">
        <v>3642</v>
      </c>
      <c r="B1796" t="s">
        <v>45</v>
      </c>
      <c r="C1796" t="s">
        <v>39</v>
      </c>
      <c r="D1796" t="s">
        <v>77</v>
      </c>
      <c r="E1796" t="s">
        <v>12173</v>
      </c>
      <c r="F1796" t="s">
        <v>3643</v>
      </c>
      <c r="G1796" t="s">
        <v>12412</v>
      </c>
      <c r="H1796" t="s">
        <v>47</v>
      </c>
      <c r="I1796" t="s">
        <v>63</v>
      </c>
      <c r="J1796" t="s">
        <v>67</v>
      </c>
      <c r="K1796">
        <v>4</v>
      </c>
      <c r="L1796">
        <v>927.18</v>
      </c>
      <c r="M1796" t="s">
        <v>50</v>
      </c>
      <c r="N1796">
        <v>12</v>
      </c>
      <c r="O1796" s="1">
        <v>45753</v>
      </c>
      <c r="P1796">
        <v>26</v>
      </c>
      <c r="Q1796" t="s">
        <v>43</v>
      </c>
      <c r="R1796">
        <v>1</v>
      </c>
      <c r="S1796" s="1">
        <v>45750</v>
      </c>
      <c r="T1796" t="s">
        <v>60</v>
      </c>
    </row>
    <row r="1797" spans="1:20" x14ac:dyDescent="0.25">
      <c r="A1797" t="s">
        <v>3644</v>
      </c>
      <c r="B1797" t="s">
        <v>38</v>
      </c>
      <c r="C1797" t="s">
        <v>82</v>
      </c>
      <c r="D1797" t="s">
        <v>52</v>
      </c>
      <c r="E1797" s="1">
        <v>45602</v>
      </c>
      <c r="F1797" t="s">
        <v>3645</v>
      </c>
      <c r="G1797" t="s">
        <v>12433</v>
      </c>
      <c r="H1797" t="s">
        <v>58</v>
      </c>
      <c r="I1797" t="s">
        <v>63</v>
      </c>
      <c r="J1797" t="s">
        <v>59</v>
      </c>
      <c r="K1797">
        <v>5</v>
      </c>
      <c r="L1797">
        <v>292.14999999999998</v>
      </c>
      <c r="M1797" t="s">
        <v>35</v>
      </c>
      <c r="N1797">
        <v>42</v>
      </c>
      <c r="O1797" t="s">
        <v>12332</v>
      </c>
      <c r="P1797">
        <v>211</v>
      </c>
      <c r="Q1797" t="s">
        <v>29</v>
      </c>
      <c r="R1797">
        <v>4</v>
      </c>
      <c r="S1797" t="s">
        <v>12361</v>
      </c>
      <c r="T1797" t="s">
        <v>30</v>
      </c>
    </row>
    <row r="1798" spans="1:20" x14ac:dyDescent="0.25">
      <c r="A1798" t="s">
        <v>3646</v>
      </c>
      <c r="B1798" t="s">
        <v>21</v>
      </c>
      <c r="C1798" t="s">
        <v>82</v>
      </c>
      <c r="D1798" t="s">
        <v>56</v>
      </c>
      <c r="E1798" s="1">
        <v>45178</v>
      </c>
      <c r="F1798" t="s">
        <v>3647</v>
      </c>
      <c r="G1798" t="s">
        <v>12433</v>
      </c>
      <c r="H1798" t="s">
        <v>58</v>
      </c>
      <c r="I1798" t="s">
        <v>42</v>
      </c>
      <c r="J1798" t="s">
        <v>64</v>
      </c>
      <c r="K1798">
        <v>1</v>
      </c>
      <c r="L1798">
        <v>1405.01</v>
      </c>
      <c r="M1798" t="s">
        <v>50</v>
      </c>
      <c r="N1798">
        <v>23</v>
      </c>
      <c r="O1798" t="s">
        <v>12345</v>
      </c>
      <c r="P1798">
        <v>417</v>
      </c>
      <c r="Q1798" t="s">
        <v>29</v>
      </c>
      <c r="R1798">
        <v>1</v>
      </c>
      <c r="S1798" t="s">
        <v>12163</v>
      </c>
      <c r="T1798" t="s">
        <v>60</v>
      </c>
    </row>
    <row r="1799" spans="1:20" x14ac:dyDescent="0.25">
      <c r="A1799" t="s">
        <v>3648</v>
      </c>
      <c r="B1799" t="s">
        <v>45</v>
      </c>
      <c r="C1799" t="s">
        <v>22</v>
      </c>
      <c r="D1799" t="s">
        <v>23</v>
      </c>
      <c r="E1799" s="1">
        <v>45629</v>
      </c>
      <c r="F1799" t="s">
        <v>3649</v>
      </c>
      <c r="G1799" t="s">
        <v>12433</v>
      </c>
      <c r="H1799" t="s">
        <v>34</v>
      </c>
      <c r="I1799" t="s">
        <v>63</v>
      </c>
      <c r="J1799" t="s">
        <v>64</v>
      </c>
      <c r="K1799">
        <v>2</v>
      </c>
      <c r="L1799">
        <v>141.51</v>
      </c>
      <c r="M1799" t="s">
        <v>28</v>
      </c>
      <c r="N1799">
        <v>4</v>
      </c>
      <c r="O1799" s="1">
        <v>45843</v>
      </c>
      <c r="P1799">
        <v>72</v>
      </c>
      <c r="Q1799" t="s">
        <v>43</v>
      </c>
      <c r="R1799">
        <v>5</v>
      </c>
      <c r="S1799" s="1">
        <v>45690</v>
      </c>
      <c r="T1799" t="s">
        <v>60</v>
      </c>
    </row>
    <row r="1800" spans="1:20" x14ac:dyDescent="0.25">
      <c r="A1800" t="s">
        <v>3650</v>
      </c>
      <c r="B1800" t="s">
        <v>45</v>
      </c>
      <c r="C1800" t="s">
        <v>39</v>
      </c>
      <c r="D1800" t="s">
        <v>77</v>
      </c>
      <c r="E1800" t="s">
        <v>12217</v>
      </c>
      <c r="F1800" t="s">
        <v>3651</v>
      </c>
      <c r="G1800" t="s">
        <v>12433</v>
      </c>
      <c r="H1800" t="s">
        <v>25</v>
      </c>
      <c r="I1800" t="s">
        <v>48</v>
      </c>
      <c r="J1800" t="s">
        <v>67</v>
      </c>
      <c r="K1800">
        <v>1</v>
      </c>
      <c r="L1800">
        <v>129.44999999999999</v>
      </c>
      <c r="M1800" t="s">
        <v>35</v>
      </c>
      <c r="N1800">
        <v>10</v>
      </c>
      <c r="O1800" t="s">
        <v>12235</v>
      </c>
      <c r="P1800">
        <v>51</v>
      </c>
      <c r="Q1800" t="s">
        <v>29</v>
      </c>
      <c r="R1800">
        <v>5</v>
      </c>
      <c r="S1800" t="s">
        <v>12397</v>
      </c>
      <c r="T1800" t="s">
        <v>30</v>
      </c>
    </row>
    <row r="1801" spans="1:20" x14ac:dyDescent="0.25">
      <c r="A1801" t="s">
        <v>3652</v>
      </c>
      <c r="B1801" t="s">
        <v>45</v>
      </c>
      <c r="C1801" t="s">
        <v>39</v>
      </c>
      <c r="D1801" t="s">
        <v>56</v>
      </c>
      <c r="E1801" s="1">
        <v>45876</v>
      </c>
      <c r="F1801" t="s">
        <v>3653</v>
      </c>
      <c r="G1801" t="s">
        <v>12433</v>
      </c>
      <c r="H1801" t="s">
        <v>34</v>
      </c>
      <c r="I1801" t="s">
        <v>63</v>
      </c>
      <c r="J1801" t="s">
        <v>67</v>
      </c>
      <c r="K1801">
        <v>2</v>
      </c>
      <c r="L1801">
        <v>310.77</v>
      </c>
      <c r="M1801" t="s">
        <v>28</v>
      </c>
      <c r="N1801">
        <v>50</v>
      </c>
      <c r="O1801" s="1">
        <v>45783</v>
      </c>
      <c r="P1801">
        <v>128</v>
      </c>
      <c r="Q1801" t="s">
        <v>29</v>
      </c>
      <c r="R1801">
        <v>3</v>
      </c>
      <c r="S1801" t="s">
        <v>12087</v>
      </c>
      <c r="T1801" t="s">
        <v>36</v>
      </c>
    </row>
    <row r="1802" spans="1:20" x14ac:dyDescent="0.25">
      <c r="A1802" t="s">
        <v>3654</v>
      </c>
      <c r="B1802" t="s">
        <v>45</v>
      </c>
      <c r="C1802" t="s">
        <v>22</v>
      </c>
      <c r="D1802" t="s">
        <v>32</v>
      </c>
      <c r="E1802" t="s">
        <v>12178</v>
      </c>
      <c r="F1802" t="s">
        <v>3655</v>
      </c>
      <c r="G1802" t="s">
        <v>12433</v>
      </c>
      <c r="H1802" t="s">
        <v>47</v>
      </c>
      <c r="I1802" t="s">
        <v>48</v>
      </c>
      <c r="J1802" t="s">
        <v>59</v>
      </c>
      <c r="K1802">
        <v>4</v>
      </c>
      <c r="L1802">
        <v>929.83</v>
      </c>
      <c r="M1802" t="s">
        <v>28</v>
      </c>
      <c r="N1802">
        <v>9</v>
      </c>
      <c r="O1802" t="s">
        <v>12332</v>
      </c>
      <c r="P1802">
        <v>479</v>
      </c>
      <c r="Q1802" t="s">
        <v>29</v>
      </c>
      <c r="R1802">
        <v>1</v>
      </c>
      <c r="S1802" t="s">
        <v>12196</v>
      </c>
      <c r="T1802" t="s">
        <v>36</v>
      </c>
    </row>
    <row r="1803" spans="1:20" x14ac:dyDescent="0.25">
      <c r="A1803" t="s">
        <v>3656</v>
      </c>
      <c r="B1803" t="s">
        <v>38</v>
      </c>
      <c r="C1803" t="s">
        <v>82</v>
      </c>
      <c r="D1803" t="s">
        <v>77</v>
      </c>
      <c r="E1803" s="1">
        <v>45751</v>
      </c>
      <c r="F1803" t="s">
        <v>3657</v>
      </c>
      <c r="G1803" t="s">
        <v>12433</v>
      </c>
      <c r="H1803" t="s">
        <v>47</v>
      </c>
      <c r="I1803" t="s">
        <v>48</v>
      </c>
      <c r="J1803" t="s">
        <v>49</v>
      </c>
      <c r="K1803">
        <v>5</v>
      </c>
      <c r="L1803">
        <v>939.29</v>
      </c>
      <c r="M1803" t="s">
        <v>35</v>
      </c>
      <c r="N1803">
        <v>24</v>
      </c>
      <c r="O1803" t="s">
        <v>12140</v>
      </c>
      <c r="P1803">
        <v>229</v>
      </c>
      <c r="Q1803" t="s">
        <v>43</v>
      </c>
      <c r="R1803">
        <v>1</v>
      </c>
      <c r="S1803" t="s">
        <v>12094</v>
      </c>
      <c r="T1803" t="s">
        <v>36</v>
      </c>
    </row>
    <row r="1804" spans="1:20" x14ac:dyDescent="0.25">
      <c r="A1804" t="s">
        <v>3658</v>
      </c>
      <c r="B1804" t="s">
        <v>45</v>
      </c>
      <c r="C1804" t="s">
        <v>82</v>
      </c>
      <c r="D1804" t="s">
        <v>56</v>
      </c>
      <c r="E1804" s="1">
        <v>45117</v>
      </c>
      <c r="F1804" t="s">
        <v>3659</v>
      </c>
      <c r="G1804" t="s">
        <v>12433</v>
      </c>
      <c r="H1804" t="s">
        <v>25</v>
      </c>
      <c r="I1804" t="s">
        <v>63</v>
      </c>
      <c r="J1804" t="s">
        <v>64</v>
      </c>
      <c r="K1804">
        <v>4</v>
      </c>
      <c r="L1804">
        <v>975.23</v>
      </c>
      <c r="M1804" t="s">
        <v>50</v>
      </c>
      <c r="N1804">
        <v>26</v>
      </c>
      <c r="O1804" t="s">
        <v>12308</v>
      </c>
      <c r="P1804">
        <v>189</v>
      </c>
      <c r="Q1804" t="s">
        <v>29</v>
      </c>
      <c r="R1804">
        <v>5</v>
      </c>
      <c r="S1804" s="1">
        <v>45660</v>
      </c>
      <c r="T1804" t="s">
        <v>60</v>
      </c>
    </row>
    <row r="1805" spans="1:20" x14ac:dyDescent="0.25">
      <c r="A1805" t="s">
        <v>3660</v>
      </c>
      <c r="B1805" t="s">
        <v>45</v>
      </c>
      <c r="C1805" t="s">
        <v>82</v>
      </c>
      <c r="D1805" t="s">
        <v>52</v>
      </c>
      <c r="E1805" s="1">
        <v>45148</v>
      </c>
      <c r="F1805" t="s">
        <v>3661</v>
      </c>
      <c r="G1805" t="s">
        <v>12433</v>
      </c>
      <c r="H1805" t="s">
        <v>34</v>
      </c>
      <c r="I1805" t="s">
        <v>54</v>
      </c>
      <c r="J1805" t="s">
        <v>64</v>
      </c>
      <c r="K1805">
        <v>5</v>
      </c>
      <c r="L1805">
        <v>526.04999999999995</v>
      </c>
      <c r="M1805" t="s">
        <v>50</v>
      </c>
      <c r="N1805">
        <v>18</v>
      </c>
      <c r="O1805" s="1">
        <v>45302</v>
      </c>
      <c r="P1805">
        <v>155</v>
      </c>
      <c r="Q1805" t="s">
        <v>29</v>
      </c>
      <c r="R1805">
        <v>2</v>
      </c>
      <c r="S1805" s="1">
        <v>45783</v>
      </c>
      <c r="T1805" t="s">
        <v>36</v>
      </c>
    </row>
    <row r="1806" spans="1:20" x14ac:dyDescent="0.25">
      <c r="A1806" t="s">
        <v>3662</v>
      </c>
      <c r="B1806" t="s">
        <v>45</v>
      </c>
      <c r="C1806" t="s">
        <v>82</v>
      </c>
      <c r="D1806" t="s">
        <v>52</v>
      </c>
      <c r="E1806" t="s">
        <v>12211</v>
      </c>
      <c r="F1806" t="s">
        <v>3663</v>
      </c>
      <c r="G1806" t="s">
        <v>12433</v>
      </c>
      <c r="H1806" t="s">
        <v>41</v>
      </c>
      <c r="I1806" t="s">
        <v>26</v>
      </c>
      <c r="J1806" t="s">
        <v>49</v>
      </c>
      <c r="K1806">
        <v>2</v>
      </c>
      <c r="L1806">
        <v>1399.76</v>
      </c>
      <c r="M1806" t="s">
        <v>50</v>
      </c>
      <c r="N1806">
        <v>33</v>
      </c>
      <c r="O1806" t="s">
        <v>12068</v>
      </c>
      <c r="P1806">
        <v>186</v>
      </c>
      <c r="Q1806" t="s">
        <v>29</v>
      </c>
      <c r="R1806">
        <v>4</v>
      </c>
      <c r="S1806" t="s">
        <v>12186</v>
      </c>
      <c r="T1806" t="s">
        <v>36</v>
      </c>
    </row>
    <row r="1807" spans="1:20" x14ac:dyDescent="0.25">
      <c r="A1807" t="s">
        <v>3664</v>
      </c>
      <c r="B1807" t="s">
        <v>45</v>
      </c>
      <c r="C1807" t="s">
        <v>82</v>
      </c>
      <c r="D1807" t="s">
        <v>32</v>
      </c>
      <c r="E1807" t="s">
        <v>12256</v>
      </c>
      <c r="F1807" t="s">
        <v>3665</v>
      </c>
      <c r="G1807" t="s">
        <v>12433</v>
      </c>
      <c r="H1807" t="s">
        <v>25</v>
      </c>
      <c r="I1807" t="s">
        <v>42</v>
      </c>
      <c r="J1807" t="s">
        <v>49</v>
      </c>
      <c r="K1807">
        <v>5</v>
      </c>
      <c r="L1807">
        <v>1486.67</v>
      </c>
      <c r="M1807" t="s">
        <v>35</v>
      </c>
      <c r="N1807">
        <v>40</v>
      </c>
      <c r="O1807" s="1">
        <v>45391</v>
      </c>
      <c r="P1807">
        <v>65</v>
      </c>
      <c r="Q1807" t="s">
        <v>29</v>
      </c>
      <c r="R1807">
        <v>4</v>
      </c>
      <c r="S1807" t="s">
        <v>12081</v>
      </c>
      <c r="T1807" t="s">
        <v>36</v>
      </c>
    </row>
    <row r="1808" spans="1:20" x14ac:dyDescent="0.25">
      <c r="A1808" t="s">
        <v>3666</v>
      </c>
      <c r="B1808" t="s">
        <v>21</v>
      </c>
      <c r="C1808" t="s">
        <v>22</v>
      </c>
      <c r="D1808" t="s">
        <v>52</v>
      </c>
      <c r="E1808" t="s">
        <v>12321</v>
      </c>
      <c r="F1808" t="s">
        <v>3667</v>
      </c>
      <c r="G1808" t="s">
        <v>12433</v>
      </c>
      <c r="H1808" t="s">
        <v>47</v>
      </c>
      <c r="I1808" t="s">
        <v>42</v>
      </c>
      <c r="J1808" t="s">
        <v>64</v>
      </c>
      <c r="K1808">
        <v>4</v>
      </c>
      <c r="L1808">
        <v>1381.05</v>
      </c>
      <c r="M1808" t="s">
        <v>28</v>
      </c>
      <c r="N1808">
        <v>49</v>
      </c>
      <c r="O1808" s="1">
        <v>45873</v>
      </c>
      <c r="P1808">
        <v>161</v>
      </c>
      <c r="Q1808" t="s">
        <v>43</v>
      </c>
      <c r="R1808">
        <v>4</v>
      </c>
      <c r="S1808" t="s">
        <v>12352</v>
      </c>
      <c r="T1808" t="s">
        <v>30</v>
      </c>
    </row>
    <row r="1809" spans="1:20" x14ac:dyDescent="0.25">
      <c r="A1809" t="s">
        <v>3668</v>
      </c>
      <c r="B1809" t="s">
        <v>21</v>
      </c>
      <c r="C1809" t="s">
        <v>22</v>
      </c>
      <c r="D1809" t="s">
        <v>52</v>
      </c>
      <c r="E1809" t="s">
        <v>12094</v>
      </c>
      <c r="F1809" t="s">
        <v>3669</v>
      </c>
      <c r="G1809" t="s">
        <v>12491</v>
      </c>
      <c r="H1809" t="s">
        <v>47</v>
      </c>
      <c r="I1809" t="s">
        <v>54</v>
      </c>
      <c r="J1809" t="s">
        <v>64</v>
      </c>
      <c r="K1809">
        <v>3</v>
      </c>
      <c r="L1809">
        <v>1219.68</v>
      </c>
      <c r="M1809" t="s">
        <v>28</v>
      </c>
      <c r="N1809">
        <v>3</v>
      </c>
      <c r="O1809" t="s">
        <v>12383</v>
      </c>
      <c r="P1809">
        <v>464</v>
      </c>
      <c r="Q1809" t="s">
        <v>43</v>
      </c>
      <c r="R1809">
        <v>5</v>
      </c>
      <c r="S1809" t="s">
        <v>12237</v>
      </c>
      <c r="T1809" t="s">
        <v>60</v>
      </c>
    </row>
    <row r="1810" spans="1:20" x14ac:dyDescent="0.25">
      <c r="A1810" t="s">
        <v>3670</v>
      </c>
      <c r="B1810" t="s">
        <v>21</v>
      </c>
      <c r="C1810" t="s">
        <v>39</v>
      </c>
      <c r="D1810" t="s">
        <v>23</v>
      </c>
      <c r="E1810" t="s">
        <v>12114</v>
      </c>
      <c r="F1810" t="s">
        <v>3671</v>
      </c>
      <c r="G1810" t="s">
        <v>12491</v>
      </c>
      <c r="H1810" t="s">
        <v>47</v>
      </c>
      <c r="I1810" t="s">
        <v>42</v>
      </c>
      <c r="J1810" t="s">
        <v>59</v>
      </c>
      <c r="K1810">
        <v>4</v>
      </c>
      <c r="L1810">
        <v>865.03</v>
      </c>
      <c r="M1810" t="s">
        <v>50</v>
      </c>
      <c r="N1810">
        <v>4</v>
      </c>
      <c r="O1810" s="1">
        <v>45937</v>
      </c>
      <c r="P1810">
        <v>95</v>
      </c>
      <c r="Q1810" t="s">
        <v>29</v>
      </c>
      <c r="R1810">
        <v>1</v>
      </c>
      <c r="S1810" s="1">
        <v>45545</v>
      </c>
      <c r="T1810" t="s">
        <v>36</v>
      </c>
    </row>
    <row r="1811" spans="1:20" x14ac:dyDescent="0.25">
      <c r="A1811" t="s">
        <v>3672</v>
      </c>
      <c r="B1811" t="s">
        <v>21</v>
      </c>
      <c r="C1811" t="s">
        <v>22</v>
      </c>
      <c r="D1811" t="s">
        <v>56</v>
      </c>
      <c r="E1811" t="s">
        <v>12483</v>
      </c>
      <c r="F1811" t="s">
        <v>3673</v>
      </c>
      <c r="G1811" t="s">
        <v>12491</v>
      </c>
      <c r="H1811" t="s">
        <v>25</v>
      </c>
      <c r="I1811" t="s">
        <v>26</v>
      </c>
      <c r="J1811" t="s">
        <v>64</v>
      </c>
      <c r="K1811">
        <v>1</v>
      </c>
      <c r="L1811">
        <v>1249.58</v>
      </c>
      <c r="M1811" t="s">
        <v>50</v>
      </c>
      <c r="N1811">
        <v>30</v>
      </c>
      <c r="O1811" s="1">
        <v>45785</v>
      </c>
      <c r="P1811">
        <v>419</v>
      </c>
      <c r="Q1811" t="s">
        <v>43</v>
      </c>
      <c r="R1811">
        <v>3</v>
      </c>
      <c r="S1811" t="s">
        <v>12308</v>
      </c>
      <c r="T1811" t="s">
        <v>36</v>
      </c>
    </row>
    <row r="1812" spans="1:20" x14ac:dyDescent="0.25">
      <c r="A1812" t="s">
        <v>3674</v>
      </c>
      <c r="B1812" t="s">
        <v>38</v>
      </c>
      <c r="C1812" t="s">
        <v>39</v>
      </c>
      <c r="D1812" t="s">
        <v>77</v>
      </c>
      <c r="E1812" s="1">
        <v>45779</v>
      </c>
      <c r="F1812" t="s">
        <v>3675</v>
      </c>
      <c r="G1812" t="s">
        <v>12491</v>
      </c>
      <c r="H1812" t="s">
        <v>41</v>
      </c>
      <c r="I1812" t="s">
        <v>48</v>
      </c>
      <c r="J1812" t="s">
        <v>67</v>
      </c>
      <c r="K1812">
        <v>4</v>
      </c>
      <c r="L1812">
        <v>775.64</v>
      </c>
      <c r="M1812" t="s">
        <v>50</v>
      </c>
      <c r="N1812">
        <v>12</v>
      </c>
      <c r="O1812" t="s">
        <v>12264</v>
      </c>
      <c r="P1812">
        <v>182</v>
      </c>
      <c r="Q1812" t="s">
        <v>43</v>
      </c>
      <c r="R1812">
        <v>1</v>
      </c>
      <c r="S1812" t="s">
        <v>12276</v>
      </c>
      <c r="T1812" t="s">
        <v>36</v>
      </c>
    </row>
    <row r="1813" spans="1:20" x14ac:dyDescent="0.25">
      <c r="A1813" t="s">
        <v>3676</v>
      </c>
      <c r="B1813" t="s">
        <v>21</v>
      </c>
      <c r="C1813" t="s">
        <v>22</v>
      </c>
      <c r="D1813" t="s">
        <v>32</v>
      </c>
      <c r="E1813" t="s">
        <v>12419</v>
      </c>
      <c r="F1813" t="s">
        <v>3677</v>
      </c>
      <c r="G1813" t="s">
        <v>12491</v>
      </c>
      <c r="H1813" t="s">
        <v>58</v>
      </c>
      <c r="I1813" t="s">
        <v>54</v>
      </c>
      <c r="J1813" t="s">
        <v>59</v>
      </c>
      <c r="K1813">
        <v>5</v>
      </c>
      <c r="L1813">
        <v>372.09</v>
      </c>
      <c r="M1813" t="s">
        <v>50</v>
      </c>
      <c r="N1813">
        <v>3</v>
      </c>
      <c r="O1813" t="s">
        <v>12184</v>
      </c>
      <c r="P1813">
        <v>417</v>
      </c>
      <c r="Q1813" t="s">
        <v>29</v>
      </c>
      <c r="R1813">
        <v>5</v>
      </c>
      <c r="S1813" t="s">
        <v>12156</v>
      </c>
      <c r="T1813" t="s">
        <v>36</v>
      </c>
    </row>
    <row r="1814" spans="1:20" x14ac:dyDescent="0.25">
      <c r="A1814" t="s">
        <v>3678</v>
      </c>
      <c r="B1814" t="s">
        <v>38</v>
      </c>
      <c r="C1814" t="s">
        <v>82</v>
      </c>
      <c r="D1814" t="s">
        <v>77</v>
      </c>
      <c r="E1814" s="1">
        <v>45423</v>
      </c>
      <c r="F1814" t="s">
        <v>3679</v>
      </c>
      <c r="G1814" t="s">
        <v>12491</v>
      </c>
      <c r="H1814" t="s">
        <v>34</v>
      </c>
      <c r="I1814" t="s">
        <v>42</v>
      </c>
      <c r="J1814" t="s">
        <v>64</v>
      </c>
      <c r="K1814">
        <v>5</v>
      </c>
      <c r="L1814">
        <v>1063.0999999999999</v>
      </c>
      <c r="M1814" t="s">
        <v>35</v>
      </c>
      <c r="N1814">
        <v>9</v>
      </c>
      <c r="O1814" s="1">
        <v>45482</v>
      </c>
      <c r="P1814">
        <v>390</v>
      </c>
      <c r="Q1814" t="s">
        <v>43</v>
      </c>
      <c r="R1814">
        <v>3</v>
      </c>
      <c r="S1814" s="1">
        <v>45755</v>
      </c>
      <c r="T1814" t="s">
        <v>30</v>
      </c>
    </row>
    <row r="1815" spans="1:20" x14ac:dyDescent="0.25">
      <c r="A1815" t="s">
        <v>3680</v>
      </c>
      <c r="B1815" t="s">
        <v>21</v>
      </c>
      <c r="C1815" t="s">
        <v>82</v>
      </c>
      <c r="D1815" t="s">
        <v>52</v>
      </c>
      <c r="E1815" t="s">
        <v>12149</v>
      </c>
      <c r="F1815" t="s">
        <v>3681</v>
      </c>
      <c r="G1815" t="s">
        <v>12491</v>
      </c>
      <c r="H1815" t="s">
        <v>47</v>
      </c>
      <c r="I1815" t="s">
        <v>42</v>
      </c>
      <c r="J1815" t="s">
        <v>27</v>
      </c>
      <c r="K1815">
        <v>3</v>
      </c>
      <c r="L1815">
        <v>892.16</v>
      </c>
      <c r="M1815" t="s">
        <v>35</v>
      </c>
      <c r="N1815">
        <v>45</v>
      </c>
      <c r="O1815" s="1">
        <v>45334</v>
      </c>
      <c r="P1815">
        <v>242</v>
      </c>
      <c r="Q1815" t="s">
        <v>43</v>
      </c>
      <c r="R1815">
        <v>4</v>
      </c>
      <c r="S1815" s="1">
        <v>45547</v>
      </c>
      <c r="T1815" t="s">
        <v>60</v>
      </c>
    </row>
    <row r="1816" spans="1:20" x14ac:dyDescent="0.25">
      <c r="A1816" t="s">
        <v>3682</v>
      </c>
      <c r="B1816" t="s">
        <v>21</v>
      </c>
      <c r="C1816" t="s">
        <v>82</v>
      </c>
      <c r="D1816" t="s">
        <v>56</v>
      </c>
      <c r="E1816" t="s">
        <v>12244</v>
      </c>
      <c r="F1816" t="s">
        <v>3683</v>
      </c>
      <c r="G1816" t="s">
        <v>12491</v>
      </c>
      <c r="H1816" t="s">
        <v>58</v>
      </c>
      <c r="I1816" t="s">
        <v>48</v>
      </c>
      <c r="J1816" t="s">
        <v>49</v>
      </c>
      <c r="K1816">
        <v>5</v>
      </c>
      <c r="L1816">
        <v>537.59</v>
      </c>
      <c r="M1816" t="s">
        <v>28</v>
      </c>
      <c r="N1816">
        <v>36</v>
      </c>
      <c r="O1816" t="s">
        <v>12070</v>
      </c>
      <c r="P1816">
        <v>88</v>
      </c>
      <c r="Q1816" t="s">
        <v>29</v>
      </c>
      <c r="R1816">
        <v>3</v>
      </c>
      <c r="S1816" s="1">
        <v>45660</v>
      </c>
      <c r="T1816" t="s">
        <v>60</v>
      </c>
    </row>
    <row r="1817" spans="1:20" x14ac:dyDescent="0.25">
      <c r="A1817" t="s">
        <v>3684</v>
      </c>
      <c r="B1817" t="s">
        <v>38</v>
      </c>
      <c r="C1817" t="s">
        <v>22</v>
      </c>
      <c r="D1817" t="s">
        <v>52</v>
      </c>
      <c r="E1817" t="s">
        <v>12215</v>
      </c>
      <c r="F1817" t="s">
        <v>3685</v>
      </c>
      <c r="G1817" t="s">
        <v>12491</v>
      </c>
      <c r="H1817" t="s">
        <v>34</v>
      </c>
      <c r="I1817" t="s">
        <v>63</v>
      </c>
      <c r="J1817" t="s">
        <v>64</v>
      </c>
      <c r="K1817">
        <v>5</v>
      </c>
      <c r="L1817">
        <v>1478.75</v>
      </c>
      <c r="M1817" t="s">
        <v>28</v>
      </c>
      <c r="N1817">
        <v>13</v>
      </c>
      <c r="O1817" t="s">
        <v>12278</v>
      </c>
      <c r="P1817">
        <v>383</v>
      </c>
      <c r="Q1817" t="s">
        <v>29</v>
      </c>
      <c r="R1817">
        <v>4</v>
      </c>
      <c r="S1817" s="1">
        <v>45840</v>
      </c>
      <c r="T1817" t="s">
        <v>60</v>
      </c>
    </row>
    <row r="1818" spans="1:20" x14ac:dyDescent="0.25">
      <c r="A1818" t="s">
        <v>3686</v>
      </c>
      <c r="B1818" t="s">
        <v>21</v>
      </c>
      <c r="C1818" t="s">
        <v>22</v>
      </c>
      <c r="D1818" t="s">
        <v>56</v>
      </c>
      <c r="E1818" t="s">
        <v>12408</v>
      </c>
      <c r="F1818" t="s">
        <v>3687</v>
      </c>
      <c r="G1818" t="s">
        <v>12422</v>
      </c>
      <c r="H1818" t="s">
        <v>47</v>
      </c>
      <c r="I1818" t="s">
        <v>63</v>
      </c>
      <c r="J1818" t="s">
        <v>27</v>
      </c>
      <c r="K1818">
        <v>2</v>
      </c>
      <c r="L1818">
        <v>186.77</v>
      </c>
      <c r="M1818" t="s">
        <v>50</v>
      </c>
      <c r="N1818">
        <v>24</v>
      </c>
      <c r="O1818" t="s">
        <v>12125</v>
      </c>
      <c r="P1818">
        <v>88</v>
      </c>
      <c r="Q1818" t="s">
        <v>43</v>
      </c>
      <c r="R1818">
        <v>1</v>
      </c>
      <c r="S1818" s="1">
        <v>45575</v>
      </c>
      <c r="T1818" t="s">
        <v>36</v>
      </c>
    </row>
    <row r="1819" spans="1:20" x14ac:dyDescent="0.25">
      <c r="A1819" t="s">
        <v>3688</v>
      </c>
      <c r="B1819" t="s">
        <v>38</v>
      </c>
      <c r="C1819" t="s">
        <v>82</v>
      </c>
      <c r="D1819" t="s">
        <v>77</v>
      </c>
      <c r="E1819" s="1">
        <v>45779</v>
      </c>
      <c r="F1819" t="s">
        <v>3689</v>
      </c>
      <c r="G1819" t="s">
        <v>12422</v>
      </c>
      <c r="H1819" t="s">
        <v>58</v>
      </c>
      <c r="I1819" t="s">
        <v>63</v>
      </c>
      <c r="J1819" t="s">
        <v>64</v>
      </c>
      <c r="K1819">
        <v>1</v>
      </c>
      <c r="L1819">
        <v>231.83</v>
      </c>
      <c r="M1819" t="s">
        <v>28</v>
      </c>
      <c r="N1819">
        <v>7</v>
      </c>
      <c r="O1819" s="1">
        <v>45931</v>
      </c>
      <c r="P1819">
        <v>338</v>
      </c>
      <c r="Q1819" t="s">
        <v>43</v>
      </c>
      <c r="R1819">
        <v>3</v>
      </c>
      <c r="S1819" t="s">
        <v>12201</v>
      </c>
      <c r="T1819" t="s">
        <v>36</v>
      </c>
    </row>
    <row r="1820" spans="1:20" x14ac:dyDescent="0.25">
      <c r="A1820" t="s">
        <v>3690</v>
      </c>
      <c r="B1820" t="s">
        <v>45</v>
      </c>
      <c r="C1820" t="s">
        <v>22</v>
      </c>
      <c r="D1820" t="s">
        <v>32</v>
      </c>
      <c r="E1820" t="s">
        <v>12396</v>
      </c>
      <c r="F1820" t="s">
        <v>3691</v>
      </c>
      <c r="G1820" t="s">
        <v>12422</v>
      </c>
      <c r="H1820" t="s">
        <v>47</v>
      </c>
      <c r="I1820" t="s">
        <v>26</v>
      </c>
      <c r="J1820" t="s">
        <v>59</v>
      </c>
      <c r="K1820">
        <v>4</v>
      </c>
      <c r="L1820">
        <v>330.41</v>
      </c>
      <c r="M1820" t="s">
        <v>35</v>
      </c>
      <c r="N1820">
        <v>28</v>
      </c>
      <c r="O1820" s="1">
        <v>45422</v>
      </c>
      <c r="P1820">
        <v>71</v>
      </c>
      <c r="Q1820" t="s">
        <v>43</v>
      </c>
      <c r="R1820">
        <v>3</v>
      </c>
      <c r="S1820" t="s">
        <v>12087</v>
      </c>
      <c r="T1820" t="s">
        <v>30</v>
      </c>
    </row>
    <row r="1821" spans="1:20" x14ac:dyDescent="0.25">
      <c r="A1821" t="s">
        <v>3692</v>
      </c>
      <c r="B1821" t="s">
        <v>45</v>
      </c>
      <c r="C1821" t="s">
        <v>39</v>
      </c>
      <c r="D1821" t="s">
        <v>77</v>
      </c>
      <c r="E1821" t="s">
        <v>12497</v>
      </c>
      <c r="F1821" t="s">
        <v>3693</v>
      </c>
      <c r="G1821" t="s">
        <v>12422</v>
      </c>
      <c r="H1821" t="s">
        <v>25</v>
      </c>
      <c r="I1821" t="s">
        <v>26</v>
      </c>
      <c r="J1821" t="s">
        <v>49</v>
      </c>
      <c r="K1821">
        <v>2</v>
      </c>
      <c r="L1821">
        <v>456.28</v>
      </c>
      <c r="M1821" t="s">
        <v>28</v>
      </c>
      <c r="N1821">
        <v>11</v>
      </c>
      <c r="O1821" t="s">
        <v>12196</v>
      </c>
      <c r="P1821">
        <v>186</v>
      </c>
      <c r="Q1821" t="s">
        <v>43</v>
      </c>
      <c r="R1821">
        <v>4</v>
      </c>
      <c r="S1821" s="1">
        <v>45544</v>
      </c>
      <c r="T1821" t="s">
        <v>30</v>
      </c>
    </row>
    <row r="1822" spans="1:20" x14ac:dyDescent="0.25">
      <c r="A1822" t="s">
        <v>3694</v>
      </c>
      <c r="B1822" t="s">
        <v>38</v>
      </c>
      <c r="C1822" t="s">
        <v>39</v>
      </c>
      <c r="D1822" t="s">
        <v>77</v>
      </c>
      <c r="E1822" s="1">
        <v>44967</v>
      </c>
      <c r="F1822" t="s">
        <v>3695</v>
      </c>
      <c r="G1822" s="1">
        <v>45295</v>
      </c>
      <c r="H1822" t="s">
        <v>47</v>
      </c>
      <c r="I1822" t="s">
        <v>54</v>
      </c>
      <c r="J1822" t="s">
        <v>64</v>
      </c>
      <c r="K1822">
        <v>4</v>
      </c>
      <c r="L1822">
        <v>559.67999999999995</v>
      </c>
      <c r="M1822" t="s">
        <v>35</v>
      </c>
      <c r="N1822">
        <v>25</v>
      </c>
      <c r="O1822" t="s">
        <v>12120</v>
      </c>
      <c r="P1822">
        <v>468</v>
      </c>
      <c r="Q1822" t="s">
        <v>29</v>
      </c>
      <c r="R1822">
        <v>5</v>
      </c>
      <c r="S1822" s="1">
        <v>45751</v>
      </c>
      <c r="T1822" t="s">
        <v>36</v>
      </c>
    </row>
    <row r="1823" spans="1:20" x14ac:dyDescent="0.25">
      <c r="A1823" t="s">
        <v>3696</v>
      </c>
      <c r="B1823" t="s">
        <v>21</v>
      </c>
      <c r="C1823" t="s">
        <v>82</v>
      </c>
      <c r="D1823" t="s">
        <v>52</v>
      </c>
      <c r="E1823" s="1">
        <v>45416</v>
      </c>
      <c r="F1823" t="s">
        <v>3697</v>
      </c>
      <c r="G1823" s="1">
        <v>45295</v>
      </c>
      <c r="H1823" t="s">
        <v>41</v>
      </c>
      <c r="I1823" t="s">
        <v>54</v>
      </c>
      <c r="J1823" t="s">
        <v>27</v>
      </c>
      <c r="K1823">
        <v>5</v>
      </c>
      <c r="L1823">
        <v>227.21</v>
      </c>
      <c r="M1823" t="s">
        <v>50</v>
      </c>
      <c r="N1823">
        <v>41</v>
      </c>
      <c r="O1823" t="s">
        <v>12072</v>
      </c>
      <c r="P1823">
        <v>310</v>
      </c>
      <c r="Q1823" t="s">
        <v>29</v>
      </c>
      <c r="R1823">
        <v>5</v>
      </c>
      <c r="S1823" t="s">
        <v>12360</v>
      </c>
      <c r="T1823" t="s">
        <v>60</v>
      </c>
    </row>
    <row r="1824" spans="1:20" x14ac:dyDescent="0.25">
      <c r="A1824" t="s">
        <v>3698</v>
      </c>
      <c r="B1824" t="s">
        <v>38</v>
      </c>
      <c r="C1824" t="s">
        <v>22</v>
      </c>
      <c r="D1824" t="s">
        <v>77</v>
      </c>
      <c r="E1824" t="s">
        <v>12316</v>
      </c>
      <c r="F1824" t="s">
        <v>3699</v>
      </c>
      <c r="G1824" s="1">
        <v>45295</v>
      </c>
      <c r="H1824" t="s">
        <v>34</v>
      </c>
      <c r="I1824" t="s">
        <v>63</v>
      </c>
      <c r="J1824" t="s">
        <v>59</v>
      </c>
      <c r="K1824">
        <v>5</v>
      </c>
      <c r="L1824">
        <v>693.13</v>
      </c>
      <c r="M1824" t="s">
        <v>50</v>
      </c>
      <c r="N1824">
        <v>36</v>
      </c>
      <c r="O1824" s="1">
        <v>45659</v>
      </c>
      <c r="P1824">
        <v>201</v>
      </c>
      <c r="Q1824" t="s">
        <v>43</v>
      </c>
      <c r="R1824">
        <v>2</v>
      </c>
      <c r="S1824" t="s">
        <v>12275</v>
      </c>
      <c r="T1824" t="s">
        <v>30</v>
      </c>
    </row>
    <row r="1825" spans="1:20" x14ac:dyDescent="0.25">
      <c r="A1825" t="s">
        <v>3700</v>
      </c>
      <c r="B1825" t="s">
        <v>21</v>
      </c>
      <c r="C1825" t="s">
        <v>22</v>
      </c>
      <c r="D1825" t="s">
        <v>77</v>
      </c>
      <c r="E1825" s="1">
        <v>45424</v>
      </c>
      <c r="F1825" t="s">
        <v>3701</v>
      </c>
      <c r="G1825" s="1">
        <v>45295</v>
      </c>
      <c r="H1825" t="s">
        <v>58</v>
      </c>
      <c r="I1825" t="s">
        <v>26</v>
      </c>
      <c r="J1825" t="s">
        <v>67</v>
      </c>
      <c r="K1825">
        <v>2</v>
      </c>
      <c r="L1825">
        <v>348.66</v>
      </c>
      <c r="M1825" t="s">
        <v>50</v>
      </c>
      <c r="N1825">
        <v>31</v>
      </c>
      <c r="O1825" t="s">
        <v>12123</v>
      </c>
      <c r="P1825">
        <v>41</v>
      </c>
      <c r="Q1825" t="s">
        <v>43</v>
      </c>
      <c r="R1825">
        <v>5</v>
      </c>
      <c r="S1825" t="s">
        <v>12143</v>
      </c>
      <c r="T1825" t="s">
        <v>36</v>
      </c>
    </row>
    <row r="1826" spans="1:20" x14ac:dyDescent="0.25">
      <c r="A1826" t="s">
        <v>3702</v>
      </c>
      <c r="B1826" t="s">
        <v>38</v>
      </c>
      <c r="C1826" t="s">
        <v>39</v>
      </c>
      <c r="D1826" t="s">
        <v>32</v>
      </c>
      <c r="E1826" t="s">
        <v>12283</v>
      </c>
      <c r="F1826" t="s">
        <v>3703</v>
      </c>
      <c r="G1826" s="1">
        <v>45295</v>
      </c>
      <c r="H1826" t="s">
        <v>25</v>
      </c>
      <c r="I1826" t="s">
        <v>54</v>
      </c>
      <c r="J1826" t="s">
        <v>27</v>
      </c>
      <c r="K1826">
        <v>4</v>
      </c>
      <c r="L1826">
        <v>1339.93</v>
      </c>
      <c r="M1826" t="s">
        <v>35</v>
      </c>
      <c r="N1826">
        <v>19</v>
      </c>
      <c r="O1826" s="1">
        <v>45908</v>
      </c>
      <c r="P1826">
        <v>77</v>
      </c>
      <c r="Q1826" t="s">
        <v>43</v>
      </c>
      <c r="R1826">
        <v>3</v>
      </c>
      <c r="S1826" s="1">
        <v>45303</v>
      </c>
      <c r="T1826" t="s">
        <v>36</v>
      </c>
    </row>
    <row r="1827" spans="1:20" x14ac:dyDescent="0.25">
      <c r="A1827" t="s">
        <v>3704</v>
      </c>
      <c r="B1827" t="s">
        <v>45</v>
      </c>
      <c r="C1827" t="s">
        <v>22</v>
      </c>
      <c r="D1827" t="s">
        <v>23</v>
      </c>
      <c r="E1827" t="s">
        <v>12289</v>
      </c>
      <c r="F1827" t="s">
        <v>3705</v>
      </c>
      <c r="G1827" s="1">
        <v>45295</v>
      </c>
      <c r="H1827" t="s">
        <v>58</v>
      </c>
      <c r="I1827" t="s">
        <v>54</v>
      </c>
      <c r="J1827" t="s">
        <v>27</v>
      </c>
      <c r="K1827">
        <v>3</v>
      </c>
      <c r="L1827">
        <v>747.98</v>
      </c>
      <c r="M1827" t="s">
        <v>35</v>
      </c>
      <c r="N1827">
        <v>36</v>
      </c>
      <c r="O1827" s="1">
        <v>45696</v>
      </c>
      <c r="P1827">
        <v>408</v>
      </c>
      <c r="Q1827" t="s">
        <v>29</v>
      </c>
      <c r="R1827">
        <v>1</v>
      </c>
      <c r="S1827" t="s">
        <v>12165</v>
      </c>
      <c r="T1827" t="s">
        <v>36</v>
      </c>
    </row>
    <row r="1828" spans="1:20" x14ac:dyDescent="0.25">
      <c r="A1828" t="s">
        <v>3706</v>
      </c>
      <c r="B1828" t="s">
        <v>38</v>
      </c>
      <c r="C1828" t="s">
        <v>82</v>
      </c>
      <c r="D1828" t="s">
        <v>52</v>
      </c>
      <c r="E1828" t="s">
        <v>12234</v>
      </c>
      <c r="F1828" t="s">
        <v>3707</v>
      </c>
      <c r="G1828" s="1">
        <v>45295</v>
      </c>
      <c r="H1828" t="s">
        <v>47</v>
      </c>
      <c r="I1828" t="s">
        <v>26</v>
      </c>
      <c r="J1828" t="s">
        <v>27</v>
      </c>
      <c r="K1828">
        <v>5</v>
      </c>
      <c r="L1828">
        <v>245.04</v>
      </c>
      <c r="M1828" t="s">
        <v>28</v>
      </c>
      <c r="N1828">
        <v>5</v>
      </c>
      <c r="O1828" s="1">
        <v>45660</v>
      </c>
      <c r="P1828">
        <v>246</v>
      </c>
      <c r="Q1828" t="s">
        <v>29</v>
      </c>
      <c r="R1828">
        <v>2</v>
      </c>
      <c r="S1828" s="1">
        <v>45966</v>
      </c>
      <c r="T1828" t="s">
        <v>30</v>
      </c>
    </row>
    <row r="1829" spans="1:20" x14ac:dyDescent="0.25">
      <c r="A1829" t="s">
        <v>3708</v>
      </c>
      <c r="B1829" t="s">
        <v>38</v>
      </c>
      <c r="C1829" t="s">
        <v>22</v>
      </c>
      <c r="D1829" t="s">
        <v>23</v>
      </c>
      <c r="E1829" s="1">
        <v>45296</v>
      </c>
      <c r="F1829" t="s">
        <v>3709</v>
      </c>
      <c r="G1829" s="1">
        <v>45295</v>
      </c>
      <c r="H1829" t="s">
        <v>34</v>
      </c>
      <c r="I1829" t="s">
        <v>48</v>
      </c>
      <c r="J1829" t="s">
        <v>49</v>
      </c>
      <c r="K1829">
        <v>3</v>
      </c>
      <c r="L1829">
        <v>1107.28</v>
      </c>
      <c r="M1829" t="s">
        <v>28</v>
      </c>
      <c r="N1829">
        <v>28</v>
      </c>
      <c r="O1829" t="s">
        <v>12136</v>
      </c>
      <c r="P1829">
        <v>185</v>
      </c>
      <c r="Q1829" t="s">
        <v>29</v>
      </c>
      <c r="R1829">
        <v>4</v>
      </c>
      <c r="S1829" t="s">
        <v>12311</v>
      </c>
      <c r="T1829" t="s">
        <v>30</v>
      </c>
    </row>
    <row r="1830" spans="1:20" x14ac:dyDescent="0.25">
      <c r="A1830" t="s">
        <v>3710</v>
      </c>
      <c r="B1830" t="s">
        <v>45</v>
      </c>
      <c r="C1830" t="s">
        <v>82</v>
      </c>
      <c r="D1830" t="s">
        <v>23</v>
      </c>
      <c r="E1830" s="1">
        <v>45383</v>
      </c>
      <c r="F1830" t="s">
        <v>3711</v>
      </c>
      <c r="G1830" s="1">
        <v>45295</v>
      </c>
      <c r="H1830" t="s">
        <v>34</v>
      </c>
      <c r="I1830" t="s">
        <v>26</v>
      </c>
      <c r="J1830" t="s">
        <v>27</v>
      </c>
      <c r="K1830">
        <v>3</v>
      </c>
      <c r="L1830">
        <v>164.1</v>
      </c>
      <c r="M1830" t="s">
        <v>50</v>
      </c>
      <c r="N1830">
        <v>5</v>
      </c>
      <c r="O1830" s="1">
        <v>45938</v>
      </c>
      <c r="P1830">
        <v>126</v>
      </c>
      <c r="Q1830" t="s">
        <v>29</v>
      </c>
      <c r="R1830">
        <v>5</v>
      </c>
      <c r="S1830" s="1">
        <v>45932</v>
      </c>
      <c r="T1830" t="s">
        <v>60</v>
      </c>
    </row>
    <row r="1831" spans="1:20" x14ac:dyDescent="0.25">
      <c r="A1831" t="s">
        <v>3712</v>
      </c>
      <c r="B1831" t="s">
        <v>45</v>
      </c>
      <c r="C1831" t="s">
        <v>22</v>
      </c>
      <c r="D1831" t="s">
        <v>52</v>
      </c>
      <c r="E1831" t="s">
        <v>12405</v>
      </c>
      <c r="F1831" t="s">
        <v>3713</v>
      </c>
      <c r="G1831" s="1">
        <v>45295</v>
      </c>
      <c r="H1831" t="s">
        <v>25</v>
      </c>
      <c r="I1831" t="s">
        <v>48</v>
      </c>
      <c r="J1831" t="s">
        <v>64</v>
      </c>
      <c r="K1831">
        <v>1</v>
      </c>
      <c r="L1831">
        <v>400.61</v>
      </c>
      <c r="M1831" t="s">
        <v>50</v>
      </c>
      <c r="N1831">
        <v>29</v>
      </c>
      <c r="O1831" s="1">
        <v>45967</v>
      </c>
      <c r="P1831">
        <v>206</v>
      </c>
      <c r="Q1831" t="s">
        <v>29</v>
      </c>
      <c r="R1831">
        <v>3</v>
      </c>
      <c r="S1831" t="s">
        <v>12223</v>
      </c>
      <c r="T1831" t="s">
        <v>30</v>
      </c>
    </row>
    <row r="1832" spans="1:20" x14ac:dyDescent="0.25">
      <c r="A1832" t="s">
        <v>3714</v>
      </c>
      <c r="B1832" t="s">
        <v>21</v>
      </c>
      <c r="C1832" t="s">
        <v>22</v>
      </c>
      <c r="D1832" t="s">
        <v>56</v>
      </c>
      <c r="E1832" s="1">
        <v>45605</v>
      </c>
      <c r="F1832" t="s">
        <v>3715</v>
      </c>
      <c r="G1832" s="1">
        <v>45326</v>
      </c>
      <c r="H1832" t="s">
        <v>34</v>
      </c>
      <c r="I1832" t="s">
        <v>26</v>
      </c>
      <c r="J1832" t="s">
        <v>49</v>
      </c>
      <c r="K1832">
        <v>3</v>
      </c>
      <c r="L1832">
        <v>464.29</v>
      </c>
      <c r="M1832" t="s">
        <v>28</v>
      </c>
      <c r="N1832">
        <v>34</v>
      </c>
      <c r="O1832" t="s">
        <v>12127</v>
      </c>
      <c r="P1832">
        <v>124</v>
      </c>
      <c r="Q1832" t="s">
        <v>43</v>
      </c>
      <c r="R1832">
        <v>5</v>
      </c>
      <c r="S1832" s="1">
        <v>45937</v>
      </c>
      <c r="T1832" t="s">
        <v>60</v>
      </c>
    </row>
    <row r="1833" spans="1:20" x14ac:dyDescent="0.25">
      <c r="A1833" t="s">
        <v>3716</v>
      </c>
      <c r="B1833" t="s">
        <v>45</v>
      </c>
      <c r="C1833" t="s">
        <v>22</v>
      </c>
      <c r="D1833" t="s">
        <v>23</v>
      </c>
      <c r="E1833" s="1">
        <v>45449</v>
      </c>
      <c r="F1833" t="s">
        <v>3717</v>
      </c>
      <c r="G1833" s="1">
        <v>45326</v>
      </c>
      <c r="H1833" t="s">
        <v>41</v>
      </c>
      <c r="I1833" t="s">
        <v>42</v>
      </c>
      <c r="J1833" t="s">
        <v>64</v>
      </c>
      <c r="K1833">
        <v>4</v>
      </c>
      <c r="L1833">
        <v>987.34</v>
      </c>
      <c r="M1833" t="s">
        <v>35</v>
      </c>
      <c r="N1833">
        <v>14</v>
      </c>
      <c r="O1833" t="s">
        <v>12384</v>
      </c>
      <c r="P1833">
        <v>310</v>
      </c>
      <c r="Q1833" t="s">
        <v>29</v>
      </c>
      <c r="R1833">
        <v>4</v>
      </c>
      <c r="S1833" t="s">
        <v>12080</v>
      </c>
      <c r="T1833" t="s">
        <v>36</v>
      </c>
    </row>
    <row r="1834" spans="1:20" x14ac:dyDescent="0.25">
      <c r="A1834" t="s">
        <v>3718</v>
      </c>
      <c r="B1834" t="s">
        <v>38</v>
      </c>
      <c r="C1834" t="s">
        <v>82</v>
      </c>
      <c r="D1834" t="s">
        <v>23</v>
      </c>
      <c r="E1834" s="1">
        <v>45999</v>
      </c>
      <c r="F1834" t="s">
        <v>3719</v>
      </c>
      <c r="G1834" s="1">
        <v>45326</v>
      </c>
      <c r="H1834" t="s">
        <v>47</v>
      </c>
      <c r="I1834" t="s">
        <v>63</v>
      </c>
      <c r="J1834" t="s">
        <v>64</v>
      </c>
      <c r="K1834">
        <v>2</v>
      </c>
      <c r="L1834">
        <v>1470.43</v>
      </c>
      <c r="M1834" t="s">
        <v>50</v>
      </c>
      <c r="N1834">
        <v>13</v>
      </c>
      <c r="O1834" t="s">
        <v>12423</v>
      </c>
      <c r="P1834">
        <v>188</v>
      </c>
      <c r="Q1834" t="s">
        <v>43</v>
      </c>
      <c r="R1834">
        <v>4</v>
      </c>
      <c r="S1834" t="s">
        <v>12286</v>
      </c>
      <c r="T1834" t="s">
        <v>36</v>
      </c>
    </row>
    <row r="1835" spans="1:20" x14ac:dyDescent="0.25">
      <c r="A1835" t="s">
        <v>3720</v>
      </c>
      <c r="B1835" t="s">
        <v>21</v>
      </c>
      <c r="C1835" t="s">
        <v>22</v>
      </c>
      <c r="D1835" t="s">
        <v>77</v>
      </c>
      <c r="E1835" t="s">
        <v>12139</v>
      </c>
      <c r="F1835" t="s">
        <v>3721</v>
      </c>
      <c r="G1835" s="1">
        <v>45355</v>
      </c>
      <c r="H1835" t="s">
        <v>41</v>
      </c>
      <c r="I1835" t="s">
        <v>54</v>
      </c>
      <c r="J1835" t="s">
        <v>64</v>
      </c>
      <c r="K1835">
        <v>2</v>
      </c>
      <c r="L1835">
        <v>396.31</v>
      </c>
      <c r="M1835" t="s">
        <v>50</v>
      </c>
      <c r="N1835">
        <v>26</v>
      </c>
      <c r="O1835" s="1">
        <v>45664</v>
      </c>
      <c r="P1835">
        <v>15</v>
      </c>
      <c r="Q1835" t="s">
        <v>43</v>
      </c>
      <c r="R1835">
        <v>1</v>
      </c>
      <c r="S1835" s="1">
        <v>45750</v>
      </c>
      <c r="T1835" t="s">
        <v>60</v>
      </c>
    </row>
    <row r="1836" spans="1:20" x14ac:dyDescent="0.25">
      <c r="A1836" t="s">
        <v>3722</v>
      </c>
      <c r="B1836" t="s">
        <v>45</v>
      </c>
      <c r="C1836" t="s">
        <v>39</v>
      </c>
      <c r="D1836" t="s">
        <v>23</v>
      </c>
      <c r="E1836" s="1">
        <v>45871</v>
      </c>
      <c r="F1836" t="s">
        <v>3723</v>
      </c>
      <c r="G1836" s="1">
        <v>45355</v>
      </c>
      <c r="H1836" t="s">
        <v>58</v>
      </c>
      <c r="I1836" t="s">
        <v>48</v>
      </c>
      <c r="J1836" t="s">
        <v>59</v>
      </c>
      <c r="K1836">
        <v>1</v>
      </c>
      <c r="L1836">
        <v>443.64</v>
      </c>
      <c r="M1836" t="s">
        <v>50</v>
      </c>
      <c r="N1836">
        <v>49</v>
      </c>
      <c r="O1836" s="1">
        <v>45783</v>
      </c>
      <c r="P1836">
        <v>387</v>
      </c>
      <c r="Q1836" t="s">
        <v>43</v>
      </c>
      <c r="R1836">
        <v>2</v>
      </c>
      <c r="S1836" s="1">
        <v>45784</v>
      </c>
      <c r="T1836" t="s">
        <v>36</v>
      </c>
    </row>
    <row r="1837" spans="1:20" x14ac:dyDescent="0.25">
      <c r="A1837" t="s">
        <v>3724</v>
      </c>
      <c r="B1837" t="s">
        <v>38</v>
      </c>
      <c r="C1837" t="s">
        <v>82</v>
      </c>
      <c r="D1837" t="s">
        <v>56</v>
      </c>
      <c r="E1837" t="s">
        <v>12279</v>
      </c>
      <c r="F1837" t="s">
        <v>3725</v>
      </c>
      <c r="G1837" s="1">
        <v>45355</v>
      </c>
      <c r="H1837" t="s">
        <v>47</v>
      </c>
      <c r="I1837" t="s">
        <v>42</v>
      </c>
      <c r="J1837" t="s">
        <v>59</v>
      </c>
      <c r="K1837">
        <v>2</v>
      </c>
      <c r="L1837">
        <v>1463.89</v>
      </c>
      <c r="M1837" t="s">
        <v>50</v>
      </c>
      <c r="N1837">
        <v>3</v>
      </c>
      <c r="O1837" t="s">
        <v>12287</v>
      </c>
      <c r="P1837">
        <v>305</v>
      </c>
      <c r="Q1837" t="s">
        <v>43</v>
      </c>
      <c r="R1837">
        <v>5</v>
      </c>
      <c r="S1837" t="s">
        <v>12110</v>
      </c>
      <c r="T1837" t="s">
        <v>30</v>
      </c>
    </row>
    <row r="1838" spans="1:20" x14ac:dyDescent="0.25">
      <c r="A1838" t="s">
        <v>3726</v>
      </c>
      <c r="B1838" t="s">
        <v>45</v>
      </c>
      <c r="C1838" t="s">
        <v>39</v>
      </c>
      <c r="D1838" t="s">
        <v>23</v>
      </c>
      <c r="E1838" t="s">
        <v>12299</v>
      </c>
      <c r="F1838" t="s">
        <v>3727</v>
      </c>
      <c r="G1838" s="1">
        <v>45355</v>
      </c>
      <c r="H1838" t="s">
        <v>47</v>
      </c>
      <c r="I1838" t="s">
        <v>48</v>
      </c>
      <c r="J1838" t="s">
        <v>49</v>
      </c>
      <c r="K1838">
        <v>2</v>
      </c>
      <c r="L1838">
        <v>1016.61</v>
      </c>
      <c r="M1838" t="s">
        <v>50</v>
      </c>
      <c r="N1838">
        <v>34</v>
      </c>
      <c r="O1838" t="s">
        <v>12142</v>
      </c>
      <c r="P1838">
        <v>367</v>
      </c>
      <c r="Q1838" t="s">
        <v>29</v>
      </c>
      <c r="R1838">
        <v>2</v>
      </c>
      <c r="S1838" t="s">
        <v>12436</v>
      </c>
      <c r="T1838" t="s">
        <v>30</v>
      </c>
    </row>
    <row r="1839" spans="1:20" x14ac:dyDescent="0.25">
      <c r="A1839" t="s">
        <v>3728</v>
      </c>
      <c r="B1839" t="s">
        <v>45</v>
      </c>
      <c r="C1839" t="s">
        <v>39</v>
      </c>
      <c r="D1839" t="s">
        <v>23</v>
      </c>
      <c r="E1839" s="1">
        <v>45753</v>
      </c>
      <c r="F1839" t="s">
        <v>3729</v>
      </c>
      <c r="G1839" s="1">
        <v>45355</v>
      </c>
      <c r="H1839" t="s">
        <v>58</v>
      </c>
      <c r="I1839" t="s">
        <v>54</v>
      </c>
      <c r="J1839" t="s">
        <v>59</v>
      </c>
      <c r="K1839">
        <v>1</v>
      </c>
      <c r="L1839">
        <v>1295.96</v>
      </c>
      <c r="M1839" t="s">
        <v>28</v>
      </c>
      <c r="N1839">
        <v>29</v>
      </c>
      <c r="O1839" t="s">
        <v>12138</v>
      </c>
      <c r="P1839">
        <v>161</v>
      </c>
      <c r="Q1839" t="s">
        <v>43</v>
      </c>
      <c r="R1839">
        <v>2</v>
      </c>
      <c r="S1839" t="s">
        <v>12312</v>
      </c>
      <c r="T1839" t="s">
        <v>30</v>
      </c>
    </row>
    <row r="1840" spans="1:20" x14ac:dyDescent="0.25">
      <c r="A1840" t="s">
        <v>3730</v>
      </c>
      <c r="B1840" t="s">
        <v>21</v>
      </c>
      <c r="C1840" t="s">
        <v>22</v>
      </c>
      <c r="D1840" t="s">
        <v>23</v>
      </c>
      <c r="E1840" t="s">
        <v>12341</v>
      </c>
      <c r="F1840" t="s">
        <v>3731</v>
      </c>
      <c r="G1840" s="1">
        <v>45355</v>
      </c>
      <c r="H1840" t="s">
        <v>25</v>
      </c>
      <c r="I1840" t="s">
        <v>63</v>
      </c>
      <c r="J1840" t="s">
        <v>59</v>
      </c>
      <c r="K1840">
        <v>4</v>
      </c>
      <c r="L1840">
        <v>1114.24</v>
      </c>
      <c r="M1840" t="s">
        <v>28</v>
      </c>
      <c r="N1840">
        <v>42</v>
      </c>
      <c r="O1840" s="1">
        <v>45996</v>
      </c>
      <c r="P1840">
        <v>97</v>
      </c>
      <c r="Q1840" t="s">
        <v>43</v>
      </c>
      <c r="R1840">
        <v>3</v>
      </c>
      <c r="S1840" t="s">
        <v>12104</v>
      </c>
      <c r="T1840" t="s">
        <v>60</v>
      </c>
    </row>
    <row r="1841" spans="1:20" x14ac:dyDescent="0.25">
      <c r="A1841" t="s">
        <v>3732</v>
      </c>
      <c r="B1841" t="s">
        <v>21</v>
      </c>
      <c r="C1841" t="s">
        <v>39</v>
      </c>
      <c r="D1841" t="s">
        <v>77</v>
      </c>
      <c r="E1841" s="1">
        <v>45270</v>
      </c>
      <c r="F1841" t="s">
        <v>3733</v>
      </c>
      <c r="G1841" s="1">
        <v>45386</v>
      </c>
      <c r="H1841" t="s">
        <v>47</v>
      </c>
      <c r="I1841" t="s">
        <v>48</v>
      </c>
      <c r="J1841" t="s">
        <v>67</v>
      </c>
      <c r="K1841">
        <v>5</v>
      </c>
      <c r="L1841">
        <v>1477.52</v>
      </c>
      <c r="M1841" t="s">
        <v>28</v>
      </c>
      <c r="N1841">
        <v>37</v>
      </c>
      <c r="O1841" t="s">
        <v>12207</v>
      </c>
      <c r="P1841">
        <v>214</v>
      </c>
      <c r="Q1841" t="s">
        <v>29</v>
      </c>
      <c r="R1841">
        <v>5</v>
      </c>
      <c r="S1841" t="s">
        <v>12256</v>
      </c>
      <c r="T1841" t="s">
        <v>60</v>
      </c>
    </row>
    <row r="1842" spans="1:20" x14ac:dyDescent="0.25">
      <c r="A1842" t="s">
        <v>3734</v>
      </c>
      <c r="B1842" t="s">
        <v>21</v>
      </c>
      <c r="C1842" t="s">
        <v>82</v>
      </c>
      <c r="D1842" t="s">
        <v>77</v>
      </c>
      <c r="E1842" t="s">
        <v>12281</v>
      </c>
      <c r="F1842" t="s">
        <v>3735</v>
      </c>
      <c r="G1842" s="1">
        <v>45386</v>
      </c>
      <c r="H1842" t="s">
        <v>25</v>
      </c>
      <c r="I1842" t="s">
        <v>63</v>
      </c>
      <c r="J1842" t="s">
        <v>67</v>
      </c>
      <c r="K1842">
        <v>3</v>
      </c>
      <c r="L1842">
        <v>1384.97</v>
      </c>
      <c r="M1842" t="s">
        <v>28</v>
      </c>
      <c r="N1842">
        <v>6</v>
      </c>
      <c r="O1842" s="1">
        <v>45574</v>
      </c>
      <c r="P1842">
        <v>109</v>
      </c>
      <c r="Q1842" t="s">
        <v>29</v>
      </c>
      <c r="R1842">
        <v>5</v>
      </c>
      <c r="S1842" t="s">
        <v>12231</v>
      </c>
      <c r="T1842" t="s">
        <v>36</v>
      </c>
    </row>
    <row r="1843" spans="1:20" x14ac:dyDescent="0.25">
      <c r="A1843" t="s">
        <v>3736</v>
      </c>
      <c r="B1843" t="s">
        <v>38</v>
      </c>
      <c r="C1843" t="s">
        <v>82</v>
      </c>
      <c r="D1843" t="s">
        <v>77</v>
      </c>
      <c r="E1843" t="s">
        <v>12147</v>
      </c>
      <c r="F1843" t="s">
        <v>3737</v>
      </c>
      <c r="G1843" s="1">
        <v>45386</v>
      </c>
      <c r="H1843" t="s">
        <v>47</v>
      </c>
      <c r="I1843" t="s">
        <v>42</v>
      </c>
      <c r="J1843" t="s">
        <v>64</v>
      </c>
      <c r="K1843">
        <v>2</v>
      </c>
      <c r="L1843">
        <v>789.15</v>
      </c>
      <c r="M1843" t="s">
        <v>35</v>
      </c>
      <c r="N1843">
        <v>26</v>
      </c>
      <c r="O1843" t="s">
        <v>12249</v>
      </c>
      <c r="P1843">
        <v>314</v>
      </c>
      <c r="Q1843" t="s">
        <v>29</v>
      </c>
      <c r="R1843">
        <v>2</v>
      </c>
      <c r="S1843" s="1">
        <v>45303</v>
      </c>
      <c r="T1843" t="s">
        <v>60</v>
      </c>
    </row>
    <row r="1844" spans="1:20" x14ac:dyDescent="0.25">
      <c r="A1844" t="s">
        <v>3738</v>
      </c>
      <c r="B1844" t="s">
        <v>38</v>
      </c>
      <c r="C1844" t="s">
        <v>82</v>
      </c>
      <c r="D1844" t="s">
        <v>56</v>
      </c>
      <c r="E1844" s="1">
        <v>45180</v>
      </c>
      <c r="F1844" t="s">
        <v>3739</v>
      </c>
      <c r="G1844" s="1">
        <v>45386</v>
      </c>
      <c r="H1844" t="s">
        <v>34</v>
      </c>
      <c r="I1844" t="s">
        <v>42</v>
      </c>
      <c r="J1844" t="s">
        <v>49</v>
      </c>
      <c r="K1844">
        <v>3</v>
      </c>
      <c r="L1844">
        <v>736.23</v>
      </c>
      <c r="M1844" t="s">
        <v>28</v>
      </c>
      <c r="N1844">
        <v>16</v>
      </c>
      <c r="O1844" s="1">
        <v>45968</v>
      </c>
      <c r="P1844">
        <v>55</v>
      </c>
      <c r="Q1844" t="s">
        <v>43</v>
      </c>
      <c r="R1844">
        <v>3</v>
      </c>
      <c r="S1844" t="s">
        <v>12266</v>
      </c>
      <c r="T1844" t="s">
        <v>36</v>
      </c>
    </row>
    <row r="1845" spans="1:20" x14ac:dyDescent="0.25">
      <c r="A1845" t="s">
        <v>3740</v>
      </c>
      <c r="B1845" t="s">
        <v>45</v>
      </c>
      <c r="C1845" t="s">
        <v>82</v>
      </c>
      <c r="D1845" t="s">
        <v>52</v>
      </c>
      <c r="E1845" t="s">
        <v>12121</v>
      </c>
      <c r="F1845" t="s">
        <v>3741</v>
      </c>
      <c r="G1845" s="1">
        <v>45386</v>
      </c>
      <c r="H1845" t="s">
        <v>41</v>
      </c>
      <c r="I1845" t="s">
        <v>63</v>
      </c>
      <c r="J1845" t="s">
        <v>27</v>
      </c>
      <c r="K1845">
        <v>5</v>
      </c>
      <c r="L1845">
        <v>1166.94</v>
      </c>
      <c r="M1845" t="s">
        <v>28</v>
      </c>
      <c r="N1845">
        <v>22</v>
      </c>
      <c r="O1845" t="s">
        <v>12175</v>
      </c>
      <c r="P1845">
        <v>495</v>
      </c>
      <c r="Q1845" t="s">
        <v>29</v>
      </c>
      <c r="R1845">
        <v>1</v>
      </c>
      <c r="S1845" s="1">
        <v>45638</v>
      </c>
      <c r="T1845" t="s">
        <v>60</v>
      </c>
    </row>
    <row r="1846" spans="1:20" x14ac:dyDescent="0.25">
      <c r="A1846" t="s">
        <v>3742</v>
      </c>
      <c r="B1846" t="s">
        <v>45</v>
      </c>
      <c r="C1846" t="s">
        <v>82</v>
      </c>
      <c r="D1846" t="s">
        <v>77</v>
      </c>
      <c r="E1846" t="s">
        <v>12148</v>
      </c>
      <c r="F1846" t="s">
        <v>3743</v>
      </c>
      <c r="G1846" s="1">
        <v>45386</v>
      </c>
      <c r="H1846" t="s">
        <v>41</v>
      </c>
      <c r="I1846" t="s">
        <v>26</v>
      </c>
      <c r="J1846" t="s">
        <v>67</v>
      </c>
      <c r="K1846">
        <v>2</v>
      </c>
      <c r="L1846">
        <v>772.17</v>
      </c>
      <c r="M1846" t="s">
        <v>50</v>
      </c>
      <c r="N1846">
        <v>25</v>
      </c>
      <c r="O1846" t="s">
        <v>12129</v>
      </c>
      <c r="P1846">
        <v>387</v>
      </c>
      <c r="Q1846" t="s">
        <v>29</v>
      </c>
      <c r="R1846">
        <v>1</v>
      </c>
      <c r="S1846" t="s">
        <v>12203</v>
      </c>
      <c r="T1846" t="s">
        <v>36</v>
      </c>
    </row>
    <row r="1847" spans="1:20" x14ac:dyDescent="0.25">
      <c r="A1847" t="s">
        <v>3744</v>
      </c>
      <c r="B1847" t="s">
        <v>38</v>
      </c>
      <c r="C1847" t="s">
        <v>82</v>
      </c>
      <c r="D1847" t="s">
        <v>32</v>
      </c>
      <c r="E1847" s="1">
        <v>45931</v>
      </c>
      <c r="F1847" t="s">
        <v>3745</v>
      </c>
      <c r="G1847" s="1">
        <v>45386</v>
      </c>
      <c r="H1847" t="s">
        <v>47</v>
      </c>
      <c r="I1847" t="s">
        <v>48</v>
      </c>
      <c r="J1847" t="s">
        <v>59</v>
      </c>
      <c r="K1847">
        <v>3</v>
      </c>
      <c r="L1847">
        <v>1444.31</v>
      </c>
      <c r="M1847" t="s">
        <v>28</v>
      </c>
      <c r="N1847">
        <v>32</v>
      </c>
      <c r="O1847" s="1">
        <v>45965</v>
      </c>
      <c r="P1847">
        <v>319</v>
      </c>
      <c r="Q1847" t="s">
        <v>43</v>
      </c>
      <c r="R1847">
        <v>2</v>
      </c>
      <c r="S1847" t="s">
        <v>12250</v>
      </c>
      <c r="T1847" t="s">
        <v>36</v>
      </c>
    </row>
    <row r="1848" spans="1:20" x14ac:dyDescent="0.25">
      <c r="A1848" t="s">
        <v>3746</v>
      </c>
      <c r="B1848" t="s">
        <v>45</v>
      </c>
      <c r="C1848" t="s">
        <v>39</v>
      </c>
      <c r="D1848" t="s">
        <v>56</v>
      </c>
      <c r="E1848" t="s">
        <v>12306</v>
      </c>
      <c r="F1848" t="s">
        <v>3747</v>
      </c>
      <c r="G1848" s="1">
        <v>45386</v>
      </c>
      <c r="H1848" t="s">
        <v>47</v>
      </c>
      <c r="I1848" t="s">
        <v>26</v>
      </c>
      <c r="J1848" t="s">
        <v>59</v>
      </c>
      <c r="K1848">
        <v>2</v>
      </c>
      <c r="L1848">
        <v>753.44</v>
      </c>
      <c r="M1848" t="s">
        <v>50</v>
      </c>
      <c r="N1848">
        <v>34</v>
      </c>
      <c r="O1848" t="s">
        <v>12104</v>
      </c>
      <c r="P1848">
        <v>371</v>
      </c>
      <c r="Q1848" t="s">
        <v>43</v>
      </c>
      <c r="R1848">
        <v>5</v>
      </c>
      <c r="S1848" t="s">
        <v>12326</v>
      </c>
      <c r="T1848" t="s">
        <v>30</v>
      </c>
    </row>
    <row r="1849" spans="1:20" x14ac:dyDescent="0.25">
      <c r="A1849" t="s">
        <v>3748</v>
      </c>
      <c r="B1849" t="s">
        <v>38</v>
      </c>
      <c r="C1849" t="s">
        <v>82</v>
      </c>
      <c r="D1849" t="s">
        <v>56</v>
      </c>
      <c r="E1849" t="s">
        <v>12087</v>
      </c>
      <c r="F1849" t="s">
        <v>3749</v>
      </c>
      <c r="G1849" s="1">
        <v>45386</v>
      </c>
      <c r="H1849" t="s">
        <v>47</v>
      </c>
      <c r="I1849" t="s">
        <v>26</v>
      </c>
      <c r="J1849" t="s">
        <v>64</v>
      </c>
      <c r="K1849">
        <v>5</v>
      </c>
      <c r="L1849">
        <v>1055.72</v>
      </c>
      <c r="M1849" t="s">
        <v>35</v>
      </c>
      <c r="N1849">
        <v>5</v>
      </c>
      <c r="O1849" s="1">
        <v>45515</v>
      </c>
      <c r="P1849">
        <v>487</v>
      </c>
      <c r="Q1849" t="s">
        <v>43</v>
      </c>
      <c r="R1849">
        <v>3</v>
      </c>
      <c r="S1849" t="s">
        <v>12400</v>
      </c>
      <c r="T1849" t="s">
        <v>30</v>
      </c>
    </row>
    <row r="1850" spans="1:20" x14ac:dyDescent="0.25">
      <c r="A1850" t="s">
        <v>3750</v>
      </c>
      <c r="B1850" t="s">
        <v>45</v>
      </c>
      <c r="C1850" t="s">
        <v>22</v>
      </c>
      <c r="D1850" t="s">
        <v>23</v>
      </c>
      <c r="E1850" s="1">
        <v>45631</v>
      </c>
      <c r="F1850" t="s">
        <v>3751</v>
      </c>
      <c r="G1850" s="1">
        <v>45416</v>
      </c>
      <c r="H1850" t="s">
        <v>58</v>
      </c>
      <c r="I1850" t="s">
        <v>54</v>
      </c>
      <c r="J1850" t="s">
        <v>49</v>
      </c>
      <c r="K1850">
        <v>5</v>
      </c>
      <c r="L1850">
        <v>1204.31</v>
      </c>
      <c r="M1850" t="s">
        <v>50</v>
      </c>
      <c r="N1850">
        <v>4</v>
      </c>
      <c r="O1850" t="s">
        <v>12098</v>
      </c>
      <c r="P1850">
        <v>232</v>
      </c>
      <c r="Q1850" t="s">
        <v>29</v>
      </c>
      <c r="R1850">
        <v>1</v>
      </c>
      <c r="S1850" t="s">
        <v>12185</v>
      </c>
      <c r="T1850" t="s">
        <v>36</v>
      </c>
    </row>
    <row r="1851" spans="1:20" x14ac:dyDescent="0.25">
      <c r="A1851" t="s">
        <v>3752</v>
      </c>
      <c r="B1851" t="s">
        <v>38</v>
      </c>
      <c r="C1851" t="s">
        <v>82</v>
      </c>
      <c r="D1851" t="s">
        <v>23</v>
      </c>
      <c r="E1851" t="s">
        <v>12376</v>
      </c>
      <c r="F1851" t="s">
        <v>3753</v>
      </c>
      <c r="G1851" s="1">
        <v>45416</v>
      </c>
      <c r="H1851" t="s">
        <v>34</v>
      </c>
      <c r="I1851" t="s">
        <v>42</v>
      </c>
      <c r="J1851" t="s">
        <v>49</v>
      </c>
      <c r="K1851">
        <v>3</v>
      </c>
      <c r="L1851">
        <v>1271.26</v>
      </c>
      <c r="M1851" t="s">
        <v>35</v>
      </c>
      <c r="N1851">
        <v>18</v>
      </c>
      <c r="O1851" t="s">
        <v>12100</v>
      </c>
      <c r="P1851">
        <v>471</v>
      </c>
      <c r="Q1851" t="s">
        <v>43</v>
      </c>
      <c r="R1851">
        <v>5</v>
      </c>
      <c r="S1851" t="s">
        <v>12193</v>
      </c>
      <c r="T1851" t="s">
        <v>60</v>
      </c>
    </row>
    <row r="1852" spans="1:20" x14ac:dyDescent="0.25">
      <c r="A1852" t="s">
        <v>3754</v>
      </c>
      <c r="B1852" t="s">
        <v>38</v>
      </c>
      <c r="C1852" t="s">
        <v>82</v>
      </c>
      <c r="D1852" t="s">
        <v>32</v>
      </c>
      <c r="E1852" s="1">
        <v>45334</v>
      </c>
      <c r="F1852" t="s">
        <v>3755</v>
      </c>
      <c r="G1852" s="1">
        <v>45416</v>
      </c>
      <c r="H1852" t="s">
        <v>34</v>
      </c>
      <c r="I1852" t="s">
        <v>26</v>
      </c>
      <c r="J1852" t="s">
        <v>59</v>
      </c>
      <c r="K1852">
        <v>2</v>
      </c>
      <c r="L1852">
        <v>615.89</v>
      </c>
      <c r="M1852" t="s">
        <v>35</v>
      </c>
      <c r="N1852">
        <v>26</v>
      </c>
      <c r="O1852" s="1">
        <v>45781</v>
      </c>
      <c r="P1852">
        <v>372</v>
      </c>
      <c r="Q1852" t="s">
        <v>29</v>
      </c>
      <c r="R1852">
        <v>4</v>
      </c>
      <c r="S1852" t="s">
        <v>12234</v>
      </c>
      <c r="T1852" t="s">
        <v>30</v>
      </c>
    </row>
    <row r="1853" spans="1:20" x14ac:dyDescent="0.25">
      <c r="A1853" t="s">
        <v>3756</v>
      </c>
      <c r="B1853" t="s">
        <v>38</v>
      </c>
      <c r="C1853" t="s">
        <v>82</v>
      </c>
      <c r="D1853" t="s">
        <v>23</v>
      </c>
      <c r="E1853" s="1">
        <v>45936</v>
      </c>
      <c r="F1853" t="s">
        <v>3757</v>
      </c>
      <c r="G1853" s="1">
        <v>45416</v>
      </c>
      <c r="H1853" t="s">
        <v>34</v>
      </c>
      <c r="I1853" t="s">
        <v>48</v>
      </c>
      <c r="J1853" t="s">
        <v>59</v>
      </c>
      <c r="K1853">
        <v>3</v>
      </c>
      <c r="L1853">
        <v>808.19</v>
      </c>
      <c r="M1853" t="s">
        <v>35</v>
      </c>
      <c r="N1853">
        <v>32</v>
      </c>
      <c r="O1853" s="1">
        <v>45966</v>
      </c>
      <c r="P1853">
        <v>407</v>
      </c>
      <c r="Q1853" t="s">
        <v>43</v>
      </c>
      <c r="R1853">
        <v>2</v>
      </c>
      <c r="S1853" t="s">
        <v>12397</v>
      </c>
      <c r="T1853" t="s">
        <v>30</v>
      </c>
    </row>
    <row r="1854" spans="1:20" x14ac:dyDescent="0.25">
      <c r="A1854" t="s">
        <v>3758</v>
      </c>
      <c r="B1854" t="s">
        <v>21</v>
      </c>
      <c r="C1854" t="s">
        <v>39</v>
      </c>
      <c r="D1854" t="s">
        <v>52</v>
      </c>
      <c r="E1854" s="1">
        <v>45421</v>
      </c>
      <c r="F1854" t="s">
        <v>3759</v>
      </c>
      <c r="G1854" s="1">
        <v>45447</v>
      </c>
      <c r="H1854" t="s">
        <v>25</v>
      </c>
      <c r="I1854" t="s">
        <v>42</v>
      </c>
      <c r="J1854" t="s">
        <v>67</v>
      </c>
      <c r="K1854">
        <v>5</v>
      </c>
      <c r="L1854">
        <v>1186.3900000000001</v>
      </c>
      <c r="M1854" t="s">
        <v>35</v>
      </c>
      <c r="N1854">
        <v>6</v>
      </c>
      <c r="O1854" t="s">
        <v>12212</v>
      </c>
      <c r="P1854">
        <v>370</v>
      </c>
      <c r="Q1854" t="s">
        <v>29</v>
      </c>
      <c r="R1854">
        <v>4</v>
      </c>
      <c r="S1854" t="s">
        <v>12148</v>
      </c>
      <c r="T1854" t="s">
        <v>36</v>
      </c>
    </row>
    <row r="1855" spans="1:20" x14ac:dyDescent="0.25">
      <c r="A1855" t="s">
        <v>3760</v>
      </c>
      <c r="B1855" t="s">
        <v>21</v>
      </c>
      <c r="C1855" t="s">
        <v>22</v>
      </c>
      <c r="D1855" t="s">
        <v>23</v>
      </c>
      <c r="E1855" t="s">
        <v>12134</v>
      </c>
      <c r="F1855" t="s">
        <v>3761</v>
      </c>
      <c r="G1855" s="1">
        <v>45447</v>
      </c>
      <c r="H1855" t="s">
        <v>47</v>
      </c>
      <c r="I1855" t="s">
        <v>42</v>
      </c>
      <c r="J1855" t="s">
        <v>59</v>
      </c>
      <c r="K1855">
        <v>2</v>
      </c>
      <c r="L1855">
        <v>598.36</v>
      </c>
      <c r="M1855" t="s">
        <v>28</v>
      </c>
      <c r="N1855">
        <v>47</v>
      </c>
      <c r="O1855" s="1">
        <v>45877</v>
      </c>
      <c r="P1855">
        <v>51</v>
      </c>
      <c r="Q1855" t="s">
        <v>29</v>
      </c>
      <c r="R1855">
        <v>1</v>
      </c>
      <c r="S1855" t="s">
        <v>12072</v>
      </c>
      <c r="T1855" t="s">
        <v>36</v>
      </c>
    </row>
    <row r="1856" spans="1:20" x14ac:dyDescent="0.25">
      <c r="A1856" t="s">
        <v>3762</v>
      </c>
      <c r="B1856" t="s">
        <v>45</v>
      </c>
      <c r="C1856" t="s">
        <v>22</v>
      </c>
      <c r="D1856" t="s">
        <v>77</v>
      </c>
      <c r="E1856" s="1">
        <v>45509</v>
      </c>
      <c r="F1856" t="s">
        <v>3763</v>
      </c>
      <c r="G1856" s="1">
        <v>45447</v>
      </c>
      <c r="H1856" t="s">
        <v>58</v>
      </c>
      <c r="I1856" t="s">
        <v>42</v>
      </c>
      <c r="J1856" t="s">
        <v>64</v>
      </c>
      <c r="K1856">
        <v>5</v>
      </c>
      <c r="L1856">
        <v>253.2</v>
      </c>
      <c r="M1856" t="s">
        <v>28</v>
      </c>
      <c r="N1856">
        <v>18</v>
      </c>
      <c r="O1856" s="1">
        <v>45515</v>
      </c>
      <c r="P1856">
        <v>172</v>
      </c>
      <c r="Q1856" t="s">
        <v>29</v>
      </c>
      <c r="R1856">
        <v>3</v>
      </c>
      <c r="S1856" t="s">
        <v>12070</v>
      </c>
      <c r="T1856" t="s">
        <v>36</v>
      </c>
    </row>
    <row r="1857" spans="1:20" x14ac:dyDescent="0.25">
      <c r="A1857" t="s">
        <v>3764</v>
      </c>
      <c r="B1857" t="s">
        <v>45</v>
      </c>
      <c r="C1857" t="s">
        <v>39</v>
      </c>
      <c r="D1857" t="s">
        <v>77</v>
      </c>
      <c r="E1857" t="s">
        <v>12183</v>
      </c>
      <c r="F1857" t="s">
        <v>3765</v>
      </c>
      <c r="G1857" s="1">
        <v>45447</v>
      </c>
      <c r="H1857" t="s">
        <v>47</v>
      </c>
      <c r="I1857" t="s">
        <v>63</v>
      </c>
      <c r="J1857" t="s">
        <v>67</v>
      </c>
      <c r="K1857">
        <v>1</v>
      </c>
      <c r="L1857">
        <v>701.79</v>
      </c>
      <c r="M1857" t="s">
        <v>28</v>
      </c>
      <c r="N1857">
        <v>17</v>
      </c>
      <c r="O1857" t="s">
        <v>12259</v>
      </c>
      <c r="P1857">
        <v>54</v>
      </c>
      <c r="Q1857" t="s">
        <v>43</v>
      </c>
      <c r="R1857">
        <v>4</v>
      </c>
      <c r="S1857" t="s">
        <v>12169</v>
      </c>
      <c r="T1857" t="s">
        <v>36</v>
      </c>
    </row>
    <row r="1858" spans="1:20" x14ac:dyDescent="0.25">
      <c r="A1858" t="s">
        <v>3766</v>
      </c>
      <c r="B1858" t="s">
        <v>38</v>
      </c>
      <c r="C1858" t="s">
        <v>39</v>
      </c>
      <c r="D1858" t="s">
        <v>52</v>
      </c>
      <c r="E1858" s="1">
        <v>44938</v>
      </c>
      <c r="F1858" t="s">
        <v>3767</v>
      </c>
      <c r="G1858" s="1">
        <v>45447</v>
      </c>
      <c r="H1858" t="s">
        <v>25</v>
      </c>
      <c r="I1858" t="s">
        <v>42</v>
      </c>
      <c r="J1858" t="s">
        <v>67</v>
      </c>
      <c r="K1858">
        <v>1</v>
      </c>
      <c r="L1858">
        <v>1359.62</v>
      </c>
      <c r="M1858" t="s">
        <v>28</v>
      </c>
      <c r="N1858">
        <v>11</v>
      </c>
      <c r="O1858" t="s">
        <v>12370</v>
      </c>
      <c r="P1858">
        <v>447</v>
      </c>
      <c r="Q1858" t="s">
        <v>43</v>
      </c>
      <c r="R1858">
        <v>2</v>
      </c>
      <c r="S1858" t="s">
        <v>12108</v>
      </c>
      <c r="T1858" t="s">
        <v>30</v>
      </c>
    </row>
    <row r="1859" spans="1:20" x14ac:dyDescent="0.25">
      <c r="A1859" t="s">
        <v>3768</v>
      </c>
      <c r="B1859" t="s">
        <v>21</v>
      </c>
      <c r="C1859" t="s">
        <v>39</v>
      </c>
      <c r="D1859" t="s">
        <v>77</v>
      </c>
      <c r="E1859" s="1">
        <v>45324</v>
      </c>
      <c r="F1859" t="s">
        <v>3769</v>
      </c>
      <c r="G1859" s="1">
        <v>45447</v>
      </c>
      <c r="H1859" t="s">
        <v>34</v>
      </c>
      <c r="I1859" t="s">
        <v>54</v>
      </c>
      <c r="J1859" t="s">
        <v>49</v>
      </c>
      <c r="K1859">
        <v>4</v>
      </c>
      <c r="L1859">
        <v>456.66</v>
      </c>
      <c r="M1859" t="s">
        <v>28</v>
      </c>
      <c r="N1859">
        <v>33</v>
      </c>
      <c r="O1859" t="s">
        <v>12093</v>
      </c>
      <c r="P1859">
        <v>181</v>
      </c>
      <c r="Q1859" t="s">
        <v>29</v>
      </c>
      <c r="R1859">
        <v>1</v>
      </c>
      <c r="S1859" t="s">
        <v>12105</v>
      </c>
      <c r="T1859" t="s">
        <v>36</v>
      </c>
    </row>
    <row r="1860" spans="1:20" x14ac:dyDescent="0.25">
      <c r="A1860" t="s">
        <v>3770</v>
      </c>
      <c r="B1860" t="s">
        <v>45</v>
      </c>
      <c r="C1860" t="s">
        <v>39</v>
      </c>
      <c r="D1860" t="s">
        <v>52</v>
      </c>
      <c r="E1860" t="s">
        <v>12339</v>
      </c>
      <c r="F1860" t="s">
        <v>3771</v>
      </c>
      <c r="G1860" s="1">
        <v>45447</v>
      </c>
      <c r="H1860" t="s">
        <v>41</v>
      </c>
      <c r="I1860" t="s">
        <v>54</v>
      </c>
      <c r="J1860" t="s">
        <v>27</v>
      </c>
      <c r="K1860">
        <v>3</v>
      </c>
      <c r="L1860">
        <v>857.13</v>
      </c>
      <c r="M1860" t="s">
        <v>50</v>
      </c>
      <c r="N1860">
        <v>13</v>
      </c>
      <c r="O1860" t="s">
        <v>12142</v>
      </c>
      <c r="P1860">
        <v>115</v>
      </c>
      <c r="Q1860" t="s">
        <v>43</v>
      </c>
      <c r="R1860">
        <v>4</v>
      </c>
      <c r="S1860" t="s">
        <v>12127</v>
      </c>
      <c r="T1860" t="s">
        <v>36</v>
      </c>
    </row>
    <row r="1861" spans="1:20" x14ac:dyDescent="0.25">
      <c r="A1861" t="s">
        <v>3772</v>
      </c>
      <c r="B1861" t="s">
        <v>21</v>
      </c>
      <c r="C1861" t="s">
        <v>82</v>
      </c>
      <c r="D1861" t="s">
        <v>56</v>
      </c>
      <c r="E1861" t="s">
        <v>12112</v>
      </c>
      <c r="F1861" t="s">
        <v>3773</v>
      </c>
      <c r="G1861" s="1">
        <v>45447</v>
      </c>
      <c r="H1861" t="s">
        <v>41</v>
      </c>
      <c r="I1861" t="s">
        <v>48</v>
      </c>
      <c r="J1861" t="s">
        <v>59</v>
      </c>
      <c r="K1861">
        <v>1</v>
      </c>
      <c r="L1861">
        <v>1100.43</v>
      </c>
      <c r="M1861" t="s">
        <v>35</v>
      </c>
      <c r="N1861">
        <v>22</v>
      </c>
      <c r="O1861" t="s">
        <v>12270</v>
      </c>
      <c r="P1861">
        <v>51</v>
      </c>
      <c r="Q1861" t="s">
        <v>29</v>
      </c>
      <c r="R1861">
        <v>2</v>
      </c>
      <c r="S1861" t="s">
        <v>12203</v>
      </c>
      <c r="T1861" t="s">
        <v>30</v>
      </c>
    </row>
    <row r="1862" spans="1:20" x14ac:dyDescent="0.25">
      <c r="A1862" t="s">
        <v>3774</v>
      </c>
      <c r="B1862" t="s">
        <v>38</v>
      </c>
      <c r="C1862" t="s">
        <v>39</v>
      </c>
      <c r="D1862" t="s">
        <v>32</v>
      </c>
      <c r="E1862" s="1">
        <v>45242</v>
      </c>
      <c r="F1862" t="s">
        <v>3775</v>
      </c>
      <c r="G1862" s="1">
        <v>45447</v>
      </c>
      <c r="H1862" t="s">
        <v>41</v>
      </c>
      <c r="I1862" t="s">
        <v>48</v>
      </c>
      <c r="J1862" t="s">
        <v>59</v>
      </c>
      <c r="K1862">
        <v>3</v>
      </c>
      <c r="L1862">
        <v>877.31</v>
      </c>
      <c r="M1862" t="s">
        <v>50</v>
      </c>
      <c r="N1862">
        <v>16</v>
      </c>
      <c r="O1862" t="s">
        <v>12384</v>
      </c>
      <c r="P1862">
        <v>31</v>
      </c>
      <c r="Q1862" t="s">
        <v>29</v>
      </c>
      <c r="R1862">
        <v>2</v>
      </c>
      <c r="S1862" t="s">
        <v>12186</v>
      </c>
      <c r="T1862" t="s">
        <v>30</v>
      </c>
    </row>
    <row r="1863" spans="1:20" x14ac:dyDescent="0.25">
      <c r="A1863" t="s">
        <v>3776</v>
      </c>
      <c r="B1863" t="s">
        <v>38</v>
      </c>
      <c r="C1863" t="s">
        <v>82</v>
      </c>
      <c r="D1863" t="s">
        <v>56</v>
      </c>
      <c r="E1863" s="1">
        <v>45455</v>
      </c>
      <c r="F1863" t="s">
        <v>3777</v>
      </c>
      <c r="G1863" s="1">
        <v>45477</v>
      </c>
      <c r="H1863" t="s">
        <v>47</v>
      </c>
      <c r="I1863" t="s">
        <v>42</v>
      </c>
      <c r="J1863" t="s">
        <v>49</v>
      </c>
      <c r="K1863">
        <v>4</v>
      </c>
      <c r="L1863">
        <v>438.45</v>
      </c>
      <c r="M1863" t="s">
        <v>50</v>
      </c>
      <c r="N1863">
        <v>28</v>
      </c>
      <c r="O1863" t="s">
        <v>12242</v>
      </c>
      <c r="P1863">
        <v>324</v>
      </c>
      <c r="Q1863" t="s">
        <v>29</v>
      </c>
      <c r="R1863">
        <v>2</v>
      </c>
      <c r="S1863" t="s">
        <v>12220</v>
      </c>
      <c r="T1863" t="s">
        <v>30</v>
      </c>
    </row>
    <row r="1864" spans="1:20" x14ac:dyDescent="0.25">
      <c r="A1864" t="s">
        <v>3778</v>
      </c>
      <c r="B1864" t="s">
        <v>21</v>
      </c>
      <c r="C1864" t="s">
        <v>82</v>
      </c>
      <c r="D1864" t="s">
        <v>56</v>
      </c>
      <c r="E1864" t="s">
        <v>12163</v>
      </c>
      <c r="F1864" t="s">
        <v>3779</v>
      </c>
      <c r="G1864" s="1">
        <v>45477</v>
      </c>
      <c r="H1864" t="s">
        <v>34</v>
      </c>
      <c r="I1864" t="s">
        <v>48</v>
      </c>
      <c r="J1864" t="s">
        <v>67</v>
      </c>
      <c r="K1864">
        <v>3</v>
      </c>
      <c r="L1864">
        <v>946.01</v>
      </c>
      <c r="M1864" t="s">
        <v>35</v>
      </c>
      <c r="N1864">
        <v>27</v>
      </c>
      <c r="O1864" t="s">
        <v>12158</v>
      </c>
      <c r="P1864">
        <v>254</v>
      </c>
      <c r="Q1864" t="s">
        <v>43</v>
      </c>
      <c r="R1864">
        <v>1</v>
      </c>
      <c r="S1864" t="s">
        <v>12242</v>
      </c>
      <c r="T1864" t="s">
        <v>36</v>
      </c>
    </row>
    <row r="1865" spans="1:20" x14ac:dyDescent="0.25">
      <c r="A1865" t="s">
        <v>3780</v>
      </c>
      <c r="B1865" t="s">
        <v>45</v>
      </c>
      <c r="C1865" t="s">
        <v>22</v>
      </c>
      <c r="D1865" t="s">
        <v>77</v>
      </c>
      <c r="E1865" t="s">
        <v>12241</v>
      </c>
      <c r="F1865" t="s">
        <v>3781</v>
      </c>
      <c r="G1865" s="1">
        <v>45477</v>
      </c>
      <c r="H1865" t="s">
        <v>34</v>
      </c>
      <c r="I1865" t="s">
        <v>48</v>
      </c>
      <c r="J1865" t="s">
        <v>59</v>
      </c>
      <c r="K1865">
        <v>4</v>
      </c>
      <c r="L1865">
        <v>1195.05</v>
      </c>
      <c r="M1865" t="s">
        <v>35</v>
      </c>
      <c r="N1865">
        <v>9</v>
      </c>
      <c r="O1865" s="1">
        <v>45363</v>
      </c>
      <c r="P1865">
        <v>382</v>
      </c>
      <c r="Q1865" t="s">
        <v>43</v>
      </c>
      <c r="R1865">
        <v>4</v>
      </c>
      <c r="S1865" t="s">
        <v>12166</v>
      </c>
      <c r="T1865" t="s">
        <v>36</v>
      </c>
    </row>
    <row r="1866" spans="1:20" x14ac:dyDescent="0.25">
      <c r="A1866" t="s">
        <v>3782</v>
      </c>
      <c r="B1866" t="s">
        <v>21</v>
      </c>
      <c r="C1866" t="s">
        <v>22</v>
      </c>
      <c r="D1866" t="s">
        <v>23</v>
      </c>
      <c r="E1866" s="1">
        <v>45843</v>
      </c>
      <c r="F1866" t="s">
        <v>3783</v>
      </c>
      <c r="G1866" s="1">
        <v>45477</v>
      </c>
      <c r="H1866" t="s">
        <v>47</v>
      </c>
      <c r="I1866" t="s">
        <v>63</v>
      </c>
      <c r="J1866" t="s">
        <v>27</v>
      </c>
      <c r="K1866">
        <v>5</v>
      </c>
      <c r="L1866">
        <v>328.79</v>
      </c>
      <c r="M1866" t="s">
        <v>35</v>
      </c>
      <c r="N1866">
        <v>30</v>
      </c>
      <c r="O1866" t="s">
        <v>12284</v>
      </c>
      <c r="P1866">
        <v>329</v>
      </c>
      <c r="Q1866" t="s">
        <v>43</v>
      </c>
      <c r="R1866">
        <v>5</v>
      </c>
      <c r="S1866" t="s">
        <v>12069</v>
      </c>
      <c r="T1866" t="s">
        <v>30</v>
      </c>
    </row>
    <row r="1867" spans="1:20" x14ac:dyDescent="0.25">
      <c r="A1867" t="s">
        <v>3784</v>
      </c>
      <c r="B1867" t="s">
        <v>21</v>
      </c>
      <c r="C1867" t="s">
        <v>82</v>
      </c>
      <c r="D1867" t="s">
        <v>52</v>
      </c>
      <c r="E1867" t="s">
        <v>12404</v>
      </c>
      <c r="F1867" t="s">
        <v>3785</v>
      </c>
      <c r="G1867" s="1">
        <v>45477</v>
      </c>
      <c r="H1867" t="s">
        <v>34</v>
      </c>
      <c r="I1867" t="s">
        <v>26</v>
      </c>
      <c r="J1867" t="s">
        <v>64</v>
      </c>
      <c r="K1867">
        <v>3</v>
      </c>
      <c r="L1867">
        <v>410.83</v>
      </c>
      <c r="M1867" t="s">
        <v>50</v>
      </c>
      <c r="N1867">
        <v>8</v>
      </c>
      <c r="O1867" t="s">
        <v>12255</v>
      </c>
      <c r="P1867">
        <v>387</v>
      </c>
      <c r="Q1867" t="s">
        <v>29</v>
      </c>
      <c r="R1867">
        <v>1</v>
      </c>
      <c r="S1867" s="1">
        <v>45934</v>
      </c>
      <c r="T1867" t="s">
        <v>30</v>
      </c>
    </row>
    <row r="1868" spans="1:20" x14ac:dyDescent="0.25">
      <c r="A1868" t="s">
        <v>3786</v>
      </c>
      <c r="B1868" t="s">
        <v>21</v>
      </c>
      <c r="C1868" t="s">
        <v>39</v>
      </c>
      <c r="D1868" t="s">
        <v>32</v>
      </c>
      <c r="E1868" t="s">
        <v>12475</v>
      </c>
      <c r="F1868" t="s">
        <v>3787</v>
      </c>
      <c r="G1868" s="1">
        <v>45508</v>
      </c>
      <c r="H1868" t="s">
        <v>47</v>
      </c>
      <c r="I1868" t="s">
        <v>54</v>
      </c>
      <c r="J1868" t="s">
        <v>59</v>
      </c>
      <c r="K1868">
        <v>1</v>
      </c>
      <c r="L1868">
        <v>935.47</v>
      </c>
      <c r="M1868" t="s">
        <v>50</v>
      </c>
      <c r="N1868">
        <v>36</v>
      </c>
      <c r="O1868" t="s">
        <v>12271</v>
      </c>
      <c r="P1868">
        <v>385</v>
      </c>
      <c r="Q1868" t="s">
        <v>29</v>
      </c>
      <c r="R1868">
        <v>4</v>
      </c>
      <c r="S1868" s="1">
        <v>45483</v>
      </c>
      <c r="T1868" t="s">
        <v>36</v>
      </c>
    </row>
    <row r="1869" spans="1:20" x14ac:dyDescent="0.25">
      <c r="A1869" t="s">
        <v>3788</v>
      </c>
      <c r="B1869" t="s">
        <v>38</v>
      </c>
      <c r="C1869" t="s">
        <v>82</v>
      </c>
      <c r="D1869" t="s">
        <v>77</v>
      </c>
      <c r="E1869" t="s">
        <v>12415</v>
      </c>
      <c r="F1869" t="s">
        <v>3789</v>
      </c>
      <c r="G1869" s="1">
        <v>45508</v>
      </c>
      <c r="H1869" t="s">
        <v>41</v>
      </c>
      <c r="I1869" t="s">
        <v>26</v>
      </c>
      <c r="J1869" t="s">
        <v>59</v>
      </c>
      <c r="K1869">
        <v>1</v>
      </c>
      <c r="L1869">
        <v>514.30999999999995</v>
      </c>
      <c r="M1869" t="s">
        <v>35</v>
      </c>
      <c r="N1869">
        <v>6</v>
      </c>
      <c r="O1869" t="s">
        <v>12075</v>
      </c>
      <c r="P1869">
        <v>271</v>
      </c>
      <c r="Q1869" t="s">
        <v>43</v>
      </c>
      <c r="R1869">
        <v>4</v>
      </c>
      <c r="S1869" t="s">
        <v>12205</v>
      </c>
      <c r="T1869" t="s">
        <v>60</v>
      </c>
    </row>
    <row r="1870" spans="1:20" x14ac:dyDescent="0.25">
      <c r="A1870" t="s">
        <v>3790</v>
      </c>
      <c r="B1870" t="s">
        <v>38</v>
      </c>
      <c r="C1870" t="s">
        <v>82</v>
      </c>
      <c r="D1870" t="s">
        <v>52</v>
      </c>
      <c r="E1870" s="1">
        <v>45966</v>
      </c>
      <c r="F1870" t="s">
        <v>3791</v>
      </c>
      <c r="G1870" s="1">
        <v>45508</v>
      </c>
      <c r="H1870" t="s">
        <v>47</v>
      </c>
      <c r="I1870" t="s">
        <v>42</v>
      </c>
      <c r="J1870" t="s">
        <v>64</v>
      </c>
      <c r="K1870">
        <v>4</v>
      </c>
      <c r="L1870">
        <v>534.16999999999996</v>
      </c>
      <c r="M1870" t="s">
        <v>35</v>
      </c>
      <c r="N1870">
        <v>38</v>
      </c>
      <c r="O1870" s="1">
        <v>45689</v>
      </c>
      <c r="P1870">
        <v>382</v>
      </c>
      <c r="Q1870" t="s">
        <v>43</v>
      </c>
      <c r="R1870">
        <v>3</v>
      </c>
      <c r="S1870" s="1">
        <v>45302</v>
      </c>
      <c r="T1870" t="s">
        <v>36</v>
      </c>
    </row>
    <row r="1871" spans="1:20" x14ac:dyDescent="0.25">
      <c r="A1871" t="s">
        <v>3792</v>
      </c>
      <c r="B1871" t="s">
        <v>38</v>
      </c>
      <c r="C1871" t="s">
        <v>22</v>
      </c>
      <c r="D1871" t="s">
        <v>77</v>
      </c>
      <c r="E1871" s="1">
        <v>45635</v>
      </c>
      <c r="F1871" t="s">
        <v>3793</v>
      </c>
      <c r="G1871" s="1">
        <v>45508</v>
      </c>
      <c r="H1871" t="s">
        <v>58</v>
      </c>
      <c r="I1871" t="s">
        <v>26</v>
      </c>
      <c r="J1871" t="s">
        <v>59</v>
      </c>
      <c r="K1871">
        <v>2</v>
      </c>
      <c r="L1871">
        <v>687.88</v>
      </c>
      <c r="M1871" t="s">
        <v>28</v>
      </c>
      <c r="N1871">
        <v>3</v>
      </c>
      <c r="O1871" t="s">
        <v>12242</v>
      </c>
      <c r="P1871">
        <v>122</v>
      </c>
      <c r="Q1871" t="s">
        <v>29</v>
      </c>
      <c r="R1871">
        <v>2</v>
      </c>
      <c r="S1871" t="s">
        <v>12354</v>
      </c>
      <c r="T1871" t="s">
        <v>36</v>
      </c>
    </row>
    <row r="1872" spans="1:20" x14ac:dyDescent="0.25">
      <c r="A1872" t="s">
        <v>3794</v>
      </c>
      <c r="B1872" t="s">
        <v>38</v>
      </c>
      <c r="C1872" t="s">
        <v>82</v>
      </c>
      <c r="D1872" t="s">
        <v>77</v>
      </c>
      <c r="E1872" t="s">
        <v>12148</v>
      </c>
      <c r="F1872" t="s">
        <v>3795</v>
      </c>
      <c r="G1872" s="1">
        <v>45508</v>
      </c>
      <c r="H1872" t="s">
        <v>41</v>
      </c>
      <c r="I1872" t="s">
        <v>48</v>
      </c>
      <c r="J1872" t="s">
        <v>27</v>
      </c>
      <c r="K1872">
        <v>4</v>
      </c>
      <c r="L1872">
        <v>825.88</v>
      </c>
      <c r="M1872" t="s">
        <v>50</v>
      </c>
      <c r="N1872">
        <v>31</v>
      </c>
      <c r="O1872" s="1">
        <v>45545</v>
      </c>
      <c r="P1872">
        <v>83</v>
      </c>
      <c r="Q1872" t="s">
        <v>29</v>
      </c>
      <c r="R1872">
        <v>5</v>
      </c>
      <c r="S1872" t="s">
        <v>12304</v>
      </c>
      <c r="T1872" t="s">
        <v>30</v>
      </c>
    </row>
    <row r="1873" spans="1:20" x14ac:dyDescent="0.25">
      <c r="A1873" t="s">
        <v>3796</v>
      </c>
      <c r="B1873" t="s">
        <v>38</v>
      </c>
      <c r="C1873" t="s">
        <v>39</v>
      </c>
      <c r="D1873" t="s">
        <v>56</v>
      </c>
      <c r="E1873" s="1">
        <v>45905</v>
      </c>
      <c r="F1873" t="s">
        <v>3797</v>
      </c>
      <c r="G1873" s="1">
        <v>45508</v>
      </c>
      <c r="H1873" t="s">
        <v>25</v>
      </c>
      <c r="I1873" t="s">
        <v>54</v>
      </c>
      <c r="J1873" t="s">
        <v>67</v>
      </c>
      <c r="K1873">
        <v>3</v>
      </c>
      <c r="L1873">
        <v>501.34</v>
      </c>
      <c r="M1873" t="s">
        <v>35</v>
      </c>
      <c r="N1873">
        <v>22</v>
      </c>
      <c r="O1873" s="1">
        <v>45422</v>
      </c>
      <c r="P1873">
        <v>169</v>
      </c>
      <c r="Q1873" t="s">
        <v>43</v>
      </c>
      <c r="R1873">
        <v>5</v>
      </c>
      <c r="S1873" t="s">
        <v>12265</v>
      </c>
      <c r="T1873" t="s">
        <v>30</v>
      </c>
    </row>
    <row r="1874" spans="1:20" x14ac:dyDescent="0.25">
      <c r="A1874" t="s">
        <v>3798</v>
      </c>
      <c r="B1874" t="s">
        <v>21</v>
      </c>
      <c r="C1874" t="s">
        <v>82</v>
      </c>
      <c r="D1874" t="s">
        <v>77</v>
      </c>
      <c r="E1874" t="s">
        <v>12298</v>
      </c>
      <c r="F1874" t="s">
        <v>3799</v>
      </c>
      <c r="G1874" s="1">
        <v>45508</v>
      </c>
      <c r="H1874" t="s">
        <v>25</v>
      </c>
      <c r="I1874" t="s">
        <v>63</v>
      </c>
      <c r="J1874" t="s">
        <v>59</v>
      </c>
      <c r="K1874">
        <v>3</v>
      </c>
      <c r="L1874">
        <v>653.02</v>
      </c>
      <c r="M1874" t="s">
        <v>35</v>
      </c>
      <c r="N1874">
        <v>48</v>
      </c>
      <c r="O1874" s="1">
        <v>45665</v>
      </c>
      <c r="P1874">
        <v>35</v>
      </c>
      <c r="Q1874" t="s">
        <v>43</v>
      </c>
      <c r="R1874">
        <v>3</v>
      </c>
      <c r="S1874" t="s">
        <v>12151</v>
      </c>
      <c r="T1874" t="s">
        <v>30</v>
      </c>
    </row>
    <row r="1875" spans="1:20" x14ac:dyDescent="0.25">
      <c r="A1875" t="s">
        <v>3800</v>
      </c>
      <c r="B1875" t="s">
        <v>45</v>
      </c>
      <c r="C1875" t="s">
        <v>82</v>
      </c>
      <c r="D1875" t="s">
        <v>77</v>
      </c>
      <c r="E1875" t="s">
        <v>12284</v>
      </c>
      <c r="F1875" t="s">
        <v>3801</v>
      </c>
      <c r="G1875" s="1">
        <v>45508</v>
      </c>
      <c r="H1875" t="s">
        <v>41</v>
      </c>
      <c r="I1875" t="s">
        <v>54</v>
      </c>
      <c r="J1875" t="s">
        <v>27</v>
      </c>
      <c r="K1875">
        <v>2</v>
      </c>
      <c r="L1875">
        <v>129.62</v>
      </c>
      <c r="M1875" t="s">
        <v>50</v>
      </c>
      <c r="N1875">
        <v>27</v>
      </c>
      <c r="O1875" t="s">
        <v>12087</v>
      </c>
      <c r="P1875">
        <v>163</v>
      </c>
      <c r="Q1875" t="s">
        <v>43</v>
      </c>
      <c r="R1875">
        <v>5</v>
      </c>
      <c r="S1875" t="s">
        <v>12096</v>
      </c>
      <c r="T1875" t="s">
        <v>60</v>
      </c>
    </row>
    <row r="1876" spans="1:20" x14ac:dyDescent="0.25">
      <c r="A1876" t="s">
        <v>3802</v>
      </c>
      <c r="B1876" t="s">
        <v>38</v>
      </c>
      <c r="C1876" t="s">
        <v>82</v>
      </c>
      <c r="D1876" t="s">
        <v>23</v>
      </c>
      <c r="E1876" t="s">
        <v>12147</v>
      </c>
      <c r="F1876" t="s">
        <v>3803</v>
      </c>
      <c r="G1876" s="1">
        <v>45508</v>
      </c>
      <c r="H1876" t="s">
        <v>47</v>
      </c>
      <c r="I1876" t="s">
        <v>26</v>
      </c>
      <c r="J1876" t="s">
        <v>49</v>
      </c>
      <c r="K1876">
        <v>5</v>
      </c>
      <c r="L1876">
        <v>856.2</v>
      </c>
      <c r="M1876" t="s">
        <v>28</v>
      </c>
      <c r="N1876">
        <v>30</v>
      </c>
      <c r="O1876" t="s">
        <v>12113</v>
      </c>
      <c r="P1876">
        <v>259</v>
      </c>
      <c r="Q1876" t="s">
        <v>29</v>
      </c>
      <c r="R1876">
        <v>4</v>
      </c>
      <c r="S1876" t="s">
        <v>12069</v>
      </c>
      <c r="T1876" t="s">
        <v>30</v>
      </c>
    </row>
    <row r="1877" spans="1:20" x14ac:dyDescent="0.25">
      <c r="A1877" t="s">
        <v>3804</v>
      </c>
      <c r="B1877" t="s">
        <v>45</v>
      </c>
      <c r="C1877" t="s">
        <v>39</v>
      </c>
      <c r="D1877" t="s">
        <v>52</v>
      </c>
      <c r="E1877" t="s">
        <v>12237</v>
      </c>
      <c r="F1877" t="s">
        <v>3805</v>
      </c>
      <c r="G1877" s="1">
        <v>45508</v>
      </c>
      <c r="H1877" t="s">
        <v>58</v>
      </c>
      <c r="I1877" t="s">
        <v>54</v>
      </c>
      <c r="J1877" t="s">
        <v>49</v>
      </c>
      <c r="K1877">
        <v>3</v>
      </c>
      <c r="L1877">
        <v>1057.71</v>
      </c>
      <c r="M1877" t="s">
        <v>28</v>
      </c>
      <c r="N1877">
        <v>44</v>
      </c>
      <c r="O1877" t="s">
        <v>12099</v>
      </c>
      <c r="P1877">
        <v>309</v>
      </c>
      <c r="Q1877" t="s">
        <v>43</v>
      </c>
      <c r="R1877">
        <v>5</v>
      </c>
      <c r="S1877" t="s">
        <v>12227</v>
      </c>
      <c r="T1877" t="s">
        <v>36</v>
      </c>
    </row>
    <row r="1878" spans="1:20" x14ac:dyDescent="0.25">
      <c r="A1878" t="s">
        <v>3806</v>
      </c>
      <c r="B1878" t="s">
        <v>21</v>
      </c>
      <c r="C1878" t="s">
        <v>82</v>
      </c>
      <c r="D1878" t="s">
        <v>52</v>
      </c>
      <c r="E1878" s="1">
        <v>45998</v>
      </c>
      <c r="F1878" t="s">
        <v>3807</v>
      </c>
      <c r="G1878" s="1">
        <v>45508</v>
      </c>
      <c r="H1878" t="s">
        <v>25</v>
      </c>
      <c r="I1878" t="s">
        <v>26</v>
      </c>
      <c r="J1878" t="s">
        <v>27</v>
      </c>
      <c r="K1878">
        <v>2</v>
      </c>
      <c r="L1878">
        <v>579.46</v>
      </c>
      <c r="M1878" t="s">
        <v>35</v>
      </c>
      <c r="N1878">
        <v>31</v>
      </c>
      <c r="O1878" t="s">
        <v>12219</v>
      </c>
      <c r="P1878">
        <v>282</v>
      </c>
      <c r="Q1878" t="s">
        <v>43</v>
      </c>
      <c r="R1878">
        <v>3</v>
      </c>
      <c r="S1878" s="1">
        <v>45606</v>
      </c>
      <c r="T1878" t="s">
        <v>36</v>
      </c>
    </row>
    <row r="1879" spans="1:20" x14ac:dyDescent="0.25">
      <c r="A1879" t="s">
        <v>3808</v>
      </c>
      <c r="B1879" t="s">
        <v>38</v>
      </c>
      <c r="C1879" t="s">
        <v>22</v>
      </c>
      <c r="D1879" t="s">
        <v>32</v>
      </c>
      <c r="E1879" t="s">
        <v>12162</v>
      </c>
      <c r="F1879" t="s">
        <v>3809</v>
      </c>
      <c r="G1879" s="1">
        <v>45539</v>
      </c>
      <c r="H1879" t="s">
        <v>25</v>
      </c>
      <c r="I1879" t="s">
        <v>48</v>
      </c>
      <c r="J1879" t="s">
        <v>27</v>
      </c>
      <c r="K1879">
        <v>5</v>
      </c>
      <c r="L1879">
        <v>273.55</v>
      </c>
      <c r="M1879" t="s">
        <v>50</v>
      </c>
      <c r="N1879">
        <v>37</v>
      </c>
      <c r="O1879" s="1">
        <v>45935</v>
      </c>
      <c r="P1879">
        <v>101</v>
      </c>
      <c r="Q1879" t="s">
        <v>43</v>
      </c>
      <c r="R1879">
        <v>3</v>
      </c>
      <c r="S1879" t="s">
        <v>12213</v>
      </c>
      <c r="T1879" t="s">
        <v>36</v>
      </c>
    </row>
    <row r="1880" spans="1:20" x14ac:dyDescent="0.25">
      <c r="A1880" t="s">
        <v>3810</v>
      </c>
      <c r="B1880" t="s">
        <v>38</v>
      </c>
      <c r="C1880" t="s">
        <v>82</v>
      </c>
      <c r="D1880" t="s">
        <v>77</v>
      </c>
      <c r="E1880" s="1">
        <v>45421</v>
      </c>
      <c r="F1880" t="s">
        <v>3811</v>
      </c>
      <c r="G1880" s="1">
        <v>45539</v>
      </c>
      <c r="H1880" t="s">
        <v>34</v>
      </c>
      <c r="I1880" t="s">
        <v>54</v>
      </c>
      <c r="J1880" t="s">
        <v>67</v>
      </c>
      <c r="K1880">
        <v>1</v>
      </c>
      <c r="L1880">
        <v>1305.02</v>
      </c>
      <c r="M1880" t="s">
        <v>50</v>
      </c>
      <c r="N1880">
        <v>49</v>
      </c>
      <c r="O1880" t="s">
        <v>12238</v>
      </c>
      <c r="P1880">
        <v>226</v>
      </c>
      <c r="Q1880" t="s">
        <v>29</v>
      </c>
      <c r="R1880">
        <v>1</v>
      </c>
      <c r="S1880" t="s">
        <v>12079</v>
      </c>
      <c r="T1880" t="s">
        <v>30</v>
      </c>
    </row>
    <row r="1881" spans="1:20" x14ac:dyDescent="0.25">
      <c r="A1881" t="s">
        <v>3812</v>
      </c>
      <c r="B1881" t="s">
        <v>38</v>
      </c>
      <c r="C1881" t="s">
        <v>39</v>
      </c>
      <c r="D1881" t="s">
        <v>23</v>
      </c>
      <c r="E1881" s="1">
        <v>45543</v>
      </c>
      <c r="F1881" t="s">
        <v>3813</v>
      </c>
      <c r="G1881" s="1">
        <v>45539</v>
      </c>
      <c r="H1881" t="s">
        <v>25</v>
      </c>
      <c r="I1881" t="s">
        <v>63</v>
      </c>
      <c r="J1881" t="s">
        <v>64</v>
      </c>
      <c r="K1881">
        <v>4</v>
      </c>
      <c r="L1881">
        <v>537.04</v>
      </c>
      <c r="M1881" t="s">
        <v>35</v>
      </c>
      <c r="N1881">
        <v>2</v>
      </c>
      <c r="O1881" t="s">
        <v>12107</v>
      </c>
      <c r="P1881">
        <v>357</v>
      </c>
      <c r="Q1881" t="s">
        <v>43</v>
      </c>
      <c r="R1881">
        <v>4</v>
      </c>
      <c r="S1881" t="s">
        <v>12186</v>
      </c>
      <c r="T1881" t="s">
        <v>60</v>
      </c>
    </row>
    <row r="1882" spans="1:20" x14ac:dyDescent="0.25">
      <c r="A1882" t="s">
        <v>3814</v>
      </c>
      <c r="B1882" t="s">
        <v>21</v>
      </c>
      <c r="C1882" t="s">
        <v>39</v>
      </c>
      <c r="D1882" t="s">
        <v>23</v>
      </c>
      <c r="E1882" s="1">
        <v>45781</v>
      </c>
      <c r="F1882" t="s">
        <v>3815</v>
      </c>
      <c r="G1882" s="1">
        <v>45539</v>
      </c>
      <c r="H1882" t="s">
        <v>41</v>
      </c>
      <c r="I1882" t="s">
        <v>42</v>
      </c>
      <c r="J1882" t="s">
        <v>64</v>
      </c>
      <c r="K1882">
        <v>5</v>
      </c>
      <c r="L1882">
        <v>393.5</v>
      </c>
      <c r="M1882" t="s">
        <v>35</v>
      </c>
      <c r="N1882">
        <v>27</v>
      </c>
      <c r="O1882" t="s">
        <v>12272</v>
      </c>
      <c r="P1882">
        <v>110</v>
      </c>
      <c r="Q1882" t="s">
        <v>29</v>
      </c>
      <c r="R1882">
        <v>3</v>
      </c>
      <c r="S1882" t="s">
        <v>12318</v>
      </c>
      <c r="T1882" t="s">
        <v>36</v>
      </c>
    </row>
    <row r="1883" spans="1:20" x14ac:dyDescent="0.25">
      <c r="A1883" t="s">
        <v>3816</v>
      </c>
      <c r="B1883" t="s">
        <v>21</v>
      </c>
      <c r="C1883" t="s">
        <v>22</v>
      </c>
      <c r="D1883" t="s">
        <v>77</v>
      </c>
      <c r="E1883" s="1">
        <v>45210</v>
      </c>
      <c r="F1883" t="s">
        <v>3817</v>
      </c>
      <c r="G1883" s="1">
        <v>45539</v>
      </c>
      <c r="H1883" t="s">
        <v>41</v>
      </c>
      <c r="I1883" t="s">
        <v>26</v>
      </c>
      <c r="J1883" t="s">
        <v>67</v>
      </c>
      <c r="K1883">
        <v>5</v>
      </c>
      <c r="L1883">
        <v>1435</v>
      </c>
      <c r="M1883" t="s">
        <v>28</v>
      </c>
      <c r="N1883">
        <v>27</v>
      </c>
      <c r="O1883" s="1">
        <v>45875</v>
      </c>
      <c r="P1883">
        <v>109</v>
      </c>
      <c r="Q1883" t="s">
        <v>43</v>
      </c>
      <c r="R1883">
        <v>2</v>
      </c>
      <c r="S1883" s="1">
        <v>45720</v>
      </c>
      <c r="T1883" t="s">
        <v>30</v>
      </c>
    </row>
    <row r="1884" spans="1:20" x14ac:dyDescent="0.25">
      <c r="A1884" t="s">
        <v>3818</v>
      </c>
      <c r="B1884" t="s">
        <v>21</v>
      </c>
      <c r="C1884" t="s">
        <v>82</v>
      </c>
      <c r="D1884" t="s">
        <v>52</v>
      </c>
      <c r="E1884" s="1">
        <v>45391</v>
      </c>
      <c r="F1884" t="s">
        <v>3819</v>
      </c>
      <c r="G1884" s="1">
        <v>45539</v>
      </c>
      <c r="H1884" t="s">
        <v>41</v>
      </c>
      <c r="I1884" t="s">
        <v>42</v>
      </c>
      <c r="J1884" t="s">
        <v>59</v>
      </c>
      <c r="K1884">
        <v>3</v>
      </c>
      <c r="L1884">
        <v>727.42</v>
      </c>
      <c r="M1884" t="s">
        <v>35</v>
      </c>
      <c r="N1884">
        <v>45</v>
      </c>
      <c r="O1884" t="s">
        <v>12083</v>
      </c>
      <c r="P1884">
        <v>430</v>
      </c>
      <c r="Q1884" t="s">
        <v>43</v>
      </c>
      <c r="R1884">
        <v>1</v>
      </c>
      <c r="S1884" t="s">
        <v>12335</v>
      </c>
      <c r="T1884" t="s">
        <v>36</v>
      </c>
    </row>
    <row r="1885" spans="1:20" x14ac:dyDescent="0.25">
      <c r="A1885" t="s">
        <v>3820</v>
      </c>
      <c r="B1885" t="s">
        <v>21</v>
      </c>
      <c r="C1885" t="s">
        <v>39</v>
      </c>
      <c r="D1885" t="s">
        <v>56</v>
      </c>
      <c r="E1885" t="s">
        <v>12180</v>
      </c>
      <c r="F1885" t="s">
        <v>3821</v>
      </c>
      <c r="G1885" s="1">
        <v>45539</v>
      </c>
      <c r="H1885" t="s">
        <v>34</v>
      </c>
      <c r="I1885" t="s">
        <v>48</v>
      </c>
      <c r="J1885" t="s">
        <v>67</v>
      </c>
      <c r="K1885">
        <v>5</v>
      </c>
      <c r="L1885">
        <v>282.42</v>
      </c>
      <c r="M1885" t="s">
        <v>28</v>
      </c>
      <c r="N1885">
        <v>50</v>
      </c>
      <c r="O1885" t="s">
        <v>12376</v>
      </c>
      <c r="P1885">
        <v>178</v>
      </c>
      <c r="Q1885" t="s">
        <v>43</v>
      </c>
      <c r="R1885">
        <v>4</v>
      </c>
      <c r="S1885" t="s">
        <v>12288</v>
      </c>
      <c r="T1885" t="s">
        <v>30</v>
      </c>
    </row>
    <row r="1886" spans="1:20" x14ac:dyDescent="0.25">
      <c r="A1886" t="s">
        <v>3822</v>
      </c>
      <c r="B1886" t="s">
        <v>21</v>
      </c>
      <c r="C1886" t="s">
        <v>82</v>
      </c>
      <c r="D1886" t="s">
        <v>56</v>
      </c>
      <c r="E1886" t="s">
        <v>12241</v>
      </c>
      <c r="F1886" t="s">
        <v>3823</v>
      </c>
      <c r="G1886" s="1">
        <v>45539</v>
      </c>
      <c r="H1886" t="s">
        <v>58</v>
      </c>
      <c r="I1886" t="s">
        <v>26</v>
      </c>
      <c r="J1886" t="s">
        <v>64</v>
      </c>
      <c r="K1886">
        <v>5</v>
      </c>
      <c r="L1886">
        <v>580.21</v>
      </c>
      <c r="M1886" t="s">
        <v>28</v>
      </c>
      <c r="N1886">
        <v>30</v>
      </c>
      <c r="O1886" t="s">
        <v>12199</v>
      </c>
      <c r="P1886">
        <v>414</v>
      </c>
      <c r="Q1886" t="s">
        <v>29</v>
      </c>
      <c r="R1886">
        <v>1</v>
      </c>
      <c r="S1886" t="s">
        <v>12209</v>
      </c>
      <c r="T1886" t="s">
        <v>60</v>
      </c>
    </row>
    <row r="1887" spans="1:20" x14ac:dyDescent="0.25">
      <c r="A1887" t="s">
        <v>3824</v>
      </c>
      <c r="B1887" t="s">
        <v>38</v>
      </c>
      <c r="C1887" t="s">
        <v>22</v>
      </c>
      <c r="D1887" t="s">
        <v>23</v>
      </c>
      <c r="E1887" t="s">
        <v>12352</v>
      </c>
      <c r="F1887" t="s">
        <v>3825</v>
      </c>
      <c r="G1887" s="1">
        <v>45539</v>
      </c>
      <c r="H1887" t="s">
        <v>34</v>
      </c>
      <c r="I1887" t="s">
        <v>48</v>
      </c>
      <c r="J1887" t="s">
        <v>64</v>
      </c>
      <c r="K1887">
        <v>3</v>
      </c>
      <c r="L1887">
        <v>1218.52</v>
      </c>
      <c r="M1887" t="s">
        <v>35</v>
      </c>
      <c r="N1887">
        <v>22</v>
      </c>
      <c r="O1887" s="1">
        <v>45637</v>
      </c>
      <c r="P1887">
        <v>252</v>
      </c>
      <c r="Q1887" t="s">
        <v>29</v>
      </c>
      <c r="R1887">
        <v>1</v>
      </c>
      <c r="S1887" t="s">
        <v>12091</v>
      </c>
      <c r="T1887" t="s">
        <v>36</v>
      </c>
    </row>
    <row r="1888" spans="1:20" x14ac:dyDescent="0.25">
      <c r="A1888" t="s">
        <v>3826</v>
      </c>
      <c r="B1888" t="s">
        <v>45</v>
      </c>
      <c r="C1888" t="s">
        <v>82</v>
      </c>
      <c r="D1888" t="s">
        <v>23</v>
      </c>
      <c r="E1888" s="1">
        <v>45573</v>
      </c>
      <c r="F1888" t="s">
        <v>3827</v>
      </c>
      <c r="G1888" s="1">
        <v>45539</v>
      </c>
      <c r="H1888" t="s">
        <v>47</v>
      </c>
      <c r="I1888" t="s">
        <v>63</v>
      </c>
      <c r="J1888" t="s">
        <v>27</v>
      </c>
      <c r="K1888">
        <v>1</v>
      </c>
      <c r="L1888">
        <v>1420.93</v>
      </c>
      <c r="M1888" t="s">
        <v>28</v>
      </c>
      <c r="N1888">
        <v>8</v>
      </c>
      <c r="O1888" t="s">
        <v>12319</v>
      </c>
      <c r="P1888">
        <v>486</v>
      </c>
      <c r="Q1888" t="s">
        <v>29</v>
      </c>
      <c r="R1888">
        <v>3</v>
      </c>
      <c r="S1888" t="s">
        <v>12231</v>
      </c>
      <c r="T1888" t="s">
        <v>60</v>
      </c>
    </row>
    <row r="1889" spans="1:20" x14ac:dyDescent="0.25">
      <c r="A1889" t="s">
        <v>3828</v>
      </c>
      <c r="B1889" t="s">
        <v>45</v>
      </c>
      <c r="C1889" t="s">
        <v>39</v>
      </c>
      <c r="D1889" t="s">
        <v>23</v>
      </c>
      <c r="E1889" t="s">
        <v>12363</v>
      </c>
      <c r="F1889" t="s">
        <v>3829</v>
      </c>
      <c r="G1889" s="1">
        <v>45539</v>
      </c>
      <c r="H1889" t="s">
        <v>47</v>
      </c>
      <c r="I1889" t="s">
        <v>26</v>
      </c>
      <c r="J1889" t="s">
        <v>49</v>
      </c>
      <c r="K1889">
        <v>2</v>
      </c>
      <c r="L1889">
        <v>828.91</v>
      </c>
      <c r="M1889" t="s">
        <v>50</v>
      </c>
      <c r="N1889">
        <v>47</v>
      </c>
      <c r="O1889" t="s">
        <v>12345</v>
      </c>
      <c r="P1889">
        <v>436</v>
      </c>
      <c r="Q1889" t="s">
        <v>29</v>
      </c>
      <c r="R1889">
        <v>5</v>
      </c>
      <c r="S1889" s="1">
        <v>45689</v>
      </c>
      <c r="T1889" t="s">
        <v>36</v>
      </c>
    </row>
    <row r="1890" spans="1:20" x14ac:dyDescent="0.25">
      <c r="A1890" t="s">
        <v>3830</v>
      </c>
      <c r="B1890" t="s">
        <v>21</v>
      </c>
      <c r="C1890" t="s">
        <v>22</v>
      </c>
      <c r="D1890" t="s">
        <v>77</v>
      </c>
      <c r="E1890" t="s">
        <v>12097</v>
      </c>
      <c r="F1890" t="s">
        <v>3831</v>
      </c>
      <c r="G1890" s="1">
        <v>45569</v>
      </c>
      <c r="H1890" t="s">
        <v>47</v>
      </c>
      <c r="I1890" t="s">
        <v>63</v>
      </c>
      <c r="J1890" t="s">
        <v>64</v>
      </c>
      <c r="K1890">
        <v>5</v>
      </c>
      <c r="L1890">
        <v>1057.6400000000001</v>
      </c>
      <c r="M1890" t="s">
        <v>50</v>
      </c>
      <c r="N1890">
        <v>44</v>
      </c>
      <c r="O1890" t="s">
        <v>12383</v>
      </c>
      <c r="P1890">
        <v>231</v>
      </c>
      <c r="Q1890" t="s">
        <v>29</v>
      </c>
      <c r="R1890">
        <v>2</v>
      </c>
      <c r="S1890" s="1">
        <v>45484</v>
      </c>
      <c r="T1890" t="s">
        <v>60</v>
      </c>
    </row>
    <row r="1891" spans="1:20" x14ac:dyDescent="0.25">
      <c r="A1891" t="s">
        <v>3832</v>
      </c>
      <c r="B1891" t="s">
        <v>21</v>
      </c>
      <c r="C1891" t="s">
        <v>82</v>
      </c>
      <c r="D1891" t="s">
        <v>52</v>
      </c>
      <c r="E1891" s="1">
        <v>45658</v>
      </c>
      <c r="F1891" t="s">
        <v>3833</v>
      </c>
      <c r="G1891" s="1">
        <v>45569</v>
      </c>
      <c r="H1891" t="s">
        <v>25</v>
      </c>
      <c r="I1891" t="s">
        <v>26</v>
      </c>
      <c r="J1891" t="s">
        <v>59</v>
      </c>
      <c r="K1891">
        <v>3</v>
      </c>
      <c r="L1891">
        <v>510.7</v>
      </c>
      <c r="M1891" t="s">
        <v>28</v>
      </c>
      <c r="N1891">
        <v>24</v>
      </c>
      <c r="O1891" t="s">
        <v>12242</v>
      </c>
      <c r="P1891">
        <v>241</v>
      </c>
      <c r="Q1891" t="s">
        <v>43</v>
      </c>
      <c r="R1891">
        <v>3</v>
      </c>
      <c r="S1891" s="1">
        <v>45607</v>
      </c>
      <c r="T1891" t="s">
        <v>30</v>
      </c>
    </row>
    <row r="1892" spans="1:20" x14ac:dyDescent="0.25">
      <c r="A1892" t="s">
        <v>3834</v>
      </c>
      <c r="B1892" t="s">
        <v>38</v>
      </c>
      <c r="C1892" t="s">
        <v>82</v>
      </c>
      <c r="D1892" t="s">
        <v>56</v>
      </c>
      <c r="E1892" s="1">
        <v>45388</v>
      </c>
      <c r="F1892" t="s">
        <v>3835</v>
      </c>
      <c r="G1892" s="1">
        <v>45569</v>
      </c>
      <c r="H1892" t="s">
        <v>47</v>
      </c>
      <c r="I1892" t="s">
        <v>63</v>
      </c>
      <c r="J1892" t="s">
        <v>64</v>
      </c>
      <c r="K1892">
        <v>4</v>
      </c>
      <c r="L1892">
        <v>1260.3</v>
      </c>
      <c r="M1892" t="s">
        <v>50</v>
      </c>
      <c r="N1892">
        <v>41</v>
      </c>
      <c r="O1892" t="s">
        <v>12170</v>
      </c>
      <c r="P1892">
        <v>300</v>
      </c>
      <c r="Q1892" t="s">
        <v>29</v>
      </c>
      <c r="R1892">
        <v>4</v>
      </c>
      <c r="S1892" s="1">
        <v>45333</v>
      </c>
      <c r="T1892" t="s">
        <v>60</v>
      </c>
    </row>
    <row r="1893" spans="1:20" x14ac:dyDescent="0.25">
      <c r="A1893" t="s">
        <v>3836</v>
      </c>
      <c r="B1893" t="s">
        <v>21</v>
      </c>
      <c r="C1893" t="s">
        <v>39</v>
      </c>
      <c r="D1893" t="s">
        <v>32</v>
      </c>
      <c r="E1893" t="s">
        <v>12319</v>
      </c>
      <c r="F1893" t="s">
        <v>3837</v>
      </c>
      <c r="G1893" s="1">
        <v>45569</v>
      </c>
      <c r="H1893" t="s">
        <v>47</v>
      </c>
      <c r="I1893" t="s">
        <v>42</v>
      </c>
      <c r="J1893" t="s">
        <v>59</v>
      </c>
      <c r="K1893">
        <v>2</v>
      </c>
      <c r="L1893">
        <v>291.54000000000002</v>
      </c>
      <c r="M1893" t="s">
        <v>35</v>
      </c>
      <c r="N1893">
        <v>31</v>
      </c>
      <c r="O1893" s="1">
        <v>45784</v>
      </c>
      <c r="P1893">
        <v>38</v>
      </c>
      <c r="Q1893" t="s">
        <v>29</v>
      </c>
      <c r="R1893">
        <v>2</v>
      </c>
      <c r="S1893" s="1">
        <v>45484</v>
      </c>
      <c r="T1893" t="s">
        <v>60</v>
      </c>
    </row>
    <row r="1894" spans="1:20" x14ac:dyDescent="0.25">
      <c r="A1894" t="s">
        <v>3838</v>
      </c>
      <c r="B1894" t="s">
        <v>38</v>
      </c>
      <c r="C1894" t="s">
        <v>82</v>
      </c>
      <c r="D1894" t="s">
        <v>52</v>
      </c>
      <c r="E1894" s="1">
        <v>45478</v>
      </c>
      <c r="F1894" t="s">
        <v>3839</v>
      </c>
      <c r="G1894" s="1">
        <v>45600</v>
      </c>
      <c r="H1894" t="s">
        <v>34</v>
      </c>
      <c r="I1894" t="s">
        <v>42</v>
      </c>
      <c r="J1894" t="s">
        <v>67</v>
      </c>
      <c r="K1894">
        <v>4</v>
      </c>
      <c r="L1894">
        <v>303.81</v>
      </c>
      <c r="M1894" t="s">
        <v>28</v>
      </c>
      <c r="N1894">
        <v>24</v>
      </c>
      <c r="O1894" s="1">
        <v>45908</v>
      </c>
      <c r="P1894">
        <v>372</v>
      </c>
      <c r="Q1894" t="s">
        <v>43</v>
      </c>
      <c r="R1894">
        <v>3</v>
      </c>
      <c r="S1894" t="s">
        <v>12238</v>
      </c>
      <c r="T1894" t="s">
        <v>60</v>
      </c>
    </row>
    <row r="1895" spans="1:20" x14ac:dyDescent="0.25">
      <c r="A1895" t="s">
        <v>3840</v>
      </c>
      <c r="B1895" t="s">
        <v>45</v>
      </c>
      <c r="C1895" t="s">
        <v>22</v>
      </c>
      <c r="D1895" t="s">
        <v>52</v>
      </c>
      <c r="E1895" t="s">
        <v>12315</v>
      </c>
      <c r="F1895" t="s">
        <v>3841</v>
      </c>
      <c r="G1895" s="1">
        <v>45600</v>
      </c>
      <c r="H1895" t="s">
        <v>25</v>
      </c>
      <c r="I1895" t="s">
        <v>26</v>
      </c>
      <c r="J1895" t="s">
        <v>59</v>
      </c>
      <c r="K1895">
        <v>5</v>
      </c>
      <c r="L1895">
        <v>185.13</v>
      </c>
      <c r="M1895" t="s">
        <v>50</v>
      </c>
      <c r="N1895">
        <v>26</v>
      </c>
      <c r="O1895" s="1">
        <v>45778</v>
      </c>
      <c r="P1895">
        <v>330</v>
      </c>
      <c r="Q1895" t="s">
        <v>43</v>
      </c>
      <c r="R1895">
        <v>3</v>
      </c>
      <c r="S1895" t="s">
        <v>12121</v>
      </c>
      <c r="T1895" t="s">
        <v>36</v>
      </c>
    </row>
    <row r="1896" spans="1:20" x14ac:dyDescent="0.25">
      <c r="A1896" t="s">
        <v>3842</v>
      </c>
      <c r="B1896" t="s">
        <v>21</v>
      </c>
      <c r="C1896" t="s">
        <v>82</v>
      </c>
      <c r="D1896" t="s">
        <v>56</v>
      </c>
      <c r="E1896" s="1">
        <v>45967</v>
      </c>
      <c r="F1896" t="s">
        <v>3843</v>
      </c>
      <c r="G1896" s="1">
        <v>45600</v>
      </c>
      <c r="H1896" t="s">
        <v>58</v>
      </c>
      <c r="I1896" t="s">
        <v>48</v>
      </c>
      <c r="J1896" t="s">
        <v>67</v>
      </c>
      <c r="K1896">
        <v>3</v>
      </c>
      <c r="L1896">
        <v>1150.1600000000001</v>
      </c>
      <c r="M1896" t="s">
        <v>28</v>
      </c>
      <c r="N1896">
        <v>7</v>
      </c>
      <c r="O1896" t="s">
        <v>12267</v>
      </c>
      <c r="P1896">
        <v>184</v>
      </c>
      <c r="Q1896" t="s">
        <v>43</v>
      </c>
      <c r="R1896">
        <v>1</v>
      </c>
      <c r="S1896" s="1">
        <v>45515</v>
      </c>
      <c r="T1896" t="s">
        <v>30</v>
      </c>
    </row>
    <row r="1897" spans="1:20" x14ac:dyDescent="0.25">
      <c r="A1897" t="s">
        <v>3844</v>
      </c>
      <c r="B1897" t="s">
        <v>21</v>
      </c>
      <c r="C1897" t="s">
        <v>82</v>
      </c>
      <c r="D1897" t="s">
        <v>52</v>
      </c>
      <c r="E1897" s="1">
        <v>45842</v>
      </c>
      <c r="F1897" t="s">
        <v>3845</v>
      </c>
      <c r="G1897" s="1">
        <v>45600</v>
      </c>
      <c r="H1897" t="s">
        <v>34</v>
      </c>
      <c r="I1897" t="s">
        <v>63</v>
      </c>
      <c r="J1897" t="s">
        <v>27</v>
      </c>
      <c r="K1897">
        <v>2</v>
      </c>
      <c r="L1897">
        <v>757.35</v>
      </c>
      <c r="M1897" t="s">
        <v>28</v>
      </c>
      <c r="N1897">
        <v>20</v>
      </c>
      <c r="O1897" t="s">
        <v>12096</v>
      </c>
      <c r="P1897">
        <v>237</v>
      </c>
      <c r="Q1897" t="s">
        <v>43</v>
      </c>
      <c r="R1897">
        <v>1</v>
      </c>
      <c r="S1897" t="s">
        <v>12173</v>
      </c>
      <c r="T1897" t="s">
        <v>36</v>
      </c>
    </row>
    <row r="1898" spans="1:20" x14ac:dyDescent="0.25">
      <c r="A1898" t="s">
        <v>3846</v>
      </c>
      <c r="B1898" t="s">
        <v>21</v>
      </c>
      <c r="C1898" t="s">
        <v>39</v>
      </c>
      <c r="D1898" t="s">
        <v>23</v>
      </c>
      <c r="E1898" t="s">
        <v>12437</v>
      </c>
      <c r="F1898" t="s">
        <v>3847</v>
      </c>
      <c r="G1898" s="1">
        <v>45600</v>
      </c>
      <c r="H1898" t="s">
        <v>58</v>
      </c>
      <c r="I1898" t="s">
        <v>63</v>
      </c>
      <c r="J1898" t="s">
        <v>67</v>
      </c>
      <c r="K1898">
        <v>3</v>
      </c>
      <c r="L1898">
        <v>345.18</v>
      </c>
      <c r="M1898" t="s">
        <v>35</v>
      </c>
      <c r="N1898">
        <v>38</v>
      </c>
      <c r="O1898" t="s">
        <v>12200</v>
      </c>
      <c r="P1898">
        <v>447</v>
      </c>
      <c r="Q1898" t="s">
        <v>29</v>
      </c>
      <c r="R1898">
        <v>2</v>
      </c>
      <c r="S1898" t="s">
        <v>12164</v>
      </c>
      <c r="T1898" t="s">
        <v>60</v>
      </c>
    </row>
    <row r="1899" spans="1:20" x14ac:dyDescent="0.25">
      <c r="A1899" t="s">
        <v>3848</v>
      </c>
      <c r="B1899" t="s">
        <v>38</v>
      </c>
      <c r="C1899" t="s">
        <v>39</v>
      </c>
      <c r="D1899" t="s">
        <v>23</v>
      </c>
      <c r="E1899" t="s">
        <v>12444</v>
      </c>
      <c r="F1899" t="s">
        <v>3849</v>
      </c>
      <c r="G1899" s="1">
        <v>45600</v>
      </c>
      <c r="H1899" t="s">
        <v>25</v>
      </c>
      <c r="I1899" t="s">
        <v>63</v>
      </c>
      <c r="J1899" t="s">
        <v>64</v>
      </c>
      <c r="K1899">
        <v>5</v>
      </c>
      <c r="L1899">
        <v>1439.98</v>
      </c>
      <c r="M1899" t="s">
        <v>50</v>
      </c>
      <c r="N1899">
        <v>45</v>
      </c>
      <c r="O1899" s="1">
        <v>45962</v>
      </c>
      <c r="P1899">
        <v>385</v>
      </c>
      <c r="Q1899" t="s">
        <v>43</v>
      </c>
      <c r="R1899">
        <v>3</v>
      </c>
      <c r="S1899" t="s">
        <v>12121</v>
      </c>
      <c r="T1899" t="s">
        <v>36</v>
      </c>
    </row>
    <row r="1900" spans="1:20" x14ac:dyDescent="0.25">
      <c r="A1900" t="s">
        <v>3850</v>
      </c>
      <c r="B1900" t="s">
        <v>45</v>
      </c>
      <c r="C1900" t="s">
        <v>22</v>
      </c>
      <c r="D1900" t="s">
        <v>77</v>
      </c>
      <c r="E1900" t="s">
        <v>12174</v>
      </c>
      <c r="F1900" t="s">
        <v>3851</v>
      </c>
      <c r="G1900" s="1">
        <v>45630</v>
      </c>
      <c r="H1900" t="s">
        <v>34</v>
      </c>
      <c r="I1900" t="s">
        <v>54</v>
      </c>
      <c r="J1900" t="s">
        <v>59</v>
      </c>
      <c r="K1900">
        <v>3</v>
      </c>
      <c r="L1900">
        <v>600.66999999999996</v>
      </c>
      <c r="M1900" t="s">
        <v>50</v>
      </c>
      <c r="N1900">
        <v>30</v>
      </c>
      <c r="O1900" t="s">
        <v>12205</v>
      </c>
      <c r="P1900">
        <v>315</v>
      </c>
      <c r="Q1900" t="s">
        <v>29</v>
      </c>
      <c r="R1900">
        <v>3</v>
      </c>
      <c r="S1900" t="s">
        <v>12232</v>
      </c>
      <c r="T1900" t="s">
        <v>30</v>
      </c>
    </row>
    <row r="1901" spans="1:20" x14ac:dyDescent="0.25">
      <c r="A1901" t="s">
        <v>3852</v>
      </c>
      <c r="B1901" t="s">
        <v>38</v>
      </c>
      <c r="C1901" t="s">
        <v>22</v>
      </c>
      <c r="D1901" t="s">
        <v>56</v>
      </c>
      <c r="E1901" s="1">
        <v>45444</v>
      </c>
      <c r="F1901" t="s">
        <v>3853</v>
      </c>
      <c r="G1901" s="1">
        <v>45630</v>
      </c>
      <c r="H1901" t="s">
        <v>41</v>
      </c>
      <c r="I1901" t="s">
        <v>26</v>
      </c>
      <c r="J1901" t="s">
        <v>27</v>
      </c>
      <c r="K1901">
        <v>1</v>
      </c>
      <c r="L1901">
        <v>1353.19</v>
      </c>
      <c r="M1901" t="s">
        <v>50</v>
      </c>
      <c r="N1901">
        <v>6</v>
      </c>
      <c r="O1901" s="1">
        <v>45962</v>
      </c>
      <c r="P1901">
        <v>361</v>
      </c>
      <c r="Q1901" t="s">
        <v>43</v>
      </c>
      <c r="R1901">
        <v>2</v>
      </c>
      <c r="S1901" s="1">
        <v>45967</v>
      </c>
      <c r="T1901" t="s">
        <v>36</v>
      </c>
    </row>
    <row r="1902" spans="1:20" x14ac:dyDescent="0.25">
      <c r="A1902" t="s">
        <v>3854</v>
      </c>
      <c r="B1902" t="s">
        <v>45</v>
      </c>
      <c r="C1902" t="s">
        <v>82</v>
      </c>
      <c r="D1902" t="s">
        <v>77</v>
      </c>
      <c r="E1902" t="s">
        <v>12188</v>
      </c>
      <c r="F1902" t="s">
        <v>3855</v>
      </c>
      <c r="G1902" s="1">
        <v>45630</v>
      </c>
      <c r="H1902" t="s">
        <v>34</v>
      </c>
      <c r="I1902" t="s">
        <v>48</v>
      </c>
      <c r="J1902" t="s">
        <v>27</v>
      </c>
      <c r="K1902">
        <v>4</v>
      </c>
      <c r="L1902">
        <v>545.88</v>
      </c>
      <c r="M1902" t="s">
        <v>35</v>
      </c>
      <c r="N1902">
        <v>32</v>
      </c>
      <c r="O1902" t="s">
        <v>12345</v>
      </c>
      <c r="P1902">
        <v>70</v>
      </c>
      <c r="Q1902" t="s">
        <v>43</v>
      </c>
      <c r="R1902">
        <v>3</v>
      </c>
      <c r="S1902" s="1">
        <v>45724</v>
      </c>
      <c r="T1902" t="s">
        <v>30</v>
      </c>
    </row>
    <row r="1903" spans="1:20" x14ac:dyDescent="0.25">
      <c r="A1903" t="s">
        <v>3856</v>
      </c>
      <c r="B1903" t="s">
        <v>21</v>
      </c>
      <c r="C1903" t="s">
        <v>82</v>
      </c>
      <c r="D1903" t="s">
        <v>77</v>
      </c>
      <c r="E1903" s="1">
        <v>45294</v>
      </c>
      <c r="F1903" t="s">
        <v>3857</v>
      </c>
      <c r="G1903" s="1">
        <v>45630</v>
      </c>
      <c r="H1903" t="s">
        <v>41</v>
      </c>
      <c r="I1903" t="s">
        <v>63</v>
      </c>
      <c r="J1903" t="s">
        <v>64</v>
      </c>
      <c r="K1903">
        <v>3</v>
      </c>
      <c r="L1903">
        <v>577.52</v>
      </c>
      <c r="M1903" t="s">
        <v>28</v>
      </c>
      <c r="N1903">
        <v>1</v>
      </c>
      <c r="O1903" s="1">
        <v>45754</v>
      </c>
      <c r="P1903">
        <v>384</v>
      </c>
      <c r="Q1903" t="s">
        <v>29</v>
      </c>
      <c r="R1903">
        <v>5</v>
      </c>
      <c r="S1903" s="1">
        <v>45755</v>
      </c>
      <c r="T1903" t="s">
        <v>30</v>
      </c>
    </row>
    <row r="1904" spans="1:20" x14ac:dyDescent="0.25">
      <c r="A1904" t="s">
        <v>3858</v>
      </c>
      <c r="B1904" t="s">
        <v>38</v>
      </c>
      <c r="C1904" t="s">
        <v>39</v>
      </c>
      <c r="D1904" t="s">
        <v>32</v>
      </c>
      <c r="E1904" s="1">
        <v>45814</v>
      </c>
      <c r="F1904" t="s">
        <v>3859</v>
      </c>
      <c r="G1904" s="1">
        <v>45630</v>
      </c>
      <c r="H1904" t="s">
        <v>34</v>
      </c>
      <c r="I1904" t="s">
        <v>26</v>
      </c>
      <c r="J1904" t="s">
        <v>59</v>
      </c>
      <c r="K1904">
        <v>2</v>
      </c>
      <c r="L1904">
        <v>813.76</v>
      </c>
      <c r="M1904" t="s">
        <v>50</v>
      </c>
      <c r="N1904">
        <v>33</v>
      </c>
      <c r="O1904" s="1">
        <v>45661</v>
      </c>
      <c r="P1904">
        <v>422</v>
      </c>
      <c r="Q1904" t="s">
        <v>43</v>
      </c>
      <c r="R1904">
        <v>3</v>
      </c>
      <c r="S1904" t="s">
        <v>12191</v>
      </c>
      <c r="T1904" t="s">
        <v>30</v>
      </c>
    </row>
    <row r="1905" spans="1:20" x14ac:dyDescent="0.25">
      <c r="A1905" t="s">
        <v>3860</v>
      </c>
      <c r="B1905" t="s">
        <v>38</v>
      </c>
      <c r="C1905" t="s">
        <v>22</v>
      </c>
      <c r="D1905" t="s">
        <v>23</v>
      </c>
      <c r="E1905" t="s">
        <v>12184</v>
      </c>
      <c r="F1905" t="s">
        <v>3861</v>
      </c>
      <c r="G1905" s="1">
        <v>45630</v>
      </c>
      <c r="H1905" t="s">
        <v>58</v>
      </c>
      <c r="I1905" t="s">
        <v>48</v>
      </c>
      <c r="J1905" t="s">
        <v>59</v>
      </c>
      <c r="K1905">
        <v>2</v>
      </c>
      <c r="L1905">
        <v>996.97</v>
      </c>
      <c r="M1905" t="s">
        <v>28</v>
      </c>
      <c r="N1905">
        <v>18</v>
      </c>
      <c r="O1905" s="1">
        <v>45901</v>
      </c>
      <c r="P1905">
        <v>93</v>
      </c>
      <c r="Q1905" t="s">
        <v>43</v>
      </c>
      <c r="R1905">
        <v>1</v>
      </c>
      <c r="S1905" s="1">
        <v>45933</v>
      </c>
      <c r="T1905" t="s">
        <v>60</v>
      </c>
    </row>
    <row r="1906" spans="1:20" x14ac:dyDescent="0.25">
      <c r="A1906" t="s">
        <v>3862</v>
      </c>
      <c r="B1906" t="s">
        <v>21</v>
      </c>
      <c r="C1906" t="s">
        <v>82</v>
      </c>
      <c r="D1906" t="s">
        <v>52</v>
      </c>
      <c r="E1906" s="1">
        <v>45566</v>
      </c>
      <c r="F1906" t="s">
        <v>3863</v>
      </c>
      <c r="G1906" s="1">
        <v>45630</v>
      </c>
      <c r="H1906" t="s">
        <v>34</v>
      </c>
      <c r="I1906" t="s">
        <v>26</v>
      </c>
      <c r="J1906" t="s">
        <v>64</v>
      </c>
      <c r="K1906">
        <v>3</v>
      </c>
      <c r="L1906">
        <v>579.22</v>
      </c>
      <c r="M1906" t="s">
        <v>35</v>
      </c>
      <c r="N1906">
        <v>1</v>
      </c>
      <c r="O1906" s="1">
        <v>45574</v>
      </c>
      <c r="P1906">
        <v>260</v>
      </c>
      <c r="Q1906" t="s">
        <v>43</v>
      </c>
      <c r="R1906">
        <v>4</v>
      </c>
      <c r="S1906" t="s">
        <v>12290</v>
      </c>
      <c r="T1906" t="s">
        <v>36</v>
      </c>
    </row>
    <row r="1907" spans="1:20" x14ac:dyDescent="0.25">
      <c r="A1907" t="s">
        <v>3864</v>
      </c>
      <c r="B1907" t="s">
        <v>38</v>
      </c>
      <c r="C1907" t="s">
        <v>39</v>
      </c>
      <c r="D1907" t="s">
        <v>52</v>
      </c>
      <c r="E1907" s="1">
        <v>45087</v>
      </c>
      <c r="F1907" t="s">
        <v>3865</v>
      </c>
      <c r="G1907" s="1">
        <v>45630</v>
      </c>
      <c r="H1907" t="s">
        <v>47</v>
      </c>
      <c r="I1907" t="s">
        <v>63</v>
      </c>
      <c r="J1907" t="s">
        <v>64</v>
      </c>
      <c r="K1907">
        <v>5</v>
      </c>
      <c r="L1907">
        <v>1445.31</v>
      </c>
      <c r="M1907" t="s">
        <v>28</v>
      </c>
      <c r="N1907">
        <v>49</v>
      </c>
      <c r="O1907" s="1">
        <v>45903</v>
      </c>
      <c r="P1907">
        <v>19</v>
      </c>
      <c r="Q1907" t="s">
        <v>43</v>
      </c>
      <c r="R1907">
        <v>1</v>
      </c>
      <c r="S1907" t="s">
        <v>12221</v>
      </c>
      <c r="T1907" t="s">
        <v>60</v>
      </c>
    </row>
    <row r="1908" spans="1:20" x14ac:dyDescent="0.25">
      <c r="A1908" t="s">
        <v>3866</v>
      </c>
      <c r="B1908" t="s">
        <v>45</v>
      </c>
      <c r="C1908" t="s">
        <v>39</v>
      </c>
      <c r="D1908" t="s">
        <v>52</v>
      </c>
      <c r="E1908" s="1">
        <v>45386</v>
      </c>
      <c r="F1908" t="s">
        <v>3867</v>
      </c>
      <c r="G1908" s="1">
        <v>45630</v>
      </c>
      <c r="H1908" t="s">
        <v>58</v>
      </c>
      <c r="I1908" t="s">
        <v>42</v>
      </c>
      <c r="J1908" t="s">
        <v>27</v>
      </c>
      <c r="K1908">
        <v>3</v>
      </c>
      <c r="L1908">
        <v>1482.13</v>
      </c>
      <c r="M1908" t="s">
        <v>50</v>
      </c>
      <c r="N1908">
        <v>31</v>
      </c>
      <c r="O1908" s="1">
        <v>45722</v>
      </c>
      <c r="P1908">
        <v>251</v>
      </c>
      <c r="Q1908" t="s">
        <v>29</v>
      </c>
      <c r="R1908">
        <v>4</v>
      </c>
      <c r="S1908" t="s">
        <v>12376</v>
      </c>
      <c r="T1908" t="s">
        <v>60</v>
      </c>
    </row>
    <row r="1909" spans="1:20" x14ac:dyDescent="0.25">
      <c r="A1909" t="s">
        <v>3868</v>
      </c>
      <c r="B1909" t="s">
        <v>38</v>
      </c>
      <c r="C1909" t="s">
        <v>39</v>
      </c>
      <c r="D1909" t="s">
        <v>23</v>
      </c>
      <c r="E1909" t="s">
        <v>12209</v>
      </c>
      <c r="F1909" t="s">
        <v>3869</v>
      </c>
      <c r="G1909" s="1">
        <v>45630</v>
      </c>
      <c r="H1909" t="s">
        <v>58</v>
      </c>
      <c r="I1909" t="s">
        <v>42</v>
      </c>
      <c r="J1909" t="s">
        <v>49</v>
      </c>
      <c r="K1909">
        <v>5</v>
      </c>
      <c r="L1909">
        <v>733.3</v>
      </c>
      <c r="M1909" t="s">
        <v>50</v>
      </c>
      <c r="N1909">
        <v>48</v>
      </c>
      <c r="O1909" s="1">
        <v>45303</v>
      </c>
      <c r="P1909">
        <v>447</v>
      </c>
      <c r="Q1909" t="s">
        <v>43</v>
      </c>
      <c r="R1909">
        <v>3</v>
      </c>
      <c r="S1909" t="s">
        <v>12124</v>
      </c>
      <c r="T1909" t="s">
        <v>60</v>
      </c>
    </row>
    <row r="1910" spans="1:20" x14ac:dyDescent="0.25">
      <c r="A1910" t="s">
        <v>3870</v>
      </c>
      <c r="B1910" t="s">
        <v>21</v>
      </c>
      <c r="C1910" t="s">
        <v>39</v>
      </c>
      <c r="D1910" t="s">
        <v>52</v>
      </c>
      <c r="E1910" t="s">
        <v>12271</v>
      </c>
      <c r="F1910" t="s">
        <v>3871</v>
      </c>
      <c r="G1910" s="1">
        <v>45630</v>
      </c>
      <c r="H1910" t="s">
        <v>25</v>
      </c>
      <c r="I1910" t="s">
        <v>48</v>
      </c>
      <c r="J1910" t="s">
        <v>49</v>
      </c>
      <c r="K1910">
        <v>5</v>
      </c>
      <c r="L1910">
        <v>997.23</v>
      </c>
      <c r="M1910" t="s">
        <v>50</v>
      </c>
      <c r="N1910">
        <v>45</v>
      </c>
      <c r="O1910" t="s">
        <v>12272</v>
      </c>
      <c r="P1910">
        <v>315</v>
      </c>
      <c r="Q1910" t="s">
        <v>29</v>
      </c>
      <c r="R1910">
        <v>2</v>
      </c>
      <c r="S1910" s="1">
        <v>45813</v>
      </c>
      <c r="T1910" t="s">
        <v>30</v>
      </c>
    </row>
    <row r="1911" spans="1:20" x14ac:dyDescent="0.25">
      <c r="A1911" t="s">
        <v>3872</v>
      </c>
      <c r="B1911" t="s">
        <v>21</v>
      </c>
      <c r="C1911" t="s">
        <v>82</v>
      </c>
      <c r="D1911" t="s">
        <v>23</v>
      </c>
      <c r="E1911" s="1">
        <v>45422</v>
      </c>
      <c r="F1911" t="s">
        <v>3873</v>
      </c>
      <c r="G1911" t="s">
        <v>12452</v>
      </c>
      <c r="H1911" t="s">
        <v>25</v>
      </c>
      <c r="I1911" t="s">
        <v>54</v>
      </c>
      <c r="J1911" t="s">
        <v>67</v>
      </c>
      <c r="K1911">
        <v>5</v>
      </c>
      <c r="L1911">
        <v>790.07</v>
      </c>
      <c r="M1911" t="s">
        <v>35</v>
      </c>
      <c r="N1911">
        <v>8</v>
      </c>
      <c r="O1911" t="s">
        <v>12136</v>
      </c>
      <c r="P1911">
        <v>361</v>
      </c>
      <c r="Q1911" t="s">
        <v>29</v>
      </c>
      <c r="R1911">
        <v>2</v>
      </c>
      <c r="S1911" t="s">
        <v>12079</v>
      </c>
      <c r="T1911" t="s">
        <v>36</v>
      </c>
    </row>
    <row r="1912" spans="1:20" x14ac:dyDescent="0.25">
      <c r="A1912" t="s">
        <v>3874</v>
      </c>
      <c r="B1912" t="s">
        <v>38</v>
      </c>
      <c r="C1912" t="s">
        <v>82</v>
      </c>
      <c r="D1912" t="s">
        <v>32</v>
      </c>
      <c r="E1912" t="s">
        <v>12152</v>
      </c>
      <c r="F1912" t="s">
        <v>3875</v>
      </c>
      <c r="G1912" t="s">
        <v>12452</v>
      </c>
      <c r="H1912" t="s">
        <v>34</v>
      </c>
      <c r="I1912" t="s">
        <v>48</v>
      </c>
      <c r="J1912" t="s">
        <v>27</v>
      </c>
      <c r="K1912">
        <v>2</v>
      </c>
      <c r="L1912">
        <v>564.24</v>
      </c>
      <c r="M1912" t="s">
        <v>28</v>
      </c>
      <c r="N1912">
        <v>48</v>
      </c>
      <c r="O1912" s="1">
        <v>45995</v>
      </c>
      <c r="P1912">
        <v>483</v>
      </c>
      <c r="Q1912" t="s">
        <v>43</v>
      </c>
      <c r="R1912">
        <v>3</v>
      </c>
      <c r="S1912" t="s">
        <v>12226</v>
      </c>
      <c r="T1912" t="s">
        <v>60</v>
      </c>
    </row>
    <row r="1913" spans="1:20" x14ac:dyDescent="0.25">
      <c r="A1913" t="s">
        <v>3876</v>
      </c>
      <c r="B1913" t="s">
        <v>38</v>
      </c>
      <c r="C1913" t="s">
        <v>82</v>
      </c>
      <c r="D1913" t="s">
        <v>77</v>
      </c>
      <c r="E1913" t="s">
        <v>12395</v>
      </c>
      <c r="F1913" t="s">
        <v>3877</v>
      </c>
      <c r="G1913" t="s">
        <v>12452</v>
      </c>
      <c r="H1913" t="s">
        <v>41</v>
      </c>
      <c r="I1913" t="s">
        <v>54</v>
      </c>
      <c r="J1913" t="s">
        <v>67</v>
      </c>
      <c r="K1913">
        <v>1</v>
      </c>
      <c r="L1913">
        <v>864.56</v>
      </c>
      <c r="M1913" t="s">
        <v>35</v>
      </c>
      <c r="N1913">
        <v>32</v>
      </c>
      <c r="O1913" t="s">
        <v>12271</v>
      </c>
      <c r="P1913">
        <v>148</v>
      </c>
      <c r="Q1913" t="s">
        <v>29</v>
      </c>
      <c r="R1913">
        <v>5</v>
      </c>
      <c r="S1913" t="s">
        <v>12368</v>
      </c>
      <c r="T1913" t="s">
        <v>36</v>
      </c>
    </row>
    <row r="1914" spans="1:20" x14ac:dyDescent="0.25">
      <c r="A1914" t="s">
        <v>3878</v>
      </c>
      <c r="B1914" t="s">
        <v>38</v>
      </c>
      <c r="C1914" t="s">
        <v>39</v>
      </c>
      <c r="D1914" t="s">
        <v>52</v>
      </c>
      <c r="E1914" t="s">
        <v>12350</v>
      </c>
      <c r="F1914" t="s">
        <v>3879</v>
      </c>
      <c r="G1914" t="s">
        <v>12452</v>
      </c>
      <c r="H1914" t="s">
        <v>41</v>
      </c>
      <c r="I1914" t="s">
        <v>42</v>
      </c>
      <c r="J1914" t="s">
        <v>67</v>
      </c>
      <c r="K1914">
        <v>3</v>
      </c>
      <c r="L1914">
        <v>604.15</v>
      </c>
      <c r="M1914" t="s">
        <v>50</v>
      </c>
      <c r="N1914">
        <v>49</v>
      </c>
      <c r="O1914" t="s">
        <v>12220</v>
      </c>
      <c r="P1914">
        <v>122</v>
      </c>
      <c r="Q1914" t="s">
        <v>43</v>
      </c>
      <c r="R1914">
        <v>2</v>
      </c>
      <c r="S1914" t="s">
        <v>12226</v>
      </c>
      <c r="T1914" t="s">
        <v>60</v>
      </c>
    </row>
    <row r="1915" spans="1:20" x14ac:dyDescent="0.25">
      <c r="A1915" t="s">
        <v>3880</v>
      </c>
      <c r="B1915" t="s">
        <v>38</v>
      </c>
      <c r="C1915" t="s">
        <v>39</v>
      </c>
      <c r="D1915" t="s">
        <v>23</v>
      </c>
      <c r="E1915" t="s">
        <v>12161</v>
      </c>
      <c r="F1915" t="s">
        <v>3881</v>
      </c>
      <c r="G1915" t="s">
        <v>12452</v>
      </c>
      <c r="H1915" t="s">
        <v>25</v>
      </c>
      <c r="I1915" t="s">
        <v>54</v>
      </c>
      <c r="J1915" t="s">
        <v>49</v>
      </c>
      <c r="K1915">
        <v>5</v>
      </c>
      <c r="L1915">
        <v>1103.32</v>
      </c>
      <c r="M1915" t="s">
        <v>28</v>
      </c>
      <c r="N1915">
        <v>40</v>
      </c>
      <c r="O1915" t="s">
        <v>12114</v>
      </c>
      <c r="P1915">
        <v>86</v>
      </c>
      <c r="Q1915" t="s">
        <v>29</v>
      </c>
      <c r="R1915">
        <v>1</v>
      </c>
      <c r="S1915" s="1">
        <v>45665</v>
      </c>
      <c r="T1915" t="s">
        <v>60</v>
      </c>
    </row>
    <row r="1916" spans="1:20" x14ac:dyDescent="0.25">
      <c r="A1916" t="s">
        <v>3882</v>
      </c>
      <c r="B1916" t="s">
        <v>38</v>
      </c>
      <c r="C1916" t="s">
        <v>39</v>
      </c>
      <c r="D1916" t="s">
        <v>32</v>
      </c>
      <c r="E1916" t="s">
        <v>12288</v>
      </c>
      <c r="F1916" t="s">
        <v>3883</v>
      </c>
      <c r="G1916" t="s">
        <v>12452</v>
      </c>
      <c r="H1916" t="s">
        <v>41</v>
      </c>
      <c r="I1916" t="s">
        <v>54</v>
      </c>
      <c r="J1916" t="s">
        <v>27</v>
      </c>
      <c r="K1916">
        <v>5</v>
      </c>
      <c r="L1916">
        <v>416.81</v>
      </c>
      <c r="M1916" t="s">
        <v>35</v>
      </c>
      <c r="N1916">
        <v>36</v>
      </c>
      <c r="O1916" t="s">
        <v>12244</v>
      </c>
      <c r="P1916">
        <v>108</v>
      </c>
      <c r="Q1916" t="s">
        <v>29</v>
      </c>
      <c r="R1916">
        <v>3</v>
      </c>
      <c r="S1916" t="s">
        <v>12220</v>
      </c>
      <c r="T1916" t="s">
        <v>60</v>
      </c>
    </row>
    <row r="1917" spans="1:20" x14ac:dyDescent="0.25">
      <c r="A1917" t="s">
        <v>3884</v>
      </c>
      <c r="B1917" t="s">
        <v>21</v>
      </c>
      <c r="C1917" t="s">
        <v>39</v>
      </c>
      <c r="D1917" t="s">
        <v>56</v>
      </c>
      <c r="E1917" t="s">
        <v>12489</v>
      </c>
      <c r="F1917" t="s">
        <v>3885</v>
      </c>
      <c r="G1917" t="s">
        <v>12452</v>
      </c>
      <c r="H1917" t="s">
        <v>25</v>
      </c>
      <c r="I1917" t="s">
        <v>63</v>
      </c>
      <c r="J1917" t="s">
        <v>67</v>
      </c>
      <c r="K1917">
        <v>2</v>
      </c>
      <c r="L1917">
        <v>1276.74</v>
      </c>
      <c r="M1917" t="s">
        <v>50</v>
      </c>
      <c r="N1917">
        <v>42</v>
      </c>
      <c r="O1917" s="1">
        <v>45994</v>
      </c>
      <c r="P1917">
        <v>104</v>
      </c>
      <c r="Q1917" t="s">
        <v>43</v>
      </c>
      <c r="R1917">
        <v>3</v>
      </c>
      <c r="S1917" s="1">
        <v>45906</v>
      </c>
      <c r="T1917" t="s">
        <v>60</v>
      </c>
    </row>
    <row r="1918" spans="1:20" x14ac:dyDescent="0.25">
      <c r="A1918" t="s">
        <v>3886</v>
      </c>
      <c r="B1918" t="s">
        <v>38</v>
      </c>
      <c r="C1918" t="s">
        <v>82</v>
      </c>
      <c r="D1918" t="s">
        <v>52</v>
      </c>
      <c r="E1918" t="s">
        <v>12443</v>
      </c>
      <c r="F1918" t="s">
        <v>3887</v>
      </c>
      <c r="G1918" t="s">
        <v>12452</v>
      </c>
      <c r="H1918" t="s">
        <v>47</v>
      </c>
      <c r="I1918" t="s">
        <v>42</v>
      </c>
      <c r="J1918" t="s">
        <v>27</v>
      </c>
      <c r="K1918">
        <v>4</v>
      </c>
      <c r="L1918">
        <v>451.39</v>
      </c>
      <c r="M1918" t="s">
        <v>28</v>
      </c>
      <c r="N1918">
        <v>34</v>
      </c>
      <c r="O1918" t="s">
        <v>12085</v>
      </c>
      <c r="P1918">
        <v>428</v>
      </c>
      <c r="Q1918" t="s">
        <v>43</v>
      </c>
      <c r="R1918">
        <v>3</v>
      </c>
      <c r="S1918" t="s">
        <v>12318</v>
      </c>
      <c r="T1918" t="s">
        <v>36</v>
      </c>
    </row>
    <row r="1919" spans="1:20" x14ac:dyDescent="0.25">
      <c r="A1919" t="s">
        <v>3888</v>
      </c>
      <c r="B1919" t="s">
        <v>45</v>
      </c>
      <c r="C1919" t="s">
        <v>82</v>
      </c>
      <c r="D1919" t="s">
        <v>56</v>
      </c>
      <c r="E1919" s="1">
        <v>45628</v>
      </c>
      <c r="F1919" t="s">
        <v>3889</v>
      </c>
      <c r="G1919" t="s">
        <v>12452</v>
      </c>
      <c r="H1919" t="s">
        <v>41</v>
      </c>
      <c r="I1919" t="s">
        <v>54</v>
      </c>
      <c r="J1919" t="s">
        <v>49</v>
      </c>
      <c r="K1919">
        <v>5</v>
      </c>
      <c r="L1919">
        <v>1308.5999999999999</v>
      </c>
      <c r="M1919" t="s">
        <v>50</v>
      </c>
      <c r="N1919">
        <v>47</v>
      </c>
      <c r="O1919" t="s">
        <v>12144</v>
      </c>
      <c r="P1919">
        <v>264</v>
      </c>
      <c r="Q1919" t="s">
        <v>43</v>
      </c>
      <c r="R1919">
        <v>2</v>
      </c>
      <c r="S1919" t="s">
        <v>12345</v>
      </c>
      <c r="T1919" t="s">
        <v>30</v>
      </c>
    </row>
    <row r="1920" spans="1:20" x14ac:dyDescent="0.25">
      <c r="A1920" t="s">
        <v>3890</v>
      </c>
      <c r="B1920" t="s">
        <v>45</v>
      </c>
      <c r="C1920" t="s">
        <v>39</v>
      </c>
      <c r="D1920" t="s">
        <v>77</v>
      </c>
      <c r="E1920" s="1">
        <v>45293</v>
      </c>
      <c r="F1920" t="s">
        <v>3891</v>
      </c>
      <c r="G1920" t="s">
        <v>12430</v>
      </c>
      <c r="H1920" t="s">
        <v>34</v>
      </c>
      <c r="I1920" t="s">
        <v>26</v>
      </c>
      <c r="J1920" t="s">
        <v>64</v>
      </c>
      <c r="K1920">
        <v>4</v>
      </c>
      <c r="L1920">
        <v>1297.71</v>
      </c>
      <c r="M1920" t="s">
        <v>35</v>
      </c>
      <c r="N1920">
        <v>1</v>
      </c>
      <c r="O1920" t="s">
        <v>12149</v>
      </c>
      <c r="P1920">
        <v>419</v>
      </c>
      <c r="Q1920" t="s">
        <v>29</v>
      </c>
      <c r="R1920">
        <v>4</v>
      </c>
      <c r="S1920" t="s">
        <v>12198</v>
      </c>
      <c r="T1920" t="s">
        <v>36</v>
      </c>
    </row>
    <row r="1921" spans="1:20" x14ac:dyDescent="0.25">
      <c r="A1921" t="s">
        <v>3892</v>
      </c>
      <c r="B1921" t="s">
        <v>21</v>
      </c>
      <c r="C1921" t="s">
        <v>82</v>
      </c>
      <c r="D1921" t="s">
        <v>32</v>
      </c>
      <c r="E1921" t="s">
        <v>12408</v>
      </c>
      <c r="F1921" t="s">
        <v>3893</v>
      </c>
      <c r="G1921" t="s">
        <v>12430</v>
      </c>
      <c r="H1921" t="s">
        <v>41</v>
      </c>
      <c r="I1921" t="s">
        <v>54</v>
      </c>
      <c r="J1921" t="s">
        <v>64</v>
      </c>
      <c r="K1921">
        <v>5</v>
      </c>
      <c r="L1921">
        <v>204.29</v>
      </c>
      <c r="M1921" t="s">
        <v>35</v>
      </c>
      <c r="N1921">
        <v>28</v>
      </c>
      <c r="O1921" s="1">
        <v>45809</v>
      </c>
      <c r="P1921">
        <v>467</v>
      </c>
      <c r="Q1921" t="s">
        <v>43</v>
      </c>
      <c r="R1921">
        <v>1</v>
      </c>
      <c r="S1921" s="1">
        <v>45575</v>
      </c>
      <c r="T1921" t="s">
        <v>36</v>
      </c>
    </row>
    <row r="1922" spans="1:20" x14ac:dyDescent="0.25">
      <c r="A1922" t="s">
        <v>3894</v>
      </c>
      <c r="B1922" t="s">
        <v>45</v>
      </c>
      <c r="C1922" t="s">
        <v>22</v>
      </c>
      <c r="D1922" t="s">
        <v>32</v>
      </c>
      <c r="E1922" s="1">
        <v>44936</v>
      </c>
      <c r="F1922" t="s">
        <v>3895</v>
      </c>
      <c r="G1922" t="s">
        <v>12430</v>
      </c>
      <c r="H1922" t="s">
        <v>47</v>
      </c>
      <c r="I1922" t="s">
        <v>63</v>
      </c>
      <c r="J1922" t="s">
        <v>67</v>
      </c>
      <c r="K1922">
        <v>2</v>
      </c>
      <c r="L1922">
        <v>1249.22</v>
      </c>
      <c r="M1922" t="s">
        <v>35</v>
      </c>
      <c r="N1922">
        <v>46</v>
      </c>
      <c r="O1922" t="s">
        <v>12230</v>
      </c>
      <c r="P1922">
        <v>141</v>
      </c>
      <c r="Q1922" t="s">
        <v>29</v>
      </c>
      <c r="R1922">
        <v>4</v>
      </c>
      <c r="S1922" t="s">
        <v>12093</v>
      </c>
      <c r="T1922" t="s">
        <v>36</v>
      </c>
    </row>
    <row r="1923" spans="1:20" x14ac:dyDescent="0.25">
      <c r="A1923" t="s">
        <v>3896</v>
      </c>
      <c r="B1923" t="s">
        <v>21</v>
      </c>
      <c r="C1923" t="s">
        <v>82</v>
      </c>
      <c r="D1923" t="s">
        <v>52</v>
      </c>
      <c r="E1923" t="s">
        <v>12413</v>
      </c>
      <c r="F1923" t="s">
        <v>3897</v>
      </c>
      <c r="G1923" t="s">
        <v>12430</v>
      </c>
      <c r="H1923" t="s">
        <v>34</v>
      </c>
      <c r="I1923" t="s">
        <v>26</v>
      </c>
      <c r="J1923" t="s">
        <v>67</v>
      </c>
      <c r="K1923">
        <v>5</v>
      </c>
      <c r="L1923">
        <v>628.19000000000005</v>
      </c>
      <c r="M1923" t="s">
        <v>28</v>
      </c>
      <c r="N1923">
        <v>40</v>
      </c>
      <c r="O1923" t="s">
        <v>12217</v>
      </c>
      <c r="P1923">
        <v>354</v>
      </c>
      <c r="Q1923" t="s">
        <v>43</v>
      </c>
      <c r="R1923">
        <v>5</v>
      </c>
      <c r="S1923" s="1">
        <v>45546</v>
      </c>
      <c r="T1923" t="s">
        <v>60</v>
      </c>
    </row>
    <row r="1924" spans="1:20" x14ac:dyDescent="0.25">
      <c r="A1924" t="s">
        <v>3898</v>
      </c>
      <c r="B1924" t="s">
        <v>21</v>
      </c>
      <c r="C1924" t="s">
        <v>82</v>
      </c>
      <c r="D1924" t="s">
        <v>32</v>
      </c>
      <c r="E1924" t="s">
        <v>12410</v>
      </c>
      <c r="F1924" t="s">
        <v>3899</v>
      </c>
      <c r="G1924" t="s">
        <v>12430</v>
      </c>
      <c r="H1924" t="s">
        <v>34</v>
      </c>
      <c r="I1924" t="s">
        <v>48</v>
      </c>
      <c r="J1924" t="s">
        <v>59</v>
      </c>
      <c r="K1924">
        <v>2</v>
      </c>
      <c r="L1924">
        <v>541.91</v>
      </c>
      <c r="M1924" t="s">
        <v>50</v>
      </c>
      <c r="N1924">
        <v>7</v>
      </c>
      <c r="O1924" t="s">
        <v>12121</v>
      </c>
      <c r="P1924">
        <v>426</v>
      </c>
      <c r="Q1924" t="s">
        <v>29</v>
      </c>
      <c r="R1924">
        <v>2</v>
      </c>
      <c r="S1924" t="s">
        <v>12159</v>
      </c>
      <c r="T1924" t="s">
        <v>30</v>
      </c>
    </row>
    <row r="1925" spans="1:20" x14ac:dyDescent="0.25">
      <c r="A1925" t="s">
        <v>3900</v>
      </c>
      <c r="B1925" t="s">
        <v>45</v>
      </c>
      <c r="C1925" t="s">
        <v>82</v>
      </c>
      <c r="D1925" t="s">
        <v>52</v>
      </c>
      <c r="E1925" s="1">
        <v>45995</v>
      </c>
      <c r="F1925" t="s">
        <v>3901</v>
      </c>
      <c r="G1925" t="s">
        <v>12430</v>
      </c>
      <c r="H1925" t="s">
        <v>34</v>
      </c>
      <c r="I1925" t="s">
        <v>54</v>
      </c>
      <c r="J1925" t="s">
        <v>27</v>
      </c>
      <c r="K1925">
        <v>5</v>
      </c>
      <c r="L1925">
        <v>532.04999999999995</v>
      </c>
      <c r="M1925" t="s">
        <v>28</v>
      </c>
      <c r="N1925">
        <v>19</v>
      </c>
      <c r="O1925" s="1">
        <v>45778</v>
      </c>
      <c r="P1925">
        <v>256</v>
      </c>
      <c r="Q1925" t="s">
        <v>43</v>
      </c>
      <c r="R1925">
        <v>1</v>
      </c>
      <c r="S1925" t="s">
        <v>12200</v>
      </c>
      <c r="T1925" t="s">
        <v>30</v>
      </c>
    </row>
    <row r="1926" spans="1:20" x14ac:dyDescent="0.25">
      <c r="A1926" t="s">
        <v>3902</v>
      </c>
      <c r="B1926" t="s">
        <v>21</v>
      </c>
      <c r="C1926" t="s">
        <v>39</v>
      </c>
      <c r="D1926" t="s">
        <v>77</v>
      </c>
      <c r="E1926" t="s">
        <v>12350</v>
      </c>
      <c r="F1926" t="s">
        <v>3903</v>
      </c>
      <c r="G1926" t="s">
        <v>12430</v>
      </c>
      <c r="H1926" t="s">
        <v>25</v>
      </c>
      <c r="I1926" t="s">
        <v>63</v>
      </c>
      <c r="J1926" t="s">
        <v>67</v>
      </c>
      <c r="K1926">
        <v>3</v>
      </c>
      <c r="L1926">
        <v>1007.05</v>
      </c>
      <c r="M1926" t="s">
        <v>50</v>
      </c>
      <c r="N1926">
        <v>15</v>
      </c>
      <c r="O1926" t="s">
        <v>12275</v>
      </c>
      <c r="P1926">
        <v>182</v>
      </c>
      <c r="Q1926" t="s">
        <v>43</v>
      </c>
      <c r="R1926">
        <v>4</v>
      </c>
      <c r="S1926" t="s">
        <v>12425</v>
      </c>
      <c r="T1926" t="s">
        <v>36</v>
      </c>
    </row>
    <row r="1927" spans="1:20" x14ac:dyDescent="0.25">
      <c r="A1927" t="s">
        <v>3904</v>
      </c>
      <c r="B1927" t="s">
        <v>38</v>
      </c>
      <c r="C1927" t="s">
        <v>82</v>
      </c>
      <c r="D1927" t="s">
        <v>52</v>
      </c>
      <c r="E1927" t="s">
        <v>12466</v>
      </c>
      <c r="F1927" t="s">
        <v>3905</v>
      </c>
      <c r="G1927" t="s">
        <v>12430</v>
      </c>
      <c r="H1927" t="s">
        <v>25</v>
      </c>
      <c r="I1927" t="s">
        <v>54</v>
      </c>
      <c r="J1927" t="s">
        <v>67</v>
      </c>
      <c r="K1927">
        <v>5</v>
      </c>
      <c r="L1927">
        <v>354.3</v>
      </c>
      <c r="M1927" t="s">
        <v>50</v>
      </c>
      <c r="N1927">
        <v>50</v>
      </c>
      <c r="O1927" t="s">
        <v>12079</v>
      </c>
      <c r="P1927">
        <v>334</v>
      </c>
      <c r="Q1927" t="s">
        <v>29</v>
      </c>
      <c r="R1927">
        <v>2</v>
      </c>
      <c r="S1927" s="1">
        <v>45696</v>
      </c>
      <c r="T1927" t="s">
        <v>60</v>
      </c>
    </row>
    <row r="1928" spans="1:20" x14ac:dyDescent="0.25">
      <c r="A1928" t="s">
        <v>3906</v>
      </c>
      <c r="B1928" t="s">
        <v>21</v>
      </c>
      <c r="C1928" t="s">
        <v>22</v>
      </c>
      <c r="D1928" t="s">
        <v>52</v>
      </c>
      <c r="E1928" s="1">
        <v>45450</v>
      </c>
      <c r="F1928" t="s">
        <v>3907</v>
      </c>
      <c r="G1928" t="s">
        <v>12430</v>
      </c>
      <c r="H1928" t="s">
        <v>41</v>
      </c>
      <c r="I1928" t="s">
        <v>54</v>
      </c>
      <c r="J1928" t="s">
        <v>67</v>
      </c>
      <c r="K1928">
        <v>1</v>
      </c>
      <c r="L1928">
        <v>485.88</v>
      </c>
      <c r="M1928" t="s">
        <v>28</v>
      </c>
      <c r="N1928">
        <v>39</v>
      </c>
      <c r="O1928" t="s">
        <v>12075</v>
      </c>
      <c r="P1928">
        <v>407</v>
      </c>
      <c r="Q1928" t="s">
        <v>29</v>
      </c>
      <c r="R1928">
        <v>5</v>
      </c>
      <c r="S1928" s="1">
        <v>45545</v>
      </c>
      <c r="T1928" t="s">
        <v>60</v>
      </c>
    </row>
    <row r="1929" spans="1:20" x14ac:dyDescent="0.25">
      <c r="A1929" t="s">
        <v>3908</v>
      </c>
      <c r="B1929" t="s">
        <v>38</v>
      </c>
      <c r="C1929" t="s">
        <v>82</v>
      </c>
      <c r="D1929" t="s">
        <v>23</v>
      </c>
      <c r="E1929" t="s">
        <v>12420</v>
      </c>
      <c r="F1929" t="s">
        <v>3909</v>
      </c>
      <c r="G1929" t="s">
        <v>12430</v>
      </c>
      <c r="H1929" t="s">
        <v>34</v>
      </c>
      <c r="I1929" t="s">
        <v>54</v>
      </c>
      <c r="J1929" t="s">
        <v>49</v>
      </c>
      <c r="K1929">
        <v>3</v>
      </c>
      <c r="L1929">
        <v>628.87</v>
      </c>
      <c r="M1929" t="s">
        <v>50</v>
      </c>
      <c r="N1929">
        <v>23</v>
      </c>
      <c r="O1929" t="s">
        <v>12207</v>
      </c>
      <c r="P1929">
        <v>188</v>
      </c>
      <c r="Q1929" t="s">
        <v>29</v>
      </c>
      <c r="R1929">
        <v>5</v>
      </c>
      <c r="S1929" s="1">
        <v>45719</v>
      </c>
      <c r="T1929" t="s">
        <v>60</v>
      </c>
    </row>
    <row r="1930" spans="1:20" x14ac:dyDescent="0.25">
      <c r="A1930" t="s">
        <v>3910</v>
      </c>
      <c r="B1930" t="s">
        <v>45</v>
      </c>
      <c r="C1930" t="s">
        <v>82</v>
      </c>
      <c r="D1930" t="s">
        <v>52</v>
      </c>
      <c r="E1930" s="1">
        <v>45333</v>
      </c>
      <c r="F1930" t="s">
        <v>3911</v>
      </c>
      <c r="G1930" t="s">
        <v>12430</v>
      </c>
      <c r="H1930" t="s">
        <v>34</v>
      </c>
      <c r="I1930" t="s">
        <v>63</v>
      </c>
      <c r="J1930" t="s">
        <v>67</v>
      </c>
      <c r="K1930">
        <v>3</v>
      </c>
      <c r="L1930">
        <v>546.86</v>
      </c>
      <c r="M1930" t="s">
        <v>28</v>
      </c>
      <c r="N1930">
        <v>7</v>
      </c>
      <c r="O1930" t="s">
        <v>12129</v>
      </c>
      <c r="P1930">
        <v>418</v>
      </c>
      <c r="Q1930" t="s">
        <v>43</v>
      </c>
      <c r="R1930">
        <v>4</v>
      </c>
      <c r="S1930" t="s">
        <v>12176</v>
      </c>
      <c r="T1930" t="s">
        <v>60</v>
      </c>
    </row>
    <row r="1931" spans="1:20" x14ac:dyDescent="0.25">
      <c r="A1931" t="s">
        <v>3912</v>
      </c>
      <c r="B1931" t="s">
        <v>21</v>
      </c>
      <c r="C1931" t="s">
        <v>82</v>
      </c>
      <c r="D1931" t="s">
        <v>32</v>
      </c>
      <c r="E1931" s="1">
        <v>45752</v>
      </c>
      <c r="F1931" t="s">
        <v>3913</v>
      </c>
      <c r="G1931" t="s">
        <v>12430</v>
      </c>
      <c r="H1931" t="s">
        <v>25</v>
      </c>
      <c r="I1931" t="s">
        <v>54</v>
      </c>
      <c r="J1931" t="s">
        <v>67</v>
      </c>
      <c r="K1931">
        <v>5</v>
      </c>
      <c r="L1931">
        <v>144.1</v>
      </c>
      <c r="M1931" t="s">
        <v>28</v>
      </c>
      <c r="N1931">
        <v>23</v>
      </c>
      <c r="O1931" t="s">
        <v>12151</v>
      </c>
      <c r="P1931">
        <v>100</v>
      </c>
      <c r="Q1931" t="s">
        <v>29</v>
      </c>
      <c r="R1931">
        <v>2</v>
      </c>
      <c r="S1931" s="1">
        <v>45967</v>
      </c>
      <c r="T1931" t="s">
        <v>36</v>
      </c>
    </row>
    <row r="1932" spans="1:20" x14ac:dyDescent="0.25">
      <c r="A1932" t="s">
        <v>3914</v>
      </c>
      <c r="B1932" t="s">
        <v>21</v>
      </c>
      <c r="C1932" t="s">
        <v>39</v>
      </c>
      <c r="D1932" t="s">
        <v>77</v>
      </c>
      <c r="E1932" t="s">
        <v>12449</v>
      </c>
      <c r="F1932" t="s">
        <v>3915</v>
      </c>
      <c r="G1932" t="s">
        <v>12430</v>
      </c>
      <c r="H1932" t="s">
        <v>58</v>
      </c>
      <c r="I1932" t="s">
        <v>63</v>
      </c>
      <c r="J1932" t="s">
        <v>27</v>
      </c>
      <c r="K1932">
        <v>2</v>
      </c>
      <c r="L1932">
        <v>1247.54</v>
      </c>
      <c r="M1932" t="s">
        <v>28</v>
      </c>
      <c r="N1932">
        <v>42</v>
      </c>
      <c r="O1932" t="s">
        <v>12122</v>
      </c>
      <c r="P1932">
        <v>176</v>
      </c>
      <c r="Q1932" t="s">
        <v>29</v>
      </c>
      <c r="R1932">
        <v>3</v>
      </c>
      <c r="S1932" t="s">
        <v>12308</v>
      </c>
      <c r="T1932" t="s">
        <v>36</v>
      </c>
    </row>
    <row r="1933" spans="1:20" x14ac:dyDescent="0.25">
      <c r="A1933" t="s">
        <v>3916</v>
      </c>
      <c r="B1933" t="s">
        <v>21</v>
      </c>
      <c r="C1933" t="s">
        <v>39</v>
      </c>
      <c r="D1933" t="s">
        <v>52</v>
      </c>
      <c r="E1933" s="1">
        <v>45480</v>
      </c>
      <c r="F1933" t="s">
        <v>3917</v>
      </c>
      <c r="G1933" t="s">
        <v>12430</v>
      </c>
      <c r="H1933" t="s">
        <v>41</v>
      </c>
      <c r="I1933" t="s">
        <v>42</v>
      </c>
      <c r="J1933" t="s">
        <v>64</v>
      </c>
      <c r="K1933">
        <v>5</v>
      </c>
      <c r="L1933">
        <v>1410.5</v>
      </c>
      <c r="M1933" t="s">
        <v>35</v>
      </c>
      <c r="N1933">
        <v>43</v>
      </c>
      <c r="O1933" t="s">
        <v>12376</v>
      </c>
      <c r="P1933">
        <v>477</v>
      </c>
      <c r="Q1933" t="s">
        <v>29</v>
      </c>
      <c r="R1933">
        <v>2</v>
      </c>
      <c r="S1933" s="1">
        <v>45545</v>
      </c>
      <c r="T1933" t="s">
        <v>36</v>
      </c>
    </row>
    <row r="1934" spans="1:20" x14ac:dyDescent="0.25">
      <c r="A1934" t="s">
        <v>3918</v>
      </c>
      <c r="B1934" t="s">
        <v>21</v>
      </c>
      <c r="C1934" t="s">
        <v>22</v>
      </c>
      <c r="D1934" t="s">
        <v>56</v>
      </c>
      <c r="E1934" s="1">
        <v>45357</v>
      </c>
      <c r="F1934" t="s">
        <v>3919</v>
      </c>
      <c r="G1934" t="s">
        <v>12387</v>
      </c>
      <c r="H1934" t="s">
        <v>58</v>
      </c>
      <c r="I1934" t="s">
        <v>54</v>
      </c>
      <c r="J1934" t="s">
        <v>59</v>
      </c>
      <c r="K1934">
        <v>3</v>
      </c>
      <c r="L1934">
        <v>1165.1199999999999</v>
      </c>
      <c r="M1934" t="s">
        <v>35</v>
      </c>
      <c r="N1934">
        <v>16</v>
      </c>
      <c r="O1934" t="s">
        <v>12358</v>
      </c>
      <c r="P1934">
        <v>217</v>
      </c>
      <c r="Q1934" t="s">
        <v>29</v>
      </c>
      <c r="R1934">
        <v>1</v>
      </c>
      <c r="S1934" t="s">
        <v>12358</v>
      </c>
      <c r="T1934" t="s">
        <v>60</v>
      </c>
    </row>
    <row r="1935" spans="1:20" x14ac:dyDescent="0.25">
      <c r="A1935" t="s">
        <v>3920</v>
      </c>
      <c r="B1935" t="s">
        <v>45</v>
      </c>
      <c r="C1935" t="s">
        <v>82</v>
      </c>
      <c r="D1935" t="s">
        <v>32</v>
      </c>
      <c r="E1935" t="s">
        <v>12386</v>
      </c>
      <c r="F1935" t="s">
        <v>3921</v>
      </c>
      <c r="G1935" t="s">
        <v>12387</v>
      </c>
      <c r="H1935" t="s">
        <v>47</v>
      </c>
      <c r="I1935" t="s">
        <v>63</v>
      </c>
      <c r="J1935" t="s">
        <v>59</v>
      </c>
      <c r="K1935">
        <v>5</v>
      </c>
      <c r="L1935">
        <v>1471.71</v>
      </c>
      <c r="M1935" t="s">
        <v>35</v>
      </c>
      <c r="N1935">
        <v>12</v>
      </c>
      <c r="O1935" s="1">
        <v>45721</v>
      </c>
      <c r="P1935">
        <v>149</v>
      </c>
      <c r="Q1935" t="s">
        <v>29</v>
      </c>
      <c r="R1935">
        <v>2</v>
      </c>
      <c r="S1935" t="s">
        <v>12105</v>
      </c>
      <c r="T1935" t="s">
        <v>30</v>
      </c>
    </row>
    <row r="1936" spans="1:20" x14ac:dyDescent="0.25">
      <c r="A1936" t="s">
        <v>3922</v>
      </c>
      <c r="B1936" t="s">
        <v>45</v>
      </c>
      <c r="C1936" t="s">
        <v>22</v>
      </c>
      <c r="D1936" t="s">
        <v>23</v>
      </c>
      <c r="E1936" t="s">
        <v>12165</v>
      </c>
      <c r="F1936" t="s">
        <v>3923</v>
      </c>
      <c r="G1936" t="s">
        <v>12387</v>
      </c>
      <c r="H1936" t="s">
        <v>58</v>
      </c>
      <c r="I1936" t="s">
        <v>63</v>
      </c>
      <c r="J1936" t="s">
        <v>64</v>
      </c>
      <c r="K1936">
        <v>5</v>
      </c>
      <c r="L1936">
        <v>1441.98</v>
      </c>
      <c r="M1936" t="s">
        <v>50</v>
      </c>
      <c r="N1936">
        <v>13</v>
      </c>
      <c r="O1936" t="s">
        <v>12259</v>
      </c>
      <c r="P1936">
        <v>174</v>
      </c>
      <c r="Q1936" t="s">
        <v>43</v>
      </c>
      <c r="R1936">
        <v>4</v>
      </c>
      <c r="S1936" t="s">
        <v>12201</v>
      </c>
      <c r="T1936" t="s">
        <v>30</v>
      </c>
    </row>
    <row r="1937" spans="1:20" x14ac:dyDescent="0.25">
      <c r="A1937" t="s">
        <v>3924</v>
      </c>
      <c r="B1937" t="s">
        <v>38</v>
      </c>
      <c r="C1937" t="s">
        <v>39</v>
      </c>
      <c r="D1937" t="s">
        <v>32</v>
      </c>
      <c r="E1937" t="s">
        <v>12491</v>
      </c>
      <c r="F1937" t="s">
        <v>3925</v>
      </c>
      <c r="G1937" t="s">
        <v>12387</v>
      </c>
      <c r="H1937" t="s">
        <v>58</v>
      </c>
      <c r="I1937" t="s">
        <v>54</v>
      </c>
      <c r="J1937" t="s">
        <v>49</v>
      </c>
      <c r="K1937">
        <v>4</v>
      </c>
      <c r="L1937">
        <v>987.68</v>
      </c>
      <c r="M1937" t="s">
        <v>28</v>
      </c>
      <c r="N1937">
        <v>37</v>
      </c>
      <c r="O1937" s="1">
        <v>45692</v>
      </c>
      <c r="P1937">
        <v>35</v>
      </c>
      <c r="Q1937" t="s">
        <v>29</v>
      </c>
      <c r="R1937">
        <v>4</v>
      </c>
      <c r="S1937" t="s">
        <v>12229</v>
      </c>
      <c r="T1937" t="s">
        <v>36</v>
      </c>
    </row>
    <row r="1938" spans="1:20" x14ac:dyDescent="0.25">
      <c r="A1938" t="s">
        <v>3926</v>
      </c>
      <c r="B1938" t="s">
        <v>45</v>
      </c>
      <c r="C1938" t="s">
        <v>22</v>
      </c>
      <c r="D1938" t="s">
        <v>52</v>
      </c>
      <c r="E1938" s="1">
        <v>45389</v>
      </c>
      <c r="F1938" t="s">
        <v>3927</v>
      </c>
      <c r="G1938" t="s">
        <v>12387</v>
      </c>
      <c r="H1938" t="s">
        <v>58</v>
      </c>
      <c r="I1938" t="s">
        <v>54</v>
      </c>
      <c r="J1938" t="s">
        <v>64</v>
      </c>
      <c r="K1938">
        <v>4</v>
      </c>
      <c r="L1938">
        <v>739.21</v>
      </c>
      <c r="M1938" t="s">
        <v>35</v>
      </c>
      <c r="N1938">
        <v>17</v>
      </c>
      <c r="O1938" s="1">
        <v>45691</v>
      </c>
      <c r="P1938">
        <v>132</v>
      </c>
      <c r="Q1938" t="s">
        <v>43</v>
      </c>
      <c r="R1938">
        <v>3</v>
      </c>
      <c r="S1938" s="1">
        <v>45754</v>
      </c>
      <c r="T1938" t="s">
        <v>30</v>
      </c>
    </row>
    <row r="1939" spans="1:20" x14ac:dyDescent="0.25">
      <c r="A1939" t="s">
        <v>3928</v>
      </c>
      <c r="B1939" t="s">
        <v>38</v>
      </c>
      <c r="C1939" t="s">
        <v>39</v>
      </c>
      <c r="D1939" t="s">
        <v>52</v>
      </c>
      <c r="E1939" t="s">
        <v>12182</v>
      </c>
      <c r="F1939" t="s">
        <v>3929</v>
      </c>
      <c r="G1939" t="s">
        <v>12387</v>
      </c>
      <c r="H1939" t="s">
        <v>47</v>
      </c>
      <c r="I1939" t="s">
        <v>63</v>
      </c>
      <c r="J1939" t="s">
        <v>49</v>
      </c>
      <c r="K1939">
        <v>5</v>
      </c>
      <c r="L1939">
        <v>452.5</v>
      </c>
      <c r="M1939" t="s">
        <v>28</v>
      </c>
      <c r="N1939">
        <v>29</v>
      </c>
      <c r="O1939" s="1">
        <v>45996</v>
      </c>
      <c r="P1939">
        <v>315</v>
      </c>
      <c r="Q1939" t="s">
        <v>43</v>
      </c>
      <c r="R1939">
        <v>4</v>
      </c>
      <c r="S1939" t="s">
        <v>12244</v>
      </c>
      <c r="T1939" t="s">
        <v>60</v>
      </c>
    </row>
    <row r="1940" spans="1:20" x14ac:dyDescent="0.25">
      <c r="A1940" t="s">
        <v>3930</v>
      </c>
      <c r="B1940" t="s">
        <v>21</v>
      </c>
      <c r="C1940" t="s">
        <v>39</v>
      </c>
      <c r="D1940" t="s">
        <v>56</v>
      </c>
      <c r="E1940" s="1">
        <v>45577</v>
      </c>
      <c r="F1940" t="s">
        <v>3931</v>
      </c>
      <c r="G1940" t="s">
        <v>12387</v>
      </c>
      <c r="H1940" t="s">
        <v>58</v>
      </c>
      <c r="I1940" t="s">
        <v>26</v>
      </c>
      <c r="J1940" t="s">
        <v>64</v>
      </c>
      <c r="K1940">
        <v>2</v>
      </c>
      <c r="L1940">
        <v>708.98</v>
      </c>
      <c r="M1940" t="s">
        <v>50</v>
      </c>
      <c r="N1940">
        <v>21</v>
      </c>
      <c r="O1940" t="s">
        <v>12250</v>
      </c>
      <c r="P1940">
        <v>279</v>
      </c>
      <c r="Q1940" t="s">
        <v>29</v>
      </c>
      <c r="R1940">
        <v>3</v>
      </c>
      <c r="S1940" t="s">
        <v>12220</v>
      </c>
      <c r="T1940" t="s">
        <v>60</v>
      </c>
    </row>
    <row r="1941" spans="1:20" x14ac:dyDescent="0.25">
      <c r="A1941" t="s">
        <v>3932</v>
      </c>
      <c r="B1941" t="s">
        <v>45</v>
      </c>
      <c r="C1941" t="s">
        <v>22</v>
      </c>
      <c r="D1941" t="s">
        <v>32</v>
      </c>
      <c r="E1941" t="s">
        <v>12266</v>
      </c>
      <c r="F1941" t="s">
        <v>3933</v>
      </c>
      <c r="G1941" t="s">
        <v>12387</v>
      </c>
      <c r="H1941" t="s">
        <v>47</v>
      </c>
      <c r="I1941" t="s">
        <v>42</v>
      </c>
      <c r="J1941" t="s">
        <v>27</v>
      </c>
      <c r="K1941">
        <v>3</v>
      </c>
      <c r="L1941">
        <v>1293.72</v>
      </c>
      <c r="M1941" t="s">
        <v>50</v>
      </c>
      <c r="N1941">
        <v>12</v>
      </c>
      <c r="O1941" s="1">
        <v>45362</v>
      </c>
      <c r="P1941">
        <v>373</v>
      </c>
      <c r="Q1941" t="s">
        <v>43</v>
      </c>
      <c r="R1941">
        <v>2</v>
      </c>
      <c r="S1941" t="s">
        <v>12220</v>
      </c>
      <c r="T1941" t="s">
        <v>36</v>
      </c>
    </row>
    <row r="1942" spans="1:20" x14ac:dyDescent="0.25">
      <c r="A1942" t="s">
        <v>3934</v>
      </c>
      <c r="B1942" t="s">
        <v>45</v>
      </c>
      <c r="C1942" t="s">
        <v>22</v>
      </c>
      <c r="D1942" t="s">
        <v>52</v>
      </c>
      <c r="E1942" s="1">
        <v>45298</v>
      </c>
      <c r="F1942" t="s">
        <v>3935</v>
      </c>
      <c r="G1942" t="s">
        <v>12493</v>
      </c>
      <c r="H1942" t="s">
        <v>58</v>
      </c>
      <c r="I1942" t="s">
        <v>26</v>
      </c>
      <c r="J1942" t="s">
        <v>27</v>
      </c>
      <c r="K1942">
        <v>1</v>
      </c>
      <c r="L1942">
        <v>246.12</v>
      </c>
      <c r="M1942" t="s">
        <v>50</v>
      </c>
      <c r="N1942">
        <v>24</v>
      </c>
      <c r="O1942" t="s">
        <v>12165</v>
      </c>
      <c r="P1942">
        <v>488</v>
      </c>
      <c r="Q1942" t="s">
        <v>29</v>
      </c>
      <c r="R1942">
        <v>5</v>
      </c>
      <c r="S1942" s="1">
        <v>45935</v>
      </c>
      <c r="T1942" t="s">
        <v>36</v>
      </c>
    </row>
    <row r="1943" spans="1:20" x14ac:dyDescent="0.25">
      <c r="A1943" t="s">
        <v>3936</v>
      </c>
      <c r="B1943" t="s">
        <v>38</v>
      </c>
      <c r="C1943" t="s">
        <v>82</v>
      </c>
      <c r="D1943" t="s">
        <v>52</v>
      </c>
      <c r="E1943" t="s">
        <v>12389</v>
      </c>
      <c r="F1943" t="s">
        <v>3937</v>
      </c>
      <c r="G1943" t="s">
        <v>12493</v>
      </c>
      <c r="H1943" t="s">
        <v>34</v>
      </c>
      <c r="I1943" t="s">
        <v>42</v>
      </c>
      <c r="J1943" t="s">
        <v>67</v>
      </c>
      <c r="K1943">
        <v>1</v>
      </c>
      <c r="L1943">
        <v>1016.12</v>
      </c>
      <c r="M1943" t="s">
        <v>35</v>
      </c>
      <c r="N1943">
        <v>13</v>
      </c>
      <c r="O1943" s="1">
        <v>45967</v>
      </c>
      <c r="P1943">
        <v>364</v>
      </c>
      <c r="Q1943" t="s">
        <v>43</v>
      </c>
      <c r="R1943">
        <v>4</v>
      </c>
      <c r="S1943" t="s">
        <v>12159</v>
      </c>
      <c r="T1943" t="s">
        <v>36</v>
      </c>
    </row>
    <row r="1944" spans="1:20" x14ac:dyDescent="0.25">
      <c r="A1944" t="s">
        <v>3938</v>
      </c>
      <c r="B1944" t="s">
        <v>45</v>
      </c>
      <c r="C1944" t="s">
        <v>22</v>
      </c>
      <c r="D1944" t="s">
        <v>32</v>
      </c>
      <c r="E1944" t="s">
        <v>12312</v>
      </c>
      <c r="F1944" t="s">
        <v>3939</v>
      </c>
      <c r="G1944" t="s">
        <v>12493</v>
      </c>
      <c r="H1944" t="s">
        <v>47</v>
      </c>
      <c r="I1944" t="s">
        <v>42</v>
      </c>
      <c r="J1944" t="s">
        <v>27</v>
      </c>
      <c r="K1944">
        <v>5</v>
      </c>
      <c r="L1944">
        <v>433.26</v>
      </c>
      <c r="M1944" t="s">
        <v>50</v>
      </c>
      <c r="N1944">
        <v>16</v>
      </c>
      <c r="O1944" t="s">
        <v>12096</v>
      </c>
      <c r="P1944">
        <v>45</v>
      </c>
      <c r="Q1944" t="s">
        <v>29</v>
      </c>
      <c r="R1944">
        <v>5</v>
      </c>
      <c r="S1944" s="1">
        <v>45965</v>
      </c>
      <c r="T1944" t="s">
        <v>60</v>
      </c>
    </row>
    <row r="1945" spans="1:20" x14ac:dyDescent="0.25">
      <c r="A1945" t="s">
        <v>3940</v>
      </c>
      <c r="B1945" t="s">
        <v>21</v>
      </c>
      <c r="C1945" t="s">
        <v>82</v>
      </c>
      <c r="D1945" t="s">
        <v>52</v>
      </c>
      <c r="E1945" s="1">
        <v>45874</v>
      </c>
      <c r="F1945" t="s">
        <v>3941</v>
      </c>
      <c r="G1945" t="s">
        <v>12493</v>
      </c>
      <c r="H1945" t="s">
        <v>47</v>
      </c>
      <c r="I1945" t="s">
        <v>63</v>
      </c>
      <c r="J1945" t="s">
        <v>49</v>
      </c>
      <c r="K1945">
        <v>4</v>
      </c>
      <c r="L1945">
        <v>150.69</v>
      </c>
      <c r="M1945" t="s">
        <v>35</v>
      </c>
      <c r="N1945">
        <v>28</v>
      </c>
      <c r="O1945" t="s">
        <v>12304</v>
      </c>
      <c r="P1945">
        <v>254</v>
      </c>
      <c r="Q1945" t="s">
        <v>29</v>
      </c>
      <c r="R1945">
        <v>1</v>
      </c>
      <c r="S1945" s="1">
        <v>45720</v>
      </c>
      <c r="T1945" t="s">
        <v>30</v>
      </c>
    </row>
    <row r="1946" spans="1:20" x14ac:dyDescent="0.25">
      <c r="A1946" t="s">
        <v>3942</v>
      </c>
      <c r="B1946" t="s">
        <v>38</v>
      </c>
      <c r="C1946" t="s">
        <v>22</v>
      </c>
      <c r="D1946" t="s">
        <v>56</v>
      </c>
      <c r="E1946" t="s">
        <v>12257</v>
      </c>
      <c r="F1946" t="s">
        <v>3943</v>
      </c>
      <c r="G1946" t="s">
        <v>12150</v>
      </c>
      <c r="H1946" t="s">
        <v>25</v>
      </c>
      <c r="I1946" t="s">
        <v>48</v>
      </c>
      <c r="J1946" t="s">
        <v>49</v>
      </c>
      <c r="K1946">
        <v>3</v>
      </c>
      <c r="L1946">
        <v>271.27</v>
      </c>
      <c r="M1946" t="s">
        <v>50</v>
      </c>
      <c r="N1946">
        <v>2</v>
      </c>
      <c r="O1946" s="1">
        <v>45752</v>
      </c>
      <c r="P1946">
        <v>211</v>
      </c>
      <c r="Q1946" t="s">
        <v>43</v>
      </c>
      <c r="R1946">
        <v>2</v>
      </c>
      <c r="S1946" t="s">
        <v>12397</v>
      </c>
      <c r="T1946" t="s">
        <v>36</v>
      </c>
    </row>
    <row r="1947" spans="1:20" x14ac:dyDescent="0.25">
      <c r="A1947" t="s">
        <v>3944</v>
      </c>
      <c r="B1947" t="s">
        <v>38</v>
      </c>
      <c r="C1947" t="s">
        <v>22</v>
      </c>
      <c r="D1947" t="s">
        <v>23</v>
      </c>
      <c r="E1947" t="s">
        <v>12208</v>
      </c>
      <c r="F1947" t="s">
        <v>3945</v>
      </c>
      <c r="G1947" t="s">
        <v>12150</v>
      </c>
      <c r="H1947" t="s">
        <v>47</v>
      </c>
      <c r="I1947" t="s">
        <v>63</v>
      </c>
      <c r="J1947" t="s">
        <v>59</v>
      </c>
      <c r="K1947">
        <v>4</v>
      </c>
      <c r="L1947">
        <v>342.4</v>
      </c>
      <c r="M1947" t="s">
        <v>35</v>
      </c>
      <c r="N1947">
        <v>36</v>
      </c>
      <c r="O1947" t="s">
        <v>12152</v>
      </c>
      <c r="P1947">
        <v>6</v>
      </c>
      <c r="Q1947" t="s">
        <v>43</v>
      </c>
      <c r="R1947">
        <v>1</v>
      </c>
      <c r="S1947" t="s">
        <v>12335</v>
      </c>
      <c r="T1947" t="s">
        <v>36</v>
      </c>
    </row>
    <row r="1948" spans="1:20" x14ac:dyDescent="0.25">
      <c r="A1948" t="s">
        <v>3946</v>
      </c>
      <c r="B1948" t="s">
        <v>21</v>
      </c>
      <c r="C1948" t="s">
        <v>22</v>
      </c>
      <c r="D1948" t="s">
        <v>56</v>
      </c>
      <c r="E1948" s="1">
        <v>45294</v>
      </c>
      <c r="F1948" t="s">
        <v>3947</v>
      </c>
      <c r="G1948" t="s">
        <v>12150</v>
      </c>
      <c r="H1948" t="s">
        <v>41</v>
      </c>
      <c r="I1948" t="s">
        <v>54</v>
      </c>
      <c r="J1948" t="s">
        <v>49</v>
      </c>
      <c r="K1948">
        <v>3</v>
      </c>
      <c r="L1948">
        <v>652.76</v>
      </c>
      <c r="M1948" t="s">
        <v>28</v>
      </c>
      <c r="N1948">
        <v>11</v>
      </c>
      <c r="O1948" s="1">
        <v>45455</v>
      </c>
      <c r="P1948">
        <v>133</v>
      </c>
      <c r="Q1948" t="s">
        <v>29</v>
      </c>
      <c r="R1948">
        <v>1</v>
      </c>
      <c r="S1948" s="1">
        <v>45754</v>
      </c>
      <c r="T1948" t="s">
        <v>30</v>
      </c>
    </row>
    <row r="1949" spans="1:20" x14ac:dyDescent="0.25">
      <c r="A1949" t="s">
        <v>3948</v>
      </c>
      <c r="B1949" t="s">
        <v>21</v>
      </c>
      <c r="C1949" t="s">
        <v>39</v>
      </c>
      <c r="D1949" t="s">
        <v>52</v>
      </c>
      <c r="E1949" t="s">
        <v>12099</v>
      </c>
      <c r="F1949" t="s">
        <v>3949</v>
      </c>
      <c r="G1949" t="s">
        <v>12150</v>
      </c>
      <c r="H1949" t="s">
        <v>47</v>
      </c>
      <c r="I1949" t="s">
        <v>48</v>
      </c>
      <c r="J1949" t="s">
        <v>27</v>
      </c>
      <c r="K1949">
        <v>3</v>
      </c>
      <c r="L1949">
        <v>101.72</v>
      </c>
      <c r="M1949" t="s">
        <v>28</v>
      </c>
      <c r="N1949">
        <v>32</v>
      </c>
      <c r="O1949" s="1">
        <v>45754</v>
      </c>
      <c r="P1949">
        <v>7</v>
      </c>
      <c r="Q1949" t="s">
        <v>43</v>
      </c>
      <c r="R1949">
        <v>5</v>
      </c>
      <c r="S1949" t="s">
        <v>12189</v>
      </c>
      <c r="T1949" t="s">
        <v>36</v>
      </c>
    </row>
    <row r="1950" spans="1:20" x14ac:dyDescent="0.25">
      <c r="A1950" t="s">
        <v>3950</v>
      </c>
      <c r="B1950" t="s">
        <v>38</v>
      </c>
      <c r="C1950" t="s">
        <v>39</v>
      </c>
      <c r="D1950" t="s">
        <v>56</v>
      </c>
      <c r="E1950" t="s">
        <v>12287</v>
      </c>
      <c r="F1950" t="s">
        <v>3951</v>
      </c>
      <c r="G1950" t="s">
        <v>12150</v>
      </c>
      <c r="H1950" t="s">
        <v>25</v>
      </c>
      <c r="I1950" t="s">
        <v>42</v>
      </c>
      <c r="J1950" t="s">
        <v>59</v>
      </c>
      <c r="K1950">
        <v>5</v>
      </c>
      <c r="L1950">
        <v>1225.6300000000001</v>
      </c>
      <c r="M1950" t="s">
        <v>28</v>
      </c>
      <c r="N1950">
        <v>37</v>
      </c>
      <c r="O1950" t="s">
        <v>12123</v>
      </c>
      <c r="P1950">
        <v>351</v>
      </c>
      <c r="Q1950" t="s">
        <v>43</v>
      </c>
      <c r="R1950">
        <v>5</v>
      </c>
      <c r="S1950" t="s">
        <v>12252</v>
      </c>
      <c r="T1950" t="s">
        <v>30</v>
      </c>
    </row>
    <row r="1951" spans="1:20" x14ac:dyDescent="0.25">
      <c r="A1951" t="s">
        <v>3952</v>
      </c>
      <c r="B1951" t="s">
        <v>21</v>
      </c>
      <c r="C1951" t="s">
        <v>82</v>
      </c>
      <c r="D1951" t="s">
        <v>77</v>
      </c>
      <c r="E1951" t="s">
        <v>12212</v>
      </c>
      <c r="F1951" t="s">
        <v>3953</v>
      </c>
      <c r="G1951" t="s">
        <v>12150</v>
      </c>
      <c r="H1951" t="s">
        <v>58</v>
      </c>
      <c r="I1951" t="s">
        <v>63</v>
      </c>
      <c r="J1951" t="s">
        <v>64</v>
      </c>
      <c r="K1951">
        <v>2</v>
      </c>
      <c r="L1951">
        <v>1317.43</v>
      </c>
      <c r="M1951" t="s">
        <v>28</v>
      </c>
      <c r="N1951">
        <v>2</v>
      </c>
      <c r="O1951" t="s">
        <v>12326</v>
      </c>
      <c r="P1951">
        <v>335</v>
      </c>
      <c r="Q1951" t="s">
        <v>29</v>
      </c>
      <c r="R1951">
        <v>4</v>
      </c>
      <c r="S1951" t="s">
        <v>12108</v>
      </c>
      <c r="T1951" t="s">
        <v>60</v>
      </c>
    </row>
    <row r="1952" spans="1:20" x14ac:dyDescent="0.25">
      <c r="A1952" t="s">
        <v>3954</v>
      </c>
      <c r="B1952" t="s">
        <v>38</v>
      </c>
      <c r="C1952" t="s">
        <v>22</v>
      </c>
      <c r="D1952" t="s">
        <v>77</v>
      </c>
      <c r="E1952" s="1">
        <v>45996</v>
      </c>
      <c r="F1952" t="s">
        <v>3955</v>
      </c>
      <c r="G1952" t="s">
        <v>12150</v>
      </c>
      <c r="H1952" t="s">
        <v>25</v>
      </c>
      <c r="I1952" t="s">
        <v>42</v>
      </c>
      <c r="J1952" t="s">
        <v>27</v>
      </c>
      <c r="K1952">
        <v>3</v>
      </c>
      <c r="L1952">
        <v>978.1</v>
      </c>
      <c r="M1952" t="s">
        <v>50</v>
      </c>
      <c r="N1952">
        <v>25</v>
      </c>
      <c r="O1952" t="s">
        <v>12271</v>
      </c>
      <c r="P1952">
        <v>317</v>
      </c>
      <c r="Q1952" t="s">
        <v>43</v>
      </c>
      <c r="R1952">
        <v>3</v>
      </c>
      <c r="S1952" t="s">
        <v>12213</v>
      </c>
      <c r="T1952" t="s">
        <v>36</v>
      </c>
    </row>
    <row r="1953" spans="1:20" x14ac:dyDescent="0.25">
      <c r="A1953" t="s">
        <v>3956</v>
      </c>
      <c r="B1953" t="s">
        <v>21</v>
      </c>
      <c r="C1953" t="s">
        <v>39</v>
      </c>
      <c r="D1953" t="s">
        <v>77</v>
      </c>
      <c r="E1953" t="s">
        <v>12222</v>
      </c>
      <c r="F1953" t="s">
        <v>3957</v>
      </c>
      <c r="G1953" t="s">
        <v>12150</v>
      </c>
      <c r="H1953" t="s">
        <v>41</v>
      </c>
      <c r="I1953" t="s">
        <v>42</v>
      </c>
      <c r="J1953" t="s">
        <v>67</v>
      </c>
      <c r="K1953">
        <v>3</v>
      </c>
      <c r="L1953">
        <v>582.57000000000005</v>
      </c>
      <c r="M1953" t="s">
        <v>35</v>
      </c>
      <c r="N1953">
        <v>41</v>
      </c>
      <c r="O1953" t="s">
        <v>12209</v>
      </c>
      <c r="P1953">
        <v>277</v>
      </c>
      <c r="Q1953" t="s">
        <v>43</v>
      </c>
      <c r="R1953">
        <v>5</v>
      </c>
      <c r="S1953" t="s">
        <v>12277</v>
      </c>
      <c r="T1953" t="s">
        <v>60</v>
      </c>
    </row>
    <row r="1954" spans="1:20" x14ac:dyDescent="0.25">
      <c r="A1954" t="s">
        <v>3958</v>
      </c>
      <c r="B1954" t="s">
        <v>21</v>
      </c>
      <c r="C1954" t="s">
        <v>22</v>
      </c>
      <c r="D1954" t="s">
        <v>77</v>
      </c>
      <c r="E1954" s="1">
        <v>45996</v>
      </c>
      <c r="F1954" t="s">
        <v>3959</v>
      </c>
      <c r="G1954" t="s">
        <v>12338</v>
      </c>
      <c r="H1954" t="s">
        <v>47</v>
      </c>
      <c r="I1954" t="s">
        <v>48</v>
      </c>
      <c r="J1954" t="s">
        <v>49</v>
      </c>
      <c r="K1954">
        <v>5</v>
      </c>
      <c r="L1954">
        <v>871.57</v>
      </c>
      <c r="M1954" t="s">
        <v>35</v>
      </c>
      <c r="N1954">
        <v>1</v>
      </c>
      <c r="O1954" t="s">
        <v>12158</v>
      </c>
      <c r="P1954">
        <v>273</v>
      </c>
      <c r="Q1954" t="s">
        <v>29</v>
      </c>
      <c r="R1954">
        <v>1</v>
      </c>
      <c r="S1954" s="1">
        <v>45937</v>
      </c>
      <c r="T1954" t="s">
        <v>36</v>
      </c>
    </row>
    <row r="1955" spans="1:20" x14ac:dyDescent="0.25">
      <c r="A1955" t="s">
        <v>3960</v>
      </c>
      <c r="B1955" t="s">
        <v>38</v>
      </c>
      <c r="C1955" t="s">
        <v>22</v>
      </c>
      <c r="D1955" t="s">
        <v>23</v>
      </c>
      <c r="E1955" t="s">
        <v>12415</v>
      </c>
      <c r="F1955" t="s">
        <v>3961</v>
      </c>
      <c r="G1955" t="s">
        <v>12338</v>
      </c>
      <c r="H1955" t="s">
        <v>25</v>
      </c>
      <c r="I1955" t="s">
        <v>63</v>
      </c>
      <c r="J1955" t="s">
        <v>27</v>
      </c>
      <c r="K1955">
        <v>5</v>
      </c>
      <c r="L1955">
        <v>383.33</v>
      </c>
      <c r="M1955" t="s">
        <v>28</v>
      </c>
      <c r="N1955">
        <v>19</v>
      </c>
      <c r="O1955" t="s">
        <v>12343</v>
      </c>
      <c r="P1955">
        <v>301</v>
      </c>
      <c r="Q1955" t="s">
        <v>29</v>
      </c>
      <c r="R1955">
        <v>1</v>
      </c>
      <c r="S1955" s="1">
        <v>45875</v>
      </c>
      <c r="T1955" t="s">
        <v>30</v>
      </c>
    </row>
    <row r="1956" spans="1:20" x14ac:dyDescent="0.25">
      <c r="A1956" t="s">
        <v>3962</v>
      </c>
      <c r="B1956" t="s">
        <v>45</v>
      </c>
      <c r="C1956" t="s">
        <v>39</v>
      </c>
      <c r="D1956" t="s">
        <v>77</v>
      </c>
      <c r="E1956" t="s">
        <v>12101</v>
      </c>
      <c r="F1956" t="s">
        <v>3963</v>
      </c>
      <c r="G1956" t="s">
        <v>12338</v>
      </c>
      <c r="H1956" t="s">
        <v>47</v>
      </c>
      <c r="I1956" t="s">
        <v>26</v>
      </c>
      <c r="J1956" t="s">
        <v>49</v>
      </c>
      <c r="K1956">
        <v>4</v>
      </c>
      <c r="L1956">
        <v>744.41</v>
      </c>
      <c r="M1956" t="s">
        <v>35</v>
      </c>
      <c r="N1956">
        <v>3</v>
      </c>
      <c r="O1956" s="1">
        <v>45636</v>
      </c>
      <c r="P1956">
        <v>386</v>
      </c>
      <c r="Q1956" t="s">
        <v>43</v>
      </c>
      <c r="R1956">
        <v>1</v>
      </c>
      <c r="S1956" t="s">
        <v>12193</v>
      </c>
      <c r="T1956" t="s">
        <v>60</v>
      </c>
    </row>
    <row r="1957" spans="1:20" x14ac:dyDescent="0.25">
      <c r="A1957" t="s">
        <v>3964</v>
      </c>
      <c r="B1957" t="s">
        <v>45</v>
      </c>
      <c r="C1957" t="s">
        <v>39</v>
      </c>
      <c r="D1957" t="s">
        <v>52</v>
      </c>
      <c r="E1957" t="s">
        <v>12230</v>
      </c>
      <c r="F1957" t="s">
        <v>3965</v>
      </c>
      <c r="G1957" t="s">
        <v>12338</v>
      </c>
      <c r="H1957" t="s">
        <v>47</v>
      </c>
      <c r="I1957" t="s">
        <v>26</v>
      </c>
      <c r="J1957" t="s">
        <v>64</v>
      </c>
      <c r="K1957">
        <v>5</v>
      </c>
      <c r="L1957">
        <v>744.94</v>
      </c>
      <c r="M1957" t="s">
        <v>28</v>
      </c>
      <c r="N1957">
        <v>16</v>
      </c>
      <c r="O1957" t="s">
        <v>12276</v>
      </c>
      <c r="P1957">
        <v>412</v>
      </c>
      <c r="Q1957" t="s">
        <v>29</v>
      </c>
      <c r="R1957">
        <v>4</v>
      </c>
      <c r="S1957" s="1">
        <v>45301</v>
      </c>
      <c r="T1957" t="s">
        <v>36</v>
      </c>
    </row>
    <row r="1958" spans="1:20" x14ac:dyDescent="0.25">
      <c r="A1958" t="s">
        <v>3966</v>
      </c>
      <c r="B1958" t="s">
        <v>21</v>
      </c>
      <c r="C1958" t="s">
        <v>39</v>
      </c>
      <c r="D1958" t="s">
        <v>32</v>
      </c>
      <c r="E1958" s="1">
        <v>45601</v>
      </c>
      <c r="F1958" t="s">
        <v>3967</v>
      </c>
      <c r="G1958" t="s">
        <v>12431</v>
      </c>
      <c r="H1958" t="s">
        <v>41</v>
      </c>
      <c r="I1958" t="s">
        <v>26</v>
      </c>
      <c r="J1958" t="s">
        <v>59</v>
      </c>
      <c r="K1958">
        <v>2</v>
      </c>
      <c r="L1958">
        <v>138.02000000000001</v>
      </c>
      <c r="M1958" t="s">
        <v>28</v>
      </c>
      <c r="N1958">
        <v>46</v>
      </c>
      <c r="O1958" s="1">
        <v>45638</v>
      </c>
      <c r="P1958">
        <v>255</v>
      </c>
      <c r="Q1958" t="s">
        <v>29</v>
      </c>
      <c r="R1958">
        <v>1</v>
      </c>
      <c r="S1958" t="s">
        <v>12165</v>
      </c>
      <c r="T1958" t="s">
        <v>60</v>
      </c>
    </row>
    <row r="1959" spans="1:20" x14ac:dyDescent="0.25">
      <c r="A1959" t="s">
        <v>3968</v>
      </c>
      <c r="B1959" t="s">
        <v>45</v>
      </c>
      <c r="C1959" t="s">
        <v>39</v>
      </c>
      <c r="D1959" t="s">
        <v>56</v>
      </c>
      <c r="E1959" s="1">
        <v>45057</v>
      </c>
      <c r="F1959" t="s">
        <v>3969</v>
      </c>
      <c r="G1959" t="s">
        <v>12431</v>
      </c>
      <c r="H1959" t="s">
        <v>34</v>
      </c>
      <c r="I1959" t="s">
        <v>63</v>
      </c>
      <c r="J1959" t="s">
        <v>67</v>
      </c>
      <c r="K1959">
        <v>3</v>
      </c>
      <c r="L1959">
        <v>1297.02</v>
      </c>
      <c r="M1959" t="s">
        <v>28</v>
      </c>
      <c r="N1959">
        <v>27</v>
      </c>
      <c r="O1959" t="s">
        <v>12306</v>
      </c>
      <c r="P1959">
        <v>30</v>
      </c>
      <c r="Q1959" t="s">
        <v>43</v>
      </c>
      <c r="R1959">
        <v>3</v>
      </c>
      <c r="S1959" t="s">
        <v>12310</v>
      </c>
      <c r="T1959" t="s">
        <v>36</v>
      </c>
    </row>
    <row r="1960" spans="1:20" x14ac:dyDescent="0.25">
      <c r="A1960" t="s">
        <v>3970</v>
      </c>
      <c r="B1960" t="s">
        <v>21</v>
      </c>
      <c r="C1960" t="s">
        <v>82</v>
      </c>
      <c r="D1960" t="s">
        <v>32</v>
      </c>
      <c r="E1960" t="s">
        <v>12348</v>
      </c>
      <c r="F1960" t="s">
        <v>3971</v>
      </c>
      <c r="G1960" t="s">
        <v>12431</v>
      </c>
      <c r="H1960" t="s">
        <v>58</v>
      </c>
      <c r="I1960" t="s">
        <v>26</v>
      </c>
      <c r="J1960" t="s">
        <v>67</v>
      </c>
      <c r="K1960">
        <v>1</v>
      </c>
      <c r="L1960">
        <v>436.88</v>
      </c>
      <c r="M1960" t="s">
        <v>35</v>
      </c>
      <c r="N1960">
        <v>9</v>
      </c>
      <c r="O1960" t="s">
        <v>12175</v>
      </c>
      <c r="P1960">
        <v>297</v>
      </c>
      <c r="Q1960" t="s">
        <v>29</v>
      </c>
      <c r="R1960">
        <v>2</v>
      </c>
      <c r="S1960" t="s">
        <v>12197</v>
      </c>
      <c r="T1960" t="s">
        <v>36</v>
      </c>
    </row>
    <row r="1961" spans="1:20" x14ac:dyDescent="0.25">
      <c r="A1961" t="s">
        <v>3972</v>
      </c>
      <c r="B1961" t="s">
        <v>21</v>
      </c>
      <c r="C1961" t="s">
        <v>39</v>
      </c>
      <c r="D1961" t="s">
        <v>56</v>
      </c>
      <c r="E1961" t="s">
        <v>12424</v>
      </c>
      <c r="F1961" t="s">
        <v>3973</v>
      </c>
      <c r="G1961" t="s">
        <v>12431</v>
      </c>
      <c r="H1961" t="s">
        <v>25</v>
      </c>
      <c r="I1961" t="s">
        <v>42</v>
      </c>
      <c r="J1961" t="s">
        <v>64</v>
      </c>
      <c r="K1961">
        <v>5</v>
      </c>
      <c r="L1961">
        <v>743.39</v>
      </c>
      <c r="M1961" t="s">
        <v>35</v>
      </c>
      <c r="N1961">
        <v>49</v>
      </c>
      <c r="O1961" s="1">
        <v>45875</v>
      </c>
      <c r="P1961">
        <v>387</v>
      </c>
      <c r="Q1961" t="s">
        <v>29</v>
      </c>
      <c r="R1961">
        <v>3</v>
      </c>
      <c r="S1961" t="s">
        <v>12258</v>
      </c>
      <c r="T1961" t="s">
        <v>36</v>
      </c>
    </row>
    <row r="1962" spans="1:20" x14ac:dyDescent="0.25">
      <c r="A1962" t="s">
        <v>3974</v>
      </c>
      <c r="B1962" t="s">
        <v>45</v>
      </c>
      <c r="C1962" t="s">
        <v>39</v>
      </c>
      <c r="D1962" t="s">
        <v>56</v>
      </c>
      <c r="E1962" s="1">
        <v>45813</v>
      </c>
      <c r="F1962" t="s">
        <v>3975</v>
      </c>
      <c r="G1962" t="s">
        <v>12431</v>
      </c>
      <c r="H1962" t="s">
        <v>58</v>
      </c>
      <c r="I1962" t="s">
        <v>54</v>
      </c>
      <c r="J1962" t="s">
        <v>64</v>
      </c>
      <c r="K1962">
        <v>1</v>
      </c>
      <c r="L1962">
        <v>1231.51</v>
      </c>
      <c r="M1962" t="s">
        <v>50</v>
      </c>
      <c r="N1962">
        <v>40</v>
      </c>
      <c r="O1962" s="1">
        <v>45809</v>
      </c>
      <c r="P1962">
        <v>128</v>
      </c>
      <c r="Q1962" t="s">
        <v>29</v>
      </c>
      <c r="R1962">
        <v>2</v>
      </c>
      <c r="S1962" t="s">
        <v>12234</v>
      </c>
      <c r="T1962" t="s">
        <v>30</v>
      </c>
    </row>
    <row r="1963" spans="1:20" x14ac:dyDescent="0.25">
      <c r="A1963" t="s">
        <v>3976</v>
      </c>
      <c r="B1963" t="s">
        <v>21</v>
      </c>
      <c r="C1963" t="s">
        <v>22</v>
      </c>
      <c r="D1963" t="s">
        <v>23</v>
      </c>
      <c r="E1963" s="1">
        <v>45658</v>
      </c>
      <c r="F1963" t="s">
        <v>3977</v>
      </c>
      <c r="G1963" t="s">
        <v>12431</v>
      </c>
      <c r="H1963" t="s">
        <v>34</v>
      </c>
      <c r="I1963" t="s">
        <v>54</v>
      </c>
      <c r="J1963" t="s">
        <v>49</v>
      </c>
      <c r="K1963">
        <v>1</v>
      </c>
      <c r="L1963">
        <v>1170.1099999999999</v>
      </c>
      <c r="M1963" t="s">
        <v>50</v>
      </c>
      <c r="N1963">
        <v>44</v>
      </c>
      <c r="O1963" s="1">
        <v>45660</v>
      </c>
      <c r="P1963">
        <v>408</v>
      </c>
      <c r="Q1963" t="s">
        <v>29</v>
      </c>
      <c r="R1963">
        <v>1</v>
      </c>
      <c r="S1963" s="1">
        <v>45907</v>
      </c>
      <c r="T1963" t="s">
        <v>30</v>
      </c>
    </row>
    <row r="1964" spans="1:20" x14ac:dyDescent="0.25">
      <c r="A1964" t="s">
        <v>3978</v>
      </c>
      <c r="B1964" t="s">
        <v>21</v>
      </c>
      <c r="C1964" t="s">
        <v>22</v>
      </c>
      <c r="D1964" t="s">
        <v>23</v>
      </c>
      <c r="E1964" t="s">
        <v>12130</v>
      </c>
      <c r="F1964" t="s">
        <v>3979</v>
      </c>
      <c r="G1964" t="s">
        <v>12431</v>
      </c>
      <c r="H1964" t="s">
        <v>34</v>
      </c>
      <c r="I1964" t="s">
        <v>42</v>
      </c>
      <c r="J1964" t="s">
        <v>49</v>
      </c>
      <c r="K1964">
        <v>3</v>
      </c>
      <c r="L1964">
        <v>1357.31</v>
      </c>
      <c r="M1964" t="s">
        <v>28</v>
      </c>
      <c r="N1964">
        <v>8</v>
      </c>
      <c r="O1964" t="s">
        <v>12253</v>
      </c>
      <c r="P1964">
        <v>108</v>
      </c>
      <c r="Q1964" t="s">
        <v>29</v>
      </c>
      <c r="R1964">
        <v>3</v>
      </c>
      <c r="S1964" t="s">
        <v>12276</v>
      </c>
      <c r="T1964" t="s">
        <v>36</v>
      </c>
    </row>
    <row r="1965" spans="1:20" x14ac:dyDescent="0.25">
      <c r="A1965" t="s">
        <v>3980</v>
      </c>
      <c r="B1965" t="s">
        <v>21</v>
      </c>
      <c r="C1965" t="s">
        <v>22</v>
      </c>
      <c r="D1965" t="s">
        <v>23</v>
      </c>
      <c r="E1965" t="s">
        <v>12413</v>
      </c>
      <c r="F1965" t="s">
        <v>3981</v>
      </c>
      <c r="G1965" t="s">
        <v>12431</v>
      </c>
      <c r="H1965" t="s">
        <v>34</v>
      </c>
      <c r="I1965" t="s">
        <v>54</v>
      </c>
      <c r="J1965" t="s">
        <v>64</v>
      </c>
      <c r="K1965">
        <v>4</v>
      </c>
      <c r="L1965">
        <v>1089.32</v>
      </c>
      <c r="M1965" t="s">
        <v>35</v>
      </c>
      <c r="N1965">
        <v>8</v>
      </c>
      <c r="O1965" t="s">
        <v>12149</v>
      </c>
      <c r="P1965">
        <v>28</v>
      </c>
      <c r="Q1965" t="s">
        <v>29</v>
      </c>
      <c r="R1965">
        <v>5</v>
      </c>
      <c r="S1965" t="s">
        <v>12106</v>
      </c>
      <c r="T1965" t="s">
        <v>60</v>
      </c>
    </row>
    <row r="1966" spans="1:20" x14ac:dyDescent="0.25">
      <c r="A1966" t="s">
        <v>3982</v>
      </c>
      <c r="B1966" t="s">
        <v>21</v>
      </c>
      <c r="C1966" t="s">
        <v>39</v>
      </c>
      <c r="D1966" t="s">
        <v>77</v>
      </c>
      <c r="E1966" t="s">
        <v>12339</v>
      </c>
      <c r="F1966" t="s">
        <v>3983</v>
      </c>
      <c r="G1966" t="s">
        <v>12431</v>
      </c>
      <c r="H1966" t="s">
        <v>47</v>
      </c>
      <c r="I1966" t="s">
        <v>48</v>
      </c>
      <c r="J1966" t="s">
        <v>59</v>
      </c>
      <c r="K1966">
        <v>2</v>
      </c>
      <c r="L1966">
        <v>651.04</v>
      </c>
      <c r="M1966" t="s">
        <v>35</v>
      </c>
      <c r="N1966">
        <v>27</v>
      </c>
      <c r="O1966" s="1">
        <v>45844</v>
      </c>
      <c r="P1966">
        <v>483</v>
      </c>
      <c r="Q1966" t="s">
        <v>29</v>
      </c>
      <c r="R1966">
        <v>1</v>
      </c>
      <c r="S1966" t="s">
        <v>12291</v>
      </c>
      <c r="T1966" t="s">
        <v>30</v>
      </c>
    </row>
    <row r="1967" spans="1:20" x14ac:dyDescent="0.25">
      <c r="A1967" t="s">
        <v>3984</v>
      </c>
      <c r="B1967" t="s">
        <v>21</v>
      </c>
      <c r="C1967" t="s">
        <v>22</v>
      </c>
      <c r="D1967" t="s">
        <v>56</v>
      </c>
      <c r="E1967" s="1">
        <v>45089</v>
      </c>
      <c r="F1967" t="s">
        <v>3985</v>
      </c>
      <c r="G1967" t="s">
        <v>12431</v>
      </c>
      <c r="H1967" t="s">
        <v>41</v>
      </c>
      <c r="I1967" t="s">
        <v>54</v>
      </c>
      <c r="J1967" t="s">
        <v>64</v>
      </c>
      <c r="K1967">
        <v>4</v>
      </c>
      <c r="L1967">
        <v>1107.49</v>
      </c>
      <c r="M1967" t="s">
        <v>50</v>
      </c>
      <c r="N1967">
        <v>25</v>
      </c>
      <c r="O1967" t="s">
        <v>12138</v>
      </c>
      <c r="P1967">
        <v>141</v>
      </c>
      <c r="Q1967" t="s">
        <v>43</v>
      </c>
      <c r="R1967">
        <v>1</v>
      </c>
      <c r="S1967" t="s">
        <v>12291</v>
      </c>
      <c r="T1967" t="s">
        <v>30</v>
      </c>
    </row>
    <row r="1968" spans="1:20" x14ac:dyDescent="0.25">
      <c r="A1968" t="s">
        <v>3986</v>
      </c>
      <c r="B1968" t="s">
        <v>38</v>
      </c>
      <c r="C1968" t="s">
        <v>22</v>
      </c>
      <c r="D1968" t="s">
        <v>77</v>
      </c>
      <c r="E1968" s="1">
        <v>45329</v>
      </c>
      <c r="F1968" t="s">
        <v>3987</v>
      </c>
      <c r="G1968" t="s">
        <v>12431</v>
      </c>
      <c r="H1968" t="s">
        <v>58</v>
      </c>
      <c r="I1968" t="s">
        <v>63</v>
      </c>
      <c r="J1968" t="s">
        <v>59</v>
      </c>
      <c r="K1968">
        <v>4</v>
      </c>
      <c r="L1968">
        <v>1266.1600000000001</v>
      </c>
      <c r="M1968" t="s">
        <v>28</v>
      </c>
      <c r="N1968">
        <v>22</v>
      </c>
      <c r="O1968" s="1">
        <v>45717</v>
      </c>
      <c r="P1968">
        <v>108</v>
      </c>
      <c r="Q1968" t="s">
        <v>29</v>
      </c>
      <c r="R1968">
        <v>2</v>
      </c>
      <c r="S1968" s="1">
        <v>45421</v>
      </c>
      <c r="T1968" t="s">
        <v>36</v>
      </c>
    </row>
    <row r="1969" spans="1:20" x14ac:dyDescent="0.25">
      <c r="A1969" t="s">
        <v>3988</v>
      </c>
      <c r="B1969" t="s">
        <v>45</v>
      </c>
      <c r="C1969" t="s">
        <v>39</v>
      </c>
      <c r="D1969" t="s">
        <v>23</v>
      </c>
      <c r="E1969" t="s">
        <v>12459</v>
      </c>
      <c r="F1969" t="s">
        <v>3989</v>
      </c>
      <c r="G1969" t="s">
        <v>12431</v>
      </c>
      <c r="H1969" t="s">
        <v>58</v>
      </c>
      <c r="I1969" t="s">
        <v>63</v>
      </c>
      <c r="J1969" t="s">
        <v>27</v>
      </c>
      <c r="K1969">
        <v>1</v>
      </c>
      <c r="L1969">
        <v>613.36</v>
      </c>
      <c r="M1969" t="s">
        <v>50</v>
      </c>
      <c r="N1969">
        <v>16</v>
      </c>
      <c r="O1969" t="s">
        <v>12089</v>
      </c>
      <c r="P1969">
        <v>105</v>
      </c>
      <c r="Q1969" t="s">
        <v>29</v>
      </c>
      <c r="R1969">
        <v>3</v>
      </c>
      <c r="S1969" s="1">
        <v>45393</v>
      </c>
      <c r="T1969" t="s">
        <v>30</v>
      </c>
    </row>
    <row r="1970" spans="1:20" x14ac:dyDescent="0.25">
      <c r="A1970" t="s">
        <v>3990</v>
      </c>
      <c r="B1970" t="s">
        <v>21</v>
      </c>
      <c r="C1970" t="s">
        <v>39</v>
      </c>
      <c r="D1970" t="s">
        <v>77</v>
      </c>
      <c r="E1970" t="s">
        <v>12386</v>
      </c>
      <c r="F1970" t="s">
        <v>3991</v>
      </c>
      <c r="G1970" t="s">
        <v>12431</v>
      </c>
      <c r="H1970" t="s">
        <v>47</v>
      </c>
      <c r="I1970" t="s">
        <v>42</v>
      </c>
      <c r="J1970" t="s">
        <v>67</v>
      </c>
      <c r="K1970">
        <v>5</v>
      </c>
      <c r="L1970">
        <v>181.19</v>
      </c>
      <c r="M1970" t="s">
        <v>50</v>
      </c>
      <c r="N1970">
        <v>43</v>
      </c>
      <c r="O1970" t="s">
        <v>12360</v>
      </c>
      <c r="P1970">
        <v>192</v>
      </c>
      <c r="Q1970" t="s">
        <v>29</v>
      </c>
      <c r="R1970">
        <v>4</v>
      </c>
      <c r="S1970" s="1">
        <v>45992</v>
      </c>
      <c r="T1970" t="s">
        <v>30</v>
      </c>
    </row>
    <row r="1971" spans="1:20" x14ac:dyDescent="0.25">
      <c r="A1971" t="s">
        <v>3992</v>
      </c>
      <c r="B1971" t="s">
        <v>45</v>
      </c>
      <c r="C1971" t="s">
        <v>22</v>
      </c>
      <c r="D1971" t="s">
        <v>32</v>
      </c>
      <c r="E1971" s="1">
        <v>45149</v>
      </c>
      <c r="F1971" t="s">
        <v>3993</v>
      </c>
      <c r="G1971" t="s">
        <v>12459</v>
      </c>
      <c r="H1971" t="s">
        <v>34</v>
      </c>
      <c r="I1971" t="s">
        <v>26</v>
      </c>
      <c r="J1971" t="s">
        <v>49</v>
      </c>
      <c r="K1971">
        <v>4</v>
      </c>
      <c r="L1971">
        <v>1265.45</v>
      </c>
      <c r="M1971" t="s">
        <v>50</v>
      </c>
      <c r="N1971">
        <v>35</v>
      </c>
      <c r="O1971" s="1">
        <v>45936</v>
      </c>
      <c r="P1971">
        <v>216</v>
      </c>
      <c r="Q1971" t="s">
        <v>29</v>
      </c>
      <c r="R1971">
        <v>3</v>
      </c>
      <c r="S1971" t="s">
        <v>12333</v>
      </c>
      <c r="T1971" t="s">
        <v>60</v>
      </c>
    </row>
    <row r="1972" spans="1:20" x14ac:dyDescent="0.25">
      <c r="A1972" t="s">
        <v>3994</v>
      </c>
      <c r="B1972" t="s">
        <v>21</v>
      </c>
      <c r="C1972" t="s">
        <v>22</v>
      </c>
      <c r="D1972" t="s">
        <v>52</v>
      </c>
      <c r="E1972" t="s">
        <v>12448</v>
      </c>
      <c r="F1972" t="s">
        <v>3995</v>
      </c>
      <c r="G1972" t="s">
        <v>12459</v>
      </c>
      <c r="H1972" t="s">
        <v>25</v>
      </c>
      <c r="I1972" t="s">
        <v>26</v>
      </c>
      <c r="J1972" t="s">
        <v>67</v>
      </c>
      <c r="K1972">
        <v>4</v>
      </c>
      <c r="L1972">
        <v>1108.18</v>
      </c>
      <c r="M1972" t="s">
        <v>35</v>
      </c>
      <c r="N1972">
        <v>48</v>
      </c>
      <c r="O1972" s="1">
        <v>45785</v>
      </c>
      <c r="P1972">
        <v>397</v>
      </c>
      <c r="Q1972" t="s">
        <v>29</v>
      </c>
      <c r="R1972">
        <v>2</v>
      </c>
      <c r="S1972" t="s">
        <v>12249</v>
      </c>
      <c r="T1972" t="s">
        <v>60</v>
      </c>
    </row>
    <row r="1973" spans="1:20" x14ac:dyDescent="0.25">
      <c r="A1973" t="s">
        <v>3996</v>
      </c>
      <c r="B1973" t="s">
        <v>45</v>
      </c>
      <c r="C1973" t="s">
        <v>82</v>
      </c>
      <c r="D1973" t="s">
        <v>77</v>
      </c>
      <c r="E1973" t="s">
        <v>12083</v>
      </c>
      <c r="F1973" t="s">
        <v>3997</v>
      </c>
      <c r="G1973" t="s">
        <v>12459</v>
      </c>
      <c r="H1973" t="s">
        <v>47</v>
      </c>
      <c r="I1973" t="s">
        <v>26</v>
      </c>
      <c r="J1973" t="s">
        <v>49</v>
      </c>
      <c r="K1973">
        <v>4</v>
      </c>
      <c r="L1973">
        <v>752.24</v>
      </c>
      <c r="M1973" t="s">
        <v>28</v>
      </c>
      <c r="N1973">
        <v>4</v>
      </c>
      <c r="O1973" t="s">
        <v>12211</v>
      </c>
      <c r="P1973">
        <v>334</v>
      </c>
      <c r="Q1973" t="s">
        <v>29</v>
      </c>
      <c r="R1973">
        <v>3</v>
      </c>
      <c r="S1973" s="1">
        <v>45636</v>
      </c>
      <c r="T1973" t="s">
        <v>36</v>
      </c>
    </row>
    <row r="1974" spans="1:20" x14ac:dyDescent="0.25">
      <c r="A1974" t="s">
        <v>3998</v>
      </c>
      <c r="B1974" t="s">
        <v>38</v>
      </c>
      <c r="C1974" t="s">
        <v>82</v>
      </c>
      <c r="D1974" t="s">
        <v>56</v>
      </c>
      <c r="E1974" t="s">
        <v>12406</v>
      </c>
      <c r="F1974" t="s">
        <v>3999</v>
      </c>
      <c r="G1974" t="s">
        <v>12459</v>
      </c>
      <c r="H1974" t="s">
        <v>25</v>
      </c>
      <c r="I1974" t="s">
        <v>54</v>
      </c>
      <c r="J1974" t="s">
        <v>59</v>
      </c>
      <c r="K1974">
        <v>3</v>
      </c>
      <c r="L1974">
        <v>1194.5899999999999</v>
      </c>
      <c r="M1974" t="s">
        <v>28</v>
      </c>
      <c r="N1974">
        <v>18</v>
      </c>
      <c r="O1974" s="1">
        <v>45638</v>
      </c>
      <c r="P1974">
        <v>198</v>
      </c>
      <c r="Q1974" t="s">
        <v>43</v>
      </c>
      <c r="R1974">
        <v>1</v>
      </c>
      <c r="S1974" t="s">
        <v>12066</v>
      </c>
      <c r="T1974" t="s">
        <v>30</v>
      </c>
    </row>
    <row r="1975" spans="1:20" x14ac:dyDescent="0.25">
      <c r="A1975" t="s">
        <v>4000</v>
      </c>
      <c r="B1975" t="s">
        <v>45</v>
      </c>
      <c r="C1975" t="s">
        <v>82</v>
      </c>
      <c r="D1975" t="s">
        <v>23</v>
      </c>
      <c r="E1975" s="1">
        <v>44968</v>
      </c>
      <c r="F1975" t="s">
        <v>4001</v>
      </c>
      <c r="G1975" t="s">
        <v>12459</v>
      </c>
      <c r="H1975" t="s">
        <v>47</v>
      </c>
      <c r="I1975" t="s">
        <v>26</v>
      </c>
      <c r="J1975" t="s">
        <v>49</v>
      </c>
      <c r="K1975">
        <v>5</v>
      </c>
      <c r="L1975">
        <v>100.49</v>
      </c>
      <c r="M1975" t="s">
        <v>50</v>
      </c>
      <c r="N1975">
        <v>30</v>
      </c>
      <c r="O1975" t="s">
        <v>12242</v>
      </c>
      <c r="P1975">
        <v>87</v>
      </c>
      <c r="Q1975" t="s">
        <v>29</v>
      </c>
      <c r="R1975">
        <v>4</v>
      </c>
      <c r="S1975" t="s">
        <v>12067</v>
      </c>
      <c r="T1975" t="s">
        <v>36</v>
      </c>
    </row>
    <row r="1976" spans="1:20" x14ac:dyDescent="0.25">
      <c r="A1976" t="s">
        <v>4002</v>
      </c>
      <c r="B1976" t="s">
        <v>38</v>
      </c>
      <c r="C1976" t="s">
        <v>39</v>
      </c>
      <c r="D1976" t="s">
        <v>23</v>
      </c>
      <c r="E1976" s="1">
        <v>45150</v>
      </c>
      <c r="F1976" t="s">
        <v>4003</v>
      </c>
      <c r="G1976" t="s">
        <v>12459</v>
      </c>
      <c r="H1976" t="s">
        <v>34</v>
      </c>
      <c r="I1976" t="s">
        <v>42</v>
      </c>
      <c r="J1976" t="s">
        <v>64</v>
      </c>
      <c r="K1976">
        <v>2</v>
      </c>
      <c r="L1976">
        <v>288.23</v>
      </c>
      <c r="M1976" t="s">
        <v>50</v>
      </c>
      <c r="N1976">
        <v>6</v>
      </c>
      <c r="O1976" t="s">
        <v>12384</v>
      </c>
      <c r="P1976">
        <v>98</v>
      </c>
      <c r="Q1976" t="s">
        <v>29</v>
      </c>
      <c r="R1976">
        <v>3</v>
      </c>
      <c r="S1976" t="s">
        <v>12223</v>
      </c>
      <c r="T1976" t="s">
        <v>36</v>
      </c>
    </row>
    <row r="1977" spans="1:20" x14ac:dyDescent="0.25">
      <c r="A1977" t="s">
        <v>4004</v>
      </c>
      <c r="B1977" t="s">
        <v>38</v>
      </c>
      <c r="C1977" t="s">
        <v>82</v>
      </c>
      <c r="D1977" t="s">
        <v>32</v>
      </c>
      <c r="E1977" t="s">
        <v>12137</v>
      </c>
      <c r="F1977" t="s">
        <v>4005</v>
      </c>
      <c r="G1977" t="s">
        <v>12459</v>
      </c>
      <c r="H1977" t="s">
        <v>34</v>
      </c>
      <c r="I1977" t="s">
        <v>48</v>
      </c>
      <c r="J1977" t="s">
        <v>27</v>
      </c>
      <c r="K1977">
        <v>2</v>
      </c>
      <c r="L1977">
        <v>438.56</v>
      </c>
      <c r="M1977" t="s">
        <v>50</v>
      </c>
      <c r="N1977">
        <v>10</v>
      </c>
      <c r="O1977" t="s">
        <v>12310</v>
      </c>
      <c r="P1977">
        <v>403</v>
      </c>
      <c r="Q1977" t="s">
        <v>29</v>
      </c>
      <c r="R1977">
        <v>3</v>
      </c>
      <c r="S1977" t="s">
        <v>12147</v>
      </c>
      <c r="T1977" t="s">
        <v>36</v>
      </c>
    </row>
    <row r="1978" spans="1:20" x14ac:dyDescent="0.25">
      <c r="A1978" t="s">
        <v>4006</v>
      </c>
      <c r="B1978" t="s">
        <v>21</v>
      </c>
      <c r="C1978" t="s">
        <v>22</v>
      </c>
      <c r="D1978" t="s">
        <v>52</v>
      </c>
      <c r="E1978" t="s">
        <v>12482</v>
      </c>
      <c r="F1978" t="s">
        <v>4007</v>
      </c>
      <c r="G1978" t="s">
        <v>12470</v>
      </c>
      <c r="H1978" t="s">
        <v>25</v>
      </c>
      <c r="I1978" t="s">
        <v>26</v>
      </c>
      <c r="J1978" t="s">
        <v>59</v>
      </c>
      <c r="K1978">
        <v>5</v>
      </c>
      <c r="L1978">
        <v>703.06</v>
      </c>
      <c r="M1978" t="s">
        <v>50</v>
      </c>
      <c r="N1978">
        <v>37</v>
      </c>
      <c r="O1978" t="s">
        <v>12275</v>
      </c>
      <c r="P1978">
        <v>373</v>
      </c>
      <c r="Q1978" t="s">
        <v>29</v>
      </c>
      <c r="R1978">
        <v>2</v>
      </c>
      <c r="S1978" t="s">
        <v>12151</v>
      </c>
      <c r="T1978" t="s">
        <v>36</v>
      </c>
    </row>
    <row r="1979" spans="1:20" x14ac:dyDescent="0.25">
      <c r="A1979" t="s">
        <v>4008</v>
      </c>
      <c r="B1979" t="s">
        <v>45</v>
      </c>
      <c r="C1979" t="s">
        <v>39</v>
      </c>
      <c r="D1979" t="s">
        <v>52</v>
      </c>
      <c r="E1979" t="s">
        <v>12352</v>
      </c>
      <c r="F1979" t="s">
        <v>4009</v>
      </c>
      <c r="G1979" t="s">
        <v>12470</v>
      </c>
      <c r="H1979" t="s">
        <v>25</v>
      </c>
      <c r="I1979" t="s">
        <v>63</v>
      </c>
      <c r="J1979" t="s">
        <v>49</v>
      </c>
      <c r="K1979">
        <v>3</v>
      </c>
      <c r="L1979">
        <v>1183.5899999999999</v>
      </c>
      <c r="M1979" t="s">
        <v>50</v>
      </c>
      <c r="N1979">
        <v>5</v>
      </c>
      <c r="O1979" t="s">
        <v>12136</v>
      </c>
      <c r="P1979">
        <v>431</v>
      </c>
      <c r="Q1979" t="s">
        <v>43</v>
      </c>
      <c r="R1979">
        <v>1</v>
      </c>
      <c r="S1979" s="1">
        <v>45664</v>
      </c>
      <c r="T1979" t="s">
        <v>36</v>
      </c>
    </row>
    <row r="1980" spans="1:20" x14ac:dyDescent="0.25">
      <c r="A1980" t="s">
        <v>4010</v>
      </c>
      <c r="B1980" t="s">
        <v>21</v>
      </c>
      <c r="C1980" t="s">
        <v>82</v>
      </c>
      <c r="D1980" t="s">
        <v>32</v>
      </c>
      <c r="E1980" t="s">
        <v>12167</v>
      </c>
      <c r="F1980" t="s">
        <v>4011</v>
      </c>
      <c r="G1980" t="s">
        <v>12470</v>
      </c>
      <c r="H1980" t="s">
        <v>58</v>
      </c>
      <c r="I1980" t="s">
        <v>42</v>
      </c>
      <c r="J1980" t="s">
        <v>49</v>
      </c>
      <c r="K1980">
        <v>4</v>
      </c>
      <c r="L1980">
        <v>1135.77</v>
      </c>
      <c r="M1980" t="s">
        <v>28</v>
      </c>
      <c r="N1980">
        <v>39</v>
      </c>
      <c r="O1980" s="1">
        <v>45362</v>
      </c>
      <c r="P1980">
        <v>385</v>
      </c>
      <c r="Q1980" t="s">
        <v>29</v>
      </c>
      <c r="R1980">
        <v>2</v>
      </c>
      <c r="S1980" t="s">
        <v>12333</v>
      </c>
      <c r="T1980" t="s">
        <v>36</v>
      </c>
    </row>
    <row r="1981" spans="1:20" x14ac:dyDescent="0.25">
      <c r="A1981" t="s">
        <v>4012</v>
      </c>
      <c r="B1981" t="s">
        <v>45</v>
      </c>
      <c r="C1981" t="s">
        <v>82</v>
      </c>
      <c r="D1981" t="s">
        <v>77</v>
      </c>
      <c r="E1981" t="s">
        <v>12209</v>
      </c>
      <c r="F1981" t="s">
        <v>4013</v>
      </c>
      <c r="G1981" t="s">
        <v>12470</v>
      </c>
      <c r="H1981" t="s">
        <v>34</v>
      </c>
      <c r="I1981" t="s">
        <v>54</v>
      </c>
      <c r="J1981" t="s">
        <v>67</v>
      </c>
      <c r="K1981">
        <v>4</v>
      </c>
      <c r="L1981">
        <v>204.09</v>
      </c>
      <c r="M1981" t="s">
        <v>28</v>
      </c>
      <c r="N1981">
        <v>28</v>
      </c>
      <c r="O1981" t="s">
        <v>12165</v>
      </c>
      <c r="P1981">
        <v>354</v>
      </c>
      <c r="Q1981" t="s">
        <v>29</v>
      </c>
      <c r="R1981">
        <v>3</v>
      </c>
      <c r="S1981" s="1">
        <v>45720</v>
      </c>
      <c r="T1981" t="s">
        <v>36</v>
      </c>
    </row>
    <row r="1982" spans="1:20" x14ac:dyDescent="0.25">
      <c r="A1982" t="s">
        <v>4014</v>
      </c>
      <c r="B1982" t="s">
        <v>45</v>
      </c>
      <c r="C1982" t="s">
        <v>39</v>
      </c>
      <c r="D1982" t="s">
        <v>77</v>
      </c>
      <c r="E1982" t="s">
        <v>12068</v>
      </c>
      <c r="F1982" t="s">
        <v>4015</v>
      </c>
      <c r="G1982" t="s">
        <v>12470</v>
      </c>
      <c r="H1982" t="s">
        <v>34</v>
      </c>
      <c r="I1982" t="s">
        <v>54</v>
      </c>
      <c r="J1982" t="s">
        <v>59</v>
      </c>
      <c r="K1982">
        <v>2</v>
      </c>
      <c r="L1982">
        <v>1370.32</v>
      </c>
      <c r="M1982" t="s">
        <v>50</v>
      </c>
      <c r="N1982">
        <v>20</v>
      </c>
      <c r="O1982" t="s">
        <v>12223</v>
      </c>
      <c r="P1982">
        <v>416</v>
      </c>
      <c r="Q1982" t="s">
        <v>43</v>
      </c>
      <c r="R1982">
        <v>4</v>
      </c>
      <c r="S1982" t="s">
        <v>12180</v>
      </c>
      <c r="T1982" t="s">
        <v>30</v>
      </c>
    </row>
    <row r="1983" spans="1:20" x14ac:dyDescent="0.25">
      <c r="A1983" t="s">
        <v>4016</v>
      </c>
      <c r="B1983" t="s">
        <v>38</v>
      </c>
      <c r="C1983" t="s">
        <v>82</v>
      </c>
      <c r="D1983" t="s">
        <v>23</v>
      </c>
      <c r="E1983" s="1">
        <v>45271</v>
      </c>
      <c r="F1983" t="s">
        <v>4017</v>
      </c>
      <c r="G1983" t="s">
        <v>12470</v>
      </c>
      <c r="H1983" t="s">
        <v>34</v>
      </c>
      <c r="I1983" t="s">
        <v>48</v>
      </c>
      <c r="J1983" t="s">
        <v>64</v>
      </c>
      <c r="K1983">
        <v>2</v>
      </c>
      <c r="L1983">
        <v>966.75</v>
      </c>
      <c r="M1983" t="s">
        <v>28</v>
      </c>
      <c r="N1983">
        <v>43</v>
      </c>
      <c r="O1983" t="s">
        <v>12178</v>
      </c>
      <c r="P1983">
        <v>66</v>
      </c>
      <c r="Q1983" t="s">
        <v>43</v>
      </c>
      <c r="R1983">
        <v>2</v>
      </c>
      <c r="S1983" t="s">
        <v>12191</v>
      </c>
      <c r="T1983" t="s">
        <v>36</v>
      </c>
    </row>
    <row r="1984" spans="1:20" x14ac:dyDescent="0.25">
      <c r="A1984" t="s">
        <v>4018</v>
      </c>
      <c r="B1984" t="s">
        <v>38</v>
      </c>
      <c r="C1984" t="s">
        <v>22</v>
      </c>
      <c r="D1984" t="s">
        <v>77</v>
      </c>
      <c r="E1984" t="s">
        <v>12110</v>
      </c>
      <c r="F1984" t="s">
        <v>4019</v>
      </c>
      <c r="G1984" t="s">
        <v>12470</v>
      </c>
      <c r="H1984" t="s">
        <v>34</v>
      </c>
      <c r="I1984" t="s">
        <v>48</v>
      </c>
      <c r="J1984" t="s">
        <v>27</v>
      </c>
      <c r="K1984">
        <v>2</v>
      </c>
      <c r="L1984">
        <v>716.04</v>
      </c>
      <c r="M1984" t="s">
        <v>50</v>
      </c>
      <c r="N1984">
        <v>3</v>
      </c>
      <c r="O1984" t="s">
        <v>12378</v>
      </c>
      <c r="P1984">
        <v>111</v>
      </c>
      <c r="Q1984" t="s">
        <v>29</v>
      </c>
      <c r="R1984">
        <v>4</v>
      </c>
      <c r="S1984" t="s">
        <v>12244</v>
      </c>
      <c r="T1984" t="s">
        <v>36</v>
      </c>
    </row>
    <row r="1985" spans="1:20" x14ac:dyDescent="0.25">
      <c r="A1985" t="s">
        <v>4020</v>
      </c>
      <c r="B1985" t="s">
        <v>21</v>
      </c>
      <c r="C1985" t="s">
        <v>82</v>
      </c>
      <c r="D1985" t="s">
        <v>56</v>
      </c>
      <c r="E1985" t="s">
        <v>12237</v>
      </c>
      <c r="F1985" t="s">
        <v>4021</v>
      </c>
      <c r="G1985" t="s">
        <v>12470</v>
      </c>
      <c r="H1985" t="s">
        <v>41</v>
      </c>
      <c r="I1985" t="s">
        <v>42</v>
      </c>
      <c r="J1985" t="s">
        <v>67</v>
      </c>
      <c r="K1985">
        <v>5</v>
      </c>
      <c r="L1985">
        <v>588.62</v>
      </c>
      <c r="M1985" t="s">
        <v>35</v>
      </c>
      <c r="N1985">
        <v>32</v>
      </c>
      <c r="O1985" s="1">
        <v>45906</v>
      </c>
      <c r="P1985">
        <v>235</v>
      </c>
      <c r="Q1985" t="s">
        <v>29</v>
      </c>
      <c r="R1985">
        <v>3</v>
      </c>
      <c r="S1985" s="1">
        <v>45908</v>
      </c>
      <c r="T1985" t="s">
        <v>36</v>
      </c>
    </row>
    <row r="1986" spans="1:20" x14ac:dyDescent="0.25">
      <c r="A1986" t="s">
        <v>4022</v>
      </c>
      <c r="B1986" t="s">
        <v>38</v>
      </c>
      <c r="C1986" t="s">
        <v>22</v>
      </c>
      <c r="D1986" t="s">
        <v>52</v>
      </c>
      <c r="E1986" s="1">
        <v>45359</v>
      </c>
      <c r="F1986" t="s">
        <v>4023</v>
      </c>
      <c r="G1986" t="s">
        <v>12470</v>
      </c>
      <c r="H1986" t="s">
        <v>34</v>
      </c>
      <c r="I1986" t="s">
        <v>63</v>
      </c>
      <c r="J1986" t="s">
        <v>59</v>
      </c>
      <c r="K1986">
        <v>5</v>
      </c>
      <c r="L1986">
        <v>612.97</v>
      </c>
      <c r="M1986" t="s">
        <v>35</v>
      </c>
      <c r="N1986">
        <v>3</v>
      </c>
      <c r="O1986" s="1">
        <v>45691</v>
      </c>
      <c r="P1986">
        <v>239</v>
      </c>
      <c r="Q1986" t="s">
        <v>43</v>
      </c>
      <c r="R1986">
        <v>3</v>
      </c>
      <c r="S1986" t="s">
        <v>12190</v>
      </c>
      <c r="T1986" t="s">
        <v>30</v>
      </c>
    </row>
    <row r="1987" spans="1:20" x14ac:dyDescent="0.25">
      <c r="A1987" t="s">
        <v>4024</v>
      </c>
      <c r="B1987" t="s">
        <v>38</v>
      </c>
      <c r="C1987" t="s">
        <v>82</v>
      </c>
      <c r="D1987" t="s">
        <v>56</v>
      </c>
      <c r="E1987" t="s">
        <v>12071</v>
      </c>
      <c r="F1987" t="s">
        <v>4025</v>
      </c>
      <c r="G1987" t="s">
        <v>12470</v>
      </c>
      <c r="H1987" t="s">
        <v>25</v>
      </c>
      <c r="I1987" t="s">
        <v>48</v>
      </c>
      <c r="J1987" t="s">
        <v>27</v>
      </c>
      <c r="K1987">
        <v>4</v>
      </c>
      <c r="L1987">
        <v>622.33000000000004</v>
      </c>
      <c r="M1987" t="s">
        <v>35</v>
      </c>
      <c r="N1987">
        <v>16</v>
      </c>
      <c r="O1987" t="s">
        <v>12300</v>
      </c>
      <c r="P1987">
        <v>405</v>
      </c>
      <c r="Q1987" t="s">
        <v>43</v>
      </c>
      <c r="R1987">
        <v>3</v>
      </c>
      <c r="S1987" s="1">
        <v>45814</v>
      </c>
      <c r="T1987" t="s">
        <v>60</v>
      </c>
    </row>
    <row r="1988" spans="1:20" x14ac:dyDescent="0.25">
      <c r="A1988" t="s">
        <v>4026</v>
      </c>
      <c r="B1988" t="s">
        <v>21</v>
      </c>
      <c r="C1988" t="s">
        <v>39</v>
      </c>
      <c r="D1988" t="s">
        <v>77</v>
      </c>
      <c r="E1988" s="1">
        <v>45055</v>
      </c>
      <c r="F1988" t="s">
        <v>4027</v>
      </c>
      <c r="G1988" t="s">
        <v>12470</v>
      </c>
      <c r="H1988" t="s">
        <v>25</v>
      </c>
      <c r="I1988" t="s">
        <v>42</v>
      </c>
      <c r="J1988" t="s">
        <v>64</v>
      </c>
      <c r="K1988">
        <v>5</v>
      </c>
      <c r="L1988">
        <v>1180.1600000000001</v>
      </c>
      <c r="M1988" t="s">
        <v>35</v>
      </c>
      <c r="N1988">
        <v>37</v>
      </c>
      <c r="O1988" t="s">
        <v>12423</v>
      </c>
      <c r="P1988">
        <v>494</v>
      </c>
      <c r="Q1988" t="s">
        <v>29</v>
      </c>
      <c r="R1988">
        <v>1</v>
      </c>
      <c r="S1988" s="1">
        <v>45485</v>
      </c>
      <c r="T1988" t="s">
        <v>60</v>
      </c>
    </row>
    <row r="1989" spans="1:20" x14ac:dyDescent="0.25">
      <c r="A1989" t="s">
        <v>4028</v>
      </c>
      <c r="B1989" t="s">
        <v>45</v>
      </c>
      <c r="C1989" t="s">
        <v>82</v>
      </c>
      <c r="D1989" t="s">
        <v>52</v>
      </c>
      <c r="E1989" s="1">
        <v>44995</v>
      </c>
      <c r="F1989" t="s">
        <v>4029</v>
      </c>
      <c r="G1989" t="s">
        <v>12470</v>
      </c>
      <c r="H1989" t="s">
        <v>58</v>
      </c>
      <c r="I1989" t="s">
        <v>26</v>
      </c>
      <c r="J1989" t="s">
        <v>67</v>
      </c>
      <c r="K1989">
        <v>5</v>
      </c>
      <c r="L1989">
        <v>780.02</v>
      </c>
      <c r="M1989" t="s">
        <v>28</v>
      </c>
      <c r="N1989">
        <v>39</v>
      </c>
      <c r="O1989" t="s">
        <v>12200</v>
      </c>
      <c r="P1989">
        <v>203</v>
      </c>
      <c r="Q1989" t="s">
        <v>29</v>
      </c>
      <c r="R1989">
        <v>3</v>
      </c>
      <c r="S1989" s="1">
        <v>45812</v>
      </c>
      <c r="T1989" t="s">
        <v>60</v>
      </c>
    </row>
    <row r="1990" spans="1:20" x14ac:dyDescent="0.25">
      <c r="A1990" t="s">
        <v>4030</v>
      </c>
      <c r="B1990" t="s">
        <v>45</v>
      </c>
      <c r="C1990" t="s">
        <v>22</v>
      </c>
      <c r="D1990" t="s">
        <v>77</v>
      </c>
      <c r="E1990" s="1">
        <v>45815</v>
      </c>
      <c r="F1990" t="s">
        <v>4031</v>
      </c>
      <c r="G1990" t="s">
        <v>12470</v>
      </c>
      <c r="H1990" t="s">
        <v>47</v>
      </c>
      <c r="I1990" t="s">
        <v>48</v>
      </c>
      <c r="J1990" t="s">
        <v>59</v>
      </c>
      <c r="K1990">
        <v>3</v>
      </c>
      <c r="L1990">
        <v>454.13</v>
      </c>
      <c r="M1990" t="s">
        <v>50</v>
      </c>
      <c r="N1990">
        <v>3</v>
      </c>
      <c r="O1990" t="s">
        <v>12192</v>
      </c>
      <c r="P1990">
        <v>298</v>
      </c>
      <c r="Q1990" t="s">
        <v>43</v>
      </c>
      <c r="R1990">
        <v>2</v>
      </c>
      <c r="S1990" t="s">
        <v>12125</v>
      </c>
      <c r="T1990" t="s">
        <v>30</v>
      </c>
    </row>
    <row r="1991" spans="1:20" x14ac:dyDescent="0.25">
      <c r="A1991" t="s">
        <v>4032</v>
      </c>
      <c r="B1991" t="s">
        <v>38</v>
      </c>
      <c r="C1991" t="s">
        <v>22</v>
      </c>
      <c r="D1991" t="s">
        <v>77</v>
      </c>
      <c r="E1991" t="s">
        <v>12394</v>
      </c>
      <c r="F1991" t="s">
        <v>4033</v>
      </c>
      <c r="G1991" t="s">
        <v>12470</v>
      </c>
      <c r="H1991" t="s">
        <v>25</v>
      </c>
      <c r="I1991" t="s">
        <v>48</v>
      </c>
      <c r="J1991" t="s">
        <v>59</v>
      </c>
      <c r="K1991">
        <v>3</v>
      </c>
      <c r="L1991">
        <v>1152.02</v>
      </c>
      <c r="M1991" t="s">
        <v>28</v>
      </c>
      <c r="N1991">
        <v>40</v>
      </c>
      <c r="O1991" t="s">
        <v>12364</v>
      </c>
      <c r="P1991">
        <v>72</v>
      </c>
      <c r="Q1991" t="s">
        <v>29</v>
      </c>
      <c r="R1991">
        <v>5</v>
      </c>
      <c r="S1991" s="1">
        <v>45846</v>
      </c>
      <c r="T1991" t="s">
        <v>36</v>
      </c>
    </row>
    <row r="1992" spans="1:20" x14ac:dyDescent="0.25">
      <c r="A1992" t="s">
        <v>4034</v>
      </c>
      <c r="B1992" t="s">
        <v>21</v>
      </c>
      <c r="C1992" t="s">
        <v>22</v>
      </c>
      <c r="D1992" t="s">
        <v>23</v>
      </c>
      <c r="E1992" s="1">
        <v>45540</v>
      </c>
      <c r="F1992" t="s">
        <v>4035</v>
      </c>
      <c r="G1992" t="s">
        <v>12296</v>
      </c>
      <c r="H1992" t="s">
        <v>41</v>
      </c>
      <c r="I1992" t="s">
        <v>48</v>
      </c>
      <c r="J1992" t="s">
        <v>64</v>
      </c>
      <c r="K1992">
        <v>3</v>
      </c>
      <c r="L1992">
        <v>1425.04</v>
      </c>
      <c r="M1992" t="s">
        <v>35</v>
      </c>
      <c r="N1992">
        <v>34</v>
      </c>
      <c r="O1992" t="s">
        <v>12177</v>
      </c>
      <c r="P1992">
        <v>364</v>
      </c>
      <c r="Q1992" t="s">
        <v>29</v>
      </c>
      <c r="R1992">
        <v>1</v>
      </c>
      <c r="S1992" s="1">
        <v>45968</v>
      </c>
      <c r="T1992" t="s">
        <v>36</v>
      </c>
    </row>
    <row r="1993" spans="1:20" x14ac:dyDescent="0.25">
      <c r="A1993" t="s">
        <v>4036</v>
      </c>
      <c r="B1993" t="s">
        <v>45</v>
      </c>
      <c r="C1993" t="s">
        <v>82</v>
      </c>
      <c r="D1993" t="s">
        <v>23</v>
      </c>
      <c r="E1993" t="s">
        <v>12238</v>
      </c>
      <c r="F1993" t="s">
        <v>4037</v>
      </c>
      <c r="G1993" t="s">
        <v>12296</v>
      </c>
      <c r="H1993" t="s">
        <v>47</v>
      </c>
      <c r="I1993" t="s">
        <v>26</v>
      </c>
      <c r="J1993" t="s">
        <v>64</v>
      </c>
      <c r="K1993">
        <v>1</v>
      </c>
      <c r="L1993">
        <v>1015.44</v>
      </c>
      <c r="M1993" t="s">
        <v>50</v>
      </c>
      <c r="N1993">
        <v>33</v>
      </c>
      <c r="O1993" t="s">
        <v>12227</v>
      </c>
      <c r="P1993">
        <v>424</v>
      </c>
      <c r="Q1993" t="s">
        <v>29</v>
      </c>
      <c r="R1993">
        <v>5</v>
      </c>
      <c r="S1993" s="1">
        <v>45938</v>
      </c>
      <c r="T1993" t="s">
        <v>36</v>
      </c>
    </row>
    <row r="1994" spans="1:20" x14ac:dyDescent="0.25">
      <c r="A1994" t="s">
        <v>4038</v>
      </c>
      <c r="B1994" t="s">
        <v>21</v>
      </c>
      <c r="C1994" t="s">
        <v>22</v>
      </c>
      <c r="D1994" t="s">
        <v>77</v>
      </c>
      <c r="E1994" s="1">
        <v>45577</v>
      </c>
      <c r="F1994" t="s">
        <v>4039</v>
      </c>
      <c r="G1994" t="s">
        <v>12296</v>
      </c>
      <c r="H1994" t="s">
        <v>25</v>
      </c>
      <c r="I1994" t="s">
        <v>63</v>
      </c>
      <c r="J1994" t="s">
        <v>64</v>
      </c>
      <c r="K1994">
        <v>4</v>
      </c>
      <c r="L1994">
        <v>1182.8</v>
      </c>
      <c r="M1994" t="s">
        <v>50</v>
      </c>
      <c r="N1994">
        <v>40</v>
      </c>
      <c r="O1994" t="s">
        <v>12319</v>
      </c>
      <c r="P1994">
        <v>491</v>
      </c>
      <c r="Q1994" t="s">
        <v>29</v>
      </c>
      <c r="R1994">
        <v>3</v>
      </c>
      <c r="S1994" t="s">
        <v>12176</v>
      </c>
      <c r="T1994" t="s">
        <v>36</v>
      </c>
    </row>
    <row r="1995" spans="1:20" x14ac:dyDescent="0.25">
      <c r="A1995" t="s">
        <v>4040</v>
      </c>
      <c r="B1995" t="s">
        <v>45</v>
      </c>
      <c r="C1995" t="s">
        <v>39</v>
      </c>
      <c r="D1995" t="s">
        <v>32</v>
      </c>
      <c r="E1995" t="s">
        <v>12094</v>
      </c>
      <c r="F1995" t="s">
        <v>4041</v>
      </c>
      <c r="G1995" t="s">
        <v>12296</v>
      </c>
      <c r="H1995" t="s">
        <v>25</v>
      </c>
      <c r="I1995" t="s">
        <v>63</v>
      </c>
      <c r="J1995" t="s">
        <v>64</v>
      </c>
      <c r="K1995">
        <v>1</v>
      </c>
      <c r="L1995">
        <v>786.54</v>
      </c>
      <c r="M1995" t="s">
        <v>50</v>
      </c>
      <c r="N1995">
        <v>42</v>
      </c>
      <c r="O1995" s="1">
        <v>45720</v>
      </c>
      <c r="P1995">
        <v>298</v>
      </c>
      <c r="Q1995" t="s">
        <v>43</v>
      </c>
      <c r="R1995">
        <v>4</v>
      </c>
      <c r="S1995" t="s">
        <v>12106</v>
      </c>
      <c r="T1995" t="s">
        <v>30</v>
      </c>
    </row>
    <row r="1996" spans="1:20" x14ac:dyDescent="0.25">
      <c r="A1996" t="s">
        <v>4042</v>
      </c>
      <c r="B1996" t="s">
        <v>21</v>
      </c>
      <c r="C1996" t="s">
        <v>82</v>
      </c>
      <c r="D1996" t="s">
        <v>56</v>
      </c>
      <c r="E1996" s="1">
        <v>45938</v>
      </c>
      <c r="F1996" t="s">
        <v>4043</v>
      </c>
      <c r="G1996" t="s">
        <v>12296</v>
      </c>
      <c r="H1996" t="s">
        <v>41</v>
      </c>
      <c r="I1996" t="s">
        <v>42</v>
      </c>
      <c r="J1996" t="s">
        <v>49</v>
      </c>
      <c r="K1996">
        <v>2</v>
      </c>
      <c r="L1996">
        <v>875.73</v>
      </c>
      <c r="M1996" t="s">
        <v>35</v>
      </c>
      <c r="N1996">
        <v>30</v>
      </c>
      <c r="O1996" s="1">
        <v>45750</v>
      </c>
      <c r="P1996">
        <v>155</v>
      </c>
      <c r="Q1996" t="s">
        <v>43</v>
      </c>
      <c r="R1996">
        <v>3</v>
      </c>
      <c r="S1996" t="s">
        <v>12086</v>
      </c>
      <c r="T1996" t="s">
        <v>36</v>
      </c>
    </row>
    <row r="1997" spans="1:20" x14ac:dyDescent="0.25">
      <c r="A1997" t="s">
        <v>4044</v>
      </c>
      <c r="B1997" t="s">
        <v>21</v>
      </c>
      <c r="C1997" t="s">
        <v>22</v>
      </c>
      <c r="D1997" t="s">
        <v>32</v>
      </c>
      <c r="E1997" s="1">
        <v>45477</v>
      </c>
      <c r="F1997" t="s">
        <v>4045</v>
      </c>
      <c r="G1997" t="s">
        <v>12296</v>
      </c>
      <c r="H1997" t="s">
        <v>34</v>
      </c>
      <c r="I1997" t="s">
        <v>26</v>
      </c>
      <c r="J1997" t="s">
        <v>49</v>
      </c>
      <c r="K1997">
        <v>4</v>
      </c>
      <c r="L1997">
        <v>159.56</v>
      </c>
      <c r="M1997" t="s">
        <v>50</v>
      </c>
      <c r="N1997">
        <v>35</v>
      </c>
      <c r="O1997" s="1">
        <v>45724</v>
      </c>
      <c r="P1997">
        <v>380</v>
      </c>
      <c r="Q1997" t="s">
        <v>29</v>
      </c>
      <c r="R1997">
        <v>1</v>
      </c>
      <c r="S1997" t="s">
        <v>12094</v>
      </c>
      <c r="T1997" t="s">
        <v>30</v>
      </c>
    </row>
    <row r="1998" spans="1:20" x14ac:dyDescent="0.25">
      <c r="A1998" t="s">
        <v>4046</v>
      </c>
      <c r="B1998" t="s">
        <v>21</v>
      </c>
      <c r="C1998" t="s">
        <v>82</v>
      </c>
      <c r="D1998" t="s">
        <v>56</v>
      </c>
      <c r="E1998" s="1">
        <v>45809</v>
      </c>
      <c r="F1998" t="s">
        <v>4047</v>
      </c>
      <c r="G1998" t="s">
        <v>12296</v>
      </c>
      <c r="H1998" t="s">
        <v>34</v>
      </c>
      <c r="I1998" t="s">
        <v>48</v>
      </c>
      <c r="J1998" t="s">
        <v>67</v>
      </c>
      <c r="K1998">
        <v>5</v>
      </c>
      <c r="L1998">
        <v>261.02999999999997</v>
      </c>
      <c r="M1998" t="s">
        <v>35</v>
      </c>
      <c r="N1998">
        <v>25</v>
      </c>
      <c r="O1998" s="1">
        <v>45751</v>
      </c>
      <c r="P1998">
        <v>171</v>
      </c>
      <c r="Q1998" t="s">
        <v>29</v>
      </c>
      <c r="R1998">
        <v>4</v>
      </c>
      <c r="S1998" s="1">
        <v>45484</v>
      </c>
      <c r="T1998" t="s">
        <v>30</v>
      </c>
    </row>
    <row r="1999" spans="1:20" x14ac:dyDescent="0.25">
      <c r="A1999" t="s">
        <v>4048</v>
      </c>
      <c r="B1999" t="s">
        <v>21</v>
      </c>
      <c r="C1999" t="s">
        <v>82</v>
      </c>
      <c r="D1999" t="s">
        <v>32</v>
      </c>
      <c r="E1999" t="s">
        <v>12439</v>
      </c>
      <c r="F1999" t="s">
        <v>4049</v>
      </c>
      <c r="G1999" t="s">
        <v>12296</v>
      </c>
      <c r="H1999" t="s">
        <v>41</v>
      </c>
      <c r="I1999" t="s">
        <v>48</v>
      </c>
      <c r="J1999" t="s">
        <v>64</v>
      </c>
      <c r="K1999">
        <v>4</v>
      </c>
      <c r="L1999">
        <v>721.66</v>
      </c>
      <c r="M1999" t="s">
        <v>50</v>
      </c>
      <c r="N1999">
        <v>20</v>
      </c>
      <c r="O1999" t="s">
        <v>12205</v>
      </c>
      <c r="P1999">
        <v>158</v>
      </c>
      <c r="Q1999" t="s">
        <v>43</v>
      </c>
      <c r="R1999">
        <v>4</v>
      </c>
      <c r="S1999" s="1">
        <v>45303</v>
      </c>
      <c r="T1999" t="s">
        <v>30</v>
      </c>
    </row>
    <row r="2000" spans="1:20" x14ac:dyDescent="0.25">
      <c r="A2000" t="s">
        <v>4050</v>
      </c>
      <c r="B2000" t="s">
        <v>45</v>
      </c>
      <c r="C2000" t="s">
        <v>82</v>
      </c>
      <c r="D2000" t="s">
        <v>56</v>
      </c>
      <c r="E2000" s="1">
        <v>45994</v>
      </c>
      <c r="F2000" t="s">
        <v>4051</v>
      </c>
      <c r="G2000" t="s">
        <v>12296</v>
      </c>
      <c r="H2000" t="s">
        <v>41</v>
      </c>
      <c r="I2000" t="s">
        <v>54</v>
      </c>
      <c r="J2000" t="s">
        <v>59</v>
      </c>
      <c r="K2000">
        <v>5</v>
      </c>
      <c r="L2000">
        <v>193.42</v>
      </c>
      <c r="M2000" t="s">
        <v>28</v>
      </c>
      <c r="N2000">
        <v>49</v>
      </c>
      <c r="O2000" t="s">
        <v>12306</v>
      </c>
      <c r="P2000">
        <v>75</v>
      </c>
      <c r="Q2000" t="s">
        <v>29</v>
      </c>
      <c r="R2000">
        <v>2</v>
      </c>
      <c r="S2000" s="1">
        <v>45606</v>
      </c>
      <c r="T2000" t="s">
        <v>36</v>
      </c>
    </row>
    <row r="2001" spans="1:20" x14ac:dyDescent="0.25">
      <c r="A2001" t="s">
        <v>4052</v>
      </c>
      <c r="B2001" t="s">
        <v>38</v>
      </c>
      <c r="C2001" t="s">
        <v>39</v>
      </c>
      <c r="D2001" t="s">
        <v>52</v>
      </c>
      <c r="E2001" t="s">
        <v>12395</v>
      </c>
      <c r="F2001" t="s">
        <v>4053</v>
      </c>
      <c r="G2001" t="s">
        <v>12296</v>
      </c>
      <c r="H2001" t="s">
        <v>25</v>
      </c>
      <c r="I2001" t="s">
        <v>54</v>
      </c>
      <c r="J2001" t="s">
        <v>67</v>
      </c>
      <c r="K2001">
        <v>4</v>
      </c>
      <c r="L2001">
        <v>222.31</v>
      </c>
      <c r="M2001" t="s">
        <v>35</v>
      </c>
      <c r="N2001">
        <v>4</v>
      </c>
      <c r="O2001" s="1">
        <v>45966</v>
      </c>
      <c r="P2001">
        <v>450</v>
      </c>
      <c r="Q2001" t="s">
        <v>43</v>
      </c>
      <c r="R2001">
        <v>4</v>
      </c>
      <c r="S2001" s="1">
        <v>45875</v>
      </c>
      <c r="T2001" t="s">
        <v>60</v>
      </c>
    </row>
    <row r="2002" spans="1:20" x14ac:dyDescent="0.25">
      <c r="A2002" t="s">
        <v>4054</v>
      </c>
      <c r="B2002" t="s">
        <v>38</v>
      </c>
      <c r="C2002" t="s">
        <v>22</v>
      </c>
      <c r="D2002" t="s">
        <v>77</v>
      </c>
      <c r="E2002" t="s">
        <v>12092</v>
      </c>
      <c r="F2002" t="s">
        <v>4055</v>
      </c>
      <c r="G2002" t="s">
        <v>12445</v>
      </c>
      <c r="H2002" t="s">
        <v>58</v>
      </c>
      <c r="I2002" t="s">
        <v>42</v>
      </c>
      <c r="J2002" t="s">
        <v>27</v>
      </c>
      <c r="K2002">
        <v>3</v>
      </c>
      <c r="L2002">
        <v>509.02</v>
      </c>
      <c r="M2002" t="s">
        <v>28</v>
      </c>
      <c r="N2002">
        <v>46</v>
      </c>
      <c r="O2002" t="s">
        <v>12067</v>
      </c>
      <c r="P2002">
        <v>193</v>
      </c>
      <c r="Q2002" t="s">
        <v>29</v>
      </c>
      <c r="R2002">
        <v>4</v>
      </c>
      <c r="S2002" s="1">
        <v>45751</v>
      </c>
      <c r="T2002" t="s">
        <v>30</v>
      </c>
    </row>
    <row r="2003" spans="1:20" x14ac:dyDescent="0.25">
      <c r="A2003" t="s">
        <v>4056</v>
      </c>
      <c r="B2003" t="s">
        <v>45</v>
      </c>
      <c r="C2003" t="s">
        <v>82</v>
      </c>
      <c r="D2003" t="s">
        <v>52</v>
      </c>
      <c r="E2003" t="s">
        <v>12352</v>
      </c>
      <c r="F2003" t="s">
        <v>4057</v>
      </c>
      <c r="G2003" t="s">
        <v>12445</v>
      </c>
      <c r="H2003" t="s">
        <v>41</v>
      </c>
      <c r="I2003" t="s">
        <v>42</v>
      </c>
      <c r="J2003" t="s">
        <v>27</v>
      </c>
      <c r="K2003">
        <v>2</v>
      </c>
      <c r="L2003">
        <v>321.95999999999998</v>
      </c>
      <c r="M2003" t="s">
        <v>35</v>
      </c>
      <c r="N2003">
        <v>25</v>
      </c>
      <c r="O2003" s="1">
        <v>45907</v>
      </c>
      <c r="P2003">
        <v>222</v>
      </c>
      <c r="Q2003" t="s">
        <v>43</v>
      </c>
      <c r="R2003">
        <v>1</v>
      </c>
      <c r="S2003" s="1">
        <v>45844</v>
      </c>
      <c r="T2003" t="s">
        <v>30</v>
      </c>
    </row>
    <row r="2004" spans="1:20" x14ac:dyDescent="0.25">
      <c r="A2004" t="s">
        <v>4058</v>
      </c>
      <c r="B2004" t="s">
        <v>38</v>
      </c>
      <c r="C2004" t="s">
        <v>82</v>
      </c>
      <c r="D2004" t="s">
        <v>32</v>
      </c>
      <c r="E2004" s="1">
        <v>45749</v>
      </c>
      <c r="F2004" t="s">
        <v>4059</v>
      </c>
      <c r="G2004" t="s">
        <v>12445</v>
      </c>
      <c r="H2004" t="s">
        <v>41</v>
      </c>
      <c r="I2004" t="s">
        <v>42</v>
      </c>
      <c r="J2004" t="s">
        <v>59</v>
      </c>
      <c r="K2004">
        <v>4</v>
      </c>
      <c r="L2004">
        <v>889.71</v>
      </c>
      <c r="M2004" t="s">
        <v>28</v>
      </c>
      <c r="N2004">
        <v>13</v>
      </c>
      <c r="O2004" s="1">
        <v>45810</v>
      </c>
      <c r="P2004">
        <v>126</v>
      </c>
      <c r="Q2004" t="s">
        <v>29</v>
      </c>
      <c r="R2004">
        <v>4</v>
      </c>
      <c r="S2004" s="1">
        <v>45608</v>
      </c>
      <c r="T2004" t="s">
        <v>36</v>
      </c>
    </row>
    <row r="2005" spans="1:20" x14ac:dyDescent="0.25">
      <c r="A2005" t="s">
        <v>4060</v>
      </c>
      <c r="B2005" t="s">
        <v>45</v>
      </c>
      <c r="C2005" t="s">
        <v>22</v>
      </c>
      <c r="D2005" t="s">
        <v>77</v>
      </c>
      <c r="E2005" t="s">
        <v>12161</v>
      </c>
      <c r="F2005" t="s">
        <v>4061</v>
      </c>
      <c r="G2005" t="s">
        <v>12445</v>
      </c>
      <c r="H2005" t="s">
        <v>41</v>
      </c>
      <c r="I2005" t="s">
        <v>63</v>
      </c>
      <c r="J2005" t="s">
        <v>59</v>
      </c>
      <c r="K2005">
        <v>4</v>
      </c>
      <c r="L2005">
        <v>163.58000000000001</v>
      </c>
      <c r="M2005" t="s">
        <v>50</v>
      </c>
      <c r="N2005">
        <v>6</v>
      </c>
      <c r="O2005" t="s">
        <v>12105</v>
      </c>
      <c r="P2005">
        <v>272</v>
      </c>
      <c r="Q2005" t="s">
        <v>29</v>
      </c>
      <c r="R2005">
        <v>3</v>
      </c>
      <c r="S2005" s="1">
        <v>45780</v>
      </c>
      <c r="T2005" t="s">
        <v>30</v>
      </c>
    </row>
    <row r="2006" spans="1:20" x14ac:dyDescent="0.25">
      <c r="A2006" t="s">
        <v>4062</v>
      </c>
      <c r="B2006" t="s">
        <v>38</v>
      </c>
      <c r="C2006" t="s">
        <v>22</v>
      </c>
      <c r="D2006" t="s">
        <v>32</v>
      </c>
      <c r="E2006" s="1">
        <v>45542</v>
      </c>
      <c r="F2006" t="s">
        <v>4063</v>
      </c>
      <c r="G2006" t="s">
        <v>12445</v>
      </c>
      <c r="H2006" t="s">
        <v>25</v>
      </c>
      <c r="I2006" t="s">
        <v>54</v>
      </c>
      <c r="J2006" t="s">
        <v>49</v>
      </c>
      <c r="K2006">
        <v>3</v>
      </c>
      <c r="L2006">
        <v>1259.72</v>
      </c>
      <c r="M2006" t="s">
        <v>50</v>
      </c>
      <c r="N2006">
        <v>39</v>
      </c>
      <c r="O2006" s="1">
        <v>45995</v>
      </c>
      <c r="P2006">
        <v>59</v>
      </c>
      <c r="Q2006" t="s">
        <v>43</v>
      </c>
      <c r="R2006">
        <v>1</v>
      </c>
      <c r="S2006" s="1">
        <v>45754</v>
      </c>
      <c r="T2006" t="s">
        <v>36</v>
      </c>
    </row>
    <row r="2007" spans="1:20" x14ac:dyDescent="0.25">
      <c r="A2007" t="s">
        <v>4064</v>
      </c>
      <c r="B2007" t="s">
        <v>38</v>
      </c>
      <c r="C2007" t="s">
        <v>82</v>
      </c>
      <c r="D2007" t="s">
        <v>77</v>
      </c>
      <c r="E2007" t="s">
        <v>12203</v>
      </c>
      <c r="F2007" t="s">
        <v>4065</v>
      </c>
      <c r="G2007" t="s">
        <v>12445</v>
      </c>
      <c r="H2007" t="s">
        <v>47</v>
      </c>
      <c r="I2007" t="s">
        <v>54</v>
      </c>
      <c r="J2007" t="s">
        <v>27</v>
      </c>
      <c r="K2007">
        <v>1</v>
      </c>
      <c r="L2007">
        <v>452.54</v>
      </c>
      <c r="M2007" t="s">
        <v>28</v>
      </c>
      <c r="N2007">
        <v>27</v>
      </c>
      <c r="O2007" t="s">
        <v>12379</v>
      </c>
      <c r="P2007">
        <v>467</v>
      </c>
      <c r="Q2007" t="s">
        <v>43</v>
      </c>
      <c r="R2007">
        <v>5</v>
      </c>
      <c r="S2007" s="1">
        <v>45333</v>
      </c>
      <c r="T2007" t="s">
        <v>36</v>
      </c>
    </row>
    <row r="2008" spans="1:20" x14ac:dyDescent="0.25">
      <c r="A2008" t="s">
        <v>4066</v>
      </c>
      <c r="B2008" t="s">
        <v>21</v>
      </c>
      <c r="C2008" t="s">
        <v>22</v>
      </c>
      <c r="D2008" t="s">
        <v>77</v>
      </c>
      <c r="E2008" t="s">
        <v>12172</v>
      </c>
      <c r="F2008" t="s">
        <v>4067</v>
      </c>
      <c r="G2008" t="s">
        <v>12445</v>
      </c>
      <c r="H2008" t="s">
        <v>41</v>
      </c>
      <c r="I2008" t="s">
        <v>54</v>
      </c>
      <c r="J2008" t="s">
        <v>64</v>
      </c>
      <c r="K2008">
        <v>3</v>
      </c>
      <c r="L2008">
        <v>1399.51</v>
      </c>
      <c r="M2008" t="s">
        <v>50</v>
      </c>
      <c r="N2008">
        <v>6</v>
      </c>
      <c r="O2008" t="s">
        <v>12390</v>
      </c>
      <c r="P2008">
        <v>4</v>
      </c>
      <c r="Q2008" t="s">
        <v>43</v>
      </c>
      <c r="R2008">
        <v>4</v>
      </c>
      <c r="S2008" t="s">
        <v>12262</v>
      </c>
      <c r="T2008" t="s">
        <v>30</v>
      </c>
    </row>
    <row r="2009" spans="1:20" x14ac:dyDescent="0.25">
      <c r="A2009" t="s">
        <v>4068</v>
      </c>
      <c r="B2009" t="s">
        <v>45</v>
      </c>
      <c r="C2009" t="s">
        <v>82</v>
      </c>
      <c r="D2009" t="s">
        <v>52</v>
      </c>
      <c r="E2009" s="1">
        <v>45569</v>
      </c>
      <c r="F2009" t="s">
        <v>4069</v>
      </c>
      <c r="G2009" t="s">
        <v>12445</v>
      </c>
      <c r="H2009" t="s">
        <v>41</v>
      </c>
      <c r="I2009" t="s">
        <v>26</v>
      </c>
      <c r="J2009" t="s">
        <v>64</v>
      </c>
      <c r="K2009">
        <v>1</v>
      </c>
      <c r="L2009">
        <v>501.59</v>
      </c>
      <c r="M2009" t="s">
        <v>50</v>
      </c>
      <c r="N2009">
        <v>4</v>
      </c>
      <c r="O2009" s="1">
        <v>45932</v>
      </c>
      <c r="P2009">
        <v>139</v>
      </c>
      <c r="Q2009" t="s">
        <v>43</v>
      </c>
      <c r="R2009">
        <v>2</v>
      </c>
      <c r="S2009" t="s">
        <v>12152</v>
      </c>
      <c r="T2009" t="s">
        <v>36</v>
      </c>
    </row>
    <row r="2010" spans="1:20" x14ac:dyDescent="0.25">
      <c r="A2010" t="s">
        <v>4070</v>
      </c>
      <c r="B2010" t="s">
        <v>38</v>
      </c>
      <c r="C2010" t="s">
        <v>39</v>
      </c>
      <c r="D2010" t="s">
        <v>23</v>
      </c>
      <c r="E2010" t="s">
        <v>12281</v>
      </c>
      <c r="F2010" t="s">
        <v>4071</v>
      </c>
      <c r="G2010" t="s">
        <v>12445</v>
      </c>
      <c r="H2010" t="s">
        <v>58</v>
      </c>
      <c r="I2010" t="s">
        <v>48</v>
      </c>
      <c r="J2010" t="s">
        <v>64</v>
      </c>
      <c r="K2010">
        <v>5</v>
      </c>
      <c r="L2010">
        <v>783.53</v>
      </c>
      <c r="M2010" t="s">
        <v>50</v>
      </c>
      <c r="N2010">
        <v>11</v>
      </c>
      <c r="O2010" s="1">
        <v>45691</v>
      </c>
      <c r="P2010">
        <v>276</v>
      </c>
      <c r="Q2010" t="s">
        <v>29</v>
      </c>
      <c r="R2010">
        <v>2</v>
      </c>
      <c r="S2010" s="1">
        <v>45996</v>
      </c>
      <c r="T2010" t="s">
        <v>60</v>
      </c>
    </row>
    <row r="2011" spans="1:20" x14ac:dyDescent="0.25">
      <c r="A2011" t="s">
        <v>4072</v>
      </c>
      <c r="B2011" t="s">
        <v>45</v>
      </c>
      <c r="C2011" t="s">
        <v>82</v>
      </c>
      <c r="D2011" t="s">
        <v>32</v>
      </c>
      <c r="E2011" t="s">
        <v>12072</v>
      </c>
      <c r="F2011" t="s">
        <v>4073</v>
      </c>
      <c r="G2011" t="s">
        <v>12445</v>
      </c>
      <c r="H2011" t="s">
        <v>41</v>
      </c>
      <c r="I2011" t="s">
        <v>63</v>
      </c>
      <c r="J2011" t="s">
        <v>64</v>
      </c>
      <c r="K2011">
        <v>4</v>
      </c>
      <c r="L2011">
        <v>364.24</v>
      </c>
      <c r="M2011" t="s">
        <v>50</v>
      </c>
      <c r="N2011">
        <v>25</v>
      </c>
      <c r="O2011" s="1">
        <v>45840</v>
      </c>
      <c r="P2011">
        <v>220</v>
      </c>
      <c r="Q2011" t="s">
        <v>43</v>
      </c>
      <c r="R2011">
        <v>2</v>
      </c>
      <c r="S2011" s="1">
        <v>45969</v>
      </c>
      <c r="T2011" t="s">
        <v>36</v>
      </c>
    </row>
    <row r="2012" spans="1:20" x14ac:dyDescent="0.25">
      <c r="A2012" t="s">
        <v>4074</v>
      </c>
      <c r="B2012" t="s">
        <v>21</v>
      </c>
      <c r="C2012" t="s">
        <v>22</v>
      </c>
      <c r="D2012" t="s">
        <v>23</v>
      </c>
      <c r="E2012" s="1">
        <v>45088</v>
      </c>
      <c r="F2012" t="s">
        <v>4075</v>
      </c>
      <c r="G2012" t="s">
        <v>12445</v>
      </c>
      <c r="H2012" t="s">
        <v>58</v>
      </c>
      <c r="I2012" t="s">
        <v>63</v>
      </c>
      <c r="J2012" t="s">
        <v>67</v>
      </c>
      <c r="K2012">
        <v>4</v>
      </c>
      <c r="L2012">
        <v>1251.7</v>
      </c>
      <c r="M2012" t="s">
        <v>50</v>
      </c>
      <c r="N2012">
        <v>22</v>
      </c>
      <c r="O2012" t="s">
        <v>12065</v>
      </c>
      <c r="P2012">
        <v>218</v>
      </c>
      <c r="Q2012" t="s">
        <v>43</v>
      </c>
      <c r="R2012">
        <v>2</v>
      </c>
      <c r="S2012" t="s">
        <v>12333</v>
      </c>
      <c r="T2012" t="s">
        <v>36</v>
      </c>
    </row>
    <row r="2013" spans="1:20" x14ac:dyDescent="0.25">
      <c r="A2013" t="s">
        <v>4076</v>
      </c>
      <c r="B2013" t="s">
        <v>21</v>
      </c>
      <c r="C2013" t="s">
        <v>22</v>
      </c>
      <c r="D2013" t="s">
        <v>77</v>
      </c>
      <c r="E2013" t="s">
        <v>12311</v>
      </c>
      <c r="F2013" t="s">
        <v>4077</v>
      </c>
      <c r="G2013" t="s">
        <v>12389</v>
      </c>
      <c r="H2013" t="s">
        <v>34</v>
      </c>
      <c r="I2013" t="s">
        <v>26</v>
      </c>
      <c r="J2013" t="s">
        <v>59</v>
      </c>
      <c r="K2013">
        <v>4</v>
      </c>
      <c r="L2013">
        <v>417.39</v>
      </c>
      <c r="M2013" t="s">
        <v>35</v>
      </c>
      <c r="N2013">
        <v>37</v>
      </c>
      <c r="O2013" s="1">
        <v>45514</v>
      </c>
      <c r="P2013">
        <v>180</v>
      </c>
      <c r="Q2013" t="s">
        <v>29</v>
      </c>
      <c r="R2013">
        <v>3</v>
      </c>
      <c r="S2013" s="1">
        <v>45485</v>
      </c>
      <c r="T2013" t="s">
        <v>60</v>
      </c>
    </row>
    <row r="2014" spans="1:20" x14ac:dyDescent="0.25">
      <c r="A2014" t="s">
        <v>4078</v>
      </c>
      <c r="B2014" t="s">
        <v>21</v>
      </c>
      <c r="C2014" t="s">
        <v>39</v>
      </c>
      <c r="D2014" t="s">
        <v>77</v>
      </c>
      <c r="E2014" t="s">
        <v>12449</v>
      </c>
      <c r="F2014" t="s">
        <v>4079</v>
      </c>
      <c r="G2014" t="s">
        <v>12389</v>
      </c>
      <c r="H2014" t="s">
        <v>34</v>
      </c>
      <c r="I2014" t="s">
        <v>63</v>
      </c>
      <c r="J2014" t="s">
        <v>59</v>
      </c>
      <c r="K2014">
        <v>1</v>
      </c>
      <c r="L2014">
        <v>153.81</v>
      </c>
      <c r="M2014" t="s">
        <v>50</v>
      </c>
      <c r="N2014">
        <v>17</v>
      </c>
      <c r="O2014" t="s">
        <v>12384</v>
      </c>
      <c r="P2014">
        <v>106</v>
      </c>
      <c r="Q2014" t="s">
        <v>29</v>
      </c>
      <c r="R2014">
        <v>3</v>
      </c>
      <c r="S2014" t="s">
        <v>12088</v>
      </c>
      <c r="T2014" t="s">
        <v>36</v>
      </c>
    </row>
    <row r="2015" spans="1:20" x14ac:dyDescent="0.25">
      <c r="A2015" t="s">
        <v>4080</v>
      </c>
      <c r="B2015" t="s">
        <v>38</v>
      </c>
      <c r="C2015" t="s">
        <v>22</v>
      </c>
      <c r="D2015" t="s">
        <v>32</v>
      </c>
      <c r="E2015" t="s">
        <v>12328</v>
      </c>
      <c r="F2015" t="s">
        <v>4081</v>
      </c>
      <c r="G2015" t="s">
        <v>12389</v>
      </c>
      <c r="H2015" t="s">
        <v>58</v>
      </c>
      <c r="I2015" t="s">
        <v>42</v>
      </c>
      <c r="J2015" t="s">
        <v>59</v>
      </c>
      <c r="K2015">
        <v>3</v>
      </c>
      <c r="L2015">
        <v>606.24</v>
      </c>
      <c r="M2015" t="s">
        <v>28</v>
      </c>
      <c r="N2015">
        <v>10</v>
      </c>
      <c r="O2015" t="s">
        <v>12280</v>
      </c>
      <c r="P2015">
        <v>125</v>
      </c>
      <c r="Q2015" t="s">
        <v>43</v>
      </c>
      <c r="R2015">
        <v>2</v>
      </c>
      <c r="S2015" t="s">
        <v>12100</v>
      </c>
      <c r="T2015" t="s">
        <v>36</v>
      </c>
    </row>
    <row r="2016" spans="1:20" x14ac:dyDescent="0.25">
      <c r="A2016" t="s">
        <v>4082</v>
      </c>
      <c r="B2016" t="s">
        <v>45</v>
      </c>
      <c r="C2016" t="s">
        <v>82</v>
      </c>
      <c r="D2016" t="s">
        <v>77</v>
      </c>
      <c r="E2016" s="1">
        <v>45270</v>
      </c>
      <c r="F2016" t="s">
        <v>4083</v>
      </c>
      <c r="G2016" t="s">
        <v>12389</v>
      </c>
      <c r="H2016" t="s">
        <v>58</v>
      </c>
      <c r="I2016" t="s">
        <v>26</v>
      </c>
      <c r="J2016" t="s">
        <v>49</v>
      </c>
      <c r="K2016">
        <v>4</v>
      </c>
      <c r="L2016">
        <v>1220.3800000000001</v>
      </c>
      <c r="M2016" t="s">
        <v>28</v>
      </c>
      <c r="N2016">
        <v>42</v>
      </c>
      <c r="O2016" t="s">
        <v>12209</v>
      </c>
      <c r="P2016">
        <v>409</v>
      </c>
      <c r="Q2016" t="s">
        <v>29</v>
      </c>
      <c r="R2016">
        <v>4</v>
      </c>
      <c r="S2016" s="1">
        <v>45605</v>
      </c>
      <c r="T2016" t="s">
        <v>30</v>
      </c>
    </row>
    <row r="2017" spans="1:20" x14ac:dyDescent="0.25">
      <c r="A2017" t="s">
        <v>4084</v>
      </c>
      <c r="B2017" t="s">
        <v>38</v>
      </c>
      <c r="C2017" t="s">
        <v>22</v>
      </c>
      <c r="D2017" t="s">
        <v>56</v>
      </c>
      <c r="E2017" t="s">
        <v>12379</v>
      </c>
      <c r="F2017" t="s">
        <v>4085</v>
      </c>
      <c r="G2017" t="s">
        <v>12389</v>
      </c>
      <c r="H2017" t="s">
        <v>58</v>
      </c>
      <c r="I2017" t="s">
        <v>48</v>
      </c>
      <c r="J2017" t="s">
        <v>59</v>
      </c>
      <c r="K2017">
        <v>5</v>
      </c>
      <c r="L2017">
        <v>1300.96</v>
      </c>
      <c r="M2017" t="s">
        <v>50</v>
      </c>
      <c r="N2017">
        <v>8</v>
      </c>
      <c r="O2017" s="1">
        <v>45932</v>
      </c>
      <c r="P2017">
        <v>269</v>
      </c>
      <c r="Q2017" t="s">
        <v>43</v>
      </c>
      <c r="R2017">
        <v>5</v>
      </c>
      <c r="S2017" t="s">
        <v>12325</v>
      </c>
      <c r="T2017" t="s">
        <v>30</v>
      </c>
    </row>
    <row r="2018" spans="1:20" x14ac:dyDescent="0.25">
      <c r="A2018" t="s">
        <v>4086</v>
      </c>
      <c r="B2018" t="s">
        <v>21</v>
      </c>
      <c r="C2018" t="s">
        <v>39</v>
      </c>
      <c r="D2018" t="s">
        <v>56</v>
      </c>
      <c r="E2018" s="1">
        <v>45241</v>
      </c>
      <c r="F2018" t="s">
        <v>4087</v>
      </c>
      <c r="G2018" t="s">
        <v>12389</v>
      </c>
      <c r="H2018" t="s">
        <v>25</v>
      </c>
      <c r="I2018" t="s">
        <v>63</v>
      </c>
      <c r="J2018" t="s">
        <v>27</v>
      </c>
      <c r="K2018">
        <v>4</v>
      </c>
      <c r="L2018">
        <v>476.38</v>
      </c>
      <c r="M2018" t="s">
        <v>35</v>
      </c>
      <c r="N2018">
        <v>27</v>
      </c>
      <c r="O2018" t="s">
        <v>12098</v>
      </c>
      <c r="P2018">
        <v>222</v>
      </c>
      <c r="Q2018" t="s">
        <v>43</v>
      </c>
      <c r="R2018">
        <v>1</v>
      </c>
      <c r="S2018" s="1">
        <v>45874</v>
      </c>
      <c r="T2018" t="s">
        <v>30</v>
      </c>
    </row>
    <row r="2019" spans="1:20" x14ac:dyDescent="0.25">
      <c r="A2019" t="s">
        <v>4088</v>
      </c>
      <c r="B2019" t="s">
        <v>45</v>
      </c>
      <c r="C2019" t="s">
        <v>39</v>
      </c>
      <c r="D2019" t="s">
        <v>32</v>
      </c>
      <c r="E2019" s="1">
        <v>45484</v>
      </c>
      <c r="F2019" t="s">
        <v>4089</v>
      </c>
      <c r="G2019" t="s">
        <v>12389</v>
      </c>
      <c r="H2019" t="s">
        <v>25</v>
      </c>
      <c r="I2019" t="s">
        <v>54</v>
      </c>
      <c r="J2019" t="s">
        <v>67</v>
      </c>
      <c r="K2019">
        <v>3</v>
      </c>
      <c r="L2019">
        <v>644.27</v>
      </c>
      <c r="M2019" t="s">
        <v>28</v>
      </c>
      <c r="N2019">
        <v>17</v>
      </c>
      <c r="O2019" s="1">
        <v>45638</v>
      </c>
      <c r="P2019">
        <v>265</v>
      </c>
      <c r="Q2019" t="s">
        <v>43</v>
      </c>
      <c r="R2019">
        <v>2</v>
      </c>
      <c r="S2019" t="s">
        <v>12276</v>
      </c>
      <c r="T2019" t="s">
        <v>60</v>
      </c>
    </row>
    <row r="2020" spans="1:20" x14ac:dyDescent="0.25">
      <c r="A2020" t="s">
        <v>4090</v>
      </c>
      <c r="B2020" t="s">
        <v>45</v>
      </c>
      <c r="C2020" t="s">
        <v>82</v>
      </c>
      <c r="D2020" t="s">
        <v>56</v>
      </c>
      <c r="E2020" s="1">
        <v>45604</v>
      </c>
      <c r="F2020" t="s">
        <v>4091</v>
      </c>
      <c r="G2020" t="s">
        <v>12389</v>
      </c>
      <c r="H2020" t="s">
        <v>25</v>
      </c>
      <c r="I2020" t="s">
        <v>54</v>
      </c>
      <c r="J2020" t="s">
        <v>64</v>
      </c>
      <c r="K2020">
        <v>1</v>
      </c>
      <c r="L2020">
        <v>125.81</v>
      </c>
      <c r="M2020" t="s">
        <v>50</v>
      </c>
      <c r="N2020">
        <v>47</v>
      </c>
      <c r="O2020" s="1">
        <v>45873</v>
      </c>
      <c r="P2020">
        <v>311</v>
      </c>
      <c r="Q2020" t="s">
        <v>29</v>
      </c>
      <c r="R2020">
        <v>4</v>
      </c>
      <c r="S2020" s="1">
        <v>45547</v>
      </c>
      <c r="T2020" t="s">
        <v>30</v>
      </c>
    </row>
    <row r="2021" spans="1:20" x14ac:dyDescent="0.25">
      <c r="A2021" t="s">
        <v>4092</v>
      </c>
      <c r="B2021" t="s">
        <v>38</v>
      </c>
      <c r="C2021" t="s">
        <v>22</v>
      </c>
      <c r="D2021" t="s">
        <v>77</v>
      </c>
      <c r="E2021" t="s">
        <v>12254</v>
      </c>
      <c r="F2021" t="s">
        <v>4093</v>
      </c>
      <c r="G2021" t="s">
        <v>12389</v>
      </c>
      <c r="H2021" t="s">
        <v>41</v>
      </c>
      <c r="I2021" t="s">
        <v>54</v>
      </c>
      <c r="J2021" t="s">
        <v>64</v>
      </c>
      <c r="K2021">
        <v>1</v>
      </c>
      <c r="L2021">
        <v>1492.01</v>
      </c>
      <c r="M2021" t="s">
        <v>28</v>
      </c>
      <c r="N2021">
        <v>28</v>
      </c>
      <c r="O2021" s="1">
        <v>45903</v>
      </c>
      <c r="P2021">
        <v>433</v>
      </c>
      <c r="Q2021" t="s">
        <v>29</v>
      </c>
      <c r="R2021">
        <v>4</v>
      </c>
      <c r="S2021" t="s">
        <v>12279</v>
      </c>
      <c r="T2021" t="s">
        <v>30</v>
      </c>
    </row>
    <row r="2022" spans="1:20" x14ac:dyDescent="0.25">
      <c r="A2022" t="s">
        <v>4094</v>
      </c>
      <c r="B2022" t="s">
        <v>21</v>
      </c>
      <c r="C2022" t="s">
        <v>22</v>
      </c>
      <c r="D2022" t="s">
        <v>56</v>
      </c>
      <c r="E2022" s="1">
        <v>45843</v>
      </c>
      <c r="F2022" t="s">
        <v>4095</v>
      </c>
      <c r="G2022" t="s">
        <v>12389</v>
      </c>
      <c r="H2022" t="s">
        <v>58</v>
      </c>
      <c r="I2022" t="s">
        <v>63</v>
      </c>
      <c r="J2022" t="s">
        <v>27</v>
      </c>
      <c r="K2022">
        <v>4</v>
      </c>
      <c r="L2022">
        <v>1498.16</v>
      </c>
      <c r="M2022" t="s">
        <v>28</v>
      </c>
      <c r="N2022">
        <v>42</v>
      </c>
      <c r="O2022" s="1">
        <v>45638</v>
      </c>
      <c r="P2022">
        <v>446</v>
      </c>
      <c r="Q2022" t="s">
        <v>29</v>
      </c>
      <c r="R2022">
        <v>4</v>
      </c>
      <c r="S2022" s="1">
        <v>45576</v>
      </c>
      <c r="T2022" t="s">
        <v>60</v>
      </c>
    </row>
    <row r="2023" spans="1:20" x14ac:dyDescent="0.25">
      <c r="A2023" t="s">
        <v>4096</v>
      </c>
      <c r="B2023" t="s">
        <v>21</v>
      </c>
      <c r="C2023" t="s">
        <v>39</v>
      </c>
      <c r="D2023" t="s">
        <v>23</v>
      </c>
      <c r="E2023" s="1">
        <v>45326</v>
      </c>
      <c r="F2023" t="s">
        <v>4097</v>
      </c>
      <c r="G2023" t="s">
        <v>12389</v>
      </c>
      <c r="H2023" t="s">
        <v>41</v>
      </c>
      <c r="I2023" t="s">
        <v>48</v>
      </c>
      <c r="J2023" t="s">
        <v>27</v>
      </c>
      <c r="K2023">
        <v>4</v>
      </c>
      <c r="L2023">
        <v>793.19</v>
      </c>
      <c r="M2023" t="s">
        <v>35</v>
      </c>
      <c r="N2023">
        <v>32</v>
      </c>
      <c r="O2023" s="1">
        <v>45779</v>
      </c>
      <c r="P2023">
        <v>133</v>
      </c>
      <c r="Q2023" t="s">
        <v>29</v>
      </c>
      <c r="R2023">
        <v>1</v>
      </c>
      <c r="S2023" t="s">
        <v>12186</v>
      </c>
      <c r="T2023" t="s">
        <v>60</v>
      </c>
    </row>
    <row r="2024" spans="1:20" x14ac:dyDescent="0.25">
      <c r="A2024" t="s">
        <v>4098</v>
      </c>
      <c r="B2024" t="s">
        <v>21</v>
      </c>
      <c r="C2024" t="s">
        <v>39</v>
      </c>
      <c r="D2024" t="s">
        <v>77</v>
      </c>
      <c r="E2024" t="s">
        <v>12268</v>
      </c>
      <c r="F2024" t="s">
        <v>4099</v>
      </c>
      <c r="G2024" t="s">
        <v>12389</v>
      </c>
      <c r="H2024" t="s">
        <v>41</v>
      </c>
      <c r="I2024" t="s">
        <v>54</v>
      </c>
      <c r="J2024" t="s">
        <v>64</v>
      </c>
      <c r="K2024">
        <v>5</v>
      </c>
      <c r="L2024">
        <v>322.77</v>
      </c>
      <c r="M2024" t="s">
        <v>50</v>
      </c>
      <c r="N2024">
        <v>48</v>
      </c>
      <c r="O2024" s="1">
        <v>45717</v>
      </c>
      <c r="P2024">
        <v>405</v>
      </c>
      <c r="Q2024" t="s">
        <v>43</v>
      </c>
      <c r="R2024">
        <v>1</v>
      </c>
      <c r="S2024" t="s">
        <v>12088</v>
      </c>
      <c r="T2024" t="s">
        <v>36</v>
      </c>
    </row>
    <row r="2025" spans="1:20" x14ac:dyDescent="0.25">
      <c r="A2025" t="s">
        <v>4100</v>
      </c>
      <c r="B2025" t="s">
        <v>38</v>
      </c>
      <c r="C2025" t="s">
        <v>39</v>
      </c>
      <c r="D2025" t="s">
        <v>56</v>
      </c>
      <c r="E2025" t="s">
        <v>12302</v>
      </c>
      <c r="F2025" t="s">
        <v>4101</v>
      </c>
      <c r="G2025" t="s">
        <v>12351</v>
      </c>
      <c r="H2025" t="s">
        <v>25</v>
      </c>
      <c r="I2025" t="s">
        <v>42</v>
      </c>
      <c r="J2025" t="s">
        <v>67</v>
      </c>
      <c r="K2025">
        <v>2</v>
      </c>
      <c r="L2025">
        <v>1255.3399999999999</v>
      </c>
      <c r="M2025" t="s">
        <v>50</v>
      </c>
      <c r="N2025">
        <v>42</v>
      </c>
      <c r="O2025" t="s">
        <v>12346</v>
      </c>
      <c r="P2025">
        <v>102</v>
      </c>
      <c r="Q2025" t="s">
        <v>43</v>
      </c>
      <c r="R2025">
        <v>4</v>
      </c>
      <c r="S2025" s="1">
        <v>45843</v>
      </c>
      <c r="T2025" t="s">
        <v>30</v>
      </c>
    </row>
    <row r="2026" spans="1:20" x14ac:dyDescent="0.25">
      <c r="A2026" t="s">
        <v>4102</v>
      </c>
      <c r="B2026" t="s">
        <v>21</v>
      </c>
      <c r="C2026" t="s">
        <v>82</v>
      </c>
      <c r="D2026" t="s">
        <v>56</v>
      </c>
      <c r="E2026" t="s">
        <v>12398</v>
      </c>
      <c r="F2026" t="s">
        <v>4103</v>
      </c>
      <c r="G2026" t="s">
        <v>12351</v>
      </c>
      <c r="H2026" t="s">
        <v>58</v>
      </c>
      <c r="I2026" t="s">
        <v>42</v>
      </c>
      <c r="J2026" t="s">
        <v>67</v>
      </c>
      <c r="K2026">
        <v>2</v>
      </c>
      <c r="L2026">
        <v>1048.17</v>
      </c>
      <c r="M2026" t="s">
        <v>35</v>
      </c>
      <c r="N2026">
        <v>9</v>
      </c>
      <c r="O2026" s="1">
        <v>45781</v>
      </c>
      <c r="P2026">
        <v>407</v>
      </c>
      <c r="Q2026" t="s">
        <v>29</v>
      </c>
      <c r="R2026">
        <v>3</v>
      </c>
      <c r="S2026" t="s">
        <v>12098</v>
      </c>
      <c r="T2026" t="s">
        <v>60</v>
      </c>
    </row>
    <row r="2027" spans="1:20" x14ac:dyDescent="0.25">
      <c r="A2027" t="s">
        <v>4104</v>
      </c>
      <c r="B2027" t="s">
        <v>38</v>
      </c>
      <c r="C2027" t="s">
        <v>82</v>
      </c>
      <c r="D2027" t="s">
        <v>32</v>
      </c>
      <c r="E2027" s="1">
        <v>45329</v>
      </c>
      <c r="F2027" t="s">
        <v>4105</v>
      </c>
      <c r="G2027" t="s">
        <v>12351</v>
      </c>
      <c r="H2027" t="s">
        <v>47</v>
      </c>
      <c r="I2027" t="s">
        <v>63</v>
      </c>
      <c r="J2027" t="s">
        <v>67</v>
      </c>
      <c r="K2027">
        <v>5</v>
      </c>
      <c r="L2027">
        <v>1315.23</v>
      </c>
      <c r="M2027" t="s">
        <v>50</v>
      </c>
      <c r="N2027">
        <v>21</v>
      </c>
      <c r="O2027" t="s">
        <v>12156</v>
      </c>
      <c r="P2027">
        <v>155</v>
      </c>
      <c r="Q2027" t="s">
        <v>29</v>
      </c>
      <c r="R2027">
        <v>1</v>
      </c>
      <c r="S2027" t="s">
        <v>12160</v>
      </c>
      <c r="T2027" t="s">
        <v>60</v>
      </c>
    </row>
    <row r="2028" spans="1:20" x14ac:dyDescent="0.25">
      <c r="A2028" t="s">
        <v>4106</v>
      </c>
      <c r="B2028" t="s">
        <v>45</v>
      </c>
      <c r="C2028" t="s">
        <v>82</v>
      </c>
      <c r="D2028" t="s">
        <v>32</v>
      </c>
      <c r="E2028" t="s">
        <v>12072</v>
      </c>
      <c r="F2028" t="s">
        <v>4107</v>
      </c>
      <c r="G2028" t="s">
        <v>12351</v>
      </c>
      <c r="H2028" t="s">
        <v>25</v>
      </c>
      <c r="I2028" t="s">
        <v>48</v>
      </c>
      <c r="J2028" t="s">
        <v>27</v>
      </c>
      <c r="K2028">
        <v>1</v>
      </c>
      <c r="L2028">
        <v>624.54999999999995</v>
      </c>
      <c r="M2028" t="s">
        <v>35</v>
      </c>
      <c r="N2028">
        <v>13</v>
      </c>
      <c r="O2028" t="s">
        <v>12231</v>
      </c>
      <c r="P2028">
        <v>214</v>
      </c>
      <c r="Q2028" t="s">
        <v>29</v>
      </c>
      <c r="R2028">
        <v>5</v>
      </c>
      <c r="S2028" t="s">
        <v>12264</v>
      </c>
      <c r="T2028" t="s">
        <v>30</v>
      </c>
    </row>
    <row r="2029" spans="1:20" x14ac:dyDescent="0.25">
      <c r="A2029" t="s">
        <v>4108</v>
      </c>
      <c r="B2029" t="s">
        <v>38</v>
      </c>
      <c r="C2029" t="s">
        <v>82</v>
      </c>
      <c r="D2029" t="s">
        <v>56</v>
      </c>
      <c r="E2029" t="s">
        <v>12394</v>
      </c>
      <c r="F2029" t="s">
        <v>4109</v>
      </c>
      <c r="G2029" t="s">
        <v>12351</v>
      </c>
      <c r="H2029" t="s">
        <v>47</v>
      </c>
      <c r="I2029" t="s">
        <v>48</v>
      </c>
      <c r="J2029" t="s">
        <v>67</v>
      </c>
      <c r="K2029">
        <v>2</v>
      </c>
      <c r="L2029">
        <v>751.25</v>
      </c>
      <c r="M2029" t="s">
        <v>50</v>
      </c>
      <c r="N2029">
        <v>1</v>
      </c>
      <c r="O2029" t="s">
        <v>12199</v>
      </c>
      <c r="P2029">
        <v>77</v>
      </c>
      <c r="Q2029" t="s">
        <v>43</v>
      </c>
      <c r="R2029">
        <v>5</v>
      </c>
      <c r="S2029" t="s">
        <v>12098</v>
      </c>
      <c r="T2029" t="s">
        <v>60</v>
      </c>
    </row>
    <row r="2030" spans="1:20" x14ac:dyDescent="0.25">
      <c r="A2030" t="s">
        <v>4110</v>
      </c>
      <c r="B2030" t="s">
        <v>21</v>
      </c>
      <c r="C2030" t="s">
        <v>82</v>
      </c>
      <c r="D2030" t="s">
        <v>56</v>
      </c>
      <c r="E2030" t="s">
        <v>12357</v>
      </c>
      <c r="F2030" t="s">
        <v>4111</v>
      </c>
      <c r="G2030" t="s">
        <v>12351</v>
      </c>
      <c r="H2030" t="s">
        <v>41</v>
      </c>
      <c r="I2030" t="s">
        <v>42</v>
      </c>
      <c r="J2030" t="s">
        <v>64</v>
      </c>
      <c r="K2030">
        <v>3</v>
      </c>
      <c r="L2030">
        <v>726.99</v>
      </c>
      <c r="M2030" t="s">
        <v>35</v>
      </c>
      <c r="N2030">
        <v>28</v>
      </c>
      <c r="O2030" s="1">
        <v>45544</v>
      </c>
      <c r="P2030">
        <v>192</v>
      </c>
      <c r="Q2030" t="s">
        <v>43</v>
      </c>
      <c r="R2030">
        <v>3</v>
      </c>
      <c r="S2030" s="1">
        <v>45546</v>
      </c>
      <c r="T2030" t="s">
        <v>60</v>
      </c>
    </row>
    <row r="2031" spans="1:20" x14ac:dyDescent="0.25">
      <c r="A2031" t="s">
        <v>4112</v>
      </c>
      <c r="B2031" t="s">
        <v>21</v>
      </c>
      <c r="C2031" t="s">
        <v>39</v>
      </c>
      <c r="D2031" t="s">
        <v>77</v>
      </c>
      <c r="E2031" s="1">
        <v>45423</v>
      </c>
      <c r="F2031" t="s">
        <v>4113</v>
      </c>
      <c r="G2031" t="s">
        <v>12351</v>
      </c>
      <c r="H2031" t="s">
        <v>58</v>
      </c>
      <c r="I2031" t="s">
        <v>42</v>
      </c>
      <c r="J2031" t="s">
        <v>27</v>
      </c>
      <c r="K2031">
        <v>1</v>
      </c>
      <c r="L2031">
        <v>654.82000000000005</v>
      </c>
      <c r="M2031" t="s">
        <v>28</v>
      </c>
      <c r="N2031">
        <v>47</v>
      </c>
      <c r="O2031" t="s">
        <v>12383</v>
      </c>
      <c r="P2031">
        <v>177</v>
      </c>
      <c r="Q2031" t="s">
        <v>29</v>
      </c>
      <c r="R2031">
        <v>1</v>
      </c>
      <c r="S2031" s="1">
        <v>45361</v>
      </c>
      <c r="T2031" t="s">
        <v>36</v>
      </c>
    </row>
    <row r="2032" spans="1:20" x14ac:dyDescent="0.25">
      <c r="A2032" t="s">
        <v>4114</v>
      </c>
      <c r="B2032" t="s">
        <v>21</v>
      </c>
      <c r="C2032" t="s">
        <v>22</v>
      </c>
      <c r="D2032" t="s">
        <v>23</v>
      </c>
      <c r="E2032" t="s">
        <v>12434</v>
      </c>
      <c r="F2032" t="s">
        <v>4115</v>
      </c>
      <c r="G2032" t="s">
        <v>12351</v>
      </c>
      <c r="H2032" t="s">
        <v>41</v>
      </c>
      <c r="I2032" t="s">
        <v>63</v>
      </c>
      <c r="J2032" t="s">
        <v>49</v>
      </c>
      <c r="K2032">
        <v>3</v>
      </c>
      <c r="L2032">
        <v>341.78</v>
      </c>
      <c r="M2032" t="s">
        <v>28</v>
      </c>
      <c r="N2032">
        <v>19</v>
      </c>
      <c r="O2032" s="1">
        <v>45546</v>
      </c>
      <c r="P2032">
        <v>3</v>
      </c>
      <c r="Q2032" t="s">
        <v>43</v>
      </c>
      <c r="R2032">
        <v>2</v>
      </c>
      <c r="S2032" t="s">
        <v>12080</v>
      </c>
      <c r="T2032" t="s">
        <v>36</v>
      </c>
    </row>
    <row r="2033" spans="1:20" x14ac:dyDescent="0.25">
      <c r="A2033" t="s">
        <v>4116</v>
      </c>
      <c r="B2033" t="s">
        <v>45</v>
      </c>
      <c r="C2033" t="s">
        <v>82</v>
      </c>
      <c r="D2033" t="s">
        <v>23</v>
      </c>
      <c r="E2033" s="1">
        <v>45514</v>
      </c>
      <c r="F2033" t="s">
        <v>4117</v>
      </c>
      <c r="G2033" t="s">
        <v>12351</v>
      </c>
      <c r="H2033" t="s">
        <v>41</v>
      </c>
      <c r="I2033" t="s">
        <v>54</v>
      </c>
      <c r="J2033" t="s">
        <v>27</v>
      </c>
      <c r="K2033">
        <v>2</v>
      </c>
      <c r="L2033">
        <v>1226.31</v>
      </c>
      <c r="M2033" t="s">
        <v>50</v>
      </c>
      <c r="N2033">
        <v>13</v>
      </c>
      <c r="O2033" s="1">
        <v>45546</v>
      </c>
      <c r="P2033">
        <v>272</v>
      </c>
      <c r="Q2033" t="s">
        <v>43</v>
      </c>
      <c r="R2033">
        <v>4</v>
      </c>
      <c r="S2033" t="s">
        <v>12180</v>
      </c>
      <c r="T2033" t="s">
        <v>36</v>
      </c>
    </row>
    <row r="2034" spans="1:20" x14ac:dyDescent="0.25">
      <c r="A2034" t="s">
        <v>4118</v>
      </c>
      <c r="B2034" t="s">
        <v>45</v>
      </c>
      <c r="C2034" t="s">
        <v>22</v>
      </c>
      <c r="D2034" t="s">
        <v>23</v>
      </c>
      <c r="E2034" t="s">
        <v>12216</v>
      </c>
      <c r="F2034" t="s">
        <v>4119</v>
      </c>
      <c r="G2034" t="s">
        <v>12351</v>
      </c>
      <c r="H2034" t="s">
        <v>41</v>
      </c>
      <c r="I2034" t="s">
        <v>26</v>
      </c>
      <c r="J2034" t="s">
        <v>67</v>
      </c>
      <c r="K2034">
        <v>5</v>
      </c>
      <c r="L2034">
        <v>466.95</v>
      </c>
      <c r="M2034" t="s">
        <v>50</v>
      </c>
      <c r="N2034">
        <v>15</v>
      </c>
      <c r="O2034" s="1">
        <v>45936</v>
      </c>
      <c r="P2034">
        <v>436</v>
      </c>
      <c r="Q2034" t="s">
        <v>43</v>
      </c>
      <c r="R2034">
        <v>3</v>
      </c>
      <c r="S2034" t="s">
        <v>12125</v>
      </c>
      <c r="T2034" t="s">
        <v>36</v>
      </c>
    </row>
    <row r="2035" spans="1:20" x14ac:dyDescent="0.25">
      <c r="A2035" t="s">
        <v>4120</v>
      </c>
      <c r="B2035" t="s">
        <v>45</v>
      </c>
      <c r="C2035" t="s">
        <v>22</v>
      </c>
      <c r="D2035" t="s">
        <v>56</v>
      </c>
      <c r="E2035" s="1">
        <v>45295</v>
      </c>
      <c r="F2035" t="s">
        <v>4121</v>
      </c>
      <c r="G2035" t="s">
        <v>12443</v>
      </c>
      <c r="H2035" t="s">
        <v>25</v>
      </c>
      <c r="I2035" t="s">
        <v>42</v>
      </c>
      <c r="J2035" t="s">
        <v>59</v>
      </c>
      <c r="K2035">
        <v>1</v>
      </c>
      <c r="L2035">
        <v>1098.54</v>
      </c>
      <c r="M2035" t="s">
        <v>35</v>
      </c>
      <c r="N2035">
        <v>13</v>
      </c>
      <c r="O2035" s="1">
        <v>45783</v>
      </c>
      <c r="P2035">
        <v>15</v>
      </c>
      <c r="Q2035" t="s">
        <v>29</v>
      </c>
      <c r="R2035">
        <v>4</v>
      </c>
      <c r="S2035" t="s">
        <v>12079</v>
      </c>
      <c r="T2035" t="s">
        <v>36</v>
      </c>
    </row>
    <row r="2036" spans="1:20" x14ac:dyDescent="0.25">
      <c r="A2036" t="s">
        <v>4122</v>
      </c>
      <c r="B2036" t="s">
        <v>45</v>
      </c>
      <c r="C2036" t="s">
        <v>22</v>
      </c>
      <c r="D2036" t="s">
        <v>52</v>
      </c>
      <c r="E2036" s="1">
        <v>45508</v>
      </c>
      <c r="F2036" t="s">
        <v>4123</v>
      </c>
      <c r="G2036" t="s">
        <v>12443</v>
      </c>
      <c r="H2036" t="s">
        <v>34</v>
      </c>
      <c r="I2036" t="s">
        <v>48</v>
      </c>
      <c r="J2036" t="s">
        <v>27</v>
      </c>
      <c r="K2036">
        <v>4</v>
      </c>
      <c r="L2036">
        <v>285.58999999999997</v>
      </c>
      <c r="M2036" t="s">
        <v>28</v>
      </c>
      <c r="N2036">
        <v>45</v>
      </c>
      <c r="O2036" t="s">
        <v>12160</v>
      </c>
      <c r="P2036">
        <v>263</v>
      </c>
      <c r="Q2036" t="s">
        <v>43</v>
      </c>
      <c r="R2036">
        <v>4</v>
      </c>
      <c r="S2036" s="1">
        <v>45331</v>
      </c>
      <c r="T2036" t="s">
        <v>36</v>
      </c>
    </row>
    <row r="2037" spans="1:20" x14ac:dyDescent="0.25">
      <c r="A2037" t="s">
        <v>4124</v>
      </c>
      <c r="B2037" t="s">
        <v>38</v>
      </c>
      <c r="C2037" t="s">
        <v>82</v>
      </c>
      <c r="D2037" t="s">
        <v>52</v>
      </c>
      <c r="E2037" t="s">
        <v>12437</v>
      </c>
      <c r="F2037" t="s">
        <v>4125</v>
      </c>
      <c r="G2037" t="s">
        <v>12443</v>
      </c>
      <c r="H2037" t="s">
        <v>58</v>
      </c>
      <c r="I2037" t="s">
        <v>54</v>
      </c>
      <c r="J2037" t="s">
        <v>67</v>
      </c>
      <c r="K2037">
        <v>2</v>
      </c>
      <c r="L2037">
        <v>1283.58</v>
      </c>
      <c r="M2037" t="s">
        <v>35</v>
      </c>
      <c r="N2037">
        <v>49</v>
      </c>
      <c r="O2037" t="s">
        <v>12361</v>
      </c>
      <c r="P2037">
        <v>375</v>
      </c>
      <c r="Q2037" t="s">
        <v>43</v>
      </c>
      <c r="R2037">
        <v>1</v>
      </c>
      <c r="S2037" t="s">
        <v>12190</v>
      </c>
      <c r="T2037" t="s">
        <v>60</v>
      </c>
    </row>
    <row r="2038" spans="1:20" x14ac:dyDescent="0.25">
      <c r="A2038" t="s">
        <v>4126</v>
      </c>
      <c r="B2038" t="s">
        <v>45</v>
      </c>
      <c r="C2038" t="s">
        <v>82</v>
      </c>
      <c r="D2038" t="s">
        <v>32</v>
      </c>
      <c r="E2038" s="1">
        <v>45445</v>
      </c>
      <c r="F2038" t="s">
        <v>4127</v>
      </c>
      <c r="G2038" t="s">
        <v>12443</v>
      </c>
      <c r="H2038" t="s">
        <v>47</v>
      </c>
      <c r="I2038" t="s">
        <v>42</v>
      </c>
      <c r="J2038" t="s">
        <v>64</v>
      </c>
      <c r="K2038">
        <v>1</v>
      </c>
      <c r="L2038">
        <v>240.55</v>
      </c>
      <c r="M2038" t="s">
        <v>35</v>
      </c>
      <c r="N2038">
        <v>47</v>
      </c>
      <c r="O2038" t="s">
        <v>12364</v>
      </c>
      <c r="P2038">
        <v>412</v>
      </c>
      <c r="Q2038" t="s">
        <v>43</v>
      </c>
      <c r="R2038">
        <v>5</v>
      </c>
      <c r="S2038" s="1">
        <v>45844</v>
      </c>
      <c r="T2038" t="s">
        <v>30</v>
      </c>
    </row>
    <row r="2039" spans="1:20" x14ac:dyDescent="0.25">
      <c r="A2039" t="s">
        <v>4128</v>
      </c>
      <c r="B2039" t="s">
        <v>38</v>
      </c>
      <c r="C2039" t="s">
        <v>22</v>
      </c>
      <c r="D2039" t="s">
        <v>56</v>
      </c>
      <c r="E2039" t="s">
        <v>12192</v>
      </c>
      <c r="F2039" t="s">
        <v>4129</v>
      </c>
      <c r="G2039" t="s">
        <v>12443</v>
      </c>
      <c r="H2039" t="s">
        <v>47</v>
      </c>
      <c r="I2039" t="s">
        <v>54</v>
      </c>
      <c r="J2039" t="s">
        <v>59</v>
      </c>
      <c r="K2039">
        <v>5</v>
      </c>
      <c r="L2039">
        <v>481.17</v>
      </c>
      <c r="M2039" t="s">
        <v>50</v>
      </c>
      <c r="N2039">
        <v>48</v>
      </c>
      <c r="O2039" s="1">
        <v>45691</v>
      </c>
      <c r="P2039">
        <v>391</v>
      </c>
      <c r="Q2039" t="s">
        <v>43</v>
      </c>
      <c r="R2039">
        <v>4</v>
      </c>
      <c r="S2039" t="s">
        <v>12225</v>
      </c>
      <c r="T2039" t="s">
        <v>30</v>
      </c>
    </row>
    <row r="2040" spans="1:20" x14ac:dyDescent="0.25">
      <c r="A2040" t="s">
        <v>4130</v>
      </c>
      <c r="B2040" t="s">
        <v>38</v>
      </c>
      <c r="C2040" t="s">
        <v>22</v>
      </c>
      <c r="D2040" t="s">
        <v>56</v>
      </c>
      <c r="E2040" t="s">
        <v>12425</v>
      </c>
      <c r="F2040" t="s">
        <v>4131</v>
      </c>
      <c r="G2040" t="s">
        <v>12443</v>
      </c>
      <c r="H2040" t="s">
        <v>34</v>
      </c>
      <c r="I2040" t="s">
        <v>63</v>
      </c>
      <c r="J2040" t="s">
        <v>67</v>
      </c>
      <c r="K2040">
        <v>3</v>
      </c>
      <c r="L2040">
        <v>1387.34</v>
      </c>
      <c r="M2040" t="s">
        <v>50</v>
      </c>
      <c r="N2040">
        <v>40</v>
      </c>
      <c r="O2040" t="s">
        <v>12119</v>
      </c>
      <c r="P2040">
        <v>51</v>
      </c>
      <c r="Q2040" t="s">
        <v>29</v>
      </c>
      <c r="R2040">
        <v>4</v>
      </c>
      <c r="S2040" t="s">
        <v>12131</v>
      </c>
      <c r="T2040" t="s">
        <v>30</v>
      </c>
    </row>
    <row r="2041" spans="1:20" x14ac:dyDescent="0.25">
      <c r="A2041" t="s">
        <v>4132</v>
      </c>
      <c r="B2041" t="s">
        <v>38</v>
      </c>
      <c r="C2041" t="s">
        <v>82</v>
      </c>
      <c r="D2041" t="s">
        <v>32</v>
      </c>
      <c r="E2041" t="s">
        <v>12363</v>
      </c>
      <c r="F2041" t="s">
        <v>4133</v>
      </c>
      <c r="G2041" t="s">
        <v>12443</v>
      </c>
      <c r="H2041" t="s">
        <v>58</v>
      </c>
      <c r="I2041" t="s">
        <v>26</v>
      </c>
      <c r="J2041" t="s">
        <v>64</v>
      </c>
      <c r="K2041">
        <v>3</v>
      </c>
      <c r="L2041">
        <v>1011.78</v>
      </c>
      <c r="M2041" t="s">
        <v>35</v>
      </c>
      <c r="N2041">
        <v>25</v>
      </c>
      <c r="O2041" s="1">
        <v>45361</v>
      </c>
      <c r="P2041">
        <v>39</v>
      </c>
      <c r="Q2041" t="s">
        <v>43</v>
      </c>
      <c r="R2041">
        <v>4</v>
      </c>
      <c r="S2041" s="1">
        <v>45664</v>
      </c>
      <c r="T2041" t="s">
        <v>36</v>
      </c>
    </row>
    <row r="2042" spans="1:20" x14ac:dyDescent="0.25">
      <c r="A2042" t="s">
        <v>4134</v>
      </c>
      <c r="B2042" t="s">
        <v>45</v>
      </c>
      <c r="C2042" t="s">
        <v>39</v>
      </c>
      <c r="D2042" t="s">
        <v>56</v>
      </c>
      <c r="E2042" t="s">
        <v>12460</v>
      </c>
      <c r="F2042" t="s">
        <v>4135</v>
      </c>
      <c r="G2042" t="s">
        <v>12443</v>
      </c>
      <c r="H2042" t="s">
        <v>41</v>
      </c>
      <c r="I2042" t="s">
        <v>54</v>
      </c>
      <c r="J2042" t="s">
        <v>49</v>
      </c>
      <c r="K2042">
        <v>2</v>
      </c>
      <c r="L2042">
        <v>1363.15</v>
      </c>
      <c r="M2042" t="s">
        <v>28</v>
      </c>
      <c r="N2042">
        <v>32</v>
      </c>
      <c r="O2042" s="1">
        <v>45809</v>
      </c>
      <c r="P2042">
        <v>471</v>
      </c>
      <c r="Q2042" t="s">
        <v>43</v>
      </c>
      <c r="R2042">
        <v>2</v>
      </c>
      <c r="S2042" s="1">
        <v>45483</v>
      </c>
      <c r="T2042" t="s">
        <v>60</v>
      </c>
    </row>
    <row r="2043" spans="1:20" x14ac:dyDescent="0.25">
      <c r="A2043" t="s">
        <v>4136</v>
      </c>
      <c r="B2043" t="s">
        <v>21</v>
      </c>
      <c r="C2043" t="s">
        <v>82</v>
      </c>
      <c r="D2043" t="s">
        <v>56</v>
      </c>
      <c r="E2043" t="s">
        <v>12495</v>
      </c>
      <c r="F2043" t="s">
        <v>4137</v>
      </c>
      <c r="G2043" t="s">
        <v>12443</v>
      </c>
      <c r="H2043" t="s">
        <v>41</v>
      </c>
      <c r="I2043" t="s">
        <v>63</v>
      </c>
      <c r="J2043" t="s">
        <v>27</v>
      </c>
      <c r="K2043">
        <v>3</v>
      </c>
      <c r="L2043">
        <v>1204.55</v>
      </c>
      <c r="M2043" t="s">
        <v>50</v>
      </c>
      <c r="N2043">
        <v>47</v>
      </c>
      <c r="O2043" s="1">
        <v>45842</v>
      </c>
      <c r="P2043">
        <v>400</v>
      </c>
      <c r="Q2043" t="s">
        <v>43</v>
      </c>
      <c r="R2043">
        <v>3</v>
      </c>
      <c r="S2043" s="1">
        <v>45693</v>
      </c>
      <c r="T2043" t="s">
        <v>36</v>
      </c>
    </row>
    <row r="2044" spans="1:20" x14ac:dyDescent="0.25">
      <c r="A2044" t="s">
        <v>4138</v>
      </c>
      <c r="B2044" t="s">
        <v>38</v>
      </c>
      <c r="C2044" t="s">
        <v>39</v>
      </c>
      <c r="D2044" t="s">
        <v>77</v>
      </c>
      <c r="E2044" t="s">
        <v>12297</v>
      </c>
      <c r="F2044" t="s">
        <v>4139</v>
      </c>
      <c r="G2044" t="s">
        <v>12206</v>
      </c>
      <c r="H2044" t="s">
        <v>34</v>
      </c>
      <c r="I2044" t="s">
        <v>63</v>
      </c>
      <c r="J2044" t="s">
        <v>67</v>
      </c>
      <c r="K2044">
        <v>2</v>
      </c>
      <c r="L2044">
        <v>966.48</v>
      </c>
      <c r="M2044" t="s">
        <v>50</v>
      </c>
      <c r="N2044">
        <v>5</v>
      </c>
      <c r="O2044" s="1">
        <v>45662</v>
      </c>
      <c r="P2044">
        <v>195</v>
      </c>
      <c r="Q2044" t="s">
        <v>29</v>
      </c>
      <c r="R2044">
        <v>2</v>
      </c>
      <c r="S2044" s="1">
        <v>45968</v>
      </c>
      <c r="T2044" t="s">
        <v>36</v>
      </c>
    </row>
    <row r="2045" spans="1:20" x14ac:dyDescent="0.25">
      <c r="A2045" t="s">
        <v>4140</v>
      </c>
      <c r="B2045" t="s">
        <v>38</v>
      </c>
      <c r="C2045" t="s">
        <v>39</v>
      </c>
      <c r="D2045" t="s">
        <v>23</v>
      </c>
      <c r="E2045" s="1">
        <v>45477</v>
      </c>
      <c r="F2045" t="s">
        <v>4141</v>
      </c>
      <c r="G2045" t="s">
        <v>12206</v>
      </c>
      <c r="H2045" t="s">
        <v>41</v>
      </c>
      <c r="I2045" t="s">
        <v>42</v>
      </c>
      <c r="J2045" t="s">
        <v>27</v>
      </c>
      <c r="K2045">
        <v>2</v>
      </c>
      <c r="L2045">
        <v>1333.77</v>
      </c>
      <c r="M2045" t="s">
        <v>28</v>
      </c>
      <c r="N2045">
        <v>26</v>
      </c>
      <c r="O2045" t="s">
        <v>12159</v>
      </c>
      <c r="P2045">
        <v>272</v>
      </c>
      <c r="Q2045" t="s">
        <v>29</v>
      </c>
      <c r="R2045">
        <v>1</v>
      </c>
      <c r="S2045" t="s">
        <v>12097</v>
      </c>
      <c r="T2045" t="s">
        <v>30</v>
      </c>
    </row>
    <row r="2046" spans="1:20" x14ac:dyDescent="0.25">
      <c r="A2046" t="s">
        <v>4142</v>
      </c>
      <c r="B2046" t="s">
        <v>38</v>
      </c>
      <c r="C2046" t="s">
        <v>82</v>
      </c>
      <c r="D2046" t="s">
        <v>23</v>
      </c>
      <c r="E2046" s="1">
        <v>45117</v>
      </c>
      <c r="F2046" t="s">
        <v>4143</v>
      </c>
      <c r="G2046" t="s">
        <v>12206</v>
      </c>
      <c r="H2046" t="s">
        <v>25</v>
      </c>
      <c r="I2046" t="s">
        <v>48</v>
      </c>
      <c r="J2046" t="s">
        <v>59</v>
      </c>
      <c r="K2046">
        <v>3</v>
      </c>
      <c r="L2046">
        <v>623.05999999999995</v>
      </c>
      <c r="M2046" t="s">
        <v>28</v>
      </c>
      <c r="N2046">
        <v>26</v>
      </c>
      <c r="O2046" t="s">
        <v>12246</v>
      </c>
      <c r="P2046">
        <v>440</v>
      </c>
      <c r="Q2046" t="s">
        <v>43</v>
      </c>
      <c r="R2046">
        <v>4</v>
      </c>
      <c r="S2046" t="s">
        <v>12311</v>
      </c>
      <c r="T2046" t="s">
        <v>60</v>
      </c>
    </row>
    <row r="2047" spans="1:20" x14ac:dyDescent="0.25">
      <c r="A2047" t="s">
        <v>4144</v>
      </c>
      <c r="B2047" t="s">
        <v>38</v>
      </c>
      <c r="C2047" t="s">
        <v>22</v>
      </c>
      <c r="D2047" t="s">
        <v>52</v>
      </c>
      <c r="E2047" s="1">
        <v>45966</v>
      </c>
      <c r="F2047" t="s">
        <v>4145</v>
      </c>
      <c r="G2047" t="s">
        <v>12206</v>
      </c>
      <c r="H2047" t="s">
        <v>47</v>
      </c>
      <c r="I2047" t="s">
        <v>54</v>
      </c>
      <c r="J2047" t="s">
        <v>27</v>
      </c>
      <c r="K2047">
        <v>5</v>
      </c>
      <c r="L2047">
        <v>191.04</v>
      </c>
      <c r="M2047" t="s">
        <v>50</v>
      </c>
      <c r="N2047">
        <v>5</v>
      </c>
      <c r="O2047" t="s">
        <v>12089</v>
      </c>
      <c r="P2047">
        <v>210</v>
      </c>
      <c r="Q2047" t="s">
        <v>29</v>
      </c>
      <c r="R2047">
        <v>3</v>
      </c>
      <c r="S2047" s="1">
        <v>45965</v>
      </c>
      <c r="T2047" t="s">
        <v>60</v>
      </c>
    </row>
    <row r="2048" spans="1:20" x14ac:dyDescent="0.25">
      <c r="A2048" t="s">
        <v>4146</v>
      </c>
      <c r="B2048" t="s">
        <v>45</v>
      </c>
      <c r="C2048" t="s">
        <v>82</v>
      </c>
      <c r="D2048" t="s">
        <v>32</v>
      </c>
      <c r="E2048" t="s">
        <v>12143</v>
      </c>
      <c r="F2048" t="s">
        <v>4147</v>
      </c>
      <c r="G2048" t="s">
        <v>12206</v>
      </c>
      <c r="H2048" t="s">
        <v>41</v>
      </c>
      <c r="I2048" t="s">
        <v>26</v>
      </c>
      <c r="J2048" t="s">
        <v>27</v>
      </c>
      <c r="K2048">
        <v>2</v>
      </c>
      <c r="L2048">
        <v>957.04</v>
      </c>
      <c r="M2048" t="s">
        <v>35</v>
      </c>
      <c r="N2048">
        <v>47</v>
      </c>
      <c r="O2048" t="s">
        <v>12161</v>
      </c>
      <c r="P2048">
        <v>380</v>
      </c>
      <c r="Q2048" t="s">
        <v>43</v>
      </c>
      <c r="R2048">
        <v>1</v>
      </c>
      <c r="S2048" s="1">
        <v>45781</v>
      </c>
      <c r="T2048" t="s">
        <v>30</v>
      </c>
    </row>
    <row r="2049" spans="1:20" x14ac:dyDescent="0.25">
      <c r="A2049" t="s">
        <v>4148</v>
      </c>
      <c r="B2049" t="s">
        <v>38</v>
      </c>
      <c r="C2049" t="s">
        <v>22</v>
      </c>
      <c r="D2049" t="s">
        <v>77</v>
      </c>
      <c r="E2049" t="s">
        <v>12472</v>
      </c>
      <c r="F2049" t="s">
        <v>4149</v>
      </c>
      <c r="G2049" t="s">
        <v>12206</v>
      </c>
      <c r="H2049" t="s">
        <v>34</v>
      </c>
      <c r="I2049" t="s">
        <v>48</v>
      </c>
      <c r="J2049" t="s">
        <v>64</v>
      </c>
      <c r="K2049">
        <v>4</v>
      </c>
      <c r="L2049">
        <v>1012.57</v>
      </c>
      <c r="M2049" t="s">
        <v>35</v>
      </c>
      <c r="N2049">
        <v>26</v>
      </c>
      <c r="O2049" t="s">
        <v>12186</v>
      </c>
      <c r="P2049">
        <v>463</v>
      </c>
      <c r="Q2049" t="s">
        <v>43</v>
      </c>
      <c r="R2049">
        <v>2</v>
      </c>
      <c r="S2049" t="s">
        <v>12288</v>
      </c>
      <c r="T2049" t="s">
        <v>36</v>
      </c>
    </row>
    <row r="2050" spans="1:20" x14ac:dyDescent="0.25">
      <c r="A2050" t="s">
        <v>4150</v>
      </c>
      <c r="B2050" t="s">
        <v>45</v>
      </c>
      <c r="C2050" t="s">
        <v>82</v>
      </c>
      <c r="D2050" t="s">
        <v>23</v>
      </c>
      <c r="E2050" s="1">
        <v>45600</v>
      </c>
      <c r="F2050" t="s">
        <v>4151</v>
      </c>
      <c r="G2050" t="s">
        <v>12206</v>
      </c>
      <c r="H2050" t="s">
        <v>47</v>
      </c>
      <c r="I2050" t="s">
        <v>42</v>
      </c>
      <c r="J2050" t="s">
        <v>27</v>
      </c>
      <c r="K2050">
        <v>1</v>
      </c>
      <c r="L2050">
        <v>1154.18</v>
      </c>
      <c r="M2050" t="s">
        <v>28</v>
      </c>
      <c r="N2050">
        <v>23</v>
      </c>
      <c r="O2050" t="s">
        <v>12397</v>
      </c>
      <c r="P2050">
        <v>448</v>
      </c>
      <c r="Q2050" t="s">
        <v>43</v>
      </c>
      <c r="R2050">
        <v>2</v>
      </c>
      <c r="S2050" t="s">
        <v>12278</v>
      </c>
      <c r="T2050" t="s">
        <v>60</v>
      </c>
    </row>
    <row r="2051" spans="1:20" x14ac:dyDescent="0.25">
      <c r="A2051" t="s">
        <v>4152</v>
      </c>
      <c r="B2051" t="s">
        <v>45</v>
      </c>
      <c r="C2051" t="s">
        <v>22</v>
      </c>
      <c r="D2051" t="s">
        <v>32</v>
      </c>
      <c r="E2051" t="s">
        <v>12409</v>
      </c>
      <c r="F2051" t="s">
        <v>4153</v>
      </c>
      <c r="G2051" t="s">
        <v>12206</v>
      </c>
      <c r="H2051" t="s">
        <v>47</v>
      </c>
      <c r="I2051" t="s">
        <v>26</v>
      </c>
      <c r="J2051" t="s">
        <v>67</v>
      </c>
      <c r="K2051">
        <v>4</v>
      </c>
      <c r="L2051">
        <v>1227.07</v>
      </c>
      <c r="M2051" t="s">
        <v>50</v>
      </c>
      <c r="N2051">
        <v>11</v>
      </c>
      <c r="O2051" s="1">
        <v>45720</v>
      </c>
      <c r="P2051">
        <v>291</v>
      </c>
      <c r="Q2051" t="s">
        <v>29</v>
      </c>
      <c r="R2051">
        <v>5</v>
      </c>
      <c r="S2051" t="s">
        <v>12204</v>
      </c>
      <c r="T2051" t="s">
        <v>60</v>
      </c>
    </row>
    <row r="2052" spans="1:20" x14ac:dyDescent="0.25">
      <c r="A2052" t="s">
        <v>4154</v>
      </c>
      <c r="B2052" t="s">
        <v>45</v>
      </c>
      <c r="C2052" t="s">
        <v>39</v>
      </c>
      <c r="D2052" t="s">
        <v>77</v>
      </c>
      <c r="E2052" t="s">
        <v>12074</v>
      </c>
      <c r="F2052" t="s">
        <v>4155</v>
      </c>
      <c r="G2052" t="s">
        <v>12206</v>
      </c>
      <c r="H2052" t="s">
        <v>47</v>
      </c>
      <c r="I2052" t="s">
        <v>42</v>
      </c>
      <c r="J2052" t="s">
        <v>49</v>
      </c>
      <c r="K2052">
        <v>5</v>
      </c>
      <c r="L2052">
        <v>188.91</v>
      </c>
      <c r="M2052" t="s">
        <v>50</v>
      </c>
      <c r="N2052">
        <v>23</v>
      </c>
      <c r="O2052" s="1">
        <v>45483</v>
      </c>
      <c r="P2052">
        <v>234</v>
      </c>
      <c r="Q2052" t="s">
        <v>29</v>
      </c>
      <c r="R2052">
        <v>5</v>
      </c>
      <c r="S2052" t="s">
        <v>12158</v>
      </c>
      <c r="T2052" t="s">
        <v>60</v>
      </c>
    </row>
    <row r="2053" spans="1:20" x14ac:dyDescent="0.25">
      <c r="A2053" t="s">
        <v>4156</v>
      </c>
      <c r="B2053" t="s">
        <v>45</v>
      </c>
      <c r="C2053" t="s">
        <v>82</v>
      </c>
      <c r="D2053" t="s">
        <v>77</v>
      </c>
      <c r="E2053" s="1">
        <v>45392</v>
      </c>
      <c r="F2053" t="s">
        <v>4157</v>
      </c>
      <c r="G2053" t="s">
        <v>12362</v>
      </c>
      <c r="H2053" t="s">
        <v>34</v>
      </c>
      <c r="I2053" t="s">
        <v>48</v>
      </c>
      <c r="J2053" t="s">
        <v>67</v>
      </c>
      <c r="K2053">
        <v>2</v>
      </c>
      <c r="L2053">
        <v>820.82</v>
      </c>
      <c r="M2053" t="s">
        <v>35</v>
      </c>
      <c r="N2053">
        <v>47</v>
      </c>
      <c r="O2053" s="1">
        <v>45391</v>
      </c>
      <c r="P2053">
        <v>294</v>
      </c>
      <c r="Q2053" t="s">
        <v>43</v>
      </c>
      <c r="R2053">
        <v>4</v>
      </c>
      <c r="S2053" t="s">
        <v>12225</v>
      </c>
      <c r="T2053" t="s">
        <v>60</v>
      </c>
    </row>
    <row r="2054" spans="1:20" x14ac:dyDescent="0.25">
      <c r="A2054" t="s">
        <v>4158</v>
      </c>
      <c r="B2054" t="s">
        <v>38</v>
      </c>
      <c r="C2054" t="s">
        <v>39</v>
      </c>
      <c r="D2054" t="s">
        <v>23</v>
      </c>
      <c r="E2054" s="1">
        <v>45027</v>
      </c>
      <c r="F2054" t="s">
        <v>4159</v>
      </c>
      <c r="G2054" t="s">
        <v>12362</v>
      </c>
      <c r="H2054" t="s">
        <v>34</v>
      </c>
      <c r="I2054" t="s">
        <v>26</v>
      </c>
      <c r="J2054" t="s">
        <v>67</v>
      </c>
      <c r="K2054">
        <v>4</v>
      </c>
      <c r="L2054">
        <v>805.09</v>
      </c>
      <c r="M2054" t="s">
        <v>28</v>
      </c>
      <c r="N2054">
        <v>35</v>
      </c>
      <c r="O2054" t="s">
        <v>12067</v>
      </c>
      <c r="P2054">
        <v>195</v>
      </c>
      <c r="Q2054" t="s">
        <v>43</v>
      </c>
      <c r="R2054">
        <v>5</v>
      </c>
      <c r="S2054" s="1">
        <v>45722</v>
      </c>
      <c r="T2054" t="s">
        <v>30</v>
      </c>
    </row>
    <row r="2055" spans="1:20" x14ac:dyDescent="0.25">
      <c r="A2055" t="s">
        <v>4160</v>
      </c>
      <c r="B2055" t="s">
        <v>38</v>
      </c>
      <c r="C2055" t="s">
        <v>39</v>
      </c>
      <c r="D2055" t="s">
        <v>32</v>
      </c>
      <c r="E2055" t="s">
        <v>12152</v>
      </c>
      <c r="F2055" t="s">
        <v>4161</v>
      </c>
      <c r="G2055" t="s">
        <v>12362</v>
      </c>
      <c r="H2055" t="s">
        <v>58</v>
      </c>
      <c r="I2055" t="s">
        <v>26</v>
      </c>
      <c r="J2055" t="s">
        <v>27</v>
      </c>
      <c r="K2055">
        <v>2</v>
      </c>
      <c r="L2055">
        <v>611.52</v>
      </c>
      <c r="M2055" t="s">
        <v>35</v>
      </c>
      <c r="N2055">
        <v>21</v>
      </c>
      <c r="O2055" t="s">
        <v>12436</v>
      </c>
      <c r="P2055">
        <v>73</v>
      </c>
      <c r="Q2055" t="s">
        <v>29</v>
      </c>
      <c r="R2055">
        <v>3</v>
      </c>
      <c r="S2055" t="s">
        <v>12199</v>
      </c>
      <c r="T2055" t="s">
        <v>30</v>
      </c>
    </row>
    <row r="2056" spans="1:20" x14ac:dyDescent="0.25">
      <c r="A2056" t="s">
        <v>4162</v>
      </c>
      <c r="B2056" t="s">
        <v>21</v>
      </c>
      <c r="C2056" t="s">
        <v>22</v>
      </c>
      <c r="D2056" t="s">
        <v>77</v>
      </c>
      <c r="E2056" s="1">
        <v>45778</v>
      </c>
      <c r="F2056" t="s">
        <v>4163</v>
      </c>
      <c r="G2056" t="s">
        <v>12362</v>
      </c>
      <c r="H2056" t="s">
        <v>41</v>
      </c>
      <c r="I2056" t="s">
        <v>26</v>
      </c>
      <c r="J2056" t="s">
        <v>27</v>
      </c>
      <c r="K2056">
        <v>5</v>
      </c>
      <c r="L2056">
        <v>1071.83</v>
      </c>
      <c r="M2056" t="s">
        <v>50</v>
      </c>
      <c r="N2056">
        <v>24</v>
      </c>
      <c r="O2056" s="1">
        <v>45844</v>
      </c>
      <c r="P2056">
        <v>349</v>
      </c>
      <c r="Q2056" t="s">
        <v>43</v>
      </c>
      <c r="R2056">
        <v>2</v>
      </c>
      <c r="S2056" s="1">
        <v>45967</v>
      </c>
      <c r="T2056" t="s">
        <v>30</v>
      </c>
    </row>
    <row r="2057" spans="1:20" x14ac:dyDescent="0.25">
      <c r="A2057" t="s">
        <v>4164</v>
      </c>
      <c r="B2057" t="s">
        <v>38</v>
      </c>
      <c r="C2057" t="s">
        <v>22</v>
      </c>
      <c r="D2057" t="s">
        <v>23</v>
      </c>
      <c r="E2057" t="s">
        <v>12219</v>
      </c>
      <c r="F2057" t="s">
        <v>4165</v>
      </c>
      <c r="G2057" t="s">
        <v>12362</v>
      </c>
      <c r="H2057" t="s">
        <v>34</v>
      </c>
      <c r="I2057" t="s">
        <v>42</v>
      </c>
      <c r="J2057" t="s">
        <v>49</v>
      </c>
      <c r="K2057">
        <v>1</v>
      </c>
      <c r="L2057">
        <v>1145.82</v>
      </c>
      <c r="M2057" t="s">
        <v>50</v>
      </c>
      <c r="N2057">
        <v>30</v>
      </c>
      <c r="O2057" t="s">
        <v>12110</v>
      </c>
      <c r="P2057">
        <v>122</v>
      </c>
      <c r="Q2057" t="s">
        <v>29</v>
      </c>
      <c r="R2057">
        <v>3</v>
      </c>
      <c r="S2057" t="s">
        <v>12343</v>
      </c>
      <c r="T2057" t="s">
        <v>30</v>
      </c>
    </row>
    <row r="2058" spans="1:20" x14ac:dyDescent="0.25">
      <c r="A2058" t="s">
        <v>4166</v>
      </c>
      <c r="B2058" t="s">
        <v>21</v>
      </c>
      <c r="C2058" t="s">
        <v>82</v>
      </c>
      <c r="D2058" t="s">
        <v>56</v>
      </c>
      <c r="E2058" s="1">
        <v>45477</v>
      </c>
      <c r="F2058" t="s">
        <v>4167</v>
      </c>
      <c r="G2058" t="s">
        <v>12362</v>
      </c>
      <c r="H2058" t="s">
        <v>41</v>
      </c>
      <c r="I2058" t="s">
        <v>54</v>
      </c>
      <c r="J2058" t="s">
        <v>64</v>
      </c>
      <c r="K2058">
        <v>1</v>
      </c>
      <c r="L2058">
        <v>411.37</v>
      </c>
      <c r="M2058" t="s">
        <v>28</v>
      </c>
      <c r="N2058">
        <v>30</v>
      </c>
      <c r="O2058" s="1">
        <v>45967</v>
      </c>
      <c r="P2058">
        <v>243</v>
      </c>
      <c r="Q2058" t="s">
        <v>29</v>
      </c>
      <c r="R2058">
        <v>2</v>
      </c>
      <c r="S2058" t="s">
        <v>12340</v>
      </c>
      <c r="T2058" t="s">
        <v>30</v>
      </c>
    </row>
    <row r="2059" spans="1:20" x14ac:dyDescent="0.25">
      <c r="A2059" t="s">
        <v>4168</v>
      </c>
      <c r="B2059" t="s">
        <v>38</v>
      </c>
      <c r="C2059" t="s">
        <v>22</v>
      </c>
      <c r="D2059" t="s">
        <v>32</v>
      </c>
      <c r="E2059" s="1">
        <v>45119</v>
      </c>
      <c r="F2059" t="s">
        <v>4169</v>
      </c>
      <c r="G2059" t="s">
        <v>12362</v>
      </c>
      <c r="H2059" t="s">
        <v>41</v>
      </c>
      <c r="I2059" t="s">
        <v>63</v>
      </c>
      <c r="J2059" t="s">
        <v>49</v>
      </c>
      <c r="K2059">
        <v>2</v>
      </c>
      <c r="L2059">
        <v>160.82</v>
      </c>
      <c r="M2059" t="s">
        <v>35</v>
      </c>
      <c r="N2059">
        <v>8</v>
      </c>
      <c r="O2059" t="s">
        <v>12071</v>
      </c>
      <c r="P2059">
        <v>285</v>
      </c>
      <c r="Q2059" t="s">
        <v>43</v>
      </c>
      <c r="R2059">
        <v>2</v>
      </c>
      <c r="S2059" t="s">
        <v>12178</v>
      </c>
      <c r="T2059" t="s">
        <v>60</v>
      </c>
    </row>
    <row r="2060" spans="1:20" x14ac:dyDescent="0.25">
      <c r="A2060" t="s">
        <v>4170</v>
      </c>
      <c r="B2060" t="s">
        <v>45</v>
      </c>
      <c r="C2060" t="s">
        <v>82</v>
      </c>
      <c r="D2060" t="s">
        <v>32</v>
      </c>
      <c r="E2060" t="s">
        <v>12275</v>
      </c>
      <c r="F2060" t="s">
        <v>4171</v>
      </c>
      <c r="G2060" t="s">
        <v>12480</v>
      </c>
      <c r="H2060" t="s">
        <v>34</v>
      </c>
      <c r="I2060" t="s">
        <v>54</v>
      </c>
      <c r="J2060" t="s">
        <v>64</v>
      </c>
      <c r="K2060">
        <v>2</v>
      </c>
      <c r="L2060">
        <v>1185.2</v>
      </c>
      <c r="M2060" t="s">
        <v>50</v>
      </c>
      <c r="N2060">
        <v>46</v>
      </c>
      <c r="O2060" t="s">
        <v>12272</v>
      </c>
      <c r="P2060">
        <v>491</v>
      </c>
      <c r="Q2060" t="s">
        <v>29</v>
      </c>
      <c r="R2060">
        <v>3</v>
      </c>
      <c r="S2060" t="s">
        <v>12274</v>
      </c>
      <c r="T2060" t="s">
        <v>30</v>
      </c>
    </row>
    <row r="2061" spans="1:20" x14ac:dyDescent="0.25">
      <c r="A2061" t="s">
        <v>4172</v>
      </c>
      <c r="B2061" t="s">
        <v>21</v>
      </c>
      <c r="C2061" t="s">
        <v>82</v>
      </c>
      <c r="D2061" t="s">
        <v>23</v>
      </c>
      <c r="E2061" t="s">
        <v>12393</v>
      </c>
      <c r="F2061" t="s">
        <v>4173</v>
      </c>
      <c r="G2061" t="s">
        <v>12480</v>
      </c>
      <c r="H2061" t="s">
        <v>34</v>
      </c>
      <c r="I2061" t="s">
        <v>26</v>
      </c>
      <c r="J2061" t="s">
        <v>27</v>
      </c>
      <c r="K2061">
        <v>4</v>
      </c>
      <c r="L2061">
        <v>930.85</v>
      </c>
      <c r="M2061" t="s">
        <v>35</v>
      </c>
      <c r="N2061">
        <v>4</v>
      </c>
      <c r="O2061" t="s">
        <v>12279</v>
      </c>
      <c r="P2061">
        <v>92</v>
      </c>
      <c r="Q2061" t="s">
        <v>43</v>
      </c>
      <c r="R2061">
        <v>3</v>
      </c>
      <c r="S2061" t="s">
        <v>12069</v>
      </c>
      <c r="T2061" t="s">
        <v>36</v>
      </c>
    </row>
    <row r="2062" spans="1:20" x14ac:dyDescent="0.25">
      <c r="A2062" t="s">
        <v>4174</v>
      </c>
      <c r="B2062" t="s">
        <v>38</v>
      </c>
      <c r="C2062" t="s">
        <v>82</v>
      </c>
      <c r="D2062" t="s">
        <v>56</v>
      </c>
      <c r="E2062" t="s">
        <v>12079</v>
      </c>
      <c r="F2062" t="s">
        <v>4175</v>
      </c>
      <c r="G2062" t="s">
        <v>12480</v>
      </c>
      <c r="H2062" t="s">
        <v>47</v>
      </c>
      <c r="I2062" t="s">
        <v>63</v>
      </c>
      <c r="J2062" t="s">
        <v>67</v>
      </c>
      <c r="K2062">
        <v>5</v>
      </c>
      <c r="L2062">
        <v>1265.29</v>
      </c>
      <c r="M2062" t="s">
        <v>35</v>
      </c>
      <c r="N2062">
        <v>4</v>
      </c>
      <c r="O2062" t="s">
        <v>12237</v>
      </c>
      <c r="P2062">
        <v>262</v>
      </c>
      <c r="Q2062" t="s">
        <v>29</v>
      </c>
      <c r="R2062">
        <v>3</v>
      </c>
      <c r="S2062" s="1">
        <v>45693</v>
      </c>
      <c r="T2062" t="s">
        <v>60</v>
      </c>
    </row>
    <row r="2063" spans="1:20" x14ac:dyDescent="0.25">
      <c r="A2063" t="s">
        <v>4176</v>
      </c>
      <c r="B2063" t="s">
        <v>45</v>
      </c>
      <c r="C2063" t="s">
        <v>22</v>
      </c>
      <c r="D2063" t="s">
        <v>23</v>
      </c>
      <c r="E2063" t="s">
        <v>12190</v>
      </c>
      <c r="F2063" t="s">
        <v>4177</v>
      </c>
      <c r="G2063" t="s">
        <v>12480</v>
      </c>
      <c r="H2063" t="s">
        <v>41</v>
      </c>
      <c r="I2063" t="s">
        <v>42</v>
      </c>
      <c r="J2063" t="s">
        <v>49</v>
      </c>
      <c r="K2063">
        <v>3</v>
      </c>
      <c r="L2063">
        <v>300.18</v>
      </c>
      <c r="M2063" t="s">
        <v>28</v>
      </c>
      <c r="N2063">
        <v>3</v>
      </c>
      <c r="O2063" s="1">
        <v>45962</v>
      </c>
      <c r="P2063">
        <v>411</v>
      </c>
      <c r="Q2063" t="s">
        <v>29</v>
      </c>
      <c r="R2063">
        <v>5</v>
      </c>
      <c r="S2063" t="s">
        <v>12204</v>
      </c>
      <c r="T2063" t="s">
        <v>30</v>
      </c>
    </row>
    <row r="2064" spans="1:20" x14ac:dyDescent="0.25">
      <c r="A2064" t="s">
        <v>4178</v>
      </c>
      <c r="B2064" t="s">
        <v>38</v>
      </c>
      <c r="C2064" t="s">
        <v>22</v>
      </c>
      <c r="D2064" t="s">
        <v>23</v>
      </c>
      <c r="E2064" t="s">
        <v>12264</v>
      </c>
      <c r="F2064" t="s">
        <v>4179</v>
      </c>
      <c r="G2064" t="s">
        <v>12480</v>
      </c>
      <c r="H2064" t="s">
        <v>41</v>
      </c>
      <c r="I2064" t="s">
        <v>54</v>
      </c>
      <c r="J2064" t="s">
        <v>59</v>
      </c>
      <c r="K2064">
        <v>1</v>
      </c>
      <c r="L2064">
        <v>494.13</v>
      </c>
      <c r="M2064" t="s">
        <v>50</v>
      </c>
      <c r="N2064">
        <v>6</v>
      </c>
      <c r="O2064" t="s">
        <v>12358</v>
      </c>
      <c r="P2064">
        <v>262</v>
      </c>
      <c r="Q2064" t="s">
        <v>29</v>
      </c>
      <c r="R2064">
        <v>4</v>
      </c>
      <c r="S2064" t="s">
        <v>12311</v>
      </c>
      <c r="T2064" t="s">
        <v>60</v>
      </c>
    </row>
    <row r="2065" spans="1:20" x14ac:dyDescent="0.25">
      <c r="A2065" t="s">
        <v>4180</v>
      </c>
      <c r="B2065" t="s">
        <v>45</v>
      </c>
      <c r="C2065" t="s">
        <v>39</v>
      </c>
      <c r="D2065" t="s">
        <v>32</v>
      </c>
      <c r="E2065" t="s">
        <v>12134</v>
      </c>
      <c r="F2065" t="s">
        <v>4181</v>
      </c>
      <c r="G2065" t="s">
        <v>12480</v>
      </c>
      <c r="H2065" t="s">
        <v>47</v>
      </c>
      <c r="I2065" t="s">
        <v>63</v>
      </c>
      <c r="J2065" t="s">
        <v>64</v>
      </c>
      <c r="K2065">
        <v>3</v>
      </c>
      <c r="L2065">
        <v>1029.4100000000001</v>
      </c>
      <c r="M2065" t="s">
        <v>50</v>
      </c>
      <c r="N2065">
        <v>32</v>
      </c>
      <c r="O2065" t="s">
        <v>12105</v>
      </c>
      <c r="P2065">
        <v>45</v>
      </c>
      <c r="Q2065" t="s">
        <v>43</v>
      </c>
      <c r="R2065">
        <v>3</v>
      </c>
      <c r="S2065" t="s">
        <v>12436</v>
      </c>
      <c r="T2065" t="s">
        <v>60</v>
      </c>
    </row>
    <row r="2066" spans="1:20" x14ac:dyDescent="0.25">
      <c r="A2066" t="s">
        <v>4182</v>
      </c>
      <c r="B2066" t="s">
        <v>21</v>
      </c>
      <c r="C2066" t="s">
        <v>22</v>
      </c>
      <c r="D2066" t="s">
        <v>56</v>
      </c>
      <c r="E2066" s="1">
        <v>45931</v>
      </c>
      <c r="F2066" t="s">
        <v>4183</v>
      </c>
      <c r="G2066" t="s">
        <v>12480</v>
      </c>
      <c r="H2066" t="s">
        <v>47</v>
      </c>
      <c r="I2066" t="s">
        <v>54</v>
      </c>
      <c r="J2066" t="s">
        <v>49</v>
      </c>
      <c r="K2066">
        <v>5</v>
      </c>
      <c r="L2066">
        <v>1386.81</v>
      </c>
      <c r="M2066" t="s">
        <v>35</v>
      </c>
      <c r="N2066">
        <v>19</v>
      </c>
      <c r="O2066" t="s">
        <v>12370</v>
      </c>
      <c r="P2066">
        <v>240</v>
      </c>
      <c r="Q2066" t="s">
        <v>29</v>
      </c>
      <c r="R2066">
        <v>1</v>
      </c>
      <c r="S2066" t="s">
        <v>12212</v>
      </c>
      <c r="T2066" t="s">
        <v>60</v>
      </c>
    </row>
    <row r="2067" spans="1:20" x14ac:dyDescent="0.25">
      <c r="A2067" t="s">
        <v>4184</v>
      </c>
      <c r="B2067" t="s">
        <v>38</v>
      </c>
      <c r="C2067" t="s">
        <v>82</v>
      </c>
      <c r="D2067" t="s">
        <v>32</v>
      </c>
      <c r="E2067" t="s">
        <v>12263</v>
      </c>
      <c r="F2067" t="s">
        <v>4185</v>
      </c>
      <c r="G2067" t="s">
        <v>12480</v>
      </c>
      <c r="H2067" t="s">
        <v>34</v>
      </c>
      <c r="I2067" t="s">
        <v>26</v>
      </c>
      <c r="J2067" t="s">
        <v>59</v>
      </c>
      <c r="K2067">
        <v>3</v>
      </c>
      <c r="L2067">
        <v>987.74</v>
      </c>
      <c r="M2067" t="s">
        <v>28</v>
      </c>
      <c r="N2067">
        <v>50</v>
      </c>
      <c r="O2067" t="s">
        <v>12323</v>
      </c>
      <c r="P2067">
        <v>228</v>
      </c>
      <c r="Q2067" t="s">
        <v>29</v>
      </c>
      <c r="R2067">
        <v>1</v>
      </c>
      <c r="S2067" s="1">
        <v>45814</v>
      </c>
      <c r="T2067" t="s">
        <v>60</v>
      </c>
    </row>
    <row r="2068" spans="1:20" x14ac:dyDescent="0.25">
      <c r="A2068" t="s">
        <v>4186</v>
      </c>
      <c r="B2068" t="s">
        <v>45</v>
      </c>
      <c r="C2068" t="s">
        <v>22</v>
      </c>
      <c r="D2068" t="s">
        <v>56</v>
      </c>
      <c r="E2068" t="s">
        <v>12161</v>
      </c>
      <c r="F2068" t="s">
        <v>4187</v>
      </c>
      <c r="G2068" t="s">
        <v>12478</v>
      </c>
      <c r="H2068" t="s">
        <v>34</v>
      </c>
      <c r="I2068" t="s">
        <v>42</v>
      </c>
      <c r="J2068" t="s">
        <v>59</v>
      </c>
      <c r="K2068">
        <v>1</v>
      </c>
      <c r="L2068">
        <v>1275.78</v>
      </c>
      <c r="M2068" t="s">
        <v>35</v>
      </c>
      <c r="N2068">
        <v>47</v>
      </c>
      <c r="O2068" t="s">
        <v>12066</v>
      </c>
      <c r="P2068">
        <v>351</v>
      </c>
      <c r="Q2068" t="s">
        <v>43</v>
      </c>
      <c r="R2068">
        <v>1</v>
      </c>
      <c r="S2068" t="s">
        <v>12105</v>
      </c>
      <c r="T2068" t="s">
        <v>60</v>
      </c>
    </row>
    <row r="2069" spans="1:20" x14ac:dyDescent="0.25">
      <c r="A2069" t="s">
        <v>4188</v>
      </c>
      <c r="B2069" t="s">
        <v>45</v>
      </c>
      <c r="C2069" t="s">
        <v>22</v>
      </c>
      <c r="D2069" t="s">
        <v>23</v>
      </c>
      <c r="E2069" s="1">
        <v>45785</v>
      </c>
      <c r="F2069" t="s">
        <v>4189</v>
      </c>
      <c r="G2069" t="s">
        <v>12478</v>
      </c>
      <c r="H2069" t="s">
        <v>58</v>
      </c>
      <c r="I2069" t="s">
        <v>26</v>
      </c>
      <c r="J2069" t="s">
        <v>27</v>
      </c>
      <c r="K2069">
        <v>4</v>
      </c>
      <c r="L2069">
        <v>683.88</v>
      </c>
      <c r="M2069" t="s">
        <v>35</v>
      </c>
      <c r="N2069">
        <v>33</v>
      </c>
      <c r="O2069" t="s">
        <v>12131</v>
      </c>
      <c r="P2069">
        <v>475</v>
      </c>
      <c r="Q2069" t="s">
        <v>29</v>
      </c>
      <c r="R2069">
        <v>4</v>
      </c>
      <c r="S2069" s="1">
        <v>45967</v>
      </c>
      <c r="T2069" t="s">
        <v>30</v>
      </c>
    </row>
    <row r="2070" spans="1:20" x14ac:dyDescent="0.25">
      <c r="A2070" t="s">
        <v>4190</v>
      </c>
      <c r="B2070" t="s">
        <v>21</v>
      </c>
      <c r="C2070" t="s">
        <v>39</v>
      </c>
      <c r="D2070" t="s">
        <v>23</v>
      </c>
      <c r="E2070" s="1">
        <v>45662</v>
      </c>
      <c r="F2070" t="s">
        <v>4191</v>
      </c>
      <c r="G2070" t="s">
        <v>12478</v>
      </c>
      <c r="H2070" t="s">
        <v>25</v>
      </c>
      <c r="I2070" t="s">
        <v>54</v>
      </c>
      <c r="J2070" t="s">
        <v>67</v>
      </c>
      <c r="K2070">
        <v>2</v>
      </c>
      <c r="L2070">
        <v>1012.18</v>
      </c>
      <c r="M2070" t="s">
        <v>35</v>
      </c>
      <c r="N2070">
        <v>35</v>
      </c>
      <c r="O2070" t="s">
        <v>12169</v>
      </c>
      <c r="P2070">
        <v>141</v>
      </c>
      <c r="Q2070" t="s">
        <v>29</v>
      </c>
      <c r="R2070">
        <v>2</v>
      </c>
      <c r="S2070" t="s">
        <v>12151</v>
      </c>
      <c r="T2070" t="s">
        <v>60</v>
      </c>
    </row>
    <row r="2071" spans="1:20" x14ac:dyDescent="0.25">
      <c r="A2071" t="s">
        <v>4192</v>
      </c>
      <c r="B2071" t="s">
        <v>45</v>
      </c>
      <c r="C2071" t="s">
        <v>39</v>
      </c>
      <c r="D2071" t="s">
        <v>32</v>
      </c>
      <c r="E2071" t="s">
        <v>12421</v>
      </c>
      <c r="F2071" t="s">
        <v>4193</v>
      </c>
      <c r="G2071" t="s">
        <v>12478</v>
      </c>
      <c r="H2071" t="s">
        <v>47</v>
      </c>
      <c r="I2071" t="s">
        <v>63</v>
      </c>
      <c r="J2071" t="s">
        <v>64</v>
      </c>
      <c r="K2071">
        <v>4</v>
      </c>
      <c r="L2071">
        <v>173.93</v>
      </c>
      <c r="M2071" t="s">
        <v>50</v>
      </c>
      <c r="N2071">
        <v>8</v>
      </c>
      <c r="O2071" s="1">
        <v>45721</v>
      </c>
      <c r="P2071">
        <v>310</v>
      </c>
      <c r="Q2071" t="s">
        <v>29</v>
      </c>
      <c r="R2071">
        <v>1</v>
      </c>
      <c r="S2071" s="1">
        <v>45453</v>
      </c>
      <c r="T2071" t="s">
        <v>60</v>
      </c>
    </row>
    <row r="2072" spans="1:20" x14ac:dyDescent="0.25">
      <c r="A2072" t="s">
        <v>4194</v>
      </c>
      <c r="B2072" t="s">
        <v>45</v>
      </c>
      <c r="C2072" t="s">
        <v>39</v>
      </c>
      <c r="D2072" t="s">
        <v>23</v>
      </c>
      <c r="E2072" t="s">
        <v>12203</v>
      </c>
      <c r="F2072" t="s">
        <v>4195</v>
      </c>
      <c r="G2072" t="s">
        <v>12478</v>
      </c>
      <c r="H2072" t="s">
        <v>25</v>
      </c>
      <c r="I2072" t="s">
        <v>48</v>
      </c>
      <c r="J2072" t="s">
        <v>64</v>
      </c>
      <c r="K2072">
        <v>3</v>
      </c>
      <c r="L2072">
        <v>276.39999999999998</v>
      </c>
      <c r="M2072" t="s">
        <v>50</v>
      </c>
      <c r="N2072">
        <v>20</v>
      </c>
      <c r="O2072" t="s">
        <v>12310</v>
      </c>
      <c r="P2072">
        <v>216</v>
      </c>
      <c r="Q2072" t="s">
        <v>43</v>
      </c>
      <c r="R2072">
        <v>5</v>
      </c>
      <c r="S2072" t="s">
        <v>12191</v>
      </c>
      <c r="T2072" t="s">
        <v>30</v>
      </c>
    </row>
    <row r="2073" spans="1:20" x14ac:dyDescent="0.25">
      <c r="A2073" t="s">
        <v>4196</v>
      </c>
      <c r="B2073" t="s">
        <v>38</v>
      </c>
      <c r="C2073" t="s">
        <v>22</v>
      </c>
      <c r="D2073" t="s">
        <v>77</v>
      </c>
      <c r="E2073" t="s">
        <v>12401</v>
      </c>
      <c r="F2073" t="s">
        <v>4197</v>
      </c>
      <c r="G2073" t="s">
        <v>12478</v>
      </c>
      <c r="H2073" t="s">
        <v>41</v>
      </c>
      <c r="I2073" t="s">
        <v>48</v>
      </c>
      <c r="J2073" t="s">
        <v>64</v>
      </c>
      <c r="K2073">
        <v>2</v>
      </c>
      <c r="L2073">
        <v>375.1</v>
      </c>
      <c r="M2073" t="s">
        <v>50</v>
      </c>
      <c r="N2073">
        <v>12</v>
      </c>
      <c r="O2073" t="s">
        <v>12368</v>
      </c>
      <c r="P2073">
        <v>107</v>
      </c>
      <c r="Q2073" t="s">
        <v>43</v>
      </c>
      <c r="R2073">
        <v>5</v>
      </c>
      <c r="S2073" t="s">
        <v>12122</v>
      </c>
      <c r="T2073" t="s">
        <v>60</v>
      </c>
    </row>
    <row r="2074" spans="1:20" x14ac:dyDescent="0.25">
      <c r="A2074" t="s">
        <v>4198</v>
      </c>
      <c r="B2074" t="s">
        <v>21</v>
      </c>
      <c r="C2074" t="s">
        <v>39</v>
      </c>
      <c r="D2074" t="s">
        <v>23</v>
      </c>
      <c r="E2074" s="1">
        <v>45631</v>
      </c>
      <c r="F2074" t="s">
        <v>4199</v>
      </c>
      <c r="G2074" s="1">
        <v>45296</v>
      </c>
      <c r="H2074" t="s">
        <v>58</v>
      </c>
      <c r="I2074" t="s">
        <v>42</v>
      </c>
      <c r="J2074" t="s">
        <v>67</v>
      </c>
      <c r="K2074">
        <v>4</v>
      </c>
      <c r="L2074">
        <v>938.68</v>
      </c>
      <c r="M2074" t="s">
        <v>28</v>
      </c>
      <c r="N2074">
        <v>30</v>
      </c>
      <c r="O2074" t="s">
        <v>12102</v>
      </c>
      <c r="P2074">
        <v>367</v>
      </c>
      <c r="Q2074" t="s">
        <v>43</v>
      </c>
      <c r="R2074">
        <v>2</v>
      </c>
      <c r="S2074" s="1">
        <v>45635</v>
      </c>
      <c r="T2074" t="s">
        <v>36</v>
      </c>
    </row>
    <row r="2075" spans="1:20" x14ac:dyDescent="0.25">
      <c r="A2075" t="s">
        <v>4200</v>
      </c>
      <c r="B2075" t="s">
        <v>21</v>
      </c>
      <c r="C2075" t="s">
        <v>82</v>
      </c>
      <c r="D2075" t="s">
        <v>52</v>
      </c>
      <c r="E2075" t="s">
        <v>12080</v>
      </c>
      <c r="F2075" t="s">
        <v>4201</v>
      </c>
      <c r="G2075" s="1">
        <v>45296</v>
      </c>
      <c r="H2075" t="s">
        <v>41</v>
      </c>
      <c r="I2075" t="s">
        <v>54</v>
      </c>
      <c r="J2075" t="s">
        <v>59</v>
      </c>
      <c r="K2075">
        <v>5</v>
      </c>
      <c r="L2075">
        <v>654.41</v>
      </c>
      <c r="M2075" t="s">
        <v>28</v>
      </c>
      <c r="N2075">
        <v>36</v>
      </c>
      <c r="O2075" t="s">
        <v>12161</v>
      </c>
      <c r="P2075">
        <v>268</v>
      </c>
      <c r="Q2075" t="s">
        <v>43</v>
      </c>
      <c r="R2075">
        <v>4</v>
      </c>
      <c r="S2075" s="1">
        <v>45966</v>
      </c>
      <c r="T2075" t="s">
        <v>60</v>
      </c>
    </row>
    <row r="2076" spans="1:20" x14ac:dyDescent="0.25">
      <c r="A2076" t="s">
        <v>4202</v>
      </c>
      <c r="B2076" t="s">
        <v>45</v>
      </c>
      <c r="C2076" t="s">
        <v>82</v>
      </c>
      <c r="D2076" t="s">
        <v>23</v>
      </c>
      <c r="E2076" s="1">
        <v>45417</v>
      </c>
      <c r="F2076" t="s">
        <v>4203</v>
      </c>
      <c r="G2076" s="1">
        <v>45296</v>
      </c>
      <c r="H2076" t="s">
        <v>47</v>
      </c>
      <c r="I2076" t="s">
        <v>48</v>
      </c>
      <c r="J2076" t="s">
        <v>49</v>
      </c>
      <c r="K2076">
        <v>4</v>
      </c>
      <c r="L2076">
        <v>1164.26</v>
      </c>
      <c r="M2076" t="s">
        <v>28</v>
      </c>
      <c r="N2076">
        <v>47</v>
      </c>
      <c r="O2076" s="1">
        <v>45874</v>
      </c>
      <c r="P2076">
        <v>149</v>
      </c>
      <c r="Q2076" t="s">
        <v>43</v>
      </c>
      <c r="R2076">
        <v>4</v>
      </c>
      <c r="S2076" t="s">
        <v>12397</v>
      </c>
      <c r="T2076" t="s">
        <v>60</v>
      </c>
    </row>
    <row r="2077" spans="1:20" x14ac:dyDescent="0.25">
      <c r="A2077" t="s">
        <v>4204</v>
      </c>
      <c r="B2077" t="s">
        <v>21</v>
      </c>
      <c r="C2077" t="s">
        <v>39</v>
      </c>
      <c r="D2077" t="s">
        <v>23</v>
      </c>
      <c r="E2077" t="s">
        <v>12201</v>
      </c>
      <c r="F2077" t="s">
        <v>4205</v>
      </c>
      <c r="G2077" s="1">
        <v>45296</v>
      </c>
      <c r="H2077" t="s">
        <v>47</v>
      </c>
      <c r="I2077" t="s">
        <v>63</v>
      </c>
      <c r="J2077" t="s">
        <v>64</v>
      </c>
      <c r="K2077">
        <v>1</v>
      </c>
      <c r="L2077">
        <v>592.84</v>
      </c>
      <c r="M2077" t="s">
        <v>50</v>
      </c>
      <c r="N2077">
        <v>39</v>
      </c>
      <c r="O2077" t="s">
        <v>12372</v>
      </c>
      <c r="P2077">
        <v>290</v>
      </c>
      <c r="Q2077" t="s">
        <v>29</v>
      </c>
      <c r="R2077">
        <v>1</v>
      </c>
      <c r="S2077" t="s">
        <v>12264</v>
      </c>
      <c r="T2077" t="s">
        <v>60</v>
      </c>
    </row>
    <row r="2078" spans="1:20" x14ac:dyDescent="0.25">
      <c r="A2078" t="s">
        <v>4206</v>
      </c>
      <c r="B2078" t="s">
        <v>38</v>
      </c>
      <c r="C2078" t="s">
        <v>39</v>
      </c>
      <c r="D2078" t="s">
        <v>77</v>
      </c>
      <c r="E2078" s="1">
        <v>45210</v>
      </c>
      <c r="F2078" t="s">
        <v>4207</v>
      </c>
      <c r="G2078" s="1">
        <v>45327</v>
      </c>
      <c r="H2078" t="s">
        <v>41</v>
      </c>
      <c r="I2078" t="s">
        <v>54</v>
      </c>
      <c r="J2078" t="s">
        <v>64</v>
      </c>
      <c r="K2078">
        <v>3</v>
      </c>
      <c r="L2078">
        <v>1377.06</v>
      </c>
      <c r="M2078" t="s">
        <v>28</v>
      </c>
      <c r="N2078">
        <v>29</v>
      </c>
      <c r="O2078" t="s">
        <v>12157</v>
      </c>
      <c r="P2078">
        <v>372</v>
      </c>
      <c r="Q2078" t="s">
        <v>43</v>
      </c>
      <c r="R2078">
        <v>1</v>
      </c>
      <c r="S2078" s="1">
        <v>45843</v>
      </c>
      <c r="T2078" t="s">
        <v>60</v>
      </c>
    </row>
    <row r="2079" spans="1:20" x14ac:dyDescent="0.25">
      <c r="A2079" t="s">
        <v>4208</v>
      </c>
      <c r="B2079" t="s">
        <v>38</v>
      </c>
      <c r="C2079" t="s">
        <v>82</v>
      </c>
      <c r="D2079" t="s">
        <v>56</v>
      </c>
      <c r="E2079" s="1">
        <v>45606</v>
      </c>
      <c r="F2079" t="s">
        <v>4209</v>
      </c>
      <c r="G2079" s="1">
        <v>45327</v>
      </c>
      <c r="H2079" t="s">
        <v>34</v>
      </c>
      <c r="I2079" t="s">
        <v>63</v>
      </c>
      <c r="J2079" t="s">
        <v>59</v>
      </c>
      <c r="K2079">
        <v>2</v>
      </c>
      <c r="L2079">
        <v>614.21</v>
      </c>
      <c r="M2079" t="s">
        <v>28</v>
      </c>
      <c r="N2079">
        <v>11</v>
      </c>
      <c r="O2079" t="s">
        <v>12276</v>
      </c>
      <c r="P2079">
        <v>361</v>
      </c>
      <c r="Q2079" t="s">
        <v>43</v>
      </c>
      <c r="R2079">
        <v>1</v>
      </c>
      <c r="S2079" t="s">
        <v>12089</v>
      </c>
      <c r="T2079" t="s">
        <v>36</v>
      </c>
    </row>
    <row r="2080" spans="1:20" x14ac:dyDescent="0.25">
      <c r="A2080" t="s">
        <v>4210</v>
      </c>
      <c r="B2080" t="s">
        <v>21</v>
      </c>
      <c r="C2080" t="s">
        <v>82</v>
      </c>
      <c r="D2080" t="s">
        <v>77</v>
      </c>
      <c r="E2080" t="s">
        <v>12397</v>
      </c>
      <c r="F2080" t="s">
        <v>4211</v>
      </c>
      <c r="G2080" s="1">
        <v>45327</v>
      </c>
      <c r="H2080" t="s">
        <v>41</v>
      </c>
      <c r="I2080" t="s">
        <v>63</v>
      </c>
      <c r="J2080" t="s">
        <v>27</v>
      </c>
      <c r="K2080">
        <v>3</v>
      </c>
      <c r="L2080">
        <v>576.44000000000005</v>
      </c>
      <c r="M2080" t="s">
        <v>28</v>
      </c>
      <c r="N2080">
        <v>43</v>
      </c>
      <c r="O2080" t="s">
        <v>12275</v>
      </c>
      <c r="P2080">
        <v>460</v>
      </c>
      <c r="Q2080" t="s">
        <v>43</v>
      </c>
      <c r="R2080">
        <v>3</v>
      </c>
      <c r="S2080" t="s">
        <v>12083</v>
      </c>
      <c r="T2080" t="s">
        <v>60</v>
      </c>
    </row>
    <row r="2081" spans="1:20" x14ac:dyDescent="0.25">
      <c r="A2081" t="s">
        <v>4212</v>
      </c>
      <c r="B2081" t="s">
        <v>45</v>
      </c>
      <c r="C2081" t="s">
        <v>39</v>
      </c>
      <c r="D2081" t="s">
        <v>56</v>
      </c>
      <c r="E2081" t="s">
        <v>12165</v>
      </c>
      <c r="F2081" t="s">
        <v>4213</v>
      </c>
      <c r="G2081" s="1">
        <v>45327</v>
      </c>
      <c r="H2081" t="s">
        <v>58</v>
      </c>
      <c r="I2081" t="s">
        <v>54</v>
      </c>
      <c r="J2081" t="s">
        <v>59</v>
      </c>
      <c r="K2081">
        <v>2</v>
      </c>
      <c r="L2081">
        <v>1369.3</v>
      </c>
      <c r="M2081" t="s">
        <v>50</v>
      </c>
      <c r="N2081">
        <v>45</v>
      </c>
      <c r="O2081" s="1">
        <v>45780</v>
      </c>
      <c r="P2081">
        <v>48</v>
      </c>
      <c r="Q2081" t="s">
        <v>43</v>
      </c>
      <c r="R2081">
        <v>5</v>
      </c>
      <c r="S2081" s="1">
        <v>45721</v>
      </c>
      <c r="T2081" t="s">
        <v>60</v>
      </c>
    </row>
    <row r="2082" spans="1:20" x14ac:dyDescent="0.25">
      <c r="A2082" t="s">
        <v>4214</v>
      </c>
      <c r="B2082" t="s">
        <v>21</v>
      </c>
      <c r="C2082" t="s">
        <v>82</v>
      </c>
      <c r="D2082" t="s">
        <v>32</v>
      </c>
      <c r="E2082" t="s">
        <v>12481</v>
      </c>
      <c r="F2082" t="s">
        <v>4215</v>
      </c>
      <c r="G2082" s="1">
        <v>45327</v>
      </c>
      <c r="H2082" t="s">
        <v>47</v>
      </c>
      <c r="I2082" t="s">
        <v>54</v>
      </c>
      <c r="J2082" t="s">
        <v>49</v>
      </c>
      <c r="K2082">
        <v>2</v>
      </c>
      <c r="L2082">
        <v>436.26</v>
      </c>
      <c r="M2082" t="s">
        <v>50</v>
      </c>
      <c r="N2082">
        <v>14</v>
      </c>
      <c r="O2082" t="s">
        <v>12397</v>
      </c>
      <c r="P2082">
        <v>278</v>
      </c>
      <c r="Q2082" t="s">
        <v>43</v>
      </c>
      <c r="R2082">
        <v>1</v>
      </c>
      <c r="S2082" t="s">
        <v>12160</v>
      </c>
      <c r="T2082" t="s">
        <v>36</v>
      </c>
    </row>
    <row r="2083" spans="1:20" x14ac:dyDescent="0.25">
      <c r="A2083" t="s">
        <v>4216</v>
      </c>
      <c r="B2083" t="s">
        <v>38</v>
      </c>
      <c r="C2083" t="s">
        <v>82</v>
      </c>
      <c r="D2083" t="s">
        <v>23</v>
      </c>
      <c r="E2083" s="1">
        <v>45328</v>
      </c>
      <c r="F2083" t="s">
        <v>4217</v>
      </c>
      <c r="G2083" s="1">
        <v>45327</v>
      </c>
      <c r="H2083" t="s">
        <v>41</v>
      </c>
      <c r="I2083" t="s">
        <v>26</v>
      </c>
      <c r="J2083" t="s">
        <v>67</v>
      </c>
      <c r="K2083">
        <v>5</v>
      </c>
      <c r="L2083">
        <v>207.86</v>
      </c>
      <c r="M2083" t="s">
        <v>28</v>
      </c>
      <c r="N2083">
        <v>20</v>
      </c>
      <c r="O2083" t="s">
        <v>12196</v>
      </c>
      <c r="P2083">
        <v>251</v>
      </c>
      <c r="Q2083" t="s">
        <v>29</v>
      </c>
      <c r="R2083">
        <v>4</v>
      </c>
      <c r="S2083" s="1">
        <v>45908</v>
      </c>
      <c r="T2083" t="s">
        <v>60</v>
      </c>
    </row>
    <row r="2084" spans="1:20" x14ac:dyDescent="0.25">
      <c r="A2084" t="s">
        <v>4218</v>
      </c>
      <c r="B2084" t="s">
        <v>45</v>
      </c>
      <c r="C2084" t="s">
        <v>22</v>
      </c>
      <c r="D2084" t="s">
        <v>32</v>
      </c>
      <c r="E2084" s="1">
        <v>45448</v>
      </c>
      <c r="F2084" t="s">
        <v>4219</v>
      </c>
      <c r="G2084" s="1">
        <v>45327</v>
      </c>
      <c r="H2084" t="s">
        <v>47</v>
      </c>
      <c r="I2084" t="s">
        <v>48</v>
      </c>
      <c r="J2084" t="s">
        <v>67</v>
      </c>
      <c r="K2084">
        <v>4</v>
      </c>
      <c r="L2084">
        <v>340.15</v>
      </c>
      <c r="M2084" t="s">
        <v>28</v>
      </c>
      <c r="N2084">
        <v>44</v>
      </c>
      <c r="O2084" s="1">
        <v>45936</v>
      </c>
      <c r="P2084">
        <v>450</v>
      </c>
      <c r="Q2084" t="s">
        <v>29</v>
      </c>
      <c r="R2084">
        <v>3</v>
      </c>
      <c r="S2084" t="s">
        <v>12379</v>
      </c>
      <c r="T2084" t="s">
        <v>30</v>
      </c>
    </row>
    <row r="2085" spans="1:20" x14ac:dyDescent="0.25">
      <c r="A2085" t="s">
        <v>4220</v>
      </c>
      <c r="B2085" t="s">
        <v>45</v>
      </c>
      <c r="C2085" t="s">
        <v>39</v>
      </c>
      <c r="D2085" t="s">
        <v>77</v>
      </c>
      <c r="E2085" t="s">
        <v>12314</v>
      </c>
      <c r="F2085" t="s">
        <v>4221</v>
      </c>
      <c r="G2085" s="1">
        <v>45327</v>
      </c>
      <c r="H2085" t="s">
        <v>47</v>
      </c>
      <c r="I2085" t="s">
        <v>42</v>
      </c>
      <c r="J2085" t="s">
        <v>27</v>
      </c>
      <c r="K2085">
        <v>5</v>
      </c>
      <c r="L2085">
        <v>117.17</v>
      </c>
      <c r="M2085" t="s">
        <v>35</v>
      </c>
      <c r="N2085">
        <v>32</v>
      </c>
      <c r="O2085" s="1">
        <v>45873</v>
      </c>
      <c r="P2085">
        <v>488</v>
      </c>
      <c r="Q2085" t="s">
        <v>43</v>
      </c>
      <c r="R2085">
        <v>3</v>
      </c>
      <c r="S2085" s="1">
        <v>45362</v>
      </c>
      <c r="T2085" t="s">
        <v>36</v>
      </c>
    </row>
    <row r="2086" spans="1:20" x14ac:dyDescent="0.25">
      <c r="A2086" t="s">
        <v>4222</v>
      </c>
      <c r="B2086" t="s">
        <v>38</v>
      </c>
      <c r="C2086" t="s">
        <v>82</v>
      </c>
      <c r="D2086" t="s">
        <v>23</v>
      </c>
      <c r="E2086" t="s">
        <v>12253</v>
      </c>
      <c r="F2086" t="s">
        <v>4223</v>
      </c>
      <c r="G2086" s="1">
        <v>45327</v>
      </c>
      <c r="H2086" t="s">
        <v>25</v>
      </c>
      <c r="I2086" t="s">
        <v>26</v>
      </c>
      <c r="J2086" t="s">
        <v>64</v>
      </c>
      <c r="K2086">
        <v>4</v>
      </c>
      <c r="L2086">
        <v>849.63</v>
      </c>
      <c r="M2086" t="s">
        <v>35</v>
      </c>
      <c r="N2086">
        <v>1</v>
      </c>
      <c r="O2086" t="s">
        <v>12189</v>
      </c>
      <c r="P2086">
        <v>482</v>
      </c>
      <c r="Q2086" t="s">
        <v>29</v>
      </c>
      <c r="R2086">
        <v>4</v>
      </c>
      <c r="S2086" t="s">
        <v>12067</v>
      </c>
      <c r="T2086" t="s">
        <v>30</v>
      </c>
    </row>
    <row r="2087" spans="1:20" x14ac:dyDescent="0.25">
      <c r="A2087" t="s">
        <v>4224</v>
      </c>
      <c r="B2087" t="s">
        <v>45</v>
      </c>
      <c r="C2087" t="s">
        <v>22</v>
      </c>
      <c r="D2087" t="s">
        <v>52</v>
      </c>
      <c r="E2087" t="s">
        <v>12218</v>
      </c>
      <c r="F2087" t="s">
        <v>4225</v>
      </c>
      <c r="G2087" s="1">
        <v>45356</v>
      </c>
      <c r="H2087" t="s">
        <v>25</v>
      </c>
      <c r="I2087" t="s">
        <v>48</v>
      </c>
      <c r="J2087" t="s">
        <v>59</v>
      </c>
      <c r="K2087">
        <v>4</v>
      </c>
      <c r="L2087">
        <v>1349.93</v>
      </c>
      <c r="M2087" t="s">
        <v>50</v>
      </c>
      <c r="N2087">
        <v>14</v>
      </c>
      <c r="O2087" t="s">
        <v>12090</v>
      </c>
      <c r="P2087">
        <v>2</v>
      </c>
      <c r="Q2087" t="s">
        <v>29</v>
      </c>
      <c r="R2087">
        <v>4</v>
      </c>
      <c r="S2087" t="s">
        <v>12100</v>
      </c>
      <c r="T2087" t="s">
        <v>30</v>
      </c>
    </row>
    <row r="2088" spans="1:20" x14ac:dyDescent="0.25">
      <c r="A2088" t="s">
        <v>4226</v>
      </c>
      <c r="B2088" t="s">
        <v>21</v>
      </c>
      <c r="C2088" t="s">
        <v>82</v>
      </c>
      <c r="D2088" t="s">
        <v>56</v>
      </c>
      <c r="E2088" s="1">
        <v>45027</v>
      </c>
      <c r="F2088" t="s">
        <v>4227</v>
      </c>
      <c r="G2088" s="1">
        <v>45356</v>
      </c>
      <c r="H2088" t="s">
        <v>58</v>
      </c>
      <c r="I2088" t="s">
        <v>54</v>
      </c>
      <c r="J2088" t="s">
        <v>59</v>
      </c>
      <c r="K2088">
        <v>4</v>
      </c>
      <c r="L2088">
        <v>1130.54</v>
      </c>
      <c r="M2088" t="s">
        <v>50</v>
      </c>
      <c r="N2088">
        <v>14</v>
      </c>
      <c r="O2088" t="s">
        <v>12358</v>
      </c>
      <c r="P2088">
        <v>315</v>
      </c>
      <c r="Q2088" t="s">
        <v>29</v>
      </c>
      <c r="R2088">
        <v>2</v>
      </c>
      <c r="S2088" t="s">
        <v>12397</v>
      </c>
      <c r="T2088" t="s">
        <v>60</v>
      </c>
    </row>
    <row r="2089" spans="1:20" x14ac:dyDescent="0.25">
      <c r="A2089" t="s">
        <v>4228</v>
      </c>
      <c r="B2089" t="s">
        <v>21</v>
      </c>
      <c r="C2089" t="s">
        <v>82</v>
      </c>
      <c r="D2089" t="s">
        <v>32</v>
      </c>
      <c r="E2089" t="s">
        <v>12085</v>
      </c>
      <c r="F2089" t="s">
        <v>4229</v>
      </c>
      <c r="G2089" s="1">
        <v>45356</v>
      </c>
      <c r="H2089" t="s">
        <v>25</v>
      </c>
      <c r="I2089" t="s">
        <v>26</v>
      </c>
      <c r="J2089" t="s">
        <v>27</v>
      </c>
      <c r="K2089">
        <v>5</v>
      </c>
      <c r="L2089">
        <v>726.46</v>
      </c>
      <c r="M2089" t="s">
        <v>28</v>
      </c>
      <c r="N2089">
        <v>11</v>
      </c>
      <c r="O2089" t="s">
        <v>12098</v>
      </c>
      <c r="P2089">
        <v>386</v>
      </c>
      <c r="Q2089" t="s">
        <v>43</v>
      </c>
      <c r="R2089">
        <v>4</v>
      </c>
      <c r="S2089" t="s">
        <v>12075</v>
      </c>
      <c r="T2089" t="s">
        <v>60</v>
      </c>
    </row>
    <row r="2090" spans="1:20" x14ac:dyDescent="0.25">
      <c r="A2090" t="s">
        <v>4230</v>
      </c>
      <c r="B2090" t="s">
        <v>45</v>
      </c>
      <c r="C2090" t="s">
        <v>39</v>
      </c>
      <c r="D2090" t="s">
        <v>23</v>
      </c>
      <c r="E2090" t="s">
        <v>12139</v>
      </c>
      <c r="F2090" t="s">
        <v>4231</v>
      </c>
      <c r="G2090" s="1">
        <v>45356</v>
      </c>
      <c r="H2090" t="s">
        <v>58</v>
      </c>
      <c r="I2090" t="s">
        <v>48</v>
      </c>
      <c r="J2090" t="s">
        <v>59</v>
      </c>
      <c r="K2090">
        <v>2</v>
      </c>
      <c r="L2090">
        <v>1172.17</v>
      </c>
      <c r="M2090" t="s">
        <v>28</v>
      </c>
      <c r="N2090">
        <v>6</v>
      </c>
      <c r="O2090" t="s">
        <v>12065</v>
      </c>
      <c r="P2090">
        <v>315</v>
      </c>
      <c r="Q2090" t="s">
        <v>29</v>
      </c>
      <c r="R2090">
        <v>2</v>
      </c>
      <c r="S2090" s="1">
        <v>45751</v>
      </c>
      <c r="T2090" t="s">
        <v>30</v>
      </c>
    </row>
    <row r="2091" spans="1:20" x14ac:dyDescent="0.25">
      <c r="A2091" t="s">
        <v>4232</v>
      </c>
      <c r="B2091" t="s">
        <v>45</v>
      </c>
      <c r="C2091" t="s">
        <v>22</v>
      </c>
      <c r="D2091" t="s">
        <v>56</v>
      </c>
      <c r="E2091" s="1">
        <v>45450</v>
      </c>
      <c r="F2091" t="s">
        <v>4233</v>
      </c>
      <c r="G2091" s="1">
        <v>45356</v>
      </c>
      <c r="H2091" t="s">
        <v>47</v>
      </c>
      <c r="I2091" t="s">
        <v>42</v>
      </c>
      <c r="J2091" t="s">
        <v>67</v>
      </c>
      <c r="K2091">
        <v>2</v>
      </c>
      <c r="L2091">
        <v>702.87</v>
      </c>
      <c r="M2091" t="s">
        <v>28</v>
      </c>
      <c r="N2091">
        <v>20</v>
      </c>
      <c r="O2091" t="s">
        <v>12165</v>
      </c>
      <c r="P2091">
        <v>258</v>
      </c>
      <c r="Q2091" t="s">
        <v>29</v>
      </c>
      <c r="R2091">
        <v>1</v>
      </c>
      <c r="S2091" t="s">
        <v>12310</v>
      </c>
      <c r="T2091" t="s">
        <v>30</v>
      </c>
    </row>
    <row r="2092" spans="1:20" x14ac:dyDescent="0.25">
      <c r="A2092" t="s">
        <v>4234</v>
      </c>
      <c r="B2092" t="s">
        <v>38</v>
      </c>
      <c r="C2092" t="s">
        <v>39</v>
      </c>
      <c r="D2092" t="s">
        <v>32</v>
      </c>
      <c r="E2092" t="s">
        <v>12472</v>
      </c>
      <c r="F2092" t="s">
        <v>4235</v>
      </c>
      <c r="G2092" s="1">
        <v>45356</v>
      </c>
      <c r="H2092" t="s">
        <v>41</v>
      </c>
      <c r="I2092" t="s">
        <v>54</v>
      </c>
      <c r="J2092" t="s">
        <v>59</v>
      </c>
      <c r="K2092">
        <v>5</v>
      </c>
      <c r="L2092">
        <v>739.23</v>
      </c>
      <c r="M2092" t="s">
        <v>35</v>
      </c>
      <c r="N2092">
        <v>33</v>
      </c>
      <c r="O2092" s="1">
        <v>45782</v>
      </c>
      <c r="P2092">
        <v>333</v>
      </c>
      <c r="Q2092" t="s">
        <v>29</v>
      </c>
      <c r="R2092">
        <v>1</v>
      </c>
      <c r="S2092" s="1">
        <v>45301</v>
      </c>
      <c r="T2092" t="s">
        <v>30</v>
      </c>
    </row>
    <row r="2093" spans="1:20" x14ac:dyDescent="0.25">
      <c r="A2093" t="s">
        <v>4236</v>
      </c>
      <c r="B2093" t="s">
        <v>38</v>
      </c>
      <c r="C2093" t="s">
        <v>39</v>
      </c>
      <c r="D2093" t="s">
        <v>52</v>
      </c>
      <c r="E2093" t="s">
        <v>12134</v>
      </c>
      <c r="F2093" t="s">
        <v>4237</v>
      </c>
      <c r="G2093" s="1">
        <v>45387</v>
      </c>
      <c r="H2093" t="s">
        <v>41</v>
      </c>
      <c r="I2093" t="s">
        <v>42</v>
      </c>
      <c r="J2093" t="s">
        <v>59</v>
      </c>
      <c r="K2093">
        <v>5</v>
      </c>
      <c r="L2093">
        <v>419.55</v>
      </c>
      <c r="M2093" t="s">
        <v>50</v>
      </c>
      <c r="N2093">
        <v>50</v>
      </c>
      <c r="O2093" t="s">
        <v>12119</v>
      </c>
      <c r="P2093">
        <v>241</v>
      </c>
      <c r="Q2093" t="s">
        <v>29</v>
      </c>
      <c r="R2093">
        <v>5</v>
      </c>
      <c r="S2093" t="s">
        <v>12160</v>
      </c>
      <c r="T2093" t="s">
        <v>60</v>
      </c>
    </row>
    <row r="2094" spans="1:20" x14ac:dyDescent="0.25">
      <c r="A2094" t="s">
        <v>4238</v>
      </c>
      <c r="B2094" t="s">
        <v>45</v>
      </c>
      <c r="C2094" t="s">
        <v>22</v>
      </c>
      <c r="D2094" t="s">
        <v>56</v>
      </c>
      <c r="E2094" t="s">
        <v>12184</v>
      </c>
      <c r="F2094" t="s">
        <v>4239</v>
      </c>
      <c r="G2094" s="1">
        <v>45387</v>
      </c>
      <c r="H2094" t="s">
        <v>34</v>
      </c>
      <c r="I2094" t="s">
        <v>63</v>
      </c>
      <c r="J2094" t="s">
        <v>27</v>
      </c>
      <c r="K2094">
        <v>3</v>
      </c>
      <c r="L2094">
        <v>876.4</v>
      </c>
      <c r="M2094" t="s">
        <v>35</v>
      </c>
      <c r="N2094">
        <v>7</v>
      </c>
      <c r="O2094" t="s">
        <v>12174</v>
      </c>
      <c r="P2094">
        <v>137</v>
      </c>
      <c r="Q2094" t="s">
        <v>29</v>
      </c>
      <c r="R2094">
        <v>3</v>
      </c>
      <c r="S2094" t="s">
        <v>12166</v>
      </c>
      <c r="T2094" t="s">
        <v>30</v>
      </c>
    </row>
    <row r="2095" spans="1:20" x14ac:dyDescent="0.25">
      <c r="A2095" t="s">
        <v>4240</v>
      </c>
      <c r="B2095" t="s">
        <v>38</v>
      </c>
      <c r="C2095" t="s">
        <v>22</v>
      </c>
      <c r="D2095" t="s">
        <v>56</v>
      </c>
      <c r="E2095" t="s">
        <v>12151</v>
      </c>
      <c r="F2095" t="s">
        <v>4241</v>
      </c>
      <c r="G2095" s="1">
        <v>45387</v>
      </c>
      <c r="H2095" t="s">
        <v>34</v>
      </c>
      <c r="I2095" t="s">
        <v>42</v>
      </c>
      <c r="J2095" t="s">
        <v>67</v>
      </c>
      <c r="K2095">
        <v>3</v>
      </c>
      <c r="L2095">
        <v>236.93</v>
      </c>
      <c r="M2095" t="s">
        <v>50</v>
      </c>
      <c r="N2095">
        <v>49</v>
      </c>
      <c r="O2095" s="1">
        <v>45963</v>
      </c>
      <c r="P2095">
        <v>446</v>
      </c>
      <c r="Q2095" t="s">
        <v>29</v>
      </c>
      <c r="R2095">
        <v>3</v>
      </c>
      <c r="S2095" t="s">
        <v>12120</v>
      </c>
      <c r="T2095" t="s">
        <v>60</v>
      </c>
    </row>
    <row r="2096" spans="1:20" x14ac:dyDescent="0.25">
      <c r="A2096" t="s">
        <v>4242</v>
      </c>
      <c r="B2096" t="s">
        <v>38</v>
      </c>
      <c r="C2096" t="s">
        <v>39</v>
      </c>
      <c r="D2096" t="s">
        <v>56</v>
      </c>
      <c r="E2096" t="s">
        <v>12317</v>
      </c>
      <c r="F2096" t="s">
        <v>4243</v>
      </c>
      <c r="G2096" s="1">
        <v>45387</v>
      </c>
      <c r="H2096" t="s">
        <v>34</v>
      </c>
      <c r="I2096" t="s">
        <v>63</v>
      </c>
      <c r="J2096" t="s">
        <v>27</v>
      </c>
      <c r="K2096">
        <v>1</v>
      </c>
      <c r="L2096">
        <v>171.97</v>
      </c>
      <c r="M2096" t="s">
        <v>35</v>
      </c>
      <c r="N2096">
        <v>19</v>
      </c>
      <c r="O2096" s="1">
        <v>45544</v>
      </c>
      <c r="P2096">
        <v>412</v>
      </c>
      <c r="Q2096" t="s">
        <v>43</v>
      </c>
      <c r="R2096">
        <v>4</v>
      </c>
      <c r="S2096" s="1">
        <v>45749</v>
      </c>
      <c r="T2096" t="s">
        <v>60</v>
      </c>
    </row>
    <row r="2097" spans="1:20" x14ac:dyDescent="0.25">
      <c r="A2097" t="s">
        <v>4244</v>
      </c>
      <c r="B2097" t="s">
        <v>38</v>
      </c>
      <c r="C2097" t="s">
        <v>39</v>
      </c>
      <c r="D2097" t="s">
        <v>52</v>
      </c>
      <c r="E2097" t="s">
        <v>12233</v>
      </c>
      <c r="F2097" t="s">
        <v>4245</v>
      </c>
      <c r="G2097" s="1">
        <v>45387</v>
      </c>
      <c r="H2097" t="s">
        <v>41</v>
      </c>
      <c r="I2097" t="s">
        <v>42</v>
      </c>
      <c r="J2097" t="s">
        <v>64</v>
      </c>
      <c r="K2097">
        <v>5</v>
      </c>
      <c r="L2097">
        <v>799.38</v>
      </c>
      <c r="M2097" t="s">
        <v>35</v>
      </c>
      <c r="N2097">
        <v>42</v>
      </c>
      <c r="O2097" t="s">
        <v>12373</v>
      </c>
      <c r="P2097">
        <v>300</v>
      </c>
      <c r="Q2097" t="s">
        <v>29</v>
      </c>
      <c r="R2097">
        <v>2</v>
      </c>
      <c r="S2097" t="s">
        <v>12151</v>
      </c>
      <c r="T2097" t="s">
        <v>60</v>
      </c>
    </row>
    <row r="2098" spans="1:20" x14ac:dyDescent="0.25">
      <c r="A2098" t="s">
        <v>4246</v>
      </c>
      <c r="B2098" t="s">
        <v>45</v>
      </c>
      <c r="C2098" t="s">
        <v>22</v>
      </c>
      <c r="D2098" t="s">
        <v>32</v>
      </c>
      <c r="E2098" s="1">
        <v>45907</v>
      </c>
      <c r="F2098" t="s">
        <v>4247</v>
      </c>
      <c r="G2098" s="1">
        <v>45387</v>
      </c>
      <c r="H2098" t="s">
        <v>34</v>
      </c>
      <c r="I2098" t="s">
        <v>63</v>
      </c>
      <c r="J2098" t="s">
        <v>64</v>
      </c>
      <c r="K2098">
        <v>1</v>
      </c>
      <c r="L2098">
        <v>492.37</v>
      </c>
      <c r="M2098" t="s">
        <v>28</v>
      </c>
      <c r="N2098">
        <v>4</v>
      </c>
      <c r="O2098" t="s">
        <v>12158</v>
      </c>
      <c r="P2098">
        <v>348</v>
      </c>
      <c r="Q2098" t="s">
        <v>29</v>
      </c>
      <c r="R2098">
        <v>2</v>
      </c>
      <c r="S2098" t="s">
        <v>12372</v>
      </c>
      <c r="T2098" t="s">
        <v>60</v>
      </c>
    </row>
    <row r="2099" spans="1:20" x14ac:dyDescent="0.25">
      <c r="A2099" t="s">
        <v>4248</v>
      </c>
      <c r="B2099" t="s">
        <v>21</v>
      </c>
      <c r="C2099" t="s">
        <v>22</v>
      </c>
      <c r="D2099" t="s">
        <v>32</v>
      </c>
      <c r="E2099" t="s">
        <v>12384</v>
      </c>
      <c r="F2099" t="s">
        <v>4249</v>
      </c>
      <c r="G2099" s="1">
        <v>45417</v>
      </c>
      <c r="H2099" t="s">
        <v>41</v>
      </c>
      <c r="I2099" t="s">
        <v>63</v>
      </c>
      <c r="J2099" t="s">
        <v>64</v>
      </c>
      <c r="K2099">
        <v>3</v>
      </c>
      <c r="L2099">
        <v>806.34</v>
      </c>
      <c r="M2099" t="s">
        <v>50</v>
      </c>
      <c r="N2099">
        <v>18</v>
      </c>
      <c r="O2099" s="1">
        <v>45993</v>
      </c>
      <c r="P2099">
        <v>278</v>
      </c>
      <c r="Q2099" t="s">
        <v>43</v>
      </c>
      <c r="R2099">
        <v>5</v>
      </c>
      <c r="S2099" t="s">
        <v>12089</v>
      </c>
      <c r="T2099" t="s">
        <v>30</v>
      </c>
    </row>
    <row r="2100" spans="1:20" x14ac:dyDescent="0.25">
      <c r="A2100" t="s">
        <v>4250</v>
      </c>
      <c r="B2100" t="s">
        <v>38</v>
      </c>
      <c r="C2100" t="s">
        <v>82</v>
      </c>
      <c r="D2100" t="s">
        <v>32</v>
      </c>
      <c r="E2100" t="s">
        <v>12268</v>
      </c>
      <c r="F2100" t="s">
        <v>4251</v>
      </c>
      <c r="G2100" s="1">
        <v>45417</v>
      </c>
      <c r="H2100" t="s">
        <v>34</v>
      </c>
      <c r="I2100" t="s">
        <v>42</v>
      </c>
      <c r="J2100" t="s">
        <v>49</v>
      </c>
      <c r="K2100">
        <v>2</v>
      </c>
      <c r="L2100">
        <v>1304.69</v>
      </c>
      <c r="M2100" t="s">
        <v>28</v>
      </c>
      <c r="N2100">
        <v>27</v>
      </c>
      <c r="O2100" t="s">
        <v>12325</v>
      </c>
      <c r="P2100">
        <v>436</v>
      </c>
      <c r="Q2100" t="s">
        <v>29</v>
      </c>
      <c r="R2100">
        <v>3</v>
      </c>
      <c r="S2100" s="1">
        <v>45870</v>
      </c>
      <c r="T2100" t="s">
        <v>60</v>
      </c>
    </row>
    <row r="2101" spans="1:20" x14ac:dyDescent="0.25">
      <c r="A2101" t="s">
        <v>4252</v>
      </c>
      <c r="B2101" t="s">
        <v>38</v>
      </c>
      <c r="C2101" t="s">
        <v>82</v>
      </c>
      <c r="D2101" t="s">
        <v>52</v>
      </c>
      <c r="E2101" s="1">
        <v>45454</v>
      </c>
      <c r="F2101" t="s">
        <v>4253</v>
      </c>
      <c r="G2101" s="1">
        <v>45417</v>
      </c>
      <c r="H2101" t="s">
        <v>34</v>
      </c>
      <c r="I2101" t="s">
        <v>63</v>
      </c>
      <c r="J2101" t="s">
        <v>27</v>
      </c>
      <c r="K2101">
        <v>4</v>
      </c>
      <c r="L2101">
        <v>1344.23</v>
      </c>
      <c r="M2101" t="s">
        <v>50</v>
      </c>
      <c r="N2101">
        <v>45</v>
      </c>
      <c r="O2101" t="s">
        <v>12287</v>
      </c>
      <c r="P2101">
        <v>398</v>
      </c>
      <c r="Q2101" t="s">
        <v>43</v>
      </c>
      <c r="R2101">
        <v>2</v>
      </c>
      <c r="S2101" t="s">
        <v>12197</v>
      </c>
      <c r="T2101" t="s">
        <v>30</v>
      </c>
    </row>
    <row r="2102" spans="1:20" x14ac:dyDescent="0.25">
      <c r="A2102" t="s">
        <v>4254</v>
      </c>
      <c r="B2102" t="s">
        <v>21</v>
      </c>
      <c r="C2102" t="s">
        <v>82</v>
      </c>
      <c r="D2102" t="s">
        <v>52</v>
      </c>
      <c r="E2102" s="1">
        <v>45512</v>
      </c>
      <c r="F2102" t="s">
        <v>4255</v>
      </c>
      <c r="G2102" s="1">
        <v>45417</v>
      </c>
      <c r="H2102" t="s">
        <v>41</v>
      </c>
      <c r="I2102" t="s">
        <v>63</v>
      </c>
      <c r="J2102" t="s">
        <v>27</v>
      </c>
      <c r="K2102">
        <v>2</v>
      </c>
      <c r="L2102">
        <v>1146.6400000000001</v>
      </c>
      <c r="M2102" t="s">
        <v>28</v>
      </c>
      <c r="N2102">
        <v>23</v>
      </c>
      <c r="O2102" t="s">
        <v>12352</v>
      </c>
      <c r="P2102">
        <v>401</v>
      </c>
      <c r="Q2102" t="s">
        <v>29</v>
      </c>
      <c r="R2102">
        <v>2</v>
      </c>
      <c r="S2102" t="s">
        <v>12370</v>
      </c>
      <c r="T2102" t="s">
        <v>30</v>
      </c>
    </row>
    <row r="2103" spans="1:20" x14ac:dyDescent="0.25">
      <c r="A2103" t="s">
        <v>4256</v>
      </c>
      <c r="B2103" t="s">
        <v>45</v>
      </c>
      <c r="C2103" t="s">
        <v>22</v>
      </c>
      <c r="D2103" t="s">
        <v>52</v>
      </c>
      <c r="E2103" s="1">
        <v>45901</v>
      </c>
      <c r="F2103" t="s">
        <v>4257</v>
      </c>
      <c r="G2103" s="1">
        <v>45417</v>
      </c>
      <c r="H2103" t="s">
        <v>25</v>
      </c>
      <c r="I2103" t="s">
        <v>42</v>
      </c>
      <c r="J2103" t="s">
        <v>64</v>
      </c>
      <c r="K2103">
        <v>3</v>
      </c>
      <c r="L2103">
        <v>197.07</v>
      </c>
      <c r="M2103" t="s">
        <v>50</v>
      </c>
      <c r="N2103">
        <v>38</v>
      </c>
      <c r="O2103" t="s">
        <v>12308</v>
      </c>
      <c r="P2103">
        <v>20</v>
      </c>
      <c r="Q2103" t="s">
        <v>29</v>
      </c>
      <c r="R2103">
        <v>4</v>
      </c>
      <c r="S2103" s="1">
        <v>45781</v>
      </c>
      <c r="T2103" t="s">
        <v>60</v>
      </c>
    </row>
    <row r="2104" spans="1:20" x14ac:dyDescent="0.25">
      <c r="A2104" t="s">
        <v>4258</v>
      </c>
      <c r="B2104" t="s">
        <v>45</v>
      </c>
      <c r="C2104" t="s">
        <v>22</v>
      </c>
      <c r="D2104" t="s">
        <v>32</v>
      </c>
      <c r="E2104" t="s">
        <v>12350</v>
      </c>
      <c r="F2104" t="s">
        <v>4259</v>
      </c>
      <c r="G2104" s="1">
        <v>45417</v>
      </c>
      <c r="H2104" t="s">
        <v>41</v>
      </c>
      <c r="I2104" t="s">
        <v>54</v>
      </c>
      <c r="J2104" t="s">
        <v>67</v>
      </c>
      <c r="K2104">
        <v>4</v>
      </c>
      <c r="L2104">
        <v>1317.71</v>
      </c>
      <c r="M2104" t="s">
        <v>35</v>
      </c>
      <c r="N2104">
        <v>36</v>
      </c>
      <c r="O2104" t="s">
        <v>12221</v>
      </c>
      <c r="P2104">
        <v>252</v>
      </c>
      <c r="Q2104" t="s">
        <v>43</v>
      </c>
      <c r="R2104">
        <v>1</v>
      </c>
      <c r="S2104" t="s">
        <v>12184</v>
      </c>
      <c r="T2104" t="s">
        <v>30</v>
      </c>
    </row>
    <row r="2105" spans="1:20" x14ac:dyDescent="0.25">
      <c r="A2105" t="s">
        <v>4260</v>
      </c>
      <c r="B2105" t="s">
        <v>45</v>
      </c>
      <c r="C2105" t="s">
        <v>22</v>
      </c>
      <c r="D2105" t="s">
        <v>52</v>
      </c>
      <c r="E2105" t="s">
        <v>12157</v>
      </c>
      <c r="F2105" t="s">
        <v>4261</v>
      </c>
      <c r="G2105" s="1">
        <v>45417</v>
      </c>
      <c r="H2105" t="s">
        <v>25</v>
      </c>
      <c r="I2105" t="s">
        <v>26</v>
      </c>
      <c r="J2105" t="s">
        <v>59</v>
      </c>
      <c r="K2105">
        <v>4</v>
      </c>
      <c r="L2105">
        <v>137.37</v>
      </c>
      <c r="M2105" t="s">
        <v>35</v>
      </c>
      <c r="N2105">
        <v>33</v>
      </c>
      <c r="O2105" s="1">
        <v>45874</v>
      </c>
      <c r="P2105">
        <v>412</v>
      </c>
      <c r="Q2105" t="s">
        <v>29</v>
      </c>
      <c r="R2105">
        <v>4</v>
      </c>
      <c r="S2105" s="1">
        <v>45781</v>
      </c>
      <c r="T2105" t="s">
        <v>30</v>
      </c>
    </row>
    <row r="2106" spans="1:20" x14ac:dyDescent="0.25">
      <c r="A2106" t="s">
        <v>4262</v>
      </c>
      <c r="B2106" t="s">
        <v>38</v>
      </c>
      <c r="C2106" t="s">
        <v>82</v>
      </c>
      <c r="D2106" t="s">
        <v>77</v>
      </c>
      <c r="E2106" t="s">
        <v>12147</v>
      </c>
      <c r="F2106" t="s">
        <v>4263</v>
      </c>
      <c r="G2106" s="1">
        <v>45448</v>
      </c>
      <c r="H2106" t="s">
        <v>25</v>
      </c>
      <c r="I2106" t="s">
        <v>54</v>
      </c>
      <c r="J2106" t="s">
        <v>27</v>
      </c>
      <c r="K2106">
        <v>2</v>
      </c>
      <c r="L2106">
        <v>438.7</v>
      </c>
      <c r="M2106" t="s">
        <v>35</v>
      </c>
      <c r="N2106">
        <v>24</v>
      </c>
      <c r="O2106" s="1">
        <v>45421</v>
      </c>
      <c r="P2106">
        <v>64</v>
      </c>
      <c r="Q2106" t="s">
        <v>43</v>
      </c>
      <c r="R2106">
        <v>2</v>
      </c>
      <c r="S2106" s="1">
        <v>45877</v>
      </c>
      <c r="T2106" t="s">
        <v>36</v>
      </c>
    </row>
    <row r="2107" spans="1:20" x14ac:dyDescent="0.25">
      <c r="A2107" t="s">
        <v>4264</v>
      </c>
      <c r="B2107" t="s">
        <v>21</v>
      </c>
      <c r="C2107" t="s">
        <v>39</v>
      </c>
      <c r="D2107" t="s">
        <v>77</v>
      </c>
      <c r="E2107" t="s">
        <v>12295</v>
      </c>
      <c r="F2107" t="s">
        <v>4265</v>
      </c>
      <c r="G2107" s="1">
        <v>45448</v>
      </c>
      <c r="H2107" t="s">
        <v>25</v>
      </c>
      <c r="I2107" t="s">
        <v>54</v>
      </c>
      <c r="J2107" t="s">
        <v>64</v>
      </c>
      <c r="K2107">
        <v>2</v>
      </c>
      <c r="L2107">
        <v>1080.01</v>
      </c>
      <c r="M2107" t="s">
        <v>50</v>
      </c>
      <c r="N2107">
        <v>41</v>
      </c>
      <c r="O2107" t="s">
        <v>12288</v>
      </c>
      <c r="P2107">
        <v>106</v>
      </c>
      <c r="Q2107" t="s">
        <v>29</v>
      </c>
      <c r="R2107">
        <v>3</v>
      </c>
      <c r="S2107" t="s">
        <v>12071</v>
      </c>
      <c r="T2107" t="s">
        <v>60</v>
      </c>
    </row>
    <row r="2108" spans="1:20" x14ac:dyDescent="0.25">
      <c r="A2108" t="s">
        <v>4266</v>
      </c>
      <c r="B2108" t="s">
        <v>38</v>
      </c>
      <c r="C2108" t="s">
        <v>39</v>
      </c>
      <c r="D2108" t="s">
        <v>23</v>
      </c>
      <c r="E2108" s="1">
        <v>45546</v>
      </c>
      <c r="F2108" t="s">
        <v>4267</v>
      </c>
      <c r="G2108" s="1">
        <v>45448</v>
      </c>
      <c r="H2108" t="s">
        <v>58</v>
      </c>
      <c r="I2108" t="s">
        <v>63</v>
      </c>
      <c r="J2108" t="s">
        <v>49</v>
      </c>
      <c r="K2108">
        <v>3</v>
      </c>
      <c r="L2108">
        <v>1180.1300000000001</v>
      </c>
      <c r="M2108" t="s">
        <v>50</v>
      </c>
      <c r="N2108">
        <v>15</v>
      </c>
      <c r="O2108" t="s">
        <v>12148</v>
      </c>
      <c r="P2108">
        <v>373</v>
      </c>
      <c r="Q2108" t="s">
        <v>43</v>
      </c>
      <c r="R2108">
        <v>5</v>
      </c>
      <c r="S2108" s="1">
        <v>45995</v>
      </c>
      <c r="T2108" t="s">
        <v>36</v>
      </c>
    </row>
    <row r="2109" spans="1:20" x14ac:dyDescent="0.25">
      <c r="A2109" t="s">
        <v>4268</v>
      </c>
      <c r="B2109" t="s">
        <v>21</v>
      </c>
      <c r="C2109" t="s">
        <v>39</v>
      </c>
      <c r="D2109" t="s">
        <v>23</v>
      </c>
      <c r="E2109" t="s">
        <v>12164</v>
      </c>
      <c r="F2109" t="s">
        <v>4269</v>
      </c>
      <c r="G2109" s="1">
        <v>45448</v>
      </c>
      <c r="H2109" t="s">
        <v>25</v>
      </c>
      <c r="I2109" t="s">
        <v>48</v>
      </c>
      <c r="J2109" t="s">
        <v>64</v>
      </c>
      <c r="K2109">
        <v>2</v>
      </c>
      <c r="L2109">
        <v>804.13</v>
      </c>
      <c r="M2109" t="s">
        <v>50</v>
      </c>
      <c r="N2109">
        <v>26</v>
      </c>
      <c r="O2109" t="s">
        <v>12265</v>
      </c>
      <c r="P2109">
        <v>298</v>
      </c>
      <c r="Q2109" t="s">
        <v>43</v>
      </c>
      <c r="R2109">
        <v>1</v>
      </c>
      <c r="S2109" t="s">
        <v>12100</v>
      </c>
      <c r="T2109" t="s">
        <v>36</v>
      </c>
    </row>
    <row r="2110" spans="1:20" x14ac:dyDescent="0.25">
      <c r="A2110" t="s">
        <v>4270</v>
      </c>
      <c r="B2110" t="s">
        <v>45</v>
      </c>
      <c r="C2110" t="s">
        <v>82</v>
      </c>
      <c r="D2110" t="s">
        <v>23</v>
      </c>
      <c r="E2110" t="s">
        <v>12297</v>
      </c>
      <c r="F2110" t="s">
        <v>4271</v>
      </c>
      <c r="G2110" s="1">
        <v>45448</v>
      </c>
      <c r="H2110" t="s">
        <v>25</v>
      </c>
      <c r="I2110" t="s">
        <v>42</v>
      </c>
      <c r="J2110" t="s">
        <v>27</v>
      </c>
      <c r="K2110">
        <v>5</v>
      </c>
      <c r="L2110">
        <v>333.34</v>
      </c>
      <c r="M2110" t="s">
        <v>28</v>
      </c>
      <c r="N2110">
        <v>18</v>
      </c>
      <c r="O2110" s="1">
        <v>45876</v>
      </c>
      <c r="P2110">
        <v>258</v>
      </c>
      <c r="Q2110" t="s">
        <v>29</v>
      </c>
      <c r="R2110">
        <v>1</v>
      </c>
      <c r="S2110" t="s">
        <v>12284</v>
      </c>
      <c r="T2110" t="s">
        <v>36</v>
      </c>
    </row>
    <row r="2111" spans="1:20" x14ac:dyDescent="0.25">
      <c r="A2111" t="s">
        <v>4272</v>
      </c>
      <c r="B2111" t="s">
        <v>45</v>
      </c>
      <c r="C2111" t="s">
        <v>22</v>
      </c>
      <c r="D2111" t="s">
        <v>52</v>
      </c>
      <c r="E2111" s="1">
        <v>45474</v>
      </c>
      <c r="F2111" t="s">
        <v>4273</v>
      </c>
      <c r="G2111" s="1">
        <v>45478</v>
      </c>
      <c r="H2111" t="s">
        <v>25</v>
      </c>
      <c r="I2111" t="s">
        <v>63</v>
      </c>
      <c r="J2111" t="s">
        <v>27</v>
      </c>
      <c r="K2111">
        <v>1</v>
      </c>
      <c r="L2111">
        <v>834.97</v>
      </c>
      <c r="M2111" t="s">
        <v>35</v>
      </c>
      <c r="N2111">
        <v>31</v>
      </c>
      <c r="O2111" t="s">
        <v>12192</v>
      </c>
      <c r="P2111">
        <v>263</v>
      </c>
      <c r="Q2111" t="s">
        <v>43</v>
      </c>
      <c r="R2111">
        <v>1</v>
      </c>
      <c r="S2111" s="1">
        <v>45605</v>
      </c>
      <c r="T2111" t="s">
        <v>36</v>
      </c>
    </row>
    <row r="2112" spans="1:20" x14ac:dyDescent="0.25">
      <c r="A2112" t="s">
        <v>4274</v>
      </c>
      <c r="B2112" t="s">
        <v>38</v>
      </c>
      <c r="C2112" t="s">
        <v>22</v>
      </c>
      <c r="D2112" t="s">
        <v>32</v>
      </c>
      <c r="E2112" s="1">
        <v>45784</v>
      </c>
      <c r="F2112" t="s">
        <v>4275</v>
      </c>
      <c r="G2112" s="1">
        <v>45478</v>
      </c>
      <c r="H2112" t="s">
        <v>41</v>
      </c>
      <c r="I2112" t="s">
        <v>48</v>
      </c>
      <c r="J2112" t="s">
        <v>64</v>
      </c>
      <c r="K2112">
        <v>2</v>
      </c>
      <c r="L2112">
        <v>1079.19</v>
      </c>
      <c r="M2112" t="s">
        <v>35</v>
      </c>
      <c r="N2112">
        <v>4</v>
      </c>
      <c r="O2112" t="s">
        <v>12132</v>
      </c>
      <c r="P2112">
        <v>9</v>
      </c>
      <c r="Q2112" t="s">
        <v>43</v>
      </c>
      <c r="R2112">
        <v>1</v>
      </c>
      <c r="S2112" s="1">
        <v>45724</v>
      </c>
      <c r="T2112" t="s">
        <v>36</v>
      </c>
    </row>
    <row r="2113" spans="1:20" x14ac:dyDescent="0.25">
      <c r="A2113" t="s">
        <v>4276</v>
      </c>
      <c r="B2113" t="s">
        <v>45</v>
      </c>
      <c r="C2113" t="s">
        <v>39</v>
      </c>
      <c r="D2113" t="s">
        <v>52</v>
      </c>
      <c r="E2113" t="s">
        <v>12216</v>
      </c>
      <c r="F2113" t="s">
        <v>4277</v>
      </c>
      <c r="G2113" s="1">
        <v>45478</v>
      </c>
      <c r="H2113" t="s">
        <v>41</v>
      </c>
      <c r="I2113" t="s">
        <v>48</v>
      </c>
      <c r="J2113" t="s">
        <v>49</v>
      </c>
      <c r="K2113">
        <v>5</v>
      </c>
      <c r="L2113">
        <v>537.33000000000004</v>
      </c>
      <c r="M2113" t="s">
        <v>28</v>
      </c>
      <c r="N2113">
        <v>33</v>
      </c>
      <c r="O2113" t="s">
        <v>12075</v>
      </c>
      <c r="P2113">
        <v>239</v>
      </c>
      <c r="Q2113" t="s">
        <v>43</v>
      </c>
      <c r="R2113">
        <v>2</v>
      </c>
      <c r="S2113" t="s">
        <v>12358</v>
      </c>
      <c r="T2113" t="s">
        <v>36</v>
      </c>
    </row>
    <row r="2114" spans="1:20" x14ac:dyDescent="0.25">
      <c r="A2114" t="s">
        <v>4278</v>
      </c>
      <c r="B2114" t="s">
        <v>45</v>
      </c>
      <c r="C2114" t="s">
        <v>39</v>
      </c>
      <c r="D2114" t="s">
        <v>52</v>
      </c>
      <c r="E2114" s="1">
        <v>45717</v>
      </c>
      <c r="F2114" t="s">
        <v>4279</v>
      </c>
      <c r="G2114" s="1">
        <v>45478</v>
      </c>
      <c r="H2114" t="s">
        <v>34</v>
      </c>
      <c r="I2114" t="s">
        <v>26</v>
      </c>
      <c r="J2114" t="s">
        <v>27</v>
      </c>
      <c r="K2114">
        <v>1</v>
      </c>
      <c r="L2114">
        <v>896.27</v>
      </c>
      <c r="M2114" t="s">
        <v>28</v>
      </c>
      <c r="N2114">
        <v>11</v>
      </c>
      <c r="O2114" s="1">
        <v>45963</v>
      </c>
      <c r="P2114">
        <v>61</v>
      </c>
      <c r="Q2114" t="s">
        <v>29</v>
      </c>
      <c r="R2114">
        <v>2</v>
      </c>
      <c r="S2114" t="s">
        <v>12166</v>
      </c>
      <c r="T2114" t="s">
        <v>60</v>
      </c>
    </row>
    <row r="2115" spans="1:20" x14ac:dyDescent="0.25">
      <c r="A2115" t="s">
        <v>4280</v>
      </c>
      <c r="B2115" t="s">
        <v>38</v>
      </c>
      <c r="C2115" t="s">
        <v>82</v>
      </c>
      <c r="D2115" t="s">
        <v>23</v>
      </c>
      <c r="E2115" s="1">
        <v>45508</v>
      </c>
      <c r="F2115" t="s">
        <v>4281</v>
      </c>
      <c r="G2115" s="1">
        <v>45478</v>
      </c>
      <c r="H2115" t="s">
        <v>58</v>
      </c>
      <c r="I2115" t="s">
        <v>42</v>
      </c>
      <c r="J2115" t="s">
        <v>27</v>
      </c>
      <c r="K2115">
        <v>2</v>
      </c>
      <c r="L2115">
        <v>489.76</v>
      </c>
      <c r="M2115" t="s">
        <v>50</v>
      </c>
      <c r="N2115">
        <v>45</v>
      </c>
      <c r="O2115" t="s">
        <v>12223</v>
      </c>
      <c r="P2115">
        <v>59</v>
      </c>
      <c r="Q2115" t="s">
        <v>29</v>
      </c>
      <c r="R2115">
        <v>5</v>
      </c>
      <c r="S2115" s="1">
        <v>45902</v>
      </c>
      <c r="T2115" t="s">
        <v>36</v>
      </c>
    </row>
    <row r="2116" spans="1:20" x14ac:dyDescent="0.25">
      <c r="A2116" t="s">
        <v>4282</v>
      </c>
      <c r="B2116" t="s">
        <v>38</v>
      </c>
      <c r="C2116" t="s">
        <v>22</v>
      </c>
      <c r="D2116" t="s">
        <v>56</v>
      </c>
      <c r="E2116" s="1">
        <v>45269</v>
      </c>
      <c r="F2116" t="s">
        <v>4283</v>
      </c>
      <c r="G2116" s="1">
        <v>45478</v>
      </c>
      <c r="H2116" t="s">
        <v>47</v>
      </c>
      <c r="I2116" t="s">
        <v>63</v>
      </c>
      <c r="J2116" t="s">
        <v>64</v>
      </c>
      <c r="K2116">
        <v>3</v>
      </c>
      <c r="L2116">
        <v>1024.57</v>
      </c>
      <c r="M2116" t="s">
        <v>50</v>
      </c>
      <c r="N2116">
        <v>32</v>
      </c>
      <c r="O2116" t="s">
        <v>12400</v>
      </c>
      <c r="P2116">
        <v>409</v>
      </c>
      <c r="Q2116" t="s">
        <v>29</v>
      </c>
      <c r="R2116">
        <v>4</v>
      </c>
      <c r="S2116" t="s">
        <v>12256</v>
      </c>
      <c r="T2116" t="s">
        <v>60</v>
      </c>
    </row>
    <row r="2117" spans="1:20" x14ac:dyDescent="0.25">
      <c r="A2117" t="s">
        <v>4284</v>
      </c>
      <c r="B2117" t="s">
        <v>38</v>
      </c>
      <c r="C2117" t="s">
        <v>22</v>
      </c>
      <c r="D2117" t="s">
        <v>77</v>
      </c>
      <c r="E2117" t="s">
        <v>12364</v>
      </c>
      <c r="F2117" t="s">
        <v>4285</v>
      </c>
      <c r="G2117" s="1">
        <v>45509</v>
      </c>
      <c r="H2117" t="s">
        <v>41</v>
      </c>
      <c r="I2117" t="s">
        <v>48</v>
      </c>
      <c r="J2117" t="s">
        <v>27</v>
      </c>
      <c r="K2117">
        <v>3</v>
      </c>
      <c r="L2117">
        <v>143.13999999999999</v>
      </c>
      <c r="M2117" t="s">
        <v>35</v>
      </c>
      <c r="N2117">
        <v>12</v>
      </c>
      <c r="O2117" t="s">
        <v>12069</v>
      </c>
      <c r="P2117">
        <v>491</v>
      </c>
      <c r="Q2117" t="s">
        <v>43</v>
      </c>
      <c r="R2117">
        <v>2</v>
      </c>
      <c r="S2117" t="s">
        <v>12170</v>
      </c>
      <c r="T2117" t="s">
        <v>36</v>
      </c>
    </row>
    <row r="2118" spans="1:20" x14ac:dyDescent="0.25">
      <c r="A2118" t="s">
        <v>4286</v>
      </c>
      <c r="B2118" t="s">
        <v>21</v>
      </c>
      <c r="C2118" t="s">
        <v>82</v>
      </c>
      <c r="D2118" t="s">
        <v>52</v>
      </c>
      <c r="E2118" s="1">
        <v>45995</v>
      </c>
      <c r="F2118" t="s">
        <v>4287</v>
      </c>
      <c r="G2118" s="1">
        <v>45509</v>
      </c>
      <c r="H2118" t="s">
        <v>41</v>
      </c>
      <c r="I2118" t="s">
        <v>42</v>
      </c>
      <c r="J2118" t="s">
        <v>27</v>
      </c>
      <c r="K2118">
        <v>3</v>
      </c>
      <c r="L2118">
        <v>209.88</v>
      </c>
      <c r="M2118" t="s">
        <v>28</v>
      </c>
      <c r="N2118">
        <v>32</v>
      </c>
      <c r="O2118" t="s">
        <v>12378</v>
      </c>
      <c r="P2118">
        <v>66</v>
      </c>
      <c r="Q2118" t="s">
        <v>29</v>
      </c>
      <c r="R2118">
        <v>4</v>
      </c>
      <c r="S2118" s="1">
        <v>45452</v>
      </c>
      <c r="T2118" t="s">
        <v>36</v>
      </c>
    </row>
    <row r="2119" spans="1:20" x14ac:dyDescent="0.25">
      <c r="A2119" t="s">
        <v>4288</v>
      </c>
      <c r="B2119" t="s">
        <v>38</v>
      </c>
      <c r="C2119" t="s">
        <v>82</v>
      </c>
      <c r="D2119" t="s">
        <v>77</v>
      </c>
      <c r="E2119" t="s">
        <v>12086</v>
      </c>
      <c r="F2119" t="s">
        <v>4289</v>
      </c>
      <c r="G2119" s="1">
        <v>45509</v>
      </c>
      <c r="H2119" t="s">
        <v>47</v>
      </c>
      <c r="I2119" t="s">
        <v>54</v>
      </c>
      <c r="J2119" t="s">
        <v>27</v>
      </c>
      <c r="K2119">
        <v>2</v>
      </c>
      <c r="L2119">
        <v>906.22</v>
      </c>
      <c r="M2119" t="s">
        <v>50</v>
      </c>
      <c r="N2119">
        <v>11</v>
      </c>
      <c r="O2119" s="1">
        <v>45514</v>
      </c>
      <c r="P2119">
        <v>439</v>
      </c>
      <c r="Q2119" t="s">
        <v>43</v>
      </c>
      <c r="R2119">
        <v>4</v>
      </c>
      <c r="S2119" s="1">
        <v>45663</v>
      </c>
      <c r="T2119" t="s">
        <v>30</v>
      </c>
    </row>
    <row r="2120" spans="1:20" x14ac:dyDescent="0.25">
      <c r="A2120" t="s">
        <v>4290</v>
      </c>
      <c r="B2120" t="s">
        <v>38</v>
      </c>
      <c r="C2120" t="s">
        <v>39</v>
      </c>
      <c r="D2120" t="s">
        <v>32</v>
      </c>
      <c r="E2120" t="s">
        <v>12184</v>
      </c>
      <c r="F2120" t="s">
        <v>4291</v>
      </c>
      <c r="G2120" s="1">
        <v>45509</v>
      </c>
      <c r="H2120" t="s">
        <v>58</v>
      </c>
      <c r="I2120" t="s">
        <v>42</v>
      </c>
      <c r="J2120" t="s">
        <v>59</v>
      </c>
      <c r="K2120">
        <v>3</v>
      </c>
      <c r="L2120">
        <v>1282.8699999999999</v>
      </c>
      <c r="M2120" t="s">
        <v>28</v>
      </c>
      <c r="N2120">
        <v>46</v>
      </c>
      <c r="O2120" t="s">
        <v>12161</v>
      </c>
      <c r="P2120">
        <v>480</v>
      </c>
      <c r="Q2120" t="s">
        <v>43</v>
      </c>
      <c r="R2120">
        <v>5</v>
      </c>
      <c r="S2120" s="1">
        <v>45423</v>
      </c>
      <c r="T2120" t="s">
        <v>36</v>
      </c>
    </row>
    <row r="2121" spans="1:20" x14ac:dyDescent="0.25">
      <c r="A2121" t="s">
        <v>4292</v>
      </c>
      <c r="B2121" t="s">
        <v>21</v>
      </c>
      <c r="C2121" t="s">
        <v>82</v>
      </c>
      <c r="D2121" t="s">
        <v>52</v>
      </c>
      <c r="E2121" s="1">
        <v>45665</v>
      </c>
      <c r="F2121" t="s">
        <v>4293</v>
      </c>
      <c r="G2121" s="1">
        <v>45509</v>
      </c>
      <c r="H2121" t="s">
        <v>25</v>
      </c>
      <c r="I2121" t="s">
        <v>48</v>
      </c>
      <c r="J2121" t="s">
        <v>64</v>
      </c>
      <c r="K2121">
        <v>1</v>
      </c>
      <c r="L2121">
        <v>900.48</v>
      </c>
      <c r="M2121" t="s">
        <v>35</v>
      </c>
      <c r="N2121">
        <v>13</v>
      </c>
      <c r="O2121" t="s">
        <v>12105</v>
      </c>
      <c r="P2121">
        <v>28</v>
      </c>
      <c r="Q2121" t="s">
        <v>29</v>
      </c>
      <c r="R2121">
        <v>5</v>
      </c>
      <c r="S2121" t="s">
        <v>12104</v>
      </c>
      <c r="T2121" t="s">
        <v>36</v>
      </c>
    </row>
    <row r="2122" spans="1:20" x14ac:dyDescent="0.25">
      <c r="A2122" t="s">
        <v>4294</v>
      </c>
      <c r="B2122" t="s">
        <v>45</v>
      </c>
      <c r="C2122" t="s">
        <v>82</v>
      </c>
      <c r="D2122" t="s">
        <v>52</v>
      </c>
      <c r="E2122" s="1">
        <v>45420</v>
      </c>
      <c r="F2122" t="s">
        <v>4295</v>
      </c>
      <c r="G2122" s="1">
        <v>45509</v>
      </c>
      <c r="H2122" t="s">
        <v>58</v>
      </c>
      <c r="I2122" t="s">
        <v>48</v>
      </c>
      <c r="J2122" t="s">
        <v>64</v>
      </c>
      <c r="K2122">
        <v>2</v>
      </c>
      <c r="L2122">
        <v>734.06</v>
      </c>
      <c r="M2122" t="s">
        <v>28</v>
      </c>
      <c r="N2122">
        <v>39</v>
      </c>
      <c r="O2122" s="1">
        <v>45693</v>
      </c>
      <c r="P2122">
        <v>120</v>
      </c>
      <c r="Q2122" t="s">
        <v>43</v>
      </c>
      <c r="R2122">
        <v>4</v>
      </c>
      <c r="S2122" t="s">
        <v>12312</v>
      </c>
      <c r="T2122" t="s">
        <v>30</v>
      </c>
    </row>
    <row r="2123" spans="1:20" x14ac:dyDescent="0.25">
      <c r="A2123" t="s">
        <v>4296</v>
      </c>
      <c r="B2123" t="s">
        <v>45</v>
      </c>
      <c r="C2123" t="s">
        <v>82</v>
      </c>
      <c r="D2123" t="s">
        <v>52</v>
      </c>
      <c r="E2123" t="s">
        <v>12424</v>
      </c>
      <c r="F2123" t="s">
        <v>4297</v>
      </c>
      <c r="G2123" s="1">
        <v>45509</v>
      </c>
      <c r="H2123" t="s">
        <v>34</v>
      </c>
      <c r="I2123" t="s">
        <v>42</v>
      </c>
      <c r="J2123" t="s">
        <v>67</v>
      </c>
      <c r="K2123">
        <v>1</v>
      </c>
      <c r="L2123">
        <v>733.23</v>
      </c>
      <c r="M2123" t="s">
        <v>28</v>
      </c>
      <c r="N2123">
        <v>26</v>
      </c>
      <c r="O2123" t="s">
        <v>12370</v>
      </c>
      <c r="P2123">
        <v>299</v>
      </c>
      <c r="Q2123" t="s">
        <v>29</v>
      </c>
      <c r="R2123">
        <v>3</v>
      </c>
      <c r="S2123" s="1">
        <v>45635</v>
      </c>
      <c r="T2123" t="s">
        <v>60</v>
      </c>
    </row>
    <row r="2124" spans="1:20" x14ac:dyDescent="0.25">
      <c r="A2124" t="s">
        <v>4298</v>
      </c>
      <c r="B2124" t="s">
        <v>38</v>
      </c>
      <c r="C2124" t="s">
        <v>22</v>
      </c>
      <c r="D2124" t="s">
        <v>32</v>
      </c>
      <c r="E2124" s="1">
        <v>45270</v>
      </c>
      <c r="F2124" t="s">
        <v>4299</v>
      </c>
      <c r="G2124" s="1">
        <v>45509</v>
      </c>
      <c r="H2124" t="s">
        <v>34</v>
      </c>
      <c r="I2124" t="s">
        <v>54</v>
      </c>
      <c r="J2124" t="s">
        <v>67</v>
      </c>
      <c r="K2124">
        <v>4</v>
      </c>
      <c r="L2124">
        <v>934.92</v>
      </c>
      <c r="M2124" t="s">
        <v>35</v>
      </c>
      <c r="N2124">
        <v>32</v>
      </c>
      <c r="O2124" t="s">
        <v>12104</v>
      </c>
      <c r="P2124">
        <v>327</v>
      </c>
      <c r="Q2124" t="s">
        <v>43</v>
      </c>
      <c r="R2124">
        <v>1</v>
      </c>
      <c r="S2124" t="s">
        <v>12114</v>
      </c>
      <c r="T2124" t="s">
        <v>60</v>
      </c>
    </row>
    <row r="2125" spans="1:20" x14ac:dyDescent="0.25">
      <c r="A2125" t="s">
        <v>4300</v>
      </c>
      <c r="B2125" t="s">
        <v>45</v>
      </c>
      <c r="C2125" t="s">
        <v>82</v>
      </c>
      <c r="D2125" t="s">
        <v>32</v>
      </c>
      <c r="E2125" s="1">
        <v>45608</v>
      </c>
      <c r="F2125" t="s">
        <v>4301</v>
      </c>
      <c r="G2125" s="1">
        <v>45509</v>
      </c>
      <c r="H2125" t="s">
        <v>34</v>
      </c>
      <c r="I2125" t="s">
        <v>63</v>
      </c>
      <c r="J2125" t="s">
        <v>59</v>
      </c>
      <c r="K2125">
        <v>2</v>
      </c>
      <c r="L2125">
        <v>364.05</v>
      </c>
      <c r="M2125" t="s">
        <v>35</v>
      </c>
      <c r="N2125">
        <v>43</v>
      </c>
      <c r="O2125" s="1">
        <v>45516</v>
      </c>
      <c r="P2125">
        <v>244</v>
      </c>
      <c r="Q2125" t="s">
        <v>43</v>
      </c>
      <c r="R2125">
        <v>1</v>
      </c>
      <c r="S2125" t="s">
        <v>12400</v>
      </c>
      <c r="T2125" t="s">
        <v>36</v>
      </c>
    </row>
    <row r="2126" spans="1:20" x14ac:dyDescent="0.25">
      <c r="A2126" t="s">
        <v>4302</v>
      </c>
      <c r="B2126" t="s">
        <v>38</v>
      </c>
      <c r="C2126" t="s">
        <v>22</v>
      </c>
      <c r="D2126" t="s">
        <v>77</v>
      </c>
      <c r="E2126" t="s">
        <v>12201</v>
      </c>
      <c r="F2126" t="s">
        <v>4303</v>
      </c>
      <c r="G2126" s="1">
        <v>45509</v>
      </c>
      <c r="H2126" t="s">
        <v>25</v>
      </c>
      <c r="I2126" t="s">
        <v>63</v>
      </c>
      <c r="J2126" t="s">
        <v>49</v>
      </c>
      <c r="K2126">
        <v>4</v>
      </c>
      <c r="L2126">
        <v>495.96</v>
      </c>
      <c r="M2126" t="s">
        <v>35</v>
      </c>
      <c r="N2126">
        <v>14</v>
      </c>
      <c r="O2126" t="s">
        <v>12284</v>
      </c>
      <c r="P2126">
        <v>149</v>
      </c>
      <c r="Q2126" t="s">
        <v>29</v>
      </c>
      <c r="R2126">
        <v>5</v>
      </c>
      <c r="S2126" t="s">
        <v>12339</v>
      </c>
      <c r="T2126" t="s">
        <v>36</v>
      </c>
    </row>
    <row r="2127" spans="1:20" x14ac:dyDescent="0.25">
      <c r="A2127" t="s">
        <v>4304</v>
      </c>
      <c r="B2127" t="s">
        <v>21</v>
      </c>
      <c r="C2127" t="s">
        <v>22</v>
      </c>
      <c r="D2127" t="s">
        <v>32</v>
      </c>
      <c r="E2127" s="1">
        <v>45992</v>
      </c>
      <c r="F2127" t="s">
        <v>4305</v>
      </c>
      <c r="G2127" s="1">
        <v>45509</v>
      </c>
      <c r="H2127" t="s">
        <v>47</v>
      </c>
      <c r="I2127" t="s">
        <v>54</v>
      </c>
      <c r="J2127" t="s">
        <v>64</v>
      </c>
      <c r="K2127">
        <v>2</v>
      </c>
      <c r="L2127">
        <v>706.91</v>
      </c>
      <c r="M2127" t="s">
        <v>28</v>
      </c>
      <c r="N2127">
        <v>27</v>
      </c>
      <c r="O2127" s="1">
        <v>45810</v>
      </c>
      <c r="P2127">
        <v>310</v>
      </c>
      <c r="Q2127" t="s">
        <v>43</v>
      </c>
      <c r="R2127">
        <v>2</v>
      </c>
      <c r="S2127" t="s">
        <v>12425</v>
      </c>
      <c r="T2127" t="s">
        <v>60</v>
      </c>
    </row>
    <row r="2128" spans="1:20" x14ac:dyDescent="0.25">
      <c r="A2128" t="s">
        <v>4306</v>
      </c>
      <c r="B2128" t="s">
        <v>45</v>
      </c>
      <c r="C2128" t="s">
        <v>22</v>
      </c>
      <c r="D2128" t="s">
        <v>32</v>
      </c>
      <c r="E2128" s="1">
        <v>45690</v>
      </c>
      <c r="F2128" t="s">
        <v>4307</v>
      </c>
      <c r="G2128" s="1">
        <v>45540</v>
      </c>
      <c r="H2128" t="s">
        <v>47</v>
      </c>
      <c r="I2128" t="s">
        <v>63</v>
      </c>
      <c r="J2128" t="s">
        <v>27</v>
      </c>
      <c r="K2128">
        <v>1</v>
      </c>
      <c r="L2128">
        <v>219.54</v>
      </c>
      <c r="M2128" t="s">
        <v>28</v>
      </c>
      <c r="N2128">
        <v>42</v>
      </c>
      <c r="O2128" t="s">
        <v>12086</v>
      </c>
      <c r="P2128">
        <v>392</v>
      </c>
      <c r="Q2128" t="s">
        <v>29</v>
      </c>
      <c r="R2128">
        <v>1</v>
      </c>
      <c r="S2128" t="s">
        <v>12345</v>
      </c>
      <c r="T2128" t="s">
        <v>30</v>
      </c>
    </row>
    <row r="2129" spans="1:20" x14ac:dyDescent="0.25">
      <c r="A2129" t="s">
        <v>4308</v>
      </c>
      <c r="B2129" t="s">
        <v>45</v>
      </c>
      <c r="C2129" t="s">
        <v>22</v>
      </c>
      <c r="D2129" t="s">
        <v>52</v>
      </c>
      <c r="E2129" s="1">
        <v>45843</v>
      </c>
      <c r="F2129" t="s">
        <v>4309</v>
      </c>
      <c r="G2129" s="1">
        <v>45540</v>
      </c>
      <c r="H2129" t="s">
        <v>41</v>
      </c>
      <c r="I2129" t="s">
        <v>26</v>
      </c>
      <c r="J2129" t="s">
        <v>27</v>
      </c>
      <c r="K2129">
        <v>2</v>
      </c>
      <c r="L2129">
        <v>114.74</v>
      </c>
      <c r="M2129" t="s">
        <v>28</v>
      </c>
      <c r="N2129">
        <v>30</v>
      </c>
      <c r="O2129" s="1">
        <v>45809</v>
      </c>
      <c r="P2129">
        <v>402</v>
      </c>
      <c r="Q2129" t="s">
        <v>29</v>
      </c>
      <c r="R2129">
        <v>2</v>
      </c>
      <c r="S2129" t="s">
        <v>12264</v>
      </c>
      <c r="T2129" t="s">
        <v>30</v>
      </c>
    </row>
    <row r="2130" spans="1:20" x14ac:dyDescent="0.25">
      <c r="A2130" t="s">
        <v>4310</v>
      </c>
      <c r="B2130" t="s">
        <v>38</v>
      </c>
      <c r="C2130" t="s">
        <v>82</v>
      </c>
      <c r="D2130" t="s">
        <v>32</v>
      </c>
      <c r="E2130" t="s">
        <v>12317</v>
      </c>
      <c r="F2130" t="s">
        <v>4311</v>
      </c>
      <c r="G2130" s="1">
        <v>45540</v>
      </c>
      <c r="H2130" t="s">
        <v>25</v>
      </c>
      <c r="I2130" t="s">
        <v>42</v>
      </c>
      <c r="J2130" t="s">
        <v>64</v>
      </c>
      <c r="K2130">
        <v>2</v>
      </c>
      <c r="L2130">
        <v>988.27</v>
      </c>
      <c r="M2130" t="s">
        <v>35</v>
      </c>
      <c r="N2130">
        <v>10</v>
      </c>
      <c r="O2130" s="1">
        <v>45638</v>
      </c>
      <c r="P2130">
        <v>131</v>
      </c>
      <c r="Q2130" t="s">
        <v>29</v>
      </c>
      <c r="R2130">
        <v>3</v>
      </c>
      <c r="S2130" s="1">
        <v>45781</v>
      </c>
      <c r="T2130" t="s">
        <v>36</v>
      </c>
    </row>
    <row r="2131" spans="1:20" x14ac:dyDescent="0.25">
      <c r="A2131" t="s">
        <v>4312</v>
      </c>
      <c r="B2131" t="s">
        <v>21</v>
      </c>
      <c r="C2131" t="s">
        <v>22</v>
      </c>
      <c r="D2131" t="s">
        <v>77</v>
      </c>
      <c r="E2131" t="s">
        <v>12182</v>
      </c>
      <c r="F2131" t="s">
        <v>4313</v>
      </c>
      <c r="G2131" s="1">
        <v>45540</v>
      </c>
      <c r="H2131" t="s">
        <v>34</v>
      </c>
      <c r="I2131" t="s">
        <v>48</v>
      </c>
      <c r="J2131" t="s">
        <v>64</v>
      </c>
      <c r="K2131">
        <v>2</v>
      </c>
      <c r="L2131">
        <v>1109.52</v>
      </c>
      <c r="M2131" t="s">
        <v>28</v>
      </c>
      <c r="N2131">
        <v>23</v>
      </c>
      <c r="O2131" t="s">
        <v>12124</v>
      </c>
      <c r="P2131">
        <v>423</v>
      </c>
      <c r="Q2131" t="s">
        <v>43</v>
      </c>
      <c r="R2131">
        <v>2</v>
      </c>
      <c r="S2131" s="1">
        <v>45606</v>
      </c>
      <c r="T2131" t="s">
        <v>30</v>
      </c>
    </row>
    <row r="2132" spans="1:20" x14ac:dyDescent="0.25">
      <c r="A2132" t="s">
        <v>4314</v>
      </c>
      <c r="B2132" t="s">
        <v>38</v>
      </c>
      <c r="C2132" t="s">
        <v>22</v>
      </c>
      <c r="D2132" t="s">
        <v>32</v>
      </c>
      <c r="E2132" s="1">
        <v>45843</v>
      </c>
      <c r="F2132" t="s">
        <v>4315</v>
      </c>
      <c r="G2132" s="1">
        <v>45540</v>
      </c>
      <c r="H2132" t="s">
        <v>25</v>
      </c>
      <c r="I2132" t="s">
        <v>54</v>
      </c>
      <c r="J2132" t="s">
        <v>59</v>
      </c>
      <c r="K2132">
        <v>5</v>
      </c>
      <c r="L2132">
        <v>818.91</v>
      </c>
      <c r="M2132" t="s">
        <v>28</v>
      </c>
      <c r="N2132">
        <v>35</v>
      </c>
      <c r="O2132" s="1">
        <v>45845</v>
      </c>
      <c r="P2132">
        <v>243</v>
      </c>
      <c r="Q2132" t="s">
        <v>43</v>
      </c>
      <c r="R2132">
        <v>3</v>
      </c>
      <c r="S2132" t="s">
        <v>12229</v>
      </c>
      <c r="T2132" t="s">
        <v>30</v>
      </c>
    </row>
    <row r="2133" spans="1:20" x14ac:dyDescent="0.25">
      <c r="A2133" t="s">
        <v>4316</v>
      </c>
      <c r="B2133" t="s">
        <v>38</v>
      </c>
      <c r="C2133" t="s">
        <v>22</v>
      </c>
      <c r="D2133" t="s">
        <v>52</v>
      </c>
      <c r="E2133" s="1">
        <v>45778</v>
      </c>
      <c r="F2133" t="s">
        <v>4317</v>
      </c>
      <c r="G2133" s="1">
        <v>45540</v>
      </c>
      <c r="H2133" t="s">
        <v>58</v>
      </c>
      <c r="I2133" t="s">
        <v>42</v>
      </c>
      <c r="J2133" t="s">
        <v>59</v>
      </c>
      <c r="K2133">
        <v>1</v>
      </c>
      <c r="L2133">
        <v>646.07000000000005</v>
      </c>
      <c r="M2133" t="s">
        <v>50</v>
      </c>
      <c r="N2133">
        <v>8</v>
      </c>
      <c r="O2133" t="s">
        <v>12075</v>
      </c>
      <c r="P2133">
        <v>278</v>
      </c>
      <c r="Q2133" t="s">
        <v>43</v>
      </c>
      <c r="R2133">
        <v>5</v>
      </c>
      <c r="S2133" t="s">
        <v>12291</v>
      </c>
      <c r="T2133" t="s">
        <v>60</v>
      </c>
    </row>
    <row r="2134" spans="1:20" x14ac:dyDescent="0.25">
      <c r="A2134" t="s">
        <v>4318</v>
      </c>
      <c r="B2134" t="s">
        <v>45</v>
      </c>
      <c r="C2134" t="s">
        <v>22</v>
      </c>
      <c r="D2134" t="s">
        <v>23</v>
      </c>
      <c r="E2134" s="1">
        <v>45327</v>
      </c>
      <c r="F2134" t="s">
        <v>4319</v>
      </c>
      <c r="G2134" s="1">
        <v>45540</v>
      </c>
      <c r="H2134" t="s">
        <v>47</v>
      </c>
      <c r="I2134" t="s">
        <v>42</v>
      </c>
      <c r="J2134" t="s">
        <v>67</v>
      </c>
      <c r="K2134">
        <v>1</v>
      </c>
      <c r="L2134">
        <v>1485.85</v>
      </c>
      <c r="M2134" t="s">
        <v>28</v>
      </c>
      <c r="N2134">
        <v>47</v>
      </c>
      <c r="O2134" t="s">
        <v>12088</v>
      </c>
      <c r="P2134">
        <v>393</v>
      </c>
      <c r="Q2134" t="s">
        <v>29</v>
      </c>
      <c r="R2134">
        <v>3</v>
      </c>
      <c r="S2134" t="s">
        <v>12159</v>
      </c>
      <c r="T2134" t="s">
        <v>30</v>
      </c>
    </row>
    <row r="2135" spans="1:20" x14ac:dyDescent="0.25">
      <c r="A2135" t="s">
        <v>4320</v>
      </c>
      <c r="B2135" t="s">
        <v>38</v>
      </c>
      <c r="C2135" t="s">
        <v>22</v>
      </c>
      <c r="D2135" t="s">
        <v>56</v>
      </c>
      <c r="E2135" s="1">
        <v>45327</v>
      </c>
      <c r="F2135" t="s">
        <v>4321</v>
      </c>
      <c r="G2135" s="1">
        <v>45540</v>
      </c>
      <c r="H2135" t="s">
        <v>41</v>
      </c>
      <c r="I2135" t="s">
        <v>48</v>
      </c>
      <c r="J2135" t="s">
        <v>67</v>
      </c>
      <c r="K2135">
        <v>5</v>
      </c>
      <c r="L2135">
        <v>1300.1500000000001</v>
      </c>
      <c r="M2135" t="s">
        <v>50</v>
      </c>
      <c r="N2135">
        <v>42</v>
      </c>
      <c r="O2135" t="s">
        <v>12222</v>
      </c>
      <c r="P2135">
        <v>14</v>
      </c>
      <c r="Q2135" t="s">
        <v>29</v>
      </c>
      <c r="R2135">
        <v>2</v>
      </c>
      <c r="S2135" t="s">
        <v>12221</v>
      </c>
      <c r="T2135" t="s">
        <v>36</v>
      </c>
    </row>
    <row r="2136" spans="1:20" x14ac:dyDescent="0.25">
      <c r="A2136" t="s">
        <v>4322</v>
      </c>
      <c r="B2136" t="s">
        <v>38</v>
      </c>
      <c r="C2136" t="s">
        <v>39</v>
      </c>
      <c r="D2136" t="s">
        <v>32</v>
      </c>
      <c r="E2136" s="1">
        <v>45295</v>
      </c>
      <c r="F2136" t="s">
        <v>4323</v>
      </c>
      <c r="G2136" s="1">
        <v>45570</v>
      </c>
      <c r="H2136" t="s">
        <v>58</v>
      </c>
      <c r="I2136" t="s">
        <v>54</v>
      </c>
      <c r="J2136" t="s">
        <v>27</v>
      </c>
      <c r="K2136">
        <v>5</v>
      </c>
      <c r="L2136">
        <v>1469.53</v>
      </c>
      <c r="M2136" t="s">
        <v>50</v>
      </c>
      <c r="N2136">
        <v>13</v>
      </c>
      <c r="O2136" s="1">
        <v>45722</v>
      </c>
      <c r="P2136">
        <v>165</v>
      </c>
      <c r="Q2136" t="s">
        <v>29</v>
      </c>
      <c r="R2136">
        <v>5</v>
      </c>
      <c r="S2136" s="1">
        <v>45661</v>
      </c>
      <c r="T2136" t="s">
        <v>60</v>
      </c>
    </row>
    <row r="2137" spans="1:20" x14ac:dyDescent="0.25">
      <c r="A2137" t="s">
        <v>4324</v>
      </c>
      <c r="B2137" t="s">
        <v>21</v>
      </c>
      <c r="C2137" t="s">
        <v>82</v>
      </c>
      <c r="D2137" t="s">
        <v>23</v>
      </c>
      <c r="E2137" t="s">
        <v>12349</v>
      </c>
      <c r="F2137" t="s">
        <v>4325</v>
      </c>
      <c r="G2137" s="1">
        <v>45570</v>
      </c>
      <c r="H2137" t="s">
        <v>25</v>
      </c>
      <c r="I2137" t="s">
        <v>63</v>
      </c>
      <c r="J2137" t="s">
        <v>67</v>
      </c>
      <c r="K2137">
        <v>3</v>
      </c>
      <c r="L2137">
        <v>1294.71</v>
      </c>
      <c r="M2137" t="s">
        <v>28</v>
      </c>
      <c r="N2137">
        <v>50</v>
      </c>
      <c r="O2137" s="1">
        <v>45965</v>
      </c>
      <c r="P2137">
        <v>161</v>
      </c>
      <c r="Q2137" t="s">
        <v>29</v>
      </c>
      <c r="R2137">
        <v>1</v>
      </c>
      <c r="S2137" t="s">
        <v>12177</v>
      </c>
      <c r="T2137" t="s">
        <v>30</v>
      </c>
    </row>
    <row r="2138" spans="1:20" x14ac:dyDescent="0.25">
      <c r="A2138" t="s">
        <v>4326</v>
      </c>
      <c r="B2138" t="s">
        <v>45</v>
      </c>
      <c r="C2138" t="s">
        <v>39</v>
      </c>
      <c r="D2138" t="s">
        <v>77</v>
      </c>
      <c r="E2138" t="s">
        <v>12074</v>
      </c>
      <c r="F2138" t="s">
        <v>4327</v>
      </c>
      <c r="G2138" s="1">
        <v>45570</v>
      </c>
      <c r="H2138" t="s">
        <v>25</v>
      </c>
      <c r="I2138" t="s">
        <v>26</v>
      </c>
      <c r="J2138" t="s">
        <v>64</v>
      </c>
      <c r="K2138">
        <v>5</v>
      </c>
      <c r="L2138">
        <v>290.25</v>
      </c>
      <c r="M2138" t="s">
        <v>50</v>
      </c>
      <c r="N2138">
        <v>29</v>
      </c>
      <c r="O2138" t="s">
        <v>12125</v>
      </c>
      <c r="P2138">
        <v>82</v>
      </c>
      <c r="Q2138" t="s">
        <v>29</v>
      </c>
      <c r="R2138">
        <v>1</v>
      </c>
      <c r="S2138" t="s">
        <v>12223</v>
      </c>
      <c r="T2138" t="s">
        <v>36</v>
      </c>
    </row>
    <row r="2139" spans="1:20" x14ac:dyDescent="0.25">
      <c r="A2139" t="s">
        <v>4328</v>
      </c>
      <c r="B2139" t="s">
        <v>21</v>
      </c>
      <c r="C2139" t="s">
        <v>39</v>
      </c>
      <c r="D2139" t="s">
        <v>56</v>
      </c>
      <c r="E2139" s="1">
        <v>44935</v>
      </c>
      <c r="F2139" t="s">
        <v>4329</v>
      </c>
      <c r="G2139" s="1">
        <v>45570</v>
      </c>
      <c r="H2139" t="s">
        <v>58</v>
      </c>
      <c r="I2139" t="s">
        <v>26</v>
      </c>
      <c r="J2139" t="s">
        <v>67</v>
      </c>
      <c r="K2139">
        <v>4</v>
      </c>
      <c r="L2139">
        <v>539.85</v>
      </c>
      <c r="M2139" t="s">
        <v>28</v>
      </c>
      <c r="N2139">
        <v>21</v>
      </c>
      <c r="O2139" t="s">
        <v>12268</v>
      </c>
      <c r="P2139">
        <v>370</v>
      </c>
      <c r="Q2139" t="s">
        <v>29</v>
      </c>
      <c r="R2139">
        <v>2</v>
      </c>
      <c r="S2139" t="s">
        <v>12091</v>
      </c>
      <c r="T2139" t="s">
        <v>30</v>
      </c>
    </row>
    <row r="2140" spans="1:20" x14ac:dyDescent="0.25">
      <c r="A2140" t="s">
        <v>4330</v>
      </c>
      <c r="B2140" t="s">
        <v>38</v>
      </c>
      <c r="C2140" t="s">
        <v>82</v>
      </c>
      <c r="D2140" t="s">
        <v>32</v>
      </c>
      <c r="E2140" t="s">
        <v>12393</v>
      </c>
      <c r="F2140" t="s">
        <v>4331</v>
      </c>
      <c r="G2140" s="1">
        <v>45570</v>
      </c>
      <c r="H2140" t="s">
        <v>58</v>
      </c>
      <c r="I2140" t="s">
        <v>54</v>
      </c>
      <c r="J2140" t="s">
        <v>64</v>
      </c>
      <c r="K2140">
        <v>1</v>
      </c>
      <c r="L2140">
        <v>469.04</v>
      </c>
      <c r="M2140" t="s">
        <v>28</v>
      </c>
      <c r="N2140">
        <v>14</v>
      </c>
      <c r="O2140" s="1">
        <v>45997</v>
      </c>
      <c r="P2140">
        <v>296</v>
      </c>
      <c r="Q2140" t="s">
        <v>29</v>
      </c>
      <c r="R2140">
        <v>1</v>
      </c>
      <c r="S2140" s="1">
        <v>45482</v>
      </c>
      <c r="T2140" t="s">
        <v>30</v>
      </c>
    </row>
    <row r="2141" spans="1:20" x14ac:dyDescent="0.25">
      <c r="A2141" t="s">
        <v>4332</v>
      </c>
      <c r="B2141" t="s">
        <v>45</v>
      </c>
      <c r="C2141" t="s">
        <v>22</v>
      </c>
      <c r="D2141" t="s">
        <v>56</v>
      </c>
      <c r="E2141" t="s">
        <v>12186</v>
      </c>
      <c r="F2141" t="s">
        <v>4333</v>
      </c>
      <c r="G2141" s="1">
        <v>45570</v>
      </c>
      <c r="H2141" t="s">
        <v>58</v>
      </c>
      <c r="I2141" t="s">
        <v>26</v>
      </c>
      <c r="J2141" t="s">
        <v>27</v>
      </c>
      <c r="K2141">
        <v>5</v>
      </c>
      <c r="L2141">
        <v>448.63</v>
      </c>
      <c r="M2141" t="s">
        <v>35</v>
      </c>
      <c r="N2141">
        <v>41</v>
      </c>
      <c r="O2141" s="1">
        <v>45658</v>
      </c>
      <c r="P2141">
        <v>464</v>
      </c>
      <c r="Q2141" t="s">
        <v>29</v>
      </c>
      <c r="R2141">
        <v>5</v>
      </c>
      <c r="S2141" s="1">
        <v>45574</v>
      </c>
      <c r="T2141" t="s">
        <v>60</v>
      </c>
    </row>
    <row r="2142" spans="1:20" x14ac:dyDescent="0.25">
      <c r="A2142" t="s">
        <v>4334</v>
      </c>
      <c r="B2142" t="s">
        <v>45</v>
      </c>
      <c r="C2142" t="s">
        <v>39</v>
      </c>
      <c r="D2142" t="s">
        <v>56</v>
      </c>
      <c r="E2142" t="s">
        <v>12383</v>
      </c>
      <c r="F2142" t="s">
        <v>4335</v>
      </c>
      <c r="G2142" s="1">
        <v>45570</v>
      </c>
      <c r="H2142" t="s">
        <v>34</v>
      </c>
      <c r="I2142" t="s">
        <v>42</v>
      </c>
      <c r="J2142" t="s">
        <v>49</v>
      </c>
      <c r="K2142">
        <v>4</v>
      </c>
      <c r="L2142">
        <v>1344.65</v>
      </c>
      <c r="M2142" t="s">
        <v>50</v>
      </c>
      <c r="N2142">
        <v>46</v>
      </c>
      <c r="O2142" t="s">
        <v>12255</v>
      </c>
      <c r="P2142">
        <v>307</v>
      </c>
      <c r="Q2142" t="s">
        <v>43</v>
      </c>
      <c r="R2142">
        <v>3</v>
      </c>
      <c r="S2142" t="s">
        <v>12180</v>
      </c>
      <c r="T2142" t="s">
        <v>60</v>
      </c>
    </row>
    <row r="2143" spans="1:20" x14ac:dyDescent="0.25">
      <c r="A2143" t="s">
        <v>4336</v>
      </c>
      <c r="B2143" t="s">
        <v>38</v>
      </c>
      <c r="C2143" t="s">
        <v>22</v>
      </c>
      <c r="D2143" t="s">
        <v>23</v>
      </c>
      <c r="E2143" t="s">
        <v>12352</v>
      </c>
      <c r="F2143" t="s">
        <v>4337</v>
      </c>
      <c r="G2143" s="1">
        <v>45601</v>
      </c>
      <c r="H2143" t="s">
        <v>58</v>
      </c>
      <c r="I2143" t="s">
        <v>63</v>
      </c>
      <c r="J2143" t="s">
        <v>67</v>
      </c>
      <c r="K2143">
        <v>4</v>
      </c>
      <c r="L2143">
        <v>949.8</v>
      </c>
      <c r="M2143" t="s">
        <v>28</v>
      </c>
      <c r="N2143">
        <v>48</v>
      </c>
      <c r="O2143" t="s">
        <v>12090</v>
      </c>
      <c r="P2143">
        <v>481</v>
      </c>
      <c r="Q2143" t="s">
        <v>29</v>
      </c>
      <c r="R2143">
        <v>4</v>
      </c>
      <c r="S2143" t="s">
        <v>12272</v>
      </c>
      <c r="T2143" t="s">
        <v>30</v>
      </c>
    </row>
    <row r="2144" spans="1:20" x14ac:dyDescent="0.25">
      <c r="A2144" t="s">
        <v>4338</v>
      </c>
      <c r="B2144" t="s">
        <v>21</v>
      </c>
      <c r="C2144" t="s">
        <v>39</v>
      </c>
      <c r="D2144" t="s">
        <v>77</v>
      </c>
      <c r="E2144" t="s">
        <v>12074</v>
      </c>
      <c r="F2144" t="s">
        <v>4339</v>
      </c>
      <c r="G2144" s="1">
        <v>45601</v>
      </c>
      <c r="H2144" t="s">
        <v>58</v>
      </c>
      <c r="I2144" t="s">
        <v>42</v>
      </c>
      <c r="J2144" t="s">
        <v>27</v>
      </c>
      <c r="K2144">
        <v>3</v>
      </c>
      <c r="L2144">
        <v>225.17</v>
      </c>
      <c r="M2144" t="s">
        <v>50</v>
      </c>
      <c r="N2144">
        <v>22</v>
      </c>
      <c r="O2144" t="s">
        <v>12358</v>
      </c>
      <c r="P2144">
        <v>489</v>
      </c>
      <c r="Q2144" t="s">
        <v>29</v>
      </c>
      <c r="R2144">
        <v>3</v>
      </c>
      <c r="S2144" s="1">
        <v>45393</v>
      </c>
      <c r="T2144" t="s">
        <v>36</v>
      </c>
    </row>
    <row r="2145" spans="1:20" x14ac:dyDescent="0.25">
      <c r="A2145" t="s">
        <v>4340</v>
      </c>
      <c r="B2145" t="s">
        <v>21</v>
      </c>
      <c r="C2145" t="s">
        <v>82</v>
      </c>
      <c r="D2145" t="s">
        <v>77</v>
      </c>
      <c r="E2145" t="s">
        <v>12217</v>
      </c>
      <c r="F2145" t="s">
        <v>4341</v>
      </c>
      <c r="G2145" s="1">
        <v>45631</v>
      </c>
      <c r="H2145" t="s">
        <v>47</v>
      </c>
      <c r="I2145" t="s">
        <v>26</v>
      </c>
      <c r="J2145" t="s">
        <v>49</v>
      </c>
      <c r="K2145">
        <v>2</v>
      </c>
      <c r="L2145">
        <v>175.48</v>
      </c>
      <c r="M2145" t="s">
        <v>28</v>
      </c>
      <c r="N2145">
        <v>42</v>
      </c>
      <c r="O2145" t="s">
        <v>12167</v>
      </c>
      <c r="P2145">
        <v>413</v>
      </c>
      <c r="Q2145" t="s">
        <v>43</v>
      </c>
      <c r="R2145">
        <v>5</v>
      </c>
      <c r="S2145" t="s">
        <v>12072</v>
      </c>
      <c r="T2145" t="s">
        <v>60</v>
      </c>
    </row>
    <row r="2146" spans="1:20" x14ac:dyDescent="0.25">
      <c r="A2146" t="s">
        <v>4342</v>
      </c>
      <c r="B2146" t="s">
        <v>21</v>
      </c>
      <c r="C2146" t="s">
        <v>22</v>
      </c>
      <c r="D2146" t="s">
        <v>23</v>
      </c>
      <c r="E2146" t="s">
        <v>12199</v>
      </c>
      <c r="F2146" t="s">
        <v>4343</v>
      </c>
      <c r="G2146" s="1">
        <v>45631</v>
      </c>
      <c r="H2146" t="s">
        <v>34</v>
      </c>
      <c r="I2146" t="s">
        <v>63</v>
      </c>
      <c r="J2146" t="s">
        <v>27</v>
      </c>
      <c r="K2146">
        <v>4</v>
      </c>
      <c r="L2146">
        <v>436.53</v>
      </c>
      <c r="M2146" t="s">
        <v>35</v>
      </c>
      <c r="N2146">
        <v>40</v>
      </c>
      <c r="O2146" t="s">
        <v>12105</v>
      </c>
      <c r="P2146">
        <v>135</v>
      </c>
      <c r="Q2146" t="s">
        <v>43</v>
      </c>
      <c r="R2146">
        <v>5</v>
      </c>
      <c r="S2146" s="1">
        <v>45485</v>
      </c>
      <c r="T2146" t="s">
        <v>60</v>
      </c>
    </row>
    <row r="2147" spans="1:20" x14ac:dyDescent="0.25">
      <c r="A2147" t="s">
        <v>4344</v>
      </c>
      <c r="B2147" t="s">
        <v>38</v>
      </c>
      <c r="C2147" t="s">
        <v>82</v>
      </c>
      <c r="D2147" t="s">
        <v>23</v>
      </c>
      <c r="E2147" t="s">
        <v>12457</v>
      </c>
      <c r="F2147" t="s">
        <v>4345</v>
      </c>
      <c r="G2147" s="1">
        <v>45631</v>
      </c>
      <c r="H2147" t="s">
        <v>34</v>
      </c>
      <c r="I2147" t="s">
        <v>42</v>
      </c>
      <c r="J2147" t="s">
        <v>59</v>
      </c>
      <c r="K2147">
        <v>1</v>
      </c>
      <c r="L2147">
        <v>913.2</v>
      </c>
      <c r="M2147" t="s">
        <v>28</v>
      </c>
      <c r="N2147">
        <v>19</v>
      </c>
      <c r="O2147" t="s">
        <v>12378</v>
      </c>
      <c r="P2147">
        <v>161</v>
      </c>
      <c r="Q2147" t="s">
        <v>29</v>
      </c>
      <c r="R2147">
        <v>3</v>
      </c>
      <c r="S2147" t="s">
        <v>12180</v>
      </c>
      <c r="T2147" t="s">
        <v>36</v>
      </c>
    </row>
    <row r="2148" spans="1:20" x14ac:dyDescent="0.25">
      <c r="A2148" t="s">
        <v>4346</v>
      </c>
      <c r="B2148" t="s">
        <v>38</v>
      </c>
      <c r="C2148" t="s">
        <v>39</v>
      </c>
      <c r="D2148" t="s">
        <v>77</v>
      </c>
      <c r="E2148" t="s">
        <v>12337</v>
      </c>
      <c r="F2148" t="s">
        <v>4347</v>
      </c>
      <c r="G2148" s="1">
        <v>45631</v>
      </c>
      <c r="H2148" t="s">
        <v>58</v>
      </c>
      <c r="I2148" t="s">
        <v>42</v>
      </c>
      <c r="J2148" t="s">
        <v>49</v>
      </c>
      <c r="K2148">
        <v>3</v>
      </c>
      <c r="L2148">
        <v>1222.55</v>
      </c>
      <c r="M2148" t="s">
        <v>28</v>
      </c>
      <c r="N2148">
        <v>49</v>
      </c>
      <c r="O2148" t="s">
        <v>12343</v>
      </c>
      <c r="P2148">
        <v>442</v>
      </c>
      <c r="Q2148" t="s">
        <v>29</v>
      </c>
      <c r="R2148">
        <v>2</v>
      </c>
      <c r="S2148" s="1">
        <v>45783</v>
      </c>
      <c r="T2148" t="s">
        <v>60</v>
      </c>
    </row>
    <row r="2149" spans="1:20" x14ac:dyDescent="0.25">
      <c r="A2149" t="s">
        <v>4348</v>
      </c>
      <c r="B2149" t="s">
        <v>21</v>
      </c>
      <c r="C2149" t="s">
        <v>82</v>
      </c>
      <c r="D2149" t="s">
        <v>23</v>
      </c>
      <c r="E2149" t="s">
        <v>12403</v>
      </c>
      <c r="F2149" t="s">
        <v>4349</v>
      </c>
      <c r="G2149" s="1">
        <v>45631</v>
      </c>
      <c r="H2149" t="s">
        <v>47</v>
      </c>
      <c r="I2149" t="s">
        <v>26</v>
      </c>
      <c r="J2149" t="s">
        <v>49</v>
      </c>
      <c r="K2149">
        <v>4</v>
      </c>
      <c r="L2149">
        <v>596.96</v>
      </c>
      <c r="M2149" t="s">
        <v>28</v>
      </c>
      <c r="N2149">
        <v>13</v>
      </c>
      <c r="O2149" s="1">
        <v>45870</v>
      </c>
      <c r="P2149">
        <v>235</v>
      </c>
      <c r="Q2149" t="s">
        <v>29</v>
      </c>
      <c r="R2149">
        <v>1</v>
      </c>
      <c r="S2149" t="s">
        <v>12174</v>
      </c>
      <c r="T2149" t="s">
        <v>30</v>
      </c>
    </row>
    <row r="2150" spans="1:20" x14ac:dyDescent="0.25">
      <c r="A2150" t="s">
        <v>4350</v>
      </c>
      <c r="B2150" t="s">
        <v>45</v>
      </c>
      <c r="C2150" t="s">
        <v>82</v>
      </c>
      <c r="D2150" t="s">
        <v>52</v>
      </c>
      <c r="E2150" s="1">
        <v>45294</v>
      </c>
      <c r="F2150" t="s">
        <v>4351</v>
      </c>
      <c r="G2150" s="1">
        <v>45631</v>
      </c>
      <c r="H2150" t="s">
        <v>58</v>
      </c>
      <c r="I2150" t="s">
        <v>42</v>
      </c>
      <c r="J2150" t="s">
        <v>27</v>
      </c>
      <c r="K2150">
        <v>3</v>
      </c>
      <c r="L2150">
        <v>624.42999999999995</v>
      </c>
      <c r="M2150" t="s">
        <v>28</v>
      </c>
      <c r="N2150">
        <v>46</v>
      </c>
      <c r="O2150" s="1">
        <v>45692</v>
      </c>
      <c r="P2150">
        <v>47</v>
      </c>
      <c r="Q2150" t="s">
        <v>43</v>
      </c>
      <c r="R2150">
        <v>2</v>
      </c>
      <c r="S2150" s="1">
        <v>45690</v>
      </c>
      <c r="T2150" t="s">
        <v>60</v>
      </c>
    </row>
    <row r="2151" spans="1:20" x14ac:dyDescent="0.25">
      <c r="A2151" t="s">
        <v>4352</v>
      </c>
      <c r="B2151" t="s">
        <v>21</v>
      </c>
      <c r="C2151" t="s">
        <v>22</v>
      </c>
      <c r="D2151" t="s">
        <v>23</v>
      </c>
      <c r="E2151" t="s">
        <v>12279</v>
      </c>
      <c r="F2151" t="s">
        <v>4353</v>
      </c>
      <c r="G2151" s="1">
        <v>45631</v>
      </c>
      <c r="H2151" t="s">
        <v>47</v>
      </c>
      <c r="I2151" t="s">
        <v>48</v>
      </c>
      <c r="J2151" t="s">
        <v>49</v>
      </c>
      <c r="K2151">
        <v>2</v>
      </c>
      <c r="L2151">
        <v>508.24</v>
      </c>
      <c r="M2151" t="s">
        <v>35</v>
      </c>
      <c r="N2151">
        <v>10</v>
      </c>
      <c r="O2151" t="s">
        <v>12178</v>
      </c>
      <c r="P2151">
        <v>148</v>
      </c>
      <c r="Q2151" t="s">
        <v>29</v>
      </c>
      <c r="R2151">
        <v>4</v>
      </c>
      <c r="S2151" s="1">
        <v>45691</v>
      </c>
      <c r="T2151" t="s">
        <v>60</v>
      </c>
    </row>
    <row r="2152" spans="1:20" x14ac:dyDescent="0.25">
      <c r="A2152" t="s">
        <v>4354</v>
      </c>
      <c r="B2152" t="s">
        <v>38</v>
      </c>
      <c r="C2152" t="s">
        <v>39</v>
      </c>
      <c r="D2152" t="s">
        <v>77</v>
      </c>
      <c r="E2152" t="s">
        <v>12286</v>
      </c>
      <c r="F2152" t="s">
        <v>4355</v>
      </c>
      <c r="G2152" s="1">
        <v>45631</v>
      </c>
      <c r="H2152" t="s">
        <v>58</v>
      </c>
      <c r="I2152" t="s">
        <v>54</v>
      </c>
      <c r="J2152" t="s">
        <v>59</v>
      </c>
      <c r="K2152">
        <v>1</v>
      </c>
      <c r="L2152">
        <v>1396.82</v>
      </c>
      <c r="M2152" t="s">
        <v>50</v>
      </c>
      <c r="N2152">
        <v>27</v>
      </c>
      <c r="O2152" s="1">
        <v>45967</v>
      </c>
      <c r="P2152">
        <v>188</v>
      </c>
      <c r="Q2152" t="s">
        <v>43</v>
      </c>
      <c r="R2152">
        <v>2</v>
      </c>
      <c r="S2152" t="s">
        <v>12110</v>
      </c>
      <c r="T2152" t="s">
        <v>60</v>
      </c>
    </row>
    <row r="2153" spans="1:20" x14ac:dyDescent="0.25">
      <c r="A2153" t="s">
        <v>4356</v>
      </c>
      <c r="B2153" t="s">
        <v>21</v>
      </c>
      <c r="C2153" t="s">
        <v>82</v>
      </c>
      <c r="D2153" t="s">
        <v>77</v>
      </c>
      <c r="E2153" t="s">
        <v>12150</v>
      </c>
      <c r="F2153" t="s">
        <v>4357</v>
      </c>
      <c r="G2153" s="1">
        <v>45631</v>
      </c>
      <c r="H2153" t="s">
        <v>58</v>
      </c>
      <c r="I2153" t="s">
        <v>54</v>
      </c>
      <c r="J2153" t="s">
        <v>64</v>
      </c>
      <c r="K2153">
        <v>4</v>
      </c>
      <c r="L2153">
        <v>891.58</v>
      </c>
      <c r="M2153" t="s">
        <v>35</v>
      </c>
      <c r="N2153">
        <v>41</v>
      </c>
      <c r="O2153" s="1">
        <v>45638</v>
      </c>
      <c r="P2153">
        <v>372</v>
      </c>
      <c r="Q2153" t="s">
        <v>29</v>
      </c>
      <c r="R2153">
        <v>5</v>
      </c>
      <c r="S2153" t="s">
        <v>12250</v>
      </c>
      <c r="T2153" t="s">
        <v>60</v>
      </c>
    </row>
    <row r="2154" spans="1:20" x14ac:dyDescent="0.25">
      <c r="A2154" t="s">
        <v>4358</v>
      </c>
      <c r="B2154" t="s">
        <v>21</v>
      </c>
      <c r="C2154" t="s">
        <v>82</v>
      </c>
      <c r="D2154" t="s">
        <v>32</v>
      </c>
      <c r="E2154" t="s">
        <v>12486</v>
      </c>
      <c r="F2154" t="s">
        <v>4359</v>
      </c>
      <c r="G2154" t="s">
        <v>12386</v>
      </c>
      <c r="H2154" t="s">
        <v>34</v>
      </c>
      <c r="I2154" t="s">
        <v>63</v>
      </c>
      <c r="J2154" t="s">
        <v>49</v>
      </c>
      <c r="K2154">
        <v>5</v>
      </c>
      <c r="L2154">
        <v>1142.42</v>
      </c>
      <c r="M2154" t="s">
        <v>50</v>
      </c>
      <c r="N2154">
        <v>36</v>
      </c>
      <c r="O2154" t="s">
        <v>12290</v>
      </c>
      <c r="P2154">
        <v>272</v>
      </c>
      <c r="Q2154" t="s">
        <v>29</v>
      </c>
      <c r="R2154">
        <v>1</v>
      </c>
      <c r="S2154" s="1">
        <v>45809</v>
      </c>
      <c r="T2154" t="s">
        <v>36</v>
      </c>
    </row>
    <row r="2155" spans="1:20" x14ac:dyDescent="0.25">
      <c r="A2155" t="s">
        <v>4360</v>
      </c>
      <c r="B2155" t="s">
        <v>38</v>
      </c>
      <c r="C2155" t="s">
        <v>82</v>
      </c>
      <c r="D2155" t="s">
        <v>32</v>
      </c>
      <c r="E2155" t="s">
        <v>12222</v>
      </c>
      <c r="F2155" t="s">
        <v>4361</v>
      </c>
      <c r="G2155" t="s">
        <v>12386</v>
      </c>
      <c r="H2155" t="s">
        <v>47</v>
      </c>
      <c r="I2155" t="s">
        <v>42</v>
      </c>
      <c r="J2155" t="s">
        <v>49</v>
      </c>
      <c r="K2155">
        <v>2</v>
      </c>
      <c r="L2155">
        <v>1071.07</v>
      </c>
      <c r="M2155" t="s">
        <v>28</v>
      </c>
      <c r="N2155">
        <v>41</v>
      </c>
      <c r="O2155" s="1">
        <v>45694</v>
      </c>
      <c r="P2155">
        <v>498</v>
      </c>
      <c r="Q2155" t="s">
        <v>43</v>
      </c>
      <c r="R2155">
        <v>4</v>
      </c>
      <c r="S2155" t="s">
        <v>12186</v>
      </c>
      <c r="T2155" t="s">
        <v>30</v>
      </c>
    </row>
    <row r="2156" spans="1:20" x14ac:dyDescent="0.25">
      <c r="A2156" t="s">
        <v>4362</v>
      </c>
      <c r="B2156" t="s">
        <v>45</v>
      </c>
      <c r="C2156" t="s">
        <v>82</v>
      </c>
      <c r="D2156" t="s">
        <v>56</v>
      </c>
      <c r="E2156" t="s">
        <v>12300</v>
      </c>
      <c r="F2156" t="s">
        <v>4363</v>
      </c>
      <c r="G2156" t="s">
        <v>12386</v>
      </c>
      <c r="H2156" t="s">
        <v>34</v>
      </c>
      <c r="I2156" t="s">
        <v>63</v>
      </c>
      <c r="J2156" t="s">
        <v>64</v>
      </c>
      <c r="K2156">
        <v>4</v>
      </c>
      <c r="L2156">
        <v>1449.32</v>
      </c>
      <c r="M2156" t="s">
        <v>28</v>
      </c>
      <c r="N2156">
        <v>45</v>
      </c>
      <c r="O2156" t="s">
        <v>12304</v>
      </c>
      <c r="P2156">
        <v>326</v>
      </c>
      <c r="Q2156" t="s">
        <v>29</v>
      </c>
      <c r="R2156">
        <v>5</v>
      </c>
      <c r="S2156" s="1">
        <v>45901</v>
      </c>
      <c r="T2156" t="s">
        <v>60</v>
      </c>
    </row>
    <row r="2157" spans="1:20" x14ac:dyDescent="0.25">
      <c r="A2157" t="s">
        <v>4364</v>
      </c>
      <c r="B2157" t="s">
        <v>21</v>
      </c>
      <c r="C2157" t="s">
        <v>82</v>
      </c>
      <c r="D2157" t="s">
        <v>56</v>
      </c>
      <c r="E2157" t="s">
        <v>12394</v>
      </c>
      <c r="F2157" t="s">
        <v>4365</v>
      </c>
      <c r="G2157" t="s">
        <v>12386</v>
      </c>
      <c r="H2157" t="s">
        <v>25</v>
      </c>
      <c r="I2157" t="s">
        <v>48</v>
      </c>
      <c r="J2157" t="s">
        <v>67</v>
      </c>
      <c r="K2157">
        <v>5</v>
      </c>
      <c r="L2157">
        <v>810.36</v>
      </c>
      <c r="M2157" t="s">
        <v>35</v>
      </c>
      <c r="N2157">
        <v>4</v>
      </c>
      <c r="O2157" s="1">
        <v>45331</v>
      </c>
      <c r="P2157">
        <v>26</v>
      </c>
      <c r="Q2157" t="s">
        <v>29</v>
      </c>
      <c r="R2157">
        <v>5</v>
      </c>
      <c r="S2157" s="1">
        <v>45966</v>
      </c>
      <c r="T2157" t="s">
        <v>60</v>
      </c>
    </row>
    <row r="2158" spans="1:20" x14ac:dyDescent="0.25">
      <c r="A2158" t="s">
        <v>4366</v>
      </c>
      <c r="B2158" t="s">
        <v>38</v>
      </c>
      <c r="C2158" t="s">
        <v>39</v>
      </c>
      <c r="D2158" t="s">
        <v>23</v>
      </c>
      <c r="E2158" t="s">
        <v>12145</v>
      </c>
      <c r="F2158" t="s">
        <v>4367</v>
      </c>
      <c r="G2158" t="s">
        <v>12386</v>
      </c>
      <c r="H2158" t="s">
        <v>47</v>
      </c>
      <c r="I2158" t="s">
        <v>48</v>
      </c>
      <c r="J2158" t="s">
        <v>49</v>
      </c>
      <c r="K2158">
        <v>1</v>
      </c>
      <c r="L2158">
        <v>872.74</v>
      </c>
      <c r="M2158" t="s">
        <v>28</v>
      </c>
      <c r="N2158">
        <v>15</v>
      </c>
      <c r="O2158" t="s">
        <v>12368</v>
      </c>
      <c r="P2158">
        <v>224</v>
      </c>
      <c r="Q2158" t="s">
        <v>29</v>
      </c>
      <c r="R2158">
        <v>5</v>
      </c>
      <c r="S2158" s="1">
        <v>45391</v>
      </c>
      <c r="T2158" t="s">
        <v>36</v>
      </c>
    </row>
    <row r="2159" spans="1:20" x14ac:dyDescent="0.25">
      <c r="A2159" t="s">
        <v>4368</v>
      </c>
      <c r="B2159" t="s">
        <v>21</v>
      </c>
      <c r="C2159" t="s">
        <v>39</v>
      </c>
      <c r="D2159" t="s">
        <v>23</v>
      </c>
      <c r="E2159" t="s">
        <v>12193</v>
      </c>
      <c r="F2159" t="s">
        <v>4369</v>
      </c>
      <c r="G2159" t="s">
        <v>12386</v>
      </c>
      <c r="H2159" t="s">
        <v>47</v>
      </c>
      <c r="I2159" t="s">
        <v>42</v>
      </c>
      <c r="J2159" t="s">
        <v>27</v>
      </c>
      <c r="K2159">
        <v>1</v>
      </c>
      <c r="L2159">
        <v>248.51</v>
      </c>
      <c r="M2159" t="s">
        <v>50</v>
      </c>
      <c r="N2159">
        <v>45</v>
      </c>
      <c r="O2159" s="1">
        <v>45665</v>
      </c>
      <c r="P2159">
        <v>259</v>
      </c>
      <c r="Q2159" t="s">
        <v>29</v>
      </c>
      <c r="R2159">
        <v>1</v>
      </c>
      <c r="S2159" s="1">
        <v>45722</v>
      </c>
      <c r="T2159" t="s">
        <v>30</v>
      </c>
    </row>
    <row r="2160" spans="1:20" x14ac:dyDescent="0.25">
      <c r="A2160" t="s">
        <v>4370</v>
      </c>
      <c r="B2160" t="s">
        <v>38</v>
      </c>
      <c r="C2160" t="s">
        <v>82</v>
      </c>
      <c r="D2160" t="s">
        <v>32</v>
      </c>
      <c r="E2160" t="s">
        <v>12166</v>
      </c>
      <c r="F2160" t="s">
        <v>4371</v>
      </c>
      <c r="G2160" t="s">
        <v>12386</v>
      </c>
      <c r="H2160" t="s">
        <v>25</v>
      </c>
      <c r="I2160" t="s">
        <v>48</v>
      </c>
      <c r="J2160" t="s">
        <v>59</v>
      </c>
      <c r="K2160">
        <v>1</v>
      </c>
      <c r="L2160">
        <v>622.02</v>
      </c>
      <c r="M2160" t="s">
        <v>35</v>
      </c>
      <c r="N2160">
        <v>24</v>
      </c>
      <c r="O2160" t="s">
        <v>12279</v>
      </c>
      <c r="P2160">
        <v>164</v>
      </c>
      <c r="Q2160" t="s">
        <v>29</v>
      </c>
      <c r="R2160">
        <v>2</v>
      </c>
      <c r="S2160" t="s">
        <v>12085</v>
      </c>
      <c r="T2160" t="s">
        <v>30</v>
      </c>
    </row>
    <row r="2161" spans="1:20" x14ac:dyDescent="0.25">
      <c r="A2161" t="s">
        <v>4372</v>
      </c>
      <c r="B2161" t="s">
        <v>21</v>
      </c>
      <c r="C2161" t="s">
        <v>82</v>
      </c>
      <c r="D2161" t="s">
        <v>52</v>
      </c>
      <c r="E2161" t="s">
        <v>12253</v>
      </c>
      <c r="F2161" t="s">
        <v>4373</v>
      </c>
      <c r="G2161" t="s">
        <v>12386</v>
      </c>
      <c r="H2161" t="s">
        <v>41</v>
      </c>
      <c r="I2161" t="s">
        <v>54</v>
      </c>
      <c r="J2161" t="s">
        <v>27</v>
      </c>
      <c r="K2161">
        <v>3</v>
      </c>
      <c r="L2161">
        <v>206.84</v>
      </c>
      <c r="M2161" t="s">
        <v>28</v>
      </c>
      <c r="N2161">
        <v>3</v>
      </c>
      <c r="O2161" s="1">
        <v>45452</v>
      </c>
      <c r="P2161">
        <v>141</v>
      </c>
      <c r="Q2161" t="s">
        <v>43</v>
      </c>
      <c r="R2161">
        <v>1</v>
      </c>
      <c r="S2161" t="s">
        <v>12096</v>
      </c>
      <c r="T2161" t="s">
        <v>60</v>
      </c>
    </row>
    <row r="2162" spans="1:20" x14ac:dyDescent="0.25">
      <c r="A2162" t="s">
        <v>4374</v>
      </c>
      <c r="B2162" t="s">
        <v>21</v>
      </c>
      <c r="C2162" t="s">
        <v>82</v>
      </c>
      <c r="D2162" t="s">
        <v>77</v>
      </c>
      <c r="E2162" t="s">
        <v>12439</v>
      </c>
      <c r="F2162" t="s">
        <v>4375</v>
      </c>
      <c r="G2162" t="s">
        <v>12386</v>
      </c>
      <c r="H2162" t="s">
        <v>47</v>
      </c>
      <c r="I2162" t="s">
        <v>63</v>
      </c>
      <c r="J2162" t="s">
        <v>27</v>
      </c>
      <c r="K2162">
        <v>2</v>
      </c>
      <c r="L2162">
        <v>1433.02</v>
      </c>
      <c r="M2162" t="s">
        <v>50</v>
      </c>
      <c r="N2162">
        <v>33</v>
      </c>
      <c r="O2162" s="1">
        <v>45331</v>
      </c>
      <c r="P2162">
        <v>469</v>
      </c>
      <c r="Q2162" t="s">
        <v>29</v>
      </c>
      <c r="R2162">
        <v>4</v>
      </c>
      <c r="S2162" t="s">
        <v>12152</v>
      </c>
      <c r="T2162" t="s">
        <v>36</v>
      </c>
    </row>
    <row r="2163" spans="1:20" x14ac:dyDescent="0.25">
      <c r="A2163" t="s">
        <v>4376</v>
      </c>
      <c r="B2163" t="s">
        <v>38</v>
      </c>
      <c r="C2163" t="s">
        <v>39</v>
      </c>
      <c r="D2163" t="s">
        <v>23</v>
      </c>
      <c r="E2163" t="s">
        <v>12300</v>
      </c>
      <c r="F2163" t="s">
        <v>4377</v>
      </c>
      <c r="G2163" t="s">
        <v>12303</v>
      </c>
      <c r="H2163" t="s">
        <v>41</v>
      </c>
      <c r="I2163" t="s">
        <v>63</v>
      </c>
      <c r="J2163" t="s">
        <v>59</v>
      </c>
      <c r="K2163">
        <v>4</v>
      </c>
      <c r="L2163">
        <v>1229.6199999999999</v>
      </c>
      <c r="M2163" t="s">
        <v>35</v>
      </c>
      <c r="N2163">
        <v>23</v>
      </c>
      <c r="O2163" t="s">
        <v>12089</v>
      </c>
      <c r="P2163">
        <v>495</v>
      </c>
      <c r="Q2163" t="s">
        <v>29</v>
      </c>
      <c r="R2163">
        <v>4</v>
      </c>
      <c r="S2163" t="s">
        <v>12106</v>
      </c>
      <c r="T2163" t="s">
        <v>60</v>
      </c>
    </row>
    <row r="2164" spans="1:20" x14ac:dyDescent="0.25">
      <c r="A2164" t="s">
        <v>4378</v>
      </c>
      <c r="B2164" t="s">
        <v>21</v>
      </c>
      <c r="C2164" t="s">
        <v>39</v>
      </c>
      <c r="D2164" t="s">
        <v>23</v>
      </c>
      <c r="E2164" t="s">
        <v>12499</v>
      </c>
      <c r="F2164" t="s">
        <v>4379</v>
      </c>
      <c r="G2164" t="s">
        <v>12303</v>
      </c>
      <c r="H2164" t="s">
        <v>58</v>
      </c>
      <c r="I2164" t="s">
        <v>63</v>
      </c>
      <c r="J2164" t="s">
        <v>67</v>
      </c>
      <c r="K2164">
        <v>1</v>
      </c>
      <c r="L2164">
        <v>156.71</v>
      </c>
      <c r="M2164" t="s">
        <v>35</v>
      </c>
      <c r="N2164">
        <v>29</v>
      </c>
      <c r="O2164" t="s">
        <v>12105</v>
      </c>
      <c r="P2164">
        <v>486</v>
      </c>
      <c r="Q2164" t="s">
        <v>29</v>
      </c>
      <c r="R2164">
        <v>3</v>
      </c>
      <c r="S2164" t="s">
        <v>12253</v>
      </c>
      <c r="T2164" t="s">
        <v>60</v>
      </c>
    </row>
    <row r="2165" spans="1:20" x14ac:dyDescent="0.25">
      <c r="A2165" t="s">
        <v>4380</v>
      </c>
      <c r="B2165" t="s">
        <v>45</v>
      </c>
      <c r="C2165" t="s">
        <v>82</v>
      </c>
      <c r="D2165" t="s">
        <v>23</v>
      </c>
      <c r="E2165" s="1">
        <v>45513</v>
      </c>
      <c r="F2165" t="s">
        <v>4381</v>
      </c>
      <c r="G2165" t="s">
        <v>12303</v>
      </c>
      <c r="H2165" t="s">
        <v>41</v>
      </c>
      <c r="I2165" t="s">
        <v>42</v>
      </c>
      <c r="J2165" t="s">
        <v>59</v>
      </c>
      <c r="K2165">
        <v>1</v>
      </c>
      <c r="L2165">
        <v>852.45</v>
      </c>
      <c r="M2165" t="s">
        <v>28</v>
      </c>
      <c r="N2165">
        <v>17</v>
      </c>
      <c r="O2165" t="s">
        <v>12152</v>
      </c>
      <c r="P2165">
        <v>184</v>
      </c>
      <c r="Q2165" t="s">
        <v>43</v>
      </c>
      <c r="R2165">
        <v>5</v>
      </c>
      <c r="S2165" s="1">
        <v>45754</v>
      </c>
      <c r="T2165" t="s">
        <v>60</v>
      </c>
    </row>
    <row r="2166" spans="1:20" x14ac:dyDescent="0.25">
      <c r="A2166" t="s">
        <v>4382</v>
      </c>
      <c r="B2166" t="s">
        <v>38</v>
      </c>
      <c r="C2166" t="s">
        <v>39</v>
      </c>
      <c r="D2166" t="s">
        <v>32</v>
      </c>
      <c r="E2166" s="1">
        <v>45420</v>
      </c>
      <c r="F2166" t="s">
        <v>4383</v>
      </c>
      <c r="G2166" t="s">
        <v>12303</v>
      </c>
      <c r="H2166" t="s">
        <v>25</v>
      </c>
      <c r="I2166" t="s">
        <v>54</v>
      </c>
      <c r="J2166" t="s">
        <v>59</v>
      </c>
      <c r="K2166">
        <v>5</v>
      </c>
      <c r="L2166">
        <v>1273.03</v>
      </c>
      <c r="M2166" t="s">
        <v>35</v>
      </c>
      <c r="N2166">
        <v>17</v>
      </c>
      <c r="O2166" t="s">
        <v>12109</v>
      </c>
      <c r="P2166">
        <v>309</v>
      </c>
      <c r="Q2166" t="s">
        <v>29</v>
      </c>
      <c r="R2166">
        <v>2</v>
      </c>
      <c r="S2166" s="1">
        <v>45784</v>
      </c>
      <c r="T2166" t="s">
        <v>60</v>
      </c>
    </row>
    <row r="2167" spans="1:20" x14ac:dyDescent="0.25">
      <c r="A2167" t="s">
        <v>4384</v>
      </c>
      <c r="B2167" t="s">
        <v>45</v>
      </c>
      <c r="C2167" t="s">
        <v>22</v>
      </c>
      <c r="D2167" t="s">
        <v>77</v>
      </c>
      <c r="E2167" t="s">
        <v>12469</v>
      </c>
      <c r="F2167" t="s">
        <v>4385</v>
      </c>
      <c r="G2167" t="s">
        <v>12303</v>
      </c>
      <c r="H2167" t="s">
        <v>58</v>
      </c>
      <c r="I2167" t="s">
        <v>26</v>
      </c>
      <c r="J2167" t="s">
        <v>49</v>
      </c>
      <c r="K2167">
        <v>2</v>
      </c>
      <c r="L2167">
        <v>1392.19</v>
      </c>
      <c r="M2167" t="s">
        <v>35</v>
      </c>
      <c r="N2167">
        <v>31</v>
      </c>
      <c r="O2167" t="s">
        <v>12261</v>
      </c>
      <c r="P2167">
        <v>192</v>
      </c>
      <c r="Q2167" t="s">
        <v>29</v>
      </c>
      <c r="R2167">
        <v>2</v>
      </c>
      <c r="S2167" t="s">
        <v>12346</v>
      </c>
      <c r="T2167" t="s">
        <v>60</v>
      </c>
    </row>
    <row r="2168" spans="1:20" x14ac:dyDescent="0.25">
      <c r="A2168" t="s">
        <v>4386</v>
      </c>
      <c r="B2168" t="s">
        <v>38</v>
      </c>
      <c r="C2168" t="s">
        <v>82</v>
      </c>
      <c r="D2168" t="s">
        <v>77</v>
      </c>
      <c r="E2168" t="s">
        <v>12117</v>
      </c>
      <c r="F2168" t="s">
        <v>4387</v>
      </c>
      <c r="G2168" t="s">
        <v>12303</v>
      </c>
      <c r="H2168" t="s">
        <v>25</v>
      </c>
      <c r="I2168" t="s">
        <v>48</v>
      </c>
      <c r="J2168" t="s">
        <v>64</v>
      </c>
      <c r="K2168">
        <v>2</v>
      </c>
      <c r="L2168">
        <v>929.17</v>
      </c>
      <c r="M2168" t="s">
        <v>35</v>
      </c>
      <c r="N2168">
        <v>24</v>
      </c>
      <c r="O2168" t="s">
        <v>12203</v>
      </c>
      <c r="P2168">
        <v>309</v>
      </c>
      <c r="Q2168" t="s">
        <v>29</v>
      </c>
      <c r="R2168">
        <v>3</v>
      </c>
      <c r="S2168" t="s">
        <v>12265</v>
      </c>
      <c r="T2168" t="s">
        <v>36</v>
      </c>
    </row>
    <row r="2169" spans="1:20" x14ac:dyDescent="0.25">
      <c r="A2169" t="s">
        <v>4388</v>
      </c>
      <c r="B2169" t="s">
        <v>21</v>
      </c>
      <c r="C2169" t="s">
        <v>22</v>
      </c>
      <c r="D2169" t="s">
        <v>77</v>
      </c>
      <c r="E2169" t="s">
        <v>12207</v>
      </c>
      <c r="F2169" t="s">
        <v>4389</v>
      </c>
      <c r="G2169" t="s">
        <v>12303</v>
      </c>
      <c r="H2169" t="s">
        <v>34</v>
      </c>
      <c r="I2169" t="s">
        <v>42</v>
      </c>
      <c r="J2169" t="s">
        <v>64</v>
      </c>
      <c r="K2169">
        <v>4</v>
      </c>
      <c r="L2169">
        <v>817.38</v>
      </c>
      <c r="M2169" t="s">
        <v>50</v>
      </c>
      <c r="N2169">
        <v>26</v>
      </c>
      <c r="O2169" t="s">
        <v>12100</v>
      </c>
      <c r="P2169">
        <v>132</v>
      </c>
      <c r="Q2169" t="s">
        <v>43</v>
      </c>
      <c r="R2169">
        <v>4</v>
      </c>
      <c r="S2169" s="1">
        <v>45843</v>
      </c>
      <c r="T2169" t="s">
        <v>60</v>
      </c>
    </row>
    <row r="2170" spans="1:20" x14ac:dyDescent="0.25">
      <c r="A2170" t="s">
        <v>4390</v>
      </c>
      <c r="B2170" t="s">
        <v>21</v>
      </c>
      <c r="C2170" t="s">
        <v>22</v>
      </c>
      <c r="D2170" t="s">
        <v>23</v>
      </c>
      <c r="E2170" s="1">
        <v>45602</v>
      </c>
      <c r="F2170" t="s">
        <v>4391</v>
      </c>
      <c r="G2170" t="s">
        <v>12303</v>
      </c>
      <c r="H2170" t="s">
        <v>34</v>
      </c>
      <c r="I2170" t="s">
        <v>63</v>
      </c>
      <c r="J2170" t="s">
        <v>27</v>
      </c>
      <c r="K2170">
        <v>5</v>
      </c>
      <c r="L2170">
        <v>1395.78</v>
      </c>
      <c r="M2170" t="s">
        <v>50</v>
      </c>
      <c r="N2170">
        <v>23</v>
      </c>
      <c r="O2170" t="s">
        <v>12087</v>
      </c>
      <c r="P2170">
        <v>101</v>
      </c>
      <c r="Q2170" t="s">
        <v>29</v>
      </c>
      <c r="R2170">
        <v>1</v>
      </c>
      <c r="S2170" s="1">
        <v>45997</v>
      </c>
      <c r="T2170" t="s">
        <v>30</v>
      </c>
    </row>
    <row r="2171" spans="1:20" x14ac:dyDescent="0.25">
      <c r="A2171" t="s">
        <v>4392</v>
      </c>
      <c r="B2171" t="s">
        <v>45</v>
      </c>
      <c r="C2171" t="s">
        <v>82</v>
      </c>
      <c r="D2171" t="s">
        <v>77</v>
      </c>
      <c r="E2171" s="1">
        <v>45537</v>
      </c>
      <c r="F2171" t="s">
        <v>4393</v>
      </c>
      <c r="G2171" t="s">
        <v>12303</v>
      </c>
      <c r="H2171" t="s">
        <v>47</v>
      </c>
      <c r="I2171" t="s">
        <v>26</v>
      </c>
      <c r="J2171" t="s">
        <v>27</v>
      </c>
      <c r="K2171">
        <v>5</v>
      </c>
      <c r="L2171">
        <v>1175.49</v>
      </c>
      <c r="M2171" t="s">
        <v>50</v>
      </c>
      <c r="N2171">
        <v>7</v>
      </c>
      <c r="O2171" t="s">
        <v>12237</v>
      </c>
      <c r="P2171">
        <v>71</v>
      </c>
      <c r="Q2171" t="s">
        <v>29</v>
      </c>
      <c r="R2171">
        <v>5</v>
      </c>
      <c r="S2171" t="s">
        <v>12300</v>
      </c>
      <c r="T2171" t="s">
        <v>30</v>
      </c>
    </row>
    <row r="2172" spans="1:20" x14ac:dyDescent="0.25">
      <c r="A2172" t="s">
        <v>4394</v>
      </c>
      <c r="B2172" t="s">
        <v>38</v>
      </c>
      <c r="C2172" t="s">
        <v>39</v>
      </c>
      <c r="D2172" t="s">
        <v>77</v>
      </c>
      <c r="E2172" t="s">
        <v>12219</v>
      </c>
      <c r="F2172" t="s">
        <v>4395</v>
      </c>
      <c r="G2172" t="s">
        <v>12303</v>
      </c>
      <c r="H2172" t="s">
        <v>58</v>
      </c>
      <c r="I2172" t="s">
        <v>42</v>
      </c>
      <c r="J2172" t="s">
        <v>67</v>
      </c>
      <c r="K2172">
        <v>5</v>
      </c>
      <c r="L2172">
        <v>1149.76</v>
      </c>
      <c r="M2172" t="s">
        <v>35</v>
      </c>
      <c r="N2172">
        <v>40</v>
      </c>
      <c r="O2172" t="s">
        <v>12279</v>
      </c>
      <c r="P2172">
        <v>25</v>
      </c>
      <c r="Q2172" t="s">
        <v>29</v>
      </c>
      <c r="R2172">
        <v>1</v>
      </c>
      <c r="S2172" t="s">
        <v>12188</v>
      </c>
      <c r="T2172" t="s">
        <v>60</v>
      </c>
    </row>
    <row r="2173" spans="1:20" x14ac:dyDescent="0.25">
      <c r="A2173" t="s">
        <v>4396</v>
      </c>
      <c r="B2173" t="s">
        <v>21</v>
      </c>
      <c r="C2173" t="s">
        <v>22</v>
      </c>
      <c r="D2173" t="s">
        <v>32</v>
      </c>
      <c r="E2173" t="s">
        <v>12115</v>
      </c>
      <c r="F2173" t="s">
        <v>4397</v>
      </c>
      <c r="G2173" t="s">
        <v>12208</v>
      </c>
      <c r="H2173" t="s">
        <v>34</v>
      </c>
      <c r="I2173" t="s">
        <v>48</v>
      </c>
      <c r="J2173" t="s">
        <v>64</v>
      </c>
      <c r="K2173">
        <v>4</v>
      </c>
      <c r="L2173">
        <v>505.52</v>
      </c>
      <c r="M2173" t="s">
        <v>50</v>
      </c>
      <c r="N2173">
        <v>21</v>
      </c>
      <c r="O2173" t="s">
        <v>12325</v>
      </c>
      <c r="P2173">
        <v>276</v>
      </c>
      <c r="Q2173" t="s">
        <v>43</v>
      </c>
      <c r="R2173">
        <v>5</v>
      </c>
      <c r="S2173" s="1">
        <v>45932</v>
      </c>
      <c r="T2173" t="s">
        <v>36</v>
      </c>
    </row>
    <row r="2174" spans="1:20" x14ac:dyDescent="0.25">
      <c r="A2174" t="s">
        <v>4398</v>
      </c>
      <c r="B2174" t="s">
        <v>38</v>
      </c>
      <c r="C2174" t="s">
        <v>22</v>
      </c>
      <c r="D2174" t="s">
        <v>52</v>
      </c>
      <c r="E2174" s="1">
        <v>45331</v>
      </c>
      <c r="F2174" t="s">
        <v>4399</v>
      </c>
      <c r="G2174" t="s">
        <v>12208</v>
      </c>
      <c r="H2174" t="s">
        <v>34</v>
      </c>
      <c r="I2174" t="s">
        <v>42</v>
      </c>
      <c r="J2174" t="s">
        <v>27</v>
      </c>
      <c r="K2174">
        <v>4</v>
      </c>
      <c r="L2174">
        <v>1016.79</v>
      </c>
      <c r="M2174" t="s">
        <v>35</v>
      </c>
      <c r="N2174">
        <v>1</v>
      </c>
      <c r="O2174" t="s">
        <v>12213</v>
      </c>
      <c r="P2174">
        <v>310</v>
      </c>
      <c r="Q2174" t="s">
        <v>43</v>
      </c>
      <c r="R2174">
        <v>5</v>
      </c>
      <c r="S2174" s="1">
        <v>45813</v>
      </c>
      <c r="T2174" t="s">
        <v>36</v>
      </c>
    </row>
    <row r="2175" spans="1:20" x14ac:dyDescent="0.25">
      <c r="A2175" t="s">
        <v>4400</v>
      </c>
      <c r="B2175" t="s">
        <v>38</v>
      </c>
      <c r="C2175" t="s">
        <v>82</v>
      </c>
      <c r="D2175" t="s">
        <v>32</v>
      </c>
      <c r="E2175" t="s">
        <v>12279</v>
      </c>
      <c r="F2175" t="s">
        <v>4401</v>
      </c>
      <c r="G2175" t="s">
        <v>12208</v>
      </c>
      <c r="H2175" t="s">
        <v>41</v>
      </c>
      <c r="I2175" t="s">
        <v>63</v>
      </c>
      <c r="J2175" t="s">
        <v>67</v>
      </c>
      <c r="K2175">
        <v>1</v>
      </c>
      <c r="L2175">
        <v>1044.8900000000001</v>
      </c>
      <c r="M2175" t="s">
        <v>35</v>
      </c>
      <c r="N2175">
        <v>40</v>
      </c>
      <c r="O2175" t="s">
        <v>12291</v>
      </c>
      <c r="P2175">
        <v>217</v>
      </c>
      <c r="Q2175" t="s">
        <v>29</v>
      </c>
      <c r="R2175">
        <v>2</v>
      </c>
      <c r="S2175" t="s">
        <v>12288</v>
      </c>
      <c r="T2175" t="s">
        <v>60</v>
      </c>
    </row>
    <row r="2176" spans="1:20" x14ac:dyDescent="0.25">
      <c r="A2176" t="s">
        <v>4402</v>
      </c>
      <c r="B2176" t="s">
        <v>38</v>
      </c>
      <c r="C2176" t="s">
        <v>39</v>
      </c>
      <c r="D2176" t="s">
        <v>52</v>
      </c>
      <c r="E2176" s="1">
        <v>45749</v>
      </c>
      <c r="F2176" t="s">
        <v>4403</v>
      </c>
      <c r="G2176" t="s">
        <v>12208</v>
      </c>
      <c r="H2176" t="s">
        <v>41</v>
      </c>
      <c r="I2176" t="s">
        <v>26</v>
      </c>
      <c r="J2176" t="s">
        <v>27</v>
      </c>
      <c r="K2176">
        <v>3</v>
      </c>
      <c r="L2176">
        <v>699.07</v>
      </c>
      <c r="M2176" t="s">
        <v>35</v>
      </c>
      <c r="N2176">
        <v>38</v>
      </c>
      <c r="O2176" t="s">
        <v>12224</v>
      </c>
      <c r="P2176">
        <v>304</v>
      </c>
      <c r="Q2176" t="s">
        <v>43</v>
      </c>
      <c r="R2176">
        <v>4</v>
      </c>
      <c r="S2176" t="s">
        <v>12267</v>
      </c>
      <c r="T2176" t="s">
        <v>36</v>
      </c>
    </row>
    <row r="2177" spans="1:20" x14ac:dyDescent="0.25">
      <c r="A2177" t="s">
        <v>4404</v>
      </c>
      <c r="B2177" t="s">
        <v>38</v>
      </c>
      <c r="C2177" t="s">
        <v>39</v>
      </c>
      <c r="D2177" t="s">
        <v>56</v>
      </c>
      <c r="E2177" s="1">
        <v>45934</v>
      </c>
      <c r="F2177" t="s">
        <v>4405</v>
      </c>
      <c r="G2177" t="s">
        <v>12208</v>
      </c>
      <c r="H2177" t="s">
        <v>34</v>
      </c>
      <c r="I2177" t="s">
        <v>54</v>
      </c>
      <c r="J2177" t="s">
        <v>59</v>
      </c>
      <c r="K2177">
        <v>4</v>
      </c>
      <c r="L2177">
        <v>1239.29</v>
      </c>
      <c r="M2177" t="s">
        <v>35</v>
      </c>
      <c r="N2177">
        <v>32</v>
      </c>
      <c r="O2177" t="s">
        <v>12365</v>
      </c>
      <c r="P2177">
        <v>141</v>
      </c>
      <c r="Q2177" t="s">
        <v>29</v>
      </c>
      <c r="R2177">
        <v>1</v>
      </c>
      <c r="S2177" t="s">
        <v>12170</v>
      </c>
      <c r="T2177" t="s">
        <v>60</v>
      </c>
    </row>
    <row r="2178" spans="1:20" x14ac:dyDescent="0.25">
      <c r="A2178" t="s">
        <v>4406</v>
      </c>
      <c r="B2178" t="s">
        <v>45</v>
      </c>
      <c r="C2178" t="s">
        <v>82</v>
      </c>
      <c r="D2178" t="s">
        <v>32</v>
      </c>
      <c r="E2178" t="s">
        <v>12321</v>
      </c>
      <c r="F2178" t="s">
        <v>4407</v>
      </c>
      <c r="G2178" t="s">
        <v>12208</v>
      </c>
      <c r="H2178" t="s">
        <v>25</v>
      </c>
      <c r="I2178" t="s">
        <v>26</v>
      </c>
      <c r="J2178" t="s">
        <v>49</v>
      </c>
      <c r="K2178">
        <v>2</v>
      </c>
      <c r="L2178">
        <v>545.14</v>
      </c>
      <c r="M2178" t="s">
        <v>28</v>
      </c>
      <c r="N2178">
        <v>10</v>
      </c>
      <c r="O2178" t="s">
        <v>12436</v>
      </c>
      <c r="P2178">
        <v>35</v>
      </c>
      <c r="Q2178" t="s">
        <v>29</v>
      </c>
      <c r="R2178">
        <v>5</v>
      </c>
      <c r="S2178" t="s">
        <v>12219</v>
      </c>
      <c r="T2178" t="s">
        <v>30</v>
      </c>
    </row>
    <row r="2179" spans="1:20" x14ac:dyDescent="0.25">
      <c r="A2179" t="s">
        <v>4408</v>
      </c>
      <c r="B2179" t="s">
        <v>21</v>
      </c>
      <c r="C2179" t="s">
        <v>22</v>
      </c>
      <c r="D2179" t="s">
        <v>32</v>
      </c>
      <c r="E2179" t="s">
        <v>12105</v>
      </c>
      <c r="F2179" t="s">
        <v>4409</v>
      </c>
      <c r="G2179" t="s">
        <v>12208</v>
      </c>
      <c r="H2179" t="s">
        <v>47</v>
      </c>
      <c r="I2179" t="s">
        <v>26</v>
      </c>
      <c r="J2179" t="s">
        <v>64</v>
      </c>
      <c r="K2179">
        <v>1</v>
      </c>
      <c r="L2179">
        <v>1029.8900000000001</v>
      </c>
      <c r="M2179" t="s">
        <v>35</v>
      </c>
      <c r="N2179">
        <v>12</v>
      </c>
      <c r="O2179" t="s">
        <v>12149</v>
      </c>
      <c r="P2179">
        <v>115</v>
      </c>
      <c r="Q2179" t="s">
        <v>29</v>
      </c>
      <c r="R2179">
        <v>2</v>
      </c>
      <c r="S2179" s="1">
        <v>45718</v>
      </c>
      <c r="T2179" t="s">
        <v>60</v>
      </c>
    </row>
    <row r="2180" spans="1:20" x14ac:dyDescent="0.25">
      <c r="A2180" t="s">
        <v>4410</v>
      </c>
      <c r="B2180" t="s">
        <v>21</v>
      </c>
      <c r="C2180" t="s">
        <v>39</v>
      </c>
      <c r="D2180" t="s">
        <v>56</v>
      </c>
      <c r="E2180" t="s">
        <v>12187</v>
      </c>
      <c r="F2180" t="s">
        <v>4411</v>
      </c>
      <c r="G2180" t="s">
        <v>12239</v>
      </c>
      <c r="H2180" t="s">
        <v>41</v>
      </c>
      <c r="I2180" t="s">
        <v>26</v>
      </c>
      <c r="J2180" t="s">
        <v>64</v>
      </c>
      <c r="K2180">
        <v>2</v>
      </c>
      <c r="L2180">
        <v>1463.74</v>
      </c>
      <c r="M2180" t="s">
        <v>28</v>
      </c>
      <c r="N2180">
        <v>9</v>
      </c>
      <c r="O2180" s="1">
        <v>45815</v>
      </c>
      <c r="P2180">
        <v>281</v>
      </c>
      <c r="Q2180" t="s">
        <v>29</v>
      </c>
      <c r="R2180">
        <v>2</v>
      </c>
      <c r="S2180" t="s">
        <v>12091</v>
      </c>
      <c r="T2180" t="s">
        <v>30</v>
      </c>
    </row>
    <row r="2181" spans="1:20" x14ac:dyDescent="0.25">
      <c r="A2181" t="s">
        <v>4412</v>
      </c>
      <c r="B2181" t="s">
        <v>45</v>
      </c>
      <c r="C2181" t="s">
        <v>82</v>
      </c>
      <c r="D2181" t="s">
        <v>56</v>
      </c>
      <c r="E2181" t="s">
        <v>12130</v>
      </c>
      <c r="F2181" t="s">
        <v>4413</v>
      </c>
      <c r="G2181" t="s">
        <v>12239</v>
      </c>
      <c r="H2181" t="s">
        <v>25</v>
      </c>
      <c r="I2181" t="s">
        <v>48</v>
      </c>
      <c r="J2181" t="s">
        <v>64</v>
      </c>
      <c r="K2181">
        <v>3</v>
      </c>
      <c r="L2181">
        <v>168.76</v>
      </c>
      <c r="M2181" t="s">
        <v>28</v>
      </c>
      <c r="N2181">
        <v>30</v>
      </c>
      <c r="O2181" t="s">
        <v>12182</v>
      </c>
      <c r="P2181">
        <v>258</v>
      </c>
      <c r="Q2181" t="s">
        <v>29</v>
      </c>
      <c r="R2181">
        <v>4</v>
      </c>
      <c r="S2181" t="s">
        <v>12361</v>
      </c>
      <c r="T2181" t="s">
        <v>60</v>
      </c>
    </row>
    <row r="2182" spans="1:20" x14ac:dyDescent="0.25">
      <c r="A2182" t="s">
        <v>4414</v>
      </c>
      <c r="B2182" t="s">
        <v>38</v>
      </c>
      <c r="C2182" t="s">
        <v>82</v>
      </c>
      <c r="D2182" t="s">
        <v>56</v>
      </c>
      <c r="E2182" t="s">
        <v>12347</v>
      </c>
      <c r="F2182" t="s">
        <v>4415</v>
      </c>
      <c r="G2182" t="s">
        <v>12239</v>
      </c>
      <c r="H2182" t="s">
        <v>34</v>
      </c>
      <c r="I2182" t="s">
        <v>42</v>
      </c>
      <c r="J2182" t="s">
        <v>67</v>
      </c>
      <c r="K2182">
        <v>3</v>
      </c>
      <c r="L2182">
        <v>655</v>
      </c>
      <c r="M2182" t="s">
        <v>35</v>
      </c>
      <c r="N2182">
        <v>25</v>
      </c>
      <c r="O2182" t="s">
        <v>12149</v>
      </c>
      <c r="P2182">
        <v>19</v>
      </c>
      <c r="Q2182" t="s">
        <v>29</v>
      </c>
      <c r="R2182">
        <v>2</v>
      </c>
      <c r="S2182" s="1">
        <v>45665</v>
      </c>
      <c r="T2182" t="s">
        <v>60</v>
      </c>
    </row>
    <row r="2183" spans="1:20" x14ac:dyDescent="0.25">
      <c r="A2183" t="s">
        <v>4416</v>
      </c>
      <c r="B2183" t="s">
        <v>21</v>
      </c>
      <c r="C2183" t="s">
        <v>82</v>
      </c>
      <c r="D2183" t="s">
        <v>56</v>
      </c>
      <c r="E2183" t="s">
        <v>12193</v>
      </c>
      <c r="F2183" t="s">
        <v>4417</v>
      </c>
      <c r="G2183" t="s">
        <v>12239</v>
      </c>
      <c r="H2183" t="s">
        <v>41</v>
      </c>
      <c r="I2183" t="s">
        <v>54</v>
      </c>
      <c r="J2183" t="s">
        <v>67</v>
      </c>
      <c r="K2183">
        <v>3</v>
      </c>
      <c r="L2183">
        <v>1040.5999999999999</v>
      </c>
      <c r="M2183" t="s">
        <v>35</v>
      </c>
      <c r="N2183">
        <v>39</v>
      </c>
      <c r="O2183" s="1">
        <v>45608</v>
      </c>
      <c r="P2183">
        <v>484</v>
      </c>
      <c r="Q2183" t="s">
        <v>43</v>
      </c>
      <c r="R2183">
        <v>3</v>
      </c>
      <c r="S2183" t="s">
        <v>12070</v>
      </c>
      <c r="T2183" t="s">
        <v>36</v>
      </c>
    </row>
    <row r="2184" spans="1:20" x14ac:dyDescent="0.25">
      <c r="A2184" t="s">
        <v>4418</v>
      </c>
      <c r="B2184" t="s">
        <v>38</v>
      </c>
      <c r="C2184" t="s">
        <v>39</v>
      </c>
      <c r="D2184" t="s">
        <v>56</v>
      </c>
      <c r="E2184" t="s">
        <v>12472</v>
      </c>
      <c r="F2184" t="s">
        <v>4419</v>
      </c>
      <c r="G2184" t="s">
        <v>12239</v>
      </c>
      <c r="H2184" t="s">
        <v>47</v>
      </c>
      <c r="I2184" t="s">
        <v>26</v>
      </c>
      <c r="J2184" t="s">
        <v>59</v>
      </c>
      <c r="K2184">
        <v>1</v>
      </c>
      <c r="L2184">
        <v>1287.1400000000001</v>
      </c>
      <c r="M2184" t="s">
        <v>50</v>
      </c>
      <c r="N2184">
        <v>17</v>
      </c>
      <c r="O2184" s="1">
        <v>45748</v>
      </c>
      <c r="P2184">
        <v>325</v>
      </c>
      <c r="Q2184" t="s">
        <v>29</v>
      </c>
      <c r="R2184">
        <v>4</v>
      </c>
      <c r="S2184" t="s">
        <v>12100</v>
      </c>
      <c r="T2184" t="s">
        <v>60</v>
      </c>
    </row>
    <row r="2185" spans="1:20" x14ac:dyDescent="0.25">
      <c r="A2185" t="s">
        <v>4420</v>
      </c>
      <c r="B2185" t="s">
        <v>45</v>
      </c>
      <c r="C2185" t="s">
        <v>22</v>
      </c>
      <c r="D2185" t="s">
        <v>32</v>
      </c>
      <c r="E2185" s="1">
        <v>45785</v>
      </c>
      <c r="F2185" t="s">
        <v>4421</v>
      </c>
      <c r="G2185" t="s">
        <v>12239</v>
      </c>
      <c r="H2185" t="s">
        <v>47</v>
      </c>
      <c r="I2185" t="s">
        <v>42</v>
      </c>
      <c r="J2185" t="s">
        <v>49</v>
      </c>
      <c r="K2185">
        <v>2</v>
      </c>
      <c r="L2185">
        <v>539.63</v>
      </c>
      <c r="M2185" t="s">
        <v>28</v>
      </c>
      <c r="N2185">
        <v>5</v>
      </c>
      <c r="O2185" t="s">
        <v>12097</v>
      </c>
      <c r="P2185">
        <v>114</v>
      </c>
      <c r="Q2185" t="s">
        <v>43</v>
      </c>
      <c r="R2185">
        <v>4</v>
      </c>
      <c r="S2185" s="1">
        <v>45723</v>
      </c>
      <c r="T2185" t="s">
        <v>60</v>
      </c>
    </row>
    <row r="2186" spans="1:20" x14ac:dyDescent="0.25">
      <c r="A2186" t="s">
        <v>4422</v>
      </c>
      <c r="B2186" t="s">
        <v>38</v>
      </c>
      <c r="C2186" t="s">
        <v>22</v>
      </c>
      <c r="D2186" t="s">
        <v>77</v>
      </c>
      <c r="E2186" t="s">
        <v>12376</v>
      </c>
      <c r="F2186" t="s">
        <v>4423</v>
      </c>
      <c r="G2186" t="s">
        <v>12239</v>
      </c>
      <c r="H2186" t="s">
        <v>34</v>
      </c>
      <c r="I2186" t="s">
        <v>26</v>
      </c>
      <c r="J2186" t="s">
        <v>64</v>
      </c>
      <c r="K2186">
        <v>4</v>
      </c>
      <c r="L2186">
        <v>937.88</v>
      </c>
      <c r="M2186" t="s">
        <v>35</v>
      </c>
      <c r="N2186">
        <v>41</v>
      </c>
      <c r="O2186" t="s">
        <v>12290</v>
      </c>
      <c r="P2186">
        <v>197</v>
      </c>
      <c r="Q2186" t="s">
        <v>29</v>
      </c>
      <c r="R2186">
        <v>1</v>
      </c>
      <c r="S2186" t="s">
        <v>12120</v>
      </c>
      <c r="T2186" t="s">
        <v>36</v>
      </c>
    </row>
    <row r="2187" spans="1:20" x14ac:dyDescent="0.25">
      <c r="A2187" t="s">
        <v>4424</v>
      </c>
      <c r="B2187" t="s">
        <v>45</v>
      </c>
      <c r="C2187" t="s">
        <v>39</v>
      </c>
      <c r="D2187" t="s">
        <v>23</v>
      </c>
      <c r="E2187" s="1">
        <v>44996</v>
      </c>
      <c r="F2187" t="s">
        <v>4425</v>
      </c>
      <c r="G2187" t="s">
        <v>12239</v>
      </c>
      <c r="H2187" t="s">
        <v>41</v>
      </c>
      <c r="I2187" t="s">
        <v>26</v>
      </c>
      <c r="J2187" t="s">
        <v>49</v>
      </c>
      <c r="K2187">
        <v>4</v>
      </c>
      <c r="L2187">
        <v>206.27</v>
      </c>
      <c r="M2187" t="s">
        <v>50</v>
      </c>
      <c r="N2187">
        <v>15</v>
      </c>
      <c r="O2187" t="s">
        <v>12364</v>
      </c>
      <c r="P2187">
        <v>454</v>
      </c>
      <c r="Q2187" t="s">
        <v>29</v>
      </c>
      <c r="R2187">
        <v>3</v>
      </c>
      <c r="S2187" t="s">
        <v>12309</v>
      </c>
      <c r="T2187" t="s">
        <v>36</v>
      </c>
    </row>
    <row r="2188" spans="1:20" x14ac:dyDescent="0.25">
      <c r="A2188" t="s">
        <v>4426</v>
      </c>
      <c r="B2188" t="s">
        <v>45</v>
      </c>
      <c r="C2188" t="s">
        <v>82</v>
      </c>
      <c r="D2188" t="s">
        <v>56</v>
      </c>
      <c r="E2188" t="s">
        <v>12289</v>
      </c>
      <c r="F2188" t="s">
        <v>4427</v>
      </c>
      <c r="G2188" t="s">
        <v>12239</v>
      </c>
      <c r="H2188" t="s">
        <v>47</v>
      </c>
      <c r="I2188" t="s">
        <v>54</v>
      </c>
      <c r="J2188" t="s">
        <v>67</v>
      </c>
      <c r="K2188">
        <v>1</v>
      </c>
      <c r="L2188">
        <v>654.29999999999995</v>
      </c>
      <c r="M2188" t="s">
        <v>50</v>
      </c>
      <c r="N2188">
        <v>15</v>
      </c>
      <c r="O2188" s="1">
        <v>45661</v>
      </c>
      <c r="P2188">
        <v>423</v>
      </c>
      <c r="Q2188" t="s">
        <v>29</v>
      </c>
      <c r="R2188">
        <v>5</v>
      </c>
      <c r="S2188" s="1">
        <v>45513</v>
      </c>
      <c r="T2188" t="s">
        <v>60</v>
      </c>
    </row>
    <row r="2189" spans="1:20" x14ac:dyDescent="0.25">
      <c r="A2189" t="s">
        <v>4428</v>
      </c>
      <c r="B2189" t="s">
        <v>45</v>
      </c>
      <c r="C2189" t="s">
        <v>39</v>
      </c>
      <c r="D2189" t="s">
        <v>77</v>
      </c>
      <c r="E2189" t="s">
        <v>12308</v>
      </c>
      <c r="F2189" t="s">
        <v>4429</v>
      </c>
      <c r="G2189" t="s">
        <v>12437</v>
      </c>
      <c r="H2189" t="s">
        <v>41</v>
      </c>
      <c r="I2189" t="s">
        <v>63</v>
      </c>
      <c r="J2189" t="s">
        <v>67</v>
      </c>
      <c r="K2189">
        <v>1</v>
      </c>
      <c r="L2189">
        <v>510.62</v>
      </c>
      <c r="M2189" t="s">
        <v>35</v>
      </c>
      <c r="N2189">
        <v>31</v>
      </c>
      <c r="O2189" s="1">
        <v>45875</v>
      </c>
      <c r="P2189">
        <v>500</v>
      </c>
      <c r="Q2189" t="s">
        <v>43</v>
      </c>
      <c r="R2189">
        <v>5</v>
      </c>
      <c r="S2189" t="s">
        <v>12240</v>
      </c>
      <c r="T2189" t="s">
        <v>30</v>
      </c>
    </row>
    <row r="2190" spans="1:20" x14ac:dyDescent="0.25">
      <c r="A2190" t="s">
        <v>4430</v>
      </c>
      <c r="B2190" t="s">
        <v>21</v>
      </c>
      <c r="C2190" t="s">
        <v>82</v>
      </c>
      <c r="D2190" t="s">
        <v>52</v>
      </c>
      <c r="E2190" s="1">
        <v>45934</v>
      </c>
      <c r="F2190" t="s">
        <v>4431</v>
      </c>
      <c r="G2190" t="s">
        <v>12437</v>
      </c>
      <c r="H2190" t="s">
        <v>41</v>
      </c>
      <c r="I2190" t="s">
        <v>42</v>
      </c>
      <c r="J2190" t="s">
        <v>67</v>
      </c>
      <c r="K2190">
        <v>1</v>
      </c>
      <c r="L2190">
        <v>897.57</v>
      </c>
      <c r="M2190" t="s">
        <v>50</v>
      </c>
      <c r="N2190">
        <v>14</v>
      </c>
      <c r="O2190" t="s">
        <v>12099</v>
      </c>
      <c r="P2190">
        <v>216</v>
      </c>
      <c r="Q2190" t="s">
        <v>29</v>
      </c>
      <c r="R2190">
        <v>1</v>
      </c>
      <c r="S2190" s="1">
        <v>45901</v>
      </c>
      <c r="T2190" t="s">
        <v>60</v>
      </c>
    </row>
    <row r="2191" spans="1:20" x14ac:dyDescent="0.25">
      <c r="A2191" t="s">
        <v>4432</v>
      </c>
      <c r="B2191" t="s">
        <v>21</v>
      </c>
      <c r="C2191" t="s">
        <v>39</v>
      </c>
      <c r="D2191" t="s">
        <v>52</v>
      </c>
      <c r="E2191" s="1">
        <v>45478</v>
      </c>
      <c r="F2191" t="s">
        <v>4433</v>
      </c>
      <c r="G2191" t="s">
        <v>12437</v>
      </c>
      <c r="H2191" t="s">
        <v>41</v>
      </c>
      <c r="I2191" t="s">
        <v>54</v>
      </c>
      <c r="J2191" t="s">
        <v>49</v>
      </c>
      <c r="K2191">
        <v>1</v>
      </c>
      <c r="L2191">
        <v>497.43</v>
      </c>
      <c r="M2191" t="s">
        <v>28</v>
      </c>
      <c r="N2191">
        <v>29</v>
      </c>
      <c r="O2191" t="s">
        <v>12423</v>
      </c>
      <c r="P2191">
        <v>152</v>
      </c>
      <c r="Q2191" t="s">
        <v>29</v>
      </c>
      <c r="R2191">
        <v>2</v>
      </c>
      <c r="S2191" t="s">
        <v>12107</v>
      </c>
      <c r="T2191" t="s">
        <v>30</v>
      </c>
    </row>
    <row r="2192" spans="1:20" x14ac:dyDescent="0.25">
      <c r="A2192" t="s">
        <v>4434</v>
      </c>
      <c r="B2192" t="s">
        <v>21</v>
      </c>
      <c r="C2192" t="s">
        <v>82</v>
      </c>
      <c r="D2192" t="s">
        <v>77</v>
      </c>
      <c r="E2192" t="s">
        <v>12207</v>
      </c>
      <c r="F2192" t="s">
        <v>4435</v>
      </c>
      <c r="G2192" t="s">
        <v>12437</v>
      </c>
      <c r="H2192" t="s">
        <v>41</v>
      </c>
      <c r="I2192" t="s">
        <v>26</v>
      </c>
      <c r="J2192" t="s">
        <v>59</v>
      </c>
      <c r="K2192">
        <v>1</v>
      </c>
      <c r="L2192">
        <v>1383.4</v>
      </c>
      <c r="M2192" t="s">
        <v>28</v>
      </c>
      <c r="N2192">
        <v>11</v>
      </c>
      <c r="O2192" t="s">
        <v>12324</v>
      </c>
      <c r="P2192">
        <v>261</v>
      </c>
      <c r="Q2192" t="s">
        <v>43</v>
      </c>
      <c r="R2192">
        <v>3</v>
      </c>
      <c r="S2192" t="s">
        <v>12236</v>
      </c>
      <c r="T2192" t="s">
        <v>36</v>
      </c>
    </row>
    <row r="2193" spans="1:20" x14ac:dyDescent="0.25">
      <c r="A2193" t="s">
        <v>4436</v>
      </c>
      <c r="B2193" t="s">
        <v>38</v>
      </c>
      <c r="C2193" t="s">
        <v>22</v>
      </c>
      <c r="D2193" t="s">
        <v>32</v>
      </c>
      <c r="E2193" t="s">
        <v>12313</v>
      </c>
      <c r="F2193" t="s">
        <v>4437</v>
      </c>
      <c r="G2193" t="s">
        <v>12437</v>
      </c>
      <c r="H2193" t="s">
        <v>34</v>
      </c>
      <c r="I2193" t="s">
        <v>48</v>
      </c>
      <c r="J2193" t="s">
        <v>59</v>
      </c>
      <c r="K2193">
        <v>4</v>
      </c>
      <c r="L2193">
        <v>467.7</v>
      </c>
      <c r="M2193" t="s">
        <v>50</v>
      </c>
      <c r="N2193">
        <v>34</v>
      </c>
      <c r="O2193" s="1">
        <v>45937</v>
      </c>
      <c r="P2193">
        <v>385</v>
      </c>
      <c r="Q2193" t="s">
        <v>43</v>
      </c>
      <c r="R2193">
        <v>4</v>
      </c>
      <c r="S2193" t="s">
        <v>12068</v>
      </c>
      <c r="T2193" t="s">
        <v>30</v>
      </c>
    </row>
    <row r="2194" spans="1:20" x14ac:dyDescent="0.25">
      <c r="A2194" t="s">
        <v>4438</v>
      </c>
      <c r="B2194" t="s">
        <v>38</v>
      </c>
      <c r="C2194" t="s">
        <v>22</v>
      </c>
      <c r="D2194" t="s">
        <v>32</v>
      </c>
      <c r="E2194" s="1">
        <v>45608</v>
      </c>
      <c r="F2194" t="s">
        <v>4439</v>
      </c>
      <c r="G2194" t="s">
        <v>12437</v>
      </c>
      <c r="H2194" t="s">
        <v>47</v>
      </c>
      <c r="I2194" t="s">
        <v>48</v>
      </c>
      <c r="J2194" t="s">
        <v>27</v>
      </c>
      <c r="K2194">
        <v>5</v>
      </c>
      <c r="L2194">
        <v>1498.72</v>
      </c>
      <c r="M2194" t="s">
        <v>35</v>
      </c>
      <c r="N2194">
        <v>42</v>
      </c>
      <c r="O2194" s="1">
        <v>45693</v>
      </c>
      <c r="P2194">
        <v>70</v>
      </c>
      <c r="Q2194" t="s">
        <v>29</v>
      </c>
      <c r="R2194">
        <v>2</v>
      </c>
      <c r="S2194" t="s">
        <v>12318</v>
      </c>
      <c r="T2194" t="s">
        <v>36</v>
      </c>
    </row>
    <row r="2195" spans="1:20" x14ac:dyDescent="0.25">
      <c r="A2195" t="s">
        <v>4440</v>
      </c>
      <c r="B2195" t="s">
        <v>38</v>
      </c>
      <c r="C2195" t="s">
        <v>22</v>
      </c>
      <c r="D2195" t="s">
        <v>56</v>
      </c>
      <c r="E2195" s="1">
        <v>45422</v>
      </c>
      <c r="F2195" t="s">
        <v>4441</v>
      </c>
      <c r="G2195" t="s">
        <v>12437</v>
      </c>
      <c r="H2195" t="s">
        <v>58</v>
      </c>
      <c r="I2195" t="s">
        <v>26</v>
      </c>
      <c r="J2195" t="s">
        <v>49</v>
      </c>
      <c r="K2195">
        <v>3</v>
      </c>
      <c r="L2195">
        <v>382.54</v>
      </c>
      <c r="M2195" t="s">
        <v>35</v>
      </c>
      <c r="N2195">
        <v>33</v>
      </c>
      <c r="O2195" t="s">
        <v>12258</v>
      </c>
      <c r="P2195">
        <v>322</v>
      </c>
      <c r="Q2195" t="s">
        <v>43</v>
      </c>
      <c r="R2195">
        <v>4</v>
      </c>
      <c r="S2195" s="1">
        <v>45453</v>
      </c>
      <c r="T2195" t="s">
        <v>60</v>
      </c>
    </row>
    <row r="2196" spans="1:20" x14ac:dyDescent="0.25">
      <c r="A2196" t="s">
        <v>4442</v>
      </c>
      <c r="B2196" t="s">
        <v>45</v>
      </c>
      <c r="C2196" t="s">
        <v>39</v>
      </c>
      <c r="D2196" t="s">
        <v>23</v>
      </c>
      <c r="E2196" s="1">
        <v>45755</v>
      </c>
      <c r="F2196" t="s">
        <v>4443</v>
      </c>
      <c r="G2196" t="s">
        <v>12437</v>
      </c>
      <c r="H2196" t="s">
        <v>47</v>
      </c>
      <c r="I2196" t="s">
        <v>42</v>
      </c>
      <c r="J2196" t="s">
        <v>64</v>
      </c>
      <c r="K2196">
        <v>2</v>
      </c>
      <c r="L2196">
        <v>903.71</v>
      </c>
      <c r="M2196" t="s">
        <v>28</v>
      </c>
      <c r="N2196">
        <v>18</v>
      </c>
      <c r="O2196" t="s">
        <v>12087</v>
      </c>
      <c r="P2196">
        <v>143</v>
      </c>
      <c r="Q2196" t="s">
        <v>43</v>
      </c>
      <c r="R2196">
        <v>1</v>
      </c>
      <c r="S2196" t="s">
        <v>12335</v>
      </c>
      <c r="T2196" t="s">
        <v>60</v>
      </c>
    </row>
    <row r="2197" spans="1:20" x14ac:dyDescent="0.25">
      <c r="A2197" t="s">
        <v>4444</v>
      </c>
      <c r="B2197" t="s">
        <v>21</v>
      </c>
      <c r="C2197" t="s">
        <v>82</v>
      </c>
      <c r="D2197" t="s">
        <v>52</v>
      </c>
      <c r="E2197" t="s">
        <v>12386</v>
      </c>
      <c r="F2197" t="s">
        <v>4445</v>
      </c>
      <c r="G2197" t="s">
        <v>12437</v>
      </c>
      <c r="H2197" t="s">
        <v>47</v>
      </c>
      <c r="I2197" t="s">
        <v>42</v>
      </c>
      <c r="J2197" t="s">
        <v>59</v>
      </c>
      <c r="K2197">
        <v>5</v>
      </c>
      <c r="L2197">
        <v>245.91</v>
      </c>
      <c r="M2197" t="s">
        <v>28</v>
      </c>
      <c r="N2197">
        <v>23</v>
      </c>
      <c r="O2197" s="1">
        <v>45545</v>
      </c>
      <c r="P2197">
        <v>17</v>
      </c>
      <c r="Q2197" t="s">
        <v>43</v>
      </c>
      <c r="R2197">
        <v>2</v>
      </c>
      <c r="S2197" t="s">
        <v>12188</v>
      </c>
      <c r="T2197" t="s">
        <v>60</v>
      </c>
    </row>
    <row r="2198" spans="1:20" x14ac:dyDescent="0.25">
      <c r="A2198" t="s">
        <v>4446</v>
      </c>
      <c r="B2198" t="s">
        <v>38</v>
      </c>
      <c r="C2198" t="s">
        <v>22</v>
      </c>
      <c r="D2198" t="s">
        <v>56</v>
      </c>
      <c r="E2198" t="s">
        <v>12249</v>
      </c>
      <c r="F2198" t="s">
        <v>4447</v>
      </c>
      <c r="G2198" t="s">
        <v>12463</v>
      </c>
      <c r="H2198" t="s">
        <v>58</v>
      </c>
      <c r="I2198" t="s">
        <v>54</v>
      </c>
      <c r="J2198" t="s">
        <v>27</v>
      </c>
      <c r="K2198">
        <v>3</v>
      </c>
      <c r="L2198">
        <v>573.79</v>
      </c>
      <c r="M2198" t="s">
        <v>50</v>
      </c>
      <c r="N2198">
        <v>42</v>
      </c>
      <c r="O2198" s="1">
        <v>45967</v>
      </c>
      <c r="P2198">
        <v>26</v>
      </c>
      <c r="Q2198" t="s">
        <v>29</v>
      </c>
      <c r="R2198">
        <v>5</v>
      </c>
      <c r="S2198" t="s">
        <v>12097</v>
      </c>
      <c r="T2198" t="s">
        <v>36</v>
      </c>
    </row>
    <row r="2199" spans="1:20" x14ac:dyDescent="0.25">
      <c r="A2199" t="s">
        <v>4448</v>
      </c>
      <c r="B2199" t="s">
        <v>21</v>
      </c>
      <c r="C2199" t="s">
        <v>82</v>
      </c>
      <c r="D2199" t="s">
        <v>56</v>
      </c>
      <c r="E2199" t="s">
        <v>12401</v>
      </c>
      <c r="F2199" t="s">
        <v>4449</v>
      </c>
      <c r="G2199" t="s">
        <v>12463</v>
      </c>
      <c r="H2199" t="s">
        <v>58</v>
      </c>
      <c r="I2199" t="s">
        <v>63</v>
      </c>
      <c r="J2199" t="s">
        <v>67</v>
      </c>
      <c r="K2199">
        <v>1</v>
      </c>
      <c r="L2199">
        <v>982.15</v>
      </c>
      <c r="M2199" t="s">
        <v>35</v>
      </c>
      <c r="N2199">
        <v>50</v>
      </c>
      <c r="O2199" t="s">
        <v>12384</v>
      </c>
      <c r="P2199">
        <v>376</v>
      </c>
      <c r="Q2199" t="s">
        <v>43</v>
      </c>
      <c r="R2199">
        <v>3</v>
      </c>
      <c r="S2199" t="s">
        <v>12071</v>
      </c>
      <c r="T2199" t="s">
        <v>30</v>
      </c>
    </row>
    <row r="2200" spans="1:20" x14ac:dyDescent="0.25">
      <c r="A2200" t="s">
        <v>4450</v>
      </c>
      <c r="B2200" t="s">
        <v>45</v>
      </c>
      <c r="C2200" t="s">
        <v>39</v>
      </c>
      <c r="D2200" t="s">
        <v>32</v>
      </c>
      <c r="E2200" s="1">
        <v>45055</v>
      </c>
      <c r="F2200" t="s">
        <v>4451</v>
      </c>
      <c r="G2200" t="s">
        <v>12463</v>
      </c>
      <c r="H2200" t="s">
        <v>41</v>
      </c>
      <c r="I2200" t="s">
        <v>26</v>
      </c>
      <c r="J2200" t="s">
        <v>59</v>
      </c>
      <c r="K2200">
        <v>2</v>
      </c>
      <c r="L2200">
        <v>1200.8399999999999</v>
      </c>
      <c r="M2200" t="s">
        <v>50</v>
      </c>
      <c r="N2200">
        <v>2</v>
      </c>
      <c r="O2200" s="1">
        <v>45874</v>
      </c>
      <c r="P2200">
        <v>134</v>
      </c>
      <c r="Q2200" t="s">
        <v>29</v>
      </c>
      <c r="R2200">
        <v>4</v>
      </c>
      <c r="S2200" t="s">
        <v>12075</v>
      </c>
      <c r="T2200" t="s">
        <v>36</v>
      </c>
    </row>
    <row r="2201" spans="1:20" x14ac:dyDescent="0.25">
      <c r="A2201" t="s">
        <v>4452</v>
      </c>
      <c r="B2201" t="s">
        <v>45</v>
      </c>
      <c r="C2201" t="s">
        <v>22</v>
      </c>
      <c r="D2201" t="s">
        <v>32</v>
      </c>
      <c r="E2201" t="s">
        <v>12313</v>
      </c>
      <c r="F2201" t="s">
        <v>4453</v>
      </c>
      <c r="G2201" t="s">
        <v>12463</v>
      </c>
      <c r="H2201" t="s">
        <v>58</v>
      </c>
      <c r="I2201" t="s">
        <v>42</v>
      </c>
      <c r="J2201" t="s">
        <v>67</v>
      </c>
      <c r="K2201">
        <v>3</v>
      </c>
      <c r="L2201">
        <v>1341.7</v>
      </c>
      <c r="M2201" t="s">
        <v>28</v>
      </c>
      <c r="N2201">
        <v>30</v>
      </c>
      <c r="O2201" s="1">
        <v>45997</v>
      </c>
      <c r="P2201">
        <v>277</v>
      </c>
      <c r="Q2201" t="s">
        <v>29</v>
      </c>
      <c r="R2201">
        <v>1</v>
      </c>
      <c r="S2201" s="1">
        <v>45720</v>
      </c>
      <c r="T2201" t="s">
        <v>60</v>
      </c>
    </row>
    <row r="2202" spans="1:20" x14ac:dyDescent="0.25">
      <c r="A2202" t="s">
        <v>4454</v>
      </c>
      <c r="B2202" t="s">
        <v>21</v>
      </c>
      <c r="C2202" t="s">
        <v>82</v>
      </c>
      <c r="D2202" t="s">
        <v>23</v>
      </c>
      <c r="E2202" t="s">
        <v>12171</v>
      </c>
      <c r="F2202" t="s">
        <v>4455</v>
      </c>
      <c r="G2202" t="s">
        <v>12463</v>
      </c>
      <c r="H2202" t="s">
        <v>47</v>
      </c>
      <c r="I2202" t="s">
        <v>42</v>
      </c>
      <c r="J2202" t="s">
        <v>64</v>
      </c>
      <c r="K2202">
        <v>3</v>
      </c>
      <c r="L2202">
        <v>313.86</v>
      </c>
      <c r="M2202" t="s">
        <v>35</v>
      </c>
      <c r="N2202">
        <v>21</v>
      </c>
      <c r="O2202" t="s">
        <v>12397</v>
      </c>
      <c r="P2202">
        <v>295</v>
      </c>
      <c r="Q2202" t="s">
        <v>29</v>
      </c>
      <c r="R2202">
        <v>1</v>
      </c>
      <c r="S2202" t="s">
        <v>12107</v>
      </c>
      <c r="T2202" t="s">
        <v>36</v>
      </c>
    </row>
    <row r="2203" spans="1:20" x14ac:dyDescent="0.25">
      <c r="A2203" t="s">
        <v>4456</v>
      </c>
      <c r="B2203" t="s">
        <v>21</v>
      </c>
      <c r="C2203" t="s">
        <v>22</v>
      </c>
      <c r="D2203" t="s">
        <v>52</v>
      </c>
      <c r="E2203" s="1">
        <v>45292</v>
      </c>
      <c r="F2203" t="s">
        <v>4457</v>
      </c>
      <c r="G2203" t="s">
        <v>12463</v>
      </c>
      <c r="H2203" t="s">
        <v>34</v>
      </c>
      <c r="I2203" t="s">
        <v>42</v>
      </c>
      <c r="J2203" t="s">
        <v>67</v>
      </c>
      <c r="K2203">
        <v>5</v>
      </c>
      <c r="L2203">
        <v>908.05</v>
      </c>
      <c r="M2203" t="s">
        <v>50</v>
      </c>
      <c r="N2203">
        <v>44</v>
      </c>
      <c r="O2203" s="1">
        <v>45660</v>
      </c>
      <c r="P2203">
        <v>336</v>
      </c>
      <c r="Q2203" t="s">
        <v>43</v>
      </c>
      <c r="R2203">
        <v>1</v>
      </c>
      <c r="S2203" t="s">
        <v>12135</v>
      </c>
      <c r="T2203" t="s">
        <v>60</v>
      </c>
    </row>
    <row r="2204" spans="1:20" x14ac:dyDescent="0.25">
      <c r="A2204" t="s">
        <v>4458</v>
      </c>
      <c r="B2204" t="s">
        <v>45</v>
      </c>
      <c r="C2204" t="s">
        <v>39</v>
      </c>
      <c r="D2204" t="s">
        <v>23</v>
      </c>
      <c r="E2204" t="s">
        <v>12233</v>
      </c>
      <c r="F2204" t="s">
        <v>4459</v>
      </c>
      <c r="G2204" t="s">
        <v>12463</v>
      </c>
      <c r="H2204" t="s">
        <v>47</v>
      </c>
      <c r="I2204" t="s">
        <v>54</v>
      </c>
      <c r="J2204" t="s">
        <v>59</v>
      </c>
      <c r="K2204">
        <v>1</v>
      </c>
      <c r="L2204">
        <v>841.93</v>
      </c>
      <c r="M2204" t="s">
        <v>35</v>
      </c>
      <c r="N2204">
        <v>26</v>
      </c>
      <c r="O2204" s="1">
        <v>45965</v>
      </c>
      <c r="P2204">
        <v>449</v>
      </c>
      <c r="Q2204" t="s">
        <v>43</v>
      </c>
      <c r="R2204">
        <v>5</v>
      </c>
      <c r="S2204" t="s">
        <v>12360</v>
      </c>
      <c r="T2204" t="s">
        <v>36</v>
      </c>
    </row>
    <row r="2205" spans="1:20" x14ac:dyDescent="0.25">
      <c r="A2205" t="s">
        <v>4460</v>
      </c>
      <c r="B2205" t="s">
        <v>38</v>
      </c>
      <c r="C2205" t="s">
        <v>39</v>
      </c>
      <c r="D2205" t="s">
        <v>32</v>
      </c>
      <c r="E2205" t="s">
        <v>12124</v>
      </c>
      <c r="F2205" t="s">
        <v>4461</v>
      </c>
      <c r="G2205" t="s">
        <v>12463</v>
      </c>
      <c r="H2205" t="s">
        <v>41</v>
      </c>
      <c r="I2205" t="s">
        <v>26</v>
      </c>
      <c r="J2205" t="s">
        <v>27</v>
      </c>
      <c r="K2205">
        <v>3</v>
      </c>
      <c r="L2205">
        <v>187.21</v>
      </c>
      <c r="M2205" t="s">
        <v>28</v>
      </c>
      <c r="N2205">
        <v>6</v>
      </c>
      <c r="O2205" t="s">
        <v>12124</v>
      </c>
      <c r="P2205">
        <v>5</v>
      </c>
      <c r="Q2205" t="s">
        <v>43</v>
      </c>
      <c r="R2205">
        <v>2</v>
      </c>
      <c r="S2205" t="s">
        <v>12280</v>
      </c>
      <c r="T2205" t="s">
        <v>60</v>
      </c>
    </row>
    <row r="2206" spans="1:20" x14ac:dyDescent="0.25">
      <c r="A2206" t="s">
        <v>4462</v>
      </c>
      <c r="B2206" t="s">
        <v>21</v>
      </c>
      <c r="C2206" t="s">
        <v>22</v>
      </c>
      <c r="D2206" t="s">
        <v>32</v>
      </c>
      <c r="E2206" s="1">
        <v>45418</v>
      </c>
      <c r="F2206" t="s">
        <v>4463</v>
      </c>
      <c r="G2206" t="s">
        <v>12463</v>
      </c>
      <c r="H2206" t="s">
        <v>34</v>
      </c>
      <c r="I2206" t="s">
        <v>42</v>
      </c>
      <c r="J2206" t="s">
        <v>27</v>
      </c>
      <c r="K2206">
        <v>2</v>
      </c>
      <c r="L2206">
        <v>1266.83</v>
      </c>
      <c r="M2206" t="s">
        <v>35</v>
      </c>
      <c r="N2206">
        <v>3</v>
      </c>
      <c r="O2206" s="1">
        <v>45723</v>
      </c>
      <c r="P2206">
        <v>51</v>
      </c>
      <c r="Q2206" t="s">
        <v>29</v>
      </c>
      <c r="R2206">
        <v>5</v>
      </c>
      <c r="S2206" s="1">
        <v>45934</v>
      </c>
      <c r="T2206" t="s">
        <v>60</v>
      </c>
    </row>
    <row r="2207" spans="1:20" x14ac:dyDescent="0.25">
      <c r="A2207" t="s">
        <v>4464</v>
      </c>
      <c r="B2207" t="s">
        <v>38</v>
      </c>
      <c r="C2207" t="s">
        <v>39</v>
      </c>
      <c r="D2207" t="s">
        <v>56</v>
      </c>
      <c r="E2207" t="s">
        <v>12166</v>
      </c>
      <c r="F2207" t="s">
        <v>4465</v>
      </c>
      <c r="G2207" t="s">
        <v>12463</v>
      </c>
      <c r="H2207" t="s">
        <v>25</v>
      </c>
      <c r="I2207" t="s">
        <v>63</v>
      </c>
      <c r="J2207" t="s">
        <v>64</v>
      </c>
      <c r="K2207">
        <v>5</v>
      </c>
      <c r="L2207">
        <v>663.78</v>
      </c>
      <c r="M2207" t="s">
        <v>35</v>
      </c>
      <c r="N2207">
        <v>32</v>
      </c>
      <c r="O2207" t="s">
        <v>12372</v>
      </c>
      <c r="P2207">
        <v>153</v>
      </c>
      <c r="Q2207" t="s">
        <v>29</v>
      </c>
      <c r="R2207">
        <v>4</v>
      </c>
      <c r="S2207" s="1">
        <v>45721</v>
      </c>
      <c r="T2207" t="s">
        <v>60</v>
      </c>
    </row>
    <row r="2208" spans="1:20" x14ac:dyDescent="0.25">
      <c r="A2208" t="s">
        <v>4466</v>
      </c>
      <c r="B2208" t="s">
        <v>45</v>
      </c>
      <c r="C2208" t="s">
        <v>82</v>
      </c>
      <c r="D2208" t="s">
        <v>32</v>
      </c>
      <c r="E2208" t="s">
        <v>12209</v>
      </c>
      <c r="F2208" t="s">
        <v>4467</v>
      </c>
      <c r="G2208" t="s">
        <v>12463</v>
      </c>
      <c r="H2208" t="s">
        <v>25</v>
      </c>
      <c r="I2208" t="s">
        <v>42</v>
      </c>
      <c r="J2208" t="s">
        <v>27</v>
      </c>
      <c r="K2208">
        <v>1</v>
      </c>
      <c r="L2208">
        <v>1411.3</v>
      </c>
      <c r="M2208" t="s">
        <v>50</v>
      </c>
      <c r="N2208">
        <v>17</v>
      </c>
      <c r="O2208" s="1">
        <v>45719</v>
      </c>
      <c r="P2208">
        <v>249</v>
      </c>
      <c r="Q2208" t="s">
        <v>43</v>
      </c>
      <c r="R2208">
        <v>3</v>
      </c>
      <c r="S2208" t="s">
        <v>12147</v>
      </c>
      <c r="T2208" t="s">
        <v>60</v>
      </c>
    </row>
    <row r="2209" spans="1:20" x14ac:dyDescent="0.25">
      <c r="A2209" t="s">
        <v>4468</v>
      </c>
      <c r="B2209" t="s">
        <v>21</v>
      </c>
      <c r="C2209" t="s">
        <v>22</v>
      </c>
      <c r="D2209" t="s">
        <v>56</v>
      </c>
      <c r="E2209" t="s">
        <v>12288</v>
      </c>
      <c r="F2209" t="s">
        <v>4469</v>
      </c>
      <c r="G2209" t="s">
        <v>12463</v>
      </c>
      <c r="H2209" t="s">
        <v>34</v>
      </c>
      <c r="I2209" t="s">
        <v>54</v>
      </c>
      <c r="J2209" t="s">
        <v>59</v>
      </c>
      <c r="K2209">
        <v>2</v>
      </c>
      <c r="L2209">
        <v>690.46</v>
      </c>
      <c r="M2209" t="s">
        <v>50</v>
      </c>
      <c r="N2209">
        <v>26</v>
      </c>
      <c r="O2209" s="1">
        <v>45968</v>
      </c>
      <c r="P2209">
        <v>214</v>
      </c>
      <c r="Q2209" t="s">
        <v>43</v>
      </c>
      <c r="R2209">
        <v>1</v>
      </c>
      <c r="S2209" t="s">
        <v>12224</v>
      </c>
      <c r="T2209" t="s">
        <v>60</v>
      </c>
    </row>
    <row r="2210" spans="1:20" x14ac:dyDescent="0.25">
      <c r="A2210" t="s">
        <v>4470</v>
      </c>
      <c r="B2210" t="s">
        <v>45</v>
      </c>
      <c r="C2210" t="s">
        <v>82</v>
      </c>
      <c r="D2210" t="s">
        <v>77</v>
      </c>
      <c r="E2210" s="1">
        <v>45352</v>
      </c>
      <c r="F2210" t="s">
        <v>4471</v>
      </c>
      <c r="G2210" t="s">
        <v>12463</v>
      </c>
      <c r="H2210" t="s">
        <v>41</v>
      </c>
      <c r="I2210" t="s">
        <v>26</v>
      </c>
      <c r="J2210" t="s">
        <v>49</v>
      </c>
      <c r="K2210">
        <v>3</v>
      </c>
      <c r="L2210">
        <v>340.31</v>
      </c>
      <c r="M2210" t="s">
        <v>35</v>
      </c>
      <c r="N2210">
        <v>26</v>
      </c>
      <c r="O2210" t="s">
        <v>12287</v>
      </c>
      <c r="P2210">
        <v>268</v>
      </c>
      <c r="Q2210" t="s">
        <v>43</v>
      </c>
      <c r="R2210">
        <v>5</v>
      </c>
      <c r="S2210" t="s">
        <v>12132</v>
      </c>
      <c r="T2210" t="s">
        <v>36</v>
      </c>
    </row>
    <row r="2211" spans="1:20" x14ac:dyDescent="0.25">
      <c r="A2211" t="s">
        <v>4472</v>
      </c>
      <c r="B2211" t="s">
        <v>45</v>
      </c>
      <c r="C2211" t="s">
        <v>39</v>
      </c>
      <c r="D2211" t="s">
        <v>77</v>
      </c>
      <c r="E2211" t="s">
        <v>12174</v>
      </c>
      <c r="F2211" t="s">
        <v>4473</v>
      </c>
      <c r="G2211" t="s">
        <v>12472</v>
      </c>
      <c r="H2211" t="s">
        <v>47</v>
      </c>
      <c r="I2211" t="s">
        <v>48</v>
      </c>
      <c r="J2211" t="s">
        <v>27</v>
      </c>
      <c r="K2211">
        <v>2</v>
      </c>
      <c r="L2211">
        <v>381.61</v>
      </c>
      <c r="M2211" t="s">
        <v>50</v>
      </c>
      <c r="N2211">
        <v>46</v>
      </c>
      <c r="O2211" t="s">
        <v>12231</v>
      </c>
      <c r="P2211">
        <v>53</v>
      </c>
      <c r="Q2211" t="s">
        <v>29</v>
      </c>
      <c r="R2211">
        <v>4</v>
      </c>
      <c r="S2211" t="s">
        <v>12229</v>
      </c>
      <c r="T2211" t="s">
        <v>30</v>
      </c>
    </row>
    <row r="2212" spans="1:20" x14ac:dyDescent="0.25">
      <c r="A2212" t="s">
        <v>4474</v>
      </c>
      <c r="B2212" t="s">
        <v>45</v>
      </c>
      <c r="C2212" t="s">
        <v>22</v>
      </c>
      <c r="D2212" t="s">
        <v>32</v>
      </c>
      <c r="E2212" t="s">
        <v>12447</v>
      </c>
      <c r="F2212" t="s">
        <v>4475</v>
      </c>
      <c r="G2212" t="s">
        <v>12472</v>
      </c>
      <c r="H2212" t="s">
        <v>25</v>
      </c>
      <c r="I2212" t="s">
        <v>26</v>
      </c>
      <c r="J2212" t="s">
        <v>49</v>
      </c>
      <c r="K2212">
        <v>5</v>
      </c>
      <c r="L2212">
        <v>153.93</v>
      </c>
      <c r="M2212" t="s">
        <v>28</v>
      </c>
      <c r="N2212">
        <v>17</v>
      </c>
      <c r="O2212" s="1">
        <v>45840</v>
      </c>
      <c r="P2212">
        <v>486</v>
      </c>
      <c r="Q2212" t="s">
        <v>43</v>
      </c>
      <c r="R2212">
        <v>5</v>
      </c>
      <c r="S2212" s="1">
        <v>45636</v>
      </c>
      <c r="T2212" t="s">
        <v>60</v>
      </c>
    </row>
    <row r="2213" spans="1:20" x14ac:dyDescent="0.25">
      <c r="A2213" t="s">
        <v>4476</v>
      </c>
      <c r="B2213" t="s">
        <v>21</v>
      </c>
      <c r="C2213" t="s">
        <v>39</v>
      </c>
      <c r="D2213" t="s">
        <v>23</v>
      </c>
      <c r="E2213" s="1">
        <v>45359</v>
      </c>
      <c r="F2213" t="s">
        <v>4477</v>
      </c>
      <c r="G2213" t="s">
        <v>12472</v>
      </c>
      <c r="H2213" t="s">
        <v>34</v>
      </c>
      <c r="I2213" t="s">
        <v>63</v>
      </c>
      <c r="J2213" t="s">
        <v>67</v>
      </c>
      <c r="K2213">
        <v>2</v>
      </c>
      <c r="L2213">
        <v>1416.53</v>
      </c>
      <c r="M2213" t="s">
        <v>35</v>
      </c>
      <c r="N2213">
        <v>20</v>
      </c>
      <c r="O2213" t="s">
        <v>12232</v>
      </c>
      <c r="P2213">
        <v>15</v>
      </c>
      <c r="Q2213" t="s">
        <v>29</v>
      </c>
      <c r="R2213">
        <v>3</v>
      </c>
      <c r="S2213" t="s">
        <v>12158</v>
      </c>
      <c r="T2213" t="s">
        <v>30</v>
      </c>
    </row>
    <row r="2214" spans="1:20" x14ac:dyDescent="0.25">
      <c r="A2214" t="s">
        <v>4478</v>
      </c>
      <c r="B2214" t="s">
        <v>38</v>
      </c>
      <c r="C2214" t="s">
        <v>82</v>
      </c>
      <c r="D2214" t="s">
        <v>23</v>
      </c>
      <c r="E2214" s="1">
        <v>45663</v>
      </c>
      <c r="F2214" t="s">
        <v>4479</v>
      </c>
      <c r="G2214" t="s">
        <v>12472</v>
      </c>
      <c r="H2214" t="s">
        <v>41</v>
      </c>
      <c r="I2214" t="s">
        <v>48</v>
      </c>
      <c r="J2214" t="s">
        <v>49</v>
      </c>
      <c r="K2214">
        <v>3</v>
      </c>
      <c r="L2214">
        <v>533.83000000000004</v>
      </c>
      <c r="M2214" t="s">
        <v>50</v>
      </c>
      <c r="N2214">
        <v>29</v>
      </c>
      <c r="O2214" s="1">
        <v>45608</v>
      </c>
      <c r="P2214">
        <v>379</v>
      </c>
      <c r="Q2214" t="s">
        <v>29</v>
      </c>
      <c r="R2214">
        <v>1</v>
      </c>
      <c r="S2214" t="s">
        <v>12291</v>
      </c>
      <c r="T2214" t="s">
        <v>36</v>
      </c>
    </row>
    <row r="2215" spans="1:20" x14ac:dyDescent="0.25">
      <c r="A2215" t="s">
        <v>4480</v>
      </c>
      <c r="B2215" t="s">
        <v>38</v>
      </c>
      <c r="C2215" t="s">
        <v>82</v>
      </c>
      <c r="D2215" t="s">
        <v>32</v>
      </c>
      <c r="E2215" t="s">
        <v>12357</v>
      </c>
      <c r="F2215" t="s">
        <v>4481</v>
      </c>
      <c r="G2215" t="s">
        <v>12472</v>
      </c>
      <c r="H2215" t="s">
        <v>25</v>
      </c>
      <c r="I2215" t="s">
        <v>63</v>
      </c>
      <c r="J2215" t="s">
        <v>67</v>
      </c>
      <c r="K2215">
        <v>1</v>
      </c>
      <c r="L2215">
        <v>1058.71</v>
      </c>
      <c r="M2215" t="s">
        <v>28</v>
      </c>
      <c r="N2215">
        <v>6</v>
      </c>
      <c r="O2215" s="1">
        <v>45452</v>
      </c>
      <c r="P2215">
        <v>67</v>
      </c>
      <c r="Q2215" t="s">
        <v>43</v>
      </c>
      <c r="R2215">
        <v>5</v>
      </c>
      <c r="S2215" s="1">
        <v>45636</v>
      </c>
      <c r="T2215" t="s">
        <v>36</v>
      </c>
    </row>
    <row r="2216" spans="1:20" x14ac:dyDescent="0.25">
      <c r="A2216" t="s">
        <v>4482</v>
      </c>
      <c r="B2216" t="s">
        <v>21</v>
      </c>
      <c r="C2216" t="s">
        <v>82</v>
      </c>
      <c r="D2216" t="s">
        <v>23</v>
      </c>
      <c r="E2216" t="s">
        <v>12400</v>
      </c>
      <c r="F2216" t="s">
        <v>4483</v>
      </c>
      <c r="G2216" t="s">
        <v>12472</v>
      </c>
      <c r="H2216" t="s">
        <v>41</v>
      </c>
      <c r="I2216" t="s">
        <v>63</v>
      </c>
      <c r="J2216" t="s">
        <v>67</v>
      </c>
      <c r="K2216">
        <v>5</v>
      </c>
      <c r="L2216">
        <v>252.54</v>
      </c>
      <c r="M2216" t="s">
        <v>35</v>
      </c>
      <c r="N2216">
        <v>44</v>
      </c>
      <c r="O2216" s="1">
        <v>45906</v>
      </c>
      <c r="P2216">
        <v>398</v>
      </c>
      <c r="Q2216" t="s">
        <v>29</v>
      </c>
      <c r="R2216">
        <v>5</v>
      </c>
      <c r="S2216" t="s">
        <v>12313</v>
      </c>
      <c r="T2216" t="s">
        <v>60</v>
      </c>
    </row>
    <row r="2217" spans="1:20" x14ac:dyDescent="0.25">
      <c r="A2217" t="s">
        <v>4484</v>
      </c>
      <c r="B2217" t="s">
        <v>21</v>
      </c>
      <c r="C2217" t="s">
        <v>39</v>
      </c>
      <c r="D2217" t="s">
        <v>32</v>
      </c>
      <c r="E2217" s="1">
        <v>45839</v>
      </c>
      <c r="F2217" t="s">
        <v>4485</v>
      </c>
      <c r="G2217" t="s">
        <v>12472</v>
      </c>
      <c r="H2217" t="s">
        <v>41</v>
      </c>
      <c r="I2217" t="s">
        <v>48</v>
      </c>
      <c r="J2217" t="s">
        <v>64</v>
      </c>
      <c r="K2217">
        <v>4</v>
      </c>
      <c r="L2217">
        <v>485.14</v>
      </c>
      <c r="M2217" t="s">
        <v>50</v>
      </c>
      <c r="N2217">
        <v>47</v>
      </c>
      <c r="O2217" t="s">
        <v>12304</v>
      </c>
      <c r="P2217">
        <v>157</v>
      </c>
      <c r="Q2217" t="s">
        <v>43</v>
      </c>
      <c r="R2217">
        <v>2</v>
      </c>
      <c r="S2217" t="s">
        <v>12225</v>
      </c>
      <c r="T2217" t="s">
        <v>60</v>
      </c>
    </row>
    <row r="2218" spans="1:20" x14ac:dyDescent="0.25">
      <c r="A2218" t="s">
        <v>4486</v>
      </c>
      <c r="B2218" t="s">
        <v>38</v>
      </c>
      <c r="C2218" t="s">
        <v>39</v>
      </c>
      <c r="D2218" t="s">
        <v>23</v>
      </c>
      <c r="E2218" t="s">
        <v>12122</v>
      </c>
      <c r="F2218" t="s">
        <v>4487</v>
      </c>
      <c r="G2218" t="s">
        <v>12472</v>
      </c>
      <c r="H2218" t="s">
        <v>58</v>
      </c>
      <c r="I2218" t="s">
        <v>26</v>
      </c>
      <c r="J2218" t="s">
        <v>67</v>
      </c>
      <c r="K2218">
        <v>2</v>
      </c>
      <c r="L2218">
        <v>919.17</v>
      </c>
      <c r="M2218" t="s">
        <v>35</v>
      </c>
      <c r="N2218">
        <v>50</v>
      </c>
      <c r="O2218" t="s">
        <v>12106</v>
      </c>
      <c r="P2218">
        <v>311</v>
      </c>
      <c r="Q2218" t="s">
        <v>43</v>
      </c>
      <c r="R2218">
        <v>3</v>
      </c>
      <c r="S2218" s="1">
        <v>45360</v>
      </c>
      <c r="T2218" t="s">
        <v>36</v>
      </c>
    </row>
    <row r="2219" spans="1:20" x14ac:dyDescent="0.25">
      <c r="A2219" t="s">
        <v>4488</v>
      </c>
      <c r="B2219" t="s">
        <v>38</v>
      </c>
      <c r="C2219" t="s">
        <v>82</v>
      </c>
      <c r="D2219" t="s">
        <v>32</v>
      </c>
      <c r="E2219" s="1">
        <v>45057</v>
      </c>
      <c r="F2219" t="s">
        <v>4489</v>
      </c>
      <c r="G2219" t="s">
        <v>12469</v>
      </c>
      <c r="H2219" t="s">
        <v>34</v>
      </c>
      <c r="I2219" t="s">
        <v>26</v>
      </c>
      <c r="J2219" t="s">
        <v>59</v>
      </c>
      <c r="K2219">
        <v>3</v>
      </c>
      <c r="L2219">
        <v>228.46</v>
      </c>
      <c r="M2219" t="s">
        <v>28</v>
      </c>
      <c r="N2219">
        <v>11</v>
      </c>
      <c r="O2219" t="s">
        <v>12255</v>
      </c>
      <c r="P2219">
        <v>17</v>
      </c>
      <c r="Q2219" t="s">
        <v>43</v>
      </c>
      <c r="R2219">
        <v>2</v>
      </c>
      <c r="S2219" s="1">
        <v>45302</v>
      </c>
      <c r="T2219" t="s">
        <v>36</v>
      </c>
    </row>
    <row r="2220" spans="1:20" x14ac:dyDescent="0.25">
      <c r="A2220" t="s">
        <v>4490</v>
      </c>
      <c r="B2220" t="s">
        <v>45</v>
      </c>
      <c r="C2220" t="s">
        <v>39</v>
      </c>
      <c r="D2220" t="s">
        <v>23</v>
      </c>
      <c r="E2220" t="s">
        <v>12190</v>
      </c>
      <c r="F2220" t="s">
        <v>4491</v>
      </c>
      <c r="G2220" t="s">
        <v>12469</v>
      </c>
      <c r="H2220" t="s">
        <v>34</v>
      </c>
      <c r="I2220" t="s">
        <v>63</v>
      </c>
      <c r="J2220" t="s">
        <v>49</v>
      </c>
      <c r="K2220">
        <v>1</v>
      </c>
      <c r="L2220">
        <v>900.71</v>
      </c>
      <c r="M2220" t="s">
        <v>50</v>
      </c>
      <c r="N2220">
        <v>45</v>
      </c>
      <c r="O2220" t="s">
        <v>12323</v>
      </c>
      <c r="P2220">
        <v>486</v>
      </c>
      <c r="Q2220" t="s">
        <v>43</v>
      </c>
      <c r="R2220">
        <v>4</v>
      </c>
      <c r="S2220" s="1">
        <v>45693</v>
      </c>
      <c r="T2220" t="s">
        <v>30</v>
      </c>
    </row>
    <row r="2221" spans="1:20" x14ac:dyDescent="0.25">
      <c r="A2221" t="s">
        <v>4492</v>
      </c>
      <c r="B2221" t="s">
        <v>45</v>
      </c>
      <c r="C2221" t="s">
        <v>39</v>
      </c>
      <c r="D2221" t="s">
        <v>32</v>
      </c>
      <c r="E2221" t="s">
        <v>12230</v>
      </c>
      <c r="F2221" t="s">
        <v>4493</v>
      </c>
      <c r="G2221" t="s">
        <v>12469</v>
      </c>
      <c r="H2221" t="s">
        <v>41</v>
      </c>
      <c r="I2221" t="s">
        <v>42</v>
      </c>
      <c r="J2221" t="s">
        <v>59</v>
      </c>
      <c r="K2221">
        <v>5</v>
      </c>
      <c r="L2221">
        <v>709.31</v>
      </c>
      <c r="M2221" t="s">
        <v>28</v>
      </c>
      <c r="N2221">
        <v>36</v>
      </c>
      <c r="O2221" t="s">
        <v>12200</v>
      </c>
      <c r="P2221">
        <v>4</v>
      </c>
      <c r="Q2221" t="s">
        <v>43</v>
      </c>
      <c r="R2221">
        <v>5</v>
      </c>
      <c r="S2221" s="1">
        <v>45362</v>
      </c>
      <c r="T2221" t="s">
        <v>36</v>
      </c>
    </row>
    <row r="2222" spans="1:20" x14ac:dyDescent="0.25">
      <c r="A2222" t="s">
        <v>4494</v>
      </c>
      <c r="B2222" t="s">
        <v>45</v>
      </c>
      <c r="C2222" t="s">
        <v>82</v>
      </c>
      <c r="D2222" t="s">
        <v>56</v>
      </c>
      <c r="E2222" s="1">
        <v>45421</v>
      </c>
      <c r="F2222" t="s">
        <v>4495</v>
      </c>
      <c r="G2222" t="s">
        <v>12469</v>
      </c>
      <c r="H2222" t="s">
        <v>58</v>
      </c>
      <c r="I2222" t="s">
        <v>63</v>
      </c>
      <c r="J2222" t="s">
        <v>64</v>
      </c>
      <c r="K2222">
        <v>5</v>
      </c>
      <c r="L2222">
        <v>1113.3</v>
      </c>
      <c r="M2222" t="s">
        <v>35</v>
      </c>
      <c r="N2222">
        <v>35</v>
      </c>
      <c r="O2222" t="s">
        <v>12080</v>
      </c>
      <c r="P2222">
        <v>294</v>
      </c>
      <c r="Q2222" t="s">
        <v>29</v>
      </c>
      <c r="R2222">
        <v>1</v>
      </c>
      <c r="S2222" t="s">
        <v>12377</v>
      </c>
      <c r="T2222" t="s">
        <v>30</v>
      </c>
    </row>
    <row r="2223" spans="1:20" x14ac:dyDescent="0.25">
      <c r="A2223" t="s">
        <v>4496</v>
      </c>
      <c r="B2223" t="s">
        <v>38</v>
      </c>
      <c r="C2223" t="s">
        <v>82</v>
      </c>
      <c r="D2223" t="s">
        <v>77</v>
      </c>
      <c r="E2223" t="s">
        <v>12248</v>
      </c>
      <c r="F2223" t="s">
        <v>4497</v>
      </c>
      <c r="G2223" t="s">
        <v>12469</v>
      </c>
      <c r="H2223" t="s">
        <v>34</v>
      </c>
      <c r="I2223" t="s">
        <v>63</v>
      </c>
      <c r="J2223" t="s">
        <v>49</v>
      </c>
      <c r="K2223">
        <v>4</v>
      </c>
      <c r="L2223">
        <v>953.63</v>
      </c>
      <c r="M2223" t="s">
        <v>28</v>
      </c>
      <c r="N2223">
        <v>15</v>
      </c>
      <c r="O2223" t="s">
        <v>12313</v>
      </c>
      <c r="P2223">
        <v>130</v>
      </c>
      <c r="Q2223" t="s">
        <v>43</v>
      </c>
      <c r="R2223">
        <v>3</v>
      </c>
      <c r="S2223" s="1">
        <v>45749</v>
      </c>
      <c r="T2223" t="s">
        <v>60</v>
      </c>
    </row>
    <row r="2224" spans="1:20" x14ac:dyDescent="0.25">
      <c r="A2224" t="s">
        <v>4498</v>
      </c>
      <c r="B2224" t="s">
        <v>38</v>
      </c>
      <c r="C2224" t="s">
        <v>39</v>
      </c>
      <c r="D2224" t="s">
        <v>56</v>
      </c>
      <c r="E2224" s="1">
        <v>45965</v>
      </c>
      <c r="F2224" t="s">
        <v>4499</v>
      </c>
      <c r="G2224" t="s">
        <v>12469</v>
      </c>
      <c r="H2224" t="s">
        <v>41</v>
      </c>
      <c r="I2224" t="s">
        <v>63</v>
      </c>
      <c r="J2224" t="s">
        <v>59</v>
      </c>
      <c r="K2224">
        <v>4</v>
      </c>
      <c r="L2224">
        <v>905.45</v>
      </c>
      <c r="M2224" t="s">
        <v>50</v>
      </c>
      <c r="N2224">
        <v>14</v>
      </c>
      <c r="O2224" s="1">
        <v>45876</v>
      </c>
      <c r="P2224">
        <v>303</v>
      </c>
      <c r="Q2224" t="s">
        <v>29</v>
      </c>
      <c r="R2224">
        <v>4</v>
      </c>
      <c r="S2224" t="s">
        <v>12225</v>
      </c>
      <c r="T2224" t="s">
        <v>60</v>
      </c>
    </row>
    <row r="2225" spans="1:20" x14ac:dyDescent="0.25">
      <c r="A2225" t="s">
        <v>4500</v>
      </c>
      <c r="B2225" t="s">
        <v>45</v>
      </c>
      <c r="C2225" t="s">
        <v>39</v>
      </c>
      <c r="D2225" t="s">
        <v>77</v>
      </c>
      <c r="E2225" s="1">
        <v>45846</v>
      </c>
      <c r="F2225" t="s">
        <v>4501</v>
      </c>
      <c r="G2225" t="s">
        <v>12469</v>
      </c>
      <c r="H2225" t="s">
        <v>41</v>
      </c>
      <c r="I2225" t="s">
        <v>54</v>
      </c>
      <c r="J2225" t="s">
        <v>67</v>
      </c>
      <c r="K2225">
        <v>1</v>
      </c>
      <c r="L2225">
        <v>1278.9000000000001</v>
      </c>
      <c r="M2225" t="s">
        <v>28</v>
      </c>
      <c r="N2225">
        <v>44</v>
      </c>
      <c r="O2225" t="s">
        <v>12240</v>
      </c>
      <c r="P2225">
        <v>25</v>
      </c>
      <c r="Q2225" t="s">
        <v>43</v>
      </c>
      <c r="R2225">
        <v>2</v>
      </c>
      <c r="S2225" t="s">
        <v>12071</v>
      </c>
      <c r="T2225" t="s">
        <v>60</v>
      </c>
    </row>
    <row r="2226" spans="1:20" x14ac:dyDescent="0.25">
      <c r="A2226" t="s">
        <v>4502</v>
      </c>
      <c r="B2226" t="s">
        <v>38</v>
      </c>
      <c r="C2226" t="s">
        <v>82</v>
      </c>
      <c r="D2226" t="s">
        <v>52</v>
      </c>
      <c r="E2226" t="s">
        <v>12199</v>
      </c>
      <c r="F2226" t="s">
        <v>4503</v>
      </c>
      <c r="G2226" t="s">
        <v>12297</v>
      </c>
      <c r="H2226" t="s">
        <v>25</v>
      </c>
      <c r="I2226" t="s">
        <v>26</v>
      </c>
      <c r="J2226" t="s">
        <v>49</v>
      </c>
      <c r="K2226">
        <v>1</v>
      </c>
      <c r="L2226">
        <v>1253.8499999999999</v>
      </c>
      <c r="M2226" t="s">
        <v>35</v>
      </c>
      <c r="N2226">
        <v>31</v>
      </c>
      <c r="O2226" t="s">
        <v>12230</v>
      </c>
      <c r="P2226">
        <v>267</v>
      </c>
      <c r="Q2226" t="s">
        <v>43</v>
      </c>
      <c r="R2226">
        <v>5</v>
      </c>
      <c r="S2226" t="s">
        <v>12354</v>
      </c>
      <c r="T2226" t="s">
        <v>60</v>
      </c>
    </row>
    <row r="2227" spans="1:20" x14ac:dyDescent="0.25">
      <c r="A2227" t="s">
        <v>4504</v>
      </c>
      <c r="B2227" t="s">
        <v>45</v>
      </c>
      <c r="C2227" t="s">
        <v>82</v>
      </c>
      <c r="D2227" t="s">
        <v>23</v>
      </c>
      <c r="E2227" t="s">
        <v>12324</v>
      </c>
      <c r="F2227" t="s">
        <v>4505</v>
      </c>
      <c r="G2227" t="s">
        <v>12297</v>
      </c>
      <c r="H2227" t="s">
        <v>25</v>
      </c>
      <c r="I2227" t="s">
        <v>54</v>
      </c>
      <c r="J2227" t="s">
        <v>67</v>
      </c>
      <c r="K2227">
        <v>1</v>
      </c>
      <c r="L2227">
        <v>895.81</v>
      </c>
      <c r="M2227" t="s">
        <v>35</v>
      </c>
      <c r="N2227">
        <v>45</v>
      </c>
      <c r="O2227" t="s">
        <v>12360</v>
      </c>
      <c r="P2227">
        <v>364</v>
      </c>
      <c r="Q2227" t="s">
        <v>29</v>
      </c>
      <c r="R2227">
        <v>5</v>
      </c>
      <c r="S2227" t="s">
        <v>12244</v>
      </c>
      <c r="T2227" t="s">
        <v>60</v>
      </c>
    </row>
    <row r="2228" spans="1:20" x14ac:dyDescent="0.25">
      <c r="A2228" t="s">
        <v>4506</v>
      </c>
      <c r="B2228" t="s">
        <v>21</v>
      </c>
      <c r="C2228" t="s">
        <v>39</v>
      </c>
      <c r="D2228" t="s">
        <v>56</v>
      </c>
      <c r="E2228" s="1">
        <v>45544</v>
      </c>
      <c r="F2228" t="s">
        <v>4507</v>
      </c>
      <c r="G2228" t="s">
        <v>12297</v>
      </c>
      <c r="H2228" t="s">
        <v>25</v>
      </c>
      <c r="I2228" t="s">
        <v>26</v>
      </c>
      <c r="J2228" t="s">
        <v>64</v>
      </c>
      <c r="K2228">
        <v>3</v>
      </c>
      <c r="L2228">
        <v>1346.4</v>
      </c>
      <c r="M2228" t="s">
        <v>35</v>
      </c>
      <c r="N2228">
        <v>8</v>
      </c>
      <c r="O2228" s="1">
        <v>45393</v>
      </c>
      <c r="P2228">
        <v>381</v>
      </c>
      <c r="Q2228" t="s">
        <v>43</v>
      </c>
      <c r="R2228">
        <v>1</v>
      </c>
      <c r="S2228" s="1">
        <v>45781</v>
      </c>
      <c r="T2228" t="s">
        <v>30</v>
      </c>
    </row>
    <row r="2229" spans="1:20" x14ac:dyDescent="0.25">
      <c r="A2229" t="s">
        <v>4508</v>
      </c>
      <c r="B2229" t="s">
        <v>21</v>
      </c>
      <c r="C2229" t="s">
        <v>39</v>
      </c>
      <c r="D2229" t="s">
        <v>77</v>
      </c>
      <c r="E2229" t="s">
        <v>12142</v>
      </c>
      <c r="F2229" t="s">
        <v>4509</v>
      </c>
      <c r="G2229" t="s">
        <v>12297</v>
      </c>
      <c r="H2229" t="s">
        <v>58</v>
      </c>
      <c r="I2229" t="s">
        <v>63</v>
      </c>
      <c r="J2229" t="s">
        <v>27</v>
      </c>
      <c r="K2229">
        <v>2</v>
      </c>
      <c r="L2229">
        <v>924.57</v>
      </c>
      <c r="M2229" t="s">
        <v>35</v>
      </c>
      <c r="N2229">
        <v>23</v>
      </c>
      <c r="O2229" t="s">
        <v>12156</v>
      </c>
      <c r="P2229">
        <v>473</v>
      </c>
      <c r="Q2229" t="s">
        <v>29</v>
      </c>
      <c r="R2229">
        <v>2</v>
      </c>
      <c r="S2229" s="1">
        <v>45608</v>
      </c>
      <c r="T2229" t="s">
        <v>60</v>
      </c>
    </row>
    <row r="2230" spans="1:20" x14ac:dyDescent="0.25">
      <c r="A2230" t="s">
        <v>4510</v>
      </c>
      <c r="B2230" t="s">
        <v>21</v>
      </c>
      <c r="C2230" t="s">
        <v>22</v>
      </c>
      <c r="D2230" t="s">
        <v>56</v>
      </c>
      <c r="E2230" s="1">
        <v>45514</v>
      </c>
      <c r="F2230" t="s">
        <v>4511</v>
      </c>
      <c r="G2230" t="s">
        <v>12297</v>
      </c>
      <c r="H2230" t="s">
        <v>41</v>
      </c>
      <c r="I2230" t="s">
        <v>54</v>
      </c>
      <c r="J2230" t="s">
        <v>59</v>
      </c>
      <c r="K2230">
        <v>3</v>
      </c>
      <c r="L2230">
        <v>701.39</v>
      </c>
      <c r="M2230" t="s">
        <v>50</v>
      </c>
      <c r="N2230">
        <v>38</v>
      </c>
      <c r="O2230" t="s">
        <v>12068</v>
      </c>
      <c r="P2230">
        <v>197</v>
      </c>
      <c r="Q2230" t="s">
        <v>29</v>
      </c>
      <c r="R2230">
        <v>3</v>
      </c>
      <c r="S2230" t="s">
        <v>12083</v>
      </c>
      <c r="T2230" t="s">
        <v>36</v>
      </c>
    </row>
    <row r="2231" spans="1:20" x14ac:dyDescent="0.25">
      <c r="A2231" t="s">
        <v>4512</v>
      </c>
      <c r="B2231" t="s">
        <v>38</v>
      </c>
      <c r="C2231" t="s">
        <v>22</v>
      </c>
      <c r="D2231" t="s">
        <v>32</v>
      </c>
      <c r="E2231" s="1">
        <v>45543</v>
      </c>
      <c r="F2231" t="s">
        <v>4513</v>
      </c>
      <c r="G2231" t="s">
        <v>12297</v>
      </c>
      <c r="H2231" t="s">
        <v>25</v>
      </c>
      <c r="I2231" t="s">
        <v>54</v>
      </c>
      <c r="J2231" t="s">
        <v>67</v>
      </c>
      <c r="K2231">
        <v>3</v>
      </c>
      <c r="L2231">
        <v>748.73</v>
      </c>
      <c r="M2231" t="s">
        <v>50</v>
      </c>
      <c r="N2231">
        <v>15</v>
      </c>
      <c r="O2231" s="1">
        <v>45810</v>
      </c>
      <c r="P2231">
        <v>254</v>
      </c>
      <c r="Q2231" t="s">
        <v>43</v>
      </c>
      <c r="R2231">
        <v>5</v>
      </c>
      <c r="S2231" s="1">
        <v>45905</v>
      </c>
      <c r="T2231" t="s">
        <v>60</v>
      </c>
    </row>
    <row r="2232" spans="1:20" x14ac:dyDescent="0.25">
      <c r="A2232" t="s">
        <v>4514</v>
      </c>
      <c r="B2232" t="s">
        <v>45</v>
      </c>
      <c r="C2232" t="s">
        <v>39</v>
      </c>
      <c r="D2232" t="s">
        <v>77</v>
      </c>
      <c r="E2232" t="s">
        <v>12400</v>
      </c>
      <c r="F2232" t="s">
        <v>4515</v>
      </c>
      <c r="G2232" t="s">
        <v>12297</v>
      </c>
      <c r="H2232" t="s">
        <v>58</v>
      </c>
      <c r="I2232" t="s">
        <v>26</v>
      </c>
      <c r="J2232" t="s">
        <v>59</v>
      </c>
      <c r="K2232">
        <v>2</v>
      </c>
      <c r="L2232">
        <v>1327.52</v>
      </c>
      <c r="M2232" t="s">
        <v>28</v>
      </c>
      <c r="N2232">
        <v>12</v>
      </c>
      <c r="O2232" s="1">
        <v>45723</v>
      </c>
      <c r="P2232">
        <v>146</v>
      </c>
      <c r="Q2232" t="s">
        <v>43</v>
      </c>
      <c r="R2232">
        <v>3</v>
      </c>
      <c r="S2232" t="s">
        <v>12124</v>
      </c>
      <c r="T2232" t="s">
        <v>30</v>
      </c>
    </row>
    <row r="2233" spans="1:20" x14ac:dyDescent="0.25">
      <c r="A2233" t="s">
        <v>4516</v>
      </c>
      <c r="B2233" t="s">
        <v>45</v>
      </c>
      <c r="C2233" t="s">
        <v>22</v>
      </c>
      <c r="D2233" t="s">
        <v>23</v>
      </c>
      <c r="E2233" s="1">
        <v>45840</v>
      </c>
      <c r="F2233" t="s">
        <v>4517</v>
      </c>
      <c r="G2233" t="s">
        <v>12297</v>
      </c>
      <c r="H2233" t="s">
        <v>58</v>
      </c>
      <c r="I2233" t="s">
        <v>26</v>
      </c>
      <c r="J2233" t="s">
        <v>49</v>
      </c>
      <c r="K2233">
        <v>5</v>
      </c>
      <c r="L2233">
        <v>1093.52</v>
      </c>
      <c r="M2233" t="s">
        <v>28</v>
      </c>
      <c r="N2233">
        <v>48</v>
      </c>
      <c r="O2233" s="1">
        <v>45575</v>
      </c>
      <c r="P2233">
        <v>353</v>
      </c>
      <c r="Q2233" t="s">
        <v>43</v>
      </c>
      <c r="R2233">
        <v>1</v>
      </c>
      <c r="S2233" t="s">
        <v>12259</v>
      </c>
      <c r="T2233" t="s">
        <v>30</v>
      </c>
    </row>
    <row r="2234" spans="1:20" x14ac:dyDescent="0.25">
      <c r="A2234" t="s">
        <v>4518</v>
      </c>
      <c r="B2234" t="s">
        <v>38</v>
      </c>
      <c r="C2234" t="s">
        <v>22</v>
      </c>
      <c r="D2234" t="s">
        <v>52</v>
      </c>
      <c r="E2234" s="1">
        <v>45455</v>
      </c>
      <c r="F2234" t="s">
        <v>4519</v>
      </c>
      <c r="G2234" t="s">
        <v>12297</v>
      </c>
      <c r="H2234" t="s">
        <v>34</v>
      </c>
      <c r="I2234" t="s">
        <v>42</v>
      </c>
      <c r="J2234" t="s">
        <v>64</v>
      </c>
      <c r="K2234">
        <v>1</v>
      </c>
      <c r="L2234">
        <v>537.69000000000005</v>
      </c>
      <c r="M2234" t="s">
        <v>28</v>
      </c>
      <c r="N2234">
        <v>16</v>
      </c>
      <c r="O2234" t="s">
        <v>12105</v>
      </c>
      <c r="P2234">
        <v>412</v>
      </c>
      <c r="Q2234" t="s">
        <v>43</v>
      </c>
      <c r="R2234">
        <v>5</v>
      </c>
      <c r="S2234" t="s">
        <v>12197</v>
      </c>
      <c r="T2234" t="s">
        <v>36</v>
      </c>
    </row>
    <row r="2235" spans="1:20" x14ac:dyDescent="0.25">
      <c r="A2235" t="s">
        <v>4520</v>
      </c>
      <c r="B2235" t="s">
        <v>21</v>
      </c>
      <c r="C2235" t="s">
        <v>39</v>
      </c>
      <c r="D2235" t="s">
        <v>32</v>
      </c>
      <c r="E2235" t="s">
        <v>12279</v>
      </c>
      <c r="F2235" t="s">
        <v>4521</v>
      </c>
      <c r="G2235" t="s">
        <v>12297</v>
      </c>
      <c r="H2235" t="s">
        <v>25</v>
      </c>
      <c r="I2235" t="s">
        <v>42</v>
      </c>
      <c r="J2235" t="s">
        <v>67</v>
      </c>
      <c r="K2235">
        <v>2</v>
      </c>
      <c r="L2235">
        <v>1449.82</v>
      </c>
      <c r="M2235" t="s">
        <v>28</v>
      </c>
      <c r="N2235">
        <v>37</v>
      </c>
      <c r="O2235" t="s">
        <v>12275</v>
      </c>
      <c r="P2235">
        <v>226</v>
      </c>
      <c r="Q2235" t="s">
        <v>29</v>
      </c>
      <c r="R2235">
        <v>3</v>
      </c>
      <c r="S2235" s="1">
        <v>45636</v>
      </c>
      <c r="T2235" t="s">
        <v>30</v>
      </c>
    </row>
    <row r="2236" spans="1:20" x14ac:dyDescent="0.25">
      <c r="A2236" t="s">
        <v>4522</v>
      </c>
      <c r="B2236" t="s">
        <v>38</v>
      </c>
      <c r="C2236" t="s">
        <v>82</v>
      </c>
      <c r="D2236" t="s">
        <v>32</v>
      </c>
      <c r="E2236" t="s">
        <v>12070</v>
      </c>
      <c r="F2236" t="s">
        <v>4523</v>
      </c>
      <c r="G2236" t="s">
        <v>12457</v>
      </c>
      <c r="H2236" t="s">
        <v>58</v>
      </c>
      <c r="I2236" t="s">
        <v>54</v>
      </c>
      <c r="J2236" t="s">
        <v>59</v>
      </c>
      <c r="K2236">
        <v>2</v>
      </c>
      <c r="L2236">
        <v>1307.54</v>
      </c>
      <c r="M2236" t="s">
        <v>28</v>
      </c>
      <c r="N2236">
        <v>49</v>
      </c>
      <c r="O2236" s="1">
        <v>45937</v>
      </c>
      <c r="P2236">
        <v>33</v>
      </c>
      <c r="Q2236" t="s">
        <v>43</v>
      </c>
      <c r="R2236">
        <v>4</v>
      </c>
      <c r="S2236" t="s">
        <v>12212</v>
      </c>
      <c r="T2236" t="s">
        <v>36</v>
      </c>
    </row>
    <row r="2237" spans="1:20" x14ac:dyDescent="0.25">
      <c r="A2237" t="s">
        <v>4524</v>
      </c>
      <c r="B2237" t="s">
        <v>21</v>
      </c>
      <c r="C2237" t="s">
        <v>39</v>
      </c>
      <c r="D2237" t="s">
        <v>56</v>
      </c>
      <c r="E2237" s="1">
        <v>45418</v>
      </c>
      <c r="F2237" t="s">
        <v>4525</v>
      </c>
      <c r="G2237" t="s">
        <v>12457</v>
      </c>
      <c r="H2237" t="s">
        <v>34</v>
      </c>
      <c r="I2237" t="s">
        <v>26</v>
      </c>
      <c r="J2237" t="s">
        <v>59</v>
      </c>
      <c r="K2237">
        <v>3</v>
      </c>
      <c r="L2237">
        <v>1258.67</v>
      </c>
      <c r="M2237" t="s">
        <v>50</v>
      </c>
      <c r="N2237">
        <v>25</v>
      </c>
      <c r="O2237" t="s">
        <v>12213</v>
      </c>
      <c r="P2237">
        <v>111</v>
      </c>
      <c r="Q2237" t="s">
        <v>29</v>
      </c>
      <c r="R2237">
        <v>5</v>
      </c>
      <c r="S2237" t="s">
        <v>12237</v>
      </c>
      <c r="T2237" t="s">
        <v>36</v>
      </c>
    </row>
    <row r="2238" spans="1:20" x14ac:dyDescent="0.25">
      <c r="A2238" t="s">
        <v>4526</v>
      </c>
      <c r="B2238" t="s">
        <v>38</v>
      </c>
      <c r="C2238" t="s">
        <v>39</v>
      </c>
      <c r="D2238" t="s">
        <v>56</v>
      </c>
      <c r="E2238" t="s">
        <v>12212</v>
      </c>
      <c r="F2238" t="s">
        <v>4527</v>
      </c>
      <c r="G2238" t="s">
        <v>12457</v>
      </c>
      <c r="H2238" t="s">
        <v>41</v>
      </c>
      <c r="I2238" t="s">
        <v>48</v>
      </c>
      <c r="J2238" t="s">
        <v>49</v>
      </c>
      <c r="K2238">
        <v>1</v>
      </c>
      <c r="L2238">
        <v>760.45</v>
      </c>
      <c r="M2238" t="s">
        <v>50</v>
      </c>
      <c r="N2238">
        <v>21</v>
      </c>
      <c r="O2238" s="1">
        <v>45999</v>
      </c>
      <c r="P2238">
        <v>308</v>
      </c>
      <c r="Q2238" t="s">
        <v>29</v>
      </c>
      <c r="R2238">
        <v>2</v>
      </c>
      <c r="S2238" t="s">
        <v>12311</v>
      </c>
      <c r="T2238" t="s">
        <v>36</v>
      </c>
    </row>
    <row r="2239" spans="1:20" x14ac:dyDescent="0.25">
      <c r="A2239" t="s">
        <v>4528</v>
      </c>
      <c r="B2239" t="s">
        <v>38</v>
      </c>
      <c r="C2239" t="s">
        <v>39</v>
      </c>
      <c r="D2239" t="s">
        <v>52</v>
      </c>
      <c r="E2239" s="1">
        <v>45541</v>
      </c>
      <c r="F2239" t="s">
        <v>4529</v>
      </c>
      <c r="G2239" t="s">
        <v>12457</v>
      </c>
      <c r="H2239" t="s">
        <v>41</v>
      </c>
      <c r="I2239" t="s">
        <v>26</v>
      </c>
      <c r="J2239" t="s">
        <v>64</v>
      </c>
      <c r="K2239">
        <v>4</v>
      </c>
      <c r="L2239">
        <v>1311.22</v>
      </c>
      <c r="M2239" t="s">
        <v>28</v>
      </c>
      <c r="N2239">
        <v>37</v>
      </c>
      <c r="O2239" t="s">
        <v>12199</v>
      </c>
      <c r="P2239">
        <v>343</v>
      </c>
      <c r="Q2239" t="s">
        <v>43</v>
      </c>
      <c r="R2239">
        <v>5</v>
      </c>
      <c r="S2239" t="s">
        <v>12255</v>
      </c>
      <c r="T2239" t="s">
        <v>60</v>
      </c>
    </row>
    <row r="2240" spans="1:20" x14ac:dyDescent="0.25">
      <c r="A2240" t="s">
        <v>4530</v>
      </c>
      <c r="B2240" t="s">
        <v>38</v>
      </c>
      <c r="C2240" t="s">
        <v>22</v>
      </c>
      <c r="D2240" t="s">
        <v>56</v>
      </c>
      <c r="E2240" s="1">
        <v>45753</v>
      </c>
      <c r="F2240" t="s">
        <v>4531</v>
      </c>
      <c r="G2240" t="s">
        <v>12457</v>
      </c>
      <c r="H2240" t="s">
        <v>41</v>
      </c>
      <c r="I2240" t="s">
        <v>48</v>
      </c>
      <c r="J2240" t="s">
        <v>64</v>
      </c>
      <c r="K2240">
        <v>3</v>
      </c>
      <c r="L2240">
        <v>788.69</v>
      </c>
      <c r="M2240" t="s">
        <v>28</v>
      </c>
      <c r="N2240">
        <v>32</v>
      </c>
      <c r="O2240" s="1">
        <v>45635</v>
      </c>
      <c r="P2240">
        <v>436</v>
      </c>
      <c r="Q2240" t="s">
        <v>43</v>
      </c>
      <c r="R2240">
        <v>3</v>
      </c>
      <c r="S2240" s="1">
        <v>45966</v>
      </c>
      <c r="T2240" t="s">
        <v>60</v>
      </c>
    </row>
    <row r="2241" spans="1:20" x14ac:dyDescent="0.25">
      <c r="A2241" t="s">
        <v>4532</v>
      </c>
      <c r="B2241" t="s">
        <v>21</v>
      </c>
      <c r="C2241" t="s">
        <v>22</v>
      </c>
      <c r="D2241" t="s">
        <v>23</v>
      </c>
      <c r="E2241" s="1">
        <v>45418</v>
      </c>
      <c r="F2241" t="s">
        <v>4533</v>
      </c>
      <c r="G2241" t="s">
        <v>12457</v>
      </c>
      <c r="H2241" t="s">
        <v>58</v>
      </c>
      <c r="I2241" t="s">
        <v>63</v>
      </c>
      <c r="J2241" t="s">
        <v>49</v>
      </c>
      <c r="K2241">
        <v>4</v>
      </c>
      <c r="L2241">
        <v>1283.97</v>
      </c>
      <c r="M2241" t="s">
        <v>50</v>
      </c>
      <c r="N2241">
        <v>16</v>
      </c>
      <c r="O2241" t="s">
        <v>12356</v>
      </c>
      <c r="P2241">
        <v>381</v>
      </c>
      <c r="Q2241" t="s">
        <v>29</v>
      </c>
      <c r="R2241">
        <v>2</v>
      </c>
      <c r="S2241" t="s">
        <v>12227</v>
      </c>
      <c r="T2241" t="s">
        <v>60</v>
      </c>
    </row>
    <row r="2242" spans="1:20" x14ac:dyDescent="0.25">
      <c r="A2242" t="s">
        <v>4534</v>
      </c>
      <c r="B2242" t="s">
        <v>38</v>
      </c>
      <c r="C2242" t="s">
        <v>82</v>
      </c>
      <c r="D2242" t="s">
        <v>52</v>
      </c>
      <c r="E2242" t="s">
        <v>12199</v>
      </c>
      <c r="F2242" t="s">
        <v>4535</v>
      </c>
      <c r="G2242" t="s">
        <v>12457</v>
      </c>
      <c r="H2242" t="s">
        <v>58</v>
      </c>
      <c r="I2242" t="s">
        <v>26</v>
      </c>
      <c r="J2242" t="s">
        <v>49</v>
      </c>
      <c r="K2242">
        <v>2</v>
      </c>
      <c r="L2242">
        <v>1199.68</v>
      </c>
      <c r="M2242" t="s">
        <v>28</v>
      </c>
      <c r="N2242">
        <v>9</v>
      </c>
      <c r="O2242" t="s">
        <v>12312</v>
      </c>
      <c r="P2242">
        <v>175</v>
      </c>
      <c r="Q2242" t="s">
        <v>43</v>
      </c>
      <c r="R2242">
        <v>5</v>
      </c>
      <c r="S2242" t="s">
        <v>12280</v>
      </c>
      <c r="T2242" t="s">
        <v>30</v>
      </c>
    </row>
    <row r="2243" spans="1:20" x14ac:dyDescent="0.25">
      <c r="A2243" t="s">
        <v>4536</v>
      </c>
      <c r="B2243" t="s">
        <v>45</v>
      </c>
      <c r="C2243" t="s">
        <v>22</v>
      </c>
      <c r="D2243" t="s">
        <v>52</v>
      </c>
      <c r="E2243" t="s">
        <v>12071</v>
      </c>
      <c r="F2243" t="s">
        <v>4537</v>
      </c>
      <c r="G2243" t="s">
        <v>12457</v>
      </c>
      <c r="H2243" t="s">
        <v>47</v>
      </c>
      <c r="I2243" t="s">
        <v>42</v>
      </c>
      <c r="J2243" t="s">
        <v>27</v>
      </c>
      <c r="K2243">
        <v>4</v>
      </c>
      <c r="L2243">
        <v>1456.87</v>
      </c>
      <c r="M2243" t="s">
        <v>28</v>
      </c>
      <c r="N2243">
        <v>28</v>
      </c>
      <c r="O2243" t="s">
        <v>12286</v>
      </c>
      <c r="P2243">
        <v>174</v>
      </c>
      <c r="Q2243" t="s">
        <v>43</v>
      </c>
      <c r="R2243">
        <v>5</v>
      </c>
      <c r="S2243" s="1">
        <v>45689</v>
      </c>
      <c r="T2243" t="s">
        <v>60</v>
      </c>
    </row>
    <row r="2244" spans="1:20" x14ac:dyDescent="0.25">
      <c r="A2244" t="s">
        <v>4538</v>
      </c>
      <c r="B2244" t="s">
        <v>45</v>
      </c>
      <c r="C2244" t="s">
        <v>82</v>
      </c>
      <c r="D2244" t="s">
        <v>23</v>
      </c>
      <c r="E2244" t="s">
        <v>12123</v>
      </c>
      <c r="F2244" t="s">
        <v>4539</v>
      </c>
      <c r="G2244" t="s">
        <v>12482</v>
      </c>
      <c r="H2244" t="s">
        <v>41</v>
      </c>
      <c r="I2244" t="s">
        <v>48</v>
      </c>
      <c r="J2244" t="s">
        <v>49</v>
      </c>
      <c r="K2244">
        <v>3</v>
      </c>
      <c r="L2244">
        <v>705.88</v>
      </c>
      <c r="M2244" t="s">
        <v>50</v>
      </c>
      <c r="N2244">
        <v>30</v>
      </c>
      <c r="O2244" t="s">
        <v>12237</v>
      </c>
      <c r="P2244">
        <v>225</v>
      </c>
      <c r="Q2244" t="s">
        <v>29</v>
      </c>
      <c r="R2244">
        <v>1</v>
      </c>
      <c r="S2244" t="s">
        <v>12090</v>
      </c>
      <c r="T2244" t="s">
        <v>30</v>
      </c>
    </row>
    <row r="2245" spans="1:20" x14ac:dyDescent="0.25">
      <c r="A2245" t="s">
        <v>4540</v>
      </c>
      <c r="B2245" t="s">
        <v>21</v>
      </c>
      <c r="C2245" t="s">
        <v>22</v>
      </c>
      <c r="D2245" t="s">
        <v>56</v>
      </c>
      <c r="E2245" t="s">
        <v>12134</v>
      </c>
      <c r="F2245" t="s">
        <v>4541</v>
      </c>
      <c r="G2245" t="s">
        <v>12482</v>
      </c>
      <c r="H2245" t="s">
        <v>25</v>
      </c>
      <c r="I2245" t="s">
        <v>63</v>
      </c>
      <c r="J2245" t="s">
        <v>27</v>
      </c>
      <c r="K2245">
        <v>1</v>
      </c>
      <c r="L2245">
        <v>1442.58</v>
      </c>
      <c r="M2245" t="s">
        <v>35</v>
      </c>
      <c r="N2245">
        <v>7</v>
      </c>
      <c r="O2245" s="1">
        <v>45608</v>
      </c>
      <c r="P2245">
        <v>38</v>
      </c>
      <c r="Q2245" t="s">
        <v>29</v>
      </c>
      <c r="R2245">
        <v>5</v>
      </c>
      <c r="S2245" t="s">
        <v>12125</v>
      </c>
      <c r="T2245" t="s">
        <v>36</v>
      </c>
    </row>
    <row r="2246" spans="1:20" x14ac:dyDescent="0.25">
      <c r="A2246" t="s">
        <v>4542</v>
      </c>
      <c r="B2246" t="s">
        <v>21</v>
      </c>
      <c r="C2246" t="s">
        <v>39</v>
      </c>
      <c r="D2246" t="s">
        <v>52</v>
      </c>
      <c r="E2246" t="s">
        <v>12136</v>
      </c>
      <c r="F2246" t="s">
        <v>4543</v>
      </c>
      <c r="G2246" t="s">
        <v>12482</v>
      </c>
      <c r="H2246" t="s">
        <v>47</v>
      </c>
      <c r="I2246" t="s">
        <v>54</v>
      </c>
      <c r="J2246" t="s">
        <v>67</v>
      </c>
      <c r="K2246">
        <v>2</v>
      </c>
      <c r="L2246">
        <v>466.89</v>
      </c>
      <c r="M2246" t="s">
        <v>28</v>
      </c>
      <c r="N2246">
        <v>25</v>
      </c>
      <c r="O2246" s="1">
        <v>45392</v>
      </c>
      <c r="P2246">
        <v>345</v>
      </c>
      <c r="Q2246" t="s">
        <v>29</v>
      </c>
      <c r="R2246">
        <v>2</v>
      </c>
      <c r="S2246" t="s">
        <v>12311</v>
      </c>
      <c r="T2246" t="s">
        <v>36</v>
      </c>
    </row>
    <row r="2247" spans="1:20" x14ac:dyDescent="0.25">
      <c r="A2247" t="s">
        <v>4544</v>
      </c>
      <c r="B2247" t="s">
        <v>21</v>
      </c>
      <c r="C2247" t="s">
        <v>22</v>
      </c>
      <c r="D2247" t="s">
        <v>56</v>
      </c>
      <c r="E2247" t="s">
        <v>12397</v>
      </c>
      <c r="F2247" t="s">
        <v>4545</v>
      </c>
      <c r="G2247" t="s">
        <v>12482</v>
      </c>
      <c r="H2247" t="s">
        <v>58</v>
      </c>
      <c r="I2247" t="s">
        <v>63</v>
      </c>
      <c r="J2247" t="s">
        <v>67</v>
      </c>
      <c r="K2247">
        <v>1</v>
      </c>
      <c r="L2247">
        <v>539.24</v>
      </c>
      <c r="M2247" t="s">
        <v>28</v>
      </c>
      <c r="N2247">
        <v>30</v>
      </c>
      <c r="O2247" s="1">
        <v>45636</v>
      </c>
      <c r="P2247">
        <v>192</v>
      </c>
      <c r="Q2247" t="s">
        <v>29</v>
      </c>
      <c r="R2247">
        <v>2</v>
      </c>
      <c r="S2247" t="s">
        <v>12192</v>
      </c>
      <c r="T2247" t="s">
        <v>30</v>
      </c>
    </row>
    <row r="2248" spans="1:20" x14ac:dyDescent="0.25">
      <c r="A2248" t="s">
        <v>4546</v>
      </c>
      <c r="B2248" t="s">
        <v>21</v>
      </c>
      <c r="C2248" t="s">
        <v>82</v>
      </c>
      <c r="D2248" t="s">
        <v>77</v>
      </c>
      <c r="E2248" t="s">
        <v>12253</v>
      </c>
      <c r="F2248" t="s">
        <v>4547</v>
      </c>
      <c r="G2248" t="s">
        <v>12482</v>
      </c>
      <c r="H2248" t="s">
        <v>34</v>
      </c>
      <c r="I2248" t="s">
        <v>54</v>
      </c>
      <c r="J2248" t="s">
        <v>67</v>
      </c>
      <c r="K2248">
        <v>1</v>
      </c>
      <c r="L2248">
        <v>771.48</v>
      </c>
      <c r="M2248" t="s">
        <v>28</v>
      </c>
      <c r="N2248">
        <v>50</v>
      </c>
      <c r="O2248" t="s">
        <v>12099</v>
      </c>
      <c r="P2248">
        <v>96</v>
      </c>
      <c r="Q2248" t="s">
        <v>29</v>
      </c>
      <c r="R2248">
        <v>4</v>
      </c>
      <c r="S2248" t="s">
        <v>12376</v>
      </c>
      <c r="T2248" t="s">
        <v>30</v>
      </c>
    </row>
    <row r="2249" spans="1:20" x14ac:dyDescent="0.25">
      <c r="A2249" t="s">
        <v>4548</v>
      </c>
      <c r="B2249" t="s">
        <v>21</v>
      </c>
      <c r="C2249" t="s">
        <v>39</v>
      </c>
      <c r="D2249" t="s">
        <v>56</v>
      </c>
      <c r="E2249" s="1">
        <v>45474</v>
      </c>
      <c r="F2249" t="s">
        <v>4549</v>
      </c>
      <c r="G2249" t="s">
        <v>12482</v>
      </c>
      <c r="H2249" t="s">
        <v>41</v>
      </c>
      <c r="I2249" t="s">
        <v>54</v>
      </c>
      <c r="J2249" t="s">
        <v>27</v>
      </c>
      <c r="K2249">
        <v>3</v>
      </c>
      <c r="L2249">
        <v>1252.33</v>
      </c>
      <c r="M2249" t="s">
        <v>35</v>
      </c>
      <c r="N2249">
        <v>4</v>
      </c>
      <c r="O2249" s="1">
        <v>45421</v>
      </c>
      <c r="P2249">
        <v>256</v>
      </c>
      <c r="Q2249" t="s">
        <v>29</v>
      </c>
      <c r="R2249">
        <v>2</v>
      </c>
      <c r="S2249" s="1">
        <v>45814</v>
      </c>
      <c r="T2249" t="s">
        <v>30</v>
      </c>
    </row>
    <row r="2250" spans="1:20" x14ac:dyDescent="0.25">
      <c r="A2250" t="s">
        <v>4550</v>
      </c>
      <c r="B2250" t="s">
        <v>45</v>
      </c>
      <c r="C2250" t="s">
        <v>22</v>
      </c>
      <c r="D2250" t="s">
        <v>32</v>
      </c>
      <c r="E2250" s="1">
        <v>45448</v>
      </c>
      <c r="F2250" t="s">
        <v>4551</v>
      </c>
      <c r="G2250" t="s">
        <v>12482</v>
      </c>
      <c r="H2250" t="s">
        <v>25</v>
      </c>
      <c r="I2250" t="s">
        <v>26</v>
      </c>
      <c r="J2250" t="s">
        <v>67</v>
      </c>
      <c r="K2250">
        <v>4</v>
      </c>
      <c r="L2250">
        <v>1182.98</v>
      </c>
      <c r="M2250" t="s">
        <v>50</v>
      </c>
      <c r="N2250">
        <v>12</v>
      </c>
      <c r="O2250" s="1">
        <v>45331</v>
      </c>
      <c r="P2250">
        <v>200</v>
      </c>
      <c r="Q2250" t="s">
        <v>43</v>
      </c>
      <c r="R2250">
        <v>2</v>
      </c>
      <c r="S2250" s="1">
        <v>45907</v>
      </c>
      <c r="T2250" t="s">
        <v>30</v>
      </c>
    </row>
    <row r="2251" spans="1:20" x14ac:dyDescent="0.25">
      <c r="A2251" t="s">
        <v>4552</v>
      </c>
      <c r="B2251" t="s">
        <v>21</v>
      </c>
      <c r="C2251" t="s">
        <v>39</v>
      </c>
      <c r="D2251" t="s">
        <v>52</v>
      </c>
      <c r="E2251" t="s">
        <v>12407</v>
      </c>
      <c r="F2251" t="s">
        <v>4553</v>
      </c>
      <c r="G2251" t="s">
        <v>12482</v>
      </c>
      <c r="H2251" t="s">
        <v>47</v>
      </c>
      <c r="I2251" t="s">
        <v>26</v>
      </c>
      <c r="J2251" t="s">
        <v>64</v>
      </c>
      <c r="K2251">
        <v>4</v>
      </c>
      <c r="L2251">
        <v>1328.33</v>
      </c>
      <c r="M2251" t="s">
        <v>50</v>
      </c>
      <c r="N2251">
        <v>42</v>
      </c>
      <c r="O2251" t="s">
        <v>12224</v>
      </c>
      <c r="P2251">
        <v>460</v>
      </c>
      <c r="Q2251" t="s">
        <v>43</v>
      </c>
      <c r="R2251">
        <v>3</v>
      </c>
      <c r="S2251" s="1">
        <v>45810</v>
      </c>
      <c r="T2251" t="s">
        <v>60</v>
      </c>
    </row>
    <row r="2252" spans="1:20" x14ac:dyDescent="0.25">
      <c r="A2252" t="s">
        <v>4554</v>
      </c>
      <c r="B2252" t="s">
        <v>45</v>
      </c>
      <c r="C2252" t="s">
        <v>22</v>
      </c>
      <c r="D2252" t="s">
        <v>52</v>
      </c>
      <c r="E2252" t="s">
        <v>12172</v>
      </c>
      <c r="F2252" t="s">
        <v>4555</v>
      </c>
      <c r="G2252" t="s">
        <v>12482</v>
      </c>
      <c r="H2252" t="s">
        <v>41</v>
      </c>
      <c r="I2252" t="s">
        <v>42</v>
      </c>
      <c r="J2252" t="s">
        <v>27</v>
      </c>
      <c r="K2252">
        <v>1</v>
      </c>
      <c r="L2252">
        <v>1469.47</v>
      </c>
      <c r="M2252" t="s">
        <v>35</v>
      </c>
      <c r="N2252">
        <v>18</v>
      </c>
      <c r="O2252" s="1">
        <v>45908</v>
      </c>
      <c r="P2252">
        <v>448</v>
      </c>
      <c r="Q2252" t="s">
        <v>43</v>
      </c>
      <c r="R2252">
        <v>2</v>
      </c>
      <c r="S2252" t="s">
        <v>12436</v>
      </c>
      <c r="T2252" t="s">
        <v>30</v>
      </c>
    </row>
    <row r="2253" spans="1:20" x14ac:dyDescent="0.25">
      <c r="A2253" t="s">
        <v>4556</v>
      </c>
      <c r="B2253" t="s">
        <v>38</v>
      </c>
      <c r="C2253" t="s">
        <v>82</v>
      </c>
      <c r="D2253" t="s">
        <v>23</v>
      </c>
      <c r="E2253" t="s">
        <v>12225</v>
      </c>
      <c r="F2253" t="s">
        <v>4557</v>
      </c>
      <c r="G2253" t="s">
        <v>12130</v>
      </c>
      <c r="H2253" t="s">
        <v>58</v>
      </c>
      <c r="I2253" t="s">
        <v>63</v>
      </c>
      <c r="J2253" t="s">
        <v>27</v>
      </c>
      <c r="K2253">
        <v>3</v>
      </c>
      <c r="L2253">
        <v>1487.08</v>
      </c>
      <c r="M2253" t="s">
        <v>50</v>
      </c>
      <c r="N2253">
        <v>42</v>
      </c>
      <c r="O2253" s="1">
        <v>45780</v>
      </c>
      <c r="P2253">
        <v>389</v>
      </c>
      <c r="Q2253" t="s">
        <v>29</v>
      </c>
      <c r="R2253">
        <v>3</v>
      </c>
      <c r="S2253" s="1">
        <v>45693</v>
      </c>
      <c r="T2253" t="s">
        <v>36</v>
      </c>
    </row>
    <row r="2254" spans="1:20" x14ac:dyDescent="0.25">
      <c r="A2254" t="s">
        <v>4558</v>
      </c>
      <c r="B2254" t="s">
        <v>38</v>
      </c>
      <c r="C2254" t="s">
        <v>39</v>
      </c>
      <c r="D2254" t="s">
        <v>23</v>
      </c>
      <c r="E2254" t="s">
        <v>12226</v>
      </c>
      <c r="F2254" t="s">
        <v>4559</v>
      </c>
      <c r="G2254" t="s">
        <v>12130</v>
      </c>
      <c r="H2254" t="s">
        <v>25</v>
      </c>
      <c r="I2254" t="s">
        <v>63</v>
      </c>
      <c r="J2254" t="s">
        <v>49</v>
      </c>
      <c r="K2254">
        <v>1</v>
      </c>
      <c r="L2254">
        <v>557.49</v>
      </c>
      <c r="M2254" t="s">
        <v>35</v>
      </c>
      <c r="N2254">
        <v>26</v>
      </c>
      <c r="O2254" s="1">
        <v>45391</v>
      </c>
      <c r="P2254">
        <v>66</v>
      </c>
      <c r="Q2254" t="s">
        <v>43</v>
      </c>
      <c r="R2254">
        <v>2</v>
      </c>
      <c r="S2254" t="s">
        <v>12394</v>
      </c>
      <c r="T2254" t="s">
        <v>36</v>
      </c>
    </row>
    <row r="2255" spans="1:20" x14ac:dyDescent="0.25">
      <c r="A2255" t="s">
        <v>4560</v>
      </c>
      <c r="B2255" t="s">
        <v>45</v>
      </c>
      <c r="C2255" t="s">
        <v>82</v>
      </c>
      <c r="D2255" t="s">
        <v>32</v>
      </c>
      <c r="E2255" s="1">
        <v>45568</v>
      </c>
      <c r="F2255" t="s">
        <v>4561</v>
      </c>
      <c r="G2255" t="s">
        <v>12130</v>
      </c>
      <c r="H2255" t="s">
        <v>47</v>
      </c>
      <c r="I2255" t="s">
        <v>26</v>
      </c>
      <c r="J2255" t="s">
        <v>27</v>
      </c>
      <c r="K2255">
        <v>5</v>
      </c>
      <c r="L2255">
        <v>1039.5</v>
      </c>
      <c r="M2255" t="s">
        <v>50</v>
      </c>
      <c r="N2255">
        <v>22</v>
      </c>
      <c r="O2255" s="1">
        <v>45482</v>
      </c>
      <c r="P2255">
        <v>92</v>
      </c>
      <c r="Q2255" t="s">
        <v>43</v>
      </c>
      <c r="R2255">
        <v>5</v>
      </c>
      <c r="S2255" t="s">
        <v>12346</v>
      </c>
      <c r="T2255" t="s">
        <v>30</v>
      </c>
    </row>
    <row r="2256" spans="1:20" x14ac:dyDescent="0.25">
      <c r="A2256" t="s">
        <v>4562</v>
      </c>
      <c r="B2256" t="s">
        <v>45</v>
      </c>
      <c r="C2256" t="s">
        <v>22</v>
      </c>
      <c r="D2256" t="s">
        <v>52</v>
      </c>
      <c r="E2256" t="s">
        <v>12501</v>
      </c>
      <c r="F2256" t="s">
        <v>4563</v>
      </c>
      <c r="G2256" t="s">
        <v>12130</v>
      </c>
      <c r="H2256" t="s">
        <v>58</v>
      </c>
      <c r="I2256" t="s">
        <v>42</v>
      </c>
      <c r="J2256" t="s">
        <v>59</v>
      </c>
      <c r="K2256">
        <v>5</v>
      </c>
      <c r="L2256">
        <v>106.16</v>
      </c>
      <c r="M2256" t="s">
        <v>28</v>
      </c>
      <c r="N2256">
        <v>1</v>
      </c>
      <c r="O2256" s="1">
        <v>45877</v>
      </c>
      <c r="P2256">
        <v>407</v>
      </c>
      <c r="Q2256" t="s">
        <v>43</v>
      </c>
      <c r="R2256">
        <v>1</v>
      </c>
      <c r="S2256" t="s">
        <v>12184</v>
      </c>
      <c r="T2256" t="s">
        <v>30</v>
      </c>
    </row>
    <row r="2257" spans="1:20" x14ac:dyDescent="0.25">
      <c r="A2257" t="s">
        <v>4564</v>
      </c>
      <c r="B2257" t="s">
        <v>21</v>
      </c>
      <c r="C2257" t="s">
        <v>39</v>
      </c>
      <c r="D2257" t="s">
        <v>77</v>
      </c>
      <c r="E2257" s="1">
        <v>45332</v>
      </c>
      <c r="F2257" t="s">
        <v>4565</v>
      </c>
      <c r="G2257" t="s">
        <v>12415</v>
      </c>
      <c r="H2257" t="s">
        <v>34</v>
      </c>
      <c r="I2257" t="s">
        <v>42</v>
      </c>
      <c r="J2257" t="s">
        <v>27</v>
      </c>
      <c r="K2257">
        <v>2</v>
      </c>
      <c r="L2257">
        <v>301.01</v>
      </c>
      <c r="M2257" t="s">
        <v>35</v>
      </c>
      <c r="N2257">
        <v>6</v>
      </c>
      <c r="O2257" s="1">
        <v>45303</v>
      </c>
      <c r="P2257">
        <v>497</v>
      </c>
      <c r="Q2257" t="s">
        <v>43</v>
      </c>
      <c r="R2257">
        <v>5</v>
      </c>
      <c r="S2257" t="s">
        <v>12109</v>
      </c>
      <c r="T2257" t="s">
        <v>36</v>
      </c>
    </row>
    <row r="2258" spans="1:20" x14ac:dyDescent="0.25">
      <c r="A2258" t="s">
        <v>4566</v>
      </c>
      <c r="B2258" t="s">
        <v>21</v>
      </c>
      <c r="C2258" t="s">
        <v>39</v>
      </c>
      <c r="D2258" t="s">
        <v>77</v>
      </c>
      <c r="E2258" t="s">
        <v>12260</v>
      </c>
      <c r="F2258" t="s">
        <v>4567</v>
      </c>
      <c r="G2258" t="s">
        <v>12415</v>
      </c>
      <c r="H2258" t="s">
        <v>47</v>
      </c>
      <c r="I2258" t="s">
        <v>63</v>
      </c>
      <c r="J2258" t="s">
        <v>59</v>
      </c>
      <c r="K2258">
        <v>1</v>
      </c>
      <c r="L2258">
        <v>1111.22</v>
      </c>
      <c r="M2258" t="s">
        <v>35</v>
      </c>
      <c r="N2258">
        <v>2</v>
      </c>
      <c r="O2258" s="1">
        <v>45454</v>
      </c>
      <c r="P2258">
        <v>82</v>
      </c>
      <c r="Q2258" t="s">
        <v>43</v>
      </c>
      <c r="R2258">
        <v>2</v>
      </c>
      <c r="S2258" t="s">
        <v>12190</v>
      </c>
      <c r="T2258" t="s">
        <v>60</v>
      </c>
    </row>
    <row r="2259" spans="1:20" x14ac:dyDescent="0.25">
      <c r="A2259" t="s">
        <v>4568</v>
      </c>
      <c r="B2259" t="s">
        <v>21</v>
      </c>
      <c r="C2259" t="s">
        <v>82</v>
      </c>
      <c r="D2259" t="s">
        <v>23</v>
      </c>
      <c r="E2259" t="s">
        <v>12151</v>
      </c>
      <c r="F2259" t="s">
        <v>4569</v>
      </c>
      <c r="G2259" t="s">
        <v>12415</v>
      </c>
      <c r="H2259" t="s">
        <v>47</v>
      </c>
      <c r="I2259" t="s">
        <v>26</v>
      </c>
      <c r="J2259" t="s">
        <v>27</v>
      </c>
      <c r="K2259">
        <v>3</v>
      </c>
      <c r="L2259">
        <v>1411.37</v>
      </c>
      <c r="M2259" t="s">
        <v>35</v>
      </c>
      <c r="N2259">
        <v>24</v>
      </c>
      <c r="O2259" s="1">
        <v>45690</v>
      </c>
      <c r="P2259">
        <v>285</v>
      </c>
      <c r="Q2259" t="s">
        <v>29</v>
      </c>
      <c r="R2259">
        <v>5</v>
      </c>
      <c r="S2259" t="s">
        <v>12088</v>
      </c>
      <c r="T2259" t="s">
        <v>30</v>
      </c>
    </row>
    <row r="2260" spans="1:20" x14ac:dyDescent="0.25">
      <c r="A2260" t="s">
        <v>4570</v>
      </c>
      <c r="B2260" t="s">
        <v>45</v>
      </c>
      <c r="C2260" t="s">
        <v>39</v>
      </c>
      <c r="D2260" t="s">
        <v>77</v>
      </c>
      <c r="E2260" s="1">
        <v>45962</v>
      </c>
      <c r="F2260" t="s">
        <v>4571</v>
      </c>
      <c r="G2260" t="s">
        <v>12415</v>
      </c>
      <c r="H2260" t="s">
        <v>25</v>
      </c>
      <c r="I2260" t="s">
        <v>48</v>
      </c>
      <c r="J2260" t="s">
        <v>49</v>
      </c>
      <c r="K2260">
        <v>2</v>
      </c>
      <c r="L2260">
        <v>1382.43</v>
      </c>
      <c r="M2260" t="s">
        <v>50</v>
      </c>
      <c r="N2260">
        <v>4</v>
      </c>
      <c r="O2260" t="s">
        <v>12203</v>
      </c>
      <c r="P2260">
        <v>243</v>
      </c>
      <c r="Q2260" t="s">
        <v>29</v>
      </c>
      <c r="R2260">
        <v>5</v>
      </c>
      <c r="S2260" t="s">
        <v>12318</v>
      </c>
      <c r="T2260" t="s">
        <v>30</v>
      </c>
    </row>
    <row r="2261" spans="1:20" x14ac:dyDescent="0.25">
      <c r="A2261" t="s">
        <v>4572</v>
      </c>
      <c r="B2261" t="s">
        <v>21</v>
      </c>
      <c r="C2261" t="s">
        <v>22</v>
      </c>
      <c r="D2261" t="s">
        <v>77</v>
      </c>
      <c r="E2261" s="1">
        <v>45515</v>
      </c>
      <c r="F2261" t="s">
        <v>4573</v>
      </c>
      <c r="G2261" t="s">
        <v>12415</v>
      </c>
      <c r="H2261" t="s">
        <v>47</v>
      </c>
      <c r="I2261" t="s">
        <v>48</v>
      </c>
      <c r="J2261" t="s">
        <v>64</v>
      </c>
      <c r="K2261">
        <v>2</v>
      </c>
      <c r="L2261">
        <v>508.57</v>
      </c>
      <c r="M2261" t="s">
        <v>35</v>
      </c>
      <c r="N2261">
        <v>41</v>
      </c>
      <c r="O2261" t="s">
        <v>12388</v>
      </c>
      <c r="P2261">
        <v>459</v>
      </c>
      <c r="Q2261" t="s">
        <v>43</v>
      </c>
      <c r="R2261">
        <v>1</v>
      </c>
      <c r="S2261" t="s">
        <v>12250</v>
      </c>
      <c r="T2261" t="s">
        <v>30</v>
      </c>
    </row>
    <row r="2262" spans="1:20" x14ac:dyDescent="0.25">
      <c r="A2262" t="s">
        <v>4574</v>
      </c>
      <c r="B2262" t="s">
        <v>45</v>
      </c>
      <c r="C2262" t="s">
        <v>39</v>
      </c>
      <c r="D2262" t="s">
        <v>77</v>
      </c>
      <c r="E2262" t="s">
        <v>12314</v>
      </c>
      <c r="F2262" t="s">
        <v>4575</v>
      </c>
      <c r="G2262" t="s">
        <v>12415</v>
      </c>
      <c r="H2262" t="s">
        <v>41</v>
      </c>
      <c r="I2262" t="s">
        <v>42</v>
      </c>
      <c r="J2262" t="s">
        <v>59</v>
      </c>
      <c r="K2262">
        <v>5</v>
      </c>
      <c r="L2262">
        <v>1373.38</v>
      </c>
      <c r="M2262" t="s">
        <v>50</v>
      </c>
      <c r="N2262">
        <v>18</v>
      </c>
      <c r="O2262" t="s">
        <v>12193</v>
      </c>
      <c r="P2262">
        <v>475</v>
      </c>
      <c r="Q2262" t="s">
        <v>29</v>
      </c>
      <c r="R2262">
        <v>4</v>
      </c>
      <c r="S2262" s="1">
        <v>45876</v>
      </c>
      <c r="T2262" t="s">
        <v>36</v>
      </c>
    </row>
    <row r="2263" spans="1:20" x14ac:dyDescent="0.25">
      <c r="A2263" t="s">
        <v>4576</v>
      </c>
      <c r="B2263" t="s">
        <v>45</v>
      </c>
      <c r="C2263" t="s">
        <v>22</v>
      </c>
      <c r="D2263" t="s">
        <v>32</v>
      </c>
      <c r="E2263" t="s">
        <v>12320</v>
      </c>
      <c r="F2263" t="s">
        <v>4577</v>
      </c>
      <c r="G2263" t="s">
        <v>12415</v>
      </c>
      <c r="H2263" t="s">
        <v>41</v>
      </c>
      <c r="I2263" t="s">
        <v>63</v>
      </c>
      <c r="J2263" t="s">
        <v>49</v>
      </c>
      <c r="K2263">
        <v>3</v>
      </c>
      <c r="L2263">
        <v>1438.71</v>
      </c>
      <c r="M2263" t="s">
        <v>50</v>
      </c>
      <c r="N2263">
        <v>21</v>
      </c>
      <c r="O2263" s="1">
        <v>45719</v>
      </c>
      <c r="P2263">
        <v>289</v>
      </c>
      <c r="Q2263" t="s">
        <v>43</v>
      </c>
      <c r="R2263">
        <v>2</v>
      </c>
      <c r="S2263" t="s">
        <v>12232</v>
      </c>
      <c r="T2263" t="s">
        <v>30</v>
      </c>
    </row>
    <row r="2264" spans="1:20" x14ac:dyDescent="0.25">
      <c r="A2264" t="s">
        <v>4578</v>
      </c>
      <c r="B2264" t="s">
        <v>45</v>
      </c>
      <c r="C2264" t="s">
        <v>39</v>
      </c>
      <c r="D2264" t="s">
        <v>23</v>
      </c>
      <c r="E2264" t="s">
        <v>12197</v>
      </c>
      <c r="F2264" t="s">
        <v>4579</v>
      </c>
      <c r="G2264" t="s">
        <v>12504</v>
      </c>
      <c r="H2264" t="s">
        <v>47</v>
      </c>
      <c r="I2264" t="s">
        <v>54</v>
      </c>
      <c r="J2264" t="s">
        <v>27</v>
      </c>
      <c r="K2264">
        <v>4</v>
      </c>
      <c r="L2264">
        <v>417.96</v>
      </c>
      <c r="M2264" t="s">
        <v>28</v>
      </c>
      <c r="N2264">
        <v>30</v>
      </c>
      <c r="O2264" s="1">
        <v>45719</v>
      </c>
      <c r="P2264">
        <v>311</v>
      </c>
      <c r="Q2264" t="s">
        <v>43</v>
      </c>
      <c r="R2264">
        <v>1</v>
      </c>
      <c r="S2264" t="s">
        <v>12143</v>
      </c>
      <c r="T2264" t="s">
        <v>30</v>
      </c>
    </row>
    <row r="2265" spans="1:20" x14ac:dyDescent="0.25">
      <c r="A2265" t="s">
        <v>4580</v>
      </c>
      <c r="B2265" t="s">
        <v>45</v>
      </c>
      <c r="C2265" t="s">
        <v>39</v>
      </c>
      <c r="D2265" t="s">
        <v>32</v>
      </c>
      <c r="E2265" t="s">
        <v>12360</v>
      </c>
      <c r="F2265" t="s">
        <v>4581</v>
      </c>
      <c r="G2265" t="s">
        <v>12504</v>
      </c>
      <c r="H2265" t="s">
        <v>41</v>
      </c>
      <c r="I2265" t="s">
        <v>26</v>
      </c>
      <c r="J2265" t="s">
        <v>49</v>
      </c>
      <c r="K2265">
        <v>5</v>
      </c>
      <c r="L2265">
        <v>424.28</v>
      </c>
      <c r="M2265" t="s">
        <v>35</v>
      </c>
      <c r="N2265">
        <v>50</v>
      </c>
      <c r="O2265" s="1">
        <v>45875</v>
      </c>
      <c r="P2265">
        <v>345</v>
      </c>
      <c r="Q2265" t="s">
        <v>43</v>
      </c>
      <c r="R2265">
        <v>3</v>
      </c>
      <c r="S2265" t="s">
        <v>12356</v>
      </c>
      <c r="T2265" t="s">
        <v>60</v>
      </c>
    </row>
    <row r="2266" spans="1:20" x14ac:dyDescent="0.25">
      <c r="A2266" t="s">
        <v>4582</v>
      </c>
      <c r="B2266" t="s">
        <v>45</v>
      </c>
      <c r="C2266" t="s">
        <v>39</v>
      </c>
      <c r="D2266" t="s">
        <v>32</v>
      </c>
      <c r="E2266" t="s">
        <v>12352</v>
      </c>
      <c r="F2266" t="s">
        <v>4583</v>
      </c>
      <c r="G2266" t="s">
        <v>12504</v>
      </c>
      <c r="H2266" t="s">
        <v>34</v>
      </c>
      <c r="I2266" t="s">
        <v>63</v>
      </c>
      <c r="J2266" t="s">
        <v>67</v>
      </c>
      <c r="K2266">
        <v>5</v>
      </c>
      <c r="L2266">
        <v>752.84</v>
      </c>
      <c r="M2266" t="s">
        <v>50</v>
      </c>
      <c r="N2266">
        <v>14</v>
      </c>
      <c r="O2266" t="s">
        <v>12148</v>
      </c>
      <c r="P2266">
        <v>214</v>
      </c>
      <c r="Q2266" t="s">
        <v>29</v>
      </c>
      <c r="R2266">
        <v>4</v>
      </c>
      <c r="S2266" t="s">
        <v>12372</v>
      </c>
      <c r="T2266" t="s">
        <v>60</v>
      </c>
    </row>
    <row r="2267" spans="1:20" x14ac:dyDescent="0.25">
      <c r="A2267" t="s">
        <v>4584</v>
      </c>
      <c r="B2267" t="s">
        <v>45</v>
      </c>
      <c r="C2267" t="s">
        <v>82</v>
      </c>
      <c r="D2267" t="s">
        <v>52</v>
      </c>
      <c r="E2267" t="s">
        <v>12103</v>
      </c>
      <c r="F2267" t="s">
        <v>4585</v>
      </c>
      <c r="G2267" t="s">
        <v>12504</v>
      </c>
      <c r="H2267" t="s">
        <v>41</v>
      </c>
      <c r="I2267" t="s">
        <v>48</v>
      </c>
      <c r="J2267" t="s">
        <v>67</v>
      </c>
      <c r="K2267">
        <v>2</v>
      </c>
      <c r="L2267">
        <v>200.73</v>
      </c>
      <c r="M2267" t="s">
        <v>35</v>
      </c>
      <c r="N2267">
        <v>49</v>
      </c>
      <c r="O2267" s="1">
        <v>45841</v>
      </c>
      <c r="P2267">
        <v>133</v>
      </c>
      <c r="Q2267" t="s">
        <v>29</v>
      </c>
      <c r="R2267">
        <v>1</v>
      </c>
      <c r="S2267" t="s">
        <v>12376</v>
      </c>
      <c r="T2267" t="s">
        <v>30</v>
      </c>
    </row>
    <row r="2268" spans="1:20" x14ac:dyDescent="0.25">
      <c r="A2268" t="s">
        <v>4586</v>
      </c>
      <c r="B2268" t="s">
        <v>45</v>
      </c>
      <c r="C2268" t="s">
        <v>39</v>
      </c>
      <c r="D2268" t="s">
        <v>77</v>
      </c>
      <c r="E2268" t="s">
        <v>12385</v>
      </c>
      <c r="F2268" t="s">
        <v>4587</v>
      </c>
      <c r="G2268" t="s">
        <v>12504</v>
      </c>
      <c r="H2268" t="s">
        <v>58</v>
      </c>
      <c r="I2268" t="s">
        <v>48</v>
      </c>
      <c r="J2268" t="s">
        <v>49</v>
      </c>
      <c r="K2268">
        <v>3</v>
      </c>
      <c r="L2268">
        <v>259.02</v>
      </c>
      <c r="M2268" t="s">
        <v>50</v>
      </c>
      <c r="N2268">
        <v>13</v>
      </c>
      <c r="O2268" t="s">
        <v>12378</v>
      </c>
      <c r="P2268">
        <v>77</v>
      </c>
      <c r="Q2268" t="s">
        <v>43</v>
      </c>
      <c r="R2268">
        <v>4</v>
      </c>
      <c r="S2268" t="s">
        <v>12191</v>
      </c>
      <c r="T2268" t="s">
        <v>30</v>
      </c>
    </row>
    <row r="2269" spans="1:20" x14ac:dyDescent="0.25">
      <c r="A2269" t="s">
        <v>4588</v>
      </c>
      <c r="B2269" t="s">
        <v>45</v>
      </c>
      <c r="C2269" t="s">
        <v>82</v>
      </c>
      <c r="D2269" t="s">
        <v>32</v>
      </c>
      <c r="E2269" t="s">
        <v>12087</v>
      </c>
      <c r="F2269" t="s">
        <v>4589</v>
      </c>
      <c r="G2269" t="s">
        <v>12293</v>
      </c>
      <c r="H2269" t="s">
        <v>34</v>
      </c>
      <c r="I2269" t="s">
        <v>26</v>
      </c>
      <c r="J2269" t="s">
        <v>67</v>
      </c>
      <c r="K2269">
        <v>3</v>
      </c>
      <c r="L2269">
        <v>1452.02</v>
      </c>
      <c r="M2269" t="s">
        <v>28</v>
      </c>
      <c r="N2269">
        <v>3</v>
      </c>
      <c r="O2269" t="s">
        <v>12207</v>
      </c>
      <c r="P2269">
        <v>452</v>
      </c>
      <c r="Q2269" t="s">
        <v>43</v>
      </c>
      <c r="R2269">
        <v>2</v>
      </c>
      <c r="S2269" s="1">
        <v>45934</v>
      </c>
      <c r="T2269" t="s">
        <v>30</v>
      </c>
    </row>
    <row r="2270" spans="1:20" x14ac:dyDescent="0.25">
      <c r="A2270" t="s">
        <v>4590</v>
      </c>
      <c r="B2270" t="s">
        <v>45</v>
      </c>
      <c r="C2270" t="s">
        <v>22</v>
      </c>
      <c r="D2270" t="s">
        <v>56</v>
      </c>
      <c r="E2270" t="s">
        <v>12121</v>
      </c>
      <c r="F2270" t="s">
        <v>4591</v>
      </c>
      <c r="G2270" t="s">
        <v>12293</v>
      </c>
      <c r="H2270" t="s">
        <v>34</v>
      </c>
      <c r="I2270" t="s">
        <v>26</v>
      </c>
      <c r="J2270" t="s">
        <v>49</v>
      </c>
      <c r="K2270">
        <v>3</v>
      </c>
      <c r="L2270">
        <v>1451.36</v>
      </c>
      <c r="M2270" t="s">
        <v>35</v>
      </c>
      <c r="N2270">
        <v>19</v>
      </c>
      <c r="O2270" t="s">
        <v>12182</v>
      </c>
      <c r="P2270">
        <v>268</v>
      </c>
      <c r="Q2270" t="s">
        <v>29</v>
      </c>
      <c r="R2270">
        <v>5</v>
      </c>
      <c r="S2270" t="s">
        <v>12261</v>
      </c>
      <c r="T2270" t="s">
        <v>30</v>
      </c>
    </row>
    <row r="2271" spans="1:20" x14ac:dyDescent="0.25">
      <c r="A2271" t="s">
        <v>4592</v>
      </c>
      <c r="B2271" t="s">
        <v>45</v>
      </c>
      <c r="C2271" t="s">
        <v>82</v>
      </c>
      <c r="D2271" t="s">
        <v>77</v>
      </c>
      <c r="E2271" t="s">
        <v>12179</v>
      </c>
      <c r="F2271" t="s">
        <v>4593</v>
      </c>
      <c r="G2271" t="s">
        <v>12293</v>
      </c>
      <c r="H2271" t="s">
        <v>41</v>
      </c>
      <c r="I2271" t="s">
        <v>26</v>
      </c>
      <c r="J2271" t="s">
        <v>67</v>
      </c>
      <c r="K2271">
        <v>5</v>
      </c>
      <c r="L2271">
        <v>295.02999999999997</v>
      </c>
      <c r="M2271" t="s">
        <v>28</v>
      </c>
      <c r="N2271">
        <v>37</v>
      </c>
      <c r="O2271" s="1">
        <v>45964</v>
      </c>
      <c r="P2271">
        <v>81</v>
      </c>
      <c r="Q2271" t="s">
        <v>29</v>
      </c>
      <c r="R2271">
        <v>4</v>
      </c>
      <c r="S2271" t="s">
        <v>12205</v>
      </c>
      <c r="T2271" t="s">
        <v>36</v>
      </c>
    </row>
    <row r="2272" spans="1:20" x14ac:dyDescent="0.25">
      <c r="A2272" t="s">
        <v>4594</v>
      </c>
      <c r="B2272" t="s">
        <v>38</v>
      </c>
      <c r="C2272" t="s">
        <v>39</v>
      </c>
      <c r="D2272" t="s">
        <v>52</v>
      </c>
      <c r="E2272" t="s">
        <v>12271</v>
      </c>
      <c r="F2272" t="s">
        <v>4595</v>
      </c>
      <c r="G2272" t="s">
        <v>12293</v>
      </c>
      <c r="H2272" t="s">
        <v>25</v>
      </c>
      <c r="I2272" t="s">
        <v>26</v>
      </c>
      <c r="J2272" t="s">
        <v>59</v>
      </c>
      <c r="K2272">
        <v>5</v>
      </c>
      <c r="L2272">
        <v>1262.52</v>
      </c>
      <c r="M2272" t="s">
        <v>35</v>
      </c>
      <c r="N2272">
        <v>8</v>
      </c>
      <c r="O2272" s="1">
        <v>45937</v>
      </c>
      <c r="P2272">
        <v>309</v>
      </c>
      <c r="Q2272" t="s">
        <v>43</v>
      </c>
      <c r="R2272">
        <v>5</v>
      </c>
      <c r="S2272" t="s">
        <v>12146</v>
      </c>
      <c r="T2272" t="s">
        <v>36</v>
      </c>
    </row>
    <row r="2273" spans="1:20" x14ac:dyDescent="0.25">
      <c r="A2273" t="s">
        <v>4596</v>
      </c>
      <c r="B2273" t="s">
        <v>21</v>
      </c>
      <c r="C2273" t="s">
        <v>39</v>
      </c>
      <c r="D2273" t="s">
        <v>77</v>
      </c>
      <c r="E2273" t="s">
        <v>12331</v>
      </c>
      <c r="F2273" t="s">
        <v>4597</v>
      </c>
      <c r="G2273" t="s">
        <v>12293</v>
      </c>
      <c r="H2273" t="s">
        <v>47</v>
      </c>
      <c r="I2273" t="s">
        <v>63</v>
      </c>
      <c r="J2273" t="s">
        <v>64</v>
      </c>
      <c r="K2273">
        <v>2</v>
      </c>
      <c r="L2273">
        <v>1030.8</v>
      </c>
      <c r="M2273" t="s">
        <v>50</v>
      </c>
      <c r="N2273">
        <v>27</v>
      </c>
      <c r="O2273" s="1">
        <v>45844</v>
      </c>
      <c r="P2273">
        <v>112</v>
      </c>
      <c r="Q2273" t="s">
        <v>29</v>
      </c>
      <c r="R2273">
        <v>3</v>
      </c>
      <c r="S2273" t="s">
        <v>12182</v>
      </c>
      <c r="T2273" t="s">
        <v>36</v>
      </c>
    </row>
    <row r="2274" spans="1:20" x14ac:dyDescent="0.25">
      <c r="A2274" t="s">
        <v>4598</v>
      </c>
      <c r="B2274" t="s">
        <v>21</v>
      </c>
      <c r="C2274" t="s">
        <v>22</v>
      </c>
      <c r="D2274" t="s">
        <v>52</v>
      </c>
      <c r="E2274" s="1">
        <v>45966</v>
      </c>
      <c r="F2274" t="s">
        <v>4599</v>
      </c>
      <c r="G2274" t="s">
        <v>12293</v>
      </c>
      <c r="H2274" t="s">
        <v>47</v>
      </c>
      <c r="I2274" t="s">
        <v>63</v>
      </c>
      <c r="J2274" t="s">
        <v>27</v>
      </c>
      <c r="K2274">
        <v>1</v>
      </c>
      <c r="L2274">
        <v>1357.27</v>
      </c>
      <c r="M2274" t="s">
        <v>28</v>
      </c>
      <c r="N2274">
        <v>32</v>
      </c>
      <c r="O2274" t="s">
        <v>12122</v>
      </c>
      <c r="P2274">
        <v>361</v>
      </c>
      <c r="Q2274" t="s">
        <v>29</v>
      </c>
      <c r="R2274">
        <v>4</v>
      </c>
      <c r="S2274" t="s">
        <v>12372</v>
      </c>
      <c r="T2274" t="s">
        <v>36</v>
      </c>
    </row>
    <row r="2275" spans="1:20" x14ac:dyDescent="0.25">
      <c r="A2275" t="s">
        <v>4600</v>
      </c>
      <c r="B2275" t="s">
        <v>21</v>
      </c>
      <c r="C2275" t="s">
        <v>22</v>
      </c>
      <c r="D2275" t="s">
        <v>23</v>
      </c>
      <c r="E2275" s="1">
        <v>45575</v>
      </c>
      <c r="F2275" t="s">
        <v>4601</v>
      </c>
      <c r="G2275" t="s">
        <v>12293</v>
      </c>
      <c r="H2275" t="s">
        <v>41</v>
      </c>
      <c r="I2275" t="s">
        <v>26</v>
      </c>
      <c r="J2275" t="s">
        <v>67</v>
      </c>
      <c r="K2275">
        <v>2</v>
      </c>
      <c r="L2275">
        <v>787.5</v>
      </c>
      <c r="M2275" t="s">
        <v>35</v>
      </c>
      <c r="N2275">
        <v>7</v>
      </c>
      <c r="O2275" t="s">
        <v>12234</v>
      </c>
      <c r="P2275">
        <v>36</v>
      </c>
      <c r="Q2275" t="s">
        <v>43</v>
      </c>
      <c r="R2275">
        <v>2</v>
      </c>
      <c r="S2275" t="s">
        <v>12081</v>
      </c>
      <c r="T2275" t="s">
        <v>36</v>
      </c>
    </row>
    <row r="2276" spans="1:20" x14ac:dyDescent="0.25">
      <c r="A2276" t="s">
        <v>4602</v>
      </c>
      <c r="B2276" t="s">
        <v>21</v>
      </c>
      <c r="C2276" t="s">
        <v>22</v>
      </c>
      <c r="D2276" t="s">
        <v>77</v>
      </c>
      <c r="E2276" t="s">
        <v>12369</v>
      </c>
      <c r="F2276" t="s">
        <v>4603</v>
      </c>
      <c r="G2276" t="s">
        <v>12293</v>
      </c>
      <c r="H2276" t="s">
        <v>58</v>
      </c>
      <c r="I2276" t="s">
        <v>63</v>
      </c>
      <c r="J2276" t="s">
        <v>49</v>
      </c>
      <c r="K2276">
        <v>5</v>
      </c>
      <c r="L2276">
        <v>138.13</v>
      </c>
      <c r="M2276" t="s">
        <v>50</v>
      </c>
      <c r="N2276">
        <v>41</v>
      </c>
      <c r="O2276" s="1">
        <v>45546</v>
      </c>
      <c r="P2276">
        <v>9</v>
      </c>
      <c r="Q2276" t="s">
        <v>29</v>
      </c>
      <c r="R2276">
        <v>3</v>
      </c>
      <c r="S2276" s="1">
        <v>45931</v>
      </c>
      <c r="T2276" t="s">
        <v>60</v>
      </c>
    </row>
    <row r="2277" spans="1:20" x14ac:dyDescent="0.25">
      <c r="A2277" t="s">
        <v>4604</v>
      </c>
      <c r="B2277" t="s">
        <v>45</v>
      </c>
      <c r="C2277" t="s">
        <v>39</v>
      </c>
      <c r="D2277" t="s">
        <v>56</v>
      </c>
      <c r="E2277" s="1">
        <v>45150</v>
      </c>
      <c r="F2277" t="s">
        <v>4605</v>
      </c>
      <c r="G2277" t="s">
        <v>12399</v>
      </c>
      <c r="H2277" t="s">
        <v>34</v>
      </c>
      <c r="I2277" t="s">
        <v>42</v>
      </c>
      <c r="J2277" t="s">
        <v>67</v>
      </c>
      <c r="K2277">
        <v>5</v>
      </c>
      <c r="L2277">
        <v>1147.95</v>
      </c>
      <c r="M2277" t="s">
        <v>50</v>
      </c>
      <c r="N2277">
        <v>50</v>
      </c>
      <c r="O2277" t="s">
        <v>12271</v>
      </c>
      <c r="P2277">
        <v>163</v>
      </c>
      <c r="Q2277" t="s">
        <v>43</v>
      </c>
      <c r="R2277">
        <v>5</v>
      </c>
      <c r="S2277" t="s">
        <v>12380</v>
      </c>
      <c r="T2277" t="s">
        <v>60</v>
      </c>
    </row>
    <row r="2278" spans="1:20" x14ac:dyDescent="0.25">
      <c r="A2278" t="s">
        <v>4606</v>
      </c>
      <c r="B2278" t="s">
        <v>21</v>
      </c>
      <c r="C2278" t="s">
        <v>22</v>
      </c>
      <c r="D2278" t="s">
        <v>32</v>
      </c>
      <c r="E2278" t="s">
        <v>12247</v>
      </c>
      <c r="F2278" t="s">
        <v>4607</v>
      </c>
      <c r="G2278" t="s">
        <v>12399</v>
      </c>
      <c r="H2278" t="s">
        <v>58</v>
      </c>
      <c r="I2278" t="s">
        <v>26</v>
      </c>
      <c r="J2278" t="s">
        <v>64</v>
      </c>
      <c r="K2278">
        <v>5</v>
      </c>
      <c r="L2278">
        <v>509.22</v>
      </c>
      <c r="M2278" t="s">
        <v>28</v>
      </c>
      <c r="N2278">
        <v>21</v>
      </c>
      <c r="O2278" s="1">
        <v>45696</v>
      </c>
      <c r="P2278">
        <v>156</v>
      </c>
      <c r="Q2278" t="s">
        <v>43</v>
      </c>
      <c r="R2278">
        <v>3</v>
      </c>
      <c r="S2278" t="s">
        <v>12300</v>
      </c>
      <c r="T2278" t="s">
        <v>60</v>
      </c>
    </row>
    <row r="2279" spans="1:20" x14ac:dyDescent="0.25">
      <c r="A2279" t="s">
        <v>4608</v>
      </c>
      <c r="B2279" t="s">
        <v>45</v>
      </c>
      <c r="C2279" t="s">
        <v>82</v>
      </c>
      <c r="D2279" t="s">
        <v>52</v>
      </c>
      <c r="E2279" t="s">
        <v>12385</v>
      </c>
      <c r="F2279" t="s">
        <v>4609</v>
      </c>
      <c r="G2279" t="s">
        <v>12399</v>
      </c>
      <c r="H2279" t="s">
        <v>34</v>
      </c>
      <c r="I2279" t="s">
        <v>63</v>
      </c>
      <c r="J2279" t="s">
        <v>67</v>
      </c>
      <c r="K2279">
        <v>5</v>
      </c>
      <c r="L2279">
        <v>342.85</v>
      </c>
      <c r="M2279" t="s">
        <v>50</v>
      </c>
      <c r="N2279">
        <v>16</v>
      </c>
      <c r="O2279" t="s">
        <v>12072</v>
      </c>
      <c r="P2279">
        <v>112</v>
      </c>
      <c r="Q2279" t="s">
        <v>43</v>
      </c>
      <c r="R2279">
        <v>3</v>
      </c>
      <c r="S2279" s="1">
        <v>45719</v>
      </c>
      <c r="T2279" t="s">
        <v>36</v>
      </c>
    </row>
    <row r="2280" spans="1:20" x14ac:dyDescent="0.25">
      <c r="A2280" t="s">
        <v>4610</v>
      </c>
      <c r="B2280" t="s">
        <v>45</v>
      </c>
      <c r="C2280" t="s">
        <v>39</v>
      </c>
      <c r="D2280" t="s">
        <v>32</v>
      </c>
      <c r="E2280" t="s">
        <v>12457</v>
      </c>
      <c r="F2280" t="s">
        <v>4611</v>
      </c>
      <c r="G2280" t="s">
        <v>12399</v>
      </c>
      <c r="H2280" t="s">
        <v>41</v>
      </c>
      <c r="I2280" t="s">
        <v>63</v>
      </c>
      <c r="J2280" t="s">
        <v>27</v>
      </c>
      <c r="K2280">
        <v>1</v>
      </c>
      <c r="L2280">
        <v>879.11</v>
      </c>
      <c r="M2280" t="s">
        <v>50</v>
      </c>
      <c r="N2280">
        <v>31</v>
      </c>
      <c r="O2280" s="1">
        <v>45724</v>
      </c>
      <c r="P2280">
        <v>301</v>
      </c>
      <c r="Q2280" t="s">
        <v>43</v>
      </c>
      <c r="R2280">
        <v>3</v>
      </c>
      <c r="S2280" t="s">
        <v>12203</v>
      </c>
      <c r="T2280" t="s">
        <v>36</v>
      </c>
    </row>
    <row r="2281" spans="1:20" x14ac:dyDescent="0.25">
      <c r="A2281" t="s">
        <v>4612</v>
      </c>
      <c r="B2281" t="s">
        <v>45</v>
      </c>
      <c r="C2281" t="s">
        <v>39</v>
      </c>
      <c r="D2281" t="s">
        <v>56</v>
      </c>
      <c r="E2281" t="s">
        <v>12086</v>
      </c>
      <c r="F2281" t="s">
        <v>4613</v>
      </c>
      <c r="G2281" t="s">
        <v>12399</v>
      </c>
      <c r="H2281" t="s">
        <v>58</v>
      </c>
      <c r="I2281" t="s">
        <v>26</v>
      </c>
      <c r="J2281" t="s">
        <v>67</v>
      </c>
      <c r="K2281">
        <v>1</v>
      </c>
      <c r="L2281">
        <v>1281.95</v>
      </c>
      <c r="M2281" t="s">
        <v>35</v>
      </c>
      <c r="N2281">
        <v>9</v>
      </c>
      <c r="O2281" t="s">
        <v>12104</v>
      </c>
      <c r="P2281">
        <v>174</v>
      </c>
      <c r="Q2281" t="s">
        <v>29</v>
      </c>
      <c r="R2281">
        <v>2</v>
      </c>
      <c r="S2281" t="s">
        <v>12155</v>
      </c>
      <c r="T2281" t="s">
        <v>36</v>
      </c>
    </row>
    <row r="2282" spans="1:20" x14ac:dyDescent="0.25">
      <c r="A2282" t="s">
        <v>4614</v>
      </c>
      <c r="B2282" t="s">
        <v>21</v>
      </c>
      <c r="C2282" t="s">
        <v>22</v>
      </c>
      <c r="D2282" t="s">
        <v>32</v>
      </c>
      <c r="E2282" s="1">
        <v>45423</v>
      </c>
      <c r="F2282" t="s">
        <v>4615</v>
      </c>
      <c r="G2282" t="s">
        <v>12421</v>
      </c>
      <c r="H2282" t="s">
        <v>34</v>
      </c>
      <c r="I2282" t="s">
        <v>63</v>
      </c>
      <c r="J2282" t="s">
        <v>64</v>
      </c>
      <c r="K2282">
        <v>2</v>
      </c>
      <c r="L2282">
        <v>341.76</v>
      </c>
      <c r="M2282" t="s">
        <v>50</v>
      </c>
      <c r="N2282">
        <v>18</v>
      </c>
      <c r="O2282" t="s">
        <v>12376</v>
      </c>
      <c r="P2282">
        <v>176</v>
      </c>
      <c r="Q2282" t="s">
        <v>29</v>
      </c>
      <c r="R2282">
        <v>2</v>
      </c>
      <c r="S2282" t="s">
        <v>12356</v>
      </c>
      <c r="T2282" t="s">
        <v>30</v>
      </c>
    </row>
    <row r="2283" spans="1:20" x14ac:dyDescent="0.25">
      <c r="A2283" t="s">
        <v>4616</v>
      </c>
      <c r="B2283" t="s">
        <v>21</v>
      </c>
      <c r="C2283" t="s">
        <v>82</v>
      </c>
      <c r="D2283" t="s">
        <v>77</v>
      </c>
      <c r="E2283" s="1">
        <v>45871</v>
      </c>
      <c r="F2283" t="s">
        <v>4617</v>
      </c>
      <c r="G2283" t="s">
        <v>12421</v>
      </c>
      <c r="H2283" t="s">
        <v>34</v>
      </c>
      <c r="I2283" t="s">
        <v>54</v>
      </c>
      <c r="J2283" t="s">
        <v>67</v>
      </c>
      <c r="K2283">
        <v>4</v>
      </c>
      <c r="L2283">
        <v>1473.46</v>
      </c>
      <c r="M2283" t="s">
        <v>28</v>
      </c>
      <c r="N2283">
        <v>4</v>
      </c>
      <c r="O2283" t="s">
        <v>12069</v>
      </c>
      <c r="P2283">
        <v>20</v>
      </c>
      <c r="Q2283" t="s">
        <v>29</v>
      </c>
      <c r="R2283">
        <v>5</v>
      </c>
      <c r="S2283" t="s">
        <v>12149</v>
      </c>
      <c r="T2283" t="s">
        <v>60</v>
      </c>
    </row>
    <row r="2284" spans="1:20" x14ac:dyDescent="0.25">
      <c r="A2284" t="s">
        <v>4618</v>
      </c>
      <c r="B2284" t="s">
        <v>45</v>
      </c>
      <c r="C2284" t="s">
        <v>82</v>
      </c>
      <c r="D2284" t="s">
        <v>32</v>
      </c>
      <c r="E2284" t="s">
        <v>12261</v>
      </c>
      <c r="F2284" t="s">
        <v>4619</v>
      </c>
      <c r="G2284" t="s">
        <v>12421</v>
      </c>
      <c r="H2284" t="s">
        <v>47</v>
      </c>
      <c r="I2284" t="s">
        <v>54</v>
      </c>
      <c r="J2284" t="s">
        <v>49</v>
      </c>
      <c r="K2284">
        <v>1</v>
      </c>
      <c r="L2284">
        <v>1420.56</v>
      </c>
      <c r="M2284" t="s">
        <v>50</v>
      </c>
      <c r="N2284">
        <v>27</v>
      </c>
      <c r="O2284" s="1">
        <v>45722</v>
      </c>
      <c r="P2284">
        <v>346</v>
      </c>
      <c r="Q2284" t="s">
        <v>43</v>
      </c>
      <c r="R2284">
        <v>3</v>
      </c>
      <c r="S2284" s="1">
        <v>45748</v>
      </c>
      <c r="T2284" t="s">
        <v>36</v>
      </c>
    </row>
    <row r="2285" spans="1:20" x14ac:dyDescent="0.25">
      <c r="A2285" t="s">
        <v>4620</v>
      </c>
      <c r="B2285" t="s">
        <v>45</v>
      </c>
      <c r="C2285" t="s">
        <v>39</v>
      </c>
      <c r="D2285" t="s">
        <v>23</v>
      </c>
      <c r="E2285" s="1">
        <v>45962</v>
      </c>
      <c r="F2285" t="s">
        <v>4621</v>
      </c>
      <c r="G2285" t="s">
        <v>12406</v>
      </c>
      <c r="H2285" t="s">
        <v>25</v>
      </c>
      <c r="I2285" t="s">
        <v>54</v>
      </c>
      <c r="J2285" t="s">
        <v>49</v>
      </c>
      <c r="K2285">
        <v>5</v>
      </c>
      <c r="L2285">
        <v>923.04</v>
      </c>
      <c r="M2285" t="s">
        <v>35</v>
      </c>
      <c r="N2285">
        <v>21</v>
      </c>
      <c r="O2285" t="s">
        <v>12093</v>
      </c>
      <c r="P2285">
        <v>311</v>
      </c>
      <c r="Q2285" t="s">
        <v>29</v>
      </c>
      <c r="R2285">
        <v>2</v>
      </c>
      <c r="S2285" t="s">
        <v>12312</v>
      </c>
      <c r="T2285" t="s">
        <v>60</v>
      </c>
    </row>
    <row r="2286" spans="1:20" x14ac:dyDescent="0.25">
      <c r="A2286" t="s">
        <v>4622</v>
      </c>
      <c r="B2286" t="s">
        <v>38</v>
      </c>
      <c r="C2286" t="s">
        <v>82</v>
      </c>
      <c r="D2286" t="s">
        <v>52</v>
      </c>
      <c r="E2286" t="s">
        <v>12186</v>
      </c>
      <c r="F2286" t="s">
        <v>4623</v>
      </c>
      <c r="G2286" t="s">
        <v>12406</v>
      </c>
      <c r="H2286" t="s">
        <v>58</v>
      </c>
      <c r="I2286" t="s">
        <v>63</v>
      </c>
      <c r="J2286" t="s">
        <v>59</v>
      </c>
      <c r="K2286">
        <v>4</v>
      </c>
      <c r="L2286">
        <v>1091.23</v>
      </c>
      <c r="M2286" t="s">
        <v>35</v>
      </c>
      <c r="N2286">
        <v>2</v>
      </c>
      <c r="O2286" s="1">
        <v>45840</v>
      </c>
      <c r="P2286">
        <v>256</v>
      </c>
      <c r="Q2286" t="s">
        <v>29</v>
      </c>
      <c r="R2286">
        <v>2</v>
      </c>
      <c r="S2286" s="1">
        <v>45905</v>
      </c>
      <c r="T2286" t="s">
        <v>30</v>
      </c>
    </row>
    <row r="2287" spans="1:20" x14ac:dyDescent="0.25">
      <c r="A2287" t="s">
        <v>4624</v>
      </c>
      <c r="B2287" t="s">
        <v>45</v>
      </c>
      <c r="C2287" t="s">
        <v>22</v>
      </c>
      <c r="D2287" t="s">
        <v>56</v>
      </c>
      <c r="E2287" s="1">
        <v>45392</v>
      </c>
      <c r="F2287" t="s">
        <v>4625</v>
      </c>
      <c r="G2287" t="s">
        <v>12406</v>
      </c>
      <c r="H2287" t="s">
        <v>47</v>
      </c>
      <c r="I2287" t="s">
        <v>63</v>
      </c>
      <c r="J2287" t="s">
        <v>64</v>
      </c>
      <c r="K2287">
        <v>4</v>
      </c>
      <c r="L2287">
        <v>326.83999999999997</v>
      </c>
      <c r="M2287" t="s">
        <v>50</v>
      </c>
      <c r="N2287">
        <v>35</v>
      </c>
      <c r="O2287" s="1">
        <v>45964</v>
      </c>
      <c r="P2287">
        <v>51</v>
      </c>
      <c r="Q2287" t="s">
        <v>29</v>
      </c>
      <c r="R2287">
        <v>4</v>
      </c>
      <c r="S2287" t="s">
        <v>12272</v>
      </c>
      <c r="T2287" t="s">
        <v>36</v>
      </c>
    </row>
    <row r="2288" spans="1:20" x14ac:dyDescent="0.25">
      <c r="A2288" t="s">
        <v>4626</v>
      </c>
      <c r="B2288" t="s">
        <v>38</v>
      </c>
      <c r="C2288" t="s">
        <v>82</v>
      </c>
      <c r="D2288" t="s">
        <v>23</v>
      </c>
      <c r="E2288" t="s">
        <v>12405</v>
      </c>
      <c r="F2288" t="s">
        <v>4627</v>
      </c>
      <c r="G2288" t="s">
        <v>12406</v>
      </c>
      <c r="H2288" t="s">
        <v>47</v>
      </c>
      <c r="I2288" t="s">
        <v>54</v>
      </c>
      <c r="J2288" t="s">
        <v>64</v>
      </c>
      <c r="K2288">
        <v>1</v>
      </c>
      <c r="L2288">
        <v>825.55</v>
      </c>
      <c r="M2288" t="s">
        <v>50</v>
      </c>
      <c r="N2288">
        <v>46</v>
      </c>
      <c r="O2288" s="1">
        <v>45658</v>
      </c>
      <c r="P2288">
        <v>451</v>
      </c>
      <c r="Q2288" t="s">
        <v>29</v>
      </c>
      <c r="R2288">
        <v>4</v>
      </c>
      <c r="S2288" t="s">
        <v>12185</v>
      </c>
      <c r="T2288" t="s">
        <v>36</v>
      </c>
    </row>
    <row r="2289" spans="1:20" x14ac:dyDescent="0.25">
      <c r="A2289" t="s">
        <v>4628</v>
      </c>
      <c r="B2289" t="s">
        <v>45</v>
      </c>
      <c r="C2289" t="s">
        <v>22</v>
      </c>
      <c r="D2289" t="s">
        <v>23</v>
      </c>
      <c r="E2289" s="1">
        <v>45421</v>
      </c>
      <c r="F2289" t="s">
        <v>4629</v>
      </c>
      <c r="G2289" t="s">
        <v>12406</v>
      </c>
      <c r="H2289" t="s">
        <v>34</v>
      </c>
      <c r="I2289" t="s">
        <v>63</v>
      </c>
      <c r="J2289" t="s">
        <v>67</v>
      </c>
      <c r="K2289">
        <v>1</v>
      </c>
      <c r="L2289">
        <v>1386.29</v>
      </c>
      <c r="M2289" t="s">
        <v>50</v>
      </c>
      <c r="N2289">
        <v>34</v>
      </c>
      <c r="O2289" s="1">
        <v>45484</v>
      </c>
      <c r="P2289">
        <v>160</v>
      </c>
      <c r="Q2289" t="s">
        <v>43</v>
      </c>
      <c r="R2289">
        <v>5</v>
      </c>
      <c r="S2289" t="s">
        <v>12220</v>
      </c>
      <c r="T2289" t="s">
        <v>60</v>
      </c>
    </row>
    <row r="2290" spans="1:20" x14ac:dyDescent="0.25">
      <c r="A2290" t="s">
        <v>4630</v>
      </c>
      <c r="B2290" t="s">
        <v>21</v>
      </c>
      <c r="C2290" t="s">
        <v>22</v>
      </c>
      <c r="D2290" t="s">
        <v>32</v>
      </c>
      <c r="E2290" s="1">
        <v>45415</v>
      </c>
      <c r="F2290" t="s">
        <v>4631</v>
      </c>
      <c r="G2290" t="s">
        <v>12406</v>
      </c>
      <c r="H2290" t="s">
        <v>41</v>
      </c>
      <c r="I2290" t="s">
        <v>54</v>
      </c>
      <c r="J2290" t="s">
        <v>27</v>
      </c>
      <c r="K2290">
        <v>4</v>
      </c>
      <c r="L2290">
        <v>787.98</v>
      </c>
      <c r="M2290" t="s">
        <v>35</v>
      </c>
      <c r="N2290">
        <v>37</v>
      </c>
      <c r="O2290" s="1">
        <v>45841</v>
      </c>
      <c r="P2290">
        <v>31</v>
      </c>
      <c r="Q2290" t="s">
        <v>29</v>
      </c>
      <c r="R2290">
        <v>3</v>
      </c>
      <c r="S2290" t="s">
        <v>12270</v>
      </c>
      <c r="T2290" t="s">
        <v>30</v>
      </c>
    </row>
    <row r="2291" spans="1:20" x14ac:dyDescent="0.25">
      <c r="A2291" t="s">
        <v>4632</v>
      </c>
      <c r="B2291" t="s">
        <v>38</v>
      </c>
      <c r="C2291" t="s">
        <v>39</v>
      </c>
      <c r="D2291" t="s">
        <v>56</v>
      </c>
      <c r="E2291" t="s">
        <v>12460</v>
      </c>
      <c r="F2291" t="s">
        <v>4633</v>
      </c>
      <c r="G2291" t="s">
        <v>12406</v>
      </c>
      <c r="H2291" t="s">
        <v>47</v>
      </c>
      <c r="I2291" t="s">
        <v>63</v>
      </c>
      <c r="J2291" t="s">
        <v>64</v>
      </c>
      <c r="K2291">
        <v>5</v>
      </c>
      <c r="L2291">
        <v>538.88</v>
      </c>
      <c r="M2291" t="s">
        <v>28</v>
      </c>
      <c r="N2291">
        <v>22</v>
      </c>
      <c r="O2291" t="s">
        <v>12066</v>
      </c>
      <c r="P2291">
        <v>243</v>
      </c>
      <c r="Q2291" t="s">
        <v>43</v>
      </c>
      <c r="R2291">
        <v>1</v>
      </c>
      <c r="S2291" t="s">
        <v>12178</v>
      </c>
      <c r="T2291" t="s">
        <v>30</v>
      </c>
    </row>
    <row r="2292" spans="1:20" x14ac:dyDescent="0.25">
      <c r="A2292" t="s">
        <v>4634</v>
      </c>
      <c r="B2292" t="s">
        <v>38</v>
      </c>
      <c r="C2292" t="s">
        <v>39</v>
      </c>
      <c r="D2292" t="s">
        <v>77</v>
      </c>
      <c r="E2292" s="1">
        <v>45722</v>
      </c>
      <c r="F2292" t="s">
        <v>4635</v>
      </c>
      <c r="G2292" t="s">
        <v>12406</v>
      </c>
      <c r="H2292" t="s">
        <v>34</v>
      </c>
      <c r="I2292" t="s">
        <v>42</v>
      </c>
      <c r="J2292" t="s">
        <v>59</v>
      </c>
      <c r="K2292">
        <v>4</v>
      </c>
      <c r="L2292">
        <v>1438.37</v>
      </c>
      <c r="M2292" t="s">
        <v>35</v>
      </c>
      <c r="N2292">
        <v>1</v>
      </c>
      <c r="O2292" t="s">
        <v>12278</v>
      </c>
      <c r="P2292">
        <v>340</v>
      </c>
      <c r="Q2292" t="s">
        <v>43</v>
      </c>
      <c r="R2292">
        <v>5</v>
      </c>
      <c r="S2292" s="1">
        <v>45933</v>
      </c>
      <c r="T2292" t="s">
        <v>60</v>
      </c>
    </row>
    <row r="2293" spans="1:20" x14ac:dyDescent="0.25">
      <c r="A2293" t="s">
        <v>4636</v>
      </c>
      <c r="B2293" t="s">
        <v>38</v>
      </c>
      <c r="C2293" t="s">
        <v>82</v>
      </c>
      <c r="D2293" t="s">
        <v>23</v>
      </c>
      <c r="E2293" t="s">
        <v>12394</v>
      </c>
      <c r="F2293" t="s">
        <v>4637</v>
      </c>
      <c r="G2293" t="s">
        <v>12406</v>
      </c>
      <c r="H2293" t="s">
        <v>34</v>
      </c>
      <c r="I2293" t="s">
        <v>26</v>
      </c>
      <c r="J2293" t="s">
        <v>49</v>
      </c>
      <c r="K2293">
        <v>2</v>
      </c>
      <c r="L2293">
        <v>539.77</v>
      </c>
      <c r="M2293" t="s">
        <v>50</v>
      </c>
      <c r="N2293">
        <v>45</v>
      </c>
      <c r="O2293" t="s">
        <v>12324</v>
      </c>
      <c r="P2293">
        <v>157</v>
      </c>
      <c r="Q2293" t="s">
        <v>43</v>
      </c>
      <c r="R2293">
        <v>1</v>
      </c>
      <c r="S2293" s="1">
        <v>45690</v>
      </c>
      <c r="T2293" t="s">
        <v>30</v>
      </c>
    </row>
    <row r="2294" spans="1:20" x14ac:dyDescent="0.25">
      <c r="A2294" t="s">
        <v>4638</v>
      </c>
      <c r="B2294" t="s">
        <v>45</v>
      </c>
      <c r="C2294" t="s">
        <v>39</v>
      </c>
      <c r="D2294" t="s">
        <v>56</v>
      </c>
      <c r="E2294" t="s">
        <v>12389</v>
      </c>
      <c r="F2294" t="s">
        <v>4639</v>
      </c>
      <c r="G2294" t="s">
        <v>12406</v>
      </c>
      <c r="H2294" t="s">
        <v>34</v>
      </c>
      <c r="I2294" t="s">
        <v>54</v>
      </c>
      <c r="J2294" t="s">
        <v>49</v>
      </c>
      <c r="K2294">
        <v>4</v>
      </c>
      <c r="L2294">
        <v>1007.79</v>
      </c>
      <c r="M2294" t="s">
        <v>28</v>
      </c>
      <c r="N2294">
        <v>5</v>
      </c>
      <c r="O2294" t="s">
        <v>12235</v>
      </c>
      <c r="P2294">
        <v>171</v>
      </c>
      <c r="Q2294" t="s">
        <v>43</v>
      </c>
      <c r="R2294">
        <v>1</v>
      </c>
      <c r="S2294" s="1">
        <v>45608</v>
      </c>
      <c r="T2294" t="s">
        <v>60</v>
      </c>
    </row>
    <row r="2295" spans="1:20" x14ac:dyDescent="0.25">
      <c r="A2295" t="s">
        <v>4640</v>
      </c>
      <c r="B2295" t="s">
        <v>38</v>
      </c>
      <c r="C2295" t="s">
        <v>22</v>
      </c>
      <c r="D2295" t="s">
        <v>23</v>
      </c>
      <c r="E2295" t="s">
        <v>12085</v>
      </c>
      <c r="F2295" t="s">
        <v>4641</v>
      </c>
      <c r="G2295" t="s">
        <v>12406</v>
      </c>
      <c r="H2295" t="s">
        <v>25</v>
      </c>
      <c r="I2295" t="s">
        <v>63</v>
      </c>
      <c r="J2295" t="s">
        <v>64</v>
      </c>
      <c r="K2295">
        <v>2</v>
      </c>
      <c r="L2295">
        <v>1359.67</v>
      </c>
      <c r="M2295" t="s">
        <v>50</v>
      </c>
      <c r="N2295">
        <v>12</v>
      </c>
      <c r="O2295" t="s">
        <v>12135</v>
      </c>
      <c r="P2295">
        <v>153</v>
      </c>
      <c r="Q2295" t="s">
        <v>29</v>
      </c>
      <c r="R2295">
        <v>2</v>
      </c>
      <c r="S2295" t="s">
        <v>12325</v>
      </c>
      <c r="T2295" t="s">
        <v>60</v>
      </c>
    </row>
    <row r="2296" spans="1:20" x14ac:dyDescent="0.25">
      <c r="A2296" t="s">
        <v>4642</v>
      </c>
      <c r="B2296" t="s">
        <v>45</v>
      </c>
      <c r="C2296" t="s">
        <v>82</v>
      </c>
      <c r="D2296" t="s">
        <v>32</v>
      </c>
      <c r="E2296" s="1">
        <v>45902</v>
      </c>
      <c r="F2296" t="s">
        <v>4643</v>
      </c>
      <c r="G2296" t="s">
        <v>12406</v>
      </c>
      <c r="H2296" t="s">
        <v>34</v>
      </c>
      <c r="I2296" t="s">
        <v>42</v>
      </c>
      <c r="J2296" t="s">
        <v>49</v>
      </c>
      <c r="K2296">
        <v>3</v>
      </c>
      <c r="L2296">
        <v>1405.04</v>
      </c>
      <c r="M2296" t="s">
        <v>50</v>
      </c>
      <c r="N2296">
        <v>33</v>
      </c>
      <c r="O2296" s="1">
        <v>45547</v>
      </c>
      <c r="P2296">
        <v>268</v>
      </c>
      <c r="Q2296" t="s">
        <v>43</v>
      </c>
      <c r="R2296">
        <v>1</v>
      </c>
      <c r="S2296" t="s">
        <v>12189</v>
      </c>
      <c r="T2296" t="s">
        <v>30</v>
      </c>
    </row>
    <row r="2297" spans="1:20" x14ac:dyDescent="0.25">
      <c r="A2297" t="s">
        <v>4644</v>
      </c>
      <c r="B2297" t="s">
        <v>38</v>
      </c>
      <c r="C2297" t="s">
        <v>22</v>
      </c>
      <c r="D2297" t="s">
        <v>77</v>
      </c>
      <c r="E2297" t="s">
        <v>12109</v>
      </c>
      <c r="F2297" t="s">
        <v>4645</v>
      </c>
      <c r="G2297" t="s">
        <v>12316</v>
      </c>
      <c r="H2297" t="s">
        <v>41</v>
      </c>
      <c r="I2297" t="s">
        <v>42</v>
      </c>
      <c r="J2297" t="s">
        <v>64</v>
      </c>
      <c r="K2297">
        <v>5</v>
      </c>
      <c r="L2297">
        <v>788.9</v>
      </c>
      <c r="M2297" t="s">
        <v>50</v>
      </c>
      <c r="N2297">
        <v>23</v>
      </c>
      <c r="O2297" s="1">
        <v>45424</v>
      </c>
      <c r="P2297">
        <v>73</v>
      </c>
      <c r="Q2297" t="s">
        <v>29</v>
      </c>
      <c r="R2297">
        <v>5</v>
      </c>
      <c r="S2297" s="1">
        <v>45605</v>
      </c>
      <c r="T2297" t="s">
        <v>36</v>
      </c>
    </row>
    <row r="2298" spans="1:20" x14ac:dyDescent="0.25">
      <c r="A2298" t="s">
        <v>4646</v>
      </c>
      <c r="B2298" t="s">
        <v>38</v>
      </c>
      <c r="C2298" t="s">
        <v>39</v>
      </c>
      <c r="D2298" t="s">
        <v>56</v>
      </c>
      <c r="E2298" t="s">
        <v>12393</v>
      </c>
      <c r="F2298" t="s">
        <v>4647</v>
      </c>
      <c r="G2298" t="s">
        <v>12316</v>
      </c>
      <c r="H2298" t="s">
        <v>47</v>
      </c>
      <c r="I2298" t="s">
        <v>54</v>
      </c>
      <c r="J2298" t="s">
        <v>49</v>
      </c>
      <c r="K2298">
        <v>1</v>
      </c>
      <c r="L2298">
        <v>337.41</v>
      </c>
      <c r="M2298" t="s">
        <v>35</v>
      </c>
      <c r="N2298">
        <v>41</v>
      </c>
      <c r="O2298" t="s">
        <v>12129</v>
      </c>
      <c r="P2298">
        <v>55</v>
      </c>
      <c r="Q2298" t="s">
        <v>29</v>
      </c>
      <c r="R2298">
        <v>2</v>
      </c>
      <c r="S2298" s="1">
        <v>45334</v>
      </c>
      <c r="T2298" t="s">
        <v>60</v>
      </c>
    </row>
    <row r="2299" spans="1:20" x14ac:dyDescent="0.25">
      <c r="A2299" t="s">
        <v>4648</v>
      </c>
      <c r="B2299" t="s">
        <v>38</v>
      </c>
      <c r="C2299" t="s">
        <v>22</v>
      </c>
      <c r="D2299" t="s">
        <v>32</v>
      </c>
      <c r="E2299" t="s">
        <v>12136</v>
      </c>
      <c r="F2299" t="s">
        <v>4649</v>
      </c>
      <c r="G2299" t="s">
        <v>12316</v>
      </c>
      <c r="H2299" t="s">
        <v>41</v>
      </c>
      <c r="I2299" t="s">
        <v>63</v>
      </c>
      <c r="J2299" t="s">
        <v>64</v>
      </c>
      <c r="K2299">
        <v>4</v>
      </c>
      <c r="L2299">
        <v>290.37</v>
      </c>
      <c r="M2299" t="s">
        <v>28</v>
      </c>
      <c r="N2299">
        <v>24</v>
      </c>
      <c r="O2299" s="1">
        <v>45995</v>
      </c>
      <c r="P2299">
        <v>226</v>
      </c>
      <c r="Q2299" t="s">
        <v>43</v>
      </c>
      <c r="R2299">
        <v>2</v>
      </c>
      <c r="S2299" t="s">
        <v>12146</v>
      </c>
      <c r="T2299" t="s">
        <v>60</v>
      </c>
    </row>
    <row r="2300" spans="1:20" x14ac:dyDescent="0.25">
      <c r="A2300" t="s">
        <v>4650</v>
      </c>
      <c r="B2300" t="s">
        <v>45</v>
      </c>
      <c r="C2300" t="s">
        <v>82</v>
      </c>
      <c r="D2300" t="s">
        <v>23</v>
      </c>
      <c r="E2300" t="s">
        <v>12424</v>
      </c>
      <c r="F2300" t="s">
        <v>4651</v>
      </c>
      <c r="G2300" t="s">
        <v>12316</v>
      </c>
      <c r="H2300" t="s">
        <v>34</v>
      </c>
      <c r="I2300" t="s">
        <v>26</v>
      </c>
      <c r="J2300" t="s">
        <v>59</v>
      </c>
      <c r="K2300">
        <v>4</v>
      </c>
      <c r="L2300">
        <v>719.53</v>
      </c>
      <c r="M2300" t="s">
        <v>50</v>
      </c>
      <c r="N2300">
        <v>10</v>
      </c>
      <c r="O2300" t="s">
        <v>12217</v>
      </c>
      <c r="P2300">
        <v>457</v>
      </c>
      <c r="Q2300" t="s">
        <v>29</v>
      </c>
      <c r="R2300">
        <v>1</v>
      </c>
      <c r="S2300" t="s">
        <v>12147</v>
      </c>
      <c r="T2300" t="s">
        <v>30</v>
      </c>
    </row>
    <row r="2301" spans="1:20" x14ac:dyDescent="0.25">
      <c r="A2301" t="s">
        <v>4652</v>
      </c>
      <c r="B2301" t="s">
        <v>38</v>
      </c>
      <c r="C2301" t="s">
        <v>22</v>
      </c>
      <c r="D2301" t="s">
        <v>32</v>
      </c>
      <c r="E2301" t="s">
        <v>12475</v>
      </c>
      <c r="F2301" t="s">
        <v>4653</v>
      </c>
      <c r="G2301" t="s">
        <v>12316</v>
      </c>
      <c r="H2301" t="s">
        <v>41</v>
      </c>
      <c r="I2301" t="s">
        <v>63</v>
      </c>
      <c r="J2301" t="s">
        <v>49</v>
      </c>
      <c r="K2301">
        <v>3</v>
      </c>
      <c r="L2301">
        <v>588.48</v>
      </c>
      <c r="M2301" t="s">
        <v>35</v>
      </c>
      <c r="N2301">
        <v>48</v>
      </c>
      <c r="O2301" s="1">
        <v>45810</v>
      </c>
      <c r="P2301">
        <v>352</v>
      </c>
      <c r="Q2301" t="s">
        <v>29</v>
      </c>
      <c r="R2301">
        <v>5</v>
      </c>
      <c r="S2301" t="s">
        <v>12364</v>
      </c>
      <c r="T2301" t="s">
        <v>30</v>
      </c>
    </row>
    <row r="2302" spans="1:20" x14ac:dyDescent="0.25">
      <c r="A2302" t="s">
        <v>4654</v>
      </c>
      <c r="B2302" t="s">
        <v>45</v>
      </c>
      <c r="C2302" t="s">
        <v>22</v>
      </c>
      <c r="D2302" t="s">
        <v>77</v>
      </c>
      <c r="E2302" t="s">
        <v>12178</v>
      </c>
      <c r="F2302" t="s">
        <v>4655</v>
      </c>
      <c r="G2302" t="s">
        <v>12316</v>
      </c>
      <c r="H2302" t="s">
        <v>25</v>
      </c>
      <c r="I2302" t="s">
        <v>48</v>
      </c>
      <c r="J2302" t="s">
        <v>49</v>
      </c>
      <c r="K2302">
        <v>3</v>
      </c>
      <c r="L2302">
        <v>239.85</v>
      </c>
      <c r="M2302" t="s">
        <v>50</v>
      </c>
      <c r="N2302">
        <v>46</v>
      </c>
      <c r="O2302" s="1">
        <v>45453</v>
      </c>
      <c r="P2302">
        <v>360</v>
      </c>
      <c r="Q2302" t="s">
        <v>43</v>
      </c>
      <c r="R2302">
        <v>2</v>
      </c>
      <c r="S2302" s="1">
        <v>45810</v>
      </c>
      <c r="T2302" t="s">
        <v>30</v>
      </c>
    </row>
    <row r="2303" spans="1:20" x14ac:dyDescent="0.25">
      <c r="A2303" t="s">
        <v>4656</v>
      </c>
      <c r="B2303" t="s">
        <v>21</v>
      </c>
      <c r="C2303" t="s">
        <v>82</v>
      </c>
      <c r="D2303" t="s">
        <v>77</v>
      </c>
      <c r="E2303" s="1">
        <v>45116</v>
      </c>
      <c r="F2303" t="s">
        <v>4657</v>
      </c>
      <c r="G2303" t="s">
        <v>12316</v>
      </c>
      <c r="H2303" t="s">
        <v>41</v>
      </c>
      <c r="I2303" t="s">
        <v>42</v>
      </c>
      <c r="J2303" t="s">
        <v>64</v>
      </c>
      <c r="K2303">
        <v>2</v>
      </c>
      <c r="L2303">
        <v>1098.18</v>
      </c>
      <c r="M2303" t="s">
        <v>35</v>
      </c>
      <c r="N2303">
        <v>32</v>
      </c>
      <c r="O2303" t="s">
        <v>12159</v>
      </c>
      <c r="P2303">
        <v>456</v>
      </c>
      <c r="Q2303" t="s">
        <v>43</v>
      </c>
      <c r="R2303">
        <v>2</v>
      </c>
      <c r="S2303" t="s">
        <v>12193</v>
      </c>
      <c r="T2303" t="s">
        <v>60</v>
      </c>
    </row>
    <row r="2304" spans="1:20" x14ac:dyDescent="0.25">
      <c r="A2304" t="s">
        <v>4658</v>
      </c>
      <c r="B2304" t="s">
        <v>38</v>
      </c>
      <c r="C2304" t="s">
        <v>82</v>
      </c>
      <c r="D2304" t="s">
        <v>52</v>
      </c>
      <c r="E2304" s="1">
        <v>45721</v>
      </c>
      <c r="F2304" t="s">
        <v>4659</v>
      </c>
      <c r="G2304" t="s">
        <v>12316</v>
      </c>
      <c r="H2304" t="s">
        <v>58</v>
      </c>
      <c r="I2304" t="s">
        <v>54</v>
      </c>
      <c r="J2304" t="s">
        <v>59</v>
      </c>
      <c r="K2304">
        <v>5</v>
      </c>
      <c r="L2304">
        <v>322.42</v>
      </c>
      <c r="M2304" t="s">
        <v>35</v>
      </c>
      <c r="N2304">
        <v>39</v>
      </c>
      <c r="O2304" t="s">
        <v>12304</v>
      </c>
      <c r="P2304">
        <v>441</v>
      </c>
      <c r="Q2304" t="s">
        <v>43</v>
      </c>
      <c r="R2304">
        <v>5</v>
      </c>
      <c r="S2304" s="1">
        <v>45658</v>
      </c>
      <c r="T2304" t="s">
        <v>60</v>
      </c>
    </row>
    <row r="2305" spans="1:20" x14ac:dyDescent="0.25">
      <c r="A2305" t="s">
        <v>4660</v>
      </c>
      <c r="B2305" t="s">
        <v>45</v>
      </c>
      <c r="C2305" t="s">
        <v>22</v>
      </c>
      <c r="D2305" t="s">
        <v>52</v>
      </c>
      <c r="E2305" t="s">
        <v>12310</v>
      </c>
      <c r="F2305" t="s">
        <v>4661</v>
      </c>
      <c r="G2305" t="s">
        <v>12316</v>
      </c>
      <c r="H2305" t="s">
        <v>25</v>
      </c>
      <c r="I2305" t="s">
        <v>54</v>
      </c>
      <c r="J2305" t="s">
        <v>49</v>
      </c>
      <c r="K2305">
        <v>2</v>
      </c>
      <c r="L2305">
        <v>1089.73</v>
      </c>
      <c r="M2305" t="s">
        <v>35</v>
      </c>
      <c r="N2305">
        <v>37</v>
      </c>
      <c r="O2305" t="s">
        <v>12161</v>
      </c>
      <c r="P2305">
        <v>106</v>
      </c>
      <c r="Q2305" t="s">
        <v>43</v>
      </c>
      <c r="R2305">
        <v>2</v>
      </c>
      <c r="S2305" t="s">
        <v>12094</v>
      </c>
      <c r="T2305" t="s">
        <v>36</v>
      </c>
    </row>
    <row r="2306" spans="1:20" x14ac:dyDescent="0.25">
      <c r="A2306" t="s">
        <v>4662</v>
      </c>
      <c r="B2306" t="s">
        <v>45</v>
      </c>
      <c r="C2306" t="s">
        <v>22</v>
      </c>
      <c r="D2306" t="s">
        <v>23</v>
      </c>
      <c r="E2306" t="s">
        <v>12162</v>
      </c>
      <c r="F2306" t="s">
        <v>4663</v>
      </c>
      <c r="G2306" s="1">
        <v>45297</v>
      </c>
      <c r="H2306" t="s">
        <v>41</v>
      </c>
      <c r="I2306" t="s">
        <v>48</v>
      </c>
      <c r="J2306" t="s">
        <v>59</v>
      </c>
      <c r="K2306">
        <v>2</v>
      </c>
      <c r="L2306">
        <v>832.14</v>
      </c>
      <c r="M2306" t="s">
        <v>28</v>
      </c>
      <c r="N2306">
        <v>36</v>
      </c>
      <c r="O2306" t="s">
        <v>12146</v>
      </c>
      <c r="P2306">
        <v>425</v>
      </c>
      <c r="Q2306" t="s">
        <v>29</v>
      </c>
      <c r="R2306">
        <v>1</v>
      </c>
      <c r="S2306" t="s">
        <v>12287</v>
      </c>
      <c r="T2306" t="s">
        <v>36</v>
      </c>
    </row>
    <row r="2307" spans="1:20" x14ac:dyDescent="0.25">
      <c r="A2307" t="s">
        <v>4664</v>
      </c>
      <c r="B2307" t="s">
        <v>38</v>
      </c>
      <c r="C2307" t="s">
        <v>39</v>
      </c>
      <c r="D2307" t="s">
        <v>32</v>
      </c>
      <c r="E2307" s="1">
        <v>45331</v>
      </c>
      <c r="F2307" t="s">
        <v>4665</v>
      </c>
      <c r="G2307" s="1">
        <v>45297</v>
      </c>
      <c r="H2307" t="s">
        <v>34</v>
      </c>
      <c r="I2307" t="s">
        <v>42</v>
      </c>
      <c r="J2307" t="s">
        <v>27</v>
      </c>
      <c r="K2307">
        <v>2</v>
      </c>
      <c r="L2307">
        <v>966.24</v>
      </c>
      <c r="M2307" t="s">
        <v>50</v>
      </c>
      <c r="N2307">
        <v>39</v>
      </c>
      <c r="O2307" t="s">
        <v>12119</v>
      </c>
      <c r="P2307">
        <v>119</v>
      </c>
      <c r="Q2307" t="s">
        <v>29</v>
      </c>
      <c r="R2307">
        <v>5</v>
      </c>
      <c r="S2307" t="s">
        <v>12323</v>
      </c>
      <c r="T2307" t="s">
        <v>30</v>
      </c>
    </row>
    <row r="2308" spans="1:20" x14ac:dyDescent="0.25">
      <c r="A2308" t="s">
        <v>4666</v>
      </c>
      <c r="B2308" t="s">
        <v>21</v>
      </c>
      <c r="C2308" t="s">
        <v>82</v>
      </c>
      <c r="D2308" t="s">
        <v>23</v>
      </c>
      <c r="E2308" t="s">
        <v>12116</v>
      </c>
      <c r="F2308" t="s">
        <v>4667</v>
      </c>
      <c r="G2308" s="1">
        <v>45297</v>
      </c>
      <c r="H2308" t="s">
        <v>25</v>
      </c>
      <c r="I2308" t="s">
        <v>26</v>
      </c>
      <c r="J2308" t="s">
        <v>67</v>
      </c>
      <c r="K2308">
        <v>5</v>
      </c>
      <c r="L2308">
        <v>1148.79</v>
      </c>
      <c r="M2308" t="s">
        <v>35</v>
      </c>
      <c r="N2308">
        <v>50</v>
      </c>
      <c r="O2308" t="s">
        <v>12237</v>
      </c>
      <c r="P2308">
        <v>345</v>
      </c>
      <c r="Q2308" t="s">
        <v>29</v>
      </c>
      <c r="R2308">
        <v>4</v>
      </c>
      <c r="S2308" t="s">
        <v>12185</v>
      </c>
      <c r="T2308" t="s">
        <v>60</v>
      </c>
    </row>
    <row r="2309" spans="1:20" x14ac:dyDescent="0.25">
      <c r="A2309" t="s">
        <v>4668</v>
      </c>
      <c r="B2309" t="s">
        <v>38</v>
      </c>
      <c r="C2309" t="s">
        <v>22</v>
      </c>
      <c r="D2309" t="s">
        <v>56</v>
      </c>
      <c r="E2309" t="s">
        <v>12363</v>
      </c>
      <c r="F2309" t="s">
        <v>4669</v>
      </c>
      <c r="G2309" s="1">
        <v>45297</v>
      </c>
      <c r="H2309" t="s">
        <v>41</v>
      </c>
      <c r="I2309" t="s">
        <v>26</v>
      </c>
      <c r="J2309" t="s">
        <v>49</v>
      </c>
      <c r="K2309">
        <v>5</v>
      </c>
      <c r="L2309">
        <v>146.74</v>
      </c>
      <c r="M2309" t="s">
        <v>50</v>
      </c>
      <c r="N2309">
        <v>16</v>
      </c>
      <c r="O2309" s="1">
        <v>45876</v>
      </c>
      <c r="P2309">
        <v>383</v>
      </c>
      <c r="Q2309" t="s">
        <v>29</v>
      </c>
      <c r="R2309">
        <v>5</v>
      </c>
      <c r="S2309" t="s">
        <v>12300</v>
      </c>
      <c r="T2309" t="s">
        <v>30</v>
      </c>
    </row>
    <row r="2310" spans="1:20" x14ac:dyDescent="0.25">
      <c r="A2310" t="s">
        <v>4670</v>
      </c>
      <c r="B2310" t="s">
        <v>45</v>
      </c>
      <c r="C2310" t="s">
        <v>39</v>
      </c>
      <c r="D2310" t="s">
        <v>56</v>
      </c>
      <c r="E2310" s="1">
        <v>45540</v>
      </c>
      <c r="F2310" t="s">
        <v>4671</v>
      </c>
      <c r="G2310" s="1">
        <v>45297</v>
      </c>
      <c r="H2310" t="s">
        <v>41</v>
      </c>
      <c r="I2310" t="s">
        <v>48</v>
      </c>
      <c r="J2310" t="s">
        <v>49</v>
      </c>
      <c r="K2310">
        <v>1</v>
      </c>
      <c r="L2310">
        <v>1040.28</v>
      </c>
      <c r="M2310" t="s">
        <v>50</v>
      </c>
      <c r="N2310">
        <v>10</v>
      </c>
      <c r="O2310" s="1">
        <v>45812</v>
      </c>
      <c r="P2310">
        <v>129</v>
      </c>
      <c r="Q2310" t="s">
        <v>29</v>
      </c>
      <c r="R2310">
        <v>4</v>
      </c>
      <c r="S2310" s="1">
        <v>45902</v>
      </c>
      <c r="T2310" t="s">
        <v>36</v>
      </c>
    </row>
    <row r="2311" spans="1:20" x14ac:dyDescent="0.25">
      <c r="A2311" t="s">
        <v>4672</v>
      </c>
      <c r="B2311" t="s">
        <v>21</v>
      </c>
      <c r="C2311" t="s">
        <v>22</v>
      </c>
      <c r="D2311" t="s">
        <v>77</v>
      </c>
      <c r="E2311" s="1">
        <v>45689</v>
      </c>
      <c r="F2311" t="s">
        <v>4673</v>
      </c>
      <c r="G2311" s="1">
        <v>45297</v>
      </c>
      <c r="H2311" t="s">
        <v>41</v>
      </c>
      <c r="I2311" t="s">
        <v>54</v>
      </c>
      <c r="J2311" t="s">
        <v>64</v>
      </c>
      <c r="K2311">
        <v>2</v>
      </c>
      <c r="L2311">
        <v>1294.54</v>
      </c>
      <c r="M2311" t="s">
        <v>50</v>
      </c>
      <c r="N2311">
        <v>31</v>
      </c>
      <c r="O2311" s="1">
        <v>45998</v>
      </c>
      <c r="P2311">
        <v>96</v>
      </c>
      <c r="Q2311" t="s">
        <v>43</v>
      </c>
      <c r="R2311">
        <v>1</v>
      </c>
      <c r="S2311" s="1">
        <v>45908</v>
      </c>
      <c r="T2311" t="s">
        <v>30</v>
      </c>
    </row>
    <row r="2312" spans="1:20" x14ac:dyDescent="0.25">
      <c r="A2312" t="s">
        <v>4674</v>
      </c>
      <c r="B2312" t="s">
        <v>21</v>
      </c>
      <c r="C2312" t="s">
        <v>39</v>
      </c>
      <c r="D2312" t="s">
        <v>77</v>
      </c>
      <c r="E2312" s="1">
        <v>45445</v>
      </c>
      <c r="F2312" t="s">
        <v>4675</v>
      </c>
      <c r="G2312" s="1">
        <v>45297</v>
      </c>
      <c r="H2312" t="s">
        <v>47</v>
      </c>
      <c r="I2312" t="s">
        <v>48</v>
      </c>
      <c r="J2312" t="s">
        <v>27</v>
      </c>
      <c r="K2312">
        <v>3</v>
      </c>
      <c r="L2312">
        <v>714.7</v>
      </c>
      <c r="M2312" t="s">
        <v>35</v>
      </c>
      <c r="N2312">
        <v>14</v>
      </c>
      <c r="O2312" t="s">
        <v>12308</v>
      </c>
      <c r="P2312">
        <v>193</v>
      </c>
      <c r="Q2312" t="s">
        <v>29</v>
      </c>
      <c r="R2312">
        <v>5</v>
      </c>
      <c r="S2312" t="s">
        <v>12161</v>
      </c>
      <c r="T2312" t="s">
        <v>60</v>
      </c>
    </row>
    <row r="2313" spans="1:20" x14ac:dyDescent="0.25">
      <c r="A2313" t="s">
        <v>4676</v>
      </c>
      <c r="B2313" t="s">
        <v>45</v>
      </c>
      <c r="C2313" t="s">
        <v>22</v>
      </c>
      <c r="D2313" t="s">
        <v>56</v>
      </c>
      <c r="E2313" t="s">
        <v>12170</v>
      </c>
      <c r="F2313" t="s">
        <v>4677</v>
      </c>
      <c r="G2313" s="1">
        <v>45297</v>
      </c>
      <c r="H2313" t="s">
        <v>41</v>
      </c>
      <c r="I2313" t="s">
        <v>48</v>
      </c>
      <c r="J2313" t="s">
        <v>27</v>
      </c>
      <c r="K2313">
        <v>2</v>
      </c>
      <c r="L2313">
        <v>277.02</v>
      </c>
      <c r="M2313" t="s">
        <v>35</v>
      </c>
      <c r="N2313">
        <v>29</v>
      </c>
      <c r="O2313" s="1">
        <v>45784</v>
      </c>
      <c r="P2313">
        <v>394</v>
      </c>
      <c r="Q2313" t="s">
        <v>43</v>
      </c>
      <c r="R2313">
        <v>3</v>
      </c>
      <c r="S2313" t="s">
        <v>12323</v>
      </c>
      <c r="T2313" t="s">
        <v>60</v>
      </c>
    </row>
    <row r="2314" spans="1:20" x14ac:dyDescent="0.25">
      <c r="A2314" t="s">
        <v>4678</v>
      </c>
      <c r="B2314" t="s">
        <v>38</v>
      </c>
      <c r="C2314" t="s">
        <v>22</v>
      </c>
      <c r="D2314" t="s">
        <v>52</v>
      </c>
      <c r="E2314" t="s">
        <v>12072</v>
      </c>
      <c r="F2314" t="s">
        <v>4679</v>
      </c>
      <c r="G2314" s="1">
        <v>45297</v>
      </c>
      <c r="H2314" t="s">
        <v>41</v>
      </c>
      <c r="I2314" t="s">
        <v>26</v>
      </c>
      <c r="J2314" t="s">
        <v>67</v>
      </c>
      <c r="K2314">
        <v>1</v>
      </c>
      <c r="L2314">
        <v>992.84</v>
      </c>
      <c r="M2314" t="s">
        <v>50</v>
      </c>
      <c r="N2314">
        <v>45</v>
      </c>
      <c r="O2314" s="1">
        <v>45658</v>
      </c>
      <c r="P2314">
        <v>31</v>
      </c>
      <c r="Q2314" t="s">
        <v>43</v>
      </c>
      <c r="R2314">
        <v>1</v>
      </c>
      <c r="S2314" s="1">
        <v>45778</v>
      </c>
      <c r="T2314" t="s">
        <v>36</v>
      </c>
    </row>
    <row r="2315" spans="1:20" x14ac:dyDescent="0.25">
      <c r="A2315" t="s">
        <v>4680</v>
      </c>
      <c r="B2315" t="s">
        <v>21</v>
      </c>
      <c r="C2315" t="s">
        <v>39</v>
      </c>
      <c r="D2315" t="s">
        <v>77</v>
      </c>
      <c r="E2315" s="1">
        <v>45999</v>
      </c>
      <c r="F2315" t="s">
        <v>4681</v>
      </c>
      <c r="G2315" s="1">
        <v>45297</v>
      </c>
      <c r="H2315" t="s">
        <v>58</v>
      </c>
      <c r="I2315" t="s">
        <v>26</v>
      </c>
      <c r="J2315" t="s">
        <v>49</v>
      </c>
      <c r="K2315">
        <v>4</v>
      </c>
      <c r="L2315">
        <v>134.74</v>
      </c>
      <c r="M2315" t="s">
        <v>35</v>
      </c>
      <c r="N2315">
        <v>8</v>
      </c>
      <c r="O2315" s="1">
        <v>45662</v>
      </c>
      <c r="P2315">
        <v>294</v>
      </c>
      <c r="Q2315" t="s">
        <v>29</v>
      </c>
      <c r="R2315">
        <v>3</v>
      </c>
      <c r="S2315" s="1">
        <v>45841</v>
      </c>
      <c r="T2315" t="s">
        <v>30</v>
      </c>
    </row>
    <row r="2316" spans="1:20" x14ac:dyDescent="0.25">
      <c r="A2316" t="s">
        <v>4682</v>
      </c>
      <c r="B2316" t="s">
        <v>21</v>
      </c>
      <c r="C2316" t="s">
        <v>22</v>
      </c>
      <c r="D2316" t="s">
        <v>77</v>
      </c>
      <c r="E2316" s="1">
        <v>45934</v>
      </c>
      <c r="F2316" t="s">
        <v>4683</v>
      </c>
      <c r="G2316" s="1">
        <v>45297</v>
      </c>
      <c r="H2316" t="s">
        <v>47</v>
      </c>
      <c r="I2316" t="s">
        <v>42</v>
      </c>
      <c r="J2316" t="s">
        <v>64</v>
      </c>
      <c r="K2316">
        <v>2</v>
      </c>
      <c r="L2316">
        <v>1410.94</v>
      </c>
      <c r="M2316" t="s">
        <v>35</v>
      </c>
      <c r="N2316">
        <v>46</v>
      </c>
      <c r="O2316" t="s">
        <v>12272</v>
      </c>
      <c r="P2316">
        <v>41</v>
      </c>
      <c r="Q2316" t="s">
        <v>29</v>
      </c>
      <c r="R2316">
        <v>3</v>
      </c>
      <c r="S2316" t="s">
        <v>12201</v>
      </c>
      <c r="T2316" t="s">
        <v>60</v>
      </c>
    </row>
    <row r="2317" spans="1:20" x14ac:dyDescent="0.25">
      <c r="A2317" t="s">
        <v>4684</v>
      </c>
      <c r="B2317" t="s">
        <v>21</v>
      </c>
      <c r="C2317" t="s">
        <v>82</v>
      </c>
      <c r="D2317" t="s">
        <v>23</v>
      </c>
      <c r="E2317" s="1">
        <v>45484</v>
      </c>
      <c r="F2317" t="s">
        <v>4685</v>
      </c>
      <c r="G2317" s="1">
        <v>45328</v>
      </c>
      <c r="H2317" t="s">
        <v>25</v>
      </c>
      <c r="I2317" t="s">
        <v>26</v>
      </c>
      <c r="J2317" t="s">
        <v>49</v>
      </c>
      <c r="K2317">
        <v>2</v>
      </c>
      <c r="L2317">
        <v>737.89</v>
      </c>
      <c r="M2317" t="s">
        <v>28</v>
      </c>
      <c r="N2317">
        <v>12</v>
      </c>
      <c r="O2317" s="1">
        <v>45360</v>
      </c>
      <c r="P2317">
        <v>107</v>
      </c>
      <c r="Q2317" t="s">
        <v>43</v>
      </c>
      <c r="R2317">
        <v>2</v>
      </c>
      <c r="S2317" s="1">
        <v>45333</v>
      </c>
      <c r="T2317" t="s">
        <v>36</v>
      </c>
    </row>
    <row r="2318" spans="1:20" x14ac:dyDescent="0.25">
      <c r="A2318" t="s">
        <v>4686</v>
      </c>
      <c r="B2318" t="s">
        <v>21</v>
      </c>
      <c r="C2318" t="s">
        <v>39</v>
      </c>
      <c r="D2318" t="s">
        <v>77</v>
      </c>
      <c r="E2318" t="s">
        <v>12347</v>
      </c>
      <c r="F2318" t="s">
        <v>4687</v>
      </c>
      <c r="G2318" s="1">
        <v>45328</v>
      </c>
      <c r="H2318" t="s">
        <v>47</v>
      </c>
      <c r="I2318" t="s">
        <v>48</v>
      </c>
      <c r="J2318" t="s">
        <v>27</v>
      </c>
      <c r="K2318">
        <v>4</v>
      </c>
      <c r="L2318">
        <v>924.91</v>
      </c>
      <c r="M2318" t="s">
        <v>28</v>
      </c>
      <c r="N2318">
        <v>18</v>
      </c>
      <c r="O2318" t="s">
        <v>12075</v>
      </c>
      <c r="P2318">
        <v>482</v>
      </c>
      <c r="Q2318" t="s">
        <v>29</v>
      </c>
      <c r="R2318">
        <v>1</v>
      </c>
      <c r="S2318" t="s">
        <v>12164</v>
      </c>
      <c r="T2318" t="s">
        <v>30</v>
      </c>
    </row>
    <row r="2319" spans="1:20" x14ac:dyDescent="0.25">
      <c r="A2319" t="s">
        <v>4688</v>
      </c>
      <c r="B2319" t="s">
        <v>45</v>
      </c>
      <c r="C2319" t="s">
        <v>22</v>
      </c>
      <c r="D2319" t="s">
        <v>77</v>
      </c>
      <c r="E2319" t="s">
        <v>12117</v>
      </c>
      <c r="F2319" t="s">
        <v>4689</v>
      </c>
      <c r="G2319" s="1">
        <v>45328</v>
      </c>
      <c r="H2319" t="s">
        <v>58</v>
      </c>
      <c r="I2319" t="s">
        <v>48</v>
      </c>
      <c r="J2319" t="s">
        <v>64</v>
      </c>
      <c r="K2319">
        <v>5</v>
      </c>
      <c r="L2319">
        <v>1388.35</v>
      </c>
      <c r="M2319" t="s">
        <v>50</v>
      </c>
      <c r="N2319">
        <v>26</v>
      </c>
      <c r="O2319" t="s">
        <v>12182</v>
      </c>
      <c r="P2319">
        <v>228</v>
      </c>
      <c r="Q2319" t="s">
        <v>43</v>
      </c>
      <c r="R2319">
        <v>2</v>
      </c>
      <c r="S2319" t="s">
        <v>12262</v>
      </c>
      <c r="T2319" t="s">
        <v>30</v>
      </c>
    </row>
    <row r="2320" spans="1:20" x14ac:dyDescent="0.25">
      <c r="A2320" t="s">
        <v>4690</v>
      </c>
      <c r="B2320" t="s">
        <v>21</v>
      </c>
      <c r="C2320" t="s">
        <v>39</v>
      </c>
      <c r="D2320" t="s">
        <v>52</v>
      </c>
      <c r="E2320" t="s">
        <v>12341</v>
      </c>
      <c r="F2320" t="s">
        <v>4691</v>
      </c>
      <c r="G2320" s="1">
        <v>45357</v>
      </c>
      <c r="H2320" t="s">
        <v>47</v>
      </c>
      <c r="I2320" t="s">
        <v>42</v>
      </c>
      <c r="J2320" t="s">
        <v>64</v>
      </c>
      <c r="K2320">
        <v>2</v>
      </c>
      <c r="L2320">
        <v>1438.16</v>
      </c>
      <c r="M2320" t="s">
        <v>28</v>
      </c>
      <c r="N2320">
        <v>30</v>
      </c>
      <c r="O2320" s="1">
        <v>45301</v>
      </c>
      <c r="P2320">
        <v>262</v>
      </c>
      <c r="Q2320" t="s">
        <v>29</v>
      </c>
      <c r="R2320">
        <v>2</v>
      </c>
      <c r="S2320" t="s">
        <v>12199</v>
      </c>
      <c r="T2320" t="s">
        <v>60</v>
      </c>
    </row>
    <row r="2321" spans="1:20" x14ac:dyDescent="0.25">
      <c r="A2321" t="s">
        <v>4692</v>
      </c>
      <c r="B2321" t="s">
        <v>45</v>
      </c>
      <c r="C2321" t="s">
        <v>39</v>
      </c>
      <c r="D2321" t="s">
        <v>77</v>
      </c>
      <c r="E2321" s="1">
        <v>45055</v>
      </c>
      <c r="F2321" t="s">
        <v>4693</v>
      </c>
      <c r="G2321" s="1">
        <v>45357</v>
      </c>
      <c r="H2321" t="s">
        <v>25</v>
      </c>
      <c r="I2321" t="s">
        <v>63</v>
      </c>
      <c r="J2321" t="s">
        <v>59</v>
      </c>
      <c r="K2321">
        <v>4</v>
      </c>
      <c r="L2321">
        <v>1372.11</v>
      </c>
      <c r="M2321" t="s">
        <v>50</v>
      </c>
      <c r="N2321">
        <v>35</v>
      </c>
      <c r="O2321" s="1">
        <v>45636</v>
      </c>
      <c r="P2321">
        <v>491</v>
      </c>
      <c r="Q2321" t="s">
        <v>29</v>
      </c>
      <c r="R2321">
        <v>2</v>
      </c>
      <c r="S2321" s="1">
        <v>45689</v>
      </c>
      <c r="T2321" t="s">
        <v>30</v>
      </c>
    </row>
    <row r="2322" spans="1:20" x14ac:dyDescent="0.25">
      <c r="A2322" t="s">
        <v>4694</v>
      </c>
      <c r="B2322" t="s">
        <v>21</v>
      </c>
      <c r="C2322" t="s">
        <v>39</v>
      </c>
      <c r="D2322" t="s">
        <v>56</v>
      </c>
      <c r="E2322" s="1">
        <v>45356</v>
      </c>
      <c r="F2322" t="s">
        <v>4695</v>
      </c>
      <c r="G2322" s="1">
        <v>45357</v>
      </c>
      <c r="H2322" t="s">
        <v>34</v>
      </c>
      <c r="I2322" t="s">
        <v>26</v>
      </c>
      <c r="J2322" t="s">
        <v>59</v>
      </c>
      <c r="K2322">
        <v>1</v>
      </c>
      <c r="L2322">
        <v>438</v>
      </c>
      <c r="M2322" t="s">
        <v>35</v>
      </c>
      <c r="N2322">
        <v>7</v>
      </c>
      <c r="O2322" t="s">
        <v>12275</v>
      </c>
      <c r="P2322">
        <v>124</v>
      </c>
      <c r="Q2322" t="s">
        <v>43</v>
      </c>
      <c r="R2322">
        <v>2</v>
      </c>
      <c r="S2322" t="s">
        <v>12346</v>
      </c>
      <c r="T2322" t="s">
        <v>36</v>
      </c>
    </row>
    <row r="2323" spans="1:20" x14ac:dyDescent="0.25">
      <c r="A2323" t="s">
        <v>4696</v>
      </c>
      <c r="B2323" t="s">
        <v>45</v>
      </c>
      <c r="C2323" t="s">
        <v>82</v>
      </c>
      <c r="D2323" t="s">
        <v>32</v>
      </c>
      <c r="E2323" s="1">
        <v>45603</v>
      </c>
      <c r="F2323" t="s">
        <v>4697</v>
      </c>
      <c r="G2323" s="1">
        <v>45357</v>
      </c>
      <c r="H2323" t="s">
        <v>58</v>
      </c>
      <c r="I2323" t="s">
        <v>42</v>
      </c>
      <c r="J2323" t="s">
        <v>49</v>
      </c>
      <c r="K2323">
        <v>4</v>
      </c>
      <c r="L2323">
        <v>1426.2</v>
      </c>
      <c r="M2323" t="s">
        <v>28</v>
      </c>
      <c r="N2323">
        <v>47</v>
      </c>
      <c r="O2323" t="s">
        <v>12127</v>
      </c>
      <c r="P2323">
        <v>372</v>
      </c>
      <c r="Q2323" t="s">
        <v>29</v>
      </c>
      <c r="R2323">
        <v>2</v>
      </c>
      <c r="S2323" s="1">
        <v>45453</v>
      </c>
      <c r="T2323" t="s">
        <v>60</v>
      </c>
    </row>
    <row r="2324" spans="1:20" x14ac:dyDescent="0.25">
      <c r="A2324" t="s">
        <v>4698</v>
      </c>
      <c r="B2324" t="s">
        <v>21</v>
      </c>
      <c r="C2324" t="s">
        <v>22</v>
      </c>
      <c r="D2324" t="s">
        <v>52</v>
      </c>
      <c r="E2324" s="1">
        <v>45299</v>
      </c>
      <c r="F2324" t="s">
        <v>4699</v>
      </c>
      <c r="G2324" s="1">
        <v>45357</v>
      </c>
      <c r="H2324" t="s">
        <v>25</v>
      </c>
      <c r="I2324" t="s">
        <v>26</v>
      </c>
      <c r="J2324" t="s">
        <v>27</v>
      </c>
      <c r="K2324">
        <v>3</v>
      </c>
      <c r="L2324">
        <v>1041.28</v>
      </c>
      <c r="M2324" t="s">
        <v>50</v>
      </c>
      <c r="N2324">
        <v>26</v>
      </c>
      <c r="O2324" s="1">
        <v>45870</v>
      </c>
      <c r="P2324">
        <v>338</v>
      </c>
      <c r="Q2324" t="s">
        <v>43</v>
      </c>
      <c r="R2324">
        <v>1</v>
      </c>
      <c r="S2324" t="s">
        <v>12068</v>
      </c>
      <c r="T2324" t="s">
        <v>30</v>
      </c>
    </row>
    <row r="2325" spans="1:20" x14ac:dyDescent="0.25">
      <c r="A2325" t="s">
        <v>4700</v>
      </c>
      <c r="B2325" t="s">
        <v>21</v>
      </c>
      <c r="C2325" t="s">
        <v>39</v>
      </c>
      <c r="D2325" t="s">
        <v>32</v>
      </c>
      <c r="E2325" t="s">
        <v>12227</v>
      </c>
      <c r="F2325" t="s">
        <v>4701</v>
      </c>
      <c r="G2325" s="1">
        <v>45357</v>
      </c>
      <c r="H2325" t="s">
        <v>25</v>
      </c>
      <c r="I2325" t="s">
        <v>54</v>
      </c>
      <c r="J2325" t="s">
        <v>59</v>
      </c>
      <c r="K2325">
        <v>3</v>
      </c>
      <c r="L2325">
        <v>612.37</v>
      </c>
      <c r="M2325" t="s">
        <v>50</v>
      </c>
      <c r="N2325">
        <v>12</v>
      </c>
      <c r="O2325" s="1">
        <v>45903</v>
      </c>
      <c r="P2325">
        <v>414</v>
      </c>
      <c r="Q2325" t="s">
        <v>29</v>
      </c>
      <c r="R2325">
        <v>2</v>
      </c>
      <c r="S2325" t="s">
        <v>12196</v>
      </c>
      <c r="T2325" t="s">
        <v>30</v>
      </c>
    </row>
    <row r="2326" spans="1:20" x14ac:dyDescent="0.25">
      <c r="A2326" t="s">
        <v>4702</v>
      </c>
      <c r="B2326" t="s">
        <v>45</v>
      </c>
      <c r="C2326" t="s">
        <v>82</v>
      </c>
      <c r="D2326" t="s">
        <v>32</v>
      </c>
      <c r="E2326" s="1">
        <v>45386</v>
      </c>
      <c r="F2326" t="s">
        <v>4703</v>
      </c>
      <c r="G2326" s="1">
        <v>45357</v>
      </c>
      <c r="H2326" t="s">
        <v>47</v>
      </c>
      <c r="I2326" t="s">
        <v>42</v>
      </c>
      <c r="J2326" t="s">
        <v>49</v>
      </c>
      <c r="K2326">
        <v>3</v>
      </c>
      <c r="L2326">
        <v>757.95</v>
      </c>
      <c r="M2326" t="s">
        <v>50</v>
      </c>
      <c r="N2326">
        <v>5</v>
      </c>
      <c r="O2326" s="1">
        <v>45662</v>
      </c>
      <c r="P2326">
        <v>297</v>
      </c>
      <c r="Q2326" t="s">
        <v>43</v>
      </c>
      <c r="R2326">
        <v>3</v>
      </c>
      <c r="S2326" t="s">
        <v>12105</v>
      </c>
      <c r="T2326" t="s">
        <v>30</v>
      </c>
    </row>
    <row r="2327" spans="1:20" x14ac:dyDescent="0.25">
      <c r="A2327" t="s">
        <v>4704</v>
      </c>
      <c r="B2327" t="s">
        <v>45</v>
      </c>
      <c r="C2327" t="s">
        <v>82</v>
      </c>
      <c r="D2327" t="s">
        <v>56</v>
      </c>
      <c r="E2327" s="1">
        <v>45870</v>
      </c>
      <c r="F2327" t="s">
        <v>4705</v>
      </c>
      <c r="G2327" s="1">
        <v>45357</v>
      </c>
      <c r="H2327" t="s">
        <v>25</v>
      </c>
      <c r="I2327" t="s">
        <v>26</v>
      </c>
      <c r="J2327" t="s">
        <v>67</v>
      </c>
      <c r="K2327">
        <v>5</v>
      </c>
      <c r="L2327">
        <v>548.1</v>
      </c>
      <c r="M2327" t="s">
        <v>28</v>
      </c>
      <c r="N2327">
        <v>35</v>
      </c>
      <c r="O2327" t="s">
        <v>12077</v>
      </c>
      <c r="P2327">
        <v>182</v>
      </c>
      <c r="Q2327" t="s">
        <v>43</v>
      </c>
      <c r="R2327">
        <v>2</v>
      </c>
      <c r="S2327" t="s">
        <v>12224</v>
      </c>
      <c r="T2327" t="s">
        <v>30</v>
      </c>
    </row>
    <row r="2328" spans="1:20" x14ac:dyDescent="0.25">
      <c r="A2328" t="s">
        <v>4706</v>
      </c>
      <c r="B2328" t="s">
        <v>38</v>
      </c>
      <c r="C2328" t="s">
        <v>39</v>
      </c>
      <c r="D2328" t="s">
        <v>56</v>
      </c>
      <c r="E2328" s="1">
        <v>45658</v>
      </c>
      <c r="F2328" t="s">
        <v>4707</v>
      </c>
      <c r="G2328" s="1">
        <v>45357</v>
      </c>
      <c r="H2328" t="s">
        <v>41</v>
      </c>
      <c r="I2328" t="s">
        <v>48</v>
      </c>
      <c r="J2328" t="s">
        <v>64</v>
      </c>
      <c r="K2328">
        <v>1</v>
      </c>
      <c r="L2328">
        <v>562.67999999999995</v>
      </c>
      <c r="M2328" t="s">
        <v>50</v>
      </c>
      <c r="N2328">
        <v>2</v>
      </c>
      <c r="O2328" t="s">
        <v>12196</v>
      </c>
      <c r="P2328">
        <v>236</v>
      </c>
      <c r="Q2328" t="s">
        <v>43</v>
      </c>
      <c r="R2328">
        <v>3</v>
      </c>
      <c r="S2328" t="s">
        <v>12122</v>
      </c>
      <c r="T2328" t="s">
        <v>30</v>
      </c>
    </row>
    <row r="2329" spans="1:20" x14ac:dyDescent="0.25">
      <c r="A2329" t="s">
        <v>4708</v>
      </c>
      <c r="B2329" t="s">
        <v>45</v>
      </c>
      <c r="C2329" t="s">
        <v>39</v>
      </c>
      <c r="D2329" t="s">
        <v>32</v>
      </c>
      <c r="E2329" s="1">
        <v>45444</v>
      </c>
      <c r="F2329" t="s">
        <v>4709</v>
      </c>
      <c r="G2329" s="1">
        <v>45357</v>
      </c>
      <c r="H2329" t="s">
        <v>58</v>
      </c>
      <c r="I2329" t="s">
        <v>63</v>
      </c>
      <c r="J2329" t="s">
        <v>59</v>
      </c>
      <c r="K2329">
        <v>3</v>
      </c>
      <c r="L2329">
        <v>863.26</v>
      </c>
      <c r="M2329" t="s">
        <v>35</v>
      </c>
      <c r="N2329">
        <v>30</v>
      </c>
      <c r="O2329" s="1">
        <v>45996</v>
      </c>
      <c r="P2329">
        <v>265</v>
      </c>
      <c r="Q2329" t="s">
        <v>29</v>
      </c>
      <c r="R2329">
        <v>3</v>
      </c>
      <c r="S2329" t="s">
        <v>12152</v>
      </c>
      <c r="T2329" t="s">
        <v>60</v>
      </c>
    </row>
    <row r="2330" spans="1:20" x14ac:dyDescent="0.25">
      <c r="A2330" t="s">
        <v>4710</v>
      </c>
      <c r="B2330" t="s">
        <v>45</v>
      </c>
      <c r="C2330" t="s">
        <v>22</v>
      </c>
      <c r="D2330" t="s">
        <v>56</v>
      </c>
      <c r="E2330" s="1">
        <v>45932</v>
      </c>
      <c r="F2330" t="s">
        <v>4711</v>
      </c>
      <c r="G2330" s="1">
        <v>45388</v>
      </c>
      <c r="H2330" t="s">
        <v>47</v>
      </c>
      <c r="I2330" t="s">
        <v>48</v>
      </c>
      <c r="J2330" t="s">
        <v>64</v>
      </c>
      <c r="K2330">
        <v>3</v>
      </c>
      <c r="L2330">
        <v>460.02</v>
      </c>
      <c r="M2330" t="s">
        <v>28</v>
      </c>
      <c r="N2330">
        <v>16</v>
      </c>
      <c r="O2330" t="s">
        <v>12170</v>
      </c>
      <c r="P2330">
        <v>360</v>
      </c>
      <c r="Q2330" t="s">
        <v>29</v>
      </c>
      <c r="R2330">
        <v>3</v>
      </c>
      <c r="S2330" t="s">
        <v>12123</v>
      </c>
      <c r="T2330" t="s">
        <v>60</v>
      </c>
    </row>
    <row r="2331" spans="1:20" x14ac:dyDescent="0.25">
      <c r="A2331" t="s">
        <v>4712</v>
      </c>
      <c r="B2331" t="s">
        <v>38</v>
      </c>
      <c r="C2331" t="s">
        <v>82</v>
      </c>
      <c r="D2331" t="s">
        <v>32</v>
      </c>
      <c r="E2331" s="1">
        <v>45636</v>
      </c>
      <c r="F2331" t="s">
        <v>4713</v>
      </c>
      <c r="G2331" s="1">
        <v>45388</v>
      </c>
      <c r="H2331" t="s">
        <v>58</v>
      </c>
      <c r="I2331" t="s">
        <v>42</v>
      </c>
      <c r="J2331" t="s">
        <v>59</v>
      </c>
      <c r="K2331">
        <v>3</v>
      </c>
      <c r="L2331">
        <v>1164.1199999999999</v>
      </c>
      <c r="M2331" t="s">
        <v>50</v>
      </c>
      <c r="N2331">
        <v>14</v>
      </c>
      <c r="O2331" t="s">
        <v>12234</v>
      </c>
      <c r="P2331">
        <v>247</v>
      </c>
      <c r="Q2331" t="s">
        <v>43</v>
      </c>
      <c r="R2331">
        <v>4</v>
      </c>
      <c r="S2331" s="1">
        <v>45907</v>
      </c>
      <c r="T2331" t="s">
        <v>36</v>
      </c>
    </row>
    <row r="2332" spans="1:20" x14ac:dyDescent="0.25">
      <c r="A2332" t="s">
        <v>4714</v>
      </c>
      <c r="B2332" t="s">
        <v>21</v>
      </c>
      <c r="C2332" t="s">
        <v>82</v>
      </c>
      <c r="D2332" t="s">
        <v>32</v>
      </c>
      <c r="E2332" s="1">
        <v>45513</v>
      </c>
      <c r="F2332" t="s">
        <v>4715</v>
      </c>
      <c r="G2332" s="1">
        <v>45388</v>
      </c>
      <c r="H2332" t="s">
        <v>34</v>
      </c>
      <c r="I2332" t="s">
        <v>63</v>
      </c>
      <c r="J2332" t="s">
        <v>64</v>
      </c>
      <c r="K2332">
        <v>3</v>
      </c>
      <c r="L2332">
        <v>1491.06</v>
      </c>
      <c r="M2332" t="s">
        <v>50</v>
      </c>
      <c r="N2332">
        <v>49</v>
      </c>
      <c r="O2332" t="s">
        <v>12077</v>
      </c>
      <c r="P2332">
        <v>274</v>
      </c>
      <c r="Q2332" t="s">
        <v>29</v>
      </c>
      <c r="R2332">
        <v>4</v>
      </c>
      <c r="S2332" t="s">
        <v>12071</v>
      </c>
      <c r="T2332" t="s">
        <v>30</v>
      </c>
    </row>
    <row r="2333" spans="1:20" x14ac:dyDescent="0.25">
      <c r="A2333" t="s">
        <v>4716</v>
      </c>
      <c r="B2333" t="s">
        <v>38</v>
      </c>
      <c r="C2333" t="s">
        <v>39</v>
      </c>
      <c r="D2333" t="s">
        <v>56</v>
      </c>
      <c r="E2333" t="s">
        <v>12113</v>
      </c>
      <c r="F2333" t="s">
        <v>4717</v>
      </c>
      <c r="G2333" s="1">
        <v>45388</v>
      </c>
      <c r="H2333" t="s">
        <v>41</v>
      </c>
      <c r="I2333" t="s">
        <v>42</v>
      </c>
      <c r="J2333" t="s">
        <v>59</v>
      </c>
      <c r="K2333">
        <v>2</v>
      </c>
      <c r="L2333">
        <v>264.49</v>
      </c>
      <c r="M2333" t="s">
        <v>50</v>
      </c>
      <c r="N2333">
        <v>5</v>
      </c>
      <c r="O2333" t="s">
        <v>12304</v>
      </c>
      <c r="P2333">
        <v>7</v>
      </c>
      <c r="Q2333" t="s">
        <v>43</v>
      </c>
      <c r="R2333">
        <v>5</v>
      </c>
      <c r="S2333" t="s">
        <v>12259</v>
      </c>
      <c r="T2333" t="s">
        <v>36</v>
      </c>
    </row>
    <row r="2334" spans="1:20" x14ac:dyDescent="0.25">
      <c r="A2334" t="s">
        <v>4718</v>
      </c>
      <c r="B2334" t="s">
        <v>38</v>
      </c>
      <c r="C2334" t="s">
        <v>82</v>
      </c>
      <c r="D2334" t="s">
        <v>77</v>
      </c>
      <c r="E2334" s="1">
        <v>45604</v>
      </c>
      <c r="F2334" t="s">
        <v>4719</v>
      </c>
      <c r="G2334" s="1">
        <v>45388</v>
      </c>
      <c r="H2334" t="s">
        <v>25</v>
      </c>
      <c r="I2334" t="s">
        <v>48</v>
      </c>
      <c r="J2334" t="s">
        <v>49</v>
      </c>
      <c r="K2334">
        <v>5</v>
      </c>
      <c r="L2334">
        <v>300.02999999999997</v>
      </c>
      <c r="M2334" t="s">
        <v>28</v>
      </c>
      <c r="N2334">
        <v>3</v>
      </c>
      <c r="O2334" t="s">
        <v>12253</v>
      </c>
      <c r="P2334">
        <v>341</v>
      </c>
      <c r="Q2334" t="s">
        <v>29</v>
      </c>
      <c r="R2334">
        <v>1</v>
      </c>
      <c r="S2334" t="s">
        <v>12394</v>
      </c>
      <c r="T2334" t="s">
        <v>36</v>
      </c>
    </row>
    <row r="2335" spans="1:20" x14ac:dyDescent="0.25">
      <c r="A2335" t="s">
        <v>4720</v>
      </c>
      <c r="B2335" t="s">
        <v>21</v>
      </c>
      <c r="C2335" t="s">
        <v>82</v>
      </c>
      <c r="D2335" t="s">
        <v>77</v>
      </c>
      <c r="E2335" t="s">
        <v>12442</v>
      </c>
      <c r="F2335" t="s">
        <v>4721</v>
      </c>
      <c r="G2335" s="1">
        <v>45388</v>
      </c>
      <c r="H2335" t="s">
        <v>34</v>
      </c>
      <c r="I2335" t="s">
        <v>26</v>
      </c>
      <c r="J2335" t="s">
        <v>67</v>
      </c>
      <c r="K2335">
        <v>3</v>
      </c>
      <c r="L2335">
        <v>1420.81</v>
      </c>
      <c r="M2335" t="s">
        <v>35</v>
      </c>
      <c r="N2335">
        <v>24</v>
      </c>
      <c r="O2335" s="1">
        <v>45996</v>
      </c>
      <c r="P2335">
        <v>238</v>
      </c>
      <c r="Q2335" t="s">
        <v>43</v>
      </c>
      <c r="R2335">
        <v>4</v>
      </c>
      <c r="S2335" s="1">
        <v>45811</v>
      </c>
      <c r="T2335" t="s">
        <v>60</v>
      </c>
    </row>
    <row r="2336" spans="1:20" x14ac:dyDescent="0.25">
      <c r="A2336" t="s">
        <v>4722</v>
      </c>
      <c r="B2336" t="s">
        <v>21</v>
      </c>
      <c r="C2336" t="s">
        <v>22</v>
      </c>
      <c r="D2336" t="s">
        <v>56</v>
      </c>
      <c r="E2336" t="s">
        <v>12414</v>
      </c>
      <c r="F2336" t="s">
        <v>4723</v>
      </c>
      <c r="G2336" s="1">
        <v>45388</v>
      </c>
      <c r="H2336" t="s">
        <v>34</v>
      </c>
      <c r="I2336" t="s">
        <v>48</v>
      </c>
      <c r="J2336" t="s">
        <v>59</v>
      </c>
      <c r="K2336">
        <v>1</v>
      </c>
      <c r="L2336">
        <v>136.56</v>
      </c>
      <c r="M2336" t="s">
        <v>28</v>
      </c>
      <c r="N2336">
        <v>28</v>
      </c>
      <c r="O2336" s="1">
        <v>45754</v>
      </c>
      <c r="P2336">
        <v>25</v>
      </c>
      <c r="Q2336" t="s">
        <v>29</v>
      </c>
      <c r="R2336">
        <v>1</v>
      </c>
      <c r="S2336" t="s">
        <v>12114</v>
      </c>
      <c r="T2336" t="s">
        <v>60</v>
      </c>
    </row>
    <row r="2337" spans="1:20" x14ac:dyDescent="0.25">
      <c r="A2337" t="s">
        <v>4724</v>
      </c>
      <c r="B2337" t="s">
        <v>21</v>
      </c>
      <c r="C2337" t="s">
        <v>82</v>
      </c>
      <c r="D2337" t="s">
        <v>56</v>
      </c>
      <c r="E2337" s="1">
        <v>45484</v>
      </c>
      <c r="F2337" t="s">
        <v>4725</v>
      </c>
      <c r="G2337" s="1">
        <v>45388</v>
      </c>
      <c r="H2337" t="s">
        <v>47</v>
      </c>
      <c r="I2337" t="s">
        <v>54</v>
      </c>
      <c r="J2337" t="s">
        <v>49</v>
      </c>
      <c r="K2337">
        <v>4</v>
      </c>
      <c r="L2337">
        <v>327.77</v>
      </c>
      <c r="M2337" t="s">
        <v>28</v>
      </c>
      <c r="N2337">
        <v>46</v>
      </c>
      <c r="O2337" t="s">
        <v>12268</v>
      </c>
      <c r="P2337">
        <v>123</v>
      </c>
      <c r="Q2337" t="s">
        <v>29</v>
      </c>
      <c r="R2337">
        <v>3</v>
      </c>
      <c r="S2337" t="s">
        <v>12096</v>
      </c>
      <c r="T2337" t="s">
        <v>30</v>
      </c>
    </row>
    <row r="2338" spans="1:20" x14ac:dyDescent="0.25">
      <c r="A2338" t="s">
        <v>4726</v>
      </c>
      <c r="B2338" t="s">
        <v>38</v>
      </c>
      <c r="C2338" t="s">
        <v>22</v>
      </c>
      <c r="D2338" t="s">
        <v>52</v>
      </c>
      <c r="E2338" t="s">
        <v>12350</v>
      </c>
      <c r="F2338" t="s">
        <v>4727</v>
      </c>
      <c r="G2338" s="1">
        <v>45418</v>
      </c>
      <c r="H2338" t="s">
        <v>34</v>
      </c>
      <c r="I2338" t="s">
        <v>42</v>
      </c>
      <c r="J2338" t="s">
        <v>67</v>
      </c>
      <c r="K2338">
        <v>1</v>
      </c>
      <c r="L2338">
        <v>1360.42</v>
      </c>
      <c r="M2338" t="s">
        <v>50</v>
      </c>
      <c r="N2338">
        <v>47</v>
      </c>
      <c r="O2338" s="1">
        <v>45577</v>
      </c>
      <c r="P2338">
        <v>418</v>
      </c>
      <c r="Q2338" t="s">
        <v>29</v>
      </c>
      <c r="R2338">
        <v>4</v>
      </c>
      <c r="S2338" s="1">
        <v>45969</v>
      </c>
      <c r="T2338" t="s">
        <v>60</v>
      </c>
    </row>
    <row r="2339" spans="1:20" x14ac:dyDescent="0.25">
      <c r="A2339" t="s">
        <v>4728</v>
      </c>
      <c r="B2339" t="s">
        <v>45</v>
      </c>
      <c r="C2339" t="s">
        <v>22</v>
      </c>
      <c r="D2339" t="s">
        <v>77</v>
      </c>
      <c r="E2339" t="s">
        <v>12488</v>
      </c>
      <c r="F2339" t="s">
        <v>4729</v>
      </c>
      <c r="G2339" s="1">
        <v>45418</v>
      </c>
      <c r="H2339" t="s">
        <v>47</v>
      </c>
      <c r="I2339" t="s">
        <v>54</v>
      </c>
      <c r="J2339" t="s">
        <v>27</v>
      </c>
      <c r="K2339">
        <v>3</v>
      </c>
      <c r="L2339">
        <v>640.49</v>
      </c>
      <c r="M2339" t="s">
        <v>50</v>
      </c>
      <c r="N2339">
        <v>26</v>
      </c>
      <c r="O2339" s="1">
        <v>45333</v>
      </c>
      <c r="P2339">
        <v>436</v>
      </c>
      <c r="Q2339" t="s">
        <v>43</v>
      </c>
      <c r="R2339">
        <v>3</v>
      </c>
      <c r="S2339" s="1">
        <v>45934</v>
      </c>
      <c r="T2339" t="s">
        <v>60</v>
      </c>
    </row>
    <row r="2340" spans="1:20" x14ac:dyDescent="0.25">
      <c r="A2340" t="s">
        <v>4730</v>
      </c>
      <c r="B2340" t="s">
        <v>38</v>
      </c>
      <c r="C2340" t="s">
        <v>82</v>
      </c>
      <c r="D2340" t="s">
        <v>23</v>
      </c>
      <c r="E2340" t="s">
        <v>12483</v>
      </c>
      <c r="F2340" t="s">
        <v>4731</v>
      </c>
      <c r="G2340" s="1">
        <v>45418</v>
      </c>
      <c r="H2340" t="s">
        <v>41</v>
      </c>
      <c r="I2340" t="s">
        <v>54</v>
      </c>
      <c r="J2340" t="s">
        <v>64</v>
      </c>
      <c r="K2340">
        <v>3</v>
      </c>
      <c r="L2340">
        <v>1267.47</v>
      </c>
      <c r="M2340" t="s">
        <v>28</v>
      </c>
      <c r="N2340">
        <v>5</v>
      </c>
      <c r="O2340" s="1">
        <v>45999</v>
      </c>
      <c r="P2340">
        <v>297</v>
      </c>
      <c r="Q2340" t="s">
        <v>29</v>
      </c>
      <c r="R2340">
        <v>2</v>
      </c>
      <c r="S2340" t="s">
        <v>12272</v>
      </c>
      <c r="T2340" t="s">
        <v>36</v>
      </c>
    </row>
    <row r="2341" spans="1:20" x14ac:dyDescent="0.25">
      <c r="A2341" t="s">
        <v>4732</v>
      </c>
      <c r="B2341" t="s">
        <v>21</v>
      </c>
      <c r="C2341" t="s">
        <v>39</v>
      </c>
      <c r="D2341" t="s">
        <v>56</v>
      </c>
      <c r="E2341" t="s">
        <v>12141</v>
      </c>
      <c r="F2341" t="s">
        <v>4733</v>
      </c>
      <c r="G2341" s="1">
        <v>45418</v>
      </c>
      <c r="H2341" t="s">
        <v>34</v>
      </c>
      <c r="I2341" t="s">
        <v>54</v>
      </c>
      <c r="J2341" t="s">
        <v>27</v>
      </c>
      <c r="K2341">
        <v>4</v>
      </c>
      <c r="L2341">
        <v>252.12</v>
      </c>
      <c r="M2341" t="s">
        <v>50</v>
      </c>
      <c r="N2341">
        <v>20</v>
      </c>
      <c r="O2341" s="1">
        <v>45302</v>
      </c>
      <c r="P2341">
        <v>350</v>
      </c>
      <c r="Q2341" t="s">
        <v>29</v>
      </c>
      <c r="R2341">
        <v>2</v>
      </c>
      <c r="S2341" t="s">
        <v>12102</v>
      </c>
      <c r="T2341" t="s">
        <v>60</v>
      </c>
    </row>
    <row r="2342" spans="1:20" x14ac:dyDescent="0.25">
      <c r="A2342" t="s">
        <v>4734</v>
      </c>
      <c r="B2342" t="s">
        <v>45</v>
      </c>
      <c r="C2342" t="s">
        <v>82</v>
      </c>
      <c r="D2342" t="s">
        <v>23</v>
      </c>
      <c r="E2342" t="s">
        <v>12151</v>
      </c>
      <c r="F2342" t="s">
        <v>4735</v>
      </c>
      <c r="G2342" s="1">
        <v>45449</v>
      </c>
      <c r="H2342" t="s">
        <v>34</v>
      </c>
      <c r="I2342" t="s">
        <v>26</v>
      </c>
      <c r="J2342" t="s">
        <v>64</v>
      </c>
      <c r="K2342">
        <v>4</v>
      </c>
      <c r="L2342">
        <v>1452.09</v>
      </c>
      <c r="M2342" t="s">
        <v>50</v>
      </c>
      <c r="N2342">
        <v>36</v>
      </c>
      <c r="O2342" t="s">
        <v>12090</v>
      </c>
      <c r="P2342">
        <v>50</v>
      </c>
      <c r="Q2342" t="s">
        <v>29</v>
      </c>
      <c r="R2342">
        <v>2</v>
      </c>
      <c r="S2342" t="s">
        <v>12372</v>
      </c>
      <c r="T2342" t="s">
        <v>36</v>
      </c>
    </row>
    <row r="2343" spans="1:20" x14ac:dyDescent="0.25">
      <c r="A2343" t="s">
        <v>4736</v>
      </c>
      <c r="B2343" t="s">
        <v>21</v>
      </c>
      <c r="C2343" t="s">
        <v>39</v>
      </c>
      <c r="D2343" t="s">
        <v>23</v>
      </c>
      <c r="E2343" s="1">
        <v>45718</v>
      </c>
      <c r="F2343" t="s">
        <v>4737</v>
      </c>
      <c r="G2343" s="1">
        <v>45449</v>
      </c>
      <c r="H2343" t="s">
        <v>25</v>
      </c>
      <c r="I2343" t="s">
        <v>42</v>
      </c>
      <c r="J2343" t="s">
        <v>67</v>
      </c>
      <c r="K2343">
        <v>1</v>
      </c>
      <c r="L2343">
        <v>186.75</v>
      </c>
      <c r="M2343" t="s">
        <v>35</v>
      </c>
      <c r="N2343">
        <v>29</v>
      </c>
      <c r="O2343" t="s">
        <v>12198</v>
      </c>
      <c r="P2343">
        <v>88</v>
      </c>
      <c r="Q2343" t="s">
        <v>43</v>
      </c>
      <c r="R2343">
        <v>3</v>
      </c>
      <c r="S2343" s="1">
        <v>45455</v>
      </c>
      <c r="T2343" t="s">
        <v>60</v>
      </c>
    </row>
    <row r="2344" spans="1:20" x14ac:dyDescent="0.25">
      <c r="A2344" t="s">
        <v>4738</v>
      </c>
      <c r="B2344" t="s">
        <v>45</v>
      </c>
      <c r="C2344" t="s">
        <v>82</v>
      </c>
      <c r="D2344" t="s">
        <v>77</v>
      </c>
      <c r="E2344" t="s">
        <v>12378</v>
      </c>
      <c r="F2344" t="s">
        <v>4739</v>
      </c>
      <c r="G2344" s="1">
        <v>45449</v>
      </c>
      <c r="H2344" t="s">
        <v>58</v>
      </c>
      <c r="I2344" t="s">
        <v>54</v>
      </c>
      <c r="J2344" t="s">
        <v>67</v>
      </c>
      <c r="K2344">
        <v>1</v>
      </c>
      <c r="L2344">
        <v>329.03</v>
      </c>
      <c r="M2344" t="s">
        <v>28</v>
      </c>
      <c r="N2344">
        <v>43</v>
      </c>
      <c r="O2344" t="s">
        <v>12155</v>
      </c>
      <c r="P2344">
        <v>76</v>
      </c>
      <c r="Q2344" t="s">
        <v>29</v>
      </c>
      <c r="R2344">
        <v>4</v>
      </c>
      <c r="S2344" t="s">
        <v>12352</v>
      </c>
      <c r="T2344" t="s">
        <v>60</v>
      </c>
    </row>
    <row r="2345" spans="1:20" x14ac:dyDescent="0.25">
      <c r="A2345" t="s">
        <v>4740</v>
      </c>
      <c r="B2345" t="s">
        <v>21</v>
      </c>
      <c r="C2345" t="s">
        <v>39</v>
      </c>
      <c r="D2345" t="s">
        <v>56</v>
      </c>
      <c r="E2345" s="1">
        <v>44966</v>
      </c>
      <c r="F2345" t="s">
        <v>4741</v>
      </c>
      <c r="G2345" s="1">
        <v>45449</v>
      </c>
      <c r="H2345" t="s">
        <v>25</v>
      </c>
      <c r="I2345" t="s">
        <v>63</v>
      </c>
      <c r="J2345" t="s">
        <v>64</v>
      </c>
      <c r="K2345">
        <v>1</v>
      </c>
      <c r="L2345">
        <v>252.64</v>
      </c>
      <c r="M2345" t="s">
        <v>50</v>
      </c>
      <c r="N2345">
        <v>29</v>
      </c>
      <c r="O2345" s="1">
        <v>45691</v>
      </c>
      <c r="P2345">
        <v>286</v>
      </c>
      <c r="Q2345" t="s">
        <v>29</v>
      </c>
      <c r="R2345">
        <v>5</v>
      </c>
      <c r="S2345" t="s">
        <v>12318</v>
      </c>
      <c r="T2345" t="s">
        <v>60</v>
      </c>
    </row>
    <row r="2346" spans="1:20" x14ac:dyDescent="0.25">
      <c r="A2346" t="s">
        <v>4742</v>
      </c>
      <c r="B2346" t="s">
        <v>21</v>
      </c>
      <c r="C2346" t="s">
        <v>39</v>
      </c>
      <c r="D2346" t="s">
        <v>77</v>
      </c>
      <c r="E2346" t="s">
        <v>12385</v>
      </c>
      <c r="F2346" t="s">
        <v>4743</v>
      </c>
      <c r="G2346" s="1">
        <v>45449</v>
      </c>
      <c r="H2346" t="s">
        <v>41</v>
      </c>
      <c r="I2346" t="s">
        <v>63</v>
      </c>
      <c r="J2346" t="s">
        <v>49</v>
      </c>
      <c r="K2346">
        <v>5</v>
      </c>
      <c r="L2346">
        <v>647.48</v>
      </c>
      <c r="M2346" t="s">
        <v>35</v>
      </c>
      <c r="N2346">
        <v>32</v>
      </c>
      <c r="O2346" t="s">
        <v>12147</v>
      </c>
      <c r="P2346">
        <v>95</v>
      </c>
      <c r="Q2346" t="s">
        <v>29</v>
      </c>
      <c r="R2346">
        <v>4</v>
      </c>
      <c r="S2346" t="s">
        <v>12099</v>
      </c>
      <c r="T2346" t="s">
        <v>36</v>
      </c>
    </row>
    <row r="2347" spans="1:20" x14ac:dyDescent="0.25">
      <c r="A2347" t="s">
        <v>4744</v>
      </c>
      <c r="B2347" t="s">
        <v>38</v>
      </c>
      <c r="C2347" t="s">
        <v>39</v>
      </c>
      <c r="D2347" t="s">
        <v>32</v>
      </c>
      <c r="E2347" s="1">
        <v>44994</v>
      </c>
      <c r="F2347" t="s">
        <v>4745</v>
      </c>
      <c r="G2347" s="1">
        <v>45449</v>
      </c>
      <c r="H2347" t="s">
        <v>34</v>
      </c>
      <c r="I2347" t="s">
        <v>42</v>
      </c>
      <c r="J2347" t="s">
        <v>67</v>
      </c>
      <c r="K2347">
        <v>1</v>
      </c>
      <c r="L2347">
        <v>246.04</v>
      </c>
      <c r="M2347" t="s">
        <v>35</v>
      </c>
      <c r="N2347">
        <v>40</v>
      </c>
      <c r="O2347" s="1">
        <v>45871</v>
      </c>
      <c r="P2347">
        <v>431</v>
      </c>
      <c r="Q2347" t="s">
        <v>29</v>
      </c>
      <c r="R2347">
        <v>2</v>
      </c>
      <c r="S2347" t="s">
        <v>12084</v>
      </c>
      <c r="T2347" t="s">
        <v>60</v>
      </c>
    </row>
    <row r="2348" spans="1:20" x14ac:dyDescent="0.25">
      <c r="A2348" t="s">
        <v>4746</v>
      </c>
      <c r="B2348" t="s">
        <v>38</v>
      </c>
      <c r="C2348" t="s">
        <v>22</v>
      </c>
      <c r="D2348" t="s">
        <v>56</v>
      </c>
      <c r="E2348" t="s">
        <v>12485</v>
      </c>
      <c r="F2348" t="s">
        <v>4747</v>
      </c>
      <c r="G2348" s="1">
        <v>45449</v>
      </c>
      <c r="H2348" t="s">
        <v>25</v>
      </c>
      <c r="I2348" t="s">
        <v>54</v>
      </c>
      <c r="J2348" t="s">
        <v>64</v>
      </c>
      <c r="K2348">
        <v>5</v>
      </c>
      <c r="L2348">
        <v>300.25</v>
      </c>
      <c r="M2348" t="s">
        <v>28</v>
      </c>
      <c r="N2348">
        <v>42</v>
      </c>
      <c r="O2348" t="s">
        <v>12069</v>
      </c>
      <c r="P2348">
        <v>190</v>
      </c>
      <c r="Q2348" t="s">
        <v>43</v>
      </c>
      <c r="R2348">
        <v>3</v>
      </c>
      <c r="S2348" s="1">
        <v>45845</v>
      </c>
      <c r="T2348" t="s">
        <v>60</v>
      </c>
    </row>
    <row r="2349" spans="1:20" x14ac:dyDescent="0.25">
      <c r="A2349" t="s">
        <v>4748</v>
      </c>
      <c r="B2349" t="s">
        <v>45</v>
      </c>
      <c r="C2349" t="s">
        <v>82</v>
      </c>
      <c r="D2349" t="s">
        <v>23</v>
      </c>
      <c r="E2349" s="1">
        <v>45118</v>
      </c>
      <c r="F2349" t="s">
        <v>4749</v>
      </c>
      <c r="G2349" s="1">
        <v>45479</v>
      </c>
      <c r="H2349" t="s">
        <v>41</v>
      </c>
      <c r="I2349" t="s">
        <v>42</v>
      </c>
      <c r="J2349" t="s">
        <v>64</v>
      </c>
      <c r="K2349">
        <v>1</v>
      </c>
      <c r="L2349">
        <v>288.39</v>
      </c>
      <c r="M2349" t="s">
        <v>35</v>
      </c>
      <c r="N2349">
        <v>35</v>
      </c>
      <c r="O2349" t="s">
        <v>12425</v>
      </c>
      <c r="P2349">
        <v>405</v>
      </c>
      <c r="Q2349" t="s">
        <v>29</v>
      </c>
      <c r="R2349">
        <v>2</v>
      </c>
      <c r="S2349" s="1">
        <v>45993</v>
      </c>
      <c r="T2349" t="s">
        <v>60</v>
      </c>
    </row>
    <row r="2350" spans="1:20" x14ac:dyDescent="0.25">
      <c r="A2350" t="s">
        <v>4750</v>
      </c>
      <c r="B2350" t="s">
        <v>38</v>
      </c>
      <c r="C2350" t="s">
        <v>39</v>
      </c>
      <c r="D2350" t="s">
        <v>23</v>
      </c>
      <c r="E2350" s="1">
        <v>45750</v>
      </c>
      <c r="F2350" t="s">
        <v>4751</v>
      </c>
      <c r="G2350" s="1">
        <v>45479</v>
      </c>
      <c r="H2350" t="s">
        <v>34</v>
      </c>
      <c r="I2350" t="s">
        <v>63</v>
      </c>
      <c r="J2350" t="s">
        <v>64</v>
      </c>
      <c r="K2350">
        <v>2</v>
      </c>
      <c r="L2350">
        <v>1478.57</v>
      </c>
      <c r="M2350" t="s">
        <v>35</v>
      </c>
      <c r="N2350">
        <v>7</v>
      </c>
      <c r="O2350" t="s">
        <v>12314</v>
      </c>
      <c r="P2350">
        <v>154</v>
      </c>
      <c r="Q2350" t="s">
        <v>43</v>
      </c>
      <c r="R2350">
        <v>5</v>
      </c>
      <c r="S2350" t="s">
        <v>12069</v>
      </c>
      <c r="T2350" t="s">
        <v>36</v>
      </c>
    </row>
    <row r="2351" spans="1:20" x14ac:dyDescent="0.25">
      <c r="A2351" t="s">
        <v>4752</v>
      </c>
      <c r="B2351" t="s">
        <v>38</v>
      </c>
      <c r="C2351" t="s">
        <v>22</v>
      </c>
      <c r="D2351" t="s">
        <v>32</v>
      </c>
      <c r="E2351" t="s">
        <v>12203</v>
      </c>
      <c r="F2351" t="s">
        <v>4753</v>
      </c>
      <c r="G2351" s="1">
        <v>45479</v>
      </c>
      <c r="H2351" t="s">
        <v>58</v>
      </c>
      <c r="I2351" t="s">
        <v>63</v>
      </c>
      <c r="J2351" t="s">
        <v>27</v>
      </c>
      <c r="K2351">
        <v>2</v>
      </c>
      <c r="L2351">
        <v>978.69</v>
      </c>
      <c r="M2351" t="s">
        <v>35</v>
      </c>
      <c r="N2351">
        <v>17</v>
      </c>
      <c r="O2351" t="s">
        <v>12097</v>
      </c>
      <c r="P2351">
        <v>253</v>
      </c>
      <c r="Q2351" t="s">
        <v>43</v>
      </c>
      <c r="R2351">
        <v>2</v>
      </c>
      <c r="S2351" t="s">
        <v>12249</v>
      </c>
      <c r="T2351" t="s">
        <v>30</v>
      </c>
    </row>
    <row r="2352" spans="1:20" x14ac:dyDescent="0.25">
      <c r="A2352" t="s">
        <v>4754</v>
      </c>
      <c r="B2352" t="s">
        <v>38</v>
      </c>
      <c r="C2352" t="s">
        <v>22</v>
      </c>
      <c r="D2352" t="s">
        <v>77</v>
      </c>
      <c r="E2352" s="1">
        <v>45844</v>
      </c>
      <c r="F2352" t="s">
        <v>4755</v>
      </c>
      <c r="G2352" s="1">
        <v>45479</v>
      </c>
      <c r="H2352" t="s">
        <v>47</v>
      </c>
      <c r="I2352" t="s">
        <v>54</v>
      </c>
      <c r="J2352" t="s">
        <v>27</v>
      </c>
      <c r="K2352">
        <v>3</v>
      </c>
      <c r="L2352">
        <v>927.29</v>
      </c>
      <c r="M2352" t="s">
        <v>28</v>
      </c>
      <c r="N2352">
        <v>22</v>
      </c>
      <c r="O2352" s="1">
        <v>45424</v>
      </c>
      <c r="P2352">
        <v>414</v>
      </c>
      <c r="Q2352" t="s">
        <v>29</v>
      </c>
      <c r="R2352">
        <v>5</v>
      </c>
      <c r="S2352" s="1">
        <v>45753</v>
      </c>
      <c r="T2352" t="s">
        <v>30</v>
      </c>
    </row>
    <row r="2353" spans="1:20" x14ac:dyDescent="0.25">
      <c r="A2353" t="s">
        <v>4756</v>
      </c>
      <c r="B2353" t="s">
        <v>38</v>
      </c>
      <c r="C2353" t="s">
        <v>82</v>
      </c>
      <c r="D2353" t="s">
        <v>77</v>
      </c>
      <c r="E2353" s="1">
        <v>45755</v>
      </c>
      <c r="F2353" t="s">
        <v>4757</v>
      </c>
      <c r="G2353" s="1">
        <v>45479</v>
      </c>
      <c r="H2353" t="s">
        <v>58</v>
      </c>
      <c r="I2353" t="s">
        <v>63</v>
      </c>
      <c r="J2353" t="s">
        <v>59</v>
      </c>
      <c r="K2353">
        <v>3</v>
      </c>
      <c r="L2353">
        <v>777.19</v>
      </c>
      <c r="M2353" t="s">
        <v>50</v>
      </c>
      <c r="N2353">
        <v>6</v>
      </c>
      <c r="O2353" t="s">
        <v>12164</v>
      </c>
      <c r="P2353">
        <v>236</v>
      </c>
      <c r="Q2353" t="s">
        <v>43</v>
      </c>
      <c r="R2353">
        <v>4</v>
      </c>
      <c r="S2353" t="s">
        <v>12072</v>
      </c>
      <c r="T2353" t="s">
        <v>36</v>
      </c>
    </row>
    <row r="2354" spans="1:20" x14ac:dyDescent="0.25">
      <c r="A2354" t="s">
        <v>4758</v>
      </c>
      <c r="B2354" t="s">
        <v>38</v>
      </c>
      <c r="C2354" t="s">
        <v>22</v>
      </c>
      <c r="D2354" t="s">
        <v>32</v>
      </c>
      <c r="E2354" s="1">
        <v>45356</v>
      </c>
      <c r="F2354" t="s">
        <v>4759</v>
      </c>
      <c r="G2354" s="1">
        <v>45479</v>
      </c>
      <c r="H2354" t="s">
        <v>41</v>
      </c>
      <c r="I2354" t="s">
        <v>42</v>
      </c>
      <c r="J2354" t="s">
        <v>49</v>
      </c>
      <c r="K2354">
        <v>4</v>
      </c>
      <c r="L2354">
        <v>822.44</v>
      </c>
      <c r="M2354" t="s">
        <v>28</v>
      </c>
      <c r="N2354">
        <v>49</v>
      </c>
      <c r="O2354" t="s">
        <v>12124</v>
      </c>
      <c r="P2354">
        <v>51</v>
      </c>
      <c r="Q2354" t="s">
        <v>29</v>
      </c>
      <c r="R2354">
        <v>4</v>
      </c>
      <c r="S2354" s="1">
        <v>45696</v>
      </c>
      <c r="T2354" t="s">
        <v>36</v>
      </c>
    </row>
    <row r="2355" spans="1:20" x14ac:dyDescent="0.25">
      <c r="A2355" t="s">
        <v>4760</v>
      </c>
      <c r="B2355" t="s">
        <v>21</v>
      </c>
      <c r="C2355" t="s">
        <v>39</v>
      </c>
      <c r="D2355" t="s">
        <v>56</v>
      </c>
      <c r="E2355" t="s">
        <v>12318</v>
      </c>
      <c r="F2355" t="s">
        <v>4761</v>
      </c>
      <c r="G2355" s="1">
        <v>45510</v>
      </c>
      <c r="H2355" t="s">
        <v>34</v>
      </c>
      <c r="I2355" t="s">
        <v>54</v>
      </c>
      <c r="J2355" t="s">
        <v>27</v>
      </c>
      <c r="K2355">
        <v>2</v>
      </c>
      <c r="L2355">
        <v>774.83</v>
      </c>
      <c r="M2355" t="s">
        <v>50</v>
      </c>
      <c r="N2355">
        <v>21</v>
      </c>
      <c r="O2355" s="1">
        <v>45962</v>
      </c>
      <c r="P2355">
        <v>158</v>
      </c>
      <c r="Q2355" t="s">
        <v>29</v>
      </c>
      <c r="R2355">
        <v>4</v>
      </c>
      <c r="S2355" s="1">
        <v>45872</v>
      </c>
      <c r="T2355" t="s">
        <v>36</v>
      </c>
    </row>
    <row r="2356" spans="1:20" x14ac:dyDescent="0.25">
      <c r="A2356" t="s">
        <v>4762</v>
      </c>
      <c r="B2356" t="s">
        <v>45</v>
      </c>
      <c r="C2356" t="s">
        <v>82</v>
      </c>
      <c r="D2356" t="s">
        <v>52</v>
      </c>
      <c r="E2356" s="1">
        <v>44935</v>
      </c>
      <c r="F2356" t="s">
        <v>4763</v>
      </c>
      <c r="G2356" s="1">
        <v>45510</v>
      </c>
      <c r="H2356" t="s">
        <v>47</v>
      </c>
      <c r="I2356" t="s">
        <v>48</v>
      </c>
      <c r="J2356" t="s">
        <v>49</v>
      </c>
      <c r="K2356">
        <v>5</v>
      </c>
      <c r="L2356">
        <v>967.55</v>
      </c>
      <c r="M2356" t="s">
        <v>28</v>
      </c>
      <c r="N2356">
        <v>26</v>
      </c>
      <c r="O2356" t="s">
        <v>12099</v>
      </c>
      <c r="P2356">
        <v>435</v>
      </c>
      <c r="Q2356" t="s">
        <v>29</v>
      </c>
      <c r="R2356">
        <v>2</v>
      </c>
      <c r="S2356" t="s">
        <v>12102</v>
      </c>
      <c r="T2356" t="s">
        <v>36</v>
      </c>
    </row>
    <row r="2357" spans="1:20" x14ac:dyDescent="0.25">
      <c r="A2357" t="s">
        <v>4764</v>
      </c>
      <c r="B2357" t="s">
        <v>38</v>
      </c>
      <c r="C2357" t="s">
        <v>22</v>
      </c>
      <c r="D2357" t="s">
        <v>77</v>
      </c>
      <c r="E2357" s="1">
        <v>45781</v>
      </c>
      <c r="F2357" t="s">
        <v>4765</v>
      </c>
      <c r="G2357" s="1">
        <v>45510</v>
      </c>
      <c r="H2357" t="s">
        <v>34</v>
      </c>
      <c r="I2357" t="s">
        <v>26</v>
      </c>
      <c r="J2357" t="s">
        <v>27</v>
      </c>
      <c r="K2357">
        <v>3</v>
      </c>
      <c r="L2357">
        <v>1391.23</v>
      </c>
      <c r="M2357" t="s">
        <v>28</v>
      </c>
      <c r="N2357">
        <v>50</v>
      </c>
      <c r="O2357" s="1">
        <v>45695</v>
      </c>
      <c r="P2357">
        <v>54</v>
      </c>
      <c r="Q2357" t="s">
        <v>43</v>
      </c>
      <c r="R2357">
        <v>1</v>
      </c>
      <c r="S2357" s="1">
        <v>45723</v>
      </c>
      <c r="T2357" t="s">
        <v>36</v>
      </c>
    </row>
    <row r="2358" spans="1:20" x14ac:dyDescent="0.25">
      <c r="A2358" t="s">
        <v>4766</v>
      </c>
      <c r="B2358" t="s">
        <v>38</v>
      </c>
      <c r="C2358" t="s">
        <v>82</v>
      </c>
      <c r="D2358" t="s">
        <v>23</v>
      </c>
      <c r="E2358" s="1">
        <v>45149</v>
      </c>
      <c r="F2358" t="s">
        <v>4767</v>
      </c>
      <c r="G2358" s="1">
        <v>45510</v>
      </c>
      <c r="H2358" t="s">
        <v>58</v>
      </c>
      <c r="I2358" t="s">
        <v>26</v>
      </c>
      <c r="J2358" t="s">
        <v>49</v>
      </c>
      <c r="K2358">
        <v>5</v>
      </c>
      <c r="L2358">
        <v>1012.9</v>
      </c>
      <c r="M2358" t="s">
        <v>35</v>
      </c>
      <c r="N2358">
        <v>16</v>
      </c>
      <c r="O2358" s="1">
        <v>45721</v>
      </c>
      <c r="P2358">
        <v>394</v>
      </c>
      <c r="Q2358" t="s">
        <v>29</v>
      </c>
      <c r="R2358">
        <v>4</v>
      </c>
      <c r="S2358" t="s">
        <v>12213</v>
      </c>
      <c r="T2358" t="s">
        <v>60</v>
      </c>
    </row>
    <row r="2359" spans="1:20" x14ac:dyDescent="0.25">
      <c r="A2359" t="s">
        <v>4768</v>
      </c>
      <c r="B2359" t="s">
        <v>45</v>
      </c>
      <c r="C2359" t="s">
        <v>39</v>
      </c>
      <c r="D2359" t="s">
        <v>23</v>
      </c>
      <c r="E2359" t="s">
        <v>12080</v>
      </c>
      <c r="F2359" t="s">
        <v>4769</v>
      </c>
      <c r="G2359" s="1">
        <v>45510</v>
      </c>
      <c r="H2359" t="s">
        <v>34</v>
      </c>
      <c r="I2359" t="s">
        <v>63</v>
      </c>
      <c r="J2359" t="s">
        <v>64</v>
      </c>
      <c r="K2359">
        <v>5</v>
      </c>
      <c r="L2359">
        <v>729.72</v>
      </c>
      <c r="M2359" t="s">
        <v>35</v>
      </c>
      <c r="N2359">
        <v>18</v>
      </c>
      <c r="O2359" t="s">
        <v>12193</v>
      </c>
      <c r="P2359">
        <v>381</v>
      </c>
      <c r="Q2359" t="s">
        <v>29</v>
      </c>
      <c r="R2359">
        <v>5</v>
      </c>
      <c r="S2359" s="1">
        <v>45906</v>
      </c>
      <c r="T2359" t="s">
        <v>36</v>
      </c>
    </row>
    <row r="2360" spans="1:20" x14ac:dyDescent="0.25">
      <c r="A2360" t="s">
        <v>4770</v>
      </c>
      <c r="B2360" t="s">
        <v>45</v>
      </c>
      <c r="C2360" t="s">
        <v>22</v>
      </c>
      <c r="D2360" t="s">
        <v>23</v>
      </c>
      <c r="E2360" t="s">
        <v>12089</v>
      </c>
      <c r="F2360" t="s">
        <v>4771</v>
      </c>
      <c r="G2360" s="1">
        <v>45510</v>
      </c>
      <c r="H2360" t="s">
        <v>41</v>
      </c>
      <c r="I2360" t="s">
        <v>63</v>
      </c>
      <c r="J2360" t="s">
        <v>64</v>
      </c>
      <c r="K2360">
        <v>4</v>
      </c>
      <c r="L2360">
        <v>1009.09</v>
      </c>
      <c r="M2360" t="s">
        <v>50</v>
      </c>
      <c r="N2360">
        <v>7</v>
      </c>
      <c r="O2360" t="s">
        <v>12291</v>
      </c>
      <c r="P2360">
        <v>342</v>
      </c>
      <c r="Q2360" t="s">
        <v>29</v>
      </c>
      <c r="R2360">
        <v>4</v>
      </c>
      <c r="S2360" s="1">
        <v>45361</v>
      </c>
      <c r="T2360" t="s">
        <v>60</v>
      </c>
    </row>
    <row r="2361" spans="1:20" x14ac:dyDescent="0.25">
      <c r="A2361" t="s">
        <v>4772</v>
      </c>
      <c r="B2361" t="s">
        <v>21</v>
      </c>
      <c r="C2361" t="s">
        <v>82</v>
      </c>
      <c r="D2361" t="s">
        <v>56</v>
      </c>
      <c r="E2361" t="s">
        <v>12224</v>
      </c>
      <c r="F2361" t="s">
        <v>4773</v>
      </c>
      <c r="G2361" s="1">
        <v>45510</v>
      </c>
      <c r="H2361" t="s">
        <v>25</v>
      </c>
      <c r="I2361" t="s">
        <v>48</v>
      </c>
      <c r="J2361" t="s">
        <v>64</v>
      </c>
      <c r="K2361">
        <v>1</v>
      </c>
      <c r="L2361">
        <v>1485.59</v>
      </c>
      <c r="M2361" t="s">
        <v>28</v>
      </c>
      <c r="N2361">
        <v>43</v>
      </c>
      <c r="O2361" s="1">
        <v>45782</v>
      </c>
      <c r="P2361">
        <v>45</v>
      </c>
      <c r="Q2361" t="s">
        <v>29</v>
      </c>
      <c r="R2361">
        <v>1</v>
      </c>
      <c r="S2361" t="s">
        <v>12125</v>
      </c>
      <c r="T2361" t="s">
        <v>60</v>
      </c>
    </row>
    <row r="2362" spans="1:20" x14ac:dyDescent="0.25">
      <c r="A2362" t="s">
        <v>4774</v>
      </c>
      <c r="B2362" t="s">
        <v>38</v>
      </c>
      <c r="C2362" t="s">
        <v>82</v>
      </c>
      <c r="D2362" t="s">
        <v>23</v>
      </c>
      <c r="E2362" t="s">
        <v>12377</v>
      </c>
      <c r="F2362" t="s">
        <v>4775</v>
      </c>
      <c r="G2362" s="1">
        <v>45510</v>
      </c>
      <c r="H2362" t="s">
        <v>47</v>
      </c>
      <c r="I2362" t="s">
        <v>54</v>
      </c>
      <c r="J2362" t="s">
        <v>27</v>
      </c>
      <c r="K2362">
        <v>3</v>
      </c>
      <c r="L2362">
        <v>938.59</v>
      </c>
      <c r="M2362" t="s">
        <v>50</v>
      </c>
      <c r="N2362">
        <v>21</v>
      </c>
      <c r="O2362" t="s">
        <v>12088</v>
      </c>
      <c r="P2362">
        <v>220</v>
      </c>
      <c r="Q2362" t="s">
        <v>43</v>
      </c>
      <c r="R2362">
        <v>4</v>
      </c>
      <c r="S2362" s="1">
        <v>45933</v>
      </c>
      <c r="T2362" t="s">
        <v>30</v>
      </c>
    </row>
    <row r="2363" spans="1:20" x14ac:dyDescent="0.25">
      <c r="A2363" t="s">
        <v>4776</v>
      </c>
      <c r="B2363" t="s">
        <v>45</v>
      </c>
      <c r="C2363" t="s">
        <v>82</v>
      </c>
      <c r="D2363" t="s">
        <v>52</v>
      </c>
      <c r="E2363" s="1">
        <v>45328</v>
      </c>
      <c r="F2363" t="s">
        <v>4777</v>
      </c>
      <c r="G2363" s="1">
        <v>45510</v>
      </c>
      <c r="H2363" t="s">
        <v>41</v>
      </c>
      <c r="I2363" t="s">
        <v>26</v>
      </c>
      <c r="J2363" t="s">
        <v>49</v>
      </c>
      <c r="K2363">
        <v>3</v>
      </c>
      <c r="L2363">
        <v>407.81</v>
      </c>
      <c r="M2363" t="s">
        <v>35</v>
      </c>
      <c r="N2363">
        <v>46</v>
      </c>
      <c r="O2363" s="1">
        <v>45870</v>
      </c>
      <c r="P2363">
        <v>343</v>
      </c>
      <c r="Q2363" t="s">
        <v>29</v>
      </c>
      <c r="R2363">
        <v>1</v>
      </c>
      <c r="S2363" t="s">
        <v>12108</v>
      </c>
      <c r="T2363" t="s">
        <v>30</v>
      </c>
    </row>
    <row r="2364" spans="1:20" x14ac:dyDescent="0.25">
      <c r="A2364" t="s">
        <v>4778</v>
      </c>
      <c r="B2364" t="s">
        <v>21</v>
      </c>
      <c r="C2364" t="s">
        <v>39</v>
      </c>
      <c r="D2364" t="s">
        <v>77</v>
      </c>
      <c r="E2364" t="s">
        <v>12378</v>
      </c>
      <c r="F2364" t="s">
        <v>4779</v>
      </c>
      <c r="G2364" s="1">
        <v>45541</v>
      </c>
      <c r="H2364" t="s">
        <v>47</v>
      </c>
      <c r="I2364" t="s">
        <v>48</v>
      </c>
      <c r="J2364" t="s">
        <v>49</v>
      </c>
      <c r="K2364">
        <v>5</v>
      </c>
      <c r="L2364">
        <v>1253.8900000000001</v>
      </c>
      <c r="M2364" t="s">
        <v>28</v>
      </c>
      <c r="N2364">
        <v>43</v>
      </c>
      <c r="O2364" t="s">
        <v>12144</v>
      </c>
      <c r="P2364">
        <v>80</v>
      </c>
      <c r="Q2364" t="s">
        <v>29</v>
      </c>
      <c r="R2364">
        <v>3</v>
      </c>
      <c r="S2364" t="s">
        <v>12231</v>
      </c>
      <c r="T2364" t="s">
        <v>30</v>
      </c>
    </row>
    <row r="2365" spans="1:20" x14ac:dyDescent="0.25">
      <c r="A2365" t="s">
        <v>4780</v>
      </c>
      <c r="B2365" t="s">
        <v>38</v>
      </c>
      <c r="C2365" t="s">
        <v>39</v>
      </c>
      <c r="D2365" t="s">
        <v>56</v>
      </c>
      <c r="E2365" s="1">
        <v>45967</v>
      </c>
      <c r="F2365" t="s">
        <v>4781</v>
      </c>
      <c r="G2365" s="1">
        <v>45541</v>
      </c>
      <c r="H2365" t="s">
        <v>58</v>
      </c>
      <c r="I2365" t="s">
        <v>54</v>
      </c>
      <c r="J2365" t="s">
        <v>27</v>
      </c>
      <c r="K2365">
        <v>1</v>
      </c>
      <c r="L2365">
        <v>1205.3399999999999</v>
      </c>
      <c r="M2365" t="s">
        <v>50</v>
      </c>
      <c r="N2365">
        <v>36</v>
      </c>
      <c r="O2365" t="s">
        <v>12149</v>
      </c>
      <c r="P2365">
        <v>103</v>
      </c>
      <c r="Q2365" t="s">
        <v>29</v>
      </c>
      <c r="R2365">
        <v>3</v>
      </c>
      <c r="S2365" t="s">
        <v>12170</v>
      </c>
      <c r="T2365" t="s">
        <v>30</v>
      </c>
    </row>
    <row r="2366" spans="1:20" x14ac:dyDescent="0.25">
      <c r="A2366" t="s">
        <v>4782</v>
      </c>
      <c r="B2366" t="s">
        <v>21</v>
      </c>
      <c r="C2366" t="s">
        <v>82</v>
      </c>
      <c r="D2366" t="s">
        <v>77</v>
      </c>
      <c r="E2366" t="s">
        <v>12461</v>
      </c>
      <c r="F2366" t="s">
        <v>4783</v>
      </c>
      <c r="G2366" s="1">
        <v>45541</v>
      </c>
      <c r="H2366" t="s">
        <v>34</v>
      </c>
      <c r="I2366" t="s">
        <v>48</v>
      </c>
      <c r="J2366" t="s">
        <v>49</v>
      </c>
      <c r="K2366">
        <v>3</v>
      </c>
      <c r="L2366">
        <v>489.26</v>
      </c>
      <c r="M2366" t="s">
        <v>28</v>
      </c>
      <c r="N2366">
        <v>4</v>
      </c>
      <c r="O2366" s="1">
        <v>45332</v>
      </c>
      <c r="P2366">
        <v>266</v>
      </c>
      <c r="Q2366" t="s">
        <v>29</v>
      </c>
      <c r="R2366">
        <v>2</v>
      </c>
      <c r="S2366" t="s">
        <v>12078</v>
      </c>
      <c r="T2366" t="s">
        <v>60</v>
      </c>
    </row>
    <row r="2367" spans="1:20" x14ac:dyDescent="0.25">
      <c r="A2367" t="s">
        <v>4784</v>
      </c>
      <c r="B2367" t="s">
        <v>45</v>
      </c>
      <c r="C2367" t="s">
        <v>82</v>
      </c>
      <c r="D2367" t="s">
        <v>77</v>
      </c>
      <c r="E2367" s="1">
        <v>45751</v>
      </c>
      <c r="F2367" t="s">
        <v>4785</v>
      </c>
      <c r="G2367" s="1">
        <v>45541</v>
      </c>
      <c r="H2367" t="s">
        <v>47</v>
      </c>
      <c r="I2367" t="s">
        <v>63</v>
      </c>
      <c r="J2367" t="s">
        <v>59</v>
      </c>
      <c r="K2367">
        <v>4</v>
      </c>
      <c r="L2367">
        <v>568.28</v>
      </c>
      <c r="M2367" t="s">
        <v>35</v>
      </c>
      <c r="N2367">
        <v>46</v>
      </c>
      <c r="O2367" s="1">
        <v>45693</v>
      </c>
      <c r="P2367">
        <v>182</v>
      </c>
      <c r="Q2367" t="s">
        <v>43</v>
      </c>
      <c r="R2367">
        <v>5</v>
      </c>
      <c r="S2367" t="s">
        <v>12065</v>
      </c>
      <c r="T2367" t="s">
        <v>36</v>
      </c>
    </row>
    <row r="2368" spans="1:20" x14ac:dyDescent="0.25">
      <c r="A2368" t="s">
        <v>4786</v>
      </c>
      <c r="B2368" t="s">
        <v>38</v>
      </c>
      <c r="C2368" t="s">
        <v>39</v>
      </c>
      <c r="D2368" t="s">
        <v>52</v>
      </c>
      <c r="E2368" s="1">
        <v>45449</v>
      </c>
      <c r="F2368" t="s">
        <v>4787</v>
      </c>
      <c r="G2368" s="1">
        <v>45541</v>
      </c>
      <c r="H2368" t="s">
        <v>47</v>
      </c>
      <c r="I2368" t="s">
        <v>48</v>
      </c>
      <c r="J2368" t="s">
        <v>67</v>
      </c>
      <c r="K2368">
        <v>3</v>
      </c>
      <c r="L2368">
        <v>917.47</v>
      </c>
      <c r="M2368" t="s">
        <v>35</v>
      </c>
      <c r="N2368">
        <v>17</v>
      </c>
      <c r="O2368" t="s">
        <v>12159</v>
      </c>
      <c r="P2368">
        <v>173</v>
      </c>
      <c r="Q2368" t="s">
        <v>43</v>
      </c>
      <c r="R2368">
        <v>5</v>
      </c>
      <c r="S2368" t="s">
        <v>12323</v>
      </c>
      <c r="T2368" t="s">
        <v>30</v>
      </c>
    </row>
    <row r="2369" spans="1:20" x14ac:dyDescent="0.25">
      <c r="A2369" t="s">
        <v>4788</v>
      </c>
      <c r="B2369" t="s">
        <v>21</v>
      </c>
      <c r="C2369" t="s">
        <v>82</v>
      </c>
      <c r="D2369" t="s">
        <v>23</v>
      </c>
      <c r="E2369" t="s">
        <v>12378</v>
      </c>
      <c r="F2369" t="s">
        <v>4789</v>
      </c>
      <c r="G2369" s="1">
        <v>45541</v>
      </c>
      <c r="H2369" t="s">
        <v>58</v>
      </c>
      <c r="I2369" t="s">
        <v>63</v>
      </c>
      <c r="J2369" t="s">
        <v>64</v>
      </c>
      <c r="K2369">
        <v>2</v>
      </c>
      <c r="L2369">
        <v>1425.04</v>
      </c>
      <c r="M2369" t="s">
        <v>35</v>
      </c>
      <c r="N2369">
        <v>31</v>
      </c>
      <c r="O2369" s="1">
        <v>45937</v>
      </c>
      <c r="P2369">
        <v>100</v>
      </c>
      <c r="Q2369" t="s">
        <v>43</v>
      </c>
      <c r="R2369">
        <v>1</v>
      </c>
      <c r="S2369" s="1">
        <v>45845</v>
      </c>
      <c r="T2369" t="s">
        <v>30</v>
      </c>
    </row>
    <row r="2370" spans="1:20" x14ac:dyDescent="0.25">
      <c r="A2370" t="s">
        <v>4790</v>
      </c>
      <c r="B2370" t="s">
        <v>21</v>
      </c>
      <c r="C2370" t="s">
        <v>39</v>
      </c>
      <c r="D2370" t="s">
        <v>56</v>
      </c>
      <c r="E2370" t="s">
        <v>12458</v>
      </c>
      <c r="F2370" t="s">
        <v>4791</v>
      </c>
      <c r="G2370" s="1">
        <v>45541</v>
      </c>
      <c r="H2370" t="s">
        <v>41</v>
      </c>
      <c r="I2370" t="s">
        <v>26</v>
      </c>
      <c r="J2370" t="s">
        <v>27</v>
      </c>
      <c r="K2370">
        <v>3</v>
      </c>
      <c r="L2370">
        <v>1193.5899999999999</v>
      </c>
      <c r="M2370" t="s">
        <v>35</v>
      </c>
      <c r="N2370">
        <v>35</v>
      </c>
      <c r="O2370" t="s">
        <v>12372</v>
      </c>
      <c r="P2370">
        <v>253</v>
      </c>
      <c r="Q2370" t="s">
        <v>29</v>
      </c>
      <c r="R2370">
        <v>4</v>
      </c>
      <c r="S2370" t="s">
        <v>12318</v>
      </c>
      <c r="T2370" t="s">
        <v>60</v>
      </c>
    </row>
    <row r="2371" spans="1:20" x14ac:dyDescent="0.25">
      <c r="A2371" t="s">
        <v>4792</v>
      </c>
      <c r="B2371" t="s">
        <v>38</v>
      </c>
      <c r="C2371" t="s">
        <v>82</v>
      </c>
      <c r="D2371" t="s">
        <v>32</v>
      </c>
      <c r="E2371" s="1">
        <v>45514</v>
      </c>
      <c r="F2371" t="s">
        <v>4793</v>
      </c>
      <c r="G2371" s="1">
        <v>45541</v>
      </c>
      <c r="H2371" t="s">
        <v>34</v>
      </c>
      <c r="I2371" t="s">
        <v>42</v>
      </c>
      <c r="J2371" t="s">
        <v>64</v>
      </c>
      <c r="K2371">
        <v>5</v>
      </c>
      <c r="L2371">
        <v>219.85</v>
      </c>
      <c r="M2371" t="s">
        <v>50</v>
      </c>
      <c r="N2371">
        <v>41</v>
      </c>
      <c r="O2371" s="1">
        <v>45905</v>
      </c>
      <c r="P2371">
        <v>360</v>
      </c>
      <c r="Q2371" t="s">
        <v>29</v>
      </c>
      <c r="R2371">
        <v>3</v>
      </c>
      <c r="S2371" t="s">
        <v>12213</v>
      </c>
      <c r="T2371" t="s">
        <v>36</v>
      </c>
    </row>
    <row r="2372" spans="1:20" x14ac:dyDescent="0.25">
      <c r="A2372" t="s">
        <v>4794</v>
      </c>
      <c r="B2372" t="s">
        <v>21</v>
      </c>
      <c r="C2372" t="s">
        <v>39</v>
      </c>
      <c r="D2372" t="s">
        <v>32</v>
      </c>
      <c r="E2372" s="1">
        <v>45608</v>
      </c>
      <c r="F2372" t="s">
        <v>4795</v>
      </c>
      <c r="G2372" s="1">
        <v>45541</v>
      </c>
      <c r="H2372" t="s">
        <v>41</v>
      </c>
      <c r="I2372" t="s">
        <v>54</v>
      </c>
      <c r="J2372" t="s">
        <v>64</v>
      </c>
      <c r="K2372">
        <v>3</v>
      </c>
      <c r="L2372">
        <v>459.7</v>
      </c>
      <c r="M2372" t="s">
        <v>35</v>
      </c>
      <c r="N2372">
        <v>10</v>
      </c>
      <c r="O2372" t="s">
        <v>12077</v>
      </c>
      <c r="P2372">
        <v>416</v>
      </c>
      <c r="Q2372" t="s">
        <v>43</v>
      </c>
      <c r="R2372">
        <v>4</v>
      </c>
      <c r="S2372" s="1">
        <v>45658</v>
      </c>
      <c r="T2372" t="s">
        <v>30</v>
      </c>
    </row>
    <row r="2373" spans="1:20" x14ac:dyDescent="0.25">
      <c r="A2373" t="s">
        <v>4796</v>
      </c>
      <c r="B2373" t="s">
        <v>21</v>
      </c>
      <c r="C2373" t="s">
        <v>39</v>
      </c>
      <c r="D2373" t="s">
        <v>23</v>
      </c>
      <c r="E2373" t="s">
        <v>12189</v>
      </c>
      <c r="F2373" t="s">
        <v>4797</v>
      </c>
      <c r="G2373" s="1">
        <v>45541</v>
      </c>
      <c r="H2373" t="s">
        <v>47</v>
      </c>
      <c r="I2373" t="s">
        <v>42</v>
      </c>
      <c r="J2373" t="s">
        <v>67</v>
      </c>
      <c r="K2373">
        <v>1</v>
      </c>
      <c r="L2373">
        <v>1306.3800000000001</v>
      </c>
      <c r="M2373" t="s">
        <v>50</v>
      </c>
      <c r="N2373">
        <v>25</v>
      </c>
      <c r="O2373" s="1">
        <v>45606</v>
      </c>
      <c r="P2373">
        <v>199</v>
      </c>
      <c r="Q2373" t="s">
        <v>43</v>
      </c>
      <c r="R2373">
        <v>1</v>
      </c>
      <c r="S2373" s="1">
        <v>45839</v>
      </c>
      <c r="T2373" t="s">
        <v>36</v>
      </c>
    </row>
    <row r="2374" spans="1:20" x14ac:dyDescent="0.25">
      <c r="A2374" t="s">
        <v>4798</v>
      </c>
      <c r="B2374" t="s">
        <v>38</v>
      </c>
      <c r="C2374" t="s">
        <v>22</v>
      </c>
      <c r="D2374" t="s">
        <v>23</v>
      </c>
      <c r="E2374" t="s">
        <v>12440</v>
      </c>
      <c r="F2374" t="s">
        <v>4799</v>
      </c>
      <c r="G2374" s="1">
        <v>45571</v>
      </c>
      <c r="H2374" t="s">
        <v>34</v>
      </c>
      <c r="I2374" t="s">
        <v>42</v>
      </c>
      <c r="J2374" t="s">
        <v>67</v>
      </c>
      <c r="K2374">
        <v>5</v>
      </c>
      <c r="L2374">
        <v>573.13</v>
      </c>
      <c r="M2374" t="s">
        <v>28</v>
      </c>
      <c r="N2374">
        <v>14</v>
      </c>
      <c r="O2374" s="1">
        <v>45901</v>
      </c>
      <c r="P2374">
        <v>93</v>
      </c>
      <c r="Q2374" t="s">
        <v>43</v>
      </c>
      <c r="R2374">
        <v>5</v>
      </c>
      <c r="S2374" t="s">
        <v>12088</v>
      </c>
      <c r="T2374" t="s">
        <v>60</v>
      </c>
    </row>
    <row r="2375" spans="1:20" x14ac:dyDescent="0.25">
      <c r="A2375" t="s">
        <v>4800</v>
      </c>
      <c r="B2375" t="s">
        <v>38</v>
      </c>
      <c r="C2375" t="s">
        <v>22</v>
      </c>
      <c r="D2375" t="s">
        <v>52</v>
      </c>
      <c r="E2375" t="s">
        <v>12283</v>
      </c>
      <c r="F2375" t="s">
        <v>4801</v>
      </c>
      <c r="G2375" s="1">
        <v>45571</v>
      </c>
      <c r="H2375" t="s">
        <v>58</v>
      </c>
      <c r="I2375" t="s">
        <v>26</v>
      </c>
      <c r="J2375" t="s">
        <v>67</v>
      </c>
      <c r="K2375">
        <v>5</v>
      </c>
      <c r="L2375">
        <v>1329.17</v>
      </c>
      <c r="M2375" t="s">
        <v>28</v>
      </c>
      <c r="N2375">
        <v>42</v>
      </c>
      <c r="O2375" s="1">
        <v>45392</v>
      </c>
      <c r="P2375">
        <v>191</v>
      </c>
      <c r="Q2375" t="s">
        <v>29</v>
      </c>
      <c r="R2375">
        <v>2</v>
      </c>
      <c r="S2375" t="s">
        <v>12142</v>
      </c>
      <c r="T2375" t="s">
        <v>36</v>
      </c>
    </row>
    <row r="2376" spans="1:20" x14ac:dyDescent="0.25">
      <c r="A2376" t="s">
        <v>4802</v>
      </c>
      <c r="B2376" t="s">
        <v>21</v>
      </c>
      <c r="C2376" t="s">
        <v>39</v>
      </c>
      <c r="D2376" t="s">
        <v>56</v>
      </c>
      <c r="E2376" s="1">
        <v>45636</v>
      </c>
      <c r="F2376" t="s">
        <v>4803</v>
      </c>
      <c r="G2376" s="1">
        <v>45571</v>
      </c>
      <c r="H2376" t="s">
        <v>58</v>
      </c>
      <c r="I2376" t="s">
        <v>26</v>
      </c>
      <c r="J2376" t="s">
        <v>49</v>
      </c>
      <c r="K2376">
        <v>2</v>
      </c>
      <c r="L2376">
        <v>946.78</v>
      </c>
      <c r="M2376" t="s">
        <v>35</v>
      </c>
      <c r="N2376">
        <v>1</v>
      </c>
      <c r="O2376" t="s">
        <v>12223</v>
      </c>
      <c r="P2376">
        <v>368</v>
      </c>
      <c r="Q2376" t="s">
        <v>29</v>
      </c>
      <c r="R2376">
        <v>5</v>
      </c>
      <c r="S2376" s="1">
        <v>45931</v>
      </c>
      <c r="T2376" t="s">
        <v>30</v>
      </c>
    </row>
    <row r="2377" spans="1:20" x14ac:dyDescent="0.25">
      <c r="A2377" t="s">
        <v>4804</v>
      </c>
      <c r="B2377" t="s">
        <v>38</v>
      </c>
      <c r="C2377" t="s">
        <v>82</v>
      </c>
      <c r="D2377" t="s">
        <v>23</v>
      </c>
      <c r="E2377" s="1">
        <v>45932</v>
      </c>
      <c r="F2377" t="s">
        <v>4805</v>
      </c>
      <c r="G2377" s="1">
        <v>45571</v>
      </c>
      <c r="H2377" t="s">
        <v>34</v>
      </c>
      <c r="I2377" t="s">
        <v>63</v>
      </c>
      <c r="J2377" t="s">
        <v>27</v>
      </c>
      <c r="K2377">
        <v>2</v>
      </c>
      <c r="L2377">
        <v>1296.74</v>
      </c>
      <c r="M2377" t="s">
        <v>35</v>
      </c>
      <c r="N2377">
        <v>50</v>
      </c>
      <c r="O2377" s="1">
        <v>45810</v>
      </c>
      <c r="P2377">
        <v>274</v>
      </c>
      <c r="Q2377" t="s">
        <v>43</v>
      </c>
      <c r="R2377">
        <v>4</v>
      </c>
      <c r="S2377" s="1">
        <v>45906</v>
      </c>
      <c r="T2377" t="s">
        <v>60</v>
      </c>
    </row>
    <row r="2378" spans="1:20" x14ac:dyDescent="0.25">
      <c r="A2378" t="s">
        <v>4806</v>
      </c>
      <c r="B2378" t="s">
        <v>45</v>
      </c>
      <c r="C2378" t="s">
        <v>22</v>
      </c>
      <c r="D2378" t="s">
        <v>77</v>
      </c>
      <c r="E2378" s="1">
        <v>45270</v>
      </c>
      <c r="F2378" t="s">
        <v>4807</v>
      </c>
      <c r="G2378" s="1">
        <v>45571</v>
      </c>
      <c r="H2378" t="s">
        <v>34</v>
      </c>
      <c r="I2378" t="s">
        <v>54</v>
      </c>
      <c r="J2378" t="s">
        <v>64</v>
      </c>
      <c r="K2378">
        <v>3</v>
      </c>
      <c r="L2378">
        <v>589.41999999999996</v>
      </c>
      <c r="M2378" t="s">
        <v>28</v>
      </c>
      <c r="N2378">
        <v>23</v>
      </c>
      <c r="O2378" s="1">
        <v>45574</v>
      </c>
      <c r="P2378">
        <v>94</v>
      </c>
      <c r="Q2378" t="s">
        <v>29</v>
      </c>
      <c r="R2378">
        <v>3</v>
      </c>
      <c r="S2378" t="s">
        <v>12100</v>
      </c>
      <c r="T2378" t="s">
        <v>60</v>
      </c>
    </row>
    <row r="2379" spans="1:20" x14ac:dyDescent="0.25">
      <c r="A2379" t="s">
        <v>4808</v>
      </c>
      <c r="B2379" t="s">
        <v>45</v>
      </c>
      <c r="C2379" t="s">
        <v>82</v>
      </c>
      <c r="D2379" t="s">
        <v>56</v>
      </c>
      <c r="E2379" t="s">
        <v>12089</v>
      </c>
      <c r="F2379" t="s">
        <v>4809</v>
      </c>
      <c r="G2379" s="1">
        <v>45571</v>
      </c>
      <c r="H2379" t="s">
        <v>58</v>
      </c>
      <c r="I2379" t="s">
        <v>26</v>
      </c>
      <c r="J2379" t="s">
        <v>27</v>
      </c>
      <c r="K2379">
        <v>3</v>
      </c>
      <c r="L2379">
        <v>823.1</v>
      </c>
      <c r="M2379" t="s">
        <v>28</v>
      </c>
      <c r="N2379">
        <v>14</v>
      </c>
      <c r="O2379" t="s">
        <v>12258</v>
      </c>
      <c r="P2379">
        <v>169</v>
      </c>
      <c r="Q2379" t="s">
        <v>29</v>
      </c>
      <c r="R2379">
        <v>1</v>
      </c>
      <c r="S2379" t="s">
        <v>12069</v>
      </c>
      <c r="T2379" t="s">
        <v>36</v>
      </c>
    </row>
    <row r="2380" spans="1:20" x14ac:dyDescent="0.25">
      <c r="A2380" t="s">
        <v>4810</v>
      </c>
      <c r="B2380" t="s">
        <v>21</v>
      </c>
      <c r="C2380" t="s">
        <v>82</v>
      </c>
      <c r="D2380" t="s">
        <v>23</v>
      </c>
      <c r="E2380" t="s">
        <v>12497</v>
      </c>
      <c r="F2380" t="s">
        <v>4811</v>
      </c>
      <c r="G2380" s="1">
        <v>45571</v>
      </c>
      <c r="H2380" t="s">
        <v>47</v>
      </c>
      <c r="I2380" t="s">
        <v>42</v>
      </c>
      <c r="J2380" t="s">
        <v>67</v>
      </c>
      <c r="K2380">
        <v>2</v>
      </c>
      <c r="L2380">
        <v>735.58</v>
      </c>
      <c r="M2380" t="s">
        <v>50</v>
      </c>
      <c r="N2380">
        <v>42</v>
      </c>
      <c r="O2380" s="1">
        <v>45845</v>
      </c>
      <c r="P2380">
        <v>208</v>
      </c>
      <c r="Q2380" t="s">
        <v>43</v>
      </c>
      <c r="R2380">
        <v>5</v>
      </c>
      <c r="S2380" t="s">
        <v>12189</v>
      </c>
      <c r="T2380" t="s">
        <v>36</v>
      </c>
    </row>
    <row r="2381" spans="1:20" x14ac:dyDescent="0.25">
      <c r="A2381" t="s">
        <v>4812</v>
      </c>
      <c r="B2381" t="s">
        <v>45</v>
      </c>
      <c r="C2381" t="s">
        <v>22</v>
      </c>
      <c r="D2381" t="s">
        <v>23</v>
      </c>
      <c r="E2381" t="s">
        <v>12190</v>
      </c>
      <c r="F2381" t="s">
        <v>4813</v>
      </c>
      <c r="G2381" s="1">
        <v>45571</v>
      </c>
      <c r="H2381" t="s">
        <v>47</v>
      </c>
      <c r="I2381" t="s">
        <v>54</v>
      </c>
      <c r="J2381" t="s">
        <v>67</v>
      </c>
      <c r="K2381">
        <v>1</v>
      </c>
      <c r="L2381">
        <v>655.45</v>
      </c>
      <c r="M2381" t="s">
        <v>50</v>
      </c>
      <c r="N2381">
        <v>35</v>
      </c>
      <c r="O2381" t="s">
        <v>12100</v>
      </c>
      <c r="P2381">
        <v>336</v>
      </c>
      <c r="Q2381" t="s">
        <v>43</v>
      </c>
      <c r="R2381">
        <v>1</v>
      </c>
      <c r="S2381" t="s">
        <v>12383</v>
      </c>
      <c r="T2381" t="s">
        <v>60</v>
      </c>
    </row>
    <row r="2382" spans="1:20" x14ac:dyDescent="0.25">
      <c r="A2382" t="s">
        <v>4814</v>
      </c>
      <c r="B2382" t="s">
        <v>21</v>
      </c>
      <c r="C2382" t="s">
        <v>82</v>
      </c>
      <c r="D2382" t="s">
        <v>56</v>
      </c>
      <c r="E2382" t="s">
        <v>12505</v>
      </c>
      <c r="F2382" t="s">
        <v>4815</v>
      </c>
      <c r="G2382" s="1">
        <v>45571</v>
      </c>
      <c r="H2382" t="s">
        <v>47</v>
      </c>
      <c r="I2382" t="s">
        <v>63</v>
      </c>
      <c r="J2382" t="s">
        <v>59</v>
      </c>
      <c r="K2382">
        <v>4</v>
      </c>
      <c r="L2382">
        <v>484.62</v>
      </c>
      <c r="M2382" t="s">
        <v>50</v>
      </c>
      <c r="N2382">
        <v>24</v>
      </c>
      <c r="O2382" t="s">
        <v>12166</v>
      </c>
      <c r="P2382">
        <v>27</v>
      </c>
      <c r="Q2382" t="s">
        <v>43</v>
      </c>
      <c r="R2382">
        <v>2</v>
      </c>
      <c r="S2382" t="s">
        <v>12131</v>
      </c>
      <c r="T2382" t="s">
        <v>36</v>
      </c>
    </row>
    <row r="2383" spans="1:20" x14ac:dyDescent="0.25">
      <c r="A2383" t="s">
        <v>4816</v>
      </c>
      <c r="B2383" t="s">
        <v>21</v>
      </c>
      <c r="C2383" t="s">
        <v>39</v>
      </c>
      <c r="D2383" t="s">
        <v>32</v>
      </c>
      <c r="E2383" t="s">
        <v>12379</v>
      </c>
      <c r="F2383" t="s">
        <v>4817</v>
      </c>
      <c r="G2383" s="1">
        <v>45602</v>
      </c>
      <c r="H2383" t="s">
        <v>47</v>
      </c>
      <c r="I2383" t="s">
        <v>42</v>
      </c>
      <c r="J2383" t="s">
        <v>59</v>
      </c>
      <c r="K2383">
        <v>3</v>
      </c>
      <c r="L2383">
        <v>198.38</v>
      </c>
      <c r="M2383" t="s">
        <v>28</v>
      </c>
      <c r="N2383">
        <v>36</v>
      </c>
      <c r="O2383" s="1">
        <v>45607</v>
      </c>
      <c r="P2383">
        <v>290</v>
      </c>
      <c r="Q2383" t="s">
        <v>43</v>
      </c>
      <c r="R2383">
        <v>2</v>
      </c>
      <c r="S2383" s="1">
        <v>45931</v>
      </c>
      <c r="T2383" t="s">
        <v>36</v>
      </c>
    </row>
    <row r="2384" spans="1:20" x14ac:dyDescent="0.25">
      <c r="A2384" t="s">
        <v>4818</v>
      </c>
      <c r="B2384" t="s">
        <v>45</v>
      </c>
      <c r="C2384" t="s">
        <v>82</v>
      </c>
      <c r="D2384" t="s">
        <v>52</v>
      </c>
      <c r="E2384" s="1">
        <v>45296</v>
      </c>
      <c r="F2384" t="s">
        <v>4819</v>
      </c>
      <c r="G2384" s="1">
        <v>45602</v>
      </c>
      <c r="H2384" t="s">
        <v>34</v>
      </c>
      <c r="I2384" t="s">
        <v>42</v>
      </c>
      <c r="J2384" t="s">
        <v>27</v>
      </c>
      <c r="K2384">
        <v>4</v>
      </c>
      <c r="L2384">
        <v>188.64</v>
      </c>
      <c r="M2384" t="s">
        <v>28</v>
      </c>
      <c r="N2384">
        <v>36</v>
      </c>
      <c r="O2384" t="s">
        <v>12178</v>
      </c>
      <c r="P2384">
        <v>108</v>
      </c>
      <c r="Q2384" t="s">
        <v>29</v>
      </c>
      <c r="R2384">
        <v>3</v>
      </c>
      <c r="S2384" t="s">
        <v>12192</v>
      </c>
      <c r="T2384" t="s">
        <v>36</v>
      </c>
    </row>
    <row r="2385" spans="1:20" x14ac:dyDescent="0.25">
      <c r="A2385" t="s">
        <v>4820</v>
      </c>
      <c r="B2385" t="s">
        <v>21</v>
      </c>
      <c r="C2385" t="s">
        <v>22</v>
      </c>
      <c r="D2385" t="s">
        <v>32</v>
      </c>
      <c r="E2385" s="1">
        <v>45414</v>
      </c>
      <c r="F2385" t="s">
        <v>4821</v>
      </c>
      <c r="G2385" s="1">
        <v>45602</v>
      </c>
      <c r="H2385" t="s">
        <v>58</v>
      </c>
      <c r="I2385" t="s">
        <v>26</v>
      </c>
      <c r="J2385" t="s">
        <v>27</v>
      </c>
      <c r="K2385">
        <v>1</v>
      </c>
      <c r="L2385">
        <v>746.1</v>
      </c>
      <c r="M2385" t="s">
        <v>28</v>
      </c>
      <c r="N2385">
        <v>11</v>
      </c>
      <c r="O2385" t="s">
        <v>12323</v>
      </c>
      <c r="P2385">
        <v>265</v>
      </c>
      <c r="Q2385" t="s">
        <v>43</v>
      </c>
      <c r="R2385">
        <v>4</v>
      </c>
      <c r="S2385" t="s">
        <v>12078</v>
      </c>
      <c r="T2385" t="s">
        <v>60</v>
      </c>
    </row>
    <row r="2386" spans="1:20" x14ac:dyDescent="0.25">
      <c r="A2386" t="s">
        <v>4822</v>
      </c>
      <c r="B2386" t="s">
        <v>45</v>
      </c>
      <c r="C2386" t="s">
        <v>39</v>
      </c>
      <c r="D2386" t="s">
        <v>52</v>
      </c>
      <c r="E2386" t="s">
        <v>12444</v>
      </c>
      <c r="F2386" t="s">
        <v>4823</v>
      </c>
      <c r="G2386" s="1">
        <v>45602</v>
      </c>
      <c r="H2386" t="s">
        <v>47</v>
      </c>
      <c r="I2386" t="s">
        <v>54</v>
      </c>
      <c r="J2386" t="s">
        <v>27</v>
      </c>
      <c r="K2386">
        <v>4</v>
      </c>
      <c r="L2386">
        <v>949.41</v>
      </c>
      <c r="M2386" t="s">
        <v>28</v>
      </c>
      <c r="N2386">
        <v>27</v>
      </c>
      <c r="O2386" t="s">
        <v>12425</v>
      </c>
      <c r="P2386">
        <v>244</v>
      </c>
      <c r="Q2386" t="s">
        <v>43</v>
      </c>
      <c r="R2386">
        <v>5</v>
      </c>
      <c r="S2386" s="1">
        <v>45482</v>
      </c>
      <c r="T2386" t="s">
        <v>36</v>
      </c>
    </row>
    <row r="2387" spans="1:20" x14ac:dyDescent="0.25">
      <c r="A2387" t="s">
        <v>4824</v>
      </c>
      <c r="B2387" t="s">
        <v>45</v>
      </c>
      <c r="C2387" t="s">
        <v>22</v>
      </c>
      <c r="D2387" t="s">
        <v>32</v>
      </c>
      <c r="E2387" t="s">
        <v>12192</v>
      </c>
      <c r="F2387" t="s">
        <v>4825</v>
      </c>
      <c r="G2387" s="1">
        <v>45602</v>
      </c>
      <c r="H2387" t="s">
        <v>58</v>
      </c>
      <c r="I2387" t="s">
        <v>26</v>
      </c>
      <c r="J2387" t="s">
        <v>49</v>
      </c>
      <c r="K2387">
        <v>3</v>
      </c>
      <c r="L2387">
        <v>211.28</v>
      </c>
      <c r="M2387" t="s">
        <v>28</v>
      </c>
      <c r="N2387">
        <v>16</v>
      </c>
      <c r="O2387" s="1">
        <v>45718</v>
      </c>
      <c r="P2387">
        <v>45</v>
      </c>
      <c r="Q2387" t="s">
        <v>29</v>
      </c>
      <c r="R2387">
        <v>1</v>
      </c>
      <c r="S2387" t="s">
        <v>12280</v>
      </c>
      <c r="T2387" t="s">
        <v>36</v>
      </c>
    </row>
    <row r="2388" spans="1:20" x14ac:dyDescent="0.25">
      <c r="A2388" t="s">
        <v>4826</v>
      </c>
      <c r="B2388" t="s">
        <v>21</v>
      </c>
      <c r="C2388" t="s">
        <v>39</v>
      </c>
      <c r="D2388" t="s">
        <v>56</v>
      </c>
      <c r="E2388" t="s">
        <v>12400</v>
      </c>
      <c r="F2388" t="s">
        <v>4827</v>
      </c>
      <c r="G2388" s="1">
        <v>45602</v>
      </c>
      <c r="H2388" t="s">
        <v>41</v>
      </c>
      <c r="I2388" t="s">
        <v>63</v>
      </c>
      <c r="J2388" t="s">
        <v>64</v>
      </c>
      <c r="K2388">
        <v>4</v>
      </c>
      <c r="L2388">
        <v>1343.41</v>
      </c>
      <c r="M2388" t="s">
        <v>35</v>
      </c>
      <c r="N2388">
        <v>46</v>
      </c>
      <c r="O2388" t="s">
        <v>12271</v>
      </c>
      <c r="P2388">
        <v>233</v>
      </c>
      <c r="Q2388" t="s">
        <v>29</v>
      </c>
      <c r="R2388">
        <v>5</v>
      </c>
      <c r="S2388" t="s">
        <v>12138</v>
      </c>
      <c r="T2388" t="s">
        <v>36</v>
      </c>
    </row>
    <row r="2389" spans="1:20" x14ac:dyDescent="0.25">
      <c r="A2389" t="s">
        <v>4828</v>
      </c>
      <c r="B2389" t="s">
        <v>45</v>
      </c>
      <c r="C2389" t="s">
        <v>22</v>
      </c>
      <c r="D2389" t="s">
        <v>52</v>
      </c>
      <c r="E2389" s="1">
        <v>45902</v>
      </c>
      <c r="F2389" t="s">
        <v>4829</v>
      </c>
      <c r="G2389" s="1">
        <v>45602</v>
      </c>
      <c r="H2389" t="s">
        <v>58</v>
      </c>
      <c r="I2389" t="s">
        <v>42</v>
      </c>
      <c r="J2389" t="s">
        <v>27</v>
      </c>
      <c r="K2389">
        <v>3</v>
      </c>
      <c r="L2389">
        <v>925.91</v>
      </c>
      <c r="M2389" t="s">
        <v>28</v>
      </c>
      <c r="N2389">
        <v>36</v>
      </c>
      <c r="O2389" s="1">
        <v>45994</v>
      </c>
      <c r="P2389">
        <v>71</v>
      </c>
      <c r="Q2389" t="s">
        <v>29</v>
      </c>
      <c r="R2389">
        <v>2</v>
      </c>
      <c r="S2389" t="s">
        <v>12123</v>
      </c>
      <c r="T2389" t="s">
        <v>60</v>
      </c>
    </row>
    <row r="2390" spans="1:20" x14ac:dyDescent="0.25">
      <c r="A2390" t="s">
        <v>4830</v>
      </c>
      <c r="B2390" t="s">
        <v>45</v>
      </c>
      <c r="C2390" t="s">
        <v>22</v>
      </c>
      <c r="D2390" t="s">
        <v>77</v>
      </c>
      <c r="E2390" s="1">
        <v>45454</v>
      </c>
      <c r="F2390" t="s">
        <v>4831</v>
      </c>
      <c r="G2390" s="1">
        <v>45602</v>
      </c>
      <c r="H2390" t="s">
        <v>47</v>
      </c>
      <c r="I2390" t="s">
        <v>63</v>
      </c>
      <c r="J2390" t="s">
        <v>67</v>
      </c>
      <c r="K2390">
        <v>4</v>
      </c>
      <c r="L2390">
        <v>132.31</v>
      </c>
      <c r="M2390" t="s">
        <v>28</v>
      </c>
      <c r="N2390">
        <v>35</v>
      </c>
      <c r="O2390" t="s">
        <v>12156</v>
      </c>
      <c r="P2390">
        <v>175</v>
      </c>
      <c r="Q2390" t="s">
        <v>29</v>
      </c>
      <c r="R2390">
        <v>4</v>
      </c>
      <c r="S2390" t="s">
        <v>12255</v>
      </c>
      <c r="T2390" t="s">
        <v>30</v>
      </c>
    </row>
    <row r="2391" spans="1:20" x14ac:dyDescent="0.25">
      <c r="A2391" t="s">
        <v>4832</v>
      </c>
      <c r="B2391" t="s">
        <v>38</v>
      </c>
      <c r="C2391" t="s">
        <v>39</v>
      </c>
      <c r="D2391" t="s">
        <v>52</v>
      </c>
      <c r="E2391" t="s">
        <v>12169</v>
      </c>
      <c r="F2391" t="s">
        <v>4833</v>
      </c>
      <c r="G2391" s="1">
        <v>45632</v>
      </c>
      <c r="H2391" t="s">
        <v>58</v>
      </c>
      <c r="I2391" t="s">
        <v>26</v>
      </c>
      <c r="J2391" t="s">
        <v>64</v>
      </c>
      <c r="K2391">
        <v>3</v>
      </c>
      <c r="L2391">
        <v>750.46</v>
      </c>
      <c r="M2391" t="s">
        <v>35</v>
      </c>
      <c r="N2391">
        <v>42</v>
      </c>
      <c r="O2391" s="1">
        <v>45692</v>
      </c>
      <c r="P2391">
        <v>153</v>
      </c>
      <c r="Q2391" t="s">
        <v>43</v>
      </c>
      <c r="R2391">
        <v>4</v>
      </c>
      <c r="S2391" t="s">
        <v>12270</v>
      </c>
      <c r="T2391" t="s">
        <v>30</v>
      </c>
    </row>
    <row r="2392" spans="1:20" x14ac:dyDescent="0.25">
      <c r="A2392" t="s">
        <v>4834</v>
      </c>
      <c r="B2392" t="s">
        <v>45</v>
      </c>
      <c r="C2392" t="s">
        <v>39</v>
      </c>
      <c r="D2392" t="s">
        <v>77</v>
      </c>
      <c r="E2392" t="s">
        <v>12363</v>
      </c>
      <c r="F2392" t="s">
        <v>4835</v>
      </c>
      <c r="G2392" s="1">
        <v>45632</v>
      </c>
      <c r="H2392" t="s">
        <v>41</v>
      </c>
      <c r="I2392" t="s">
        <v>42</v>
      </c>
      <c r="J2392" t="s">
        <v>59</v>
      </c>
      <c r="K2392">
        <v>2</v>
      </c>
      <c r="L2392">
        <v>1457.63</v>
      </c>
      <c r="M2392" t="s">
        <v>50</v>
      </c>
      <c r="N2392">
        <v>1</v>
      </c>
      <c r="O2392" s="1">
        <v>45964</v>
      </c>
      <c r="P2392">
        <v>411</v>
      </c>
      <c r="Q2392" t="s">
        <v>29</v>
      </c>
      <c r="R2392">
        <v>2</v>
      </c>
      <c r="S2392" s="1">
        <v>45843</v>
      </c>
      <c r="T2392" t="s">
        <v>60</v>
      </c>
    </row>
    <row r="2393" spans="1:20" x14ac:dyDescent="0.25">
      <c r="A2393" t="s">
        <v>4836</v>
      </c>
      <c r="B2393" t="s">
        <v>38</v>
      </c>
      <c r="C2393" t="s">
        <v>82</v>
      </c>
      <c r="D2393" t="s">
        <v>23</v>
      </c>
      <c r="E2393" t="s">
        <v>12444</v>
      </c>
      <c r="F2393" t="s">
        <v>4837</v>
      </c>
      <c r="G2393" s="1">
        <v>45632</v>
      </c>
      <c r="H2393" t="s">
        <v>34</v>
      </c>
      <c r="I2393" t="s">
        <v>48</v>
      </c>
      <c r="J2393" t="s">
        <v>64</v>
      </c>
      <c r="K2393">
        <v>5</v>
      </c>
      <c r="L2393">
        <v>927.2</v>
      </c>
      <c r="M2393" t="s">
        <v>50</v>
      </c>
      <c r="N2393">
        <v>12</v>
      </c>
      <c r="O2393" t="s">
        <v>12087</v>
      </c>
      <c r="P2393">
        <v>346</v>
      </c>
      <c r="Q2393" t="s">
        <v>43</v>
      </c>
      <c r="R2393">
        <v>2</v>
      </c>
      <c r="S2393" s="1">
        <v>45484</v>
      </c>
      <c r="T2393" t="s">
        <v>36</v>
      </c>
    </row>
    <row r="2394" spans="1:20" x14ac:dyDescent="0.25">
      <c r="A2394" t="s">
        <v>4838</v>
      </c>
      <c r="B2394" t="s">
        <v>38</v>
      </c>
      <c r="C2394" t="s">
        <v>82</v>
      </c>
      <c r="D2394" t="s">
        <v>23</v>
      </c>
      <c r="E2394" t="s">
        <v>12467</v>
      </c>
      <c r="F2394" t="s">
        <v>4839</v>
      </c>
      <c r="G2394" s="1">
        <v>45632</v>
      </c>
      <c r="H2394" t="s">
        <v>41</v>
      </c>
      <c r="I2394" t="s">
        <v>54</v>
      </c>
      <c r="J2394" t="s">
        <v>67</v>
      </c>
      <c r="K2394">
        <v>1</v>
      </c>
      <c r="L2394">
        <v>1498.75</v>
      </c>
      <c r="M2394" t="s">
        <v>50</v>
      </c>
      <c r="N2394">
        <v>42</v>
      </c>
      <c r="O2394" t="s">
        <v>12361</v>
      </c>
      <c r="P2394">
        <v>107</v>
      </c>
      <c r="Q2394" t="s">
        <v>29</v>
      </c>
      <c r="R2394">
        <v>4</v>
      </c>
      <c r="S2394" t="s">
        <v>12340</v>
      </c>
      <c r="T2394" t="s">
        <v>30</v>
      </c>
    </row>
    <row r="2395" spans="1:20" x14ac:dyDescent="0.25">
      <c r="A2395" t="s">
        <v>4840</v>
      </c>
      <c r="B2395" t="s">
        <v>38</v>
      </c>
      <c r="C2395" t="s">
        <v>22</v>
      </c>
      <c r="D2395" t="s">
        <v>77</v>
      </c>
      <c r="E2395" s="1">
        <v>45783</v>
      </c>
      <c r="F2395" t="s">
        <v>4841</v>
      </c>
      <c r="G2395" s="1">
        <v>45632</v>
      </c>
      <c r="H2395" t="s">
        <v>47</v>
      </c>
      <c r="I2395" t="s">
        <v>42</v>
      </c>
      <c r="J2395" t="s">
        <v>64</v>
      </c>
      <c r="K2395">
        <v>4</v>
      </c>
      <c r="L2395">
        <v>1177.3699999999999</v>
      </c>
      <c r="M2395" t="s">
        <v>50</v>
      </c>
      <c r="N2395">
        <v>49</v>
      </c>
      <c r="O2395" t="s">
        <v>12365</v>
      </c>
      <c r="P2395">
        <v>95</v>
      </c>
      <c r="Q2395" t="s">
        <v>43</v>
      </c>
      <c r="R2395">
        <v>2</v>
      </c>
      <c r="S2395" t="s">
        <v>12249</v>
      </c>
      <c r="T2395" t="s">
        <v>30</v>
      </c>
    </row>
    <row r="2396" spans="1:20" x14ac:dyDescent="0.25">
      <c r="A2396" t="s">
        <v>4842</v>
      </c>
      <c r="B2396" t="s">
        <v>38</v>
      </c>
      <c r="C2396" t="s">
        <v>82</v>
      </c>
      <c r="D2396" t="s">
        <v>77</v>
      </c>
      <c r="E2396" s="1">
        <v>45543</v>
      </c>
      <c r="F2396" t="s">
        <v>4843</v>
      </c>
      <c r="G2396" t="s">
        <v>12455</v>
      </c>
      <c r="H2396" t="s">
        <v>41</v>
      </c>
      <c r="I2396" t="s">
        <v>26</v>
      </c>
      <c r="J2396" t="s">
        <v>27</v>
      </c>
      <c r="K2396">
        <v>1</v>
      </c>
      <c r="L2396">
        <v>285.22000000000003</v>
      </c>
      <c r="M2396" t="s">
        <v>50</v>
      </c>
      <c r="N2396">
        <v>46</v>
      </c>
      <c r="O2396" t="s">
        <v>12201</v>
      </c>
      <c r="P2396">
        <v>438</v>
      </c>
      <c r="Q2396" t="s">
        <v>29</v>
      </c>
      <c r="R2396">
        <v>4</v>
      </c>
      <c r="S2396" t="s">
        <v>12098</v>
      </c>
      <c r="T2396" t="s">
        <v>30</v>
      </c>
    </row>
    <row r="2397" spans="1:20" x14ac:dyDescent="0.25">
      <c r="A2397" t="s">
        <v>4844</v>
      </c>
      <c r="B2397" t="s">
        <v>21</v>
      </c>
      <c r="C2397" t="s">
        <v>39</v>
      </c>
      <c r="D2397" t="s">
        <v>77</v>
      </c>
      <c r="E2397" s="1">
        <v>45331</v>
      </c>
      <c r="F2397" t="s">
        <v>4845</v>
      </c>
      <c r="G2397" t="s">
        <v>12455</v>
      </c>
      <c r="H2397" t="s">
        <v>25</v>
      </c>
      <c r="I2397" t="s">
        <v>26</v>
      </c>
      <c r="J2397" t="s">
        <v>59</v>
      </c>
      <c r="K2397">
        <v>1</v>
      </c>
      <c r="L2397">
        <v>473.07</v>
      </c>
      <c r="M2397" t="s">
        <v>50</v>
      </c>
      <c r="N2397">
        <v>22</v>
      </c>
      <c r="O2397" t="s">
        <v>12151</v>
      </c>
      <c r="P2397">
        <v>202</v>
      </c>
      <c r="Q2397" t="s">
        <v>29</v>
      </c>
      <c r="R2397">
        <v>3</v>
      </c>
      <c r="S2397" t="s">
        <v>12325</v>
      </c>
      <c r="T2397" t="s">
        <v>60</v>
      </c>
    </row>
    <row r="2398" spans="1:20" x14ac:dyDescent="0.25">
      <c r="A2398" t="s">
        <v>4846</v>
      </c>
      <c r="B2398" t="s">
        <v>38</v>
      </c>
      <c r="C2398" t="s">
        <v>39</v>
      </c>
      <c r="D2398" t="s">
        <v>32</v>
      </c>
      <c r="E2398" s="1">
        <v>45509</v>
      </c>
      <c r="F2398" t="s">
        <v>4847</v>
      </c>
      <c r="G2398" t="s">
        <v>12455</v>
      </c>
      <c r="H2398" t="s">
        <v>47</v>
      </c>
      <c r="I2398" t="s">
        <v>26</v>
      </c>
      <c r="J2398" t="s">
        <v>27</v>
      </c>
      <c r="K2398">
        <v>2</v>
      </c>
      <c r="L2398">
        <v>1219.31</v>
      </c>
      <c r="M2398" t="s">
        <v>35</v>
      </c>
      <c r="N2398">
        <v>32</v>
      </c>
      <c r="O2398" t="s">
        <v>12178</v>
      </c>
      <c r="P2398">
        <v>130</v>
      </c>
      <c r="Q2398" t="s">
        <v>43</v>
      </c>
      <c r="R2398">
        <v>4</v>
      </c>
      <c r="S2398" s="1">
        <v>45361</v>
      </c>
      <c r="T2398" t="s">
        <v>30</v>
      </c>
    </row>
    <row r="2399" spans="1:20" x14ac:dyDescent="0.25">
      <c r="A2399" t="s">
        <v>4848</v>
      </c>
      <c r="B2399" t="s">
        <v>38</v>
      </c>
      <c r="C2399" t="s">
        <v>82</v>
      </c>
      <c r="D2399" t="s">
        <v>23</v>
      </c>
      <c r="E2399" t="s">
        <v>12116</v>
      </c>
      <c r="F2399" t="s">
        <v>4849</v>
      </c>
      <c r="G2399" t="s">
        <v>12455</v>
      </c>
      <c r="H2399" t="s">
        <v>47</v>
      </c>
      <c r="I2399" t="s">
        <v>63</v>
      </c>
      <c r="J2399" t="s">
        <v>59</v>
      </c>
      <c r="K2399">
        <v>3</v>
      </c>
      <c r="L2399">
        <v>1084.44</v>
      </c>
      <c r="M2399" t="s">
        <v>50</v>
      </c>
      <c r="N2399">
        <v>43</v>
      </c>
      <c r="O2399" t="s">
        <v>12379</v>
      </c>
      <c r="P2399">
        <v>402</v>
      </c>
      <c r="Q2399" t="s">
        <v>43</v>
      </c>
      <c r="R2399">
        <v>2</v>
      </c>
      <c r="S2399" t="s">
        <v>12324</v>
      </c>
      <c r="T2399" t="s">
        <v>60</v>
      </c>
    </row>
    <row r="2400" spans="1:20" x14ac:dyDescent="0.25">
      <c r="A2400" t="s">
        <v>4850</v>
      </c>
      <c r="B2400" t="s">
        <v>38</v>
      </c>
      <c r="C2400" t="s">
        <v>39</v>
      </c>
      <c r="D2400" t="s">
        <v>52</v>
      </c>
      <c r="E2400" t="s">
        <v>12500</v>
      </c>
      <c r="F2400" t="s">
        <v>4851</v>
      </c>
      <c r="G2400" t="s">
        <v>12455</v>
      </c>
      <c r="H2400" t="s">
        <v>25</v>
      </c>
      <c r="I2400" t="s">
        <v>48</v>
      </c>
      <c r="J2400" t="s">
        <v>59</v>
      </c>
      <c r="K2400">
        <v>4</v>
      </c>
      <c r="L2400">
        <v>1385.5</v>
      </c>
      <c r="M2400" t="s">
        <v>35</v>
      </c>
      <c r="N2400">
        <v>1</v>
      </c>
      <c r="O2400" t="s">
        <v>12205</v>
      </c>
      <c r="P2400">
        <v>305</v>
      </c>
      <c r="Q2400" t="s">
        <v>29</v>
      </c>
      <c r="R2400">
        <v>5</v>
      </c>
      <c r="S2400" s="1">
        <v>45993</v>
      </c>
      <c r="T2400" t="s">
        <v>36</v>
      </c>
    </row>
    <row r="2401" spans="1:20" x14ac:dyDescent="0.25">
      <c r="A2401" t="s">
        <v>4852</v>
      </c>
      <c r="B2401" t="s">
        <v>45</v>
      </c>
      <c r="C2401" t="s">
        <v>39</v>
      </c>
      <c r="D2401" t="s">
        <v>52</v>
      </c>
      <c r="E2401" t="s">
        <v>12285</v>
      </c>
      <c r="F2401" t="s">
        <v>4853</v>
      </c>
      <c r="G2401" t="s">
        <v>12455</v>
      </c>
      <c r="H2401" t="s">
        <v>41</v>
      </c>
      <c r="I2401" t="s">
        <v>42</v>
      </c>
      <c r="J2401" t="s">
        <v>49</v>
      </c>
      <c r="K2401">
        <v>4</v>
      </c>
      <c r="L2401">
        <v>409.96</v>
      </c>
      <c r="M2401" t="s">
        <v>35</v>
      </c>
      <c r="N2401">
        <v>9</v>
      </c>
      <c r="O2401" t="s">
        <v>12088</v>
      </c>
      <c r="P2401">
        <v>187</v>
      </c>
      <c r="Q2401" t="s">
        <v>43</v>
      </c>
      <c r="R2401">
        <v>2</v>
      </c>
      <c r="S2401" s="1">
        <v>45482</v>
      </c>
      <c r="T2401" t="s">
        <v>36</v>
      </c>
    </row>
    <row r="2402" spans="1:20" x14ac:dyDescent="0.25">
      <c r="A2402" t="s">
        <v>4854</v>
      </c>
      <c r="B2402" t="s">
        <v>38</v>
      </c>
      <c r="C2402" t="s">
        <v>39</v>
      </c>
      <c r="D2402" t="s">
        <v>32</v>
      </c>
      <c r="E2402" t="s">
        <v>12269</v>
      </c>
      <c r="F2402" t="s">
        <v>4855</v>
      </c>
      <c r="G2402" t="s">
        <v>12455</v>
      </c>
      <c r="H2402" t="s">
        <v>58</v>
      </c>
      <c r="I2402" t="s">
        <v>26</v>
      </c>
      <c r="J2402" t="s">
        <v>27</v>
      </c>
      <c r="K2402">
        <v>1</v>
      </c>
      <c r="L2402">
        <v>1430.87</v>
      </c>
      <c r="M2402" t="s">
        <v>50</v>
      </c>
      <c r="N2402">
        <v>20</v>
      </c>
      <c r="O2402" t="s">
        <v>12383</v>
      </c>
      <c r="P2402">
        <v>407</v>
      </c>
      <c r="Q2402" t="s">
        <v>29</v>
      </c>
      <c r="R2402">
        <v>3</v>
      </c>
      <c r="S2402" s="1">
        <v>45994</v>
      </c>
      <c r="T2402" t="s">
        <v>30</v>
      </c>
    </row>
    <row r="2403" spans="1:20" x14ac:dyDescent="0.25">
      <c r="A2403" t="s">
        <v>4856</v>
      </c>
      <c r="B2403" t="s">
        <v>45</v>
      </c>
      <c r="C2403" t="s">
        <v>82</v>
      </c>
      <c r="D2403" t="s">
        <v>77</v>
      </c>
      <c r="E2403" s="1">
        <v>45603</v>
      </c>
      <c r="F2403" t="s">
        <v>4857</v>
      </c>
      <c r="G2403" t="s">
        <v>12455</v>
      </c>
      <c r="H2403" t="s">
        <v>58</v>
      </c>
      <c r="I2403" t="s">
        <v>63</v>
      </c>
      <c r="J2403" t="s">
        <v>64</v>
      </c>
      <c r="K2403">
        <v>5</v>
      </c>
      <c r="L2403">
        <v>875.81</v>
      </c>
      <c r="M2403" t="s">
        <v>28</v>
      </c>
      <c r="N2403">
        <v>18</v>
      </c>
      <c r="O2403" s="1">
        <v>45664</v>
      </c>
      <c r="P2403">
        <v>315</v>
      </c>
      <c r="Q2403" t="s">
        <v>29</v>
      </c>
      <c r="R2403">
        <v>5</v>
      </c>
      <c r="S2403" t="s">
        <v>12122</v>
      </c>
      <c r="T2403" t="s">
        <v>36</v>
      </c>
    </row>
    <row r="2404" spans="1:20" x14ac:dyDescent="0.25">
      <c r="A2404" t="s">
        <v>4858</v>
      </c>
      <c r="B2404" t="s">
        <v>45</v>
      </c>
      <c r="C2404" t="s">
        <v>22</v>
      </c>
      <c r="D2404" t="s">
        <v>23</v>
      </c>
      <c r="E2404" t="s">
        <v>12086</v>
      </c>
      <c r="F2404" t="s">
        <v>4859</v>
      </c>
      <c r="G2404" t="s">
        <v>12455</v>
      </c>
      <c r="H2404" t="s">
        <v>47</v>
      </c>
      <c r="I2404" t="s">
        <v>54</v>
      </c>
      <c r="J2404" t="s">
        <v>67</v>
      </c>
      <c r="K2404">
        <v>1</v>
      </c>
      <c r="L2404">
        <v>1277.3900000000001</v>
      </c>
      <c r="M2404" t="s">
        <v>35</v>
      </c>
      <c r="N2404">
        <v>31</v>
      </c>
      <c r="O2404" s="1">
        <v>45721</v>
      </c>
      <c r="P2404">
        <v>53</v>
      </c>
      <c r="Q2404" t="s">
        <v>29</v>
      </c>
      <c r="R2404">
        <v>3</v>
      </c>
      <c r="S2404" t="s">
        <v>12319</v>
      </c>
      <c r="T2404" t="s">
        <v>60</v>
      </c>
    </row>
    <row r="2405" spans="1:20" x14ac:dyDescent="0.25">
      <c r="A2405" t="s">
        <v>4860</v>
      </c>
      <c r="B2405" t="s">
        <v>21</v>
      </c>
      <c r="C2405" t="s">
        <v>22</v>
      </c>
      <c r="D2405" t="s">
        <v>52</v>
      </c>
      <c r="E2405" t="s">
        <v>12198</v>
      </c>
      <c r="F2405" t="s">
        <v>4861</v>
      </c>
      <c r="G2405" t="s">
        <v>12455</v>
      </c>
      <c r="H2405" t="s">
        <v>34</v>
      </c>
      <c r="I2405" t="s">
        <v>26</v>
      </c>
      <c r="J2405" t="s">
        <v>27</v>
      </c>
      <c r="K2405">
        <v>2</v>
      </c>
      <c r="L2405">
        <v>1246.3499999999999</v>
      </c>
      <c r="M2405" t="s">
        <v>28</v>
      </c>
      <c r="N2405">
        <v>29</v>
      </c>
      <c r="O2405" t="s">
        <v>12278</v>
      </c>
      <c r="P2405">
        <v>206</v>
      </c>
      <c r="Q2405" t="s">
        <v>43</v>
      </c>
      <c r="R2405">
        <v>5</v>
      </c>
      <c r="S2405" s="1">
        <v>45637</v>
      </c>
      <c r="T2405" t="s">
        <v>60</v>
      </c>
    </row>
    <row r="2406" spans="1:20" x14ac:dyDescent="0.25">
      <c r="A2406" t="s">
        <v>4862</v>
      </c>
      <c r="B2406" t="s">
        <v>21</v>
      </c>
      <c r="C2406" t="s">
        <v>82</v>
      </c>
      <c r="D2406" t="s">
        <v>23</v>
      </c>
      <c r="E2406" t="s">
        <v>12341</v>
      </c>
      <c r="F2406" t="s">
        <v>4863</v>
      </c>
      <c r="G2406" t="s">
        <v>12455</v>
      </c>
      <c r="H2406" t="s">
        <v>25</v>
      </c>
      <c r="I2406" t="s">
        <v>54</v>
      </c>
      <c r="J2406" t="s">
        <v>64</v>
      </c>
      <c r="K2406">
        <v>4</v>
      </c>
      <c r="L2406">
        <v>983.07</v>
      </c>
      <c r="M2406" t="s">
        <v>50</v>
      </c>
      <c r="N2406">
        <v>18</v>
      </c>
      <c r="O2406" s="1">
        <v>45546</v>
      </c>
      <c r="P2406">
        <v>89</v>
      </c>
      <c r="Q2406" t="s">
        <v>43</v>
      </c>
      <c r="R2406">
        <v>2</v>
      </c>
      <c r="S2406" t="s">
        <v>12093</v>
      </c>
      <c r="T2406" t="s">
        <v>36</v>
      </c>
    </row>
    <row r="2407" spans="1:20" x14ac:dyDescent="0.25">
      <c r="A2407" t="s">
        <v>4864</v>
      </c>
      <c r="B2407" t="s">
        <v>21</v>
      </c>
      <c r="C2407" t="s">
        <v>82</v>
      </c>
      <c r="D2407" t="s">
        <v>77</v>
      </c>
      <c r="E2407" t="s">
        <v>12145</v>
      </c>
      <c r="F2407" t="s">
        <v>4865</v>
      </c>
      <c r="G2407" t="s">
        <v>12455</v>
      </c>
      <c r="H2407" t="s">
        <v>34</v>
      </c>
      <c r="I2407" t="s">
        <v>54</v>
      </c>
      <c r="J2407" t="s">
        <v>67</v>
      </c>
      <c r="K2407">
        <v>4</v>
      </c>
      <c r="L2407">
        <v>1245.47</v>
      </c>
      <c r="M2407" t="s">
        <v>50</v>
      </c>
      <c r="N2407">
        <v>8</v>
      </c>
      <c r="O2407" s="1">
        <v>45391</v>
      </c>
      <c r="P2407">
        <v>398</v>
      </c>
      <c r="Q2407" t="s">
        <v>43</v>
      </c>
      <c r="R2407">
        <v>4</v>
      </c>
      <c r="S2407" s="1">
        <v>45608</v>
      </c>
      <c r="T2407" t="s">
        <v>30</v>
      </c>
    </row>
    <row r="2408" spans="1:20" x14ac:dyDescent="0.25">
      <c r="A2408" t="s">
        <v>4866</v>
      </c>
      <c r="B2408" t="s">
        <v>45</v>
      </c>
      <c r="C2408" t="s">
        <v>22</v>
      </c>
      <c r="D2408" t="s">
        <v>56</v>
      </c>
      <c r="E2408" t="s">
        <v>12329</v>
      </c>
      <c r="F2408" t="s">
        <v>4867</v>
      </c>
      <c r="G2408" t="s">
        <v>12468</v>
      </c>
      <c r="H2408" t="s">
        <v>34</v>
      </c>
      <c r="I2408" t="s">
        <v>48</v>
      </c>
      <c r="J2408" t="s">
        <v>49</v>
      </c>
      <c r="K2408">
        <v>4</v>
      </c>
      <c r="L2408">
        <v>309.67</v>
      </c>
      <c r="M2408" t="s">
        <v>50</v>
      </c>
      <c r="N2408">
        <v>4</v>
      </c>
      <c r="O2408" s="1">
        <v>45812</v>
      </c>
      <c r="P2408">
        <v>379</v>
      </c>
      <c r="Q2408" t="s">
        <v>29</v>
      </c>
      <c r="R2408">
        <v>1</v>
      </c>
      <c r="S2408" s="1">
        <v>45722</v>
      </c>
      <c r="T2408" t="s">
        <v>60</v>
      </c>
    </row>
    <row r="2409" spans="1:20" x14ac:dyDescent="0.25">
      <c r="A2409" t="s">
        <v>4868</v>
      </c>
      <c r="B2409" t="s">
        <v>45</v>
      </c>
      <c r="C2409" t="s">
        <v>22</v>
      </c>
      <c r="D2409" t="s">
        <v>52</v>
      </c>
      <c r="E2409" t="s">
        <v>12466</v>
      </c>
      <c r="F2409" t="s">
        <v>4869</v>
      </c>
      <c r="G2409" t="s">
        <v>12468</v>
      </c>
      <c r="H2409" t="s">
        <v>47</v>
      </c>
      <c r="I2409" t="s">
        <v>48</v>
      </c>
      <c r="J2409" t="s">
        <v>59</v>
      </c>
      <c r="K2409">
        <v>5</v>
      </c>
      <c r="L2409">
        <v>513.15</v>
      </c>
      <c r="M2409" t="s">
        <v>50</v>
      </c>
      <c r="N2409">
        <v>32</v>
      </c>
      <c r="O2409" t="s">
        <v>12222</v>
      </c>
      <c r="P2409">
        <v>20</v>
      </c>
      <c r="Q2409" t="s">
        <v>29</v>
      </c>
      <c r="R2409">
        <v>3</v>
      </c>
      <c r="S2409" t="s">
        <v>12105</v>
      </c>
      <c r="T2409" t="s">
        <v>60</v>
      </c>
    </row>
    <row r="2410" spans="1:20" x14ac:dyDescent="0.25">
      <c r="A2410" t="s">
        <v>4870</v>
      </c>
      <c r="B2410" t="s">
        <v>38</v>
      </c>
      <c r="C2410" t="s">
        <v>22</v>
      </c>
      <c r="D2410" t="s">
        <v>77</v>
      </c>
      <c r="E2410" t="s">
        <v>12378</v>
      </c>
      <c r="F2410" t="s">
        <v>4871</v>
      </c>
      <c r="G2410" t="s">
        <v>12468</v>
      </c>
      <c r="H2410" t="s">
        <v>41</v>
      </c>
      <c r="I2410" t="s">
        <v>48</v>
      </c>
      <c r="J2410" t="s">
        <v>27</v>
      </c>
      <c r="K2410">
        <v>5</v>
      </c>
      <c r="L2410">
        <v>233.05</v>
      </c>
      <c r="M2410" t="s">
        <v>28</v>
      </c>
      <c r="N2410">
        <v>45</v>
      </c>
      <c r="O2410" s="1">
        <v>45785</v>
      </c>
      <c r="P2410">
        <v>442</v>
      </c>
      <c r="Q2410" t="s">
        <v>29</v>
      </c>
      <c r="R2410">
        <v>3</v>
      </c>
      <c r="S2410" s="1">
        <v>45546</v>
      </c>
      <c r="T2410" t="s">
        <v>36</v>
      </c>
    </row>
    <row r="2411" spans="1:20" x14ac:dyDescent="0.25">
      <c r="A2411" t="s">
        <v>4872</v>
      </c>
      <c r="B2411" t="s">
        <v>45</v>
      </c>
      <c r="C2411" t="s">
        <v>22</v>
      </c>
      <c r="D2411" t="s">
        <v>52</v>
      </c>
      <c r="E2411" t="s">
        <v>12235</v>
      </c>
      <c r="F2411" t="s">
        <v>4873</v>
      </c>
      <c r="G2411" t="s">
        <v>12468</v>
      </c>
      <c r="H2411" t="s">
        <v>58</v>
      </c>
      <c r="I2411" t="s">
        <v>48</v>
      </c>
      <c r="J2411" t="s">
        <v>59</v>
      </c>
      <c r="K2411">
        <v>5</v>
      </c>
      <c r="L2411">
        <v>1139.94</v>
      </c>
      <c r="M2411" t="s">
        <v>35</v>
      </c>
      <c r="N2411">
        <v>30</v>
      </c>
      <c r="O2411" t="s">
        <v>12148</v>
      </c>
      <c r="P2411">
        <v>191</v>
      </c>
      <c r="Q2411" t="s">
        <v>29</v>
      </c>
      <c r="R2411">
        <v>3</v>
      </c>
      <c r="S2411" s="1">
        <v>45514</v>
      </c>
      <c r="T2411" t="s">
        <v>30</v>
      </c>
    </row>
    <row r="2412" spans="1:20" x14ac:dyDescent="0.25">
      <c r="A2412" t="s">
        <v>4874</v>
      </c>
      <c r="B2412" t="s">
        <v>45</v>
      </c>
      <c r="C2412" t="s">
        <v>39</v>
      </c>
      <c r="D2412" t="s">
        <v>23</v>
      </c>
      <c r="E2412" s="1">
        <v>45057</v>
      </c>
      <c r="F2412" t="s">
        <v>4875</v>
      </c>
      <c r="G2412" t="s">
        <v>12468</v>
      </c>
      <c r="H2412" t="s">
        <v>47</v>
      </c>
      <c r="I2412" t="s">
        <v>48</v>
      </c>
      <c r="J2412" t="s">
        <v>27</v>
      </c>
      <c r="K2412">
        <v>4</v>
      </c>
      <c r="L2412">
        <v>535.79</v>
      </c>
      <c r="M2412" t="s">
        <v>35</v>
      </c>
      <c r="N2412">
        <v>49</v>
      </c>
      <c r="O2412" t="s">
        <v>12107</v>
      </c>
      <c r="P2412">
        <v>169</v>
      </c>
      <c r="Q2412" t="s">
        <v>43</v>
      </c>
      <c r="R2412">
        <v>4</v>
      </c>
      <c r="S2412" s="1">
        <v>45452</v>
      </c>
      <c r="T2412" t="s">
        <v>60</v>
      </c>
    </row>
    <row r="2413" spans="1:20" x14ac:dyDescent="0.25">
      <c r="A2413" t="s">
        <v>4876</v>
      </c>
      <c r="B2413" t="s">
        <v>38</v>
      </c>
      <c r="C2413" t="s">
        <v>39</v>
      </c>
      <c r="D2413" t="s">
        <v>56</v>
      </c>
      <c r="E2413" s="1">
        <v>45906</v>
      </c>
      <c r="F2413" t="s">
        <v>4877</v>
      </c>
      <c r="G2413" t="s">
        <v>12451</v>
      </c>
      <c r="H2413" t="s">
        <v>25</v>
      </c>
      <c r="I2413" t="s">
        <v>26</v>
      </c>
      <c r="J2413" t="s">
        <v>64</v>
      </c>
      <c r="K2413">
        <v>1</v>
      </c>
      <c r="L2413">
        <v>1298.1500000000001</v>
      </c>
      <c r="M2413" t="s">
        <v>50</v>
      </c>
      <c r="N2413">
        <v>19</v>
      </c>
      <c r="O2413" s="1">
        <v>45967</v>
      </c>
      <c r="P2413">
        <v>196</v>
      </c>
      <c r="Q2413" t="s">
        <v>29</v>
      </c>
      <c r="R2413">
        <v>5</v>
      </c>
      <c r="S2413" s="1">
        <v>45422</v>
      </c>
      <c r="T2413" t="s">
        <v>60</v>
      </c>
    </row>
    <row r="2414" spans="1:20" x14ac:dyDescent="0.25">
      <c r="A2414" t="s">
        <v>4878</v>
      </c>
      <c r="B2414" t="s">
        <v>45</v>
      </c>
      <c r="C2414" t="s">
        <v>82</v>
      </c>
      <c r="D2414" t="s">
        <v>23</v>
      </c>
      <c r="E2414" t="s">
        <v>12352</v>
      </c>
      <c r="F2414" t="s">
        <v>4879</v>
      </c>
      <c r="G2414" t="s">
        <v>12451</v>
      </c>
      <c r="H2414" t="s">
        <v>47</v>
      </c>
      <c r="I2414" t="s">
        <v>63</v>
      </c>
      <c r="J2414" t="s">
        <v>27</v>
      </c>
      <c r="K2414">
        <v>5</v>
      </c>
      <c r="L2414">
        <v>443.05</v>
      </c>
      <c r="M2414" t="s">
        <v>50</v>
      </c>
      <c r="N2414">
        <v>22</v>
      </c>
      <c r="O2414" t="s">
        <v>12262</v>
      </c>
      <c r="P2414">
        <v>294</v>
      </c>
      <c r="Q2414" t="s">
        <v>29</v>
      </c>
      <c r="R2414">
        <v>1</v>
      </c>
      <c r="S2414" s="1">
        <v>45515</v>
      </c>
      <c r="T2414" t="s">
        <v>30</v>
      </c>
    </row>
    <row r="2415" spans="1:20" x14ac:dyDescent="0.25">
      <c r="A2415" t="s">
        <v>4880</v>
      </c>
      <c r="B2415" t="s">
        <v>45</v>
      </c>
      <c r="C2415" t="s">
        <v>22</v>
      </c>
      <c r="D2415" t="s">
        <v>23</v>
      </c>
      <c r="E2415" t="s">
        <v>12246</v>
      </c>
      <c r="F2415" t="s">
        <v>4881</v>
      </c>
      <c r="G2415" t="s">
        <v>12451</v>
      </c>
      <c r="H2415" t="s">
        <v>34</v>
      </c>
      <c r="I2415" t="s">
        <v>42</v>
      </c>
      <c r="J2415" t="s">
        <v>27</v>
      </c>
      <c r="K2415">
        <v>1</v>
      </c>
      <c r="L2415">
        <v>646.32000000000005</v>
      </c>
      <c r="M2415" t="s">
        <v>28</v>
      </c>
      <c r="N2415">
        <v>18</v>
      </c>
      <c r="O2415" t="s">
        <v>12096</v>
      </c>
      <c r="P2415">
        <v>322</v>
      </c>
      <c r="Q2415" t="s">
        <v>29</v>
      </c>
      <c r="R2415">
        <v>2</v>
      </c>
      <c r="S2415" t="s">
        <v>12210</v>
      </c>
      <c r="T2415" t="s">
        <v>60</v>
      </c>
    </row>
    <row r="2416" spans="1:20" x14ac:dyDescent="0.25">
      <c r="A2416" t="s">
        <v>4882</v>
      </c>
      <c r="B2416" t="s">
        <v>21</v>
      </c>
      <c r="C2416" t="s">
        <v>39</v>
      </c>
      <c r="D2416" t="s">
        <v>23</v>
      </c>
      <c r="E2416" s="1">
        <v>45872</v>
      </c>
      <c r="F2416" t="s">
        <v>4883</v>
      </c>
      <c r="G2416" t="s">
        <v>12451</v>
      </c>
      <c r="H2416" t="s">
        <v>34</v>
      </c>
      <c r="I2416" t="s">
        <v>26</v>
      </c>
      <c r="J2416" t="s">
        <v>27</v>
      </c>
      <c r="K2416">
        <v>5</v>
      </c>
      <c r="L2416">
        <v>502.34</v>
      </c>
      <c r="M2416" t="s">
        <v>28</v>
      </c>
      <c r="N2416">
        <v>15</v>
      </c>
      <c r="O2416" t="s">
        <v>12370</v>
      </c>
      <c r="P2416">
        <v>269</v>
      </c>
      <c r="Q2416" t="s">
        <v>43</v>
      </c>
      <c r="R2416">
        <v>1</v>
      </c>
      <c r="S2416" s="1">
        <v>45574</v>
      </c>
      <c r="T2416" t="s">
        <v>30</v>
      </c>
    </row>
    <row r="2417" spans="1:20" x14ac:dyDescent="0.25">
      <c r="A2417" t="s">
        <v>4884</v>
      </c>
      <c r="B2417" t="s">
        <v>45</v>
      </c>
      <c r="C2417" t="s">
        <v>39</v>
      </c>
      <c r="D2417" t="s">
        <v>52</v>
      </c>
      <c r="E2417" t="s">
        <v>12291</v>
      </c>
      <c r="F2417" t="s">
        <v>4885</v>
      </c>
      <c r="G2417" t="s">
        <v>12451</v>
      </c>
      <c r="H2417" t="s">
        <v>58</v>
      </c>
      <c r="I2417" t="s">
        <v>63</v>
      </c>
      <c r="J2417" t="s">
        <v>49</v>
      </c>
      <c r="K2417">
        <v>2</v>
      </c>
      <c r="L2417">
        <v>1272.92</v>
      </c>
      <c r="M2417" t="s">
        <v>35</v>
      </c>
      <c r="N2417">
        <v>32</v>
      </c>
      <c r="O2417" s="1">
        <v>45937</v>
      </c>
      <c r="P2417">
        <v>314</v>
      </c>
      <c r="Q2417" t="s">
        <v>43</v>
      </c>
      <c r="R2417">
        <v>5</v>
      </c>
      <c r="S2417" t="s">
        <v>12083</v>
      </c>
      <c r="T2417" t="s">
        <v>60</v>
      </c>
    </row>
    <row r="2418" spans="1:20" x14ac:dyDescent="0.25">
      <c r="A2418" t="s">
        <v>4886</v>
      </c>
      <c r="B2418" t="s">
        <v>45</v>
      </c>
      <c r="C2418" t="s">
        <v>82</v>
      </c>
      <c r="D2418" t="s">
        <v>56</v>
      </c>
      <c r="E2418" t="s">
        <v>12390</v>
      </c>
      <c r="F2418" t="s">
        <v>4887</v>
      </c>
      <c r="G2418" t="s">
        <v>12451</v>
      </c>
      <c r="H2418" t="s">
        <v>58</v>
      </c>
      <c r="I2418" t="s">
        <v>54</v>
      </c>
      <c r="J2418" t="s">
        <v>27</v>
      </c>
      <c r="K2418">
        <v>3</v>
      </c>
      <c r="L2418">
        <v>388.57</v>
      </c>
      <c r="M2418" t="s">
        <v>50</v>
      </c>
      <c r="N2418">
        <v>19</v>
      </c>
      <c r="O2418" t="s">
        <v>12262</v>
      </c>
      <c r="P2418">
        <v>67</v>
      </c>
      <c r="Q2418" t="s">
        <v>29</v>
      </c>
      <c r="R2418">
        <v>2</v>
      </c>
      <c r="S2418" s="1">
        <v>45871</v>
      </c>
      <c r="T2418" t="s">
        <v>30</v>
      </c>
    </row>
    <row r="2419" spans="1:20" x14ac:dyDescent="0.25">
      <c r="A2419" t="s">
        <v>4888</v>
      </c>
      <c r="B2419" t="s">
        <v>38</v>
      </c>
      <c r="C2419" t="s">
        <v>82</v>
      </c>
      <c r="D2419" t="s">
        <v>56</v>
      </c>
      <c r="E2419" t="s">
        <v>12077</v>
      </c>
      <c r="F2419" t="s">
        <v>4889</v>
      </c>
      <c r="G2419" t="s">
        <v>12451</v>
      </c>
      <c r="H2419" t="s">
        <v>58</v>
      </c>
      <c r="I2419" t="s">
        <v>63</v>
      </c>
      <c r="J2419" t="s">
        <v>67</v>
      </c>
      <c r="K2419">
        <v>2</v>
      </c>
      <c r="L2419">
        <v>744.2</v>
      </c>
      <c r="M2419" t="s">
        <v>35</v>
      </c>
      <c r="N2419">
        <v>17</v>
      </c>
      <c r="O2419" t="s">
        <v>12211</v>
      </c>
      <c r="P2419">
        <v>411</v>
      </c>
      <c r="Q2419" t="s">
        <v>43</v>
      </c>
      <c r="R2419">
        <v>2</v>
      </c>
      <c r="S2419" t="s">
        <v>12072</v>
      </c>
      <c r="T2419" t="s">
        <v>36</v>
      </c>
    </row>
    <row r="2420" spans="1:20" x14ac:dyDescent="0.25">
      <c r="A2420" t="s">
        <v>4890</v>
      </c>
      <c r="B2420" t="s">
        <v>38</v>
      </c>
      <c r="C2420" t="s">
        <v>82</v>
      </c>
      <c r="D2420" t="s">
        <v>52</v>
      </c>
      <c r="E2420" t="s">
        <v>12375</v>
      </c>
      <c r="F2420" t="s">
        <v>4891</v>
      </c>
      <c r="G2420" t="s">
        <v>12451</v>
      </c>
      <c r="H2420" t="s">
        <v>41</v>
      </c>
      <c r="I2420" t="s">
        <v>48</v>
      </c>
      <c r="J2420" t="s">
        <v>27</v>
      </c>
      <c r="K2420">
        <v>1</v>
      </c>
      <c r="L2420">
        <v>1333.95</v>
      </c>
      <c r="M2420" t="s">
        <v>50</v>
      </c>
      <c r="N2420">
        <v>7</v>
      </c>
      <c r="O2420" t="s">
        <v>12275</v>
      </c>
      <c r="P2420">
        <v>155</v>
      </c>
      <c r="Q2420" t="s">
        <v>43</v>
      </c>
      <c r="R2420">
        <v>1</v>
      </c>
      <c r="S2420" t="s">
        <v>12300</v>
      </c>
      <c r="T2420" t="s">
        <v>30</v>
      </c>
    </row>
    <row r="2421" spans="1:20" x14ac:dyDescent="0.25">
      <c r="A2421" t="s">
        <v>4892</v>
      </c>
      <c r="B2421" t="s">
        <v>38</v>
      </c>
      <c r="C2421" t="s">
        <v>22</v>
      </c>
      <c r="D2421" t="s">
        <v>56</v>
      </c>
      <c r="E2421" t="s">
        <v>12437</v>
      </c>
      <c r="F2421" t="s">
        <v>4893</v>
      </c>
      <c r="G2421" t="s">
        <v>12451</v>
      </c>
      <c r="H2421" t="s">
        <v>41</v>
      </c>
      <c r="I2421" t="s">
        <v>42</v>
      </c>
      <c r="J2421" t="s">
        <v>49</v>
      </c>
      <c r="K2421">
        <v>4</v>
      </c>
      <c r="L2421">
        <v>1002.89</v>
      </c>
      <c r="M2421" t="s">
        <v>35</v>
      </c>
      <c r="N2421">
        <v>6</v>
      </c>
      <c r="O2421" t="s">
        <v>12132</v>
      </c>
      <c r="P2421">
        <v>79</v>
      </c>
      <c r="Q2421" t="s">
        <v>43</v>
      </c>
      <c r="R2421">
        <v>5</v>
      </c>
      <c r="S2421" t="s">
        <v>12207</v>
      </c>
      <c r="T2421" t="s">
        <v>36</v>
      </c>
    </row>
    <row r="2422" spans="1:20" x14ac:dyDescent="0.25">
      <c r="A2422" t="s">
        <v>4894</v>
      </c>
      <c r="B2422" t="s">
        <v>45</v>
      </c>
      <c r="C2422" t="s">
        <v>82</v>
      </c>
      <c r="D2422" t="s">
        <v>52</v>
      </c>
      <c r="E2422" s="1">
        <v>45147</v>
      </c>
      <c r="F2422" t="s">
        <v>4895</v>
      </c>
      <c r="G2422" t="s">
        <v>12451</v>
      </c>
      <c r="H2422" t="s">
        <v>47</v>
      </c>
      <c r="I2422" t="s">
        <v>26</v>
      </c>
      <c r="J2422" t="s">
        <v>64</v>
      </c>
      <c r="K2422">
        <v>4</v>
      </c>
      <c r="L2422">
        <v>534.9</v>
      </c>
      <c r="M2422" t="s">
        <v>35</v>
      </c>
      <c r="N2422">
        <v>30</v>
      </c>
      <c r="O2422" t="s">
        <v>12270</v>
      </c>
      <c r="P2422">
        <v>416</v>
      </c>
      <c r="Q2422" t="s">
        <v>43</v>
      </c>
      <c r="R2422">
        <v>3</v>
      </c>
      <c r="S2422" s="1">
        <v>45575</v>
      </c>
      <c r="T2422" t="s">
        <v>36</v>
      </c>
    </row>
    <row r="2423" spans="1:20" x14ac:dyDescent="0.25">
      <c r="A2423" t="s">
        <v>4896</v>
      </c>
      <c r="B2423" t="s">
        <v>45</v>
      </c>
      <c r="C2423" t="s">
        <v>39</v>
      </c>
      <c r="D2423" t="s">
        <v>23</v>
      </c>
      <c r="E2423" s="1">
        <v>45569</v>
      </c>
      <c r="F2423" t="s">
        <v>4897</v>
      </c>
      <c r="G2423" t="s">
        <v>12117</v>
      </c>
      <c r="H2423" t="s">
        <v>34</v>
      </c>
      <c r="I2423" t="s">
        <v>48</v>
      </c>
      <c r="J2423" t="s">
        <v>64</v>
      </c>
      <c r="K2423">
        <v>4</v>
      </c>
      <c r="L2423">
        <v>463.13</v>
      </c>
      <c r="M2423" t="s">
        <v>50</v>
      </c>
      <c r="N2423">
        <v>46</v>
      </c>
      <c r="O2423" s="1">
        <v>45996</v>
      </c>
      <c r="P2423">
        <v>55</v>
      </c>
      <c r="Q2423" t="s">
        <v>43</v>
      </c>
      <c r="R2423">
        <v>1</v>
      </c>
      <c r="S2423" t="s">
        <v>12358</v>
      </c>
      <c r="T2423" t="s">
        <v>36</v>
      </c>
    </row>
    <row r="2424" spans="1:20" x14ac:dyDescent="0.25">
      <c r="A2424" t="s">
        <v>4898</v>
      </c>
      <c r="B2424" t="s">
        <v>45</v>
      </c>
      <c r="C2424" t="s">
        <v>39</v>
      </c>
      <c r="D2424" t="s">
        <v>32</v>
      </c>
      <c r="E2424" t="s">
        <v>12422</v>
      </c>
      <c r="F2424" t="s">
        <v>4899</v>
      </c>
      <c r="G2424" t="s">
        <v>12117</v>
      </c>
      <c r="H2424" t="s">
        <v>58</v>
      </c>
      <c r="I2424" t="s">
        <v>63</v>
      </c>
      <c r="J2424" t="s">
        <v>67</v>
      </c>
      <c r="K2424">
        <v>2</v>
      </c>
      <c r="L2424">
        <v>373.18</v>
      </c>
      <c r="M2424" t="s">
        <v>35</v>
      </c>
      <c r="N2424">
        <v>42</v>
      </c>
      <c r="O2424" t="s">
        <v>12176</v>
      </c>
      <c r="P2424">
        <v>23</v>
      </c>
      <c r="Q2424" t="s">
        <v>29</v>
      </c>
      <c r="R2424">
        <v>5</v>
      </c>
      <c r="S2424" t="s">
        <v>12107</v>
      </c>
      <c r="T2424" t="s">
        <v>60</v>
      </c>
    </row>
    <row r="2425" spans="1:20" x14ac:dyDescent="0.25">
      <c r="A2425" t="s">
        <v>4900</v>
      </c>
      <c r="B2425" t="s">
        <v>45</v>
      </c>
      <c r="C2425" t="s">
        <v>39</v>
      </c>
      <c r="D2425" t="s">
        <v>32</v>
      </c>
      <c r="E2425" t="s">
        <v>12421</v>
      </c>
      <c r="F2425" t="s">
        <v>4901</v>
      </c>
      <c r="G2425" t="s">
        <v>12117</v>
      </c>
      <c r="H2425" t="s">
        <v>41</v>
      </c>
      <c r="I2425" t="s">
        <v>54</v>
      </c>
      <c r="J2425" t="s">
        <v>64</v>
      </c>
      <c r="K2425">
        <v>5</v>
      </c>
      <c r="L2425">
        <v>1285.55</v>
      </c>
      <c r="M2425" t="s">
        <v>28</v>
      </c>
      <c r="N2425">
        <v>49</v>
      </c>
      <c r="O2425" t="s">
        <v>12147</v>
      </c>
      <c r="P2425">
        <v>423</v>
      </c>
      <c r="Q2425" t="s">
        <v>29</v>
      </c>
      <c r="R2425">
        <v>2</v>
      </c>
      <c r="S2425" t="s">
        <v>12081</v>
      </c>
      <c r="T2425" t="s">
        <v>60</v>
      </c>
    </row>
    <row r="2426" spans="1:20" x14ac:dyDescent="0.25">
      <c r="A2426" t="s">
        <v>4902</v>
      </c>
      <c r="B2426" t="s">
        <v>38</v>
      </c>
      <c r="C2426" t="s">
        <v>22</v>
      </c>
      <c r="D2426" t="s">
        <v>56</v>
      </c>
      <c r="E2426" t="s">
        <v>12105</v>
      </c>
      <c r="F2426" t="s">
        <v>4903</v>
      </c>
      <c r="G2426" t="s">
        <v>12117</v>
      </c>
      <c r="H2426" t="s">
        <v>25</v>
      </c>
      <c r="I2426" t="s">
        <v>48</v>
      </c>
      <c r="J2426" t="s">
        <v>59</v>
      </c>
      <c r="K2426">
        <v>3</v>
      </c>
      <c r="L2426">
        <v>1097.71</v>
      </c>
      <c r="M2426" t="s">
        <v>28</v>
      </c>
      <c r="N2426">
        <v>35</v>
      </c>
      <c r="O2426" t="s">
        <v>12200</v>
      </c>
      <c r="P2426">
        <v>7</v>
      </c>
      <c r="Q2426" t="s">
        <v>29</v>
      </c>
      <c r="R2426">
        <v>3</v>
      </c>
      <c r="S2426" s="1">
        <v>45813</v>
      </c>
      <c r="T2426" t="s">
        <v>36</v>
      </c>
    </row>
    <row r="2427" spans="1:20" x14ac:dyDescent="0.25">
      <c r="A2427" t="s">
        <v>4904</v>
      </c>
      <c r="B2427" t="s">
        <v>45</v>
      </c>
      <c r="C2427" t="s">
        <v>82</v>
      </c>
      <c r="D2427" t="s">
        <v>52</v>
      </c>
      <c r="E2427" s="1">
        <v>45785</v>
      </c>
      <c r="F2427" t="s">
        <v>4905</v>
      </c>
      <c r="G2427" t="s">
        <v>12117</v>
      </c>
      <c r="H2427" t="s">
        <v>34</v>
      </c>
      <c r="I2427" t="s">
        <v>63</v>
      </c>
      <c r="J2427" t="s">
        <v>27</v>
      </c>
      <c r="K2427">
        <v>4</v>
      </c>
      <c r="L2427">
        <v>967.23</v>
      </c>
      <c r="M2427" t="s">
        <v>35</v>
      </c>
      <c r="N2427">
        <v>22</v>
      </c>
      <c r="O2427" s="1">
        <v>45969</v>
      </c>
      <c r="P2427">
        <v>366</v>
      </c>
      <c r="Q2427" t="s">
        <v>29</v>
      </c>
      <c r="R2427">
        <v>5</v>
      </c>
      <c r="S2427" t="s">
        <v>12188</v>
      </c>
      <c r="T2427" t="s">
        <v>60</v>
      </c>
    </row>
    <row r="2428" spans="1:20" x14ac:dyDescent="0.25">
      <c r="A2428" t="s">
        <v>4906</v>
      </c>
      <c r="B2428" t="s">
        <v>21</v>
      </c>
      <c r="C2428" t="s">
        <v>82</v>
      </c>
      <c r="D2428" t="s">
        <v>32</v>
      </c>
      <c r="E2428" t="s">
        <v>12472</v>
      </c>
      <c r="F2428" t="s">
        <v>4907</v>
      </c>
      <c r="G2428" t="s">
        <v>12117</v>
      </c>
      <c r="H2428" t="s">
        <v>25</v>
      </c>
      <c r="I2428" t="s">
        <v>63</v>
      </c>
      <c r="J2428" t="s">
        <v>49</v>
      </c>
      <c r="K2428">
        <v>2</v>
      </c>
      <c r="L2428">
        <v>341.84</v>
      </c>
      <c r="M2428" t="s">
        <v>35</v>
      </c>
      <c r="N2428">
        <v>35</v>
      </c>
      <c r="O2428" t="s">
        <v>12175</v>
      </c>
      <c r="P2428">
        <v>192</v>
      </c>
      <c r="Q2428" t="s">
        <v>29</v>
      </c>
      <c r="R2428">
        <v>4</v>
      </c>
      <c r="S2428" t="s">
        <v>12079</v>
      </c>
      <c r="T2428" t="s">
        <v>60</v>
      </c>
    </row>
    <row r="2429" spans="1:20" x14ac:dyDescent="0.25">
      <c r="A2429" t="s">
        <v>4908</v>
      </c>
      <c r="B2429" t="s">
        <v>21</v>
      </c>
      <c r="C2429" t="s">
        <v>22</v>
      </c>
      <c r="D2429" t="s">
        <v>77</v>
      </c>
      <c r="E2429" s="1">
        <v>45572</v>
      </c>
      <c r="F2429" t="s">
        <v>4909</v>
      </c>
      <c r="G2429" t="s">
        <v>12117</v>
      </c>
      <c r="H2429" t="s">
        <v>41</v>
      </c>
      <c r="I2429" t="s">
        <v>63</v>
      </c>
      <c r="J2429" t="s">
        <v>64</v>
      </c>
      <c r="K2429">
        <v>4</v>
      </c>
      <c r="L2429">
        <v>492.56</v>
      </c>
      <c r="M2429" t="s">
        <v>28</v>
      </c>
      <c r="N2429">
        <v>26</v>
      </c>
      <c r="O2429" t="s">
        <v>12378</v>
      </c>
      <c r="P2429">
        <v>179</v>
      </c>
      <c r="Q2429" t="s">
        <v>29</v>
      </c>
      <c r="R2429">
        <v>2</v>
      </c>
      <c r="S2429" t="s">
        <v>12235</v>
      </c>
      <c r="T2429" t="s">
        <v>36</v>
      </c>
    </row>
    <row r="2430" spans="1:20" x14ac:dyDescent="0.25">
      <c r="A2430" t="s">
        <v>4910</v>
      </c>
      <c r="B2430" t="s">
        <v>21</v>
      </c>
      <c r="C2430" t="s">
        <v>39</v>
      </c>
      <c r="D2430" t="s">
        <v>56</v>
      </c>
      <c r="E2430" t="s">
        <v>12157</v>
      </c>
      <c r="F2430" t="s">
        <v>4911</v>
      </c>
      <c r="G2430" t="s">
        <v>12117</v>
      </c>
      <c r="H2430" t="s">
        <v>34</v>
      </c>
      <c r="I2430" t="s">
        <v>54</v>
      </c>
      <c r="J2430" t="s">
        <v>64</v>
      </c>
      <c r="K2430">
        <v>1</v>
      </c>
      <c r="L2430">
        <v>1020.1</v>
      </c>
      <c r="M2430" t="s">
        <v>35</v>
      </c>
      <c r="N2430">
        <v>34</v>
      </c>
      <c r="O2430" t="s">
        <v>12071</v>
      </c>
      <c r="P2430">
        <v>45</v>
      </c>
      <c r="Q2430" t="s">
        <v>43</v>
      </c>
      <c r="R2430">
        <v>3</v>
      </c>
      <c r="S2430" t="s">
        <v>12377</v>
      </c>
      <c r="T2430" t="s">
        <v>60</v>
      </c>
    </row>
    <row r="2431" spans="1:20" x14ac:dyDescent="0.25">
      <c r="A2431" t="s">
        <v>4912</v>
      </c>
      <c r="B2431" t="s">
        <v>45</v>
      </c>
      <c r="C2431" t="s">
        <v>39</v>
      </c>
      <c r="D2431" t="s">
        <v>52</v>
      </c>
      <c r="E2431" t="s">
        <v>12208</v>
      </c>
      <c r="F2431" t="s">
        <v>4913</v>
      </c>
      <c r="G2431" t="s">
        <v>12117</v>
      </c>
      <c r="H2431" t="s">
        <v>47</v>
      </c>
      <c r="I2431" t="s">
        <v>63</v>
      </c>
      <c r="J2431" t="s">
        <v>27</v>
      </c>
      <c r="K2431">
        <v>2</v>
      </c>
      <c r="L2431">
        <v>1048.1600000000001</v>
      </c>
      <c r="M2431" t="s">
        <v>50</v>
      </c>
      <c r="N2431">
        <v>21</v>
      </c>
      <c r="O2431" s="1">
        <v>45301</v>
      </c>
      <c r="P2431">
        <v>118</v>
      </c>
      <c r="Q2431" t="s">
        <v>43</v>
      </c>
      <c r="R2431">
        <v>1</v>
      </c>
      <c r="S2431" s="1">
        <v>45875</v>
      </c>
      <c r="T2431" t="s">
        <v>60</v>
      </c>
    </row>
    <row r="2432" spans="1:20" x14ac:dyDescent="0.25">
      <c r="A2432" t="s">
        <v>4914</v>
      </c>
      <c r="B2432" t="s">
        <v>38</v>
      </c>
      <c r="C2432" t="s">
        <v>22</v>
      </c>
      <c r="D2432" t="s">
        <v>52</v>
      </c>
      <c r="E2432" s="1">
        <v>45628</v>
      </c>
      <c r="F2432" t="s">
        <v>4915</v>
      </c>
      <c r="G2432" t="s">
        <v>12117</v>
      </c>
      <c r="H2432" t="s">
        <v>25</v>
      </c>
      <c r="I2432" t="s">
        <v>42</v>
      </c>
      <c r="J2432" t="s">
        <v>49</v>
      </c>
      <c r="K2432">
        <v>1</v>
      </c>
      <c r="L2432">
        <v>1118.93</v>
      </c>
      <c r="M2432" t="s">
        <v>28</v>
      </c>
      <c r="N2432">
        <v>10</v>
      </c>
      <c r="O2432" t="s">
        <v>12236</v>
      </c>
      <c r="P2432">
        <v>360</v>
      </c>
      <c r="Q2432" t="s">
        <v>43</v>
      </c>
      <c r="R2432">
        <v>1</v>
      </c>
      <c r="S2432" t="s">
        <v>12125</v>
      </c>
      <c r="T2432" t="s">
        <v>60</v>
      </c>
    </row>
    <row r="2433" spans="1:20" x14ac:dyDescent="0.25">
      <c r="A2433" t="s">
        <v>4916</v>
      </c>
      <c r="B2433" t="s">
        <v>38</v>
      </c>
      <c r="C2433" t="s">
        <v>82</v>
      </c>
      <c r="D2433" t="s">
        <v>56</v>
      </c>
      <c r="E2433" t="s">
        <v>12089</v>
      </c>
      <c r="F2433" t="s">
        <v>4917</v>
      </c>
      <c r="G2433" t="s">
        <v>12117</v>
      </c>
      <c r="H2433" t="s">
        <v>47</v>
      </c>
      <c r="I2433" t="s">
        <v>42</v>
      </c>
      <c r="J2433" t="s">
        <v>49</v>
      </c>
      <c r="K2433">
        <v>1</v>
      </c>
      <c r="L2433">
        <v>1060.48</v>
      </c>
      <c r="M2433" t="s">
        <v>50</v>
      </c>
      <c r="N2433">
        <v>17</v>
      </c>
      <c r="O2433" t="s">
        <v>12369</v>
      </c>
      <c r="P2433">
        <v>423</v>
      </c>
      <c r="Q2433" t="s">
        <v>43</v>
      </c>
      <c r="R2433">
        <v>3</v>
      </c>
      <c r="S2433" t="s">
        <v>12108</v>
      </c>
      <c r="T2433" t="s">
        <v>36</v>
      </c>
    </row>
    <row r="2434" spans="1:20" x14ac:dyDescent="0.25">
      <c r="A2434" t="s">
        <v>4918</v>
      </c>
      <c r="B2434" t="s">
        <v>45</v>
      </c>
      <c r="C2434" t="s">
        <v>82</v>
      </c>
      <c r="D2434" t="s">
        <v>52</v>
      </c>
      <c r="E2434" t="s">
        <v>12366</v>
      </c>
      <c r="F2434" t="s">
        <v>4919</v>
      </c>
      <c r="G2434" t="s">
        <v>12117</v>
      </c>
      <c r="H2434" t="s">
        <v>25</v>
      </c>
      <c r="I2434" t="s">
        <v>26</v>
      </c>
      <c r="J2434" t="s">
        <v>49</v>
      </c>
      <c r="K2434">
        <v>1</v>
      </c>
      <c r="L2434">
        <v>1325.11</v>
      </c>
      <c r="M2434" t="s">
        <v>28</v>
      </c>
      <c r="N2434">
        <v>31</v>
      </c>
      <c r="O2434" s="1">
        <v>45720</v>
      </c>
      <c r="P2434">
        <v>102</v>
      </c>
      <c r="Q2434" t="s">
        <v>43</v>
      </c>
      <c r="R2434">
        <v>1</v>
      </c>
      <c r="S2434" t="s">
        <v>12178</v>
      </c>
      <c r="T2434" t="s">
        <v>30</v>
      </c>
    </row>
    <row r="2435" spans="1:20" x14ac:dyDescent="0.25">
      <c r="A2435" t="s">
        <v>4920</v>
      </c>
      <c r="B2435" t="s">
        <v>38</v>
      </c>
      <c r="C2435" t="s">
        <v>22</v>
      </c>
      <c r="D2435" t="s">
        <v>23</v>
      </c>
      <c r="E2435" s="1">
        <v>45992</v>
      </c>
      <c r="F2435" t="s">
        <v>4921</v>
      </c>
      <c r="G2435" t="s">
        <v>12117</v>
      </c>
      <c r="H2435" t="s">
        <v>34</v>
      </c>
      <c r="I2435" t="s">
        <v>26</v>
      </c>
      <c r="J2435" t="s">
        <v>59</v>
      </c>
      <c r="K2435">
        <v>3</v>
      </c>
      <c r="L2435">
        <v>836.58</v>
      </c>
      <c r="M2435" t="s">
        <v>35</v>
      </c>
      <c r="N2435">
        <v>4</v>
      </c>
      <c r="O2435" t="s">
        <v>12097</v>
      </c>
      <c r="P2435">
        <v>270</v>
      </c>
      <c r="Q2435" t="s">
        <v>43</v>
      </c>
      <c r="R2435">
        <v>1</v>
      </c>
      <c r="S2435" s="1">
        <v>45999</v>
      </c>
      <c r="T2435" t="s">
        <v>30</v>
      </c>
    </row>
    <row r="2436" spans="1:20" x14ac:dyDescent="0.25">
      <c r="A2436" t="s">
        <v>4922</v>
      </c>
      <c r="B2436" t="s">
        <v>38</v>
      </c>
      <c r="C2436" t="s">
        <v>82</v>
      </c>
      <c r="D2436" t="s">
        <v>77</v>
      </c>
      <c r="E2436" s="1">
        <v>45445</v>
      </c>
      <c r="F2436" t="s">
        <v>4923</v>
      </c>
      <c r="G2436" t="s">
        <v>12500</v>
      </c>
      <c r="H2436" t="s">
        <v>47</v>
      </c>
      <c r="I2436" t="s">
        <v>26</v>
      </c>
      <c r="J2436" t="s">
        <v>67</v>
      </c>
      <c r="K2436">
        <v>5</v>
      </c>
      <c r="L2436">
        <v>127.06</v>
      </c>
      <c r="M2436" t="s">
        <v>50</v>
      </c>
      <c r="N2436">
        <v>1</v>
      </c>
      <c r="O2436" t="s">
        <v>12232</v>
      </c>
      <c r="P2436">
        <v>307</v>
      </c>
      <c r="Q2436" t="s">
        <v>29</v>
      </c>
      <c r="R2436">
        <v>5</v>
      </c>
      <c r="S2436" t="s">
        <v>12170</v>
      </c>
      <c r="T2436" t="s">
        <v>60</v>
      </c>
    </row>
    <row r="2437" spans="1:20" x14ac:dyDescent="0.25">
      <c r="A2437" t="s">
        <v>4924</v>
      </c>
      <c r="B2437" t="s">
        <v>38</v>
      </c>
      <c r="C2437" t="s">
        <v>39</v>
      </c>
      <c r="D2437" t="s">
        <v>56</v>
      </c>
      <c r="E2437" s="1">
        <v>45445</v>
      </c>
      <c r="F2437" t="s">
        <v>4925</v>
      </c>
      <c r="G2437" t="s">
        <v>12500</v>
      </c>
      <c r="H2437" t="s">
        <v>58</v>
      </c>
      <c r="I2437" t="s">
        <v>48</v>
      </c>
      <c r="J2437" t="s">
        <v>49</v>
      </c>
      <c r="K2437">
        <v>4</v>
      </c>
      <c r="L2437">
        <v>943.53</v>
      </c>
      <c r="M2437" t="s">
        <v>28</v>
      </c>
      <c r="N2437">
        <v>7</v>
      </c>
      <c r="O2437" s="1">
        <v>45966</v>
      </c>
      <c r="P2437">
        <v>353</v>
      </c>
      <c r="Q2437" t="s">
        <v>43</v>
      </c>
      <c r="R2437">
        <v>1</v>
      </c>
      <c r="S2437" s="1">
        <v>45452</v>
      </c>
      <c r="T2437" t="s">
        <v>36</v>
      </c>
    </row>
    <row r="2438" spans="1:20" x14ac:dyDescent="0.25">
      <c r="A2438" t="s">
        <v>4926</v>
      </c>
      <c r="B2438" t="s">
        <v>38</v>
      </c>
      <c r="C2438" t="s">
        <v>22</v>
      </c>
      <c r="D2438" t="s">
        <v>32</v>
      </c>
      <c r="E2438" t="s">
        <v>12358</v>
      </c>
      <c r="F2438" t="s">
        <v>4927</v>
      </c>
      <c r="G2438" t="s">
        <v>12500</v>
      </c>
      <c r="H2438" t="s">
        <v>58</v>
      </c>
      <c r="I2438" t="s">
        <v>63</v>
      </c>
      <c r="J2438" t="s">
        <v>49</v>
      </c>
      <c r="K2438">
        <v>1</v>
      </c>
      <c r="L2438">
        <v>746.89</v>
      </c>
      <c r="M2438" t="s">
        <v>50</v>
      </c>
      <c r="N2438">
        <v>22</v>
      </c>
      <c r="O2438" t="s">
        <v>12332</v>
      </c>
      <c r="P2438">
        <v>113</v>
      </c>
      <c r="Q2438" t="s">
        <v>29</v>
      </c>
      <c r="R2438">
        <v>5</v>
      </c>
      <c r="S2438" s="1">
        <v>45902</v>
      </c>
      <c r="T2438" t="s">
        <v>36</v>
      </c>
    </row>
    <row r="2439" spans="1:20" x14ac:dyDescent="0.25">
      <c r="A2439" t="s">
        <v>4928</v>
      </c>
      <c r="B2439" t="s">
        <v>45</v>
      </c>
      <c r="C2439" t="s">
        <v>39</v>
      </c>
      <c r="D2439" t="s">
        <v>52</v>
      </c>
      <c r="E2439" t="s">
        <v>12319</v>
      </c>
      <c r="F2439" t="s">
        <v>4929</v>
      </c>
      <c r="G2439" t="s">
        <v>12500</v>
      </c>
      <c r="H2439" t="s">
        <v>25</v>
      </c>
      <c r="I2439" t="s">
        <v>48</v>
      </c>
      <c r="J2439" t="s">
        <v>64</v>
      </c>
      <c r="K2439">
        <v>3</v>
      </c>
      <c r="L2439">
        <v>586.33000000000004</v>
      </c>
      <c r="M2439" t="s">
        <v>50</v>
      </c>
      <c r="N2439">
        <v>41</v>
      </c>
      <c r="O2439" t="s">
        <v>12279</v>
      </c>
      <c r="P2439">
        <v>465</v>
      </c>
      <c r="Q2439" t="s">
        <v>29</v>
      </c>
      <c r="R2439">
        <v>3</v>
      </c>
      <c r="S2439" s="1">
        <v>45934</v>
      </c>
      <c r="T2439" t="s">
        <v>60</v>
      </c>
    </row>
    <row r="2440" spans="1:20" x14ac:dyDescent="0.25">
      <c r="A2440" t="s">
        <v>4930</v>
      </c>
      <c r="B2440" t="s">
        <v>38</v>
      </c>
      <c r="C2440" t="s">
        <v>39</v>
      </c>
      <c r="D2440" t="s">
        <v>32</v>
      </c>
      <c r="E2440" s="1">
        <v>44995</v>
      </c>
      <c r="F2440" t="s">
        <v>4931</v>
      </c>
      <c r="G2440" t="s">
        <v>12500</v>
      </c>
      <c r="H2440" t="s">
        <v>34</v>
      </c>
      <c r="I2440" t="s">
        <v>48</v>
      </c>
      <c r="J2440" t="s">
        <v>67</v>
      </c>
      <c r="K2440">
        <v>1</v>
      </c>
      <c r="L2440">
        <v>808.87</v>
      </c>
      <c r="M2440" t="s">
        <v>50</v>
      </c>
      <c r="N2440">
        <v>19</v>
      </c>
      <c r="O2440" s="1">
        <v>45453</v>
      </c>
      <c r="P2440">
        <v>47</v>
      </c>
      <c r="Q2440" t="s">
        <v>29</v>
      </c>
      <c r="R2440">
        <v>2</v>
      </c>
      <c r="S2440" s="1">
        <v>45812</v>
      </c>
      <c r="T2440" t="s">
        <v>60</v>
      </c>
    </row>
    <row r="2441" spans="1:20" x14ac:dyDescent="0.25">
      <c r="A2441" t="s">
        <v>4932</v>
      </c>
      <c r="B2441" t="s">
        <v>21</v>
      </c>
      <c r="C2441" t="s">
        <v>82</v>
      </c>
      <c r="D2441" t="s">
        <v>56</v>
      </c>
      <c r="E2441" t="s">
        <v>12136</v>
      </c>
      <c r="F2441" t="s">
        <v>4933</v>
      </c>
      <c r="G2441" t="s">
        <v>12500</v>
      </c>
      <c r="H2441" t="s">
        <v>47</v>
      </c>
      <c r="I2441" t="s">
        <v>26</v>
      </c>
      <c r="J2441" t="s">
        <v>27</v>
      </c>
      <c r="K2441">
        <v>2</v>
      </c>
      <c r="L2441">
        <v>1108.26</v>
      </c>
      <c r="M2441" t="s">
        <v>28</v>
      </c>
      <c r="N2441">
        <v>19</v>
      </c>
      <c r="O2441" t="s">
        <v>12122</v>
      </c>
      <c r="P2441">
        <v>468</v>
      </c>
      <c r="Q2441" t="s">
        <v>43</v>
      </c>
      <c r="R2441">
        <v>2</v>
      </c>
      <c r="S2441" t="s">
        <v>12125</v>
      </c>
      <c r="T2441" t="s">
        <v>36</v>
      </c>
    </row>
    <row r="2442" spans="1:20" x14ac:dyDescent="0.25">
      <c r="A2442" t="s">
        <v>4934</v>
      </c>
      <c r="B2442" t="s">
        <v>21</v>
      </c>
      <c r="C2442" t="s">
        <v>39</v>
      </c>
      <c r="D2442" t="s">
        <v>23</v>
      </c>
      <c r="E2442" t="s">
        <v>12461</v>
      </c>
      <c r="F2442" t="s">
        <v>4935</v>
      </c>
      <c r="G2442" t="s">
        <v>12500</v>
      </c>
      <c r="H2442" t="s">
        <v>25</v>
      </c>
      <c r="I2442" t="s">
        <v>63</v>
      </c>
      <c r="J2442" t="s">
        <v>64</v>
      </c>
      <c r="K2442">
        <v>5</v>
      </c>
      <c r="L2442">
        <v>1268.0899999999999</v>
      </c>
      <c r="M2442" t="s">
        <v>50</v>
      </c>
      <c r="N2442">
        <v>29</v>
      </c>
      <c r="O2442" t="s">
        <v>12210</v>
      </c>
      <c r="P2442">
        <v>352</v>
      </c>
      <c r="Q2442" t="s">
        <v>29</v>
      </c>
      <c r="R2442">
        <v>2</v>
      </c>
      <c r="S2442" t="s">
        <v>12090</v>
      </c>
      <c r="T2442" t="s">
        <v>36</v>
      </c>
    </row>
    <row r="2443" spans="1:20" x14ac:dyDescent="0.25">
      <c r="A2443" t="s">
        <v>4936</v>
      </c>
      <c r="B2443" t="s">
        <v>45</v>
      </c>
      <c r="C2443" t="s">
        <v>39</v>
      </c>
      <c r="D2443" t="s">
        <v>77</v>
      </c>
      <c r="E2443" t="s">
        <v>12068</v>
      </c>
      <c r="F2443" t="s">
        <v>4937</v>
      </c>
      <c r="G2443" t="s">
        <v>12500</v>
      </c>
      <c r="H2443" t="s">
        <v>41</v>
      </c>
      <c r="I2443" t="s">
        <v>26</v>
      </c>
      <c r="J2443" t="s">
        <v>59</v>
      </c>
      <c r="K2443">
        <v>5</v>
      </c>
      <c r="L2443">
        <v>1307.6600000000001</v>
      </c>
      <c r="M2443" t="s">
        <v>50</v>
      </c>
      <c r="N2443">
        <v>29</v>
      </c>
      <c r="O2443" t="s">
        <v>12400</v>
      </c>
      <c r="P2443">
        <v>193</v>
      </c>
      <c r="Q2443" t="s">
        <v>29</v>
      </c>
      <c r="R2443">
        <v>3</v>
      </c>
      <c r="S2443" t="s">
        <v>12324</v>
      </c>
      <c r="T2443" t="s">
        <v>30</v>
      </c>
    </row>
    <row r="2444" spans="1:20" x14ac:dyDescent="0.25">
      <c r="A2444" t="s">
        <v>4938</v>
      </c>
      <c r="B2444" t="s">
        <v>38</v>
      </c>
      <c r="C2444" t="s">
        <v>22</v>
      </c>
      <c r="D2444" t="s">
        <v>77</v>
      </c>
      <c r="E2444" s="1">
        <v>45089</v>
      </c>
      <c r="F2444" t="s">
        <v>4939</v>
      </c>
      <c r="G2444" t="s">
        <v>12500</v>
      </c>
      <c r="H2444" t="s">
        <v>58</v>
      </c>
      <c r="I2444" t="s">
        <v>63</v>
      </c>
      <c r="J2444" t="s">
        <v>67</v>
      </c>
      <c r="K2444">
        <v>4</v>
      </c>
      <c r="L2444">
        <v>1337.94</v>
      </c>
      <c r="M2444" t="s">
        <v>28</v>
      </c>
      <c r="N2444">
        <v>36</v>
      </c>
      <c r="O2444" t="s">
        <v>12356</v>
      </c>
      <c r="P2444">
        <v>420</v>
      </c>
      <c r="Q2444" t="s">
        <v>29</v>
      </c>
      <c r="R2444">
        <v>3</v>
      </c>
      <c r="S2444" t="s">
        <v>12177</v>
      </c>
      <c r="T2444" t="s">
        <v>30</v>
      </c>
    </row>
    <row r="2445" spans="1:20" x14ac:dyDescent="0.25">
      <c r="A2445" t="s">
        <v>4940</v>
      </c>
      <c r="B2445" t="s">
        <v>21</v>
      </c>
      <c r="C2445" t="s">
        <v>82</v>
      </c>
      <c r="D2445" t="s">
        <v>32</v>
      </c>
      <c r="E2445" s="1">
        <v>45539</v>
      </c>
      <c r="F2445" t="s">
        <v>4941</v>
      </c>
      <c r="G2445" t="s">
        <v>12500</v>
      </c>
      <c r="H2445" t="s">
        <v>58</v>
      </c>
      <c r="I2445" t="s">
        <v>63</v>
      </c>
      <c r="J2445" t="s">
        <v>64</v>
      </c>
      <c r="K2445">
        <v>4</v>
      </c>
      <c r="L2445">
        <v>902.12</v>
      </c>
      <c r="M2445" t="s">
        <v>50</v>
      </c>
      <c r="N2445">
        <v>11</v>
      </c>
      <c r="O2445" t="s">
        <v>12230</v>
      </c>
      <c r="P2445">
        <v>496</v>
      </c>
      <c r="Q2445" t="s">
        <v>43</v>
      </c>
      <c r="R2445">
        <v>4</v>
      </c>
      <c r="S2445" s="1">
        <v>45968</v>
      </c>
      <c r="T2445" t="s">
        <v>30</v>
      </c>
    </row>
    <row r="2446" spans="1:20" x14ac:dyDescent="0.25">
      <c r="A2446" t="s">
        <v>4942</v>
      </c>
      <c r="B2446" t="s">
        <v>45</v>
      </c>
      <c r="C2446" t="s">
        <v>39</v>
      </c>
      <c r="D2446" t="s">
        <v>32</v>
      </c>
      <c r="E2446" t="s">
        <v>12227</v>
      </c>
      <c r="F2446" t="s">
        <v>4943</v>
      </c>
      <c r="G2446" t="s">
        <v>12395</v>
      </c>
      <c r="H2446" t="s">
        <v>58</v>
      </c>
      <c r="I2446" t="s">
        <v>42</v>
      </c>
      <c r="J2446" t="s">
        <v>59</v>
      </c>
      <c r="K2446">
        <v>4</v>
      </c>
      <c r="L2446">
        <v>666.42</v>
      </c>
      <c r="M2446" t="s">
        <v>50</v>
      </c>
      <c r="N2446">
        <v>24</v>
      </c>
      <c r="O2446" t="s">
        <v>12144</v>
      </c>
      <c r="P2446">
        <v>32</v>
      </c>
      <c r="Q2446" t="s">
        <v>29</v>
      </c>
      <c r="R2446">
        <v>2</v>
      </c>
      <c r="S2446" t="s">
        <v>12113</v>
      </c>
      <c r="T2446" t="s">
        <v>60</v>
      </c>
    </row>
    <row r="2447" spans="1:20" x14ac:dyDescent="0.25">
      <c r="A2447" t="s">
        <v>4944</v>
      </c>
      <c r="B2447" t="s">
        <v>21</v>
      </c>
      <c r="C2447" t="s">
        <v>22</v>
      </c>
      <c r="D2447" t="s">
        <v>32</v>
      </c>
      <c r="E2447" t="s">
        <v>12404</v>
      </c>
      <c r="F2447" t="s">
        <v>4945</v>
      </c>
      <c r="G2447" t="s">
        <v>12395</v>
      </c>
      <c r="H2447" t="s">
        <v>41</v>
      </c>
      <c r="I2447" t="s">
        <v>54</v>
      </c>
      <c r="J2447" t="s">
        <v>64</v>
      </c>
      <c r="K2447">
        <v>5</v>
      </c>
      <c r="L2447">
        <v>944.43</v>
      </c>
      <c r="M2447" t="s">
        <v>35</v>
      </c>
      <c r="N2447">
        <v>45</v>
      </c>
      <c r="O2447" s="1">
        <v>45394</v>
      </c>
      <c r="P2447">
        <v>366</v>
      </c>
      <c r="Q2447" t="s">
        <v>43</v>
      </c>
      <c r="R2447">
        <v>5</v>
      </c>
      <c r="S2447" t="s">
        <v>12268</v>
      </c>
      <c r="T2447" t="s">
        <v>60</v>
      </c>
    </row>
    <row r="2448" spans="1:20" x14ac:dyDescent="0.25">
      <c r="A2448" t="s">
        <v>4946</v>
      </c>
      <c r="B2448" t="s">
        <v>45</v>
      </c>
      <c r="C2448" t="s">
        <v>82</v>
      </c>
      <c r="D2448" t="s">
        <v>77</v>
      </c>
      <c r="E2448" s="1">
        <v>45842</v>
      </c>
      <c r="F2448" t="s">
        <v>4947</v>
      </c>
      <c r="G2448" t="s">
        <v>12395</v>
      </c>
      <c r="H2448" t="s">
        <v>34</v>
      </c>
      <c r="I2448" t="s">
        <v>63</v>
      </c>
      <c r="J2448" t="s">
        <v>64</v>
      </c>
      <c r="K2448">
        <v>5</v>
      </c>
      <c r="L2448">
        <v>1363.19</v>
      </c>
      <c r="M2448" t="s">
        <v>28</v>
      </c>
      <c r="N2448">
        <v>34</v>
      </c>
      <c r="O2448" t="s">
        <v>12284</v>
      </c>
      <c r="P2448">
        <v>488</v>
      </c>
      <c r="Q2448" t="s">
        <v>29</v>
      </c>
      <c r="R2448">
        <v>5</v>
      </c>
      <c r="S2448" s="1">
        <v>45333</v>
      </c>
      <c r="T2448" t="s">
        <v>60</v>
      </c>
    </row>
    <row r="2449" spans="1:20" x14ac:dyDescent="0.25">
      <c r="A2449" t="s">
        <v>4948</v>
      </c>
      <c r="B2449" t="s">
        <v>45</v>
      </c>
      <c r="C2449" t="s">
        <v>22</v>
      </c>
      <c r="D2449" t="s">
        <v>52</v>
      </c>
      <c r="E2449" s="1">
        <v>45905</v>
      </c>
      <c r="F2449" t="s">
        <v>4949</v>
      </c>
      <c r="G2449" t="s">
        <v>12395</v>
      </c>
      <c r="H2449" t="s">
        <v>47</v>
      </c>
      <c r="I2449" t="s">
        <v>54</v>
      </c>
      <c r="J2449" t="s">
        <v>27</v>
      </c>
      <c r="K2449">
        <v>2</v>
      </c>
      <c r="L2449">
        <v>1171.1400000000001</v>
      </c>
      <c r="M2449" t="s">
        <v>50</v>
      </c>
      <c r="N2449">
        <v>34</v>
      </c>
      <c r="O2449" t="s">
        <v>12325</v>
      </c>
      <c r="P2449">
        <v>479</v>
      </c>
      <c r="Q2449" t="s">
        <v>29</v>
      </c>
      <c r="R2449">
        <v>3</v>
      </c>
      <c r="S2449" t="s">
        <v>12219</v>
      </c>
      <c r="T2449" t="s">
        <v>30</v>
      </c>
    </row>
    <row r="2450" spans="1:20" x14ac:dyDescent="0.25">
      <c r="A2450" t="s">
        <v>4950</v>
      </c>
      <c r="B2450" t="s">
        <v>45</v>
      </c>
      <c r="C2450" t="s">
        <v>39</v>
      </c>
      <c r="D2450" t="s">
        <v>52</v>
      </c>
      <c r="E2450" t="s">
        <v>12252</v>
      </c>
      <c r="F2450" t="s">
        <v>4951</v>
      </c>
      <c r="G2450" t="s">
        <v>12395</v>
      </c>
      <c r="H2450" t="s">
        <v>47</v>
      </c>
      <c r="I2450" t="s">
        <v>42</v>
      </c>
      <c r="J2450" t="s">
        <v>49</v>
      </c>
      <c r="K2450">
        <v>2</v>
      </c>
      <c r="L2450">
        <v>1015.87</v>
      </c>
      <c r="M2450" t="s">
        <v>50</v>
      </c>
      <c r="N2450">
        <v>27</v>
      </c>
      <c r="O2450" s="1">
        <v>45785</v>
      </c>
      <c r="P2450">
        <v>203</v>
      </c>
      <c r="Q2450" t="s">
        <v>43</v>
      </c>
      <c r="R2450">
        <v>3</v>
      </c>
      <c r="S2450" t="s">
        <v>12287</v>
      </c>
      <c r="T2450" t="s">
        <v>36</v>
      </c>
    </row>
    <row r="2451" spans="1:20" x14ac:dyDescent="0.25">
      <c r="A2451" t="s">
        <v>4952</v>
      </c>
      <c r="B2451" t="s">
        <v>21</v>
      </c>
      <c r="C2451" t="s">
        <v>82</v>
      </c>
      <c r="D2451" t="s">
        <v>56</v>
      </c>
      <c r="E2451" t="s">
        <v>12196</v>
      </c>
      <c r="F2451" t="s">
        <v>4953</v>
      </c>
      <c r="G2451" t="s">
        <v>12395</v>
      </c>
      <c r="H2451" t="s">
        <v>34</v>
      </c>
      <c r="I2451" t="s">
        <v>42</v>
      </c>
      <c r="J2451" t="s">
        <v>27</v>
      </c>
      <c r="K2451">
        <v>2</v>
      </c>
      <c r="L2451">
        <v>1076.49</v>
      </c>
      <c r="M2451" t="s">
        <v>28</v>
      </c>
      <c r="N2451">
        <v>18</v>
      </c>
      <c r="O2451" s="1">
        <v>45874</v>
      </c>
      <c r="P2451">
        <v>401</v>
      </c>
      <c r="Q2451" t="s">
        <v>43</v>
      </c>
      <c r="R2451">
        <v>3</v>
      </c>
      <c r="S2451" t="s">
        <v>12286</v>
      </c>
      <c r="T2451" t="s">
        <v>36</v>
      </c>
    </row>
    <row r="2452" spans="1:20" x14ac:dyDescent="0.25">
      <c r="A2452" t="s">
        <v>4954</v>
      </c>
      <c r="B2452" t="s">
        <v>45</v>
      </c>
      <c r="C2452" t="s">
        <v>22</v>
      </c>
      <c r="D2452" t="s">
        <v>56</v>
      </c>
      <c r="E2452" s="1">
        <v>45597</v>
      </c>
      <c r="F2452" t="s">
        <v>4955</v>
      </c>
      <c r="G2452" t="s">
        <v>12395</v>
      </c>
      <c r="H2452" t="s">
        <v>25</v>
      </c>
      <c r="I2452" t="s">
        <v>26</v>
      </c>
      <c r="J2452" t="s">
        <v>59</v>
      </c>
      <c r="K2452">
        <v>5</v>
      </c>
      <c r="L2452">
        <v>1371.51</v>
      </c>
      <c r="M2452" t="s">
        <v>28</v>
      </c>
      <c r="N2452">
        <v>18</v>
      </c>
      <c r="O2452" t="s">
        <v>12277</v>
      </c>
      <c r="P2452">
        <v>129</v>
      </c>
      <c r="Q2452" t="s">
        <v>43</v>
      </c>
      <c r="R2452">
        <v>3</v>
      </c>
      <c r="S2452" t="s">
        <v>12094</v>
      </c>
      <c r="T2452" t="s">
        <v>36</v>
      </c>
    </row>
    <row r="2453" spans="1:20" x14ac:dyDescent="0.25">
      <c r="A2453" t="s">
        <v>4956</v>
      </c>
      <c r="B2453" t="s">
        <v>45</v>
      </c>
      <c r="C2453" t="s">
        <v>39</v>
      </c>
      <c r="D2453" t="s">
        <v>56</v>
      </c>
      <c r="E2453" s="1">
        <v>45354</v>
      </c>
      <c r="F2453" t="s">
        <v>4957</v>
      </c>
      <c r="G2453" t="s">
        <v>12495</v>
      </c>
      <c r="H2453" t="s">
        <v>47</v>
      </c>
      <c r="I2453" t="s">
        <v>63</v>
      </c>
      <c r="J2453" t="s">
        <v>67</v>
      </c>
      <c r="K2453">
        <v>5</v>
      </c>
      <c r="L2453">
        <v>388.88</v>
      </c>
      <c r="M2453" t="s">
        <v>35</v>
      </c>
      <c r="N2453">
        <v>35</v>
      </c>
      <c r="O2453" t="s">
        <v>12137</v>
      </c>
      <c r="P2453">
        <v>165</v>
      </c>
      <c r="Q2453" t="s">
        <v>29</v>
      </c>
      <c r="R2453">
        <v>1</v>
      </c>
      <c r="S2453" s="1">
        <v>45638</v>
      </c>
      <c r="T2453" t="s">
        <v>36</v>
      </c>
    </row>
    <row r="2454" spans="1:20" x14ac:dyDescent="0.25">
      <c r="A2454" t="s">
        <v>4958</v>
      </c>
      <c r="B2454" t="s">
        <v>45</v>
      </c>
      <c r="C2454" t="s">
        <v>39</v>
      </c>
      <c r="D2454" t="s">
        <v>32</v>
      </c>
      <c r="E2454" s="1">
        <v>45658</v>
      </c>
      <c r="F2454" t="s">
        <v>4959</v>
      </c>
      <c r="G2454" t="s">
        <v>12495</v>
      </c>
      <c r="H2454" t="s">
        <v>25</v>
      </c>
      <c r="I2454" t="s">
        <v>63</v>
      </c>
      <c r="J2454" t="s">
        <v>64</v>
      </c>
      <c r="K2454">
        <v>3</v>
      </c>
      <c r="L2454">
        <v>183.44</v>
      </c>
      <c r="M2454" t="s">
        <v>28</v>
      </c>
      <c r="N2454">
        <v>7</v>
      </c>
      <c r="O2454" s="1">
        <v>45453</v>
      </c>
      <c r="P2454">
        <v>448</v>
      </c>
      <c r="Q2454" t="s">
        <v>43</v>
      </c>
      <c r="R2454">
        <v>1</v>
      </c>
      <c r="S2454" t="s">
        <v>12099</v>
      </c>
      <c r="T2454" t="s">
        <v>30</v>
      </c>
    </row>
    <row r="2455" spans="1:20" x14ac:dyDescent="0.25">
      <c r="A2455" t="s">
        <v>4960</v>
      </c>
      <c r="B2455" t="s">
        <v>21</v>
      </c>
      <c r="C2455" t="s">
        <v>22</v>
      </c>
      <c r="D2455" t="s">
        <v>32</v>
      </c>
      <c r="E2455" s="1">
        <v>45211</v>
      </c>
      <c r="F2455" t="s">
        <v>4961</v>
      </c>
      <c r="G2455" t="s">
        <v>12495</v>
      </c>
      <c r="H2455" t="s">
        <v>47</v>
      </c>
      <c r="I2455" t="s">
        <v>63</v>
      </c>
      <c r="J2455" t="s">
        <v>59</v>
      </c>
      <c r="K2455">
        <v>1</v>
      </c>
      <c r="L2455">
        <v>721</v>
      </c>
      <c r="M2455" t="s">
        <v>28</v>
      </c>
      <c r="N2455">
        <v>1</v>
      </c>
      <c r="O2455" s="1">
        <v>45780</v>
      </c>
      <c r="P2455">
        <v>163</v>
      </c>
      <c r="Q2455" t="s">
        <v>43</v>
      </c>
      <c r="R2455">
        <v>2</v>
      </c>
      <c r="S2455" t="s">
        <v>12215</v>
      </c>
      <c r="T2455" t="s">
        <v>36</v>
      </c>
    </row>
    <row r="2456" spans="1:20" x14ac:dyDescent="0.25">
      <c r="A2456" t="s">
        <v>4962</v>
      </c>
      <c r="B2456" t="s">
        <v>38</v>
      </c>
      <c r="C2456" t="s">
        <v>82</v>
      </c>
      <c r="D2456" t="s">
        <v>52</v>
      </c>
      <c r="E2456" t="s">
        <v>12294</v>
      </c>
      <c r="F2456" t="s">
        <v>4963</v>
      </c>
      <c r="G2456" t="s">
        <v>12495</v>
      </c>
      <c r="H2456" t="s">
        <v>41</v>
      </c>
      <c r="I2456" t="s">
        <v>26</v>
      </c>
      <c r="J2456" t="s">
        <v>27</v>
      </c>
      <c r="K2456">
        <v>5</v>
      </c>
      <c r="L2456">
        <v>256.02999999999997</v>
      </c>
      <c r="M2456" t="s">
        <v>28</v>
      </c>
      <c r="N2456">
        <v>43</v>
      </c>
      <c r="O2456" t="s">
        <v>12164</v>
      </c>
      <c r="P2456">
        <v>386</v>
      </c>
      <c r="Q2456" t="s">
        <v>43</v>
      </c>
      <c r="R2456">
        <v>5</v>
      </c>
      <c r="S2456" t="s">
        <v>12167</v>
      </c>
      <c r="T2456" t="s">
        <v>36</v>
      </c>
    </row>
    <row r="2457" spans="1:20" x14ac:dyDescent="0.25">
      <c r="A2457" t="s">
        <v>4964</v>
      </c>
      <c r="B2457" t="s">
        <v>21</v>
      </c>
      <c r="C2457" t="s">
        <v>39</v>
      </c>
      <c r="D2457" t="s">
        <v>52</v>
      </c>
      <c r="E2457" s="1">
        <v>45994</v>
      </c>
      <c r="F2457" t="s">
        <v>4965</v>
      </c>
      <c r="G2457" t="s">
        <v>12495</v>
      </c>
      <c r="H2457" t="s">
        <v>58</v>
      </c>
      <c r="I2457" t="s">
        <v>54</v>
      </c>
      <c r="J2457" t="s">
        <v>49</v>
      </c>
      <c r="K2457">
        <v>3</v>
      </c>
      <c r="L2457">
        <v>1001.26</v>
      </c>
      <c r="M2457" t="s">
        <v>28</v>
      </c>
      <c r="N2457">
        <v>16</v>
      </c>
      <c r="O2457" t="s">
        <v>12335</v>
      </c>
      <c r="P2457">
        <v>83</v>
      </c>
      <c r="Q2457" t="s">
        <v>43</v>
      </c>
      <c r="R2457">
        <v>5</v>
      </c>
      <c r="S2457" t="s">
        <v>12081</v>
      </c>
      <c r="T2457" t="s">
        <v>36</v>
      </c>
    </row>
    <row r="2458" spans="1:20" x14ac:dyDescent="0.25">
      <c r="A2458" t="s">
        <v>4966</v>
      </c>
      <c r="B2458" t="s">
        <v>21</v>
      </c>
      <c r="C2458" t="s">
        <v>82</v>
      </c>
      <c r="D2458" t="s">
        <v>32</v>
      </c>
      <c r="E2458" t="s">
        <v>12213</v>
      </c>
      <c r="F2458" t="s">
        <v>4967</v>
      </c>
      <c r="G2458" t="s">
        <v>12495</v>
      </c>
      <c r="H2458" t="s">
        <v>25</v>
      </c>
      <c r="I2458" t="s">
        <v>54</v>
      </c>
      <c r="J2458" t="s">
        <v>67</v>
      </c>
      <c r="K2458">
        <v>1</v>
      </c>
      <c r="L2458">
        <v>1022.84</v>
      </c>
      <c r="M2458" t="s">
        <v>35</v>
      </c>
      <c r="N2458">
        <v>30</v>
      </c>
      <c r="O2458" t="s">
        <v>12380</v>
      </c>
      <c r="P2458">
        <v>460</v>
      </c>
      <c r="Q2458" t="s">
        <v>43</v>
      </c>
      <c r="R2458">
        <v>2</v>
      </c>
      <c r="S2458" t="s">
        <v>12270</v>
      </c>
      <c r="T2458" t="s">
        <v>30</v>
      </c>
    </row>
    <row r="2459" spans="1:20" x14ac:dyDescent="0.25">
      <c r="A2459" t="s">
        <v>4968</v>
      </c>
      <c r="B2459" t="s">
        <v>38</v>
      </c>
      <c r="C2459" t="s">
        <v>39</v>
      </c>
      <c r="D2459" t="s">
        <v>56</v>
      </c>
      <c r="E2459" t="s">
        <v>12505</v>
      </c>
      <c r="F2459" t="s">
        <v>4969</v>
      </c>
      <c r="G2459" t="s">
        <v>12495</v>
      </c>
      <c r="H2459" t="s">
        <v>47</v>
      </c>
      <c r="I2459" t="s">
        <v>63</v>
      </c>
      <c r="J2459" t="s">
        <v>49</v>
      </c>
      <c r="K2459">
        <v>5</v>
      </c>
      <c r="L2459">
        <v>350.56</v>
      </c>
      <c r="M2459" t="s">
        <v>35</v>
      </c>
      <c r="N2459">
        <v>15</v>
      </c>
      <c r="O2459" s="1">
        <v>45811</v>
      </c>
      <c r="P2459">
        <v>497</v>
      </c>
      <c r="Q2459" t="s">
        <v>29</v>
      </c>
      <c r="R2459">
        <v>2</v>
      </c>
      <c r="S2459" t="s">
        <v>12188</v>
      </c>
      <c r="T2459" t="s">
        <v>36</v>
      </c>
    </row>
    <row r="2460" spans="1:20" x14ac:dyDescent="0.25">
      <c r="A2460" t="s">
        <v>4970</v>
      </c>
      <c r="B2460" t="s">
        <v>45</v>
      </c>
      <c r="C2460" t="s">
        <v>39</v>
      </c>
      <c r="D2460" t="s">
        <v>77</v>
      </c>
      <c r="E2460" s="1">
        <v>45635</v>
      </c>
      <c r="F2460" t="s">
        <v>4971</v>
      </c>
      <c r="G2460" t="s">
        <v>12495</v>
      </c>
      <c r="H2460" t="s">
        <v>58</v>
      </c>
      <c r="I2460" t="s">
        <v>26</v>
      </c>
      <c r="J2460" t="s">
        <v>67</v>
      </c>
      <c r="K2460">
        <v>3</v>
      </c>
      <c r="L2460">
        <v>329.48</v>
      </c>
      <c r="M2460" t="s">
        <v>50</v>
      </c>
      <c r="N2460">
        <v>10</v>
      </c>
      <c r="O2460" s="1">
        <v>45931</v>
      </c>
      <c r="P2460">
        <v>71</v>
      </c>
      <c r="Q2460" t="s">
        <v>29</v>
      </c>
      <c r="R2460">
        <v>2</v>
      </c>
      <c r="S2460" t="s">
        <v>12256</v>
      </c>
      <c r="T2460" t="s">
        <v>30</v>
      </c>
    </row>
    <row r="2461" spans="1:20" x14ac:dyDescent="0.25">
      <c r="A2461" t="s">
        <v>4972</v>
      </c>
      <c r="B2461" t="s">
        <v>45</v>
      </c>
      <c r="C2461" t="s">
        <v>39</v>
      </c>
      <c r="D2461" t="s">
        <v>52</v>
      </c>
      <c r="E2461" t="s">
        <v>12308</v>
      </c>
      <c r="F2461" t="s">
        <v>4973</v>
      </c>
      <c r="G2461" t="s">
        <v>12495</v>
      </c>
      <c r="H2461" t="s">
        <v>34</v>
      </c>
      <c r="I2461" t="s">
        <v>26</v>
      </c>
      <c r="J2461" t="s">
        <v>59</v>
      </c>
      <c r="K2461">
        <v>1</v>
      </c>
      <c r="L2461">
        <v>709.62</v>
      </c>
      <c r="M2461" t="s">
        <v>50</v>
      </c>
      <c r="N2461">
        <v>26</v>
      </c>
      <c r="O2461" t="s">
        <v>12264</v>
      </c>
      <c r="P2461">
        <v>341</v>
      </c>
      <c r="Q2461" t="s">
        <v>43</v>
      </c>
      <c r="R2461">
        <v>5</v>
      </c>
      <c r="S2461" s="1">
        <v>45664</v>
      </c>
      <c r="T2461" t="s">
        <v>60</v>
      </c>
    </row>
    <row r="2462" spans="1:20" x14ac:dyDescent="0.25">
      <c r="A2462" t="s">
        <v>4974</v>
      </c>
      <c r="B2462" t="s">
        <v>45</v>
      </c>
      <c r="C2462" t="s">
        <v>22</v>
      </c>
      <c r="D2462" t="s">
        <v>32</v>
      </c>
      <c r="E2462" s="1">
        <v>45451</v>
      </c>
      <c r="F2462" t="s">
        <v>4975</v>
      </c>
      <c r="G2462" t="s">
        <v>12495</v>
      </c>
      <c r="H2462" t="s">
        <v>34</v>
      </c>
      <c r="I2462" t="s">
        <v>26</v>
      </c>
      <c r="J2462" t="s">
        <v>59</v>
      </c>
      <c r="K2462">
        <v>2</v>
      </c>
      <c r="L2462">
        <v>1002.9</v>
      </c>
      <c r="M2462" t="s">
        <v>50</v>
      </c>
      <c r="N2462">
        <v>7</v>
      </c>
      <c r="O2462" t="s">
        <v>12306</v>
      </c>
      <c r="P2462">
        <v>57</v>
      </c>
      <c r="Q2462" t="s">
        <v>29</v>
      </c>
      <c r="R2462">
        <v>2</v>
      </c>
      <c r="S2462" t="s">
        <v>12178</v>
      </c>
      <c r="T2462" t="s">
        <v>30</v>
      </c>
    </row>
    <row r="2463" spans="1:20" x14ac:dyDescent="0.25">
      <c r="A2463" t="s">
        <v>4976</v>
      </c>
      <c r="B2463" t="s">
        <v>45</v>
      </c>
      <c r="C2463" t="s">
        <v>39</v>
      </c>
      <c r="D2463" t="s">
        <v>23</v>
      </c>
      <c r="E2463" t="s">
        <v>12305</v>
      </c>
      <c r="F2463" t="s">
        <v>4977</v>
      </c>
      <c r="G2463" t="s">
        <v>12171</v>
      </c>
      <c r="H2463" t="s">
        <v>58</v>
      </c>
      <c r="I2463" t="s">
        <v>54</v>
      </c>
      <c r="J2463" t="s">
        <v>27</v>
      </c>
      <c r="K2463">
        <v>1</v>
      </c>
      <c r="L2463">
        <v>1247.78</v>
      </c>
      <c r="M2463" t="s">
        <v>28</v>
      </c>
      <c r="N2463">
        <v>34</v>
      </c>
      <c r="O2463" s="1">
        <v>45842</v>
      </c>
      <c r="P2463">
        <v>392</v>
      </c>
      <c r="Q2463" t="s">
        <v>43</v>
      </c>
      <c r="R2463">
        <v>2</v>
      </c>
      <c r="S2463" s="1">
        <v>45750</v>
      </c>
      <c r="T2463" t="s">
        <v>30</v>
      </c>
    </row>
    <row r="2464" spans="1:20" x14ac:dyDescent="0.25">
      <c r="A2464" t="s">
        <v>4978</v>
      </c>
      <c r="B2464" t="s">
        <v>21</v>
      </c>
      <c r="C2464" t="s">
        <v>22</v>
      </c>
      <c r="D2464" t="s">
        <v>23</v>
      </c>
      <c r="E2464" t="s">
        <v>12081</v>
      </c>
      <c r="F2464" t="s">
        <v>4979</v>
      </c>
      <c r="G2464" t="s">
        <v>12171</v>
      </c>
      <c r="H2464" t="s">
        <v>58</v>
      </c>
      <c r="I2464" t="s">
        <v>54</v>
      </c>
      <c r="J2464" t="s">
        <v>59</v>
      </c>
      <c r="K2464">
        <v>2</v>
      </c>
      <c r="L2464">
        <v>791.18</v>
      </c>
      <c r="M2464" t="s">
        <v>28</v>
      </c>
      <c r="N2464">
        <v>10</v>
      </c>
      <c r="O2464" s="1">
        <v>45931</v>
      </c>
      <c r="P2464">
        <v>229</v>
      </c>
      <c r="Q2464" t="s">
        <v>43</v>
      </c>
      <c r="R2464">
        <v>5</v>
      </c>
      <c r="S2464" t="s">
        <v>12205</v>
      </c>
      <c r="T2464" t="s">
        <v>60</v>
      </c>
    </row>
    <row r="2465" spans="1:20" x14ac:dyDescent="0.25">
      <c r="A2465" t="s">
        <v>4980</v>
      </c>
      <c r="B2465" t="s">
        <v>21</v>
      </c>
      <c r="C2465" t="s">
        <v>22</v>
      </c>
      <c r="D2465" t="s">
        <v>32</v>
      </c>
      <c r="E2465" s="1">
        <v>45414</v>
      </c>
      <c r="F2465" t="s">
        <v>4981</v>
      </c>
      <c r="G2465" t="s">
        <v>12171</v>
      </c>
      <c r="H2465" t="s">
        <v>47</v>
      </c>
      <c r="I2465" t="s">
        <v>42</v>
      </c>
      <c r="J2465" t="s">
        <v>49</v>
      </c>
      <c r="K2465">
        <v>4</v>
      </c>
      <c r="L2465">
        <v>763.48</v>
      </c>
      <c r="M2465" t="s">
        <v>35</v>
      </c>
      <c r="N2465">
        <v>9</v>
      </c>
      <c r="O2465" t="s">
        <v>12361</v>
      </c>
      <c r="P2465">
        <v>473</v>
      </c>
      <c r="Q2465" t="s">
        <v>29</v>
      </c>
      <c r="R2465">
        <v>3</v>
      </c>
      <c r="S2465" s="1">
        <v>45360</v>
      </c>
      <c r="T2465" t="s">
        <v>30</v>
      </c>
    </row>
    <row r="2466" spans="1:20" x14ac:dyDescent="0.25">
      <c r="A2466" t="s">
        <v>4982</v>
      </c>
      <c r="B2466" t="s">
        <v>21</v>
      </c>
      <c r="C2466" t="s">
        <v>39</v>
      </c>
      <c r="D2466" t="s">
        <v>23</v>
      </c>
      <c r="E2466" t="s">
        <v>12096</v>
      </c>
      <c r="F2466" t="s">
        <v>4983</v>
      </c>
      <c r="G2466" t="s">
        <v>12171</v>
      </c>
      <c r="H2466" t="s">
        <v>58</v>
      </c>
      <c r="I2466" t="s">
        <v>26</v>
      </c>
      <c r="J2466" t="s">
        <v>67</v>
      </c>
      <c r="K2466">
        <v>5</v>
      </c>
      <c r="L2466">
        <v>1430.31</v>
      </c>
      <c r="M2466" t="s">
        <v>50</v>
      </c>
      <c r="N2466">
        <v>37</v>
      </c>
      <c r="O2466" s="1">
        <v>45694</v>
      </c>
      <c r="P2466">
        <v>234</v>
      </c>
      <c r="Q2466" t="s">
        <v>29</v>
      </c>
      <c r="R2466">
        <v>4</v>
      </c>
      <c r="S2466" t="s">
        <v>12279</v>
      </c>
      <c r="T2466" t="s">
        <v>36</v>
      </c>
    </row>
    <row r="2467" spans="1:20" x14ac:dyDescent="0.25">
      <c r="A2467" t="s">
        <v>4984</v>
      </c>
      <c r="B2467" t="s">
        <v>45</v>
      </c>
      <c r="C2467" t="s">
        <v>22</v>
      </c>
      <c r="D2467" t="s">
        <v>56</v>
      </c>
      <c r="E2467" s="1">
        <v>45846</v>
      </c>
      <c r="F2467" t="s">
        <v>4985</v>
      </c>
      <c r="G2467" t="s">
        <v>12171</v>
      </c>
      <c r="H2467" t="s">
        <v>47</v>
      </c>
      <c r="I2467" t="s">
        <v>26</v>
      </c>
      <c r="J2467" t="s">
        <v>49</v>
      </c>
      <c r="K2467">
        <v>4</v>
      </c>
      <c r="L2467">
        <v>595.96</v>
      </c>
      <c r="M2467" t="s">
        <v>50</v>
      </c>
      <c r="N2467">
        <v>39</v>
      </c>
      <c r="O2467" s="1">
        <v>45969</v>
      </c>
      <c r="P2467">
        <v>2</v>
      </c>
      <c r="Q2467" t="s">
        <v>43</v>
      </c>
      <c r="R2467">
        <v>2</v>
      </c>
      <c r="S2467" t="s">
        <v>12121</v>
      </c>
      <c r="T2467" t="s">
        <v>60</v>
      </c>
    </row>
    <row r="2468" spans="1:20" x14ac:dyDescent="0.25">
      <c r="A2468" t="s">
        <v>4986</v>
      </c>
      <c r="B2468" t="s">
        <v>38</v>
      </c>
      <c r="C2468" t="s">
        <v>82</v>
      </c>
      <c r="D2468" t="s">
        <v>23</v>
      </c>
      <c r="E2468" t="s">
        <v>12177</v>
      </c>
      <c r="F2468" t="s">
        <v>4987</v>
      </c>
      <c r="G2468" t="s">
        <v>12171</v>
      </c>
      <c r="H2468" t="s">
        <v>34</v>
      </c>
      <c r="I2468" t="s">
        <v>63</v>
      </c>
      <c r="J2468" t="s">
        <v>59</v>
      </c>
      <c r="K2468">
        <v>1</v>
      </c>
      <c r="L2468">
        <v>1058.6099999999999</v>
      </c>
      <c r="M2468" t="s">
        <v>28</v>
      </c>
      <c r="N2468">
        <v>11</v>
      </c>
      <c r="O2468" s="1">
        <v>45932</v>
      </c>
      <c r="P2468">
        <v>389</v>
      </c>
      <c r="Q2468" t="s">
        <v>29</v>
      </c>
      <c r="R2468">
        <v>1</v>
      </c>
      <c r="S2468" t="s">
        <v>12271</v>
      </c>
      <c r="T2468" t="s">
        <v>60</v>
      </c>
    </row>
    <row r="2469" spans="1:20" x14ac:dyDescent="0.25">
      <c r="A2469" t="s">
        <v>4988</v>
      </c>
      <c r="B2469" t="s">
        <v>21</v>
      </c>
      <c r="C2469" t="s">
        <v>22</v>
      </c>
      <c r="D2469" t="s">
        <v>52</v>
      </c>
      <c r="E2469" s="1">
        <v>45719</v>
      </c>
      <c r="F2469" t="s">
        <v>4989</v>
      </c>
      <c r="G2469" t="s">
        <v>12248</v>
      </c>
      <c r="H2469" t="s">
        <v>47</v>
      </c>
      <c r="I2469" t="s">
        <v>26</v>
      </c>
      <c r="J2469" t="s">
        <v>67</v>
      </c>
      <c r="K2469">
        <v>5</v>
      </c>
      <c r="L2469">
        <v>317.39999999999998</v>
      </c>
      <c r="M2469" t="s">
        <v>50</v>
      </c>
      <c r="N2469">
        <v>47</v>
      </c>
      <c r="O2469" s="1">
        <v>45755</v>
      </c>
      <c r="P2469">
        <v>500</v>
      </c>
      <c r="Q2469" t="s">
        <v>29</v>
      </c>
      <c r="R2469">
        <v>4</v>
      </c>
      <c r="S2469" s="1">
        <v>45722</v>
      </c>
      <c r="T2469" t="s">
        <v>60</v>
      </c>
    </row>
    <row r="2470" spans="1:20" x14ac:dyDescent="0.25">
      <c r="A2470" t="s">
        <v>4990</v>
      </c>
      <c r="B2470" t="s">
        <v>21</v>
      </c>
      <c r="C2470" t="s">
        <v>82</v>
      </c>
      <c r="D2470" t="s">
        <v>56</v>
      </c>
      <c r="E2470" t="s">
        <v>12240</v>
      </c>
      <c r="F2470" t="s">
        <v>4991</v>
      </c>
      <c r="G2470" t="s">
        <v>12248</v>
      </c>
      <c r="H2470" t="s">
        <v>25</v>
      </c>
      <c r="I2470" t="s">
        <v>48</v>
      </c>
      <c r="J2470" t="s">
        <v>64</v>
      </c>
      <c r="K2470">
        <v>2</v>
      </c>
      <c r="L2470">
        <v>843.83</v>
      </c>
      <c r="M2470" t="s">
        <v>50</v>
      </c>
      <c r="N2470">
        <v>6</v>
      </c>
      <c r="O2470" t="s">
        <v>12306</v>
      </c>
      <c r="P2470">
        <v>131</v>
      </c>
      <c r="Q2470" t="s">
        <v>29</v>
      </c>
      <c r="R2470">
        <v>4</v>
      </c>
      <c r="S2470" s="1">
        <v>45692</v>
      </c>
      <c r="T2470" t="s">
        <v>60</v>
      </c>
    </row>
    <row r="2471" spans="1:20" x14ac:dyDescent="0.25">
      <c r="A2471" t="s">
        <v>4992</v>
      </c>
      <c r="B2471" t="s">
        <v>21</v>
      </c>
      <c r="C2471" t="s">
        <v>39</v>
      </c>
      <c r="D2471" t="s">
        <v>23</v>
      </c>
      <c r="E2471" t="s">
        <v>12500</v>
      </c>
      <c r="F2471" t="s">
        <v>4993</v>
      </c>
      <c r="G2471" t="s">
        <v>12248</v>
      </c>
      <c r="H2471" t="s">
        <v>25</v>
      </c>
      <c r="I2471" t="s">
        <v>26</v>
      </c>
      <c r="J2471" t="s">
        <v>27</v>
      </c>
      <c r="K2471">
        <v>3</v>
      </c>
      <c r="L2471">
        <v>981.66</v>
      </c>
      <c r="M2471" t="s">
        <v>50</v>
      </c>
      <c r="N2471">
        <v>46</v>
      </c>
      <c r="O2471" s="1">
        <v>45607</v>
      </c>
      <c r="P2471">
        <v>173</v>
      </c>
      <c r="Q2471" t="s">
        <v>29</v>
      </c>
      <c r="R2471">
        <v>5</v>
      </c>
      <c r="S2471" t="s">
        <v>12368</v>
      </c>
      <c r="T2471" t="s">
        <v>30</v>
      </c>
    </row>
    <row r="2472" spans="1:20" x14ac:dyDescent="0.25">
      <c r="A2472" t="s">
        <v>4994</v>
      </c>
      <c r="B2472" t="s">
        <v>45</v>
      </c>
      <c r="C2472" t="s">
        <v>22</v>
      </c>
      <c r="D2472" t="s">
        <v>52</v>
      </c>
      <c r="E2472" s="1">
        <v>45516</v>
      </c>
      <c r="F2472" t="s">
        <v>4995</v>
      </c>
      <c r="G2472" t="s">
        <v>12248</v>
      </c>
      <c r="H2472" t="s">
        <v>41</v>
      </c>
      <c r="I2472" t="s">
        <v>42</v>
      </c>
      <c r="J2472" t="s">
        <v>64</v>
      </c>
      <c r="K2472">
        <v>5</v>
      </c>
      <c r="L2472">
        <v>1209.1099999999999</v>
      </c>
      <c r="M2472" t="s">
        <v>28</v>
      </c>
      <c r="N2472">
        <v>13</v>
      </c>
      <c r="O2472" s="1">
        <v>45606</v>
      </c>
      <c r="P2472">
        <v>108</v>
      </c>
      <c r="Q2472" t="s">
        <v>43</v>
      </c>
      <c r="R2472">
        <v>2</v>
      </c>
      <c r="S2472" s="1">
        <v>45875</v>
      </c>
      <c r="T2472" t="s">
        <v>30</v>
      </c>
    </row>
    <row r="2473" spans="1:20" x14ac:dyDescent="0.25">
      <c r="A2473" t="s">
        <v>4996</v>
      </c>
      <c r="B2473" t="s">
        <v>45</v>
      </c>
      <c r="C2473" t="s">
        <v>82</v>
      </c>
      <c r="D2473" t="s">
        <v>32</v>
      </c>
      <c r="E2473" s="1">
        <v>45568</v>
      </c>
      <c r="F2473" t="s">
        <v>4997</v>
      </c>
      <c r="G2473" t="s">
        <v>12248</v>
      </c>
      <c r="H2473" t="s">
        <v>25</v>
      </c>
      <c r="I2473" t="s">
        <v>42</v>
      </c>
      <c r="J2473" t="s">
        <v>49</v>
      </c>
      <c r="K2473">
        <v>5</v>
      </c>
      <c r="L2473">
        <v>655.51</v>
      </c>
      <c r="M2473" t="s">
        <v>50</v>
      </c>
      <c r="N2473">
        <v>42</v>
      </c>
      <c r="O2473" s="1">
        <v>45607</v>
      </c>
      <c r="P2473">
        <v>298</v>
      </c>
      <c r="Q2473" t="s">
        <v>29</v>
      </c>
      <c r="R2473">
        <v>1</v>
      </c>
      <c r="S2473" s="1">
        <v>45778</v>
      </c>
      <c r="T2473" t="s">
        <v>36</v>
      </c>
    </row>
    <row r="2474" spans="1:20" x14ac:dyDescent="0.25">
      <c r="A2474" t="s">
        <v>4998</v>
      </c>
      <c r="B2474" t="s">
        <v>45</v>
      </c>
      <c r="C2474" t="s">
        <v>22</v>
      </c>
      <c r="D2474" t="s">
        <v>32</v>
      </c>
      <c r="E2474" t="s">
        <v>12107</v>
      </c>
      <c r="F2474" t="s">
        <v>4999</v>
      </c>
      <c r="G2474" t="s">
        <v>12248</v>
      </c>
      <c r="H2474" t="s">
        <v>41</v>
      </c>
      <c r="I2474" t="s">
        <v>42</v>
      </c>
      <c r="J2474" t="s">
        <v>27</v>
      </c>
      <c r="K2474">
        <v>5</v>
      </c>
      <c r="L2474">
        <v>836.99</v>
      </c>
      <c r="M2474" t="s">
        <v>35</v>
      </c>
      <c r="N2474">
        <v>22</v>
      </c>
      <c r="O2474" s="1">
        <v>45749</v>
      </c>
      <c r="P2474">
        <v>58</v>
      </c>
      <c r="Q2474" t="s">
        <v>43</v>
      </c>
      <c r="R2474">
        <v>5</v>
      </c>
      <c r="S2474" t="s">
        <v>12288</v>
      </c>
      <c r="T2474" t="s">
        <v>30</v>
      </c>
    </row>
    <row r="2475" spans="1:20" x14ac:dyDescent="0.25">
      <c r="A2475" t="s">
        <v>5000</v>
      </c>
      <c r="B2475" t="s">
        <v>38</v>
      </c>
      <c r="C2475" t="s">
        <v>39</v>
      </c>
      <c r="D2475" t="s">
        <v>23</v>
      </c>
      <c r="E2475" t="s">
        <v>12274</v>
      </c>
      <c r="F2475" t="s">
        <v>5001</v>
      </c>
      <c r="G2475" t="s">
        <v>12248</v>
      </c>
      <c r="H2475" t="s">
        <v>41</v>
      </c>
      <c r="I2475" t="s">
        <v>54</v>
      </c>
      <c r="J2475" t="s">
        <v>67</v>
      </c>
      <c r="K2475">
        <v>4</v>
      </c>
      <c r="L2475">
        <v>1312.16</v>
      </c>
      <c r="M2475" t="s">
        <v>28</v>
      </c>
      <c r="N2475">
        <v>6</v>
      </c>
      <c r="O2475" t="s">
        <v>12080</v>
      </c>
      <c r="P2475">
        <v>361</v>
      </c>
      <c r="Q2475" t="s">
        <v>29</v>
      </c>
      <c r="R2475">
        <v>3</v>
      </c>
      <c r="S2475" t="s">
        <v>12400</v>
      </c>
      <c r="T2475" t="s">
        <v>30</v>
      </c>
    </row>
    <row r="2476" spans="1:20" x14ac:dyDescent="0.25">
      <c r="A2476" t="s">
        <v>5002</v>
      </c>
      <c r="B2476" t="s">
        <v>45</v>
      </c>
      <c r="C2476" t="s">
        <v>82</v>
      </c>
      <c r="D2476" t="s">
        <v>23</v>
      </c>
      <c r="E2476" t="s">
        <v>12237</v>
      </c>
      <c r="F2476" t="s">
        <v>5003</v>
      </c>
      <c r="G2476" t="s">
        <v>12248</v>
      </c>
      <c r="H2476" t="s">
        <v>34</v>
      </c>
      <c r="I2476" t="s">
        <v>54</v>
      </c>
      <c r="J2476" t="s">
        <v>64</v>
      </c>
      <c r="K2476">
        <v>2</v>
      </c>
      <c r="L2476">
        <v>1116.6199999999999</v>
      </c>
      <c r="M2476" t="s">
        <v>50</v>
      </c>
      <c r="N2476">
        <v>3</v>
      </c>
      <c r="O2476" t="s">
        <v>12308</v>
      </c>
      <c r="P2476">
        <v>82</v>
      </c>
      <c r="Q2476" t="s">
        <v>29</v>
      </c>
      <c r="R2476">
        <v>3</v>
      </c>
      <c r="S2476" s="1">
        <v>45636</v>
      </c>
      <c r="T2476" t="s">
        <v>30</v>
      </c>
    </row>
    <row r="2477" spans="1:20" x14ac:dyDescent="0.25">
      <c r="A2477" t="s">
        <v>5004</v>
      </c>
      <c r="B2477" t="s">
        <v>38</v>
      </c>
      <c r="C2477" t="s">
        <v>39</v>
      </c>
      <c r="D2477" t="s">
        <v>32</v>
      </c>
      <c r="E2477" t="s">
        <v>12502</v>
      </c>
      <c r="F2477" t="s">
        <v>5005</v>
      </c>
      <c r="G2477" t="s">
        <v>12248</v>
      </c>
      <c r="H2477" t="s">
        <v>58</v>
      </c>
      <c r="I2477" t="s">
        <v>48</v>
      </c>
      <c r="J2477" t="s">
        <v>59</v>
      </c>
      <c r="K2477">
        <v>1</v>
      </c>
      <c r="L2477">
        <v>1464.16</v>
      </c>
      <c r="M2477" t="s">
        <v>50</v>
      </c>
      <c r="N2477">
        <v>2</v>
      </c>
      <c r="O2477" s="1">
        <v>45721</v>
      </c>
      <c r="P2477">
        <v>340</v>
      </c>
      <c r="Q2477" t="s">
        <v>43</v>
      </c>
      <c r="R2477">
        <v>5</v>
      </c>
      <c r="S2477" s="1">
        <v>45303</v>
      </c>
      <c r="T2477" t="s">
        <v>60</v>
      </c>
    </row>
    <row r="2478" spans="1:20" x14ac:dyDescent="0.25">
      <c r="A2478" t="s">
        <v>5006</v>
      </c>
      <c r="B2478" t="s">
        <v>21</v>
      </c>
      <c r="C2478" t="s">
        <v>22</v>
      </c>
      <c r="D2478" t="s">
        <v>23</v>
      </c>
      <c r="E2478" t="s">
        <v>12194</v>
      </c>
      <c r="F2478" t="s">
        <v>5007</v>
      </c>
      <c r="G2478" t="s">
        <v>12248</v>
      </c>
      <c r="H2478" t="s">
        <v>41</v>
      </c>
      <c r="I2478" t="s">
        <v>48</v>
      </c>
      <c r="J2478" t="s">
        <v>27</v>
      </c>
      <c r="K2478">
        <v>3</v>
      </c>
      <c r="L2478">
        <v>359.45</v>
      </c>
      <c r="M2478" t="s">
        <v>50</v>
      </c>
      <c r="N2478">
        <v>30</v>
      </c>
      <c r="O2478" t="s">
        <v>12287</v>
      </c>
      <c r="P2478">
        <v>155</v>
      </c>
      <c r="Q2478" t="s">
        <v>43</v>
      </c>
      <c r="R2478">
        <v>2</v>
      </c>
      <c r="S2478" t="s">
        <v>12270</v>
      </c>
      <c r="T2478" t="s">
        <v>36</v>
      </c>
    </row>
    <row r="2479" spans="1:20" x14ac:dyDescent="0.25">
      <c r="A2479" t="s">
        <v>5008</v>
      </c>
      <c r="B2479" t="s">
        <v>21</v>
      </c>
      <c r="C2479" t="s">
        <v>22</v>
      </c>
      <c r="D2479" t="s">
        <v>77</v>
      </c>
      <c r="E2479" s="1">
        <v>45992</v>
      </c>
      <c r="F2479" t="s">
        <v>5009</v>
      </c>
      <c r="G2479" t="s">
        <v>12245</v>
      </c>
      <c r="H2479" t="s">
        <v>47</v>
      </c>
      <c r="I2479" t="s">
        <v>54</v>
      </c>
      <c r="J2479" t="s">
        <v>27</v>
      </c>
      <c r="K2479">
        <v>3</v>
      </c>
      <c r="L2479">
        <v>729.12</v>
      </c>
      <c r="M2479" t="s">
        <v>28</v>
      </c>
      <c r="N2479">
        <v>5</v>
      </c>
      <c r="O2479" t="s">
        <v>12078</v>
      </c>
      <c r="P2479">
        <v>216</v>
      </c>
      <c r="Q2479" t="s">
        <v>29</v>
      </c>
      <c r="R2479">
        <v>5</v>
      </c>
      <c r="S2479" t="s">
        <v>12124</v>
      </c>
      <c r="T2479" t="s">
        <v>60</v>
      </c>
    </row>
    <row r="2480" spans="1:20" x14ac:dyDescent="0.25">
      <c r="A2480" t="s">
        <v>5010</v>
      </c>
      <c r="B2480" t="s">
        <v>21</v>
      </c>
      <c r="C2480" t="s">
        <v>82</v>
      </c>
      <c r="D2480" t="s">
        <v>52</v>
      </c>
      <c r="E2480" t="s">
        <v>12156</v>
      </c>
      <c r="F2480" t="s">
        <v>5011</v>
      </c>
      <c r="G2480" t="s">
        <v>12245</v>
      </c>
      <c r="H2480" t="s">
        <v>58</v>
      </c>
      <c r="I2480" t="s">
        <v>42</v>
      </c>
      <c r="J2480" t="s">
        <v>67</v>
      </c>
      <c r="K2480">
        <v>5</v>
      </c>
      <c r="L2480">
        <v>239.51</v>
      </c>
      <c r="M2480" t="s">
        <v>28</v>
      </c>
      <c r="N2480">
        <v>47</v>
      </c>
      <c r="O2480" t="s">
        <v>12376</v>
      </c>
      <c r="P2480">
        <v>487</v>
      </c>
      <c r="Q2480" t="s">
        <v>29</v>
      </c>
      <c r="R2480">
        <v>2</v>
      </c>
      <c r="S2480" s="1">
        <v>45515</v>
      </c>
      <c r="T2480" t="s">
        <v>60</v>
      </c>
    </row>
    <row r="2481" spans="1:20" x14ac:dyDescent="0.25">
      <c r="A2481" t="s">
        <v>5012</v>
      </c>
      <c r="B2481" t="s">
        <v>21</v>
      </c>
      <c r="C2481" t="s">
        <v>22</v>
      </c>
      <c r="D2481" t="s">
        <v>56</v>
      </c>
      <c r="E2481" t="s">
        <v>12098</v>
      </c>
      <c r="F2481" t="s">
        <v>5013</v>
      </c>
      <c r="G2481" t="s">
        <v>12245</v>
      </c>
      <c r="H2481" t="s">
        <v>41</v>
      </c>
      <c r="I2481" t="s">
        <v>26</v>
      </c>
      <c r="J2481" t="s">
        <v>27</v>
      </c>
      <c r="K2481">
        <v>1</v>
      </c>
      <c r="L2481">
        <v>377.81</v>
      </c>
      <c r="M2481" t="s">
        <v>28</v>
      </c>
      <c r="N2481">
        <v>47</v>
      </c>
      <c r="O2481" t="s">
        <v>12070</v>
      </c>
      <c r="P2481">
        <v>290</v>
      </c>
      <c r="Q2481" t="s">
        <v>43</v>
      </c>
      <c r="R2481">
        <v>4</v>
      </c>
      <c r="S2481" s="1">
        <v>45300</v>
      </c>
      <c r="T2481" t="s">
        <v>30</v>
      </c>
    </row>
    <row r="2482" spans="1:20" x14ac:dyDescent="0.25">
      <c r="A2482" t="s">
        <v>5014</v>
      </c>
      <c r="B2482" t="s">
        <v>38</v>
      </c>
      <c r="C2482" t="s">
        <v>39</v>
      </c>
      <c r="D2482" t="s">
        <v>32</v>
      </c>
      <c r="E2482" s="1">
        <v>45330</v>
      </c>
      <c r="F2482" t="s">
        <v>5015</v>
      </c>
      <c r="G2482" t="s">
        <v>12245</v>
      </c>
      <c r="H2482" t="s">
        <v>47</v>
      </c>
      <c r="I2482" t="s">
        <v>48</v>
      </c>
      <c r="J2482" t="s">
        <v>67</v>
      </c>
      <c r="K2482">
        <v>1</v>
      </c>
      <c r="L2482">
        <v>1043</v>
      </c>
      <c r="M2482" t="s">
        <v>50</v>
      </c>
      <c r="N2482">
        <v>25</v>
      </c>
      <c r="O2482" s="1">
        <v>45907</v>
      </c>
      <c r="P2482">
        <v>214</v>
      </c>
      <c r="Q2482" t="s">
        <v>29</v>
      </c>
      <c r="R2482">
        <v>5</v>
      </c>
      <c r="S2482" s="1">
        <v>45870</v>
      </c>
      <c r="T2482" t="s">
        <v>36</v>
      </c>
    </row>
    <row r="2483" spans="1:20" x14ac:dyDescent="0.25">
      <c r="A2483" t="s">
        <v>5016</v>
      </c>
      <c r="B2483" t="s">
        <v>21</v>
      </c>
      <c r="C2483" t="s">
        <v>39</v>
      </c>
      <c r="D2483" t="s">
        <v>77</v>
      </c>
      <c r="E2483" t="s">
        <v>12338</v>
      </c>
      <c r="F2483" t="s">
        <v>5017</v>
      </c>
      <c r="G2483" t="s">
        <v>12245</v>
      </c>
      <c r="H2483" t="s">
        <v>41</v>
      </c>
      <c r="I2483" t="s">
        <v>63</v>
      </c>
      <c r="J2483" t="s">
        <v>67</v>
      </c>
      <c r="K2483">
        <v>3</v>
      </c>
      <c r="L2483">
        <v>1449.87</v>
      </c>
      <c r="M2483" t="s">
        <v>35</v>
      </c>
      <c r="N2483">
        <v>43</v>
      </c>
      <c r="O2483" t="s">
        <v>12306</v>
      </c>
      <c r="P2483">
        <v>189</v>
      </c>
      <c r="Q2483" t="s">
        <v>29</v>
      </c>
      <c r="R2483">
        <v>2</v>
      </c>
      <c r="S2483" s="1">
        <v>45361</v>
      </c>
      <c r="T2483" t="s">
        <v>60</v>
      </c>
    </row>
    <row r="2484" spans="1:20" x14ac:dyDescent="0.25">
      <c r="A2484" t="s">
        <v>5018</v>
      </c>
      <c r="B2484" t="s">
        <v>45</v>
      </c>
      <c r="C2484" t="s">
        <v>82</v>
      </c>
      <c r="D2484" t="s">
        <v>52</v>
      </c>
      <c r="E2484" t="s">
        <v>12326</v>
      </c>
      <c r="F2484" t="s">
        <v>5019</v>
      </c>
      <c r="G2484" t="s">
        <v>12245</v>
      </c>
      <c r="H2484" t="s">
        <v>25</v>
      </c>
      <c r="I2484" t="s">
        <v>54</v>
      </c>
      <c r="J2484" t="s">
        <v>27</v>
      </c>
      <c r="K2484">
        <v>1</v>
      </c>
      <c r="L2484">
        <v>1161.05</v>
      </c>
      <c r="M2484" t="s">
        <v>28</v>
      </c>
      <c r="N2484">
        <v>22</v>
      </c>
      <c r="O2484" t="s">
        <v>12106</v>
      </c>
      <c r="P2484">
        <v>158</v>
      </c>
      <c r="Q2484" t="s">
        <v>43</v>
      </c>
      <c r="R2484">
        <v>4</v>
      </c>
      <c r="S2484" t="s">
        <v>12227</v>
      </c>
      <c r="T2484" t="s">
        <v>30</v>
      </c>
    </row>
    <row r="2485" spans="1:20" x14ac:dyDescent="0.25">
      <c r="A2485" t="s">
        <v>5020</v>
      </c>
      <c r="B2485" t="s">
        <v>21</v>
      </c>
      <c r="C2485" t="s">
        <v>39</v>
      </c>
      <c r="D2485" t="s">
        <v>52</v>
      </c>
      <c r="E2485" t="s">
        <v>12464</v>
      </c>
      <c r="F2485" t="s">
        <v>5021</v>
      </c>
      <c r="G2485" t="s">
        <v>12245</v>
      </c>
      <c r="H2485" t="s">
        <v>47</v>
      </c>
      <c r="I2485" t="s">
        <v>63</v>
      </c>
      <c r="J2485" t="s">
        <v>64</v>
      </c>
      <c r="K2485">
        <v>4</v>
      </c>
      <c r="L2485">
        <v>1147.06</v>
      </c>
      <c r="M2485" t="s">
        <v>50</v>
      </c>
      <c r="N2485">
        <v>8</v>
      </c>
      <c r="O2485" t="s">
        <v>12211</v>
      </c>
      <c r="P2485">
        <v>482</v>
      </c>
      <c r="Q2485" t="s">
        <v>29</v>
      </c>
      <c r="R2485">
        <v>1</v>
      </c>
      <c r="S2485" t="s">
        <v>12157</v>
      </c>
      <c r="T2485" t="s">
        <v>36</v>
      </c>
    </row>
    <row r="2486" spans="1:20" x14ac:dyDescent="0.25">
      <c r="A2486" t="s">
        <v>5022</v>
      </c>
      <c r="B2486" t="s">
        <v>21</v>
      </c>
      <c r="C2486" t="s">
        <v>82</v>
      </c>
      <c r="D2486" t="s">
        <v>77</v>
      </c>
      <c r="E2486" s="1">
        <v>44966</v>
      </c>
      <c r="F2486" t="s">
        <v>5023</v>
      </c>
      <c r="G2486" t="s">
        <v>12245</v>
      </c>
      <c r="H2486" t="s">
        <v>47</v>
      </c>
      <c r="I2486" t="s">
        <v>63</v>
      </c>
      <c r="J2486" t="s">
        <v>67</v>
      </c>
      <c r="K2486">
        <v>5</v>
      </c>
      <c r="L2486">
        <v>1098.22</v>
      </c>
      <c r="M2486" t="s">
        <v>50</v>
      </c>
      <c r="N2486">
        <v>22</v>
      </c>
      <c r="O2486" s="1">
        <v>45873</v>
      </c>
      <c r="P2486">
        <v>5</v>
      </c>
      <c r="Q2486" t="s">
        <v>29</v>
      </c>
      <c r="R2486">
        <v>1</v>
      </c>
      <c r="S2486" s="1">
        <v>45936</v>
      </c>
      <c r="T2486" t="s">
        <v>30</v>
      </c>
    </row>
    <row r="2487" spans="1:20" x14ac:dyDescent="0.25">
      <c r="A2487" t="s">
        <v>5024</v>
      </c>
      <c r="B2487" t="s">
        <v>38</v>
      </c>
      <c r="C2487" t="s">
        <v>82</v>
      </c>
      <c r="D2487" t="s">
        <v>56</v>
      </c>
      <c r="E2487" t="s">
        <v>12314</v>
      </c>
      <c r="F2487" t="s">
        <v>5025</v>
      </c>
      <c r="G2487" t="s">
        <v>12245</v>
      </c>
      <c r="H2487" t="s">
        <v>58</v>
      </c>
      <c r="I2487" t="s">
        <v>42</v>
      </c>
      <c r="J2487" t="s">
        <v>67</v>
      </c>
      <c r="K2487">
        <v>2</v>
      </c>
      <c r="L2487">
        <v>433.5</v>
      </c>
      <c r="M2487" t="s">
        <v>28</v>
      </c>
      <c r="N2487">
        <v>43</v>
      </c>
      <c r="O2487" t="s">
        <v>12224</v>
      </c>
      <c r="P2487">
        <v>28</v>
      </c>
      <c r="Q2487" t="s">
        <v>43</v>
      </c>
      <c r="R2487">
        <v>1</v>
      </c>
      <c r="S2487" t="s">
        <v>12313</v>
      </c>
      <c r="T2487" t="s">
        <v>60</v>
      </c>
    </row>
    <row r="2488" spans="1:20" x14ac:dyDescent="0.25">
      <c r="A2488" t="s">
        <v>5026</v>
      </c>
      <c r="B2488" t="s">
        <v>21</v>
      </c>
      <c r="C2488" t="s">
        <v>82</v>
      </c>
      <c r="D2488" t="s">
        <v>52</v>
      </c>
      <c r="E2488" t="s">
        <v>12361</v>
      </c>
      <c r="F2488" t="s">
        <v>5027</v>
      </c>
      <c r="G2488" t="s">
        <v>12245</v>
      </c>
      <c r="H2488" t="s">
        <v>47</v>
      </c>
      <c r="I2488" t="s">
        <v>42</v>
      </c>
      <c r="J2488" t="s">
        <v>64</v>
      </c>
      <c r="K2488">
        <v>4</v>
      </c>
      <c r="L2488">
        <v>121.44</v>
      </c>
      <c r="M2488" t="s">
        <v>28</v>
      </c>
      <c r="N2488">
        <v>48</v>
      </c>
      <c r="O2488" s="1">
        <v>45750</v>
      </c>
      <c r="P2488">
        <v>431</v>
      </c>
      <c r="Q2488" t="s">
        <v>43</v>
      </c>
      <c r="R2488">
        <v>1</v>
      </c>
      <c r="S2488" t="s">
        <v>12231</v>
      </c>
      <c r="T2488" t="s">
        <v>30</v>
      </c>
    </row>
    <row r="2489" spans="1:20" x14ac:dyDescent="0.25">
      <c r="A2489" t="s">
        <v>5028</v>
      </c>
      <c r="B2489" t="s">
        <v>45</v>
      </c>
      <c r="C2489" t="s">
        <v>39</v>
      </c>
      <c r="D2489" t="s">
        <v>32</v>
      </c>
      <c r="E2489" s="1">
        <v>45514</v>
      </c>
      <c r="F2489" t="s">
        <v>5029</v>
      </c>
      <c r="G2489" t="s">
        <v>12245</v>
      </c>
      <c r="H2489" t="s">
        <v>41</v>
      </c>
      <c r="I2489" t="s">
        <v>63</v>
      </c>
      <c r="J2489" t="s">
        <v>49</v>
      </c>
      <c r="K2489">
        <v>4</v>
      </c>
      <c r="L2489">
        <v>665.96</v>
      </c>
      <c r="M2489" t="s">
        <v>28</v>
      </c>
      <c r="N2489">
        <v>33</v>
      </c>
      <c r="O2489" t="s">
        <v>12258</v>
      </c>
      <c r="P2489">
        <v>40</v>
      </c>
      <c r="Q2489" t="s">
        <v>43</v>
      </c>
      <c r="R2489">
        <v>5</v>
      </c>
      <c r="S2489" s="1">
        <v>45965</v>
      </c>
      <c r="T2489" t="s">
        <v>30</v>
      </c>
    </row>
    <row r="2490" spans="1:20" x14ac:dyDescent="0.25">
      <c r="A2490" t="s">
        <v>5030</v>
      </c>
      <c r="B2490" t="s">
        <v>38</v>
      </c>
      <c r="C2490" t="s">
        <v>39</v>
      </c>
      <c r="D2490" t="s">
        <v>32</v>
      </c>
      <c r="E2490" t="s">
        <v>12358</v>
      </c>
      <c r="F2490" t="s">
        <v>5031</v>
      </c>
      <c r="G2490" t="s">
        <v>12245</v>
      </c>
      <c r="H2490" t="s">
        <v>25</v>
      </c>
      <c r="I2490" t="s">
        <v>48</v>
      </c>
      <c r="J2490" t="s">
        <v>59</v>
      </c>
      <c r="K2490">
        <v>4</v>
      </c>
      <c r="L2490">
        <v>452.06</v>
      </c>
      <c r="M2490" t="s">
        <v>35</v>
      </c>
      <c r="N2490">
        <v>14</v>
      </c>
      <c r="O2490" t="s">
        <v>12237</v>
      </c>
      <c r="P2490">
        <v>416</v>
      </c>
      <c r="Q2490" t="s">
        <v>29</v>
      </c>
      <c r="R2490">
        <v>4</v>
      </c>
      <c r="S2490" t="s">
        <v>12332</v>
      </c>
      <c r="T2490" t="s">
        <v>60</v>
      </c>
    </row>
    <row r="2491" spans="1:20" x14ac:dyDescent="0.25">
      <c r="A2491" t="s">
        <v>5032</v>
      </c>
      <c r="B2491" t="s">
        <v>38</v>
      </c>
      <c r="C2491" t="s">
        <v>39</v>
      </c>
      <c r="D2491" t="s">
        <v>56</v>
      </c>
      <c r="E2491" s="1">
        <v>45545</v>
      </c>
      <c r="F2491" t="s">
        <v>5033</v>
      </c>
      <c r="G2491" t="s">
        <v>12479</v>
      </c>
      <c r="H2491" t="s">
        <v>47</v>
      </c>
      <c r="I2491" t="s">
        <v>26</v>
      </c>
      <c r="J2491" t="s">
        <v>64</v>
      </c>
      <c r="K2491">
        <v>1</v>
      </c>
      <c r="L2491">
        <v>1042.3499999999999</v>
      </c>
      <c r="M2491" t="s">
        <v>35</v>
      </c>
      <c r="N2491">
        <v>50</v>
      </c>
      <c r="O2491" s="1">
        <v>45660</v>
      </c>
      <c r="P2491">
        <v>189</v>
      </c>
      <c r="Q2491" t="s">
        <v>29</v>
      </c>
      <c r="R2491">
        <v>2</v>
      </c>
      <c r="S2491" t="s">
        <v>12212</v>
      </c>
      <c r="T2491" t="s">
        <v>30</v>
      </c>
    </row>
    <row r="2492" spans="1:20" x14ac:dyDescent="0.25">
      <c r="A2492" t="s">
        <v>5034</v>
      </c>
      <c r="B2492" t="s">
        <v>38</v>
      </c>
      <c r="C2492" t="s">
        <v>39</v>
      </c>
      <c r="D2492" t="s">
        <v>23</v>
      </c>
      <c r="E2492" t="s">
        <v>12299</v>
      </c>
      <c r="F2492" t="s">
        <v>5035</v>
      </c>
      <c r="G2492" t="s">
        <v>12479</v>
      </c>
      <c r="H2492" t="s">
        <v>58</v>
      </c>
      <c r="I2492" t="s">
        <v>63</v>
      </c>
      <c r="J2492" t="s">
        <v>27</v>
      </c>
      <c r="K2492">
        <v>3</v>
      </c>
      <c r="L2492">
        <v>642.1</v>
      </c>
      <c r="M2492" t="s">
        <v>35</v>
      </c>
      <c r="N2492">
        <v>27</v>
      </c>
      <c r="O2492" s="1">
        <v>45839</v>
      </c>
      <c r="P2492">
        <v>471</v>
      </c>
      <c r="Q2492" t="s">
        <v>43</v>
      </c>
      <c r="R2492">
        <v>3</v>
      </c>
      <c r="S2492" t="s">
        <v>12318</v>
      </c>
      <c r="T2492" t="s">
        <v>30</v>
      </c>
    </row>
    <row r="2493" spans="1:20" x14ac:dyDescent="0.25">
      <c r="A2493" t="s">
        <v>5036</v>
      </c>
      <c r="B2493" t="s">
        <v>38</v>
      </c>
      <c r="C2493" t="s">
        <v>22</v>
      </c>
      <c r="D2493" t="s">
        <v>56</v>
      </c>
      <c r="E2493" s="1">
        <v>45389</v>
      </c>
      <c r="F2493" t="s">
        <v>5037</v>
      </c>
      <c r="G2493" t="s">
        <v>12479</v>
      </c>
      <c r="H2493" t="s">
        <v>58</v>
      </c>
      <c r="I2493" t="s">
        <v>48</v>
      </c>
      <c r="J2493" t="s">
        <v>59</v>
      </c>
      <c r="K2493">
        <v>1</v>
      </c>
      <c r="L2493">
        <v>1217.29</v>
      </c>
      <c r="M2493" t="s">
        <v>28</v>
      </c>
      <c r="N2493">
        <v>44</v>
      </c>
      <c r="O2493" s="1">
        <v>45906</v>
      </c>
      <c r="P2493">
        <v>99</v>
      </c>
      <c r="Q2493" t="s">
        <v>29</v>
      </c>
      <c r="R2493">
        <v>4</v>
      </c>
      <c r="S2493" t="s">
        <v>12227</v>
      </c>
      <c r="T2493" t="s">
        <v>30</v>
      </c>
    </row>
    <row r="2494" spans="1:20" x14ac:dyDescent="0.25">
      <c r="A2494" t="s">
        <v>5038</v>
      </c>
      <c r="B2494" t="s">
        <v>45</v>
      </c>
      <c r="C2494" t="s">
        <v>39</v>
      </c>
      <c r="D2494" t="s">
        <v>56</v>
      </c>
      <c r="E2494" t="s">
        <v>12391</v>
      </c>
      <c r="F2494" t="s">
        <v>5039</v>
      </c>
      <c r="G2494" t="s">
        <v>12479</v>
      </c>
      <c r="H2494" t="s">
        <v>25</v>
      </c>
      <c r="I2494" t="s">
        <v>26</v>
      </c>
      <c r="J2494" t="s">
        <v>64</v>
      </c>
      <c r="K2494">
        <v>3</v>
      </c>
      <c r="L2494">
        <v>959.58</v>
      </c>
      <c r="M2494" t="s">
        <v>35</v>
      </c>
      <c r="N2494">
        <v>46</v>
      </c>
      <c r="O2494" t="s">
        <v>12115</v>
      </c>
      <c r="P2494">
        <v>120</v>
      </c>
      <c r="Q2494" t="s">
        <v>29</v>
      </c>
      <c r="R2494">
        <v>1</v>
      </c>
      <c r="S2494" t="s">
        <v>12390</v>
      </c>
      <c r="T2494" t="s">
        <v>30</v>
      </c>
    </row>
    <row r="2495" spans="1:20" x14ac:dyDescent="0.25">
      <c r="A2495" t="s">
        <v>5040</v>
      </c>
      <c r="B2495" t="s">
        <v>21</v>
      </c>
      <c r="C2495" t="s">
        <v>82</v>
      </c>
      <c r="D2495" t="s">
        <v>52</v>
      </c>
      <c r="E2495" s="1">
        <v>45515</v>
      </c>
      <c r="F2495" t="s">
        <v>5041</v>
      </c>
      <c r="G2495" t="s">
        <v>12479</v>
      </c>
      <c r="H2495" t="s">
        <v>25</v>
      </c>
      <c r="I2495" t="s">
        <v>48</v>
      </c>
      <c r="J2495" t="s">
        <v>67</v>
      </c>
      <c r="K2495">
        <v>5</v>
      </c>
      <c r="L2495">
        <v>138.81</v>
      </c>
      <c r="M2495" t="s">
        <v>50</v>
      </c>
      <c r="N2495">
        <v>25</v>
      </c>
      <c r="O2495" t="s">
        <v>12188</v>
      </c>
      <c r="P2495">
        <v>72</v>
      </c>
      <c r="Q2495" t="s">
        <v>43</v>
      </c>
      <c r="R2495">
        <v>2</v>
      </c>
      <c r="S2495" t="s">
        <v>12137</v>
      </c>
      <c r="T2495" t="s">
        <v>30</v>
      </c>
    </row>
    <row r="2496" spans="1:20" x14ac:dyDescent="0.25">
      <c r="A2496" t="s">
        <v>5042</v>
      </c>
      <c r="B2496" t="s">
        <v>38</v>
      </c>
      <c r="C2496" t="s">
        <v>22</v>
      </c>
      <c r="D2496" t="s">
        <v>52</v>
      </c>
      <c r="E2496" t="s">
        <v>12342</v>
      </c>
      <c r="F2496" t="s">
        <v>5043</v>
      </c>
      <c r="G2496" t="s">
        <v>12294</v>
      </c>
      <c r="H2496" t="s">
        <v>41</v>
      </c>
      <c r="I2496" t="s">
        <v>54</v>
      </c>
      <c r="J2496" t="s">
        <v>27</v>
      </c>
      <c r="K2496">
        <v>5</v>
      </c>
      <c r="L2496">
        <v>232.89</v>
      </c>
      <c r="M2496" t="s">
        <v>35</v>
      </c>
      <c r="N2496">
        <v>9</v>
      </c>
      <c r="O2496" s="1">
        <v>45721</v>
      </c>
      <c r="P2496">
        <v>108</v>
      </c>
      <c r="Q2496" t="s">
        <v>43</v>
      </c>
      <c r="R2496">
        <v>5</v>
      </c>
      <c r="S2496" t="s">
        <v>12345</v>
      </c>
      <c r="T2496" t="s">
        <v>60</v>
      </c>
    </row>
    <row r="2497" spans="1:20" x14ac:dyDescent="0.25">
      <c r="A2497" t="s">
        <v>5044</v>
      </c>
      <c r="B2497" t="s">
        <v>21</v>
      </c>
      <c r="C2497" t="s">
        <v>82</v>
      </c>
      <c r="D2497" t="s">
        <v>32</v>
      </c>
      <c r="E2497" t="s">
        <v>12370</v>
      </c>
      <c r="F2497" t="s">
        <v>5045</v>
      </c>
      <c r="G2497" t="s">
        <v>12294</v>
      </c>
      <c r="H2497" t="s">
        <v>34</v>
      </c>
      <c r="I2497" t="s">
        <v>54</v>
      </c>
      <c r="J2497" t="s">
        <v>59</v>
      </c>
      <c r="K2497">
        <v>3</v>
      </c>
      <c r="L2497">
        <v>708.48</v>
      </c>
      <c r="M2497" t="s">
        <v>35</v>
      </c>
      <c r="N2497">
        <v>42</v>
      </c>
      <c r="O2497" s="1">
        <v>45997</v>
      </c>
      <c r="P2497">
        <v>207</v>
      </c>
      <c r="Q2497" t="s">
        <v>29</v>
      </c>
      <c r="R2497">
        <v>3</v>
      </c>
      <c r="S2497" t="s">
        <v>12288</v>
      </c>
      <c r="T2497" t="s">
        <v>36</v>
      </c>
    </row>
    <row r="2498" spans="1:20" x14ac:dyDescent="0.25">
      <c r="A2498" t="s">
        <v>5046</v>
      </c>
      <c r="B2498" t="s">
        <v>21</v>
      </c>
      <c r="C2498" t="s">
        <v>82</v>
      </c>
      <c r="D2498" t="s">
        <v>23</v>
      </c>
      <c r="E2498" s="1">
        <v>45209</v>
      </c>
      <c r="F2498" t="s">
        <v>5047</v>
      </c>
      <c r="G2498" t="s">
        <v>12294</v>
      </c>
      <c r="H2498" t="s">
        <v>47</v>
      </c>
      <c r="I2498" t="s">
        <v>48</v>
      </c>
      <c r="J2498" t="s">
        <v>67</v>
      </c>
      <c r="K2498">
        <v>3</v>
      </c>
      <c r="L2498">
        <v>980.96</v>
      </c>
      <c r="M2498" t="s">
        <v>35</v>
      </c>
      <c r="N2498">
        <v>41</v>
      </c>
      <c r="O2498" t="s">
        <v>12122</v>
      </c>
      <c r="P2498">
        <v>84</v>
      </c>
      <c r="Q2498" t="s">
        <v>43</v>
      </c>
      <c r="R2498">
        <v>3</v>
      </c>
      <c r="S2498" s="1">
        <v>45721</v>
      </c>
      <c r="T2498" t="s">
        <v>30</v>
      </c>
    </row>
    <row r="2499" spans="1:20" x14ac:dyDescent="0.25">
      <c r="A2499" t="s">
        <v>5048</v>
      </c>
      <c r="B2499" t="s">
        <v>38</v>
      </c>
      <c r="C2499" t="s">
        <v>22</v>
      </c>
      <c r="D2499" t="s">
        <v>56</v>
      </c>
      <c r="E2499" t="s">
        <v>12243</v>
      </c>
      <c r="F2499" t="s">
        <v>5049</v>
      </c>
      <c r="G2499" t="s">
        <v>12294</v>
      </c>
      <c r="H2499" t="s">
        <v>58</v>
      </c>
      <c r="I2499" t="s">
        <v>42</v>
      </c>
      <c r="J2499" t="s">
        <v>49</v>
      </c>
      <c r="K2499">
        <v>5</v>
      </c>
      <c r="L2499">
        <v>683.33</v>
      </c>
      <c r="M2499" t="s">
        <v>50</v>
      </c>
      <c r="N2499">
        <v>10</v>
      </c>
      <c r="O2499" s="1">
        <v>45877</v>
      </c>
      <c r="P2499">
        <v>52</v>
      </c>
      <c r="Q2499" t="s">
        <v>43</v>
      </c>
      <c r="R2499">
        <v>5</v>
      </c>
      <c r="S2499" s="1">
        <v>45998</v>
      </c>
      <c r="T2499" t="s">
        <v>36</v>
      </c>
    </row>
    <row r="2500" spans="1:20" x14ac:dyDescent="0.25">
      <c r="A2500" t="s">
        <v>5050</v>
      </c>
      <c r="B2500" t="s">
        <v>45</v>
      </c>
      <c r="C2500" t="s">
        <v>22</v>
      </c>
      <c r="D2500" t="s">
        <v>56</v>
      </c>
      <c r="E2500" t="s">
        <v>12394</v>
      </c>
      <c r="F2500" t="s">
        <v>5051</v>
      </c>
      <c r="G2500" t="s">
        <v>12498</v>
      </c>
      <c r="H2500" t="s">
        <v>47</v>
      </c>
      <c r="I2500" t="s">
        <v>48</v>
      </c>
      <c r="J2500" t="s">
        <v>64</v>
      </c>
      <c r="K2500">
        <v>1</v>
      </c>
      <c r="L2500">
        <v>642.39</v>
      </c>
      <c r="M2500" t="s">
        <v>50</v>
      </c>
      <c r="N2500">
        <v>17</v>
      </c>
      <c r="O2500" t="s">
        <v>12152</v>
      </c>
      <c r="P2500">
        <v>347</v>
      </c>
      <c r="Q2500" t="s">
        <v>43</v>
      </c>
      <c r="R2500">
        <v>2</v>
      </c>
      <c r="S2500" t="s">
        <v>12262</v>
      </c>
      <c r="T2500" t="s">
        <v>30</v>
      </c>
    </row>
    <row r="2501" spans="1:20" x14ac:dyDescent="0.25">
      <c r="A2501" t="s">
        <v>5052</v>
      </c>
      <c r="B2501" t="s">
        <v>38</v>
      </c>
      <c r="C2501" t="s">
        <v>82</v>
      </c>
      <c r="D2501" t="s">
        <v>77</v>
      </c>
      <c r="E2501" t="s">
        <v>12063</v>
      </c>
      <c r="F2501" t="s">
        <v>5053</v>
      </c>
      <c r="G2501" t="s">
        <v>12498</v>
      </c>
      <c r="H2501" t="s">
        <v>41</v>
      </c>
      <c r="I2501" t="s">
        <v>63</v>
      </c>
      <c r="J2501" t="s">
        <v>67</v>
      </c>
      <c r="K2501">
        <v>5</v>
      </c>
      <c r="L2501">
        <v>1173.6500000000001</v>
      </c>
      <c r="M2501" t="s">
        <v>35</v>
      </c>
      <c r="N2501">
        <v>3</v>
      </c>
      <c r="O2501" t="s">
        <v>12124</v>
      </c>
      <c r="P2501">
        <v>260</v>
      </c>
      <c r="Q2501" t="s">
        <v>29</v>
      </c>
      <c r="R2501">
        <v>1</v>
      </c>
      <c r="S2501" s="1">
        <v>45936</v>
      </c>
      <c r="T2501" t="s">
        <v>36</v>
      </c>
    </row>
    <row r="2502" spans="1:20" x14ac:dyDescent="0.25">
      <c r="A2502" t="s">
        <v>5054</v>
      </c>
      <c r="B2502" t="s">
        <v>21</v>
      </c>
      <c r="C2502" t="s">
        <v>22</v>
      </c>
      <c r="D2502" t="s">
        <v>56</v>
      </c>
      <c r="E2502" t="s">
        <v>12475</v>
      </c>
      <c r="F2502" t="s">
        <v>5055</v>
      </c>
      <c r="G2502" t="s">
        <v>12498</v>
      </c>
      <c r="H2502" t="s">
        <v>25</v>
      </c>
      <c r="I2502" t="s">
        <v>54</v>
      </c>
      <c r="J2502" t="s">
        <v>27</v>
      </c>
      <c r="K2502">
        <v>5</v>
      </c>
      <c r="L2502">
        <v>1149.1500000000001</v>
      </c>
      <c r="M2502" t="s">
        <v>35</v>
      </c>
      <c r="N2502">
        <v>49</v>
      </c>
      <c r="O2502" t="s">
        <v>12325</v>
      </c>
      <c r="P2502">
        <v>275</v>
      </c>
      <c r="Q2502" t="s">
        <v>29</v>
      </c>
      <c r="R2502">
        <v>1</v>
      </c>
      <c r="S2502" s="1">
        <v>45454</v>
      </c>
      <c r="T2502" t="s">
        <v>60</v>
      </c>
    </row>
    <row r="2503" spans="1:20" x14ac:dyDescent="0.25">
      <c r="A2503" t="s">
        <v>5056</v>
      </c>
      <c r="B2503" t="s">
        <v>45</v>
      </c>
      <c r="C2503" t="s">
        <v>39</v>
      </c>
      <c r="D2503" t="s">
        <v>52</v>
      </c>
      <c r="E2503" t="s">
        <v>12331</v>
      </c>
      <c r="F2503" t="s">
        <v>5057</v>
      </c>
      <c r="G2503" t="s">
        <v>12498</v>
      </c>
      <c r="H2503" t="s">
        <v>58</v>
      </c>
      <c r="I2503" t="s">
        <v>54</v>
      </c>
      <c r="J2503" t="s">
        <v>67</v>
      </c>
      <c r="K2503">
        <v>3</v>
      </c>
      <c r="L2503">
        <v>840.71</v>
      </c>
      <c r="M2503" t="s">
        <v>28</v>
      </c>
      <c r="N2503">
        <v>19</v>
      </c>
      <c r="O2503" s="1">
        <v>45662</v>
      </c>
      <c r="P2503">
        <v>315</v>
      </c>
      <c r="Q2503" t="s">
        <v>43</v>
      </c>
      <c r="R2503">
        <v>2</v>
      </c>
      <c r="S2503" t="s">
        <v>12094</v>
      </c>
      <c r="T2503" t="s">
        <v>60</v>
      </c>
    </row>
    <row r="2504" spans="1:20" x14ac:dyDescent="0.25">
      <c r="A2504" t="s">
        <v>5058</v>
      </c>
      <c r="B2504" t="s">
        <v>45</v>
      </c>
      <c r="C2504" t="s">
        <v>82</v>
      </c>
      <c r="D2504" t="s">
        <v>52</v>
      </c>
      <c r="E2504" t="s">
        <v>12437</v>
      </c>
      <c r="F2504" t="s">
        <v>5059</v>
      </c>
      <c r="G2504" t="s">
        <v>12498</v>
      </c>
      <c r="H2504" t="s">
        <v>34</v>
      </c>
      <c r="I2504" t="s">
        <v>54</v>
      </c>
      <c r="J2504" t="s">
        <v>49</v>
      </c>
      <c r="K2504">
        <v>3</v>
      </c>
      <c r="L2504">
        <v>972.47</v>
      </c>
      <c r="M2504" t="s">
        <v>50</v>
      </c>
      <c r="N2504">
        <v>21</v>
      </c>
      <c r="O2504" t="s">
        <v>12240</v>
      </c>
      <c r="P2504">
        <v>449</v>
      </c>
      <c r="Q2504" t="s">
        <v>43</v>
      </c>
      <c r="R2504">
        <v>1</v>
      </c>
      <c r="S2504" t="s">
        <v>12264</v>
      </c>
      <c r="T2504" t="s">
        <v>30</v>
      </c>
    </row>
    <row r="2505" spans="1:20" x14ac:dyDescent="0.25">
      <c r="A2505" t="s">
        <v>5060</v>
      </c>
      <c r="B2505" t="s">
        <v>45</v>
      </c>
      <c r="C2505" t="s">
        <v>82</v>
      </c>
      <c r="D2505" t="s">
        <v>32</v>
      </c>
      <c r="E2505" s="1">
        <v>45691</v>
      </c>
      <c r="F2505" t="s">
        <v>5061</v>
      </c>
      <c r="G2505" t="s">
        <v>12498</v>
      </c>
      <c r="H2505" t="s">
        <v>41</v>
      </c>
      <c r="I2505" t="s">
        <v>63</v>
      </c>
      <c r="J2505" t="s">
        <v>49</v>
      </c>
      <c r="K2505">
        <v>2</v>
      </c>
      <c r="L2505">
        <v>1327.16</v>
      </c>
      <c r="M2505" t="s">
        <v>28</v>
      </c>
      <c r="N2505">
        <v>33</v>
      </c>
      <c r="O2505" t="s">
        <v>12155</v>
      </c>
      <c r="P2505">
        <v>44</v>
      </c>
      <c r="Q2505" t="s">
        <v>43</v>
      </c>
      <c r="R2505">
        <v>1</v>
      </c>
      <c r="S2505" s="1">
        <v>45484</v>
      </c>
      <c r="T2505" t="s">
        <v>36</v>
      </c>
    </row>
    <row r="2506" spans="1:20" x14ac:dyDescent="0.25">
      <c r="A2506" t="s">
        <v>5062</v>
      </c>
      <c r="B2506" t="s">
        <v>45</v>
      </c>
      <c r="C2506" t="s">
        <v>39</v>
      </c>
      <c r="D2506" t="s">
        <v>56</v>
      </c>
      <c r="E2506" t="s">
        <v>12466</v>
      </c>
      <c r="F2506" t="s">
        <v>5063</v>
      </c>
      <c r="G2506" t="s">
        <v>12498</v>
      </c>
      <c r="H2506" t="s">
        <v>41</v>
      </c>
      <c r="I2506" t="s">
        <v>54</v>
      </c>
      <c r="J2506" t="s">
        <v>59</v>
      </c>
      <c r="K2506">
        <v>5</v>
      </c>
      <c r="L2506">
        <v>1112.1400000000001</v>
      </c>
      <c r="M2506" t="s">
        <v>35</v>
      </c>
      <c r="N2506">
        <v>4</v>
      </c>
      <c r="O2506" t="s">
        <v>12235</v>
      </c>
      <c r="P2506">
        <v>131</v>
      </c>
      <c r="Q2506" t="s">
        <v>43</v>
      </c>
      <c r="R2506">
        <v>3</v>
      </c>
      <c r="S2506" t="s">
        <v>12197</v>
      </c>
      <c r="T2506" t="s">
        <v>30</v>
      </c>
    </row>
    <row r="2507" spans="1:20" x14ac:dyDescent="0.25">
      <c r="A2507" t="s">
        <v>5064</v>
      </c>
      <c r="B2507" t="s">
        <v>45</v>
      </c>
      <c r="C2507" t="s">
        <v>39</v>
      </c>
      <c r="D2507" t="s">
        <v>56</v>
      </c>
      <c r="E2507" s="1">
        <v>45208</v>
      </c>
      <c r="F2507" t="s">
        <v>5065</v>
      </c>
      <c r="G2507" t="s">
        <v>12498</v>
      </c>
      <c r="H2507" t="s">
        <v>47</v>
      </c>
      <c r="I2507" t="s">
        <v>48</v>
      </c>
      <c r="J2507" t="s">
        <v>59</v>
      </c>
      <c r="K2507">
        <v>1</v>
      </c>
      <c r="L2507">
        <v>749.06</v>
      </c>
      <c r="M2507" t="s">
        <v>28</v>
      </c>
      <c r="N2507">
        <v>36</v>
      </c>
      <c r="O2507" t="s">
        <v>12312</v>
      </c>
      <c r="P2507">
        <v>310</v>
      </c>
      <c r="Q2507" t="s">
        <v>43</v>
      </c>
      <c r="R2507">
        <v>1</v>
      </c>
      <c r="S2507" t="s">
        <v>12147</v>
      </c>
      <c r="T2507" t="s">
        <v>60</v>
      </c>
    </row>
    <row r="2508" spans="1:20" x14ac:dyDescent="0.25">
      <c r="A2508" t="s">
        <v>5066</v>
      </c>
      <c r="B2508" t="s">
        <v>38</v>
      </c>
      <c r="C2508" t="s">
        <v>82</v>
      </c>
      <c r="D2508" t="s">
        <v>52</v>
      </c>
      <c r="E2508" t="s">
        <v>12312</v>
      </c>
      <c r="F2508" t="s">
        <v>5067</v>
      </c>
      <c r="G2508" t="s">
        <v>12498</v>
      </c>
      <c r="H2508" t="s">
        <v>47</v>
      </c>
      <c r="I2508" t="s">
        <v>26</v>
      </c>
      <c r="J2508" t="s">
        <v>59</v>
      </c>
      <c r="K2508">
        <v>1</v>
      </c>
      <c r="L2508">
        <v>175.77</v>
      </c>
      <c r="M2508" t="s">
        <v>35</v>
      </c>
      <c r="N2508">
        <v>17</v>
      </c>
      <c r="O2508" s="1">
        <v>45394</v>
      </c>
      <c r="P2508">
        <v>421</v>
      </c>
      <c r="Q2508" t="s">
        <v>29</v>
      </c>
      <c r="R2508">
        <v>2</v>
      </c>
      <c r="S2508" s="1">
        <v>45996</v>
      </c>
      <c r="T2508" t="s">
        <v>60</v>
      </c>
    </row>
    <row r="2509" spans="1:20" x14ac:dyDescent="0.25">
      <c r="A2509" t="s">
        <v>5068</v>
      </c>
      <c r="B2509" t="s">
        <v>38</v>
      </c>
      <c r="C2509" t="s">
        <v>39</v>
      </c>
      <c r="D2509" t="s">
        <v>77</v>
      </c>
      <c r="E2509" t="s">
        <v>12390</v>
      </c>
      <c r="F2509" t="s">
        <v>5069</v>
      </c>
      <c r="G2509" t="s">
        <v>12285</v>
      </c>
      <c r="H2509" t="s">
        <v>58</v>
      </c>
      <c r="I2509" t="s">
        <v>42</v>
      </c>
      <c r="J2509" t="s">
        <v>67</v>
      </c>
      <c r="K2509">
        <v>3</v>
      </c>
      <c r="L2509">
        <v>937.27</v>
      </c>
      <c r="M2509" t="s">
        <v>28</v>
      </c>
      <c r="N2509">
        <v>13</v>
      </c>
      <c r="O2509" s="1">
        <v>45754</v>
      </c>
      <c r="P2509">
        <v>335</v>
      </c>
      <c r="Q2509" t="s">
        <v>43</v>
      </c>
      <c r="R2509">
        <v>1</v>
      </c>
      <c r="S2509" s="1">
        <v>45606</v>
      </c>
      <c r="T2509" t="s">
        <v>36</v>
      </c>
    </row>
    <row r="2510" spans="1:20" x14ac:dyDescent="0.25">
      <c r="A2510" t="s">
        <v>5070</v>
      </c>
      <c r="B2510" t="s">
        <v>38</v>
      </c>
      <c r="C2510" t="s">
        <v>39</v>
      </c>
      <c r="D2510" t="s">
        <v>77</v>
      </c>
      <c r="E2510" s="1">
        <v>45478</v>
      </c>
      <c r="F2510" t="s">
        <v>5071</v>
      </c>
      <c r="G2510" t="s">
        <v>12285</v>
      </c>
      <c r="H2510" t="s">
        <v>25</v>
      </c>
      <c r="I2510" t="s">
        <v>48</v>
      </c>
      <c r="J2510" t="s">
        <v>67</v>
      </c>
      <c r="K2510">
        <v>3</v>
      </c>
      <c r="L2510">
        <v>1268.03</v>
      </c>
      <c r="M2510" t="s">
        <v>35</v>
      </c>
      <c r="N2510">
        <v>15</v>
      </c>
      <c r="O2510" t="s">
        <v>12340</v>
      </c>
      <c r="P2510">
        <v>170</v>
      </c>
      <c r="Q2510" t="s">
        <v>43</v>
      </c>
      <c r="R2510">
        <v>3</v>
      </c>
      <c r="S2510" s="1">
        <v>45391</v>
      </c>
      <c r="T2510" t="s">
        <v>60</v>
      </c>
    </row>
    <row r="2511" spans="1:20" x14ac:dyDescent="0.25">
      <c r="A2511" t="s">
        <v>5072</v>
      </c>
      <c r="B2511" t="s">
        <v>21</v>
      </c>
      <c r="C2511" t="s">
        <v>82</v>
      </c>
      <c r="D2511" t="s">
        <v>56</v>
      </c>
      <c r="E2511" s="1">
        <v>45606</v>
      </c>
      <c r="F2511" t="s">
        <v>5073</v>
      </c>
      <c r="G2511" t="s">
        <v>12285</v>
      </c>
      <c r="H2511" t="s">
        <v>34</v>
      </c>
      <c r="I2511" t="s">
        <v>54</v>
      </c>
      <c r="J2511" t="s">
        <v>27</v>
      </c>
      <c r="K2511">
        <v>3</v>
      </c>
      <c r="L2511">
        <v>1146.47</v>
      </c>
      <c r="M2511" t="s">
        <v>28</v>
      </c>
      <c r="N2511">
        <v>18</v>
      </c>
      <c r="O2511" s="1">
        <v>45778</v>
      </c>
      <c r="P2511">
        <v>410</v>
      </c>
      <c r="Q2511" t="s">
        <v>29</v>
      </c>
      <c r="R2511">
        <v>1</v>
      </c>
      <c r="S2511" t="s">
        <v>12286</v>
      </c>
      <c r="T2511" t="s">
        <v>60</v>
      </c>
    </row>
    <row r="2512" spans="1:20" x14ac:dyDescent="0.25">
      <c r="A2512" t="s">
        <v>5074</v>
      </c>
      <c r="B2512" t="s">
        <v>21</v>
      </c>
      <c r="C2512" t="s">
        <v>82</v>
      </c>
      <c r="D2512" t="s">
        <v>56</v>
      </c>
      <c r="E2512" t="s">
        <v>12220</v>
      </c>
      <c r="F2512" t="s">
        <v>5075</v>
      </c>
      <c r="G2512" t="s">
        <v>12285</v>
      </c>
      <c r="H2512" t="s">
        <v>41</v>
      </c>
      <c r="I2512" t="s">
        <v>26</v>
      </c>
      <c r="J2512" t="s">
        <v>49</v>
      </c>
      <c r="K2512">
        <v>3</v>
      </c>
      <c r="L2512">
        <v>1403</v>
      </c>
      <c r="M2512" t="s">
        <v>50</v>
      </c>
      <c r="N2512">
        <v>23</v>
      </c>
      <c r="O2512" s="1">
        <v>45964</v>
      </c>
      <c r="P2512">
        <v>400</v>
      </c>
      <c r="Q2512" t="s">
        <v>43</v>
      </c>
      <c r="R2512">
        <v>1</v>
      </c>
      <c r="S2512" t="s">
        <v>12198</v>
      </c>
      <c r="T2512" t="s">
        <v>60</v>
      </c>
    </row>
    <row r="2513" spans="1:20" x14ac:dyDescent="0.25">
      <c r="A2513" t="s">
        <v>5076</v>
      </c>
      <c r="B2513" t="s">
        <v>21</v>
      </c>
      <c r="C2513" t="s">
        <v>39</v>
      </c>
      <c r="D2513" t="s">
        <v>23</v>
      </c>
      <c r="E2513" t="s">
        <v>12118</v>
      </c>
      <c r="F2513" t="s">
        <v>5077</v>
      </c>
      <c r="G2513" t="s">
        <v>12285</v>
      </c>
      <c r="H2513" t="s">
        <v>58</v>
      </c>
      <c r="I2513" t="s">
        <v>42</v>
      </c>
      <c r="J2513" t="s">
        <v>49</v>
      </c>
      <c r="K2513">
        <v>4</v>
      </c>
      <c r="L2513">
        <v>697.48</v>
      </c>
      <c r="M2513" t="s">
        <v>50</v>
      </c>
      <c r="N2513">
        <v>20</v>
      </c>
      <c r="O2513" s="1">
        <v>45839</v>
      </c>
      <c r="P2513">
        <v>387</v>
      </c>
      <c r="Q2513" t="s">
        <v>43</v>
      </c>
      <c r="R2513">
        <v>3</v>
      </c>
      <c r="S2513" t="s">
        <v>12306</v>
      </c>
      <c r="T2513" t="s">
        <v>30</v>
      </c>
    </row>
    <row r="2514" spans="1:20" x14ac:dyDescent="0.25">
      <c r="A2514" t="s">
        <v>5078</v>
      </c>
      <c r="B2514" t="s">
        <v>21</v>
      </c>
      <c r="C2514" t="s">
        <v>82</v>
      </c>
      <c r="D2514" t="s">
        <v>32</v>
      </c>
      <c r="E2514" s="1">
        <v>45516</v>
      </c>
      <c r="F2514" t="s">
        <v>5079</v>
      </c>
      <c r="G2514" t="s">
        <v>12285</v>
      </c>
      <c r="H2514" t="s">
        <v>47</v>
      </c>
      <c r="I2514" t="s">
        <v>48</v>
      </c>
      <c r="J2514" t="s">
        <v>59</v>
      </c>
      <c r="K2514">
        <v>1</v>
      </c>
      <c r="L2514">
        <v>365.32</v>
      </c>
      <c r="M2514" t="s">
        <v>50</v>
      </c>
      <c r="N2514">
        <v>6</v>
      </c>
      <c r="O2514" t="s">
        <v>12266</v>
      </c>
      <c r="P2514">
        <v>316</v>
      </c>
      <c r="Q2514" t="s">
        <v>29</v>
      </c>
      <c r="R2514">
        <v>1</v>
      </c>
      <c r="S2514" t="s">
        <v>12147</v>
      </c>
      <c r="T2514" t="s">
        <v>60</v>
      </c>
    </row>
    <row r="2515" spans="1:20" x14ac:dyDescent="0.25">
      <c r="A2515" t="s">
        <v>5080</v>
      </c>
      <c r="B2515" t="s">
        <v>21</v>
      </c>
      <c r="C2515" t="s">
        <v>82</v>
      </c>
      <c r="D2515" t="s">
        <v>32</v>
      </c>
      <c r="E2515" s="1">
        <v>45028</v>
      </c>
      <c r="F2515" t="s">
        <v>5081</v>
      </c>
      <c r="G2515" t="s">
        <v>12285</v>
      </c>
      <c r="H2515" t="s">
        <v>47</v>
      </c>
      <c r="I2515" t="s">
        <v>42</v>
      </c>
      <c r="J2515" t="s">
        <v>49</v>
      </c>
      <c r="K2515">
        <v>2</v>
      </c>
      <c r="L2515">
        <v>1325.06</v>
      </c>
      <c r="M2515" t="s">
        <v>50</v>
      </c>
      <c r="N2515">
        <v>4</v>
      </c>
      <c r="O2515" t="s">
        <v>12115</v>
      </c>
      <c r="P2515">
        <v>408</v>
      </c>
      <c r="Q2515" t="s">
        <v>43</v>
      </c>
      <c r="R2515">
        <v>5</v>
      </c>
      <c r="S2515" s="1">
        <v>45998</v>
      </c>
      <c r="T2515" t="s">
        <v>60</v>
      </c>
    </row>
    <row r="2516" spans="1:20" x14ac:dyDescent="0.25">
      <c r="A2516" t="s">
        <v>5082</v>
      </c>
      <c r="B2516" t="s">
        <v>21</v>
      </c>
      <c r="C2516" t="s">
        <v>39</v>
      </c>
      <c r="D2516" t="s">
        <v>32</v>
      </c>
      <c r="E2516" s="1">
        <v>45871</v>
      </c>
      <c r="F2516" t="s">
        <v>5083</v>
      </c>
      <c r="G2516" t="s">
        <v>12420</v>
      </c>
      <c r="H2516" t="s">
        <v>41</v>
      </c>
      <c r="I2516" t="s">
        <v>63</v>
      </c>
      <c r="J2516" t="s">
        <v>27</v>
      </c>
      <c r="K2516">
        <v>5</v>
      </c>
      <c r="L2516">
        <v>1166.23</v>
      </c>
      <c r="M2516" t="s">
        <v>35</v>
      </c>
      <c r="N2516">
        <v>30</v>
      </c>
      <c r="O2516" s="1">
        <v>45936</v>
      </c>
      <c r="P2516">
        <v>75</v>
      </c>
      <c r="Q2516" t="s">
        <v>29</v>
      </c>
      <c r="R2516">
        <v>1</v>
      </c>
      <c r="S2516" t="s">
        <v>12097</v>
      </c>
      <c r="T2516" t="s">
        <v>30</v>
      </c>
    </row>
    <row r="2517" spans="1:20" x14ac:dyDescent="0.25">
      <c r="A2517" t="s">
        <v>5084</v>
      </c>
      <c r="B2517" t="s">
        <v>45</v>
      </c>
      <c r="C2517" t="s">
        <v>39</v>
      </c>
      <c r="D2517" t="s">
        <v>52</v>
      </c>
      <c r="E2517" t="s">
        <v>12213</v>
      </c>
      <c r="F2517" t="s">
        <v>5085</v>
      </c>
      <c r="G2517" t="s">
        <v>12420</v>
      </c>
      <c r="H2517" t="s">
        <v>41</v>
      </c>
      <c r="I2517" t="s">
        <v>26</v>
      </c>
      <c r="J2517" t="s">
        <v>64</v>
      </c>
      <c r="K2517">
        <v>3</v>
      </c>
      <c r="L2517">
        <v>944.51</v>
      </c>
      <c r="M2517" t="s">
        <v>28</v>
      </c>
      <c r="N2517">
        <v>46</v>
      </c>
      <c r="O2517" t="s">
        <v>12136</v>
      </c>
      <c r="P2517">
        <v>23</v>
      </c>
      <c r="Q2517" t="s">
        <v>29</v>
      </c>
      <c r="R2517">
        <v>3</v>
      </c>
      <c r="S2517" s="1">
        <v>45844</v>
      </c>
      <c r="T2517" t="s">
        <v>36</v>
      </c>
    </row>
    <row r="2518" spans="1:20" x14ac:dyDescent="0.25">
      <c r="A2518" t="s">
        <v>5086</v>
      </c>
      <c r="B2518" t="s">
        <v>38</v>
      </c>
      <c r="C2518" t="s">
        <v>82</v>
      </c>
      <c r="D2518" t="s">
        <v>77</v>
      </c>
      <c r="E2518" t="s">
        <v>12131</v>
      </c>
      <c r="F2518" t="s">
        <v>5087</v>
      </c>
      <c r="G2518" t="s">
        <v>12420</v>
      </c>
      <c r="H2518" t="s">
        <v>34</v>
      </c>
      <c r="I2518" t="s">
        <v>63</v>
      </c>
      <c r="J2518" t="s">
        <v>49</v>
      </c>
      <c r="K2518">
        <v>2</v>
      </c>
      <c r="L2518">
        <v>1193.21</v>
      </c>
      <c r="M2518" t="s">
        <v>28</v>
      </c>
      <c r="N2518">
        <v>16</v>
      </c>
      <c r="O2518" t="s">
        <v>12268</v>
      </c>
      <c r="P2518">
        <v>480</v>
      </c>
      <c r="Q2518" t="s">
        <v>43</v>
      </c>
      <c r="R2518">
        <v>4</v>
      </c>
      <c r="S2518" t="s">
        <v>12090</v>
      </c>
      <c r="T2518" t="s">
        <v>60</v>
      </c>
    </row>
    <row r="2519" spans="1:20" x14ac:dyDescent="0.25">
      <c r="A2519" t="s">
        <v>5088</v>
      </c>
      <c r="B2519" t="s">
        <v>45</v>
      </c>
      <c r="C2519" t="s">
        <v>39</v>
      </c>
      <c r="D2519" t="s">
        <v>32</v>
      </c>
      <c r="E2519" t="s">
        <v>12337</v>
      </c>
      <c r="F2519" t="s">
        <v>5089</v>
      </c>
      <c r="G2519" t="s">
        <v>12420</v>
      </c>
      <c r="H2519" t="s">
        <v>25</v>
      </c>
      <c r="I2519" t="s">
        <v>54</v>
      </c>
      <c r="J2519" t="s">
        <v>27</v>
      </c>
      <c r="K2519">
        <v>3</v>
      </c>
      <c r="L2519">
        <v>1010.54</v>
      </c>
      <c r="M2519" t="s">
        <v>35</v>
      </c>
      <c r="N2519">
        <v>1</v>
      </c>
      <c r="O2519" t="s">
        <v>12143</v>
      </c>
      <c r="P2519">
        <v>459</v>
      </c>
      <c r="Q2519" t="s">
        <v>43</v>
      </c>
      <c r="R2519">
        <v>5</v>
      </c>
      <c r="S2519" t="s">
        <v>12423</v>
      </c>
      <c r="T2519" t="s">
        <v>36</v>
      </c>
    </row>
    <row r="2520" spans="1:20" x14ac:dyDescent="0.25">
      <c r="A2520" t="s">
        <v>5090</v>
      </c>
      <c r="B2520" t="s">
        <v>45</v>
      </c>
      <c r="C2520" t="s">
        <v>82</v>
      </c>
      <c r="D2520" t="s">
        <v>77</v>
      </c>
      <c r="E2520" t="s">
        <v>12428</v>
      </c>
      <c r="F2520" t="s">
        <v>5091</v>
      </c>
      <c r="G2520" t="s">
        <v>12420</v>
      </c>
      <c r="H2520" t="s">
        <v>41</v>
      </c>
      <c r="I2520" t="s">
        <v>42</v>
      </c>
      <c r="J2520" t="s">
        <v>49</v>
      </c>
      <c r="K2520">
        <v>2</v>
      </c>
      <c r="L2520">
        <v>1327.19</v>
      </c>
      <c r="M2520" t="s">
        <v>28</v>
      </c>
      <c r="N2520">
        <v>19</v>
      </c>
      <c r="O2520" t="s">
        <v>12071</v>
      </c>
      <c r="P2520">
        <v>244</v>
      </c>
      <c r="Q2520" t="s">
        <v>43</v>
      </c>
      <c r="R2520">
        <v>4</v>
      </c>
      <c r="S2520" t="s">
        <v>12252</v>
      </c>
      <c r="T2520" t="s">
        <v>36</v>
      </c>
    </row>
    <row r="2521" spans="1:20" x14ac:dyDescent="0.25">
      <c r="A2521" t="s">
        <v>5092</v>
      </c>
      <c r="B2521" t="s">
        <v>21</v>
      </c>
      <c r="C2521" t="s">
        <v>22</v>
      </c>
      <c r="D2521" t="s">
        <v>52</v>
      </c>
      <c r="E2521" s="1">
        <v>45454</v>
      </c>
      <c r="F2521" t="s">
        <v>5093</v>
      </c>
      <c r="G2521" t="s">
        <v>12420</v>
      </c>
      <c r="H2521" t="s">
        <v>25</v>
      </c>
      <c r="I2521" t="s">
        <v>54</v>
      </c>
      <c r="J2521" t="s">
        <v>27</v>
      </c>
      <c r="K2521">
        <v>4</v>
      </c>
      <c r="L2521">
        <v>552.65</v>
      </c>
      <c r="M2521" t="s">
        <v>28</v>
      </c>
      <c r="N2521">
        <v>39</v>
      </c>
      <c r="O2521" s="1">
        <v>45455</v>
      </c>
      <c r="P2521">
        <v>381</v>
      </c>
      <c r="Q2521" t="s">
        <v>43</v>
      </c>
      <c r="R2521">
        <v>5</v>
      </c>
      <c r="S2521" t="s">
        <v>12173</v>
      </c>
      <c r="T2521" t="s">
        <v>30</v>
      </c>
    </row>
    <row r="2522" spans="1:20" x14ac:dyDescent="0.25">
      <c r="A2522" t="s">
        <v>5094</v>
      </c>
      <c r="B2522" t="s">
        <v>45</v>
      </c>
      <c r="C2522" t="s">
        <v>82</v>
      </c>
      <c r="D2522" t="s">
        <v>52</v>
      </c>
      <c r="E2522" s="1">
        <v>45328</v>
      </c>
      <c r="F2522" t="s">
        <v>5095</v>
      </c>
      <c r="G2522" t="s">
        <v>12420</v>
      </c>
      <c r="H2522" t="s">
        <v>25</v>
      </c>
      <c r="I2522" t="s">
        <v>54</v>
      </c>
      <c r="J2522" t="s">
        <v>59</v>
      </c>
      <c r="K2522">
        <v>5</v>
      </c>
      <c r="L2522">
        <v>466.66</v>
      </c>
      <c r="M2522" t="s">
        <v>50</v>
      </c>
      <c r="N2522">
        <v>12</v>
      </c>
      <c r="O2522" t="s">
        <v>12365</v>
      </c>
      <c r="P2522">
        <v>51</v>
      </c>
      <c r="Q2522" t="s">
        <v>43</v>
      </c>
      <c r="R2522">
        <v>4</v>
      </c>
      <c r="S2522" t="s">
        <v>12151</v>
      </c>
      <c r="T2522" t="s">
        <v>30</v>
      </c>
    </row>
    <row r="2523" spans="1:20" x14ac:dyDescent="0.25">
      <c r="A2523" t="s">
        <v>5096</v>
      </c>
      <c r="B2523" t="s">
        <v>21</v>
      </c>
      <c r="C2523" t="s">
        <v>22</v>
      </c>
      <c r="D2523" t="s">
        <v>77</v>
      </c>
      <c r="E2523" s="1">
        <v>45635</v>
      </c>
      <c r="F2523" t="s">
        <v>5097</v>
      </c>
      <c r="G2523" t="s">
        <v>12420</v>
      </c>
      <c r="H2523" t="s">
        <v>47</v>
      </c>
      <c r="I2523" t="s">
        <v>63</v>
      </c>
      <c r="J2523" t="s">
        <v>27</v>
      </c>
      <c r="K2523">
        <v>4</v>
      </c>
      <c r="L2523">
        <v>790.75</v>
      </c>
      <c r="M2523" t="s">
        <v>35</v>
      </c>
      <c r="N2523">
        <v>24</v>
      </c>
      <c r="O2523" s="1">
        <v>45455</v>
      </c>
      <c r="P2523">
        <v>90</v>
      </c>
      <c r="Q2523" t="s">
        <v>29</v>
      </c>
      <c r="R2523">
        <v>5</v>
      </c>
      <c r="S2523" t="s">
        <v>12190</v>
      </c>
      <c r="T2523" t="s">
        <v>30</v>
      </c>
    </row>
    <row r="2524" spans="1:20" x14ac:dyDescent="0.25">
      <c r="A2524" t="s">
        <v>5098</v>
      </c>
      <c r="B2524" t="s">
        <v>38</v>
      </c>
      <c r="C2524" t="s">
        <v>39</v>
      </c>
      <c r="D2524" t="s">
        <v>77</v>
      </c>
      <c r="E2524" s="1">
        <v>45327</v>
      </c>
      <c r="F2524" t="s">
        <v>5099</v>
      </c>
      <c r="G2524" t="s">
        <v>12420</v>
      </c>
      <c r="H2524" t="s">
        <v>34</v>
      </c>
      <c r="I2524" t="s">
        <v>42</v>
      </c>
      <c r="J2524" t="s">
        <v>64</v>
      </c>
      <c r="K2524">
        <v>2</v>
      </c>
      <c r="L2524">
        <v>184.05</v>
      </c>
      <c r="M2524" t="s">
        <v>28</v>
      </c>
      <c r="N2524">
        <v>21</v>
      </c>
      <c r="O2524" t="s">
        <v>12160</v>
      </c>
      <c r="P2524">
        <v>383</v>
      </c>
      <c r="Q2524" t="s">
        <v>29</v>
      </c>
      <c r="R2524">
        <v>4</v>
      </c>
      <c r="S2524" t="s">
        <v>12138</v>
      </c>
      <c r="T2524" t="s">
        <v>30</v>
      </c>
    </row>
    <row r="2525" spans="1:20" x14ac:dyDescent="0.25">
      <c r="A2525" t="s">
        <v>5100</v>
      </c>
      <c r="B2525" t="s">
        <v>21</v>
      </c>
      <c r="C2525" t="s">
        <v>82</v>
      </c>
      <c r="D2525" t="s">
        <v>52</v>
      </c>
      <c r="E2525" t="s">
        <v>12381</v>
      </c>
      <c r="F2525" t="s">
        <v>5101</v>
      </c>
      <c r="G2525" t="s">
        <v>12420</v>
      </c>
      <c r="H2525" t="s">
        <v>58</v>
      </c>
      <c r="I2525" t="s">
        <v>48</v>
      </c>
      <c r="J2525" t="s">
        <v>27</v>
      </c>
      <c r="K2525">
        <v>3</v>
      </c>
      <c r="L2525">
        <v>246.39</v>
      </c>
      <c r="M2525" t="s">
        <v>28</v>
      </c>
      <c r="N2525">
        <v>41</v>
      </c>
      <c r="O2525" s="1">
        <v>45999</v>
      </c>
      <c r="P2525">
        <v>499</v>
      </c>
      <c r="Q2525" t="s">
        <v>43</v>
      </c>
      <c r="R2525">
        <v>5</v>
      </c>
      <c r="S2525" t="s">
        <v>12081</v>
      </c>
      <c r="T2525" t="s">
        <v>36</v>
      </c>
    </row>
    <row r="2526" spans="1:20" x14ac:dyDescent="0.25">
      <c r="A2526" t="s">
        <v>5102</v>
      </c>
      <c r="B2526" t="s">
        <v>38</v>
      </c>
      <c r="C2526" t="s">
        <v>22</v>
      </c>
      <c r="D2526" t="s">
        <v>77</v>
      </c>
      <c r="E2526" t="s">
        <v>12381</v>
      </c>
      <c r="F2526" t="s">
        <v>5103</v>
      </c>
      <c r="G2526" t="s">
        <v>12420</v>
      </c>
      <c r="H2526" t="s">
        <v>34</v>
      </c>
      <c r="I2526" t="s">
        <v>48</v>
      </c>
      <c r="J2526" t="s">
        <v>59</v>
      </c>
      <c r="K2526">
        <v>5</v>
      </c>
      <c r="L2526">
        <v>1351.41</v>
      </c>
      <c r="M2526" t="s">
        <v>28</v>
      </c>
      <c r="N2526">
        <v>43</v>
      </c>
      <c r="O2526" t="s">
        <v>12255</v>
      </c>
      <c r="P2526">
        <v>86</v>
      </c>
      <c r="Q2526" t="s">
        <v>43</v>
      </c>
      <c r="R2526">
        <v>1</v>
      </c>
      <c r="S2526" t="s">
        <v>12106</v>
      </c>
      <c r="T2526" t="s">
        <v>30</v>
      </c>
    </row>
    <row r="2527" spans="1:20" x14ac:dyDescent="0.25">
      <c r="A2527" t="s">
        <v>5104</v>
      </c>
      <c r="B2527" t="s">
        <v>21</v>
      </c>
      <c r="C2527" t="s">
        <v>22</v>
      </c>
      <c r="D2527" t="s">
        <v>52</v>
      </c>
      <c r="E2527" t="s">
        <v>12353</v>
      </c>
      <c r="F2527" t="s">
        <v>5105</v>
      </c>
      <c r="G2527" t="s">
        <v>12420</v>
      </c>
      <c r="H2527" t="s">
        <v>58</v>
      </c>
      <c r="I2527" t="s">
        <v>48</v>
      </c>
      <c r="J2527" t="s">
        <v>59</v>
      </c>
      <c r="K2527">
        <v>3</v>
      </c>
      <c r="L2527">
        <v>124.47</v>
      </c>
      <c r="M2527" t="s">
        <v>50</v>
      </c>
      <c r="N2527">
        <v>35</v>
      </c>
      <c r="O2527" t="s">
        <v>12235</v>
      </c>
      <c r="P2527">
        <v>265</v>
      </c>
      <c r="Q2527" t="s">
        <v>29</v>
      </c>
      <c r="R2527">
        <v>2</v>
      </c>
      <c r="S2527" s="1">
        <v>45301</v>
      </c>
      <c r="T2527" t="s">
        <v>60</v>
      </c>
    </row>
    <row r="2528" spans="1:20" x14ac:dyDescent="0.25">
      <c r="A2528" t="s">
        <v>5106</v>
      </c>
      <c r="B2528" t="s">
        <v>38</v>
      </c>
      <c r="C2528" t="s">
        <v>82</v>
      </c>
      <c r="D2528" t="s">
        <v>23</v>
      </c>
      <c r="E2528" s="1">
        <v>45690</v>
      </c>
      <c r="F2528" t="s">
        <v>5107</v>
      </c>
      <c r="G2528" t="s">
        <v>12381</v>
      </c>
      <c r="H2528" t="s">
        <v>47</v>
      </c>
      <c r="I2528" t="s">
        <v>48</v>
      </c>
      <c r="J2528" t="s">
        <v>49</v>
      </c>
      <c r="K2528">
        <v>1</v>
      </c>
      <c r="L2528">
        <v>1251.8</v>
      </c>
      <c r="M2528" t="s">
        <v>28</v>
      </c>
      <c r="N2528">
        <v>39</v>
      </c>
      <c r="O2528" t="s">
        <v>12131</v>
      </c>
      <c r="P2528">
        <v>210</v>
      </c>
      <c r="Q2528" t="s">
        <v>29</v>
      </c>
      <c r="R2528">
        <v>4</v>
      </c>
      <c r="S2528" s="1">
        <v>45935</v>
      </c>
      <c r="T2528" t="s">
        <v>36</v>
      </c>
    </row>
    <row r="2529" spans="1:20" x14ac:dyDescent="0.25">
      <c r="A2529" t="s">
        <v>5108</v>
      </c>
      <c r="B2529" t="s">
        <v>21</v>
      </c>
      <c r="C2529" t="s">
        <v>39</v>
      </c>
      <c r="D2529" t="s">
        <v>77</v>
      </c>
      <c r="E2529" s="1">
        <v>45413</v>
      </c>
      <c r="F2529" t="s">
        <v>5109</v>
      </c>
      <c r="G2529" t="s">
        <v>12381</v>
      </c>
      <c r="H2529" t="s">
        <v>58</v>
      </c>
      <c r="I2529" t="s">
        <v>26</v>
      </c>
      <c r="J2529" t="s">
        <v>67</v>
      </c>
      <c r="K2529">
        <v>5</v>
      </c>
      <c r="L2529">
        <v>446.91</v>
      </c>
      <c r="M2529" t="s">
        <v>50</v>
      </c>
      <c r="N2529">
        <v>42</v>
      </c>
      <c r="O2529" t="s">
        <v>12089</v>
      </c>
      <c r="P2529">
        <v>145</v>
      </c>
      <c r="Q2529" t="s">
        <v>43</v>
      </c>
      <c r="R2529">
        <v>5</v>
      </c>
      <c r="S2529" t="s">
        <v>12124</v>
      </c>
      <c r="T2529" t="s">
        <v>36</v>
      </c>
    </row>
    <row r="2530" spans="1:20" x14ac:dyDescent="0.25">
      <c r="A2530" t="s">
        <v>5110</v>
      </c>
      <c r="B2530" t="s">
        <v>45</v>
      </c>
      <c r="C2530" t="s">
        <v>39</v>
      </c>
      <c r="D2530" t="s">
        <v>23</v>
      </c>
      <c r="E2530" s="1">
        <v>45423</v>
      </c>
      <c r="F2530" t="s">
        <v>5111</v>
      </c>
      <c r="G2530" t="s">
        <v>12381</v>
      </c>
      <c r="H2530" t="s">
        <v>41</v>
      </c>
      <c r="I2530" t="s">
        <v>42</v>
      </c>
      <c r="J2530" t="s">
        <v>49</v>
      </c>
      <c r="K2530">
        <v>1</v>
      </c>
      <c r="L2530">
        <v>228.7</v>
      </c>
      <c r="M2530" t="s">
        <v>50</v>
      </c>
      <c r="N2530">
        <v>49</v>
      </c>
      <c r="O2530" t="s">
        <v>12100</v>
      </c>
      <c r="P2530">
        <v>103</v>
      </c>
      <c r="Q2530" t="s">
        <v>43</v>
      </c>
      <c r="R2530">
        <v>4</v>
      </c>
      <c r="S2530" s="1">
        <v>45513</v>
      </c>
      <c r="T2530" t="s">
        <v>30</v>
      </c>
    </row>
    <row r="2531" spans="1:20" x14ac:dyDescent="0.25">
      <c r="A2531" t="s">
        <v>5112</v>
      </c>
      <c r="B2531" t="s">
        <v>38</v>
      </c>
      <c r="C2531" t="s">
        <v>82</v>
      </c>
      <c r="D2531" t="s">
        <v>77</v>
      </c>
      <c r="E2531" t="s">
        <v>12246</v>
      </c>
      <c r="F2531" t="s">
        <v>5113</v>
      </c>
      <c r="G2531" t="s">
        <v>12381</v>
      </c>
      <c r="H2531" t="s">
        <v>47</v>
      </c>
      <c r="I2531" t="s">
        <v>54</v>
      </c>
      <c r="J2531" t="s">
        <v>64</v>
      </c>
      <c r="K2531">
        <v>2</v>
      </c>
      <c r="L2531">
        <v>1310.6400000000001</v>
      </c>
      <c r="M2531" t="s">
        <v>28</v>
      </c>
      <c r="N2531">
        <v>41</v>
      </c>
      <c r="O2531" s="1">
        <v>45998</v>
      </c>
      <c r="P2531">
        <v>42</v>
      </c>
      <c r="Q2531" t="s">
        <v>29</v>
      </c>
      <c r="R2531">
        <v>5</v>
      </c>
      <c r="S2531" s="1">
        <v>45992</v>
      </c>
      <c r="T2531" t="s">
        <v>30</v>
      </c>
    </row>
    <row r="2532" spans="1:20" x14ac:dyDescent="0.25">
      <c r="A2532" t="s">
        <v>5114</v>
      </c>
      <c r="B2532" t="s">
        <v>45</v>
      </c>
      <c r="C2532" t="s">
        <v>22</v>
      </c>
      <c r="D2532" t="s">
        <v>32</v>
      </c>
      <c r="E2532" t="s">
        <v>12460</v>
      </c>
      <c r="F2532" t="s">
        <v>5115</v>
      </c>
      <c r="G2532" t="s">
        <v>12381</v>
      </c>
      <c r="H2532" t="s">
        <v>41</v>
      </c>
      <c r="I2532" t="s">
        <v>63</v>
      </c>
      <c r="J2532" t="s">
        <v>64</v>
      </c>
      <c r="K2532">
        <v>4</v>
      </c>
      <c r="L2532">
        <v>382.92</v>
      </c>
      <c r="M2532" t="s">
        <v>28</v>
      </c>
      <c r="N2532">
        <v>22</v>
      </c>
      <c r="O2532" s="1">
        <v>45696</v>
      </c>
      <c r="P2532">
        <v>386</v>
      </c>
      <c r="Q2532" t="s">
        <v>43</v>
      </c>
      <c r="R2532">
        <v>5</v>
      </c>
      <c r="S2532" t="s">
        <v>12277</v>
      </c>
      <c r="T2532" t="s">
        <v>36</v>
      </c>
    </row>
    <row r="2533" spans="1:20" x14ac:dyDescent="0.25">
      <c r="A2533" t="s">
        <v>5116</v>
      </c>
      <c r="B2533" t="s">
        <v>45</v>
      </c>
      <c r="C2533" t="s">
        <v>39</v>
      </c>
      <c r="D2533" t="s">
        <v>32</v>
      </c>
      <c r="E2533" t="s">
        <v>12411</v>
      </c>
      <c r="F2533" t="s">
        <v>5117</v>
      </c>
      <c r="G2533" t="s">
        <v>12381</v>
      </c>
      <c r="H2533" t="s">
        <v>47</v>
      </c>
      <c r="I2533" t="s">
        <v>42</v>
      </c>
      <c r="J2533" t="s">
        <v>64</v>
      </c>
      <c r="K2533">
        <v>2</v>
      </c>
      <c r="L2533">
        <v>435.3</v>
      </c>
      <c r="M2533" t="s">
        <v>28</v>
      </c>
      <c r="N2533">
        <v>38</v>
      </c>
      <c r="O2533" t="s">
        <v>12278</v>
      </c>
      <c r="P2533">
        <v>291</v>
      </c>
      <c r="Q2533" t="s">
        <v>43</v>
      </c>
      <c r="R2533">
        <v>3</v>
      </c>
      <c r="S2533" t="s">
        <v>12266</v>
      </c>
      <c r="T2533" t="s">
        <v>30</v>
      </c>
    </row>
    <row r="2534" spans="1:20" x14ac:dyDescent="0.25">
      <c r="A2534" t="s">
        <v>5118</v>
      </c>
      <c r="B2534" t="s">
        <v>21</v>
      </c>
      <c r="C2534" t="s">
        <v>39</v>
      </c>
      <c r="D2534" t="s">
        <v>32</v>
      </c>
      <c r="E2534" t="s">
        <v>12075</v>
      </c>
      <c r="F2534" t="s">
        <v>5119</v>
      </c>
      <c r="G2534" t="s">
        <v>12381</v>
      </c>
      <c r="H2534" t="s">
        <v>41</v>
      </c>
      <c r="I2534" t="s">
        <v>42</v>
      </c>
      <c r="J2534" t="s">
        <v>64</v>
      </c>
      <c r="K2534">
        <v>2</v>
      </c>
      <c r="L2534">
        <v>1099.75</v>
      </c>
      <c r="M2534" t="s">
        <v>28</v>
      </c>
      <c r="N2534">
        <v>28</v>
      </c>
      <c r="O2534" s="1">
        <v>45936</v>
      </c>
      <c r="P2534">
        <v>6</v>
      </c>
      <c r="Q2534" t="s">
        <v>43</v>
      </c>
      <c r="R2534">
        <v>1</v>
      </c>
      <c r="S2534" t="s">
        <v>12113</v>
      </c>
      <c r="T2534" t="s">
        <v>60</v>
      </c>
    </row>
    <row r="2535" spans="1:20" x14ac:dyDescent="0.25">
      <c r="A2535" t="s">
        <v>5120</v>
      </c>
      <c r="B2535" t="s">
        <v>21</v>
      </c>
      <c r="C2535" t="s">
        <v>39</v>
      </c>
      <c r="D2535" t="s">
        <v>56</v>
      </c>
      <c r="E2535" t="s">
        <v>12339</v>
      </c>
      <c r="F2535" t="s">
        <v>5121</v>
      </c>
      <c r="G2535" t="s">
        <v>12116</v>
      </c>
      <c r="H2535" t="s">
        <v>25</v>
      </c>
      <c r="I2535" t="s">
        <v>54</v>
      </c>
      <c r="J2535" t="s">
        <v>27</v>
      </c>
      <c r="K2535">
        <v>5</v>
      </c>
      <c r="L2535">
        <v>1480.35</v>
      </c>
      <c r="M2535" t="s">
        <v>28</v>
      </c>
      <c r="N2535">
        <v>37</v>
      </c>
      <c r="O2535" s="1">
        <v>45936</v>
      </c>
      <c r="P2535">
        <v>388</v>
      </c>
      <c r="Q2535" t="s">
        <v>43</v>
      </c>
      <c r="R2535">
        <v>4</v>
      </c>
      <c r="S2535" s="1">
        <v>45605</v>
      </c>
      <c r="T2535" t="s">
        <v>60</v>
      </c>
    </row>
    <row r="2536" spans="1:20" x14ac:dyDescent="0.25">
      <c r="A2536" t="s">
        <v>5122</v>
      </c>
      <c r="B2536" t="s">
        <v>45</v>
      </c>
      <c r="C2536" t="s">
        <v>82</v>
      </c>
      <c r="D2536" t="s">
        <v>56</v>
      </c>
      <c r="E2536" s="1">
        <v>45780</v>
      </c>
      <c r="F2536" t="s">
        <v>5123</v>
      </c>
      <c r="G2536" t="s">
        <v>12116</v>
      </c>
      <c r="H2536" t="s">
        <v>34</v>
      </c>
      <c r="I2536" t="s">
        <v>63</v>
      </c>
      <c r="J2536" t="s">
        <v>49</v>
      </c>
      <c r="K2536">
        <v>1</v>
      </c>
      <c r="L2536">
        <v>273.8</v>
      </c>
      <c r="M2536" t="s">
        <v>35</v>
      </c>
      <c r="N2536">
        <v>31</v>
      </c>
      <c r="O2536" t="s">
        <v>12345</v>
      </c>
      <c r="P2536">
        <v>234</v>
      </c>
      <c r="Q2536" t="s">
        <v>43</v>
      </c>
      <c r="R2536">
        <v>2</v>
      </c>
      <c r="S2536" t="s">
        <v>12144</v>
      </c>
      <c r="T2536" t="s">
        <v>60</v>
      </c>
    </row>
    <row r="2537" spans="1:20" x14ac:dyDescent="0.25">
      <c r="A2537" t="s">
        <v>5124</v>
      </c>
      <c r="B2537" t="s">
        <v>45</v>
      </c>
      <c r="C2537" t="s">
        <v>82</v>
      </c>
      <c r="D2537" t="s">
        <v>23</v>
      </c>
      <c r="E2537" t="s">
        <v>12311</v>
      </c>
      <c r="F2537" t="s">
        <v>5125</v>
      </c>
      <c r="G2537" t="s">
        <v>12116</v>
      </c>
      <c r="H2537" t="s">
        <v>41</v>
      </c>
      <c r="I2537" t="s">
        <v>42</v>
      </c>
      <c r="J2537" t="s">
        <v>67</v>
      </c>
      <c r="K2537">
        <v>5</v>
      </c>
      <c r="L2537">
        <v>994.33</v>
      </c>
      <c r="M2537" t="s">
        <v>28</v>
      </c>
      <c r="N2537">
        <v>44</v>
      </c>
      <c r="O2537" s="1">
        <v>45933</v>
      </c>
      <c r="P2537">
        <v>44</v>
      </c>
      <c r="Q2537" t="s">
        <v>29</v>
      </c>
      <c r="R2537">
        <v>4</v>
      </c>
      <c r="S2537" t="s">
        <v>12125</v>
      </c>
      <c r="T2537" t="s">
        <v>60</v>
      </c>
    </row>
    <row r="2538" spans="1:20" x14ac:dyDescent="0.25">
      <c r="A2538" t="s">
        <v>5126</v>
      </c>
      <c r="B2538" t="s">
        <v>38</v>
      </c>
      <c r="C2538" t="s">
        <v>82</v>
      </c>
      <c r="D2538" t="s">
        <v>77</v>
      </c>
      <c r="E2538" s="1">
        <v>45332</v>
      </c>
      <c r="F2538" t="s">
        <v>5127</v>
      </c>
      <c r="G2538" t="s">
        <v>12116</v>
      </c>
      <c r="H2538" t="s">
        <v>47</v>
      </c>
      <c r="I2538" t="s">
        <v>48</v>
      </c>
      <c r="J2538" t="s">
        <v>27</v>
      </c>
      <c r="K2538">
        <v>1</v>
      </c>
      <c r="L2538">
        <v>430.38</v>
      </c>
      <c r="M2538" t="s">
        <v>28</v>
      </c>
      <c r="N2538">
        <v>5</v>
      </c>
      <c r="O2538" s="1">
        <v>45841</v>
      </c>
      <c r="P2538">
        <v>92</v>
      </c>
      <c r="Q2538" t="s">
        <v>43</v>
      </c>
      <c r="R2538">
        <v>4</v>
      </c>
      <c r="S2538" t="s">
        <v>12309</v>
      </c>
      <c r="T2538" t="s">
        <v>36</v>
      </c>
    </row>
    <row r="2539" spans="1:20" x14ac:dyDescent="0.25">
      <c r="A2539" t="s">
        <v>5128</v>
      </c>
      <c r="B2539" t="s">
        <v>21</v>
      </c>
      <c r="C2539" t="s">
        <v>22</v>
      </c>
      <c r="D2539" t="s">
        <v>32</v>
      </c>
      <c r="E2539" t="s">
        <v>12344</v>
      </c>
      <c r="F2539" t="s">
        <v>5129</v>
      </c>
      <c r="G2539" t="s">
        <v>12116</v>
      </c>
      <c r="H2539" t="s">
        <v>41</v>
      </c>
      <c r="I2539" t="s">
        <v>48</v>
      </c>
      <c r="J2539" t="s">
        <v>59</v>
      </c>
      <c r="K2539">
        <v>2</v>
      </c>
      <c r="L2539">
        <v>926.49</v>
      </c>
      <c r="M2539" t="s">
        <v>28</v>
      </c>
      <c r="N2539">
        <v>41</v>
      </c>
      <c r="O2539" t="s">
        <v>12090</v>
      </c>
      <c r="P2539">
        <v>333</v>
      </c>
      <c r="Q2539" t="s">
        <v>29</v>
      </c>
      <c r="R2539">
        <v>3</v>
      </c>
      <c r="S2539" t="s">
        <v>12094</v>
      </c>
      <c r="T2539" t="s">
        <v>60</v>
      </c>
    </row>
    <row r="2540" spans="1:20" x14ac:dyDescent="0.25">
      <c r="A2540" t="s">
        <v>5130</v>
      </c>
      <c r="B2540" t="s">
        <v>21</v>
      </c>
      <c r="C2540" t="s">
        <v>82</v>
      </c>
      <c r="D2540" t="s">
        <v>32</v>
      </c>
      <c r="E2540" s="1">
        <v>45363</v>
      </c>
      <c r="F2540" t="s">
        <v>5131</v>
      </c>
      <c r="G2540" t="s">
        <v>12116</v>
      </c>
      <c r="H2540" t="s">
        <v>34</v>
      </c>
      <c r="I2540" t="s">
        <v>42</v>
      </c>
      <c r="J2540" t="s">
        <v>67</v>
      </c>
      <c r="K2540">
        <v>2</v>
      </c>
      <c r="L2540">
        <v>928.95</v>
      </c>
      <c r="M2540" t="s">
        <v>50</v>
      </c>
      <c r="N2540">
        <v>36</v>
      </c>
      <c r="O2540" t="s">
        <v>12108</v>
      </c>
      <c r="P2540">
        <v>389</v>
      </c>
      <c r="Q2540" t="s">
        <v>43</v>
      </c>
      <c r="R2540">
        <v>2</v>
      </c>
      <c r="S2540" t="s">
        <v>12178</v>
      </c>
      <c r="T2540" t="s">
        <v>60</v>
      </c>
    </row>
    <row r="2541" spans="1:20" x14ac:dyDescent="0.25">
      <c r="A2541" t="s">
        <v>5132</v>
      </c>
      <c r="B2541" t="s">
        <v>45</v>
      </c>
      <c r="C2541" t="s">
        <v>39</v>
      </c>
      <c r="D2541" t="s">
        <v>32</v>
      </c>
      <c r="E2541" t="s">
        <v>12308</v>
      </c>
      <c r="F2541" t="s">
        <v>5133</v>
      </c>
      <c r="G2541" t="s">
        <v>12116</v>
      </c>
      <c r="H2541" t="s">
        <v>25</v>
      </c>
      <c r="I2541" t="s">
        <v>26</v>
      </c>
      <c r="J2541" t="s">
        <v>64</v>
      </c>
      <c r="K2541">
        <v>5</v>
      </c>
      <c r="L2541">
        <v>1046.93</v>
      </c>
      <c r="M2541" t="s">
        <v>50</v>
      </c>
      <c r="N2541">
        <v>34</v>
      </c>
      <c r="O2541" s="1">
        <v>45755</v>
      </c>
      <c r="P2541">
        <v>409</v>
      </c>
      <c r="Q2541" t="s">
        <v>43</v>
      </c>
      <c r="R2541">
        <v>4</v>
      </c>
      <c r="S2541" t="s">
        <v>12332</v>
      </c>
      <c r="T2541" t="s">
        <v>60</v>
      </c>
    </row>
    <row r="2542" spans="1:20" x14ac:dyDescent="0.25">
      <c r="A2542" t="s">
        <v>5134</v>
      </c>
      <c r="B2542" t="s">
        <v>45</v>
      </c>
      <c r="C2542" t="s">
        <v>39</v>
      </c>
      <c r="D2542" t="s">
        <v>56</v>
      </c>
      <c r="E2542" t="s">
        <v>12186</v>
      </c>
      <c r="F2542" t="s">
        <v>5135</v>
      </c>
      <c r="G2542" t="s">
        <v>12116</v>
      </c>
      <c r="H2542" t="s">
        <v>25</v>
      </c>
      <c r="I2542" t="s">
        <v>63</v>
      </c>
      <c r="J2542" t="s">
        <v>64</v>
      </c>
      <c r="K2542">
        <v>2</v>
      </c>
      <c r="L2542">
        <v>997.38</v>
      </c>
      <c r="M2542" t="s">
        <v>50</v>
      </c>
      <c r="N2542">
        <v>30</v>
      </c>
      <c r="O2542" t="s">
        <v>12360</v>
      </c>
      <c r="P2542">
        <v>121</v>
      </c>
      <c r="Q2542" t="s">
        <v>29</v>
      </c>
      <c r="R2542">
        <v>4</v>
      </c>
      <c r="S2542" s="1">
        <v>45810</v>
      </c>
      <c r="T2542" t="s">
        <v>60</v>
      </c>
    </row>
    <row r="2543" spans="1:20" x14ac:dyDescent="0.25">
      <c r="A2543" t="s">
        <v>5136</v>
      </c>
      <c r="B2543" t="s">
        <v>21</v>
      </c>
      <c r="C2543" t="s">
        <v>39</v>
      </c>
      <c r="D2543" t="s">
        <v>56</v>
      </c>
      <c r="E2543" s="1">
        <v>45385</v>
      </c>
      <c r="F2543" t="s">
        <v>5137</v>
      </c>
      <c r="G2543" t="s">
        <v>12116</v>
      </c>
      <c r="H2543" t="s">
        <v>25</v>
      </c>
      <c r="I2543" t="s">
        <v>42</v>
      </c>
      <c r="J2543" t="s">
        <v>59</v>
      </c>
      <c r="K2543">
        <v>2</v>
      </c>
      <c r="L2543">
        <v>863.79</v>
      </c>
      <c r="M2543" t="s">
        <v>35</v>
      </c>
      <c r="N2543">
        <v>16</v>
      </c>
      <c r="O2543" s="1">
        <v>45424</v>
      </c>
      <c r="P2543">
        <v>481</v>
      </c>
      <c r="Q2543" t="s">
        <v>43</v>
      </c>
      <c r="R2543">
        <v>5</v>
      </c>
      <c r="S2543" t="s">
        <v>12205</v>
      </c>
      <c r="T2543" t="s">
        <v>36</v>
      </c>
    </row>
    <row r="2544" spans="1:20" x14ac:dyDescent="0.25">
      <c r="A2544" t="s">
        <v>5138</v>
      </c>
      <c r="B2544" t="s">
        <v>45</v>
      </c>
      <c r="C2544" t="s">
        <v>22</v>
      </c>
      <c r="D2544" t="s">
        <v>56</v>
      </c>
      <c r="E2544" t="s">
        <v>12107</v>
      </c>
      <c r="F2544" t="s">
        <v>5139</v>
      </c>
      <c r="G2544" t="s">
        <v>12247</v>
      </c>
      <c r="H2544" t="s">
        <v>41</v>
      </c>
      <c r="I2544" t="s">
        <v>42</v>
      </c>
      <c r="J2544" t="s">
        <v>64</v>
      </c>
      <c r="K2544">
        <v>4</v>
      </c>
      <c r="L2544">
        <v>1006.22</v>
      </c>
      <c r="M2544" t="s">
        <v>35</v>
      </c>
      <c r="N2544">
        <v>8</v>
      </c>
      <c r="O2544" t="s">
        <v>12163</v>
      </c>
      <c r="P2544">
        <v>444</v>
      </c>
      <c r="Q2544" t="s">
        <v>43</v>
      </c>
      <c r="R2544">
        <v>1</v>
      </c>
      <c r="S2544" s="1">
        <v>45483</v>
      </c>
      <c r="T2544" t="s">
        <v>60</v>
      </c>
    </row>
    <row r="2545" spans="1:20" x14ac:dyDescent="0.25">
      <c r="A2545" t="s">
        <v>5140</v>
      </c>
      <c r="B2545" t="s">
        <v>45</v>
      </c>
      <c r="C2545" t="s">
        <v>82</v>
      </c>
      <c r="D2545" t="s">
        <v>56</v>
      </c>
      <c r="E2545" t="s">
        <v>12316</v>
      </c>
      <c r="F2545" t="s">
        <v>5141</v>
      </c>
      <c r="G2545" t="s">
        <v>12247</v>
      </c>
      <c r="H2545" t="s">
        <v>34</v>
      </c>
      <c r="I2545" t="s">
        <v>42</v>
      </c>
      <c r="J2545" t="s">
        <v>49</v>
      </c>
      <c r="K2545">
        <v>1</v>
      </c>
      <c r="L2545">
        <v>360.8</v>
      </c>
      <c r="M2545" t="s">
        <v>28</v>
      </c>
      <c r="N2545">
        <v>17</v>
      </c>
      <c r="O2545" t="s">
        <v>12287</v>
      </c>
      <c r="P2545">
        <v>436</v>
      </c>
      <c r="Q2545" t="s">
        <v>29</v>
      </c>
      <c r="R2545">
        <v>1</v>
      </c>
      <c r="S2545" s="1">
        <v>45812</v>
      </c>
      <c r="T2545" t="s">
        <v>30</v>
      </c>
    </row>
    <row r="2546" spans="1:20" x14ac:dyDescent="0.25">
      <c r="A2546" t="s">
        <v>5142</v>
      </c>
      <c r="B2546" t="s">
        <v>21</v>
      </c>
      <c r="C2546" t="s">
        <v>22</v>
      </c>
      <c r="D2546" t="s">
        <v>77</v>
      </c>
      <c r="E2546" t="s">
        <v>12503</v>
      </c>
      <c r="F2546" t="s">
        <v>5143</v>
      </c>
      <c r="G2546" t="s">
        <v>12247</v>
      </c>
      <c r="H2546" t="s">
        <v>25</v>
      </c>
      <c r="I2546" t="s">
        <v>54</v>
      </c>
      <c r="J2546" t="s">
        <v>49</v>
      </c>
      <c r="K2546">
        <v>5</v>
      </c>
      <c r="L2546">
        <v>1483.62</v>
      </c>
      <c r="M2546" t="s">
        <v>28</v>
      </c>
      <c r="N2546">
        <v>19</v>
      </c>
      <c r="O2546" s="1">
        <v>45362</v>
      </c>
      <c r="P2546">
        <v>472</v>
      </c>
      <c r="Q2546" t="s">
        <v>29</v>
      </c>
      <c r="R2546">
        <v>1</v>
      </c>
      <c r="S2546" s="1">
        <v>45780</v>
      </c>
      <c r="T2546" t="s">
        <v>60</v>
      </c>
    </row>
    <row r="2547" spans="1:20" x14ac:dyDescent="0.25">
      <c r="A2547" t="s">
        <v>5144</v>
      </c>
      <c r="B2547" t="s">
        <v>21</v>
      </c>
      <c r="C2547" t="s">
        <v>39</v>
      </c>
      <c r="D2547" t="s">
        <v>56</v>
      </c>
      <c r="E2547" s="1">
        <v>45455</v>
      </c>
      <c r="F2547" t="s">
        <v>5145</v>
      </c>
      <c r="G2547" t="s">
        <v>12247</v>
      </c>
      <c r="H2547" t="s">
        <v>41</v>
      </c>
      <c r="I2547" t="s">
        <v>54</v>
      </c>
      <c r="J2547" t="s">
        <v>59</v>
      </c>
      <c r="K2547">
        <v>4</v>
      </c>
      <c r="L2547">
        <v>192.44</v>
      </c>
      <c r="M2547" t="s">
        <v>50</v>
      </c>
      <c r="N2547">
        <v>44</v>
      </c>
      <c r="O2547" t="s">
        <v>12156</v>
      </c>
      <c r="P2547">
        <v>21</v>
      </c>
      <c r="Q2547" t="s">
        <v>29</v>
      </c>
      <c r="R2547">
        <v>4</v>
      </c>
      <c r="S2547" s="1">
        <v>45902</v>
      </c>
      <c r="T2547" t="s">
        <v>60</v>
      </c>
    </row>
    <row r="2548" spans="1:20" x14ac:dyDescent="0.25">
      <c r="A2548" t="s">
        <v>5146</v>
      </c>
      <c r="B2548" t="s">
        <v>38</v>
      </c>
      <c r="C2548" t="s">
        <v>22</v>
      </c>
      <c r="D2548" t="s">
        <v>77</v>
      </c>
      <c r="E2548" t="s">
        <v>12259</v>
      </c>
      <c r="F2548" t="s">
        <v>5147</v>
      </c>
      <c r="G2548" t="s">
        <v>12247</v>
      </c>
      <c r="H2548" t="s">
        <v>47</v>
      </c>
      <c r="I2548" t="s">
        <v>26</v>
      </c>
      <c r="J2548" t="s">
        <v>64</v>
      </c>
      <c r="K2548">
        <v>3</v>
      </c>
      <c r="L2548">
        <v>598.66999999999996</v>
      </c>
      <c r="M2548" t="s">
        <v>50</v>
      </c>
      <c r="N2548">
        <v>7</v>
      </c>
      <c r="O2548" t="s">
        <v>12309</v>
      </c>
      <c r="P2548">
        <v>103</v>
      </c>
      <c r="Q2548" t="s">
        <v>29</v>
      </c>
      <c r="R2548">
        <v>4</v>
      </c>
      <c r="S2548" t="s">
        <v>12120</v>
      </c>
      <c r="T2548" t="s">
        <v>60</v>
      </c>
    </row>
    <row r="2549" spans="1:20" x14ac:dyDescent="0.25">
      <c r="A2549" t="s">
        <v>5148</v>
      </c>
      <c r="B2549" t="s">
        <v>38</v>
      </c>
      <c r="C2549" t="s">
        <v>39</v>
      </c>
      <c r="D2549" t="s">
        <v>77</v>
      </c>
      <c r="E2549" t="s">
        <v>12360</v>
      </c>
      <c r="F2549" t="s">
        <v>5149</v>
      </c>
      <c r="G2549" t="s">
        <v>12247</v>
      </c>
      <c r="H2549" t="s">
        <v>41</v>
      </c>
      <c r="I2549" t="s">
        <v>48</v>
      </c>
      <c r="J2549" t="s">
        <v>49</v>
      </c>
      <c r="K2549">
        <v>4</v>
      </c>
      <c r="L2549">
        <v>1060.9000000000001</v>
      </c>
      <c r="M2549" t="s">
        <v>50</v>
      </c>
      <c r="N2549">
        <v>14</v>
      </c>
      <c r="O2549" t="s">
        <v>12142</v>
      </c>
      <c r="P2549">
        <v>99</v>
      </c>
      <c r="Q2549" t="s">
        <v>29</v>
      </c>
      <c r="R2549">
        <v>3</v>
      </c>
      <c r="S2549" t="s">
        <v>12096</v>
      </c>
      <c r="T2549" t="s">
        <v>36</v>
      </c>
    </row>
    <row r="2550" spans="1:20" x14ac:dyDescent="0.25">
      <c r="A2550" t="s">
        <v>5150</v>
      </c>
      <c r="B2550" t="s">
        <v>21</v>
      </c>
      <c r="C2550" t="s">
        <v>82</v>
      </c>
      <c r="D2550" t="s">
        <v>52</v>
      </c>
      <c r="E2550" t="s">
        <v>12436</v>
      </c>
      <c r="F2550" t="s">
        <v>5151</v>
      </c>
      <c r="G2550" t="s">
        <v>12247</v>
      </c>
      <c r="H2550" t="s">
        <v>41</v>
      </c>
      <c r="I2550" t="s">
        <v>48</v>
      </c>
      <c r="J2550" t="s">
        <v>49</v>
      </c>
      <c r="K2550">
        <v>5</v>
      </c>
      <c r="L2550">
        <v>1433.77</v>
      </c>
      <c r="M2550" t="s">
        <v>50</v>
      </c>
      <c r="N2550">
        <v>48</v>
      </c>
      <c r="O2550" s="1">
        <v>45908</v>
      </c>
      <c r="P2550">
        <v>59</v>
      </c>
      <c r="Q2550" t="s">
        <v>43</v>
      </c>
      <c r="R2550">
        <v>1</v>
      </c>
      <c r="S2550" t="s">
        <v>12272</v>
      </c>
      <c r="T2550" t="s">
        <v>60</v>
      </c>
    </row>
    <row r="2551" spans="1:20" x14ac:dyDescent="0.25">
      <c r="A2551" t="s">
        <v>5152</v>
      </c>
      <c r="B2551" t="s">
        <v>45</v>
      </c>
      <c r="C2551" t="s">
        <v>82</v>
      </c>
      <c r="D2551" t="s">
        <v>77</v>
      </c>
      <c r="E2551" s="1">
        <v>45695</v>
      </c>
      <c r="F2551" t="s">
        <v>5153</v>
      </c>
      <c r="G2551" t="s">
        <v>12247</v>
      </c>
      <c r="H2551" t="s">
        <v>25</v>
      </c>
      <c r="I2551" t="s">
        <v>63</v>
      </c>
      <c r="J2551" t="s">
        <v>27</v>
      </c>
      <c r="K2551">
        <v>2</v>
      </c>
      <c r="L2551">
        <v>739.14</v>
      </c>
      <c r="M2551" t="s">
        <v>35</v>
      </c>
      <c r="N2551">
        <v>48</v>
      </c>
      <c r="O2551" t="s">
        <v>12284</v>
      </c>
      <c r="P2551">
        <v>259</v>
      </c>
      <c r="Q2551" t="s">
        <v>43</v>
      </c>
      <c r="R2551">
        <v>4</v>
      </c>
      <c r="S2551" s="1">
        <v>45482</v>
      </c>
      <c r="T2551" t="s">
        <v>30</v>
      </c>
    </row>
    <row r="2552" spans="1:20" x14ac:dyDescent="0.25">
      <c r="A2552" t="s">
        <v>5154</v>
      </c>
      <c r="B2552" t="s">
        <v>38</v>
      </c>
      <c r="C2552" t="s">
        <v>82</v>
      </c>
      <c r="D2552" t="s">
        <v>77</v>
      </c>
      <c r="E2552" s="1">
        <v>45449</v>
      </c>
      <c r="F2552" t="s">
        <v>5155</v>
      </c>
      <c r="G2552" t="s">
        <v>12247</v>
      </c>
      <c r="H2552" t="s">
        <v>25</v>
      </c>
      <c r="I2552" t="s">
        <v>54</v>
      </c>
      <c r="J2552" t="s">
        <v>64</v>
      </c>
      <c r="K2552">
        <v>3</v>
      </c>
      <c r="L2552">
        <v>185.06</v>
      </c>
      <c r="M2552" t="s">
        <v>50</v>
      </c>
      <c r="N2552">
        <v>21</v>
      </c>
      <c r="O2552" s="1">
        <v>45454</v>
      </c>
      <c r="P2552">
        <v>110</v>
      </c>
      <c r="Q2552" t="s">
        <v>29</v>
      </c>
      <c r="R2552">
        <v>4</v>
      </c>
      <c r="S2552" t="s">
        <v>12193</v>
      </c>
      <c r="T2552" t="s">
        <v>36</v>
      </c>
    </row>
    <row r="2553" spans="1:20" x14ac:dyDescent="0.25">
      <c r="A2553" t="s">
        <v>5156</v>
      </c>
      <c r="B2553" t="s">
        <v>38</v>
      </c>
      <c r="C2553" t="s">
        <v>22</v>
      </c>
      <c r="D2553" t="s">
        <v>77</v>
      </c>
      <c r="E2553" s="1">
        <v>45352</v>
      </c>
      <c r="F2553" t="s">
        <v>5157</v>
      </c>
      <c r="G2553" s="1">
        <v>45298</v>
      </c>
      <c r="H2553" t="s">
        <v>25</v>
      </c>
      <c r="I2553" t="s">
        <v>26</v>
      </c>
      <c r="J2553" t="s">
        <v>67</v>
      </c>
      <c r="K2553">
        <v>5</v>
      </c>
      <c r="L2553">
        <v>320.54000000000002</v>
      </c>
      <c r="M2553" t="s">
        <v>28</v>
      </c>
      <c r="N2553">
        <v>8</v>
      </c>
      <c r="O2553" t="s">
        <v>12159</v>
      </c>
      <c r="P2553">
        <v>456</v>
      </c>
      <c r="Q2553" t="s">
        <v>29</v>
      </c>
      <c r="R2553">
        <v>4</v>
      </c>
      <c r="S2553" t="s">
        <v>12221</v>
      </c>
      <c r="T2553" t="s">
        <v>30</v>
      </c>
    </row>
    <row r="2554" spans="1:20" x14ac:dyDescent="0.25">
      <c r="A2554" t="s">
        <v>5158</v>
      </c>
      <c r="B2554" t="s">
        <v>21</v>
      </c>
      <c r="C2554" t="s">
        <v>22</v>
      </c>
      <c r="D2554" t="s">
        <v>52</v>
      </c>
      <c r="E2554" t="s">
        <v>12205</v>
      </c>
      <c r="F2554" t="s">
        <v>5159</v>
      </c>
      <c r="G2554" s="1">
        <v>45298</v>
      </c>
      <c r="H2554" t="s">
        <v>25</v>
      </c>
      <c r="I2554" t="s">
        <v>48</v>
      </c>
      <c r="J2554" t="s">
        <v>64</v>
      </c>
      <c r="K2554">
        <v>2</v>
      </c>
      <c r="L2554">
        <v>1198.5899999999999</v>
      </c>
      <c r="M2554" t="s">
        <v>35</v>
      </c>
      <c r="N2554">
        <v>38</v>
      </c>
      <c r="O2554" s="1">
        <v>45963</v>
      </c>
      <c r="P2554">
        <v>338</v>
      </c>
      <c r="Q2554" t="s">
        <v>29</v>
      </c>
      <c r="R2554">
        <v>2</v>
      </c>
      <c r="S2554" s="1">
        <v>45636</v>
      </c>
      <c r="T2554" t="s">
        <v>60</v>
      </c>
    </row>
    <row r="2555" spans="1:20" x14ac:dyDescent="0.25">
      <c r="A2555" t="s">
        <v>5160</v>
      </c>
      <c r="B2555" t="s">
        <v>45</v>
      </c>
      <c r="C2555" t="s">
        <v>22</v>
      </c>
      <c r="D2555" t="s">
        <v>77</v>
      </c>
      <c r="E2555" t="s">
        <v>12205</v>
      </c>
      <c r="F2555" t="s">
        <v>5161</v>
      </c>
      <c r="G2555" s="1">
        <v>45298</v>
      </c>
      <c r="H2555" t="s">
        <v>58</v>
      </c>
      <c r="I2555" t="s">
        <v>54</v>
      </c>
      <c r="J2555" t="s">
        <v>49</v>
      </c>
      <c r="K2555">
        <v>2</v>
      </c>
      <c r="L2555">
        <v>497.42</v>
      </c>
      <c r="M2555" t="s">
        <v>35</v>
      </c>
      <c r="N2555">
        <v>15</v>
      </c>
      <c r="O2555" t="s">
        <v>12372</v>
      </c>
      <c r="P2555">
        <v>455</v>
      </c>
      <c r="Q2555" t="s">
        <v>43</v>
      </c>
      <c r="R2555">
        <v>3</v>
      </c>
      <c r="S2555" s="1">
        <v>45424</v>
      </c>
      <c r="T2555" t="s">
        <v>60</v>
      </c>
    </row>
    <row r="2556" spans="1:20" x14ac:dyDescent="0.25">
      <c r="A2556" t="s">
        <v>5162</v>
      </c>
      <c r="B2556" t="s">
        <v>38</v>
      </c>
      <c r="C2556" t="s">
        <v>39</v>
      </c>
      <c r="D2556" t="s">
        <v>56</v>
      </c>
      <c r="E2556" s="1">
        <v>45271</v>
      </c>
      <c r="F2556" t="s">
        <v>5163</v>
      </c>
      <c r="G2556" s="1">
        <v>45298</v>
      </c>
      <c r="H2556" t="s">
        <v>34</v>
      </c>
      <c r="I2556" t="s">
        <v>42</v>
      </c>
      <c r="J2556" t="s">
        <v>49</v>
      </c>
      <c r="K2556">
        <v>1</v>
      </c>
      <c r="L2556">
        <v>1284.43</v>
      </c>
      <c r="M2556" t="s">
        <v>35</v>
      </c>
      <c r="N2556">
        <v>38</v>
      </c>
      <c r="O2556" s="1">
        <v>45872</v>
      </c>
      <c r="P2556">
        <v>50</v>
      </c>
      <c r="Q2556" t="s">
        <v>43</v>
      </c>
      <c r="R2556">
        <v>4</v>
      </c>
      <c r="S2556" t="s">
        <v>12127</v>
      </c>
      <c r="T2556" t="s">
        <v>30</v>
      </c>
    </row>
    <row r="2557" spans="1:20" x14ac:dyDescent="0.25">
      <c r="A2557" t="s">
        <v>5164</v>
      </c>
      <c r="B2557" t="s">
        <v>38</v>
      </c>
      <c r="C2557" t="s">
        <v>39</v>
      </c>
      <c r="D2557" t="s">
        <v>23</v>
      </c>
      <c r="E2557" t="s">
        <v>12440</v>
      </c>
      <c r="F2557" t="s">
        <v>5165</v>
      </c>
      <c r="G2557" s="1">
        <v>45298</v>
      </c>
      <c r="H2557" t="s">
        <v>47</v>
      </c>
      <c r="I2557" t="s">
        <v>26</v>
      </c>
      <c r="J2557" t="s">
        <v>64</v>
      </c>
      <c r="K2557">
        <v>5</v>
      </c>
      <c r="L2557">
        <v>519.16</v>
      </c>
      <c r="M2557" t="s">
        <v>35</v>
      </c>
      <c r="N2557">
        <v>11</v>
      </c>
      <c r="O2557" s="1">
        <v>45455</v>
      </c>
      <c r="P2557">
        <v>328</v>
      </c>
      <c r="Q2557" t="s">
        <v>43</v>
      </c>
      <c r="R2557">
        <v>5</v>
      </c>
      <c r="S2557" s="1">
        <v>45877</v>
      </c>
      <c r="T2557" t="s">
        <v>30</v>
      </c>
    </row>
    <row r="2558" spans="1:20" x14ac:dyDescent="0.25">
      <c r="A2558" t="s">
        <v>5166</v>
      </c>
      <c r="B2558" t="s">
        <v>45</v>
      </c>
      <c r="C2558" t="s">
        <v>39</v>
      </c>
      <c r="D2558" t="s">
        <v>32</v>
      </c>
      <c r="E2558" t="s">
        <v>12169</v>
      </c>
      <c r="F2558" t="s">
        <v>5167</v>
      </c>
      <c r="G2558" s="1">
        <v>45298</v>
      </c>
      <c r="H2558" t="s">
        <v>41</v>
      </c>
      <c r="I2558" t="s">
        <v>54</v>
      </c>
      <c r="J2558" t="s">
        <v>27</v>
      </c>
      <c r="K2558">
        <v>1</v>
      </c>
      <c r="L2558">
        <v>1218.3</v>
      </c>
      <c r="M2558" t="s">
        <v>28</v>
      </c>
      <c r="N2558">
        <v>2</v>
      </c>
      <c r="O2558" t="s">
        <v>12164</v>
      </c>
      <c r="P2558">
        <v>58</v>
      </c>
      <c r="Q2558" t="s">
        <v>43</v>
      </c>
      <c r="R2558">
        <v>5</v>
      </c>
      <c r="S2558" s="1">
        <v>45544</v>
      </c>
      <c r="T2558" t="s">
        <v>30</v>
      </c>
    </row>
    <row r="2559" spans="1:20" x14ac:dyDescent="0.25">
      <c r="A2559" t="s">
        <v>5168</v>
      </c>
      <c r="B2559" t="s">
        <v>38</v>
      </c>
      <c r="C2559" t="s">
        <v>82</v>
      </c>
      <c r="D2559" t="s">
        <v>23</v>
      </c>
      <c r="E2559" t="s">
        <v>12359</v>
      </c>
      <c r="F2559" t="s">
        <v>5169</v>
      </c>
      <c r="G2559" s="1">
        <v>45329</v>
      </c>
      <c r="H2559" t="s">
        <v>25</v>
      </c>
      <c r="I2559" t="s">
        <v>63</v>
      </c>
      <c r="J2559" t="s">
        <v>49</v>
      </c>
      <c r="K2559">
        <v>1</v>
      </c>
      <c r="L2559">
        <v>1105.5899999999999</v>
      </c>
      <c r="M2559" t="s">
        <v>35</v>
      </c>
      <c r="N2559">
        <v>42</v>
      </c>
      <c r="O2559" t="s">
        <v>12072</v>
      </c>
      <c r="P2559">
        <v>365</v>
      </c>
      <c r="Q2559" t="s">
        <v>29</v>
      </c>
      <c r="R2559">
        <v>3</v>
      </c>
      <c r="S2559" t="s">
        <v>12335</v>
      </c>
      <c r="T2559" t="s">
        <v>36</v>
      </c>
    </row>
    <row r="2560" spans="1:20" x14ac:dyDescent="0.25">
      <c r="A2560" t="s">
        <v>5170</v>
      </c>
      <c r="B2560" t="s">
        <v>38</v>
      </c>
      <c r="C2560" t="s">
        <v>82</v>
      </c>
      <c r="D2560" t="s">
        <v>52</v>
      </c>
      <c r="E2560" t="s">
        <v>12288</v>
      </c>
      <c r="F2560" t="s">
        <v>5171</v>
      </c>
      <c r="G2560" s="1">
        <v>45329</v>
      </c>
      <c r="H2560" t="s">
        <v>41</v>
      </c>
      <c r="I2560" t="s">
        <v>63</v>
      </c>
      <c r="J2560" t="s">
        <v>27</v>
      </c>
      <c r="K2560">
        <v>3</v>
      </c>
      <c r="L2560">
        <v>1241.8800000000001</v>
      </c>
      <c r="M2560" t="s">
        <v>35</v>
      </c>
      <c r="N2560">
        <v>10</v>
      </c>
      <c r="O2560" s="1">
        <v>45692</v>
      </c>
      <c r="P2560">
        <v>312</v>
      </c>
      <c r="Q2560" t="s">
        <v>29</v>
      </c>
      <c r="R2560">
        <v>3</v>
      </c>
      <c r="S2560" s="1">
        <v>45871</v>
      </c>
      <c r="T2560" t="s">
        <v>30</v>
      </c>
    </row>
    <row r="2561" spans="1:20" x14ac:dyDescent="0.25">
      <c r="A2561" t="s">
        <v>5172</v>
      </c>
      <c r="B2561" t="s">
        <v>45</v>
      </c>
      <c r="C2561" t="s">
        <v>22</v>
      </c>
      <c r="D2561" t="s">
        <v>52</v>
      </c>
      <c r="E2561" s="1">
        <v>45296</v>
      </c>
      <c r="F2561" t="s">
        <v>5173</v>
      </c>
      <c r="G2561" s="1">
        <v>45329</v>
      </c>
      <c r="H2561" t="s">
        <v>47</v>
      </c>
      <c r="I2561" t="s">
        <v>48</v>
      </c>
      <c r="J2561" t="s">
        <v>27</v>
      </c>
      <c r="K2561">
        <v>2</v>
      </c>
      <c r="L2561">
        <v>589.64</v>
      </c>
      <c r="M2561" t="s">
        <v>35</v>
      </c>
      <c r="N2561">
        <v>19</v>
      </c>
      <c r="O2561" s="1">
        <v>45422</v>
      </c>
      <c r="P2561">
        <v>17</v>
      </c>
      <c r="Q2561" t="s">
        <v>43</v>
      </c>
      <c r="R2561">
        <v>1</v>
      </c>
      <c r="S2561" t="s">
        <v>12261</v>
      </c>
      <c r="T2561" t="s">
        <v>30</v>
      </c>
    </row>
    <row r="2562" spans="1:20" x14ac:dyDescent="0.25">
      <c r="A2562" t="s">
        <v>5174</v>
      </c>
      <c r="B2562" t="s">
        <v>21</v>
      </c>
      <c r="C2562" t="s">
        <v>82</v>
      </c>
      <c r="D2562" t="s">
        <v>52</v>
      </c>
      <c r="E2562" t="s">
        <v>12129</v>
      </c>
      <c r="F2562" t="s">
        <v>5175</v>
      </c>
      <c r="G2562" s="1">
        <v>45329</v>
      </c>
      <c r="H2562" t="s">
        <v>47</v>
      </c>
      <c r="I2562" t="s">
        <v>63</v>
      </c>
      <c r="J2562" t="s">
        <v>59</v>
      </c>
      <c r="K2562">
        <v>5</v>
      </c>
      <c r="L2562">
        <v>156.11000000000001</v>
      </c>
      <c r="M2562" t="s">
        <v>28</v>
      </c>
      <c r="N2562">
        <v>23</v>
      </c>
      <c r="O2562" t="s">
        <v>12089</v>
      </c>
      <c r="P2562">
        <v>383</v>
      </c>
      <c r="Q2562" t="s">
        <v>29</v>
      </c>
      <c r="R2562">
        <v>5</v>
      </c>
      <c r="S2562" t="s">
        <v>12217</v>
      </c>
      <c r="T2562" t="s">
        <v>30</v>
      </c>
    </row>
    <row r="2563" spans="1:20" x14ac:dyDescent="0.25">
      <c r="A2563" t="s">
        <v>5176</v>
      </c>
      <c r="B2563" t="s">
        <v>21</v>
      </c>
      <c r="C2563" t="s">
        <v>39</v>
      </c>
      <c r="D2563" t="s">
        <v>32</v>
      </c>
      <c r="E2563" s="1">
        <v>45482</v>
      </c>
      <c r="F2563" t="s">
        <v>5177</v>
      </c>
      <c r="G2563" s="1">
        <v>45329</v>
      </c>
      <c r="H2563" t="s">
        <v>25</v>
      </c>
      <c r="I2563" t="s">
        <v>42</v>
      </c>
      <c r="J2563" t="s">
        <v>27</v>
      </c>
      <c r="K2563">
        <v>3</v>
      </c>
      <c r="L2563">
        <v>1433.7</v>
      </c>
      <c r="M2563" t="s">
        <v>35</v>
      </c>
      <c r="N2563">
        <v>36</v>
      </c>
      <c r="O2563" t="s">
        <v>12189</v>
      </c>
      <c r="P2563">
        <v>235</v>
      </c>
      <c r="Q2563" t="s">
        <v>29</v>
      </c>
      <c r="R2563">
        <v>2</v>
      </c>
      <c r="S2563" t="s">
        <v>12368</v>
      </c>
      <c r="T2563" t="s">
        <v>60</v>
      </c>
    </row>
    <row r="2564" spans="1:20" x14ac:dyDescent="0.25">
      <c r="A2564" t="s">
        <v>5178</v>
      </c>
      <c r="B2564" t="s">
        <v>21</v>
      </c>
      <c r="C2564" t="s">
        <v>39</v>
      </c>
      <c r="D2564" t="s">
        <v>32</v>
      </c>
      <c r="E2564" t="s">
        <v>12065</v>
      </c>
      <c r="F2564" t="s">
        <v>5179</v>
      </c>
      <c r="G2564" s="1">
        <v>45358</v>
      </c>
      <c r="H2564" t="s">
        <v>25</v>
      </c>
      <c r="I2564" t="s">
        <v>63</v>
      </c>
      <c r="J2564" t="s">
        <v>64</v>
      </c>
      <c r="K2564">
        <v>3</v>
      </c>
      <c r="L2564">
        <v>1372.9</v>
      </c>
      <c r="M2564" t="s">
        <v>28</v>
      </c>
      <c r="N2564">
        <v>45</v>
      </c>
      <c r="O2564" t="s">
        <v>12184</v>
      </c>
      <c r="P2564">
        <v>180</v>
      </c>
      <c r="Q2564" t="s">
        <v>29</v>
      </c>
      <c r="R2564">
        <v>4</v>
      </c>
      <c r="S2564" s="1">
        <v>45750</v>
      </c>
      <c r="T2564" t="s">
        <v>30</v>
      </c>
    </row>
    <row r="2565" spans="1:20" x14ac:dyDescent="0.25">
      <c r="A2565" t="s">
        <v>5180</v>
      </c>
      <c r="B2565" t="s">
        <v>38</v>
      </c>
      <c r="C2565" t="s">
        <v>39</v>
      </c>
      <c r="D2565" t="s">
        <v>77</v>
      </c>
      <c r="E2565" t="s">
        <v>12107</v>
      </c>
      <c r="F2565" t="s">
        <v>5181</v>
      </c>
      <c r="G2565" s="1">
        <v>45358</v>
      </c>
      <c r="H2565" t="s">
        <v>58</v>
      </c>
      <c r="I2565" t="s">
        <v>54</v>
      </c>
      <c r="J2565" t="s">
        <v>67</v>
      </c>
      <c r="K2565">
        <v>5</v>
      </c>
      <c r="L2565">
        <v>1166.97</v>
      </c>
      <c r="M2565" t="s">
        <v>50</v>
      </c>
      <c r="N2565">
        <v>22</v>
      </c>
      <c r="O2565" t="s">
        <v>12081</v>
      </c>
      <c r="P2565">
        <v>462</v>
      </c>
      <c r="Q2565" t="s">
        <v>43</v>
      </c>
      <c r="R2565">
        <v>4</v>
      </c>
      <c r="S2565" t="s">
        <v>12121</v>
      </c>
      <c r="T2565" t="s">
        <v>30</v>
      </c>
    </row>
    <row r="2566" spans="1:20" x14ac:dyDescent="0.25">
      <c r="A2566" t="s">
        <v>5182</v>
      </c>
      <c r="B2566" t="s">
        <v>21</v>
      </c>
      <c r="C2566" t="s">
        <v>22</v>
      </c>
      <c r="D2566" t="s">
        <v>52</v>
      </c>
      <c r="E2566" s="1">
        <v>45449</v>
      </c>
      <c r="F2566" t="s">
        <v>5183</v>
      </c>
      <c r="G2566" s="1">
        <v>45358</v>
      </c>
      <c r="H2566" t="s">
        <v>34</v>
      </c>
      <c r="I2566" t="s">
        <v>48</v>
      </c>
      <c r="J2566" t="s">
        <v>27</v>
      </c>
      <c r="K2566">
        <v>3</v>
      </c>
      <c r="L2566">
        <v>125.97</v>
      </c>
      <c r="M2566" t="s">
        <v>50</v>
      </c>
      <c r="N2566">
        <v>21</v>
      </c>
      <c r="O2566" t="s">
        <v>12340</v>
      </c>
      <c r="P2566">
        <v>182</v>
      </c>
      <c r="Q2566" t="s">
        <v>29</v>
      </c>
      <c r="R2566">
        <v>2</v>
      </c>
      <c r="S2566" t="s">
        <v>12186</v>
      </c>
      <c r="T2566" t="s">
        <v>36</v>
      </c>
    </row>
    <row r="2567" spans="1:20" x14ac:dyDescent="0.25">
      <c r="A2567" t="s">
        <v>5184</v>
      </c>
      <c r="B2567" t="s">
        <v>38</v>
      </c>
      <c r="C2567" t="s">
        <v>82</v>
      </c>
      <c r="D2567" t="s">
        <v>23</v>
      </c>
      <c r="E2567" t="s">
        <v>12174</v>
      </c>
      <c r="F2567" t="s">
        <v>5185</v>
      </c>
      <c r="G2567" s="1">
        <v>45358</v>
      </c>
      <c r="H2567" t="s">
        <v>25</v>
      </c>
      <c r="I2567" t="s">
        <v>54</v>
      </c>
      <c r="J2567" t="s">
        <v>49</v>
      </c>
      <c r="K2567">
        <v>5</v>
      </c>
      <c r="L2567">
        <v>1444.62</v>
      </c>
      <c r="M2567" t="s">
        <v>35</v>
      </c>
      <c r="N2567">
        <v>13</v>
      </c>
      <c r="O2567" t="s">
        <v>12203</v>
      </c>
      <c r="P2567">
        <v>354</v>
      </c>
      <c r="Q2567" t="s">
        <v>29</v>
      </c>
      <c r="R2567">
        <v>2</v>
      </c>
      <c r="S2567" t="s">
        <v>12140</v>
      </c>
      <c r="T2567" t="s">
        <v>36</v>
      </c>
    </row>
    <row r="2568" spans="1:20" x14ac:dyDescent="0.25">
      <c r="A2568" t="s">
        <v>5186</v>
      </c>
      <c r="B2568" t="s">
        <v>45</v>
      </c>
      <c r="C2568" t="s">
        <v>39</v>
      </c>
      <c r="D2568" t="s">
        <v>52</v>
      </c>
      <c r="E2568" t="s">
        <v>12101</v>
      </c>
      <c r="F2568" t="s">
        <v>5187</v>
      </c>
      <c r="G2568" s="1">
        <v>45358</v>
      </c>
      <c r="H2568" t="s">
        <v>58</v>
      </c>
      <c r="I2568" t="s">
        <v>54</v>
      </c>
      <c r="J2568" t="s">
        <v>27</v>
      </c>
      <c r="K2568">
        <v>5</v>
      </c>
      <c r="L2568">
        <v>210.29</v>
      </c>
      <c r="M2568" t="s">
        <v>50</v>
      </c>
      <c r="N2568">
        <v>12</v>
      </c>
      <c r="O2568" t="s">
        <v>12272</v>
      </c>
      <c r="P2568">
        <v>293</v>
      </c>
      <c r="Q2568" t="s">
        <v>29</v>
      </c>
      <c r="R2568">
        <v>1</v>
      </c>
      <c r="S2568" s="1">
        <v>45840</v>
      </c>
      <c r="T2568" t="s">
        <v>36</v>
      </c>
    </row>
    <row r="2569" spans="1:20" x14ac:dyDescent="0.25">
      <c r="A2569" t="s">
        <v>5188</v>
      </c>
      <c r="B2569" t="s">
        <v>45</v>
      </c>
      <c r="C2569" t="s">
        <v>22</v>
      </c>
      <c r="D2569" t="s">
        <v>77</v>
      </c>
      <c r="E2569" t="s">
        <v>12261</v>
      </c>
      <c r="F2569" t="s">
        <v>5189</v>
      </c>
      <c r="G2569" s="1">
        <v>45358</v>
      </c>
      <c r="H2569" t="s">
        <v>58</v>
      </c>
      <c r="I2569" t="s">
        <v>63</v>
      </c>
      <c r="J2569" t="s">
        <v>59</v>
      </c>
      <c r="K2569">
        <v>1</v>
      </c>
      <c r="L2569">
        <v>138.29</v>
      </c>
      <c r="M2569" t="s">
        <v>50</v>
      </c>
      <c r="N2569">
        <v>38</v>
      </c>
      <c r="O2569" t="s">
        <v>12217</v>
      </c>
      <c r="P2569">
        <v>170</v>
      </c>
      <c r="Q2569" t="s">
        <v>29</v>
      </c>
      <c r="R2569">
        <v>2</v>
      </c>
      <c r="S2569" s="1">
        <v>45903</v>
      </c>
      <c r="T2569" t="s">
        <v>36</v>
      </c>
    </row>
    <row r="2570" spans="1:20" x14ac:dyDescent="0.25">
      <c r="A2570" t="s">
        <v>5190</v>
      </c>
      <c r="B2570" t="s">
        <v>38</v>
      </c>
      <c r="C2570" t="s">
        <v>39</v>
      </c>
      <c r="D2570" t="s">
        <v>23</v>
      </c>
      <c r="E2570" t="s">
        <v>12442</v>
      </c>
      <c r="F2570" t="s">
        <v>5191</v>
      </c>
      <c r="G2570" s="1">
        <v>45358</v>
      </c>
      <c r="H2570" t="s">
        <v>34</v>
      </c>
      <c r="I2570" t="s">
        <v>48</v>
      </c>
      <c r="J2570" t="s">
        <v>64</v>
      </c>
      <c r="K2570">
        <v>3</v>
      </c>
      <c r="L2570">
        <v>180.93</v>
      </c>
      <c r="M2570" t="s">
        <v>50</v>
      </c>
      <c r="N2570">
        <v>5</v>
      </c>
      <c r="O2570" t="s">
        <v>12234</v>
      </c>
      <c r="P2570">
        <v>393</v>
      </c>
      <c r="Q2570" t="s">
        <v>43</v>
      </c>
      <c r="R2570">
        <v>5</v>
      </c>
      <c r="S2570" t="s">
        <v>12161</v>
      </c>
      <c r="T2570" t="s">
        <v>60</v>
      </c>
    </row>
    <row r="2571" spans="1:20" x14ac:dyDescent="0.25">
      <c r="A2571" t="s">
        <v>5192</v>
      </c>
      <c r="B2571" t="s">
        <v>45</v>
      </c>
      <c r="C2571" t="s">
        <v>82</v>
      </c>
      <c r="D2571" t="s">
        <v>52</v>
      </c>
      <c r="E2571" t="s">
        <v>12419</v>
      </c>
      <c r="F2571" t="s">
        <v>5193</v>
      </c>
      <c r="G2571" s="1">
        <v>45358</v>
      </c>
      <c r="H2571" t="s">
        <v>58</v>
      </c>
      <c r="I2571" t="s">
        <v>26</v>
      </c>
      <c r="J2571" t="s">
        <v>64</v>
      </c>
      <c r="K2571">
        <v>5</v>
      </c>
      <c r="L2571">
        <v>882.53</v>
      </c>
      <c r="M2571" t="s">
        <v>50</v>
      </c>
      <c r="N2571">
        <v>20</v>
      </c>
      <c r="O2571" t="s">
        <v>12277</v>
      </c>
      <c r="P2571">
        <v>268</v>
      </c>
      <c r="Q2571" t="s">
        <v>43</v>
      </c>
      <c r="R2571">
        <v>4</v>
      </c>
      <c r="S2571" t="s">
        <v>12165</v>
      </c>
      <c r="T2571" t="s">
        <v>36</v>
      </c>
    </row>
    <row r="2572" spans="1:20" x14ac:dyDescent="0.25">
      <c r="A2572" t="s">
        <v>5194</v>
      </c>
      <c r="B2572" t="s">
        <v>45</v>
      </c>
      <c r="C2572" t="s">
        <v>22</v>
      </c>
      <c r="D2572" t="s">
        <v>56</v>
      </c>
      <c r="E2572" t="s">
        <v>12341</v>
      </c>
      <c r="F2572" t="s">
        <v>5195</v>
      </c>
      <c r="G2572" s="1">
        <v>45358</v>
      </c>
      <c r="H2572" t="s">
        <v>47</v>
      </c>
      <c r="I2572" t="s">
        <v>26</v>
      </c>
      <c r="J2572" t="s">
        <v>49</v>
      </c>
      <c r="K2572">
        <v>5</v>
      </c>
      <c r="L2572">
        <v>496.55</v>
      </c>
      <c r="M2572" t="s">
        <v>50</v>
      </c>
      <c r="N2572">
        <v>14</v>
      </c>
      <c r="O2572" t="s">
        <v>12308</v>
      </c>
      <c r="P2572">
        <v>322</v>
      </c>
      <c r="Q2572" t="s">
        <v>29</v>
      </c>
      <c r="R2572">
        <v>5</v>
      </c>
      <c r="S2572" t="s">
        <v>12102</v>
      </c>
      <c r="T2572" t="s">
        <v>30</v>
      </c>
    </row>
    <row r="2573" spans="1:20" x14ac:dyDescent="0.25">
      <c r="A2573" t="s">
        <v>5196</v>
      </c>
      <c r="B2573" t="s">
        <v>21</v>
      </c>
      <c r="C2573" t="s">
        <v>22</v>
      </c>
      <c r="D2573" t="s">
        <v>52</v>
      </c>
      <c r="E2573" t="s">
        <v>12280</v>
      </c>
      <c r="F2573" t="s">
        <v>5197</v>
      </c>
      <c r="G2573" s="1">
        <v>45389</v>
      </c>
      <c r="H2573" t="s">
        <v>41</v>
      </c>
      <c r="I2573" t="s">
        <v>54</v>
      </c>
      <c r="J2573" t="s">
        <v>67</v>
      </c>
      <c r="K2573">
        <v>2</v>
      </c>
      <c r="L2573">
        <v>1417.56</v>
      </c>
      <c r="M2573" t="s">
        <v>50</v>
      </c>
      <c r="N2573">
        <v>16</v>
      </c>
      <c r="O2573" t="s">
        <v>12378</v>
      </c>
      <c r="P2573">
        <v>267</v>
      </c>
      <c r="Q2573" t="s">
        <v>29</v>
      </c>
      <c r="R2573">
        <v>5</v>
      </c>
      <c r="S2573" t="s">
        <v>12142</v>
      </c>
      <c r="T2573" t="s">
        <v>36</v>
      </c>
    </row>
    <row r="2574" spans="1:20" x14ac:dyDescent="0.25">
      <c r="A2574" t="s">
        <v>5198</v>
      </c>
      <c r="B2574" t="s">
        <v>45</v>
      </c>
      <c r="C2574" t="s">
        <v>82</v>
      </c>
      <c r="D2574" t="s">
        <v>77</v>
      </c>
      <c r="E2574" t="s">
        <v>12325</v>
      </c>
      <c r="F2574" t="s">
        <v>5199</v>
      </c>
      <c r="G2574" s="1">
        <v>45389</v>
      </c>
      <c r="H2574" t="s">
        <v>34</v>
      </c>
      <c r="I2574" t="s">
        <v>42</v>
      </c>
      <c r="J2574" t="s">
        <v>27</v>
      </c>
      <c r="K2574">
        <v>5</v>
      </c>
      <c r="L2574">
        <v>315.06</v>
      </c>
      <c r="M2574" t="s">
        <v>50</v>
      </c>
      <c r="N2574">
        <v>27</v>
      </c>
      <c r="O2574" s="1">
        <v>45783</v>
      </c>
      <c r="P2574">
        <v>402</v>
      </c>
      <c r="Q2574" t="s">
        <v>43</v>
      </c>
      <c r="R2574">
        <v>2</v>
      </c>
      <c r="S2574" s="1">
        <v>45482</v>
      </c>
      <c r="T2574" t="s">
        <v>30</v>
      </c>
    </row>
    <row r="2575" spans="1:20" x14ac:dyDescent="0.25">
      <c r="A2575" t="s">
        <v>5200</v>
      </c>
      <c r="B2575" t="s">
        <v>21</v>
      </c>
      <c r="C2575" t="s">
        <v>82</v>
      </c>
      <c r="D2575" t="s">
        <v>77</v>
      </c>
      <c r="E2575" s="1">
        <v>45058</v>
      </c>
      <c r="F2575" t="s">
        <v>5201</v>
      </c>
      <c r="G2575" s="1">
        <v>45389</v>
      </c>
      <c r="H2575" t="s">
        <v>47</v>
      </c>
      <c r="I2575" t="s">
        <v>26</v>
      </c>
      <c r="J2575" t="s">
        <v>64</v>
      </c>
      <c r="K2575">
        <v>3</v>
      </c>
      <c r="L2575">
        <v>803.81</v>
      </c>
      <c r="M2575" t="s">
        <v>50</v>
      </c>
      <c r="N2575">
        <v>1</v>
      </c>
      <c r="O2575" t="s">
        <v>12110</v>
      </c>
      <c r="P2575">
        <v>332</v>
      </c>
      <c r="Q2575" t="s">
        <v>29</v>
      </c>
      <c r="R2575">
        <v>2</v>
      </c>
      <c r="S2575" t="s">
        <v>12343</v>
      </c>
      <c r="T2575" t="s">
        <v>30</v>
      </c>
    </row>
    <row r="2576" spans="1:20" x14ac:dyDescent="0.25">
      <c r="A2576" t="s">
        <v>5202</v>
      </c>
      <c r="B2576" t="s">
        <v>45</v>
      </c>
      <c r="C2576" t="s">
        <v>22</v>
      </c>
      <c r="D2576" t="s">
        <v>52</v>
      </c>
      <c r="E2576" s="1">
        <v>45695</v>
      </c>
      <c r="F2576" t="s">
        <v>5203</v>
      </c>
      <c r="G2576" s="1">
        <v>45389</v>
      </c>
      <c r="H2576" t="s">
        <v>34</v>
      </c>
      <c r="I2576" t="s">
        <v>54</v>
      </c>
      <c r="J2576" t="s">
        <v>64</v>
      </c>
      <c r="K2576">
        <v>2</v>
      </c>
      <c r="L2576">
        <v>1435.77</v>
      </c>
      <c r="M2576" t="s">
        <v>35</v>
      </c>
      <c r="N2576">
        <v>7</v>
      </c>
      <c r="O2576" t="s">
        <v>12158</v>
      </c>
      <c r="P2576">
        <v>226</v>
      </c>
      <c r="Q2576" t="s">
        <v>29</v>
      </c>
      <c r="R2576">
        <v>2</v>
      </c>
      <c r="S2576" t="s">
        <v>12312</v>
      </c>
      <c r="T2576" t="s">
        <v>30</v>
      </c>
    </row>
    <row r="2577" spans="1:20" x14ac:dyDescent="0.25">
      <c r="A2577" t="s">
        <v>5204</v>
      </c>
      <c r="B2577" t="s">
        <v>45</v>
      </c>
      <c r="C2577" t="s">
        <v>82</v>
      </c>
      <c r="D2577" t="s">
        <v>23</v>
      </c>
      <c r="E2577" t="s">
        <v>12091</v>
      </c>
      <c r="F2577" t="s">
        <v>5205</v>
      </c>
      <c r="G2577" s="1">
        <v>45389</v>
      </c>
      <c r="H2577" t="s">
        <v>34</v>
      </c>
      <c r="I2577" t="s">
        <v>54</v>
      </c>
      <c r="J2577" t="s">
        <v>67</v>
      </c>
      <c r="K2577">
        <v>4</v>
      </c>
      <c r="L2577">
        <v>1075.81</v>
      </c>
      <c r="M2577" t="s">
        <v>50</v>
      </c>
      <c r="N2577">
        <v>9</v>
      </c>
      <c r="O2577" s="1">
        <v>45421</v>
      </c>
      <c r="P2577">
        <v>332</v>
      </c>
      <c r="Q2577" t="s">
        <v>43</v>
      </c>
      <c r="R2577">
        <v>5</v>
      </c>
      <c r="S2577" s="1">
        <v>45515</v>
      </c>
      <c r="T2577" t="s">
        <v>60</v>
      </c>
    </row>
    <row r="2578" spans="1:20" x14ac:dyDescent="0.25">
      <c r="A2578" t="s">
        <v>5206</v>
      </c>
      <c r="B2578" t="s">
        <v>45</v>
      </c>
      <c r="C2578" t="s">
        <v>39</v>
      </c>
      <c r="D2578" t="s">
        <v>56</v>
      </c>
      <c r="E2578" t="s">
        <v>12182</v>
      </c>
      <c r="F2578" t="s">
        <v>5207</v>
      </c>
      <c r="G2578" s="1">
        <v>45389</v>
      </c>
      <c r="H2578" t="s">
        <v>25</v>
      </c>
      <c r="I2578" t="s">
        <v>54</v>
      </c>
      <c r="J2578" t="s">
        <v>59</v>
      </c>
      <c r="K2578">
        <v>3</v>
      </c>
      <c r="L2578">
        <v>1104.0999999999999</v>
      </c>
      <c r="M2578" t="s">
        <v>35</v>
      </c>
      <c r="N2578">
        <v>9</v>
      </c>
      <c r="O2578" s="1">
        <v>45937</v>
      </c>
      <c r="P2578">
        <v>390</v>
      </c>
      <c r="Q2578" t="s">
        <v>29</v>
      </c>
      <c r="R2578">
        <v>2</v>
      </c>
      <c r="S2578" t="s">
        <v>12075</v>
      </c>
      <c r="T2578" t="s">
        <v>30</v>
      </c>
    </row>
    <row r="2579" spans="1:20" x14ac:dyDescent="0.25">
      <c r="A2579" t="s">
        <v>5208</v>
      </c>
      <c r="B2579" t="s">
        <v>45</v>
      </c>
      <c r="C2579" t="s">
        <v>82</v>
      </c>
      <c r="D2579" t="s">
        <v>32</v>
      </c>
      <c r="E2579" s="1">
        <v>45512</v>
      </c>
      <c r="F2579" t="s">
        <v>5209</v>
      </c>
      <c r="G2579" s="1">
        <v>45389</v>
      </c>
      <c r="H2579" t="s">
        <v>47</v>
      </c>
      <c r="I2579" t="s">
        <v>54</v>
      </c>
      <c r="J2579" t="s">
        <v>64</v>
      </c>
      <c r="K2579">
        <v>2</v>
      </c>
      <c r="L2579">
        <v>778.26</v>
      </c>
      <c r="M2579" t="s">
        <v>50</v>
      </c>
      <c r="N2579">
        <v>6</v>
      </c>
      <c r="O2579" t="s">
        <v>12146</v>
      </c>
      <c r="P2579">
        <v>172</v>
      </c>
      <c r="Q2579" t="s">
        <v>29</v>
      </c>
      <c r="R2579">
        <v>3</v>
      </c>
      <c r="S2579" s="1">
        <v>45969</v>
      </c>
      <c r="T2579" t="s">
        <v>36</v>
      </c>
    </row>
    <row r="2580" spans="1:20" x14ac:dyDescent="0.25">
      <c r="A2580" t="s">
        <v>5210</v>
      </c>
      <c r="B2580" t="s">
        <v>38</v>
      </c>
      <c r="C2580" t="s">
        <v>39</v>
      </c>
      <c r="D2580" t="s">
        <v>77</v>
      </c>
      <c r="E2580" s="1">
        <v>45840</v>
      </c>
      <c r="F2580" t="s">
        <v>5211</v>
      </c>
      <c r="G2580" s="1">
        <v>45419</v>
      </c>
      <c r="H2580" t="s">
        <v>34</v>
      </c>
      <c r="I2580" t="s">
        <v>54</v>
      </c>
      <c r="J2580" t="s">
        <v>64</v>
      </c>
      <c r="K2580">
        <v>2</v>
      </c>
      <c r="L2580">
        <v>354.83</v>
      </c>
      <c r="M2580" t="s">
        <v>35</v>
      </c>
      <c r="N2580">
        <v>46</v>
      </c>
      <c r="O2580" t="s">
        <v>12182</v>
      </c>
      <c r="P2580">
        <v>483</v>
      </c>
      <c r="Q2580" t="s">
        <v>43</v>
      </c>
      <c r="R2580">
        <v>4</v>
      </c>
      <c r="S2580" t="s">
        <v>12231</v>
      </c>
      <c r="T2580" t="s">
        <v>30</v>
      </c>
    </row>
    <row r="2581" spans="1:20" x14ac:dyDescent="0.25">
      <c r="A2581" t="s">
        <v>5212</v>
      </c>
      <c r="B2581" t="s">
        <v>21</v>
      </c>
      <c r="C2581" t="s">
        <v>39</v>
      </c>
      <c r="D2581" t="s">
        <v>56</v>
      </c>
      <c r="E2581" t="s">
        <v>12279</v>
      </c>
      <c r="F2581" t="s">
        <v>5213</v>
      </c>
      <c r="G2581" s="1">
        <v>45419</v>
      </c>
      <c r="H2581" t="s">
        <v>47</v>
      </c>
      <c r="I2581" t="s">
        <v>63</v>
      </c>
      <c r="J2581" t="s">
        <v>49</v>
      </c>
      <c r="K2581">
        <v>3</v>
      </c>
      <c r="L2581">
        <v>1321.32</v>
      </c>
      <c r="M2581" t="s">
        <v>28</v>
      </c>
      <c r="N2581">
        <v>1</v>
      </c>
      <c r="O2581" s="1">
        <v>45424</v>
      </c>
      <c r="P2581">
        <v>11</v>
      </c>
      <c r="Q2581" t="s">
        <v>29</v>
      </c>
      <c r="R2581">
        <v>3</v>
      </c>
      <c r="S2581" s="1">
        <v>45873</v>
      </c>
      <c r="T2581" t="s">
        <v>36</v>
      </c>
    </row>
    <row r="2582" spans="1:20" x14ac:dyDescent="0.25">
      <c r="A2582" t="s">
        <v>5214</v>
      </c>
      <c r="B2582" t="s">
        <v>38</v>
      </c>
      <c r="C2582" t="s">
        <v>39</v>
      </c>
      <c r="D2582" t="s">
        <v>32</v>
      </c>
      <c r="E2582" t="s">
        <v>12139</v>
      </c>
      <c r="F2582" t="s">
        <v>5215</v>
      </c>
      <c r="G2582" s="1">
        <v>45419</v>
      </c>
      <c r="H2582" t="s">
        <v>58</v>
      </c>
      <c r="I2582" t="s">
        <v>48</v>
      </c>
      <c r="J2582" t="s">
        <v>27</v>
      </c>
      <c r="K2582">
        <v>4</v>
      </c>
      <c r="L2582">
        <v>582.12</v>
      </c>
      <c r="M2582" t="s">
        <v>50</v>
      </c>
      <c r="N2582">
        <v>12</v>
      </c>
      <c r="O2582" s="1">
        <v>45331</v>
      </c>
      <c r="P2582">
        <v>258</v>
      </c>
      <c r="Q2582" t="s">
        <v>43</v>
      </c>
      <c r="R2582">
        <v>1</v>
      </c>
      <c r="S2582" s="1">
        <v>45721</v>
      </c>
      <c r="T2582" t="s">
        <v>36</v>
      </c>
    </row>
    <row r="2583" spans="1:20" x14ac:dyDescent="0.25">
      <c r="A2583" t="s">
        <v>5216</v>
      </c>
      <c r="B2583" t="s">
        <v>38</v>
      </c>
      <c r="C2583" t="s">
        <v>82</v>
      </c>
      <c r="D2583" t="s">
        <v>56</v>
      </c>
      <c r="E2583" s="1">
        <v>45332</v>
      </c>
      <c r="F2583" t="s">
        <v>5217</v>
      </c>
      <c r="G2583" s="1">
        <v>45419</v>
      </c>
      <c r="H2583" t="s">
        <v>41</v>
      </c>
      <c r="I2583" t="s">
        <v>63</v>
      </c>
      <c r="J2583" t="s">
        <v>49</v>
      </c>
      <c r="K2583">
        <v>1</v>
      </c>
      <c r="L2583">
        <v>890.79</v>
      </c>
      <c r="M2583" t="s">
        <v>50</v>
      </c>
      <c r="N2583">
        <v>14</v>
      </c>
      <c r="O2583" t="s">
        <v>12199</v>
      </c>
      <c r="P2583">
        <v>326</v>
      </c>
      <c r="Q2583" t="s">
        <v>43</v>
      </c>
      <c r="R2583">
        <v>2</v>
      </c>
      <c r="S2583" t="s">
        <v>12136</v>
      </c>
      <c r="T2583" t="s">
        <v>36</v>
      </c>
    </row>
    <row r="2584" spans="1:20" x14ac:dyDescent="0.25">
      <c r="A2584" t="s">
        <v>5218</v>
      </c>
      <c r="B2584" t="s">
        <v>21</v>
      </c>
      <c r="C2584" t="s">
        <v>39</v>
      </c>
      <c r="D2584" t="s">
        <v>23</v>
      </c>
      <c r="E2584" t="s">
        <v>12184</v>
      </c>
      <c r="F2584" t="s">
        <v>5219</v>
      </c>
      <c r="G2584" s="1">
        <v>45419</v>
      </c>
      <c r="H2584" t="s">
        <v>25</v>
      </c>
      <c r="I2584" t="s">
        <v>63</v>
      </c>
      <c r="J2584" t="s">
        <v>59</v>
      </c>
      <c r="K2584">
        <v>5</v>
      </c>
      <c r="L2584">
        <v>1167.5999999999999</v>
      </c>
      <c r="M2584" t="s">
        <v>35</v>
      </c>
      <c r="N2584">
        <v>42</v>
      </c>
      <c r="O2584" t="s">
        <v>12143</v>
      </c>
      <c r="P2584">
        <v>136</v>
      </c>
      <c r="Q2584" t="s">
        <v>29</v>
      </c>
      <c r="R2584">
        <v>4</v>
      </c>
      <c r="S2584" s="1">
        <v>45545</v>
      </c>
      <c r="T2584" t="s">
        <v>36</v>
      </c>
    </row>
    <row r="2585" spans="1:20" x14ac:dyDescent="0.25">
      <c r="A2585" t="s">
        <v>5220</v>
      </c>
      <c r="B2585" t="s">
        <v>21</v>
      </c>
      <c r="C2585" t="s">
        <v>39</v>
      </c>
      <c r="D2585" t="s">
        <v>77</v>
      </c>
      <c r="E2585" t="s">
        <v>12382</v>
      </c>
      <c r="F2585" t="s">
        <v>5221</v>
      </c>
      <c r="G2585" s="1">
        <v>45419</v>
      </c>
      <c r="H2585" t="s">
        <v>41</v>
      </c>
      <c r="I2585" t="s">
        <v>26</v>
      </c>
      <c r="J2585" t="s">
        <v>49</v>
      </c>
      <c r="K2585">
        <v>5</v>
      </c>
      <c r="L2585">
        <v>1387.61</v>
      </c>
      <c r="M2585" t="s">
        <v>50</v>
      </c>
      <c r="N2585">
        <v>10</v>
      </c>
      <c r="O2585" t="s">
        <v>12090</v>
      </c>
      <c r="P2585">
        <v>149</v>
      </c>
      <c r="Q2585" t="s">
        <v>43</v>
      </c>
      <c r="R2585">
        <v>5</v>
      </c>
      <c r="S2585" t="s">
        <v>12310</v>
      </c>
      <c r="T2585" t="s">
        <v>36</v>
      </c>
    </row>
    <row r="2586" spans="1:20" x14ac:dyDescent="0.25">
      <c r="A2586" t="s">
        <v>5222</v>
      </c>
      <c r="B2586" t="s">
        <v>21</v>
      </c>
      <c r="C2586" t="s">
        <v>82</v>
      </c>
      <c r="D2586" t="s">
        <v>32</v>
      </c>
      <c r="E2586" t="s">
        <v>12451</v>
      </c>
      <c r="F2586" t="s">
        <v>5223</v>
      </c>
      <c r="G2586" s="1">
        <v>45419</v>
      </c>
      <c r="H2586" t="s">
        <v>34</v>
      </c>
      <c r="I2586" t="s">
        <v>48</v>
      </c>
      <c r="J2586" t="s">
        <v>67</v>
      </c>
      <c r="K2586">
        <v>5</v>
      </c>
      <c r="L2586">
        <v>863.27</v>
      </c>
      <c r="M2586" t="s">
        <v>28</v>
      </c>
      <c r="N2586">
        <v>1</v>
      </c>
      <c r="O2586" t="s">
        <v>12290</v>
      </c>
      <c r="P2586">
        <v>416</v>
      </c>
      <c r="Q2586" t="s">
        <v>29</v>
      </c>
      <c r="R2586">
        <v>2</v>
      </c>
      <c r="S2586" t="s">
        <v>12284</v>
      </c>
      <c r="T2586" t="s">
        <v>60</v>
      </c>
    </row>
    <row r="2587" spans="1:20" x14ac:dyDescent="0.25">
      <c r="A2587" t="s">
        <v>5224</v>
      </c>
      <c r="B2587" t="s">
        <v>38</v>
      </c>
      <c r="C2587" t="s">
        <v>82</v>
      </c>
      <c r="D2587" t="s">
        <v>52</v>
      </c>
      <c r="E2587" t="s">
        <v>12222</v>
      </c>
      <c r="F2587" t="s">
        <v>5225</v>
      </c>
      <c r="G2587" s="1">
        <v>45419</v>
      </c>
      <c r="H2587" t="s">
        <v>47</v>
      </c>
      <c r="I2587" t="s">
        <v>26</v>
      </c>
      <c r="J2587" t="s">
        <v>27</v>
      </c>
      <c r="K2587">
        <v>3</v>
      </c>
      <c r="L2587">
        <v>118.38</v>
      </c>
      <c r="M2587" t="s">
        <v>50</v>
      </c>
      <c r="N2587">
        <v>5</v>
      </c>
      <c r="O2587" s="1">
        <v>45453</v>
      </c>
      <c r="P2587">
        <v>199</v>
      </c>
      <c r="Q2587" t="s">
        <v>43</v>
      </c>
      <c r="R2587">
        <v>1</v>
      </c>
      <c r="S2587" s="1">
        <v>45546</v>
      </c>
      <c r="T2587" t="s">
        <v>30</v>
      </c>
    </row>
    <row r="2588" spans="1:20" x14ac:dyDescent="0.25">
      <c r="A2588" t="s">
        <v>5226</v>
      </c>
      <c r="B2588" t="s">
        <v>45</v>
      </c>
      <c r="C2588" t="s">
        <v>22</v>
      </c>
      <c r="D2588" t="s">
        <v>23</v>
      </c>
      <c r="E2588" s="1">
        <v>45476</v>
      </c>
      <c r="F2588" t="s">
        <v>5227</v>
      </c>
      <c r="G2588" s="1">
        <v>45450</v>
      </c>
      <c r="H2588" t="s">
        <v>25</v>
      </c>
      <c r="I2588" t="s">
        <v>48</v>
      </c>
      <c r="J2588" t="s">
        <v>67</v>
      </c>
      <c r="K2588">
        <v>4</v>
      </c>
      <c r="L2588">
        <v>749.9</v>
      </c>
      <c r="M2588" t="s">
        <v>50</v>
      </c>
      <c r="N2588">
        <v>17</v>
      </c>
      <c r="O2588" s="1">
        <v>45903</v>
      </c>
      <c r="P2588">
        <v>189</v>
      </c>
      <c r="Q2588" t="s">
        <v>43</v>
      </c>
      <c r="R2588">
        <v>3</v>
      </c>
      <c r="S2588" t="s">
        <v>12146</v>
      </c>
      <c r="T2588" t="s">
        <v>36</v>
      </c>
    </row>
    <row r="2589" spans="1:20" x14ac:dyDescent="0.25">
      <c r="A2589" t="s">
        <v>5228</v>
      </c>
      <c r="B2589" t="s">
        <v>45</v>
      </c>
      <c r="C2589" t="s">
        <v>82</v>
      </c>
      <c r="D2589" t="s">
        <v>52</v>
      </c>
      <c r="E2589" t="s">
        <v>12378</v>
      </c>
      <c r="F2589" t="s">
        <v>5229</v>
      </c>
      <c r="G2589" s="1">
        <v>45450</v>
      </c>
      <c r="H2589" t="s">
        <v>58</v>
      </c>
      <c r="I2589" t="s">
        <v>63</v>
      </c>
      <c r="J2589" t="s">
        <v>64</v>
      </c>
      <c r="K2589">
        <v>2</v>
      </c>
      <c r="L2589">
        <v>671.25</v>
      </c>
      <c r="M2589" t="s">
        <v>28</v>
      </c>
      <c r="N2589">
        <v>34</v>
      </c>
      <c r="O2589" t="s">
        <v>12361</v>
      </c>
      <c r="P2589">
        <v>247</v>
      </c>
      <c r="Q2589" t="s">
        <v>29</v>
      </c>
      <c r="R2589">
        <v>1</v>
      </c>
      <c r="S2589" s="1">
        <v>45483</v>
      </c>
      <c r="T2589" t="s">
        <v>30</v>
      </c>
    </row>
    <row r="2590" spans="1:20" x14ac:dyDescent="0.25">
      <c r="A2590" t="s">
        <v>5230</v>
      </c>
      <c r="B2590" t="s">
        <v>38</v>
      </c>
      <c r="C2590" t="s">
        <v>39</v>
      </c>
      <c r="D2590" t="s">
        <v>56</v>
      </c>
      <c r="E2590" t="s">
        <v>12316</v>
      </c>
      <c r="F2590" t="s">
        <v>5231</v>
      </c>
      <c r="G2590" s="1">
        <v>45450</v>
      </c>
      <c r="H2590" t="s">
        <v>34</v>
      </c>
      <c r="I2590" t="s">
        <v>48</v>
      </c>
      <c r="J2590" t="s">
        <v>27</v>
      </c>
      <c r="K2590">
        <v>5</v>
      </c>
      <c r="L2590">
        <v>874.38</v>
      </c>
      <c r="M2590" t="s">
        <v>28</v>
      </c>
      <c r="N2590">
        <v>36</v>
      </c>
      <c r="O2590" t="s">
        <v>12144</v>
      </c>
      <c r="P2590">
        <v>60</v>
      </c>
      <c r="Q2590" t="s">
        <v>43</v>
      </c>
      <c r="R2590">
        <v>4</v>
      </c>
      <c r="S2590" t="s">
        <v>12343</v>
      </c>
      <c r="T2590" t="s">
        <v>30</v>
      </c>
    </row>
    <row r="2591" spans="1:20" x14ac:dyDescent="0.25">
      <c r="A2591" t="s">
        <v>5232</v>
      </c>
      <c r="B2591" t="s">
        <v>21</v>
      </c>
      <c r="C2591" t="s">
        <v>39</v>
      </c>
      <c r="D2591" t="s">
        <v>32</v>
      </c>
      <c r="E2591" t="s">
        <v>12129</v>
      </c>
      <c r="F2591" t="s">
        <v>5233</v>
      </c>
      <c r="G2591" s="1">
        <v>45450</v>
      </c>
      <c r="H2591" t="s">
        <v>47</v>
      </c>
      <c r="I2591" t="s">
        <v>26</v>
      </c>
      <c r="J2591" t="s">
        <v>67</v>
      </c>
      <c r="K2591">
        <v>4</v>
      </c>
      <c r="L2591">
        <v>1188.71</v>
      </c>
      <c r="M2591" t="s">
        <v>28</v>
      </c>
      <c r="N2591">
        <v>12</v>
      </c>
      <c r="O2591" s="1">
        <v>45723</v>
      </c>
      <c r="P2591">
        <v>131</v>
      </c>
      <c r="Q2591" t="s">
        <v>43</v>
      </c>
      <c r="R2591">
        <v>1</v>
      </c>
      <c r="S2591" s="1">
        <v>45751</v>
      </c>
      <c r="T2591" t="s">
        <v>60</v>
      </c>
    </row>
    <row r="2592" spans="1:20" x14ac:dyDescent="0.25">
      <c r="A2592" t="s">
        <v>5234</v>
      </c>
      <c r="B2592" t="s">
        <v>45</v>
      </c>
      <c r="C2592" t="s">
        <v>39</v>
      </c>
      <c r="D2592" t="s">
        <v>56</v>
      </c>
      <c r="E2592" s="1">
        <v>45784</v>
      </c>
      <c r="F2592" t="s">
        <v>5235</v>
      </c>
      <c r="G2592" s="1">
        <v>45450</v>
      </c>
      <c r="H2592" t="s">
        <v>58</v>
      </c>
      <c r="I2592" t="s">
        <v>54</v>
      </c>
      <c r="J2592" t="s">
        <v>64</v>
      </c>
      <c r="K2592">
        <v>1</v>
      </c>
      <c r="L2592">
        <v>1407.87</v>
      </c>
      <c r="M2592" t="s">
        <v>28</v>
      </c>
      <c r="N2592">
        <v>11</v>
      </c>
      <c r="O2592" s="1">
        <v>45749</v>
      </c>
      <c r="P2592">
        <v>130</v>
      </c>
      <c r="Q2592" t="s">
        <v>29</v>
      </c>
      <c r="R2592">
        <v>5</v>
      </c>
      <c r="S2592" t="s">
        <v>12238</v>
      </c>
      <c r="T2592" t="s">
        <v>60</v>
      </c>
    </row>
    <row r="2593" spans="1:20" x14ac:dyDescent="0.25">
      <c r="A2593" t="s">
        <v>5236</v>
      </c>
      <c r="B2593" t="s">
        <v>38</v>
      </c>
      <c r="C2593" t="s">
        <v>22</v>
      </c>
      <c r="D2593" t="s">
        <v>56</v>
      </c>
      <c r="E2593" t="s">
        <v>12350</v>
      </c>
      <c r="F2593" t="s">
        <v>5237</v>
      </c>
      <c r="G2593" s="1">
        <v>45450</v>
      </c>
      <c r="H2593" t="s">
        <v>41</v>
      </c>
      <c r="I2593" t="s">
        <v>26</v>
      </c>
      <c r="J2593" t="s">
        <v>27</v>
      </c>
      <c r="K2593">
        <v>3</v>
      </c>
      <c r="L2593">
        <v>961.41</v>
      </c>
      <c r="M2593" t="s">
        <v>28</v>
      </c>
      <c r="N2593">
        <v>15</v>
      </c>
      <c r="O2593" t="s">
        <v>12135</v>
      </c>
      <c r="P2593">
        <v>29</v>
      </c>
      <c r="Q2593" t="s">
        <v>43</v>
      </c>
      <c r="R2593">
        <v>5</v>
      </c>
      <c r="S2593" t="s">
        <v>12196</v>
      </c>
      <c r="T2593" t="s">
        <v>60</v>
      </c>
    </row>
    <row r="2594" spans="1:20" x14ac:dyDescent="0.25">
      <c r="A2594" t="s">
        <v>5238</v>
      </c>
      <c r="B2594" t="s">
        <v>45</v>
      </c>
      <c r="C2594" t="s">
        <v>39</v>
      </c>
      <c r="D2594" t="s">
        <v>52</v>
      </c>
      <c r="E2594" s="1">
        <v>45992</v>
      </c>
      <c r="F2594" t="s">
        <v>5239</v>
      </c>
      <c r="G2594" s="1">
        <v>45450</v>
      </c>
      <c r="H2594" t="s">
        <v>58</v>
      </c>
      <c r="I2594" t="s">
        <v>42</v>
      </c>
      <c r="J2594" t="s">
        <v>67</v>
      </c>
      <c r="K2594">
        <v>5</v>
      </c>
      <c r="L2594">
        <v>917.35</v>
      </c>
      <c r="M2594" t="s">
        <v>28</v>
      </c>
      <c r="N2594">
        <v>50</v>
      </c>
      <c r="O2594" t="s">
        <v>12196</v>
      </c>
      <c r="P2594">
        <v>271</v>
      </c>
      <c r="Q2594" t="s">
        <v>43</v>
      </c>
      <c r="R2594">
        <v>4</v>
      </c>
      <c r="S2594" t="s">
        <v>12268</v>
      </c>
      <c r="T2594" t="s">
        <v>60</v>
      </c>
    </row>
    <row r="2595" spans="1:20" x14ac:dyDescent="0.25">
      <c r="A2595" t="s">
        <v>5240</v>
      </c>
      <c r="B2595" t="s">
        <v>45</v>
      </c>
      <c r="C2595" t="s">
        <v>82</v>
      </c>
      <c r="D2595" t="s">
        <v>56</v>
      </c>
      <c r="E2595" s="1">
        <v>45566</v>
      </c>
      <c r="F2595" t="s">
        <v>5241</v>
      </c>
      <c r="G2595" s="1">
        <v>45450</v>
      </c>
      <c r="H2595" t="s">
        <v>58</v>
      </c>
      <c r="I2595" t="s">
        <v>54</v>
      </c>
      <c r="J2595" t="s">
        <v>67</v>
      </c>
      <c r="K2595">
        <v>1</v>
      </c>
      <c r="L2595">
        <v>901.55</v>
      </c>
      <c r="M2595" t="s">
        <v>28</v>
      </c>
      <c r="N2595">
        <v>10</v>
      </c>
      <c r="O2595" t="s">
        <v>12119</v>
      </c>
      <c r="P2595">
        <v>72</v>
      </c>
      <c r="Q2595" t="s">
        <v>43</v>
      </c>
      <c r="R2595">
        <v>2</v>
      </c>
      <c r="S2595" t="s">
        <v>12146</v>
      </c>
      <c r="T2595" t="s">
        <v>36</v>
      </c>
    </row>
    <row r="2596" spans="1:20" x14ac:dyDescent="0.25">
      <c r="A2596" t="s">
        <v>5242</v>
      </c>
      <c r="B2596" t="s">
        <v>38</v>
      </c>
      <c r="C2596" t="s">
        <v>82</v>
      </c>
      <c r="D2596" t="s">
        <v>32</v>
      </c>
      <c r="E2596" t="s">
        <v>12457</v>
      </c>
      <c r="F2596" t="s">
        <v>5243</v>
      </c>
      <c r="G2596" s="1">
        <v>45450</v>
      </c>
      <c r="H2596" t="s">
        <v>58</v>
      </c>
      <c r="I2596" t="s">
        <v>54</v>
      </c>
      <c r="J2596" t="s">
        <v>49</v>
      </c>
      <c r="K2596">
        <v>3</v>
      </c>
      <c r="L2596">
        <v>172.41</v>
      </c>
      <c r="M2596" t="s">
        <v>35</v>
      </c>
      <c r="N2596">
        <v>26</v>
      </c>
      <c r="O2596" s="1">
        <v>45934</v>
      </c>
      <c r="P2596">
        <v>313</v>
      </c>
      <c r="Q2596" t="s">
        <v>43</v>
      </c>
      <c r="R2596">
        <v>1</v>
      </c>
      <c r="S2596" s="1">
        <v>45696</v>
      </c>
      <c r="T2596" t="s">
        <v>36</v>
      </c>
    </row>
    <row r="2597" spans="1:20" x14ac:dyDescent="0.25">
      <c r="A2597" t="s">
        <v>5244</v>
      </c>
      <c r="B2597" t="s">
        <v>45</v>
      </c>
      <c r="C2597" t="s">
        <v>22</v>
      </c>
      <c r="D2597" t="s">
        <v>32</v>
      </c>
      <c r="E2597" t="s">
        <v>12315</v>
      </c>
      <c r="F2597" t="s">
        <v>5245</v>
      </c>
      <c r="G2597" s="1">
        <v>45480</v>
      </c>
      <c r="H2597" t="s">
        <v>25</v>
      </c>
      <c r="I2597" t="s">
        <v>26</v>
      </c>
      <c r="J2597" t="s">
        <v>64</v>
      </c>
      <c r="K2597">
        <v>1</v>
      </c>
      <c r="L2597">
        <v>1180.57</v>
      </c>
      <c r="M2597" t="s">
        <v>28</v>
      </c>
      <c r="N2597">
        <v>27</v>
      </c>
      <c r="O2597" t="s">
        <v>12201</v>
      </c>
      <c r="P2597">
        <v>248</v>
      </c>
      <c r="Q2597" t="s">
        <v>29</v>
      </c>
      <c r="R2597">
        <v>4</v>
      </c>
      <c r="S2597" t="s">
        <v>12069</v>
      </c>
      <c r="T2597" t="s">
        <v>36</v>
      </c>
    </row>
    <row r="2598" spans="1:20" x14ac:dyDescent="0.25">
      <c r="A2598" t="s">
        <v>5246</v>
      </c>
      <c r="B2598" t="s">
        <v>38</v>
      </c>
      <c r="C2598" t="s">
        <v>82</v>
      </c>
      <c r="D2598" t="s">
        <v>32</v>
      </c>
      <c r="E2598" t="s">
        <v>12258</v>
      </c>
      <c r="F2598" t="s">
        <v>5247</v>
      </c>
      <c r="G2598" s="1">
        <v>45480</v>
      </c>
      <c r="H2598" t="s">
        <v>47</v>
      </c>
      <c r="I2598" t="s">
        <v>48</v>
      </c>
      <c r="J2598" t="s">
        <v>49</v>
      </c>
      <c r="K2598">
        <v>2</v>
      </c>
      <c r="L2598">
        <v>422.34</v>
      </c>
      <c r="M2598" t="s">
        <v>35</v>
      </c>
      <c r="N2598">
        <v>4</v>
      </c>
      <c r="O2598" s="1">
        <v>45876</v>
      </c>
      <c r="P2598">
        <v>124</v>
      </c>
      <c r="Q2598" t="s">
        <v>29</v>
      </c>
      <c r="R2598">
        <v>4</v>
      </c>
      <c r="S2598" s="1">
        <v>45720</v>
      </c>
      <c r="T2598" t="s">
        <v>30</v>
      </c>
    </row>
    <row r="2599" spans="1:20" x14ac:dyDescent="0.25">
      <c r="A2599" t="s">
        <v>5248</v>
      </c>
      <c r="B2599" t="s">
        <v>38</v>
      </c>
      <c r="C2599" t="s">
        <v>82</v>
      </c>
      <c r="D2599" t="s">
        <v>56</v>
      </c>
      <c r="E2599" s="1">
        <v>45326</v>
      </c>
      <c r="F2599" t="s">
        <v>5249</v>
      </c>
      <c r="G2599" s="1">
        <v>45480</v>
      </c>
      <c r="H2599" t="s">
        <v>41</v>
      </c>
      <c r="I2599" t="s">
        <v>63</v>
      </c>
      <c r="J2599" t="s">
        <v>67</v>
      </c>
      <c r="K2599">
        <v>3</v>
      </c>
      <c r="L2599">
        <v>991.61</v>
      </c>
      <c r="M2599" t="s">
        <v>35</v>
      </c>
      <c r="N2599">
        <v>15</v>
      </c>
      <c r="O2599" t="s">
        <v>12220</v>
      </c>
      <c r="P2599">
        <v>239</v>
      </c>
      <c r="Q2599" t="s">
        <v>43</v>
      </c>
      <c r="R2599">
        <v>4</v>
      </c>
      <c r="S2599" t="s">
        <v>12120</v>
      </c>
      <c r="T2599" t="s">
        <v>36</v>
      </c>
    </row>
    <row r="2600" spans="1:20" x14ac:dyDescent="0.25">
      <c r="A2600" t="s">
        <v>5250</v>
      </c>
      <c r="B2600" t="s">
        <v>21</v>
      </c>
      <c r="C2600" t="s">
        <v>39</v>
      </c>
      <c r="D2600" t="s">
        <v>52</v>
      </c>
      <c r="E2600" s="1">
        <v>45664</v>
      </c>
      <c r="F2600" t="s">
        <v>5251</v>
      </c>
      <c r="G2600" s="1">
        <v>45480</v>
      </c>
      <c r="H2600" t="s">
        <v>34</v>
      </c>
      <c r="I2600" t="s">
        <v>48</v>
      </c>
      <c r="J2600" t="s">
        <v>67</v>
      </c>
      <c r="K2600">
        <v>2</v>
      </c>
      <c r="L2600">
        <v>338.73</v>
      </c>
      <c r="M2600" t="s">
        <v>35</v>
      </c>
      <c r="N2600">
        <v>50</v>
      </c>
      <c r="O2600" t="s">
        <v>12178</v>
      </c>
      <c r="P2600">
        <v>465</v>
      </c>
      <c r="Q2600" t="s">
        <v>43</v>
      </c>
      <c r="R2600">
        <v>3</v>
      </c>
      <c r="S2600" s="1">
        <v>45692</v>
      </c>
      <c r="T2600" t="s">
        <v>36</v>
      </c>
    </row>
    <row r="2601" spans="1:20" x14ac:dyDescent="0.25">
      <c r="A2601" t="s">
        <v>5252</v>
      </c>
      <c r="B2601" t="s">
        <v>38</v>
      </c>
      <c r="C2601" t="s">
        <v>39</v>
      </c>
      <c r="D2601" t="s">
        <v>77</v>
      </c>
      <c r="E2601" s="1">
        <v>45297</v>
      </c>
      <c r="F2601" t="s">
        <v>5253</v>
      </c>
      <c r="G2601" s="1">
        <v>45511</v>
      </c>
      <c r="H2601" t="s">
        <v>41</v>
      </c>
      <c r="I2601" t="s">
        <v>42</v>
      </c>
      <c r="J2601" t="s">
        <v>49</v>
      </c>
      <c r="K2601">
        <v>3</v>
      </c>
      <c r="L2601">
        <v>1452.54</v>
      </c>
      <c r="M2601" t="s">
        <v>50</v>
      </c>
      <c r="N2601">
        <v>46</v>
      </c>
      <c r="O2601" s="1">
        <v>45998</v>
      </c>
      <c r="P2601">
        <v>489</v>
      </c>
      <c r="Q2601" t="s">
        <v>29</v>
      </c>
      <c r="R2601">
        <v>4</v>
      </c>
      <c r="S2601" t="s">
        <v>12131</v>
      </c>
      <c r="T2601" t="s">
        <v>36</v>
      </c>
    </row>
    <row r="2602" spans="1:20" x14ac:dyDescent="0.25">
      <c r="A2602" t="s">
        <v>5254</v>
      </c>
      <c r="B2602" t="s">
        <v>45</v>
      </c>
      <c r="C2602" t="s">
        <v>39</v>
      </c>
      <c r="D2602" t="s">
        <v>52</v>
      </c>
      <c r="E2602" t="s">
        <v>12335</v>
      </c>
      <c r="F2602" t="s">
        <v>5255</v>
      </c>
      <c r="G2602" s="1">
        <v>45511</v>
      </c>
      <c r="H2602" t="s">
        <v>47</v>
      </c>
      <c r="I2602" t="s">
        <v>26</v>
      </c>
      <c r="J2602" t="s">
        <v>59</v>
      </c>
      <c r="K2602">
        <v>3</v>
      </c>
      <c r="L2602">
        <v>573.35</v>
      </c>
      <c r="M2602" t="s">
        <v>28</v>
      </c>
      <c r="N2602">
        <v>32</v>
      </c>
      <c r="O2602" t="s">
        <v>12093</v>
      </c>
      <c r="P2602">
        <v>305</v>
      </c>
      <c r="Q2602" t="s">
        <v>43</v>
      </c>
      <c r="R2602">
        <v>1</v>
      </c>
      <c r="S2602" t="s">
        <v>12115</v>
      </c>
      <c r="T2602" t="s">
        <v>60</v>
      </c>
    </row>
    <row r="2603" spans="1:20" x14ac:dyDescent="0.25">
      <c r="A2603" t="s">
        <v>5256</v>
      </c>
      <c r="B2603" t="s">
        <v>38</v>
      </c>
      <c r="C2603" t="s">
        <v>22</v>
      </c>
      <c r="D2603" t="s">
        <v>56</v>
      </c>
      <c r="E2603" t="s">
        <v>12290</v>
      </c>
      <c r="F2603" t="s">
        <v>5257</v>
      </c>
      <c r="G2603" s="1">
        <v>45511</v>
      </c>
      <c r="H2603" t="s">
        <v>58</v>
      </c>
      <c r="I2603" t="s">
        <v>48</v>
      </c>
      <c r="J2603" t="s">
        <v>49</v>
      </c>
      <c r="K2603">
        <v>4</v>
      </c>
      <c r="L2603">
        <v>630.02</v>
      </c>
      <c r="M2603" t="s">
        <v>50</v>
      </c>
      <c r="N2603">
        <v>33</v>
      </c>
      <c r="O2603" s="1">
        <v>45997</v>
      </c>
      <c r="P2603">
        <v>98</v>
      </c>
      <c r="Q2603" t="s">
        <v>29</v>
      </c>
      <c r="R2603">
        <v>2</v>
      </c>
      <c r="S2603" t="s">
        <v>12346</v>
      </c>
      <c r="T2603" t="s">
        <v>36</v>
      </c>
    </row>
    <row r="2604" spans="1:20" x14ac:dyDescent="0.25">
      <c r="A2604" t="s">
        <v>5258</v>
      </c>
      <c r="B2604" t="s">
        <v>38</v>
      </c>
      <c r="C2604" t="s">
        <v>39</v>
      </c>
      <c r="D2604" t="s">
        <v>52</v>
      </c>
      <c r="E2604" s="1">
        <v>45750</v>
      </c>
      <c r="F2604" t="s">
        <v>5259</v>
      </c>
      <c r="G2604" s="1">
        <v>45511</v>
      </c>
      <c r="H2604" t="s">
        <v>41</v>
      </c>
      <c r="I2604" t="s">
        <v>42</v>
      </c>
      <c r="J2604" t="s">
        <v>67</v>
      </c>
      <c r="K2604">
        <v>4</v>
      </c>
      <c r="L2604">
        <v>744.24</v>
      </c>
      <c r="M2604" t="s">
        <v>50</v>
      </c>
      <c r="N2604">
        <v>22</v>
      </c>
      <c r="O2604" t="s">
        <v>12235</v>
      </c>
      <c r="P2604">
        <v>471</v>
      </c>
      <c r="Q2604" t="s">
        <v>43</v>
      </c>
      <c r="R2604">
        <v>1</v>
      </c>
      <c r="S2604" t="s">
        <v>12080</v>
      </c>
      <c r="T2604" t="s">
        <v>36</v>
      </c>
    </row>
    <row r="2605" spans="1:20" x14ac:dyDescent="0.25">
      <c r="A2605" t="s">
        <v>5260</v>
      </c>
      <c r="B2605" t="s">
        <v>38</v>
      </c>
      <c r="C2605" t="s">
        <v>82</v>
      </c>
      <c r="D2605" t="s">
        <v>32</v>
      </c>
      <c r="E2605" t="s">
        <v>12477</v>
      </c>
      <c r="F2605" t="s">
        <v>5261</v>
      </c>
      <c r="G2605" s="1">
        <v>45511</v>
      </c>
      <c r="H2605" t="s">
        <v>41</v>
      </c>
      <c r="I2605" t="s">
        <v>63</v>
      </c>
      <c r="J2605" t="s">
        <v>67</v>
      </c>
      <c r="K2605">
        <v>4</v>
      </c>
      <c r="L2605">
        <v>980.7</v>
      </c>
      <c r="M2605" t="s">
        <v>35</v>
      </c>
      <c r="N2605">
        <v>21</v>
      </c>
      <c r="O2605" s="1">
        <v>45751</v>
      </c>
      <c r="P2605">
        <v>188</v>
      </c>
      <c r="Q2605" t="s">
        <v>43</v>
      </c>
      <c r="R2605">
        <v>5</v>
      </c>
      <c r="S2605" t="s">
        <v>12400</v>
      </c>
      <c r="T2605" t="s">
        <v>30</v>
      </c>
    </row>
    <row r="2606" spans="1:20" x14ac:dyDescent="0.25">
      <c r="A2606" t="s">
        <v>5262</v>
      </c>
      <c r="B2606" t="s">
        <v>21</v>
      </c>
      <c r="C2606" t="s">
        <v>82</v>
      </c>
      <c r="D2606" t="s">
        <v>52</v>
      </c>
      <c r="E2606" t="s">
        <v>12295</v>
      </c>
      <c r="F2606" t="s">
        <v>5263</v>
      </c>
      <c r="G2606" s="1">
        <v>45511</v>
      </c>
      <c r="H2606" t="s">
        <v>34</v>
      </c>
      <c r="I2606" t="s">
        <v>54</v>
      </c>
      <c r="J2606" t="s">
        <v>59</v>
      </c>
      <c r="K2606">
        <v>2</v>
      </c>
      <c r="L2606">
        <v>833.96</v>
      </c>
      <c r="M2606" t="s">
        <v>50</v>
      </c>
      <c r="N2606">
        <v>39</v>
      </c>
      <c r="O2606" s="1">
        <v>45751</v>
      </c>
      <c r="P2606">
        <v>392</v>
      </c>
      <c r="Q2606" t="s">
        <v>43</v>
      </c>
      <c r="R2606">
        <v>3</v>
      </c>
      <c r="S2606" t="s">
        <v>12240</v>
      </c>
      <c r="T2606" t="s">
        <v>30</v>
      </c>
    </row>
    <row r="2607" spans="1:20" x14ac:dyDescent="0.25">
      <c r="A2607" t="s">
        <v>5264</v>
      </c>
      <c r="B2607" t="s">
        <v>45</v>
      </c>
      <c r="C2607" t="s">
        <v>82</v>
      </c>
      <c r="D2607" t="s">
        <v>77</v>
      </c>
      <c r="E2607" s="1">
        <v>45782</v>
      </c>
      <c r="F2607" t="s">
        <v>5265</v>
      </c>
      <c r="G2607" s="1">
        <v>45511</v>
      </c>
      <c r="H2607" t="s">
        <v>47</v>
      </c>
      <c r="I2607" t="s">
        <v>26</v>
      </c>
      <c r="J2607" t="s">
        <v>67</v>
      </c>
      <c r="K2607">
        <v>2</v>
      </c>
      <c r="L2607">
        <v>591.01</v>
      </c>
      <c r="M2607" t="s">
        <v>28</v>
      </c>
      <c r="N2607">
        <v>8</v>
      </c>
      <c r="O2607" t="s">
        <v>12098</v>
      </c>
      <c r="P2607">
        <v>411</v>
      </c>
      <c r="Q2607" t="s">
        <v>29</v>
      </c>
      <c r="R2607">
        <v>3</v>
      </c>
      <c r="S2607" t="s">
        <v>12265</v>
      </c>
      <c r="T2607" t="s">
        <v>60</v>
      </c>
    </row>
    <row r="2608" spans="1:20" x14ac:dyDescent="0.25">
      <c r="A2608" t="s">
        <v>5266</v>
      </c>
      <c r="B2608" t="s">
        <v>45</v>
      </c>
      <c r="C2608" t="s">
        <v>22</v>
      </c>
      <c r="D2608" t="s">
        <v>32</v>
      </c>
      <c r="E2608" t="s">
        <v>12301</v>
      </c>
      <c r="F2608" t="s">
        <v>5267</v>
      </c>
      <c r="G2608" s="1">
        <v>45511</v>
      </c>
      <c r="H2608" t="s">
        <v>25</v>
      </c>
      <c r="I2608" t="s">
        <v>42</v>
      </c>
      <c r="J2608" t="s">
        <v>64</v>
      </c>
      <c r="K2608">
        <v>2</v>
      </c>
      <c r="L2608">
        <v>1377.81</v>
      </c>
      <c r="M2608" t="s">
        <v>50</v>
      </c>
      <c r="N2608">
        <v>36</v>
      </c>
      <c r="O2608" t="s">
        <v>12272</v>
      </c>
      <c r="P2608">
        <v>321</v>
      </c>
      <c r="Q2608" t="s">
        <v>43</v>
      </c>
      <c r="R2608">
        <v>5</v>
      </c>
      <c r="S2608" t="s">
        <v>12115</v>
      </c>
      <c r="T2608" t="s">
        <v>30</v>
      </c>
    </row>
    <row r="2609" spans="1:20" x14ac:dyDescent="0.25">
      <c r="A2609" t="s">
        <v>5268</v>
      </c>
      <c r="B2609" t="s">
        <v>38</v>
      </c>
      <c r="C2609" t="s">
        <v>22</v>
      </c>
      <c r="D2609" t="s">
        <v>56</v>
      </c>
      <c r="E2609" t="s">
        <v>12169</v>
      </c>
      <c r="F2609" t="s">
        <v>5269</v>
      </c>
      <c r="G2609" s="1">
        <v>45511</v>
      </c>
      <c r="H2609" t="s">
        <v>41</v>
      </c>
      <c r="I2609" t="s">
        <v>63</v>
      </c>
      <c r="J2609" t="s">
        <v>27</v>
      </c>
      <c r="K2609">
        <v>1</v>
      </c>
      <c r="L2609">
        <v>1290.26</v>
      </c>
      <c r="M2609" t="s">
        <v>35</v>
      </c>
      <c r="N2609">
        <v>6</v>
      </c>
      <c r="O2609" s="1">
        <v>45839</v>
      </c>
      <c r="P2609">
        <v>328</v>
      </c>
      <c r="Q2609" t="s">
        <v>29</v>
      </c>
      <c r="R2609">
        <v>1</v>
      </c>
      <c r="S2609" t="s">
        <v>12291</v>
      </c>
      <c r="T2609" t="s">
        <v>30</v>
      </c>
    </row>
    <row r="2610" spans="1:20" x14ac:dyDescent="0.25">
      <c r="A2610" t="s">
        <v>5270</v>
      </c>
      <c r="B2610" t="s">
        <v>38</v>
      </c>
      <c r="C2610" t="s">
        <v>22</v>
      </c>
      <c r="D2610" t="s">
        <v>52</v>
      </c>
      <c r="E2610" t="s">
        <v>12213</v>
      </c>
      <c r="F2610" t="s">
        <v>5271</v>
      </c>
      <c r="G2610" s="1">
        <v>45511</v>
      </c>
      <c r="H2610" t="s">
        <v>25</v>
      </c>
      <c r="I2610" t="s">
        <v>26</v>
      </c>
      <c r="J2610" t="s">
        <v>49</v>
      </c>
      <c r="K2610">
        <v>3</v>
      </c>
      <c r="L2610">
        <v>1087.8399999999999</v>
      </c>
      <c r="M2610" t="s">
        <v>50</v>
      </c>
      <c r="N2610">
        <v>5</v>
      </c>
      <c r="O2610" t="s">
        <v>12308</v>
      </c>
      <c r="P2610">
        <v>183</v>
      </c>
      <c r="Q2610" t="s">
        <v>29</v>
      </c>
      <c r="R2610">
        <v>2</v>
      </c>
      <c r="S2610" t="s">
        <v>12259</v>
      </c>
      <c r="T2610" t="s">
        <v>36</v>
      </c>
    </row>
    <row r="2611" spans="1:20" x14ac:dyDescent="0.25">
      <c r="A2611" t="s">
        <v>5272</v>
      </c>
      <c r="B2611" t="s">
        <v>38</v>
      </c>
      <c r="C2611" t="s">
        <v>82</v>
      </c>
      <c r="D2611" t="s">
        <v>77</v>
      </c>
      <c r="E2611" t="s">
        <v>12088</v>
      </c>
      <c r="F2611" t="s">
        <v>5273</v>
      </c>
      <c r="G2611" s="1">
        <v>45511</v>
      </c>
      <c r="H2611" t="s">
        <v>25</v>
      </c>
      <c r="I2611" t="s">
        <v>48</v>
      </c>
      <c r="J2611" t="s">
        <v>49</v>
      </c>
      <c r="K2611">
        <v>2</v>
      </c>
      <c r="L2611">
        <v>1055.8599999999999</v>
      </c>
      <c r="M2611" t="s">
        <v>50</v>
      </c>
      <c r="N2611">
        <v>28</v>
      </c>
      <c r="O2611" s="1">
        <v>45638</v>
      </c>
      <c r="P2611">
        <v>341</v>
      </c>
      <c r="Q2611" t="s">
        <v>43</v>
      </c>
      <c r="R2611">
        <v>3</v>
      </c>
      <c r="S2611" s="1">
        <v>45997</v>
      </c>
      <c r="T2611" t="s">
        <v>36</v>
      </c>
    </row>
    <row r="2612" spans="1:20" x14ac:dyDescent="0.25">
      <c r="A2612" t="s">
        <v>5274</v>
      </c>
      <c r="B2612" t="s">
        <v>45</v>
      </c>
      <c r="C2612" t="s">
        <v>22</v>
      </c>
      <c r="D2612" t="s">
        <v>77</v>
      </c>
      <c r="E2612" t="s">
        <v>12455</v>
      </c>
      <c r="F2612" t="s">
        <v>5275</v>
      </c>
      <c r="G2612" s="1">
        <v>45511</v>
      </c>
      <c r="H2612" t="s">
        <v>41</v>
      </c>
      <c r="I2612" t="s">
        <v>54</v>
      </c>
      <c r="J2612" t="s">
        <v>49</v>
      </c>
      <c r="K2612">
        <v>3</v>
      </c>
      <c r="L2612">
        <v>651.17999999999995</v>
      </c>
      <c r="M2612" t="s">
        <v>35</v>
      </c>
      <c r="N2612">
        <v>42</v>
      </c>
      <c r="O2612" t="s">
        <v>12125</v>
      </c>
      <c r="P2612">
        <v>314</v>
      </c>
      <c r="Q2612" t="s">
        <v>29</v>
      </c>
      <c r="R2612">
        <v>2</v>
      </c>
      <c r="S2612" s="1">
        <v>45392</v>
      </c>
      <c r="T2612" t="s">
        <v>30</v>
      </c>
    </row>
    <row r="2613" spans="1:20" x14ac:dyDescent="0.25">
      <c r="A2613" t="s">
        <v>5276</v>
      </c>
      <c r="B2613" t="s">
        <v>21</v>
      </c>
      <c r="C2613" t="s">
        <v>22</v>
      </c>
      <c r="D2613" t="s">
        <v>77</v>
      </c>
      <c r="E2613" t="s">
        <v>12436</v>
      </c>
      <c r="F2613" t="s">
        <v>5277</v>
      </c>
      <c r="G2613" s="1">
        <v>45511</v>
      </c>
      <c r="H2613" t="s">
        <v>41</v>
      </c>
      <c r="I2613" t="s">
        <v>48</v>
      </c>
      <c r="J2613" t="s">
        <v>49</v>
      </c>
      <c r="K2613">
        <v>3</v>
      </c>
      <c r="L2613">
        <v>946.13</v>
      </c>
      <c r="M2613" t="s">
        <v>28</v>
      </c>
      <c r="N2613">
        <v>16</v>
      </c>
      <c r="O2613" t="s">
        <v>12360</v>
      </c>
      <c r="P2613">
        <v>155</v>
      </c>
      <c r="Q2613" t="s">
        <v>29</v>
      </c>
      <c r="R2613">
        <v>5</v>
      </c>
      <c r="S2613" t="s">
        <v>12219</v>
      </c>
      <c r="T2613" t="s">
        <v>60</v>
      </c>
    </row>
    <row r="2614" spans="1:20" x14ac:dyDescent="0.25">
      <c r="A2614" t="s">
        <v>5278</v>
      </c>
      <c r="B2614" t="s">
        <v>38</v>
      </c>
      <c r="C2614" t="s">
        <v>22</v>
      </c>
      <c r="D2614" t="s">
        <v>52</v>
      </c>
      <c r="E2614" t="s">
        <v>12443</v>
      </c>
      <c r="F2614" t="s">
        <v>5279</v>
      </c>
      <c r="G2614" s="1">
        <v>45511</v>
      </c>
      <c r="H2614" t="s">
        <v>34</v>
      </c>
      <c r="I2614" t="s">
        <v>63</v>
      </c>
      <c r="J2614" t="s">
        <v>67</v>
      </c>
      <c r="K2614">
        <v>2</v>
      </c>
      <c r="L2614">
        <v>1050.6099999999999</v>
      </c>
      <c r="M2614" t="s">
        <v>28</v>
      </c>
      <c r="N2614">
        <v>14</v>
      </c>
      <c r="O2614" t="s">
        <v>12261</v>
      </c>
      <c r="P2614">
        <v>89</v>
      </c>
      <c r="Q2614" t="s">
        <v>43</v>
      </c>
      <c r="R2614">
        <v>3</v>
      </c>
      <c r="S2614" s="1">
        <v>45693</v>
      </c>
      <c r="T2614" t="s">
        <v>60</v>
      </c>
    </row>
    <row r="2615" spans="1:20" x14ac:dyDescent="0.25">
      <c r="A2615" t="s">
        <v>5280</v>
      </c>
      <c r="B2615" t="s">
        <v>21</v>
      </c>
      <c r="C2615" t="s">
        <v>82</v>
      </c>
      <c r="D2615" t="s">
        <v>56</v>
      </c>
      <c r="E2615" s="1">
        <v>45299</v>
      </c>
      <c r="F2615" t="s">
        <v>5281</v>
      </c>
      <c r="G2615" s="1">
        <v>45511</v>
      </c>
      <c r="H2615" t="s">
        <v>58</v>
      </c>
      <c r="I2615" t="s">
        <v>54</v>
      </c>
      <c r="J2615" t="s">
        <v>49</v>
      </c>
      <c r="K2615">
        <v>3</v>
      </c>
      <c r="L2615">
        <v>1200.07</v>
      </c>
      <c r="M2615" t="s">
        <v>50</v>
      </c>
      <c r="N2615">
        <v>45</v>
      </c>
      <c r="O2615" t="s">
        <v>12318</v>
      </c>
      <c r="P2615">
        <v>287</v>
      </c>
      <c r="Q2615" t="s">
        <v>29</v>
      </c>
      <c r="R2615">
        <v>3</v>
      </c>
      <c r="S2615" t="s">
        <v>12225</v>
      </c>
      <c r="T2615" t="s">
        <v>36</v>
      </c>
    </row>
    <row r="2616" spans="1:20" x14ac:dyDescent="0.25">
      <c r="A2616" t="s">
        <v>5282</v>
      </c>
      <c r="B2616" t="s">
        <v>21</v>
      </c>
      <c r="C2616" t="s">
        <v>39</v>
      </c>
      <c r="D2616" t="s">
        <v>52</v>
      </c>
      <c r="E2616" s="1">
        <v>45299</v>
      </c>
      <c r="F2616" t="s">
        <v>5283</v>
      </c>
      <c r="G2616" s="1">
        <v>45511</v>
      </c>
      <c r="H2616" t="s">
        <v>34</v>
      </c>
      <c r="I2616" t="s">
        <v>42</v>
      </c>
      <c r="J2616" t="s">
        <v>27</v>
      </c>
      <c r="K2616">
        <v>4</v>
      </c>
      <c r="L2616">
        <v>1430.06</v>
      </c>
      <c r="M2616" t="s">
        <v>35</v>
      </c>
      <c r="N2616">
        <v>24</v>
      </c>
      <c r="O2616" t="s">
        <v>12149</v>
      </c>
      <c r="P2616">
        <v>130</v>
      </c>
      <c r="Q2616" t="s">
        <v>43</v>
      </c>
      <c r="R2616">
        <v>2</v>
      </c>
      <c r="S2616" s="1">
        <v>45845</v>
      </c>
      <c r="T2616" t="s">
        <v>30</v>
      </c>
    </row>
    <row r="2617" spans="1:20" x14ac:dyDescent="0.25">
      <c r="A2617" t="s">
        <v>5284</v>
      </c>
      <c r="B2617" t="s">
        <v>38</v>
      </c>
      <c r="C2617" t="s">
        <v>39</v>
      </c>
      <c r="D2617" t="s">
        <v>23</v>
      </c>
      <c r="E2617" s="1">
        <v>45387</v>
      </c>
      <c r="F2617" t="s">
        <v>5285</v>
      </c>
      <c r="G2617" s="1">
        <v>45542</v>
      </c>
      <c r="H2617" t="s">
        <v>34</v>
      </c>
      <c r="I2617" t="s">
        <v>63</v>
      </c>
      <c r="J2617" t="s">
        <v>64</v>
      </c>
      <c r="K2617">
        <v>5</v>
      </c>
      <c r="L2617">
        <v>185.2</v>
      </c>
      <c r="M2617" t="s">
        <v>50</v>
      </c>
      <c r="N2617">
        <v>2</v>
      </c>
      <c r="O2617" t="s">
        <v>12159</v>
      </c>
      <c r="P2617">
        <v>95</v>
      </c>
      <c r="Q2617" t="s">
        <v>43</v>
      </c>
      <c r="R2617">
        <v>1</v>
      </c>
      <c r="S2617" s="1">
        <v>45514</v>
      </c>
      <c r="T2617" t="s">
        <v>60</v>
      </c>
    </row>
    <row r="2618" spans="1:20" x14ac:dyDescent="0.25">
      <c r="A2618" t="s">
        <v>5286</v>
      </c>
      <c r="B2618" t="s">
        <v>45</v>
      </c>
      <c r="C2618" t="s">
        <v>22</v>
      </c>
      <c r="D2618" t="s">
        <v>52</v>
      </c>
      <c r="E2618" t="s">
        <v>12273</v>
      </c>
      <c r="F2618" t="s">
        <v>5287</v>
      </c>
      <c r="G2618" s="1">
        <v>45542</v>
      </c>
      <c r="H2618" t="s">
        <v>25</v>
      </c>
      <c r="I2618" t="s">
        <v>42</v>
      </c>
      <c r="J2618" t="s">
        <v>59</v>
      </c>
      <c r="K2618">
        <v>3</v>
      </c>
      <c r="L2618">
        <v>307.3</v>
      </c>
      <c r="M2618" t="s">
        <v>35</v>
      </c>
      <c r="N2618">
        <v>2</v>
      </c>
      <c r="O2618" s="1">
        <v>45660</v>
      </c>
      <c r="P2618">
        <v>327</v>
      </c>
      <c r="Q2618" t="s">
        <v>43</v>
      </c>
      <c r="R2618">
        <v>3</v>
      </c>
      <c r="S2618" s="1">
        <v>45816</v>
      </c>
      <c r="T2618" t="s">
        <v>30</v>
      </c>
    </row>
    <row r="2619" spans="1:20" x14ac:dyDescent="0.25">
      <c r="A2619" t="s">
        <v>5288</v>
      </c>
      <c r="B2619" t="s">
        <v>21</v>
      </c>
      <c r="C2619" t="s">
        <v>22</v>
      </c>
      <c r="D2619" t="s">
        <v>77</v>
      </c>
      <c r="E2619" t="s">
        <v>12371</v>
      </c>
      <c r="F2619" t="s">
        <v>5289</v>
      </c>
      <c r="G2619" s="1">
        <v>45542</v>
      </c>
      <c r="H2619" t="s">
        <v>47</v>
      </c>
      <c r="I2619" t="s">
        <v>48</v>
      </c>
      <c r="J2619" t="s">
        <v>27</v>
      </c>
      <c r="K2619">
        <v>5</v>
      </c>
      <c r="L2619">
        <v>966.35</v>
      </c>
      <c r="M2619" t="s">
        <v>50</v>
      </c>
      <c r="N2619">
        <v>3</v>
      </c>
      <c r="O2619" t="s">
        <v>12191</v>
      </c>
      <c r="P2619">
        <v>12</v>
      </c>
      <c r="Q2619" t="s">
        <v>43</v>
      </c>
      <c r="R2619">
        <v>5</v>
      </c>
      <c r="S2619" t="s">
        <v>12098</v>
      </c>
      <c r="T2619" t="s">
        <v>60</v>
      </c>
    </row>
    <row r="2620" spans="1:20" x14ac:dyDescent="0.25">
      <c r="A2620" t="s">
        <v>5290</v>
      </c>
      <c r="B2620" t="s">
        <v>38</v>
      </c>
      <c r="C2620" t="s">
        <v>82</v>
      </c>
      <c r="D2620" t="s">
        <v>32</v>
      </c>
      <c r="E2620" t="s">
        <v>12371</v>
      </c>
      <c r="F2620" t="s">
        <v>5291</v>
      </c>
      <c r="G2620" s="1">
        <v>45542</v>
      </c>
      <c r="H2620" t="s">
        <v>25</v>
      </c>
      <c r="I2620" t="s">
        <v>26</v>
      </c>
      <c r="J2620" t="s">
        <v>59</v>
      </c>
      <c r="K2620">
        <v>2</v>
      </c>
      <c r="L2620">
        <v>1278.81</v>
      </c>
      <c r="M2620" t="s">
        <v>50</v>
      </c>
      <c r="N2620">
        <v>18</v>
      </c>
      <c r="O2620" t="s">
        <v>12192</v>
      </c>
      <c r="P2620">
        <v>438</v>
      </c>
      <c r="Q2620" t="s">
        <v>29</v>
      </c>
      <c r="R2620">
        <v>1</v>
      </c>
      <c r="S2620" s="1">
        <v>45721</v>
      </c>
      <c r="T2620" t="s">
        <v>30</v>
      </c>
    </row>
    <row r="2621" spans="1:20" x14ac:dyDescent="0.25">
      <c r="A2621" t="s">
        <v>5292</v>
      </c>
      <c r="B2621" t="s">
        <v>21</v>
      </c>
      <c r="C2621" t="s">
        <v>22</v>
      </c>
      <c r="D2621" t="s">
        <v>23</v>
      </c>
      <c r="E2621" t="s">
        <v>12498</v>
      </c>
      <c r="F2621" t="s">
        <v>5293</v>
      </c>
      <c r="G2621" s="1">
        <v>45542</v>
      </c>
      <c r="H2621" t="s">
        <v>34</v>
      </c>
      <c r="I2621" t="s">
        <v>26</v>
      </c>
      <c r="J2621" t="s">
        <v>49</v>
      </c>
      <c r="K2621">
        <v>5</v>
      </c>
      <c r="L2621">
        <v>993.87</v>
      </c>
      <c r="M2621" t="s">
        <v>28</v>
      </c>
      <c r="N2621">
        <v>31</v>
      </c>
      <c r="O2621" t="s">
        <v>12276</v>
      </c>
      <c r="P2621">
        <v>259</v>
      </c>
      <c r="Q2621" t="s">
        <v>29</v>
      </c>
      <c r="R2621">
        <v>2</v>
      </c>
      <c r="S2621" t="s">
        <v>12259</v>
      </c>
      <c r="T2621" t="s">
        <v>60</v>
      </c>
    </row>
    <row r="2622" spans="1:20" x14ac:dyDescent="0.25">
      <c r="A2622" t="s">
        <v>5294</v>
      </c>
      <c r="B2622" t="s">
        <v>38</v>
      </c>
      <c r="C2622" t="s">
        <v>82</v>
      </c>
      <c r="D2622" t="s">
        <v>77</v>
      </c>
      <c r="E2622" t="s">
        <v>12309</v>
      </c>
      <c r="F2622" t="s">
        <v>5295</v>
      </c>
      <c r="G2622" s="1">
        <v>45572</v>
      </c>
      <c r="H2622" t="s">
        <v>41</v>
      </c>
      <c r="I2622" t="s">
        <v>26</v>
      </c>
      <c r="J2622" t="s">
        <v>67</v>
      </c>
      <c r="K2622">
        <v>5</v>
      </c>
      <c r="L2622">
        <v>234.35</v>
      </c>
      <c r="M2622" t="s">
        <v>28</v>
      </c>
      <c r="N2622">
        <v>34</v>
      </c>
      <c r="O2622" s="1">
        <v>45963</v>
      </c>
      <c r="P2622">
        <v>217</v>
      </c>
      <c r="Q2622" t="s">
        <v>29</v>
      </c>
      <c r="R2622">
        <v>1</v>
      </c>
      <c r="S2622" t="s">
        <v>12250</v>
      </c>
      <c r="T2622" t="s">
        <v>36</v>
      </c>
    </row>
    <row r="2623" spans="1:20" x14ac:dyDescent="0.25">
      <c r="A2623" t="s">
        <v>5296</v>
      </c>
      <c r="B2623" t="s">
        <v>21</v>
      </c>
      <c r="C2623" t="s">
        <v>82</v>
      </c>
      <c r="D2623" t="s">
        <v>77</v>
      </c>
      <c r="E2623" s="1">
        <v>45637</v>
      </c>
      <c r="F2623" t="s">
        <v>5297</v>
      </c>
      <c r="G2623" s="1">
        <v>45572</v>
      </c>
      <c r="H2623" t="s">
        <v>58</v>
      </c>
      <c r="I2623" t="s">
        <v>54</v>
      </c>
      <c r="J2623" t="s">
        <v>64</v>
      </c>
      <c r="K2623">
        <v>5</v>
      </c>
      <c r="L2623">
        <v>1208.78</v>
      </c>
      <c r="M2623" t="s">
        <v>50</v>
      </c>
      <c r="N2623">
        <v>40</v>
      </c>
      <c r="O2623" s="1">
        <v>45874</v>
      </c>
      <c r="P2623">
        <v>305</v>
      </c>
      <c r="Q2623" t="s">
        <v>29</v>
      </c>
      <c r="R2623">
        <v>2</v>
      </c>
      <c r="S2623" s="1">
        <v>45547</v>
      </c>
      <c r="T2623" t="s">
        <v>30</v>
      </c>
    </row>
    <row r="2624" spans="1:20" x14ac:dyDescent="0.25">
      <c r="A2624" t="s">
        <v>5298</v>
      </c>
      <c r="B2624" t="s">
        <v>45</v>
      </c>
      <c r="C2624" t="s">
        <v>82</v>
      </c>
      <c r="D2624" t="s">
        <v>32</v>
      </c>
      <c r="E2624" s="1">
        <v>45415</v>
      </c>
      <c r="F2624" t="s">
        <v>5299</v>
      </c>
      <c r="G2624" s="1">
        <v>45572</v>
      </c>
      <c r="H2624" t="s">
        <v>25</v>
      </c>
      <c r="I2624" t="s">
        <v>48</v>
      </c>
      <c r="J2624" t="s">
        <v>27</v>
      </c>
      <c r="K2624">
        <v>1</v>
      </c>
      <c r="L2624">
        <v>486.95</v>
      </c>
      <c r="M2624" t="s">
        <v>50</v>
      </c>
      <c r="N2624">
        <v>45</v>
      </c>
      <c r="O2624" t="s">
        <v>12071</v>
      </c>
      <c r="P2624">
        <v>8</v>
      </c>
      <c r="Q2624" t="s">
        <v>43</v>
      </c>
      <c r="R2624">
        <v>3</v>
      </c>
      <c r="S2624" s="1">
        <v>45606</v>
      </c>
      <c r="T2624" t="s">
        <v>36</v>
      </c>
    </row>
    <row r="2625" spans="1:20" x14ac:dyDescent="0.25">
      <c r="A2625" t="s">
        <v>5300</v>
      </c>
      <c r="B2625" t="s">
        <v>21</v>
      </c>
      <c r="C2625" t="s">
        <v>39</v>
      </c>
      <c r="D2625" t="s">
        <v>77</v>
      </c>
      <c r="E2625" s="1">
        <v>45331</v>
      </c>
      <c r="F2625" t="s">
        <v>5301</v>
      </c>
      <c r="G2625" s="1">
        <v>45572</v>
      </c>
      <c r="H2625" t="s">
        <v>47</v>
      </c>
      <c r="I2625" t="s">
        <v>42</v>
      </c>
      <c r="J2625" t="s">
        <v>67</v>
      </c>
      <c r="K2625">
        <v>3</v>
      </c>
      <c r="L2625">
        <v>361.93</v>
      </c>
      <c r="M2625" t="s">
        <v>35</v>
      </c>
      <c r="N2625">
        <v>40</v>
      </c>
      <c r="O2625" s="1">
        <v>45993</v>
      </c>
      <c r="P2625">
        <v>161</v>
      </c>
      <c r="Q2625" t="s">
        <v>29</v>
      </c>
      <c r="R2625">
        <v>2</v>
      </c>
      <c r="S2625" s="1">
        <v>45689</v>
      </c>
      <c r="T2625" t="s">
        <v>30</v>
      </c>
    </row>
    <row r="2626" spans="1:20" x14ac:dyDescent="0.25">
      <c r="A2626" t="s">
        <v>5302</v>
      </c>
      <c r="B2626" t="s">
        <v>38</v>
      </c>
      <c r="C2626" t="s">
        <v>39</v>
      </c>
      <c r="D2626" t="s">
        <v>32</v>
      </c>
      <c r="E2626" s="1">
        <v>45361</v>
      </c>
      <c r="F2626" t="s">
        <v>5303</v>
      </c>
      <c r="G2626" s="1">
        <v>45572</v>
      </c>
      <c r="H2626" t="s">
        <v>41</v>
      </c>
      <c r="I2626" t="s">
        <v>26</v>
      </c>
      <c r="J2626" t="s">
        <v>59</v>
      </c>
      <c r="K2626">
        <v>2</v>
      </c>
      <c r="L2626">
        <v>219.56</v>
      </c>
      <c r="M2626" t="s">
        <v>50</v>
      </c>
      <c r="N2626">
        <v>3</v>
      </c>
      <c r="O2626" t="s">
        <v>12189</v>
      </c>
      <c r="P2626">
        <v>52</v>
      </c>
      <c r="Q2626" t="s">
        <v>29</v>
      </c>
      <c r="R2626">
        <v>2</v>
      </c>
      <c r="S2626" s="1">
        <v>45749</v>
      </c>
      <c r="T2626" t="s">
        <v>60</v>
      </c>
    </row>
    <row r="2627" spans="1:20" x14ac:dyDescent="0.25">
      <c r="A2627" t="s">
        <v>5304</v>
      </c>
      <c r="B2627" t="s">
        <v>45</v>
      </c>
      <c r="C2627" t="s">
        <v>39</v>
      </c>
      <c r="D2627" t="s">
        <v>52</v>
      </c>
      <c r="E2627" t="s">
        <v>12474</v>
      </c>
      <c r="F2627" t="s">
        <v>5305</v>
      </c>
      <c r="G2627" s="1">
        <v>45572</v>
      </c>
      <c r="H2627" t="s">
        <v>25</v>
      </c>
      <c r="I2627" t="s">
        <v>42</v>
      </c>
      <c r="J2627" t="s">
        <v>67</v>
      </c>
      <c r="K2627">
        <v>1</v>
      </c>
      <c r="L2627">
        <v>1158.5</v>
      </c>
      <c r="M2627" t="s">
        <v>35</v>
      </c>
      <c r="N2627">
        <v>39</v>
      </c>
      <c r="O2627" t="s">
        <v>12309</v>
      </c>
      <c r="P2627">
        <v>43</v>
      </c>
      <c r="Q2627" t="s">
        <v>43</v>
      </c>
      <c r="R2627">
        <v>1</v>
      </c>
      <c r="S2627" t="s">
        <v>12161</v>
      </c>
      <c r="T2627" t="s">
        <v>60</v>
      </c>
    </row>
    <row r="2628" spans="1:20" x14ac:dyDescent="0.25">
      <c r="A2628" t="s">
        <v>5306</v>
      </c>
      <c r="B2628" t="s">
        <v>38</v>
      </c>
      <c r="C2628" t="s">
        <v>22</v>
      </c>
      <c r="D2628" t="s">
        <v>52</v>
      </c>
      <c r="E2628" s="1">
        <v>45632</v>
      </c>
      <c r="F2628" t="s">
        <v>5307</v>
      </c>
      <c r="G2628" s="1">
        <v>45603</v>
      </c>
      <c r="H2628" t="s">
        <v>41</v>
      </c>
      <c r="I2628" t="s">
        <v>42</v>
      </c>
      <c r="J2628" t="s">
        <v>64</v>
      </c>
      <c r="K2628">
        <v>1</v>
      </c>
      <c r="L2628">
        <v>1277.76</v>
      </c>
      <c r="M2628" t="s">
        <v>28</v>
      </c>
      <c r="N2628">
        <v>29</v>
      </c>
      <c r="O2628" s="1">
        <v>45931</v>
      </c>
      <c r="P2628">
        <v>90</v>
      </c>
      <c r="Q2628" t="s">
        <v>29</v>
      </c>
      <c r="R2628">
        <v>5</v>
      </c>
      <c r="S2628" t="s">
        <v>12244</v>
      </c>
      <c r="T2628" t="s">
        <v>30</v>
      </c>
    </row>
    <row r="2629" spans="1:20" x14ac:dyDescent="0.25">
      <c r="A2629" t="s">
        <v>5308</v>
      </c>
      <c r="B2629" t="s">
        <v>21</v>
      </c>
      <c r="C2629" t="s">
        <v>22</v>
      </c>
      <c r="D2629" t="s">
        <v>56</v>
      </c>
      <c r="E2629" s="1">
        <v>45902</v>
      </c>
      <c r="F2629" t="s">
        <v>5309</v>
      </c>
      <c r="G2629" s="1">
        <v>45603</v>
      </c>
      <c r="H2629" t="s">
        <v>58</v>
      </c>
      <c r="I2629" t="s">
        <v>42</v>
      </c>
      <c r="J2629" t="s">
        <v>59</v>
      </c>
      <c r="K2629">
        <v>1</v>
      </c>
      <c r="L2629">
        <v>153.80000000000001</v>
      </c>
      <c r="M2629" t="s">
        <v>50</v>
      </c>
      <c r="N2629">
        <v>50</v>
      </c>
      <c r="O2629" t="s">
        <v>12265</v>
      </c>
      <c r="P2629">
        <v>459</v>
      </c>
      <c r="Q2629" t="s">
        <v>29</v>
      </c>
      <c r="R2629">
        <v>5</v>
      </c>
      <c r="S2629" t="s">
        <v>12125</v>
      </c>
      <c r="T2629" t="s">
        <v>60</v>
      </c>
    </row>
    <row r="2630" spans="1:20" x14ac:dyDescent="0.25">
      <c r="A2630" t="s">
        <v>5310</v>
      </c>
      <c r="B2630" t="s">
        <v>45</v>
      </c>
      <c r="C2630" t="s">
        <v>82</v>
      </c>
      <c r="D2630" t="s">
        <v>77</v>
      </c>
      <c r="E2630" s="1">
        <v>45324</v>
      </c>
      <c r="F2630" t="s">
        <v>5311</v>
      </c>
      <c r="G2630" s="1">
        <v>45603</v>
      </c>
      <c r="H2630" t="s">
        <v>41</v>
      </c>
      <c r="I2630" t="s">
        <v>26</v>
      </c>
      <c r="J2630" t="s">
        <v>27</v>
      </c>
      <c r="K2630">
        <v>5</v>
      </c>
      <c r="L2630">
        <v>668.77</v>
      </c>
      <c r="M2630" t="s">
        <v>28</v>
      </c>
      <c r="N2630">
        <v>3</v>
      </c>
      <c r="O2630" t="s">
        <v>12231</v>
      </c>
      <c r="P2630">
        <v>217</v>
      </c>
      <c r="Q2630" t="s">
        <v>29</v>
      </c>
      <c r="R2630">
        <v>1</v>
      </c>
      <c r="S2630" s="1">
        <v>45453</v>
      </c>
      <c r="T2630" t="s">
        <v>60</v>
      </c>
    </row>
    <row r="2631" spans="1:20" x14ac:dyDescent="0.25">
      <c r="A2631" t="s">
        <v>5312</v>
      </c>
      <c r="B2631" t="s">
        <v>45</v>
      </c>
      <c r="C2631" t="s">
        <v>39</v>
      </c>
      <c r="D2631" t="s">
        <v>56</v>
      </c>
      <c r="E2631" s="1">
        <v>45846</v>
      </c>
      <c r="F2631" t="s">
        <v>5313</v>
      </c>
      <c r="G2631" s="1">
        <v>45603</v>
      </c>
      <c r="H2631" t="s">
        <v>47</v>
      </c>
      <c r="I2631" t="s">
        <v>48</v>
      </c>
      <c r="J2631" t="s">
        <v>27</v>
      </c>
      <c r="K2631">
        <v>4</v>
      </c>
      <c r="L2631">
        <v>1030.8900000000001</v>
      </c>
      <c r="M2631" t="s">
        <v>28</v>
      </c>
      <c r="N2631">
        <v>12</v>
      </c>
      <c r="O2631" t="s">
        <v>12167</v>
      </c>
      <c r="P2631">
        <v>26</v>
      </c>
      <c r="Q2631" t="s">
        <v>29</v>
      </c>
      <c r="R2631">
        <v>4</v>
      </c>
      <c r="S2631" s="1">
        <v>45781</v>
      </c>
      <c r="T2631" t="s">
        <v>60</v>
      </c>
    </row>
    <row r="2632" spans="1:20" x14ac:dyDescent="0.25">
      <c r="A2632" t="s">
        <v>5314</v>
      </c>
      <c r="B2632" t="s">
        <v>38</v>
      </c>
      <c r="C2632" t="s">
        <v>82</v>
      </c>
      <c r="D2632" t="s">
        <v>77</v>
      </c>
      <c r="E2632" t="s">
        <v>12203</v>
      </c>
      <c r="F2632" t="s">
        <v>5315</v>
      </c>
      <c r="G2632" s="1">
        <v>45603</v>
      </c>
      <c r="H2632" t="s">
        <v>25</v>
      </c>
      <c r="I2632" t="s">
        <v>63</v>
      </c>
      <c r="J2632" t="s">
        <v>49</v>
      </c>
      <c r="K2632">
        <v>1</v>
      </c>
      <c r="L2632">
        <v>1147.6099999999999</v>
      </c>
      <c r="M2632" t="s">
        <v>35</v>
      </c>
      <c r="N2632">
        <v>48</v>
      </c>
      <c r="O2632" s="1">
        <v>45696</v>
      </c>
      <c r="P2632">
        <v>215</v>
      </c>
      <c r="Q2632" t="s">
        <v>29</v>
      </c>
      <c r="R2632">
        <v>5</v>
      </c>
      <c r="S2632" s="1">
        <v>45846</v>
      </c>
      <c r="T2632" t="s">
        <v>36</v>
      </c>
    </row>
    <row r="2633" spans="1:20" x14ac:dyDescent="0.25">
      <c r="A2633" t="s">
        <v>5316</v>
      </c>
      <c r="B2633" t="s">
        <v>21</v>
      </c>
      <c r="C2633" t="s">
        <v>82</v>
      </c>
      <c r="D2633" t="s">
        <v>32</v>
      </c>
      <c r="E2633" t="s">
        <v>12406</v>
      </c>
      <c r="F2633" t="s">
        <v>5317</v>
      </c>
      <c r="G2633" s="1">
        <v>45603</v>
      </c>
      <c r="H2633" t="s">
        <v>34</v>
      </c>
      <c r="I2633" t="s">
        <v>26</v>
      </c>
      <c r="J2633" t="s">
        <v>67</v>
      </c>
      <c r="K2633">
        <v>5</v>
      </c>
      <c r="L2633">
        <v>205.37</v>
      </c>
      <c r="M2633" t="s">
        <v>50</v>
      </c>
      <c r="N2633">
        <v>19</v>
      </c>
      <c r="O2633" t="s">
        <v>12376</v>
      </c>
      <c r="P2633">
        <v>160</v>
      </c>
      <c r="Q2633" t="s">
        <v>29</v>
      </c>
      <c r="R2633">
        <v>1</v>
      </c>
      <c r="S2633" s="1">
        <v>45636</v>
      </c>
      <c r="T2633" t="s">
        <v>36</v>
      </c>
    </row>
    <row r="2634" spans="1:20" x14ac:dyDescent="0.25">
      <c r="A2634" t="s">
        <v>5318</v>
      </c>
      <c r="B2634" t="s">
        <v>38</v>
      </c>
      <c r="C2634" t="s">
        <v>22</v>
      </c>
      <c r="D2634" t="s">
        <v>77</v>
      </c>
      <c r="E2634" t="s">
        <v>12168</v>
      </c>
      <c r="F2634" t="s">
        <v>5319</v>
      </c>
      <c r="G2634" s="1">
        <v>45603</v>
      </c>
      <c r="H2634" t="s">
        <v>47</v>
      </c>
      <c r="I2634" t="s">
        <v>63</v>
      </c>
      <c r="J2634" t="s">
        <v>59</v>
      </c>
      <c r="K2634">
        <v>2</v>
      </c>
      <c r="L2634">
        <v>328.52</v>
      </c>
      <c r="M2634" t="s">
        <v>50</v>
      </c>
      <c r="N2634">
        <v>16</v>
      </c>
      <c r="O2634" t="s">
        <v>12224</v>
      </c>
      <c r="P2634">
        <v>269</v>
      </c>
      <c r="Q2634" t="s">
        <v>43</v>
      </c>
      <c r="R2634">
        <v>5</v>
      </c>
      <c r="S2634" t="s">
        <v>12207</v>
      </c>
      <c r="T2634" t="s">
        <v>60</v>
      </c>
    </row>
    <row r="2635" spans="1:20" x14ac:dyDescent="0.25">
      <c r="A2635" t="s">
        <v>5320</v>
      </c>
      <c r="B2635" t="s">
        <v>21</v>
      </c>
      <c r="C2635" t="s">
        <v>82</v>
      </c>
      <c r="D2635" t="s">
        <v>56</v>
      </c>
      <c r="E2635" t="s">
        <v>12376</v>
      </c>
      <c r="F2635" t="s">
        <v>5321</v>
      </c>
      <c r="G2635" s="1">
        <v>45603</v>
      </c>
      <c r="H2635" t="s">
        <v>25</v>
      </c>
      <c r="I2635" t="s">
        <v>48</v>
      </c>
      <c r="J2635" t="s">
        <v>27</v>
      </c>
      <c r="K2635">
        <v>4</v>
      </c>
      <c r="L2635">
        <v>1093.79</v>
      </c>
      <c r="M2635" t="s">
        <v>28</v>
      </c>
      <c r="N2635">
        <v>6</v>
      </c>
      <c r="O2635" t="s">
        <v>12079</v>
      </c>
      <c r="P2635">
        <v>98</v>
      </c>
      <c r="Q2635" t="s">
        <v>29</v>
      </c>
      <c r="R2635">
        <v>5</v>
      </c>
      <c r="S2635" s="1">
        <v>45696</v>
      </c>
      <c r="T2635" t="s">
        <v>30</v>
      </c>
    </row>
    <row r="2636" spans="1:20" x14ac:dyDescent="0.25">
      <c r="A2636" t="s">
        <v>5322</v>
      </c>
      <c r="B2636" t="s">
        <v>45</v>
      </c>
      <c r="C2636" t="s">
        <v>82</v>
      </c>
      <c r="D2636" t="s">
        <v>23</v>
      </c>
      <c r="E2636" s="1">
        <v>45965</v>
      </c>
      <c r="F2636" t="s">
        <v>5323</v>
      </c>
      <c r="G2636" s="1">
        <v>45603</v>
      </c>
      <c r="H2636" t="s">
        <v>47</v>
      </c>
      <c r="I2636" t="s">
        <v>42</v>
      </c>
      <c r="J2636" t="s">
        <v>64</v>
      </c>
      <c r="K2636">
        <v>1</v>
      </c>
      <c r="L2636">
        <v>1172.68</v>
      </c>
      <c r="M2636" t="s">
        <v>28</v>
      </c>
      <c r="N2636">
        <v>42</v>
      </c>
      <c r="O2636" s="1">
        <v>45724</v>
      </c>
      <c r="P2636">
        <v>123</v>
      </c>
      <c r="Q2636" t="s">
        <v>29</v>
      </c>
      <c r="R2636">
        <v>2</v>
      </c>
      <c r="S2636" t="s">
        <v>12204</v>
      </c>
      <c r="T2636" t="s">
        <v>36</v>
      </c>
    </row>
    <row r="2637" spans="1:20" x14ac:dyDescent="0.25">
      <c r="A2637" t="s">
        <v>5324</v>
      </c>
      <c r="B2637" t="s">
        <v>45</v>
      </c>
      <c r="C2637" t="s">
        <v>82</v>
      </c>
      <c r="D2637" t="s">
        <v>32</v>
      </c>
      <c r="E2637" t="s">
        <v>12383</v>
      </c>
      <c r="F2637" t="s">
        <v>5325</v>
      </c>
      <c r="G2637" s="1">
        <v>45603</v>
      </c>
      <c r="H2637" t="s">
        <v>25</v>
      </c>
      <c r="I2637" t="s">
        <v>26</v>
      </c>
      <c r="J2637" t="s">
        <v>49</v>
      </c>
      <c r="K2637">
        <v>3</v>
      </c>
      <c r="L2637">
        <v>188.09</v>
      </c>
      <c r="M2637" t="s">
        <v>50</v>
      </c>
      <c r="N2637">
        <v>11</v>
      </c>
      <c r="O2637" t="s">
        <v>12066</v>
      </c>
      <c r="P2637">
        <v>370</v>
      </c>
      <c r="Q2637" t="s">
        <v>29</v>
      </c>
      <c r="R2637">
        <v>4</v>
      </c>
      <c r="S2637" s="1">
        <v>45994</v>
      </c>
      <c r="T2637" t="s">
        <v>60</v>
      </c>
    </row>
    <row r="2638" spans="1:20" x14ac:dyDescent="0.25">
      <c r="A2638" t="s">
        <v>5326</v>
      </c>
      <c r="B2638" t="s">
        <v>38</v>
      </c>
      <c r="C2638" t="s">
        <v>39</v>
      </c>
      <c r="D2638" t="s">
        <v>56</v>
      </c>
      <c r="E2638" t="s">
        <v>12116</v>
      </c>
      <c r="F2638" t="s">
        <v>5327</v>
      </c>
      <c r="G2638" s="1">
        <v>45633</v>
      </c>
      <c r="H2638" t="s">
        <v>34</v>
      </c>
      <c r="I2638" t="s">
        <v>63</v>
      </c>
      <c r="J2638" t="s">
        <v>64</v>
      </c>
      <c r="K2638">
        <v>3</v>
      </c>
      <c r="L2638">
        <v>691.42</v>
      </c>
      <c r="M2638" t="s">
        <v>28</v>
      </c>
      <c r="N2638">
        <v>30</v>
      </c>
      <c r="O2638" t="s">
        <v>12107</v>
      </c>
      <c r="P2638">
        <v>371</v>
      </c>
      <c r="Q2638" t="s">
        <v>43</v>
      </c>
      <c r="R2638">
        <v>2</v>
      </c>
      <c r="S2638" t="s">
        <v>12222</v>
      </c>
      <c r="T2638" t="s">
        <v>60</v>
      </c>
    </row>
    <row r="2639" spans="1:20" x14ac:dyDescent="0.25">
      <c r="A2639" t="s">
        <v>5328</v>
      </c>
      <c r="B2639" t="s">
        <v>38</v>
      </c>
      <c r="C2639" t="s">
        <v>39</v>
      </c>
      <c r="D2639" t="s">
        <v>56</v>
      </c>
      <c r="E2639" t="s">
        <v>12207</v>
      </c>
      <c r="F2639" t="s">
        <v>5329</v>
      </c>
      <c r="G2639" s="1">
        <v>45633</v>
      </c>
      <c r="H2639" t="s">
        <v>25</v>
      </c>
      <c r="I2639" t="s">
        <v>26</v>
      </c>
      <c r="J2639" t="s">
        <v>49</v>
      </c>
      <c r="K2639">
        <v>2</v>
      </c>
      <c r="L2639">
        <v>1402.26</v>
      </c>
      <c r="M2639" t="s">
        <v>50</v>
      </c>
      <c r="N2639">
        <v>22</v>
      </c>
      <c r="O2639" s="1">
        <v>45904</v>
      </c>
      <c r="P2639">
        <v>267</v>
      </c>
      <c r="Q2639" t="s">
        <v>29</v>
      </c>
      <c r="R2639">
        <v>5</v>
      </c>
      <c r="S2639" t="s">
        <v>12339</v>
      </c>
      <c r="T2639" t="s">
        <v>30</v>
      </c>
    </row>
    <row r="2640" spans="1:20" x14ac:dyDescent="0.25">
      <c r="A2640" t="s">
        <v>5330</v>
      </c>
      <c r="B2640" t="s">
        <v>45</v>
      </c>
      <c r="C2640" t="s">
        <v>82</v>
      </c>
      <c r="D2640" t="s">
        <v>52</v>
      </c>
      <c r="E2640" t="s">
        <v>12193</v>
      </c>
      <c r="F2640" t="s">
        <v>5331</v>
      </c>
      <c r="G2640" s="1">
        <v>45633</v>
      </c>
      <c r="H2640" t="s">
        <v>47</v>
      </c>
      <c r="I2640" t="s">
        <v>42</v>
      </c>
      <c r="J2640" t="s">
        <v>49</v>
      </c>
      <c r="K2640">
        <v>3</v>
      </c>
      <c r="L2640">
        <v>408.18</v>
      </c>
      <c r="M2640" t="s">
        <v>35</v>
      </c>
      <c r="N2640">
        <v>15</v>
      </c>
      <c r="O2640" t="s">
        <v>12186</v>
      </c>
      <c r="P2640">
        <v>263</v>
      </c>
      <c r="Q2640" t="s">
        <v>29</v>
      </c>
      <c r="R2640">
        <v>5</v>
      </c>
      <c r="S2640" t="s">
        <v>12152</v>
      </c>
      <c r="T2640" t="s">
        <v>30</v>
      </c>
    </row>
    <row r="2641" spans="1:20" x14ac:dyDescent="0.25">
      <c r="A2641" t="s">
        <v>5332</v>
      </c>
      <c r="B2641" t="s">
        <v>45</v>
      </c>
      <c r="C2641" t="s">
        <v>22</v>
      </c>
      <c r="D2641" t="s">
        <v>56</v>
      </c>
      <c r="E2641" s="1">
        <v>45993</v>
      </c>
      <c r="F2641" t="s">
        <v>5333</v>
      </c>
      <c r="G2641" s="1">
        <v>45633</v>
      </c>
      <c r="H2641" t="s">
        <v>34</v>
      </c>
      <c r="I2641" t="s">
        <v>48</v>
      </c>
      <c r="J2641" t="s">
        <v>67</v>
      </c>
      <c r="K2641">
        <v>3</v>
      </c>
      <c r="L2641">
        <v>724.04</v>
      </c>
      <c r="M2641" t="s">
        <v>28</v>
      </c>
      <c r="N2641">
        <v>44</v>
      </c>
      <c r="O2641" s="1">
        <v>45754</v>
      </c>
      <c r="P2641">
        <v>274</v>
      </c>
      <c r="Q2641" t="s">
        <v>29</v>
      </c>
      <c r="R2641">
        <v>3</v>
      </c>
      <c r="S2641" t="s">
        <v>12232</v>
      </c>
      <c r="T2641" t="s">
        <v>60</v>
      </c>
    </row>
    <row r="2642" spans="1:20" x14ac:dyDescent="0.25">
      <c r="A2642" t="s">
        <v>5334</v>
      </c>
      <c r="B2642" t="s">
        <v>38</v>
      </c>
      <c r="C2642" t="s">
        <v>22</v>
      </c>
      <c r="D2642" t="s">
        <v>32</v>
      </c>
      <c r="E2642" t="s">
        <v>12076</v>
      </c>
      <c r="F2642" t="s">
        <v>5335</v>
      </c>
      <c r="G2642" s="1">
        <v>45633</v>
      </c>
      <c r="H2642" t="s">
        <v>41</v>
      </c>
      <c r="I2642" t="s">
        <v>48</v>
      </c>
      <c r="J2642" t="s">
        <v>64</v>
      </c>
      <c r="K2642">
        <v>1</v>
      </c>
      <c r="L2642">
        <v>858.52</v>
      </c>
      <c r="M2642" t="s">
        <v>28</v>
      </c>
      <c r="N2642">
        <v>22</v>
      </c>
      <c r="O2642" s="1">
        <v>45904</v>
      </c>
      <c r="P2642">
        <v>465</v>
      </c>
      <c r="Q2642" t="s">
        <v>43</v>
      </c>
      <c r="R2642">
        <v>3</v>
      </c>
      <c r="S2642" t="s">
        <v>12286</v>
      </c>
      <c r="T2642" t="s">
        <v>30</v>
      </c>
    </row>
    <row r="2643" spans="1:20" x14ac:dyDescent="0.25">
      <c r="A2643" t="s">
        <v>5336</v>
      </c>
      <c r="B2643" t="s">
        <v>45</v>
      </c>
      <c r="C2643" t="s">
        <v>82</v>
      </c>
      <c r="D2643" t="s">
        <v>52</v>
      </c>
      <c r="E2643" t="s">
        <v>12079</v>
      </c>
      <c r="F2643" t="s">
        <v>5337</v>
      </c>
      <c r="G2643" s="1">
        <v>45633</v>
      </c>
      <c r="H2643" t="s">
        <v>41</v>
      </c>
      <c r="I2643" t="s">
        <v>26</v>
      </c>
      <c r="J2643" t="s">
        <v>27</v>
      </c>
      <c r="K2643">
        <v>1</v>
      </c>
      <c r="L2643">
        <v>208.8</v>
      </c>
      <c r="M2643" t="s">
        <v>50</v>
      </c>
      <c r="N2643">
        <v>36</v>
      </c>
      <c r="O2643" s="1">
        <v>45608</v>
      </c>
      <c r="P2643">
        <v>402</v>
      </c>
      <c r="Q2643" t="s">
        <v>43</v>
      </c>
      <c r="R2643">
        <v>1</v>
      </c>
      <c r="S2643" t="s">
        <v>12201</v>
      </c>
      <c r="T2643" t="s">
        <v>60</v>
      </c>
    </row>
    <row r="2644" spans="1:20" x14ac:dyDescent="0.25">
      <c r="A2644" t="s">
        <v>5338</v>
      </c>
      <c r="B2644" t="s">
        <v>38</v>
      </c>
      <c r="C2644" t="s">
        <v>22</v>
      </c>
      <c r="D2644" t="s">
        <v>52</v>
      </c>
      <c r="E2644" t="s">
        <v>12371</v>
      </c>
      <c r="F2644" t="s">
        <v>5339</v>
      </c>
      <c r="G2644" s="1">
        <v>45633</v>
      </c>
      <c r="H2644" t="s">
        <v>25</v>
      </c>
      <c r="I2644" t="s">
        <v>54</v>
      </c>
      <c r="J2644" t="s">
        <v>64</v>
      </c>
      <c r="K2644">
        <v>4</v>
      </c>
      <c r="L2644">
        <v>386.98</v>
      </c>
      <c r="M2644" t="s">
        <v>35</v>
      </c>
      <c r="N2644">
        <v>19</v>
      </c>
      <c r="O2644" s="1">
        <v>45363</v>
      </c>
      <c r="P2644">
        <v>340</v>
      </c>
      <c r="Q2644" t="s">
        <v>29</v>
      </c>
      <c r="R2644">
        <v>5</v>
      </c>
      <c r="S2644" t="s">
        <v>12354</v>
      </c>
      <c r="T2644" t="s">
        <v>36</v>
      </c>
    </row>
    <row r="2645" spans="1:20" x14ac:dyDescent="0.25">
      <c r="A2645" t="s">
        <v>5340</v>
      </c>
      <c r="B2645" t="s">
        <v>21</v>
      </c>
      <c r="C2645" t="s">
        <v>82</v>
      </c>
      <c r="D2645" t="s">
        <v>77</v>
      </c>
      <c r="E2645" t="s">
        <v>12078</v>
      </c>
      <c r="F2645" t="s">
        <v>5341</v>
      </c>
      <c r="G2645" s="1">
        <v>45633</v>
      </c>
      <c r="H2645" t="s">
        <v>25</v>
      </c>
      <c r="I2645" t="s">
        <v>54</v>
      </c>
      <c r="J2645" t="s">
        <v>27</v>
      </c>
      <c r="K2645">
        <v>2</v>
      </c>
      <c r="L2645">
        <v>425.66</v>
      </c>
      <c r="M2645" t="s">
        <v>35</v>
      </c>
      <c r="N2645">
        <v>2</v>
      </c>
      <c r="O2645" s="1">
        <v>45750</v>
      </c>
      <c r="P2645">
        <v>71</v>
      </c>
      <c r="Q2645" t="s">
        <v>29</v>
      </c>
      <c r="R2645">
        <v>5</v>
      </c>
      <c r="S2645" t="s">
        <v>12135</v>
      </c>
      <c r="T2645" t="s">
        <v>60</v>
      </c>
    </row>
    <row r="2646" spans="1:20" x14ac:dyDescent="0.25">
      <c r="A2646" t="s">
        <v>5342</v>
      </c>
      <c r="B2646" t="s">
        <v>21</v>
      </c>
      <c r="C2646" t="s">
        <v>39</v>
      </c>
      <c r="D2646" t="s">
        <v>23</v>
      </c>
      <c r="E2646" s="1">
        <v>44997</v>
      </c>
      <c r="F2646" t="s">
        <v>5343</v>
      </c>
      <c r="G2646" t="s">
        <v>12467</v>
      </c>
      <c r="H2646" t="s">
        <v>58</v>
      </c>
      <c r="I2646" t="s">
        <v>42</v>
      </c>
      <c r="J2646" t="s">
        <v>59</v>
      </c>
      <c r="K2646">
        <v>4</v>
      </c>
      <c r="L2646">
        <v>421.11</v>
      </c>
      <c r="M2646" t="s">
        <v>35</v>
      </c>
      <c r="N2646">
        <v>32</v>
      </c>
      <c r="O2646" s="1">
        <v>45392</v>
      </c>
      <c r="P2646">
        <v>228</v>
      </c>
      <c r="Q2646" t="s">
        <v>29</v>
      </c>
      <c r="R2646">
        <v>3</v>
      </c>
      <c r="S2646" s="1">
        <v>45937</v>
      </c>
      <c r="T2646" t="s">
        <v>60</v>
      </c>
    </row>
    <row r="2647" spans="1:20" x14ac:dyDescent="0.25">
      <c r="A2647" t="s">
        <v>5344</v>
      </c>
      <c r="B2647" t="s">
        <v>21</v>
      </c>
      <c r="C2647" t="s">
        <v>82</v>
      </c>
      <c r="D2647" t="s">
        <v>32</v>
      </c>
      <c r="E2647" s="1">
        <v>45600</v>
      </c>
      <c r="F2647" t="s">
        <v>5345</v>
      </c>
      <c r="G2647" t="s">
        <v>12467</v>
      </c>
      <c r="H2647" t="s">
        <v>47</v>
      </c>
      <c r="I2647" t="s">
        <v>26</v>
      </c>
      <c r="J2647" t="s">
        <v>27</v>
      </c>
      <c r="K2647">
        <v>1</v>
      </c>
      <c r="L2647">
        <v>446.59</v>
      </c>
      <c r="M2647" t="s">
        <v>50</v>
      </c>
      <c r="N2647">
        <v>5</v>
      </c>
      <c r="O2647" s="1">
        <v>45606</v>
      </c>
      <c r="P2647">
        <v>198</v>
      </c>
      <c r="Q2647" t="s">
        <v>43</v>
      </c>
      <c r="R2647">
        <v>5</v>
      </c>
      <c r="S2647" s="1">
        <v>45969</v>
      </c>
      <c r="T2647" t="s">
        <v>60</v>
      </c>
    </row>
    <row r="2648" spans="1:20" x14ac:dyDescent="0.25">
      <c r="A2648" t="s">
        <v>5346</v>
      </c>
      <c r="B2648" t="s">
        <v>21</v>
      </c>
      <c r="C2648" t="s">
        <v>82</v>
      </c>
      <c r="D2648" t="s">
        <v>52</v>
      </c>
      <c r="E2648" s="1">
        <v>45424</v>
      </c>
      <c r="F2648" t="s">
        <v>5347</v>
      </c>
      <c r="G2648" t="s">
        <v>12467</v>
      </c>
      <c r="H2648" t="s">
        <v>25</v>
      </c>
      <c r="I2648" t="s">
        <v>26</v>
      </c>
      <c r="J2648" t="s">
        <v>64</v>
      </c>
      <c r="K2648">
        <v>3</v>
      </c>
      <c r="L2648">
        <v>412.99</v>
      </c>
      <c r="M2648" t="s">
        <v>35</v>
      </c>
      <c r="N2648">
        <v>11</v>
      </c>
      <c r="O2648" t="s">
        <v>12175</v>
      </c>
      <c r="P2648">
        <v>35</v>
      </c>
      <c r="Q2648" t="s">
        <v>43</v>
      </c>
      <c r="R2648">
        <v>1</v>
      </c>
      <c r="S2648" t="s">
        <v>12223</v>
      </c>
      <c r="T2648" t="s">
        <v>60</v>
      </c>
    </row>
    <row r="2649" spans="1:20" x14ac:dyDescent="0.25">
      <c r="A2649" t="s">
        <v>5348</v>
      </c>
      <c r="B2649" t="s">
        <v>38</v>
      </c>
      <c r="C2649" t="s">
        <v>82</v>
      </c>
      <c r="D2649" t="s">
        <v>23</v>
      </c>
      <c r="E2649" t="s">
        <v>12187</v>
      </c>
      <c r="F2649" t="s">
        <v>5349</v>
      </c>
      <c r="G2649" t="s">
        <v>12467</v>
      </c>
      <c r="H2649" t="s">
        <v>41</v>
      </c>
      <c r="I2649" t="s">
        <v>63</v>
      </c>
      <c r="J2649" t="s">
        <v>64</v>
      </c>
      <c r="K2649">
        <v>3</v>
      </c>
      <c r="L2649">
        <v>1194.55</v>
      </c>
      <c r="M2649" t="s">
        <v>28</v>
      </c>
      <c r="N2649">
        <v>21</v>
      </c>
      <c r="O2649" t="s">
        <v>12098</v>
      </c>
      <c r="P2649">
        <v>121</v>
      </c>
      <c r="Q2649" t="s">
        <v>29</v>
      </c>
      <c r="R2649">
        <v>1</v>
      </c>
      <c r="S2649" s="1">
        <v>45998</v>
      </c>
      <c r="T2649" t="s">
        <v>60</v>
      </c>
    </row>
    <row r="2650" spans="1:20" x14ac:dyDescent="0.25">
      <c r="A2650" t="s">
        <v>5350</v>
      </c>
      <c r="B2650" t="s">
        <v>45</v>
      </c>
      <c r="C2650" t="s">
        <v>22</v>
      </c>
      <c r="D2650" t="s">
        <v>56</v>
      </c>
      <c r="E2650" s="1">
        <v>45482</v>
      </c>
      <c r="F2650" t="s">
        <v>5351</v>
      </c>
      <c r="G2650" t="s">
        <v>12467</v>
      </c>
      <c r="H2650" t="s">
        <v>47</v>
      </c>
      <c r="I2650" t="s">
        <v>26</v>
      </c>
      <c r="J2650" t="s">
        <v>27</v>
      </c>
      <c r="K2650">
        <v>5</v>
      </c>
      <c r="L2650">
        <v>1433.5</v>
      </c>
      <c r="M2650" t="s">
        <v>50</v>
      </c>
      <c r="N2650">
        <v>28</v>
      </c>
      <c r="O2650" t="s">
        <v>12156</v>
      </c>
      <c r="P2650">
        <v>224</v>
      </c>
      <c r="Q2650" t="s">
        <v>43</v>
      </c>
      <c r="R2650">
        <v>4</v>
      </c>
      <c r="S2650" t="s">
        <v>12222</v>
      </c>
      <c r="T2650" t="s">
        <v>36</v>
      </c>
    </row>
    <row r="2651" spans="1:20" x14ac:dyDescent="0.25">
      <c r="A2651" t="s">
        <v>5352</v>
      </c>
      <c r="B2651" t="s">
        <v>21</v>
      </c>
      <c r="C2651" t="s">
        <v>82</v>
      </c>
      <c r="D2651" t="s">
        <v>77</v>
      </c>
      <c r="E2651" s="1">
        <v>45297</v>
      </c>
      <c r="F2651" t="s">
        <v>5353</v>
      </c>
      <c r="G2651" t="s">
        <v>12467</v>
      </c>
      <c r="H2651" t="s">
        <v>41</v>
      </c>
      <c r="I2651" t="s">
        <v>63</v>
      </c>
      <c r="J2651" t="s">
        <v>67</v>
      </c>
      <c r="K2651">
        <v>5</v>
      </c>
      <c r="L2651">
        <v>656.75</v>
      </c>
      <c r="M2651" t="s">
        <v>28</v>
      </c>
      <c r="N2651">
        <v>38</v>
      </c>
      <c r="O2651" t="s">
        <v>12364</v>
      </c>
      <c r="P2651">
        <v>482</v>
      </c>
      <c r="Q2651" t="s">
        <v>29</v>
      </c>
      <c r="R2651">
        <v>2</v>
      </c>
      <c r="S2651" s="1">
        <v>45871</v>
      </c>
      <c r="T2651" t="s">
        <v>60</v>
      </c>
    </row>
    <row r="2652" spans="1:20" x14ac:dyDescent="0.25">
      <c r="A2652" t="s">
        <v>5354</v>
      </c>
      <c r="B2652" t="s">
        <v>21</v>
      </c>
      <c r="C2652" t="s">
        <v>39</v>
      </c>
      <c r="D2652" t="s">
        <v>56</v>
      </c>
      <c r="E2652" t="s">
        <v>12455</v>
      </c>
      <c r="F2652" t="s">
        <v>5355</v>
      </c>
      <c r="G2652" t="s">
        <v>12467</v>
      </c>
      <c r="H2652" t="s">
        <v>34</v>
      </c>
      <c r="I2652" t="s">
        <v>54</v>
      </c>
      <c r="J2652" t="s">
        <v>59</v>
      </c>
      <c r="K2652">
        <v>1</v>
      </c>
      <c r="L2652">
        <v>510.99</v>
      </c>
      <c r="M2652" t="s">
        <v>50</v>
      </c>
      <c r="N2652">
        <v>7</v>
      </c>
      <c r="O2652" t="s">
        <v>12175</v>
      </c>
      <c r="P2652">
        <v>134</v>
      </c>
      <c r="Q2652" t="s">
        <v>43</v>
      </c>
      <c r="R2652">
        <v>1</v>
      </c>
      <c r="S2652" t="s">
        <v>12271</v>
      </c>
      <c r="T2652" t="s">
        <v>30</v>
      </c>
    </row>
    <row r="2653" spans="1:20" x14ac:dyDescent="0.25">
      <c r="A2653" t="s">
        <v>5356</v>
      </c>
      <c r="B2653" t="s">
        <v>45</v>
      </c>
      <c r="C2653" t="s">
        <v>22</v>
      </c>
      <c r="D2653" t="s">
        <v>52</v>
      </c>
      <c r="E2653" s="1">
        <v>45968</v>
      </c>
      <c r="F2653" t="s">
        <v>5357</v>
      </c>
      <c r="G2653" t="s">
        <v>12467</v>
      </c>
      <c r="H2653" t="s">
        <v>47</v>
      </c>
      <c r="I2653" t="s">
        <v>42</v>
      </c>
      <c r="J2653" t="s">
        <v>64</v>
      </c>
      <c r="K2653">
        <v>2</v>
      </c>
      <c r="L2653">
        <v>1407.39</v>
      </c>
      <c r="M2653" t="s">
        <v>35</v>
      </c>
      <c r="N2653">
        <v>37</v>
      </c>
      <c r="O2653" t="s">
        <v>12211</v>
      </c>
      <c r="P2653">
        <v>296</v>
      </c>
      <c r="Q2653" t="s">
        <v>43</v>
      </c>
      <c r="R2653">
        <v>4</v>
      </c>
      <c r="S2653" t="s">
        <v>12225</v>
      </c>
      <c r="T2653" t="s">
        <v>36</v>
      </c>
    </row>
    <row r="2654" spans="1:20" x14ac:dyDescent="0.25">
      <c r="A2654" t="s">
        <v>5358</v>
      </c>
      <c r="B2654" t="s">
        <v>45</v>
      </c>
      <c r="C2654" t="s">
        <v>22</v>
      </c>
      <c r="D2654" t="s">
        <v>52</v>
      </c>
      <c r="E2654" t="s">
        <v>12441</v>
      </c>
      <c r="F2654" t="s">
        <v>5359</v>
      </c>
      <c r="G2654" t="s">
        <v>12467</v>
      </c>
      <c r="H2654" t="s">
        <v>58</v>
      </c>
      <c r="I2654" t="s">
        <v>63</v>
      </c>
      <c r="J2654" t="s">
        <v>64</v>
      </c>
      <c r="K2654">
        <v>2</v>
      </c>
      <c r="L2654">
        <v>477.57</v>
      </c>
      <c r="M2654" t="s">
        <v>35</v>
      </c>
      <c r="N2654">
        <v>12</v>
      </c>
      <c r="O2654" s="1">
        <v>45483</v>
      </c>
      <c r="P2654">
        <v>101</v>
      </c>
      <c r="Q2654" t="s">
        <v>29</v>
      </c>
      <c r="R2654">
        <v>5</v>
      </c>
      <c r="S2654" t="s">
        <v>12354</v>
      </c>
      <c r="T2654" t="s">
        <v>36</v>
      </c>
    </row>
    <row r="2655" spans="1:20" x14ac:dyDescent="0.25">
      <c r="A2655" t="s">
        <v>5360</v>
      </c>
      <c r="B2655" t="s">
        <v>21</v>
      </c>
      <c r="C2655" t="s">
        <v>22</v>
      </c>
      <c r="D2655" t="s">
        <v>32</v>
      </c>
      <c r="E2655" s="1">
        <v>45087</v>
      </c>
      <c r="F2655" t="s">
        <v>5361</v>
      </c>
      <c r="G2655" t="s">
        <v>12467</v>
      </c>
      <c r="H2655" t="s">
        <v>58</v>
      </c>
      <c r="I2655" t="s">
        <v>42</v>
      </c>
      <c r="J2655" t="s">
        <v>67</v>
      </c>
      <c r="K2655">
        <v>2</v>
      </c>
      <c r="L2655">
        <v>1156.93</v>
      </c>
      <c r="M2655" t="s">
        <v>35</v>
      </c>
      <c r="N2655">
        <v>35</v>
      </c>
      <c r="O2655" s="1">
        <v>45545</v>
      </c>
      <c r="P2655">
        <v>408</v>
      </c>
      <c r="Q2655" t="s">
        <v>43</v>
      </c>
      <c r="R2655">
        <v>5</v>
      </c>
      <c r="S2655" s="1">
        <v>45576</v>
      </c>
      <c r="T2655" t="s">
        <v>30</v>
      </c>
    </row>
    <row r="2656" spans="1:20" x14ac:dyDescent="0.25">
      <c r="A2656" t="s">
        <v>5362</v>
      </c>
      <c r="B2656" t="s">
        <v>38</v>
      </c>
      <c r="C2656" t="s">
        <v>22</v>
      </c>
      <c r="D2656" t="s">
        <v>56</v>
      </c>
      <c r="E2656" t="s">
        <v>12192</v>
      </c>
      <c r="F2656" t="s">
        <v>5363</v>
      </c>
      <c r="G2656" t="s">
        <v>12434</v>
      </c>
      <c r="H2656" t="s">
        <v>58</v>
      </c>
      <c r="I2656" t="s">
        <v>63</v>
      </c>
      <c r="J2656" t="s">
        <v>67</v>
      </c>
      <c r="K2656">
        <v>1</v>
      </c>
      <c r="L2656">
        <v>157.44</v>
      </c>
      <c r="M2656" t="s">
        <v>28</v>
      </c>
      <c r="N2656">
        <v>10</v>
      </c>
      <c r="O2656" t="s">
        <v>12288</v>
      </c>
      <c r="P2656">
        <v>196</v>
      </c>
      <c r="Q2656" t="s">
        <v>29</v>
      </c>
      <c r="R2656">
        <v>3</v>
      </c>
      <c r="S2656" t="s">
        <v>12215</v>
      </c>
      <c r="T2656" t="s">
        <v>60</v>
      </c>
    </row>
    <row r="2657" spans="1:20" x14ac:dyDescent="0.25">
      <c r="A2657" t="s">
        <v>5364</v>
      </c>
      <c r="B2657" t="s">
        <v>21</v>
      </c>
      <c r="C2657" t="s">
        <v>82</v>
      </c>
      <c r="D2657" t="s">
        <v>77</v>
      </c>
      <c r="E2657" t="s">
        <v>12139</v>
      </c>
      <c r="F2657" t="s">
        <v>5365</v>
      </c>
      <c r="G2657" t="s">
        <v>12434</v>
      </c>
      <c r="H2657" t="s">
        <v>47</v>
      </c>
      <c r="I2657" t="s">
        <v>54</v>
      </c>
      <c r="J2657" t="s">
        <v>67</v>
      </c>
      <c r="K2657">
        <v>2</v>
      </c>
      <c r="L2657">
        <v>650.52</v>
      </c>
      <c r="M2657" t="s">
        <v>50</v>
      </c>
      <c r="N2657">
        <v>2</v>
      </c>
      <c r="O2657" s="1">
        <v>45783</v>
      </c>
      <c r="P2657">
        <v>422</v>
      </c>
      <c r="Q2657" t="s">
        <v>43</v>
      </c>
      <c r="R2657">
        <v>3</v>
      </c>
      <c r="S2657" t="s">
        <v>12107</v>
      </c>
      <c r="T2657" t="s">
        <v>30</v>
      </c>
    </row>
    <row r="2658" spans="1:20" x14ac:dyDescent="0.25">
      <c r="A2658" t="s">
        <v>5366</v>
      </c>
      <c r="B2658" t="s">
        <v>21</v>
      </c>
      <c r="C2658" t="s">
        <v>82</v>
      </c>
      <c r="D2658" t="s">
        <v>56</v>
      </c>
      <c r="E2658" t="s">
        <v>12156</v>
      </c>
      <c r="F2658" t="s">
        <v>5367</v>
      </c>
      <c r="G2658" t="s">
        <v>12434</v>
      </c>
      <c r="H2658" t="s">
        <v>41</v>
      </c>
      <c r="I2658" t="s">
        <v>48</v>
      </c>
      <c r="J2658" t="s">
        <v>67</v>
      </c>
      <c r="K2658">
        <v>5</v>
      </c>
      <c r="L2658">
        <v>273.52</v>
      </c>
      <c r="M2658" t="s">
        <v>28</v>
      </c>
      <c r="N2658">
        <v>47</v>
      </c>
      <c r="O2658" t="s">
        <v>12119</v>
      </c>
      <c r="P2658">
        <v>216</v>
      </c>
      <c r="Q2658" t="s">
        <v>43</v>
      </c>
      <c r="R2658">
        <v>5</v>
      </c>
      <c r="S2658" t="s">
        <v>12354</v>
      </c>
      <c r="T2658" t="s">
        <v>36</v>
      </c>
    </row>
    <row r="2659" spans="1:20" x14ac:dyDescent="0.25">
      <c r="A2659" t="s">
        <v>5368</v>
      </c>
      <c r="B2659" t="s">
        <v>21</v>
      </c>
      <c r="C2659" t="s">
        <v>39</v>
      </c>
      <c r="D2659" t="s">
        <v>23</v>
      </c>
      <c r="E2659" t="s">
        <v>12267</v>
      </c>
      <c r="F2659" t="s">
        <v>5369</v>
      </c>
      <c r="G2659" t="s">
        <v>12434</v>
      </c>
      <c r="H2659" t="s">
        <v>41</v>
      </c>
      <c r="I2659" t="s">
        <v>42</v>
      </c>
      <c r="J2659" t="s">
        <v>49</v>
      </c>
      <c r="K2659">
        <v>3</v>
      </c>
      <c r="L2659">
        <v>128.93</v>
      </c>
      <c r="M2659" t="s">
        <v>28</v>
      </c>
      <c r="N2659">
        <v>9</v>
      </c>
      <c r="O2659" t="s">
        <v>12252</v>
      </c>
      <c r="P2659">
        <v>242</v>
      </c>
      <c r="Q2659" t="s">
        <v>43</v>
      </c>
      <c r="R2659">
        <v>1</v>
      </c>
      <c r="S2659" s="1">
        <v>45546</v>
      </c>
      <c r="T2659" t="s">
        <v>36</v>
      </c>
    </row>
    <row r="2660" spans="1:20" x14ac:dyDescent="0.25">
      <c r="A2660" t="s">
        <v>5370</v>
      </c>
      <c r="B2660" t="s">
        <v>45</v>
      </c>
      <c r="C2660" t="s">
        <v>39</v>
      </c>
      <c r="D2660" t="s">
        <v>23</v>
      </c>
      <c r="E2660" t="s">
        <v>12490</v>
      </c>
      <c r="F2660" t="s">
        <v>5371</v>
      </c>
      <c r="G2660" t="s">
        <v>12434</v>
      </c>
      <c r="H2660" t="s">
        <v>47</v>
      </c>
      <c r="I2660" t="s">
        <v>26</v>
      </c>
      <c r="J2660" t="s">
        <v>27</v>
      </c>
      <c r="K2660">
        <v>2</v>
      </c>
      <c r="L2660">
        <v>1042.76</v>
      </c>
      <c r="M2660" t="s">
        <v>28</v>
      </c>
      <c r="N2660">
        <v>13</v>
      </c>
      <c r="O2660" t="s">
        <v>12071</v>
      </c>
      <c r="P2660">
        <v>185</v>
      </c>
      <c r="Q2660" t="s">
        <v>43</v>
      </c>
      <c r="R2660">
        <v>1</v>
      </c>
      <c r="S2660" s="1">
        <v>45661</v>
      </c>
      <c r="T2660" t="s">
        <v>36</v>
      </c>
    </row>
    <row r="2661" spans="1:20" x14ac:dyDescent="0.25">
      <c r="A2661" t="s">
        <v>5372</v>
      </c>
      <c r="B2661" t="s">
        <v>21</v>
      </c>
      <c r="C2661" t="s">
        <v>39</v>
      </c>
      <c r="D2661" t="s">
        <v>77</v>
      </c>
      <c r="E2661" s="1">
        <v>45724</v>
      </c>
      <c r="F2661" t="s">
        <v>5373</v>
      </c>
      <c r="G2661" t="s">
        <v>12434</v>
      </c>
      <c r="H2661" t="s">
        <v>47</v>
      </c>
      <c r="I2661" t="s">
        <v>48</v>
      </c>
      <c r="J2661" t="s">
        <v>67</v>
      </c>
      <c r="K2661">
        <v>5</v>
      </c>
      <c r="L2661">
        <v>1402.08</v>
      </c>
      <c r="M2661" t="s">
        <v>28</v>
      </c>
      <c r="N2661">
        <v>30</v>
      </c>
      <c r="O2661" s="1">
        <v>45997</v>
      </c>
      <c r="P2661">
        <v>463</v>
      </c>
      <c r="Q2661" t="s">
        <v>29</v>
      </c>
      <c r="R2661">
        <v>5</v>
      </c>
      <c r="S2661" t="s">
        <v>12324</v>
      </c>
      <c r="T2661" t="s">
        <v>36</v>
      </c>
    </row>
    <row r="2662" spans="1:20" x14ac:dyDescent="0.25">
      <c r="A2662" t="s">
        <v>5374</v>
      </c>
      <c r="B2662" t="s">
        <v>38</v>
      </c>
      <c r="C2662" t="s">
        <v>39</v>
      </c>
      <c r="D2662" t="s">
        <v>77</v>
      </c>
      <c r="E2662" s="1">
        <v>45538</v>
      </c>
      <c r="F2662" t="s">
        <v>5375</v>
      </c>
      <c r="G2662" t="s">
        <v>12434</v>
      </c>
      <c r="H2662" t="s">
        <v>34</v>
      </c>
      <c r="I2662" t="s">
        <v>63</v>
      </c>
      <c r="J2662" t="s">
        <v>67</v>
      </c>
      <c r="K2662">
        <v>3</v>
      </c>
      <c r="L2662">
        <v>657.65</v>
      </c>
      <c r="M2662" t="s">
        <v>28</v>
      </c>
      <c r="N2662">
        <v>22</v>
      </c>
      <c r="O2662" t="s">
        <v>12356</v>
      </c>
      <c r="P2662">
        <v>198</v>
      </c>
      <c r="Q2662" t="s">
        <v>43</v>
      </c>
      <c r="R2662">
        <v>3</v>
      </c>
      <c r="S2662" s="1">
        <v>45871</v>
      </c>
      <c r="T2662" t="s">
        <v>36</v>
      </c>
    </row>
    <row r="2663" spans="1:20" x14ac:dyDescent="0.25">
      <c r="A2663" t="s">
        <v>5376</v>
      </c>
      <c r="B2663" t="s">
        <v>21</v>
      </c>
      <c r="C2663" t="s">
        <v>82</v>
      </c>
      <c r="D2663" t="s">
        <v>77</v>
      </c>
      <c r="E2663" t="s">
        <v>12404</v>
      </c>
      <c r="F2663" t="s">
        <v>5377</v>
      </c>
      <c r="G2663" t="s">
        <v>12434</v>
      </c>
      <c r="H2663" t="s">
        <v>34</v>
      </c>
      <c r="I2663" t="s">
        <v>42</v>
      </c>
      <c r="J2663" t="s">
        <v>67</v>
      </c>
      <c r="K2663">
        <v>1</v>
      </c>
      <c r="L2663">
        <v>213.23</v>
      </c>
      <c r="M2663" t="s">
        <v>35</v>
      </c>
      <c r="N2663">
        <v>15</v>
      </c>
      <c r="O2663" t="s">
        <v>12304</v>
      </c>
      <c r="P2663">
        <v>119</v>
      </c>
      <c r="Q2663" t="s">
        <v>29</v>
      </c>
      <c r="R2663">
        <v>3</v>
      </c>
      <c r="S2663" t="s">
        <v>12088</v>
      </c>
      <c r="T2663" t="s">
        <v>30</v>
      </c>
    </row>
    <row r="2664" spans="1:20" x14ac:dyDescent="0.25">
      <c r="A2664" t="s">
        <v>5378</v>
      </c>
      <c r="B2664" t="s">
        <v>38</v>
      </c>
      <c r="C2664" t="s">
        <v>39</v>
      </c>
      <c r="D2664" t="s">
        <v>32</v>
      </c>
      <c r="E2664" t="s">
        <v>12296</v>
      </c>
      <c r="F2664" t="s">
        <v>5379</v>
      </c>
      <c r="G2664" t="s">
        <v>12434</v>
      </c>
      <c r="H2664" t="s">
        <v>34</v>
      </c>
      <c r="I2664" t="s">
        <v>48</v>
      </c>
      <c r="J2664" t="s">
        <v>64</v>
      </c>
      <c r="K2664">
        <v>4</v>
      </c>
      <c r="L2664">
        <v>1200.68</v>
      </c>
      <c r="M2664" t="s">
        <v>35</v>
      </c>
      <c r="N2664">
        <v>26</v>
      </c>
      <c r="O2664" t="s">
        <v>12166</v>
      </c>
      <c r="P2664">
        <v>138</v>
      </c>
      <c r="Q2664" t="s">
        <v>29</v>
      </c>
      <c r="R2664">
        <v>5</v>
      </c>
      <c r="S2664" s="1">
        <v>45689</v>
      </c>
      <c r="T2664" t="s">
        <v>36</v>
      </c>
    </row>
    <row r="2665" spans="1:20" x14ac:dyDescent="0.25">
      <c r="A2665" t="s">
        <v>5380</v>
      </c>
      <c r="B2665" t="s">
        <v>38</v>
      </c>
      <c r="C2665" t="s">
        <v>22</v>
      </c>
      <c r="D2665" t="s">
        <v>56</v>
      </c>
      <c r="E2665" t="s">
        <v>12195</v>
      </c>
      <c r="F2665" t="s">
        <v>5381</v>
      </c>
      <c r="G2665" t="s">
        <v>12434</v>
      </c>
      <c r="H2665" t="s">
        <v>47</v>
      </c>
      <c r="I2665" t="s">
        <v>63</v>
      </c>
      <c r="J2665" t="s">
        <v>67</v>
      </c>
      <c r="K2665">
        <v>1</v>
      </c>
      <c r="L2665">
        <v>1123.98</v>
      </c>
      <c r="M2665" t="s">
        <v>50</v>
      </c>
      <c r="N2665">
        <v>46</v>
      </c>
      <c r="O2665" s="1">
        <v>45782</v>
      </c>
      <c r="P2665">
        <v>198</v>
      </c>
      <c r="Q2665" t="s">
        <v>43</v>
      </c>
      <c r="R2665">
        <v>3</v>
      </c>
      <c r="S2665" s="1">
        <v>45968</v>
      </c>
      <c r="T2665" t="s">
        <v>60</v>
      </c>
    </row>
    <row r="2666" spans="1:20" x14ac:dyDescent="0.25">
      <c r="A2666" t="s">
        <v>5382</v>
      </c>
      <c r="B2666" t="s">
        <v>21</v>
      </c>
      <c r="C2666" t="s">
        <v>22</v>
      </c>
      <c r="D2666" t="s">
        <v>32</v>
      </c>
      <c r="E2666" s="1">
        <v>45636</v>
      </c>
      <c r="F2666" t="s">
        <v>5383</v>
      </c>
      <c r="G2666" t="s">
        <v>12434</v>
      </c>
      <c r="H2666" t="s">
        <v>47</v>
      </c>
      <c r="I2666" t="s">
        <v>63</v>
      </c>
      <c r="J2666" t="s">
        <v>64</v>
      </c>
      <c r="K2666">
        <v>5</v>
      </c>
      <c r="L2666">
        <v>1045.5999999999999</v>
      </c>
      <c r="M2666" t="s">
        <v>35</v>
      </c>
      <c r="N2666">
        <v>8</v>
      </c>
      <c r="O2666" t="s">
        <v>12275</v>
      </c>
      <c r="P2666">
        <v>207</v>
      </c>
      <c r="Q2666" t="s">
        <v>29</v>
      </c>
      <c r="R2666">
        <v>1</v>
      </c>
      <c r="S2666" t="s">
        <v>12189</v>
      </c>
      <c r="T2666" t="s">
        <v>60</v>
      </c>
    </row>
    <row r="2667" spans="1:20" x14ac:dyDescent="0.25">
      <c r="A2667" t="s">
        <v>5384</v>
      </c>
      <c r="B2667" t="s">
        <v>45</v>
      </c>
      <c r="C2667" t="s">
        <v>39</v>
      </c>
      <c r="D2667" t="s">
        <v>23</v>
      </c>
      <c r="E2667" t="s">
        <v>12461</v>
      </c>
      <c r="F2667" t="s">
        <v>5385</v>
      </c>
      <c r="G2667" t="s">
        <v>12331</v>
      </c>
      <c r="H2667" t="s">
        <v>41</v>
      </c>
      <c r="I2667" t="s">
        <v>63</v>
      </c>
      <c r="J2667" t="s">
        <v>59</v>
      </c>
      <c r="K2667">
        <v>5</v>
      </c>
      <c r="L2667">
        <v>358.1</v>
      </c>
      <c r="M2667" t="s">
        <v>35</v>
      </c>
      <c r="N2667">
        <v>43</v>
      </c>
      <c r="O2667" s="1">
        <v>45906</v>
      </c>
      <c r="P2667">
        <v>265</v>
      </c>
      <c r="Q2667" t="s">
        <v>43</v>
      </c>
      <c r="R2667">
        <v>1</v>
      </c>
      <c r="S2667" s="1">
        <v>45661</v>
      </c>
      <c r="T2667" t="s">
        <v>60</v>
      </c>
    </row>
    <row r="2668" spans="1:20" x14ac:dyDescent="0.25">
      <c r="A2668" t="s">
        <v>5386</v>
      </c>
      <c r="B2668" t="s">
        <v>38</v>
      </c>
      <c r="C2668" t="s">
        <v>39</v>
      </c>
      <c r="D2668" t="s">
        <v>52</v>
      </c>
      <c r="E2668" t="s">
        <v>12411</v>
      </c>
      <c r="F2668" t="s">
        <v>5387</v>
      </c>
      <c r="G2668" t="s">
        <v>12331</v>
      </c>
      <c r="H2668" t="s">
        <v>58</v>
      </c>
      <c r="I2668" t="s">
        <v>63</v>
      </c>
      <c r="J2668" t="s">
        <v>27</v>
      </c>
      <c r="K2668">
        <v>3</v>
      </c>
      <c r="L2668">
        <v>944.32</v>
      </c>
      <c r="M2668" t="s">
        <v>50</v>
      </c>
      <c r="N2668">
        <v>25</v>
      </c>
      <c r="O2668" s="1">
        <v>45302</v>
      </c>
      <c r="P2668">
        <v>440</v>
      </c>
      <c r="Q2668" t="s">
        <v>29</v>
      </c>
      <c r="R2668">
        <v>1</v>
      </c>
      <c r="S2668" t="s">
        <v>12340</v>
      </c>
      <c r="T2668" t="s">
        <v>30</v>
      </c>
    </row>
    <row r="2669" spans="1:20" x14ac:dyDescent="0.25">
      <c r="A2669" t="s">
        <v>5388</v>
      </c>
      <c r="B2669" t="s">
        <v>21</v>
      </c>
      <c r="C2669" t="s">
        <v>82</v>
      </c>
      <c r="D2669" t="s">
        <v>77</v>
      </c>
      <c r="E2669" s="1">
        <v>45328</v>
      </c>
      <c r="F2669" t="s">
        <v>5389</v>
      </c>
      <c r="G2669" t="s">
        <v>12331</v>
      </c>
      <c r="H2669" t="s">
        <v>34</v>
      </c>
      <c r="I2669" t="s">
        <v>54</v>
      </c>
      <c r="J2669" t="s">
        <v>27</v>
      </c>
      <c r="K2669">
        <v>1</v>
      </c>
      <c r="L2669">
        <v>1097.06</v>
      </c>
      <c r="M2669" t="s">
        <v>35</v>
      </c>
      <c r="N2669">
        <v>35</v>
      </c>
      <c r="O2669" t="s">
        <v>12423</v>
      </c>
      <c r="P2669">
        <v>311</v>
      </c>
      <c r="Q2669" t="s">
        <v>29</v>
      </c>
      <c r="R2669">
        <v>4</v>
      </c>
      <c r="S2669" s="1">
        <v>45752</v>
      </c>
      <c r="T2669" t="s">
        <v>36</v>
      </c>
    </row>
    <row r="2670" spans="1:20" x14ac:dyDescent="0.25">
      <c r="A2670" t="s">
        <v>5390</v>
      </c>
      <c r="B2670" t="s">
        <v>38</v>
      </c>
      <c r="C2670" t="s">
        <v>82</v>
      </c>
      <c r="D2670" t="s">
        <v>23</v>
      </c>
      <c r="E2670" t="s">
        <v>12446</v>
      </c>
      <c r="F2670" t="s">
        <v>5391</v>
      </c>
      <c r="G2670" t="s">
        <v>12331</v>
      </c>
      <c r="H2670" t="s">
        <v>41</v>
      </c>
      <c r="I2670" t="s">
        <v>42</v>
      </c>
      <c r="J2670" t="s">
        <v>67</v>
      </c>
      <c r="K2670">
        <v>1</v>
      </c>
      <c r="L2670">
        <v>637.03</v>
      </c>
      <c r="M2670" t="s">
        <v>35</v>
      </c>
      <c r="N2670">
        <v>13</v>
      </c>
      <c r="O2670" t="s">
        <v>12209</v>
      </c>
      <c r="P2670">
        <v>118</v>
      </c>
      <c r="Q2670" t="s">
        <v>29</v>
      </c>
      <c r="R2670">
        <v>4</v>
      </c>
      <c r="S2670" t="s">
        <v>12250</v>
      </c>
      <c r="T2670" t="s">
        <v>60</v>
      </c>
    </row>
    <row r="2671" spans="1:20" x14ac:dyDescent="0.25">
      <c r="A2671" t="s">
        <v>5392</v>
      </c>
      <c r="B2671" t="s">
        <v>38</v>
      </c>
      <c r="C2671" t="s">
        <v>39</v>
      </c>
      <c r="D2671" t="s">
        <v>77</v>
      </c>
      <c r="E2671" s="1">
        <v>45086</v>
      </c>
      <c r="F2671" t="s">
        <v>5393</v>
      </c>
      <c r="G2671" t="s">
        <v>12331</v>
      </c>
      <c r="H2671" t="s">
        <v>34</v>
      </c>
      <c r="I2671" t="s">
        <v>42</v>
      </c>
      <c r="J2671" t="s">
        <v>59</v>
      </c>
      <c r="K2671">
        <v>5</v>
      </c>
      <c r="L2671">
        <v>239.04</v>
      </c>
      <c r="M2671" t="s">
        <v>35</v>
      </c>
      <c r="N2671">
        <v>24</v>
      </c>
      <c r="O2671" t="s">
        <v>12287</v>
      </c>
      <c r="P2671">
        <v>331</v>
      </c>
      <c r="Q2671" t="s">
        <v>43</v>
      </c>
      <c r="R2671">
        <v>1</v>
      </c>
      <c r="S2671" s="1">
        <v>45752</v>
      </c>
      <c r="T2671" t="s">
        <v>60</v>
      </c>
    </row>
    <row r="2672" spans="1:20" x14ac:dyDescent="0.25">
      <c r="A2672" t="s">
        <v>5394</v>
      </c>
      <c r="B2672" t="s">
        <v>21</v>
      </c>
      <c r="C2672" t="s">
        <v>82</v>
      </c>
      <c r="D2672" t="s">
        <v>32</v>
      </c>
      <c r="E2672" t="s">
        <v>12432</v>
      </c>
      <c r="F2672" t="s">
        <v>5395</v>
      </c>
      <c r="G2672" t="s">
        <v>12331</v>
      </c>
      <c r="H2672" t="s">
        <v>58</v>
      </c>
      <c r="I2672" t="s">
        <v>48</v>
      </c>
      <c r="J2672" t="s">
        <v>64</v>
      </c>
      <c r="K2672">
        <v>5</v>
      </c>
      <c r="L2672">
        <v>347.06</v>
      </c>
      <c r="M2672" t="s">
        <v>28</v>
      </c>
      <c r="N2672">
        <v>31</v>
      </c>
      <c r="O2672" t="s">
        <v>12238</v>
      </c>
      <c r="P2672">
        <v>283</v>
      </c>
      <c r="Q2672" t="s">
        <v>43</v>
      </c>
      <c r="R2672">
        <v>2</v>
      </c>
      <c r="S2672" s="1">
        <v>45902</v>
      </c>
      <c r="T2672" t="s">
        <v>30</v>
      </c>
    </row>
    <row r="2673" spans="1:20" x14ac:dyDescent="0.25">
      <c r="A2673" t="s">
        <v>5396</v>
      </c>
      <c r="B2673" t="s">
        <v>38</v>
      </c>
      <c r="C2673" t="s">
        <v>39</v>
      </c>
      <c r="D2673" t="s">
        <v>52</v>
      </c>
      <c r="E2673" t="s">
        <v>12274</v>
      </c>
      <c r="F2673" t="s">
        <v>5397</v>
      </c>
      <c r="G2673" t="s">
        <v>12331</v>
      </c>
      <c r="H2673" t="s">
        <v>47</v>
      </c>
      <c r="I2673" t="s">
        <v>48</v>
      </c>
      <c r="J2673" t="s">
        <v>49</v>
      </c>
      <c r="K2673">
        <v>5</v>
      </c>
      <c r="L2673">
        <v>1482.01</v>
      </c>
      <c r="M2673" t="s">
        <v>35</v>
      </c>
      <c r="N2673">
        <v>29</v>
      </c>
      <c r="O2673" s="1">
        <v>45513</v>
      </c>
      <c r="P2673">
        <v>309</v>
      </c>
      <c r="Q2673" t="s">
        <v>29</v>
      </c>
      <c r="R2673">
        <v>1</v>
      </c>
      <c r="S2673" t="s">
        <v>12094</v>
      </c>
      <c r="T2673" t="s">
        <v>60</v>
      </c>
    </row>
    <row r="2674" spans="1:20" x14ac:dyDescent="0.25">
      <c r="A2674" t="s">
        <v>5398</v>
      </c>
      <c r="B2674" t="s">
        <v>38</v>
      </c>
      <c r="C2674" t="s">
        <v>39</v>
      </c>
      <c r="D2674" t="s">
        <v>32</v>
      </c>
      <c r="E2674" t="s">
        <v>12482</v>
      </c>
      <c r="F2674" t="s">
        <v>5399</v>
      </c>
      <c r="G2674" t="s">
        <v>12331</v>
      </c>
      <c r="H2674" t="s">
        <v>41</v>
      </c>
      <c r="I2674" t="s">
        <v>42</v>
      </c>
      <c r="J2674" t="s">
        <v>59</v>
      </c>
      <c r="K2674">
        <v>2</v>
      </c>
      <c r="L2674">
        <v>1307.01</v>
      </c>
      <c r="M2674" t="s">
        <v>50</v>
      </c>
      <c r="N2674">
        <v>12</v>
      </c>
      <c r="O2674" s="1">
        <v>45689</v>
      </c>
      <c r="P2674">
        <v>462</v>
      </c>
      <c r="Q2674" t="s">
        <v>43</v>
      </c>
      <c r="R2674">
        <v>3</v>
      </c>
      <c r="S2674" s="1">
        <v>45661</v>
      </c>
      <c r="T2674" t="s">
        <v>36</v>
      </c>
    </row>
    <row r="2675" spans="1:20" x14ac:dyDescent="0.25">
      <c r="A2675" t="s">
        <v>5400</v>
      </c>
      <c r="B2675" t="s">
        <v>21</v>
      </c>
      <c r="C2675" t="s">
        <v>82</v>
      </c>
      <c r="D2675" t="s">
        <v>23</v>
      </c>
      <c r="E2675" t="s">
        <v>12290</v>
      </c>
      <c r="F2675" t="s">
        <v>5401</v>
      </c>
      <c r="G2675" t="s">
        <v>12331</v>
      </c>
      <c r="H2675" t="s">
        <v>25</v>
      </c>
      <c r="I2675" t="s">
        <v>42</v>
      </c>
      <c r="J2675" t="s">
        <v>64</v>
      </c>
      <c r="K2675">
        <v>2</v>
      </c>
      <c r="L2675">
        <v>967.46</v>
      </c>
      <c r="M2675" t="s">
        <v>50</v>
      </c>
      <c r="N2675">
        <v>32</v>
      </c>
      <c r="O2675" t="s">
        <v>12370</v>
      </c>
      <c r="P2675">
        <v>157</v>
      </c>
      <c r="Q2675" t="s">
        <v>29</v>
      </c>
      <c r="R2675">
        <v>4</v>
      </c>
      <c r="S2675" s="1">
        <v>45689</v>
      </c>
      <c r="T2675" t="s">
        <v>60</v>
      </c>
    </row>
    <row r="2676" spans="1:20" x14ac:dyDescent="0.25">
      <c r="A2676" t="s">
        <v>5402</v>
      </c>
      <c r="B2676" t="s">
        <v>21</v>
      </c>
      <c r="C2676" t="s">
        <v>39</v>
      </c>
      <c r="D2676" t="s">
        <v>32</v>
      </c>
      <c r="E2676" t="s">
        <v>12367</v>
      </c>
      <c r="F2676" t="s">
        <v>5403</v>
      </c>
      <c r="G2676" t="s">
        <v>12331</v>
      </c>
      <c r="H2676" t="s">
        <v>58</v>
      </c>
      <c r="I2676" t="s">
        <v>26</v>
      </c>
      <c r="J2676" t="s">
        <v>64</v>
      </c>
      <c r="K2676">
        <v>1</v>
      </c>
      <c r="L2676">
        <v>740.22</v>
      </c>
      <c r="M2676" t="s">
        <v>50</v>
      </c>
      <c r="N2676">
        <v>19</v>
      </c>
      <c r="O2676" s="1">
        <v>45720</v>
      </c>
      <c r="P2676">
        <v>155</v>
      </c>
      <c r="Q2676" t="s">
        <v>29</v>
      </c>
      <c r="R2676">
        <v>5</v>
      </c>
      <c r="S2676" t="s">
        <v>12146</v>
      </c>
      <c r="T2676" t="s">
        <v>60</v>
      </c>
    </row>
    <row r="2677" spans="1:20" x14ac:dyDescent="0.25">
      <c r="A2677" t="s">
        <v>5404</v>
      </c>
      <c r="B2677" t="s">
        <v>38</v>
      </c>
      <c r="C2677" t="s">
        <v>39</v>
      </c>
      <c r="D2677" t="s">
        <v>32</v>
      </c>
      <c r="E2677" t="s">
        <v>12083</v>
      </c>
      <c r="F2677" t="s">
        <v>5405</v>
      </c>
      <c r="G2677" t="s">
        <v>12263</v>
      </c>
      <c r="H2677" t="s">
        <v>41</v>
      </c>
      <c r="I2677" t="s">
        <v>63</v>
      </c>
      <c r="J2677" t="s">
        <v>64</v>
      </c>
      <c r="K2677">
        <v>1</v>
      </c>
      <c r="L2677">
        <v>607.26</v>
      </c>
      <c r="M2677" t="s">
        <v>35</v>
      </c>
      <c r="N2677">
        <v>18</v>
      </c>
      <c r="O2677" s="1">
        <v>45453</v>
      </c>
      <c r="P2677">
        <v>231</v>
      </c>
      <c r="Q2677" t="s">
        <v>29</v>
      </c>
      <c r="R2677">
        <v>1</v>
      </c>
      <c r="S2677" s="1">
        <v>45780</v>
      </c>
      <c r="T2677" t="s">
        <v>36</v>
      </c>
    </row>
    <row r="2678" spans="1:20" x14ac:dyDescent="0.25">
      <c r="A2678" t="s">
        <v>5406</v>
      </c>
      <c r="B2678" t="s">
        <v>45</v>
      </c>
      <c r="C2678" t="s">
        <v>22</v>
      </c>
      <c r="D2678" t="s">
        <v>52</v>
      </c>
      <c r="E2678" t="s">
        <v>12176</v>
      </c>
      <c r="F2678" t="s">
        <v>5407</v>
      </c>
      <c r="G2678" t="s">
        <v>12263</v>
      </c>
      <c r="H2678" t="s">
        <v>41</v>
      </c>
      <c r="I2678" t="s">
        <v>26</v>
      </c>
      <c r="J2678" t="s">
        <v>59</v>
      </c>
      <c r="K2678">
        <v>5</v>
      </c>
      <c r="L2678">
        <v>330.82</v>
      </c>
      <c r="M2678" t="s">
        <v>28</v>
      </c>
      <c r="N2678">
        <v>35</v>
      </c>
      <c r="O2678" t="s">
        <v>12207</v>
      </c>
      <c r="P2678">
        <v>130</v>
      </c>
      <c r="Q2678" t="s">
        <v>43</v>
      </c>
      <c r="R2678">
        <v>5</v>
      </c>
      <c r="S2678" t="s">
        <v>12201</v>
      </c>
      <c r="T2678" t="s">
        <v>36</v>
      </c>
    </row>
    <row r="2679" spans="1:20" x14ac:dyDescent="0.25">
      <c r="A2679" t="s">
        <v>5408</v>
      </c>
      <c r="B2679" t="s">
        <v>38</v>
      </c>
      <c r="C2679" t="s">
        <v>22</v>
      </c>
      <c r="D2679" t="s">
        <v>56</v>
      </c>
      <c r="E2679" t="s">
        <v>12435</v>
      </c>
      <c r="F2679" t="s">
        <v>5409</v>
      </c>
      <c r="G2679" t="s">
        <v>12263</v>
      </c>
      <c r="H2679" t="s">
        <v>47</v>
      </c>
      <c r="I2679" t="s">
        <v>26</v>
      </c>
      <c r="J2679" t="s">
        <v>49</v>
      </c>
      <c r="K2679">
        <v>5</v>
      </c>
      <c r="L2679">
        <v>299.94</v>
      </c>
      <c r="M2679" t="s">
        <v>35</v>
      </c>
      <c r="N2679">
        <v>12</v>
      </c>
      <c r="O2679" t="s">
        <v>12300</v>
      </c>
      <c r="P2679">
        <v>470</v>
      </c>
      <c r="Q2679" t="s">
        <v>43</v>
      </c>
      <c r="R2679">
        <v>5</v>
      </c>
      <c r="S2679" t="s">
        <v>12143</v>
      </c>
      <c r="T2679" t="s">
        <v>60</v>
      </c>
    </row>
    <row r="2680" spans="1:20" x14ac:dyDescent="0.25">
      <c r="A2680" t="s">
        <v>5410</v>
      </c>
      <c r="B2680" t="s">
        <v>21</v>
      </c>
      <c r="C2680" t="s">
        <v>22</v>
      </c>
      <c r="D2680" t="s">
        <v>56</v>
      </c>
      <c r="E2680" s="1">
        <v>45511</v>
      </c>
      <c r="F2680" t="s">
        <v>5411</v>
      </c>
      <c r="G2680" t="s">
        <v>12263</v>
      </c>
      <c r="H2680" t="s">
        <v>34</v>
      </c>
      <c r="I2680" t="s">
        <v>54</v>
      </c>
      <c r="J2680" t="s">
        <v>27</v>
      </c>
      <c r="K2680">
        <v>1</v>
      </c>
      <c r="L2680">
        <v>420.97</v>
      </c>
      <c r="M2680" t="s">
        <v>50</v>
      </c>
      <c r="N2680">
        <v>48</v>
      </c>
      <c r="O2680" s="1">
        <v>45454</v>
      </c>
      <c r="P2680">
        <v>168</v>
      </c>
      <c r="Q2680" t="s">
        <v>29</v>
      </c>
      <c r="R2680">
        <v>5</v>
      </c>
      <c r="S2680" t="s">
        <v>12339</v>
      </c>
      <c r="T2680" t="s">
        <v>36</v>
      </c>
    </row>
    <row r="2681" spans="1:20" x14ac:dyDescent="0.25">
      <c r="A2681" t="s">
        <v>5412</v>
      </c>
      <c r="B2681" t="s">
        <v>38</v>
      </c>
      <c r="C2681" t="s">
        <v>82</v>
      </c>
      <c r="D2681" t="s">
        <v>23</v>
      </c>
      <c r="E2681" t="s">
        <v>12146</v>
      </c>
      <c r="F2681" t="s">
        <v>5413</v>
      </c>
      <c r="G2681" t="s">
        <v>12263</v>
      </c>
      <c r="H2681" t="s">
        <v>58</v>
      </c>
      <c r="I2681" t="s">
        <v>48</v>
      </c>
      <c r="J2681" t="s">
        <v>67</v>
      </c>
      <c r="K2681">
        <v>2</v>
      </c>
      <c r="L2681">
        <v>620.63</v>
      </c>
      <c r="M2681" t="s">
        <v>35</v>
      </c>
      <c r="N2681">
        <v>15</v>
      </c>
      <c r="O2681" t="s">
        <v>12209</v>
      </c>
      <c r="P2681">
        <v>399</v>
      </c>
      <c r="Q2681" t="s">
        <v>43</v>
      </c>
      <c r="R2681">
        <v>3</v>
      </c>
      <c r="S2681" s="1">
        <v>45755</v>
      </c>
      <c r="T2681" t="s">
        <v>30</v>
      </c>
    </row>
    <row r="2682" spans="1:20" x14ac:dyDescent="0.25">
      <c r="A2682" t="s">
        <v>5414</v>
      </c>
      <c r="B2682" t="s">
        <v>38</v>
      </c>
      <c r="C2682" t="s">
        <v>82</v>
      </c>
      <c r="D2682" t="s">
        <v>77</v>
      </c>
      <c r="E2682" t="s">
        <v>12215</v>
      </c>
      <c r="F2682" t="s">
        <v>5415</v>
      </c>
      <c r="G2682" t="s">
        <v>12263</v>
      </c>
      <c r="H2682" t="s">
        <v>34</v>
      </c>
      <c r="I2682" t="s">
        <v>54</v>
      </c>
      <c r="J2682" t="s">
        <v>59</v>
      </c>
      <c r="K2682">
        <v>5</v>
      </c>
      <c r="L2682">
        <v>332.26</v>
      </c>
      <c r="M2682" t="s">
        <v>28</v>
      </c>
      <c r="N2682">
        <v>41</v>
      </c>
      <c r="O2682" s="1">
        <v>45809</v>
      </c>
      <c r="P2682">
        <v>479</v>
      </c>
      <c r="Q2682" t="s">
        <v>43</v>
      </c>
      <c r="R2682">
        <v>5</v>
      </c>
      <c r="S2682" t="s">
        <v>12276</v>
      </c>
      <c r="T2682" t="s">
        <v>36</v>
      </c>
    </row>
    <row r="2683" spans="1:20" x14ac:dyDescent="0.25">
      <c r="A2683" t="s">
        <v>5416</v>
      </c>
      <c r="B2683" t="s">
        <v>21</v>
      </c>
      <c r="C2683" t="s">
        <v>82</v>
      </c>
      <c r="D2683" t="s">
        <v>32</v>
      </c>
      <c r="E2683" t="s">
        <v>12063</v>
      </c>
      <c r="F2683" t="s">
        <v>5417</v>
      </c>
      <c r="G2683" t="s">
        <v>12263</v>
      </c>
      <c r="H2683" t="s">
        <v>25</v>
      </c>
      <c r="I2683" t="s">
        <v>54</v>
      </c>
      <c r="J2683" t="s">
        <v>64</v>
      </c>
      <c r="K2683">
        <v>5</v>
      </c>
      <c r="L2683">
        <v>392.75</v>
      </c>
      <c r="M2683" t="s">
        <v>50</v>
      </c>
      <c r="N2683">
        <v>46</v>
      </c>
      <c r="O2683" s="1">
        <v>45816</v>
      </c>
      <c r="P2683">
        <v>446</v>
      </c>
      <c r="Q2683" t="s">
        <v>29</v>
      </c>
      <c r="R2683">
        <v>3</v>
      </c>
      <c r="S2683" s="1">
        <v>45875</v>
      </c>
      <c r="T2683" t="s">
        <v>30</v>
      </c>
    </row>
    <row r="2684" spans="1:20" x14ac:dyDescent="0.25">
      <c r="A2684" t="s">
        <v>5418</v>
      </c>
      <c r="B2684" t="s">
        <v>21</v>
      </c>
      <c r="C2684" t="s">
        <v>39</v>
      </c>
      <c r="D2684" t="s">
        <v>77</v>
      </c>
      <c r="E2684" t="s">
        <v>12435</v>
      </c>
      <c r="F2684" t="s">
        <v>5419</v>
      </c>
      <c r="G2684" t="s">
        <v>12263</v>
      </c>
      <c r="H2684" t="s">
        <v>25</v>
      </c>
      <c r="I2684" t="s">
        <v>63</v>
      </c>
      <c r="J2684" t="s">
        <v>27</v>
      </c>
      <c r="K2684">
        <v>2</v>
      </c>
      <c r="L2684">
        <v>1155.51</v>
      </c>
      <c r="M2684" t="s">
        <v>50</v>
      </c>
      <c r="N2684">
        <v>40</v>
      </c>
      <c r="O2684" s="1">
        <v>45906</v>
      </c>
      <c r="P2684">
        <v>221</v>
      </c>
      <c r="Q2684" t="s">
        <v>43</v>
      </c>
      <c r="R2684">
        <v>1</v>
      </c>
      <c r="S2684" t="s">
        <v>12354</v>
      </c>
      <c r="T2684" t="s">
        <v>30</v>
      </c>
    </row>
    <row r="2685" spans="1:20" x14ac:dyDescent="0.25">
      <c r="A2685" t="s">
        <v>5420</v>
      </c>
      <c r="B2685" t="s">
        <v>21</v>
      </c>
      <c r="C2685" t="s">
        <v>22</v>
      </c>
      <c r="D2685" t="s">
        <v>56</v>
      </c>
      <c r="E2685" t="s">
        <v>12397</v>
      </c>
      <c r="F2685" t="s">
        <v>5421</v>
      </c>
      <c r="G2685" t="s">
        <v>12263</v>
      </c>
      <c r="H2685" t="s">
        <v>25</v>
      </c>
      <c r="I2685" t="s">
        <v>48</v>
      </c>
      <c r="J2685" t="s">
        <v>64</v>
      </c>
      <c r="K2685">
        <v>5</v>
      </c>
      <c r="L2685">
        <v>1222.56</v>
      </c>
      <c r="M2685" t="s">
        <v>35</v>
      </c>
      <c r="N2685">
        <v>6</v>
      </c>
      <c r="O2685" t="s">
        <v>12242</v>
      </c>
      <c r="P2685">
        <v>490</v>
      </c>
      <c r="Q2685" t="s">
        <v>29</v>
      </c>
      <c r="R2685">
        <v>2</v>
      </c>
      <c r="S2685" s="1">
        <v>45482</v>
      </c>
      <c r="T2685" t="s">
        <v>30</v>
      </c>
    </row>
    <row r="2686" spans="1:20" x14ac:dyDescent="0.25">
      <c r="A2686" t="s">
        <v>5422</v>
      </c>
      <c r="B2686" t="s">
        <v>21</v>
      </c>
      <c r="C2686" t="s">
        <v>22</v>
      </c>
      <c r="D2686" t="s">
        <v>56</v>
      </c>
      <c r="E2686" t="s">
        <v>12242</v>
      </c>
      <c r="F2686" t="s">
        <v>5423</v>
      </c>
      <c r="G2686" t="s">
        <v>12505</v>
      </c>
      <c r="H2686" t="s">
        <v>47</v>
      </c>
      <c r="I2686" t="s">
        <v>48</v>
      </c>
      <c r="J2686" t="s">
        <v>64</v>
      </c>
      <c r="K2686">
        <v>1</v>
      </c>
      <c r="L2686">
        <v>1416.43</v>
      </c>
      <c r="M2686" t="s">
        <v>50</v>
      </c>
      <c r="N2686">
        <v>38</v>
      </c>
      <c r="O2686" s="1">
        <v>45717</v>
      </c>
      <c r="P2686">
        <v>45</v>
      </c>
      <c r="Q2686" t="s">
        <v>29</v>
      </c>
      <c r="R2686">
        <v>4</v>
      </c>
      <c r="S2686" s="1">
        <v>45755</v>
      </c>
      <c r="T2686" t="s">
        <v>60</v>
      </c>
    </row>
    <row r="2687" spans="1:20" x14ac:dyDescent="0.25">
      <c r="A2687" t="s">
        <v>5424</v>
      </c>
      <c r="B2687" t="s">
        <v>45</v>
      </c>
      <c r="C2687" t="s">
        <v>82</v>
      </c>
      <c r="D2687" t="s">
        <v>32</v>
      </c>
      <c r="E2687" t="s">
        <v>12142</v>
      </c>
      <c r="F2687" t="s">
        <v>5425</v>
      </c>
      <c r="G2687" t="s">
        <v>12505</v>
      </c>
      <c r="H2687" t="s">
        <v>47</v>
      </c>
      <c r="I2687" t="s">
        <v>54</v>
      </c>
      <c r="J2687" t="s">
        <v>64</v>
      </c>
      <c r="K2687">
        <v>1</v>
      </c>
      <c r="L2687">
        <v>1414.35</v>
      </c>
      <c r="M2687" t="s">
        <v>35</v>
      </c>
      <c r="N2687">
        <v>12</v>
      </c>
      <c r="O2687" t="s">
        <v>12158</v>
      </c>
      <c r="P2687">
        <v>48</v>
      </c>
      <c r="Q2687" t="s">
        <v>29</v>
      </c>
      <c r="R2687">
        <v>4</v>
      </c>
      <c r="S2687" t="s">
        <v>12190</v>
      </c>
      <c r="T2687" t="s">
        <v>30</v>
      </c>
    </row>
    <row r="2688" spans="1:20" x14ac:dyDescent="0.25">
      <c r="A2688" t="s">
        <v>5426</v>
      </c>
      <c r="B2688" t="s">
        <v>45</v>
      </c>
      <c r="C2688" t="s">
        <v>22</v>
      </c>
      <c r="D2688" t="s">
        <v>56</v>
      </c>
      <c r="E2688" t="s">
        <v>12209</v>
      </c>
      <c r="F2688" t="s">
        <v>5427</v>
      </c>
      <c r="G2688" t="s">
        <v>12505</v>
      </c>
      <c r="H2688" t="s">
        <v>47</v>
      </c>
      <c r="I2688" t="s">
        <v>26</v>
      </c>
      <c r="J2688" t="s">
        <v>59</v>
      </c>
      <c r="K2688">
        <v>2</v>
      </c>
      <c r="L2688">
        <v>1366.57</v>
      </c>
      <c r="M2688" t="s">
        <v>35</v>
      </c>
      <c r="N2688">
        <v>29</v>
      </c>
      <c r="O2688" s="1">
        <v>45423</v>
      </c>
      <c r="P2688">
        <v>103</v>
      </c>
      <c r="Q2688" t="s">
        <v>43</v>
      </c>
      <c r="R2688">
        <v>1</v>
      </c>
      <c r="S2688" t="s">
        <v>12383</v>
      </c>
      <c r="T2688" t="s">
        <v>36</v>
      </c>
    </row>
    <row r="2689" spans="1:20" x14ac:dyDescent="0.25">
      <c r="A2689" t="s">
        <v>5428</v>
      </c>
      <c r="B2689" t="s">
        <v>21</v>
      </c>
      <c r="C2689" t="s">
        <v>39</v>
      </c>
      <c r="D2689" t="s">
        <v>77</v>
      </c>
      <c r="E2689" t="s">
        <v>12195</v>
      </c>
      <c r="F2689" t="s">
        <v>5429</v>
      </c>
      <c r="G2689" t="s">
        <v>12505</v>
      </c>
      <c r="H2689" t="s">
        <v>25</v>
      </c>
      <c r="I2689" t="s">
        <v>54</v>
      </c>
      <c r="J2689" t="s">
        <v>27</v>
      </c>
      <c r="K2689">
        <v>3</v>
      </c>
      <c r="L2689">
        <v>858.29</v>
      </c>
      <c r="M2689" t="s">
        <v>35</v>
      </c>
      <c r="N2689">
        <v>31</v>
      </c>
      <c r="O2689" s="1">
        <v>45484</v>
      </c>
      <c r="P2689">
        <v>208</v>
      </c>
      <c r="Q2689" t="s">
        <v>43</v>
      </c>
      <c r="R2689">
        <v>1</v>
      </c>
      <c r="S2689" s="1">
        <v>45906</v>
      </c>
      <c r="T2689" t="s">
        <v>36</v>
      </c>
    </row>
    <row r="2690" spans="1:20" x14ac:dyDescent="0.25">
      <c r="A2690" t="s">
        <v>5430</v>
      </c>
      <c r="B2690" t="s">
        <v>38</v>
      </c>
      <c r="C2690" t="s">
        <v>82</v>
      </c>
      <c r="D2690" t="s">
        <v>56</v>
      </c>
      <c r="E2690" s="1">
        <v>45537</v>
      </c>
      <c r="F2690" t="s">
        <v>5431</v>
      </c>
      <c r="G2690" t="s">
        <v>12505</v>
      </c>
      <c r="H2690" t="s">
        <v>58</v>
      </c>
      <c r="I2690" t="s">
        <v>42</v>
      </c>
      <c r="J2690" t="s">
        <v>27</v>
      </c>
      <c r="K2690">
        <v>1</v>
      </c>
      <c r="L2690">
        <v>1300.94</v>
      </c>
      <c r="M2690" t="s">
        <v>35</v>
      </c>
      <c r="N2690">
        <v>7</v>
      </c>
      <c r="O2690" s="1">
        <v>45635</v>
      </c>
      <c r="P2690">
        <v>194</v>
      </c>
      <c r="Q2690" t="s">
        <v>43</v>
      </c>
      <c r="R2690">
        <v>1</v>
      </c>
      <c r="S2690" s="1">
        <v>45661</v>
      </c>
      <c r="T2690" t="s">
        <v>60</v>
      </c>
    </row>
    <row r="2691" spans="1:20" x14ac:dyDescent="0.25">
      <c r="A2691" t="s">
        <v>5432</v>
      </c>
      <c r="B2691" t="s">
        <v>45</v>
      </c>
      <c r="C2691" t="s">
        <v>39</v>
      </c>
      <c r="D2691" t="s">
        <v>23</v>
      </c>
      <c r="E2691" t="s">
        <v>12125</v>
      </c>
      <c r="F2691" t="s">
        <v>5433</v>
      </c>
      <c r="G2691" t="s">
        <v>12505</v>
      </c>
      <c r="H2691" t="s">
        <v>41</v>
      </c>
      <c r="I2691" t="s">
        <v>63</v>
      </c>
      <c r="J2691" t="s">
        <v>59</v>
      </c>
      <c r="K2691">
        <v>3</v>
      </c>
      <c r="L2691">
        <v>799.96</v>
      </c>
      <c r="M2691" t="s">
        <v>50</v>
      </c>
      <c r="N2691">
        <v>25</v>
      </c>
      <c r="O2691" s="1">
        <v>45363</v>
      </c>
      <c r="P2691">
        <v>204</v>
      </c>
      <c r="Q2691" t="s">
        <v>29</v>
      </c>
      <c r="R2691">
        <v>3</v>
      </c>
      <c r="S2691" t="s">
        <v>12250</v>
      </c>
      <c r="T2691" t="s">
        <v>60</v>
      </c>
    </row>
    <row r="2692" spans="1:20" x14ac:dyDescent="0.25">
      <c r="A2692" t="s">
        <v>5434</v>
      </c>
      <c r="B2692" t="s">
        <v>21</v>
      </c>
      <c r="C2692" t="s">
        <v>22</v>
      </c>
      <c r="D2692" t="s">
        <v>52</v>
      </c>
      <c r="E2692" t="s">
        <v>12099</v>
      </c>
      <c r="F2692" t="s">
        <v>5435</v>
      </c>
      <c r="G2692" t="s">
        <v>12505</v>
      </c>
      <c r="H2692" t="s">
        <v>34</v>
      </c>
      <c r="I2692" t="s">
        <v>63</v>
      </c>
      <c r="J2692" t="s">
        <v>27</v>
      </c>
      <c r="K2692">
        <v>1</v>
      </c>
      <c r="L2692">
        <v>1323.35</v>
      </c>
      <c r="M2692" t="s">
        <v>50</v>
      </c>
      <c r="N2692">
        <v>27</v>
      </c>
      <c r="O2692" t="s">
        <v>12204</v>
      </c>
      <c r="P2692">
        <v>379</v>
      </c>
      <c r="Q2692" t="s">
        <v>43</v>
      </c>
      <c r="R2692">
        <v>1</v>
      </c>
      <c r="S2692" t="s">
        <v>12157</v>
      </c>
      <c r="T2692" t="s">
        <v>30</v>
      </c>
    </row>
    <row r="2693" spans="1:20" x14ac:dyDescent="0.25">
      <c r="A2693" t="s">
        <v>5436</v>
      </c>
      <c r="B2693" t="s">
        <v>45</v>
      </c>
      <c r="C2693" t="s">
        <v>22</v>
      </c>
      <c r="D2693" t="s">
        <v>52</v>
      </c>
      <c r="E2693" s="1">
        <v>45871</v>
      </c>
      <c r="F2693" t="s">
        <v>5437</v>
      </c>
      <c r="G2693" t="s">
        <v>12485</v>
      </c>
      <c r="H2693" t="s">
        <v>34</v>
      </c>
      <c r="I2693" t="s">
        <v>63</v>
      </c>
      <c r="J2693" t="s">
        <v>64</v>
      </c>
      <c r="K2693">
        <v>4</v>
      </c>
      <c r="L2693">
        <v>1060.47</v>
      </c>
      <c r="M2693" t="s">
        <v>50</v>
      </c>
      <c r="N2693">
        <v>19</v>
      </c>
      <c r="O2693" t="s">
        <v>12184</v>
      </c>
      <c r="P2693">
        <v>3</v>
      </c>
      <c r="Q2693" t="s">
        <v>29</v>
      </c>
      <c r="R2693">
        <v>5</v>
      </c>
      <c r="S2693" s="1">
        <v>45575</v>
      </c>
      <c r="T2693" t="s">
        <v>36</v>
      </c>
    </row>
    <row r="2694" spans="1:20" x14ac:dyDescent="0.25">
      <c r="A2694" t="s">
        <v>5438</v>
      </c>
      <c r="B2694" t="s">
        <v>45</v>
      </c>
      <c r="C2694" t="s">
        <v>39</v>
      </c>
      <c r="D2694" t="s">
        <v>56</v>
      </c>
      <c r="E2694" t="s">
        <v>12218</v>
      </c>
      <c r="F2694" t="s">
        <v>5439</v>
      </c>
      <c r="G2694" t="s">
        <v>12485</v>
      </c>
      <c r="H2694" t="s">
        <v>34</v>
      </c>
      <c r="I2694" t="s">
        <v>42</v>
      </c>
      <c r="J2694" t="s">
        <v>59</v>
      </c>
      <c r="K2694">
        <v>2</v>
      </c>
      <c r="L2694">
        <v>298.27</v>
      </c>
      <c r="M2694" t="s">
        <v>35</v>
      </c>
      <c r="N2694">
        <v>36</v>
      </c>
      <c r="O2694" t="s">
        <v>12310</v>
      </c>
      <c r="P2694">
        <v>461</v>
      </c>
      <c r="Q2694" t="s">
        <v>43</v>
      </c>
      <c r="R2694">
        <v>4</v>
      </c>
      <c r="S2694" t="s">
        <v>12249</v>
      </c>
      <c r="T2694" t="s">
        <v>36</v>
      </c>
    </row>
    <row r="2695" spans="1:20" x14ac:dyDescent="0.25">
      <c r="A2695" t="s">
        <v>5440</v>
      </c>
      <c r="B2695" t="s">
        <v>38</v>
      </c>
      <c r="C2695" t="s">
        <v>39</v>
      </c>
      <c r="D2695" t="s">
        <v>23</v>
      </c>
      <c r="E2695" t="s">
        <v>12333</v>
      </c>
      <c r="F2695" t="s">
        <v>5441</v>
      </c>
      <c r="G2695" t="s">
        <v>12485</v>
      </c>
      <c r="H2695" t="s">
        <v>34</v>
      </c>
      <c r="I2695" t="s">
        <v>42</v>
      </c>
      <c r="J2695" t="s">
        <v>59</v>
      </c>
      <c r="K2695">
        <v>2</v>
      </c>
      <c r="L2695">
        <v>281.85000000000002</v>
      </c>
      <c r="M2695" t="s">
        <v>35</v>
      </c>
      <c r="N2695">
        <v>25</v>
      </c>
      <c r="O2695" t="s">
        <v>12094</v>
      </c>
      <c r="P2695">
        <v>431</v>
      </c>
      <c r="Q2695" t="s">
        <v>43</v>
      </c>
      <c r="R2695">
        <v>1</v>
      </c>
      <c r="S2695" t="s">
        <v>12182</v>
      </c>
      <c r="T2695" t="s">
        <v>36</v>
      </c>
    </row>
    <row r="2696" spans="1:20" x14ac:dyDescent="0.25">
      <c r="A2696" t="s">
        <v>5442</v>
      </c>
      <c r="B2696" t="s">
        <v>21</v>
      </c>
      <c r="C2696" t="s">
        <v>22</v>
      </c>
      <c r="D2696" t="s">
        <v>77</v>
      </c>
      <c r="E2696" s="1">
        <v>45422</v>
      </c>
      <c r="F2696" t="s">
        <v>5443</v>
      </c>
      <c r="G2696" t="s">
        <v>12485</v>
      </c>
      <c r="H2696" t="s">
        <v>58</v>
      </c>
      <c r="I2696" t="s">
        <v>42</v>
      </c>
      <c r="J2696" t="s">
        <v>67</v>
      </c>
      <c r="K2696">
        <v>5</v>
      </c>
      <c r="L2696">
        <v>644.88</v>
      </c>
      <c r="M2696" t="s">
        <v>28</v>
      </c>
      <c r="N2696">
        <v>49</v>
      </c>
      <c r="O2696" s="1">
        <v>45363</v>
      </c>
      <c r="P2696">
        <v>123</v>
      </c>
      <c r="Q2696" t="s">
        <v>29</v>
      </c>
      <c r="R2696">
        <v>3</v>
      </c>
      <c r="S2696" t="s">
        <v>12121</v>
      </c>
      <c r="T2696" t="s">
        <v>30</v>
      </c>
    </row>
    <row r="2697" spans="1:20" x14ac:dyDescent="0.25">
      <c r="A2697" t="s">
        <v>5444</v>
      </c>
      <c r="B2697" t="s">
        <v>38</v>
      </c>
      <c r="C2697" t="s">
        <v>22</v>
      </c>
      <c r="D2697" t="s">
        <v>56</v>
      </c>
      <c r="E2697" t="s">
        <v>12266</v>
      </c>
      <c r="F2697" t="s">
        <v>5445</v>
      </c>
      <c r="G2697" t="s">
        <v>12485</v>
      </c>
      <c r="H2697" t="s">
        <v>47</v>
      </c>
      <c r="I2697" t="s">
        <v>54</v>
      </c>
      <c r="J2697" t="s">
        <v>64</v>
      </c>
      <c r="K2697">
        <v>3</v>
      </c>
      <c r="L2697">
        <v>1388.57</v>
      </c>
      <c r="M2697" t="s">
        <v>28</v>
      </c>
      <c r="N2697">
        <v>47</v>
      </c>
      <c r="O2697" t="s">
        <v>12306</v>
      </c>
      <c r="P2697">
        <v>212</v>
      </c>
      <c r="Q2697" t="s">
        <v>43</v>
      </c>
      <c r="R2697">
        <v>3</v>
      </c>
      <c r="S2697" s="1">
        <v>45875</v>
      </c>
      <c r="T2697" t="s">
        <v>30</v>
      </c>
    </row>
    <row r="2698" spans="1:20" x14ac:dyDescent="0.25">
      <c r="A2698" t="s">
        <v>5446</v>
      </c>
      <c r="B2698" t="s">
        <v>38</v>
      </c>
      <c r="C2698" t="s">
        <v>22</v>
      </c>
      <c r="D2698" t="s">
        <v>52</v>
      </c>
      <c r="E2698" s="1">
        <v>45571</v>
      </c>
      <c r="F2698" t="s">
        <v>5447</v>
      </c>
      <c r="G2698" t="s">
        <v>12444</v>
      </c>
      <c r="H2698" t="s">
        <v>25</v>
      </c>
      <c r="I2698" t="s">
        <v>48</v>
      </c>
      <c r="J2698" t="s">
        <v>67</v>
      </c>
      <c r="K2698">
        <v>1</v>
      </c>
      <c r="L2698">
        <v>860.91</v>
      </c>
      <c r="M2698" t="s">
        <v>28</v>
      </c>
      <c r="N2698">
        <v>29</v>
      </c>
      <c r="O2698" t="s">
        <v>12240</v>
      </c>
      <c r="P2698">
        <v>445</v>
      </c>
      <c r="Q2698" t="s">
        <v>29</v>
      </c>
      <c r="R2698">
        <v>4</v>
      </c>
      <c r="S2698" t="s">
        <v>12358</v>
      </c>
      <c r="T2698" t="s">
        <v>30</v>
      </c>
    </row>
    <row r="2699" spans="1:20" x14ac:dyDescent="0.25">
      <c r="A2699" t="s">
        <v>5448</v>
      </c>
      <c r="B2699" t="s">
        <v>21</v>
      </c>
      <c r="C2699" t="s">
        <v>39</v>
      </c>
      <c r="D2699" t="s">
        <v>77</v>
      </c>
      <c r="E2699" t="s">
        <v>12201</v>
      </c>
      <c r="F2699" t="s">
        <v>5449</v>
      </c>
      <c r="G2699" t="s">
        <v>12444</v>
      </c>
      <c r="H2699" t="s">
        <v>41</v>
      </c>
      <c r="I2699" t="s">
        <v>63</v>
      </c>
      <c r="J2699" t="s">
        <v>59</v>
      </c>
      <c r="K2699">
        <v>4</v>
      </c>
      <c r="L2699">
        <v>267.91000000000003</v>
      </c>
      <c r="M2699" t="s">
        <v>28</v>
      </c>
      <c r="N2699">
        <v>36</v>
      </c>
      <c r="O2699" t="s">
        <v>12378</v>
      </c>
      <c r="P2699">
        <v>379</v>
      </c>
      <c r="Q2699" t="s">
        <v>43</v>
      </c>
      <c r="R2699">
        <v>3</v>
      </c>
      <c r="S2699" t="s">
        <v>12225</v>
      </c>
      <c r="T2699" t="s">
        <v>30</v>
      </c>
    </row>
    <row r="2700" spans="1:20" x14ac:dyDescent="0.25">
      <c r="A2700" t="s">
        <v>5450</v>
      </c>
      <c r="B2700" t="s">
        <v>38</v>
      </c>
      <c r="C2700" t="s">
        <v>22</v>
      </c>
      <c r="D2700" t="s">
        <v>77</v>
      </c>
      <c r="E2700" s="1">
        <v>45240</v>
      </c>
      <c r="F2700" t="s">
        <v>5451</v>
      </c>
      <c r="G2700" t="s">
        <v>12444</v>
      </c>
      <c r="H2700" t="s">
        <v>47</v>
      </c>
      <c r="I2700" t="s">
        <v>42</v>
      </c>
      <c r="J2700" t="s">
        <v>27</v>
      </c>
      <c r="K2700">
        <v>5</v>
      </c>
      <c r="L2700">
        <v>1062.8</v>
      </c>
      <c r="M2700" t="s">
        <v>35</v>
      </c>
      <c r="N2700">
        <v>46</v>
      </c>
      <c r="O2700" t="s">
        <v>12306</v>
      </c>
      <c r="P2700">
        <v>306</v>
      </c>
      <c r="Q2700" t="s">
        <v>43</v>
      </c>
      <c r="R2700">
        <v>2</v>
      </c>
      <c r="S2700" t="s">
        <v>12178</v>
      </c>
      <c r="T2700" t="s">
        <v>36</v>
      </c>
    </row>
    <row r="2701" spans="1:20" x14ac:dyDescent="0.25">
      <c r="A2701" t="s">
        <v>5452</v>
      </c>
      <c r="B2701" t="s">
        <v>45</v>
      </c>
      <c r="C2701" t="s">
        <v>39</v>
      </c>
      <c r="D2701" t="s">
        <v>56</v>
      </c>
      <c r="E2701" t="s">
        <v>12335</v>
      </c>
      <c r="F2701" t="s">
        <v>5453</v>
      </c>
      <c r="G2701" t="s">
        <v>12444</v>
      </c>
      <c r="H2701" t="s">
        <v>41</v>
      </c>
      <c r="I2701" t="s">
        <v>54</v>
      </c>
      <c r="J2701" t="s">
        <v>67</v>
      </c>
      <c r="K2701">
        <v>2</v>
      </c>
      <c r="L2701">
        <v>1214.31</v>
      </c>
      <c r="M2701" t="s">
        <v>35</v>
      </c>
      <c r="N2701">
        <v>5</v>
      </c>
      <c r="O2701" t="s">
        <v>12180</v>
      </c>
      <c r="P2701">
        <v>170</v>
      </c>
      <c r="Q2701" t="s">
        <v>29</v>
      </c>
      <c r="R2701">
        <v>3</v>
      </c>
      <c r="S2701" t="s">
        <v>12099</v>
      </c>
      <c r="T2701" t="s">
        <v>30</v>
      </c>
    </row>
    <row r="2702" spans="1:20" x14ac:dyDescent="0.25">
      <c r="A2702" t="s">
        <v>5454</v>
      </c>
      <c r="B2702" t="s">
        <v>21</v>
      </c>
      <c r="C2702" t="s">
        <v>39</v>
      </c>
      <c r="D2702" t="s">
        <v>77</v>
      </c>
      <c r="E2702" s="1">
        <v>45995</v>
      </c>
      <c r="F2702" t="s">
        <v>5455</v>
      </c>
      <c r="G2702" t="s">
        <v>12444</v>
      </c>
      <c r="H2702" t="s">
        <v>34</v>
      </c>
      <c r="I2702" t="s">
        <v>48</v>
      </c>
      <c r="J2702" t="s">
        <v>27</v>
      </c>
      <c r="K2702">
        <v>1</v>
      </c>
      <c r="L2702">
        <v>1039.54</v>
      </c>
      <c r="M2702" t="s">
        <v>28</v>
      </c>
      <c r="N2702">
        <v>4</v>
      </c>
      <c r="O2702" t="s">
        <v>12376</v>
      </c>
      <c r="P2702">
        <v>69</v>
      </c>
      <c r="Q2702" t="s">
        <v>29</v>
      </c>
      <c r="R2702">
        <v>5</v>
      </c>
      <c r="S2702" t="s">
        <v>12151</v>
      </c>
      <c r="T2702" t="s">
        <v>60</v>
      </c>
    </row>
    <row r="2703" spans="1:20" x14ac:dyDescent="0.25">
      <c r="A2703" t="s">
        <v>5456</v>
      </c>
      <c r="B2703" t="s">
        <v>21</v>
      </c>
      <c r="C2703" t="s">
        <v>39</v>
      </c>
      <c r="D2703" t="s">
        <v>52</v>
      </c>
      <c r="E2703" s="1">
        <v>45148</v>
      </c>
      <c r="F2703" t="s">
        <v>5457</v>
      </c>
      <c r="G2703" t="s">
        <v>12444</v>
      </c>
      <c r="H2703" t="s">
        <v>58</v>
      </c>
      <c r="I2703" t="s">
        <v>54</v>
      </c>
      <c r="J2703" t="s">
        <v>64</v>
      </c>
      <c r="K2703">
        <v>2</v>
      </c>
      <c r="L2703">
        <v>927.73</v>
      </c>
      <c r="M2703" t="s">
        <v>28</v>
      </c>
      <c r="N2703">
        <v>42</v>
      </c>
      <c r="O2703" t="s">
        <v>12384</v>
      </c>
      <c r="P2703">
        <v>346</v>
      </c>
      <c r="Q2703" t="s">
        <v>43</v>
      </c>
      <c r="R2703">
        <v>3</v>
      </c>
      <c r="S2703" t="s">
        <v>12205</v>
      </c>
      <c r="T2703" t="s">
        <v>30</v>
      </c>
    </row>
    <row r="2704" spans="1:20" x14ac:dyDescent="0.25">
      <c r="A2704" t="s">
        <v>5458</v>
      </c>
      <c r="B2704" t="s">
        <v>45</v>
      </c>
      <c r="C2704" t="s">
        <v>39</v>
      </c>
      <c r="D2704" t="s">
        <v>32</v>
      </c>
      <c r="E2704" t="s">
        <v>12407</v>
      </c>
      <c r="F2704" t="s">
        <v>5459</v>
      </c>
      <c r="G2704" t="s">
        <v>12444</v>
      </c>
      <c r="H2704" t="s">
        <v>34</v>
      </c>
      <c r="I2704" t="s">
        <v>48</v>
      </c>
      <c r="J2704" t="s">
        <v>67</v>
      </c>
      <c r="K2704">
        <v>2</v>
      </c>
      <c r="L2704">
        <v>624.66999999999996</v>
      </c>
      <c r="M2704" t="s">
        <v>50</v>
      </c>
      <c r="N2704">
        <v>3</v>
      </c>
      <c r="O2704" t="s">
        <v>12265</v>
      </c>
      <c r="P2704">
        <v>179</v>
      </c>
      <c r="Q2704" t="s">
        <v>43</v>
      </c>
      <c r="R2704">
        <v>1</v>
      </c>
      <c r="S2704" t="s">
        <v>12238</v>
      </c>
      <c r="T2704" t="s">
        <v>36</v>
      </c>
    </row>
    <row r="2705" spans="1:20" x14ac:dyDescent="0.25">
      <c r="A2705" t="s">
        <v>5460</v>
      </c>
      <c r="B2705" t="s">
        <v>21</v>
      </c>
      <c r="C2705" t="s">
        <v>39</v>
      </c>
      <c r="D2705" t="s">
        <v>52</v>
      </c>
      <c r="E2705" s="1">
        <v>45752</v>
      </c>
      <c r="F2705" t="s">
        <v>5461</v>
      </c>
      <c r="G2705" t="s">
        <v>12444</v>
      </c>
      <c r="H2705" t="s">
        <v>47</v>
      </c>
      <c r="I2705" t="s">
        <v>26</v>
      </c>
      <c r="J2705" t="s">
        <v>27</v>
      </c>
      <c r="K2705">
        <v>1</v>
      </c>
      <c r="L2705">
        <v>951.72</v>
      </c>
      <c r="M2705" t="s">
        <v>50</v>
      </c>
      <c r="N2705">
        <v>20</v>
      </c>
      <c r="O2705" t="s">
        <v>12107</v>
      </c>
      <c r="P2705">
        <v>408</v>
      </c>
      <c r="Q2705" t="s">
        <v>29</v>
      </c>
      <c r="R2705">
        <v>4</v>
      </c>
      <c r="S2705" t="s">
        <v>12232</v>
      </c>
      <c r="T2705" t="s">
        <v>36</v>
      </c>
    </row>
    <row r="2706" spans="1:20" x14ac:dyDescent="0.25">
      <c r="A2706" t="s">
        <v>5462</v>
      </c>
      <c r="B2706" t="s">
        <v>21</v>
      </c>
      <c r="C2706" t="s">
        <v>22</v>
      </c>
      <c r="D2706" t="s">
        <v>56</v>
      </c>
      <c r="E2706" t="s">
        <v>12151</v>
      </c>
      <c r="F2706" t="s">
        <v>5463</v>
      </c>
      <c r="G2706" t="s">
        <v>12444</v>
      </c>
      <c r="H2706" t="s">
        <v>58</v>
      </c>
      <c r="I2706" t="s">
        <v>54</v>
      </c>
      <c r="J2706" t="s">
        <v>59</v>
      </c>
      <c r="K2706">
        <v>2</v>
      </c>
      <c r="L2706">
        <v>596.30999999999995</v>
      </c>
      <c r="M2706" t="s">
        <v>50</v>
      </c>
      <c r="N2706">
        <v>9</v>
      </c>
      <c r="O2706" t="s">
        <v>12131</v>
      </c>
      <c r="P2706">
        <v>56</v>
      </c>
      <c r="Q2706" t="s">
        <v>43</v>
      </c>
      <c r="R2706">
        <v>2</v>
      </c>
      <c r="S2706" s="1">
        <v>45661</v>
      </c>
      <c r="T2706" t="s">
        <v>36</v>
      </c>
    </row>
    <row r="2707" spans="1:20" x14ac:dyDescent="0.25">
      <c r="A2707" t="s">
        <v>5464</v>
      </c>
      <c r="B2707" t="s">
        <v>21</v>
      </c>
      <c r="C2707" t="s">
        <v>39</v>
      </c>
      <c r="D2707" t="s">
        <v>32</v>
      </c>
      <c r="E2707" t="s">
        <v>12401</v>
      </c>
      <c r="F2707" t="s">
        <v>5465</v>
      </c>
      <c r="G2707" t="s">
        <v>12444</v>
      </c>
      <c r="H2707" t="s">
        <v>34</v>
      </c>
      <c r="I2707" t="s">
        <v>42</v>
      </c>
      <c r="J2707" t="s">
        <v>49</v>
      </c>
      <c r="K2707">
        <v>4</v>
      </c>
      <c r="L2707">
        <v>373.81</v>
      </c>
      <c r="M2707" t="s">
        <v>35</v>
      </c>
      <c r="N2707">
        <v>32</v>
      </c>
      <c r="O2707" t="s">
        <v>12229</v>
      </c>
      <c r="P2707">
        <v>87</v>
      </c>
      <c r="Q2707" t="s">
        <v>43</v>
      </c>
      <c r="R2707">
        <v>5</v>
      </c>
      <c r="S2707" t="s">
        <v>12096</v>
      </c>
      <c r="T2707" t="s">
        <v>60</v>
      </c>
    </row>
    <row r="2708" spans="1:20" x14ac:dyDescent="0.25">
      <c r="A2708" t="s">
        <v>5466</v>
      </c>
      <c r="B2708" t="s">
        <v>21</v>
      </c>
      <c r="C2708" t="s">
        <v>82</v>
      </c>
      <c r="D2708" t="s">
        <v>52</v>
      </c>
      <c r="E2708" t="s">
        <v>12238</v>
      </c>
      <c r="F2708" t="s">
        <v>5467</v>
      </c>
      <c r="G2708" t="s">
        <v>12444</v>
      </c>
      <c r="H2708" t="s">
        <v>47</v>
      </c>
      <c r="I2708" t="s">
        <v>63</v>
      </c>
      <c r="J2708" t="s">
        <v>27</v>
      </c>
      <c r="K2708">
        <v>3</v>
      </c>
      <c r="L2708">
        <v>1244.19</v>
      </c>
      <c r="M2708" t="s">
        <v>28</v>
      </c>
      <c r="N2708">
        <v>24</v>
      </c>
      <c r="O2708" t="s">
        <v>12119</v>
      </c>
      <c r="P2708">
        <v>293</v>
      </c>
      <c r="Q2708" t="s">
        <v>43</v>
      </c>
      <c r="R2708">
        <v>3</v>
      </c>
      <c r="S2708" t="s">
        <v>12360</v>
      </c>
      <c r="T2708" t="s">
        <v>60</v>
      </c>
    </row>
    <row r="2709" spans="1:20" x14ac:dyDescent="0.25">
      <c r="A2709" t="s">
        <v>5468</v>
      </c>
      <c r="B2709" t="s">
        <v>45</v>
      </c>
      <c r="C2709" t="s">
        <v>22</v>
      </c>
      <c r="D2709" t="s">
        <v>23</v>
      </c>
      <c r="E2709" t="s">
        <v>12204</v>
      </c>
      <c r="F2709" t="s">
        <v>5469</v>
      </c>
      <c r="G2709" t="s">
        <v>12444</v>
      </c>
      <c r="H2709" t="s">
        <v>58</v>
      </c>
      <c r="I2709" t="s">
        <v>63</v>
      </c>
      <c r="J2709" t="s">
        <v>67</v>
      </c>
      <c r="K2709">
        <v>4</v>
      </c>
      <c r="L2709">
        <v>777.44</v>
      </c>
      <c r="M2709" t="s">
        <v>35</v>
      </c>
      <c r="N2709">
        <v>25</v>
      </c>
      <c r="O2709" t="s">
        <v>12312</v>
      </c>
      <c r="P2709">
        <v>132</v>
      </c>
      <c r="Q2709" t="s">
        <v>43</v>
      </c>
      <c r="R2709">
        <v>1</v>
      </c>
      <c r="S2709" s="1">
        <v>45814</v>
      </c>
      <c r="T2709" t="s">
        <v>36</v>
      </c>
    </row>
    <row r="2710" spans="1:20" x14ac:dyDescent="0.25">
      <c r="A2710" t="s">
        <v>5470</v>
      </c>
      <c r="B2710" t="s">
        <v>21</v>
      </c>
      <c r="C2710" t="s">
        <v>22</v>
      </c>
      <c r="D2710" t="s">
        <v>56</v>
      </c>
      <c r="E2710" t="s">
        <v>12119</v>
      </c>
      <c r="F2710" t="s">
        <v>5471</v>
      </c>
      <c r="G2710" t="s">
        <v>12444</v>
      </c>
      <c r="H2710" t="s">
        <v>58</v>
      </c>
      <c r="I2710" t="s">
        <v>63</v>
      </c>
      <c r="J2710" t="s">
        <v>67</v>
      </c>
      <c r="K2710">
        <v>4</v>
      </c>
      <c r="L2710">
        <v>152.35</v>
      </c>
      <c r="M2710" t="s">
        <v>35</v>
      </c>
      <c r="N2710">
        <v>8</v>
      </c>
      <c r="O2710" t="s">
        <v>12164</v>
      </c>
      <c r="P2710">
        <v>379</v>
      </c>
      <c r="Q2710" t="s">
        <v>43</v>
      </c>
      <c r="R2710">
        <v>4</v>
      </c>
      <c r="S2710" t="s">
        <v>12069</v>
      </c>
      <c r="T2710" t="s">
        <v>36</v>
      </c>
    </row>
    <row r="2711" spans="1:20" x14ac:dyDescent="0.25">
      <c r="A2711" t="s">
        <v>5472</v>
      </c>
      <c r="B2711" t="s">
        <v>38</v>
      </c>
      <c r="C2711" t="s">
        <v>82</v>
      </c>
      <c r="D2711" t="s">
        <v>77</v>
      </c>
      <c r="E2711" s="1">
        <v>45840</v>
      </c>
      <c r="F2711" t="s">
        <v>5473</v>
      </c>
      <c r="G2711" t="s">
        <v>12444</v>
      </c>
      <c r="H2711" t="s">
        <v>47</v>
      </c>
      <c r="I2711" t="s">
        <v>26</v>
      </c>
      <c r="J2711" t="s">
        <v>49</v>
      </c>
      <c r="K2711">
        <v>1</v>
      </c>
      <c r="L2711">
        <v>776.78</v>
      </c>
      <c r="M2711" t="s">
        <v>28</v>
      </c>
      <c r="N2711">
        <v>25</v>
      </c>
      <c r="O2711" s="1">
        <v>45904</v>
      </c>
      <c r="P2711">
        <v>43</v>
      </c>
      <c r="Q2711" t="s">
        <v>43</v>
      </c>
      <c r="R2711">
        <v>3</v>
      </c>
      <c r="S2711" t="s">
        <v>12243</v>
      </c>
      <c r="T2711" t="s">
        <v>30</v>
      </c>
    </row>
    <row r="2712" spans="1:20" x14ac:dyDescent="0.25">
      <c r="A2712" t="s">
        <v>5474</v>
      </c>
      <c r="B2712" t="s">
        <v>45</v>
      </c>
      <c r="C2712" t="s">
        <v>82</v>
      </c>
      <c r="D2712" t="s">
        <v>56</v>
      </c>
      <c r="E2712" t="s">
        <v>12232</v>
      </c>
      <c r="F2712" t="s">
        <v>5475</v>
      </c>
      <c r="G2712" t="s">
        <v>12444</v>
      </c>
      <c r="H2712" t="s">
        <v>25</v>
      </c>
      <c r="I2712" t="s">
        <v>42</v>
      </c>
      <c r="J2712" t="s">
        <v>67</v>
      </c>
      <c r="K2712">
        <v>3</v>
      </c>
      <c r="L2712">
        <v>199.97</v>
      </c>
      <c r="M2712" t="s">
        <v>35</v>
      </c>
      <c r="N2712">
        <v>24</v>
      </c>
      <c r="O2712" s="1">
        <v>45876</v>
      </c>
      <c r="P2712">
        <v>38</v>
      </c>
      <c r="Q2712" t="s">
        <v>29</v>
      </c>
      <c r="R2712">
        <v>3</v>
      </c>
      <c r="S2712" s="1">
        <v>45394</v>
      </c>
      <c r="T2712" t="s">
        <v>36</v>
      </c>
    </row>
    <row r="2713" spans="1:20" x14ac:dyDescent="0.25">
      <c r="A2713" t="s">
        <v>5476</v>
      </c>
      <c r="B2713" t="s">
        <v>21</v>
      </c>
      <c r="C2713" t="s">
        <v>39</v>
      </c>
      <c r="D2713" t="s">
        <v>52</v>
      </c>
      <c r="E2713" s="1">
        <v>45413</v>
      </c>
      <c r="F2713" t="s">
        <v>5477</v>
      </c>
      <c r="G2713" t="s">
        <v>12375</v>
      </c>
      <c r="H2713" t="s">
        <v>47</v>
      </c>
      <c r="I2713" t="s">
        <v>42</v>
      </c>
      <c r="J2713" t="s">
        <v>27</v>
      </c>
      <c r="K2713">
        <v>1</v>
      </c>
      <c r="L2713">
        <v>821.68</v>
      </c>
      <c r="M2713" t="s">
        <v>35</v>
      </c>
      <c r="N2713">
        <v>33</v>
      </c>
      <c r="O2713" t="s">
        <v>12312</v>
      </c>
      <c r="P2713">
        <v>13</v>
      </c>
      <c r="Q2713" t="s">
        <v>43</v>
      </c>
      <c r="R2713">
        <v>2</v>
      </c>
      <c r="S2713" t="s">
        <v>12164</v>
      </c>
      <c r="T2713" t="s">
        <v>60</v>
      </c>
    </row>
    <row r="2714" spans="1:20" x14ac:dyDescent="0.25">
      <c r="A2714" t="s">
        <v>5478</v>
      </c>
      <c r="B2714" t="s">
        <v>21</v>
      </c>
      <c r="C2714" t="s">
        <v>82</v>
      </c>
      <c r="D2714" t="s">
        <v>32</v>
      </c>
      <c r="E2714" t="s">
        <v>12397</v>
      </c>
      <c r="F2714" t="s">
        <v>5479</v>
      </c>
      <c r="G2714" t="s">
        <v>12375</v>
      </c>
      <c r="H2714" t="s">
        <v>58</v>
      </c>
      <c r="I2714" t="s">
        <v>54</v>
      </c>
      <c r="J2714" t="s">
        <v>59</v>
      </c>
      <c r="K2714">
        <v>3</v>
      </c>
      <c r="L2714">
        <v>625.76</v>
      </c>
      <c r="M2714" t="s">
        <v>28</v>
      </c>
      <c r="N2714">
        <v>12</v>
      </c>
      <c r="O2714" t="s">
        <v>12219</v>
      </c>
      <c r="P2714">
        <v>373</v>
      </c>
      <c r="Q2714" t="s">
        <v>29</v>
      </c>
      <c r="R2714">
        <v>5</v>
      </c>
      <c r="S2714" t="s">
        <v>12210</v>
      </c>
      <c r="T2714" t="s">
        <v>36</v>
      </c>
    </row>
    <row r="2715" spans="1:20" x14ac:dyDescent="0.25">
      <c r="A2715" t="s">
        <v>5480</v>
      </c>
      <c r="B2715" t="s">
        <v>45</v>
      </c>
      <c r="C2715" t="s">
        <v>39</v>
      </c>
      <c r="D2715" t="s">
        <v>56</v>
      </c>
      <c r="E2715" t="s">
        <v>12168</v>
      </c>
      <c r="F2715" t="s">
        <v>5481</v>
      </c>
      <c r="G2715" t="s">
        <v>12375</v>
      </c>
      <c r="H2715" t="s">
        <v>58</v>
      </c>
      <c r="I2715" t="s">
        <v>42</v>
      </c>
      <c r="J2715" t="s">
        <v>64</v>
      </c>
      <c r="K2715">
        <v>5</v>
      </c>
      <c r="L2715">
        <v>957</v>
      </c>
      <c r="M2715" t="s">
        <v>35</v>
      </c>
      <c r="N2715">
        <v>41</v>
      </c>
      <c r="O2715" t="s">
        <v>12094</v>
      </c>
      <c r="P2715">
        <v>191</v>
      </c>
      <c r="Q2715" t="s">
        <v>43</v>
      </c>
      <c r="R2715">
        <v>2</v>
      </c>
      <c r="S2715" s="1">
        <v>45694</v>
      </c>
      <c r="T2715" t="s">
        <v>36</v>
      </c>
    </row>
    <row r="2716" spans="1:20" x14ac:dyDescent="0.25">
      <c r="A2716" t="s">
        <v>5482</v>
      </c>
      <c r="B2716" t="s">
        <v>45</v>
      </c>
      <c r="C2716" t="s">
        <v>22</v>
      </c>
      <c r="D2716" t="s">
        <v>77</v>
      </c>
      <c r="E2716" s="1">
        <v>45965</v>
      </c>
      <c r="F2716" t="s">
        <v>5483</v>
      </c>
      <c r="G2716" t="s">
        <v>12375</v>
      </c>
      <c r="H2716" t="s">
        <v>47</v>
      </c>
      <c r="I2716" t="s">
        <v>26</v>
      </c>
      <c r="J2716" t="s">
        <v>49</v>
      </c>
      <c r="K2716">
        <v>1</v>
      </c>
      <c r="L2716">
        <v>482.66</v>
      </c>
      <c r="M2716" t="s">
        <v>35</v>
      </c>
      <c r="N2716">
        <v>25</v>
      </c>
      <c r="O2716" t="s">
        <v>12217</v>
      </c>
      <c r="P2716">
        <v>395</v>
      </c>
      <c r="Q2716" t="s">
        <v>29</v>
      </c>
      <c r="R2716">
        <v>2</v>
      </c>
      <c r="S2716" s="1">
        <v>45901</v>
      </c>
      <c r="T2716" t="s">
        <v>36</v>
      </c>
    </row>
    <row r="2717" spans="1:20" x14ac:dyDescent="0.25">
      <c r="A2717" t="s">
        <v>5484</v>
      </c>
      <c r="B2717" t="s">
        <v>21</v>
      </c>
      <c r="C2717" t="s">
        <v>22</v>
      </c>
      <c r="D2717" t="s">
        <v>77</v>
      </c>
      <c r="E2717" t="s">
        <v>12457</v>
      </c>
      <c r="F2717" t="s">
        <v>5485</v>
      </c>
      <c r="G2717" t="s">
        <v>12375</v>
      </c>
      <c r="H2717" t="s">
        <v>58</v>
      </c>
      <c r="I2717" t="s">
        <v>42</v>
      </c>
      <c r="J2717" t="s">
        <v>67</v>
      </c>
      <c r="K2717">
        <v>2</v>
      </c>
      <c r="L2717">
        <v>1057.57</v>
      </c>
      <c r="M2717" t="s">
        <v>28</v>
      </c>
      <c r="N2717">
        <v>15</v>
      </c>
      <c r="O2717" t="s">
        <v>12256</v>
      </c>
      <c r="P2717">
        <v>237</v>
      </c>
      <c r="Q2717" t="s">
        <v>43</v>
      </c>
      <c r="R2717">
        <v>3</v>
      </c>
      <c r="S2717" t="s">
        <v>12312</v>
      </c>
      <c r="T2717" t="s">
        <v>30</v>
      </c>
    </row>
    <row r="2718" spans="1:20" x14ac:dyDescent="0.25">
      <c r="A2718" t="s">
        <v>5486</v>
      </c>
      <c r="B2718" t="s">
        <v>38</v>
      </c>
      <c r="C2718" t="s">
        <v>82</v>
      </c>
      <c r="D2718" t="s">
        <v>77</v>
      </c>
      <c r="E2718" t="s">
        <v>12259</v>
      </c>
      <c r="F2718" t="s">
        <v>5487</v>
      </c>
      <c r="G2718" t="s">
        <v>12375</v>
      </c>
      <c r="H2718" t="s">
        <v>25</v>
      </c>
      <c r="I2718" t="s">
        <v>48</v>
      </c>
      <c r="J2718" t="s">
        <v>59</v>
      </c>
      <c r="K2718">
        <v>3</v>
      </c>
      <c r="L2718">
        <v>1165.0999999999999</v>
      </c>
      <c r="M2718" t="s">
        <v>35</v>
      </c>
      <c r="N2718">
        <v>38</v>
      </c>
      <c r="O2718" t="s">
        <v>12259</v>
      </c>
      <c r="P2718">
        <v>344</v>
      </c>
      <c r="Q2718" t="s">
        <v>29</v>
      </c>
      <c r="R2718">
        <v>1</v>
      </c>
      <c r="S2718" t="s">
        <v>12198</v>
      </c>
      <c r="T2718" t="s">
        <v>36</v>
      </c>
    </row>
    <row r="2719" spans="1:20" x14ac:dyDescent="0.25">
      <c r="A2719" t="s">
        <v>5488</v>
      </c>
      <c r="B2719" t="s">
        <v>21</v>
      </c>
      <c r="C2719" t="s">
        <v>39</v>
      </c>
      <c r="D2719" t="s">
        <v>77</v>
      </c>
      <c r="E2719" s="1">
        <v>45027</v>
      </c>
      <c r="F2719" t="s">
        <v>5489</v>
      </c>
      <c r="G2719" t="s">
        <v>12218</v>
      </c>
      <c r="H2719" t="s">
        <v>47</v>
      </c>
      <c r="I2719" t="s">
        <v>63</v>
      </c>
      <c r="J2719" t="s">
        <v>67</v>
      </c>
      <c r="K2719">
        <v>5</v>
      </c>
      <c r="L2719">
        <v>631.14</v>
      </c>
      <c r="M2719" t="s">
        <v>28</v>
      </c>
      <c r="N2719">
        <v>4</v>
      </c>
      <c r="O2719" t="s">
        <v>12309</v>
      </c>
      <c r="P2719">
        <v>209</v>
      </c>
      <c r="Q2719" t="s">
        <v>43</v>
      </c>
      <c r="R2719">
        <v>1</v>
      </c>
      <c r="S2719" t="s">
        <v>12376</v>
      </c>
      <c r="T2719" t="s">
        <v>30</v>
      </c>
    </row>
    <row r="2720" spans="1:20" x14ac:dyDescent="0.25">
      <c r="A2720" t="s">
        <v>5490</v>
      </c>
      <c r="B2720" t="s">
        <v>45</v>
      </c>
      <c r="C2720" t="s">
        <v>82</v>
      </c>
      <c r="D2720" t="s">
        <v>23</v>
      </c>
      <c r="E2720" s="1">
        <v>45636</v>
      </c>
      <c r="F2720" t="s">
        <v>5491</v>
      </c>
      <c r="G2720" t="s">
        <v>12218</v>
      </c>
      <c r="H2720" t="s">
        <v>34</v>
      </c>
      <c r="I2720" t="s">
        <v>54</v>
      </c>
      <c r="J2720" t="s">
        <v>27</v>
      </c>
      <c r="K2720">
        <v>5</v>
      </c>
      <c r="L2720">
        <v>966.98</v>
      </c>
      <c r="M2720" t="s">
        <v>35</v>
      </c>
      <c r="N2720">
        <v>18</v>
      </c>
      <c r="O2720" t="s">
        <v>12225</v>
      </c>
      <c r="P2720">
        <v>209</v>
      </c>
      <c r="Q2720" t="s">
        <v>43</v>
      </c>
      <c r="R2720">
        <v>3</v>
      </c>
      <c r="S2720" s="1">
        <v>45810</v>
      </c>
      <c r="T2720" t="s">
        <v>60</v>
      </c>
    </row>
    <row r="2721" spans="1:20" x14ac:dyDescent="0.25">
      <c r="A2721" t="s">
        <v>5492</v>
      </c>
      <c r="B2721" t="s">
        <v>38</v>
      </c>
      <c r="C2721" t="s">
        <v>22</v>
      </c>
      <c r="D2721" t="s">
        <v>32</v>
      </c>
      <c r="E2721" s="1">
        <v>45507</v>
      </c>
      <c r="F2721" t="s">
        <v>5493</v>
      </c>
      <c r="G2721" t="s">
        <v>12218</v>
      </c>
      <c r="H2721" t="s">
        <v>47</v>
      </c>
      <c r="I2721" t="s">
        <v>26</v>
      </c>
      <c r="J2721" t="s">
        <v>49</v>
      </c>
      <c r="K2721">
        <v>3</v>
      </c>
      <c r="L2721">
        <v>825.59</v>
      </c>
      <c r="M2721" t="s">
        <v>35</v>
      </c>
      <c r="N2721">
        <v>37</v>
      </c>
      <c r="O2721" t="s">
        <v>12167</v>
      </c>
      <c r="P2721">
        <v>477</v>
      </c>
      <c r="Q2721" t="s">
        <v>43</v>
      </c>
      <c r="R2721">
        <v>1</v>
      </c>
      <c r="S2721" s="1">
        <v>45392</v>
      </c>
      <c r="T2721" t="s">
        <v>60</v>
      </c>
    </row>
    <row r="2722" spans="1:20" x14ac:dyDescent="0.25">
      <c r="A2722" t="s">
        <v>5494</v>
      </c>
      <c r="B2722" t="s">
        <v>38</v>
      </c>
      <c r="C2722" t="s">
        <v>39</v>
      </c>
      <c r="D2722" t="s">
        <v>23</v>
      </c>
      <c r="E2722" t="s">
        <v>12259</v>
      </c>
      <c r="F2722" t="s">
        <v>5495</v>
      </c>
      <c r="G2722" t="s">
        <v>12218</v>
      </c>
      <c r="H2722" t="s">
        <v>41</v>
      </c>
      <c r="I2722" t="s">
        <v>26</v>
      </c>
      <c r="J2722" t="s">
        <v>49</v>
      </c>
      <c r="K2722">
        <v>2</v>
      </c>
      <c r="L2722">
        <v>701.9</v>
      </c>
      <c r="M2722" t="s">
        <v>28</v>
      </c>
      <c r="N2722">
        <v>47</v>
      </c>
      <c r="O2722" t="s">
        <v>12270</v>
      </c>
      <c r="P2722">
        <v>316</v>
      </c>
      <c r="Q2722" t="s">
        <v>29</v>
      </c>
      <c r="R2722">
        <v>4</v>
      </c>
      <c r="S2722" t="s">
        <v>12258</v>
      </c>
      <c r="T2722" t="s">
        <v>30</v>
      </c>
    </row>
    <row r="2723" spans="1:20" x14ac:dyDescent="0.25">
      <c r="A2723" t="s">
        <v>5496</v>
      </c>
      <c r="B2723" t="s">
        <v>38</v>
      </c>
      <c r="C2723" t="s">
        <v>22</v>
      </c>
      <c r="D2723" t="s">
        <v>77</v>
      </c>
      <c r="E2723" t="s">
        <v>12221</v>
      </c>
      <c r="F2723" t="s">
        <v>5497</v>
      </c>
      <c r="G2723" t="s">
        <v>12218</v>
      </c>
      <c r="H2723" t="s">
        <v>58</v>
      </c>
      <c r="I2723" t="s">
        <v>48</v>
      </c>
      <c r="J2723" t="s">
        <v>67</v>
      </c>
      <c r="K2723">
        <v>3</v>
      </c>
      <c r="L2723">
        <v>665.38</v>
      </c>
      <c r="M2723" t="s">
        <v>50</v>
      </c>
      <c r="N2723">
        <v>40</v>
      </c>
      <c r="O2723" t="s">
        <v>12267</v>
      </c>
      <c r="P2723">
        <v>90</v>
      </c>
      <c r="Q2723" t="s">
        <v>29</v>
      </c>
      <c r="R2723">
        <v>1</v>
      </c>
      <c r="S2723" s="1">
        <v>45333</v>
      </c>
      <c r="T2723" t="s">
        <v>30</v>
      </c>
    </row>
    <row r="2724" spans="1:20" x14ac:dyDescent="0.25">
      <c r="A2724" t="s">
        <v>5498</v>
      </c>
      <c r="B2724" t="s">
        <v>21</v>
      </c>
      <c r="C2724" t="s">
        <v>39</v>
      </c>
      <c r="D2724" t="s">
        <v>52</v>
      </c>
      <c r="E2724" t="s">
        <v>12075</v>
      </c>
      <c r="F2724" t="s">
        <v>5499</v>
      </c>
      <c r="G2724" t="s">
        <v>12218</v>
      </c>
      <c r="H2724" t="s">
        <v>34</v>
      </c>
      <c r="I2724" t="s">
        <v>42</v>
      </c>
      <c r="J2724" t="s">
        <v>49</v>
      </c>
      <c r="K2724">
        <v>4</v>
      </c>
      <c r="L2724">
        <v>886.7</v>
      </c>
      <c r="M2724" t="s">
        <v>50</v>
      </c>
      <c r="N2724">
        <v>15</v>
      </c>
      <c r="O2724" t="s">
        <v>12201</v>
      </c>
      <c r="P2724">
        <v>340</v>
      </c>
      <c r="Q2724" t="s">
        <v>43</v>
      </c>
      <c r="R2724">
        <v>4</v>
      </c>
      <c r="S2724" t="s">
        <v>12099</v>
      </c>
      <c r="T2724" t="s">
        <v>60</v>
      </c>
    </row>
    <row r="2725" spans="1:20" x14ac:dyDescent="0.25">
      <c r="A2725" t="s">
        <v>5500</v>
      </c>
      <c r="B2725" t="s">
        <v>45</v>
      </c>
      <c r="C2725" t="s">
        <v>82</v>
      </c>
      <c r="D2725" t="s">
        <v>23</v>
      </c>
      <c r="E2725" t="s">
        <v>12393</v>
      </c>
      <c r="F2725" t="s">
        <v>5501</v>
      </c>
      <c r="G2725" t="s">
        <v>12320</v>
      </c>
      <c r="H2725" t="s">
        <v>41</v>
      </c>
      <c r="I2725" t="s">
        <v>26</v>
      </c>
      <c r="J2725" t="s">
        <v>27</v>
      </c>
      <c r="K2725">
        <v>5</v>
      </c>
      <c r="L2725">
        <v>1233.78</v>
      </c>
      <c r="M2725" t="s">
        <v>35</v>
      </c>
      <c r="N2725">
        <v>38</v>
      </c>
      <c r="O2725" s="1">
        <v>45993</v>
      </c>
      <c r="P2725">
        <v>300</v>
      </c>
      <c r="Q2725" t="s">
        <v>43</v>
      </c>
      <c r="R2725">
        <v>2</v>
      </c>
      <c r="S2725" t="s">
        <v>12229</v>
      </c>
      <c r="T2725" t="s">
        <v>30</v>
      </c>
    </row>
    <row r="2726" spans="1:20" x14ac:dyDescent="0.25">
      <c r="A2726" t="s">
        <v>5502</v>
      </c>
      <c r="B2726" t="s">
        <v>38</v>
      </c>
      <c r="C2726" t="s">
        <v>22</v>
      </c>
      <c r="D2726" t="s">
        <v>23</v>
      </c>
      <c r="E2726" t="s">
        <v>12172</v>
      </c>
      <c r="F2726" t="s">
        <v>5503</v>
      </c>
      <c r="G2726" t="s">
        <v>12320</v>
      </c>
      <c r="H2726" t="s">
        <v>41</v>
      </c>
      <c r="I2726" t="s">
        <v>63</v>
      </c>
      <c r="J2726" t="s">
        <v>64</v>
      </c>
      <c r="K2726">
        <v>1</v>
      </c>
      <c r="L2726">
        <v>1268.02</v>
      </c>
      <c r="M2726" t="s">
        <v>28</v>
      </c>
      <c r="N2726">
        <v>41</v>
      </c>
      <c r="O2726" t="s">
        <v>12136</v>
      </c>
      <c r="P2726">
        <v>108</v>
      </c>
      <c r="Q2726" t="s">
        <v>43</v>
      </c>
      <c r="R2726">
        <v>3</v>
      </c>
      <c r="S2726" t="s">
        <v>12397</v>
      </c>
      <c r="T2726" t="s">
        <v>30</v>
      </c>
    </row>
    <row r="2727" spans="1:20" x14ac:dyDescent="0.25">
      <c r="A2727" t="s">
        <v>5504</v>
      </c>
      <c r="B2727" t="s">
        <v>45</v>
      </c>
      <c r="C2727" t="s">
        <v>82</v>
      </c>
      <c r="D2727" t="s">
        <v>32</v>
      </c>
      <c r="E2727" s="1">
        <v>45303</v>
      </c>
      <c r="F2727" t="s">
        <v>5505</v>
      </c>
      <c r="G2727" t="s">
        <v>12320</v>
      </c>
      <c r="H2727" t="s">
        <v>41</v>
      </c>
      <c r="I2727" t="s">
        <v>42</v>
      </c>
      <c r="J2727" t="s">
        <v>27</v>
      </c>
      <c r="K2727">
        <v>1</v>
      </c>
      <c r="L2727">
        <v>1284.47</v>
      </c>
      <c r="M2727" t="s">
        <v>28</v>
      </c>
      <c r="N2727">
        <v>11</v>
      </c>
      <c r="O2727" t="s">
        <v>12067</v>
      </c>
      <c r="P2727">
        <v>322</v>
      </c>
      <c r="Q2727" t="s">
        <v>43</v>
      </c>
      <c r="R2727">
        <v>4</v>
      </c>
      <c r="S2727" t="s">
        <v>12274</v>
      </c>
      <c r="T2727" t="s">
        <v>30</v>
      </c>
    </row>
    <row r="2728" spans="1:20" x14ac:dyDescent="0.25">
      <c r="A2728" t="s">
        <v>5506</v>
      </c>
      <c r="B2728" t="s">
        <v>38</v>
      </c>
      <c r="C2728" t="s">
        <v>39</v>
      </c>
      <c r="D2728" t="s">
        <v>23</v>
      </c>
      <c r="E2728" s="1">
        <v>45567</v>
      </c>
      <c r="F2728" t="s">
        <v>5507</v>
      </c>
      <c r="G2728" t="s">
        <v>12320</v>
      </c>
      <c r="H2728" t="s">
        <v>47</v>
      </c>
      <c r="I2728" t="s">
        <v>54</v>
      </c>
      <c r="J2728" t="s">
        <v>64</v>
      </c>
      <c r="K2728">
        <v>4</v>
      </c>
      <c r="L2728">
        <v>237.1</v>
      </c>
      <c r="M2728" t="s">
        <v>28</v>
      </c>
      <c r="N2728">
        <v>15</v>
      </c>
      <c r="O2728" t="s">
        <v>12368</v>
      </c>
      <c r="P2728">
        <v>181</v>
      </c>
      <c r="Q2728" t="s">
        <v>29</v>
      </c>
      <c r="R2728">
        <v>5</v>
      </c>
      <c r="S2728" s="1">
        <v>45662</v>
      </c>
      <c r="T2728" t="s">
        <v>60</v>
      </c>
    </row>
    <row r="2729" spans="1:20" x14ac:dyDescent="0.25">
      <c r="A2729" t="s">
        <v>5508</v>
      </c>
      <c r="B2729" t="s">
        <v>38</v>
      </c>
      <c r="C2729" t="s">
        <v>82</v>
      </c>
      <c r="D2729" t="s">
        <v>32</v>
      </c>
      <c r="E2729" t="s">
        <v>12098</v>
      </c>
      <c r="F2729" t="s">
        <v>5509</v>
      </c>
      <c r="G2729" t="s">
        <v>12320</v>
      </c>
      <c r="H2729" t="s">
        <v>25</v>
      </c>
      <c r="I2729" t="s">
        <v>48</v>
      </c>
      <c r="J2729" t="s">
        <v>27</v>
      </c>
      <c r="K2729">
        <v>1</v>
      </c>
      <c r="L2729">
        <v>757.25</v>
      </c>
      <c r="M2729" t="s">
        <v>35</v>
      </c>
      <c r="N2729">
        <v>19</v>
      </c>
      <c r="O2729" t="s">
        <v>12360</v>
      </c>
      <c r="P2729">
        <v>391</v>
      </c>
      <c r="Q2729" t="s">
        <v>43</v>
      </c>
      <c r="R2729">
        <v>3</v>
      </c>
      <c r="S2729" s="1">
        <v>45574</v>
      </c>
      <c r="T2729" t="s">
        <v>30</v>
      </c>
    </row>
    <row r="2730" spans="1:20" x14ac:dyDescent="0.25">
      <c r="A2730" t="s">
        <v>5510</v>
      </c>
      <c r="B2730" t="s">
        <v>21</v>
      </c>
      <c r="C2730" t="s">
        <v>82</v>
      </c>
      <c r="D2730" t="s">
        <v>52</v>
      </c>
      <c r="E2730" s="1">
        <v>45600</v>
      </c>
      <c r="F2730" t="s">
        <v>5511</v>
      </c>
      <c r="G2730" t="s">
        <v>12320</v>
      </c>
      <c r="H2730" t="s">
        <v>34</v>
      </c>
      <c r="I2730" t="s">
        <v>63</v>
      </c>
      <c r="J2730" t="s">
        <v>49</v>
      </c>
      <c r="K2730">
        <v>1</v>
      </c>
      <c r="L2730">
        <v>733.54</v>
      </c>
      <c r="M2730" t="s">
        <v>28</v>
      </c>
      <c r="N2730">
        <v>38</v>
      </c>
      <c r="O2730" s="1">
        <v>45606</v>
      </c>
      <c r="P2730">
        <v>43</v>
      </c>
      <c r="Q2730" t="s">
        <v>43</v>
      </c>
      <c r="R2730">
        <v>2</v>
      </c>
      <c r="S2730" s="1">
        <v>45752</v>
      </c>
      <c r="T2730" t="s">
        <v>36</v>
      </c>
    </row>
    <row r="2731" spans="1:20" x14ac:dyDescent="0.25">
      <c r="A2731" t="s">
        <v>5512</v>
      </c>
      <c r="B2731" t="s">
        <v>45</v>
      </c>
      <c r="C2731" t="s">
        <v>22</v>
      </c>
      <c r="D2731" t="s">
        <v>23</v>
      </c>
      <c r="E2731" t="s">
        <v>12109</v>
      </c>
      <c r="F2731" t="s">
        <v>5513</v>
      </c>
      <c r="G2731" t="s">
        <v>12320</v>
      </c>
      <c r="H2731" t="s">
        <v>58</v>
      </c>
      <c r="I2731" t="s">
        <v>63</v>
      </c>
      <c r="J2731" t="s">
        <v>59</v>
      </c>
      <c r="K2731">
        <v>5</v>
      </c>
      <c r="L2731">
        <v>1020.26</v>
      </c>
      <c r="M2731" t="s">
        <v>28</v>
      </c>
      <c r="N2731">
        <v>43</v>
      </c>
      <c r="O2731" t="s">
        <v>12173</v>
      </c>
      <c r="P2731">
        <v>385</v>
      </c>
      <c r="Q2731" t="s">
        <v>29</v>
      </c>
      <c r="R2731">
        <v>4</v>
      </c>
      <c r="S2731" t="s">
        <v>12235</v>
      </c>
      <c r="T2731" t="s">
        <v>30</v>
      </c>
    </row>
    <row r="2732" spans="1:20" x14ac:dyDescent="0.25">
      <c r="A2732" t="s">
        <v>5514</v>
      </c>
      <c r="B2732" t="s">
        <v>38</v>
      </c>
      <c r="C2732" t="s">
        <v>39</v>
      </c>
      <c r="D2732" t="s">
        <v>32</v>
      </c>
      <c r="E2732" s="1">
        <v>45181</v>
      </c>
      <c r="F2732" t="s">
        <v>5515</v>
      </c>
      <c r="G2732" t="s">
        <v>12320</v>
      </c>
      <c r="H2732" t="s">
        <v>34</v>
      </c>
      <c r="I2732" t="s">
        <v>48</v>
      </c>
      <c r="J2732" t="s">
        <v>64</v>
      </c>
      <c r="K2732">
        <v>5</v>
      </c>
      <c r="L2732">
        <v>403.28</v>
      </c>
      <c r="M2732" t="s">
        <v>35</v>
      </c>
      <c r="N2732">
        <v>19</v>
      </c>
      <c r="O2732" t="s">
        <v>12364</v>
      </c>
      <c r="P2732">
        <v>325</v>
      </c>
      <c r="Q2732" t="s">
        <v>43</v>
      </c>
      <c r="R2732">
        <v>1</v>
      </c>
      <c r="S2732" s="1">
        <v>45660</v>
      </c>
      <c r="T2732" t="s">
        <v>60</v>
      </c>
    </row>
    <row r="2733" spans="1:20" x14ac:dyDescent="0.25">
      <c r="A2733" t="s">
        <v>5516</v>
      </c>
      <c r="B2733" t="s">
        <v>45</v>
      </c>
      <c r="C2733" t="s">
        <v>39</v>
      </c>
      <c r="D2733" t="s">
        <v>32</v>
      </c>
      <c r="E2733" t="s">
        <v>12138</v>
      </c>
      <c r="F2733" t="s">
        <v>5517</v>
      </c>
      <c r="G2733" t="s">
        <v>12320</v>
      </c>
      <c r="H2733" t="s">
        <v>34</v>
      </c>
      <c r="I2733" t="s">
        <v>63</v>
      </c>
      <c r="J2733" t="s">
        <v>64</v>
      </c>
      <c r="K2733">
        <v>5</v>
      </c>
      <c r="L2733">
        <v>797.32</v>
      </c>
      <c r="M2733" t="s">
        <v>28</v>
      </c>
      <c r="N2733">
        <v>7</v>
      </c>
      <c r="O2733" s="1">
        <v>45363</v>
      </c>
      <c r="P2733">
        <v>453</v>
      </c>
      <c r="Q2733" t="s">
        <v>29</v>
      </c>
      <c r="R2733">
        <v>3</v>
      </c>
      <c r="S2733" t="s">
        <v>12182</v>
      </c>
      <c r="T2733" t="s">
        <v>36</v>
      </c>
    </row>
    <row r="2734" spans="1:20" x14ac:dyDescent="0.25">
      <c r="A2734" t="s">
        <v>5518</v>
      </c>
      <c r="B2734" t="s">
        <v>21</v>
      </c>
      <c r="C2734" t="s">
        <v>22</v>
      </c>
      <c r="D2734" t="s">
        <v>32</v>
      </c>
      <c r="E2734" t="s">
        <v>12102</v>
      </c>
      <c r="F2734" t="s">
        <v>5519</v>
      </c>
      <c r="G2734" t="s">
        <v>12499</v>
      </c>
      <c r="H2734" t="s">
        <v>25</v>
      </c>
      <c r="I2734" t="s">
        <v>54</v>
      </c>
      <c r="J2734" t="s">
        <v>59</v>
      </c>
      <c r="K2734">
        <v>3</v>
      </c>
      <c r="L2734">
        <v>744.96</v>
      </c>
      <c r="M2734" t="s">
        <v>28</v>
      </c>
      <c r="N2734">
        <v>39</v>
      </c>
      <c r="O2734" t="s">
        <v>12129</v>
      </c>
      <c r="P2734">
        <v>471</v>
      </c>
      <c r="Q2734" t="s">
        <v>43</v>
      </c>
      <c r="R2734">
        <v>3</v>
      </c>
      <c r="S2734" s="1">
        <v>45997</v>
      </c>
      <c r="T2734" t="s">
        <v>36</v>
      </c>
    </row>
    <row r="2735" spans="1:20" x14ac:dyDescent="0.25">
      <c r="A2735" t="s">
        <v>5520</v>
      </c>
      <c r="B2735" t="s">
        <v>38</v>
      </c>
      <c r="C2735" t="s">
        <v>39</v>
      </c>
      <c r="D2735" t="s">
        <v>23</v>
      </c>
      <c r="E2735" t="s">
        <v>12128</v>
      </c>
      <c r="F2735" t="s">
        <v>5521</v>
      </c>
      <c r="G2735" t="s">
        <v>12499</v>
      </c>
      <c r="H2735" t="s">
        <v>25</v>
      </c>
      <c r="I2735" t="s">
        <v>48</v>
      </c>
      <c r="J2735" t="s">
        <v>59</v>
      </c>
      <c r="K2735">
        <v>5</v>
      </c>
      <c r="L2735">
        <v>476.57</v>
      </c>
      <c r="M2735" t="s">
        <v>35</v>
      </c>
      <c r="N2735">
        <v>15</v>
      </c>
      <c r="O2735" s="1">
        <v>45964</v>
      </c>
      <c r="P2735">
        <v>330</v>
      </c>
      <c r="Q2735" t="s">
        <v>43</v>
      </c>
      <c r="R2735">
        <v>2</v>
      </c>
      <c r="S2735" t="s">
        <v>12436</v>
      </c>
      <c r="T2735" t="s">
        <v>30</v>
      </c>
    </row>
    <row r="2736" spans="1:20" x14ac:dyDescent="0.25">
      <c r="A2736" t="s">
        <v>5522</v>
      </c>
      <c r="B2736" t="s">
        <v>38</v>
      </c>
      <c r="C2736" t="s">
        <v>39</v>
      </c>
      <c r="D2736" t="s">
        <v>56</v>
      </c>
      <c r="E2736" t="s">
        <v>12069</v>
      </c>
      <c r="F2736" t="s">
        <v>5523</v>
      </c>
      <c r="G2736" t="s">
        <v>12499</v>
      </c>
      <c r="H2736" t="s">
        <v>41</v>
      </c>
      <c r="I2736" t="s">
        <v>63</v>
      </c>
      <c r="J2736" t="s">
        <v>64</v>
      </c>
      <c r="K2736">
        <v>1</v>
      </c>
      <c r="L2736">
        <v>1220.3499999999999</v>
      </c>
      <c r="M2736" t="s">
        <v>50</v>
      </c>
      <c r="N2736">
        <v>45</v>
      </c>
      <c r="O2736" s="1">
        <v>45841</v>
      </c>
      <c r="P2736">
        <v>408</v>
      </c>
      <c r="Q2736" t="s">
        <v>29</v>
      </c>
      <c r="R2736">
        <v>4</v>
      </c>
      <c r="S2736" s="1">
        <v>45752</v>
      </c>
      <c r="T2736" t="s">
        <v>30</v>
      </c>
    </row>
    <row r="2737" spans="1:20" x14ac:dyDescent="0.25">
      <c r="A2737" t="s">
        <v>5524</v>
      </c>
      <c r="B2737" t="s">
        <v>21</v>
      </c>
      <c r="C2737" t="s">
        <v>39</v>
      </c>
      <c r="D2737" t="s">
        <v>56</v>
      </c>
      <c r="E2737" t="s">
        <v>12148</v>
      </c>
      <c r="F2737" t="s">
        <v>5525</v>
      </c>
      <c r="G2737" t="s">
        <v>12499</v>
      </c>
      <c r="H2737" t="s">
        <v>34</v>
      </c>
      <c r="I2737" t="s">
        <v>42</v>
      </c>
      <c r="J2737" t="s">
        <v>64</v>
      </c>
      <c r="K2737">
        <v>1</v>
      </c>
      <c r="L2737">
        <v>646.36</v>
      </c>
      <c r="M2737" t="s">
        <v>50</v>
      </c>
      <c r="N2737">
        <v>27</v>
      </c>
      <c r="O2737" s="1">
        <v>45720</v>
      </c>
      <c r="P2737">
        <v>437</v>
      </c>
      <c r="Q2737" t="s">
        <v>29</v>
      </c>
      <c r="R2737">
        <v>4</v>
      </c>
      <c r="S2737" t="s">
        <v>12090</v>
      </c>
      <c r="T2737" t="s">
        <v>60</v>
      </c>
    </row>
    <row r="2738" spans="1:20" x14ac:dyDescent="0.25">
      <c r="A2738" t="s">
        <v>5526</v>
      </c>
      <c r="B2738" t="s">
        <v>21</v>
      </c>
      <c r="C2738" t="s">
        <v>22</v>
      </c>
      <c r="D2738" t="s">
        <v>52</v>
      </c>
      <c r="E2738" t="s">
        <v>12095</v>
      </c>
      <c r="F2738" t="s">
        <v>5527</v>
      </c>
      <c r="G2738" t="s">
        <v>12499</v>
      </c>
      <c r="H2738" t="s">
        <v>34</v>
      </c>
      <c r="I2738" t="s">
        <v>48</v>
      </c>
      <c r="J2738" t="s">
        <v>59</v>
      </c>
      <c r="K2738">
        <v>2</v>
      </c>
      <c r="L2738">
        <v>1146.5999999999999</v>
      </c>
      <c r="M2738" t="s">
        <v>50</v>
      </c>
      <c r="N2738">
        <v>35</v>
      </c>
      <c r="O2738" t="s">
        <v>12067</v>
      </c>
      <c r="P2738">
        <v>67</v>
      </c>
      <c r="Q2738" t="s">
        <v>29</v>
      </c>
      <c r="R2738">
        <v>4</v>
      </c>
      <c r="S2738" s="1">
        <v>45661</v>
      </c>
      <c r="T2738" t="s">
        <v>36</v>
      </c>
    </row>
    <row r="2739" spans="1:20" x14ac:dyDescent="0.25">
      <c r="A2739" t="s">
        <v>5528</v>
      </c>
      <c r="B2739" t="s">
        <v>21</v>
      </c>
      <c r="C2739" t="s">
        <v>22</v>
      </c>
      <c r="D2739" t="s">
        <v>52</v>
      </c>
      <c r="E2739" s="1">
        <v>45570</v>
      </c>
      <c r="F2739" t="s">
        <v>5529</v>
      </c>
      <c r="G2739" t="s">
        <v>12499</v>
      </c>
      <c r="H2739" t="s">
        <v>47</v>
      </c>
      <c r="I2739" t="s">
        <v>26</v>
      </c>
      <c r="J2739" t="s">
        <v>59</v>
      </c>
      <c r="K2739">
        <v>1</v>
      </c>
      <c r="L2739">
        <v>998.21</v>
      </c>
      <c r="M2739" t="s">
        <v>28</v>
      </c>
      <c r="N2739">
        <v>4</v>
      </c>
      <c r="O2739" t="s">
        <v>12143</v>
      </c>
      <c r="P2739">
        <v>284</v>
      </c>
      <c r="Q2739" t="s">
        <v>43</v>
      </c>
      <c r="R2739">
        <v>4</v>
      </c>
      <c r="S2739" s="1">
        <v>45751</v>
      </c>
      <c r="T2739" t="s">
        <v>60</v>
      </c>
    </row>
    <row r="2740" spans="1:20" x14ac:dyDescent="0.25">
      <c r="A2740" t="s">
        <v>5530</v>
      </c>
      <c r="B2740" t="s">
        <v>45</v>
      </c>
      <c r="C2740" t="s">
        <v>82</v>
      </c>
      <c r="D2740" t="s">
        <v>77</v>
      </c>
      <c r="E2740" t="s">
        <v>12481</v>
      </c>
      <c r="F2740" t="s">
        <v>5531</v>
      </c>
      <c r="G2740" t="s">
        <v>12499</v>
      </c>
      <c r="H2740" t="s">
        <v>47</v>
      </c>
      <c r="I2740" t="s">
        <v>63</v>
      </c>
      <c r="J2740" t="s">
        <v>67</v>
      </c>
      <c r="K2740">
        <v>1</v>
      </c>
      <c r="L2740">
        <v>802.33</v>
      </c>
      <c r="M2740" t="s">
        <v>50</v>
      </c>
      <c r="N2740">
        <v>36</v>
      </c>
      <c r="O2740" s="1">
        <v>45813</v>
      </c>
      <c r="P2740">
        <v>285</v>
      </c>
      <c r="Q2740" t="s">
        <v>29</v>
      </c>
      <c r="R2740">
        <v>2</v>
      </c>
      <c r="S2740" t="s">
        <v>12340</v>
      </c>
      <c r="T2740" t="s">
        <v>36</v>
      </c>
    </row>
    <row r="2741" spans="1:20" x14ac:dyDescent="0.25">
      <c r="A2741" t="s">
        <v>5532</v>
      </c>
      <c r="B2741" t="s">
        <v>21</v>
      </c>
      <c r="C2741" t="s">
        <v>39</v>
      </c>
      <c r="D2741" t="s">
        <v>52</v>
      </c>
      <c r="E2741" t="s">
        <v>12467</v>
      </c>
      <c r="F2741" t="s">
        <v>5533</v>
      </c>
      <c r="G2741" t="s">
        <v>12499</v>
      </c>
      <c r="H2741" t="s">
        <v>58</v>
      </c>
      <c r="I2741" t="s">
        <v>42</v>
      </c>
      <c r="J2741" t="s">
        <v>67</v>
      </c>
      <c r="K2741">
        <v>5</v>
      </c>
      <c r="L2741">
        <v>1255.02</v>
      </c>
      <c r="M2741" t="s">
        <v>50</v>
      </c>
      <c r="N2741">
        <v>44</v>
      </c>
      <c r="O2741" s="1">
        <v>45394</v>
      </c>
      <c r="P2741">
        <v>334</v>
      </c>
      <c r="Q2741" t="s">
        <v>29</v>
      </c>
      <c r="R2741">
        <v>2</v>
      </c>
      <c r="S2741" t="s">
        <v>12193</v>
      </c>
      <c r="T2741" t="s">
        <v>60</v>
      </c>
    </row>
    <row r="2742" spans="1:20" x14ac:dyDescent="0.25">
      <c r="A2742" t="s">
        <v>5534</v>
      </c>
      <c r="B2742" t="s">
        <v>38</v>
      </c>
      <c r="C2742" t="s">
        <v>22</v>
      </c>
      <c r="D2742" t="s">
        <v>23</v>
      </c>
      <c r="E2742" s="1">
        <v>45451</v>
      </c>
      <c r="F2742" t="s">
        <v>5535</v>
      </c>
      <c r="G2742" t="s">
        <v>12302</v>
      </c>
      <c r="H2742" t="s">
        <v>58</v>
      </c>
      <c r="I2742" t="s">
        <v>63</v>
      </c>
      <c r="J2742" t="s">
        <v>27</v>
      </c>
      <c r="K2742">
        <v>3</v>
      </c>
      <c r="L2742">
        <v>608.51</v>
      </c>
      <c r="M2742" t="s">
        <v>28</v>
      </c>
      <c r="N2742">
        <v>42</v>
      </c>
      <c r="O2742" t="s">
        <v>12238</v>
      </c>
      <c r="P2742">
        <v>302</v>
      </c>
      <c r="Q2742" t="s">
        <v>29</v>
      </c>
      <c r="R2742">
        <v>3</v>
      </c>
      <c r="S2742" s="1">
        <v>45331</v>
      </c>
      <c r="T2742" t="s">
        <v>36</v>
      </c>
    </row>
    <row r="2743" spans="1:20" x14ac:dyDescent="0.25">
      <c r="A2743" t="s">
        <v>5536</v>
      </c>
      <c r="B2743" t="s">
        <v>38</v>
      </c>
      <c r="C2743" t="s">
        <v>82</v>
      </c>
      <c r="D2743" t="s">
        <v>32</v>
      </c>
      <c r="E2743" s="1">
        <v>45845</v>
      </c>
      <c r="F2743" t="s">
        <v>5537</v>
      </c>
      <c r="G2743" t="s">
        <v>12302</v>
      </c>
      <c r="H2743" t="s">
        <v>47</v>
      </c>
      <c r="I2743" t="s">
        <v>26</v>
      </c>
      <c r="J2743" t="s">
        <v>27</v>
      </c>
      <c r="K2743">
        <v>2</v>
      </c>
      <c r="L2743">
        <v>674.02</v>
      </c>
      <c r="M2743" t="s">
        <v>28</v>
      </c>
      <c r="N2743">
        <v>24</v>
      </c>
      <c r="O2743" t="s">
        <v>12204</v>
      </c>
      <c r="P2743">
        <v>89</v>
      </c>
      <c r="Q2743" t="s">
        <v>43</v>
      </c>
      <c r="R2743">
        <v>2</v>
      </c>
      <c r="S2743" t="s">
        <v>12227</v>
      </c>
      <c r="T2743" t="s">
        <v>30</v>
      </c>
    </row>
    <row r="2744" spans="1:20" x14ac:dyDescent="0.25">
      <c r="A2744" t="s">
        <v>5538</v>
      </c>
      <c r="B2744" t="s">
        <v>45</v>
      </c>
      <c r="C2744" t="s">
        <v>22</v>
      </c>
      <c r="D2744" t="s">
        <v>32</v>
      </c>
      <c r="E2744" s="1">
        <v>44997</v>
      </c>
      <c r="F2744" t="s">
        <v>5539</v>
      </c>
      <c r="G2744" t="s">
        <v>12302</v>
      </c>
      <c r="H2744" t="s">
        <v>58</v>
      </c>
      <c r="I2744" t="s">
        <v>48</v>
      </c>
      <c r="J2744" t="s">
        <v>64</v>
      </c>
      <c r="K2744">
        <v>3</v>
      </c>
      <c r="L2744">
        <v>820.55</v>
      </c>
      <c r="M2744" t="s">
        <v>28</v>
      </c>
      <c r="N2744">
        <v>46</v>
      </c>
      <c r="O2744" t="s">
        <v>12096</v>
      </c>
      <c r="P2744">
        <v>123</v>
      </c>
      <c r="Q2744" t="s">
        <v>29</v>
      </c>
      <c r="R2744">
        <v>3</v>
      </c>
      <c r="S2744" s="1">
        <v>45694</v>
      </c>
      <c r="T2744" t="s">
        <v>30</v>
      </c>
    </row>
    <row r="2745" spans="1:20" x14ac:dyDescent="0.25">
      <c r="A2745" t="s">
        <v>5540</v>
      </c>
      <c r="B2745" t="s">
        <v>21</v>
      </c>
      <c r="C2745" t="s">
        <v>39</v>
      </c>
      <c r="D2745" t="s">
        <v>23</v>
      </c>
      <c r="E2745" s="1">
        <v>45571</v>
      </c>
      <c r="F2745" t="s">
        <v>5541</v>
      </c>
      <c r="G2745" t="s">
        <v>12302</v>
      </c>
      <c r="H2745" t="s">
        <v>47</v>
      </c>
      <c r="I2745" t="s">
        <v>63</v>
      </c>
      <c r="J2745" t="s">
        <v>59</v>
      </c>
      <c r="K2745">
        <v>4</v>
      </c>
      <c r="L2745">
        <v>322.02</v>
      </c>
      <c r="M2745" t="s">
        <v>35</v>
      </c>
      <c r="N2745">
        <v>38</v>
      </c>
      <c r="O2745" t="s">
        <v>12252</v>
      </c>
      <c r="P2745">
        <v>470</v>
      </c>
      <c r="Q2745" t="s">
        <v>43</v>
      </c>
      <c r="R2745">
        <v>4</v>
      </c>
      <c r="S2745" s="1">
        <v>45515</v>
      </c>
      <c r="T2745" t="s">
        <v>30</v>
      </c>
    </row>
    <row r="2746" spans="1:20" x14ac:dyDescent="0.25">
      <c r="A2746" t="s">
        <v>5542</v>
      </c>
      <c r="B2746" t="s">
        <v>21</v>
      </c>
      <c r="C2746" t="s">
        <v>22</v>
      </c>
      <c r="D2746" t="s">
        <v>52</v>
      </c>
      <c r="E2746" t="s">
        <v>12201</v>
      </c>
      <c r="F2746" t="s">
        <v>5543</v>
      </c>
      <c r="G2746" t="s">
        <v>12302</v>
      </c>
      <c r="H2746" t="s">
        <v>41</v>
      </c>
      <c r="I2746" t="s">
        <v>54</v>
      </c>
      <c r="J2746" t="s">
        <v>27</v>
      </c>
      <c r="K2746">
        <v>5</v>
      </c>
      <c r="L2746">
        <v>1238.6300000000001</v>
      </c>
      <c r="M2746" t="s">
        <v>28</v>
      </c>
      <c r="N2746">
        <v>45</v>
      </c>
      <c r="O2746" t="s">
        <v>12280</v>
      </c>
      <c r="P2746">
        <v>18</v>
      </c>
      <c r="Q2746" t="s">
        <v>29</v>
      </c>
      <c r="R2746">
        <v>5</v>
      </c>
      <c r="S2746" t="s">
        <v>12212</v>
      </c>
      <c r="T2746" t="s">
        <v>60</v>
      </c>
    </row>
    <row r="2747" spans="1:20" x14ac:dyDescent="0.25">
      <c r="A2747" t="s">
        <v>5544</v>
      </c>
      <c r="B2747" t="s">
        <v>21</v>
      </c>
      <c r="C2747" t="s">
        <v>22</v>
      </c>
      <c r="D2747" t="s">
        <v>23</v>
      </c>
      <c r="E2747" t="s">
        <v>12123</v>
      </c>
      <c r="F2747" t="s">
        <v>5545</v>
      </c>
      <c r="G2747" t="s">
        <v>12302</v>
      </c>
      <c r="H2747" t="s">
        <v>41</v>
      </c>
      <c r="I2747" t="s">
        <v>63</v>
      </c>
      <c r="J2747" t="s">
        <v>67</v>
      </c>
      <c r="K2747">
        <v>5</v>
      </c>
      <c r="L2747">
        <v>1219.5</v>
      </c>
      <c r="M2747" t="s">
        <v>28</v>
      </c>
      <c r="N2747">
        <v>8</v>
      </c>
      <c r="O2747" t="s">
        <v>12308</v>
      </c>
      <c r="P2747">
        <v>199</v>
      </c>
      <c r="Q2747" t="s">
        <v>29</v>
      </c>
      <c r="R2747">
        <v>3</v>
      </c>
      <c r="S2747" t="s">
        <v>12278</v>
      </c>
      <c r="T2747" t="s">
        <v>36</v>
      </c>
    </row>
    <row r="2748" spans="1:20" x14ac:dyDescent="0.25">
      <c r="A2748" t="s">
        <v>5546</v>
      </c>
      <c r="B2748" t="s">
        <v>45</v>
      </c>
      <c r="C2748" t="s">
        <v>82</v>
      </c>
      <c r="D2748" t="s">
        <v>52</v>
      </c>
      <c r="E2748" t="s">
        <v>12110</v>
      </c>
      <c r="F2748" t="s">
        <v>5547</v>
      </c>
      <c r="G2748" t="s">
        <v>12302</v>
      </c>
      <c r="H2748" t="s">
        <v>47</v>
      </c>
      <c r="I2748" t="s">
        <v>63</v>
      </c>
      <c r="J2748" t="s">
        <v>59</v>
      </c>
      <c r="K2748">
        <v>5</v>
      </c>
      <c r="L2748">
        <v>175.25</v>
      </c>
      <c r="M2748" t="s">
        <v>50</v>
      </c>
      <c r="N2748">
        <v>38</v>
      </c>
      <c r="O2748" t="s">
        <v>12107</v>
      </c>
      <c r="P2748">
        <v>92</v>
      </c>
      <c r="Q2748" t="s">
        <v>43</v>
      </c>
      <c r="R2748">
        <v>4</v>
      </c>
      <c r="S2748" s="1">
        <v>45361</v>
      </c>
      <c r="T2748" t="s">
        <v>30</v>
      </c>
    </row>
    <row r="2749" spans="1:20" x14ac:dyDescent="0.25">
      <c r="A2749" t="s">
        <v>5548</v>
      </c>
      <c r="B2749" t="s">
        <v>45</v>
      </c>
      <c r="C2749" t="s">
        <v>22</v>
      </c>
      <c r="D2749" t="s">
        <v>32</v>
      </c>
      <c r="E2749" s="1">
        <v>45999</v>
      </c>
      <c r="F2749" t="s">
        <v>5549</v>
      </c>
      <c r="G2749" t="s">
        <v>12464</v>
      </c>
      <c r="H2749" t="s">
        <v>41</v>
      </c>
      <c r="I2749" t="s">
        <v>54</v>
      </c>
      <c r="J2749" t="s">
        <v>27</v>
      </c>
      <c r="K2749">
        <v>5</v>
      </c>
      <c r="L2749">
        <v>1106.3</v>
      </c>
      <c r="M2749" t="s">
        <v>50</v>
      </c>
      <c r="N2749">
        <v>7</v>
      </c>
      <c r="O2749" t="s">
        <v>12148</v>
      </c>
      <c r="P2749">
        <v>463</v>
      </c>
      <c r="Q2749" t="s">
        <v>29</v>
      </c>
      <c r="R2749">
        <v>4</v>
      </c>
      <c r="S2749" s="1">
        <v>45605</v>
      </c>
      <c r="T2749" t="s">
        <v>30</v>
      </c>
    </row>
    <row r="2750" spans="1:20" x14ac:dyDescent="0.25">
      <c r="A2750" t="s">
        <v>5550</v>
      </c>
      <c r="B2750" t="s">
        <v>38</v>
      </c>
      <c r="C2750" t="s">
        <v>82</v>
      </c>
      <c r="D2750" t="s">
        <v>32</v>
      </c>
      <c r="E2750" s="1">
        <v>45269</v>
      </c>
      <c r="F2750" t="s">
        <v>5551</v>
      </c>
      <c r="G2750" t="s">
        <v>12464</v>
      </c>
      <c r="H2750" t="s">
        <v>34</v>
      </c>
      <c r="I2750" t="s">
        <v>48</v>
      </c>
      <c r="J2750" t="s">
        <v>59</v>
      </c>
      <c r="K2750">
        <v>5</v>
      </c>
      <c r="L2750">
        <v>257.2</v>
      </c>
      <c r="M2750" t="s">
        <v>50</v>
      </c>
      <c r="N2750">
        <v>20</v>
      </c>
      <c r="O2750" s="1">
        <v>45718</v>
      </c>
      <c r="P2750">
        <v>177</v>
      </c>
      <c r="Q2750" t="s">
        <v>43</v>
      </c>
      <c r="R2750">
        <v>2</v>
      </c>
      <c r="S2750" t="s">
        <v>12186</v>
      </c>
      <c r="T2750" t="s">
        <v>36</v>
      </c>
    </row>
    <row r="2751" spans="1:20" x14ac:dyDescent="0.25">
      <c r="A2751" t="s">
        <v>5552</v>
      </c>
      <c r="B2751" t="s">
        <v>45</v>
      </c>
      <c r="C2751" t="s">
        <v>39</v>
      </c>
      <c r="D2751" t="s">
        <v>23</v>
      </c>
      <c r="E2751" s="1">
        <v>45538</v>
      </c>
      <c r="F2751" t="s">
        <v>5553</v>
      </c>
      <c r="G2751" t="s">
        <v>12464</v>
      </c>
      <c r="H2751" t="s">
        <v>25</v>
      </c>
      <c r="I2751" t="s">
        <v>54</v>
      </c>
      <c r="J2751" t="s">
        <v>49</v>
      </c>
      <c r="K2751">
        <v>2</v>
      </c>
      <c r="L2751">
        <v>937.09</v>
      </c>
      <c r="M2751" t="s">
        <v>35</v>
      </c>
      <c r="N2751">
        <v>31</v>
      </c>
      <c r="O2751" s="1">
        <v>45695</v>
      </c>
      <c r="P2751">
        <v>461</v>
      </c>
      <c r="Q2751" t="s">
        <v>29</v>
      </c>
      <c r="R2751">
        <v>5</v>
      </c>
      <c r="S2751" t="s">
        <v>12204</v>
      </c>
      <c r="T2751" t="s">
        <v>36</v>
      </c>
    </row>
    <row r="2752" spans="1:20" x14ac:dyDescent="0.25">
      <c r="A2752" t="s">
        <v>5554</v>
      </c>
      <c r="B2752" t="s">
        <v>45</v>
      </c>
      <c r="C2752" t="s">
        <v>39</v>
      </c>
      <c r="D2752" t="s">
        <v>77</v>
      </c>
      <c r="E2752" t="s">
        <v>12174</v>
      </c>
      <c r="F2752" t="s">
        <v>5555</v>
      </c>
      <c r="G2752" t="s">
        <v>12464</v>
      </c>
      <c r="H2752" t="s">
        <v>41</v>
      </c>
      <c r="I2752" t="s">
        <v>48</v>
      </c>
      <c r="J2752" t="s">
        <v>67</v>
      </c>
      <c r="K2752">
        <v>3</v>
      </c>
      <c r="L2752">
        <v>516.15</v>
      </c>
      <c r="M2752" t="s">
        <v>28</v>
      </c>
      <c r="N2752">
        <v>13</v>
      </c>
      <c r="O2752" t="s">
        <v>12400</v>
      </c>
      <c r="P2752">
        <v>344</v>
      </c>
      <c r="Q2752" t="s">
        <v>43</v>
      </c>
      <c r="R2752">
        <v>5</v>
      </c>
      <c r="S2752" t="s">
        <v>12129</v>
      </c>
      <c r="T2752" t="s">
        <v>60</v>
      </c>
    </row>
    <row r="2753" spans="1:20" x14ac:dyDescent="0.25">
      <c r="A2753" t="s">
        <v>5556</v>
      </c>
      <c r="B2753" t="s">
        <v>45</v>
      </c>
      <c r="C2753" t="s">
        <v>82</v>
      </c>
      <c r="D2753" t="s">
        <v>56</v>
      </c>
      <c r="E2753" t="s">
        <v>12174</v>
      </c>
      <c r="F2753" t="s">
        <v>5557</v>
      </c>
      <c r="G2753" t="s">
        <v>12464</v>
      </c>
      <c r="H2753" t="s">
        <v>34</v>
      </c>
      <c r="I2753" t="s">
        <v>26</v>
      </c>
      <c r="J2753" t="s">
        <v>27</v>
      </c>
      <c r="K2753">
        <v>3</v>
      </c>
      <c r="L2753">
        <v>1452.68</v>
      </c>
      <c r="M2753" t="s">
        <v>35</v>
      </c>
      <c r="N2753">
        <v>9</v>
      </c>
      <c r="O2753" t="s">
        <v>12249</v>
      </c>
      <c r="P2753">
        <v>465</v>
      </c>
      <c r="Q2753" t="s">
        <v>29</v>
      </c>
      <c r="R2753">
        <v>1</v>
      </c>
      <c r="S2753" t="s">
        <v>12277</v>
      </c>
      <c r="T2753" t="s">
        <v>30</v>
      </c>
    </row>
    <row r="2754" spans="1:20" x14ac:dyDescent="0.25">
      <c r="A2754" t="s">
        <v>5558</v>
      </c>
      <c r="B2754" t="s">
        <v>45</v>
      </c>
      <c r="C2754" t="s">
        <v>22</v>
      </c>
      <c r="D2754" t="s">
        <v>52</v>
      </c>
      <c r="E2754" s="1">
        <v>45875</v>
      </c>
      <c r="F2754" t="s">
        <v>5559</v>
      </c>
      <c r="G2754" t="s">
        <v>12464</v>
      </c>
      <c r="H2754" t="s">
        <v>25</v>
      </c>
      <c r="I2754" t="s">
        <v>42</v>
      </c>
      <c r="J2754" t="s">
        <v>67</v>
      </c>
      <c r="K2754">
        <v>3</v>
      </c>
      <c r="L2754">
        <v>923.28</v>
      </c>
      <c r="M2754" t="s">
        <v>35</v>
      </c>
      <c r="N2754">
        <v>22</v>
      </c>
      <c r="O2754" t="s">
        <v>12105</v>
      </c>
      <c r="P2754">
        <v>245</v>
      </c>
      <c r="Q2754" t="s">
        <v>43</v>
      </c>
      <c r="R2754">
        <v>2</v>
      </c>
      <c r="S2754" s="1">
        <v>45845</v>
      </c>
      <c r="T2754" t="s">
        <v>30</v>
      </c>
    </row>
    <row r="2755" spans="1:20" x14ac:dyDescent="0.25">
      <c r="A2755" t="s">
        <v>5560</v>
      </c>
      <c r="B2755" t="s">
        <v>38</v>
      </c>
      <c r="C2755" t="s">
        <v>39</v>
      </c>
      <c r="D2755" t="s">
        <v>23</v>
      </c>
      <c r="E2755" t="s">
        <v>12216</v>
      </c>
      <c r="F2755" t="s">
        <v>5561</v>
      </c>
      <c r="G2755" t="s">
        <v>12464</v>
      </c>
      <c r="H2755" t="s">
        <v>47</v>
      </c>
      <c r="I2755" t="s">
        <v>48</v>
      </c>
      <c r="J2755" t="s">
        <v>59</v>
      </c>
      <c r="K2755">
        <v>4</v>
      </c>
      <c r="L2755">
        <v>1115.28</v>
      </c>
      <c r="M2755" t="s">
        <v>50</v>
      </c>
      <c r="N2755">
        <v>24</v>
      </c>
      <c r="O2755" s="1">
        <v>45659</v>
      </c>
      <c r="P2755">
        <v>431</v>
      </c>
      <c r="Q2755" t="s">
        <v>43</v>
      </c>
      <c r="R2755">
        <v>3</v>
      </c>
      <c r="S2755" s="1">
        <v>45936</v>
      </c>
      <c r="T2755" t="s">
        <v>30</v>
      </c>
    </row>
    <row r="2756" spans="1:20" x14ac:dyDescent="0.25">
      <c r="A2756" t="s">
        <v>5562</v>
      </c>
      <c r="B2756" t="s">
        <v>38</v>
      </c>
      <c r="C2756" t="s">
        <v>22</v>
      </c>
      <c r="D2756" t="s">
        <v>32</v>
      </c>
      <c r="E2756" t="s">
        <v>12240</v>
      </c>
      <c r="F2756" t="s">
        <v>5563</v>
      </c>
      <c r="G2756" t="s">
        <v>12464</v>
      </c>
      <c r="H2756" t="s">
        <v>25</v>
      </c>
      <c r="I2756" t="s">
        <v>48</v>
      </c>
      <c r="J2756" t="s">
        <v>64</v>
      </c>
      <c r="K2756">
        <v>3</v>
      </c>
      <c r="L2756">
        <v>375.95</v>
      </c>
      <c r="M2756" t="s">
        <v>35</v>
      </c>
      <c r="N2756">
        <v>12</v>
      </c>
      <c r="O2756" t="s">
        <v>12369</v>
      </c>
      <c r="P2756">
        <v>283</v>
      </c>
      <c r="Q2756" t="s">
        <v>43</v>
      </c>
      <c r="R2756">
        <v>5</v>
      </c>
      <c r="S2756" t="s">
        <v>12176</v>
      </c>
      <c r="T2756" t="s">
        <v>30</v>
      </c>
    </row>
    <row r="2757" spans="1:20" x14ac:dyDescent="0.25">
      <c r="A2757" t="s">
        <v>5564</v>
      </c>
      <c r="B2757" t="s">
        <v>45</v>
      </c>
      <c r="C2757" t="s">
        <v>82</v>
      </c>
      <c r="D2757" t="s">
        <v>56</v>
      </c>
      <c r="E2757" t="s">
        <v>12323</v>
      </c>
      <c r="F2757" t="s">
        <v>5565</v>
      </c>
      <c r="G2757" t="s">
        <v>12464</v>
      </c>
      <c r="H2757" t="s">
        <v>58</v>
      </c>
      <c r="I2757" t="s">
        <v>48</v>
      </c>
      <c r="J2757" t="s">
        <v>27</v>
      </c>
      <c r="K2757">
        <v>3</v>
      </c>
      <c r="L2757">
        <v>534.19000000000005</v>
      </c>
      <c r="M2757" t="s">
        <v>35</v>
      </c>
      <c r="N2757">
        <v>50</v>
      </c>
      <c r="O2757" t="s">
        <v>12132</v>
      </c>
      <c r="P2757">
        <v>478</v>
      </c>
      <c r="Q2757" t="s">
        <v>43</v>
      </c>
      <c r="R2757">
        <v>2</v>
      </c>
      <c r="S2757" t="s">
        <v>12091</v>
      </c>
      <c r="T2757" t="s">
        <v>60</v>
      </c>
    </row>
    <row r="2758" spans="1:20" x14ac:dyDescent="0.25">
      <c r="A2758" t="s">
        <v>5566</v>
      </c>
      <c r="B2758" t="s">
        <v>45</v>
      </c>
      <c r="C2758" t="s">
        <v>39</v>
      </c>
      <c r="D2758" t="s">
        <v>32</v>
      </c>
      <c r="E2758" s="1">
        <v>45570</v>
      </c>
      <c r="F2758" t="s">
        <v>5567</v>
      </c>
      <c r="G2758" t="s">
        <v>12464</v>
      </c>
      <c r="H2758" t="s">
        <v>41</v>
      </c>
      <c r="I2758" t="s">
        <v>26</v>
      </c>
      <c r="J2758" t="s">
        <v>64</v>
      </c>
      <c r="K2758">
        <v>4</v>
      </c>
      <c r="L2758">
        <v>509.49</v>
      </c>
      <c r="M2758" t="s">
        <v>35</v>
      </c>
      <c r="N2758">
        <v>17</v>
      </c>
      <c r="O2758" s="1">
        <v>45933</v>
      </c>
      <c r="P2758">
        <v>223</v>
      </c>
      <c r="Q2758" t="s">
        <v>29</v>
      </c>
      <c r="R2758">
        <v>3</v>
      </c>
      <c r="S2758" t="s">
        <v>12115</v>
      </c>
      <c r="T2758" t="s">
        <v>30</v>
      </c>
    </row>
    <row r="2759" spans="1:20" x14ac:dyDescent="0.25">
      <c r="A2759" t="s">
        <v>5568</v>
      </c>
      <c r="B2759" t="s">
        <v>38</v>
      </c>
      <c r="C2759" t="s">
        <v>39</v>
      </c>
      <c r="D2759" t="s">
        <v>23</v>
      </c>
      <c r="E2759" s="1">
        <v>45692</v>
      </c>
      <c r="F2759" t="s">
        <v>5569</v>
      </c>
      <c r="G2759" t="s">
        <v>12464</v>
      </c>
      <c r="H2759" t="s">
        <v>41</v>
      </c>
      <c r="I2759" t="s">
        <v>54</v>
      </c>
      <c r="J2759" t="s">
        <v>27</v>
      </c>
      <c r="K2759">
        <v>4</v>
      </c>
      <c r="L2759">
        <v>489.29</v>
      </c>
      <c r="M2759" t="s">
        <v>50</v>
      </c>
      <c r="N2759">
        <v>34</v>
      </c>
      <c r="O2759" s="1">
        <v>45931</v>
      </c>
      <c r="P2759">
        <v>155</v>
      </c>
      <c r="Q2759" t="s">
        <v>43</v>
      </c>
      <c r="R2759">
        <v>3</v>
      </c>
      <c r="S2759" s="1">
        <v>45965</v>
      </c>
      <c r="T2759" t="s">
        <v>30</v>
      </c>
    </row>
    <row r="2760" spans="1:20" x14ac:dyDescent="0.25">
      <c r="A2760" t="s">
        <v>5570</v>
      </c>
      <c r="B2760" t="s">
        <v>38</v>
      </c>
      <c r="C2760" t="s">
        <v>39</v>
      </c>
      <c r="D2760" t="s">
        <v>77</v>
      </c>
      <c r="E2760" t="s">
        <v>12083</v>
      </c>
      <c r="F2760" t="s">
        <v>5571</v>
      </c>
      <c r="G2760" t="s">
        <v>12464</v>
      </c>
      <c r="H2760" t="s">
        <v>58</v>
      </c>
      <c r="I2760" t="s">
        <v>48</v>
      </c>
      <c r="J2760" t="s">
        <v>59</v>
      </c>
      <c r="K2760">
        <v>5</v>
      </c>
      <c r="L2760">
        <v>1163.1400000000001</v>
      </c>
      <c r="M2760" t="s">
        <v>35</v>
      </c>
      <c r="N2760">
        <v>18</v>
      </c>
      <c r="O2760" t="s">
        <v>12436</v>
      </c>
      <c r="P2760">
        <v>197</v>
      </c>
      <c r="Q2760" t="s">
        <v>29</v>
      </c>
      <c r="R2760">
        <v>2</v>
      </c>
      <c r="S2760" t="s">
        <v>12275</v>
      </c>
      <c r="T2760" t="s">
        <v>30</v>
      </c>
    </row>
    <row r="2761" spans="1:20" x14ac:dyDescent="0.25">
      <c r="A2761" t="s">
        <v>5572</v>
      </c>
      <c r="B2761" t="s">
        <v>38</v>
      </c>
      <c r="C2761" t="s">
        <v>82</v>
      </c>
      <c r="D2761" t="s">
        <v>52</v>
      </c>
      <c r="E2761" t="s">
        <v>12295</v>
      </c>
      <c r="F2761" t="s">
        <v>5573</v>
      </c>
      <c r="G2761" t="s">
        <v>12481</v>
      </c>
      <c r="H2761" t="s">
        <v>47</v>
      </c>
      <c r="I2761" t="s">
        <v>48</v>
      </c>
      <c r="J2761" t="s">
        <v>59</v>
      </c>
      <c r="K2761">
        <v>1</v>
      </c>
      <c r="L2761">
        <v>1287.45</v>
      </c>
      <c r="M2761" t="s">
        <v>28</v>
      </c>
      <c r="N2761">
        <v>33</v>
      </c>
      <c r="O2761" s="1">
        <v>45842</v>
      </c>
      <c r="P2761">
        <v>156</v>
      </c>
      <c r="Q2761" t="s">
        <v>29</v>
      </c>
      <c r="R2761">
        <v>4</v>
      </c>
      <c r="S2761" s="1">
        <v>45394</v>
      </c>
      <c r="T2761" t="s">
        <v>36</v>
      </c>
    </row>
    <row r="2762" spans="1:20" x14ac:dyDescent="0.25">
      <c r="A2762" t="s">
        <v>5574</v>
      </c>
      <c r="B2762" t="s">
        <v>38</v>
      </c>
      <c r="C2762" t="s">
        <v>39</v>
      </c>
      <c r="D2762" t="s">
        <v>32</v>
      </c>
      <c r="E2762" t="s">
        <v>12114</v>
      </c>
      <c r="F2762" t="s">
        <v>5575</v>
      </c>
      <c r="G2762" t="s">
        <v>12481</v>
      </c>
      <c r="H2762" t="s">
        <v>41</v>
      </c>
      <c r="I2762" t="s">
        <v>48</v>
      </c>
      <c r="J2762" t="s">
        <v>59</v>
      </c>
      <c r="K2762">
        <v>1</v>
      </c>
      <c r="L2762">
        <v>789.54</v>
      </c>
      <c r="M2762" t="s">
        <v>50</v>
      </c>
      <c r="N2762">
        <v>33</v>
      </c>
      <c r="O2762" s="1">
        <v>45784</v>
      </c>
      <c r="P2762">
        <v>421</v>
      </c>
      <c r="Q2762" t="s">
        <v>29</v>
      </c>
      <c r="R2762">
        <v>2</v>
      </c>
      <c r="S2762" s="1">
        <v>45422</v>
      </c>
      <c r="T2762" t="s">
        <v>30</v>
      </c>
    </row>
    <row r="2763" spans="1:20" x14ac:dyDescent="0.25">
      <c r="A2763" t="s">
        <v>5576</v>
      </c>
      <c r="B2763" t="s">
        <v>45</v>
      </c>
      <c r="C2763" t="s">
        <v>22</v>
      </c>
      <c r="D2763" t="s">
        <v>23</v>
      </c>
      <c r="E2763" t="s">
        <v>12098</v>
      </c>
      <c r="F2763" t="s">
        <v>5577</v>
      </c>
      <c r="G2763" t="s">
        <v>12481</v>
      </c>
      <c r="H2763" t="s">
        <v>25</v>
      </c>
      <c r="I2763" t="s">
        <v>54</v>
      </c>
      <c r="J2763" t="s">
        <v>49</v>
      </c>
      <c r="K2763">
        <v>1</v>
      </c>
      <c r="L2763">
        <v>847.46</v>
      </c>
      <c r="M2763" t="s">
        <v>35</v>
      </c>
      <c r="N2763">
        <v>7</v>
      </c>
      <c r="O2763" t="s">
        <v>12326</v>
      </c>
      <c r="P2763">
        <v>279</v>
      </c>
      <c r="Q2763" t="s">
        <v>29</v>
      </c>
      <c r="R2763">
        <v>2</v>
      </c>
      <c r="S2763" t="s">
        <v>12346</v>
      </c>
      <c r="T2763" t="s">
        <v>36</v>
      </c>
    </row>
    <row r="2764" spans="1:20" x14ac:dyDescent="0.25">
      <c r="A2764" t="s">
        <v>5578</v>
      </c>
      <c r="B2764" t="s">
        <v>21</v>
      </c>
      <c r="C2764" t="s">
        <v>82</v>
      </c>
      <c r="D2764" t="s">
        <v>32</v>
      </c>
      <c r="E2764" s="1">
        <v>45513</v>
      </c>
      <c r="F2764" t="s">
        <v>5579</v>
      </c>
      <c r="G2764" t="s">
        <v>12481</v>
      </c>
      <c r="H2764" t="s">
        <v>58</v>
      </c>
      <c r="I2764" t="s">
        <v>26</v>
      </c>
      <c r="J2764" t="s">
        <v>27</v>
      </c>
      <c r="K2764">
        <v>1</v>
      </c>
      <c r="L2764">
        <v>414.91</v>
      </c>
      <c r="M2764" t="s">
        <v>50</v>
      </c>
      <c r="N2764">
        <v>50</v>
      </c>
      <c r="O2764" s="1">
        <v>45575</v>
      </c>
      <c r="P2764">
        <v>167</v>
      </c>
      <c r="Q2764" t="s">
        <v>43</v>
      </c>
      <c r="R2764">
        <v>3</v>
      </c>
      <c r="S2764" t="s">
        <v>12089</v>
      </c>
      <c r="T2764" t="s">
        <v>36</v>
      </c>
    </row>
    <row r="2765" spans="1:20" x14ac:dyDescent="0.25">
      <c r="A2765" t="s">
        <v>5580</v>
      </c>
      <c r="B2765" t="s">
        <v>21</v>
      </c>
      <c r="C2765" t="s">
        <v>22</v>
      </c>
      <c r="D2765" t="s">
        <v>32</v>
      </c>
      <c r="E2765" s="1">
        <v>45967</v>
      </c>
      <c r="F2765" t="s">
        <v>5581</v>
      </c>
      <c r="G2765" t="s">
        <v>12481</v>
      </c>
      <c r="H2765" t="s">
        <v>47</v>
      </c>
      <c r="I2765" t="s">
        <v>63</v>
      </c>
      <c r="J2765" t="s">
        <v>67</v>
      </c>
      <c r="K2765">
        <v>3</v>
      </c>
      <c r="L2765">
        <v>378.51</v>
      </c>
      <c r="M2765" t="s">
        <v>50</v>
      </c>
      <c r="N2765">
        <v>32</v>
      </c>
      <c r="O2765" t="s">
        <v>12210</v>
      </c>
      <c r="P2765">
        <v>28</v>
      </c>
      <c r="Q2765" t="s">
        <v>43</v>
      </c>
      <c r="R2765">
        <v>1</v>
      </c>
      <c r="S2765" s="1">
        <v>45422</v>
      </c>
      <c r="T2765" t="s">
        <v>30</v>
      </c>
    </row>
    <row r="2766" spans="1:20" x14ac:dyDescent="0.25">
      <c r="A2766" t="s">
        <v>5582</v>
      </c>
      <c r="B2766" t="s">
        <v>21</v>
      </c>
      <c r="C2766" t="s">
        <v>39</v>
      </c>
      <c r="D2766" t="s">
        <v>23</v>
      </c>
      <c r="E2766" t="s">
        <v>12276</v>
      </c>
      <c r="F2766" t="s">
        <v>5583</v>
      </c>
      <c r="G2766" t="s">
        <v>12481</v>
      </c>
      <c r="H2766" t="s">
        <v>47</v>
      </c>
      <c r="I2766" t="s">
        <v>63</v>
      </c>
      <c r="J2766" t="s">
        <v>49</v>
      </c>
      <c r="K2766">
        <v>2</v>
      </c>
      <c r="L2766">
        <v>1035.76</v>
      </c>
      <c r="M2766" t="s">
        <v>28</v>
      </c>
      <c r="N2766">
        <v>35</v>
      </c>
      <c r="O2766" t="s">
        <v>12311</v>
      </c>
      <c r="P2766">
        <v>12</v>
      </c>
      <c r="Q2766" t="s">
        <v>29</v>
      </c>
      <c r="R2766">
        <v>3</v>
      </c>
      <c r="S2766" s="1">
        <v>45876</v>
      </c>
      <c r="T2766" t="s">
        <v>36</v>
      </c>
    </row>
    <row r="2767" spans="1:20" x14ac:dyDescent="0.25">
      <c r="A2767" t="s">
        <v>5584</v>
      </c>
      <c r="B2767" t="s">
        <v>45</v>
      </c>
      <c r="C2767" t="s">
        <v>82</v>
      </c>
      <c r="D2767" t="s">
        <v>56</v>
      </c>
      <c r="E2767" s="1">
        <v>45629</v>
      </c>
      <c r="F2767" t="s">
        <v>5585</v>
      </c>
      <c r="G2767" t="s">
        <v>12481</v>
      </c>
      <c r="H2767" t="s">
        <v>41</v>
      </c>
      <c r="I2767" t="s">
        <v>54</v>
      </c>
      <c r="J2767" t="s">
        <v>59</v>
      </c>
      <c r="K2767">
        <v>2</v>
      </c>
      <c r="L2767">
        <v>1225.5</v>
      </c>
      <c r="M2767" t="s">
        <v>35</v>
      </c>
      <c r="N2767">
        <v>6</v>
      </c>
      <c r="O2767" t="s">
        <v>12211</v>
      </c>
      <c r="P2767">
        <v>17</v>
      </c>
      <c r="Q2767" t="s">
        <v>43</v>
      </c>
      <c r="R2767">
        <v>2</v>
      </c>
      <c r="S2767" s="1">
        <v>45748</v>
      </c>
      <c r="T2767" t="s">
        <v>60</v>
      </c>
    </row>
    <row r="2768" spans="1:20" x14ac:dyDescent="0.25">
      <c r="A2768" t="s">
        <v>5586</v>
      </c>
      <c r="B2768" t="s">
        <v>21</v>
      </c>
      <c r="C2768" t="s">
        <v>39</v>
      </c>
      <c r="D2768" t="s">
        <v>56</v>
      </c>
      <c r="E2768" t="s">
        <v>12483</v>
      </c>
      <c r="F2768" t="s">
        <v>5587</v>
      </c>
      <c r="G2768" t="s">
        <v>12481</v>
      </c>
      <c r="H2768" t="s">
        <v>25</v>
      </c>
      <c r="I2768" t="s">
        <v>26</v>
      </c>
      <c r="J2768" t="s">
        <v>49</v>
      </c>
      <c r="K2768">
        <v>5</v>
      </c>
      <c r="L2768">
        <v>604.13</v>
      </c>
      <c r="M2768" t="s">
        <v>28</v>
      </c>
      <c r="N2768">
        <v>22</v>
      </c>
      <c r="O2768" t="s">
        <v>12077</v>
      </c>
      <c r="P2768">
        <v>316</v>
      </c>
      <c r="Q2768" t="s">
        <v>29</v>
      </c>
      <c r="R2768">
        <v>2</v>
      </c>
      <c r="S2768" t="s">
        <v>12340</v>
      </c>
      <c r="T2768" t="s">
        <v>30</v>
      </c>
    </row>
    <row r="2769" spans="1:20" x14ac:dyDescent="0.25">
      <c r="A2769" t="s">
        <v>5588</v>
      </c>
      <c r="B2769" t="s">
        <v>45</v>
      </c>
      <c r="C2769" t="s">
        <v>82</v>
      </c>
      <c r="D2769" t="s">
        <v>52</v>
      </c>
      <c r="E2769" t="s">
        <v>12441</v>
      </c>
      <c r="F2769" t="s">
        <v>5589</v>
      </c>
      <c r="G2769" t="s">
        <v>12481</v>
      </c>
      <c r="H2769" t="s">
        <v>34</v>
      </c>
      <c r="I2769" t="s">
        <v>42</v>
      </c>
      <c r="J2769" t="s">
        <v>67</v>
      </c>
      <c r="K2769">
        <v>5</v>
      </c>
      <c r="L2769">
        <v>1292.33</v>
      </c>
      <c r="M2769" t="s">
        <v>35</v>
      </c>
      <c r="N2769">
        <v>35</v>
      </c>
      <c r="O2769" s="1">
        <v>45722</v>
      </c>
      <c r="P2769">
        <v>409</v>
      </c>
      <c r="Q2769" t="s">
        <v>43</v>
      </c>
      <c r="R2769">
        <v>5</v>
      </c>
      <c r="S2769" t="s">
        <v>12209</v>
      </c>
      <c r="T2769" t="s">
        <v>60</v>
      </c>
    </row>
    <row r="2770" spans="1:20" x14ac:dyDescent="0.25">
      <c r="A2770" t="s">
        <v>5590</v>
      </c>
      <c r="B2770" t="s">
        <v>21</v>
      </c>
      <c r="C2770" t="s">
        <v>82</v>
      </c>
      <c r="D2770" t="s">
        <v>32</v>
      </c>
      <c r="E2770" s="1">
        <v>45936</v>
      </c>
      <c r="F2770" t="s">
        <v>5591</v>
      </c>
      <c r="G2770" t="s">
        <v>12418</v>
      </c>
      <c r="H2770" t="s">
        <v>25</v>
      </c>
      <c r="I2770" t="s">
        <v>54</v>
      </c>
      <c r="J2770" t="s">
        <v>49</v>
      </c>
      <c r="K2770">
        <v>2</v>
      </c>
      <c r="L2770">
        <v>307.72000000000003</v>
      </c>
      <c r="M2770" t="s">
        <v>28</v>
      </c>
      <c r="N2770">
        <v>48</v>
      </c>
      <c r="O2770" t="s">
        <v>12136</v>
      </c>
      <c r="P2770">
        <v>343</v>
      </c>
      <c r="Q2770" t="s">
        <v>29</v>
      </c>
      <c r="R2770">
        <v>5</v>
      </c>
      <c r="S2770" s="1">
        <v>45719</v>
      </c>
      <c r="T2770" t="s">
        <v>60</v>
      </c>
    </row>
    <row r="2771" spans="1:20" x14ac:dyDescent="0.25">
      <c r="A2771" t="s">
        <v>5592</v>
      </c>
      <c r="B2771" t="s">
        <v>45</v>
      </c>
      <c r="C2771" t="s">
        <v>22</v>
      </c>
      <c r="D2771" t="s">
        <v>56</v>
      </c>
      <c r="E2771" t="s">
        <v>12148</v>
      </c>
      <c r="F2771" t="s">
        <v>5593</v>
      </c>
      <c r="G2771" t="s">
        <v>12418</v>
      </c>
      <c r="H2771" t="s">
        <v>34</v>
      </c>
      <c r="I2771" t="s">
        <v>26</v>
      </c>
      <c r="J2771" t="s">
        <v>67</v>
      </c>
      <c r="K2771">
        <v>3</v>
      </c>
      <c r="L2771">
        <v>506.73</v>
      </c>
      <c r="M2771" t="s">
        <v>28</v>
      </c>
      <c r="N2771">
        <v>27</v>
      </c>
      <c r="O2771" t="s">
        <v>12314</v>
      </c>
      <c r="P2771">
        <v>452</v>
      </c>
      <c r="Q2771" t="s">
        <v>29</v>
      </c>
      <c r="R2771">
        <v>1</v>
      </c>
      <c r="S2771" t="s">
        <v>12243</v>
      </c>
      <c r="T2771" t="s">
        <v>60</v>
      </c>
    </row>
    <row r="2772" spans="1:20" x14ac:dyDescent="0.25">
      <c r="A2772" t="s">
        <v>5594</v>
      </c>
      <c r="B2772" t="s">
        <v>21</v>
      </c>
      <c r="C2772" t="s">
        <v>82</v>
      </c>
      <c r="D2772" t="s">
        <v>56</v>
      </c>
      <c r="E2772" s="1">
        <v>45814</v>
      </c>
      <c r="F2772" t="s">
        <v>5595</v>
      </c>
      <c r="G2772" t="s">
        <v>12418</v>
      </c>
      <c r="H2772" t="s">
        <v>47</v>
      </c>
      <c r="I2772" t="s">
        <v>26</v>
      </c>
      <c r="J2772" t="s">
        <v>64</v>
      </c>
      <c r="K2772">
        <v>1</v>
      </c>
      <c r="L2772">
        <v>282.7</v>
      </c>
      <c r="M2772" t="s">
        <v>28</v>
      </c>
      <c r="N2772">
        <v>23</v>
      </c>
      <c r="O2772" s="1">
        <v>45662</v>
      </c>
      <c r="P2772">
        <v>79</v>
      </c>
      <c r="Q2772" t="s">
        <v>29</v>
      </c>
      <c r="R2772">
        <v>4</v>
      </c>
      <c r="S2772" t="s">
        <v>12149</v>
      </c>
      <c r="T2772" t="s">
        <v>60</v>
      </c>
    </row>
    <row r="2773" spans="1:20" x14ac:dyDescent="0.25">
      <c r="A2773" t="s">
        <v>5596</v>
      </c>
      <c r="B2773" t="s">
        <v>21</v>
      </c>
      <c r="C2773" t="s">
        <v>82</v>
      </c>
      <c r="D2773" t="s">
        <v>23</v>
      </c>
      <c r="E2773" s="1">
        <v>45413</v>
      </c>
      <c r="F2773" t="s">
        <v>5597</v>
      </c>
      <c r="G2773" t="s">
        <v>12418</v>
      </c>
      <c r="H2773" t="s">
        <v>58</v>
      </c>
      <c r="I2773" t="s">
        <v>26</v>
      </c>
      <c r="J2773" t="s">
        <v>67</v>
      </c>
      <c r="K2773">
        <v>4</v>
      </c>
      <c r="L2773">
        <v>943.27</v>
      </c>
      <c r="M2773" t="s">
        <v>35</v>
      </c>
      <c r="N2773">
        <v>17</v>
      </c>
      <c r="O2773" s="1">
        <v>45751</v>
      </c>
      <c r="P2773">
        <v>348</v>
      </c>
      <c r="Q2773" t="s">
        <v>43</v>
      </c>
      <c r="R2773">
        <v>2</v>
      </c>
      <c r="S2773" s="1">
        <v>45998</v>
      </c>
      <c r="T2773" t="s">
        <v>36</v>
      </c>
    </row>
    <row r="2774" spans="1:20" x14ac:dyDescent="0.25">
      <c r="A2774" t="s">
        <v>5598</v>
      </c>
      <c r="B2774" t="s">
        <v>45</v>
      </c>
      <c r="C2774" t="s">
        <v>39</v>
      </c>
      <c r="D2774" t="s">
        <v>56</v>
      </c>
      <c r="E2774" t="s">
        <v>12104</v>
      </c>
      <c r="F2774" t="s">
        <v>5599</v>
      </c>
      <c r="G2774" t="s">
        <v>12418</v>
      </c>
      <c r="H2774" t="s">
        <v>41</v>
      </c>
      <c r="I2774" t="s">
        <v>48</v>
      </c>
      <c r="J2774" t="s">
        <v>27</v>
      </c>
      <c r="K2774">
        <v>4</v>
      </c>
      <c r="L2774">
        <v>394.65</v>
      </c>
      <c r="M2774" t="s">
        <v>35</v>
      </c>
      <c r="N2774">
        <v>10</v>
      </c>
      <c r="O2774" t="s">
        <v>12222</v>
      </c>
      <c r="P2774">
        <v>473</v>
      </c>
      <c r="Q2774" t="s">
        <v>29</v>
      </c>
      <c r="R2774">
        <v>3</v>
      </c>
      <c r="S2774" t="s">
        <v>12240</v>
      </c>
      <c r="T2774" t="s">
        <v>36</v>
      </c>
    </row>
    <row r="2775" spans="1:20" x14ac:dyDescent="0.25">
      <c r="A2775" t="s">
        <v>5600</v>
      </c>
      <c r="B2775" t="s">
        <v>45</v>
      </c>
      <c r="C2775" t="s">
        <v>22</v>
      </c>
      <c r="D2775" t="s">
        <v>77</v>
      </c>
      <c r="E2775" t="s">
        <v>12137</v>
      </c>
      <c r="F2775" t="s">
        <v>5601</v>
      </c>
      <c r="G2775" t="s">
        <v>12418</v>
      </c>
      <c r="H2775" t="s">
        <v>47</v>
      </c>
      <c r="I2775" t="s">
        <v>54</v>
      </c>
      <c r="J2775" t="s">
        <v>67</v>
      </c>
      <c r="K2775">
        <v>3</v>
      </c>
      <c r="L2775">
        <v>1449.96</v>
      </c>
      <c r="M2775" t="s">
        <v>50</v>
      </c>
      <c r="N2775">
        <v>47</v>
      </c>
      <c r="O2775" t="s">
        <v>12244</v>
      </c>
      <c r="P2775">
        <v>315</v>
      </c>
      <c r="Q2775" t="s">
        <v>43</v>
      </c>
      <c r="R2775">
        <v>1</v>
      </c>
      <c r="S2775" s="1">
        <v>45422</v>
      </c>
      <c r="T2775" t="s">
        <v>30</v>
      </c>
    </row>
    <row r="2776" spans="1:20" x14ac:dyDescent="0.25">
      <c r="A2776" t="s">
        <v>5602</v>
      </c>
      <c r="B2776" t="s">
        <v>38</v>
      </c>
      <c r="C2776" t="s">
        <v>82</v>
      </c>
      <c r="D2776" t="s">
        <v>23</v>
      </c>
      <c r="E2776" t="s">
        <v>12243</v>
      </c>
      <c r="F2776" t="s">
        <v>5603</v>
      </c>
      <c r="G2776" t="s">
        <v>12418</v>
      </c>
      <c r="H2776" t="s">
        <v>58</v>
      </c>
      <c r="I2776" t="s">
        <v>26</v>
      </c>
      <c r="J2776" t="s">
        <v>27</v>
      </c>
      <c r="K2776">
        <v>1</v>
      </c>
      <c r="L2776">
        <v>1110.3499999999999</v>
      </c>
      <c r="M2776" t="s">
        <v>35</v>
      </c>
      <c r="N2776">
        <v>6</v>
      </c>
      <c r="O2776" t="s">
        <v>12308</v>
      </c>
      <c r="P2776">
        <v>260</v>
      </c>
      <c r="Q2776" t="s">
        <v>29</v>
      </c>
      <c r="R2776">
        <v>4</v>
      </c>
      <c r="S2776" t="s">
        <v>12166</v>
      </c>
      <c r="T2776" t="s">
        <v>36</v>
      </c>
    </row>
    <row r="2777" spans="1:20" x14ac:dyDescent="0.25">
      <c r="A2777" t="s">
        <v>5604</v>
      </c>
      <c r="B2777" t="s">
        <v>38</v>
      </c>
      <c r="C2777" t="s">
        <v>22</v>
      </c>
      <c r="D2777" t="s">
        <v>56</v>
      </c>
      <c r="E2777" t="s">
        <v>12374</v>
      </c>
      <c r="F2777" t="s">
        <v>5605</v>
      </c>
      <c r="G2777" t="s">
        <v>12418</v>
      </c>
      <c r="H2777" t="s">
        <v>41</v>
      </c>
      <c r="I2777" t="s">
        <v>48</v>
      </c>
      <c r="J2777" t="s">
        <v>67</v>
      </c>
      <c r="K2777">
        <v>1</v>
      </c>
      <c r="L2777">
        <v>284.39999999999998</v>
      </c>
      <c r="M2777" t="s">
        <v>35</v>
      </c>
      <c r="N2777">
        <v>24</v>
      </c>
      <c r="O2777" t="s">
        <v>12324</v>
      </c>
      <c r="P2777">
        <v>436</v>
      </c>
      <c r="Q2777" t="s">
        <v>29</v>
      </c>
      <c r="R2777">
        <v>1</v>
      </c>
      <c r="S2777" t="s">
        <v>12067</v>
      </c>
      <c r="T2777" t="s">
        <v>60</v>
      </c>
    </row>
    <row r="2778" spans="1:20" x14ac:dyDescent="0.25">
      <c r="A2778" t="s">
        <v>5606</v>
      </c>
      <c r="B2778" t="s">
        <v>38</v>
      </c>
      <c r="C2778" t="s">
        <v>39</v>
      </c>
      <c r="D2778" t="s">
        <v>56</v>
      </c>
      <c r="E2778" s="1">
        <v>45875</v>
      </c>
      <c r="F2778" t="s">
        <v>5607</v>
      </c>
      <c r="G2778" t="s">
        <v>12418</v>
      </c>
      <c r="H2778" t="s">
        <v>25</v>
      </c>
      <c r="I2778" t="s">
        <v>48</v>
      </c>
      <c r="J2778" t="s">
        <v>49</v>
      </c>
      <c r="K2778">
        <v>1</v>
      </c>
      <c r="L2778">
        <v>1061.21</v>
      </c>
      <c r="M2778" t="s">
        <v>35</v>
      </c>
      <c r="N2778">
        <v>33</v>
      </c>
      <c r="O2778" s="1">
        <v>45907</v>
      </c>
      <c r="P2778">
        <v>422</v>
      </c>
      <c r="Q2778" t="s">
        <v>43</v>
      </c>
      <c r="R2778">
        <v>3</v>
      </c>
      <c r="S2778" s="1">
        <v>45750</v>
      </c>
      <c r="T2778" t="s">
        <v>30</v>
      </c>
    </row>
    <row r="2779" spans="1:20" x14ac:dyDescent="0.25">
      <c r="A2779" t="s">
        <v>5608</v>
      </c>
      <c r="B2779" t="s">
        <v>45</v>
      </c>
      <c r="C2779" t="s">
        <v>39</v>
      </c>
      <c r="D2779" t="s">
        <v>56</v>
      </c>
      <c r="E2779" t="s">
        <v>12439</v>
      </c>
      <c r="F2779" t="s">
        <v>5609</v>
      </c>
      <c r="G2779" t="s">
        <v>12418</v>
      </c>
      <c r="H2779" t="s">
        <v>34</v>
      </c>
      <c r="I2779" t="s">
        <v>54</v>
      </c>
      <c r="J2779" t="s">
        <v>67</v>
      </c>
      <c r="K2779">
        <v>4</v>
      </c>
      <c r="L2779">
        <v>1124.17</v>
      </c>
      <c r="M2779" t="s">
        <v>28</v>
      </c>
      <c r="N2779">
        <v>8</v>
      </c>
      <c r="O2779" t="s">
        <v>12261</v>
      </c>
      <c r="P2779">
        <v>162</v>
      </c>
      <c r="Q2779" t="s">
        <v>29</v>
      </c>
      <c r="R2779">
        <v>4</v>
      </c>
      <c r="S2779" t="s">
        <v>12203</v>
      </c>
      <c r="T2779" t="s">
        <v>60</v>
      </c>
    </row>
    <row r="2780" spans="1:20" x14ac:dyDescent="0.25">
      <c r="A2780" t="s">
        <v>5610</v>
      </c>
      <c r="B2780" t="s">
        <v>21</v>
      </c>
      <c r="C2780" t="s">
        <v>39</v>
      </c>
      <c r="D2780" t="s">
        <v>32</v>
      </c>
      <c r="E2780" t="s">
        <v>12343</v>
      </c>
      <c r="F2780" t="s">
        <v>5611</v>
      </c>
      <c r="G2780" t="s">
        <v>12476</v>
      </c>
      <c r="H2780" t="s">
        <v>41</v>
      </c>
      <c r="I2780" t="s">
        <v>42</v>
      </c>
      <c r="J2780" t="s">
        <v>27</v>
      </c>
      <c r="K2780">
        <v>5</v>
      </c>
      <c r="L2780">
        <v>1199.53</v>
      </c>
      <c r="M2780" t="s">
        <v>28</v>
      </c>
      <c r="N2780">
        <v>15</v>
      </c>
      <c r="O2780" t="s">
        <v>12213</v>
      </c>
      <c r="P2780">
        <v>289</v>
      </c>
      <c r="Q2780" t="s">
        <v>43</v>
      </c>
      <c r="R2780">
        <v>3</v>
      </c>
      <c r="S2780" s="1">
        <v>45781</v>
      </c>
      <c r="T2780" t="s">
        <v>30</v>
      </c>
    </row>
    <row r="2781" spans="1:20" x14ac:dyDescent="0.25">
      <c r="A2781" t="s">
        <v>5612</v>
      </c>
      <c r="B2781" t="s">
        <v>38</v>
      </c>
      <c r="C2781" t="s">
        <v>82</v>
      </c>
      <c r="D2781" t="s">
        <v>52</v>
      </c>
      <c r="E2781" s="1">
        <v>45356</v>
      </c>
      <c r="F2781" t="s">
        <v>5613</v>
      </c>
      <c r="G2781" t="s">
        <v>12476</v>
      </c>
      <c r="H2781" t="s">
        <v>34</v>
      </c>
      <c r="I2781" t="s">
        <v>42</v>
      </c>
      <c r="J2781" t="s">
        <v>67</v>
      </c>
      <c r="K2781">
        <v>3</v>
      </c>
      <c r="L2781">
        <v>857.94</v>
      </c>
      <c r="M2781" t="s">
        <v>35</v>
      </c>
      <c r="N2781">
        <v>14</v>
      </c>
      <c r="O2781" t="s">
        <v>12360</v>
      </c>
      <c r="P2781">
        <v>111</v>
      </c>
      <c r="Q2781" t="s">
        <v>43</v>
      </c>
      <c r="R2781">
        <v>3</v>
      </c>
      <c r="S2781" t="s">
        <v>12346</v>
      </c>
      <c r="T2781" t="s">
        <v>36</v>
      </c>
    </row>
    <row r="2782" spans="1:20" x14ac:dyDescent="0.25">
      <c r="A2782" t="s">
        <v>5614</v>
      </c>
      <c r="B2782" t="s">
        <v>38</v>
      </c>
      <c r="C2782" t="s">
        <v>22</v>
      </c>
      <c r="D2782" t="s">
        <v>56</v>
      </c>
      <c r="E2782" t="s">
        <v>12172</v>
      </c>
      <c r="F2782" t="s">
        <v>5615</v>
      </c>
      <c r="G2782" t="s">
        <v>12476</v>
      </c>
      <c r="H2782" t="s">
        <v>58</v>
      </c>
      <c r="I2782" t="s">
        <v>42</v>
      </c>
      <c r="J2782" t="s">
        <v>49</v>
      </c>
      <c r="K2782">
        <v>5</v>
      </c>
      <c r="L2782">
        <v>208.86</v>
      </c>
      <c r="M2782" t="s">
        <v>50</v>
      </c>
      <c r="N2782">
        <v>49</v>
      </c>
      <c r="O2782" s="1">
        <v>45393</v>
      </c>
      <c r="P2782">
        <v>164</v>
      </c>
      <c r="Q2782" t="s">
        <v>43</v>
      </c>
      <c r="R2782">
        <v>2</v>
      </c>
      <c r="S2782" t="s">
        <v>12146</v>
      </c>
      <c r="T2782" t="s">
        <v>30</v>
      </c>
    </row>
    <row r="2783" spans="1:20" x14ac:dyDescent="0.25">
      <c r="A2783" t="s">
        <v>5616</v>
      </c>
      <c r="B2783" t="s">
        <v>38</v>
      </c>
      <c r="C2783" t="s">
        <v>22</v>
      </c>
      <c r="D2783" t="s">
        <v>32</v>
      </c>
      <c r="E2783" t="s">
        <v>12225</v>
      </c>
      <c r="F2783" t="s">
        <v>5617</v>
      </c>
      <c r="G2783" t="s">
        <v>12476</v>
      </c>
      <c r="H2783" t="s">
        <v>58</v>
      </c>
      <c r="I2783" t="s">
        <v>42</v>
      </c>
      <c r="J2783" t="s">
        <v>27</v>
      </c>
      <c r="K2783">
        <v>3</v>
      </c>
      <c r="L2783">
        <v>782.64</v>
      </c>
      <c r="M2783" t="s">
        <v>35</v>
      </c>
      <c r="N2783">
        <v>29</v>
      </c>
      <c r="O2783" t="s">
        <v>12184</v>
      </c>
      <c r="P2783">
        <v>209</v>
      </c>
      <c r="Q2783" t="s">
        <v>43</v>
      </c>
      <c r="R2783">
        <v>2</v>
      </c>
      <c r="S2783" s="1">
        <v>45660</v>
      </c>
      <c r="T2783" t="s">
        <v>60</v>
      </c>
    </row>
    <row r="2784" spans="1:20" x14ac:dyDescent="0.25">
      <c r="A2784" t="s">
        <v>5618</v>
      </c>
      <c r="B2784" t="s">
        <v>21</v>
      </c>
      <c r="C2784" t="s">
        <v>22</v>
      </c>
      <c r="D2784" t="s">
        <v>23</v>
      </c>
      <c r="E2784" s="1">
        <v>45962</v>
      </c>
      <c r="F2784" t="s">
        <v>5619</v>
      </c>
      <c r="G2784" t="s">
        <v>12476</v>
      </c>
      <c r="H2784" t="s">
        <v>41</v>
      </c>
      <c r="I2784" t="s">
        <v>42</v>
      </c>
      <c r="J2784" t="s">
        <v>59</v>
      </c>
      <c r="K2784">
        <v>5</v>
      </c>
      <c r="L2784">
        <v>982.05</v>
      </c>
      <c r="M2784" t="s">
        <v>28</v>
      </c>
      <c r="N2784">
        <v>50</v>
      </c>
      <c r="O2784" t="s">
        <v>12383</v>
      </c>
      <c r="P2784">
        <v>110</v>
      </c>
      <c r="Q2784" t="s">
        <v>29</v>
      </c>
      <c r="R2784">
        <v>1</v>
      </c>
      <c r="S2784" t="s">
        <v>12423</v>
      </c>
      <c r="T2784" t="s">
        <v>60</v>
      </c>
    </row>
    <row r="2785" spans="1:20" x14ac:dyDescent="0.25">
      <c r="A2785" t="s">
        <v>5620</v>
      </c>
      <c r="B2785" t="s">
        <v>45</v>
      </c>
      <c r="C2785" t="s">
        <v>39</v>
      </c>
      <c r="D2785" t="s">
        <v>23</v>
      </c>
      <c r="E2785" s="1">
        <v>45538</v>
      </c>
      <c r="F2785" t="s">
        <v>5621</v>
      </c>
      <c r="G2785" t="s">
        <v>12476</v>
      </c>
      <c r="H2785" t="s">
        <v>47</v>
      </c>
      <c r="I2785" t="s">
        <v>48</v>
      </c>
      <c r="J2785" t="s">
        <v>49</v>
      </c>
      <c r="K2785">
        <v>2</v>
      </c>
      <c r="L2785">
        <v>1098.29</v>
      </c>
      <c r="M2785" t="s">
        <v>50</v>
      </c>
      <c r="N2785">
        <v>38</v>
      </c>
      <c r="O2785" t="s">
        <v>12280</v>
      </c>
      <c r="P2785">
        <v>221</v>
      </c>
      <c r="Q2785" t="s">
        <v>29</v>
      </c>
      <c r="R2785">
        <v>4</v>
      </c>
      <c r="S2785" t="s">
        <v>12164</v>
      </c>
      <c r="T2785" t="s">
        <v>36</v>
      </c>
    </row>
    <row r="2786" spans="1:20" x14ac:dyDescent="0.25">
      <c r="A2786" t="s">
        <v>5622</v>
      </c>
      <c r="B2786" t="s">
        <v>21</v>
      </c>
      <c r="C2786" t="s">
        <v>82</v>
      </c>
      <c r="D2786" t="s">
        <v>56</v>
      </c>
      <c r="E2786" s="1">
        <v>45599</v>
      </c>
      <c r="F2786" t="s">
        <v>5623</v>
      </c>
      <c r="G2786" t="s">
        <v>12476</v>
      </c>
      <c r="H2786" t="s">
        <v>47</v>
      </c>
      <c r="I2786" t="s">
        <v>54</v>
      </c>
      <c r="J2786" t="s">
        <v>64</v>
      </c>
      <c r="K2786">
        <v>4</v>
      </c>
      <c r="L2786">
        <v>1387.34</v>
      </c>
      <c r="M2786" t="s">
        <v>50</v>
      </c>
      <c r="N2786">
        <v>46</v>
      </c>
      <c r="O2786" t="s">
        <v>12230</v>
      </c>
      <c r="P2786">
        <v>479</v>
      </c>
      <c r="Q2786" t="s">
        <v>29</v>
      </c>
      <c r="R2786">
        <v>5</v>
      </c>
      <c r="S2786" t="s">
        <v>12169</v>
      </c>
      <c r="T2786" t="s">
        <v>30</v>
      </c>
    </row>
    <row r="2787" spans="1:20" x14ac:dyDescent="0.25">
      <c r="A2787" t="s">
        <v>5624</v>
      </c>
      <c r="B2787" t="s">
        <v>21</v>
      </c>
      <c r="C2787" t="s">
        <v>82</v>
      </c>
      <c r="D2787" t="s">
        <v>23</v>
      </c>
      <c r="E2787" s="1">
        <v>45028</v>
      </c>
      <c r="F2787" t="s">
        <v>5625</v>
      </c>
      <c r="G2787" t="s">
        <v>12476</v>
      </c>
      <c r="H2787" t="s">
        <v>47</v>
      </c>
      <c r="I2787" t="s">
        <v>54</v>
      </c>
      <c r="J2787" t="s">
        <v>49</v>
      </c>
      <c r="K2787">
        <v>3</v>
      </c>
      <c r="L2787">
        <v>260.89</v>
      </c>
      <c r="M2787" t="s">
        <v>35</v>
      </c>
      <c r="N2787">
        <v>34</v>
      </c>
      <c r="O2787" t="s">
        <v>12277</v>
      </c>
      <c r="P2787">
        <v>208</v>
      </c>
      <c r="Q2787" t="s">
        <v>29</v>
      </c>
      <c r="R2787">
        <v>3</v>
      </c>
      <c r="S2787" t="s">
        <v>12089</v>
      </c>
      <c r="T2787" t="s">
        <v>60</v>
      </c>
    </row>
    <row r="2788" spans="1:20" x14ac:dyDescent="0.25">
      <c r="A2788" t="s">
        <v>5626</v>
      </c>
      <c r="B2788" t="s">
        <v>21</v>
      </c>
      <c r="C2788" t="s">
        <v>39</v>
      </c>
      <c r="D2788" t="s">
        <v>23</v>
      </c>
      <c r="E2788" s="1">
        <v>45690</v>
      </c>
      <c r="F2788" t="s">
        <v>5627</v>
      </c>
      <c r="G2788" t="s">
        <v>12476</v>
      </c>
      <c r="H2788" t="s">
        <v>58</v>
      </c>
      <c r="I2788" t="s">
        <v>26</v>
      </c>
      <c r="J2788" t="s">
        <v>59</v>
      </c>
      <c r="K2788">
        <v>4</v>
      </c>
      <c r="L2788">
        <v>656.09</v>
      </c>
      <c r="M2788" t="s">
        <v>35</v>
      </c>
      <c r="N2788">
        <v>22</v>
      </c>
      <c r="O2788" s="1">
        <v>45421</v>
      </c>
      <c r="P2788">
        <v>335</v>
      </c>
      <c r="Q2788" t="s">
        <v>29</v>
      </c>
      <c r="R2788">
        <v>3</v>
      </c>
      <c r="S2788" t="s">
        <v>12196</v>
      </c>
      <c r="T2788" t="s">
        <v>30</v>
      </c>
    </row>
    <row r="2789" spans="1:20" x14ac:dyDescent="0.25">
      <c r="A2789" t="s">
        <v>5628</v>
      </c>
      <c r="B2789" t="s">
        <v>45</v>
      </c>
      <c r="C2789" t="s">
        <v>39</v>
      </c>
      <c r="D2789" t="s">
        <v>32</v>
      </c>
      <c r="E2789" s="1">
        <v>45271</v>
      </c>
      <c r="F2789" t="s">
        <v>5629</v>
      </c>
      <c r="G2789" t="s">
        <v>12402</v>
      </c>
      <c r="H2789" t="s">
        <v>58</v>
      </c>
      <c r="I2789" t="s">
        <v>42</v>
      </c>
      <c r="J2789" t="s">
        <v>49</v>
      </c>
      <c r="K2789">
        <v>2</v>
      </c>
      <c r="L2789">
        <v>791.87</v>
      </c>
      <c r="M2789" t="s">
        <v>35</v>
      </c>
      <c r="N2789">
        <v>22</v>
      </c>
      <c r="O2789" s="1">
        <v>45785</v>
      </c>
      <c r="P2789">
        <v>29</v>
      </c>
      <c r="Q2789" t="s">
        <v>43</v>
      </c>
      <c r="R2789">
        <v>4</v>
      </c>
      <c r="S2789" t="s">
        <v>12191</v>
      </c>
      <c r="T2789" t="s">
        <v>30</v>
      </c>
    </row>
    <row r="2790" spans="1:20" x14ac:dyDescent="0.25">
      <c r="A2790" t="s">
        <v>5630</v>
      </c>
      <c r="B2790" t="s">
        <v>45</v>
      </c>
      <c r="C2790" t="s">
        <v>39</v>
      </c>
      <c r="D2790" t="s">
        <v>23</v>
      </c>
      <c r="E2790" t="s">
        <v>12477</v>
      </c>
      <c r="F2790" t="s">
        <v>5631</v>
      </c>
      <c r="G2790" t="s">
        <v>12402</v>
      </c>
      <c r="H2790" t="s">
        <v>34</v>
      </c>
      <c r="I2790" t="s">
        <v>54</v>
      </c>
      <c r="J2790" t="s">
        <v>64</v>
      </c>
      <c r="K2790">
        <v>1</v>
      </c>
      <c r="L2790">
        <v>268.82</v>
      </c>
      <c r="M2790" t="s">
        <v>35</v>
      </c>
      <c r="N2790">
        <v>40</v>
      </c>
      <c r="O2790" s="1">
        <v>45723</v>
      </c>
      <c r="P2790">
        <v>436</v>
      </c>
      <c r="Q2790" t="s">
        <v>43</v>
      </c>
      <c r="R2790">
        <v>1</v>
      </c>
      <c r="S2790" t="s">
        <v>12284</v>
      </c>
      <c r="T2790" t="s">
        <v>60</v>
      </c>
    </row>
    <row r="2791" spans="1:20" x14ac:dyDescent="0.25">
      <c r="A2791" t="s">
        <v>5632</v>
      </c>
      <c r="B2791" t="s">
        <v>45</v>
      </c>
      <c r="C2791" t="s">
        <v>39</v>
      </c>
      <c r="D2791" t="s">
        <v>56</v>
      </c>
      <c r="E2791" s="1">
        <v>45846</v>
      </c>
      <c r="F2791" t="s">
        <v>5633</v>
      </c>
      <c r="G2791" t="s">
        <v>12402</v>
      </c>
      <c r="H2791" t="s">
        <v>58</v>
      </c>
      <c r="I2791" t="s">
        <v>63</v>
      </c>
      <c r="J2791" t="s">
        <v>67</v>
      </c>
      <c r="K2791">
        <v>3</v>
      </c>
      <c r="L2791">
        <v>856.75</v>
      </c>
      <c r="M2791" t="s">
        <v>28</v>
      </c>
      <c r="N2791">
        <v>47</v>
      </c>
      <c r="O2791" t="s">
        <v>12219</v>
      </c>
      <c r="P2791">
        <v>32</v>
      </c>
      <c r="Q2791" t="s">
        <v>29</v>
      </c>
      <c r="R2791">
        <v>5</v>
      </c>
      <c r="S2791" t="s">
        <v>12365</v>
      </c>
      <c r="T2791" t="s">
        <v>36</v>
      </c>
    </row>
    <row r="2792" spans="1:20" x14ac:dyDescent="0.25">
      <c r="A2792" t="s">
        <v>5634</v>
      </c>
      <c r="B2792" t="s">
        <v>45</v>
      </c>
      <c r="C2792" t="s">
        <v>22</v>
      </c>
      <c r="D2792" t="s">
        <v>32</v>
      </c>
      <c r="E2792" t="s">
        <v>12407</v>
      </c>
      <c r="F2792" t="s">
        <v>5635</v>
      </c>
      <c r="G2792" t="s">
        <v>12402</v>
      </c>
      <c r="H2792" t="s">
        <v>41</v>
      </c>
      <c r="I2792" t="s">
        <v>42</v>
      </c>
      <c r="J2792" t="s">
        <v>64</v>
      </c>
      <c r="K2792">
        <v>3</v>
      </c>
      <c r="L2792">
        <v>204.38</v>
      </c>
      <c r="M2792" t="s">
        <v>28</v>
      </c>
      <c r="N2792">
        <v>47</v>
      </c>
      <c r="O2792" t="s">
        <v>12261</v>
      </c>
      <c r="P2792">
        <v>169</v>
      </c>
      <c r="Q2792" t="s">
        <v>43</v>
      </c>
      <c r="R2792">
        <v>3</v>
      </c>
      <c r="S2792" s="1">
        <v>45845</v>
      </c>
      <c r="T2792" t="s">
        <v>60</v>
      </c>
    </row>
    <row r="2793" spans="1:20" x14ac:dyDescent="0.25">
      <c r="A2793" t="s">
        <v>5636</v>
      </c>
      <c r="B2793" t="s">
        <v>21</v>
      </c>
      <c r="C2793" t="s">
        <v>22</v>
      </c>
      <c r="D2793" t="s">
        <v>23</v>
      </c>
      <c r="E2793" t="s">
        <v>12372</v>
      </c>
      <c r="F2793" t="s">
        <v>5637</v>
      </c>
      <c r="G2793" t="s">
        <v>12402</v>
      </c>
      <c r="H2793" t="s">
        <v>25</v>
      </c>
      <c r="I2793" t="s">
        <v>54</v>
      </c>
      <c r="J2793" t="s">
        <v>59</v>
      </c>
      <c r="K2793">
        <v>4</v>
      </c>
      <c r="L2793">
        <v>1330.47</v>
      </c>
      <c r="M2793" t="s">
        <v>28</v>
      </c>
      <c r="N2793">
        <v>30</v>
      </c>
      <c r="O2793" t="s">
        <v>12376</v>
      </c>
      <c r="P2793">
        <v>303</v>
      </c>
      <c r="Q2793" t="s">
        <v>43</v>
      </c>
      <c r="R2793">
        <v>2</v>
      </c>
      <c r="S2793" s="1">
        <v>45935</v>
      </c>
      <c r="T2793" t="s">
        <v>30</v>
      </c>
    </row>
    <row r="2794" spans="1:20" x14ac:dyDescent="0.25">
      <c r="A2794" t="s">
        <v>5638</v>
      </c>
      <c r="B2794" t="s">
        <v>38</v>
      </c>
      <c r="C2794" t="s">
        <v>22</v>
      </c>
      <c r="D2794" t="s">
        <v>56</v>
      </c>
      <c r="E2794" t="s">
        <v>12391</v>
      </c>
      <c r="F2794" t="s">
        <v>5639</v>
      </c>
      <c r="G2794" t="s">
        <v>12402</v>
      </c>
      <c r="H2794" t="s">
        <v>58</v>
      </c>
      <c r="I2794" t="s">
        <v>63</v>
      </c>
      <c r="J2794" t="s">
        <v>49</v>
      </c>
      <c r="K2794">
        <v>4</v>
      </c>
      <c r="L2794">
        <v>465.64</v>
      </c>
      <c r="M2794" t="s">
        <v>28</v>
      </c>
      <c r="N2794">
        <v>4</v>
      </c>
      <c r="O2794" t="s">
        <v>12122</v>
      </c>
      <c r="P2794">
        <v>215</v>
      </c>
      <c r="Q2794" t="s">
        <v>29</v>
      </c>
      <c r="R2794">
        <v>1</v>
      </c>
      <c r="S2794" s="1">
        <v>45663</v>
      </c>
      <c r="T2794" t="s">
        <v>30</v>
      </c>
    </row>
    <row r="2795" spans="1:20" x14ac:dyDescent="0.25">
      <c r="A2795" t="s">
        <v>5640</v>
      </c>
      <c r="B2795" t="s">
        <v>38</v>
      </c>
      <c r="C2795" t="s">
        <v>39</v>
      </c>
      <c r="D2795" t="s">
        <v>56</v>
      </c>
      <c r="E2795" t="s">
        <v>12124</v>
      </c>
      <c r="F2795" t="s">
        <v>5641</v>
      </c>
      <c r="G2795" t="s">
        <v>12402</v>
      </c>
      <c r="H2795" t="s">
        <v>25</v>
      </c>
      <c r="I2795" t="s">
        <v>63</v>
      </c>
      <c r="J2795" t="s">
        <v>67</v>
      </c>
      <c r="K2795">
        <v>2</v>
      </c>
      <c r="L2795">
        <v>1365.77</v>
      </c>
      <c r="M2795" t="s">
        <v>28</v>
      </c>
      <c r="N2795">
        <v>10</v>
      </c>
      <c r="O2795" s="1">
        <v>45870</v>
      </c>
      <c r="P2795">
        <v>156</v>
      </c>
      <c r="Q2795" t="s">
        <v>43</v>
      </c>
      <c r="R2795">
        <v>3</v>
      </c>
      <c r="S2795" t="s">
        <v>12306</v>
      </c>
      <c r="T2795" t="s">
        <v>36</v>
      </c>
    </row>
    <row r="2796" spans="1:20" x14ac:dyDescent="0.25">
      <c r="A2796" t="s">
        <v>5642</v>
      </c>
      <c r="B2796" t="s">
        <v>38</v>
      </c>
      <c r="C2796" t="s">
        <v>39</v>
      </c>
      <c r="D2796" t="s">
        <v>77</v>
      </c>
      <c r="E2796" t="s">
        <v>12197</v>
      </c>
      <c r="F2796" t="s">
        <v>5643</v>
      </c>
      <c r="G2796" t="s">
        <v>12402</v>
      </c>
      <c r="H2796" t="s">
        <v>34</v>
      </c>
      <c r="I2796" t="s">
        <v>54</v>
      </c>
      <c r="J2796" t="s">
        <v>49</v>
      </c>
      <c r="K2796">
        <v>5</v>
      </c>
      <c r="L2796">
        <v>458.87</v>
      </c>
      <c r="M2796" t="s">
        <v>50</v>
      </c>
      <c r="N2796">
        <v>30</v>
      </c>
      <c r="O2796" s="1">
        <v>45724</v>
      </c>
      <c r="P2796">
        <v>324</v>
      </c>
      <c r="Q2796" t="s">
        <v>43</v>
      </c>
      <c r="R2796">
        <v>5</v>
      </c>
      <c r="S2796" t="s">
        <v>12270</v>
      </c>
      <c r="T2796" t="s">
        <v>60</v>
      </c>
    </row>
    <row r="2797" spans="1:20" x14ac:dyDescent="0.25">
      <c r="A2797" t="s">
        <v>5644</v>
      </c>
      <c r="B2797" t="s">
        <v>38</v>
      </c>
      <c r="C2797" t="s">
        <v>39</v>
      </c>
      <c r="D2797" t="s">
        <v>52</v>
      </c>
      <c r="E2797" t="s">
        <v>12081</v>
      </c>
      <c r="F2797" t="s">
        <v>5645</v>
      </c>
      <c r="G2797" t="s">
        <v>12402</v>
      </c>
      <c r="H2797" t="s">
        <v>41</v>
      </c>
      <c r="I2797" t="s">
        <v>63</v>
      </c>
      <c r="J2797" t="s">
        <v>27</v>
      </c>
      <c r="K2797">
        <v>1</v>
      </c>
      <c r="L2797">
        <v>1157.2</v>
      </c>
      <c r="M2797" t="s">
        <v>50</v>
      </c>
      <c r="N2797">
        <v>33</v>
      </c>
      <c r="O2797" s="1">
        <v>45332</v>
      </c>
      <c r="P2797">
        <v>31</v>
      </c>
      <c r="Q2797" t="s">
        <v>43</v>
      </c>
      <c r="R2797">
        <v>3</v>
      </c>
      <c r="S2797" s="1">
        <v>45332</v>
      </c>
      <c r="T2797" t="s">
        <v>36</v>
      </c>
    </row>
    <row r="2798" spans="1:20" x14ac:dyDescent="0.25">
      <c r="A2798" t="s">
        <v>5646</v>
      </c>
      <c r="B2798" t="s">
        <v>38</v>
      </c>
      <c r="C2798" t="s">
        <v>82</v>
      </c>
      <c r="D2798" t="s">
        <v>56</v>
      </c>
      <c r="E2798" t="s">
        <v>12352</v>
      </c>
      <c r="F2798" t="s">
        <v>5647</v>
      </c>
      <c r="G2798" t="s">
        <v>12402</v>
      </c>
      <c r="H2798" t="s">
        <v>47</v>
      </c>
      <c r="I2798" t="s">
        <v>48</v>
      </c>
      <c r="J2798" t="s">
        <v>64</v>
      </c>
      <c r="K2798">
        <v>4</v>
      </c>
      <c r="L2798">
        <v>1274.3499999999999</v>
      </c>
      <c r="M2798" t="s">
        <v>35</v>
      </c>
      <c r="N2798">
        <v>19</v>
      </c>
      <c r="O2798" t="s">
        <v>12177</v>
      </c>
      <c r="P2798">
        <v>390</v>
      </c>
      <c r="Q2798" t="s">
        <v>29</v>
      </c>
      <c r="R2798">
        <v>1</v>
      </c>
      <c r="S2798" t="s">
        <v>12205</v>
      </c>
      <c r="T2798" t="s">
        <v>36</v>
      </c>
    </row>
    <row r="2799" spans="1:20" x14ac:dyDescent="0.25">
      <c r="A2799" t="s">
        <v>5648</v>
      </c>
      <c r="B2799" t="s">
        <v>38</v>
      </c>
      <c r="C2799" t="s">
        <v>39</v>
      </c>
      <c r="D2799" t="s">
        <v>23</v>
      </c>
      <c r="E2799" s="1">
        <v>45240</v>
      </c>
      <c r="F2799" t="s">
        <v>5649</v>
      </c>
      <c r="G2799" t="s">
        <v>12402</v>
      </c>
      <c r="H2799" t="s">
        <v>34</v>
      </c>
      <c r="I2799" t="s">
        <v>48</v>
      </c>
      <c r="J2799" t="s">
        <v>49</v>
      </c>
      <c r="K2799">
        <v>5</v>
      </c>
      <c r="L2799">
        <v>736.37</v>
      </c>
      <c r="M2799" t="s">
        <v>28</v>
      </c>
      <c r="N2799">
        <v>41</v>
      </c>
      <c r="O2799" t="s">
        <v>12235</v>
      </c>
      <c r="P2799">
        <v>461</v>
      </c>
      <c r="Q2799" t="s">
        <v>43</v>
      </c>
      <c r="R2799">
        <v>3</v>
      </c>
      <c r="S2799" t="s">
        <v>12225</v>
      </c>
      <c r="T2799" t="s">
        <v>36</v>
      </c>
    </row>
    <row r="2800" spans="1:20" x14ac:dyDescent="0.25">
      <c r="A2800" t="s">
        <v>5650</v>
      </c>
      <c r="B2800" t="s">
        <v>38</v>
      </c>
      <c r="C2800" t="s">
        <v>22</v>
      </c>
      <c r="D2800" t="s">
        <v>32</v>
      </c>
      <c r="E2800" s="1">
        <v>45387</v>
      </c>
      <c r="F2800" t="s">
        <v>5651</v>
      </c>
      <c r="G2800" t="s">
        <v>12402</v>
      </c>
      <c r="H2800" t="s">
        <v>41</v>
      </c>
      <c r="I2800" t="s">
        <v>42</v>
      </c>
      <c r="J2800" t="s">
        <v>59</v>
      </c>
      <c r="K2800">
        <v>4</v>
      </c>
      <c r="L2800">
        <v>1198.3599999999999</v>
      </c>
      <c r="M2800" t="s">
        <v>28</v>
      </c>
      <c r="N2800">
        <v>13</v>
      </c>
      <c r="O2800" t="s">
        <v>12261</v>
      </c>
      <c r="P2800">
        <v>370</v>
      </c>
      <c r="Q2800" t="s">
        <v>43</v>
      </c>
      <c r="R2800">
        <v>3</v>
      </c>
      <c r="S2800" t="s">
        <v>12185</v>
      </c>
      <c r="T2800" t="s">
        <v>36</v>
      </c>
    </row>
    <row r="2801" spans="1:20" x14ac:dyDescent="0.25">
      <c r="A2801" t="s">
        <v>5652</v>
      </c>
      <c r="B2801" t="s">
        <v>38</v>
      </c>
      <c r="C2801" t="s">
        <v>22</v>
      </c>
      <c r="D2801" t="s">
        <v>32</v>
      </c>
      <c r="E2801" t="s">
        <v>12229</v>
      </c>
      <c r="F2801" t="s">
        <v>5653</v>
      </c>
      <c r="G2801" t="s">
        <v>12402</v>
      </c>
      <c r="H2801" t="s">
        <v>41</v>
      </c>
      <c r="I2801" t="s">
        <v>26</v>
      </c>
      <c r="J2801" t="s">
        <v>27</v>
      </c>
      <c r="K2801">
        <v>3</v>
      </c>
      <c r="L2801">
        <v>833.37</v>
      </c>
      <c r="M2801" t="s">
        <v>35</v>
      </c>
      <c r="N2801">
        <v>26</v>
      </c>
      <c r="O2801" t="s">
        <v>12097</v>
      </c>
      <c r="P2801">
        <v>145</v>
      </c>
      <c r="Q2801" t="s">
        <v>29</v>
      </c>
      <c r="R2801">
        <v>3</v>
      </c>
      <c r="S2801" t="s">
        <v>12136</v>
      </c>
      <c r="T2801" t="s">
        <v>30</v>
      </c>
    </row>
    <row r="2802" spans="1:20" x14ac:dyDescent="0.25">
      <c r="A2802" t="s">
        <v>5654</v>
      </c>
      <c r="B2802" t="s">
        <v>45</v>
      </c>
      <c r="C2802" t="s">
        <v>39</v>
      </c>
      <c r="D2802" t="s">
        <v>77</v>
      </c>
      <c r="E2802" t="s">
        <v>12158</v>
      </c>
      <c r="F2802" t="s">
        <v>5655</v>
      </c>
      <c r="G2802" t="s">
        <v>12402</v>
      </c>
      <c r="H2802" t="s">
        <v>25</v>
      </c>
      <c r="I2802" t="s">
        <v>54</v>
      </c>
      <c r="J2802" t="s">
        <v>64</v>
      </c>
      <c r="K2802">
        <v>4</v>
      </c>
      <c r="L2802">
        <v>962.12</v>
      </c>
      <c r="M2802" t="s">
        <v>28</v>
      </c>
      <c r="N2802">
        <v>14</v>
      </c>
      <c r="O2802" s="1">
        <v>45905</v>
      </c>
      <c r="P2802">
        <v>293</v>
      </c>
      <c r="Q2802" t="s">
        <v>43</v>
      </c>
      <c r="R2802">
        <v>2</v>
      </c>
      <c r="S2802" t="s">
        <v>12180</v>
      </c>
      <c r="T2802" t="s">
        <v>36</v>
      </c>
    </row>
    <row r="2803" spans="1:20" x14ac:dyDescent="0.25">
      <c r="A2803" t="s">
        <v>5656</v>
      </c>
      <c r="B2803" t="s">
        <v>21</v>
      </c>
      <c r="C2803" t="s">
        <v>22</v>
      </c>
      <c r="D2803" t="s">
        <v>56</v>
      </c>
      <c r="E2803" s="1">
        <v>45451</v>
      </c>
      <c r="F2803" t="s">
        <v>5657</v>
      </c>
      <c r="G2803" t="s">
        <v>12453</v>
      </c>
      <c r="H2803" t="s">
        <v>34</v>
      </c>
      <c r="I2803" t="s">
        <v>26</v>
      </c>
      <c r="J2803" t="s">
        <v>64</v>
      </c>
      <c r="K2803">
        <v>3</v>
      </c>
      <c r="L2803">
        <v>139.97999999999999</v>
      </c>
      <c r="M2803" t="s">
        <v>28</v>
      </c>
      <c r="N2803">
        <v>10</v>
      </c>
      <c r="O2803" t="s">
        <v>12129</v>
      </c>
      <c r="P2803">
        <v>351</v>
      </c>
      <c r="Q2803" t="s">
        <v>43</v>
      </c>
      <c r="R2803">
        <v>2</v>
      </c>
      <c r="S2803" t="s">
        <v>12165</v>
      </c>
      <c r="T2803" t="s">
        <v>36</v>
      </c>
    </row>
    <row r="2804" spans="1:20" x14ac:dyDescent="0.25">
      <c r="A2804" t="s">
        <v>5658</v>
      </c>
      <c r="B2804" t="s">
        <v>38</v>
      </c>
      <c r="C2804" t="s">
        <v>82</v>
      </c>
      <c r="D2804" t="s">
        <v>77</v>
      </c>
      <c r="E2804" t="s">
        <v>12313</v>
      </c>
      <c r="F2804" t="s">
        <v>5659</v>
      </c>
      <c r="G2804" t="s">
        <v>12453</v>
      </c>
      <c r="H2804" t="s">
        <v>58</v>
      </c>
      <c r="I2804" t="s">
        <v>54</v>
      </c>
      <c r="J2804" t="s">
        <v>59</v>
      </c>
      <c r="K2804">
        <v>2</v>
      </c>
      <c r="L2804">
        <v>1439.81</v>
      </c>
      <c r="M2804" t="s">
        <v>35</v>
      </c>
      <c r="N2804">
        <v>7</v>
      </c>
      <c r="O2804" s="1">
        <v>45782</v>
      </c>
      <c r="P2804">
        <v>481</v>
      </c>
      <c r="Q2804" t="s">
        <v>43</v>
      </c>
      <c r="R2804">
        <v>5</v>
      </c>
      <c r="S2804" t="s">
        <v>12151</v>
      </c>
      <c r="T2804" t="s">
        <v>30</v>
      </c>
    </row>
    <row r="2805" spans="1:20" x14ac:dyDescent="0.25">
      <c r="A2805" t="s">
        <v>5660</v>
      </c>
      <c r="B2805" t="s">
        <v>21</v>
      </c>
      <c r="C2805" t="s">
        <v>22</v>
      </c>
      <c r="D2805" t="s">
        <v>77</v>
      </c>
      <c r="E2805" t="s">
        <v>12128</v>
      </c>
      <c r="F2805" t="s">
        <v>5661</v>
      </c>
      <c r="G2805" t="s">
        <v>12453</v>
      </c>
      <c r="H2805" t="s">
        <v>58</v>
      </c>
      <c r="I2805" t="s">
        <v>54</v>
      </c>
      <c r="J2805" t="s">
        <v>59</v>
      </c>
      <c r="K2805">
        <v>1</v>
      </c>
      <c r="L2805">
        <v>227.47</v>
      </c>
      <c r="M2805" t="s">
        <v>50</v>
      </c>
      <c r="N2805">
        <v>4</v>
      </c>
      <c r="O2805" t="s">
        <v>12314</v>
      </c>
      <c r="P2805">
        <v>30</v>
      </c>
      <c r="Q2805" t="s">
        <v>43</v>
      </c>
      <c r="R2805">
        <v>4</v>
      </c>
      <c r="S2805" t="s">
        <v>12108</v>
      </c>
      <c r="T2805" t="s">
        <v>60</v>
      </c>
    </row>
    <row r="2806" spans="1:20" x14ac:dyDescent="0.25">
      <c r="A2806" t="s">
        <v>5662</v>
      </c>
      <c r="B2806" t="s">
        <v>45</v>
      </c>
      <c r="C2806" t="s">
        <v>22</v>
      </c>
      <c r="D2806" t="s">
        <v>52</v>
      </c>
      <c r="E2806" s="1">
        <v>45902</v>
      </c>
      <c r="F2806" t="s">
        <v>5663</v>
      </c>
      <c r="G2806" t="s">
        <v>12453</v>
      </c>
      <c r="H2806" t="s">
        <v>47</v>
      </c>
      <c r="I2806" t="s">
        <v>26</v>
      </c>
      <c r="J2806" t="s">
        <v>59</v>
      </c>
      <c r="K2806">
        <v>1</v>
      </c>
      <c r="L2806">
        <v>270.05</v>
      </c>
      <c r="M2806" t="s">
        <v>50</v>
      </c>
      <c r="N2806">
        <v>15</v>
      </c>
      <c r="O2806" t="s">
        <v>12203</v>
      </c>
      <c r="P2806">
        <v>427</v>
      </c>
      <c r="Q2806" t="s">
        <v>43</v>
      </c>
      <c r="R2806">
        <v>4</v>
      </c>
      <c r="S2806" s="1">
        <v>45303</v>
      </c>
      <c r="T2806" t="s">
        <v>36</v>
      </c>
    </row>
    <row r="2807" spans="1:20" x14ac:dyDescent="0.25">
      <c r="A2807" t="s">
        <v>5664</v>
      </c>
      <c r="B2807" t="s">
        <v>45</v>
      </c>
      <c r="C2807" t="s">
        <v>39</v>
      </c>
      <c r="D2807" t="s">
        <v>23</v>
      </c>
      <c r="E2807" t="s">
        <v>12329</v>
      </c>
      <c r="F2807" t="s">
        <v>5665</v>
      </c>
      <c r="G2807" t="s">
        <v>12453</v>
      </c>
      <c r="H2807" t="s">
        <v>25</v>
      </c>
      <c r="I2807" t="s">
        <v>26</v>
      </c>
      <c r="J2807" t="s">
        <v>59</v>
      </c>
      <c r="K2807">
        <v>4</v>
      </c>
      <c r="L2807">
        <v>1158.94</v>
      </c>
      <c r="M2807" t="s">
        <v>35</v>
      </c>
      <c r="N2807">
        <v>43</v>
      </c>
      <c r="O2807" s="1">
        <v>45872</v>
      </c>
      <c r="P2807">
        <v>84</v>
      </c>
      <c r="Q2807" t="s">
        <v>29</v>
      </c>
      <c r="R2807">
        <v>5</v>
      </c>
      <c r="S2807" s="1">
        <v>45844</v>
      </c>
      <c r="T2807" t="s">
        <v>60</v>
      </c>
    </row>
    <row r="2808" spans="1:20" x14ac:dyDescent="0.25">
      <c r="A2808" t="s">
        <v>5666</v>
      </c>
      <c r="B2808" t="s">
        <v>38</v>
      </c>
      <c r="C2808" t="s">
        <v>82</v>
      </c>
      <c r="D2808" t="s">
        <v>23</v>
      </c>
      <c r="E2808" s="1">
        <v>45087</v>
      </c>
      <c r="F2808" t="s">
        <v>5667</v>
      </c>
      <c r="G2808" t="s">
        <v>12435</v>
      </c>
      <c r="H2808" t="s">
        <v>58</v>
      </c>
      <c r="I2808" t="s">
        <v>48</v>
      </c>
      <c r="J2808" t="s">
        <v>67</v>
      </c>
      <c r="K2808">
        <v>3</v>
      </c>
      <c r="L2808">
        <v>484.72</v>
      </c>
      <c r="M2808" t="s">
        <v>28</v>
      </c>
      <c r="N2808">
        <v>48</v>
      </c>
      <c r="O2808" t="s">
        <v>12165</v>
      </c>
      <c r="P2808">
        <v>416</v>
      </c>
      <c r="Q2808" t="s">
        <v>29</v>
      </c>
      <c r="R2808">
        <v>5</v>
      </c>
      <c r="S2808" t="s">
        <v>12114</v>
      </c>
      <c r="T2808" t="s">
        <v>60</v>
      </c>
    </row>
    <row r="2809" spans="1:20" x14ac:dyDescent="0.25">
      <c r="A2809" t="s">
        <v>5668</v>
      </c>
      <c r="B2809" t="s">
        <v>38</v>
      </c>
      <c r="C2809" t="s">
        <v>82</v>
      </c>
      <c r="D2809" t="s">
        <v>56</v>
      </c>
      <c r="E2809" s="1">
        <v>45720</v>
      </c>
      <c r="F2809" t="s">
        <v>5669</v>
      </c>
      <c r="G2809" t="s">
        <v>12435</v>
      </c>
      <c r="H2809" t="s">
        <v>25</v>
      </c>
      <c r="I2809" t="s">
        <v>42</v>
      </c>
      <c r="J2809" t="s">
        <v>64</v>
      </c>
      <c r="K2809">
        <v>4</v>
      </c>
      <c r="L2809">
        <v>702.58</v>
      </c>
      <c r="M2809" t="s">
        <v>35</v>
      </c>
      <c r="N2809">
        <v>6</v>
      </c>
      <c r="O2809" t="s">
        <v>12158</v>
      </c>
      <c r="P2809">
        <v>482</v>
      </c>
      <c r="Q2809" t="s">
        <v>43</v>
      </c>
      <c r="R2809">
        <v>1</v>
      </c>
      <c r="S2809" t="s">
        <v>12279</v>
      </c>
      <c r="T2809" t="s">
        <v>60</v>
      </c>
    </row>
    <row r="2810" spans="1:20" x14ac:dyDescent="0.25">
      <c r="A2810" t="s">
        <v>5670</v>
      </c>
      <c r="B2810" t="s">
        <v>38</v>
      </c>
      <c r="C2810" t="s">
        <v>39</v>
      </c>
      <c r="D2810" t="s">
        <v>52</v>
      </c>
      <c r="E2810" t="s">
        <v>12111</v>
      </c>
      <c r="F2810" t="s">
        <v>5671</v>
      </c>
      <c r="G2810" t="s">
        <v>12435</v>
      </c>
      <c r="H2810" t="s">
        <v>47</v>
      </c>
      <c r="I2810" t="s">
        <v>54</v>
      </c>
      <c r="J2810" t="s">
        <v>67</v>
      </c>
      <c r="K2810">
        <v>5</v>
      </c>
      <c r="L2810">
        <v>263.31</v>
      </c>
      <c r="M2810" t="s">
        <v>50</v>
      </c>
      <c r="N2810">
        <v>47</v>
      </c>
      <c r="O2810" t="s">
        <v>12138</v>
      </c>
      <c r="P2810">
        <v>81</v>
      </c>
      <c r="Q2810" t="s">
        <v>43</v>
      </c>
      <c r="R2810">
        <v>4</v>
      </c>
      <c r="S2810" t="s">
        <v>12326</v>
      </c>
      <c r="T2810" t="s">
        <v>60</v>
      </c>
    </row>
    <row r="2811" spans="1:20" x14ac:dyDescent="0.25">
      <c r="A2811" t="s">
        <v>5672</v>
      </c>
      <c r="B2811" t="s">
        <v>21</v>
      </c>
      <c r="C2811" t="s">
        <v>82</v>
      </c>
      <c r="D2811" t="s">
        <v>32</v>
      </c>
      <c r="E2811" s="1">
        <v>45778</v>
      </c>
      <c r="F2811" t="s">
        <v>5673</v>
      </c>
      <c r="G2811" t="s">
        <v>12435</v>
      </c>
      <c r="H2811" t="s">
        <v>47</v>
      </c>
      <c r="I2811" t="s">
        <v>63</v>
      </c>
      <c r="J2811" t="s">
        <v>27</v>
      </c>
      <c r="K2811">
        <v>3</v>
      </c>
      <c r="L2811">
        <v>1399.34</v>
      </c>
      <c r="M2811" t="s">
        <v>50</v>
      </c>
      <c r="N2811">
        <v>27</v>
      </c>
      <c r="O2811" t="s">
        <v>12220</v>
      </c>
      <c r="P2811">
        <v>34</v>
      </c>
      <c r="Q2811" t="s">
        <v>43</v>
      </c>
      <c r="R2811">
        <v>4</v>
      </c>
      <c r="S2811" t="s">
        <v>12255</v>
      </c>
      <c r="T2811" t="s">
        <v>30</v>
      </c>
    </row>
    <row r="2812" spans="1:20" x14ac:dyDescent="0.25">
      <c r="A2812" t="s">
        <v>5674</v>
      </c>
      <c r="B2812" t="s">
        <v>45</v>
      </c>
      <c r="C2812" t="s">
        <v>39</v>
      </c>
      <c r="D2812" t="s">
        <v>77</v>
      </c>
      <c r="E2812" t="s">
        <v>12435</v>
      </c>
      <c r="F2812" t="s">
        <v>5675</v>
      </c>
      <c r="G2812" t="s">
        <v>12435</v>
      </c>
      <c r="H2812" t="s">
        <v>25</v>
      </c>
      <c r="I2812" t="s">
        <v>42</v>
      </c>
      <c r="J2812" t="s">
        <v>59</v>
      </c>
      <c r="K2812">
        <v>4</v>
      </c>
      <c r="L2812">
        <v>231.86</v>
      </c>
      <c r="M2812" t="s">
        <v>28</v>
      </c>
      <c r="N2812">
        <v>17</v>
      </c>
      <c r="O2812" t="s">
        <v>12339</v>
      </c>
      <c r="P2812">
        <v>86</v>
      </c>
      <c r="Q2812" t="s">
        <v>29</v>
      </c>
      <c r="R2812">
        <v>1</v>
      </c>
      <c r="S2812" t="s">
        <v>12275</v>
      </c>
      <c r="T2812" t="s">
        <v>36</v>
      </c>
    </row>
    <row r="2813" spans="1:20" x14ac:dyDescent="0.25">
      <c r="A2813" t="s">
        <v>5676</v>
      </c>
      <c r="B2813" t="s">
        <v>21</v>
      </c>
      <c r="C2813" t="s">
        <v>82</v>
      </c>
      <c r="D2813" t="s">
        <v>77</v>
      </c>
      <c r="E2813" s="1">
        <v>45901</v>
      </c>
      <c r="F2813" t="s">
        <v>5677</v>
      </c>
      <c r="G2813" t="s">
        <v>12435</v>
      </c>
      <c r="H2813" t="s">
        <v>34</v>
      </c>
      <c r="I2813" t="s">
        <v>63</v>
      </c>
      <c r="J2813" t="s">
        <v>67</v>
      </c>
      <c r="K2813">
        <v>1</v>
      </c>
      <c r="L2813">
        <v>1123.7</v>
      </c>
      <c r="M2813" t="s">
        <v>50</v>
      </c>
      <c r="N2813">
        <v>46</v>
      </c>
      <c r="O2813" t="s">
        <v>12215</v>
      </c>
      <c r="P2813">
        <v>352</v>
      </c>
      <c r="Q2813" t="s">
        <v>29</v>
      </c>
      <c r="R2813">
        <v>5</v>
      </c>
      <c r="S2813" t="s">
        <v>12365</v>
      </c>
      <c r="T2813" t="s">
        <v>60</v>
      </c>
    </row>
    <row r="2814" spans="1:20" x14ac:dyDescent="0.25">
      <c r="A2814" t="s">
        <v>5678</v>
      </c>
      <c r="B2814" t="s">
        <v>38</v>
      </c>
      <c r="C2814" t="s">
        <v>22</v>
      </c>
      <c r="D2814" t="s">
        <v>52</v>
      </c>
      <c r="E2814" t="s">
        <v>12144</v>
      </c>
      <c r="F2814" t="s">
        <v>5679</v>
      </c>
      <c r="G2814" t="s">
        <v>12435</v>
      </c>
      <c r="H2814" t="s">
        <v>34</v>
      </c>
      <c r="I2814" t="s">
        <v>26</v>
      </c>
      <c r="J2814" t="s">
        <v>64</v>
      </c>
      <c r="K2814">
        <v>1</v>
      </c>
      <c r="L2814">
        <v>1042.6400000000001</v>
      </c>
      <c r="M2814" t="s">
        <v>35</v>
      </c>
      <c r="N2814">
        <v>1</v>
      </c>
      <c r="O2814" s="1">
        <v>45841</v>
      </c>
      <c r="P2814">
        <v>165</v>
      </c>
      <c r="Q2814" t="s">
        <v>43</v>
      </c>
      <c r="R2814">
        <v>1</v>
      </c>
      <c r="S2814" t="s">
        <v>12165</v>
      </c>
      <c r="T2814" t="s">
        <v>30</v>
      </c>
    </row>
    <row r="2815" spans="1:20" x14ac:dyDescent="0.25">
      <c r="A2815" t="s">
        <v>5680</v>
      </c>
      <c r="B2815" t="s">
        <v>21</v>
      </c>
      <c r="C2815" t="s">
        <v>82</v>
      </c>
      <c r="D2815" t="s">
        <v>56</v>
      </c>
      <c r="E2815" t="s">
        <v>12380</v>
      </c>
      <c r="F2815" t="s">
        <v>5681</v>
      </c>
      <c r="G2815" t="s">
        <v>12435</v>
      </c>
      <c r="H2815" t="s">
        <v>34</v>
      </c>
      <c r="I2815" t="s">
        <v>48</v>
      </c>
      <c r="J2815" t="s">
        <v>49</v>
      </c>
      <c r="K2815">
        <v>4</v>
      </c>
      <c r="L2815">
        <v>170.17</v>
      </c>
      <c r="M2815" t="s">
        <v>35</v>
      </c>
      <c r="N2815">
        <v>48</v>
      </c>
      <c r="O2815" t="s">
        <v>12213</v>
      </c>
      <c r="P2815">
        <v>363</v>
      </c>
      <c r="Q2815" t="s">
        <v>29</v>
      </c>
      <c r="R2815">
        <v>2</v>
      </c>
      <c r="S2815" s="1">
        <v>45483</v>
      </c>
      <c r="T2815" t="s">
        <v>36</v>
      </c>
    </row>
    <row r="2816" spans="1:20" x14ac:dyDescent="0.25">
      <c r="A2816" t="s">
        <v>5682</v>
      </c>
      <c r="B2816" t="s">
        <v>45</v>
      </c>
      <c r="C2816" t="s">
        <v>22</v>
      </c>
      <c r="D2816" t="s">
        <v>52</v>
      </c>
      <c r="E2816" s="1">
        <v>45419</v>
      </c>
      <c r="F2816" t="s">
        <v>5683</v>
      </c>
      <c r="G2816" t="s">
        <v>12435</v>
      </c>
      <c r="H2816" t="s">
        <v>25</v>
      </c>
      <c r="I2816" t="s">
        <v>26</v>
      </c>
      <c r="J2816" t="s">
        <v>64</v>
      </c>
      <c r="K2816">
        <v>2</v>
      </c>
      <c r="L2816">
        <v>905.42</v>
      </c>
      <c r="M2816" t="s">
        <v>28</v>
      </c>
      <c r="N2816">
        <v>21</v>
      </c>
      <c r="O2816" s="1">
        <v>45994</v>
      </c>
      <c r="P2816">
        <v>129</v>
      </c>
      <c r="Q2816" t="s">
        <v>43</v>
      </c>
      <c r="R2816">
        <v>3</v>
      </c>
      <c r="S2816" t="s">
        <v>12193</v>
      </c>
      <c r="T2816" t="s">
        <v>60</v>
      </c>
    </row>
    <row r="2817" spans="1:20" x14ac:dyDescent="0.25">
      <c r="A2817" t="s">
        <v>5684</v>
      </c>
      <c r="B2817" t="s">
        <v>21</v>
      </c>
      <c r="C2817" t="s">
        <v>82</v>
      </c>
      <c r="D2817" t="s">
        <v>52</v>
      </c>
      <c r="E2817" t="s">
        <v>12318</v>
      </c>
      <c r="F2817" t="s">
        <v>5685</v>
      </c>
      <c r="G2817" t="s">
        <v>12435</v>
      </c>
      <c r="H2817" t="s">
        <v>41</v>
      </c>
      <c r="I2817" t="s">
        <v>54</v>
      </c>
      <c r="J2817" t="s">
        <v>67</v>
      </c>
      <c r="K2817">
        <v>3</v>
      </c>
      <c r="L2817">
        <v>1423.85</v>
      </c>
      <c r="M2817" t="s">
        <v>35</v>
      </c>
      <c r="N2817">
        <v>34</v>
      </c>
      <c r="O2817" s="1">
        <v>45812</v>
      </c>
      <c r="P2817">
        <v>221</v>
      </c>
      <c r="Q2817" t="s">
        <v>29</v>
      </c>
      <c r="R2817">
        <v>5</v>
      </c>
      <c r="S2817" s="1">
        <v>45718</v>
      </c>
      <c r="T2817" t="s">
        <v>30</v>
      </c>
    </row>
    <row r="2818" spans="1:20" x14ac:dyDescent="0.25">
      <c r="A2818" t="s">
        <v>5686</v>
      </c>
      <c r="B2818" t="s">
        <v>21</v>
      </c>
      <c r="C2818" t="s">
        <v>22</v>
      </c>
      <c r="D2818" t="s">
        <v>77</v>
      </c>
      <c r="E2818" t="s">
        <v>12483</v>
      </c>
      <c r="F2818" t="s">
        <v>5687</v>
      </c>
      <c r="G2818" s="1">
        <v>45299</v>
      </c>
      <c r="H2818" t="s">
        <v>58</v>
      </c>
      <c r="I2818" t="s">
        <v>63</v>
      </c>
      <c r="J2818" t="s">
        <v>59</v>
      </c>
      <c r="K2818">
        <v>4</v>
      </c>
      <c r="L2818">
        <v>794.07</v>
      </c>
      <c r="M2818" t="s">
        <v>35</v>
      </c>
      <c r="N2818">
        <v>37</v>
      </c>
      <c r="O2818" t="s">
        <v>12358</v>
      </c>
      <c r="P2818">
        <v>115</v>
      </c>
      <c r="Q2818" t="s">
        <v>29</v>
      </c>
      <c r="R2818">
        <v>4</v>
      </c>
      <c r="S2818" t="s">
        <v>12215</v>
      </c>
      <c r="T2818" t="s">
        <v>30</v>
      </c>
    </row>
    <row r="2819" spans="1:20" x14ac:dyDescent="0.25">
      <c r="A2819" t="s">
        <v>5688</v>
      </c>
      <c r="B2819" t="s">
        <v>38</v>
      </c>
      <c r="C2819" t="s">
        <v>39</v>
      </c>
      <c r="D2819" t="s">
        <v>77</v>
      </c>
      <c r="E2819" s="1">
        <v>45324</v>
      </c>
      <c r="F2819" t="s">
        <v>5689</v>
      </c>
      <c r="G2819" s="1">
        <v>45299</v>
      </c>
      <c r="H2819" t="s">
        <v>34</v>
      </c>
      <c r="I2819" t="s">
        <v>48</v>
      </c>
      <c r="J2819" t="s">
        <v>64</v>
      </c>
      <c r="K2819">
        <v>4</v>
      </c>
      <c r="L2819">
        <v>135.94</v>
      </c>
      <c r="M2819" t="s">
        <v>35</v>
      </c>
      <c r="N2819">
        <v>44</v>
      </c>
      <c r="O2819" s="1">
        <v>45937</v>
      </c>
      <c r="P2819">
        <v>427</v>
      </c>
      <c r="Q2819" t="s">
        <v>43</v>
      </c>
      <c r="R2819">
        <v>5</v>
      </c>
      <c r="S2819" s="1">
        <v>45721</v>
      </c>
      <c r="T2819" t="s">
        <v>36</v>
      </c>
    </row>
    <row r="2820" spans="1:20" x14ac:dyDescent="0.25">
      <c r="A2820" t="s">
        <v>5690</v>
      </c>
      <c r="B2820" t="s">
        <v>38</v>
      </c>
      <c r="C2820" t="s">
        <v>39</v>
      </c>
      <c r="D2820" t="s">
        <v>52</v>
      </c>
      <c r="E2820" t="s">
        <v>12208</v>
      </c>
      <c r="F2820" t="s">
        <v>5691</v>
      </c>
      <c r="G2820" s="1">
        <v>45299</v>
      </c>
      <c r="H2820" t="s">
        <v>58</v>
      </c>
      <c r="I2820" t="s">
        <v>63</v>
      </c>
      <c r="J2820" t="s">
        <v>59</v>
      </c>
      <c r="K2820">
        <v>4</v>
      </c>
      <c r="L2820">
        <v>273.5</v>
      </c>
      <c r="M2820" t="s">
        <v>28</v>
      </c>
      <c r="N2820">
        <v>12</v>
      </c>
      <c r="O2820" t="s">
        <v>12169</v>
      </c>
      <c r="P2820">
        <v>153</v>
      </c>
      <c r="Q2820" t="s">
        <v>29</v>
      </c>
      <c r="R2820">
        <v>1</v>
      </c>
      <c r="S2820" s="1">
        <v>45606</v>
      </c>
      <c r="T2820" t="s">
        <v>60</v>
      </c>
    </row>
    <row r="2821" spans="1:20" x14ac:dyDescent="0.25">
      <c r="A2821" t="s">
        <v>5692</v>
      </c>
      <c r="B2821" t="s">
        <v>21</v>
      </c>
      <c r="C2821" t="s">
        <v>22</v>
      </c>
      <c r="D2821" t="s">
        <v>23</v>
      </c>
      <c r="E2821" t="s">
        <v>12102</v>
      </c>
      <c r="F2821" t="s">
        <v>5693</v>
      </c>
      <c r="G2821" s="1">
        <v>45299</v>
      </c>
      <c r="H2821" t="s">
        <v>41</v>
      </c>
      <c r="I2821" t="s">
        <v>63</v>
      </c>
      <c r="J2821" t="s">
        <v>64</v>
      </c>
      <c r="K2821">
        <v>1</v>
      </c>
      <c r="L2821">
        <v>1354.66</v>
      </c>
      <c r="M2821" t="s">
        <v>28</v>
      </c>
      <c r="N2821">
        <v>41</v>
      </c>
      <c r="O2821" s="1">
        <v>45607</v>
      </c>
      <c r="P2821">
        <v>257</v>
      </c>
      <c r="Q2821" t="s">
        <v>29</v>
      </c>
      <c r="R2821">
        <v>1</v>
      </c>
      <c r="S2821" t="s">
        <v>12277</v>
      </c>
      <c r="T2821" t="s">
        <v>60</v>
      </c>
    </row>
    <row r="2822" spans="1:20" x14ac:dyDescent="0.25">
      <c r="A2822" t="s">
        <v>5694</v>
      </c>
      <c r="B2822" t="s">
        <v>21</v>
      </c>
      <c r="C2822" t="s">
        <v>82</v>
      </c>
      <c r="D2822" t="s">
        <v>77</v>
      </c>
      <c r="E2822" t="s">
        <v>12417</v>
      </c>
      <c r="F2822" t="s">
        <v>5695</v>
      </c>
      <c r="G2822" s="1">
        <v>45299</v>
      </c>
      <c r="H2822" t="s">
        <v>47</v>
      </c>
      <c r="I2822" t="s">
        <v>54</v>
      </c>
      <c r="J2822" t="s">
        <v>59</v>
      </c>
      <c r="K2822">
        <v>3</v>
      </c>
      <c r="L2822">
        <v>911.18</v>
      </c>
      <c r="M2822" t="s">
        <v>28</v>
      </c>
      <c r="N2822">
        <v>40</v>
      </c>
      <c r="O2822" t="s">
        <v>12376</v>
      </c>
      <c r="P2822">
        <v>32</v>
      </c>
      <c r="Q2822" t="s">
        <v>43</v>
      </c>
      <c r="R2822">
        <v>2</v>
      </c>
      <c r="S2822" s="1">
        <v>45484</v>
      </c>
      <c r="T2822" t="s">
        <v>36</v>
      </c>
    </row>
    <row r="2823" spans="1:20" x14ac:dyDescent="0.25">
      <c r="A2823" t="s">
        <v>5696</v>
      </c>
      <c r="B2823" t="s">
        <v>21</v>
      </c>
      <c r="C2823" t="s">
        <v>22</v>
      </c>
      <c r="D2823" t="s">
        <v>32</v>
      </c>
      <c r="E2823" t="s">
        <v>12324</v>
      </c>
      <c r="F2823" t="s">
        <v>5697</v>
      </c>
      <c r="G2823" s="1">
        <v>45299</v>
      </c>
      <c r="H2823" t="s">
        <v>25</v>
      </c>
      <c r="I2823" t="s">
        <v>63</v>
      </c>
      <c r="J2823" t="s">
        <v>67</v>
      </c>
      <c r="K2823">
        <v>5</v>
      </c>
      <c r="L2823">
        <v>1064.53</v>
      </c>
      <c r="M2823" t="s">
        <v>35</v>
      </c>
      <c r="N2823">
        <v>48</v>
      </c>
      <c r="O2823" t="s">
        <v>12238</v>
      </c>
      <c r="P2823">
        <v>185</v>
      </c>
      <c r="Q2823" t="s">
        <v>29</v>
      </c>
      <c r="R2823">
        <v>1</v>
      </c>
      <c r="S2823" s="1">
        <v>45690</v>
      </c>
      <c r="T2823" t="s">
        <v>36</v>
      </c>
    </row>
    <row r="2824" spans="1:20" x14ac:dyDescent="0.25">
      <c r="A2824" t="s">
        <v>5698</v>
      </c>
      <c r="B2824" t="s">
        <v>21</v>
      </c>
      <c r="C2824" t="s">
        <v>39</v>
      </c>
      <c r="D2824" t="s">
        <v>52</v>
      </c>
      <c r="E2824" t="s">
        <v>12487</v>
      </c>
      <c r="F2824" t="s">
        <v>5699</v>
      </c>
      <c r="G2824" s="1">
        <v>45299</v>
      </c>
      <c r="H2824" t="s">
        <v>58</v>
      </c>
      <c r="I2824" t="s">
        <v>26</v>
      </c>
      <c r="J2824" t="s">
        <v>67</v>
      </c>
      <c r="K2824">
        <v>1</v>
      </c>
      <c r="L2824">
        <v>1078.27</v>
      </c>
      <c r="M2824" t="s">
        <v>35</v>
      </c>
      <c r="N2824">
        <v>25</v>
      </c>
      <c r="O2824" s="1">
        <v>45635</v>
      </c>
      <c r="P2824">
        <v>372</v>
      </c>
      <c r="Q2824" t="s">
        <v>43</v>
      </c>
      <c r="R2824">
        <v>4</v>
      </c>
      <c r="S2824" t="s">
        <v>12318</v>
      </c>
      <c r="T2824" t="s">
        <v>60</v>
      </c>
    </row>
    <row r="2825" spans="1:20" x14ac:dyDescent="0.25">
      <c r="A2825" t="s">
        <v>5700</v>
      </c>
      <c r="B2825" t="s">
        <v>45</v>
      </c>
      <c r="C2825" t="s">
        <v>22</v>
      </c>
      <c r="D2825" t="s">
        <v>23</v>
      </c>
      <c r="E2825" t="s">
        <v>12317</v>
      </c>
      <c r="F2825" t="s">
        <v>5701</v>
      </c>
      <c r="G2825" s="1">
        <v>45330</v>
      </c>
      <c r="H2825" t="s">
        <v>47</v>
      </c>
      <c r="I2825" t="s">
        <v>54</v>
      </c>
      <c r="J2825" t="s">
        <v>27</v>
      </c>
      <c r="K2825">
        <v>1</v>
      </c>
      <c r="L2825">
        <v>744.56</v>
      </c>
      <c r="M2825" t="s">
        <v>50</v>
      </c>
      <c r="N2825">
        <v>28</v>
      </c>
      <c r="O2825" t="s">
        <v>12164</v>
      </c>
      <c r="P2825">
        <v>186</v>
      </c>
      <c r="Q2825" t="s">
        <v>43</v>
      </c>
      <c r="R2825">
        <v>2</v>
      </c>
      <c r="S2825" s="1">
        <v>45635</v>
      </c>
      <c r="T2825" t="s">
        <v>60</v>
      </c>
    </row>
    <row r="2826" spans="1:20" x14ac:dyDescent="0.25">
      <c r="A2826" t="s">
        <v>5702</v>
      </c>
      <c r="B2826" t="s">
        <v>45</v>
      </c>
      <c r="C2826" t="s">
        <v>82</v>
      </c>
      <c r="D2826" t="s">
        <v>52</v>
      </c>
      <c r="E2826" s="1">
        <v>45330</v>
      </c>
      <c r="F2826" t="s">
        <v>5703</v>
      </c>
      <c r="G2826" s="1">
        <v>45330</v>
      </c>
      <c r="H2826" t="s">
        <v>47</v>
      </c>
      <c r="I2826" t="s">
        <v>42</v>
      </c>
      <c r="J2826" t="s">
        <v>59</v>
      </c>
      <c r="K2826">
        <v>2</v>
      </c>
      <c r="L2826">
        <v>971.23</v>
      </c>
      <c r="M2826" t="s">
        <v>35</v>
      </c>
      <c r="N2826">
        <v>11</v>
      </c>
      <c r="O2826" s="1">
        <v>45846</v>
      </c>
      <c r="P2826">
        <v>278</v>
      </c>
      <c r="Q2826" t="s">
        <v>43</v>
      </c>
      <c r="R2826">
        <v>5</v>
      </c>
      <c r="S2826" t="s">
        <v>12210</v>
      </c>
      <c r="T2826" t="s">
        <v>60</v>
      </c>
    </row>
    <row r="2827" spans="1:20" x14ac:dyDescent="0.25">
      <c r="A2827" t="s">
        <v>5704</v>
      </c>
      <c r="B2827" t="s">
        <v>21</v>
      </c>
      <c r="C2827" t="s">
        <v>39</v>
      </c>
      <c r="D2827" t="s">
        <v>23</v>
      </c>
      <c r="E2827" t="s">
        <v>12301</v>
      </c>
      <c r="F2827" t="s">
        <v>5705</v>
      </c>
      <c r="G2827" s="1">
        <v>45330</v>
      </c>
      <c r="H2827" t="s">
        <v>41</v>
      </c>
      <c r="I2827" t="s">
        <v>48</v>
      </c>
      <c r="J2827" t="s">
        <v>64</v>
      </c>
      <c r="K2827">
        <v>1</v>
      </c>
      <c r="L2827">
        <v>581.44000000000005</v>
      </c>
      <c r="M2827" t="s">
        <v>35</v>
      </c>
      <c r="N2827">
        <v>18</v>
      </c>
      <c r="O2827" t="s">
        <v>12360</v>
      </c>
      <c r="P2827">
        <v>437</v>
      </c>
      <c r="Q2827" t="s">
        <v>29</v>
      </c>
      <c r="R2827">
        <v>3</v>
      </c>
      <c r="S2827" s="1">
        <v>45575</v>
      </c>
      <c r="T2827" t="s">
        <v>60</v>
      </c>
    </row>
    <row r="2828" spans="1:20" x14ac:dyDescent="0.25">
      <c r="A2828" t="s">
        <v>5706</v>
      </c>
      <c r="B2828" t="s">
        <v>38</v>
      </c>
      <c r="C2828" t="s">
        <v>22</v>
      </c>
      <c r="D2828" t="s">
        <v>77</v>
      </c>
      <c r="E2828" t="s">
        <v>12106</v>
      </c>
      <c r="F2828" t="s">
        <v>5707</v>
      </c>
      <c r="G2828" s="1">
        <v>45330</v>
      </c>
      <c r="H2828" t="s">
        <v>34</v>
      </c>
      <c r="I2828" t="s">
        <v>63</v>
      </c>
      <c r="J2828" t="s">
        <v>64</v>
      </c>
      <c r="K2828">
        <v>2</v>
      </c>
      <c r="L2828">
        <v>150.44</v>
      </c>
      <c r="M2828" t="s">
        <v>50</v>
      </c>
      <c r="N2828">
        <v>36</v>
      </c>
      <c r="O2828" t="s">
        <v>12225</v>
      </c>
      <c r="P2828">
        <v>393</v>
      </c>
      <c r="Q2828" t="s">
        <v>29</v>
      </c>
      <c r="R2828">
        <v>4</v>
      </c>
      <c r="S2828" s="1">
        <v>45608</v>
      </c>
      <c r="T2828" t="s">
        <v>30</v>
      </c>
    </row>
    <row r="2829" spans="1:20" x14ac:dyDescent="0.25">
      <c r="A2829" t="s">
        <v>5708</v>
      </c>
      <c r="B2829" t="s">
        <v>38</v>
      </c>
      <c r="C2829" t="s">
        <v>82</v>
      </c>
      <c r="D2829" t="s">
        <v>52</v>
      </c>
      <c r="E2829" s="1">
        <v>45810</v>
      </c>
      <c r="F2829" t="s">
        <v>5709</v>
      </c>
      <c r="G2829" s="1">
        <v>45330</v>
      </c>
      <c r="H2829" t="s">
        <v>58</v>
      </c>
      <c r="I2829" t="s">
        <v>48</v>
      </c>
      <c r="J2829" t="s">
        <v>59</v>
      </c>
      <c r="K2829">
        <v>3</v>
      </c>
      <c r="L2829">
        <v>1125.2</v>
      </c>
      <c r="M2829" t="s">
        <v>50</v>
      </c>
      <c r="N2829">
        <v>29</v>
      </c>
      <c r="O2829" s="1">
        <v>45665</v>
      </c>
      <c r="P2829">
        <v>338</v>
      </c>
      <c r="Q2829" t="s">
        <v>29</v>
      </c>
      <c r="R2829">
        <v>4</v>
      </c>
      <c r="S2829" t="s">
        <v>12229</v>
      </c>
      <c r="T2829" t="s">
        <v>36</v>
      </c>
    </row>
    <row r="2830" spans="1:20" x14ac:dyDescent="0.25">
      <c r="A2830" t="s">
        <v>5710</v>
      </c>
      <c r="B2830" t="s">
        <v>38</v>
      </c>
      <c r="C2830" t="s">
        <v>22</v>
      </c>
      <c r="D2830" t="s">
        <v>56</v>
      </c>
      <c r="E2830" s="1">
        <v>45358</v>
      </c>
      <c r="F2830" t="s">
        <v>5711</v>
      </c>
      <c r="G2830" s="1">
        <v>45330</v>
      </c>
      <c r="H2830" t="s">
        <v>41</v>
      </c>
      <c r="I2830" t="s">
        <v>26</v>
      </c>
      <c r="J2830" t="s">
        <v>49</v>
      </c>
      <c r="K2830">
        <v>4</v>
      </c>
      <c r="L2830">
        <v>751.84</v>
      </c>
      <c r="M2830" t="s">
        <v>50</v>
      </c>
      <c r="N2830">
        <v>40</v>
      </c>
      <c r="O2830" s="1">
        <v>45545</v>
      </c>
      <c r="P2830">
        <v>3</v>
      </c>
      <c r="Q2830" t="s">
        <v>43</v>
      </c>
      <c r="R2830">
        <v>5</v>
      </c>
      <c r="S2830" t="s">
        <v>12149</v>
      </c>
      <c r="T2830" t="s">
        <v>60</v>
      </c>
    </row>
    <row r="2831" spans="1:20" x14ac:dyDescent="0.25">
      <c r="A2831" t="s">
        <v>5712</v>
      </c>
      <c r="B2831" t="s">
        <v>45</v>
      </c>
      <c r="C2831" t="s">
        <v>82</v>
      </c>
      <c r="D2831" t="s">
        <v>56</v>
      </c>
      <c r="E2831" s="1">
        <v>45271</v>
      </c>
      <c r="F2831" t="s">
        <v>5713</v>
      </c>
      <c r="G2831" s="1">
        <v>45330</v>
      </c>
      <c r="H2831" t="s">
        <v>47</v>
      </c>
      <c r="I2831" t="s">
        <v>26</v>
      </c>
      <c r="J2831" t="s">
        <v>59</v>
      </c>
      <c r="K2831">
        <v>4</v>
      </c>
      <c r="L2831">
        <v>864.57</v>
      </c>
      <c r="M2831" t="s">
        <v>35</v>
      </c>
      <c r="N2831">
        <v>35</v>
      </c>
      <c r="O2831" t="s">
        <v>12221</v>
      </c>
      <c r="P2831">
        <v>152</v>
      </c>
      <c r="Q2831" t="s">
        <v>29</v>
      </c>
      <c r="R2831">
        <v>4</v>
      </c>
      <c r="S2831" t="s">
        <v>12176</v>
      </c>
      <c r="T2831" t="s">
        <v>60</v>
      </c>
    </row>
    <row r="2832" spans="1:20" x14ac:dyDescent="0.25">
      <c r="A2832" t="s">
        <v>5714</v>
      </c>
      <c r="B2832" t="s">
        <v>45</v>
      </c>
      <c r="C2832" t="s">
        <v>39</v>
      </c>
      <c r="D2832" t="s">
        <v>52</v>
      </c>
      <c r="E2832" t="s">
        <v>12173</v>
      </c>
      <c r="F2832" t="s">
        <v>5715</v>
      </c>
      <c r="G2832" s="1">
        <v>45330</v>
      </c>
      <c r="H2832" t="s">
        <v>41</v>
      </c>
      <c r="I2832" t="s">
        <v>48</v>
      </c>
      <c r="J2832" t="s">
        <v>59</v>
      </c>
      <c r="K2832">
        <v>2</v>
      </c>
      <c r="L2832">
        <v>1434.37</v>
      </c>
      <c r="M2832" t="s">
        <v>28</v>
      </c>
      <c r="N2832">
        <v>19</v>
      </c>
      <c r="O2832" t="s">
        <v>12369</v>
      </c>
      <c r="P2832">
        <v>499</v>
      </c>
      <c r="Q2832" t="s">
        <v>29</v>
      </c>
      <c r="R2832">
        <v>3</v>
      </c>
      <c r="S2832" t="s">
        <v>12149</v>
      </c>
      <c r="T2832" t="s">
        <v>30</v>
      </c>
    </row>
    <row r="2833" spans="1:20" x14ac:dyDescent="0.25">
      <c r="A2833" t="s">
        <v>5716</v>
      </c>
      <c r="B2833" t="s">
        <v>45</v>
      </c>
      <c r="C2833" t="s">
        <v>22</v>
      </c>
      <c r="D2833" t="s">
        <v>77</v>
      </c>
      <c r="E2833" t="s">
        <v>12139</v>
      </c>
      <c r="F2833" t="s">
        <v>5717</v>
      </c>
      <c r="G2833" s="1">
        <v>45330</v>
      </c>
      <c r="H2833" t="s">
        <v>47</v>
      </c>
      <c r="I2833" t="s">
        <v>54</v>
      </c>
      <c r="J2833" t="s">
        <v>49</v>
      </c>
      <c r="K2833">
        <v>2</v>
      </c>
      <c r="L2833">
        <v>599.1</v>
      </c>
      <c r="M2833" t="s">
        <v>50</v>
      </c>
      <c r="N2833">
        <v>5</v>
      </c>
      <c r="O2833" s="1">
        <v>45966</v>
      </c>
      <c r="P2833">
        <v>270</v>
      </c>
      <c r="Q2833" t="s">
        <v>29</v>
      </c>
      <c r="R2833">
        <v>1</v>
      </c>
      <c r="S2833" t="s">
        <v>12271</v>
      </c>
      <c r="T2833" t="s">
        <v>36</v>
      </c>
    </row>
    <row r="2834" spans="1:20" x14ac:dyDescent="0.25">
      <c r="A2834" t="s">
        <v>5718</v>
      </c>
      <c r="B2834" t="s">
        <v>21</v>
      </c>
      <c r="C2834" t="s">
        <v>22</v>
      </c>
      <c r="D2834" t="s">
        <v>23</v>
      </c>
      <c r="E2834" t="s">
        <v>12503</v>
      </c>
      <c r="F2834" t="s">
        <v>5719</v>
      </c>
      <c r="G2834" s="1">
        <v>45359</v>
      </c>
      <c r="H2834" t="s">
        <v>41</v>
      </c>
      <c r="I2834" t="s">
        <v>48</v>
      </c>
      <c r="J2834" t="s">
        <v>49</v>
      </c>
      <c r="K2834">
        <v>1</v>
      </c>
      <c r="L2834">
        <v>517.26</v>
      </c>
      <c r="M2834" t="s">
        <v>28</v>
      </c>
      <c r="N2834">
        <v>39</v>
      </c>
      <c r="O2834" t="s">
        <v>12104</v>
      </c>
      <c r="P2834">
        <v>177</v>
      </c>
      <c r="Q2834" t="s">
        <v>43</v>
      </c>
      <c r="R2834">
        <v>5</v>
      </c>
      <c r="S2834" t="s">
        <v>12204</v>
      </c>
      <c r="T2834" t="s">
        <v>60</v>
      </c>
    </row>
    <row r="2835" spans="1:20" x14ac:dyDescent="0.25">
      <c r="A2835" t="s">
        <v>5720</v>
      </c>
      <c r="B2835" t="s">
        <v>21</v>
      </c>
      <c r="C2835" t="s">
        <v>39</v>
      </c>
      <c r="D2835" t="s">
        <v>56</v>
      </c>
      <c r="E2835" t="s">
        <v>12494</v>
      </c>
      <c r="F2835" t="s">
        <v>5721</v>
      </c>
      <c r="G2835" s="1">
        <v>45359</v>
      </c>
      <c r="H2835" t="s">
        <v>34</v>
      </c>
      <c r="I2835" t="s">
        <v>42</v>
      </c>
      <c r="J2835" t="s">
        <v>67</v>
      </c>
      <c r="K2835">
        <v>1</v>
      </c>
      <c r="L2835">
        <v>748.15</v>
      </c>
      <c r="M2835" t="s">
        <v>50</v>
      </c>
      <c r="N2835">
        <v>49</v>
      </c>
      <c r="O2835" t="s">
        <v>12094</v>
      </c>
      <c r="P2835">
        <v>197</v>
      </c>
      <c r="Q2835" t="s">
        <v>43</v>
      </c>
      <c r="R2835">
        <v>3</v>
      </c>
      <c r="S2835" s="1">
        <v>45963</v>
      </c>
      <c r="T2835" t="s">
        <v>60</v>
      </c>
    </row>
    <row r="2836" spans="1:20" x14ac:dyDescent="0.25">
      <c r="A2836" t="s">
        <v>5722</v>
      </c>
      <c r="B2836" t="s">
        <v>21</v>
      </c>
      <c r="C2836" t="s">
        <v>82</v>
      </c>
      <c r="D2836" t="s">
        <v>52</v>
      </c>
      <c r="E2836" t="s">
        <v>12266</v>
      </c>
      <c r="F2836" t="s">
        <v>5723</v>
      </c>
      <c r="G2836" s="1">
        <v>45359</v>
      </c>
      <c r="H2836" t="s">
        <v>58</v>
      </c>
      <c r="I2836" t="s">
        <v>63</v>
      </c>
      <c r="J2836" t="s">
        <v>64</v>
      </c>
      <c r="K2836">
        <v>2</v>
      </c>
      <c r="L2836">
        <v>1063.31</v>
      </c>
      <c r="M2836" t="s">
        <v>28</v>
      </c>
      <c r="N2836">
        <v>9</v>
      </c>
      <c r="O2836" t="s">
        <v>12211</v>
      </c>
      <c r="P2836">
        <v>200</v>
      </c>
      <c r="Q2836" t="s">
        <v>43</v>
      </c>
      <c r="R2836">
        <v>4</v>
      </c>
      <c r="S2836" t="s">
        <v>12268</v>
      </c>
      <c r="T2836" t="s">
        <v>36</v>
      </c>
    </row>
    <row r="2837" spans="1:20" x14ac:dyDescent="0.25">
      <c r="A2837" t="s">
        <v>5724</v>
      </c>
      <c r="B2837" t="s">
        <v>21</v>
      </c>
      <c r="C2837" t="s">
        <v>39</v>
      </c>
      <c r="D2837" t="s">
        <v>77</v>
      </c>
      <c r="E2837" t="s">
        <v>12453</v>
      </c>
      <c r="F2837" t="s">
        <v>5725</v>
      </c>
      <c r="G2837" s="1">
        <v>45359</v>
      </c>
      <c r="H2837" t="s">
        <v>47</v>
      </c>
      <c r="I2837" t="s">
        <v>42</v>
      </c>
      <c r="J2837" t="s">
        <v>49</v>
      </c>
      <c r="K2837">
        <v>3</v>
      </c>
      <c r="L2837">
        <v>518.38</v>
      </c>
      <c r="M2837" t="s">
        <v>50</v>
      </c>
      <c r="N2837">
        <v>22</v>
      </c>
      <c r="O2837" t="s">
        <v>12104</v>
      </c>
      <c r="P2837">
        <v>391</v>
      </c>
      <c r="Q2837" t="s">
        <v>43</v>
      </c>
      <c r="R2837">
        <v>1</v>
      </c>
      <c r="S2837" s="1">
        <v>45969</v>
      </c>
      <c r="T2837" t="s">
        <v>30</v>
      </c>
    </row>
    <row r="2838" spans="1:20" x14ac:dyDescent="0.25">
      <c r="A2838" t="s">
        <v>5726</v>
      </c>
      <c r="B2838" t="s">
        <v>38</v>
      </c>
      <c r="C2838" t="s">
        <v>39</v>
      </c>
      <c r="D2838" t="s">
        <v>56</v>
      </c>
      <c r="E2838" t="s">
        <v>12274</v>
      </c>
      <c r="F2838" t="s">
        <v>5727</v>
      </c>
      <c r="G2838" s="1">
        <v>45359</v>
      </c>
      <c r="H2838" t="s">
        <v>47</v>
      </c>
      <c r="I2838" t="s">
        <v>63</v>
      </c>
      <c r="J2838" t="s">
        <v>49</v>
      </c>
      <c r="K2838">
        <v>3</v>
      </c>
      <c r="L2838">
        <v>407.57</v>
      </c>
      <c r="M2838" t="s">
        <v>35</v>
      </c>
      <c r="N2838">
        <v>43</v>
      </c>
      <c r="O2838" t="s">
        <v>12175</v>
      </c>
      <c r="P2838">
        <v>300</v>
      </c>
      <c r="Q2838" t="s">
        <v>43</v>
      </c>
      <c r="R2838">
        <v>5</v>
      </c>
      <c r="S2838" s="1">
        <v>45784</v>
      </c>
      <c r="T2838" t="s">
        <v>36</v>
      </c>
    </row>
    <row r="2839" spans="1:20" x14ac:dyDescent="0.25">
      <c r="A2839" t="s">
        <v>5728</v>
      </c>
      <c r="B2839" t="s">
        <v>38</v>
      </c>
      <c r="C2839" t="s">
        <v>82</v>
      </c>
      <c r="D2839" t="s">
        <v>32</v>
      </c>
      <c r="E2839" s="1">
        <v>45543</v>
      </c>
      <c r="F2839" t="s">
        <v>5729</v>
      </c>
      <c r="G2839" s="1">
        <v>45359</v>
      </c>
      <c r="H2839" t="s">
        <v>58</v>
      </c>
      <c r="I2839" t="s">
        <v>63</v>
      </c>
      <c r="J2839" t="s">
        <v>49</v>
      </c>
      <c r="K2839">
        <v>1</v>
      </c>
      <c r="L2839">
        <v>111.72</v>
      </c>
      <c r="M2839" t="s">
        <v>35</v>
      </c>
      <c r="N2839">
        <v>18</v>
      </c>
      <c r="O2839" s="1">
        <v>45484</v>
      </c>
      <c r="P2839">
        <v>263</v>
      </c>
      <c r="Q2839" t="s">
        <v>29</v>
      </c>
      <c r="R2839">
        <v>1</v>
      </c>
      <c r="S2839" t="s">
        <v>12104</v>
      </c>
      <c r="T2839" t="s">
        <v>36</v>
      </c>
    </row>
    <row r="2840" spans="1:20" x14ac:dyDescent="0.25">
      <c r="A2840" t="s">
        <v>5730</v>
      </c>
      <c r="B2840" t="s">
        <v>45</v>
      </c>
      <c r="C2840" t="s">
        <v>82</v>
      </c>
      <c r="D2840" t="s">
        <v>56</v>
      </c>
      <c r="E2840" s="1">
        <v>45086</v>
      </c>
      <c r="F2840" t="s">
        <v>5731</v>
      </c>
      <c r="G2840" s="1">
        <v>45359</v>
      </c>
      <c r="H2840" t="s">
        <v>41</v>
      </c>
      <c r="I2840" t="s">
        <v>48</v>
      </c>
      <c r="J2840" t="s">
        <v>59</v>
      </c>
      <c r="K2840">
        <v>3</v>
      </c>
      <c r="L2840">
        <v>1493.79</v>
      </c>
      <c r="M2840" t="s">
        <v>28</v>
      </c>
      <c r="N2840">
        <v>28</v>
      </c>
      <c r="O2840" t="s">
        <v>12158</v>
      </c>
      <c r="P2840">
        <v>386</v>
      </c>
      <c r="Q2840" t="s">
        <v>29</v>
      </c>
      <c r="R2840">
        <v>2</v>
      </c>
      <c r="S2840" t="s">
        <v>12258</v>
      </c>
      <c r="T2840" t="s">
        <v>60</v>
      </c>
    </row>
    <row r="2841" spans="1:20" x14ac:dyDescent="0.25">
      <c r="A2841" t="s">
        <v>5732</v>
      </c>
      <c r="B2841" t="s">
        <v>45</v>
      </c>
      <c r="C2841" t="s">
        <v>22</v>
      </c>
      <c r="D2841" t="s">
        <v>52</v>
      </c>
      <c r="E2841" t="s">
        <v>12268</v>
      </c>
      <c r="F2841" t="s">
        <v>5733</v>
      </c>
      <c r="G2841" s="1">
        <v>45359</v>
      </c>
      <c r="H2841" t="s">
        <v>47</v>
      </c>
      <c r="I2841" t="s">
        <v>63</v>
      </c>
      <c r="J2841" t="s">
        <v>27</v>
      </c>
      <c r="K2841">
        <v>5</v>
      </c>
      <c r="L2841">
        <v>1284.79</v>
      </c>
      <c r="M2841" t="s">
        <v>28</v>
      </c>
      <c r="N2841">
        <v>9</v>
      </c>
      <c r="O2841" t="s">
        <v>12323</v>
      </c>
      <c r="P2841">
        <v>428</v>
      </c>
      <c r="Q2841" t="s">
        <v>43</v>
      </c>
      <c r="R2841">
        <v>4</v>
      </c>
      <c r="S2841" s="1">
        <v>45907</v>
      </c>
      <c r="T2841" t="s">
        <v>30</v>
      </c>
    </row>
    <row r="2842" spans="1:20" x14ac:dyDescent="0.25">
      <c r="A2842" t="s">
        <v>5734</v>
      </c>
      <c r="B2842" t="s">
        <v>45</v>
      </c>
      <c r="C2842" t="s">
        <v>82</v>
      </c>
      <c r="D2842" t="s">
        <v>23</v>
      </c>
      <c r="E2842" s="1">
        <v>45994</v>
      </c>
      <c r="F2842" t="s">
        <v>5735</v>
      </c>
      <c r="G2842" s="1">
        <v>45390</v>
      </c>
      <c r="H2842" t="s">
        <v>47</v>
      </c>
      <c r="I2842" t="s">
        <v>26</v>
      </c>
      <c r="J2842" t="s">
        <v>59</v>
      </c>
      <c r="K2842">
        <v>1</v>
      </c>
      <c r="L2842">
        <v>359.43</v>
      </c>
      <c r="M2842" t="s">
        <v>50</v>
      </c>
      <c r="N2842">
        <v>36</v>
      </c>
      <c r="O2842" t="s">
        <v>12372</v>
      </c>
      <c r="P2842">
        <v>317</v>
      </c>
      <c r="Q2842" t="s">
        <v>29</v>
      </c>
      <c r="R2842">
        <v>3</v>
      </c>
      <c r="S2842" s="1">
        <v>45809</v>
      </c>
      <c r="T2842" t="s">
        <v>30</v>
      </c>
    </row>
    <row r="2843" spans="1:20" x14ac:dyDescent="0.25">
      <c r="A2843" t="s">
        <v>5736</v>
      </c>
      <c r="B2843" t="s">
        <v>38</v>
      </c>
      <c r="C2843" t="s">
        <v>22</v>
      </c>
      <c r="D2843" t="s">
        <v>32</v>
      </c>
      <c r="E2843" s="1">
        <v>44969</v>
      </c>
      <c r="F2843" t="s">
        <v>5737</v>
      </c>
      <c r="G2843" s="1">
        <v>45390</v>
      </c>
      <c r="H2843" t="s">
        <v>41</v>
      </c>
      <c r="I2843" t="s">
        <v>63</v>
      </c>
      <c r="J2843" t="s">
        <v>67</v>
      </c>
      <c r="K2843">
        <v>2</v>
      </c>
      <c r="L2843">
        <v>1047.17</v>
      </c>
      <c r="M2843" t="s">
        <v>50</v>
      </c>
      <c r="N2843">
        <v>9</v>
      </c>
      <c r="O2843" t="s">
        <v>12152</v>
      </c>
      <c r="P2843">
        <v>386</v>
      </c>
      <c r="Q2843" t="s">
        <v>43</v>
      </c>
      <c r="R2843">
        <v>4</v>
      </c>
      <c r="S2843" s="1">
        <v>45994</v>
      </c>
      <c r="T2843" t="s">
        <v>30</v>
      </c>
    </row>
    <row r="2844" spans="1:20" x14ac:dyDescent="0.25">
      <c r="A2844" t="s">
        <v>5738</v>
      </c>
      <c r="B2844" t="s">
        <v>38</v>
      </c>
      <c r="C2844" t="s">
        <v>39</v>
      </c>
      <c r="D2844" t="s">
        <v>32</v>
      </c>
      <c r="E2844" s="1">
        <v>44967</v>
      </c>
      <c r="F2844" t="s">
        <v>5739</v>
      </c>
      <c r="G2844" s="1">
        <v>45390</v>
      </c>
      <c r="H2844" t="s">
        <v>41</v>
      </c>
      <c r="I2844" t="s">
        <v>63</v>
      </c>
      <c r="J2844" t="s">
        <v>67</v>
      </c>
      <c r="K2844">
        <v>3</v>
      </c>
      <c r="L2844">
        <v>782.48</v>
      </c>
      <c r="M2844" t="s">
        <v>50</v>
      </c>
      <c r="N2844">
        <v>41</v>
      </c>
      <c r="O2844" s="1">
        <v>45934</v>
      </c>
      <c r="P2844">
        <v>170</v>
      </c>
      <c r="Q2844" t="s">
        <v>29</v>
      </c>
      <c r="R2844">
        <v>2</v>
      </c>
      <c r="S2844" s="1">
        <v>45660</v>
      </c>
      <c r="T2844" t="s">
        <v>36</v>
      </c>
    </row>
    <row r="2845" spans="1:20" x14ac:dyDescent="0.25">
      <c r="A2845" t="s">
        <v>5740</v>
      </c>
      <c r="B2845" t="s">
        <v>21</v>
      </c>
      <c r="C2845" t="s">
        <v>22</v>
      </c>
      <c r="D2845" t="s">
        <v>77</v>
      </c>
      <c r="E2845" s="1">
        <v>45566</v>
      </c>
      <c r="F2845" t="s">
        <v>5741</v>
      </c>
      <c r="G2845" s="1">
        <v>45390</v>
      </c>
      <c r="H2845" t="s">
        <v>34</v>
      </c>
      <c r="I2845" t="s">
        <v>42</v>
      </c>
      <c r="J2845" t="s">
        <v>59</v>
      </c>
      <c r="K2845">
        <v>4</v>
      </c>
      <c r="L2845">
        <v>995.05</v>
      </c>
      <c r="M2845" t="s">
        <v>50</v>
      </c>
      <c r="N2845">
        <v>20</v>
      </c>
      <c r="O2845" t="s">
        <v>12319</v>
      </c>
      <c r="P2845">
        <v>39</v>
      </c>
      <c r="Q2845" t="s">
        <v>43</v>
      </c>
      <c r="R2845">
        <v>2</v>
      </c>
      <c r="S2845" t="s">
        <v>12158</v>
      </c>
      <c r="T2845" t="s">
        <v>36</v>
      </c>
    </row>
    <row r="2846" spans="1:20" x14ac:dyDescent="0.25">
      <c r="A2846" t="s">
        <v>5742</v>
      </c>
      <c r="B2846" t="s">
        <v>21</v>
      </c>
      <c r="C2846" t="s">
        <v>22</v>
      </c>
      <c r="D2846" t="s">
        <v>77</v>
      </c>
      <c r="E2846" t="s">
        <v>12498</v>
      </c>
      <c r="F2846" t="s">
        <v>5743</v>
      </c>
      <c r="G2846" s="1">
        <v>45390</v>
      </c>
      <c r="H2846" t="s">
        <v>47</v>
      </c>
      <c r="I2846" t="s">
        <v>26</v>
      </c>
      <c r="J2846" t="s">
        <v>64</v>
      </c>
      <c r="K2846">
        <v>4</v>
      </c>
      <c r="L2846">
        <v>1419.61</v>
      </c>
      <c r="M2846" t="s">
        <v>28</v>
      </c>
      <c r="N2846">
        <v>6</v>
      </c>
      <c r="O2846" s="1">
        <v>45637</v>
      </c>
      <c r="P2846">
        <v>475</v>
      </c>
      <c r="Q2846" t="s">
        <v>43</v>
      </c>
      <c r="R2846">
        <v>5</v>
      </c>
      <c r="S2846" s="1">
        <v>45754</v>
      </c>
      <c r="T2846" t="s">
        <v>60</v>
      </c>
    </row>
    <row r="2847" spans="1:20" x14ac:dyDescent="0.25">
      <c r="A2847" t="s">
        <v>5744</v>
      </c>
      <c r="B2847" t="s">
        <v>38</v>
      </c>
      <c r="C2847" t="s">
        <v>22</v>
      </c>
      <c r="D2847" t="s">
        <v>52</v>
      </c>
      <c r="E2847" t="s">
        <v>12312</v>
      </c>
      <c r="F2847" t="s">
        <v>5745</v>
      </c>
      <c r="G2847" s="1">
        <v>45420</v>
      </c>
      <c r="H2847" t="s">
        <v>34</v>
      </c>
      <c r="I2847" t="s">
        <v>54</v>
      </c>
      <c r="J2847" t="s">
        <v>64</v>
      </c>
      <c r="K2847">
        <v>5</v>
      </c>
      <c r="L2847">
        <v>897.36</v>
      </c>
      <c r="M2847" t="s">
        <v>28</v>
      </c>
      <c r="N2847">
        <v>48</v>
      </c>
      <c r="O2847" t="s">
        <v>12104</v>
      </c>
      <c r="P2847">
        <v>471</v>
      </c>
      <c r="Q2847" t="s">
        <v>43</v>
      </c>
      <c r="R2847">
        <v>1</v>
      </c>
      <c r="S2847" t="s">
        <v>12236</v>
      </c>
      <c r="T2847" t="s">
        <v>30</v>
      </c>
    </row>
    <row r="2848" spans="1:20" x14ac:dyDescent="0.25">
      <c r="A2848" t="s">
        <v>5746</v>
      </c>
      <c r="B2848" t="s">
        <v>21</v>
      </c>
      <c r="C2848" t="s">
        <v>22</v>
      </c>
      <c r="D2848" t="s">
        <v>56</v>
      </c>
      <c r="E2848" t="s">
        <v>12218</v>
      </c>
      <c r="F2848" t="s">
        <v>5747</v>
      </c>
      <c r="G2848" s="1">
        <v>45420</v>
      </c>
      <c r="H2848" t="s">
        <v>47</v>
      </c>
      <c r="I2848" t="s">
        <v>63</v>
      </c>
      <c r="J2848" t="s">
        <v>49</v>
      </c>
      <c r="K2848">
        <v>4</v>
      </c>
      <c r="L2848">
        <v>662.34</v>
      </c>
      <c r="M2848" t="s">
        <v>35</v>
      </c>
      <c r="N2848">
        <v>44</v>
      </c>
      <c r="O2848" t="s">
        <v>12113</v>
      </c>
      <c r="P2848">
        <v>132</v>
      </c>
      <c r="Q2848" t="s">
        <v>29</v>
      </c>
      <c r="R2848">
        <v>1</v>
      </c>
      <c r="S2848" t="s">
        <v>12167</v>
      </c>
      <c r="T2848" t="s">
        <v>36</v>
      </c>
    </row>
    <row r="2849" spans="1:20" x14ac:dyDescent="0.25">
      <c r="A2849" t="s">
        <v>5748</v>
      </c>
      <c r="B2849" t="s">
        <v>21</v>
      </c>
      <c r="C2849" t="s">
        <v>82</v>
      </c>
      <c r="D2849" t="s">
        <v>52</v>
      </c>
      <c r="E2849" s="1">
        <v>45996</v>
      </c>
      <c r="F2849" t="s">
        <v>5749</v>
      </c>
      <c r="G2849" s="1">
        <v>45420</v>
      </c>
      <c r="H2849" t="s">
        <v>41</v>
      </c>
      <c r="I2849" t="s">
        <v>26</v>
      </c>
      <c r="J2849" t="s">
        <v>67</v>
      </c>
      <c r="K2849">
        <v>1</v>
      </c>
      <c r="L2849">
        <v>1411.03</v>
      </c>
      <c r="M2849" t="s">
        <v>28</v>
      </c>
      <c r="N2849">
        <v>36</v>
      </c>
      <c r="O2849" t="s">
        <v>12178</v>
      </c>
      <c r="P2849">
        <v>412</v>
      </c>
      <c r="Q2849" t="s">
        <v>43</v>
      </c>
      <c r="R2849">
        <v>2</v>
      </c>
      <c r="S2849" t="s">
        <v>12356</v>
      </c>
      <c r="T2849" t="s">
        <v>30</v>
      </c>
    </row>
    <row r="2850" spans="1:20" x14ac:dyDescent="0.25">
      <c r="A2850" t="s">
        <v>5750</v>
      </c>
      <c r="B2850" t="s">
        <v>38</v>
      </c>
      <c r="C2850" t="s">
        <v>22</v>
      </c>
      <c r="D2850" t="s">
        <v>32</v>
      </c>
      <c r="E2850" s="1">
        <v>45841</v>
      </c>
      <c r="F2850" t="s">
        <v>5751</v>
      </c>
      <c r="G2850" s="1">
        <v>45420</v>
      </c>
      <c r="H2850" t="s">
        <v>41</v>
      </c>
      <c r="I2850" t="s">
        <v>48</v>
      </c>
      <c r="J2850" t="s">
        <v>59</v>
      </c>
      <c r="K2850">
        <v>2</v>
      </c>
      <c r="L2850">
        <v>303.68</v>
      </c>
      <c r="M2850" t="s">
        <v>50</v>
      </c>
      <c r="N2850">
        <v>49</v>
      </c>
      <c r="O2850" s="1">
        <v>45658</v>
      </c>
      <c r="P2850">
        <v>440</v>
      </c>
      <c r="Q2850" t="s">
        <v>43</v>
      </c>
      <c r="R2850">
        <v>2</v>
      </c>
      <c r="S2850" t="s">
        <v>12144</v>
      </c>
      <c r="T2850" t="s">
        <v>30</v>
      </c>
    </row>
    <row r="2851" spans="1:20" x14ac:dyDescent="0.25">
      <c r="A2851" t="s">
        <v>5752</v>
      </c>
      <c r="B2851" t="s">
        <v>45</v>
      </c>
      <c r="C2851" t="s">
        <v>39</v>
      </c>
      <c r="D2851" t="s">
        <v>52</v>
      </c>
      <c r="E2851" t="s">
        <v>12248</v>
      </c>
      <c r="F2851" t="s">
        <v>5753</v>
      </c>
      <c r="G2851" s="1">
        <v>45420</v>
      </c>
      <c r="H2851" t="s">
        <v>34</v>
      </c>
      <c r="I2851" t="s">
        <v>48</v>
      </c>
      <c r="J2851" t="s">
        <v>49</v>
      </c>
      <c r="K2851">
        <v>1</v>
      </c>
      <c r="L2851">
        <v>1145.07</v>
      </c>
      <c r="M2851" t="s">
        <v>28</v>
      </c>
      <c r="N2851">
        <v>37</v>
      </c>
      <c r="O2851" t="s">
        <v>12136</v>
      </c>
      <c r="P2851">
        <v>434</v>
      </c>
      <c r="Q2851" t="s">
        <v>29</v>
      </c>
      <c r="R2851">
        <v>1</v>
      </c>
      <c r="S2851" t="s">
        <v>12141</v>
      </c>
      <c r="T2851" t="s">
        <v>30</v>
      </c>
    </row>
    <row r="2852" spans="1:20" x14ac:dyDescent="0.25">
      <c r="A2852" t="s">
        <v>5754</v>
      </c>
      <c r="B2852" t="s">
        <v>45</v>
      </c>
      <c r="C2852" t="s">
        <v>82</v>
      </c>
      <c r="D2852" t="s">
        <v>32</v>
      </c>
      <c r="E2852" s="1">
        <v>45811</v>
      </c>
      <c r="F2852" t="s">
        <v>5755</v>
      </c>
      <c r="G2852" s="1">
        <v>45420</v>
      </c>
      <c r="H2852" t="s">
        <v>34</v>
      </c>
      <c r="I2852" t="s">
        <v>54</v>
      </c>
      <c r="J2852" t="s">
        <v>49</v>
      </c>
      <c r="K2852">
        <v>3</v>
      </c>
      <c r="L2852">
        <v>999.72</v>
      </c>
      <c r="M2852" t="s">
        <v>50</v>
      </c>
      <c r="N2852">
        <v>47</v>
      </c>
      <c r="O2852" t="s">
        <v>12360</v>
      </c>
      <c r="P2852">
        <v>432</v>
      </c>
      <c r="Q2852" t="s">
        <v>43</v>
      </c>
      <c r="R2852">
        <v>1</v>
      </c>
      <c r="S2852" t="s">
        <v>12326</v>
      </c>
      <c r="T2852" t="s">
        <v>36</v>
      </c>
    </row>
    <row r="2853" spans="1:20" x14ac:dyDescent="0.25">
      <c r="A2853" t="s">
        <v>5756</v>
      </c>
      <c r="B2853" t="s">
        <v>38</v>
      </c>
      <c r="C2853" t="s">
        <v>82</v>
      </c>
      <c r="D2853" t="s">
        <v>77</v>
      </c>
      <c r="E2853" s="1">
        <v>45630</v>
      </c>
      <c r="F2853" t="s">
        <v>5757</v>
      </c>
      <c r="G2853" s="1">
        <v>45420</v>
      </c>
      <c r="H2853" t="s">
        <v>25</v>
      </c>
      <c r="I2853" t="s">
        <v>63</v>
      </c>
      <c r="J2853" t="s">
        <v>27</v>
      </c>
      <c r="K2853">
        <v>5</v>
      </c>
      <c r="L2853">
        <v>488.2</v>
      </c>
      <c r="M2853" t="s">
        <v>28</v>
      </c>
      <c r="N2853">
        <v>27</v>
      </c>
      <c r="O2853" s="1">
        <v>45877</v>
      </c>
      <c r="P2853">
        <v>269</v>
      </c>
      <c r="Q2853" t="s">
        <v>29</v>
      </c>
      <c r="R2853">
        <v>1</v>
      </c>
      <c r="S2853" t="s">
        <v>12376</v>
      </c>
      <c r="T2853" t="s">
        <v>30</v>
      </c>
    </row>
    <row r="2854" spans="1:20" x14ac:dyDescent="0.25">
      <c r="A2854" t="s">
        <v>5758</v>
      </c>
      <c r="B2854" t="s">
        <v>21</v>
      </c>
      <c r="C2854" t="s">
        <v>39</v>
      </c>
      <c r="D2854" t="s">
        <v>32</v>
      </c>
      <c r="E2854" t="s">
        <v>12170</v>
      </c>
      <c r="F2854" t="s">
        <v>5759</v>
      </c>
      <c r="G2854" s="1">
        <v>45420</v>
      </c>
      <c r="H2854" t="s">
        <v>25</v>
      </c>
      <c r="I2854" t="s">
        <v>26</v>
      </c>
      <c r="J2854" t="s">
        <v>59</v>
      </c>
      <c r="K2854">
        <v>1</v>
      </c>
      <c r="L2854">
        <v>782.24</v>
      </c>
      <c r="M2854" t="s">
        <v>28</v>
      </c>
      <c r="N2854">
        <v>28</v>
      </c>
      <c r="O2854" s="1">
        <v>45816</v>
      </c>
      <c r="P2854">
        <v>242</v>
      </c>
      <c r="Q2854" t="s">
        <v>29</v>
      </c>
      <c r="R2854">
        <v>1</v>
      </c>
      <c r="S2854" s="1">
        <v>45969</v>
      </c>
      <c r="T2854" t="s">
        <v>60</v>
      </c>
    </row>
    <row r="2855" spans="1:20" x14ac:dyDescent="0.25">
      <c r="A2855" t="s">
        <v>5760</v>
      </c>
      <c r="B2855" t="s">
        <v>38</v>
      </c>
      <c r="C2855" t="s">
        <v>82</v>
      </c>
      <c r="D2855" t="s">
        <v>52</v>
      </c>
      <c r="E2855" s="1">
        <v>45297</v>
      </c>
      <c r="F2855" t="s">
        <v>5761</v>
      </c>
      <c r="G2855" s="1">
        <v>45420</v>
      </c>
      <c r="H2855" t="s">
        <v>41</v>
      </c>
      <c r="I2855" t="s">
        <v>63</v>
      </c>
      <c r="J2855" t="s">
        <v>64</v>
      </c>
      <c r="K2855">
        <v>4</v>
      </c>
      <c r="L2855">
        <v>453.16</v>
      </c>
      <c r="M2855" t="s">
        <v>50</v>
      </c>
      <c r="N2855">
        <v>32</v>
      </c>
      <c r="O2855" s="1">
        <v>45547</v>
      </c>
      <c r="P2855">
        <v>402</v>
      </c>
      <c r="Q2855" t="s">
        <v>29</v>
      </c>
      <c r="R2855">
        <v>1</v>
      </c>
      <c r="S2855" t="s">
        <v>12262</v>
      </c>
      <c r="T2855" t="s">
        <v>60</v>
      </c>
    </row>
    <row r="2856" spans="1:20" x14ac:dyDescent="0.25">
      <c r="A2856" t="s">
        <v>5762</v>
      </c>
      <c r="B2856" t="s">
        <v>38</v>
      </c>
      <c r="C2856" t="s">
        <v>39</v>
      </c>
      <c r="D2856" t="s">
        <v>52</v>
      </c>
      <c r="E2856" t="s">
        <v>12363</v>
      </c>
      <c r="F2856" t="s">
        <v>5763</v>
      </c>
      <c r="G2856" s="1">
        <v>45420</v>
      </c>
      <c r="H2856" t="s">
        <v>41</v>
      </c>
      <c r="I2856" t="s">
        <v>26</v>
      </c>
      <c r="J2856" t="s">
        <v>67</v>
      </c>
      <c r="K2856">
        <v>1</v>
      </c>
      <c r="L2856">
        <v>1105.8800000000001</v>
      </c>
      <c r="M2856" t="s">
        <v>50</v>
      </c>
      <c r="N2856">
        <v>42</v>
      </c>
      <c r="O2856" t="s">
        <v>12313</v>
      </c>
      <c r="P2856">
        <v>147</v>
      </c>
      <c r="Q2856" t="s">
        <v>29</v>
      </c>
      <c r="R2856">
        <v>3</v>
      </c>
      <c r="S2856" s="1">
        <v>45999</v>
      </c>
      <c r="T2856" t="s">
        <v>36</v>
      </c>
    </row>
    <row r="2857" spans="1:20" x14ac:dyDescent="0.25">
      <c r="A2857" t="s">
        <v>5764</v>
      </c>
      <c r="B2857" t="s">
        <v>38</v>
      </c>
      <c r="C2857" t="s">
        <v>22</v>
      </c>
      <c r="D2857" t="s">
        <v>56</v>
      </c>
      <c r="E2857" t="s">
        <v>12480</v>
      </c>
      <c r="F2857" t="s">
        <v>5765</v>
      </c>
      <c r="G2857" s="1">
        <v>45420</v>
      </c>
      <c r="H2857" t="s">
        <v>25</v>
      </c>
      <c r="I2857" t="s">
        <v>54</v>
      </c>
      <c r="J2857" t="s">
        <v>64</v>
      </c>
      <c r="K2857">
        <v>4</v>
      </c>
      <c r="L2857">
        <v>1007.12</v>
      </c>
      <c r="M2857" t="s">
        <v>35</v>
      </c>
      <c r="N2857">
        <v>20</v>
      </c>
      <c r="O2857" t="s">
        <v>12174</v>
      </c>
      <c r="P2857">
        <v>138</v>
      </c>
      <c r="Q2857" t="s">
        <v>43</v>
      </c>
      <c r="R2857">
        <v>4</v>
      </c>
      <c r="S2857" s="1">
        <v>45608</v>
      </c>
      <c r="T2857" t="s">
        <v>36</v>
      </c>
    </row>
    <row r="2858" spans="1:20" x14ac:dyDescent="0.25">
      <c r="A2858" t="s">
        <v>5766</v>
      </c>
      <c r="B2858" t="s">
        <v>21</v>
      </c>
      <c r="C2858" t="s">
        <v>82</v>
      </c>
      <c r="D2858" t="s">
        <v>77</v>
      </c>
      <c r="E2858" t="s">
        <v>12136</v>
      </c>
      <c r="F2858" t="s">
        <v>5767</v>
      </c>
      <c r="G2858" s="1">
        <v>45451</v>
      </c>
      <c r="H2858" t="s">
        <v>25</v>
      </c>
      <c r="I2858" t="s">
        <v>63</v>
      </c>
      <c r="J2858" t="s">
        <v>64</v>
      </c>
      <c r="K2858">
        <v>4</v>
      </c>
      <c r="L2858">
        <v>855.94</v>
      </c>
      <c r="M2858" t="s">
        <v>28</v>
      </c>
      <c r="N2858">
        <v>25</v>
      </c>
      <c r="O2858" t="s">
        <v>12365</v>
      </c>
      <c r="P2858">
        <v>241</v>
      </c>
      <c r="Q2858" t="s">
        <v>43</v>
      </c>
      <c r="R2858">
        <v>4</v>
      </c>
      <c r="S2858" t="s">
        <v>12080</v>
      </c>
      <c r="T2858" t="s">
        <v>30</v>
      </c>
    </row>
    <row r="2859" spans="1:20" x14ac:dyDescent="0.25">
      <c r="A2859" t="s">
        <v>5768</v>
      </c>
      <c r="B2859" t="s">
        <v>38</v>
      </c>
      <c r="C2859" t="s">
        <v>82</v>
      </c>
      <c r="D2859" t="s">
        <v>77</v>
      </c>
      <c r="E2859" t="s">
        <v>12259</v>
      </c>
      <c r="F2859" t="s">
        <v>5769</v>
      </c>
      <c r="G2859" s="1">
        <v>45451</v>
      </c>
      <c r="H2859" t="s">
        <v>34</v>
      </c>
      <c r="I2859" t="s">
        <v>54</v>
      </c>
      <c r="J2859" t="s">
        <v>64</v>
      </c>
      <c r="K2859">
        <v>4</v>
      </c>
      <c r="L2859">
        <v>929.91</v>
      </c>
      <c r="M2859" t="s">
        <v>28</v>
      </c>
      <c r="N2859">
        <v>6</v>
      </c>
      <c r="O2859" s="1">
        <v>45363</v>
      </c>
      <c r="P2859">
        <v>451</v>
      </c>
      <c r="Q2859" t="s">
        <v>29</v>
      </c>
      <c r="R2859">
        <v>3</v>
      </c>
      <c r="S2859" t="s">
        <v>12138</v>
      </c>
      <c r="T2859" t="s">
        <v>30</v>
      </c>
    </row>
    <row r="2860" spans="1:20" x14ac:dyDescent="0.25">
      <c r="A2860" t="s">
        <v>5770</v>
      </c>
      <c r="B2860" t="s">
        <v>21</v>
      </c>
      <c r="C2860" t="s">
        <v>39</v>
      </c>
      <c r="D2860" t="s">
        <v>23</v>
      </c>
      <c r="E2860" s="1">
        <v>45028</v>
      </c>
      <c r="F2860" t="s">
        <v>5771</v>
      </c>
      <c r="G2860" s="1">
        <v>45451</v>
      </c>
      <c r="H2860" t="s">
        <v>41</v>
      </c>
      <c r="I2860" t="s">
        <v>54</v>
      </c>
      <c r="J2860" t="s">
        <v>59</v>
      </c>
      <c r="K2860">
        <v>1</v>
      </c>
      <c r="L2860">
        <v>842.6</v>
      </c>
      <c r="M2860" t="s">
        <v>35</v>
      </c>
      <c r="N2860">
        <v>9</v>
      </c>
      <c r="O2860" t="s">
        <v>12226</v>
      </c>
      <c r="P2860">
        <v>92</v>
      </c>
      <c r="Q2860" t="s">
        <v>43</v>
      </c>
      <c r="R2860">
        <v>4</v>
      </c>
      <c r="S2860" t="s">
        <v>12091</v>
      </c>
      <c r="T2860" t="s">
        <v>30</v>
      </c>
    </row>
    <row r="2861" spans="1:20" x14ac:dyDescent="0.25">
      <c r="A2861" t="s">
        <v>5772</v>
      </c>
      <c r="B2861" t="s">
        <v>21</v>
      </c>
      <c r="C2861" t="s">
        <v>82</v>
      </c>
      <c r="D2861" t="s">
        <v>32</v>
      </c>
      <c r="E2861" t="s">
        <v>12471</v>
      </c>
      <c r="F2861" t="s">
        <v>5773</v>
      </c>
      <c r="G2861" s="1">
        <v>45451</v>
      </c>
      <c r="H2861" t="s">
        <v>41</v>
      </c>
      <c r="I2861" t="s">
        <v>63</v>
      </c>
      <c r="J2861" t="s">
        <v>67</v>
      </c>
      <c r="K2861">
        <v>2</v>
      </c>
      <c r="L2861">
        <v>466.64</v>
      </c>
      <c r="M2861" t="s">
        <v>50</v>
      </c>
      <c r="N2861">
        <v>4</v>
      </c>
      <c r="O2861" t="s">
        <v>12184</v>
      </c>
      <c r="P2861">
        <v>445</v>
      </c>
      <c r="Q2861" t="s">
        <v>29</v>
      </c>
      <c r="R2861">
        <v>3</v>
      </c>
      <c r="S2861" s="1">
        <v>45547</v>
      </c>
      <c r="T2861" t="s">
        <v>60</v>
      </c>
    </row>
    <row r="2862" spans="1:20" x14ac:dyDescent="0.25">
      <c r="A2862" t="s">
        <v>5774</v>
      </c>
      <c r="B2862" t="s">
        <v>38</v>
      </c>
      <c r="C2862" t="s">
        <v>22</v>
      </c>
      <c r="D2862" t="s">
        <v>32</v>
      </c>
      <c r="E2862" t="s">
        <v>12363</v>
      </c>
      <c r="F2862" t="s">
        <v>5775</v>
      </c>
      <c r="G2862" s="1">
        <v>45451</v>
      </c>
      <c r="H2862" t="s">
        <v>58</v>
      </c>
      <c r="I2862" t="s">
        <v>26</v>
      </c>
      <c r="J2862" t="s">
        <v>27</v>
      </c>
      <c r="K2862">
        <v>5</v>
      </c>
      <c r="L2862">
        <v>1087.01</v>
      </c>
      <c r="M2862" t="s">
        <v>28</v>
      </c>
      <c r="N2862">
        <v>37</v>
      </c>
      <c r="O2862" t="s">
        <v>12196</v>
      </c>
      <c r="P2862">
        <v>103</v>
      </c>
      <c r="Q2862" t="s">
        <v>29</v>
      </c>
      <c r="R2862">
        <v>1</v>
      </c>
      <c r="S2862" t="s">
        <v>12354</v>
      </c>
      <c r="T2862" t="s">
        <v>30</v>
      </c>
    </row>
    <row r="2863" spans="1:20" x14ac:dyDescent="0.25">
      <c r="A2863" t="s">
        <v>5776</v>
      </c>
      <c r="B2863" t="s">
        <v>45</v>
      </c>
      <c r="C2863" t="s">
        <v>82</v>
      </c>
      <c r="D2863" t="s">
        <v>56</v>
      </c>
      <c r="E2863" t="s">
        <v>12102</v>
      </c>
      <c r="F2863" t="s">
        <v>5777</v>
      </c>
      <c r="G2863" s="1">
        <v>45451</v>
      </c>
      <c r="H2863" t="s">
        <v>47</v>
      </c>
      <c r="I2863" t="s">
        <v>63</v>
      </c>
      <c r="J2863" t="s">
        <v>64</v>
      </c>
      <c r="K2863">
        <v>1</v>
      </c>
      <c r="L2863">
        <v>124.85</v>
      </c>
      <c r="M2863" t="s">
        <v>50</v>
      </c>
      <c r="N2863">
        <v>24</v>
      </c>
      <c r="O2863" t="s">
        <v>12376</v>
      </c>
      <c r="P2863">
        <v>74</v>
      </c>
      <c r="Q2863" t="s">
        <v>43</v>
      </c>
      <c r="R2863">
        <v>5</v>
      </c>
      <c r="S2863" t="s">
        <v>12286</v>
      </c>
      <c r="T2863" t="s">
        <v>36</v>
      </c>
    </row>
    <row r="2864" spans="1:20" x14ac:dyDescent="0.25">
      <c r="A2864" t="s">
        <v>5778</v>
      </c>
      <c r="B2864" t="s">
        <v>21</v>
      </c>
      <c r="C2864" t="s">
        <v>39</v>
      </c>
      <c r="D2864" t="s">
        <v>52</v>
      </c>
      <c r="E2864" t="s">
        <v>12405</v>
      </c>
      <c r="F2864" t="s">
        <v>5779</v>
      </c>
      <c r="G2864" s="1">
        <v>45451</v>
      </c>
      <c r="H2864" t="s">
        <v>47</v>
      </c>
      <c r="I2864" t="s">
        <v>63</v>
      </c>
      <c r="J2864" t="s">
        <v>49</v>
      </c>
      <c r="K2864">
        <v>3</v>
      </c>
      <c r="L2864">
        <v>346.11</v>
      </c>
      <c r="M2864" t="s">
        <v>35</v>
      </c>
      <c r="N2864">
        <v>50</v>
      </c>
      <c r="O2864" t="s">
        <v>12157</v>
      </c>
      <c r="P2864">
        <v>45</v>
      </c>
      <c r="Q2864" t="s">
        <v>43</v>
      </c>
      <c r="R2864">
        <v>2</v>
      </c>
      <c r="S2864" t="s">
        <v>12142</v>
      </c>
      <c r="T2864" t="s">
        <v>60</v>
      </c>
    </row>
    <row r="2865" spans="1:20" x14ac:dyDescent="0.25">
      <c r="A2865" t="s">
        <v>5780</v>
      </c>
      <c r="B2865" t="s">
        <v>38</v>
      </c>
      <c r="C2865" t="s">
        <v>82</v>
      </c>
      <c r="D2865" t="s">
        <v>23</v>
      </c>
      <c r="E2865" s="1">
        <v>45636</v>
      </c>
      <c r="F2865" t="s">
        <v>5781</v>
      </c>
      <c r="G2865" s="1">
        <v>45451</v>
      </c>
      <c r="H2865" t="s">
        <v>47</v>
      </c>
      <c r="I2865" t="s">
        <v>48</v>
      </c>
      <c r="J2865" t="s">
        <v>64</v>
      </c>
      <c r="K2865">
        <v>3</v>
      </c>
      <c r="L2865">
        <v>1411.57</v>
      </c>
      <c r="M2865" t="s">
        <v>50</v>
      </c>
      <c r="N2865">
        <v>5</v>
      </c>
      <c r="O2865" t="s">
        <v>12098</v>
      </c>
      <c r="P2865">
        <v>281</v>
      </c>
      <c r="Q2865" t="s">
        <v>29</v>
      </c>
      <c r="R2865">
        <v>3</v>
      </c>
      <c r="S2865" t="s">
        <v>12226</v>
      </c>
      <c r="T2865" t="s">
        <v>60</v>
      </c>
    </row>
    <row r="2866" spans="1:20" x14ac:dyDescent="0.25">
      <c r="A2866" t="s">
        <v>5782</v>
      </c>
      <c r="B2866" t="s">
        <v>45</v>
      </c>
      <c r="C2866" t="s">
        <v>82</v>
      </c>
      <c r="D2866" t="s">
        <v>77</v>
      </c>
      <c r="E2866" t="s">
        <v>12248</v>
      </c>
      <c r="F2866" t="s">
        <v>5783</v>
      </c>
      <c r="G2866" s="1">
        <v>45481</v>
      </c>
      <c r="H2866" t="s">
        <v>34</v>
      </c>
      <c r="I2866" t="s">
        <v>26</v>
      </c>
      <c r="J2866" t="s">
        <v>64</v>
      </c>
      <c r="K2866">
        <v>2</v>
      </c>
      <c r="L2866">
        <v>790.29</v>
      </c>
      <c r="M2866" t="s">
        <v>50</v>
      </c>
      <c r="N2866">
        <v>28</v>
      </c>
      <c r="O2866" s="1">
        <v>45332</v>
      </c>
      <c r="P2866">
        <v>386</v>
      </c>
      <c r="Q2866" t="s">
        <v>43</v>
      </c>
      <c r="R2866">
        <v>3</v>
      </c>
      <c r="S2866" t="s">
        <v>12354</v>
      </c>
      <c r="T2866" t="s">
        <v>60</v>
      </c>
    </row>
    <row r="2867" spans="1:20" x14ac:dyDescent="0.25">
      <c r="A2867" t="s">
        <v>5784</v>
      </c>
      <c r="B2867" t="s">
        <v>38</v>
      </c>
      <c r="C2867" t="s">
        <v>82</v>
      </c>
      <c r="D2867" t="s">
        <v>32</v>
      </c>
      <c r="E2867" s="1">
        <v>45784</v>
      </c>
      <c r="F2867" t="s">
        <v>5785</v>
      </c>
      <c r="G2867" s="1">
        <v>45481</v>
      </c>
      <c r="H2867" t="s">
        <v>41</v>
      </c>
      <c r="I2867" t="s">
        <v>26</v>
      </c>
      <c r="J2867" t="s">
        <v>27</v>
      </c>
      <c r="K2867">
        <v>4</v>
      </c>
      <c r="L2867">
        <v>746.59</v>
      </c>
      <c r="M2867" t="s">
        <v>50</v>
      </c>
      <c r="N2867">
        <v>13</v>
      </c>
      <c r="O2867" s="1">
        <v>45996</v>
      </c>
      <c r="P2867">
        <v>443</v>
      </c>
      <c r="Q2867" t="s">
        <v>43</v>
      </c>
      <c r="R2867">
        <v>5</v>
      </c>
      <c r="S2867" t="s">
        <v>12271</v>
      </c>
      <c r="T2867" t="s">
        <v>60</v>
      </c>
    </row>
    <row r="2868" spans="1:20" x14ac:dyDescent="0.25">
      <c r="A2868" t="s">
        <v>5786</v>
      </c>
      <c r="B2868" t="s">
        <v>45</v>
      </c>
      <c r="C2868" t="s">
        <v>22</v>
      </c>
      <c r="D2868" t="s">
        <v>32</v>
      </c>
      <c r="E2868" t="s">
        <v>12382</v>
      </c>
      <c r="F2868" t="s">
        <v>5787</v>
      </c>
      <c r="G2868" s="1">
        <v>45481</v>
      </c>
      <c r="H2868" t="s">
        <v>25</v>
      </c>
      <c r="I2868" t="s">
        <v>63</v>
      </c>
      <c r="J2868" t="s">
        <v>49</v>
      </c>
      <c r="K2868">
        <v>4</v>
      </c>
      <c r="L2868">
        <v>200.96</v>
      </c>
      <c r="M2868" t="s">
        <v>35</v>
      </c>
      <c r="N2868">
        <v>29</v>
      </c>
      <c r="O2868" t="s">
        <v>12072</v>
      </c>
      <c r="P2868">
        <v>388</v>
      </c>
      <c r="Q2868" t="s">
        <v>29</v>
      </c>
      <c r="R2868">
        <v>5</v>
      </c>
      <c r="S2868" s="1">
        <v>45753</v>
      </c>
      <c r="T2868" t="s">
        <v>36</v>
      </c>
    </row>
    <row r="2869" spans="1:20" x14ac:dyDescent="0.25">
      <c r="A2869" t="s">
        <v>5788</v>
      </c>
      <c r="B2869" t="s">
        <v>21</v>
      </c>
      <c r="C2869" t="s">
        <v>82</v>
      </c>
      <c r="D2869" t="s">
        <v>52</v>
      </c>
      <c r="E2869" t="s">
        <v>12368</v>
      </c>
      <c r="F2869" t="s">
        <v>5789</v>
      </c>
      <c r="G2869" s="1">
        <v>45481</v>
      </c>
      <c r="H2869" t="s">
        <v>25</v>
      </c>
      <c r="I2869" t="s">
        <v>63</v>
      </c>
      <c r="J2869" t="s">
        <v>64</v>
      </c>
      <c r="K2869">
        <v>1</v>
      </c>
      <c r="L2869">
        <v>101.73</v>
      </c>
      <c r="M2869" t="s">
        <v>50</v>
      </c>
      <c r="N2869">
        <v>12</v>
      </c>
      <c r="O2869" t="s">
        <v>12100</v>
      </c>
      <c r="P2869">
        <v>44</v>
      </c>
      <c r="Q2869" t="s">
        <v>29</v>
      </c>
      <c r="R2869">
        <v>5</v>
      </c>
      <c r="S2869" t="s">
        <v>12261</v>
      </c>
      <c r="T2869" t="s">
        <v>30</v>
      </c>
    </row>
    <row r="2870" spans="1:20" x14ac:dyDescent="0.25">
      <c r="A2870" t="s">
        <v>5790</v>
      </c>
      <c r="B2870" t="s">
        <v>38</v>
      </c>
      <c r="C2870" t="s">
        <v>39</v>
      </c>
      <c r="D2870" t="s">
        <v>23</v>
      </c>
      <c r="E2870" s="1">
        <v>45416</v>
      </c>
      <c r="F2870" t="s">
        <v>5791</v>
      </c>
      <c r="G2870" s="1">
        <v>45481</v>
      </c>
      <c r="H2870" t="s">
        <v>41</v>
      </c>
      <c r="I2870" t="s">
        <v>48</v>
      </c>
      <c r="J2870" t="s">
        <v>59</v>
      </c>
      <c r="K2870">
        <v>1</v>
      </c>
      <c r="L2870">
        <v>627.33000000000004</v>
      </c>
      <c r="M2870" t="s">
        <v>50</v>
      </c>
      <c r="N2870">
        <v>4</v>
      </c>
      <c r="O2870" s="1">
        <v>45483</v>
      </c>
      <c r="P2870">
        <v>268</v>
      </c>
      <c r="Q2870" t="s">
        <v>43</v>
      </c>
      <c r="R2870">
        <v>3</v>
      </c>
      <c r="S2870" t="s">
        <v>12098</v>
      </c>
      <c r="T2870" t="s">
        <v>60</v>
      </c>
    </row>
    <row r="2871" spans="1:20" x14ac:dyDescent="0.25">
      <c r="A2871" t="s">
        <v>5792</v>
      </c>
      <c r="B2871" t="s">
        <v>38</v>
      </c>
      <c r="C2871" t="s">
        <v>82</v>
      </c>
      <c r="D2871" t="s">
        <v>52</v>
      </c>
      <c r="E2871" t="s">
        <v>12295</v>
      </c>
      <c r="F2871" t="s">
        <v>5793</v>
      </c>
      <c r="G2871" s="1">
        <v>45481</v>
      </c>
      <c r="H2871" t="s">
        <v>47</v>
      </c>
      <c r="I2871" t="s">
        <v>42</v>
      </c>
      <c r="J2871" t="s">
        <v>49</v>
      </c>
      <c r="K2871">
        <v>5</v>
      </c>
      <c r="L2871">
        <v>1293.1500000000001</v>
      </c>
      <c r="M2871" t="s">
        <v>50</v>
      </c>
      <c r="N2871">
        <v>1</v>
      </c>
      <c r="O2871" t="s">
        <v>12071</v>
      </c>
      <c r="P2871">
        <v>254</v>
      </c>
      <c r="Q2871" t="s">
        <v>43</v>
      </c>
      <c r="R2871">
        <v>1</v>
      </c>
      <c r="S2871" s="1">
        <v>45660</v>
      </c>
      <c r="T2871" t="s">
        <v>36</v>
      </c>
    </row>
    <row r="2872" spans="1:20" x14ac:dyDescent="0.25">
      <c r="A2872" t="s">
        <v>5794</v>
      </c>
      <c r="B2872" t="s">
        <v>45</v>
      </c>
      <c r="C2872" t="s">
        <v>82</v>
      </c>
      <c r="D2872" t="s">
        <v>23</v>
      </c>
      <c r="E2872" t="s">
        <v>12076</v>
      </c>
      <c r="F2872" t="s">
        <v>5795</v>
      </c>
      <c r="G2872" s="1">
        <v>45481</v>
      </c>
      <c r="H2872" t="s">
        <v>58</v>
      </c>
      <c r="I2872" t="s">
        <v>26</v>
      </c>
      <c r="J2872" t="s">
        <v>49</v>
      </c>
      <c r="K2872">
        <v>4</v>
      </c>
      <c r="L2872">
        <v>358.94</v>
      </c>
      <c r="M2872" t="s">
        <v>35</v>
      </c>
      <c r="N2872">
        <v>5</v>
      </c>
      <c r="O2872" s="1">
        <v>45547</v>
      </c>
      <c r="P2872">
        <v>374</v>
      </c>
      <c r="Q2872" t="s">
        <v>29</v>
      </c>
      <c r="R2872">
        <v>3</v>
      </c>
      <c r="S2872" t="s">
        <v>12176</v>
      </c>
      <c r="T2872" t="s">
        <v>60</v>
      </c>
    </row>
    <row r="2873" spans="1:20" x14ac:dyDescent="0.25">
      <c r="A2873" t="s">
        <v>5796</v>
      </c>
      <c r="B2873" t="s">
        <v>45</v>
      </c>
      <c r="C2873" t="s">
        <v>82</v>
      </c>
      <c r="D2873" t="s">
        <v>56</v>
      </c>
      <c r="E2873" t="s">
        <v>12168</v>
      </c>
      <c r="F2873" t="s">
        <v>5797</v>
      </c>
      <c r="G2873" s="1">
        <v>45481</v>
      </c>
      <c r="H2873" t="s">
        <v>58</v>
      </c>
      <c r="I2873" t="s">
        <v>26</v>
      </c>
      <c r="J2873" t="s">
        <v>64</v>
      </c>
      <c r="K2873">
        <v>5</v>
      </c>
      <c r="L2873">
        <v>209.18</v>
      </c>
      <c r="M2873" t="s">
        <v>28</v>
      </c>
      <c r="N2873">
        <v>32</v>
      </c>
      <c r="O2873" s="1">
        <v>45482</v>
      </c>
      <c r="P2873">
        <v>51</v>
      </c>
      <c r="Q2873" t="s">
        <v>29</v>
      </c>
      <c r="R2873">
        <v>5</v>
      </c>
      <c r="S2873" s="1">
        <v>45300</v>
      </c>
      <c r="T2873" t="s">
        <v>60</v>
      </c>
    </row>
    <row r="2874" spans="1:20" x14ac:dyDescent="0.25">
      <c r="A2874" t="s">
        <v>5798</v>
      </c>
      <c r="B2874" t="s">
        <v>38</v>
      </c>
      <c r="C2874" t="s">
        <v>82</v>
      </c>
      <c r="D2874" t="s">
        <v>77</v>
      </c>
      <c r="E2874" s="1">
        <v>45784</v>
      </c>
      <c r="F2874" t="s">
        <v>5799</v>
      </c>
      <c r="G2874" s="1">
        <v>45481</v>
      </c>
      <c r="H2874" t="s">
        <v>34</v>
      </c>
      <c r="I2874" t="s">
        <v>63</v>
      </c>
      <c r="J2874" t="s">
        <v>59</v>
      </c>
      <c r="K2874">
        <v>2</v>
      </c>
      <c r="L2874">
        <v>618.61</v>
      </c>
      <c r="M2874" t="s">
        <v>28</v>
      </c>
      <c r="N2874">
        <v>45</v>
      </c>
      <c r="O2874" t="s">
        <v>12207</v>
      </c>
      <c r="P2874">
        <v>232</v>
      </c>
      <c r="Q2874" t="s">
        <v>29</v>
      </c>
      <c r="R2874">
        <v>4</v>
      </c>
      <c r="S2874" t="s">
        <v>12212</v>
      </c>
      <c r="T2874" t="s">
        <v>36</v>
      </c>
    </row>
    <row r="2875" spans="1:20" x14ac:dyDescent="0.25">
      <c r="A2875" t="s">
        <v>5800</v>
      </c>
      <c r="B2875" t="s">
        <v>21</v>
      </c>
      <c r="C2875" t="s">
        <v>82</v>
      </c>
      <c r="D2875" t="s">
        <v>52</v>
      </c>
      <c r="E2875" s="1">
        <v>45813</v>
      </c>
      <c r="F2875" t="s">
        <v>5801</v>
      </c>
      <c r="G2875" s="1">
        <v>45481</v>
      </c>
      <c r="H2875" t="s">
        <v>34</v>
      </c>
      <c r="I2875" t="s">
        <v>63</v>
      </c>
      <c r="J2875" t="s">
        <v>67</v>
      </c>
      <c r="K2875">
        <v>3</v>
      </c>
      <c r="L2875">
        <v>1379.83</v>
      </c>
      <c r="M2875" t="s">
        <v>50</v>
      </c>
      <c r="N2875">
        <v>11</v>
      </c>
      <c r="O2875" s="1">
        <v>45873</v>
      </c>
      <c r="P2875">
        <v>88</v>
      </c>
      <c r="Q2875" t="s">
        <v>29</v>
      </c>
      <c r="R2875">
        <v>5</v>
      </c>
      <c r="S2875" t="s">
        <v>12425</v>
      </c>
      <c r="T2875" t="s">
        <v>36</v>
      </c>
    </row>
    <row r="2876" spans="1:20" x14ac:dyDescent="0.25">
      <c r="A2876" t="s">
        <v>5802</v>
      </c>
      <c r="B2876" t="s">
        <v>38</v>
      </c>
      <c r="C2876" t="s">
        <v>82</v>
      </c>
      <c r="D2876" t="s">
        <v>77</v>
      </c>
      <c r="E2876" t="s">
        <v>12438</v>
      </c>
      <c r="F2876" t="s">
        <v>5803</v>
      </c>
      <c r="G2876" s="1">
        <v>45481</v>
      </c>
      <c r="H2876" t="s">
        <v>34</v>
      </c>
      <c r="I2876" t="s">
        <v>54</v>
      </c>
      <c r="J2876" t="s">
        <v>67</v>
      </c>
      <c r="K2876">
        <v>1</v>
      </c>
      <c r="L2876">
        <v>654.86</v>
      </c>
      <c r="M2876" t="s">
        <v>28</v>
      </c>
      <c r="N2876">
        <v>17</v>
      </c>
      <c r="O2876" s="1">
        <v>45723</v>
      </c>
      <c r="P2876">
        <v>415</v>
      </c>
      <c r="Q2876" t="s">
        <v>43</v>
      </c>
      <c r="R2876">
        <v>3</v>
      </c>
      <c r="S2876" s="1">
        <v>45992</v>
      </c>
      <c r="T2876" t="s">
        <v>36</v>
      </c>
    </row>
    <row r="2877" spans="1:20" x14ac:dyDescent="0.25">
      <c r="A2877" t="s">
        <v>5804</v>
      </c>
      <c r="B2877" t="s">
        <v>45</v>
      </c>
      <c r="C2877" t="s">
        <v>39</v>
      </c>
      <c r="D2877" t="s">
        <v>52</v>
      </c>
      <c r="E2877" s="1">
        <v>45694</v>
      </c>
      <c r="F2877" t="s">
        <v>5805</v>
      </c>
      <c r="G2877" s="1">
        <v>45512</v>
      </c>
      <c r="H2877" t="s">
        <v>41</v>
      </c>
      <c r="I2877" t="s">
        <v>42</v>
      </c>
      <c r="J2877" t="s">
        <v>67</v>
      </c>
      <c r="K2877">
        <v>4</v>
      </c>
      <c r="L2877">
        <v>514.79</v>
      </c>
      <c r="M2877" t="s">
        <v>35</v>
      </c>
      <c r="N2877">
        <v>15</v>
      </c>
      <c r="O2877" s="1">
        <v>45636</v>
      </c>
      <c r="P2877">
        <v>279</v>
      </c>
      <c r="Q2877" t="s">
        <v>29</v>
      </c>
      <c r="R2877">
        <v>1</v>
      </c>
      <c r="S2877" t="s">
        <v>12110</v>
      </c>
      <c r="T2877" t="s">
        <v>60</v>
      </c>
    </row>
    <row r="2878" spans="1:20" x14ac:dyDescent="0.25">
      <c r="A2878" t="s">
        <v>5806</v>
      </c>
      <c r="B2878" t="s">
        <v>38</v>
      </c>
      <c r="C2878" t="s">
        <v>22</v>
      </c>
      <c r="D2878" t="s">
        <v>52</v>
      </c>
      <c r="E2878" s="1">
        <v>45812</v>
      </c>
      <c r="F2878" t="s">
        <v>5807</v>
      </c>
      <c r="G2878" s="1">
        <v>45512</v>
      </c>
      <c r="H2878" t="s">
        <v>58</v>
      </c>
      <c r="I2878" t="s">
        <v>42</v>
      </c>
      <c r="J2878" t="s">
        <v>64</v>
      </c>
      <c r="K2878">
        <v>3</v>
      </c>
      <c r="L2878">
        <v>711.16</v>
      </c>
      <c r="M2878" t="s">
        <v>50</v>
      </c>
      <c r="N2878">
        <v>26</v>
      </c>
      <c r="O2878" t="s">
        <v>12335</v>
      </c>
      <c r="P2878">
        <v>257</v>
      </c>
      <c r="Q2878" t="s">
        <v>29</v>
      </c>
      <c r="R2878">
        <v>5</v>
      </c>
      <c r="S2878" t="s">
        <v>12169</v>
      </c>
      <c r="T2878" t="s">
        <v>36</v>
      </c>
    </row>
    <row r="2879" spans="1:20" x14ac:dyDescent="0.25">
      <c r="A2879" t="s">
        <v>5808</v>
      </c>
      <c r="B2879" t="s">
        <v>21</v>
      </c>
      <c r="C2879" t="s">
        <v>22</v>
      </c>
      <c r="D2879" t="s">
        <v>56</v>
      </c>
      <c r="E2879" s="1">
        <v>45546</v>
      </c>
      <c r="F2879" t="s">
        <v>5809</v>
      </c>
      <c r="G2879" s="1">
        <v>45512</v>
      </c>
      <c r="H2879" t="s">
        <v>41</v>
      </c>
      <c r="I2879" t="s">
        <v>48</v>
      </c>
      <c r="J2879" t="s">
        <v>64</v>
      </c>
      <c r="K2879">
        <v>4</v>
      </c>
      <c r="L2879">
        <v>1429.77</v>
      </c>
      <c r="M2879" t="s">
        <v>28</v>
      </c>
      <c r="N2879">
        <v>25</v>
      </c>
      <c r="O2879" t="s">
        <v>12220</v>
      </c>
      <c r="P2879">
        <v>71</v>
      </c>
      <c r="Q2879" t="s">
        <v>43</v>
      </c>
      <c r="R2879">
        <v>2</v>
      </c>
      <c r="S2879" s="1">
        <v>45815</v>
      </c>
      <c r="T2879" t="s">
        <v>36</v>
      </c>
    </row>
    <row r="2880" spans="1:20" x14ac:dyDescent="0.25">
      <c r="A2880" t="s">
        <v>5810</v>
      </c>
      <c r="B2880" t="s">
        <v>21</v>
      </c>
      <c r="C2880" t="s">
        <v>82</v>
      </c>
      <c r="D2880" t="s">
        <v>77</v>
      </c>
      <c r="E2880" t="s">
        <v>12120</v>
      </c>
      <c r="F2880" t="s">
        <v>5811</v>
      </c>
      <c r="G2880" s="1">
        <v>45512</v>
      </c>
      <c r="H2880" t="s">
        <v>58</v>
      </c>
      <c r="I2880" t="s">
        <v>26</v>
      </c>
      <c r="J2880" t="s">
        <v>27</v>
      </c>
      <c r="K2880">
        <v>1</v>
      </c>
      <c r="L2880">
        <v>987</v>
      </c>
      <c r="M2880" t="s">
        <v>28</v>
      </c>
      <c r="N2880">
        <v>31</v>
      </c>
      <c r="O2880" t="s">
        <v>12121</v>
      </c>
      <c r="P2880">
        <v>468</v>
      </c>
      <c r="Q2880" t="s">
        <v>43</v>
      </c>
      <c r="R2880">
        <v>2</v>
      </c>
      <c r="S2880" t="s">
        <v>12140</v>
      </c>
      <c r="T2880" t="s">
        <v>30</v>
      </c>
    </row>
    <row r="2881" spans="1:20" x14ac:dyDescent="0.25">
      <c r="A2881" t="s">
        <v>5812</v>
      </c>
      <c r="B2881" t="s">
        <v>21</v>
      </c>
      <c r="C2881" t="s">
        <v>22</v>
      </c>
      <c r="D2881" t="s">
        <v>23</v>
      </c>
      <c r="E2881" t="s">
        <v>12404</v>
      </c>
      <c r="F2881" t="s">
        <v>5813</v>
      </c>
      <c r="G2881" s="1">
        <v>45512</v>
      </c>
      <c r="H2881" t="s">
        <v>34</v>
      </c>
      <c r="I2881" t="s">
        <v>26</v>
      </c>
      <c r="J2881" t="s">
        <v>27</v>
      </c>
      <c r="K2881">
        <v>4</v>
      </c>
      <c r="L2881">
        <v>1165.45</v>
      </c>
      <c r="M2881" t="s">
        <v>28</v>
      </c>
      <c r="N2881">
        <v>32</v>
      </c>
      <c r="O2881" s="1">
        <v>45908</v>
      </c>
      <c r="P2881">
        <v>444</v>
      </c>
      <c r="Q2881" t="s">
        <v>29</v>
      </c>
      <c r="R2881">
        <v>2</v>
      </c>
      <c r="S2881" s="1">
        <v>45659</v>
      </c>
      <c r="T2881" t="s">
        <v>36</v>
      </c>
    </row>
    <row r="2882" spans="1:20" x14ac:dyDescent="0.25">
      <c r="A2882" t="s">
        <v>5814</v>
      </c>
      <c r="B2882" t="s">
        <v>38</v>
      </c>
      <c r="C2882" t="s">
        <v>22</v>
      </c>
      <c r="D2882" t="s">
        <v>52</v>
      </c>
      <c r="E2882" t="s">
        <v>12203</v>
      </c>
      <c r="F2882" t="s">
        <v>5815</v>
      </c>
      <c r="G2882" s="1">
        <v>45512</v>
      </c>
      <c r="H2882" t="s">
        <v>25</v>
      </c>
      <c r="I2882" t="s">
        <v>42</v>
      </c>
      <c r="J2882" t="s">
        <v>27</v>
      </c>
      <c r="K2882">
        <v>2</v>
      </c>
      <c r="L2882">
        <v>1018.41</v>
      </c>
      <c r="M2882" t="s">
        <v>28</v>
      </c>
      <c r="N2882">
        <v>22</v>
      </c>
      <c r="O2882" t="s">
        <v>12259</v>
      </c>
      <c r="P2882">
        <v>255</v>
      </c>
      <c r="Q2882" t="s">
        <v>43</v>
      </c>
      <c r="R2882">
        <v>1</v>
      </c>
      <c r="S2882" s="1">
        <v>45812</v>
      </c>
      <c r="T2882" t="s">
        <v>36</v>
      </c>
    </row>
    <row r="2883" spans="1:20" x14ac:dyDescent="0.25">
      <c r="A2883" t="s">
        <v>5816</v>
      </c>
      <c r="B2883" t="s">
        <v>38</v>
      </c>
      <c r="C2883" t="s">
        <v>22</v>
      </c>
      <c r="D2883" t="s">
        <v>52</v>
      </c>
      <c r="E2883" s="1">
        <v>45476</v>
      </c>
      <c r="F2883" t="s">
        <v>5817</v>
      </c>
      <c r="G2883" s="1">
        <v>45512</v>
      </c>
      <c r="H2883" t="s">
        <v>25</v>
      </c>
      <c r="I2883" t="s">
        <v>54</v>
      </c>
      <c r="J2883" t="s">
        <v>59</v>
      </c>
      <c r="K2883">
        <v>1</v>
      </c>
      <c r="L2883">
        <v>781.29</v>
      </c>
      <c r="M2883" t="s">
        <v>28</v>
      </c>
      <c r="N2883">
        <v>6</v>
      </c>
      <c r="O2883" t="s">
        <v>12155</v>
      </c>
      <c r="P2883">
        <v>130</v>
      </c>
      <c r="Q2883" t="s">
        <v>29</v>
      </c>
      <c r="R2883">
        <v>3</v>
      </c>
      <c r="S2883" t="s">
        <v>12105</v>
      </c>
      <c r="T2883" t="s">
        <v>60</v>
      </c>
    </row>
    <row r="2884" spans="1:20" x14ac:dyDescent="0.25">
      <c r="A2884" t="s">
        <v>5818</v>
      </c>
      <c r="B2884" t="s">
        <v>21</v>
      </c>
      <c r="C2884" t="s">
        <v>22</v>
      </c>
      <c r="D2884" t="s">
        <v>32</v>
      </c>
      <c r="E2884" t="s">
        <v>12254</v>
      </c>
      <c r="F2884" t="s">
        <v>5819</v>
      </c>
      <c r="G2884" s="1">
        <v>45543</v>
      </c>
      <c r="H2884" t="s">
        <v>47</v>
      </c>
      <c r="I2884" t="s">
        <v>54</v>
      </c>
      <c r="J2884" t="s">
        <v>64</v>
      </c>
      <c r="K2884">
        <v>5</v>
      </c>
      <c r="L2884">
        <v>318.39999999999998</v>
      </c>
      <c r="M2884" t="s">
        <v>50</v>
      </c>
      <c r="N2884">
        <v>12</v>
      </c>
      <c r="O2884" s="1">
        <v>45482</v>
      </c>
      <c r="P2884">
        <v>459</v>
      </c>
      <c r="Q2884" t="s">
        <v>43</v>
      </c>
      <c r="R2884">
        <v>4</v>
      </c>
      <c r="S2884" t="s">
        <v>12190</v>
      </c>
      <c r="T2884" t="s">
        <v>60</v>
      </c>
    </row>
    <row r="2885" spans="1:20" x14ac:dyDescent="0.25">
      <c r="A2885" t="s">
        <v>5820</v>
      </c>
      <c r="B2885" t="s">
        <v>38</v>
      </c>
      <c r="C2885" t="s">
        <v>22</v>
      </c>
      <c r="D2885" t="s">
        <v>23</v>
      </c>
      <c r="E2885" t="s">
        <v>12103</v>
      </c>
      <c r="F2885" t="s">
        <v>5821</v>
      </c>
      <c r="G2885" s="1">
        <v>45543</v>
      </c>
      <c r="H2885" t="s">
        <v>58</v>
      </c>
      <c r="I2885" t="s">
        <v>42</v>
      </c>
      <c r="J2885" t="s">
        <v>67</v>
      </c>
      <c r="K2885">
        <v>4</v>
      </c>
      <c r="L2885">
        <v>779.88</v>
      </c>
      <c r="M2885" t="s">
        <v>35</v>
      </c>
      <c r="N2885">
        <v>31</v>
      </c>
      <c r="O2885" t="s">
        <v>12198</v>
      </c>
      <c r="P2885">
        <v>175</v>
      </c>
      <c r="Q2885" t="s">
        <v>43</v>
      </c>
      <c r="R2885">
        <v>2</v>
      </c>
      <c r="S2885" s="1">
        <v>45516</v>
      </c>
      <c r="T2885" t="s">
        <v>36</v>
      </c>
    </row>
    <row r="2886" spans="1:20" x14ac:dyDescent="0.25">
      <c r="A2886" t="s">
        <v>5822</v>
      </c>
      <c r="B2886" t="s">
        <v>45</v>
      </c>
      <c r="C2886" t="s">
        <v>82</v>
      </c>
      <c r="D2886" t="s">
        <v>52</v>
      </c>
      <c r="E2886" s="1">
        <v>45353</v>
      </c>
      <c r="F2886" t="s">
        <v>5823</v>
      </c>
      <c r="G2886" s="1">
        <v>45543</v>
      </c>
      <c r="H2886" t="s">
        <v>58</v>
      </c>
      <c r="I2886" t="s">
        <v>54</v>
      </c>
      <c r="J2886" t="s">
        <v>64</v>
      </c>
      <c r="K2886">
        <v>5</v>
      </c>
      <c r="L2886">
        <v>1169.01</v>
      </c>
      <c r="M2886" t="s">
        <v>28</v>
      </c>
      <c r="N2886">
        <v>41</v>
      </c>
      <c r="O2886" t="s">
        <v>12258</v>
      </c>
      <c r="P2886">
        <v>432</v>
      </c>
      <c r="Q2886" t="s">
        <v>43</v>
      </c>
      <c r="R2886">
        <v>3</v>
      </c>
      <c r="S2886" t="s">
        <v>12234</v>
      </c>
      <c r="T2886" t="s">
        <v>30</v>
      </c>
    </row>
    <row r="2887" spans="1:20" x14ac:dyDescent="0.25">
      <c r="A2887" t="s">
        <v>5824</v>
      </c>
      <c r="B2887" t="s">
        <v>21</v>
      </c>
      <c r="C2887" t="s">
        <v>22</v>
      </c>
      <c r="D2887" t="s">
        <v>52</v>
      </c>
      <c r="E2887" s="1">
        <v>45086</v>
      </c>
      <c r="F2887" t="s">
        <v>5825</v>
      </c>
      <c r="G2887" s="1">
        <v>45543</v>
      </c>
      <c r="H2887" t="s">
        <v>41</v>
      </c>
      <c r="I2887" t="s">
        <v>26</v>
      </c>
      <c r="J2887" t="s">
        <v>67</v>
      </c>
      <c r="K2887">
        <v>2</v>
      </c>
      <c r="L2887">
        <v>758.28</v>
      </c>
      <c r="M2887" t="s">
        <v>50</v>
      </c>
      <c r="N2887">
        <v>23</v>
      </c>
      <c r="O2887" t="s">
        <v>12360</v>
      </c>
      <c r="P2887">
        <v>17</v>
      </c>
      <c r="Q2887" t="s">
        <v>43</v>
      </c>
      <c r="R2887">
        <v>4</v>
      </c>
      <c r="S2887" t="s">
        <v>12080</v>
      </c>
      <c r="T2887" t="s">
        <v>30</v>
      </c>
    </row>
    <row r="2888" spans="1:20" x14ac:dyDescent="0.25">
      <c r="A2888" t="s">
        <v>5826</v>
      </c>
      <c r="B2888" t="s">
        <v>21</v>
      </c>
      <c r="C2888" t="s">
        <v>82</v>
      </c>
      <c r="D2888" t="s">
        <v>56</v>
      </c>
      <c r="E2888" t="s">
        <v>12284</v>
      </c>
      <c r="F2888" t="s">
        <v>5827</v>
      </c>
      <c r="G2888" s="1">
        <v>45543</v>
      </c>
      <c r="H2888" t="s">
        <v>34</v>
      </c>
      <c r="I2888" t="s">
        <v>63</v>
      </c>
      <c r="J2888" t="s">
        <v>64</v>
      </c>
      <c r="K2888">
        <v>5</v>
      </c>
      <c r="L2888">
        <v>422.47</v>
      </c>
      <c r="M2888" t="s">
        <v>35</v>
      </c>
      <c r="N2888">
        <v>32</v>
      </c>
      <c r="O2888" t="s">
        <v>12436</v>
      </c>
      <c r="P2888">
        <v>297</v>
      </c>
      <c r="Q2888" t="s">
        <v>43</v>
      </c>
      <c r="R2888">
        <v>2</v>
      </c>
      <c r="S2888" s="1">
        <v>45875</v>
      </c>
      <c r="T2888" t="s">
        <v>60</v>
      </c>
    </row>
    <row r="2889" spans="1:20" x14ac:dyDescent="0.25">
      <c r="A2889" t="s">
        <v>5828</v>
      </c>
      <c r="B2889" t="s">
        <v>45</v>
      </c>
      <c r="C2889" t="s">
        <v>22</v>
      </c>
      <c r="D2889" t="s">
        <v>56</v>
      </c>
      <c r="E2889" s="1">
        <v>45211</v>
      </c>
      <c r="F2889" t="s">
        <v>5829</v>
      </c>
      <c r="G2889" s="1">
        <v>45543</v>
      </c>
      <c r="H2889" t="s">
        <v>25</v>
      </c>
      <c r="I2889" t="s">
        <v>54</v>
      </c>
      <c r="J2889" t="s">
        <v>59</v>
      </c>
      <c r="K2889">
        <v>2</v>
      </c>
      <c r="L2889">
        <v>1151.01</v>
      </c>
      <c r="M2889" t="s">
        <v>35</v>
      </c>
      <c r="N2889">
        <v>50</v>
      </c>
      <c r="O2889" t="s">
        <v>12256</v>
      </c>
      <c r="P2889">
        <v>338</v>
      </c>
      <c r="Q2889" t="s">
        <v>43</v>
      </c>
      <c r="R2889">
        <v>4</v>
      </c>
      <c r="S2889" s="1">
        <v>45816</v>
      </c>
      <c r="T2889" t="s">
        <v>36</v>
      </c>
    </row>
    <row r="2890" spans="1:20" x14ac:dyDescent="0.25">
      <c r="A2890" t="s">
        <v>5830</v>
      </c>
      <c r="B2890" t="s">
        <v>45</v>
      </c>
      <c r="C2890" t="s">
        <v>39</v>
      </c>
      <c r="D2890" t="s">
        <v>52</v>
      </c>
      <c r="E2890" s="1">
        <v>45118</v>
      </c>
      <c r="F2890" t="s">
        <v>5831</v>
      </c>
      <c r="G2890" s="1">
        <v>45573</v>
      </c>
      <c r="H2890" t="s">
        <v>41</v>
      </c>
      <c r="I2890" t="s">
        <v>54</v>
      </c>
      <c r="J2890" t="s">
        <v>27</v>
      </c>
      <c r="K2890">
        <v>1</v>
      </c>
      <c r="L2890">
        <v>1400.84</v>
      </c>
      <c r="M2890" t="s">
        <v>35</v>
      </c>
      <c r="N2890">
        <v>13</v>
      </c>
      <c r="O2890" t="s">
        <v>12097</v>
      </c>
      <c r="P2890">
        <v>489</v>
      </c>
      <c r="Q2890" t="s">
        <v>43</v>
      </c>
      <c r="R2890">
        <v>3</v>
      </c>
      <c r="S2890" t="s">
        <v>12089</v>
      </c>
      <c r="T2890" t="s">
        <v>60</v>
      </c>
    </row>
    <row r="2891" spans="1:20" x14ac:dyDescent="0.25">
      <c r="A2891" t="s">
        <v>5832</v>
      </c>
      <c r="B2891" t="s">
        <v>45</v>
      </c>
      <c r="C2891" t="s">
        <v>39</v>
      </c>
      <c r="D2891" t="s">
        <v>23</v>
      </c>
      <c r="E2891" t="s">
        <v>12092</v>
      </c>
      <c r="F2891" t="s">
        <v>5833</v>
      </c>
      <c r="G2891" s="1">
        <v>45573</v>
      </c>
      <c r="H2891" t="s">
        <v>25</v>
      </c>
      <c r="I2891" t="s">
        <v>54</v>
      </c>
      <c r="J2891" t="s">
        <v>64</v>
      </c>
      <c r="K2891">
        <v>2</v>
      </c>
      <c r="L2891">
        <v>1355.49</v>
      </c>
      <c r="M2891" t="s">
        <v>50</v>
      </c>
      <c r="N2891">
        <v>37</v>
      </c>
      <c r="O2891" s="1">
        <v>45454</v>
      </c>
      <c r="P2891">
        <v>190</v>
      </c>
      <c r="Q2891" t="s">
        <v>43</v>
      </c>
      <c r="R2891">
        <v>3</v>
      </c>
      <c r="S2891" t="s">
        <v>12166</v>
      </c>
      <c r="T2891" t="s">
        <v>60</v>
      </c>
    </row>
    <row r="2892" spans="1:20" x14ac:dyDescent="0.25">
      <c r="A2892" t="s">
        <v>5834</v>
      </c>
      <c r="B2892" t="s">
        <v>21</v>
      </c>
      <c r="C2892" t="s">
        <v>22</v>
      </c>
      <c r="D2892" t="s">
        <v>23</v>
      </c>
      <c r="E2892" t="s">
        <v>12347</v>
      </c>
      <c r="F2892" t="s">
        <v>5835</v>
      </c>
      <c r="G2892" s="1">
        <v>45573</v>
      </c>
      <c r="H2892" t="s">
        <v>34</v>
      </c>
      <c r="I2892" t="s">
        <v>63</v>
      </c>
      <c r="J2892" t="s">
        <v>64</v>
      </c>
      <c r="K2892">
        <v>4</v>
      </c>
      <c r="L2892">
        <v>693.45</v>
      </c>
      <c r="M2892" t="s">
        <v>35</v>
      </c>
      <c r="N2892">
        <v>34</v>
      </c>
      <c r="O2892" s="1">
        <v>45544</v>
      </c>
      <c r="P2892">
        <v>410</v>
      </c>
      <c r="Q2892" t="s">
        <v>29</v>
      </c>
      <c r="R2892">
        <v>2</v>
      </c>
      <c r="S2892" t="s">
        <v>12243</v>
      </c>
      <c r="T2892" t="s">
        <v>30</v>
      </c>
    </row>
    <row r="2893" spans="1:20" x14ac:dyDescent="0.25">
      <c r="A2893" t="s">
        <v>5836</v>
      </c>
      <c r="B2893" t="s">
        <v>45</v>
      </c>
      <c r="C2893" t="s">
        <v>82</v>
      </c>
      <c r="D2893" t="s">
        <v>52</v>
      </c>
      <c r="E2893" t="s">
        <v>12148</v>
      </c>
      <c r="F2893" t="s">
        <v>5837</v>
      </c>
      <c r="G2893" s="1">
        <v>45573</v>
      </c>
      <c r="H2893" t="s">
        <v>47</v>
      </c>
      <c r="I2893" t="s">
        <v>42</v>
      </c>
      <c r="J2893" t="s">
        <v>27</v>
      </c>
      <c r="K2893">
        <v>5</v>
      </c>
      <c r="L2893">
        <v>765.5</v>
      </c>
      <c r="M2893" t="s">
        <v>50</v>
      </c>
      <c r="N2893">
        <v>45</v>
      </c>
      <c r="O2893" s="1">
        <v>45816</v>
      </c>
      <c r="P2893">
        <v>462</v>
      </c>
      <c r="Q2893" t="s">
        <v>43</v>
      </c>
      <c r="R2893">
        <v>2</v>
      </c>
      <c r="S2893" s="1">
        <v>45606</v>
      </c>
      <c r="T2893" t="s">
        <v>60</v>
      </c>
    </row>
    <row r="2894" spans="1:20" x14ac:dyDescent="0.25">
      <c r="A2894" t="s">
        <v>5838</v>
      </c>
      <c r="B2894" t="s">
        <v>38</v>
      </c>
      <c r="C2894" t="s">
        <v>82</v>
      </c>
      <c r="D2894" t="s">
        <v>52</v>
      </c>
      <c r="E2894" s="1">
        <v>45506</v>
      </c>
      <c r="F2894" t="s">
        <v>5839</v>
      </c>
      <c r="G2894" s="1">
        <v>45573</v>
      </c>
      <c r="H2894" t="s">
        <v>34</v>
      </c>
      <c r="I2894" t="s">
        <v>48</v>
      </c>
      <c r="J2894" t="s">
        <v>49</v>
      </c>
      <c r="K2894">
        <v>3</v>
      </c>
      <c r="L2894">
        <v>783.43</v>
      </c>
      <c r="M2894" t="s">
        <v>28</v>
      </c>
      <c r="N2894">
        <v>11</v>
      </c>
      <c r="O2894" s="1">
        <v>45877</v>
      </c>
      <c r="P2894">
        <v>458</v>
      </c>
      <c r="Q2894" t="s">
        <v>29</v>
      </c>
      <c r="R2894">
        <v>3</v>
      </c>
      <c r="S2894" t="s">
        <v>12400</v>
      </c>
      <c r="T2894" t="s">
        <v>60</v>
      </c>
    </row>
    <row r="2895" spans="1:20" x14ac:dyDescent="0.25">
      <c r="A2895" t="s">
        <v>5840</v>
      </c>
      <c r="B2895" t="s">
        <v>45</v>
      </c>
      <c r="C2895" t="s">
        <v>22</v>
      </c>
      <c r="D2895" t="s">
        <v>56</v>
      </c>
      <c r="E2895" s="1">
        <v>45778</v>
      </c>
      <c r="F2895" t="s">
        <v>5841</v>
      </c>
      <c r="G2895" s="1">
        <v>45573</v>
      </c>
      <c r="H2895" t="s">
        <v>34</v>
      </c>
      <c r="I2895" t="s">
        <v>26</v>
      </c>
      <c r="J2895" t="s">
        <v>64</v>
      </c>
      <c r="K2895">
        <v>3</v>
      </c>
      <c r="L2895">
        <v>687.35</v>
      </c>
      <c r="M2895" t="s">
        <v>35</v>
      </c>
      <c r="N2895">
        <v>36</v>
      </c>
      <c r="O2895" s="1">
        <v>45718</v>
      </c>
      <c r="P2895">
        <v>274</v>
      </c>
      <c r="Q2895" t="s">
        <v>43</v>
      </c>
      <c r="R2895">
        <v>5</v>
      </c>
      <c r="S2895" t="s">
        <v>12097</v>
      </c>
      <c r="T2895" t="s">
        <v>30</v>
      </c>
    </row>
    <row r="2896" spans="1:20" x14ac:dyDescent="0.25">
      <c r="A2896" t="s">
        <v>5842</v>
      </c>
      <c r="B2896" t="s">
        <v>38</v>
      </c>
      <c r="C2896" t="s">
        <v>22</v>
      </c>
      <c r="D2896" t="s">
        <v>56</v>
      </c>
      <c r="E2896" t="s">
        <v>12433</v>
      </c>
      <c r="F2896" t="s">
        <v>5843</v>
      </c>
      <c r="G2896" s="1">
        <v>45573</v>
      </c>
      <c r="H2896" t="s">
        <v>58</v>
      </c>
      <c r="I2896" t="s">
        <v>54</v>
      </c>
      <c r="J2896" t="s">
        <v>27</v>
      </c>
      <c r="K2896">
        <v>3</v>
      </c>
      <c r="L2896">
        <v>136.55000000000001</v>
      </c>
      <c r="M2896" t="s">
        <v>50</v>
      </c>
      <c r="N2896">
        <v>30</v>
      </c>
      <c r="O2896" t="s">
        <v>12189</v>
      </c>
      <c r="P2896">
        <v>123</v>
      </c>
      <c r="Q2896" t="s">
        <v>43</v>
      </c>
      <c r="R2896">
        <v>1</v>
      </c>
      <c r="S2896" t="s">
        <v>12319</v>
      </c>
      <c r="T2896" t="s">
        <v>30</v>
      </c>
    </row>
    <row r="2897" spans="1:20" x14ac:dyDescent="0.25">
      <c r="A2897" t="s">
        <v>5844</v>
      </c>
      <c r="B2897" t="s">
        <v>21</v>
      </c>
      <c r="C2897" t="s">
        <v>39</v>
      </c>
      <c r="D2897" t="s">
        <v>56</v>
      </c>
      <c r="E2897" t="s">
        <v>12432</v>
      </c>
      <c r="F2897" t="s">
        <v>5845</v>
      </c>
      <c r="G2897" s="1">
        <v>45573</v>
      </c>
      <c r="H2897" t="s">
        <v>25</v>
      </c>
      <c r="I2897" t="s">
        <v>54</v>
      </c>
      <c r="J2897" t="s">
        <v>59</v>
      </c>
      <c r="K2897">
        <v>2</v>
      </c>
      <c r="L2897">
        <v>612.46</v>
      </c>
      <c r="M2897" t="s">
        <v>50</v>
      </c>
      <c r="N2897">
        <v>19</v>
      </c>
      <c r="O2897" t="s">
        <v>12259</v>
      </c>
      <c r="P2897">
        <v>386</v>
      </c>
      <c r="Q2897" t="s">
        <v>43</v>
      </c>
      <c r="R2897">
        <v>1</v>
      </c>
      <c r="S2897" t="s">
        <v>12157</v>
      </c>
      <c r="T2897" t="s">
        <v>60</v>
      </c>
    </row>
    <row r="2898" spans="1:20" x14ac:dyDescent="0.25">
      <c r="A2898" t="s">
        <v>5846</v>
      </c>
      <c r="B2898" t="s">
        <v>38</v>
      </c>
      <c r="C2898" t="s">
        <v>82</v>
      </c>
      <c r="D2898" t="s">
        <v>56</v>
      </c>
      <c r="E2898" t="s">
        <v>12465</v>
      </c>
      <c r="F2898" t="s">
        <v>5847</v>
      </c>
      <c r="G2898" s="1">
        <v>45573</v>
      </c>
      <c r="H2898" t="s">
        <v>34</v>
      </c>
      <c r="I2898" t="s">
        <v>42</v>
      </c>
      <c r="J2898" t="s">
        <v>27</v>
      </c>
      <c r="K2898">
        <v>2</v>
      </c>
      <c r="L2898">
        <v>580.12</v>
      </c>
      <c r="M2898" t="s">
        <v>35</v>
      </c>
      <c r="N2898">
        <v>2</v>
      </c>
      <c r="O2898" s="1">
        <v>45871</v>
      </c>
      <c r="P2898">
        <v>247</v>
      </c>
      <c r="Q2898" t="s">
        <v>43</v>
      </c>
      <c r="R2898">
        <v>1</v>
      </c>
      <c r="S2898" s="1">
        <v>45999</v>
      </c>
      <c r="T2898" t="s">
        <v>60</v>
      </c>
    </row>
    <row r="2899" spans="1:20" x14ac:dyDescent="0.25">
      <c r="A2899" t="s">
        <v>5848</v>
      </c>
      <c r="B2899" t="s">
        <v>45</v>
      </c>
      <c r="C2899" t="s">
        <v>82</v>
      </c>
      <c r="D2899" t="s">
        <v>32</v>
      </c>
      <c r="E2899" t="s">
        <v>12284</v>
      </c>
      <c r="F2899" t="s">
        <v>5849</v>
      </c>
      <c r="G2899" s="1">
        <v>45573</v>
      </c>
      <c r="H2899" t="s">
        <v>41</v>
      </c>
      <c r="I2899" t="s">
        <v>54</v>
      </c>
      <c r="J2899" t="s">
        <v>27</v>
      </c>
      <c r="K2899">
        <v>3</v>
      </c>
      <c r="L2899">
        <v>530.95000000000005</v>
      </c>
      <c r="M2899" t="s">
        <v>28</v>
      </c>
      <c r="N2899">
        <v>37</v>
      </c>
      <c r="O2899" t="s">
        <v>12377</v>
      </c>
      <c r="P2899">
        <v>293</v>
      </c>
      <c r="Q2899" t="s">
        <v>29</v>
      </c>
      <c r="R2899">
        <v>1</v>
      </c>
      <c r="S2899" s="1">
        <v>45692</v>
      </c>
      <c r="T2899" t="s">
        <v>36</v>
      </c>
    </row>
    <row r="2900" spans="1:20" x14ac:dyDescent="0.25">
      <c r="A2900" t="s">
        <v>5850</v>
      </c>
      <c r="B2900" t="s">
        <v>38</v>
      </c>
      <c r="C2900" t="s">
        <v>82</v>
      </c>
      <c r="D2900" t="s">
        <v>32</v>
      </c>
      <c r="E2900" t="s">
        <v>12072</v>
      </c>
      <c r="F2900" t="s">
        <v>5851</v>
      </c>
      <c r="G2900" s="1">
        <v>45604</v>
      </c>
      <c r="H2900" t="s">
        <v>47</v>
      </c>
      <c r="I2900" t="s">
        <v>48</v>
      </c>
      <c r="J2900" t="s">
        <v>49</v>
      </c>
      <c r="K2900">
        <v>4</v>
      </c>
      <c r="L2900">
        <v>234.93</v>
      </c>
      <c r="M2900" t="s">
        <v>35</v>
      </c>
      <c r="N2900">
        <v>25</v>
      </c>
      <c r="O2900" t="s">
        <v>12199</v>
      </c>
      <c r="P2900">
        <v>94</v>
      </c>
      <c r="Q2900" t="s">
        <v>43</v>
      </c>
      <c r="R2900">
        <v>1</v>
      </c>
      <c r="S2900" t="s">
        <v>12189</v>
      </c>
      <c r="T2900" t="s">
        <v>60</v>
      </c>
    </row>
    <row r="2901" spans="1:20" x14ac:dyDescent="0.25">
      <c r="A2901" t="s">
        <v>5852</v>
      </c>
      <c r="B2901" t="s">
        <v>38</v>
      </c>
      <c r="C2901" t="s">
        <v>39</v>
      </c>
      <c r="D2901" t="s">
        <v>77</v>
      </c>
      <c r="E2901" s="1">
        <v>45841</v>
      </c>
      <c r="F2901" t="s">
        <v>5853</v>
      </c>
      <c r="G2901" s="1">
        <v>45604</v>
      </c>
      <c r="H2901" t="s">
        <v>47</v>
      </c>
      <c r="I2901" t="s">
        <v>63</v>
      </c>
      <c r="J2901" t="s">
        <v>59</v>
      </c>
      <c r="K2901">
        <v>1</v>
      </c>
      <c r="L2901">
        <v>714.9</v>
      </c>
      <c r="M2901" t="s">
        <v>28</v>
      </c>
      <c r="N2901">
        <v>8</v>
      </c>
      <c r="O2901" t="s">
        <v>12205</v>
      </c>
      <c r="P2901">
        <v>154</v>
      </c>
      <c r="Q2901" t="s">
        <v>29</v>
      </c>
      <c r="R2901">
        <v>1</v>
      </c>
      <c r="S2901" s="1">
        <v>45935</v>
      </c>
      <c r="T2901" t="s">
        <v>30</v>
      </c>
    </row>
    <row r="2902" spans="1:20" x14ac:dyDescent="0.25">
      <c r="A2902" t="s">
        <v>5854</v>
      </c>
      <c r="B2902" t="s">
        <v>21</v>
      </c>
      <c r="C2902" t="s">
        <v>82</v>
      </c>
      <c r="D2902" t="s">
        <v>32</v>
      </c>
      <c r="E2902" t="s">
        <v>12163</v>
      </c>
      <c r="F2902" t="s">
        <v>5855</v>
      </c>
      <c r="G2902" s="1">
        <v>45604</v>
      </c>
      <c r="H2902" t="s">
        <v>47</v>
      </c>
      <c r="I2902" t="s">
        <v>48</v>
      </c>
      <c r="J2902" t="s">
        <v>27</v>
      </c>
      <c r="K2902">
        <v>3</v>
      </c>
      <c r="L2902">
        <v>433.2</v>
      </c>
      <c r="M2902" t="s">
        <v>28</v>
      </c>
      <c r="N2902">
        <v>43</v>
      </c>
      <c r="O2902" s="1">
        <v>45720</v>
      </c>
      <c r="P2902">
        <v>120</v>
      </c>
      <c r="Q2902" t="s">
        <v>43</v>
      </c>
      <c r="R2902">
        <v>5</v>
      </c>
      <c r="S2902" s="1">
        <v>45902</v>
      </c>
      <c r="T2902" t="s">
        <v>60</v>
      </c>
    </row>
    <row r="2903" spans="1:20" x14ac:dyDescent="0.25">
      <c r="A2903" t="s">
        <v>5856</v>
      </c>
      <c r="B2903" t="s">
        <v>45</v>
      </c>
      <c r="C2903" t="s">
        <v>39</v>
      </c>
      <c r="D2903" t="s">
        <v>56</v>
      </c>
      <c r="E2903" t="s">
        <v>12187</v>
      </c>
      <c r="F2903" t="s">
        <v>5857</v>
      </c>
      <c r="G2903" s="1">
        <v>45604</v>
      </c>
      <c r="H2903" t="s">
        <v>47</v>
      </c>
      <c r="I2903" t="s">
        <v>63</v>
      </c>
      <c r="J2903" t="s">
        <v>64</v>
      </c>
      <c r="K2903">
        <v>5</v>
      </c>
      <c r="L2903">
        <v>1168.4000000000001</v>
      </c>
      <c r="M2903" t="s">
        <v>28</v>
      </c>
      <c r="N2903">
        <v>39</v>
      </c>
      <c r="O2903" t="s">
        <v>12135</v>
      </c>
      <c r="P2903">
        <v>23</v>
      </c>
      <c r="Q2903" t="s">
        <v>29</v>
      </c>
      <c r="R2903">
        <v>2</v>
      </c>
      <c r="S2903" t="s">
        <v>12288</v>
      </c>
      <c r="T2903" t="s">
        <v>30</v>
      </c>
    </row>
    <row r="2904" spans="1:20" x14ac:dyDescent="0.25">
      <c r="A2904" t="s">
        <v>5858</v>
      </c>
      <c r="B2904" t="s">
        <v>38</v>
      </c>
      <c r="C2904" t="s">
        <v>22</v>
      </c>
      <c r="D2904" t="s">
        <v>52</v>
      </c>
      <c r="E2904" s="1">
        <v>45603</v>
      </c>
      <c r="F2904" t="s">
        <v>5859</v>
      </c>
      <c r="G2904" s="1">
        <v>45604</v>
      </c>
      <c r="H2904" t="s">
        <v>25</v>
      </c>
      <c r="I2904" t="s">
        <v>42</v>
      </c>
      <c r="J2904" t="s">
        <v>64</v>
      </c>
      <c r="K2904">
        <v>1</v>
      </c>
      <c r="L2904">
        <v>794.41</v>
      </c>
      <c r="M2904" t="s">
        <v>35</v>
      </c>
      <c r="N2904">
        <v>28</v>
      </c>
      <c r="O2904" t="s">
        <v>12258</v>
      </c>
      <c r="P2904">
        <v>495</v>
      </c>
      <c r="Q2904" t="s">
        <v>29</v>
      </c>
      <c r="R2904">
        <v>1</v>
      </c>
      <c r="S2904" s="1">
        <v>45812</v>
      </c>
      <c r="T2904" t="s">
        <v>36</v>
      </c>
    </row>
    <row r="2905" spans="1:20" x14ac:dyDescent="0.25">
      <c r="A2905" t="s">
        <v>5860</v>
      </c>
      <c r="B2905" t="s">
        <v>21</v>
      </c>
      <c r="C2905" t="s">
        <v>39</v>
      </c>
      <c r="D2905" t="s">
        <v>23</v>
      </c>
      <c r="E2905" t="s">
        <v>12172</v>
      </c>
      <c r="F2905" t="s">
        <v>5861</v>
      </c>
      <c r="G2905" s="1">
        <v>45604</v>
      </c>
      <c r="H2905" t="s">
        <v>47</v>
      </c>
      <c r="I2905" t="s">
        <v>54</v>
      </c>
      <c r="J2905" t="s">
        <v>27</v>
      </c>
      <c r="K2905">
        <v>5</v>
      </c>
      <c r="L2905">
        <v>1317.81</v>
      </c>
      <c r="M2905" t="s">
        <v>28</v>
      </c>
      <c r="N2905">
        <v>42</v>
      </c>
      <c r="O2905" s="1">
        <v>45718</v>
      </c>
      <c r="P2905">
        <v>110</v>
      </c>
      <c r="Q2905" t="s">
        <v>43</v>
      </c>
      <c r="R2905">
        <v>2</v>
      </c>
      <c r="S2905" s="1">
        <v>45901</v>
      </c>
      <c r="T2905" t="s">
        <v>60</v>
      </c>
    </row>
    <row r="2906" spans="1:20" x14ac:dyDescent="0.25">
      <c r="A2906" t="s">
        <v>5862</v>
      </c>
      <c r="B2906" t="s">
        <v>45</v>
      </c>
      <c r="C2906" t="s">
        <v>82</v>
      </c>
      <c r="D2906" t="s">
        <v>52</v>
      </c>
      <c r="E2906" t="s">
        <v>12102</v>
      </c>
      <c r="F2906" t="s">
        <v>5863</v>
      </c>
      <c r="G2906" s="1">
        <v>45604</v>
      </c>
      <c r="H2906" t="s">
        <v>25</v>
      </c>
      <c r="I2906" t="s">
        <v>48</v>
      </c>
      <c r="J2906" t="s">
        <v>27</v>
      </c>
      <c r="K2906">
        <v>2</v>
      </c>
      <c r="L2906">
        <v>170.99</v>
      </c>
      <c r="M2906" t="s">
        <v>28</v>
      </c>
      <c r="N2906">
        <v>21</v>
      </c>
      <c r="O2906" s="1">
        <v>45301</v>
      </c>
      <c r="P2906">
        <v>370</v>
      </c>
      <c r="Q2906" t="s">
        <v>29</v>
      </c>
      <c r="R2906">
        <v>1</v>
      </c>
      <c r="S2906" t="s">
        <v>12252</v>
      </c>
      <c r="T2906" t="s">
        <v>30</v>
      </c>
    </row>
    <row r="2907" spans="1:20" x14ac:dyDescent="0.25">
      <c r="A2907" t="s">
        <v>5864</v>
      </c>
      <c r="B2907" t="s">
        <v>38</v>
      </c>
      <c r="C2907" t="s">
        <v>39</v>
      </c>
      <c r="D2907" t="s">
        <v>56</v>
      </c>
      <c r="E2907" t="s">
        <v>12141</v>
      </c>
      <c r="F2907" t="s">
        <v>5865</v>
      </c>
      <c r="G2907" s="1">
        <v>45604</v>
      </c>
      <c r="H2907" t="s">
        <v>58</v>
      </c>
      <c r="I2907" t="s">
        <v>48</v>
      </c>
      <c r="J2907" t="s">
        <v>49</v>
      </c>
      <c r="K2907">
        <v>2</v>
      </c>
      <c r="L2907">
        <v>645.38</v>
      </c>
      <c r="M2907" t="s">
        <v>28</v>
      </c>
      <c r="N2907">
        <v>40</v>
      </c>
      <c r="O2907" t="s">
        <v>12372</v>
      </c>
      <c r="P2907">
        <v>394</v>
      </c>
      <c r="Q2907" t="s">
        <v>43</v>
      </c>
      <c r="R2907">
        <v>5</v>
      </c>
      <c r="S2907" s="1">
        <v>45936</v>
      </c>
      <c r="T2907" t="s">
        <v>36</v>
      </c>
    </row>
    <row r="2908" spans="1:20" x14ac:dyDescent="0.25">
      <c r="A2908" t="s">
        <v>5866</v>
      </c>
      <c r="B2908" t="s">
        <v>45</v>
      </c>
      <c r="C2908" t="s">
        <v>22</v>
      </c>
      <c r="D2908" t="s">
        <v>56</v>
      </c>
      <c r="E2908" s="1">
        <v>45778</v>
      </c>
      <c r="F2908" t="s">
        <v>5867</v>
      </c>
      <c r="G2908" s="1">
        <v>45604</v>
      </c>
      <c r="H2908" t="s">
        <v>25</v>
      </c>
      <c r="I2908" t="s">
        <v>26</v>
      </c>
      <c r="J2908" t="s">
        <v>59</v>
      </c>
      <c r="K2908">
        <v>4</v>
      </c>
      <c r="L2908">
        <v>265.48</v>
      </c>
      <c r="M2908" t="s">
        <v>50</v>
      </c>
      <c r="N2908">
        <v>22</v>
      </c>
      <c r="O2908" s="1">
        <v>45659</v>
      </c>
      <c r="P2908">
        <v>195</v>
      </c>
      <c r="Q2908" t="s">
        <v>43</v>
      </c>
      <c r="R2908">
        <v>2</v>
      </c>
      <c r="S2908" t="s">
        <v>12087</v>
      </c>
      <c r="T2908" t="s">
        <v>60</v>
      </c>
    </row>
    <row r="2909" spans="1:20" x14ac:dyDescent="0.25">
      <c r="A2909" t="s">
        <v>5868</v>
      </c>
      <c r="B2909" t="s">
        <v>21</v>
      </c>
      <c r="C2909" t="s">
        <v>22</v>
      </c>
      <c r="D2909" t="s">
        <v>56</v>
      </c>
      <c r="E2909" t="s">
        <v>12212</v>
      </c>
      <c r="F2909" t="s">
        <v>5869</v>
      </c>
      <c r="G2909" s="1">
        <v>45604</v>
      </c>
      <c r="H2909" t="s">
        <v>41</v>
      </c>
      <c r="I2909" t="s">
        <v>63</v>
      </c>
      <c r="J2909" t="s">
        <v>67</v>
      </c>
      <c r="K2909">
        <v>5</v>
      </c>
      <c r="L2909">
        <v>765.54</v>
      </c>
      <c r="M2909" t="s">
        <v>50</v>
      </c>
      <c r="N2909">
        <v>40</v>
      </c>
      <c r="O2909" s="1">
        <v>45514</v>
      </c>
      <c r="P2909">
        <v>34</v>
      </c>
      <c r="Q2909" t="s">
        <v>29</v>
      </c>
      <c r="R2909">
        <v>2</v>
      </c>
      <c r="S2909" s="1">
        <v>45660</v>
      </c>
      <c r="T2909" t="s">
        <v>36</v>
      </c>
    </row>
    <row r="2910" spans="1:20" x14ac:dyDescent="0.25">
      <c r="A2910" t="s">
        <v>5870</v>
      </c>
      <c r="B2910" t="s">
        <v>45</v>
      </c>
      <c r="C2910" t="s">
        <v>22</v>
      </c>
      <c r="D2910" t="s">
        <v>52</v>
      </c>
      <c r="E2910" t="s">
        <v>12260</v>
      </c>
      <c r="F2910" t="s">
        <v>5871</v>
      </c>
      <c r="G2910" s="1">
        <v>45604</v>
      </c>
      <c r="H2910" t="s">
        <v>34</v>
      </c>
      <c r="I2910" t="s">
        <v>54</v>
      </c>
      <c r="J2910" t="s">
        <v>59</v>
      </c>
      <c r="K2910">
        <v>3</v>
      </c>
      <c r="L2910">
        <v>358.9</v>
      </c>
      <c r="M2910" t="s">
        <v>35</v>
      </c>
      <c r="N2910">
        <v>21</v>
      </c>
      <c r="O2910" s="1">
        <v>45514</v>
      </c>
      <c r="P2910">
        <v>492</v>
      </c>
      <c r="Q2910" t="s">
        <v>43</v>
      </c>
      <c r="R2910">
        <v>3</v>
      </c>
      <c r="S2910" t="s">
        <v>12083</v>
      </c>
      <c r="T2910" t="s">
        <v>30</v>
      </c>
    </row>
    <row r="2911" spans="1:20" x14ac:dyDescent="0.25">
      <c r="A2911" t="s">
        <v>5872</v>
      </c>
      <c r="B2911" t="s">
        <v>21</v>
      </c>
      <c r="C2911" t="s">
        <v>22</v>
      </c>
      <c r="D2911" t="s">
        <v>52</v>
      </c>
      <c r="E2911" s="1">
        <v>45906</v>
      </c>
      <c r="F2911" t="s">
        <v>5873</v>
      </c>
      <c r="G2911" s="1">
        <v>45634</v>
      </c>
      <c r="H2911" t="s">
        <v>58</v>
      </c>
      <c r="I2911" t="s">
        <v>48</v>
      </c>
      <c r="J2911" t="s">
        <v>27</v>
      </c>
      <c r="K2911">
        <v>1</v>
      </c>
      <c r="L2911">
        <v>145.91999999999999</v>
      </c>
      <c r="M2911" t="s">
        <v>50</v>
      </c>
      <c r="N2911">
        <v>43</v>
      </c>
      <c r="O2911" s="1">
        <v>45574</v>
      </c>
      <c r="P2911">
        <v>409</v>
      </c>
      <c r="Q2911" t="s">
        <v>29</v>
      </c>
      <c r="R2911">
        <v>2</v>
      </c>
      <c r="S2911" s="1">
        <v>45393</v>
      </c>
      <c r="T2911" t="s">
        <v>60</v>
      </c>
    </row>
    <row r="2912" spans="1:20" x14ac:dyDescent="0.25">
      <c r="A2912" t="s">
        <v>5874</v>
      </c>
      <c r="B2912" t="s">
        <v>38</v>
      </c>
      <c r="C2912" t="s">
        <v>39</v>
      </c>
      <c r="D2912" t="s">
        <v>23</v>
      </c>
      <c r="E2912" t="s">
        <v>12367</v>
      </c>
      <c r="F2912" t="s">
        <v>5875</v>
      </c>
      <c r="G2912" s="1">
        <v>45634</v>
      </c>
      <c r="H2912" t="s">
        <v>34</v>
      </c>
      <c r="I2912" t="s">
        <v>42</v>
      </c>
      <c r="J2912" t="s">
        <v>59</v>
      </c>
      <c r="K2912">
        <v>3</v>
      </c>
      <c r="L2912">
        <v>1031.9000000000001</v>
      </c>
      <c r="M2912" t="s">
        <v>50</v>
      </c>
      <c r="N2912">
        <v>40</v>
      </c>
      <c r="O2912" t="s">
        <v>12137</v>
      </c>
      <c r="P2912">
        <v>335</v>
      </c>
      <c r="Q2912" t="s">
        <v>43</v>
      </c>
      <c r="R2912">
        <v>2</v>
      </c>
      <c r="S2912" s="1">
        <v>45422</v>
      </c>
      <c r="T2912" t="s">
        <v>60</v>
      </c>
    </row>
    <row r="2913" spans="1:20" x14ac:dyDescent="0.25">
      <c r="A2913" t="s">
        <v>5876</v>
      </c>
      <c r="B2913" t="s">
        <v>45</v>
      </c>
      <c r="C2913" t="s">
        <v>22</v>
      </c>
      <c r="D2913" t="s">
        <v>77</v>
      </c>
      <c r="E2913" s="1">
        <v>45057</v>
      </c>
      <c r="F2913" t="s">
        <v>5877</v>
      </c>
      <c r="G2913" s="1">
        <v>45634</v>
      </c>
      <c r="H2913" t="s">
        <v>34</v>
      </c>
      <c r="I2913" t="s">
        <v>54</v>
      </c>
      <c r="J2913" t="s">
        <v>59</v>
      </c>
      <c r="K2913">
        <v>3</v>
      </c>
      <c r="L2913">
        <v>649.95000000000005</v>
      </c>
      <c r="M2913" t="s">
        <v>50</v>
      </c>
      <c r="N2913">
        <v>27</v>
      </c>
      <c r="O2913" s="1">
        <v>45660</v>
      </c>
      <c r="P2913">
        <v>390</v>
      </c>
      <c r="Q2913" t="s">
        <v>29</v>
      </c>
      <c r="R2913">
        <v>1</v>
      </c>
      <c r="S2913" t="s">
        <v>12075</v>
      </c>
      <c r="T2913" t="s">
        <v>60</v>
      </c>
    </row>
    <row r="2914" spans="1:20" x14ac:dyDescent="0.25">
      <c r="A2914" t="s">
        <v>5878</v>
      </c>
      <c r="B2914" t="s">
        <v>45</v>
      </c>
      <c r="C2914" t="s">
        <v>39</v>
      </c>
      <c r="D2914" t="s">
        <v>23</v>
      </c>
      <c r="E2914" s="1">
        <v>45119</v>
      </c>
      <c r="F2914" t="s">
        <v>5879</v>
      </c>
      <c r="G2914" s="1">
        <v>45634</v>
      </c>
      <c r="H2914" t="s">
        <v>25</v>
      </c>
      <c r="I2914" t="s">
        <v>26</v>
      </c>
      <c r="J2914" t="s">
        <v>59</v>
      </c>
      <c r="K2914">
        <v>2</v>
      </c>
      <c r="L2914">
        <v>279.95</v>
      </c>
      <c r="M2914" t="s">
        <v>35</v>
      </c>
      <c r="N2914">
        <v>50</v>
      </c>
      <c r="O2914" t="s">
        <v>12365</v>
      </c>
      <c r="P2914">
        <v>468</v>
      </c>
      <c r="Q2914" t="s">
        <v>29</v>
      </c>
      <c r="R2914">
        <v>5</v>
      </c>
      <c r="S2914" t="s">
        <v>12193</v>
      </c>
      <c r="T2914" t="s">
        <v>36</v>
      </c>
    </row>
    <row r="2915" spans="1:20" x14ac:dyDescent="0.25">
      <c r="A2915" t="s">
        <v>5880</v>
      </c>
      <c r="B2915" t="s">
        <v>21</v>
      </c>
      <c r="C2915" t="s">
        <v>22</v>
      </c>
      <c r="D2915" t="s">
        <v>23</v>
      </c>
      <c r="E2915" t="s">
        <v>12140</v>
      </c>
      <c r="F2915" t="s">
        <v>5881</v>
      </c>
      <c r="G2915" t="s">
        <v>12466</v>
      </c>
      <c r="H2915" t="s">
        <v>41</v>
      </c>
      <c r="I2915" t="s">
        <v>63</v>
      </c>
      <c r="J2915" t="s">
        <v>27</v>
      </c>
      <c r="K2915">
        <v>3</v>
      </c>
      <c r="L2915">
        <v>788.9</v>
      </c>
      <c r="M2915" t="s">
        <v>28</v>
      </c>
      <c r="N2915">
        <v>36</v>
      </c>
      <c r="O2915" s="1">
        <v>45482</v>
      </c>
      <c r="P2915">
        <v>405</v>
      </c>
      <c r="Q2915" t="s">
        <v>43</v>
      </c>
      <c r="R2915">
        <v>1</v>
      </c>
      <c r="S2915" t="s">
        <v>12101</v>
      </c>
      <c r="T2915" t="s">
        <v>36</v>
      </c>
    </row>
    <row r="2916" spans="1:20" x14ac:dyDescent="0.25">
      <c r="A2916" t="s">
        <v>5882</v>
      </c>
      <c r="B2916" t="s">
        <v>21</v>
      </c>
      <c r="C2916" t="s">
        <v>39</v>
      </c>
      <c r="D2916" t="s">
        <v>52</v>
      </c>
      <c r="E2916" t="s">
        <v>12108</v>
      </c>
      <c r="F2916" t="s">
        <v>5883</v>
      </c>
      <c r="G2916" t="s">
        <v>12466</v>
      </c>
      <c r="H2916" t="s">
        <v>47</v>
      </c>
      <c r="I2916" t="s">
        <v>48</v>
      </c>
      <c r="J2916" t="s">
        <v>49</v>
      </c>
      <c r="K2916">
        <v>1</v>
      </c>
      <c r="L2916">
        <v>539.73</v>
      </c>
      <c r="M2916" t="s">
        <v>35</v>
      </c>
      <c r="N2916">
        <v>9</v>
      </c>
      <c r="O2916" t="s">
        <v>12156</v>
      </c>
      <c r="P2916">
        <v>416</v>
      </c>
      <c r="Q2916" t="s">
        <v>43</v>
      </c>
      <c r="R2916">
        <v>5</v>
      </c>
      <c r="S2916" t="s">
        <v>12190</v>
      </c>
      <c r="T2916" t="s">
        <v>36</v>
      </c>
    </row>
    <row r="2917" spans="1:20" x14ac:dyDescent="0.25">
      <c r="A2917" t="s">
        <v>5884</v>
      </c>
      <c r="B2917" t="s">
        <v>21</v>
      </c>
      <c r="C2917" t="s">
        <v>82</v>
      </c>
      <c r="D2917" t="s">
        <v>52</v>
      </c>
      <c r="E2917" s="1">
        <v>45512</v>
      </c>
      <c r="F2917" t="s">
        <v>5885</v>
      </c>
      <c r="G2917" t="s">
        <v>12466</v>
      </c>
      <c r="H2917" t="s">
        <v>41</v>
      </c>
      <c r="I2917" t="s">
        <v>42</v>
      </c>
      <c r="J2917" t="s">
        <v>64</v>
      </c>
      <c r="K2917">
        <v>5</v>
      </c>
      <c r="L2917">
        <v>268.7</v>
      </c>
      <c r="M2917" t="s">
        <v>50</v>
      </c>
      <c r="N2917">
        <v>2</v>
      </c>
      <c r="O2917" t="s">
        <v>12345</v>
      </c>
      <c r="P2917">
        <v>219</v>
      </c>
      <c r="Q2917" t="s">
        <v>43</v>
      </c>
      <c r="R2917">
        <v>2</v>
      </c>
      <c r="S2917" t="s">
        <v>12379</v>
      </c>
      <c r="T2917" t="s">
        <v>36</v>
      </c>
    </row>
    <row r="2918" spans="1:20" x14ac:dyDescent="0.25">
      <c r="A2918" t="s">
        <v>5886</v>
      </c>
      <c r="B2918" t="s">
        <v>45</v>
      </c>
      <c r="C2918" t="s">
        <v>22</v>
      </c>
      <c r="D2918" t="s">
        <v>23</v>
      </c>
      <c r="E2918" t="s">
        <v>12344</v>
      </c>
      <c r="F2918" t="s">
        <v>5887</v>
      </c>
      <c r="G2918" t="s">
        <v>12466</v>
      </c>
      <c r="H2918" t="s">
        <v>58</v>
      </c>
      <c r="I2918" t="s">
        <v>54</v>
      </c>
      <c r="J2918" t="s">
        <v>27</v>
      </c>
      <c r="K2918">
        <v>1</v>
      </c>
      <c r="L2918">
        <v>913.4</v>
      </c>
      <c r="M2918" t="s">
        <v>50</v>
      </c>
      <c r="N2918">
        <v>46</v>
      </c>
      <c r="O2918" s="1">
        <v>45994</v>
      </c>
      <c r="P2918">
        <v>125</v>
      </c>
      <c r="Q2918" t="s">
        <v>29</v>
      </c>
      <c r="R2918">
        <v>4</v>
      </c>
      <c r="S2918" t="s">
        <v>12377</v>
      </c>
      <c r="T2918" t="s">
        <v>60</v>
      </c>
    </row>
    <row r="2919" spans="1:20" x14ac:dyDescent="0.25">
      <c r="A2919" t="s">
        <v>5888</v>
      </c>
      <c r="B2919" t="s">
        <v>45</v>
      </c>
      <c r="C2919" t="s">
        <v>22</v>
      </c>
      <c r="D2919" t="s">
        <v>32</v>
      </c>
      <c r="E2919" s="1">
        <v>45179</v>
      </c>
      <c r="F2919" t="s">
        <v>5889</v>
      </c>
      <c r="G2919" t="s">
        <v>12466</v>
      </c>
      <c r="H2919" t="s">
        <v>34</v>
      </c>
      <c r="I2919" t="s">
        <v>42</v>
      </c>
      <c r="J2919" t="s">
        <v>27</v>
      </c>
      <c r="K2919">
        <v>5</v>
      </c>
      <c r="L2919">
        <v>303.02</v>
      </c>
      <c r="M2919" t="s">
        <v>50</v>
      </c>
      <c r="N2919">
        <v>26</v>
      </c>
      <c r="O2919" t="s">
        <v>12105</v>
      </c>
      <c r="P2919">
        <v>448</v>
      </c>
      <c r="Q2919" t="s">
        <v>29</v>
      </c>
      <c r="R2919">
        <v>3</v>
      </c>
      <c r="S2919" s="1">
        <v>45751</v>
      </c>
      <c r="T2919" t="s">
        <v>30</v>
      </c>
    </row>
    <row r="2920" spans="1:20" x14ac:dyDescent="0.25">
      <c r="A2920" t="s">
        <v>5890</v>
      </c>
      <c r="B2920" t="s">
        <v>38</v>
      </c>
      <c r="C2920" t="s">
        <v>22</v>
      </c>
      <c r="D2920" t="s">
        <v>56</v>
      </c>
      <c r="E2920" s="1">
        <v>45446</v>
      </c>
      <c r="F2920" t="s">
        <v>5891</v>
      </c>
      <c r="G2920" t="s">
        <v>12466</v>
      </c>
      <c r="H2920" t="s">
        <v>58</v>
      </c>
      <c r="I2920" t="s">
        <v>48</v>
      </c>
      <c r="J2920" t="s">
        <v>49</v>
      </c>
      <c r="K2920">
        <v>5</v>
      </c>
      <c r="L2920">
        <v>209.32</v>
      </c>
      <c r="M2920" t="s">
        <v>50</v>
      </c>
      <c r="N2920">
        <v>14</v>
      </c>
      <c r="O2920" t="s">
        <v>12090</v>
      </c>
      <c r="P2920">
        <v>477</v>
      </c>
      <c r="Q2920" t="s">
        <v>29</v>
      </c>
      <c r="R2920">
        <v>3</v>
      </c>
      <c r="S2920" t="s">
        <v>12267</v>
      </c>
      <c r="T2920" t="s">
        <v>36</v>
      </c>
    </row>
    <row r="2921" spans="1:20" x14ac:dyDescent="0.25">
      <c r="A2921" t="s">
        <v>5892</v>
      </c>
      <c r="B2921" t="s">
        <v>38</v>
      </c>
      <c r="C2921" t="s">
        <v>22</v>
      </c>
      <c r="D2921" t="s">
        <v>77</v>
      </c>
      <c r="E2921" t="s">
        <v>12087</v>
      </c>
      <c r="F2921" t="s">
        <v>5893</v>
      </c>
      <c r="G2921" t="s">
        <v>12466</v>
      </c>
      <c r="H2921" t="s">
        <v>34</v>
      </c>
      <c r="I2921" t="s">
        <v>26</v>
      </c>
      <c r="J2921" t="s">
        <v>67</v>
      </c>
      <c r="K2921">
        <v>5</v>
      </c>
      <c r="L2921">
        <v>280.43</v>
      </c>
      <c r="M2921" t="s">
        <v>28</v>
      </c>
      <c r="N2921">
        <v>21</v>
      </c>
      <c r="O2921" t="s">
        <v>12096</v>
      </c>
      <c r="P2921">
        <v>136</v>
      </c>
      <c r="Q2921" t="s">
        <v>29</v>
      </c>
      <c r="R2921">
        <v>2</v>
      </c>
      <c r="S2921" s="1">
        <v>45452</v>
      </c>
      <c r="T2921" t="s">
        <v>60</v>
      </c>
    </row>
    <row r="2922" spans="1:20" x14ac:dyDescent="0.25">
      <c r="A2922" t="s">
        <v>5894</v>
      </c>
      <c r="B2922" t="s">
        <v>45</v>
      </c>
      <c r="C2922" t="s">
        <v>22</v>
      </c>
      <c r="D2922" t="s">
        <v>52</v>
      </c>
      <c r="E2922" s="1">
        <v>45719</v>
      </c>
      <c r="F2922" t="s">
        <v>5895</v>
      </c>
      <c r="G2922" t="s">
        <v>12442</v>
      </c>
      <c r="H2922" t="s">
        <v>47</v>
      </c>
      <c r="I2922" t="s">
        <v>48</v>
      </c>
      <c r="J2922" t="s">
        <v>49</v>
      </c>
      <c r="K2922">
        <v>3</v>
      </c>
      <c r="L2922">
        <v>625.21</v>
      </c>
      <c r="M2922" t="s">
        <v>50</v>
      </c>
      <c r="N2922">
        <v>42</v>
      </c>
      <c r="O2922" t="s">
        <v>12244</v>
      </c>
      <c r="P2922">
        <v>103</v>
      </c>
      <c r="Q2922" t="s">
        <v>43</v>
      </c>
      <c r="R2922">
        <v>2</v>
      </c>
      <c r="S2922" s="1">
        <v>45723</v>
      </c>
      <c r="T2922" t="s">
        <v>30</v>
      </c>
    </row>
    <row r="2923" spans="1:20" x14ac:dyDescent="0.25">
      <c r="A2923" t="s">
        <v>5896</v>
      </c>
      <c r="B2923" t="s">
        <v>45</v>
      </c>
      <c r="C2923" t="s">
        <v>22</v>
      </c>
      <c r="D2923" t="s">
        <v>32</v>
      </c>
      <c r="E2923" s="1">
        <v>45872</v>
      </c>
      <c r="F2923" t="s">
        <v>5897</v>
      </c>
      <c r="G2923" t="s">
        <v>12442</v>
      </c>
      <c r="H2923" t="s">
        <v>41</v>
      </c>
      <c r="I2923" t="s">
        <v>48</v>
      </c>
      <c r="J2923" t="s">
        <v>49</v>
      </c>
      <c r="K2923">
        <v>5</v>
      </c>
      <c r="L2923">
        <v>532.65</v>
      </c>
      <c r="M2923" t="s">
        <v>50</v>
      </c>
      <c r="N2923">
        <v>29</v>
      </c>
      <c r="O2923" t="s">
        <v>12121</v>
      </c>
      <c r="P2923">
        <v>410</v>
      </c>
      <c r="Q2923" t="s">
        <v>29</v>
      </c>
      <c r="R2923">
        <v>5</v>
      </c>
      <c r="S2923" s="1">
        <v>45903</v>
      </c>
      <c r="T2923" t="s">
        <v>60</v>
      </c>
    </row>
    <row r="2924" spans="1:20" x14ac:dyDescent="0.25">
      <c r="A2924" t="s">
        <v>5898</v>
      </c>
      <c r="B2924" t="s">
        <v>45</v>
      </c>
      <c r="C2924" t="s">
        <v>82</v>
      </c>
      <c r="D2924" t="s">
        <v>56</v>
      </c>
      <c r="E2924" s="1">
        <v>45270</v>
      </c>
      <c r="F2924" t="s">
        <v>5899</v>
      </c>
      <c r="G2924" t="s">
        <v>12442</v>
      </c>
      <c r="H2924" t="s">
        <v>47</v>
      </c>
      <c r="I2924" t="s">
        <v>63</v>
      </c>
      <c r="J2924" t="s">
        <v>59</v>
      </c>
      <c r="K2924">
        <v>3</v>
      </c>
      <c r="L2924">
        <v>406.95</v>
      </c>
      <c r="M2924" t="s">
        <v>28</v>
      </c>
      <c r="N2924">
        <v>9</v>
      </c>
      <c r="O2924" t="s">
        <v>12249</v>
      </c>
      <c r="P2924">
        <v>400</v>
      </c>
      <c r="Q2924" t="s">
        <v>43</v>
      </c>
      <c r="R2924">
        <v>1</v>
      </c>
      <c r="S2924" t="s">
        <v>12104</v>
      </c>
      <c r="T2924" t="s">
        <v>60</v>
      </c>
    </row>
    <row r="2925" spans="1:20" x14ac:dyDescent="0.25">
      <c r="A2925" t="s">
        <v>5900</v>
      </c>
      <c r="B2925" t="s">
        <v>45</v>
      </c>
      <c r="C2925" t="s">
        <v>82</v>
      </c>
      <c r="D2925" t="s">
        <v>56</v>
      </c>
      <c r="E2925" t="s">
        <v>12227</v>
      </c>
      <c r="F2925" t="s">
        <v>5901</v>
      </c>
      <c r="G2925" t="s">
        <v>12442</v>
      </c>
      <c r="H2925" t="s">
        <v>41</v>
      </c>
      <c r="I2925" t="s">
        <v>42</v>
      </c>
      <c r="J2925" t="s">
        <v>64</v>
      </c>
      <c r="K2925">
        <v>3</v>
      </c>
      <c r="L2925">
        <v>336.68</v>
      </c>
      <c r="M2925" t="s">
        <v>35</v>
      </c>
      <c r="N2925">
        <v>5</v>
      </c>
      <c r="O2925" s="1">
        <v>45516</v>
      </c>
      <c r="P2925">
        <v>286</v>
      </c>
      <c r="Q2925" t="s">
        <v>43</v>
      </c>
      <c r="R2925">
        <v>2</v>
      </c>
      <c r="S2925" t="s">
        <v>12105</v>
      </c>
      <c r="T2925" t="s">
        <v>30</v>
      </c>
    </row>
    <row r="2926" spans="1:20" x14ac:dyDescent="0.25">
      <c r="A2926" t="s">
        <v>5902</v>
      </c>
      <c r="B2926" t="s">
        <v>38</v>
      </c>
      <c r="C2926" t="s">
        <v>82</v>
      </c>
      <c r="D2926" t="s">
        <v>32</v>
      </c>
      <c r="E2926" t="s">
        <v>12367</v>
      </c>
      <c r="F2926" t="s">
        <v>5903</v>
      </c>
      <c r="G2926" t="s">
        <v>12442</v>
      </c>
      <c r="H2926" t="s">
        <v>47</v>
      </c>
      <c r="I2926" t="s">
        <v>48</v>
      </c>
      <c r="J2926" t="s">
        <v>49</v>
      </c>
      <c r="K2926">
        <v>2</v>
      </c>
      <c r="L2926">
        <v>548.66999999999996</v>
      </c>
      <c r="M2926" t="s">
        <v>28</v>
      </c>
      <c r="N2926">
        <v>30</v>
      </c>
      <c r="O2926" s="1">
        <v>45576</v>
      </c>
      <c r="P2926">
        <v>159</v>
      </c>
      <c r="Q2926" t="s">
        <v>29</v>
      </c>
      <c r="R2926">
        <v>2</v>
      </c>
      <c r="S2926" s="1">
        <v>45659</v>
      </c>
      <c r="T2926" t="s">
        <v>36</v>
      </c>
    </row>
    <row r="2927" spans="1:20" x14ac:dyDescent="0.25">
      <c r="A2927" t="s">
        <v>5904</v>
      </c>
      <c r="B2927" t="s">
        <v>45</v>
      </c>
      <c r="C2927" t="s">
        <v>22</v>
      </c>
      <c r="D2927" t="s">
        <v>77</v>
      </c>
      <c r="E2927" t="s">
        <v>12498</v>
      </c>
      <c r="F2927" t="s">
        <v>5905</v>
      </c>
      <c r="G2927" t="s">
        <v>12442</v>
      </c>
      <c r="H2927" t="s">
        <v>58</v>
      </c>
      <c r="I2927" t="s">
        <v>42</v>
      </c>
      <c r="J2927" t="s">
        <v>64</v>
      </c>
      <c r="K2927">
        <v>1</v>
      </c>
      <c r="L2927">
        <v>1468.12</v>
      </c>
      <c r="M2927" t="s">
        <v>35</v>
      </c>
      <c r="N2927">
        <v>26</v>
      </c>
      <c r="O2927" t="s">
        <v>12077</v>
      </c>
      <c r="P2927">
        <v>193</v>
      </c>
      <c r="Q2927" t="s">
        <v>43</v>
      </c>
      <c r="R2927">
        <v>4</v>
      </c>
      <c r="S2927" s="1">
        <v>45843</v>
      </c>
      <c r="T2927" t="s">
        <v>60</v>
      </c>
    </row>
    <row r="2928" spans="1:20" x14ac:dyDescent="0.25">
      <c r="A2928" t="s">
        <v>5906</v>
      </c>
      <c r="B2928" t="s">
        <v>21</v>
      </c>
      <c r="C2928" t="s">
        <v>82</v>
      </c>
      <c r="D2928" t="s">
        <v>77</v>
      </c>
      <c r="E2928" s="1">
        <v>45422</v>
      </c>
      <c r="F2928" t="s">
        <v>5907</v>
      </c>
      <c r="G2928" t="s">
        <v>12442</v>
      </c>
      <c r="H2928" t="s">
        <v>34</v>
      </c>
      <c r="I2928" t="s">
        <v>63</v>
      </c>
      <c r="J2928" t="s">
        <v>67</v>
      </c>
      <c r="K2928">
        <v>2</v>
      </c>
      <c r="L2928">
        <v>868.67</v>
      </c>
      <c r="M2928" t="s">
        <v>35</v>
      </c>
      <c r="N2928">
        <v>35</v>
      </c>
      <c r="O2928" t="s">
        <v>12267</v>
      </c>
      <c r="P2928">
        <v>290</v>
      </c>
      <c r="Q2928" t="s">
        <v>43</v>
      </c>
      <c r="R2928">
        <v>3</v>
      </c>
      <c r="S2928" t="s">
        <v>12180</v>
      </c>
      <c r="T2928" t="s">
        <v>30</v>
      </c>
    </row>
    <row r="2929" spans="1:20" x14ac:dyDescent="0.25">
      <c r="A2929" t="s">
        <v>5908</v>
      </c>
      <c r="B2929" t="s">
        <v>38</v>
      </c>
      <c r="C2929" t="s">
        <v>39</v>
      </c>
      <c r="D2929" t="s">
        <v>23</v>
      </c>
      <c r="E2929" t="s">
        <v>12439</v>
      </c>
      <c r="F2929" t="s">
        <v>5909</v>
      </c>
      <c r="G2929" t="s">
        <v>12442</v>
      </c>
      <c r="H2929" t="s">
        <v>34</v>
      </c>
      <c r="I2929" t="s">
        <v>63</v>
      </c>
      <c r="J2929" t="s">
        <v>49</v>
      </c>
      <c r="K2929">
        <v>4</v>
      </c>
      <c r="L2929">
        <v>760.35</v>
      </c>
      <c r="M2929" t="s">
        <v>35</v>
      </c>
      <c r="N2929">
        <v>11</v>
      </c>
      <c r="O2929" t="s">
        <v>12148</v>
      </c>
      <c r="P2929">
        <v>2</v>
      </c>
      <c r="Q2929" t="s">
        <v>43</v>
      </c>
      <c r="R2929">
        <v>5</v>
      </c>
      <c r="S2929" s="1">
        <v>45842</v>
      </c>
      <c r="T2929" t="s">
        <v>60</v>
      </c>
    </row>
    <row r="2930" spans="1:20" x14ac:dyDescent="0.25">
      <c r="A2930" t="s">
        <v>5910</v>
      </c>
      <c r="B2930" t="s">
        <v>38</v>
      </c>
      <c r="C2930" t="s">
        <v>82</v>
      </c>
      <c r="D2930" t="s">
        <v>52</v>
      </c>
      <c r="E2930" s="1">
        <v>45780</v>
      </c>
      <c r="F2930" t="s">
        <v>5911</v>
      </c>
      <c r="G2930" t="s">
        <v>12442</v>
      </c>
      <c r="H2930" t="s">
        <v>41</v>
      </c>
      <c r="I2930" t="s">
        <v>48</v>
      </c>
      <c r="J2930" t="s">
        <v>67</v>
      </c>
      <c r="K2930">
        <v>2</v>
      </c>
      <c r="L2930">
        <v>705.98</v>
      </c>
      <c r="M2930" t="s">
        <v>28</v>
      </c>
      <c r="N2930">
        <v>8</v>
      </c>
      <c r="O2930" t="s">
        <v>12099</v>
      </c>
      <c r="P2930">
        <v>318</v>
      </c>
      <c r="Q2930" t="s">
        <v>29</v>
      </c>
      <c r="R2930">
        <v>2</v>
      </c>
      <c r="S2930" t="s">
        <v>12213</v>
      </c>
      <c r="T2930" t="s">
        <v>60</v>
      </c>
    </row>
    <row r="2931" spans="1:20" x14ac:dyDescent="0.25">
      <c r="A2931" t="s">
        <v>5912</v>
      </c>
      <c r="B2931" t="s">
        <v>45</v>
      </c>
      <c r="C2931" t="s">
        <v>82</v>
      </c>
      <c r="D2931" t="s">
        <v>56</v>
      </c>
      <c r="E2931" t="s">
        <v>12360</v>
      </c>
      <c r="F2931" t="s">
        <v>5913</v>
      </c>
      <c r="G2931" t="s">
        <v>12442</v>
      </c>
      <c r="H2931" t="s">
        <v>25</v>
      </c>
      <c r="I2931" t="s">
        <v>26</v>
      </c>
      <c r="J2931" t="s">
        <v>49</v>
      </c>
      <c r="K2931">
        <v>4</v>
      </c>
      <c r="L2931">
        <v>911.91</v>
      </c>
      <c r="M2931" t="s">
        <v>28</v>
      </c>
      <c r="N2931">
        <v>24</v>
      </c>
      <c r="O2931" t="s">
        <v>12314</v>
      </c>
      <c r="P2931">
        <v>103</v>
      </c>
      <c r="Q2931" t="s">
        <v>29</v>
      </c>
      <c r="R2931">
        <v>1</v>
      </c>
      <c r="S2931" s="1">
        <v>45814</v>
      </c>
      <c r="T2931" t="s">
        <v>36</v>
      </c>
    </row>
    <row r="2932" spans="1:20" x14ac:dyDescent="0.25">
      <c r="A2932" t="s">
        <v>5914</v>
      </c>
      <c r="B2932" t="s">
        <v>38</v>
      </c>
      <c r="C2932" t="s">
        <v>39</v>
      </c>
      <c r="D2932" t="s">
        <v>52</v>
      </c>
      <c r="E2932" s="1">
        <v>44938</v>
      </c>
      <c r="F2932" t="s">
        <v>5915</v>
      </c>
      <c r="G2932" t="s">
        <v>12442</v>
      </c>
      <c r="H2932" t="s">
        <v>41</v>
      </c>
      <c r="I2932" t="s">
        <v>26</v>
      </c>
      <c r="J2932" t="s">
        <v>49</v>
      </c>
      <c r="K2932">
        <v>4</v>
      </c>
      <c r="L2932">
        <v>964.26</v>
      </c>
      <c r="M2932" t="s">
        <v>50</v>
      </c>
      <c r="N2932">
        <v>37</v>
      </c>
      <c r="O2932" s="1">
        <v>45576</v>
      </c>
      <c r="P2932">
        <v>495</v>
      </c>
      <c r="Q2932" t="s">
        <v>43</v>
      </c>
      <c r="R2932">
        <v>1</v>
      </c>
      <c r="S2932" t="s">
        <v>12090</v>
      </c>
      <c r="T2932" t="s">
        <v>30</v>
      </c>
    </row>
    <row r="2933" spans="1:20" x14ac:dyDescent="0.25">
      <c r="A2933" t="s">
        <v>5916</v>
      </c>
      <c r="B2933" t="s">
        <v>38</v>
      </c>
      <c r="C2933" t="s">
        <v>82</v>
      </c>
      <c r="D2933" t="s">
        <v>77</v>
      </c>
      <c r="E2933" s="1">
        <v>44968</v>
      </c>
      <c r="F2933" t="s">
        <v>5917</v>
      </c>
      <c r="G2933" t="s">
        <v>12442</v>
      </c>
      <c r="H2933" t="s">
        <v>47</v>
      </c>
      <c r="I2933" t="s">
        <v>63</v>
      </c>
      <c r="J2933" t="s">
        <v>64</v>
      </c>
      <c r="K2933">
        <v>3</v>
      </c>
      <c r="L2933">
        <v>403.37</v>
      </c>
      <c r="M2933" t="s">
        <v>50</v>
      </c>
      <c r="N2933">
        <v>2</v>
      </c>
      <c r="O2933" t="s">
        <v>12312</v>
      </c>
      <c r="P2933">
        <v>259</v>
      </c>
      <c r="Q2933" t="s">
        <v>29</v>
      </c>
      <c r="R2933">
        <v>3</v>
      </c>
      <c r="S2933" t="s">
        <v>12383</v>
      </c>
      <c r="T2933" t="s">
        <v>60</v>
      </c>
    </row>
    <row r="2934" spans="1:20" x14ac:dyDescent="0.25">
      <c r="A2934" t="s">
        <v>5918</v>
      </c>
      <c r="B2934" t="s">
        <v>38</v>
      </c>
      <c r="C2934" t="s">
        <v>39</v>
      </c>
      <c r="D2934" t="s">
        <v>52</v>
      </c>
      <c r="E2934" t="s">
        <v>12138</v>
      </c>
      <c r="F2934" t="s">
        <v>5919</v>
      </c>
      <c r="G2934" t="s">
        <v>12139</v>
      </c>
      <c r="H2934" t="s">
        <v>25</v>
      </c>
      <c r="I2934" t="s">
        <v>63</v>
      </c>
      <c r="J2934" t="s">
        <v>27</v>
      </c>
      <c r="K2934">
        <v>3</v>
      </c>
      <c r="L2934">
        <v>122.72</v>
      </c>
      <c r="M2934" t="s">
        <v>35</v>
      </c>
      <c r="N2934">
        <v>8</v>
      </c>
      <c r="O2934" s="1">
        <v>45659</v>
      </c>
      <c r="P2934">
        <v>250</v>
      </c>
      <c r="Q2934" t="s">
        <v>43</v>
      </c>
      <c r="R2934">
        <v>3</v>
      </c>
      <c r="S2934" s="1">
        <v>45303</v>
      </c>
      <c r="T2934" t="s">
        <v>30</v>
      </c>
    </row>
    <row r="2935" spans="1:20" x14ac:dyDescent="0.25">
      <c r="A2935" t="s">
        <v>5920</v>
      </c>
      <c r="B2935" t="s">
        <v>45</v>
      </c>
      <c r="C2935" t="s">
        <v>39</v>
      </c>
      <c r="D2935" t="s">
        <v>52</v>
      </c>
      <c r="E2935" t="s">
        <v>12234</v>
      </c>
      <c r="F2935" t="s">
        <v>5921</v>
      </c>
      <c r="G2935" t="s">
        <v>12139</v>
      </c>
      <c r="H2935" t="s">
        <v>34</v>
      </c>
      <c r="I2935" t="s">
        <v>63</v>
      </c>
      <c r="J2935" t="s">
        <v>59</v>
      </c>
      <c r="K2935">
        <v>1</v>
      </c>
      <c r="L2935">
        <v>405.64</v>
      </c>
      <c r="M2935" t="s">
        <v>35</v>
      </c>
      <c r="N2935">
        <v>41</v>
      </c>
      <c r="O2935" s="1">
        <v>45785</v>
      </c>
      <c r="P2935">
        <v>350</v>
      </c>
      <c r="Q2935" t="s">
        <v>43</v>
      </c>
      <c r="R2935">
        <v>5</v>
      </c>
      <c r="S2935" t="s">
        <v>12081</v>
      </c>
      <c r="T2935" t="s">
        <v>60</v>
      </c>
    </row>
    <row r="2936" spans="1:20" x14ac:dyDescent="0.25">
      <c r="A2936" t="s">
        <v>5922</v>
      </c>
      <c r="B2936" t="s">
        <v>45</v>
      </c>
      <c r="C2936" t="s">
        <v>39</v>
      </c>
      <c r="D2936" t="s">
        <v>77</v>
      </c>
      <c r="E2936" t="s">
        <v>12381</v>
      </c>
      <c r="F2936" t="s">
        <v>5923</v>
      </c>
      <c r="G2936" t="s">
        <v>12139</v>
      </c>
      <c r="H2936" t="s">
        <v>47</v>
      </c>
      <c r="I2936" t="s">
        <v>54</v>
      </c>
      <c r="J2936" t="s">
        <v>64</v>
      </c>
      <c r="K2936">
        <v>1</v>
      </c>
      <c r="L2936">
        <v>1062.48</v>
      </c>
      <c r="M2936" t="s">
        <v>50</v>
      </c>
      <c r="N2936">
        <v>4</v>
      </c>
      <c r="O2936" s="1">
        <v>45811</v>
      </c>
      <c r="P2936">
        <v>22</v>
      </c>
      <c r="Q2936" t="s">
        <v>29</v>
      </c>
      <c r="R2936">
        <v>5</v>
      </c>
      <c r="S2936" t="s">
        <v>12123</v>
      </c>
      <c r="T2936" t="s">
        <v>60</v>
      </c>
    </row>
    <row r="2937" spans="1:20" x14ac:dyDescent="0.25">
      <c r="A2937" t="s">
        <v>5924</v>
      </c>
      <c r="B2937" t="s">
        <v>38</v>
      </c>
      <c r="C2937" t="s">
        <v>22</v>
      </c>
      <c r="D2937" t="s">
        <v>56</v>
      </c>
      <c r="E2937" s="1">
        <v>45323</v>
      </c>
      <c r="F2937" t="s">
        <v>5925</v>
      </c>
      <c r="G2937" t="s">
        <v>12139</v>
      </c>
      <c r="H2937" t="s">
        <v>58</v>
      </c>
      <c r="I2937" t="s">
        <v>63</v>
      </c>
      <c r="J2937" t="s">
        <v>67</v>
      </c>
      <c r="K2937">
        <v>2</v>
      </c>
      <c r="L2937">
        <v>322.67</v>
      </c>
      <c r="M2937" t="s">
        <v>50</v>
      </c>
      <c r="N2937">
        <v>16</v>
      </c>
      <c r="O2937" t="s">
        <v>12204</v>
      </c>
      <c r="P2937">
        <v>428</v>
      </c>
      <c r="Q2937" t="s">
        <v>43</v>
      </c>
      <c r="R2937">
        <v>4</v>
      </c>
      <c r="S2937" s="1">
        <v>45332</v>
      </c>
      <c r="T2937" t="s">
        <v>30</v>
      </c>
    </row>
    <row r="2938" spans="1:20" x14ac:dyDescent="0.25">
      <c r="A2938" t="s">
        <v>5926</v>
      </c>
      <c r="B2938" t="s">
        <v>21</v>
      </c>
      <c r="C2938" t="s">
        <v>82</v>
      </c>
      <c r="D2938" t="s">
        <v>77</v>
      </c>
      <c r="E2938" s="1">
        <v>45752</v>
      </c>
      <c r="F2938" t="s">
        <v>5927</v>
      </c>
      <c r="G2938" t="s">
        <v>12139</v>
      </c>
      <c r="H2938" t="s">
        <v>47</v>
      </c>
      <c r="I2938" t="s">
        <v>26</v>
      </c>
      <c r="J2938" t="s">
        <v>27</v>
      </c>
      <c r="K2938">
        <v>4</v>
      </c>
      <c r="L2938">
        <v>808.88</v>
      </c>
      <c r="M2938" t="s">
        <v>50</v>
      </c>
      <c r="N2938">
        <v>35</v>
      </c>
      <c r="O2938" s="1">
        <v>45332</v>
      </c>
      <c r="P2938">
        <v>162</v>
      </c>
      <c r="Q2938" t="s">
        <v>43</v>
      </c>
      <c r="R2938">
        <v>2</v>
      </c>
      <c r="S2938" s="1">
        <v>45664</v>
      </c>
      <c r="T2938" t="s">
        <v>36</v>
      </c>
    </row>
    <row r="2939" spans="1:20" x14ac:dyDescent="0.25">
      <c r="A2939" t="s">
        <v>5928</v>
      </c>
      <c r="B2939" t="s">
        <v>45</v>
      </c>
      <c r="C2939" t="s">
        <v>39</v>
      </c>
      <c r="D2939" t="s">
        <v>23</v>
      </c>
      <c r="E2939" t="s">
        <v>12359</v>
      </c>
      <c r="F2939" t="s">
        <v>5929</v>
      </c>
      <c r="G2939" t="s">
        <v>12139</v>
      </c>
      <c r="H2939" t="s">
        <v>58</v>
      </c>
      <c r="I2939" t="s">
        <v>54</v>
      </c>
      <c r="J2939" t="s">
        <v>27</v>
      </c>
      <c r="K2939">
        <v>3</v>
      </c>
      <c r="L2939">
        <v>713.89</v>
      </c>
      <c r="M2939" t="s">
        <v>28</v>
      </c>
      <c r="N2939">
        <v>33</v>
      </c>
      <c r="O2939" s="1">
        <v>45483</v>
      </c>
      <c r="P2939">
        <v>315</v>
      </c>
      <c r="Q2939" t="s">
        <v>43</v>
      </c>
      <c r="R2939">
        <v>5</v>
      </c>
      <c r="S2939" t="s">
        <v>12271</v>
      </c>
      <c r="T2939" t="s">
        <v>36</v>
      </c>
    </row>
    <row r="2940" spans="1:20" x14ac:dyDescent="0.25">
      <c r="A2940" t="s">
        <v>5930</v>
      </c>
      <c r="B2940" t="s">
        <v>38</v>
      </c>
      <c r="C2940" t="s">
        <v>82</v>
      </c>
      <c r="D2940" t="s">
        <v>56</v>
      </c>
      <c r="E2940" t="s">
        <v>12344</v>
      </c>
      <c r="F2940" t="s">
        <v>5931</v>
      </c>
      <c r="G2940" t="s">
        <v>12139</v>
      </c>
      <c r="H2940" t="s">
        <v>25</v>
      </c>
      <c r="I2940" t="s">
        <v>48</v>
      </c>
      <c r="J2940" t="s">
        <v>64</v>
      </c>
      <c r="K2940">
        <v>3</v>
      </c>
      <c r="L2940">
        <v>181.05</v>
      </c>
      <c r="M2940" t="s">
        <v>28</v>
      </c>
      <c r="N2940">
        <v>13</v>
      </c>
      <c r="O2940" s="1">
        <v>45693</v>
      </c>
      <c r="P2940">
        <v>476</v>
      </c>
      <c r="Q2940" t="s">
        <v>43</v>
      </c>
      <c r="R2940">
        <v>5</v>
      </c>
      <c r="S2940" s="1">
        <v>45636</v>
      </c>
      <c r="T2940" t="s">
        <v>30</v>
      </c>
    </row>
    <row r="2941" spans="1:20" x14ac:dyDescent="0.25">
      <c r="A2941" t="s">
        <v>5932</v>
      </c>
      <c r="B2941" t="s">
        <v>21</v>
      </c>
      <c r="C2941" t="s">
        <v>22</v>
      </c>
      <c r="D2941" t="s">
        <v>56</v>
      </c>
      <c r="E2941" t="s">
        <v>12277</v>
      </c>
      <c r="F2941" t="s">
        <v>5933</v>
      </c>
      <c r="G2941" t="s">
        <v>12139</v>
      </c>
      <c r="H2941" t="s">
        <v>58</v>
      </c>
      <c r="I2941" t="s">
        <v>26</v>
      </c>
      <c r="J2941" t="s">
        <v>67</v>
      </c>
      <c r="K2941">
        <v>2</v>
      </c>
      <c r="L2941">
        <v>1164.46</v>
      </c>
      <c r="M2941" t="s">
        <v>28</v>
      </c>
      <c r="N2941">
        <v>14</v>
      </c>
      <c r="O2941" t="s">
        <v>12203</v>
      </c>
      <c r="P2941">
        <v>473</v>
      </c>
      <c r="Q2941" t="s">
        <v>43</v>
      </c>
      <c r="R2941">
        <v>1</v>
      </c>
      <c r="S2941" t="s">
        <v>12075</v>
      </c>
      <c r="T2941" t="s">
        <v>30</v>
      </c>
    </row>
    <row r="2942" spans="1:20" x14ac:dyDescent="0.25">
      <c r="A2942" t="s">
        <v>5934</v>
      </c>
      <c r="B2942" t="s">
        <v>45</v>
      </c>
      <c r="C2942" t="s">
        <v>22</v>
      </c>
      <c r="D2942" t="s">
        <v>32</v>
      </c>
      <c r="E2942" t="s">
        <v>12257</v>
      </c>
      <c r="F2942" t="s">
        <v>5935</v>
      </c>
      <c r="G2942" t="s">
        <v>12139</v>
      </c>
      <c r="H2942" t="s">
        <v>41</v>
      </c>
      <c r="I2942" t="s">
        <v>48</v>
      </c>
      <c r="J2942" t="s">
        <v>67</v>
      </c>
      <c r="K2942">
        <v>5</v>
      </c>
      <c r="L2942">
        <v>908.81</v>
      </c>
      <c r="M2942" t="s">
        <v>35</v>
      </c>
      <c r="N2942">
        <v>20</v>
      </c>
      <c r="O2942" s="1">
        <v>45422</v>
      </c>
      <c r="P2942">
        <v>387</v>
      </c>
      <c r="Q2942" t="s">
        <v>29</v>
      </c>
      <c r="R2942">
        <v>3</v>
      </c>
      <c r="S2942" s="1">
        <v>45453</v>
      </c>
      <c r="T2942" t="s">
        <v>60</v>
      </c>
    </row>
    <row r="2943" spans="1:20" x14ac:dyDescent="0.25">
      <c r="A2943" t="s">
        <v>5936</v>
      </c>
      <c r="B2943" t="s">
        <v>45</v>
      </c>
      <c r="C2943" t="s">
        <v>82</v>
      </c>
      <c r="D2943" t="s">
        <v>77</v>
      </c>
      <c r="E2943" t="s">
        <v>12492</v>
      </c>
      <c r="F2943" t="s">
        <v>5937</v>
      </c>
      <c r="G2943" t="s">
        <v>12139</v>
      </c>
      <c r="H2943" t="s">
        <v>58</v>
      </c>
      <c r="I2943" t="s">
        <v>54</v>
      </c>
      <c r="J2943" t="s">
        <v>59</v>
      </c>
      <c r="K2943">
        <v>4</v>
      </c>
      <c r="L2943">
        <v>734.29</v>
      </c>
      <c r="M2943" t="s">
        <v>50</v>
      </c>
      <c r="N2943">
        <v>28</v>
      </c>
      <c r="O2943" s="1">
        <v>45693</v>
      </c>
      <c r="P2943">
        <v>421</v>
      </c>
      <c r="Q2943" t="s">
        <v>43</v>
      </c>
      <c r="R2943">
        <v>4</v>
      </c>
      <c r="S2943" t="s">
        <v>12291</v>
      </c>
      <c r="T2943" t="s">
        <v>36</v>
      </c>
    </row>
    <row r="2944" spans="1:20" x14ac:dyDescent="0.25">
      <c r="A2944" t="s">
        <v>5938</v>
      </c>
      <c r="B2944" t="s">
        <v>38</v>
      </c>
      <c r="C2944" t="s">
        <v>22</v>
      </c>
      <c r="D2944" t="s">
        <v>77</v>
      </c>
      <c r="E2944" s="1">
        <v>45602</v>
      </c>
      <c r="F2944" t="s">
        <v>5939</v>
      </c>
      <c r="G2944" t="s">
        <v>12139</v>
      </c>
      <c r="H2944" t="s">
        <v>25</v>
      </c>
      <c r="I2944" t="s">
        <v>63</v>
      </c>
      <c r="J2944" t="s">
        <v>27</v>
      </c>
      <c r="K2944">
        <v>3</v>
      </c>
      <c r="L2944">
        <v>764.53</v>
      </c>
      <c r="M2944" t="s">
        <v>28</v>
      </c>
      <c r="N2944">
        <v>36</v>
      </c>
      <c r="O2944" t="s">
        <v>12141</v>
      </c>
      <c r="P2944">
        <v>193</v>
      </c>
      <c r="Q2944" t="s">
        <v>43</v>
      </c>
      <c r="R2944">
        <v>4</v>
      </c>
      <c r="S2944" t="s">
        <v>12125</v>
      </c>
      <c r="T2944" t="s">
        <v>60</v>
      </c>
    </row>
    <row r="2945" spans="1:20" x14ac:dyDescent="0.25">
      <c r="A2945" t="s">
        <v>5940</v>
      </c>
      <c r="B2945" t="s">
        <v>38</v>
      </c>
      <c r="C2945" t="s">
        <v>82</v>
      </c>
      <c r="D2945" t="s">
        <v>77</v>
      </c>
      <c r="E2945" t="s">
        <v>12154</v>
      </c>
      <c r="F2945" t="s">
        <v>5941</v>
      </c>
      <c r="G2945" t="s">
        <v>12502</v>
      </c>
      <c r="H2945" t="s">
        <v>58</v>
      </c>
      <c r="I2945" t="s">
        <v>63</v>
      </c>
      <c r="J2945" t="s">
        <v>67</v>
      </c>
      <c r="K2945">
        <v>2</v>
      </c>
      <c r="L2945">
        <v>530.91</v>
      </c>
      <c r="M2945" t="s">
        <v>28</v>
      </c>
      <c r="N2945">
        <v>24</v>
      </c>
      <c r="O2945" t="s">
        <v>12339</v>
      </c>
      <c r="P2945">
        <v>357</v>
      </c>
      <c r="Q2945" t="s">
        <v>43</v>
      </c>
      <c r="R2945">
        <v>3</v>
      </c>
      <c r="S2945" t="s">
        <v>12192</v>
      </c>
      <c r="T2945" t="s">
        <v>30</v>
      </c>
    </row>
    <row r="2946" spans="1:20" x14ac:dyDescent="0.25">
      <c r="A2946" t="s">
        <v>5942</v>
      </c>
      <c r="B2946" t="s">
        <v>45</v>
      </c>
      <c r="C2946" t="s">
        <v>82</v>
      </c>
      <c r="D2946" t="s">
        <v>77</v>
      </c>
      <c r="E2946" s="1">
        <v>45659</v>
      </c>
      <c r="F2946" t="s">
        <v>5943</v>
      </c>
      <c r="G2946" t="s">
        <v>12502</v>
      </c>
      <c r="H2946" t="s">
        <v>58</v>
      </c>
      <c r="I2946" t="s">
        <v>42</v>
      </c>
      <c r="J2946" t="s">
        <v>67</v>
      </c>
      <c r="K2946">
        <v>3</v>
      </c>
      <c r="L2946">
        <v>1020.24</v>
      </c>
      <c r="M2946" t="s">
        <v>28</v>
      </c>
      <c r="N2946">
        <v>42</v>
      </c>
      <c r="O2946" t="s">
        <v>12243</v>
      </c>
      <c r="P2946">
        <v>72</v>
      </c>
      <c r="Q2946" t="s">
        <v>43</v>
      </c>
      <c r="R2946">
        <v>2</v>
      </c>
      <c r="S2946" t="s">
        <v>12155</v>
      </c>
      <c r="T2946" t="s">
        <v>60</v>
      </c>
    </row>
    <row r="2947" spans="1:20" x14ac:dyDescent="0.25">
      <c r="A2947" t="s">
        <v>5944</v>
      </c>
      <c r="B2947" t="s">
        <v>21</v>
      </c>
      <c r="C2947" t="s">
        <v>39</v>
      </c>
      <c r="D2947" t="s">
        <v>52</v>
      </c>
      <c r="E2947" s="1">
        <v>45296</v>
      </c>
      <c r="F2947" t="s">
        <v>5945</v>
      </c>
      <c r="G2947" t="s">
        <v>12502</v>
      </c>
      <c r="H2947" t="s">
        <v>25</v>
      </c>
      <c r="I2947" t="s">
        <v>26</v>
      </c>
      <c r="J2947" t="s">
        <v>27</v>
      </c>
      <c r="K2947">
        <v>1</v>
      </c>
      <c r="L2947">
        <v>1007.36</v>
      </c>
      <c r="M2947" t="s">
        <v>28</v>
      </c>
      <c r="N2947">
        <v>19</v>
      </c>
      <c r="O2947" t="s">
        <v>12276</v>
      </c>
      <c r="P2947">
        <v>392</v>
      </c>
      <c r="Q2947" t="s">
        <v>43</v>
      </c>
      <c r="R2947">
        <v>3</v>
      </c>
      <c r="S2947" s="1">
        <v>45876</v>
      </c>
      <c r="T2947" t="s">
        <v>36</v>
      </c>
    </row>
    <row r="2948" spans="1:20" x14ac:dyDescent="0.25">
      <c r="A2948" t="s">
        <v>5946</v>
      </c>
      <c r="B2948" t="s">
        <v>38</v>
      </c>
      <c r="C2948" t="s">
        <v>82</v>
      </c>
      <c r="D2948" t="s">
        <v>52</v>
      </c>
      <c r="E2948" t="s">
        <v>12445</v>
      </c>
      <c r="F2948" t="s">
        <v>5947</v>
      </c>
      <c r="G2948" t="s">
        <v>12502</v>
      </c>
      <c r="H2948" t="s">
        <v>58</v>
      </c>
      <c r="I2948" t="s">
        <v>42</v>
      </c>
      <c r="J2948" t="s">
        <v>59</v>
      </c>
      <c r="K2948">
        <v>2</v>
      </c>
      <c r="L2948">
        <v>770.13</v>
      </c>
      <c r="M2948" t="s">
        <v>35</v>
      </c>
      <c r="N2948">
        <v>16</v>
      </c>
      <c r="O2948" s="1">
        <v>45574</v>
      </c>
      <c r="P2948">
        <v>334</v>
      </c>
      <c r="Q2948" t="s">
        <v>43</v>
      </c>
      <c r="R2948">
        <v>4</v>
      </c>
      <c r="S2948" t="s">
        <v>12237</v>
      </c>
      <c r="T2948" t="s">
        <v>60</v>
      </c>
    </row>
    <row r="2949" spans="1:20" x14ac:dyDescent="0.25">
      <c r="A2949" t="s">
        <v>5948</v>
      </c>
      <c r="B2949" t="s">
        <v>38</v>
      </c>
      <c r="C2949" t="s">
        <v>39</v>
      </c>
      <c r="D2949" t="s">
        <v>32</v>
      </c>
      <c r="E2949" s="1">
        <v>45479</v>
      </c>
      <c r="F2949" t="s">
        <v>5949</v>
      </c>
      <c r="G2949" t="s">
        <v>12502</v>
      </c>
      <c r="H2949" t="s">
        <v>58</v>
      </c>
      <c r="I2949" t="s">
        <v>26</v>
      </c>
      <c r="J2949" t="s">
        <v>64</v>
      </c>
      <c r="K2949">
        <v>1</v>
      </c>
      <c r="L2949">
        <v>807.59</v>
      </c>
      <c r="M2949" t="s">
        <v>35</v>
      </c>
      <c r="N2949">
        <v>12</v>
      </c>
      <c r="O2949" s="1">
        <v>45844</v>
      </c>
      <c r="P2949">
        <v>499</v>
      </c>
      <c r="Q2949" t="s">
        <v>29</v>
      </c>
      <c r="R2949">
        <v>4</v>
      </c>
      <c r="S2949" t="s">
        <v>12243</v>
      </c>
      <c r="T2949" t="s">
        <v>36</v>
      </c>
    </row>
    <row r="2950" spans="1:20" x14ac:dyDescent="0.25">
      <c r="A2950" t="s">
        <v>5950</v>
      </c>
      <c r="B2950" t="s">
        <v>38</v>
      </c>
      <c r="C2950" t="s">
        <v>82</v>
      </c>
      <c r="D2950" t="s">
        <v>32</v>
      </c>
      <c r="E2950" s="1">
        <v>45334</v>
      </c>
      <c r="F2950" t="s">
        <v>5951</v>
      </c>
      <c r="G2950" t="s">
        <v>12502</v>
      </c>
      <c r="H2950" t="s">
        <v>47</v>
      </c>
      <c r="I2950" t="s">
        <v>48</v>
      </c>
      <c r="J2950" t="s">
        <v>64</v>
      </c>
      <c r="K2950">
        <v>2</v>
      </c>
      <c r="L2950">
        <v>235.81</v>
      </c>
      <c r="M2950" t="s">
        <v>50</v>
      </c>
      <c r="N2950">
        <v>2</v>
      </c>
      <c r="O2950" t="s">
        <v>12425</v>
      </c>
      <c r="P2950">
        <v>28</v>
      </c>
      <c r="Q2950" t="s">
        <v>43</v>
      </c>
      <c r="R2950">
        <v>3</v>
      </c>
      <c r="S2950" t="s">
        <v>12119</v>
      </c>
      <c r="T2950" t="s">
        <v>60</v>
      </c>
    </row>
    <row r="2951" spans="1:20" x14ac:dyDescent="0.25">
      <c r="A2951" t="s">
        <v>5952</v>
      </c>
      <c r="B2951" t="s">
        <v>45</v>
      </c>
      <c r="C2951" t="s">
        <v>39</v>
      </c>
      <c r="D2951" t="s">
        <v>23</v>
      </c>
      <c r="E2951" t="s">
        <v>12307</v>
      </c>
      <c r="F2951" t="s">
        <v>5953</v>
      </c>
      <c r="G2951" t="s">
        <v>12502</v>
      </c>
      <c r="H2951" t="s">
        <v>34</v>
      </c>
      <c r="I2951" t="s">
        <v>42</v>
      </c>
      <c r="J2951" t="s">
        <v>64</v>
      </c>
      <c r="K2951">
        <v>5</v>
      </c>
      <c r="L2951">
        <v>1214.77</v>
      </c>
      <c r="M2951" t="s">
        <v>28</v>
      </c>
      <c r="N2951">
        <v>33</v>
      </c>
      <c r="O2951" s="1">
        <v>45333</v>
      </c>
      <c r="P2951">
        <v>63</v>
      </c>
      <c r="Q2951" t="s">
        <v>29</v>
      </c>
      <c r="R2951">
        <v>4</v>
      </c>
      <c r="S2951" t="s">
        <v>12192</v>
      </c>
      <c r="T2951" t="s">
        <v>60</v>
      </c>
    </row>
    <row r="2952" spans="1:20" x14ac:dyDescent="0.25">
      <c r="A2952" t="s">
        <v>5954</v>
      </c>
      <c r="B2952" t="s">
        <v>38</v>
      </c>
      <c r="C2952" t="s">
        <v>22</v>
      </c>
      <c r="D2952" t="s">
        <v>77</v>
      </c>
      <c r="E2952" t="s">
        <v>12118</v>
      </c>
      <c r="F2952" t="s">
        <v>5955</v>
      </c>
      <c r="G2952" t="s">
        <v>12502</v>
      </c>
      <c r="H2952" t="s">
        <v>47</v>
      </c>
      <c r="I2952" t="s">
        <v>42</v>
      </c>
      <c r="J2952" t="s">
        <v>49</v>
      </c>
      <c r="K2952">
        <v>3</v>
      </c>
      <c r="L2952">
        <v>1319.95</v>
      </c>
      <c r="M2952" t="s">
        <v>50</v>
      </c>
      <c r="N2952">
        <v>27</v>
      </c>
      <c r="O2952" t="s">
        <v>12094</v>
      </c>
      <c r="P2952">
        <v>116</v>
      </c>
      <c r="Q2952" t="s">
        <v>29</v>
      </c>
      <c r="R2952">
        <v>3</v>
      </c>
      <c r="S2952" t="s">
        <v>12174</v>
      </c>
      <c r="T2952" t="s">
        <v>30</v>
      </c>
    </row>
    <row r="2953" spans="1:20" x14ac:dyDescent="0.25">
      <c r="A2953" t="s">
        <v>5956</v>
      </c>
      <c r="B2953" t="s">
        <v>45</v>
      </c>
      <c r="C2953" t="s">
        <v>82</v>
      </c>
      <c r="D2953" t="s">
        <v>77</v>
      </c>
      <c r="E2953" t="s">
        <v>12403</v>
      </c>
      <c r="F2953" t="s">
        <v>5957</v>
      </c>
      <c r="G2953" t="s">
        <v>12424</v>
      </c>
      <c r="H2953" t="s">
        <v>47</v>
      </c>
      <c r="I2953" t="s">
        <v>54</v>
      </c>
      <c r="J2953" t="s">
        <v>49</v>
      </c>
      <c r="K2953">
        <v>4</v>
      </c>
      <c r="L2953">
        <v>1137.5</v>
      </c>
      <c r="M2953" t="s">
        <v>50</v>
      </c>
      <c r="N2953">
        <v>49</v>
      </c>
      <c r="O2953" t="s">
        <v>12213</v>
      </c>
      <c r="P2953">
        <v>17</v>
      </c>
      <c r="Q2953" t="s">
        <v>29</v>
      </c>
      <c r="R2953">
        <v>2</v>
      </c>
      <c r="S2953" t="s">
        <v>12306</v>
      </c>
      <c r="T2953" t="s">
        <v>36</v>
      </c>
    </row>
    <row r="2954" spans="1:20" x14ac:dyDescent="0.25">
      <c r="A2954" t="s">
        <v>5958</v>
      </c>
      <c r="B2954" t="s">
        <v>38</v>
      </c>
      <c r="C2954" t="s">
        <v>39</v>
      </c>
      <c r="D2954" t="s">
        <v>56</v>
      </c>
      <c r="E2954" s="1">
        <v>45362</v>
      </c>
      <c r="F2954" t="s">
        <v>5959</v>
      </c>
      <c r="G2954" t="s">
        <v>12424</v>
      </c>
      <c r="H2954" t="s">
        <v>25</v>
      </c>
      <c r="I2954" t="s">
        <v>26</v>
      </c>
      <c r="J2954" t="s">
        <v>59</v>
      </c>
      <c r="K2954">
        <v>3</v>
      </c>
      <c r="L2954">
        <v>146.58000000000001</v>
      </c>
      <c r="M2954" t="s">
        <v>35</v>
      </c>
      <c r="N2954">
        <v>10</v>
      </c>
      <c r="O2954" s="1">
        <v>45360</v>
      </c>
      <c r="P2954">
        <v>136</v>
      </c>
      <c r="Q2954" t="s">
        <v>43</v>
      </c>
      <c r="R2954">
        <v>4</v>
      </c>
      <c r="S2954" s="1">
        <v>45748</v>
      </c>
      <c r="T2954" t="s">
        <v>36</v>
      </c>
    </row>
    <row r="2955" spans="1:20" x14ac:dyDescent="0.25">
      <c r="A2955" t="s">
        <v>5960</v>
      </c>
      <c r="B2955" t="s">
        <v>21</v>
      </c>
      <c r="C2955" t="s">
        <v>22</v>
      </c>
      <c r="D2955" t="s">
        <v>77</v>
      </c>
      <c r="E2955" s="1">
        <v>45662</v>
      </c>
      <c r="F2955" t="s">
        <v>5961</v>
      </c>
      <c r="G2955" t="s">
        <v>12424</v>
      </c>
      <c r="H2955" t="s">
        <v>41</v>
      </c>
      <c r="I2955" t="s">
        <v>54</v>
      </c>
      <c r="J2955" t="s">
        <v>64</v>
      </c>
      <c r="K2955">
        <v>3</v>
      </c>
      <c r="L2955">
        <v>217.42</v>
      </c>
      <c r="M2955" t="s">
        <v>35</v>
      </c>
      <c r="N2955">
        <v>2</v>
      </c>
      <c r="O2955" t="s">
        <v>12377</v>
      </c>
      <c r="P2955">
        <v>244</v>
      </c>
      <c r="Q2955" t="s">
        <v>43</v>
      </c>
      <c r="R2955">
        <v>3</v>
      </c>
      <c r="S2955" t="s">
        <v>12262</v>
      </c>
      <c r="T2955" t="s">
        <v>36</v>
      </c>
    </row>
    <row r="2956" spans="1:20" x14ac:dyDescent="0.25">
      <c r="A2956" t="s">
        <v>5962</v>
      </c>
      <c r="B2956" t="s">
        <v>21</v>
      </c>
      <c r="C2956" t="s">
        <v>82</v>
      </c>
      <c r="D2956" t="s">
        <v>32</v>
      </c>
      <c r="E2956" t="s">
        <v>12423</v>
      </c>
      <c r="F2956" t="s">
        <v>5963</v>
      </c>
      <c r="G2956" t="s">
        <v>12424</v>
      </c>
      <c r="H2956" t="s">
        <v>47</v>
      </c>
      <c r="I2956" t="s">
        <v>63</v>
      </c>
      <c r="J2956" t="s">
        <v>27</v>
      </c>
      <c r="K2956">
        <v>1</v>
      </c>
      <c r="L2956">
        <v>195.29</v>
      </c>
      <c r="M2956" t="s">
        <v>28</v>
      </c>
      <c r="N2956">
        <v>45</v>
      </c>
      <c r="O2956" t="s">
        <v>12120</v>
      </c>
      <c r="P2956">
        <v>204</v>
      </c>
      <c r="Q2956" t="s">
        <v>29</v>
      </c>
      <c r="R2956">
        <v>5</v>
      </c>
      <c r="S2956" t="s">
        <v>12180</v>
      </c>
      <c r="T2956" t="s">
        <v>36</v>
      </c>
    </row>
    <row r="2957" spans="1:20" x14ac:dyDescent="0.25">
      <c r="A2957" t="s">
        <v>5964</v>
      </c>
      <c r="B2957" t="s">
        <v>21</v>
      </c>
      <c r="C2957" t="s">
        <v>39</v>
      </c>
      <c r="D2957" t="s">
        <v>23</v>
      </c>
      <c r="E2957" s="1">
        <v>45809</v>
      </c>
      <c r="F2957" t="s">
        <v>5965</v>
      </c>
      <c r="G2957" t="s">
        <v>12424</v>
      </c>
      <c r="H2957" t="s">
        <v>41</v>
      </c>
      <c r="I2957" t="s">
        <v>48</v>
      </c>
      <c r="J2957" t="s">
        <v>49</v>
      </c>
      <c r="K2957">
        <v>2</v>
      </c>
      <c r="L2957">
        <v>785.18</v>
      </c>
      <c r="M2957" t="s">
        <v>50</v>
      </c>
      <c r="N2957">
        <v>15</v>
      </c>
      <c r="O2957" t="s">
        <v>12225</v>
      </c>
      <c r="P2957">
        <v>46</v>
      </c>
      <c r="Q2957" t="s">
        <v>43</v>
      </c>
      <c r="R2957">
        <v>4</v>
      </c>
      <c r="S2957" t="s">
        <v>12094</v>
      </c>
      <c r="T2957" t="s">
        <v>36</v>
      </c>
    </row>
    <row r="2958" spans="1:20" x14ac:dyDescent="0.25">
      <c r="A2958" t="s">
        <v>5966</v>
      </c>
      <c r="B2958" t="s">
        <v>21</v>
      </c>
      <c r="C2958" t="s">
        <v>22</v>
      </c>
      <c r="D2958" t="s">
        <v>32</v>
      </c>
      <c r="E2958" t="s">
        <v>12270</v>
      </c>
      <c r="F2958" t="s">
        <v>5967</v>
      </c>
      <c r="G2958" t="s">
        <v>12424</v>
      </c>
      <c r="H2958" t="s">
        <v>41</v>
      </c>
      <c r="I2958" t="s">
        <v>54</v>
      </c>
      <c r="J2958" t="s">
        <v>27</v>
      </c>
      <c r="K2958">
        <v>5</v>
      </c>
      <c r="L2958">
        <v>607.07000000000005</v>
      </c>
      <c r="M2958" t="s">
        <v>35</v>
      </c>
      <c r="N2958">
        <v>31</v>
      </c>
      <c r="O2958" t="s">
        <v>12326</v>
      </c>
      <c r="P2958">
        <v>29</v>
      </c>
      <c r="Q2958" t="s">
        <v>43</v>
      </c>
      <c r="R2958">
        <v>4</v>
      </c>
      <c r="S2958" s="1">
        <v>45936</v>
      </c>
      <c r="T2958" t="s">
        <v>36</v>
      </c>
    </row>
    <row r="2959" spans="1:20" x14ac:dyDescent="0.25">
      <c r="A2959" t="s">
        <v>5968</v>
      </c>
      <c r="B2959" t="s">
        <v>21</v>
      </c>
      <c r="C2959" t="s">
        <v>39</v>
      </c>
      <c r="D2959" t="s">
        <v>23</v>
      </c>
      <c r="E2959" t="s">
        <v>12504</v>
      </c>
      <c r="F2959" t="s">
        <v>5969</v>
      </c>
      <c r="G2959" t="s">
        <v>12424</v>
      </c>
      <c r="H2959" t="s">
        <v>41</v>
      </c>
      <c r="I2959" t="s">
        <v>54</v>
      </c>
      <c r="J2959" t="s">
        <v>59</v>
      </c>
      <c r="K2959">
        <v>2</v>
      </c>
      <c r="L2959">
        <v>1213.92</v>
      </c>
      <c r="M2959" t="s">
        <v>28</v>
      </c>
      <c r="N2959">
        <v>3</v>
      </c>
      <c r="O2959" t="s">
        <v>12272</v>
      </c>
      <c r="P2959">
        <v>494</v>
      </c>
      <c r="Q2959" t="s">
        <v>43</v>
      </c>
      <c r="R2959">
        <v>5</v>
      </c>
      <c r="S2959" s="1">
        <v>45689</v>
      </c>
      <c r="T2959" t="s">
        <v>60</v>
      </c>
    </row>
    <row r="2960" spans="1:20" x14ac:dyDescent="0.25">
      <c r="A2960" t="s">
        <v>5970</v>
      </c>
      <c r="B2960" t="s">
        <v>21</v>
      </c>
      <c r="C2960" t="s">
        <v>22</v>
      </c>
      <c r="D2960" t="s">
        <v>23</v>
      </c>
      <c r="E2960" t="s">
        <v>12374</v>
      </c>
      <c r="F2960" t="s">
        <v>5971</v>
      </c>
      <c r="G2960" t="s">
        <v>12424</v>
      </c>
      <c r="H2960" t="s">
        <v>47</v>
      </c>
      <c r="I2960" t="s">
        <v>42</v>
      </c>
      <c r="J2960" t="s">
        <v>67</v>
      </c>
      <c r="K2960">
        <v>3</v>
      </c>
      <c r="L2960">
        <v>683.61</v>
      </c>
      <c r="M2960" t="s">
        <v>50</v>
      </c>
      <c r="N2960">
        <v>22</v>
      </c>
      <c r="O2960" t="s">
        <v>12384</v>
      </c>
      <c r="P2960">
        <v>497</v>
      </c>
      <c r="Q2960" t="s">
        <v>43</v>
      </c>
      <c r="R2960">
        <v>3</v>
      </c>
      <c r="S2960" t="s">
        <v>12231</v>
      </c>
      <c r="T2960" t="s">
        <v>60</v>
      </c>
    </row>
    <row r="2961" spans="1:20" x14ac:dyDescent="0.25">
      <c r="A2961" t="s">
        <v>5972</v>
      </c>
      <c r="B2961" t="s">
        <v>45</v>
      </c>
      <c r="C2961" t="s">
        <v>22</v>
      </c>
      <c r="D2961" t="s">
        <v>56</v>
      </c>
      <c r="E2961" t="s">
        <v>12220</v>
      </c>
      <c r="F2961" t="s">
        <v>5973</v>
      </c>
      <c r="G2961" t="s">
        <v>12424</v>
      </c>
      <c r="H2961" t="s">
        <v>58</v>
      </c>
      <c r="I2961" t="s">
        <v>54</v>
      </c>
      <c r="J2961" t="s">
        <v>27</v>
      </c>
      <c r="K2961">
        <v>5</v>
      </c>
      <c r="L2961">
        <v>323.75</v>
      </c>
      <c r="M2961" t="s">
        <v>28</v>
      </c>
      <c r="N2961">
        <v>35</v>
      </c>
      <c r="O2961" t="s">
        <v>12144</v>
      </c>
      <c r="P2961">
        <v>313</v>
      </c>
      <c r="Q2961" t="s">
        <v>43</v>
      </c>
      <c r="R2961">
        <v>2</v>
      </c>
      <c r="S2961" s="1">
        <v>45778</v>
      </c>
      <c r="T2961" t="s">
        <v>36</v>
      </c>
    </row>
    <row r="2962" spans="1:20" x14ac:dyDescent="0.25">
      <c r="A2962" t="s">
        <v>5974</v>
      </c>
      <c r="B2962" t="s">
        <v>45</v>
      </c>
      <c r="C2962" t="s">
        <v>22</v>
      </c>
      <c r="D2962" t="s">
        <v>56</v>
      </c>
      <c r="E2962" s="1">
        <v>45840</v>
      </c>
      <c r="F2962" t="s">
        <v>5975</v>
      </c>
      <c r="G2962" t="s">
        <v>12424</v>
      </c>
      <c r="H2962" t="s">
        <v>34</v>
      </c>
      <c r="I2962" t="s">
        <v>54</v>
      </c>
      <c r="J2962" t="s">
        <v>67</v>
      </c>
      <c r="K2962">
        <v>5</v>
      </c>
      <c r="L2962">
        <v>183.92</v>
      </c>
      <c r="M2962" t="s">
        <v>28</v>
      </c>
      <c r="N2962">
        <v>34</v>
      </c>
      <c r="O2962" s="1">
        <v>45696</v>
      </c>
      <c r="P2962">
        <v>236</v>
      </c>
      <c r="Q2962" t="s">
        <v>29</v>
      </c>
      <c r="R2962">
        <v>1</v>
      </c>
      <c r="S2962" t="s">
        <v>12425</v>
      </c>
      <c r="T2962" t="s">
        <v>36</v>
      </c>
    </row>
    <row r="2963" spans="1:20" x14ac:dyDescent="0.25">
      <c r="A2963" t="s">
        <v>5976</v>
      </c>
      <c r="B2963" t="s">
        <v>21</v>
      </c>
      <c r="C2963" t="s">
        <v>39</v>
      </c>
      <c r="D2963" t="s">
        <v>23</v>
      </c>
      <c r="E2963" t="s">
        <v>12180</v>
      </c>
      <c r="F2963" t="s">
        <v>5977</v>
      </c>
      <c r="G2963" t="s">
        <v>12424</v>
      </c>
      <c r="H2963" t="s">
        <v>25</v>
      </c>
      <c r="I2963" t="s">
        <v>63</v>
      </c>
      <c r="J2963" t="s">
        <v>59</v>
      </c>
      <c r="K2963">
        <v>4</v>
      </c>
      <c r="L2963">
        <v>920.78</v>
      </c>
      <c r="M2963" t="s">
        <v>35</v>
      </c>
      <c r="N2963">
        <v>15</v>
      </c>
      <c r="O2963" s="1">
        <v>45720</v>
      </c>
      <c r="P2963">
        <v>399</v>
      </c>
      <c r="Q2963" t="s">
        <v>43</v>
      </c>
      <c r="R2963">
        <v>5</v>
      </c>
      <c r="S2963" t="s">
        <v>12227</v>
      </c>
      <c r="T2963" t="s">
        <v>30</v>
      </c>
    </row>
    <row r="2964" spans="1:20" x14ac:dyDescent="0.25">
      <c r="A2964" t="s">
        <v>5978</v>
      </c>
      <c r="B2964" t="s">
        <v>21</v>
      </c>
      <c r="C2964" t="s">
        <v>39</v>
      </c>
      <c r="D2964" t="s">
        <v>56</v>
      </c>
      <c r="E2964" s="1">
        <v>45568</v>
      </c>
      <c r="F2964" t="s">
        <v>5979</v>
      </c>
      <c r="G2964" t="s">
        <v>12424</v>
      </c>
      <c r="H2964" t="s">
        <v>41</v>
      </c>
      <c r="I2964" t="s">
        <v>63</v>
      </c>
      <c r="J2964" t="s">
        <v>27</v>
      </c>
      <c r="K2964">
        <v>1</v>
      </c>
      <c r="L2964">
        <v>514.15</v>
      </c>
      <c r="M2964" t="s">
        <v>28</v>
      </c>
      <c r="N2964">
        <v>32</v>
      </c>
      <c r="O2964" t="s">
        <v>12141</v>
      </c>
      <c r="P2964">
        <v>352</v>
      </c>
      <c r="Q2964" t="s">
        <v>43</v>
      </c>
      <c r="R2964">
        <v>5</v>
      </c>
      <c r="S2964" t="s">
        <v>12370</v>
      </c>
      <c r="T2964" t="s">
        <v>36</v>
      </c>
    </row>
    <row r="2965" spans="1:20" x14ac:dyDescent="0.25">
      <c r="A2965" t="s">
        <v>5980</v>
      </c>
      <c r="B2965" t="s">
        <v>38</v>
      </c>
      <c r="C2965" t="s">
        <v>22</v>
      </c>
      <c r="D2965" t="s">
        <v>23</v>
      </c>
      <c r="E2965" t="s">
        <v>12348</v>
      </c>
      <c r="F2965" t="s">
        <v>5981</v>
      </c>
      <c r="G2965" t="s">
        <v>12429</v>
      </c>
      <c r="H2965" t="s">
        <v>41</v>
      </c>
      <c r="I2965" t="s">
        <v>63</v>
      </c>
      <c r="J2965" t="s">
        <v>67</v>
      </c>
      <c r="K2965">
        <v>4</v>
      </c>
      <c r="L2965">
        <v>896.41</v>
      </c>
      <c r="M2965" t="s">
        <v>50</v>
      </c>
      <c r="N2965">
        <v>14</v>
      </c>
      <c r="O2965" s="1">
        <v>45999</v>
      </c>
      <c r="P2965">
        <v>334</v>
      </c>
      <c r="Q2965" t="s">
        <v>29</v>
      </c>
      <c r="R2965">
        <v>3</v>
      </c>
      <c r="S2965" t="s">
        <v>12184</v>
      </c>
      <c r="T2965" t="s">
        <v>36</v>
      </c>
    </row>
    <row r="2966" spans="1:20" x14ac:dyDescent="0.25">
      <c r="A2966" t="s">
        <v>5982</v>
      </c>
      <c r="B2966" t="s">
        <v>38</v>
      </c>
      <c r="C2966" t="s">
        <v>82</v>
      </c>
      <c r="D2966" t="s">
        <v>77</v>
      </c>
      <c r="E2966" t="s">
        <v>12127</v>
      </c>
      <c r="F2966" t="s">
        <v>5983</v>
      </c>
      <c r="G2966" t="s">
        <v>12429</v>
      </c>
      <c r="H2966" t="s">
        <v>34</v>
      </c>
      <c r="I2966" t="s">
        <v>42</v>
      </c>
      <c r="J2966" t="s">
        <v>59</v>
      </c>
      <c r="K2966">
        <v>1</v>
      </c>
      <c r="L2966">
        <v>384.84</v>
      </c>
      <c r="M2966" t="s">
        <v>35</v>
      </c>
      <c r="N2966">
        <v>2</v>
      </c>
      <c r="O2966" t="s">
        <v>12081</v>
      </c>
      <c r="P2966">
        <v>11</v>
      </c>
      <c r="Q2966" t="s">
        <v>43</v>
      </c>
      <c r="R2966">
        <v>3</v>
      </c>
      <c r="S2966" t="s">
        <v>12304</v>
      </c>
      <c r="T2966" t="s">
        <v>30</v>
      </c>
    </row>
    <row r="2967" spans="1:20" x14ac:dyDescent="0.25">
      <c r="A2967" t="s">
        <v>5984</v>
      </c>
      <c r="B2967" t="s">
        <v>38</v>
      </c>
      <c r="C2967" t="s">
        <v>39</v>
      </c>
      <c r="D2967" t="s">
        <v>52</v>
      </c>
      <c r="E2967" t="s">
        <v>12064</v>
      </c>
      <c r="F2967" t="s">
        <v>5985</v>
      </c>
      <c r="G2967" t="s">
        <v>12429</v>
      </c>
      <c r="H2967" t="s">
        <v>47</v>
      </c>
      <c r="I2967" t="s">
        <v>42</v>
      </c>
      <c r="J2967" t="s">
        <v>67</v>
      </c>
      <c r="K2967">
        <v>2</v>
      </c>
      <c r="L2967">
        <v>455.88</v>
      </c>
      <c r="M2967" t="s">
        <v>28</v>
      </c>
      <c r="N2967">
        <v>30</v>
      </c>
      <c r="O2967" s="1">
        <v>45423</v>
      </c>
      <c r="P2967">
        <v>35</v>
      </c>
      <c r="Q2967" t="s">
        <v>43</v>
      </c>
      <c r="R2967">
        <v>2</v>
      </c>
      <c r="S2967" t="s">
        <v>12332</v>
      </c>
      <c r="T2967" t="s">
        <v>30</v>
      </c>
    </row>
    <row r="2968" spans="1:20" x14ac:dyDescent="0.25">
      <c r="A2968" t="s">
        <v>5986</v>
      </c>
      <c r="B2968" t="s">
        <v>21</v>
      </c>
      <c r="C2968" t="s">
        <v>82</v>
      </c>
      <c r="D2968" t="s">
        <v>32</v>
      </c>
      <c r="E2968" s="1">
        <v>45627</v>
      </c>
      <c r="F2968" t="s">
        <v>5987</v>
      </c>
      <c r="G2968" t="s">
        <v>12429</v>
      </c>
      <c r="H2968" t="s">
        <v>47</v>
      </c>
      <c r="I2968" t="s">
        <v>54</v>
      </c>
      <c r="J2968" t="s">
        <v>64</v>
      </c>
      <c r="K2968">
        <v>2</v>
      </c>
      <c r="L2968">
        <v>420.99</v>
      </c>
      <c r="M2968" t="s">
        <v>35</v>
      </c>
      <c r="N2968">
        <v>25</v>
      </c>
      <c r="O2968" s="1">
        <v>45752</v>
      </c>
      <c r="P2968">
        <v>82</v>
      </c>
      <c r="Q2968" t="s">
        <v>29</v>
      </c>
      <c r="R2968">
        <v>1</v>
      </c>
      <c r="S2968" s="1">
        <v>45452</v>
      </c>
      <c r="T2968" t="s">
        <v>60</v>
      </c>
    </row>
    <row r="2969" spans="1:20" x14ac:dyDescent="0.25">
      <c r="A2969" t="s">
        <v>5988</v>
      </c>
      <c r="B2969" t="s">
        <v>21</v>
      </c>
      <c r="C2969" t="s">
        <v>22</v>
      </c>
      <c r="D2969" t="s">
        <v>32</v>
      </c>
      <c r="E2969" t="s">
        <v>12365</v>
      </c>
      <c r="F2969" t="s">
        <v>5989</v>
      </c>
      <c r="G2969" t="s">
        <v>12429</v>
      </c>
      <c r="H2969" t="s">
        <v>58</v>
      </c>
      <c r="I2969" t="s">
        <v>48</v>
      </c>
      <c r="J2969" t="s">
        <v>64</v>
      </c>
      <c r="K2969">
        <v>2</v>
      </c>
      <c r="L2969">
        <v>271.11</v>
      </c>
      <c r="M2969" t="s">
        <v>35</v>
      </c>
      <c r="N2969">
        <v>8</v>
      </c>
      <c r="O2969" t="s">
        <v>12270</v>
      </c>
      <c r="P2969">
        <v>191</v>
      </c>
      <c r="Q2969" t="s">
        <v>43</v>
      </c>
      <c r="R2969">
        <v>4</v>
      </c>
      <c r="S2969" s="1">
        <v>45334</v>
      </c>
      <c r="T2969" t="s">
        <v>30</v>
      </c>
    </row>
    <row r="2970" spans="1:20" x14ac:dyDescent="0.25">
      <c r="A2970" t="s">
        <v>5990</v>
      </c>
      <c r="B2970" t="s">
        <v>38</v>
      </c>
      <c r="C2970" t="s">
        <v>39</v>
      </c>
      <c r="D2970" t="s">
        <v>23</v>
      </c>
      <c r="E2970" s="1">
        <v>45637</v>
      </c>
      <c r="F2970" t="s">
        <v>5991</v>
      </c>
      <c r="G2970" t="s">
        <v>12429</v>
      </c>
      <c r="H2970" t="s">
        <v>34</v>
      </c>
      <c r="I2970" t="s">
        <v>42</v>
      </c>
      <c r="J2970" t="s">
        <v>64</v>
      </c>
      <c r="K2970">
        <v>1</v>
      </c>
      <c r="L2970">
        <v>1203.67</v>
      </c>
      <c r="M2970" t="s">
        <v>28</v>
      </c>
      <c r="N2970">
        <v>20</v>
      </c>
      <c r="O2970" t="s">
        <v>12086</v>
      </c>
      <c r="P2970">
        <v>251</v>
      </c>
      <c r="Q2970" t="s">
        <v>29</v>
      </c>
      <c r="R2970">
        <v>4</v>
      </c>
      <c r="S2970" t="s">
        <v>12221</v>
      </c>
      <c r="T2970" t="s">
        <v>36</v>
      </c>
    </row>
    <row r="2971" spans="1:20" x14ac:dyDescent="0.25">
      <c r="A2971" t="s">
        <v>5992</v>
      </c>
      <c r="B2971" t="s">
        <v>21</v>
      </c>
      <c r="C2971" t="s">
        <v>22</v>
      </c>
      <c r="D2971" t="s">
        <v>23</v>
      </c>
      <c r="E2971" t="s">
        <v>12164</v>
      </c>
      <c r="F2971" t="s">
        <v>5993</v>
      </c>
      <c r="G2971" t="s">
        <v>12429</v>
      </c>
      <c r="H2971" t="s">
        <v>41</v>
      </c>
      <c r="I2971" t="s">
        <v>54</v>
      </c>
      <c r="J2971" t="s">
        <v>59</v>
      </c>
      <c r="K2971">
        <v>1</v>
      </c>
      <c r="L2971">
        <v>863.12</v>
      </c>
      <c r="M2971" t="s">
        <v>28</v>
      </c>
      <c r="N2971">
        <v>17</v>
      </c>
      <c r="O2971" s="1">
        <v>45753</v>
      </c>
      <c r="P2971">
        <v>206</v>
      </c>
      <c r="Q2971" t="s">
        <v>29</v>
      </c>
      <c r="R2971">
        <v>2</v>
      </c>
      <c r="S2971" t="s">
        <v>12186</v>
      </c>
      <c r="T2971" t="s">
        <v>60</v>
      </c>
    </row>
    <row r="2972" spans="1:20" x14ac:dyDescent="0.25">
      <c r="A2972" t="s">
        <v>5994</v>
      </c>
      <c r="B2972" t="s">
        <v>21</v>
      </c>
      <c r="C2972" t="s">
        <v>82</v>
      </c>
      <c r="D2972" t="s">
        <v>52</v>
      </c>
      <c r="E2972" t="s">
        <v>12420</v>
      </c>
      <c r="F2972" t="s">
        <v>5995</v>
      </c>
      <c r="G2972" t="s">
        <v>12429</v>
      </c>
      <c r="H2972" t="s">
        <v>34</v>
      </c>
      <c r="I2972" t="s">
        <v>63</v>
      </c>
      <c r="J2972" t="s">
        <v>49</v>
      </c>
      <c r="K2972">
        <v>4</v>
      </c>
      <c r="L2972">
        <v>1176.24</v>
      </c>
      <c r="M2972" t="s">
        <v>35</v>
      </c>
      <c r="N2972">
        <v>37</v>
      </c>
      <c r="O2972" s="1">
        <v>45816</v>
      </c>
      <c r="P2972">
        <v>446</v>
      </c>
      <c r="Q2972" t="s">
        <v>29</v>
      </c>
      <c r="R2972">
        <v>3</v>
      </c>
      <c r="S2972" t="s">
        <v>12148</v>
      </c>
      <c r="T2972" t="s">
        <v>30</v>
      </c>
    </row>
    <row r="2973" spans="1:20" x14ac:dyDescent="0.25">
      <c r="A2973" t="s">
        <v>5996</v>
      </c>
      <c r="B2973" t="s">
        <v>38</v>
      </c>
      <c r="C2973" t="s">
        <v>22</v>
      </c>
      <c r="D2973" t="s">
        <v>77</v>
      </c>
      <c r="E2973" t="s">
        <v>12253</v>
      </c>
      <c r="F2973" t="s">
        <v>5997</v>
      </c>
      <c r="G2973" t="s">
        <v>12429</v>
      </c>
      <c r="H2973" t="s">
        <v>34</v>
      </c>
      <c r="I2973" t="s">
        <v>48</v>
      </c>
      <c r="J2973" t="s">
        <v>67</v>
      </c>
      <c r="K2973">
        <v>4</v>
      </c>
      <c r="L2973">
        <v>319.49</v>
      </c>
      <c r="M2973" t="s">
        <v>35</v>
      </c>
      <c r="N2973">
        <v>30</v>
      </c>
      <c r="O2973" s="1">
        <v>45877</v>
      </c>
      <c r="P2973">
        <v>222</v>
      </c>
      <c r="Q2973" t="s">
        <v>43</v>
      </c>
      <c r="R2973">
        <v>4</v>
      </c>
      <c r="S2973" s="1">
        <v>45482</v>
      </c>
      <c r="T2973" t="s">
        <v>30</v>
      </c>
    </row>
    <row r="2974" spans="1:20" x14ac:dyDescent="0.25">
      <c r="A2974" t="s">
        <v>5998</v>
      </c>
      <c r="B2974" t="s">
        <v>21</v>
      </c>
      <c r="C2974" t="s">
        <v>39</v>
      </c>
      <c r="D2974" t="s">
        <v>52</v>
      </c>
      <c r="E2974" s="1">
        <v>45324</v>
      </c>
      <c r="F2974" t="s">
        <v>5999</v>
      </c>
      <c r="G2974" t="s">
        <v>12233</v>
      </c>
      <c r="H2974" t="s">
        <v>41</v>
      </c>
      <c r="I2974" t="s">
        <v>63</v>
      </c>
      <c r="J2974" t="s">
        <v>27</v>
      </c>
      <c r="K2974">
        <v>2</v>
      </c>
      <c r="L2974">
        <v>1330.48</v>
      </c>
      <c r="M2974" t="s">
        <v>28</v>
      </c>
      <c r="N2974">
        <v>47</v>
      </c>
      <c r="O2974" s="1">
        <v>45455</v>
      </c>
      <c r="P2974">
        <v>356</v>
      </c>
      <c r="Q2974" t="s">
        <v>29</v>
      </c>
      <c r="R2974">
        <v>2</v>
      </c>
      <c r="S2974" s="1">
        <v>45932</v>
      </c>
      <c r="T2974" t="s">
        <v>36</v>
      </c>
    </row>
    <row r="2975" spans="1:20" x14ac:dyDescent="0.25">
      <c r="A2975" t="s">
        <v>6000</v>
      </c>
      <c r="B2975" t="s">
        <v>38</v>
      </c>
      <c r="C2975" t="s">
        <v>39</v>
      </c>
      <c r="D2975" t="s">
        <v>52</v>
      </c>
      <c r="E2975" s="1">
        <v>45546</v>
      </c>
      <c r="F2975" t="s">
        <v>6001</v>
      </c>
      <c r="G2975" t="s">
        <v>12233</v>
      </c>
      <c r="H2975" t="s">
        <v>58</v>
      </c>
      <c r="I2975" t="s">
        <v>42</v>
      </c>
      <c r="J2975" t="s">
        <v>27</v>
      </c>
      <c r="K2975">
        <v>2</v>
      </c>
      <c r="L2975">
        <v>1285.29</v>
      </c>
      <c r="M2975" t="s">
        <v>35</v>
      </c>
      <c r="N2975">
        <v>32</v>
      </c>
      <c r="O2975" s="1">
        <v>45938</v>
      </c>
      <c r="P2975">
        <v>203</v>
      </c>
      <c r="Q2975" t="s">
        <v>29</v>
      </c>
      <c r="R2975">
        <v>4</v>
      </c>
      <c r="S2975" t="s">
        <v>12147</v>
      </c>
      <c r="T2975" t="s">
        <v>36</v>
      </c>
    </row>
    <row r="2976" spans="1:20" x14ac:dyDescent="0.25">
      <c r="A2976" t="s">
        <v>6002</v>
      </c>
      <c r="B2976" t="s">
        <v>21</v>
      </c>
      <c r="C2976" t="s">
        <v>22</v>
      </c>
      <c r="D2976" t="s">
        <v>23</v>
      </c>
      <c r="E2976" t="s">
        <v>12077</v>
      </c>
      <c r="F2976" t="s">
        <v>6003</v>
      </c>
      <c r="G2976" t="s">
        <v>12233</v>
      </c>
      <c r="H2976" t="s">
        <v>58</v>
      </c>
      <c r="I2976" t="s">
        <v>63</v>
      </c>
      <c r="J2976" t="s">
        <v>64</v>
      </c>
      <c r="K2976">
        <v>3</v>
      </c>
      <c r="L2976">
        <v>305.94</v>
      </c>
      <c r="M2976" t="s">
        <v>35</v>
      </c>
      <c r="N2976">
        <v>47</v>
      </c>
      <c r="O2976" s="1">
        <v>45968</v>
      </c>
      <c r="P2976">
        <v>353</v>
      </c>
      <c r="Q2976" t="s">
        <v>43</v>
      </c>
      <c r="R2976">
        <v>5</v>
      </c>
      <c r="S2976" t="s">
        <v>12108</v>
      </c>
      <c r="T2976" t="s">
        <v>36</v>
      </c>
    </row>
    <row r="2977" spans="1:20" x14ac:dyDescent="0.25">
      <c r="A2977" t="s">
        <v>6004</v>
      </c>
      <c r="B2977" t="s">
        <v>38</v>
      </c>
      <c r="C2977" t="s">
        <v>82</v>
      </c>
      <c r="D2977" t="s">
        <v>23</v>
      </c>
      <c r="E2977" t="s">
        <v>12270</v>
      </c>
      <c r="F2977" t="s">
        <v>6005</v>
      </c>
      <c r="G2977" t="s">
        <v>12233</v>
      </c>
      <c r="H2977" t="s">
        <v>25</v>
      </c>
      <c r="I2977" t="s">
        <v>42</v>
      </c>
      <c r="J2977" t="s">
        <v>27</v>
      </c>
      <c r="K2977">
        <v>2</v>
      </c>
      <c r="L2977">
        <v>764.49</v>
      </c>
      <c r="M2977" t="s">
        <v>50</v>
      </c>
      <c r="N2977">
        <v>25</v>
      </c>
      <c r="O2977" s="1">
        <v>45482</v>
      </c>
      <c r="P2977">
        <v>158</v>
      </c>
      <c r="Q2977" t="s">
        <v>43</v>
      </c>
      <c r="R2977">
        <v>3</v>
      </c>
      <c r="S2977" t="s">
        <v>12102</v>
      </c>
      <c r="T2977" t="s">
        <v>30</v>
      </c>
    </row>
    <row r="2978" spans="1:20" x14ac:dyDescent="0.25">
      <c r="A2978" t="s">
        <v>6006</v>
      </c>
      <c r="B2978" t="s">
        <v>38</v>
      </c>
      <c r="C2978" t="s">
        <v>39</v>
      </c>
      <c r="D2978" t="s">
        <v>52</v>
      </c>
      <c r="E2978" t="s">
        <v>12429</v>
      </c>
      <c r="F2978" t="s">
        <v>6007</v>
      </c>
      <c r="G2978" t="s">
        <v>12233</v>
      </c>
      <c r="H2978" t="s">
        <v>34</v>
      </c>
      <c r="I2978" t="s">
        <v>54</v>
      </c>
      <c r="J2978" t="s">
        <v>59</v>
      </c>
      <c r="K2978">
        <v>4</v>
      </c>
      <c r="L2978">
        <v>431.44</v>
      </c>
      <c r="M2978" t="s">
        <v>35</v>
      </c>
      <c r="N2978">
        <v>30</v>
      </c>
      <c r="O2978" s="1">
        <v>45717</v>
      </c>
      <c r="P2978">
        <v>484</v>
      </c>
      <c r="Q2978" t="s">
        <v>29</v>
      </c>
      <c r="R2978">
        <v>3</v>
      </c>
      <c r="S2978" t="s">
        <v>12274</v>
      </c>
      <c r="T2978" t="s">
        <v>30</v>
      </c>
    </row>
    <row r="2979" spans="1:20" x14ac:dyDescent="0.25">
      <c r="A2979" t="s">
        <v>6008</v>
      </c>
      <c r="B2979" t="s">
        <v>21</v>
      </c>
      <c r="C2979" t="s">
        <v>39</v>
      </c>
      <c r="D2979" t="s">
        <v>56</v>
      </c>
      <c r="E2979" t="s">
        <v>12256</v>
      </c>
      <c r="F2979" t="s">
        <v>6009</v>
      </c>
      <c r="G2979" t="s">
        <v>12233</v>
      </c>
      <c r="H2979" t="s">
        <v>41</v>
      </c>
      <c r="I2979" t="s">
        <v>63</v>
      </c>
      <c r="J2979" t="s">
        <v>49</v>
      </c>
      <c r="K2979">
        <v>5</v>
      </c>
      <c r="L2979">
        <v>1146.0899999999999</v>
      </c>
      <c r="M2979" t="s">
        <v>28</v>
      </c>
      <c r="N2979">
        <v>50</v>
      </c>
      <c r="O2979" s="1">
        <v>45967</v>
      </c>
      <c r="P2979">
        <v>246</v>
      </c>
      <c r="Q2979" t="s">
        <v>29</v>
      </c>
      <c r="R2979">
        <v>2</v>
      </c>
      <c r="S2979" s="1">
        <v>45811</v>
      </c>
      <c r="T2979" t="s">
        <v>60</v>
      </c>
    </row>
    <row r="2980" spans="1:20" x14ac:dyDescent="0.25">
      <c r="A2980" t="s">
        <v>6010</v>
      </c>
      <c r="B2980" t="s">
        <v>45</v>
      </c>
      <c r="C2980" t="s">
        <v>22</v>
      </c>
      <c r="D2980" t="s">
        <v>32</v>
      </c>
      <c r="E2980" t="s">
        <v>12496</v>
      </c>
      <c r="F2980" t="s">
        <v>6011</v>
      </c>
      <c r="G2980" t="s">
        <v>12233</v>
      </c>
      <c r="H2980" t="s">
        <v>25</v>
      </c>
      <c r="I2980" t="s">
        <v>26</v>
      </c>
      <c r="J2980" t="s">
        <v>27</v>
      </c>
      <c r="K2980">
        <v>1</v>
      </c>
      <c r="L2980">
        <v>1259.02</v>
      </c>
      <c r="M2980" t="s">
        <v>50</v>
      </c>
      <c r="N2980">
        <v>24</v>
      </c>
      <c r="O2980" t="s">
        <v>12182</v>
      </c>
      <c r="P2980">
        <v>0</v>
      </c>
      <c r="Q2980" t="s">
        <v>43</v>
      </c>
      <c r="R2980">
        <v>2</v>
      </c>
      <c r="S2980" s="1">
        <v>45361</v>
      </c>
      <c r="T2980" t="s">
        <v>60</v>
      </c>
    </row>
    <row r="2981" spans="1:20" x14ac:dyDescent="0.25">
      <c r="A2981" t="s">
        <v>6012</v>
      </c>
      <c r="B2981" t="s">
        <v>45</v>
      </c>
      <c r="C2981" t="s">
        <v>82</v>
      </c>
      <c r="D2981" t="s">
        <v>77</v>
      </c>
      <c r="E2981" t="s">
        <v>12432</v>
      </c>
      <c r="F2981" t="s">
        <v>6013</v>
      </c>
      <c r="G2981" t="s">
        <v>12233</v>
      </c>
      <c r="H2981" t="s">
        <v>34</v>
      </c>
      <c r="I2981" t="s">
        <v>42</v>
      </c>
      <c r="J2981" t="s">
        <v>27</v>
      </c>
      <c r="K2981">
        <v>5</v>
      </c>
      <c r="L2981">
        <v>639.25</v>
      </c>
      <c r="M2981" t="s">
        <v>35</v>
      </c>
      <c r="N2981">
        <v>14</v>
      </c>
      <c r="O2981" t="s">
        <v>12190</v>
      </c>
      <c r="P2981">
        <v>300</v>
      </c>
      <c r="Q2981" t="s">
        <v>43</v>
      </c>
      <c r="R2981">
        <v>4</v>
      </c>
      <c r="S2981" t="s">
        <v>12358</v>
      </c>
      <c r="T2981" t="s">
        <v>60</v>
      </c>
    </row>
    <row r="2982" spans="1:20" x14ac:dyDescent="0.25">
      <c r="A2982" t="s">
        <v>6014</v>
      </c>
      <c r="B2982" t="s">
        <v>45</v>
      </c>
      <c r="C2982" t="s">
        <v>22</v>
      </c>
      <c r="D2982" t="s">
        <v>56</v>
      </c>
      <c r="E2982" t="s">
        <v>12487</v>
      </c>
      <c r="F2982" t="s">
        <v>6015</v>
      </c>
      <c r="G2982" t="s">
        <v>12233</v>
      </c>
      <c r="H2982" t="s">
        <v>34</v>
      </c>
      <c r="I2982" t="s">
        <v>63</v>
      </c>
      <c r="J2982" t="s">
        <v>59</v>
      </c>
      <c r="K2982">
        <v>5</v>
      </c>
      <c r="L2982">
        <v>374.34</v>
      </c>
      <c r="M2982" t="s">
        <v>50</v>
      </c>
      <c r="N2982">
        <v>26</v>
      </c>
      <c r="O2982" s="1">
        <v>45660</v>
      </c>
      <c r="P2982">
        <v>254</v>
      </c>
      <c r="Q2982" t="s">
        <v>43</v>
      </c>
      <c r="R2982">
        <v>2</v>
      </c>
      <c r="S2982" s="1">
        <v>45783</v>
      </c>
      <c r="T2982" t="s">
        <v>36</v>
      </c>
    </row>
    <row r="2983" spans="1:20" x14ac:dyDescent="0.25">
      <c r="A2983" t="s">
        <v>6016</v>
      </c>
      <c r="B2983" t="s">
        <v>38</v>
      </c>
      <c r="C2983" t="s">
        <v>22</v>
      </c>
      <c r="D2983" t="s">
        <v>77</v>
      </c>
      <c r="E2983" s="1">
        <v>45541</v>
      </c>
      <c r="F2983" t="s">
        <v>6017</v>
      </c>
      <c r="G2983" t="s">
        <v>12475</v>
      </c>
      <c r="H2983" t="s">
        <v>34</v>
      </c>
      <c r="I2983" t="s">
        <v>42</v>
      </c>
      <c r="J2983" t="s">
        <v>27</v>
      </c>
      <c r="K2983">
        <v>3</v>
      </c>
      <c r="L2983">
        <v>1216.02</v>
      </c>
      <c r="M2983" t="s">
        <v>50</v>
      </c>
      <c r="N2983">
        <v>18</v>
      </c>
      <c r="O2983" t="s">
        <v>12085</v>
      </c>
      <c r="P2983">
        <v>269</v>
      </c>
      <c r="Q2983" t="s">
        <v>29</v>
      </c>
      <c r="R2983">
        <v>1</v>
      </c>
      <c r="S2983" t="s">
        <v>12436</v>
      </c>
      <c r="T2983" t="s">
        <v>36</v>
      </c>
    </row>
    <row r="2984" spans="1:20" x14ac:dyDescent="0.25">
      <c r="A2984" t="s">
        <v>6018</v>
      </c>
      <c r="B2984" t="s">
        <v>38</v>
      </c>
      <c r="C2984" t="s">
        <v>82</v>
      </c>
      <c r="D2984" t="s">
        <v>32</v>
      </c>
      <c r="E2984" t="s">
        <v>12454</v>
      </c>
      <c r="F2984" t="s">
        <v>6019</v>
      </c>
      <c r="G2984" t="s">
        <v>12475</v>
      </c>
      <c r="H2984" t="s">
        <v>47</v>
      </c>
      <c r="I2984" t="s">
        <v>63</v>
      </c>
      <c r="J2984" t="s">
        <v>67</v>
      </c>
      <c r="K2984">
        <v>3</v>
      </c>
      <c r="L2984">
        <v>1065.4100000000001</v>
      </c>
      <c r="M2984" t="s">
        <v>50</v>
      </c>
      <c r="N2984">
        <v>24</v>
      </c>
      <c r="O2984" s="1">
        <v>45845</v>
      </c>
      <c r="P2984">
        <v>315</v>
      </c>
      <c r="Q2984" t="s">
        <v>43</v>
      </c>
      <c r="R2984">
        <v>4</v>
      </c>
      <c r="S2984" s="1">
        <v>45637</v>
      </c>
      <c r="T2984" t="s">
        <v>36</v>
      </c>
    </row>
    <row r="2985" spans="1:20" x14ac:dyDescent="0.25">
      <c r="A2985" t="s">
        <v>6020</v>
      </c>
      <c r="B2985" t="s">
        <v>38</v>
      </c>
      <c r="C2985" t="s">
        <v>82</v>
      </c>
      <c r="D2985" t="s">
        <v>32</v>
      </c>
      <c r="E2985" t="s">
        <v>12297</v>
      </c>
      <c r="F2985" t="s">
        <v>6021</v>
      </c>
      <c r="G2985" t="s">
        <v>12475</v>
      </c>
      <c r="H2985" t="s">
        <v>47</v>
      </c>
      <c r="I2985" t="s">
        <v>63</v>
      </c>
      <c r="J2985" t="s">
        <v>27</v>
      </c>
      <c r="K2985">
        <v>5</v>
      </c>
      <c r="L2985">
        <v>990.62</v>
      </c>
      <c r="M2985" t="s">
        <v>28</v>
      </c>
      <c r="N2985">
        <v>29</v>
      </c>
      <c r="O2985" t="s">
        <v>12380</v>
      </c>
      <c r="P2985">
        <v>403</v>
      </c>
      <c r="Q2985" t="s">
        <v>43</v>
      </c>
      <c r="R2985">
        <v>3</v>
      </c>
      <c r="S2985" t="s">
        <v>12102</v>
      </c>
      <c r="T2985" t="s">
        <v>60</v>
      </c>
    </row>
    <row r="2986" spans="1:20" x14ac:dyDescent="0.25">
      <c r="A2986" t="s">
        <v>6022</v>
      </c>
      <c r="B2986" t="s">
        <v>21</v>
      </c>
      <c r="C2986" t="s">
        <v>82</v>
      </c>
      <c r="D2986" t="s">
        <v>77</v>
      </c>
      <c r="E2986" s="1">
        <v>45566</v>
      </c>
      <c r="F2986" t="s">
        <v>6023</v>
      </c>
      <c r="G2986" t="s">
        <v>12475</v>
      </c>
      <c r="H2986" t="s">
        <v>34</v>
      </c>
      <c r="I2986" t="s">
        <v>63</v>
      </c>
      <c r="J2986" t="s">
        <v>27</v>
      </c>
      <c r="K2986">
        <v>4</v>
      </c>
      <c r="L2986">
        <v>486.06</v>
      </c>
      <c r="M2986" t="s">
        <v>50</v>
      </c>
      <c r="N2986">
        <v>40</v>
      </c>
      <c r="O2986" s="1">
        <v>45839</v>
      </c>
      <c r="P2986">
        <v>259</v>
      </c>
      <c r="Q2986" t="s">
        <v>29</v>
      </c>
      <c r="R2986">
        <v>3</v>
      </c>
      <c r="S2986" s="1">
        <v>45815</v>
      </c>
      <c r="T2986" t="s">
        <v>30</v>
      </c>
    </row>
    <row r="2987" spans="1:20" x14ac:dyDescent="0.25">
      <c r="A2987" t="s">
        <v>6024</v>
      </c>
      <c r="B2987" t="s">
        <v>38</v>
      </c>
      <c r="C2987" t="s">
        <v>82</v>
      </c>
      <c r="D2987" t="s">
        <v>52</v>
      </c>
      <c r="E2987" t="s">
        <v>12404</v>
      </c>
      <c r="F2987" t="s">
        <v>6025</v>
      </c>
      <c r="G2987" t="s">
        <v>12475</v>
      </c>
      <c r="H2987" t="s">
        <v>47</v>
      </c>
      <c r="I2987" t="s">
        <v>26</v>
      </c>
      <c r="J2987" t="s">
        <v>27</v>
      </c>
      <c r="K2987">
        <v>3</v>
      </c>
      <c r="L2987">
        <v>306.82</v>
      </c>
      <c r="M2987" t="s">
        <v>50</v>
      </c>
      <c r="N2987">
        <v>49</v>
      </c>
      <c r="O2987" s="1">
        <v>45873</v>
      </c>
      <c r="P2987">
        <v>258</v>
      </c>
      <c r="Q2987" t="s">
        <v>29</v>
      </c>
      <c r="R2987">
        <v>3</v>
      </c>
      <c r="S2987" t="s">
        <v>12085</v>
      </c>
      <c r="T2987" t="s">
        <v>60</v>
      </c>
    </row>
    <row r="2988" spans="1:20" x14ac:dyDescent="0.25">
      <c r="A2988" t="s">
        <v>6026</v>
      </c>
      <c r="B2988" t="s">
        <v>45</v>
      </c>
      <c r="C2988" t="s">
        <v>82</v>
      </c>
      <c r="D2988" t="s">
        <v>32</v>
      </c>
      <c r="E2988" s="1">
        <v>45418</v>
      </c>
      <c r="F2988" t="s">
        <v>6027</v>
      </c>
      <c r="G2988" t="s">
        <v>12475</v>
      </c>
      <c r="H2988" t="s">
        <v>25</v>
      </c>
      <c r="I2988" t="s">
        <v>26</v>
      </c>
      <c r="J2988" t="s">
        <v>64</v>
      </c>
      <c r="K2988">
        <v>3</v>
      </c>
      <c r="L2988">
        <v>1269.8499999999999</v>
      </c>
      <c r="M2988" t="s">
        <v>35</v>
      </c>
      <c r="N2988">
        <v>5</v>
      </c>
      <c r="O2988" s="1">
        <v>45966</v>
      </c>
      <c r="P2988">
        <v>480</v>
      </c>
      <c r="Q2988" t="s">
        <v>29</v>
      </c>
      <c r="R2988">
        <v>5</v>
      </c>
      <c r="S2988" t="s">
        <v>12156</v>
      </c>
      <c r="T2988" t="s">
        <v>30</v>
      </c>
    </row>
    <row r="2989" spans="1:20" x14ac:dyDescent="0.25">
      <c r="A2989" t="s">
        <v>6028</v>
      </c>
      <c r="B2989" t="s">
        <v>45</v>
      </c>
      <c r="C2989" t="s">
        <v>22</v>
      </c>
      <c r="D2989" t="s">
        <v>77</v>
      </c>
      <c r="E2989" t="s">
        <v>12332</v>
      </c>
      <c r="F2989" t="s">
        <v>6029</v>
      </c>
      <c r="G2989" t="s">
        <v>12475</v>
      </c>
      <c r="H2989" t="s">
        <v>41</v>
      </c>
      <c r="I2989" t="s">
        <v>42</v>
      </c>
      <c r="J2989" t="s">
        <v>49</v>
      </c>
      <c r="K2989">
        <v>1</v>
      </c>
      <c r="L2989">
        <v>371.78</v>
      </c>
      <c r="M2989" t="s">
        <v>50</v>
      </c>
      <c r="N2989">
        <v>50</v>
      </c>
      <c r="O2989" s="1">
        <v>45303</v>
      </c>
      <c r="P2989">
        <v>452</v>
      </c>
      <c r="Q2989" t="s">
        <v>43</v>
      </c>
      <c r="R2989">
        <v>5</v>
      </c>
      <c r="S2989" s="1">
        <v>45454</v>
      </c>
      <c r="T2989" t="s">
        <v>30</v>
      </c>
    </row>
    <row r="2990" spans="1:20" x14ac:dyDescent="0.25">
      <c r="A2990" t="s">
        <v>6030</v>
      </c>
      <c r="B2990" t="s">
        <v>45</v>
      </c>
      <c r="C2990" t="s">
        <v>39</v>
      </c>
      <c r="D2990" t="s">
        <v>32</v>
      </c>
      <c r="E2990" t="s">
        <v>12415</v>
      </c>
      <c r="F2990" t="s">
        <v>6031</v>
      </c>
      <c r="G2990" t="s">
        <v>12475</v>
      </c>
      <c r="H2990" t="s">
        <v>47</v>
      </c>
      <c r="I2990" t="s">
        <v>26</v>
      </c>
      <c r="J2990" t="s">
        <v>27</v>
      </c>
      <c r="K2990">
        <v>1</v>
      </c>
      <c r="L2990">
        <v>1025.18</v>
      </c>
      <c r="M2990" t="s">
        <v>35</v>
      </c>
      <c r="N2990">
        <v>45</v>
      </c>
      <c r="O2990" t="s">
        <v>12129</v>
      </c>
      <c r="P2990">
        <v>9</v>
      </c>
      <c r="Q2990" t="s">
        <v>43</v>
      </c>
      <c r="R2990">
        <v>3</v>
      </c>
      <c r="S2990" s="1">
        <v>45874</v>
      </c>
      <c r="T2990" t="s">
        <v>30</v>
      </c>
    </row>
    <row r="2991" spans="1:20" x14ac:dyDescent="0.25">
      <c r="A2991" t="s">
        <v>6032</v>
      </c>
      <c r="B2991" t="s">
        <v>45</v>
      </c>
      <c r="C2991" t="s">
        <v>39</v>
      </c>
      <c r="D2991" t="s">
        <v>56</v>
      </c>
      <c r="E2991" s="1">
        <v>45628</v>
      </c>
      <c r="F2991" t="s">
        <v>6033</v>
      </c>
      <c r="G2991" t="s">
        <v>12475</v>
      </c>
      <c r="H2991" t="s">
        <v>58</v>
      </c>
      <c r="I2991" t="s">
        <v>48</v>
      </c>
      <c r="J2991" t="s">
        <v>49</v>
      </c>
      <c r="K2991">
        <v>2</v>
      </c>
      <c r="L2991">
        <v>863.68</v>
      </c>
      <c r="M2991" t="s">
        <v>50</v>
      </c>
      <c r="N2991">
        <v>19</v>
      </c>
      <c r="O2991" t="s">
        <v>12278</v>
      </c>
      <c r="P2991">
        <v>449</v>
      </c>
      <c r="Q2991" t="s">
        <v>43</v>
      </c>
      <c r="R2991">
        <v>3</v>
      </c>
      <c r="S2991" t="s">
        <v>12423</v>
      </c>
      <c r="T2991" t="s">
        <v>30</v>
      </c>
    </row>
    <row r="2992" spans="1:20" x14ac:dyDescent="0.25">
      <c r="A2992" t="s">
        <v>6034</v>
      </c>
      <c r="B2992" t="s">
        <v>21</v>
      </c>
      <c r="C2992" t="s">
        <v>39</v>
      </c>
      <c r="D2992" t="s">
        <v>32</v>
      </c>
      <c r="E2992" s="1">
        <v>45574</v>
      </c>
      <c r="F2992" t="s">
        <v>6035</v>
      </c>
      <c r="G2992" t="s">
        <v>12286</v>
      </c>
      <c r="H2992" t="s">
        <v>34</v>
      </c>
      <c r="I2992" t="s">
        <v>48</v>
      </c>
      <c r="J2992" t="s">
        <v>59</v>
      </c>
      <c r="K2992">
        <v>4</v>
      </c>
      <c r="L2992">
        <v>276.45</v>
      </c>
      <c r="M2992" t="s">
        <v>28</v>
      </c>
      <c r="N2992">
        <v>41</v>
      </c>
      <c r="O2992" s="1">
        <v>45392</v>
      </c>
      <c r="P2992">
        <v>190</v>
      </c>
      <c r="Q2992" t="s">
        <v>29</v>
      </c>
      <c r="R2992">
        <v>2</v>
      </c>
      <c r="S2992" t="s">
        <v>12368</v>
      </c>
      <c r="T2992" t="s">
        <v>30</v>
      </c>
    </row>
    <row r="2993" spans="1:20" x14ac:dyDescent="0.25">
      <c r="A2993" t="s">
        <v>6036</v>
      </c>
      <c r="B2993" t="s">
        <v>45</v>
      </c>
      <c r="C2993" t="s">
        <v>82</v>
      </c>
      <c r="D2993" t="s">
        <v>77</v>
      </c>
      <c r="E2993" t="s">
        <v>12065</v>
      </c>
      <c r="F2993" t="s">
        <v>6037</v>
      </c>
      <c r="G2993" t="s">
        <v>12286</v>
      </c>
      <c r="H2993" t="s">
        <v>25</v>
      </c>
      <c r="I2993" t="s">
        <v>54</v>
      </c>
      <c r="J2993" t="s">
        <v>64</v>
      </c>
      <c r="K2993">
        <v>1</v>
      </c>
      <c r="L2993">
        <v>417.52</v>
      </c>
      <c r="M2993" t="s">
        <v>50</v>
      </c>
      <c r="N2993">
        <v>21</v>
      </c>
      <c r="O2993" t="s">
        <v>12098</v>
      </c>
      <c r="P2993">
        <v>6</v>
      </c>
      <c r="Q2993" t="s">
        <v>43</v>
      </c>
      <c r="R2993">
        <v>2</v>
      </c>
      <c r="S2993" t="s">
        <v>12346</v>
      </c>
      <c r="T2993" t="s">
        <v>60</v>
      </c>
    </row>
    <row r="2994" spans="1:20" x14ac:dyDescent="0.25">
      <c r="A2994" t="s">
        <v>6038</v>
      </c>
      <c r="B2994" t="s">
        <v>21</v>
      </c>
      <c r="C2994" t="s">
        <v>39</v>
      </c>
      <c r="D2994" t="s">
        <v>23</v>
      </c>
      <c r="E2994" t="s">
        <v>12215</v>
      </c>
      <c r="F2994" t="s">
        <v>6039</v>
      </c>
      <c r="G2994" t="s">
        <v>12286</v>
      </c>
      <c r="H2994" t="s">
        <v>41</v>
      </c>
      <c r="I2994" t="s">
        <v>63</v>
      </c>
      <c r="J2994" t="s">
        <v>67</v>
      </c>
      <c r="K2994">
        <v>1</v>
      </c>
      <c r="L2994">
        <v>291.22000000000003</v>
      </c>
      <c r="M2994" t="s">
        <v>35</v>
      </c>
      <c r="N2994">
        <v>40</v>
      </c>
      <c r="O2994" t="s">
        <v>12065</v>
      </c>
      <c r="P2994">
        <v>182</v>
      </c>
      <c r="Q2994" t="s">
        <v>29</v>
      </c>
      <c r="R2994">
        <v>2</v>
      </c>
      <c r="S2994" s="1">
        <v>45607</v>
      </c>
      <c r="T2994" t="s">
        <v>30</v>
      </c>
    </row>
    <row r="2995" spans="1:20" x14ac:dyDescent="0.25">
      <c r="A2995" t="s">
        <v>6040</v>
      </c>
      <c r="B2995" t="s">
        <v>38</v>
      </c>
      <c r="C2995" t="s">
        <v>82</v>
      </c>
      <c r="D2995" t="s">
        <v>32</v>
      </c>
      <c r="E2995" t="s">
        <v>12188</v>
      </c>
      <c r="F2995" t="s">
        <v>6041</v>
      </c>
      <c r="G2995" t="s">
        <v>12286</v>
      </c>
      <c r="H2995" t="s">
        <v>58</v>
      </c>
      <c r="I2995" t="s">
        <v>26</v>
      </c>
      <c r="J2995" t="s">
        <v>49</v>
      </c>
      <c r="K2995">
        <v>1</v>
      </c>
      <c r="L2995">
        <v>162.13</v>
      </c>
      <c r="M2995" t="s">
        <v>50</v>
      </c>
      <c r="N2995">
        <v>19</v>
      </c>
      <c r="O2995" s="1">
        <v>45999</v>
      </c>
      <c r="P2995">
        <v>161</v>
      </c>
      <c r="Q2995" t="s">
        <v>43</v>
      </c>
      <c r="R2995">
        <v>4</v>
      </c>
      <c r="S2995" t="s">
        <v>12425</v>
      </c>
      <c r="T2995" t="s">
        <v>36</v>
      </c>
    </row>
    <row r="2996" spans="1:20" x14ac:dyDescent="0.25">
      <c r="A2996" t="s">
        <v>6042</v>
      </c>
      <c r="B2996" t="s">
        <v>38</v>
      </c>
      <c r="C2996" t="s">
        <v>22</v>
      </c>
      <c r="D2996" t="s">
        <v>52</v>
      </c>
      <c r="E2996" s="1">
        <v>45604</v>
      </c>
      <c r="F2996" t="s">
        <v>6043</v>
      </c>
      <c r="G2996" t="s">
        <v>12286</v>
      </c>
      <c r="H2996" t="s">
        <v>58</v>
      </c>
      <c r="I2996" t="s">
        <v>54</v>
      </c>
      <c r="J2996" t="s">
        <v>59</v>
      </c>
      <c r="K2996">
        <v>1</v>
      </c>
      <c r="L2996">
        <v>479.68</v>
      </c>
      <c r="M2996" t="s">
        <v>35</v>
      </c>
      <c r="N2996">
        <v>26</v>
      </c>
      <c r="O2996" s="1">
        <v>45719</v>
      </c>
      <c r="P2996">
        <v>69</v>
      </c>
      <c r="Q2996" t="s">
        <v>29</v>
      </c>
      <c r="R2996">
        <v>1</v>
      </c>
      <c r="S2996" s="1">
        <v>45482</v>
      </c>
      <c r="T2996" t="s">
        <v>30</v>
      </c>
    </row>
    <row r="2997" spans="1:20" x14ac:dyDescent="0.25">
      <c r="A2997" t="s">
        <v>6044</v>
      </c>
      <c r="B2997" t="s">
        <v>45</v>
      </c>
      <c r="C2997" t="s">
        <v>22</v>
      </c>
      <c r="D2997" t="s">
        <v>77</v>
      </c>
      <c r="E2997" t="s">
        <v>12433</v>
      </c>
      <c r="F2997" t="s">
        <v>6045</v>
      </c>
      <c r="G2997" t="s">
        <v>12286</v>
      </c>
      <c r="H2997" t="s">
        <v>41</v>
      </c>
      <c r="I2997" t="s">
        <v>26</v>
      </c>
      <c r="J2997" t="s">
        <v>59</v>
      </c>
      <c r="K2997">
        <v>4</v>
      </c>
      <c r="L2997">
        <v>494.24</v>
      </c>
      <c r="M2997" t="s">
        <v>28</v>
      </c>
      <c r="N2997">
        <v>36</v>
      </c>
      <c r="O2997" t="s">
        <v>12142</v>
      </c>
      <c r="P2997">
        <v>377</v>
      </c>
      <c r="Q2997" t="s">
        <v>29</v>
      </c>
      <c r="R2997">
        <v>3</v>
      </c>
      <c r="S2997" s="1">
        <v>45515</v>
      </c>
      <c r="T2997" t="s">
        <v>36</v>
      </c>
    </row>
    <row r="2998" spans="1:20" x14ac:dyDescent="0.25">
      <c r="A2998" t="s">
        <v>6046</v>
      </c>
      <c r="B2998" t="s">
        <v>21</v>
      </c>
      <c r="C2998" t="s">
        <v>22</v>
      </c>
      <c r="D2998" t="s">
        <v>23</v>
      </c>
      <c r="E2998" s="1">
        <v>45601</v>
      </c>
      <c r="F2998" t="s">
        <v>6047</v>
      </c>
      <c r="G2998" t="s">
        <v>12286</v>
      </c>
      <c r="H2998" t="s">
        <v>41</v>
      </c>
      <c r="I2998" t="s">
        <v>42</v>
      </c>
      <c r="J2998" t="s">
        <v>49</v>
      </c>
      <c r="K2998">
        <v>2</v>
      </c>
      <c r="L2998">
        <v>1363.64</v>
      </c>
      <c r="M2998" t="s">
        <v>28</v>
      </c>
      <c r="N2998">
        <v>2</v>
      </c>
      <c r="O2998" s="1">
        <v>45936</v>
      </c>
      <c r="P2998">
        <v>385</v>
      </c>
      <c r="Q2998" t="s">
        <v>43</v>
      </c>
      <c r="R2998">
        <v>1</v>
      </c>
      <c r="S2998" t="s">
        <v>12376</v>
      </c>
      <c r="T2998" t="s">
        <v>30</v>
      </c>
    </row>
    <row r="2999" spans="1:20" x14ac:dyDescent="0.25">
      <c r="A2999" t="s">
        <v>6048</v>
      </c>
      <c r="B2999" t="s">
        <v>38</v>
      </c>
      <c r="C2999" t="s">
        <v>39</v>
      </c>
      <c r="D2999" t="s">
        <v>52</v>
      </c>
      <c r="E2999" t="s">
        <v>12457</v>
      </c>
      <c r="F2999" t="s">
        <v>6049</v>
      </c>
      <c r="G2999" t="s">
        <v>12286</v>
      </c>
      <c r="H2999" t="s">
        <v>34</v>
      </c>
      <c r="I2999" t="s">
        <v>42</v>
      </c>
      <c r="J2999" t="s">
        <v>27</v>
      </c>
      <c r="K2999">
        <v>5</v>
      </c>
      <c r="L2999">
        <v>1487.71</v>
      </c>
      <c r="M2999" t="s">
        <v>35</v>
      </c>
      <c r="N2999">
        <v>27</v>
      </c>
      <c r="O2999" s="1">
        <v>45608</v>
      </c>
      <c r="P2999">
        <v>445</v>
      </c>
      <c r="Q2999" t="s">
        <v>43</v>
      </c>
      <c r="R2999">
        <v>3</v>
      </c>
      <c r="S2999" s="1">
        <v>45659</v>
      </c>
      <c r="T2999" t="s">
        <v>60</v>
      </c>
    </row>
    <row r="3000" spans="1:20" x14ac:dyDescent="0.25">
      <c r="A3000" t="s">
        <v>6050</v>
      </c>
      <c r="B3000" t="s">
        <v>38</v>
      </c>
      <c r="C3000" t="s">
        <v>22</v>
      </c>
      <c r="D3000" t="s">
        <v>32</v>
      </c>
      <c r="E3000" s="1">
        <v>45845</v>
      </c>
      <c r="F3000" t="s">
        <v>6051</v>
      </c>
      <c r="G3000" t="s">
        <v>12286</v>
      </c>
      <c r="H3000" t="s">
        <v>25</v>
      </c>
      <c r="I3000" t="s">
        <v>42</v>
      </c>
      <c r="J3000" t="s">
        <v>64</v>
      </c>
      <c r="K3000">
        <v>3</v>
      </c>
      <c r="L3000">
        <v>402.44</v>
      </c>
      <c r="M3000" t="s">
        <v>28</v>
      </c>
      <c r="N3000">
        <v>11</v>
      </c>
      <c r="O3000" t="s">
        <v>12394</v>
      </c>
      <c r="P3000">
        <v>164</v>
      </c>
      <c r="Q3000" t="s">
        <v>29</v>
      </c>
      <c r="R3000">
        <v>3</v>
      </c>
      <c r="S3000" t="s">
        <v>12178</v>
      </c>
      <c r="T3000" t="s">
        <v>30</v>
      </c>
    </row>
    <row r="3001" spans="1:20" x14ac:dyDescent="0.25">
      <c r="A3001" t="s">
        <v>6052</v>
      </c>
      <c r="B3001" t="s">
        <v>38</v>
      </c>
      <c r="C3001" t="s">
        <v>82</v>
      </c>
      <c r="D3001" t="s">
        <v>32</v>
      </c>
      <c r="E3001" t="s">
        <v>12076</v>
      </c>
      <c r="F3001" t="s">
        <v>6053</v>
      </c>
      <c r="G3001" t="s">
        <v>12284</v>
      </c>
      <c r="H3001" t="s">
        <v>47</v>
      </c>
      <c r="I3001" t="s">
        <v>54</v>
      </c>
      <c r="J3001" t="s">
        <v>64</v>
      </c>
      <c r="K3001">
        <v>2</v>
      </c>
      <c r="L3001">
        <v>495.25</v>
      </c>
      <c r="M3001" t="s">
        <v>35</v>
      </c>
      <c r="N3001">
        <v>30</v>
      </c>
      <c r="O3001" t="s">
        <v>12081</v>
      </c>
      <c r="P3001">
        <v>41</v>
      </c>
      <c r="Q3001" t="s">
        <v>43</v>
      </c>
      <c r="R3001">
        <v>5</v>
      </c>
      <c r="S3001" t="s">
        <v>12110</v>
      </c>
      <c r="T3001" t="s">
        <v>60</v>
      </c>
    </row>
    <row r="3002" spans="1:20" x14ac:dyDescent="0.25">
      <c r="A3002" t="s">
        <v>6054</v>
      </c>
      <c r="B3002" t="s">
        <v>45</v>
      </c>
      <c r="C3002" t="s">
        <v>39</v>
      </c>
      <c r="D3002" t="s">
        <v>56</v>
      </c>
      <c r="E3002" t="s">
        <v>12103</v>
      </c>
      <c r="F3002" t="s">
        <v>6055</v>
      </c>
      <c r="G3002" t="s">
        <v>12284</v>
      </c>
      <c r="H3002" t="s">
        <v>47</v>
      </c>
      <c r="I3002" t="s">
        <v>42</v>
      </c>
      <c r="J3002" t="s">
        <v>64</v>
      </c>
      <c r="K3002">
        <v>3</v>
      </c>
      <c r="L3002">
        <v>893.54</v>
      </c>
      <c r="M3002" t="s">
        <v>28</v>
      </c>
      <c r="N3002">
        <v>38</v>
      </c>
      <c r="O3002" t="s">
        <v>12265</v>
      </c>
      <c r="P3002">
        <v>489</v>
      </c>
      <c r="Q3002" t="s">
        <v>43</v>
      </c>
      <c r="R3002">
        <v>2</v>
      </c>
      <c r="S3002" t="s">
        <v>12343</v>
      </c>
      <c r="T3002" t="s">
        <v>30</v>
      </c>
    </row>
    <row r="3003" spans="1:20" x14ac:dyDescent="0.25">
      <c r="A3003" t="s">
        <v>6056</v>
      </c>
      <c r="B3003" t="s">
        <v>21</v>
      </c>
      <c r="C3003" t="s">
        <v>82</v>
      </c>
      <c r="D3003" t="s">
        <v>77</v>
      </c>
      <c r="E3003" t="s">
        <v>12092</v>
      </c>
      <c r="F3003" t="s">
        <v>6057</v>
      </c>
      <c r="G3003" t="s">
        <v>12284</v>
      </c>
      <c r="H3003" t="s">
        <v>41</v>
      </c>
      <c r="I3003" t="s">
        <v>42</v>
      </c>
      <c r="J3003" t="s">
        <v>27</v>
      </c>
      <c r="K3003">
        <v>2</v>
      </c>
      <c r="L3003">
        <v>604.41999999999996</v>
      </c>
      <c r="M3003" t="s">
        <v>50</v>
      </c>
      <c r="N3003">
        <v>37</v>
      </c>
      <c r="O3003" s="1">
        <v>45783</v>
      </c>
      <c r="P3003">
        <v>423</v>
      </c>
      <c r="Q3003" t="s">
        <v>29</v>
      </c>
      <c r="R3003">
        <v>2</v>
      </c>
      <c r="S3003" t="s">
        <v>12252</v>
      </c>
      <c r="T3003" t="s">
        <v>30</v>
      </c>
    </row>
    <row r="3004" spans="1:20" x14ac:dyDescent="0.25">
      <c r="A3004" t="s">
        <v>6058</v>
      </c>
      <c r="B3004" t="s">
        <v>45</v>
      </c>
      <c r="C3004" t="s">
        <v>22</v>
      </c>
      <c r="D3004" t="s">
        <v>56</v>
      </c>
      <c r="E3004" t="s">
        <v>12317</v>
      </c>
      <c r="F3004" t="s">
        <v>6059</v>
      </c>
      <c r="G3004" t="s">
        <v>12284</v>
      </c>
      <c r="H3004" t="s">
        <v>34</v>
      </c>
      <c r="I3004" t="s">
        <v>48</v>
      </c>
      <c r="J3004" t="s">
        <v>59</v>
      </c>
      <c r="K3004">
        <v>1</v>
      </c>
      <c r="L3004">
        <v>1382.53</v>
      </c>
      <c r="M3004" t="s">
        <v>35</v>
      </c>
      <c r="N3004">
        <v>20</v>
      </c>
      <c r="O3004" t="s">
        <v>12288</v>
      </c>
      <c r="P3004">
        <v>328</v>
      </c>
      <c r="Q3004" t="s">
        <v>29</v>
      </c>
      <c r="R3004">
        <v>3</v>
      </c>
      <c r="S3004" t="s">
        <v>12384</v>
      </c>
      <c r="T3004" t="s">
        <v>30</v>
      </c>
    </row>
    <row r="3005" spans="1:20" x14ac:dyDescent="0.25">
      <c r="A3005" t="s">
        <v>6060</v>
      </c>
      <c r="B3005" t="s">
        <v>45</v>
      </c>
      <c r="C3005" t="s">
        <v>39</v>
      </c>
      <c r="D3005" t="s">
        <v>56</v>
      </c>
      <c r="E3005" t="s">
        <v>12361</v>
      </c>
      <c r="F3005" t="s">
        <v>6061</v>
      </c>
      <c r="G3005" t="s">
        <v>12284</v>
      </c>
      <c r="H3005" t="s">
        <v>34</v>
      </c>
      <c r="I3005" t="s">
        <v>26</v>
      </c>
      <c r="J3005" t="s">
        <v>27</v>
      </c>
      <c r="K3005">
        <v>2</v>
      </c>
      <c r="L3005">
        <v>1069.58</v>
      </c>
      <c r="M3005" t="s">
        <v>28</v>
      </c>
      <c r="N3005">
        <v>47</v>
      </c>
      <c r="O3005" t="s">
        <v>12232</v>
      </c>
      <c r="P3005">
        <v>51</v>
      </c>
      <c r="Q3005" t="s">
        <v>29</v>
      </c>
      <c r="R3005">
        <v>2</v>
      </c>
      <c r="S3005" t="s">
        <v>12380</v>
      </c>
      <c r="T3005" t="s">
        <v>60</v>
      </c>
    </row>
    <row r="3006" spans="1:20" x14ac:dyDescent="0.25">
      <c r="A3006" t="s">
        <v>6062</v>
      </c>
      <c r="B3006" t="s">
        <v>45</v>
      </c>
      <c r="C3006" t="s">
        <v>39</v>
      </c>
      <c r="D3006" t="s">
        <v>52</v>
      </c>
      <c r="E3006" t="s">
        <v>12282</v>
      </c>
      <c r="F3006" t="s">
        <v>6063</v>
      </c>
      <c r="G3006" t="s">
        <v>12284</v>
      </c>
      <c r="H3006" t="s">
        <v>58</v>
      </c>
      <c r="I3006" t="s">
        <v>26</v>
      </c>
      <c r="J3006" t="s">
        <v>59</v>
      </c>
      <c r="K3006">
        <v>1</v>
      </c>
      <c r="L3006">
        <v>1122.32</v>
      </c>
      <c r="M3006" t="s">
        <v>28</v>
      </c>
      <c r="N3006">
        <v>37</v>
      </c>
      <c r="O3006" s="1">
        <v>45813</v>
      </c>
      <c r="P3006">
        <v>402</v>
      </c>
      <c r="Q3006" t="s">
        <v>29</v>
      </c>
      <c r="R3006">
        <v>4</v>
      </c>
      <c r="S3006" s="1">
        <v>45964</v>
      </c>
      <c r="T3006" t="s">
        <v>36</v>
      </c>
    </row>
    <row r="3007" spans="1:20" x14ac:dyDescent="0.25">
      <c r="A3007" t="s">
        <v>6064</v>
      </c>
      <c r="B3007" t="s">
        <v>45</v>
      </c>
      <c r="C3007" t="s">
        <v>22</v>
      </c>
      <c r="D3007" t="s">
        <v>52</v>
      </c>
      <c r="E3007" t="s">
        <v>12307</v>
      </c>
      <c r="F3007" t="s">
        <v>6065</v>
      </c>
      <c r="G3007" t="s">
        <v>12284</v>
      </c>
      <c r="H3007" t="s">
        <v>34</v>
      </c>
      <c r="I3007" t="s">
        <v>63</v>
      </c>
      <c r="J3007" t="s">
        <v>64</v>
      </c>
      <c r="K3007">
        <v>3</v>
      </c>
      <c r="L3007">
        <v>431.52</v>
      </c>
      <c r="M3007" t="s">
        <v>28</v>
      </c>
      <c r="N3007">
        <v>14</v>
      </c>
      <c r="O3007" t="s">
        <v>12200</v>
      </c>
      <c r="P3007">
        <v>292</v>
      </c>
      <c r="Q3007" t="s">
        <v>43</v>
      </c>
      <c r="R3007">
        <v>5</v>
      </c>
      <c r="S3007" t="s">
        <v>12160</v>
      </c>
      <c r="T3007" t="s">
        <v>30</v>
      </c>
    </row>
    <row r="3008" spans="1:20" x14ac:dyDescent="0.25">
      <c r="A3008" t="s">
        <v>6066</v>
      </c>
      <c r="B3008" t="s">
        <v>45</v>
      </c>
      <c r="C3008" t="s">
        <v>82</v>
      </c>
      <c r="D3008" t="s">
        <v>56</v>
      </c>
      <c r="E3008" t="s">
        <v>12334</v>
      </c>
      <c r="F3008" t="s">
        <v>6067</v>
      </c>
      <c r="G3008" t="s">
        <v>12284</v>
      </c>
      <c r="H3008" t="s">
        <v>47</v>
      </c>
      <c r="I3008" t="s">
        <v>48</v>
      </c>
      <c r="J3008" t="s">
        <v>64</v>
      </c>
      <c r="K3008">
        <v>3</v>
      </c>
      <c r="L3008">
        <v>896.42</v>
      </c>
      <c r="M3008" t="s">
        <v>28</v>
      </c>
      <c r="N3008">
        <v>25</v>
      </c>
      <c r="O3008" t="s">
        <v>12088</v>
      </c>
      <c r="P3008">
        <v>471</v>
      </c>
      <c r="Q3008" t="s">
        <v>29</v>
      </c>
      <c r="R3008">
        <v>3</v>
      </c>
      <c r="S3008" t="s">
        <v>12200</v>
      </c>
      <c r="T3008" t="s">
        <v>30</v>
      </c>
    </row>
    <row r="3009" spans="1:20" x14ac:dyDescent="0.25">
      <c r="A3009" t="s">
        <v>6068</v>
      </c>
      <c r="B3009" t="s">
        <v>38</v>
      </c>
      <c r="C3009" t="s">
        <v>39</v>
      </c>
      <c r="D3009" t="s">
        <v>56</v>
      </c>
      <c r="E3009" t="s">
        <v>12117</v>
      </c>
      <c r="F3009" t="s">
        <v>6069</v>
      </c>
      <c r="G3009" t="s">
        <v>12284</v>
      </c>
      <c r="H3009" t="s">
        <v>58</v>
      </c>
      <c r="I3009" t="s">
        <v>26</v>
      </c>
      <c r="J3009" t="s">
        <v>27</v>
      </c>
      <c r="K3009">
        <v>2</v>
      </c>
      <c r="L3009">
        <v>737.23</v>
      </c>
      <c r="M3009" t="s">
        <v>35</v>
      </c>
      <c r="N3009">
        <v>39</v>
      </c>
      <c r="O3009" s="1">
        <v>45934</v>
      </c>
      <c r="P3009">
        <v>28</v>
      </c>
      <c r="Q3009" t="s">
        <v>43</v>
      </c>
      <c r="R3009">
        <v>3</v>
      </c>
      <c r="S3009" s="1">
        <v>45423</v>
      </c>
      <c r="T3009" t="s">
        <v>60</v>
      </c>
    </row>
    <row r="3010" spans="1:20" x14ac:dyDescent="0.25">
      <c r="A3010" t="s">
        <v>6070</v>
      </c>
      <c r="B3010" t="s">
        <v>21</v>
      </c>
      <c r="C3010" t="s">
        <v>22</v>
      </c>
      <c r="D3010" t="s">
        <v>52</v>
      </c>
      <c r="E3010" t="s">
        <v>12398</v>
      </c>
      <c r="F3010" t="s">
        <v>6071</v>
      </c>
      <c r="G3010" t="s">
        <v>12192</v>
      </c>
      <c r="H3010" t="s">
        <v>25</v>
      </c>
      <c r="I3010" t="s">
        <v>63</v>
      </c>
      <c r="J3010" t="s">
        <v>64</v>
      </c>
      <c r="K3010">
        <v>5</v>
      </c>
      <c r="L3010">
        <v>1114.25</v>
      </c>
      <c r="M3010" t="s">
        <v>35</v>
      </c>
      <c r="N3010">
        <v>26</v>
      </c>
      <c r="O3010" t="s">
        <v>12379</v>
      </c>
      <c r="P3010">
        <v>0</v>
      </c>
      <c r="Q3010" t="s">
        <v>29</v>
      </c>
      <c r="R3010">
        <v>4</v>
      </c>
      <c r="S3010" t="s">
        <v>12222</v>
      </c>
      <c r="T3010" t="s">
        <v>60</v>
      </c>
    </row>
    <row r="3011" spans="1:20" x14ac:dyDescent="0.25">
      <c r="A3011" t="s">
        <v>6072</v>
      </c>
      <c r="B3011" t="s">
        <v>45</v>
      </c>
      <c r="C3011" t="s">
        <v>82</v>
      </c>
      <c r="D3011" t="s">
        <v>23</v>
      </c>
      <c r="E3011" t="s">
        <v>12175</v>
      </c>
      <c r="F3011" t="s">
        <v>6073</v>
      </c>
      <c r="G3011" t="s">
        <v>12192</v>
      </c>
      <c r="H3011" t="s">
        <v>58</v>
      </c>
      <c r="I3011" t="s">
        <v>48</v>
      </c>
      <c r="J3011" t="s">
        <v>64</v>
      </c>
      <c r="K3011">
        <v>1</v>
      </c>
      <c r="L3011">
        <v>981.21</v>
      </c>
      <c r="M3011" t="s">
        <v>35</v>
      </c>
      <c r="N3011">
        <v>8</v>
      </c>
      <c r="O3011" s="1">
        <v>45846</v>
      </c>
      <c r="P3011">
        <v>15</v>
      </c>
      <c r="Q3011" t="s">
        <v>29</v>
      </c>
      <c r="R3011">
        <v>4</v>
      </c>
      <c r="S3011" s="1">
        <v>45665</v>
      </c>
      <c r="T3011" t="s">
        <v>60</v>
      </c>
    </row>
    <row r="3012" spans="1:20" x14ac:dyDescent="0.25">
      <c r="A3012" t="s">
        <v>6074</v>
      </c>
      <c r="B3012" t="s">
        <v>21</v>
      </c>
      <c r="C3012" t="s">
        <v>82</v>
      </c>
      <c r="D3012" t="s">
        <v>52</v>
      </c>
      <c r="E3012" s="1">
        <v>45691</v>
      </c>
      <c r="F3012" t="s">
        <v>6075</v>
      </c>
      <c r="G3012" t="s">
        <v>12192</v>
      </c>
      <c r="H3012" t="s">
        <v>47</v>
      </c>
      <c r="I3012" t="s">
        <v>63</v>
      </c>
      <c r="J3012" t="s">
        <v>67</v>
      </c>
      <c r="K3012">
        <v>4</v>
      </c>
      <c r="L3012">
        <v>1382.56</v>
      </c>
      <c r="M3012" t="s">
        <v>50</v>
      </c>
      <c r="N3012">
        <v>18</v>
      </c>
      <c r="O3012" s="1">
        <v>45577</v>
      </c>
      <c r="P3012">
        <v>452</v>
      </c>
      <c r="Q3012" t="s">
        <v>29</v>
      </c>
      <c r="R3012">
        <v>2</v>
      </c>
      <c r="S3012" t="s">
        <v>12156</v>
      </c>
      <c r="T3012" t="s">
        <v>60</v>
      </c>
    </row>
    <row r="3013" spans="1:20" x14ac:dyDescent="0.25">
      <c r="A3013" t="s">
        <v>6076</v>
      </c>
      <c r="B3013" t="s">
        <v>38</v>
      </c>
      <c r="C3013" t="s">
        <v>39</v>
      </c>
      <c r="D3013" t="s">
        <v>77</v>
      </c>
      <c r="E3013" t="s">
        <v>12337</v>
      </c>
      <c r="F3013" t="s">
        <v>6077</v>
      </c>
      <c r="G3013" t="s">
        <v>12192</v>
      </c>
      <c r="H3013" t="s">
        <v>25</v>
      </c>
      <c r="I3013" t="s">
        <v>42</v>
      </c>
      <c r="J3013" t="s">
        <v>27</v>
      </c>
      <c r="K3013">
        <v>4</v>
      </c>
      <c r="L3013">
        <v>1064.56</v>
      </c>
      <c r="M3013" t="s">
        <v>28</v>
      </c>
      <c r="N3013">
        <v>7</v>
      </c>
      <c r="O3013" t="s">
        <v>12279</v>
      </c>
      <c r="P3013">
        <v>148</v>
      </c>
      <c r="Q3013" t="s">
        <v>29</v>
      </c>
      <c r="R3013">
        <v>3</v>
      </c>
      <c r="S3013" t="s">
        <v>12131</v>
      </c>
      <c r="T3013" t="s">
        <v>30</v>
      </c>
    </row>
    <row r="3014" spans="1:20" x14ac:dyDescent="0.25">
      <c r="A3014" t="s">
        <v>6078</v>
      </c>
      <c r="B3014" t="s">
        <v>45</v>
      </c>
      <c r="C3014" t="s">
        <v>22</v>
      </c>
      <c r="D3014" t="s">
        <v>32</v>
      </c>
      <c r="E3014" t="s">
        <v>12087</v>
      </c>
      <c r="F3014" t="s">
        <v>6079</v>
      </c>
      <c r="G3014" t="s">
        <v>12186</v>
      </c>
      <c r="H3014" t="s">
        <v>25</v>
      </c>
      <c r="I3014" t="s">
        <v>63</v>
      </c>
      <c r="J3014" t="s">
        <v>59</v>
      </c>
      <c r="K3014">
        <v>3</v>
      </c>
      <c r="L3014">
        <v>607.6</v>
      </c>
      <c r="M3014" t="s">
        <v>28</v>
      </c>
      <c r="N3014">
        <v>9</v>
      </c>
      <c r="O3014" t="s">
        <v>12173</v>
      </c>
      <c r="P3014">
        <v>373</v>
      </c>
      <c r="Q3014" t="s">
        <v>29</v>
      </c>
      <c r="R3014">
        <v>1</v>
      </c>
      <c r="S3014" s="1">
        <v>45815</v>
      </c>
      <c r="T3014" t="s">
        <v>60</v>
      </c>
    </row>
    <row r="3015" spans="1:20" x14ac:dyDescent="0.25">
      <c r="A3015" t="s">
        <v>6080</v>
      </c>
      <c r="B3015" t="s">
        <v>21</v>
      </c>
      <c r="C3015" t="s">
        <v>39</v>
      </c>
      <c r="D3015" t="s">
        <v>52</v>
      </c>
      <c r="E3015" t="s">
        <v>12077</v>
      </c>
      <c r="F3015" t="s">
        <v>6081</v>
      </c>
      <c r="G3015" t="s">
        <v>12186</v>
      </c>
      <c r="H3015" t="s">
        <v>58</v>
      </c>
      <c r="I3015" t="s">
        <v>26</v>
      </c>
      <c r="J3015" t="s">
        <v>49</v>
      </c>
      <c r="K3015">
        <v>5</v>
      </c>
      <c r="L3015">
        <v>1220.05</v>
      </c>
      <c r="M3015" t="s">
        <v>28</v>
      </c>
      <c r="N3015">
        <v>48</v>
      </c>
      <c r="O3015" s="1">
        <v>45901</v>
      </c>
      <c r="P3015">
        <v>189</v>
      </c>
      <c r="Q3015" t="s">
        <v>43</v>
      </c>
      <c r="R3015">
        <v>3</v>
      </c>
      <c r="S3015" s="1">
        <v>45513</v>
      </c>
      <c r="T3015" t="s">
        <v>30</v>
      </c>
    </row>
    <row r="3016" spans="1:20" x14ac:dyDescent="0.25">
      <c r="A3016" t="s">
        <v>6082</v>
      </c>
      <c r="B3016" t="s">
        <v>21</v>
      </c>
      <c r="C3016" t="s">
        <v>22</v>
      </c>
      <c r="D3016" t="s">
        <v>32</v>
      </c>
      <c r="E3016" t="s">
        <v>12109</v>
      </c>
      <c r="F3016" t="s">
        <v>6083</v>
      </c>
      <c r="G3016" t="s">
        <v>12186</v>
      </c>
      <c r="H3016" t="s">
        <v>58</v>
      </c>
      <c r="I3016" t="s">
        <v>42</v>
      </c>
      <c r="J3016" t="s">
        <v>64</v>
      </c>
      <c r="K3016">
        <v>2</v>
      </c>
      <c r="L3016">
        <v>940.78</v>
      </c>
      <c r="M3016" t="s">
        <v>35</v>
      </c>
      <c r="N3016">
        <v>34</v>
      </c>
      <c r="O3016" s="1">
        <v>45360</v>
      </c>
      <c r="P3016">
        <v>75</v>
      </c>
      <c r="Q3016" t="s">
        <v>29</v>
      </c>
      <c r="R3016">
        <v>2</v>
      </c>
      <c r="S3016" t="s">
        <v>12138</v>
      </c>
      <c r="T3016" t="s">
        <v>36</v>
      </c>
    </row>
    <row r="3017" spans="1:20" x14ac:dyDescent="0.25">
      <c r="A3017" t="s">
        <v>6084</v>
      </c>
      <c r="B3017" t="s">
        <v>38</v>
      </c>
      <c r="C3017" t="s">
        <v>82</v>
      </c>
      <c r="D3017" t="s">
        <v>56</v>
      </c>
      <c r="E3017" t="s">
        <v>12146</v>
      </c>
      <c r="F3017" t="s">
        <v>6085</v>
      </c>
      <c r="G3017" t="s">
        <v>12186</v>
      </c>
      <c r="H3017" t="s">
        <v>25</v>
      </c>
      <c r="I3017" t="s">
        <v>54</v>
      </c>
      <c r="J3017" t="s">
        <v>59</v>
      </c>
      <c r="K3017">
        <v>5</v>
      </c>
      <c r="L3017">
        <v>229.13</v>
      </c>
      <c r="M3017" t="s">
        <v>35</v>
      </c>
      <c r="N3017">
        <v>39</v>
      </c>
      <c r="O3017" t="s">
        <v>12244</v>
      </c>
      <c r="P3017">
        <v>435</v>
      </c>
      <c r="Q3017" t="s">
        <v>43</v>
      </c>
      <c r="R3017">
        <v>4</v>
      </c>
      <c r="S3017" t="s">
        <v>12394</v>
      </c>
      <c r="T3017" t="s">
        <v>60</v>
      </c>
    </row>
    <row r="3018" spans="1:20" x14ac:dyDescent="0.25">
      <c r="A3018" t="s">
        <v>6086</v>
      </c>
      <c r="B3018" t="s">
        <v>38</v>
      </c>
      <c r="C3018" t="s">
        <v>22</v>
      </c>
      <c r="D3018" t="s">
        <v>56</v>
      </c>
      <c r="E3018" s="1">
        <v>45998</v>
      </c>
      <c r="F3018" t="s">
        <v>6087</v>
      </c>
      <c r="G3018" t="s">
        <v>12186</v>
      </c>
      <c r="H3018" t="s">
        <v>34</v>
      </c>
      <c r="I3018" t="s">
        <v>63</v>
      </c>
      <c r="J3018" t="s">
        <v>49</v>
      </c>
      <c r="K3018">
        <v>4</v>
      </c>
      <c r="L3018">
        <v>852.01</v>
      </c>
      <c r="M3018" t="s">
        <v>35</v>
      </c>
      <c r="N3018">
        <v>8</v>
      </c>
      <c r="O3018" t="s">
        <v>12436</v>
      </c>
      <c r="P3018">
        <v>161</v>
      </c>
      <c r="Q3018" t="s">
        <v>43</v>
      </c>
      <c r="R3018">
        <v>4</v>
      </c>
      <c r="S3018" s="1">
        <v>45934</v>
      </c>
      <c r="T3018" t="s">
        <v>60</v>
      </c>
    </row>
    <row r="3019" spans="1:20" x14ac:dyDescent="0.25">
      <c r="A3019" t="s">
        <v>6088</v>
      </c>
      <c r="B3019" t="s">
        <v>21</v>
      </c>
      <c r="C3019" t="s">
        <v>22</v>
      </c>
      <c r="D3019" t="s">
        <v>77</v>
      </c>
      <c r="E3019" s="1">
        <v>45058</v>
      </c>
      <c r="F3019" t="s">
        <v>6089</v>
      </c>
      <c r="G3019" t="s">
        <v>12186</v>
      </c>
      <c r="H3019" t="s">
        <v>41</v>
      </c>
      <c r="I3019" t="s">
        <v>63</v>
      </c>
      <c r="J3019" t="s">
        <v>64</v>
      </c>
      <c r="K3019">
        <v>5</v>
      </c>
      <c r="L3019">
        <v>851.46</v>
      </c>
      <c r="M3019" t="s">
        <v>35</v>
      </c>
      <c r="N3019">
        <v>3</v>
      </c>
      <c r="O3019" t="s">
        <v>12081</v>
      </c>
      <c r="P3019">
        <v>195</v>
      </c>
      <c r="Q3019" t="s">
        <v>43</v>
      </c>
      <c r="R3019">
        <v>4</v>
      </c>
      <c r="S3019" s="1">
        <v>45846</v>
      </c>
      <c r="T3019" t="s">
        <v>60</v>
      </c>
    </row>
    <row r="3020" spans="1:20" x14ac:dyDescent="0.25">
      <c r="A3020" t="s">
        <v>6090</v>
      </c>
      <c r="B3020" t="s">
        <v>21</v>
      </c>
      <c r="C3020" t="s">
        <v>39</v>
      </c>
      <c r="D3020" t="s">
        <v>52</v>
      </c>
      <c r="E3020" t="s">
        <v>12292</v>
      </c>
      <c r="F3020" t="s">
        <v>6091</v>
      </c>
      <c r="G3020" t="s">
        <v>12227</v>
      </c>
      <c r="H3020" t="s">
        <v>47</v>
      </c>
      <c r="I3020" t="s">
        <v>63</v>
      </c>
      <c r="J3020" t="s">
        <v>67</v>
      </c>
      <c r="K3020">
        <v>4</v>
      </c>
      <c r="L3020">
        <v>651.37</v>
      </c>
      <c r="M3020" t="s">
        <v>50</v>
      </c>
      <c r="N3020">
        <v>24</v>
      </c>
      <c r="O3020" s="1">
        <v>45547</v>
      </c>
      <c r="P3020">
        <v>71</v>
      </c>
      <c r="Q3020" t="s">
        <v>43</v>
      </c>
      <c r="R3020">
        <v>1</v>
      </c>
      <c r="S3020" t="s">
        <v>12119</v>
      </c>
      <c r="T3020" t="s">
        <v>30</v>
      </c>
    </row>
    <row r="3021" spans="1:20" x14ac:dyDescent="0.25">
      <c r="A3021" t="s">
        <v>6092</v>
      </c>
      <c r="B3021" t="s">
        <v>38</v>
      </c>
      <c r="C3021" t="s">
        <v>82</v>
      </c>
      <c r="D3021" t="s">
        <v>32</v>
      </c>
      <c r="E3021" t="s">
        <v>12441</v>
      </c>
      <c r="F3021" t="s">
        <v>6093</v>
      </c>
      <c r="G3021" t="s">
        <v>12227</v>
      </c>
      <c r="H3021" t="s">
        <v>47</v>
      </c>
      <c r="I3021" t="s">
        <v>26</v>
      </c>
      <c r="J3021" t="s">
        <v>27</v>
      </c>
      <c r="K3021">
        <v>3</v>
      </c>
      <c r="L3021">
        <v>919.21</v>
      </c>
      <c r="M3021" t="s">
        <v>35</v>
      </c>
      <c r="N3021">
        <v>4</v>
      </c>
      <c r="O3021" t="s">
        <v>12314</v>
      </c>
      <c r="P3021">
        <v>131</v>
      </c>
      <c r="Q3021" t="s">
        <v>43</v>
      </c>
      <c r="R3021">
        <v>5</v>
      </c>
      <c r="S3021" t="s">
        <v>12199</v>
      </c>
      <c r="T3021" t="s">
        <v>60</v>
      </c>
    </row>
    <row r="3022" spans="1:20" x14ac:dyDescent="0.25">
      <c r="A3022" t="s">
        <v>6094</v>
      </c>
      <c r="B3022" t="s">
        <v>21</v>
      </c>
      <c r="C3022" t="s">
        <v>22</v>
      </c>
      <c r="D3022" t="s">
        <v>52</v>
      </c>
      <c r="E3022" t="s">
        <v>12423</v>
      </c>
      <c r="F3022" t="s">
        <v>6095</v>
      </c>
      <c r="G3022" t="s">
        <v>12227</v>
      </c>
      <c r="H3022" t="s">
        <v>41</v>
      </c>
      <c r="I3022" t="s">
        <v>26</v>
      </c>
      <c r="J3022" t="s">
        <v>67</v>
      </c>
      <c r="K3022">
        <v>5</v>
      </c>
      <c r="L3022">
        <v>456.64</v>
      </c>
      <c r="M3022" t="s">
        <v>50</v>
      </c>
      <c r="N3022">
        <v>41</v>
      </c>
      <c r="O3022" s="1">
        <v>45749</v>
      </c>
      <c r="P3022">
        <v>273</v>
      </c>
      <c r="Q3022" t="s">
        <v>29</v>
      </c>
      <c r="R3022">
        <v>2</v>
      </c>
      <c r="S3022" t="s">
        <v>12188</v>
      </c>
      <c r="T3022" t="s">
        <v>60</v>
      </c>
    </row>
    <row r="3023" spans="1:20" x14ac:dyDescent="0.25">
      <c r="A3023" t="s">
        <v>6096</v>
      </c>
      <c r="B3023" t="s">
        <v>21</v>
      </c>
      <c r="C3023" t="s">
        <v>82</v>
      </c>
      <c r="D3023" t="s">
        <v>56</v>
      </c>
      <c r="E3023" t="s">
        <v>12171</v>
      </c>
      <c r="F3023" t="s">
        <v>6097</v>
      </c>
      <c r="G3023" t="s">
        <v>12227</v>
      </c>
      <c r="H3023" t="s">
        <v>58</v>
      </c>
      <c r="I3023" t="s">
        <v>48</v>
      </c>
      <c r="J3023" t="s">
        <v>64</v>
      </c>
      <c r="K3023">
        <v>4</v>
      </c>
      <c r="L3023">
        <v>778.31</v>
      </c>
      <c r="M3023" t="s">
        <v>28</v>
      </c>
      <c r="N3023">
        <v>32</v>
      </c>
      <c r="O3023" s="1">
        <v>45877</v>
      </c>
      <c r="P3023">
        <v>52</v>
      </c>
      <c r="Q3023" t="s">
        <v>29</v>
      </c>
      <c r="R3023">
        <v>2</v>
      </c>
      <c r="S3023" s="1">
        <v>45843</v>
      </c>
      <c r="T3023" t="s">
        <v>60</v>
      </c>
    </row>
    <row r="3024" spans="1:20" x14ac:dyDescent="0.25">
      <c r="A3024" t="s">
        <v>6098</v>
      </c>
      <c r="B3024" t="s">
        <v>38</v>
      </c>
      <c r="C3024" t="s">
        <v>39</v>
      </c>
      <c r="D3024" t="s">
        <v>56</v>
      </c>
      <c r="E3024" s="1">
        <v>45997</v>
      </c>
      <c r="F3024" t="s">
        <v>6099</v>
      </c>
      <c r="G3024" t="s">
        <v>12227</v>
      </c>
      <c r="H3024" t="s">
        <v>47</v>
      </c>
      <c r="I3024" t="s">
        <v>26</v>
      </c>
      <c r="J3024" t="s">
        <v>59</v>
      </c>
      <c r="K3024">
        <v>1</v>
      </c>
      <c r="L3024">
        <v>819.41</v>
      </c>
      <c r="M3024" t="s">
        <v>28</v>
      </c>
      <c r="N3024">
        <v>24</v>
      </c>
      <c r="O3024" s="1">
        <v>45935</v>
      </c>
      <c r="P3024">
        <v>417</v>
      </c>
      <c r="Q3024" t="s">
        <v>29</v>
      </c>
      <c r="R3024">
        <v>4</v>
      </c>
      <c r="S3024" t="s">
        <v>12221</v>
      </c>
      <c r="T3024" t="s">
        <v>30</v>
      </c>
    </row>
    <row r="3025" spans="1:20" x14ac:dyDescent="0.25">
      <c r="A3025" t="s">
        <v>6100</v>
      </c>
      <c r="B3025" t="s">
        <v>21</v>
      </c>
      <c r="C3025" t="s">
        <v>82</v>
      </c>
      <c r="D3025" t="s">
        <v>23</v>
      </c>
      <c r="E3025" t="s">
        <v>12342</v>
      </c>
      <c r="F3025" t="s">
        <v>6101</v>
      </c>
      <c r="G3025" t="s">
        <v>12227</v>
      </c>
      <c r="H3025" t="s">
        <v>34</v>
      </c>
      <c r="I3025" t="s">
        <v>48</v>
      </c>
      <c r="J3025" t="s">
        <v>49</v>
      </c>
      <c r="K3025">
        <v>5</v>
      </c>
      <c r="L3025">
        <v>862.35</v>
      </c>
      <c r="M3025" t="s">
        <v>50</v>
      </c>
      <c r="N3025">
        <v>39</v>
      </c>
      <c r="O3025" t="s">
        <v>12143</v>
      </c>
      <c r="P3025">
        <v>131</v>
      </c>
      <c r="Q3025" t="s">
        <v>29</v>
      </c>
      <c r="R3025">
        <v>3</v>
      </c>
      <c r="S3025" t="s">
        <v>12174</v>
      </c>
      <c r="T3025" t="s">
        <v>36</v>
      </c>
    </row>
    <row r="3026" spans="1:20" x14ac:dyDescent="0.25">
      <c r="A3026" t="s">
        <v>6102</v>
      </c>
      <c r="B3026" t="s">
        <v>38</v>
      </c>
      <c r="C3026" t="s">
        <v>82</v>
      </c>
      <c r="D3026" t="s">
        <v>32</v>
      </c>
      <c r="E3026" t="s">
        <v>12355</v>
      </c>
      <c r="F3026" t="s">
        <v>6103</v>
      </c>
      <c r="G3026" t="s">
        <v>12227</v>
      </c>
      <c r="H3026" t="s">
        <v>58</v>
      </c>
      <c r="I3026" t="s">
        <v>26</v>
      </c>
      <c r="J3026" t="s">
        <v>59</v>
      </c>
      <c r="K3026">
        <v>5</v>
      </c>
      <c r="L3026">
        <v>991.87</v>
      </c>
      <c r="M3026" t="s">
        <v>28</v>
      </c>
      <c r="N3026">
        <v>13</v>
      </c>
      <c r="O3026" t="s">
        <v>12308</v>
      </c>
      <c r="P3026">
        <v>303</v>
      </c>
      <c r="Q3026" t="s">
        <v>43</v>
      </c>
      <c r="R3026">
        <v>3</v>
      </c>
      <c r="S3026" t="s">
        <v>12309</v>
      </c>
      <c r="T3026" t="s">
        <v>36</v>
      </c>
    </row>
    <row r="3027" spans="1:20" x14ac:dyDescent="0.25">
      <c r="A3027" t="s">
        <v>6104</v>
      </c>
      <c r="B3027" t="s">
        <v>45</v>
      </c>
      <c r="C3027" t="s">
        <v>39</v>
      </c>
      <c r="D3027" t="s">
        <v>77</v>
      </c>
      <c r="E3027" s="1">
        <v>45717</v>
      </c>
      <c r="F3027" t="s">
        <v>6105</v>
      </c>
      <c r="G3027" t="s">
        <v>12227</v>
      </c>
      <c r="H3027" t="s">
        <v>34</v>
      </c>
      <c r="I3027" t="s">
        <v>26</v>
      </c>
      <c r="J3027" t="s">
        <v>27</v>
      </c>
      <c r="K3027">
        <v>3</v>
      </c>
      <c r="L3027">
        <v>516.58000000000004</v>
      </c>
      <c r="M3027" t="s">
        <v>28</v>
      </c>
      <c r="N3027">
        <v>20</v>
      </c>
      <c r="O3027" t="s">
        <v>12143</v>
      </c>
      <c r="P3027">
        <v>209</v>
      </c>
      <c r="Q3027" t="s">
        <v>29</v>
      </c>
      <c r="R3027">
        <v>5</v>
      </c>
      <c r="S3027" s="1">
        <v>45363</v>
      </c>
      <c r="T3027" t="s">
        <v>60</v>
      </c>
    </row>
    <row r="3028" spans="1:20" x14ac:dyDescent="0.25">
      <c r="A3028" t="s">
        <v>6106</v>
      </c>
      <c r="B3028" t="s">
        <v>45</v>
      </c>
      <c r="C3028" t="s">
        <v>82</v>
      </c>
      <c r="D3028" t="s">
        <v>32</v>
      </c>
      <c r="E3028" t="s">
        <v>12107</v>
      </c>
      <c r="F3028" t="s">
        <v>6107</v>
      </c>
      <c r="G3028" t="s">
        <v>12227</v>
      </c>
      <c r="H3028" t="s">
        <v>47</v>
      </c>
      <c r="I3028" t="s">
        <v>54</v>
      </c>
      <c r="J3028" t="s">
        <v>27</v>
      </c>
      <c r="K3028">
        <v>5</v>
      </c>
      <c r="L3028">
        <v>111.39</v>
      </c>
      <c r="M3028" t="s">
        <v>28</v>
      </c>
      <c r="N3028">
        <v>11</v>
      </c>
      <c r="O3028" s="1">
        <v>45605</v>
      </c>
      <c r="P3028">
        <v>408</v>
      </c>
      <c r="Q3028" t="s">
        <v>43</v>
      </c>
      <c r="R3028">
        <v>4</v>
      </c>
      <c r="S3028" t="s">
        <v>12125</v>
      </c>
      <c r="T3028" t="s">
        <v>30</v>
      </c>
    </row>
    <row r="3029" spans="1:20" x14ac:dyDescent="0.25">
      <c r="A3029" t="s">
        <v>6108</v>
      </c>
      <c r="B3029" t="s">
        <v>45</v>
      </c>
      <c r="C3029" t="s">
        <v>22</v>
      </c>
      <c r="D3029" t="s">
        <v>77</v>
      </c>
      <c r="E3029" s="1">
        <v>45055</v>
      </c>
      <c r="F3029" t="s">
        <v>6109</v>
      </c>
      <c r="G3029" t="s">
        <v>12227</v>
      </c>
      <c r="H3029" t="s">
        <v>47</v>
      </c>
      <c r="I3029" t="s">
        <v>26</v>
      </c>
      <c r="J3029" t="s">
        <v>59</v>
      </c>
      <c r="K3029">
        <v>1</v>
      </c>
      <c r="L3029">
        <v>119.72</v>
      </c>
      <c r="M3029" t="s">
        <v>35</v>
      </c>
      <c r="N3029">
        <v>2</v>
      </c>
      <c r="O3029" t="s">
        <v>12240</v>
      </c>
      <c r="P3029">
        <v>302</v>
      </c>
      <c r="Q3029" t="s">
        <v>29</v>
      </c>
      <c r="R3029">
        <v>5</v>
      </c>
      <c r="S3029" s="1">
        <v>45484</v>
      </c>
      <c r="T3029" t="s">
        <v>36</v>
      </c>
    </row>
    <row r="3030" spans="1:20" x14ac:dyDescent="0.25">
      <c r="A3030" t="s">
        <v>6110</v>
      </c>
      <c r="B3030" t="s">
        <v>21</v>
      </c>
      <c r="C3030" t="s">
        <v>22</v>
      </c>
      <c r="D3030" t="s">
        <v>77</v>
      </c>
      <c r="E3030" s="1">
        <v>45271</v>
      </c>
      <c r="F3030" t="s">
        <v>6111</v>
      </c>
      <c r="G3030" t="s">
        <v>12227</v>
      </c>
      <c r="H3030" t="s">
        <v>25</v>
      </c>
      <c r="I3030" t="s">
        <v>54</v>
      </c>
      <c r="J3030" t="s">
        <v>64</v>
      </c>
      <c r="K3030">
        <v>3</v>
      </c>
      <c r="L3030">
        <v>1438.67</v>
      </c>
      <c r="M3030" t="s">
        <v>35</v>
      </c>
      <c r="N3030">
        <v>25</v>
      </c>
      <c r="O3030" t="s">
        <v>12380</v>
      </c>
      <c r="P3030">
        <v>266</v>
      </c>
      <c r="Q3030" t="s">
        <v>43</v>
      </c>
      <c r="R3030">
        <v>1</v>
      </c>
      <c r="S3030" t="s">
        <v>12380</v>
      </c>
      <c r="T3030" t="s">
        <v>60</v>
      </c>
    </row>
    <row r="3031" spans="1:20" x14ac:dyDescent="0.25">
      <c r="A3031" t="s">
        <v>6112</v>
      </c>
      <c r="B3031" t="s">
        <v>21</v>
      </c>
      <c r="C3031" t="s">
        <v>22</v>
      </c>
      <c r="D3031" t="s">
        <v>23</v>
      </c>
      <c r="E3031" s="1">
        <v>45782</v>
      </c>
      <c r="F3031" t="s">
        <v>6113</v>
      </c>
      <c r="G3031" t="s">
        <v>12227</v>
      </c>
      <c r="H3031" t="s">
        <v>41</v>
      </c>
      <c r="I3031" t="s">
        <v>63</v>
      </c>
      <c r="J3031" t="s">
        <v>49</v>
      </c>
      <c r="K3031">
        <v>1</v>
      </c>
      <c r="L3031">
        <v>1289.8</v>
      </c>
      <c r="M3031" t="s">
        <v>28</v>
      </c>
      <c r="N3031">
        <v>28</v>
      </c>
      <c r="O3031" s="1">
        <v>45815</v>
      </c>
      <c r="P3031">
        <v>459</v>
      </c>
      <c r="Q3031" t="s">
        <v>43</v>
      </c>
      <c r="R3031">
        <v>3</v>
      </c>
      <c r="S3031" s="1">
        <v>45877</v>
      </c>
      <c r="T3031" t="s">
        <v>36</v>
      </c>
    </row>
    <row r="3032" spans="1:20" x14ac:dyDescent="0.25">
      <c r="A3032" t="s">
        <v>6114</v>
      </c>
      <c r="B3032" t="s">
        <v>38</v>
      </c>
      <c r="C3032" t="s">
        <v>22</v>
      </c>
      <c r="D3032" t="s">
        <v>56</v>
      </c>
      <c r="E3032" s="1">
        <v>45932</v>
      </c>
      <c r="F3032" t="s">
        <v>6115</v>
      </c>
      <c r="G3032" t="s">
        <v>12227</v>
      </c>
      <c r="H3032" t="s">
        <v>47</v>
      </c>
      <c r="I3032" t="s">
        <v>54</v>
      </c>
      <c r="J3032" t="s">
        <v>27</v>
      </c>
      <c r="K3032">
        <v>1</v>
      </c>
      <c r="L3032">
        <v>1138.1500000000001</v>
      </c>
      <c r="M3032" t="s">
        <v>28</v>
      </c>
      <c r="N3032">
        <v>10</v>
      </c>
      <c r="O3032" t="s">
        <v>12163</v>
      </c>
      <c r="P3032">
        <v>101</v>
      </c>
      <c r="Q3032" t="s">
        <v>29</v>
      </c>
      <c r="R3032">
        <v>3</v>
      </c>
      <c r="S3032" t="s">
        <v>12310</v>
      </c>
      <c r="T3032" t="s">
        <v>60</v>
      </c>
    </row>
    <row r="3033" spans="1:20" x14ac:dyDescent="0.25">
      <c r="A3033" t="s">
        <v>6116</v>
      </c>
      <c r="B3033" t="s">
        <v>45</v>
      </c>
      <c r="C3033" t="s">
        <v>22</v>
      </c>
      <c r="D3033" t="s">
        <v>56</v>
      </c>
      <c r="E3033" t="s">
        <v>12311</v>
      </c>
      <c r="F3033" t="s">
        <v>6117</v>
      </c>
      <c r="G3033" t="s">
        <v>12227</v>
      </c>
      <c r="H3033" t="s">
        <v>34</v>
      </c>
      <c r="I3033" t="s">
        <v>54</v>
      </c>
      <c r="J3033" t="s">
        <v>59</v>
      </c>
      <c r="K3033">
        <v>1</v>
      </c>
      <c r="L3033">
        <v>121.23</v>
      </c>
      <c r="M3033" t="s">
        <v>50</v>
      </c>
      <c r="N3033">
        <v>27</v>
      </c>
      <c r="O3033" t="s">
        <v>12090</v>
      </c>
      <c r="P3033">
        <v>481</v>
      </c>
      <c r="Q3033" t="s">
        <v>43</v>
      </c>
      <c r="R3033">
        <v>2</v>
      </c>
      <c r="S3033" s="1">
        <v>45659</v>
      </c>
      <c r="T3033" t="s">
        <v>30</v>
      </c>
    </row>
    <row r="3034" spans="1:20" x14ac:dyDescent="0.25">
      <c r="A3034" t="s">
        <v>6118</v>
      </c>
      <c r="B3034" t="s">
        <v>45</v>
      </c>
      <c r="C3034" t="s">
        <v>22</v>
      </c>
      <c r="D3034" t="s">
        <v>56</v>
      </c>
      <c r="E3034" t="s">
        <v>12387</v>
      </c>
      <c r="F3034" t="s">
        <v>6119</v>
      </c>
      <c r="G3034" t="s">
        <v>12227</v>
      </c>
      <c r="H3034" t="s">
        <v>58</v>
      </c>
      <c r="I3034" t="s">
        <v>26</v>
      </c>
      <c r="J3034" t="s">
        <v>59</v>
      </c>
      <c r="K3034">
        <v>5</v>
      </c>
      <c r="L3034">
        <v>616.98</v>
      </c>
      <c r="M3034" t="s">
        <v>50</v>
      </c>
      <c r="N3034">
        <v>26</v>
      </c>
      <c r="O3034" t="s">
        <v>12238</v>
      </c>
      <c r="P3034">
        <v>9</v>
      </c>
      <c r="Q3034" t="s">
        <v>43</v>
      </c>
      <c r="R3034">
        <v>2</v>
      </c>
      <c r="S3034" t="s">
        <v>12423</v>
      </c>
      <c r="T3034" t="s">
        <v>30</v>
      </c>
    </row>
    <row r="3035" spans="1:20" x14ac:dyDescent="0.25">
      <c r="A3035" t="s">
        <v>6120</v>
      </c>
      <c r="B3035" t="s">
        <v>45</v>
      </c>
      <c r="C3035" t="s">
        <v>39</v>
      </c>
      <c r="D3035" t="s">
        <v>23</v>
      </c>
      <c r="E3035" t="s">
        <v>12501</v>
      </c>
      <c r="F3035" t="s">
        <v>6121</v>
      </c>
      <c r="G3035" t="s">
        <v>12166</v>
      </c>
      <c r="H3035" t="s">
        <v>25</v>
      </c>
      <c r="I3035" t="s">
        <v>63</v>
      </c>
      <c r="J3035" t="s">
        <v>49</v>
      </c>
      <c r="K3035">
        <v>2</v>
      </c>
      <c r="L3035">
        <v>482.49</v>
      </c>
      <c r="M3035" t="s">
        <v>35</v>
      </c>
      <c r="N3035">
        <v>18</v>
      </c>
      <c r="O3035" s="1">
        <v>45455</v>
      </c>
      <c r="P3035">
        <v>323</v>
      </c>
      <c r="Q3035" t="s">
        <v>43</v>
      </c>
      <c r="R3035">
        <v>3</v>
      </c>
      <c r="S3035" s="1">
        <v>45870</v>
      </c>
      <c r="T3035" t="s">
        <v>36</v>
      </c>
    </row>
    <row r="3036" spans="1:20" x14ac:dyDescent="0.25">
      <c r="A3036" t="s">
        <v>6122</v>
      </c>
      <c r="B3036" t="s">
        <v>38</v>
      </c>
      <c r="C3036" t="s">
        <v>22</v>
      </c>
      <c r="D3036" t="s">
        <v>52</v>
      </c>
      <c r="E3036" t="s">
        <v>12452</v>
      </c>
      <c r="F3036" t="s">
        <v>6123</v>
      </c>
      <c r="G3036" t="s">
        <v>12166</v>
      </c>
      <c r="H3036" t="s">
        <v>34</v>
      </c>
      <c r="I3036" t="s">
        <v>54</v>
      </c>
      <c r="J3036" t="s">
        <v>59</v>
      </c>
      <c r="K3036">
        <v>4</v>
      </c>
      <c r="L3036">
        <v>1008.46</v>
      </c>
      <c r="M3036" t="s">
        <v>35</v>
      </c>
      <c r="N3036">
        <v>10</v>
      </c>
      <c r="O3036" s="1">
        <v>45993</v>
      </c>
      <c r="P3036">
        <v>490</v>
      </c>
      <c r="Q3036" t="s">
        <v>43</v>
      </c>
      <c r="R3036">
        <v>2</v>
      </c>
      <c r="S3036" t="s">
        <v>12156</v>
      </c>
      <c r="T3036" t="s">
        <v>36</v>
      </c>
    </row>
    <row r="3037" spans="1:20" x14ac:dyDescent="0.25">
      <c r="A3037" t="s">
        <v>6124</v>
      </c>
      <c r="B3037" t="s">
        <v>45</v>
      </c>
      <c r="C3037" t="s">
        <v>39</v>
      </c>
      <c r="D3037" t="s">
        <v>77</v>
      </c>
      <c r="E3037" t="s">
        <v>12202</v>
      </c>
      <c r="F3037" t="s">
        <v>6125</v>
      </c>
      <c r="G3037" t="s">
        <v>12166</v>
      </c>
      <c r="H3037" t="s">
        <v>34</v>
      </c>
      <c r="I3037" t="s">
        <v>48</v>
      </c>
      <c r="J3037" t="s">
        <v>59</v>
      </c>
      <c r="K3037">
        <v>3</v>
      </c>
      <c r="L3037">
        <v>926.02</v>
      </c>
      <c r="M3037" t="s">
        <v>35</v>
      </c>
      <c r="N3037">
        <v>45</v>
      </c>
      <c r="O3037" s="1">
        <v>45753</v>
      </c>
      <c r="P3037">
        <v>79</v>
      </c>
      <c r="Q3037" t="s">
        <v>29</v>
      </c>
      <c r="R3037">
        <v>1</v>
      </c>
      <c r="S3037" t="s">
        <v>12160</v>
      </c>
      <c r="T3037" t="s">
        <v>30</v>
      </c>
    </row>
    <row r="3038" spans="1:20" x14ac:dyDescent="0.25">
      <c r="A3038" t="s">
        <v>6126</v>
      </c>
      <c r="B3038" t="s">
        <v>45</v>
      </c>
      <c r="C3038" t="s">
        <v>39</v>
      </c>
      <c r="D3038" t="s">
        <v>23</v>
      </c>
      <c r="E3038" s="1">
        <v>45270</v>
      </c>
      <c r="F3038" t="s">
        <v>6127</v>
      </c>
      <c r="G3038" t="s">
        <v>12166</v>
      </c>
      <c r="H3038" t="s">
        <v>47</v>
      </c>
      <c r="I3038" t="s">
        <v>26</v>
      </c>
      <c r="J3038" t="s">
        <v>64</v>
      </c>
      <c r="K3038">
        <v>5</v>
      </c>
      <c r="L3038">
        <v>358.1</v>
      </c>
      <c r="M3038" t="s">
        <v>35</v>
      </c>
      <c r="N3038">
        <v>22</v>
      </c>
      <c r="O3038" t="s">
        <v>12284</v>
      </c>
      <c r="P3038">
        <v>186</v>
      </c>
      <c r="Q3038" t="s">
        <v>43</v>
      </c>
      <c r="R3038">
        <v>1</v>
      </c>
      <c r="S3038" s="1">
        <v>45394</v>
      </c>
      <c r="T3038" t="s">
        <v>60</v>
      </c>
    </row>
    <row r="3039" spans="1:20" x14ac:dyDescent="0.25">
      <c r="A3039" t="s">
        <v>6128</v>
      </c>
      <c r="B3039" t="s">
        <v>45</v>
      </c>
      <c r="C3039" t="s">
        <v>22</v>
      </c>
      <c r="D3039" t="s">
        <v>32</v>
      </c>
      <c r="E3039" t="s">
        <v>12453</v>
      </c>
      <c r="F3039" t="s">
        <v>6129</v>
      </c>
      <c r="G3039" t="s">
        <v>12166</v>
      </c>
      <c r="H3039" t="s">
        <v>58</v>
      </c>
      <c r="I3039" t="s">
        <v>54</v>
      </c>
      <c r="J3039" t="s">
        <v>67</v>
      </c>
      <c r="K3039">
        <v>3</v>
      </c>
      <c r="L3039">
        <v>495.84</v>
      </c>
      <c r="M3039" t="s">
        <v>50</v>
      </c>
      <c r="N3039">
        <v>27</v>
      </c>
      <c r="O3039" s="1">
        <v>45484</v>
      </c>
      <c r="P3039">
        <v>41</v>
      </c>
      <c r="Q3039" t="s">
        <v>43</v>
      </c>
      <c r="R3039">
        <v>2</v>
      </c>
      <c r="S3039" t="s">
        <v>12340</v>
      </c>
      <c r="T3039" t="s">
        <v>30</v>
      </c>
    </row>
    <row r="3040" spans="1:20" x14ac:dyDescent="0.25">
      <c r="A3040" t="s">
        <v>6130</v>
      </c>
      <c r="B3040" t="s">
        <v>38</v>
      </c>
      <c r="C3040" t="s">
        <v>39</v>
      </c>
      <c r="D3040" t="s">
        <v>52</v>
      </c>
      <c r="E3040" s="1">
        <v>45393</v>
      </c>
      <c r="F3040" t="s">
        <v>6131</v>
      </c>
      <c r="G3040" t="s">
        <v>12166</v>
      </c>
      <c r="H3040" t="s">
        <v>58</v>
      </c>
      <c r="I3040" t="s">
        <v>26</v>
      </c>
      <c r="J3040" t="s">
        <v>64</v>
      </c>
      <c r="K3040">
        <v>5</v>
      </c>
      <c r="L3040">
        <v>1226.24</v>
      </c>
      <c r="M3040" t="s">
        <v>35</v>
      </c>
      <c r="N3040">
        <v>39</v>
      </c>
      <c r="O3040" t="s">
        <v>12249</v>
      </c>
      <c r="P3040">
        <v>234</v>
      </c>
      <c r="Q3040" t="s">
        <v>43</v>
      </c>
      <c r="R3040">
        <v>3</v>
      </c>
      <c r="S3040" s="1">
        <v>45720</v>
      </c>
      <c r="T3040" t="s">
        <v>36</v>
      </c>
    </row>
    <row r="3041" spans="1:20" x14ac:dyDescent="0.25">
      <c r="A3041" t="s">
        <v>6132</v>
      </c>
      <c r="B3041" t="s">
        <v>21</v>
      </c>
      <c r="C3041" t="s">
        <v>82</v>
      </c>
      <c r="D3041" t="s">
        <v>23</v>
      </c>
      <c r="E3041" t="s">
        <v>12258</v>
      </c>
      <c r="F3041" t="s">
        <v>6133</v>
      </c>
      <c r="G3041" t="s">
        <v>12252</v>
      </c>
      <c r="H3041" t="s">
        <v>58</v>
      </c>
      <c r="I3041" t="s">
        <v>42</v>
      </c>
      <c r="J3041" t="s">
        <v>64</v>
      </c>
      <c r="K3041">
        <v>4</v>
      </c>
      <c r="L3041">
        <v>1418.31</v>
      </c>
      <c r="M3041" t="s">
        <v>35</v>
      </c>
      <c r="N3041">
        <v>7</v>
      </c>
      <c r="O3041" t="s">
        <v>12106</v>
      </c>
      <c r="P3041">
        <v>441</v>
      </c>
      <c r="Q3041" t="s">
        <v>43</v>
      </c>
      <c r="R3041">
        <v>5</v>
      </c>
      <c r="S3041" s="1">
        <v>45995</v>
      </c>
      <c r="T3041" t="s">
        <v>36</v>
      </c>
    </row>
    <row r="3042" spans="1:20" x14ac:dyDescent="0.25">
      <c r="A3042" t="s">
        <v>6134</v>
      </c>
      <c r="B3042" t="s">
        <v>21</v>
      </c>
      <c r="C3042" t="s">
        <v>82</v>
      </c>
      <c r="D3042" t="s">
        <v>77</v>
      </c>
      <c r="E3042" s="1">
        <v>45997</v>
      </c>
      <c r="F3042" t="s">
        <v>6135</v>
      </c>
      <c r="G3042" t="s">
        <v>12252</v>
      </c>
      <c r="H3042" t="s">
        <v>34</v>
      </c>
      <c r="I3042" t="s">
        <v>42</v>
      </c>
      <c r="J3042" t="s">
        <v>67</v>
      </c>
      <c r="K3042">
        <v>4</v>
      </c>
      <c r="L3042">
        <v>1331.15</v>
      </c>
      <c r="M3042" t="s">
        <v>28</v>
      </c>
      <c r="N3042">
        <v>27</v>
      </c>
      <c r="O3042" s="1">
        <v>45720</v>
      </c>
      <c r="P3042">
        <v>28</v>
      </c>
      <c r="Q3042" t="s">
        <v>43</v>
      </c>
      <c r="R3042">
        <v>1</v>
      </c>
      <c r="S3042" t="s">
        <v>12132</v>
      </c>
      <c r="T3042" t="s">
        <v>60</v>
      </c>
    </row>
    <row r="3043" spans="1:20" x14ac:dyDescent="0.25">
      <c r="A3043" t="s">
        <v>6136</v>
      </c>
      <c r="B3043" t="s">
        <v>38</v>
      </c>
      <c r="C3043" t="s">
        <v>22</v>
      </c>
      <c r="D3043" t="s">
        <v>77</v>
      </c>
      <c r="E3043" t="s">
        <v>12371</v>
      </c>
      <c r="F3043" t="s">
        <v>6137</v>
      </c>
      <c r="G3043" t="s">
        <v>12252</v>
      </c>
      <c r="H3043" t="s">
        <v>34</v>
      </c>
      <c r="I3043" t="s">
        <v>48</v>
      </c>
      <c r="J3043" t="s">
        <v>64</v>
      </c>
      <c r="K3043">
        <v>3</v>
      </c>
      <c r="L3043">
        <v>244.37</v>
      </c>
      <c r="M3043" t="s">
        <v>28</v>
      </c>
      <c r="N3043">
        <v>38</v>
      </c>
      <c r="O3043" s="1">
        <v>45964</v>
      </c>
      <c r="P3043">
        <v>370</v>
      </c>
      <c r="Q3043" t="s">
        <v>43</v>
      </c>
      <c r="R3043">
        <v>5</v>
      </c>
      <c r="S3043" t="s">
        <v>12122</v>
      </c>
      <c r="T3043" t="s">
        <v>30</v>
      </c>
    </row>
    <row r="3044" spans="1:20" x14ac:dyDescent="0.25">
      <c r="A3044" t="s">
        <v>6138</v>
      </c>
      <c r="B3044" t="s">
        <v>21</v>
      </c>
      <c r="C3044" t="s">
        <v>22</v>
      </c>
      <c r="D3044" t="s">
        <v>32</v>
      </c>
      <c r="E3044" s="1">
        <v>45628</v>
      </c>
      <c r="F3044" t="s">
        <v>6139</v>
      </c>
      <c r="G3044" t="s">
        <v>12252</v>
      </c>
      <c r="H3044" t="s">
        <v>25</v>
      </c>
      <c r="I3044" t="s">
        <v>48</v>
      </c>
      <c r="J3044" t="s">
        <v>59</v>
      </c>
      <c r="K3044">
        <v>1</v>
      </c>
      <c r="L3044">
        <v>1415.56</v>
      </c>
      <c r="M3044" t="s">
        <v>50</v>
      </c>
      <c r="N3044">
        <v>6</v>
      </c>
      <c r="O3044" t="s">
        <v>12252</v>
      </c>
      <c r="P3044">
        <v>23</v>
      </c>
      <c r="Q3044" t="s">
        <v>43</v>
      </c>
      <c r="R3044">
        <v>3</v>
      </c>
      <c r="S3044" t="s">
        <v>12143</v>
      </c>
      <c r="T3044" t="s">
        <v>36</v>
      </c>
    </row>
    <row r="3045" spans="1:20" x14ac:dyDescent="0.25">
      <c r="A3045" t="s">
        <v>6140</v>
      </c>
      <c r="B3045" t="s">
        <v>21</v>
      </c>
      <c r="C3045" t="s">
        <v>39</v>
      </c>
      <c r="D3045" t="s">
        <v>77</v>
      </c>
      <c r="E3045" t="s">
        <v>12103</v>
      </c>
      <c r="F3045" t="s">
        <v>6141</v>
      </c>
      <c r="G3045" t="s">
        <v>12252</v>
      </c>
      <c r="H3045" t="s">
        <v>25</v>
      </c>
      <c r="I3045" t="s">
        <v>26</v>
      </c>
      <c r="J3045" t="s">
        <v>67</v>
      </c>
      <c r="K3045">
        <v>3</v>
      </c>
      <c r="L3045">
        <v>454.92</v>
      </c>
      <c r="M3045" t="s">
        <v>50</v>
      </c>
      <c r="N3045">
        <v>22</v>
      </c>
      <c r="O3045" s="1">
        <v>45485</v>
      </c>
      <c r="P3045">
        <v>253</v>
      </c>
      <c r="Q3045" t="s">
        <v>43</v>
      </c>
      <c r="R3045">
        <v>1</v>
      </c>
      <c r="S3045" t="s">
        <v>12125</v>
      </c>
      <c r="T3045" t="s">
        <v>30</v>
      </c>
    </row>
    <row r="3046" spans="1:20" x14ac:dyDescent="0.25">
      <c r="A3046" t="s">
        <v>6142</v>
      </c>
      <c r="B3046" t="s">
        <v>38</v>
      </c>
      <c r="C3046" t="s">
        <v>82</v>
      </c>
      <c r="D3046" t="s">
        <v>56</v>
      </c>
      <c r="E3046" t="s">
        <v>12083</v>
      </c>
      <c r="F3046" t="s">
        <v>6143</v>
      </c>
      <c r="G3046" t="s">
        <v>12252</v>
      </c>
      <c r="H3046" t="s">
        <v>25</v>
      </c>
      <c r="I3046" t="s">
        <v>63</v>
      </c>
      <c r="J3046" t="s">
        <v>64</v>
      </c>
      <c r="K3046">
        <v>4</v>
      </c>
      <c r="L3046">
        <v>463.36</v>
      </c>
      <c r="M3046" t="s">
        <v>28</v>
      </c>
      <c r="N3046">
        <v>23</v>
      </c>
      <c r="O3046" s="1">
        <v>45906</v>
      </c>
      <c r="P3046">
        <v>99</v>
      </c>
      <c r="Q3046" t="s">
        <v>43</v>
      </c>
      <c r="R3046">
        <v>5</v>
      </c>
      <c r="S3046" t="s">
        <v>12094</v>
      </c>
      <c r="T3046" t="s">
        <v>36</v>
      </c>
    </row>
    <row r="3047" spans="1:20" x14ac:dyDescent="0.25">
      <c r="A3047" t="s">
        <v>6144</v>
      </c>
      <c r="B3047" t="s">
        <v>21</v>
      </c>
      <c r="C3047" t="s">
        <v>22</v>
      </c>
      <c r="D3047" t="s">
        <v>23</v>
      </c>
      <c r="E3047" t="s">
        <v>12116</v>
      </c>
      <c r="F3047" t="s">
        <v>6145</v>
      </c>
      <c r="G3047" t="s">
        <v>12252</v>
      </c>
      <c r="H3047" t="s">
        <v>34</v>
      </c>
      <c r="I3047" t="s">
        <v>54</v>
      </c>
      <c r="J3047" t="s">
        <v>27</v>
      </c>
      <c r="K3047">
        <v>4</v>
      </c>
      <c r="L3047">
        <v>1244.28</v>
      </c>
      <c r="M3047" t="s">
        <v>50</v>
      </c>
      <c r="N3047">
        <v>25</v>
      </c>
      <c r="O3047" t="s">
        <v>12090</v>
      </c>
      <c r="P3047">
        <v>240</v>
      </c>
      <c r="Q3047" t="s">
        <v>29</v>
      </c>
      <c r="R3047">
        <v>3</v>
      </c>
      <c r="S3047" t="s">
        <v>12149</v>
      </c>
      <c r="T3047" t="s">
        <v>36</v>
      </c>
    </row>
    <row r="3048" spans="1:20" x14ac:dyDescent="0.25">
      <c r="A3048" t="s">
        <v>6146</v>
      </c>
      <c r="B3048" t="s">
        <v>45</v>
      </c>
      <c r="C3048" t="s">
        <v>39</v>
      </c>
      <c r="D3048" t="s">
        <v>56</v>
      </c>
      <c r="E3048" t="s">
        <v>12478</v>
      </c>
      <c r="F3048" t="s">
        <v>6147</v>
      </c>
      <c r="G3048" t="s">
        <v>12252</v>
      </c>
      <c r="H3048" t="s">
        <v>58</v>
      </c>
      <c r="I3048" t="s">
        <v>54</v>
      </c>
      <c r="J3048" t="s">
        <v>59</v>
      </c>
      <c r="K3048">
        <v>4</v>
      </c>
      <c r="L3048">
        <v>670.74</v>
      </c>
      <c r="M3048" t="s">
        <v>50</v>
      </c>
      <c r="N3048">
        <v>6</v>
      </c>
      <c r="O3048" s="1">
        <v>45659</v>
      </c>
      <c r="P3048">
        <v>94</v>
      </c>
      <c r="Q3048" t="s">
        <v>29</v>
      </c>
      <c r="R3048">
        <v>4</v>
      </c>
      <c r="S3048" t="s">
        <v>12146</v>
      </c>
      <c r="T3048" t="s">
        <v>60</v>
      </c>
    </row>
    <row r="3049" spans="1:20" x14ac:dyDescent="0.25">
      <c r="A3049" t="s">
        <v>6148</v>
      </c>
      <c r="B3049" t="s">
        <v>21</v>
      </c>
      <c r="C3049" t="s">
        <v>22</v>
      </c>
      <c r="D3049" t="s">
        <v>56</v>
      </c>
      <c r="E3049" t="s">
        <v>12403</v>
      </c>
      <c r="F3049" t="s">
        <v>6149</v>
      </c>
      <c r="G3049" t="s">
        <v>12252</v>
      </c>
      <c r="H3049" t="s">
        <v>41</v>
      </c>
      <c r="I3049" t="s">
        <v>54</v>
      </c>
      <c r="J3049" t="s">
        <v>49</v>
      </c>
      <c r="K3049">
        <v>3</v>
      </c>
      <c r="L3049">
        <v>954.71</v>
      </c>
      <c r="M3049" t="s">
        <v>50</v>
      </c>
      <c r="N3049">
        <v>8</v>
      </c>
      <c r="O3049" s="1">
        <v>45665</v>
      </c>
      <c r="P3049">
        <v>249</v>
      </c>
      <c r="Q3049" t="s">
        <v>29</v>
      </c>
      <c r="R3049">
        <v>1</v>
      </c>
      <c r="S3049" t="s">
        <v>12096</v>
      </c>
      <c r="T3049" t="s">
        <v>30</v>
      </c>
    </row>
    <row r="3050" spans="1:20" x14ac:dyDescent="0.25">
      <c r="A3050" t="s">
        <v>6150</v>
      </c>
      <c r="B3050" t="s">
        <v>38</v>
      </c>
      <c r="C3050" t="s">
        <v>39</v>
      </c>
      <c r="D3050" t="s">
        <v>77</v>
      </c>
      <c r="E3050" s="1">
        <v>45303</v>
      </c>
      <c r="F3050" t="s">
        <v>6151</v>
      </c>
      <c r="G3050" t="s">
        <v>12178</v>
      </c>
      <c r="H3050" t="s">
        <v>58</v>
      </c>
      <c r="I3050" t="s">
        <v>48</v>
      </c>
      <c r="J3050" t="s">
        <v>27</v>
      </c>
      <c r="K3050">
        <v>5</v>
      </c>
      <c r="L3050">
        <v>1279.01</v>
      </c>
      <c r="M3050" t="s">
        <v>28</v>
      </c>
      <c r="N3050">
        <v>25</v>
      </c>
      <c r="O3050" s="1">
        <v>45782</v>
      </c>
      <c r="P3050">
        <v>132</v>
      </c>
      <c r="Q3050" t="s">
        <v>43</v>
      </c>
      <c r="R3050">
        <v>2</v>
      </c>
      <c r="S3050" s="1">
        <v>45783</v>
      </c>
      <c r="T3050" t="s">
        <v>30</v>
      </c>
    </row>
    <row r="3051" spans="1:20" x14ac:dyDescent="0.25">
      <c r="A3051" t="s">
        <v>6152</v>
      </c>
      <c r="B3051" t="s">
        <v>38</v>
      </c>
      <c r="C3051" t="s">
        <v>82</v>
      </c>
      <c r="D3051" t="s">
        <v>23</v>
      </c>
      <c r="E3051" s="1">
        <v>45446</v>
      </c>
      <c r="F3051" t="s">
        <v>6153</v>
      </c>
      <c r="G3051" t="s">
        <v>12178</v>
      </c>
      <c r="H3051" t="s">
        <v>34</v>
      </c>
      <c r="I3051" t="s">
        <v>42</v>
      </c>
      <c r="J3051" t="s">
        <v>64</v>
      </c>
      <c r="K3051">
        <v>1</v>
      </c>
      <c r="L3051">
        <v>1392.6</v>
      </c>
      <c r="M3051" t="s">
        <v>50</v>
      </c>
      <c r="N3051">
        <v>6</v>
      </c>
      <c r="O3051" s="1">
        <v>45872</v>
      </c>
      <c r="P3051">
        <v>182</v>
      </c>
      <c r="Q3051" t="s">
        <v>43</v>
      </c>
      <c r="R3051">
        <v>4</v>
      </c>
      <c r="S3051" t="s">
        <v>12265</v>
      </c>
      <c r="T3051" t="s">
        <v>36</v>
      </c>
    </row>
    <row r="3052" spans="1:20" x14ac:dyDescent="0.25">
      <c r="A3052" t="s">
        <v>6154</v>
      </c>
      <c r="B3052" t="s">
        <v>38</v>
      </c>
      <c r="C3052" t="s">
        <v>39</v>
      </c>
      <c r="D3052" t="s">
        <v>23</v>
      </c>
      <c r="E3052" t="s">
        <v>12422</v>
      </c>
      <c r="F3052" t="s">
        <v>6155</v>
      </c>
      <c r="G3052" t="s">
        <v>12178</v>
      </c>
      <c r="H3052" t="s">
        <v>47</v>
      </c>
      <c r="I3052" t="s">
        <v>42</v>
      </c>
      <c r="J3052" t="s">
        <v>64</v>
      </c>
      <c r="K3052">
        <v>1</v>
      </c>
      <c r="L3052">
        <v>1229.0999999999999</v>
      </c>
      <c r="M3052" t="s">
        <v>35</v>
      </c>
      <c r="N3052">
        <v>18</v>
      </c>
      <c r="O3052" t="s">
        <v>12246</v>
      </c>
      <c r="P3052">
        <v>100</v>
      </c>
      <c r="Q3052" t="s">
        <v>43</v>
      </c>
      <c r="R3052">
        <v>5</v>
      </c>
      <c r="S3052" t="s">
        <v>12288</v>
      </c>
      <c r="T3052" t="s">
        <v>30</v>
      </c>
    </row>
    <row r="3053" spans="1:20" x14ac:dyDescent="0.25">
      <c r="A3053" t="s">
        <v>6156</v>
      </c>
      <c r="B3053" t="s">
        <v>45</v>
      </c>
      <c r="C3053" t="s">
        <v>39</v>
      </c>
      <c r="D3053" t="s">
        <v>52</v>
      </c>
      <c r="E3053" t="s">
        <v>12335</v>
      </c>
      <c r="F3053" t="s">
        <v>6157</v>
      </c>
      <c r="G3053" t="s">
        <v>12178</v>
      </c>
      <c r="H3053" t="s">
        <v>58</v>
      </c>
      <c r="I3053" t="s">
        <v>26</v>
      </c>
      <c r="J3053" t="s">
        <v>67</v>
      </c>
      <c r="K3053">
        <v>1</v>
      </c>
      <c r="L3053">
        <v>1061.75</v>
      </c>
      <c r="M3053" t="s">
        <v>35</v>
      </c>
      <c r="N3053">
        <v>41</v>
      </c>
      <c r="O3053" s="1">
        <v>45754</v>
      </c>
      <c r="P3053">
        <v>365</v>
      </c>
      <c r="Q3053" t="s">
        <v>43</v>
      </c>
      <c r="R3053">
        <v>2</v>
      </c>
      <c r="S3053" t="s">
        <v>12170</v>
      </c>
      <c r="T3053" t="s">
        <v>36</v>
      </c>
    </row>
    <row r="3054" spans="1:20" x14ac:dyDescent="0.25">
      <c r="A3054" t="s">
        <v>6158</v>
      </c>
      <c r="B3054" t="s">
        <v>45</v>
      </c>
      <c r="C3054" t="s">
        <v>82</v>
      </c>
      <c r="D3054" t="s">
        <v>56</v>
      </c>
      <c r="E3054" s="1">
        <v>45390</v>
      </c>
      <c r="F3054" t="s">
        <v>6159</v>
      </c>
      <c r="G3054" t="s">
        <v>12178</v>
      </c>
      <c r="H3054" t="s">
        <v>58</v>
      </c>
      <c r="I3054" t="s">
        <v>63</v>
      </c>
      <c r="J3054" t="s">
        <v>64</v>
      </c>
      <c r="K3054">
        <v>3</v>
      </c>
      <c r="L3054">
        <v>815.41</v>
      </c>
      <c r="M3054" t="s">
        <v>35</v>
      </c>
      <c r="N3054">
        <v>18</v>
      </c>
      <c r="O3054" s="1">
        <v>45903</v>
      </c>
      <c r="P3054">
        <v>355</v>
      </c>
      <c r="Q3054" t="s">
        <v>29</v>
      </c>
      <c r="R3054">
        <v>4</v>
      </c>
      <c r="S3054" t="s">
        <v>12191</v>
      </c>
      <c r="T3054" t="s">
        <v>36</v>
      </c>
    </row>
    <row r="3055" spans="1:20" x14ac:dyDescent="0.25">
      <c r="A3055" t="s">
        <v>6160</v>
      </c>
      <c r="B3055" t="s">
        <v>21</v>
      </c>
      <c r="C3055" t="s">
        <v>22</v>
      </c>
      <c r="D3055" t="s">
        <v>52</v>
      </c>
      <c r="E3055" t="s">
        <v>12325</v>
      </c>
      <c r="F3055" t="s">
        <v>6161</v>
      </c>
      <c r="G3055" t="s">
        <v>12178</v>
      </c>
      <c r="H3055" t="s">
        <v>47</v>
      </c>
      <c r="I3055" t="s">
        <v>42</v>
      </c>
      <c r="J3055" t="s">
        <v>59</v>
      </c>
      <c r="K3055">
        <v>4</v>
      </c>
      <c r="L3055">
        <v>645.32000000000005</v>
      </c>
      <c r="M3055" t="s">
        <v>35</v>
      </c>
      <c r="N3055">
        <v>26</v>
      </c>
      <c r="O3055" t="s">
        <v>12173</v>
      </c>
      <c r="P3055">
        <v>168</v>
      </c>
      <c r="Q3055" t="s">
        <v>43</v>
      </c>
      <c r="R3055">
        <v>3</v>
      </c>
      <c r="S3055" s="1">
        <v>45423</v>
      </c>
      <c r="T3055" t="s">
        <v>30</v>
      </c>
    </row>
    <row r="3056" spans="1:20" x14ac:dyDescent="0.25">
      <c r="A3056" t="s">
        <v>6162</v>
      </c>
      <c r="B3056" t="s">
        <v>38</v>
      </c>
      <c r="C3056" t="s">
        <v>39</v>
      </c>
      <c r="D3056" t="s">
        <v>77</v>
      </c>
      <c r="E3056" s="1">
        <v>45413</v>
      </c>
      <c r="F3056" t="s">
        <v>6163</v>
      </c>
      <c r="G3056" t="s">
        <v>12178</v>
      </c>
      <c r="H3056" t="s">
        <v>47</v>
      </c>
      <c r="I3056" t="s">
        <v>63</v>
      </c>
      <c r="J3056" t="s">
        <v>67</v>
      </c>
      <c r="K3056">
        <v>2</v>
      </c>
      <c r="L3056">
        <v>685.75</v>
      </c>
      <c r="M3056" t="s">
        <v>35</v>
      </c>
      <c r="N3056">
        <v>6</v>
      </c>
      <c r="O3056" t="s">
        <v>12209</v>
      </c>
      <c r="P3056">
        <v>236</v>
      </c>
      <c r="Q3056" t="s">
        <v>29</v>
      </c>
      <c r="R3056">
        <v>3</v>
      </c>
      <c r="S3056" t="s">
        <v>12182</v>
      </c>
      <c r="T3056" t="s">
        <v>60</v>
      </c>
    </row>
    <row r="3057" spans="1:20" x14ac:dyDescent="0.25">
      <c r="A3057" t="s">
        <v>6164</v>
      </c>
      <c r="B3057" t="s">
        <v>21</v>
      </c>
      <c r="C3057" t="s">
        <v>39</v>
      </c>
      <c r="D3057" t="s">
        <v>23</v>
      </c>
      <c r="E3057" t="s">
        <v>12318</v>
      </c>
      <c r="F3057" t="s">
        <v>6165</v>
      </c>
      <c r="G3057" t="s">
        <v>12178</v>
      </c>
      <c r="H3057" t="s">
        <v>25</v>
      </c>
      <c r="I3057" t="s">
        <v>48</v>
      </c>
      <c r="J3057" t="s">
        <v>59</v>
      </c>
      <c r="K3057">
        <v>1</v>
      </c>
      <c r="L3057">
        <v>1388.82</v>
      </c>
      <c r="M3057" t="s">
        <v>50</v>
      </c>
      <c r="N3057">
        <v>4</v>
      </c>
      <c r="O3057" t="s">
        <v>12186</v>
      </c>
      <c r="P3057">
        <v>192</v>
      </c>
      <c r="Q3057" t="s">
        <v>43</v>
      </c>
      <c r="R3057">
        <v>1</v>
      </c>
      <c r="S3057" t="s">
        <v>12400</v>
      </c>
      <c r="T3057" t="s">
        <v>30</v>
      </c>
    </row>
    <row r="3058" spans="1:20" x14ac:dyDescent="0.25">
      <c r="A3058" t="s">
        <v>6166</v>
      </c>
      <c r="B3058" t="s">
        <v>21</v>
      </c>
      <c r="C3058" t="s">
        <v>82</v>
      </c>
      <c r="D3058" t="s">
        <v>52</v>
      </c>
      <c r="E3058" s="1">
        <v>45419</v>
      </c>
      <c r="F3058" t="s">
        <v>6167</v>
      </c>
      <c r="G3058" t="s">
        <v>12178</v>
      </c>
      <c r="H3058" t="s">
        <v>41</v>
      </c>
      <c r="I3058" t="s">
        <v>63</v>
      </c>
      <c r="J3058" t="s">
        <v>64</v>
      </c>
      <c r="K3058">
        <v>2</v>
      </c>
      <c r="L3058">
        <v>482.56</v>
      </c>
      <c r="M3058" t="s">
        <v>28</v>
      </c>
      <c r="N3058">
        <v>39</v>
      </c>
      <c r="O3058" s="1">
        <v>45544</v>
      </c>
      <c r="P3058">
        <v>455</v>
      </c>
      <c r="Q3058" t="s">
        <v>43</v>
      </c>
      <c r="R3058">
        <v>2</v>
      </c>
      <c r="S3058" t="s">
        <v>12311</v>
      </c>
      <c r="T3058" t="s">
        <v>36</v>
      </c>
    </row>
    <row r="3059" spans="1:20" x14ac:dyDescent="0.25">
      <c r="A3059" t="s">
        <v>6168</v>
      </c>
      <c r="B3059" t="s">
        <v>21</v>
      </c>
      <c r="C3059" t="s">
        <v>22</v>
      </c>
      <c r="D3059" t="s">
        <v>32</v>
      </c>
      <c r="E3059" t="s">
        <v>12128</v>
      </c>
      <c r="F3059" t="s">
        <v>6169</v>
      </c>
      <c r="G3059" t="s">
        <v>12310</v>
      </c>
      <c r="H3059" t="s">
        <v>34</v>
      </c>
      <c r="I3059" t="s">
        <v>42</v>
      </c>
      <c r="J3059" t="s">
        <v>27</v>
      </c>
      <c r="K3059">
        <v>1</v>
      </c>
      <c r="L3059">
        <v>467.23</v>
      </c>
      <c r="M3059" t="s">
        <v>50</v>
      </c>
      <c r="N3059">
        <v>8</v>
      </c>
      <c r="O3059" s="1">
        <v>45637</v>
      </c>
      <c r="P3059">
        <v>70</v>
      </c>
      <c r="Q3059" t="s">
        <v>29</v>
      </c>
      <c r="R3059">
        <v>3</v>
      </c>
      <c r="S3059" s="1">
        <v>45938</v>
      </c>
      <c r="T3059" t="s">
        <v>30</v>
      </c>
    </row>
    <row r="3060" spans="1:20" x14ac:dyDescent="0.25">
      <c r="A3060" t="s">
        <v>6170</v>
      </c>
      <c r="B3060" t="s">
        <v>38</v>
      </c>
      <c r="C3060" t="s">
        <v>22</v>
      </c>
      <c r="D3060" t="s">
        <v>77</v>
      </c>
      <c r="E3060" t="s">
        <v>12218</v>
      </c>
      <c r="F3060" t="s">
        <v>6171</v>
      </c>
      <c r="G3060" t="s">
        <v>12310</v>
      </c>
      <c r="H3060" t="s">
        <v>47</v>
      </c>
      <c r="I3060" t="s">
        <v>63</v>
      </c>
      <c r="J3060" t="s">
        <v>64</v>
      </c>
      <c r="K3060">
        <v>2</v>
      </c>
      <c r="L3060">
        <v>1404.74</v>
      </c>
      <c r="M3060" t="s">
        <v>35</v>
      </c>
      <c r="N3060">
        <v>21</v>
      </c>
      <c r="O3060" s="1">
        <v>45544</v>
      </c>
      <c r="P3060">
        <v>166</v>
      </c>
      <c r="Q3060" t="s">
        <v>43</v>
      </c>
      <c r="R3060">
        <v>3</v>
      </c>
      <c r="S3060" s="1">
        <v>45546</v>
      </c>
      <c r="T3060" t="s">
        <v>36</v>
      </c>
    </row>
    <row r="3061" spans="1:20" x14ac:dyDescent="0.25">
      <c r="A3061" t="s">
        <v>6172</v>
      </c>
      <c r="B3061" t="s">
        <v>38</v>
      </c>
      <c r="C3061" t="s">
        <v>22</v>
      </c>
      <c r="D3061" t="s">
        <v>56</v>
      </c>
      <c r="E3061" s="1">
        <v>45119</v>
      </c>
      <c r="F3061" t="s">
        <v>6173</v>
      </c>
      <c r="G3061" t="s">
        <v>12310</v>
      </c>
      <c r="H3061" t="s">
        <v>25</v>
      </c>
      <c r="I3061" t="s">
        <v>42</v>
      </c>
      <c r="J3061" t="s">
        <v>67</v>
      </c>
      <c r="K3061">
        <v>1</v>
      </c>
      <c r="L3061">
        <v>734.61</v>
      </c>
      <c r="M3061" t="s">
        <v>35</v>
      </c>
      <c r="N3061">
        <v>34</v>
      </c>
      <c r="O3061" t="s">
        <v>12339</v>
      </c>
      <c r="P3061">
        <v>70</v>
      </c>
      <c r="Q3061" t="s">
        <v>43</v>
      </c>
      <c r="R3061">
        <v>4</v>
      </c>
      <c r="S3061" s="1">
        <v>45515</v>
      </c>
      <c r="T3061" t="s">
        <v>30</v>
      </c>
    </row>
    <row r="3062" spans="1:20" x14ac:dyDescent="0.25">
      <c r="A3062" t="s">
        <v>6174</v>
      </c>
      <c r="B3062" t="s">
        <v>45</v>
      </c>
      <c r="C3062" t="s">
        <v>39</v>
      </c>
      <c r="D3062" t="s">
        <v>77</v>
      </c>
      <c r="E3062" t="s">
        <v>12370</v>
      </c>
      <c r="F3062" t="s">
        <v>6175</v>
      </c>
      <c r="G3062" t="s">
        <v>12310</v>
      </c>
      <c r="H3062" t="s">
        <v>25</v>
      </c>
      <c r="I3062" t="s">
        <v>54</v>
      </c>
      <c r="J3062" t="s">
        <v>67</v>
      </c>
      <c r="K3062">
        <v>3</v>
      </c>
      <c r="L3062">
        <v>233.22</v>
      </c>
      <c r="M3062" t="s">
        <v>50</v>
      </c>
      <c r="N3062">
        <v>38</v>
      </c>
      <c r="O3062" s="1">
        <v>45361</v>
      </c>
      <c r="P3062">
        <v>113</v>
      </c>
      <c r="Q3062" t="s">
        <v>43</v>
      </c>
      <c r="R3062">
        <v>3</v>
      </c>
      <c r="S3062" s="1">
        <v>45874</v>
      </c>
      <c r="T3062" t="s">
        <v>30</v>
      </c>
    </row>
    <row r="3063" spans="1:20" x14ac:dyDescent="0.25">
      <c r="A3063" t="s">
        <v>6176</v>
      </c>
      <c r="B3063" t="s">
        <v>45</v>
      </c>
      <c r="C3063" t="s">
        <v>82</v>
      </c>
      <c r="D3063" t="s">
        <v>32</v>
      </c>
      <c r="E3063" t="s">
        <v>12370</v>
      </c>
      <c r="F3063" t="s">
        <v>6177</v>
      </c>
      <c r="G3063" t="s">
        <v>12310</v>
      </c>
      <c r="H3063" t="s">
        <v>58</v>
      </c>
      <c r="I3063" t="s">
        <v>63</v>
      </c>
      <c r="J3063" t="s">
        <v>49</v>
      </c>
      <c r="K3063">
        <v>3</v>
      </c>
      <c r="L3063">
        <v>439.68</v>
      </c>
      <c r="M3063" t="s">
        <v>35</v>
      </c>
      <c r="N3063">
        <v>18</v>
      </c>
      <c r="O3063" s="1">
        <v>45720</v>
      </c>
      <c r="P3063">
        <v>356</v>
      </c>
      <c r="Q3063" t="s">
        <v>29</v>
      </c>
      <c r="R3063">
        <v>1</v>
      </c>
      <c r="S3063" t="s">
        <v>12325</v>
      </c>
      <c r="T3063" t="s">
        <v>60</v>
      </c>
    </row>
    <row r="3064" spans="1:20" x14ac:dyDescent="0.25">
      <c r="A3064" t="s">
        <v>6178</v>
      </c>
      <c r="B3064" t="s">
        <v>45</v>
      </c>
      <c r="C3064" t="s">
        <v>39</v>
      </c>
      <c r="D3064" t="s">
        <v>32</v>
      </c>
      <c r="E3064" s="1">
        <v>45722</v>
      </c>
      <c r="F3064" t="s">
        <v>6179</v>
      </c>
      <c r="G3064" t="s">
        <v>12310</v>
      </c>
      <c r="H3064" t="s">
        <v>58</v>
      </c>
      <c r="I3064" t="s">
        <v>42</v>
      </c>
      <c r="J3064" t="s">
        <v>59</v>
      </c>
      <c r="K3064">
        <v>3</v>
      </c>
      <c r="L3064">
        <v>532.51</v>
      </c>
      <c r="M3064" t="s">
        <v>28</v>
      </c>
      <c r="N3064">
        <v>48</v>
      </c>
      <c r="O3064" t="s">
        <v>12205</v>
      </c>
      <c r="P3064">
        <v>9</v>
      </c>
      <c r="Q3064" t="s">
        <v>43</v>
      </c>
      <c r="R3064">
        <v>3</v>
      </c>
      <c r="S3064" s="1">
        <v>45576</v>
      </c>
      <c r="T3064" t="s">
        <v>36</v>
      </c>
    </row>
    <row r="3065" spans="1:20" x14ac:dyDescent="0.25">
      <c r="A3065" t="s">
        <v>6180</v>
      </c>
      <c r="B3065" t="s">
        <v>45</v>
      </c>
      <c r="C3065" t="s">
        <v>22</v>
      </c>
      <c r="D3065" t="s">
        <v>77</v>
      </c>
      <c r="E3065" t="s">
        <v>12224</v>
      </c>
      <c r="F3065" t="s">
        <v>6181</v>
      </c>
      <c r="G3065" t="s">
        <v>12310</v>
      </c>
      <c r="H3065" t="s">
        <v>34</v>
      </c>
      <c r="I3065" t="s">
        <v>42</v>
      </c>
      <c r="J3065" t="s">
        <v>49</v>
      </c>
      <c r="K3065">
        <v>2</v>
      </c>
      <c r="L3065">
        <v>162.61000000000001</v>
      </c>
      <c r="M3065" t="s">
        <v>28</v>
      </c>
      <c r="N3065">
        <v>10</v>
      </c>
      <c r="O3065" t="s">
        <v>12211</v>
      </c>
      <c r="P3065">
        <v>366</v>
      </c>
      <c r="Q3065" t="s">
        <v>43</v>
      </c>
      <c r="R3065">
        <v>1</v>
      </c>
      <c r="S3065" t="s">
        <v>12157</v>
      </c>
      <c r="T3065" t="s">
        <v>30</v>
      </c>
    </row>
    <row r="3066" spans="1:20" x14ac:dyDescent="0.25">
      <c r="A3066" t="s">
        <v>6182</v>
      </c>
      <c r="B3066" t="s">
        <v>38</v>
      </c>
      <c r="C3066" t="s">
        <v>39</v>
      </c>
      <c r="D3066" t="s">
        <v>23</v>
      </c>
      <c r="E3066" t="s">
        <v>12253</v>
      </c>
      <c r="F3066" t="s">
        <v>6183</v>
      </c>
      <c r="G3066" t="s">
        <v>12101</v>
      </c>
      <c r="H3066" t="s">
        <v>25</v>
      </c>
      <c r="I3066" t="s">
        <v>48</v>
      </c>
      <c r="J3066" t="s">
        <v>59</v>
      </c>
      <c r="K3066">
        <v>3</v>
      </c>
      <c r="L3066">
        <v>1140.72</v>
      </c>
      <c r="M3066" t="s">
        <v>28</v>
      </c>
      <c r="N3066">
        <v>32</v>
      </c>
      <c r="O3066" t="s">
        <v>12261</v>
      </c>
      <c r="P3066">
        <v>392</v>
      </c>
      <c r="Q3066" t="s">
        <v>43</v>
      </c>
      <c r="R3066">
        <v>1</v>
      </c>
      <c r="S3066" t="s">
        <v>12146</v>
      </c>
      <c r="T3066" t="s">
        <v>30</v>
      </c>
    </row>
    <row r="3067" spans="1:20" x14ac:dyDescent="0.25">
      <c r="A3067" t="s">
        <v>6184</v>
      </c>
      <c r="B3067" t="s">
        <v>38</v>
      </c>
      <c r="C3067" t="s">
        <v>39</v>
      </c>
      <c r="D3067" t="s">
        <v>56</v>
      </c>
      <c r="E3067" t="s">
        <v>12096</v>
      </c>
      <c r="F3067" t="s">
        <v>6185</v>
      </c>
      <c r="G3067" t="s">
        <v>12101</v>
      </c>
      <c r="H3067" t="s">
        <v>34</v>
      </c>
      <c r="I3067" t="s">
        <v>63</v>
      </c>
      <c r="J3067" t="s">
        <v>59</v>
      </c>
      <c r="K3067">
        <v>3</v>
      </c>
      <c r="L3067">
        <v>445.62</v>
      </c>
      <c r="M3067" t="s">
        <v>28</v>
      </c>
      <c r="N3067">
        <v>28</v>
      </c>
      <c r="O3067" t="s">
        <v>12069</v>
      </c>
      <c r="P3067">
        <v>38</v>
      </c>
      <c r="Q3067" t="s">
        <v>43</v>
      </c>
      <c r="R3067">
        <v>4</v>
      </c>
      <c r="S3067" t="s">
        <v>12276</v>
      </c>
      <c r="T3067" t="s">
        <v>36</v>
      </c>
    </row>
    <row r="3068" spans="1:20" x14ac:dyDescent="0.25">
      <c r="A3068" t="s">
        <v>6186</v>
      </c>
      <c r="B3068" t="s">
        <v>21</v>
      </c>
      <c r="C3068" t="s">
        <v>22</v>
      </c>
      <c r="D3068" t="s">
        <v>77</v>
      </c>
      <c r="E3068" t="s">
        <v>12111</v>
      </c>
      <c r="F3068" t="s">
        <v>6187</v>
      </c>
      <c r="G3068" t="s">
        <v>12101</v>
      </c>
      <c r="H3068" t="s">
        <v>58</v>
      </c>
      <c r="I3068" t="s">
        <v>48</v>
      </c>
      <c r="J3068" t="s">
        <v>64</v>
      </c>
      <c r="K3068">
        <v>4</v>
      </c>
      <c r="L3068">
        <v>415.68</v>
      </c>
      <c r="M3068" t="s">
        <v>50</v>
      </c>
      <c r="N3068">
        <v>13</v>
      </c>
      <c r="O3068" t="s">
        <v>12113</v>
      </c>
      <c r="P3068">
        <v>199</v>
      </c>
      <c r="Q3068" t="s">
        <v>43</v>
      </c>
      <c r="R3068">
        <v>2</v>
      </c>
      <c r="S3068" s="1">
        <v>45394</v>
      </c>
      <c r="T3068" t="s">
        <v>30</v>
      </c>
    </row>
    <row r="3069" spans="1:20" x14ac:dyDescent="0.25">
      <c r="A3069" t="s">
        <v>6188</v>
      </c>
      <c r="B3069" t="s">
        <v>45</v>
      </c>
      <c r="C3069" t="s">
        <v>22</v>
      </c>
      <c r="D3069" t="s">
        <v>52</v>
      </c>
      <c r="E3069" s="1">
        <v>45874</v>
      </c>
      <c r="F3069" t="s">
        <v>6189</v>
      </c>
      <c r="G3069" t="s">
        <v>12101</v>
      </c>
      <c r="H3069" t="s">
        <v>41</v>
      </c>
      <c r="I3069" t="s">
        <v>54</v>
      </c>
      <c r="J3069" t="s">
        <v>67</v>
      </c>
      <c r="K3069">
        <v>3</v>
      </c>
      <c r="L3069">
        <v>125.52</v>
      </c>
      <c r="M3069" t="s">
        <v>35</v>
      </c>
      <c r="N3069">
        <v>22</v>
      </c>
      <c r="O3069" t="s">
        <v>12071</v>
      </c>
      <c r="P3069">
        <v>354</v>
      </c>
      <c r="Q3069" t="s">
        <v>29</v>
      </c>
      <c r="R3069">
        <v>2</v>
      </c>
      <c r="S3069" t="s">
        <v>12124</v>
      </c>
      <c r="T3069" t="s">
        <v>36</v>
      </c>
    </row>
    <row r="3070" spans="1:20" x14ac:dyDescent="0.25">
      <c r="A3070" t="s">
        <v>6190</v>
      </c>
      <c r="B3070" t="s">
        <v>21</v>
      </c>
      <c r="C3070" t="s">
        <v>82</v>
      </c>
      <c r="D3070" t="s">
        <v>56</v>
      </c>
      <c r="E3070" s="1">
        <v>45905</v>
      </c>
      <c r="F3070" t="s">
        <v>6191</v>
      </c>
      <c r="G3070" t="s">
        <v>12101</v>
      </c>
      <c r="H3070" t="s">
        <v>47</v>
      </c>
      <c r="I3070" t="s">
        <v>42</v>
      </c>
      <c r="J3070" t="s">
        <v>27</v>
      </c>
      <c r="K3070">
        <v>3</v>
      </c>
      <c r="L3070">
        <v>894.05</v>
      </c>
      <c r="M3070" t="s">
        <v>28</v>
      </c>
      <c r="N3070">
        <v>37</v>
      </c>
      <c r="O3070" t="s">
        <v>12262</v>
      </c>
      <c r="P3070">
        <v>272</v>
      </c>
      <c r="Q3070" t="s">
        <v>43</v>
      </c>
      <c r="R3070">
        <v>2</v>
      </c>
      <c r="S3070" t="s">
        <v>12184</v>
      </c>
      <c r="T3070" t="s">
        <v>30</v>
      </c>
    </row>
    <row r="3071" spans="1:20" x14ac:dyDescent="0.25">
      <c r="A3071" t="s">
        <v>6192</v>
      </c>
      <c r="B3071" t="s">
        <v>21</v>
      </c>
      <c r="C3071" t="s">
        <v>82</v>
      </c>
      <c r="D3071" t="s">
        <v>56</v>
      </c>
      <c r="E3071" s="1">
        <v>45696</v>
      </c>
      <c r="F3071" t="s">
        <v>6193</v>
      </c>
      <c r="G3071" t="s">
        <v>12101</v>
      </c>
      <c r="H3071" t="s">
        <v>58</v>
      </c>
      <c r="I3071" t="s">
        <v>26</v>
      </c>
      <c r="J3071" t="s">
        <v>49</v>
      </c>
      <c r="K3071">
        <v>2</v>
      </c>
      <c r="L3071">
        <v>408.57</v>
      </c>
      <c r="M3071" t="s">
        <v>50</v>
      </c>
      <c r="N3071">
        <v>29</v>
      </c>
      <c r="O3071" s="1">
        <v>45749</v>
      </c>
      <c r="P3071">
        <v>226</v>
      </c>
      <c r="Q3071" t="s">
        <v>43</v>
      </c>
      <c r="R3071">
        <v>4</v>
      </c>
      <c r="S3071" t="s">
        <v>12310</v>
      </c>
      <c r="T3071" t="s">
        <v>30</v>
      </c>
    </row>
    <row r="3072" spans="1:20" x14ac:dyDescent="0.25">
      <c r="A3072" t="s">
        <v>6194</v>
      </c>
      <c r="B3072" t="s">
        <v>21</v>
      </c>
      <c r="C3072" t="s">
        <v>39</v>
      </c>
      <c r="D3072" t="s">
        <v>52</v>
      </c>
      <c r="E3072" t="s">
        <v>12411</v>
      </c>
      <c r="F3072" t="s">
        <v>6195</v>
      </c>
      <c r="G3072" t="s">
        <v>12101</v>
      </c>
      <c r="H3072" t="s">
        <v>34</v>
      </c>
      <c r="I3072" t="s">
        <v>63</v>
      </c>
      <c r="J3072" t="s">
        <v>27</v>
      </c>
      <c r="K3072">
        <v>5</v>
      </c>
      <c r="L3072">
        <v>522.36</v>
      </c>
      <c r="M3072" t="s">
        <v>28</v>
      </c>
      <c r="N3072">
        <v>12</v>
      </c>
      <c r="O3072" s="1">
        <v>45392</v>
      </c>
      <c r="P3072">
        <v>384</v>
      </c>
      <c r="Q3072" t="s">
        <v>43</v>
      </c>
      <c r="R3072">
        <v>1</v>
      </c>
      <c r="S3072" s="1">
        <v>45839</v>
      </c>
      <c r="T3072" t="s">
        <v>30</v>
      </c>
    </row>
    <row r="3073" spans="1:20" x14ac:dyDescent="0.25">
      <c r="A3073" t="s">
        <v>6196</v>
      </c>
      <c r="B3073" t="s">
        <v>38</v>
      </c>
      <c r="C3073" t="s">
        <v>82</v>
      </c>
      <c r="D3073" t="s">
        <v>23</v>
      </c>
      <c r="E3073" s="1">
        <v>44936</v>
      </c>
      <c r="F3073" t="s">
        <v>6197</v>
      </c>
      <c r="G3073" t="s">
        <v>12101</v>
      </c>
      <c r="H3073" t="s">
        <v>34</v>
      </c>
      <c r="I3073" t="s">
        <v>54</v>
      </c>
      <c r="J3073" t="s">
        <v>49</v>
      </c>
      <c r="K3073">
        <v>5</v>
      </c>
      <c r="L3073">
        <v>775.73</v>
      </c>
      <c r="M3073" t="s">
        <v>50</v>
      </c>
      <c r="N3073">
        <v>14</v>
      </c>
      <c r="O3073" t="s">
        <v>12314</v>
      </c>
      <c r="P3073">
        <v>312</v>
      </c>
      <c r="Q3073" t="s">
        <v>29</v>
      </c>
      <c r="R3073">
        <v>3</v>
      </c>
      <c r="S3073" t="s">
        <v>12129</v>
      </c>
      <c r="T3073" t="s">
        <v>30</v>
      </c>
    </row>
    <row r="3074" spans="1:20" x14ac:dyDescent="0.25">
      <c r="A3074" t="s">
        <v>6198</v>
      </c>
      <c r="B3074" t="s">
        <v>21</v>
      </c>
      <c r="C3074" t="s">
        <v>22</v>
      </c>
      <c r="D3074" t="s">
        <v>77</v>
      </c>
      <c r="E3074" s="1">
        <v>45295</v>
      </c>
      <c r="F3074" t="s">
        <v>6199</v>
      </c>
      <c r="G3074" t="s">
        <v>12101</v>
      </c>
      <c r="H3074" t="s">
        <v>47</v>
      </c>
      <c r="I3074" t="s">
        <v>48</v>
      </c>
      <c r="J3074" t="s">
        <v>67</v>
      </c>
      <c r="K3074">
        <v>1</v>
      </c>
      <c r="L3074">
        <v>213.48</v>
      </c>
      <c r="M3074" t="s">
        <v>35</v>
      </c>
      <c r="N3074">
        <v>10</v>
      </c>
      <c r="O3074" t="s">
        <v>12193</v>
      </c>
      <c r="P3074">
        <v>277</v>
      </c>
      <c r="Q3074" t="s">
        <v>43</v>
      </c>
      <c r="R3074">
        <v>1</v>
      </c>
      <c r="S3074" s="1">
        <v>45908</v>
      </c>
      <c r="T3074" t="s">
        <v>60</v>
      </c>
    </row>
    <row r="3075" spans="1:20" x14ac:dyDescent="0.25">
      <c r="A3075" t="s">
        <v>6200</v>
      </c>
      <c r="B3075" t="s">
        <v>21</v>
      </c>
      <c r="C3075" t="s">
        <v>22</v>
      </c>
      <c r="D3075" t="s">
        <v>52</v>
      </c>
      <c r="E3075" s="1">
        <v>45783</v>
      </c>
      <c r="F3075" t="s">
        <v>6201</v>
      </c>
      <c r="G3075" t="s">
        <v>12101</v>
      </c>
      <c r="H3075" t="s">
        <v>58</v>
      </c>
      <c r="I3075" t="s">
        <v>63</v>
      </c>
      <c r="J3075" t="s">
        <v>67</v>
      </c>
      <c r="K3075">
        <v>5</v>
      </c>
      <c r="L3075">
        <v>530.44000000000005</v>
      </c>
      <c r="M3075" t="s">
        <v>35</v>
      </c>
      <c r="N3075">
        <v>2</v>
      </c>
      <c r="O3075" s="1">
        <v>45815</v>
      </c>
      <c r="P3075">
        <v>454</v>
      </c>
      <c r="Q3075" t="s">
        <v>29</v>
      </c>
      <c r="R3075">
        <v>4</v>
      </c>
      <c r="S3075" t="s">
        <v>12080</v>
      </c>
      <c r="T3075" t="s">
        <v>60</v>
      </c>
    </row>
    <row r="3076" spans="1:20" x14ac:dyDescent="0.25">
      <c r="A3076" t="s">
        <v>6202</v>
      </c>
      <c r="B3076" t="s">
        <v>21</v>
      </c>
      <c r="C3076" t="s">
        <v>22</v>
      </c>
      <c r="D3076" t="s">
        <v>56</v>
      </c>
      <c r="E3076" s="1">
        <v>45444</v>
      </c>
      <c r="F3076" t="s">
        <v>6203</v>
      </c>
      <c r="G3076" t="s">
        <v>12101</v>
      </c>
      <c r="H3076" t="s">
        <v>41</v>
      </c>
      <c r="I3076" t="s">
        <v>54</v>
      </c>
      <c r="J3076" t="s">
        <v>49</v>
      </c>
      <c r="K3076">
        <v>5</v>
      </c>
      <c r="L3076">
        <v>824.82</v>
      </c>
      <c r="M3076" t="s">
        <v>28</v>
      </c>
      <c r="N3076">
        <v>22</v>
      </c>
      <c r="O3076" t="s">
        <v>12314</v>
      </c>
      <c r="P3076">
        <v>114</v>
      </c>
      <c r="Q3076" t="s">
        <v>29</v>
      </c>
      <c r="R3076">
        <v>5</v>
      </c>
      <c r="S3076" s="1">
        <v>45453</v>
      </c>
      <c r="T3076" t="s">
        <v>60</v>
      </c>
    </row>
    <row r="3077" spans="1:20" x14ac:dyDescent="0.25">
      <c r="A3077" t="s">
        <v>6204</v>
      </c>
      <c r="B3077" t="s">
        <v>38</v>
      </c>
      <c r="C3077" t="s">
        <v>22</v>
      </c>
      <c r="D3077" t="s">
        <v>52</v>
      </c>
      <c r="E3077" t="s">
        <v>12311</v>
      </c>
      <c r="F3077" t="s">
        <v>6205</v>
      </c>
      <c r="G3077" t="s">
        <v>12262</v>
      </c>
      <c r="H3077" t="s">
        <v>58</v>
      </c>
      <c r="I3077" t="s">
        <v>54</v>
      </c>
      <c r="J3077" t="s">
        <v>64</v>
      </c>
      <c r="K3077">
        <v>1</v>
      </c>
      <c r="L3077">
        <v>1269.19</v>
      </c>
      <c r="M3077" t="s">
        <v>28</v>
      </c>
      <c r="N3077">
        <v>36</v>
      </c>
      <c r="O3077" s="1">
        <v>45485</v>
      </c>
      <c r="P3077">
        <v>454</v>
      </c>
      <c r="Q3077" t="s">
        <v>29</v>
      </c>
      <c r="R3077">
        <v>1</v>
      </c>
      <c r="S3077" t="s">
        <v>12369</v>
      </c>
      <c r="T3077" t="s">
        <v>30</v>
      </c>
    </row>
    <row r="3078" spans="1:20" x14ac:dyDescent="0.25">
      <c r="A3078" t="s">
        <v>6206</v>
      </c>
      <c r="B3078" t="s">
        <v>45</v>
      </c>
      <c r="C3078" t="s">
        <v>82</v>
      </c>
      <c r="D3078" t="s">
        <v>77</v>
      </c>
      <c r="E3078" s="1">
        <v>45755</v>
      </c>
      <c r="F3078" t="s">
        <v>6207</v>
      </c>
      <c r="G3078" t="s">
        <v>12262</v>
      </c>
      <c r="H3078" t="s">
        <v>41</v>
      </c>
      <c r="I3078" t="s">
        <v>54</v>
      </c>
      <c r="J3078" t="s">
        <v>64</v>
      </c>
      <c r="K3078">
        <v>3</v>
      </c>
      <c r="L3078">
        <v>691.35</v>
      </c>
      <c r="M3078" t="s">
        <v>50</v>
      </c>
      <c r="N3078">
        <v>41</v>
      </c>
      <c r="O3078" t="s">
        <v>12237</v>
      </c>
      <c r="P3078">
        <v>108</v>
      </c>
      <c r="Q3078" t="s">
        <v>29</v>
      </c>
      <c r="R3078">
        <v>2</v>
      </c>
      <c r="S3078" s="1">
        <v>45605</v>
      </c>
      <c r="T3078" t="s">
        <v>60</v>
      </c>
    </row>
    <row r="3079" spans="1:20" x14ac:dyDescent="0.25">
      <c r="A3079" t="s">
        <v>6208</v>
      </c>
      <c r="B3079" t="s">
        <v>38</v>
      </c>
      <c r="C3079" t="s">
        <v>22</v>
      </c>
      <c r="D3079" t="s">
        <v>52</v>
      </c>
      <c r="E3079" s="1">
        <v>45572</v>
      </c>
      <c r="F3079" t="s">
        <v>6209</v>
      </c>
      <c r="G3079" t="s">
        <v>12262</v>
      </c>
      <c r="H3079" t="s">
        <v>25</v>
      </c>
      <c r="I3079" t="s">
        <v>54</v>
      </c>
      <c r="J3079" t="s">
        <v>59</v>
      </c>
      <c r="K3079">
        <v>1</v>
      </c>
      <c r="L3079">
        <v>1231.6300000000001</v>
      </c>
      <c r="M3079" t="s">
        <v>28</v>
      </c>
      <c r="N3079">
        <v>26</v>
      </c>
      <c r="O3079" t="s">
        <v>12264</v>
      </c>
      <c r="P3079">
        <v>251</v>
      </c>
      <c r="Q3079" t="s">
        <v>29</v>
      </c>
      <c r="R3079">
        <v>5</v>
      </c>
      <c r="S3079" s="1">
        <v>45658</v>
      </c>
      <c r="T3079" t="s">
        <v>60</v>
      </c>
    </row>
    <row r="3080" spans="1:20" x14ac:dyDescent="0.25">
      <c r="A3080" t="s">
        <v>6210</v>
      </c>
      <c r="B3080" t="s">
        <v>38</v>
      </c>
      <c r="C3080" t="s">
        <v>82</v>
      </c>
      <c r="D3080" t="s">
        <v>56</v>
      </c>
      <c r="E3080" t="s">
        <v>12453</v>
      </c>
      <c r="F3080" t="s">
        <v>6211</v>
      </c>
      <c r="G3080" t="s">
        <v>12262</v>
      </c>
      <c r="H3080" t="s">
        <v>25</v>
      </c>
      <c r="I3080" t="s">
        <v>54</v>
      </c>
      <c r="J3080" t="s">
        <v>64</v>
      </c>
      <c r="K3080">
        <v>2</v>
      </c>
      <c r="L3080">
        <v>489.05</v>
      </c>
      <c r="M3080" t="s">
        <v>50</v>
      </c>
      <c r="N3080">
        <v>6</v>
      </c>
      <c r="O3080" s="1">
        <v>45781</v>
      </c>
      <c r="P3080">
        <v>357</v>
      </c>
      <c r="Q3080" t="s">
        <v>29</v>
      </c>
      <c r="R3080">
        <v>5</v>
      </c>
      <c r="S3080" s="1">
        <v>45814</v>
      </c>
      <c r="T3080" t="s">
        <v>36</v>
      </c>
    </row>
    <row r="3081" spans="1:20" x14ac:dyDescent="0.25">
      <c r="A3081" t="s">
        <v>6212</v>
      </c>
      <c r="B3081" t="s">
        <v>45</v>
      </c>
      <c r="C3081" t="s">
        <v>82</v>
      </c>
      <c r="D3081" t="s">
        <v>23</v>
      </c>
      <c r="E3081" t="s">
        <v>12258</v>
      </c>
      <c r="F3081" t="s">
        <v>6213</v>
      </c>
      <c r="G3081" s="1">
        <v>45300</v>
      </c>
      <c r="H3081" t="s">
        <v>34</v>
      </c>
      <c r="I3081" t="s">
        <v>42</v>
      </c>
      <c r="J3081" t="s">
        <v>27</v>
      </c>
      <c r="K3081">
        <v>3</v>
      </c>
      <c r="L3081">
        <v>1449.13</v>
      </c>
      <c r="M3081" t="s">
        <v>35</v>
      </c>
      <c r="N3081">
        <v>44</v>
      </c>
      <c r="O3081" t="s">
        <v>12189</v>
      </c>
      <c r="P3081">
        <v>472</v>
      </c>
      <c r="Q3081" t="s">
        <v>29</v>
      </c>
      <c r="R3081">
        <v>2</v>
      </c>
      <c r="S3081" s="1">
        <v>45992</v>
      </c>
      <c r="T3081" t="s">
        <v>60</v>
      </c>
    </row>
    <row r="3082" spans="1:20" x14ac:dyDescent="0.25">
      <c r="A3082" t="s">
        <v>6214</v>
      </c>
      <c r="B3082" t="s">
        <v>21</v>
      </c>
      <c r="C3082" t="s">
        <v>39</v>
      </c>
      <c r="D3082" t="s">
        <v>52</v>
      </c>
      <c r="E3082" s="1">
        <v>45026</v>
      </c>
      <c r="F3082" t="s">
        <v>6215</v>
      </c>
      <c r="G3082" s="1">
        <v>45300</v>
      </c>
      <c r="H3082" t="s">
        <v>25</v>
      </c>
      <c r="I3082" t="s">
        <v>48</v>
      </c>
      <c r="J3082" t="s">
        <v>49</v>
      </c>
      <c r="K3082">
        <v>4</v>
      </c>
      <c r="L3082">
        <v>344.08</v>
      </c>
      <c r="M3082" t="s">
        <v>28</v>
      </c>
      <c r="N3082">
        <v>49</v>
      </c>
      <c r="O3082" t="s">
        <v>12210</v>
      </c>
      <c r="P3082">
        <v>310</v>
      </c>
      <c r="Q3082" t="s">
        <v>29</v>
      </c>
      <c r="R3082">
        <v>5</v>
      </c>
      <c r="S3082" t="s">
        <v>12099</v>
      </c>
      <c r="T3082" t="s">
        <v>36</v>
      </c>
    </row>
    <row r="3083" spans="1:20" x14ac:dyDescent="0.25">
      <c r="A3083" t="s">
        <v>6216</v>
      </c>
      <c r="B3083" t="s">
        <v>45</v>
      </c>
      <c r="C3083" t="s">
        <v>22</v>
      </c>
      <c r="D3083" t="s">
        <v>77</v>
      </c>
      <c r="E3083" s="1">
        <v>45025</v>
      </c>
      <c r="F3083" t="s">
        <v>6217</v>
      </c>
      <c r="G3083" s="1">
        <v>45300</v>
      </c>
      <c r="H3083" t="s">
        <v>25</v>
      </c>
      <c r="I3083" t="s">
        <v>63</v>
      </c>
      <c r="J3083" t="s">
        <v>27</v>
      </c>
      <c r="K3083">
        <v>5</v>
      </c>
      <c r="L3083">
        <v>547.45000000000005</v>
      </c>
      <c r="M3083" t="s">
        <v>50</v>
      </c>
      <c r="N3083">
        <v>40</v>
      </c>
      <c r="O3083" t="s">
        <v>12127</v>
      </c>
      <c r="P3083">
        <v>392</v>
      </c>
      <c r="Q3083" t="s">
        <v>43</v>
      </c>
      <c r="R3083">
        <v>1</v>
      </c>
      <c r="S3083" t="s">
        <v>12259</v>
      </c>
      <c r="T3083" t="s">
        <v>36</v>
      </c>
    </row>
    <row r="3084" spans="1:20" x14ac:dyDescent="0.25">
      <c r="A3084" t="s">
        <v>6218</v>
      </c>
      <c r="B3084" t="s">
        <v>45</v>
      </c>
      <c r="C3084" t="s">
        <v>39</v>
      </c>
      <c r="D3084" t="s">
        <v>52</v>
      </c>
      <c r="E3084" t="s">
        <v>12065</v>
      </c>
      <c r="F3084" t="s">
        <v>6219</v>
      </c>
      <c r="G3084" s="1">
        <v>45300</v>
      </c>
      <c r="H3084" t="s">
        <v>41</v>
      </c>
      <c r="I3084" t="s">
        <v>54</v>
      </c>
      <c r="J3084" t="s">
        <v>67</v>
      </c>
      <c r="K3084">
        <v>1</v>
      </c>
      <c r="L3084">
        <v>240.77</v>
      </c>
      <c r="M3084" t="s">
        <v>50</v>
      </c>
      <c r="N3084">
        <v>14</v>
      </c>
      <c r="O3084" t="s">
        <v>12101</v>
      </c>
      <c r="P3084">
        <v>179</v>
      </c>
      <c r="Q3084" t="s">
        <v>43</v>
      </c>
      <c r="R3084">
        <v>1</v>
      </c>
      <c r="S3084" s="1">
        <v>45937</v>
      </c>
      <c r="T3084" t="s">
        <v>60</v>
      </c>
    </row>
    <row r="3085" spans="1:20" x14ac:dyDescent="0.25">
      <c r="A3085" t="s">
        <v>6220</v>
      </c>
      <c r="B3085" t="s">
        <v>45</v>
      </c>
      <c r="C3085" t="s">
        <v>39</v>
      </c>
      <c r="D3085" t="s">
        <v>77</v>
      </c>
      <c r="E3085" s="1">
        <v>45968</v>
      </c>
      <c r="F3085" t="s">
        <v>6221</v>
      </c>
      <c r="G3085" s="1">
        <v>45300</v>
      </c>
      <c r="H3085" t="s">
        <v>47</v>
      </c>
      <c r="I3085" t="s">
        <v>48</v>
      </c>
      <c r="J3085" t="s">
        <v>27</v>
      </c>
      <c r="K3085">
        <v>1</v>
      </c>
      <c r="L3085">
        <v>114.73</v>
      </c>
      <c r="M3085" t="s">
        <v>50</v>
      </c>
      <c r="N3085">
        <v>20</v>
      </c>
      <c r="O3085" t="s">
        <v>12377</v>
      </c>
      <c r="P3085">
        <v>386</v>
      </c>
      <c r="Q3085" t="s">
        <v>29</v>
      </c>
      <c r="R3085">
        <v>5</v>
      </c>
      <c r="S3085" s="1">
        <v>45483</v>
      </c>
      <c r="T3085" t="s">
        <v>60</v>
      </c>
    </row>
    <row r="3086" spans="1:20" x14ac:dyDescent="0.25">
      <c r="A3086" t="s">
        <v>6222</v>
      </c>
      <c r="B3086" t="s">
        <v>21</v>
      </c>
      <c r="C3086" t="s">
        <v>39</v>
      </c>
      <c r="D3086" t="s">
        <v>23</v>
      </c>
      <c r="E3086" t="s">
        <v>12445</v>
      </c>
      <c r="F3086" t="s">
        <v>6223</v>
      </c>
      <c r="G3086" s="1">
        <v>45300</v>
      </c>
      <c r="H3086" t="s">
        <v>25</v>
      </c>
      <c r="I3086" t="s">
        <v>48</v>
      </c>
      <c r="J3086" t="s">
        <v>49</v>
      </c>
      <c r="K3086">
        <v>4</v>
      </c>
      <c r="L3086">
        <v>831.01</v>
      </c>
      <c r="M3086" t="s">
        <v>50</v>
      </c>
      <c r="N3086">
        <v>49</v>
      </c>
      <c r="O3086" s="1">
        <v>45546</v>
      </c>
      <c r="P3086">
        <v>112</v>
      </c>
      <c r="Q3086" t="s">
        <v>29</v>
      </c>
      <c r="R3086">
        <v>3</v>
      </c>
      <c r="S3086" t="s">
        <v>12230</v>
      </c>
      <c r="T3086" t="s">
        <v>30</v>
      </c>
    </row>
    <row r="3087" spans="1:20" x14ac:dyDescent="0.25">
      <c r="A3087" t="s">
        <v>6224</v>
      </c>
      <c r="B3087" t="s">
        <v>21</v>
      </c>
      <c r="C3087" t="s">
        <v>22</v>
      </c>
      <c r="D3087" t="s">
        <v>56</v>
      </c>
      <c r="E3087" t="s">
        <v>12285</v>
      </c>
      <c r="F3087" t="s">
        <v>6225</v>
      </c>
      <c r="G3087" s="1">
        <v>45300</v>
      </c>
      <c r="H3087" t="s">
        <v>41</v>
      </c>
      <c r="I3087" t="s">
        <v>26</v>
      </c>
      <c r="J3087" t="s">
        <v>59</v>
      </c>
      <c r="K3087">
        <v>2</v>
      </c>
      <c r="L3087">
        <v>849.17</v>
      </c>
      <c r="M3087" t="s">
        <v>50</v>
      </c>
      <c r="N3087">
        <v>15</v>
      </c>
      <c r="O3087" t="s">
        <v>12378</v>
      </c>
      <c r="P3087">
        <v>67</v>
      </c>
      <c r="Q3087" t="s">
        <v>29</v>
      </c>
      <c r="R3087">
        <v>1</v>
      </c>
      <c r="S3087" t="s">
        <v>12142</v>
      </c>
      <c r="T3087" t="s">
        <v>30</v>
      </c>
    </row>
    <row r="3088" spans="1:20" x14ac:dyDescent="0.25">
      <c r="A3088" t="s">
        <v>6226</v>
      </c>
      <c r="B3088" t="s">
        <v>38</v>
      </c>
      <c r="C3088" t="s">
        <v>39</v>
      </c>
      <c r="D3088" t="s">
        <v>77</v>
      </c>
      <c r="E3088" s="1">
        <v>45481</v>
      </c>
      <c r="F3088" t="s">
        <v>6227</v>
      </c>
      <c r="G3088" s="1">
        <v>45300</v>
      </c>
      <c r="H3088" t="s">
        <v>34</v>
      </c>
      <c r="I3088" t="s">
        <v>26</v>
      </c>
      <c r="J3088" t="s">
        <v>59</v>
      </c>
      <c r="K3088">
        <v>4</v>
      </c>
      <c r="L3088">
        <v>1292.1199999999999</v>
      </c>
      <c r="M3088" t="s">
        <v>35</v>
      </c>
      <c r="N3088">
        <v>40</v>
      </c>
      <c r="O3088" t="s">
        <v>12191</v>
      </c>
      <c r="P3088">
        <v>214</v>
      </c>
      <c r="Q3088" t="s">
        <v>29</v>
      </c>
      <c r="R3088">
        <v>3</v>
      </c>
      <c r="S3088" t="s">
        <v>12190</v>
      </c>
      <c r="T3088" t="s">
        <v>60</v>
      </c>
    </row>
    <row r="3089" spans="1:20" x14ac:dyDescent="0.25">
      <c r="A3089" t="s">
        <v>6228</v>
      </c>
      <c r="B3089" t="s">
        <v>21</v>
      </c>
      <c r="C3089" t="s">
        <v>22</v>
      </c>
      <c r="D3089" t="s">
        <v>56</v>
      </c>
      <c r="E3089" t="s">
        <v>12343</v>
      </c>
      <c r="F3089" t="s">
        <v>6229</v>
      </c>
      <c r="G3089" s="1">
        <v>45300</v>
      </c>
      <c r="H3089" t="s">
        <v>41</v>
      </c>
      <c r="I3089" t="s">
        <v>63</v>
      </c>
      <c r="J3089" t="s">
        <v>27</v>
      </c>
      <c r="K3089">
        <v>5</v>
      </c>
      <c r="L3089">
        <v>914.54</v>
      </c>
      <c r="M3089" t="s">
        <v>28</v>
      </c>
      <c r="N3089">
        <v>33</v>
      </c>
      <c r="O3089" s="1">
        <v>45907</v>
      </c>
      <c r="P3089">
        <v>181</v>
      </c>
      <c r="Q3089" t="s">
        <v>29</v>
      </c>
      <c r="R3089">
        <v>4</v>
      </c>
      <c r="S3089" s="1">
        <v>45877</v>
      </c>
      <c r="T3089" t="s">
        <v>30</v>
      </c>
    </row>
    <row r="3090" spans="1:20" x14ac:dyDescent="0.25">
      <c r="A3090" t="s">
        <v>6230</v>
      </c>
      <c r="B3090" t="s">
        <v>45</v>
      </c>
      <c r="C3090" t="s">
        <v>82</v>
      </c>
      <c r="D3090" t="s">
        <v>23</v>
      </c>
      <c r="E3090" t="s">
        <v>12112</v>
      </c>
      <c r="F3090" t="s">
        <v>6231</v>
      </c>
      <c r="G3090" s="1">
        <v>45331</v>
      </c>
      <c r="H3090" t="s">
        <v>25</v>
      </c>
      <c r="I3090" t="s">
        <v>26</v>
      </c>
      <c r="J3090" t="s">
        <v>49</v>
      </c>
      <c r="K3090">
        <v>3</v>
      </c>
      <c r="L3090">
        <v>983.95</v>
      </c>
      <c r="M3090" t="s">
        <v>28</v>
      </c>
      <c r="N3090">
        <v>45</v>
      </c>
      <c r="O3090" s="1">
        <v>45333</v>
      </c>
      <c r="P3090">
        <v>164</v>
      </c>
      <c r="Q3090" t="s">
        <v>29</v>
      </c>
      <c r="R3090">
        <v>4</v>
      </c>
      <c r="S3090" t="s">
        <v>12278</v>
      </c>
      <c r="T3090" t="s">
        <v>60</v>
      </c>
    </row>
    <row r="3091" spans="1:20" x14ac:dyDescent="0.25">
      <c r="A3091" t="s">
        <v>6232</v>
      </c>
      <c r="B3091" t="s">
        <v>21</v>
      </c>
      <c r="C3091" t="s">
        <v>82</v>
      </c>
      <c r="D3091" t="s">
        <v>77</v>
      </c>
      <c r="E3091" t="s">
        <v>12219</v>
      </c>
      <c r="F3091" t="s">
        <v>6233</v>
      </c>
      <c r="G3091" s="1">
        <v>45331</v>
      </c>
      <c r="H3091" t="s">
        <v>25</v>
      </c>
      <c r="I3091" t="s">
        <v>54</v>
      </c>
      <c r="J3091" t="s">
        <v>49</v>
      </c>
      <c r="K3091">
        <v>2</v>
      </c>
      <c r="L3091">
        <v>733.38</v>
      </c>
      <c r="M3091" t="s">
        <v>50</v>
      </c>
      <c r="N3091">
        <v>19</v>
      </c>
      <c r="O3091" s="1">
        <v>45846</v>
      </c>
      <c r="P3091">
        <v>85</v>
      </c>
      <c r="Q3091" t="s">
        <v>29</v>
      </c>
      <c r="R3091">
        <v>1</v>
      </c>
      <c r="S3091" t="s">
        <v>12203</v>
      </c>
      <c r="T3091" t="s">
        <v>30</v>
      </c>
    </row>
    <row r="3092" spans="1:20" x14ac:dyDescent="0.25">
      <c r="A3092" t="s">
        <v>6234</v>
      </c>
      <c r="B3092" t="s">
        <v>38</v>
      </c>
      <c r="C3092" t="s">
        <v>22</v>
      </c>
      <c r="D3092" t="s">
        <v>52</v>
      </c>
      <c r="E3092" s="1">
        <v>45424</v>
      </c>
      <c r="F3092" t="s">
        <v>6235</v>
      </c>
      <c r="G3092" s="1">
        <v>45331</v>
      </c>
      <c r="H3092" t="s">
        <v>41</v>
      </c>
      <c r="I3092" t="s">
        <v>48</v>
      </c>
      <c r="J3092" t="s">
        <v>59</v>
      </c>
      <c r="K3092">
        <v>3</v>
      </c>
      <c r="L3092">
        <v>280.69</v>
      </c>
      <c r="M3092" t="s">
        <v>35</v>
      </c>
      <c r="N3092">
        <v>21</v>
      </c>
      <c r="O3092" s="1">
        <v>45423</v>
      </c>
      <c r="P3092">
        <v>95</v>
      </c>
      <c r="Q3092" t="s">
        <v>29</v>
      </c>
      <c r="R3092">
        <v>1</v>
      </c>
      <c r="S3092" t="s">
        <v>12170</v>
      </c>
      <c r="T3092" t="s">
        <v>60</v>
      </c>
    </row>
    <row r="3093" spans="1:20" x14ac:dyDescent="0.25">
      <c r="A3093" t="s">
        <v>6236</v>
      </c>
      <c r="B3093" t="s">
        <v>45</v>
      </c>
      <c r="C3093" t="s">
        <v>22</v>
      </c>
      <c r="D3093" t="s">
        <v>52</v>
      </c>
      <c r="E3093" s="1">
        <v>45748</v>
      </c>
      <c r="F3093" t="s">
        <v>6237</v>
      </c>
      <c r="G3093" s="1">
        <v>45331</v>
      </c>
      <c r="H3093" t="s">
        <v>47</v>
      </c>
      <c r="I3093" t="s">
        <v>26</v>
      </c>
      <c r="J3093" t="s">
        <v>67</v>
      </c>
      <c r="K3093">
        <v>3</v>
      </c>
      <c r="L3093">
        <v>1261.71</v>
      </c>
      <c r="M3093" t="s">
        <v>35</v>
      </c>
      <c r="N3093">
        <v>2</v>
      </c>
      <c r="O3093" s="1">
        <v>45996</v>
      </c>
      <c r="P3093">
        <v>198</v>
      </c>
      <c r="Q3093" t="s">
        <v>29</v>
      </c>
      <c r="R3093">
        <v>1</v>
      </c>
      <c r="S3093" s="1">
        <v>45664</v>
      </c>
      <c r="T3093" t="s">
        <v>36</v>
      </c>
    </row>
    <row r="3094" spans="1:20" x14ac:dyDescent="0.25">
      <c r="A3094" t="s">
        <v>6238</v>
      </c>
      <c r="B3094" t="s">
        <v>38</v>
      </c>
      <c r="C3094" t="s">
        <v>22</v>
      </c>
      <c r="D3094" t="s">
        <v>52</v>
      </c>
      <c r="E3094" s="1">
        <v>45474</v>
      </c>
      <c r="F3094" t="s">
        <v>6239</v>
      </c>
      <c r="G3094" s="1">
        <v>45331</v>
      </c>
      <c r="H3094" t="s">
        <v>25</v>
      </c>
      <c r="I3094" t="s">
        <v>54</v>
      </c>
      <c r="J3094" t="s">
        <v>64</v>
      </c>
      <c r="K3094">
        <v>4</v>
      </c>
      <c r="L3094">
        <v>330.64</v>
      </c>
      <c r="M3094" t="s">
        <v>28</v>
      </c>
      <c r="N3094">
        <v>19</v>
      </c>
      <c r="O3094" t="s">
        <v>12304</v>
      </c>
      <c r="P3094">
        <v>73</v>
      </c>
      <c r="Q3094" t="s">
        <v>29</v>
      </c>
      <c r="R3094">
        <v>4</v>
      </c>
      <c r="S3094" t="s">
        <v>12360</v>
      </c>
      <c r="T3094" t="s">
        <v>60</v>
      </c>
    </row>
    <row r="3095" spans="1:20" x14ac:dyDescent="0.25">
      <c r="A3095" t="s">
        <v>6240</v>
      </c>
      <c r="B3095" t="s">
        <v>45</v>
      </c>
      <c r="C3095" t="s">
        <v>82</v>
      </c>
      <c r="D3095" t="s">
        <v>23</v>
      </c>
      <c r="E3095" s="1">
        <v>45445</v>
      </c>
      <c r="F3095" t="s">
        <v>6241</v>
      </c>
      <c r="G3095" s="1">
        <v>45331</v>
      </c>
      <c r="H3095" t="s">
        <v>47</v>
      </c>
      <c r="I3095" t="s">
        <v>48</v>
      </c>
      <c r="J3095" t="s">
        <v>67</v>
      </c>
      <c r="K3095">
        <v>3</v>
      </c>
      <c r="L3095">
        <v>1490.53</v>
      </c>
      <c r="M3095" t="s">
        <v>35</v>
      </c>
      <c r="N3095">
        <v>38</v>
      </c>
      <c r="O3095" s="1">
        <v>45361</v>
      </c>
      <c r="P3095">
        <v>455</v>
      </c>
      <c r="Q3095" t="s">
        <v>43</v>
      </c>
      <c r="R3095">
        <v>4</v>
      </c>
      <c r="S3095" t="s">
        <v>12253</v>
      </c>
      <c r="T3095" t="s">
        <v>36</v>
      </c>
    </row>
    <row r="3096" spans="1:20" x14ac:dyDescent="0.25">
      <c r="A3096" t="s">
        <v>6242</v>
      </c>
      <c r="B3096" t="s">
        <v>21</v>
      </c>
      <c r="C3096" t="s">
        <v>82</v>
      </c>
      <c r="D3096" t="s">
        <v>52</v>
      </c>
      <c r="E3096" s="1">
        <v>45485</v>
      </c>
      <c r="F3096" t="s">
        <v>6243</v>
      </c>
      <c r="G3096" s="1">
        <v>45331</v>
      </c>
      <c r="H3096" t="s">
        <v>47</v>
      </c>
      <c r="I3096" t="s">
        <v>42</v>
      </c>
      <c r="J3096" t="s">
        <v>27</v>
      </c>
      <c r="K3096">
        <v>5</v>
      </c>
      <c r="L3096">
        <v>929.29</v>
      </c>
      <c r="M3096" t="s">
        <v>35</v>
      </c>
      <c r="N3096">
        <v>37</v>
      </c>
      <c r="O3096" s="1">
        <v>45780</v>
      </c>
      <c r="P3096">
        <v>265</v>
      </c>
      <c r="Q3096" t="s">
        <v>29</v>
      </c>
      <c r="R3096">
        <v>3</v>
      </c>
      <c r="S3096" t="s">
        <v>12174</v>
      </c>
      <c r="T3096" t="s">
        <v>36</v>
      </c>
    </row>
    <row r="3097" spans="1:20" x14ac:dyDescent="0.25">
      <c r="A3097" t="s">
        <v>6244</v>
      </c>
      <c r="B3097" t="s">
        <v>45</v>
      </c>
      <c r="C3097" t="s">
        <v>39</v>
      </c>
      <c r="D3097" t="s">
        <v>23</v>
      </c>
      <c r="E3097" t="s">
        <v>12217</v>
      </c>
      <c r="F3097" t="s">
        <v>6245</v>
      </c>
      <c r="G3097" s="1">
        <v>45331</v>
      </c>
      <c r="H3097" t="s">
        <v>25</v>
      </c>
      <c r="I3097" t="s">
        <v>26</v>
      </c>
      <c r="J3097" t="s">
        <v>67</v>
      </c>
      <c r="K3097">
        <v>1</v>
      </c>
      <c r="L3097">
        <v>278.92</v>
      </c>
      <c r="M3097" t="s">
        <v>35</v>
      </c>
      <c r="N3097">
        <v>31</v>
      </c>
      <c r="O3097" s="1">
        <v>45423</v>
      </c>
      <c r="P3097">
        <v>476</v>
      </c>
      <c r="Q3097" t="s">
        <v>43</v>
      </c>
      <c r="R3097">
        <v>4</v>
      </c>
      <c r="S3097" t="s">
        <v>12157</v>
      </c>
      <c r="T3097" t="s">
        <v>30</v>
      </c>
    </row>
    <row r="3098" spans="1:20" x14ac:dyDescent="0.25">
      <c r="A3098" t="s">
        <v>6246</v>
      </c>
      <c r="B3098" t="s">
        <v>21</v>
      </c>
      <c r="C3098" t="s">
        <v>39</v>
      </c>
      <c r="D3098" t="s">
        <v>77</v>
      </c>
      <c r="E3098" t="s">
        <v>12236</v>
      </c>
      <c r="F3098" t="s">
        <v>6247</v>
      </c>
      <c r="G3098" s="1">
        <v>45360</v>
      </c>
      <c r="H3098" t="s">
        <v>47</v>
      </c>
      <c r="I3098" t="s">
        <v>42</v>
      </c>
      <c r="J3098" t="s">
        <v>59</v>
      </c>
      <c r="K3098">
        <v>2</v>
      </c>
      <c r="L3098">
        <v>170.02</v>
      </c>
      <c r="M3098" t="s">
        <v>35</v>
      </c>
      <c r="N3098">
        <v>27</v>
      </c>
      <c r="O3098" t="s">
        <v>12300</v>
      </c>
      <c r="P3098">
        <v>314</v>
      </c>
      <c r="Q3098" t="s">
        <v>43</v>
      </c>
      <c r="R3098">
        <v>2</v>
      </c>
      <c r="S3098" s="1">
        <v>45906</v>
      </c>
      <c r="T3098" t="s">
        <v>60</v>
      </c>
    </row>
    <row r="3099" spans="1:20" x14ac:dyDescent="0.25">
      <c r="A3099" t="s">
        <v>6248</v>
      </c>
      <c r="B3099" t="s">
        <v>38</v>
      </c>
      <c r="C3099" t="s">
        <v>39</v>
      </c>
      <c r="D3099" t="s">
        <v>32</v>
      </c>
      <c r="E3099" s="1">
        <v>45515</v>
      </c>
      <c r="F3099" t="s">
        <v>6249</v>
      </c>
      <c r="G3099" s="1">
        <v>45360</v>
      </c>
      <c r="H3099" t="s">
        <v>41</v>
      </c>
      <c r="I3099" t="s">
        <v>63</v>
      </c>
      <c r="J3099" t="s">
        <v>27</v>
      </c>
      <c r="K3099">
        <v>2</v>
      </c>
      <c r="L3099">
        <v>686.84</v>
      </c>
      <c r="M3099" t="s">
        <v>50</v>
      </c>
      <c r="N3099">
        <v>5</v>
      </c>
      <c r="O3099" t="s">
        <v>12423</v>
      </c>
      <c r="P3099">
        <v>224</v>
      </c>
      <c r="Q3099" t="s">
        <v>29</v>
      </c>
      <c r="R3099">
        <v>2</v>
      </c>
      <c r="S3099" t="s">
        <v>12160</v>
      </c>
      <c r="T3099" t="s">
        <v>60</v>
      </c>
    </row>
    <row r="3100" spans="1:20" x14ac:dyDescent="0.25">
      <c r="A3100" t="s">
        <v>6250</v>
      </c>
      <c r="B3100" t="s">
        <v>45</v>
      </c>
      <c r="C3100" t="s">
        <v>39</v>
      </c>
      <c r="D3100" t="s">
        <v>32</v>
      </c>
      <c r="E3100" s="1">
        <v>45511</v>
      </c>
      <c r="F3100" t="s">
        <v>6251</v>
      </c>
      <c r="G3100" s="1">
        <v>45360</v>
      </c>
      <c r="H3100" t="s">
        <v>25</v>
      </c>
      <c r="I3100" t="s">
        <v>48</v>
      </c>
      <c r="J3100" t="s">
        <v>49</v>
      </c>
      <c r="K3100">
        <v>3</v>
      </c>
      <c r="L3100">
        <v>784.77</v>
      </c>
      <c r="M3100" t="s">
        <v>50</v>
      </c>
      <c r="N3100">
        <v>31</v>
      </c>
      <c r="O3100" t="s">
        <v>12146</v>
      </c>
      <c r="P3100">
        <v>43</v>
      </c>
      <c r="Q3100" t="s">
        <v>43</v>
      </c>
      <c r="R3100">
        <v>4</v>
      </c>
      <c r="S3100" t="s">
        <v>12360</v>
      </c>
      <c r="T3100" t="s">
        <v>36</v>
      </c>
    </row>
    <row r="3101" spans="1:20" x14ac:dyDescent="0.25">
      <c r="A3101" t="s">
        <v>6252</v>
      </c>
      <c r="B3101" t="s">
        <v>45</v>
      </c>
      <c r="C3101" t="s">
        <v>22</v>
      </c>
      <c r="D3101" t="s">
        <v>52</v>
      </c>
      <c r="E3101" t="s">
        <v>12430</v>
      </c>
      <c r="F3101" t="s">
        <v>6253</v>
      </c>
      <c r="G3101" s="1">
        <v>45360</v>
      </c>
      <c r="H3101" t="s">
        <v>58</v>
      </c>
      <c r="I3101" t="s">
        <v>63</v>
      </c>
      <c r="J3101" t="s">
        <v>49</v>
      </c>
      <c r="K3101">
        <v>5</v>
      </c>
      <c r="L3101">
        <v>121.22</v>
      </c>
      <c r="M3101" t="s">
        <v>50</v>
      </c>
      <c r="N3101">
        <v>15</v>
      </c>
      <c r="O3101" t="s">
        <v>12213</v>
      </c>
      <c r="P3101">
        <v>257</v>
      </c>
      <c r="Q3101" t="s">
        <v>43</v>
      </c>
      <c r="R3101">
        <v>5</v>
      </c>
      <c r="S3101" s="1">
        <v>45547</v>
      </c>
      <c r="T3101" t="s">
        <v>30</v>
      </c>
    </row>
    <row r="3102" spans="1:20" x14ac:dyDescent="0.25">
      <c r="A3102" t="s">
        <v>6254</v>
      </c>
      <c r="B3102" t="s">
        <v>21</v>
      </c>
      <c r="C3102" t="s">
        <v>82</v>
      </c>
      <c r="D3102" t="s">
        <v>52</v>
      </c>
      <c r="E3102" s="1">
        <v>45694</v>
      </c>
      <c r="F3102" t="s">
        <v>6255</v>
      </c>
      <c r="G3102" s="1">
        <v>45360</v>
      </c>
      <c r="H3102" t="s">
        <v>25</v>
      </c>
      <c r="I3102" t="s">
        <v>48</v>
      </c>
      <c r="J3102" t="s">
        <v>59</v>
      </c>
      <c r="K3102">
        <v>4</v>
      </c>
      <c r="L3102">
        <v>1028.97</v>
      </c>
      <c r="M3102" t="s">
        <v>35</v>
      </c>
      <c r="N3102">
        <v>12</v>
      </c>
      <c r="O3102" t="s">
        <v>12114</v>
      </c>
      <c r="P3102">
        <v>177</v>
      </c>
      <c r="Q3102" t="s">
        <v>43</v>
      </c>
      <c r="R3102">
        <v>1</v>
      </c>
      <c r="S3102" s="1">
        <v>45693</v>
      </c>
      <c r="T3102" t="s">
        <v>60</v>
      </c>
    </row>
    <row r="3103" spans="1:20" x14ac:dyDescent="0.25">
      <c r="A3103" t="s">
        <v>6256</v>
      </c>
      <c r="B3103" t="s">
        <v>38</v>
      </c>
      <c r="C3103" t="s">
        <v>82</v>
      </c>
      <c r="D3103" t="s">
        <v>77</v>
      </c>
      <c r="E3103" s="1">
        <v>45210</v>
      </c>
      <c r="F3103" t="s">
        <v>6257</v>
      </c>
      <c r="G3103" s="1">
        <v>45360</v>
      </c>
      <c r="H3103" t="s">
        <v>58</v>
      </c>
      <c r="I3103" t="s">
        <v>48</v>
      </c>
      <c r="J3103" t="s">
        <v>49</v>
      </c>
      <c r="K3103">
        <v>1</v>
      </c>
      <c r="L3103">
        <v>179.46</v>
      </c>
      <c r="M3103" t="s">
        <v>50</v>
      </c>
      <c r="N3103">
        <v>1</v>
      </c>
      <c r="O3103" t="s">
        <v>12155</v>
      </c>
      <c r="P3103">
        <v>258</v>
      </c>
      <c r="Q3103" t="s">
        <v>29</v>
      </c>
      <c r="R3103">
        <v>3</v>
      </c>
      <c r="S3103" t="s">
        <v>12308</v>
      </c>
      <c r="T3103" t="s">
        <v>36</v>
      </c>
    </row>
    <row r="3104" spans="1:20" x14ac:dyDescent="0.25">
      <c r="A3104" t="s">
        <v>6258</v>
      </c>
      <c r="B3104" t="s">
        <v>45</v>
      </c>
      <c r="C3104" t="s">
        <v>39</v>
      </c>
      <c r="D3104" t="s">
        <v>52</v>
      </c>
      <c r="E3104" s="1">
        <v>45301</v>
      </c>
      <c r="F3104" t="s">
        <v>6259</v>
      </c>
      <c r="G3104" s="1">
        <v>45360</v>
      </c>
      <c r="H3104" t="s">
        <v>41</v>
      </c>
      <c r="I3104" t="s">
        <v>63</v>
      </c>
      <c r="J3104" t="s">
        <v>27</v>
      </c>
      <c r="K3104">
        <v>2</v>
      </c>
      <c r="L3104">
        <v>1085.28</v>
      </c>
      <c r="M3104" t="s">
        <v>28</v>
      </c>
      <c r="N3104">
        <v>8</v>
      </c>
      <c r="O3104" t="s">
        <v>12190</v>
      </c>
      <c r="P3104">
        <v>46</v>
      </c>
      <c r="Q3104" t="s">
        <v>43</v>
      </c>
      <c r="R3104">
        <v>1</v>
      </c>
      <c r="S3104" s="1">
        <v>45997</v>
      </c>
      <c r="T3104" t="s">
        <v>36</v>
      </c>
    </row>
    <row r="3105" spans="1:20" x14ac:dyDescent="0.25">
      <c r="A3105" t="s">
        <v>6260</v>
      </c>
      <c r="B3105" t="s">
        <v>45</v>
      </c>
      <c r="C3105" t="s">
        <v>22</v>
      </c>
      <c r="D3105" t="s">
        <v>52</v>
      </c>
      <c r="E3105" s="1">
        <v>45509</v>
      </c>
      <c r="F3105" t="s">
        <v>6261</v>
      </c>
      <c r="G3105" s="1">
        <v>45360</v>
      </c>
      <c r="H3105" t="s">
        <v>25</v>
      </c>
      <c r="I3105" t="s">
        <v>63</v>
      </c>
      <c r="J3105" t="s">
        <v>64</v>
      </c>
      <c r="K3105">
        <v>5</v>
      </c>
      <c r="L3105">
        <v>1349.28</v>
      </c>
      <c r="M3105" t="s">
        <v>35</v>
      </c>
      <c r="N3105">
        <v>28</v>
      </c>
      <c r="O3105" t="s">
        <v>12226</v>
      </c>
      <c r="P3105">
        <v>297</v>
      </c>
      <c r="Q3105" t="s">
        <v>43</v>
      </c>
      <c r="R3105">
        <v>2</v>
      </c>
      <c r="S3105" t="s">
        <v>12175</v>
      </c>
      <c r="T3105" t="s">
        <v>36</v>
      </c>
    </row>
    <row r="3106" spans="1:20" x14ac:dyDescent="0.25">
      <c r="A3106" t="s">
        <v>6262</v>
      </c>
      <c r="B3106" t="s">
        <v>38</v>
      </c>
      <c r="C3106" t="s">
        <v>82</v>
      </c>
      <c r="D3106" t="s">
        <v>23</v>
      </c>
      <c r="E3106" s="1">
        <v>45754</v>
      </c>
      <c r="F3106" t="s">
        <v>6263</v>
      </c>
      <c r="G3106" s="1">
        <v>45360</v>
      </c>
      <c r="H3106" t="s">
        <v>34</v>
      </c>
      <c r="I3106" t="s">
        <v>26</v>
      </c>
      <c r="J3106" t="s">
        <v>49</v>
      </c>
      <c r="K3106">
        <v>1</v>
      </c>
      <c r="L3106">
        <v>1161.95</v>
      </c>
      <c r="M3106" t="s">
        <v>50</v>
      </c>
      <c r="N3106">
        <v>41</v>
      </c>
      <c r="O3106" t="s">
        <v>12373</v>
      </c>
      <c r="P3106">
        <v>263</v>
      </c>
      <c r="Q3106" t="s">
        <v>43</v>
      </c>
      <c r="R3106">
        <v>3</v>
      </c>
      <c r="S3106" t="s">
        <v>12123</v>
      </c>
      <c r="T3106" t="s">
        <v>60</v>
      </c>
    </row>
    <row r="3107" spans="1:20" x14ac:dyDescent="0.25">
      <c r="A3107" t="s">
        <v>6264</v>
      </c>
      <c r="B3107" t="s">
        <v>21</v>
      </c>
      <c r="C3107" t="s">
        <v>39</v>
      </c>
      <c r="D3107" t="s">
        <v>32</v>
      </c>
      <c r="E3107" t="s">
        <v>12433</v>
      </c>
      <c r="F3107" t="s">
        <v>6265</v>
      </c>
      <c r="G3107" s="1">
        <v>45360</v>
      </c>
      <c r="H3107" t="s">
        <v>25</v>
      </c>
      <c r="I3107" t="s">
        <v>26</v>
      </c>
      <c r="J3107" t="s">
        <v>67</v>
      </c>
      <c r="K3107">
        <v>2</v>
      </c>
      <c r="L3107">
        <v>138.03</v>
      </c>
      <c r="M3107" t="s">
        <v>50</v>
      </c>
      <c r="N3107">
        <v>46</v>
      </c>
      <c r="O3107" t="s">
        <v>12212</v>
      </c>
      <c r="P3107">
        <v>472</v>
      </c>
      <c r="Q3107" t="s">
        <v>29</v>
      </c>
      <c r="R3107">
        <v>1</v>
      </c>
      <c r="S3107" t="s">
        <v>12364</v>
      </c>
      <c r="T3107" t="s">
        <v>30</v>
      </c>
    </row>
    <row r="3108" spans="1:20" x14ac:dyDescent="0.25">
      <c r="A3108" t="s">
        <v>6266</v>
      </c>
      <c r="B3108" t="s">
        <v>45</v>
      </c>
      <c r="C3108" t="s">
        <v>22</v>
      </c>
      <c r="D3108" t="s">
        <v>56</v>
      </c>
      <c r="E3108" s="1">
        <v>45148</v>
      </c>
      <c r="F3108" t="s">
        <v>6267</v>
      </c>
      <c r="G3108" s="1">
        <v>45391</v>
      </c>
      <c r="H3108" t="s">
        <v>41</v>
      </c>
      <c r="I3108" t="s">
        <v>63</v>
      </c>
      <c r="J3108" t="s">
        <v>49</v>
      </c>
      <c r="K3108">
        <v>2</v>
      </c>
      <c r="L3108">
        <v>1184.1600000000001</v>
      </c>
      <c r="M3108" t="s">
        <v>35</v>
      </c>
      <c r="N3108">
        <v>10</v>
      </c>
      <c r="O3108" s="1">
        <v>45391</v>
      </c>
      <c r="P3108">
        <v>453</v>
      </c>
      <c r="Q3108" t="s">
        <v>43</v>
      </c>
      <c r="R3108">
        <v>1</v>
      </c>
      <c r="S3108" s="1">
        <v>45303</v>
      </c>
      <c r="T3108" t="s">
        <v>60</v>
      </c>
    </row>
    <row r="3109" spans="1:20" x14ac:dyDescent="0.25">
      <c r="A3109" t="s">
        <v>6268</v>
      </c>
      <c r="B3109" t="s">
        <v>38</v>
      </c>
      <c r="C3109" t="s">
        <v>82</v>
      </c>
      <c r="D3109" t="s">
        <v>52</v>
      </c>
      <c r="E3109" t="s">
        <v>12158</v>
      </c>
      <c r="F3109" t="s">
        <v>6269</v>
      </c>
      <c r="G3109" s="1">
        <v>45391</v>
      </c>
      <c r="H3109" t="s">
        <v>34</v>
      </c>
      <c r="I3109" t="s">
        <v>26</v>
      </c>
      <c r="J3109" t="s">
        <v>67</v>
      </c>
      <c r="K3109">
        <v>1</v>
      </c>
      <c r="L3109">
        <v>1030.3</v>
      </c>
      <c r="M3109" t="s">
        <v>50</v>
      </c>
      <c r="N3109">
        <v>35</v>
      </c>
      <c r="O3109" t="s">
        <v>12397</v>
      </c>
      <c r="P3109">
        <v>381</v>
      </c>
      <c r="Q3109" t="s">
        <v>43</v>
      </c>
      <c r="R3109">
        <v>5</v>
      </c>
      <c r="S3109" t="s">
        <v>12088</v>
      </c>
      <c r="T3109" t="s">
        <v>60</v>
      </c>
    </row>
    <row r="3110" spans="1:20" x14ac:dyDescent="0.25">
      <c r="A3110" t="s">
        <v>6270</v>
      </c>
      <c r="B3110" t="s">
        <v>38</v>
      </c>
      <c r="C3110" t="s">
        <v>39</v>
      </c>
      <c r="D3110" t="s">
        <v>52</v>
      </c>
      <c r="E3110" t="s">
        <v>12233</v>
      </c>
      <c r="F3110" t="s">
        <v>6271</v>
      </c>
      <c r="G3110" s="1">
        <v>45391</v>
      </c>
      <c r="H3110" t="s">
        <v>34</v>
      </c>
      <c r="I3110" t="s">
        <v>48</v>
      </c>
      <c r="J3110" t="s">
        <v>27</v>
      </c>
      <c r="K3110">
        <v>3</v>
      </c>
      <c r="L3110">
        <v>640.14</v>
      </c>
      <c r="M3110" t="s">
        <v>50</v>
      </c>
      <c r="N3110">
        <v>38</v>
      </c>
      <c r="O3110" s="1">
        <v>45963</v>
      </c>
      <c r="P3110">
        <v>495</v>
      </c>
      <c r="Q3110" t="s">
        <v>29</v>
      </c>
      <c r="R3110">
        <v>1</v>
      </c>
      <c r="S3110" t="s">
        <v>12120</v>
      </c>
      <c r="T3110" t="s">
        <v>36</v>
      </c>
    </row>
    <row r="3111" spans="1:20" x14ac:dyDescent="0.25">
      <c r="A3111" t="s">
        <v>6272</v>
      </c>
      <c r="B3111" t="s">
        <v>38</v>
      </c>
      <c r="C3111" t="s">
        <v>39</v>
      </c>
      <c r="D3111" t="s">
        <v>56</v>
      </c>
      <c r="E3111" t="s">
        <v>12418</v>
      </c>
      <c r="F3111" t="s">
        <v>6273</v>
      </c>
      <c r="G3111" s="1">
        <v>45391</v>
      </c>
      <c r="H3111" t="s">
        <v>41</v>
      </c>
      <c r="I3111" t="s">
        <v>42</v>
      </c>
      <c r="J3111" t="s">
        <v>59</v>
      </c>
      <c r="K3111">
        <v>5</v>
      </c>
      <c r="L3111">
        <v>422.59</v>
      </c>
      <c r="M3111" t="s">
        <v>50</v>
      </c>
      <c r="N3111">
        <v>11</v>
      </c>
      <c r="O3111" t="s">
        <v>12196</v>
      </c>
      <c r="P3111">
        <v>390</v>
      </c>
      <c r="Q3111" t="s">
        <v>43</v>
      </c>
      <c r="R3111">
        <v>4</v>
      </c>
      <c r="S3111" s="1">
        <v>45785</v>
      </c>
      <c r="T3111" t="s">
        <v>60</v>
      </c>
    </row>
    <row r="3112" spans="1:20" x14ac:dyDescent="0.25">
      <c r="A3112" t="s">
        <v>6274</v>
      </c>
      <c r="B3112" t="s">
        <v>21</v>
      </c>
      <c r="C3112" t="s">
        <v>82</v>
      </c>
      <c r="D3112" t="s">
        <v>23</v>
      </c>
      <c r="E3112" s="1">
        <v>45240</v>
      </c>
      <c r="F3112" t="s">
        <v>6275</v>
      </c>
      <c r="G3112" s="1">
        <v>45391</v>
      </c>
      <c r="H3112" t="s">
        <v>47</v>
      </c>
      <c r="I3112" t="s">
        <v>26</v>
      </c>
      <c r="J3112" t="s">
        <v>49</v>
      </c>
      <c r="K3112">
        <v>5</v>
      </c>
      <c r="L3112">
        <v>633.97</v>
      </c>
      <c r="M3112" t="s">
        <v>35</v>
      </c>
      <c r="N3112">
        <v>8</v>
      </c>
      <c r="O3112" t="s">
        <v>12253</v>
      </c>
      <c r="P3112">
        <v>382</v>
      </c>
      <c r="Q3112" t="s">
        <v>43</v>
      </c>
      <c r="R3112">
        <v>4</v>
      </c>
      <c r="S3112" t="s">
        <v>12104</v>
      </c>
      <c r="T3112" t="s">
        <v>60</v>
      </c>
    </row>
    <row r="3113" spans="1:20" x14ac:dyDescent="0.25">
      <c r="A3113" t="s">
        <v>6276</v>
      </c>
      <c r="B3113" t="s">
        <v>21</v>
      </c>
      <c r="C3113" t="s">
        <v>39</v>
      </c>
      <c r="D3113" t="s">
        <v>56</v>
      </c>
      <c r="E3113" s="1">
        <v>45660</v>
      </c>
      <c r="F3113" t="s">
        <v>6277</v>
      </c>
      <c r="G3113" s="1">
        <v>45391</v>
      </c>
      <c r="H3113" t="s">
        <v>41</v>
      </c>
      <c r="I3113" t="s">
        <v>54</v>
      </c>
      <c r="J3113" t="s">
        <v>27</v>
      </c>
      <c r="K3113">
        <v>5</v>
      </c>
      <c r="L3113">
        <v>1006.63</v>
      </c>
      <c r="M3113" t="s">
        <v>35</v>
      </c>
      <c r="N3113">
        <v>36</v>
      </c>
      <c r="O3113" s="1">
        <v>45844</v>
      </c>
      <c r="P3113">
        <v>154</v>
      </c>
      <c r="Q3113" t="s">
        <v>43</v>
      </c>
      <c r="R3113">
        <v>3</v>
      </c>
      <c r="S3113" t="s">
        <v>12102</v>
      </c>
      <c r="T3113" t="s">
        <v>60</v>
      </c>
    </row>
    <row r="3114" spans="1:20" x14ac:dyDescent="0.25">
      <c r="A3114" t="s">
        <v>6278</v>
      </c>
      <c r="B3114" t="s">
        <v>21</v>
      </c>
      <c r="C3114" t="s">
        <v>22</v>
      </c>
      <c r="D3114" t="s">
        <v>52</v>
      </c>
      <c r="E3114" s="1">
        <v>45603</v>
      </c>
      <c r="F3114" t="s">
        <v>6279</v>
      </c>
      <c r="G3114" s="1">
        <v>45391</v>
      </c>
      <c r="H3114" t="s">
        <v>25</v>
      </c>
      <c r="I3114" t="s">
        <v>48</v>
      </c>
      <c r="J3114" t="s">
        <v>27</v>
      </c>
      <c r="K3114">
        <v>3</v>
      </c>
      <c r="L3114">
        <v>719.71</v>
      </c>
      <c r="M3114" t="s">
        <v>28</v>
      </c>
      <c r="N3114">
        <v>29</v>
      </c>
      <c r="O3114" s="1">
        <v>45969</v>
      </c>
      <c r="P3114">
        <v>402</v>
      </c>
      <c r="Q3114" t="s">
        <v>29</v>
      </c>
      <c r="R3114">
        <v>2</v>
      </c>
      <c r="S3114" t="s">
        <v>12259</v>
      </c>
      <c r="T3114" t="s">
        <v>36</v>
      </c>
    </row>
    <row r="3115" spans="1:20" x14ac:dyDescent="0.25">
      <c r="A3115" t="s">
        <v>6280</v>
      </c>
      <c r="B3115" t="s">
        <v>38</v>
      </c>
      <c r="C3115" t="s">
        <v>22</v>
      </c>
      <c r="D3115" t="s">
        <v>32</v>
      </c>
      <c r="E3115" s="1">
        <v>45638</v>
      </c>
      <c r="F3115" t="s">
        <v>6281</v>
      </c>
      <c r="G3115" s="1">
        <v>45421</v>
      </c>
      <c r="H3115" t="s">
        <v>58</v>
      </c>
      <c r="I3115" t="s">
        <v>42</v>
      </c>
      <c r="J3115" t="s">
        <v>27</v>
      </c>
      <c r="K3115">
        <v>5</v>
      </c>
      <c r="L3115">
        <v>386.89</v>
      </c>
      <c r="M3115" t="s">
        <v>50</v>
      </c>
      <c r="N3115">
        <v>38</v>
      </c>
      <c r="O3115" t="s">
        <v>12108</v>
      </c>
      <c r="P3115">
        <v>272</v>
      </c>
      <c r="Q3115" t="s">
        <v>29</v>
      </c>
      <c r="R3115">
        <v>2</v>
      </c>
      <c r="S3115" t="s">
        <v>12204</v>
      </c>
      <c r="T3115" t="s">
        <v>30</v>
      </c>
    </row>
    <row r="3116" spans="1:20" x14ac:dyDescent="0.25">
      <c r="A3116" t="s">
        <v>6282</v>
      </c>
      <c r="B3116" t="s">
        <v>38</v>
      </c>
      <c r="C3116" t="s">
        <v>82</v>
      </c>
      <c r="D3116" t="s">
        <v>32</v>
      </c>
      <c r="E3116" t="s">
        <v>12299</v>
      </c>
      <c r="F3116" t="s">
        <v>6283</v>
      </c>
      <c r="G3116" s="1">
        <v>45421</v>
      </c>
      <c r="H3116" t="s">
        <v>58</v>
      </c>
      <c r="I3116" t="s">
        <v>42</v>
      </c>
      <c r="J3116" t="s">
        <v>67</v>
      </c>
      <c r="K3116">
        <v>2</v>
      </c>
      <c r="L3116">
        <v>915.08</v>
      </c>
      <c r="M3116" t="s">
        <v>50</v>
      </c>
      <c r="N3116">
        <v>44</v>
      </c>
      <c r="O3116" t="s">
        <v>12238</v>
      </c>
      <c r="P3116">
        <v>459</v>
      </c>
      <c r="Q3116" t="s">
        <v>43</v>
      </c>
      <c r="R3116">
        <v>2</v>
      </c>
      <c r="S3116" t="s">
        <v>12079</v>
      </c>
      <c r="T3116" t="s">
        <v>36</v>
      </c>
    </row>
    <row r="3117" spans="1:20" x14ac:dyDescent="0.25">
      <c r="A3117" t="s">
        <v>6284</v>
      </c>
      <c r="B3117" t="s">
        <v>21</v>
      </c>
      <c r="C3117" t="s">
        <v>82</v>
      </c>
      <c r="D3117" t="s">
        <v>23</v>
      </c>
      <c r="E3117" s="1">
        <v>45332</v>
      </c>
      <c r="F3117" t="s">
        <v>6285</v>
      </c>
      <c r="G3117" s="1">
        <v>45421</v>
      </c>
      <c r="H3117" t="s">
        <v>47</v>
      </c>
      <c r="I3117" t="s">
        <v>48</v>
      </c>
      <c r="J3117" t="s">
        <v>49</v>
      </c>
      <c r="K3117">
        <v>4</v>
      </c>
      <c r="L3117">
        <v>720.99</v>
      </c>
      <c r="M3117" t="s">
        <v>50</v>
      </c>
      <c r="N3117">
        <v>41</v>
      </c>
      <c r="O3117" t="s">
        <v>12243</v>
      </c>
      <c r="P3117">
        <v>62</v>
      </c>
      <c r="Q3117" t="s">
        <v>29</v>
      </c>
      <c r="R3117">
        <v>4</v>
      </c>
      <c r="S3117" t="s">
        <v>12115</v>
      </c>
      <c r="T3117" t="s">
        <v>60</v>
      </c>
    </row>
    <row r="3118" spans="1:20" x14ac:dyDescent="0.25">
      <c r="A3118" t="s">
        <v>6286</v>
      </c>
      <c r="B3118" t="s">
        <v>38</v>
      </c>
      <c r="C3118" t="s">
        <v>39</v>
      </c>
      <c r="D3118" t="s">
        <v>32</v>
      </c>
      <c r="E3118" s="1">
        <v>45904</v>
      </c>
      <c r="F3118" t="s">
        <v>6287</v>
      </c>
      <c r="G3118" s="1">
        <v>45421</v>
      </c>
      <c r="H3118" t="s">
        <v>47</v>
      </c>
      <c r="I3118" t="s">
        <v>26</v>
      </c>
      <c r="J3118" t="s">
        <v>49</v>
      </c>
      <c r="K3118">
        <v>3</v>
      </c>
      <c r="L3118">
        <v>1281.68</v>
      </c>
      <c r="M3118" t="s">
        <v>50</v>
      </c>
      <c r="N3118">
        <v>31</v>
      </c>
      <c r="O3118" t="s">
        <v>12358</v>
      </c>
      <c r="P3118">
        <v>281</v>
      </c>
      <c r="Q3118" t="s">
        <v>29</v>
      </c>
      <c r="R3118">
        <v>3</v>
      </c>
      <c r="S3118" t="s">
        <v>12265</v>
      </c>
      <c r="T3118" t="s">
        <v>60</v>
      </c>
    </row>
    <row r="3119" spans="1:20" x14ac:dyDescent="0.25">
      <c r="A3119" t="s">
        <v>6288</v>
      </c>
      <c r="B3119" t="s">
        <v>21</v>
      </c>
      <c r="C3119" t="s">
        <v>22</v>
      </c>
      <c r="D3119" t="s">
        <v>77</v>
      </c>
      <c r="E3119" t="s">
        <v>12251</v>
      </c>
      <c r="F3119" t="s">
        <v>6289</v>
      </c>
      <c r="G3119" s="1">
        <v>45421</v>
      </c>
      <c r="H3119" t="s">
        <v>58</v>
      </c>
      <c r="I3119" t="s">
        <v>48</v>
      </c>
      <c r="J3119" t="s">
        <v>27</v>
      </c>
      <c r="K3119">
        <v>3</v>
      </c>
      <c r="L3119">
        <v>798.92</v>
      </c>
      <c r="M3119" t="s">
        <v>35</v>
      </c>
      <c r="N3119">
        <v>40</v>
      </c>
      <c r="O3119" t="s">
        <v>12079</v>
      </c>
      <c r="P3119">
        <v>147</v>
      </c>
      <c r="Q3119" t="s">
        <v>43</v>
      </c>
      <c r="R3119">
        <v>3</v>
      </c>
      <c r="S3119" s="1">
        <v>45993</v>
      </c>
      <c r="T3119" t="s">
        <v>30</v>
      </c>
    </row>
    <row r="3120" spans="1:20" x14ac:dyDescent="0.25">
      <c r="A3120" t="s">
        <v>6290</v>
      </c>
      <c r="B3120" t="s">
        <v>38</v>
      </c>
      <c r="C3120" t="s">
        <v>82</v>
      </c>
      <c r="D3120" t="s">
        <v>56</v>
      </c>
      <c r="E3120" s="1">
        <v>45904</v>
      </c>
      <c r="F3120" t="s">
        <v>6291</v>
      </c>
      <c r="G3120" s="1">
        <v>45421</v>
      </c>
      <c r="H3120" t="s">
        <v>47</v>
      </c>
      <c r="I3120" t="s">
        <v>63</v>
      </c>
      <c r="J3120" t="s">
        <v>59</v>
      </c>
      <c r="K3120">
        <v>5</v>
      </c>
      <c r="L3120">
        <v>1410.26</v>
      </c>
      <c r="M3120" t="s">
        <v>50</v>
      </c>
      <c r="N3120">
        <v>28</v>
      </c>
      <c r="O3120" t="s">
        <v>12318</v>
      </c>
      <c r="P3120">
        <v>477</v>
      </c>
      <c r="Q3120" t="s">
        <v>43</v>
      </c>
      <c r="R3120">
        <v>2</v>
      </c>
      <c r="S3120" t="s">
        <v>12106</v>
      </c>
      <c r="T3120" t="s">
        <v>36</v>
      </c>
    </row>
    <row r="3121" spans="1:20" x14ac:dyDescent="0.25">
      <c r="A3121" t="s">
        <v>6292</v>
      </c>
      <c r="B3121" t="s">
        <v>38</v>
      </c>
      <c r="C3121" t="s">
        <v>22</v>
      </c>
      <c r="D3121" t="s">
        <v>23</v>
      </c>
      <c r="E3121" s="1">
        <v>45627</v>
      </c>
      <c r="F3121" t="s">
        <v>6293</v>
      </c>
      <c r="G3121" s="1">
        <v>45421</v>
      </c>
      <c r="H3121" t="s">
        <v>47</v>
      </c>
      <c r="I3121" t="s">
        <v>63</v>
      </c>
      <c r="J3121" t="s">
        <v>64</v>
      </c>
      <c r="K3121">
        <v>2</v>
      </c>
      <c r="L3121">
        <v>1127.22</v>
      </c>
      <c r="M3121" t="s">
        <v>28</v>
      </c>
      <c r="N3121">
        <v>8</v>
      </c>
      <c r="O3121" t="s">
        <v>12261</v>
      </c>
      <c r="P3121">
        <v>311</v>
      </c>
      <c r="Q3121" t="s">
        <v>29</v>
      </c>
      <c r="R3121">
        <v>4</v>
      </c>
      <c r="S3121" t="s">
        <v>12087</v>
      </c>
      <c r="T3121" t="s">
        <v>36</v>
      </c>
    </row>
    <row r="3122" spans="1:20" x14ac:dyDescent="0.25">
      <c r="A3122" t="s">
        <v>6294</v>
      </c>
      <c r="B3122" t="s">
        <v>38</v>
      </c>
      <c r="C3122" t="s">
        <v>82</v>
      </c>
      <c r="D3122" t="s">
        <v>32</v>
      </c>
      <c r="E3122" s="1">
        <v>45664</v>
      </c>
      <c r="F3122" t="s">
        <v>6295</v>
      </c>
      <c r="G3122" s="1">
        <v>45421</v>
      </c>
      <c r="H3122" t="s">
        <v>47</v>
      </c>
      <c r="I3122" t="s">
        <v>63</v>
      </c>
      <c r="J3122" t="s">
        <v>64</v>
      </c>
      <c r="K3122">
        <v>3</v>
      </c>
      <c r="L3122">
        <v>650.33000000000004</v>
      </c>
      <c r="M3122" t="s">
        <v>28</v>
      </c>
      <c r="N3122">
        <v>27</v>
      </c>
      <c r="O3122" t="s">
        <v>12081</v>
      </c>
      <c r="P3122">
        <v>32</v>
      </c>
      <c r="Q3122" t="s">
        <v>43</v>
      </c>
      <c r="R3122">
        <v>1</v>
      </c>
      <c r="S3122" t="s">
        <v>12163</v>
      </c>
      <c r="T3122" t="s">
        <v>60</v>
      </c>
    </row>
    <row r="3123" spans="1:20" x14ac:dyDescent="0.25">
      <c r="A3123" t="s">
        <v>6296</v>
      </c>
      <c r="B3123" t="s">
        <v>38</v>
      </c>
      <c r="C3123" t="s">
        <v>39</v>
      </c>
      <c r="D3123" t="s">
        <v>52</v>
      </c>
      <c r="E3123" s="1">
        <v>45485</v>
      </c>
      <c r="F3123" t="s">
        <v>6297</v>
      </c>
      <c r="G3123" s="1">
        <v>45421</v>
      </c>
      <c r="H3123" t="s">
        <v>47</v>
      </c>
      <c r="I3123" t="s">
        <v>63</v>
      </c>
      <c r="J3123" t="s">
        <v>64</v>
      </c>
      <c r="K3123">
        <v>5</v>
      </c>
      <c r="L3123">
        <v>969.9</v>
      </c>
      <c r="M3123" t="s">
        <v>28</v>
      </c>
      <c r="N3123">
        <v>32</v>
      </c>
      <c r="O3123" s="1">
        <v>45484</v>
      </c>
      <c r="P3123">
        <v>376</v>
      </c>
      <c r="Q3123" t="s">
        <v>29</v>
      </c>
      <c r="R3123">
        <v>4</v>
      </c>
      <c r="S3123" t="s">
        <v>12113</v>
      </c>
      <c r="T3123" t="s">
        <v>36</v>
      </c>
    </row>
    <row r="3124" spans="1:20" x14ac:dyDescent="0.25">
      <c r="A3124" t="s">
        <v>6298</v>
      </c>
      <c r="B3124" t="s">
        <v>21</v>
      </c>
      <c r="C3124" t="s">
        <v>22</v>
      </c>
      <c r="D3124" t="s">
        <v>32</v>
      </c>
      <c r="E3124" s="1">
        <v>45932</v>
      </c>
      <c r="F3124" t="s">
        <v>6299</v>
      </c>
      <c r="G3124" s="1">
        <v>45452</v>
      </c>
      <c r="H3124" t="s">
        <v>25</v>
      </c>
      <c r="I3124" t="s">
        <v>48</v>
      </c>
      <c r="J3124" t="s">
        <v>64</v>
      </c>
      <c r="K3124">
        <v>4</v>
      </c>
      <c r="L3124">
        <v>521.34</v>
      </c>
      <c r="M3124" t="s">
        <v>28</v>
      </c>
      <c r="N3124">
        <v>42</v>
      </c>
      <c r="O3124" s="1">
        <v>45724</v>
      </c>
      <c r="P3124">
        <v>206</v>
      </c>
      <c r="Q3124" t="s">
        <v>29</v>
      </c>
      <c r="R3124">
        <v>2</v>
      </c>
      <c r="S3124" t="s">
        <v>12167</v>
      </c>
      <c r="T3124" t="s">
        <v>36</v>
      </c>
    </row>
    <row r="3125" spans="1:20" x14ac:dyDescent="0.25">
      <c r="A3125" t="s">
        <v>6300</v>
      </c>
      <c r="B3125" t="s">
        <v>38</v>
      </c>
      <c r="C3125" t="s">
        <v>22</v>
      </c>
      <c r="D3125" t="s">
        <v>32</v>
      </c>
      <c r="E3125" t="s">
        <v>12162</v>
      </c>
      <c r="F3125" t="s">
        <v>6301</v>
      </c>
      <c r="G3125" s="1">
        <v>45452</v>
      </c>
      <c r="H3125" t="s">
        <v>34</v>
      </c>
      <c r="I3125" t="s">
        <v>26</v>
      </c>
      <c r="J3125" t="s">
        <v>67</v>
      </c>
      <c r="K3125">
        <v>1</v>
      </c>
      <c r="L3125">
        <v>1327.48</v>
      </c>
      <c r="M3125" t="s">
        <v>50</v>
      </c>
      <c r="N3125">
        <v>1</v>
      </c>
      <c r="O3125" s="1">
        <v>45423</v>
      </c>
      <c r="P3125">
        <v>165</v>
      </c>
      <c r="Q3125" t="s">
        <v>43</v>
      </c>
      <c r="R3125">
        <v>1</v>
      </c>
      <c r="S3125" t="s">
        <v>12142</v>
      </c>
      <c r="T3125" t="s">
        <v>60</v>
      </c>
    </row>
    <row r="3126" spans="1:20" x14ac:dyDescent="0.25">
      <c r="A3126" t="s">
        <v>6302</v>
      </c>
      <c r="B3126" t="s">
        <v>21</v>
      </c>
      <c r="C3126" t="s">
        <v>82</v>
      </c>
      <c r="D3126" t="s">
        <v>77</v>
      </c>
      <c r="E3126" s="1">
        <v>45422</v>
      </c>
      <c r="F3126" t="s">
        <v>6303</v>
      </c>
      <c r="G3126" s="1">
        <v>45452</v>
      </c>
      <c r="H3126" t="s">
        <v>47</v>
      </c>
      <c r="I3126" t="s">
        <v>42</v>
      </c>
      <c r="J3126" t="s">
        <v>49</v>
      </c>
      <c r="K3126">
        <v>1</v>
      </c>
      <c r="L3126">
        <v>736.08</v>
      </c>
      <c r="M3126" t="s">
        <v>50</v>
      </c>
      <c r="N3126">
        <v>26</v>
      </c>
      <c r="O3126" s="1">
        <v>45577</v>
      </c>
      <c r="P3126">
        <v>367</v>
      </c>
      <c r="Q3126" t="s">
        <v>29</v>
      </c>
      <c r="R3126">
        <v>2</v>
      </c>
      <c r="S3126" t="s">
        <v>12122</v>
      </c>
      <c r="T3126" t="s">
        <v>60</v>
      </c>
    </row>
    <row r="3127" spans="1:20" x14ac:dyDescent="0.25">
      <c r="A3127" t="s">
        <v>6304</v>
      </c>
      <c r="B3127" t="s">
        <v>45</v>
      </c>
      <c r="C3127" t="s">
        <v>82</v>
      </c>
      <c r="D3127" t="s">
        <v>52</v>
      </c>
      <c r="E3127" s="1">
        <v>45907</v>
      </c>
      <c r="F3127" t="s">
        <v>6305</v>
      </c>
      <c r="G3127" s="1">
        <v>45452</v>
      </c>
      <c r="H3127" t="s">
        <v>58</v>
      </c>
      <c r="I3127" t="s">
        <v>63</v>
      </c>
      <c r="J3127" t="s">
        <v>67</v>
      </c>
      <c r="K3127">
        <v>5</v>
      </c>
      <c r="L3127">
        <v>846.33</v>
      </c>
      <c r="M3127" t="s">
        <v>35</v>
      </c>
      <c r="N3127">
        <v>35</v>
      </c>
      <c r="O3127" s="1">
        <v>45902</v>
      </c>
      <c r="P3127">
        <v>35</v>
      </c>
      <c r="Q3127" t="s">
        <v>29</v>
      </c>
      <c r="R3127">
        <v>1</v>
      </c>
      <c r="S3127" t="s">
        <v>12072</v>
      </c>
      <c r="T3127" t="s">
        <v>60</v>
      </c>
    </row>
    <row r="3128" spans="1:20" x14ac:dyDescent="0.25">
      <c r="A3128" t="s">
        <v>6306</v>
      </c>
      <c r="B3128" t="s">
        <v>38</v>
      </c>
      <c r="C3128" t="s">
        <v>82</v>
      </c>
      <c r="D3128" t="s">
        <v>77</v>
      </c>
      <c r="E3128" t="s">
        <v>12436</v>
      </c>
      <c r="F3128" t="s">
        <v>6307</v>
      </c>
      <c r="G3128" s="1">
        <v>45452</v>
      </c>
      <c r="H3128" t="s">
        <v>58</v>
      </c>
      <c r="I3128" t="s">
        <v>54</v>
      </c>
      <c r="J3128" t="s">
        <v>67</v>
      </c>
      <c r="K3128">
        <v>5</v>
      </c>
      <c r="L3128">
        <v>283.86</v>
      </c>
      <c r="M3128" t="s">
        <v>50</v>
      </c>
      <c r="N3128">
        <v>48</v>
      </c>
      <c r="O3128" t="s">
        <v>12227</v>
      </c>
      <c r="P3128">
        <v>459</v>
      </c>
      <c r="Q3128" t="s">
        <v>29</v>
      </c>
      <c r="R3128">
        <v>3</v>
      </c>
      <c r="S3128" t="s">
        <v>12390</v>
      </c>
      <c r="T3128" t="s">
        <v>36</v>
      </c>
    </row>
    <row r="3129" spans="1:20" x14ac:dyDescent="0.25">
      <c r="A3129" t="s">
        <v>6308</v>
      </c>
      <c r="B3129" t="s">
        <v>45</v>
      </c>
      <c r="C3129" t="s">
        <v>22</v>
      </c>
      <c r="D3129" t="s">
        <v>23</v>
      </c>
      <c r="E3129" s="1">
        <v>45598</v>
      </c>
      <c r="F3129" t="s">
        <v>6309</v>
      </c>
      <c r="G3129" s="1">
        <v>45452</v>
      </c>
      <c r="H3129" t="s">
        <v>58</v>
      </c>
      <c r="I3129" t="s">
        <v>63</v>
      </c>
      <c r="J3129" t="s">
        <v>64</v>
      </c>
      <c r="K3129">
        <v>5</v>
      </c>
      <c r="L3129">
        <v>697.34</v>
      </c>
      <c r="M3129" t="s">
        <v>35</v>
      </c>
      <c r="N3129">
        <v>34</v>
      </c>
      <c r="O3129" s="1">
        <v>45963</v>
      </c>
      <c r="P3129">
        <v>394</v>
      </c>
      <c r="Q3129" t="s">
        <v>43</v>
      </c>
      <c r="R3129">
        <v>1</v>
      </c>
      <c r="S3129" s="1">
        <v>45607</v>
      </c>
      <c r="T3129" t="s">
        <v>60</v>
      </c>
    </row>
    <row r="3130" spans="1:20" x14ac:dyDescent="0.25">
      <c r="A3130" t="s">
        <v>6310</v>
      </c>
      <c r="B3130" t="s">
        <v>21</v>
      </c>
      <c r="C3130" t="s">
        <v>22</v>
      </c>
      <c r="D3130" t="s">
        <v>77</v>
      </c>
      <c r="E3130" s="1">
        <v>45845</v>
      </c>
      <c r="F3130" t="s">
        <v>6311</v>
      </c>
      <c r="G3130" s="1">
        <v>45452</v>
      </c>
      <c r="H3130" t="s">
        <v>41</v>
      </c>
      <c r="I3130" t="s">
        <v>26</v>
      </c>
      <c r="J3130" t="s">
        <v>64</v>
      </c>
      <c r="K3130">
        <v>4</v>
      </c>
      <c r="L3130">
        <v>1041.8800000000001</v>
      </c>
      <c r="M3130" t="s">
        <v>35</v>
      </c>
      <c r="N3130">
        <v>3</v>
      </c>
      <c r="O3130" t="s">
        <v>12270</v>
      </c>
      <c r="P3130">
        <v>461</v>
      </c>
      <c r="Q3130" t="s">
        <v>43</v>
      </c>
      <c r="R3130">
        <v>2</v>
      </c>
      <c r="S3130" s="1">
        <v>45452</v>
      </c>
      <c r="T3130" t="s">
        <v>36</v>
      </c>
    </row>
    <row r="3131" spans="1:20" x14ac:dyDescent="0.25">
      <c r="A3131" t="s">
        <v>6312</v>
      </c>
      <c r="B3131" t="s">
        <v>21</v>
      </c>
      <c r="C3131" t="s">
        <v>82</v>
      </c>
      <c r="D3131" t="s">
        <v>32</v>
      </c>
      <c r="E3131" s="1">
        <v>45540</v>
      </c>
      <c r="F3131" t="s">
        <v>6313</v>
      </c>
      <c r="G3131" s="1">
        <v>45452</v>
      </c>
      <c r="H3131" t="s">
        <v>47</v>
      </c>
      <c r="I3131" t="s">
        <v>48</v>
      </c>
      <c r="J3131" t="s">
        <v>49</v>
      </c>
      <c r="K3131">
        <v>2</v>
      </c>
      <c r="L3131">
        <v>940.85</v>
      </c>
      <c r="M3131" t="s">
        <v>35</v>
      </c>
      <c r="N3131">
        <v>37</v>
      </c>
      <c r="O3131" t="s">
        <v>12219</v>
      </c>
      <c r="P3131">
        <v>487</v>
      </c>
      <c r="Q3131" t="s">
        <v>29</v>
      </c>
      <c r="R3131">
        <v>2</v>
      </c>
      <c r="S3131" s="1">
        <v>45422</v>
      </c>
      <c r="T3131" t="s">
        <v>36</v>
      </c>
    </row>
    <row r="3132" spans="1:20" x14ac:dyDescent="0.25">
      <c r="A3132" t="s">
        <v>6314</v>
      </c>
      <c r="B3132" t="s">
        <v>21</v>
      </c>
      <c r="C3132" t="s">
        <v>39</v>
      </c>
      <c r="D3132" t="s">
        <v>23</v>
      </c>
      <c r="E3132" t="s">
        <v>12338</v>
      </c>
      <c r="F3132" t="s">
        <v>6315</v>
      </c>
      <c r="G3132" s="1">
        <v>45482</v>
      </c>
      <c r="H3132" t="s">
        <v>34</v>
      </c>
      <c r="I3132" t="s">
        <v>48</v>
      </c>
      <c r="J3132" t="s">
        <v>64</v>
      </c>
      <c r="K3132">
        <v>2</v>
      </c>
      <c r="L3132">
        <v>1042.68</v>
      </c>
      <c r="M3132" t="s">
        <v>50</v>
      </c>
      <c r="N3132">
        <v>24</v>
      </c>
      <c r="O3132" t="s">
        <v>12164</v>
      </c>
      <c r="P3132">
        <v>354</v>
      </c>
      <c r="Q3132" t="s">
        <v>43</v>
      </c>
      <c r="R3132">
        <v>1</v>
      </c>
      <c r="S3132" t="s">
        <v>12135</v>
      </c>
      <c r="T3132" t="s">
        <v>30</v>
      </c>
    </row>
    <row r="3133" spans="1:20" x14ac:dyDescent="0.25">
      <c r="A3133" t="s">
        <v>6316</v>
      </c>
      <c r="B3133" t="s">
        <v>45</v>
      </c>
      <c r="C3133" t="s">
        <v>22</v>
      </c>
      <c r="D3133" t="s">
        <v>77</v>
      </c>
      <c r="E3133" s="1">
        <v>45573</v>
      </c>
      <c r="F3133" t="s">
        <v>6317</v>
      </c>
      <c r="G3133" s="1">
        <v>45482</v>
      </c>
      <c r="H3133" t="s">
        <v>47</v>
      </c>
      <c r="I3133" t="s">
        <v>54</v>
      </c>
      <c r="J3133" t="s">
        <v>64</v>
      </c>
      <c r="K3133">
        <v>1</v>
      </c>
      <c r="L3133">
        <v>900.46</v>
      </c>
      <c r="M3133" t="s">
        <v>28</v>
      </c>
      <c r="N3133">
        <v>1</v>
      </c>
      <c r="O3133" s="1">
        <v>45514</v>
      </c>
      <c r="P3133">
        <v>111</v>
      </c>
      <c r="Q3133" t="s">
        <v>29</v>
      </c>
      <c r="R3133">
        <v>4</v>
      </c>
      <c r="S3133" t="s">
        <v>12207</v>
      </c>
      <c r="T3133" t="s">
        <v>30</v>
      </c>
    </row>
    <row r="3134" spans="1:20" x14ac:dyDescent="0.25">
      <c r="A3134" t="s">
        <v>6318</v>
      </c>
      <c r="B3134" t="s">
        <v>38</v>
      </c>
      <c r="C3134" t="s">
        <v>22</v>
      </c>
      <c r="D3134" t="s">
        <v>23</v>
      </c>
      <c r="E3134" t="s">
        <v>12502</v>
      </c>
      <c r="F3134" t="s">
        <v>6319</v>
      </c>
      <c r="G3134" s="1">
        <v>45482</v>
      </c>
      <c r="H3134" t="s">
        <v>25</v>
      </c>
      <c r="I3134" t="s">
        <v>42</v>
      </c>
      <c r="J3134" t="s">
        <v>59</v>
      </c>
      <c r="K3134">
        <v>1</v>
      </c>
      <c r="L3134">
        <v>1336.21</v>
      </c>
      <c r="M3134" t="s">
        <v>28</v>
      </c>
      <c r="N3134">
        <v>49</v>
      </c>
      <c r="O3134" s="1">
        <v>45636</v>
      </c>
      <c r="P3134">
        <v>44</v>
      </c>
      <c r="Q3134" t="s">
        <v>43</v>
      </c>
      <c r="R3134">
        <v>2</v>
      </c>
      <c r="S3134" s="1">
        <v>45392</v>
      </c>
      <c r="T3134" t="s">
        <v>60</v>
      </c>
    </row>
    <row r="3135" spans="1:20" x14ac:dyDescent="0.25">
      <c r="A3135" t="s">
        <v>6320</v>
      </c>
      <c r="B3135" t="s">
        <v>21</v>
      </c>
      <c r="C3135" t="s">
        <v>82</v>
      </c>
      <c r="D3135" t="s">
        <v>52</v>
      </c>
      <c r="E3135" t="s">
        <v>12367</v>
      </c>
      <c r="F3135" t="s">
        <v>6321</v>
      </c>
      <c r="G3135" s="1">
        <v>45482</v>
      </c>
      <c r="H3135" t="s">
        <v>47</v>
      </c>
      <c r="I3135" t="s">
        <v>54</v>
      </c>
      <c r="J3135" t="s">
        <v>59</v>
      </c>
      <c r="K3135">
        <v>3</v>
      </c>
      <c r="L3135">
        <v>1457.58</v>
      </c>
      <c r="M3135" t="s">
        <v>35</v>
      </c>
      <c r="N3135">
        <v>4</v>
      </c>
      <c r="O3135" s="1">
        <v>45992</v>
      </c>
      <c r="P3135">
        <v>496</v>
      </c>
      <c r="Q3135" t="s">
        <v>43</v>
      </c>
      <c r="R3135">
        <v>2</v>
      </c>
      <c r="S3135" s="1">
        <v>45575</v>
      </c>
      <c r="T3135" t="s">
        <v>60</v>
      </c>
    </row>
    <row r="3136" spans="1:20" x14ac:dyDescent="0.25">
      <c r="A3136" t="s">
        <v>6322</v>
      </c>
      <c r="B3136" t="s">
        <v>21</v>
      </c>
      <c r="C3136" t="s">
        <v>39</v>
      </c>
      <c r="D3136" t="s">
        <v>23</v>
      </c>
      <c r="E3136" s="1">
        <v>45056</v>
      </c>
      <c r="F3136" t="s">
        <v>6323</v>
      </c>
      <c r="G3136" s="1">
        <v>45482</v>
      </c>
      <c r="H3136" t="s">
        <v>34</v>
      </c>
      <c r="I3136" t="s">
        <v>63</v>
      </c>
      <c r="J3136" t="s">
        <v>59</v>
      </c>
      <c r="K3136">
        <v>3</v>
      </c>
      <c r="L3136">
        <v>397.04</v>
      </c>
      <c r="M3136" t="s">
        <v>35</v>
      </c>
      <c r="N3136">
        <v>24</v>
      </c>
      <c r="O3136" t="s">
        <v>12200</v>
      </c>
      <c r="P3136">
        <v>491</v>
      </c>
      <c r="Q3136" t="s">
        <v>43</v>
      </c>
      <c r="R3136">
        <v>4</v>
      </c>
      <c r="S3136" t="s">
        <v>12135</v>
      </c>
      <c r="T3136" t="s">
        <v>30</v>
      </c>
    </row>
    <row r="3137" spans="1:20" x14ac:dyDescent="0.25">
      <c r="A3137" t="s">
        <v>6324</v>
      </c>
      <c r="B3137" t="s">
        <v>38</v>
      </c>
      <c r="C3137" t="s">
        <v>82</v>
      </c>
      <c r="D3137" t="s">
        <v>32</v>
      </c>
      <c r="E3137" t="s">
        <v>12063</v>
      </c>
      <c r="F3137" t="s">
        <v>6325</v>
      </c>
      <c r="G3137" s="1">
        <v>45482</v>
      </c>
      <c r="H3137" t="s">
        <v>47</v>
      </c>
      <c r="I3137" t="s">
        <v>54</v>
      </c>
      <c r="J3137" t="s">
        <v>67</v>
      </c>
      <c r="K3137">
        <v>2</v>
      </c>
      <c r="L3137">
        <v>1439.3</v>
      </c>
      <c r="M3137" t="s">
        <v>28</v>
      </c>
      <c r="N3137">
        <v>29</v>
      </c>
      <c r="O3137" t="s">
        <v>12114</v>
      </c>
      <c r="P3137">
        <v>286</v>
      </c>
      <c r="Q3137" t="s">
        <v>29</v>
      </c>
      <c r="R3137">
        <v>3</v>
      </c>
      <c r="S3137" t="s">
        <v>12205</v>
      </c>
      <c r="T3137" t="s">
        <v>30</v>
      </c>
    </row>
    <row r="3138" spans="1:20" x14ac:dyDescent="0.25">
      <c r="A3138" t="s">
        <v>6326</v>
      </c>
      <c r="B3138" t="s">
        <v>21</v>
      </c>
      <c r="C3138" t="s">
        <v>82</v>
      </c>
      <c r="D3138" t="s">
        <v>56</v>
      </c>
      <c r="E3138" t="s">
        <v>12318</v>
      </c>
      <c r="F3138" t="s">
        <v>6327</v>
      </c>
      <c r="G3138" s="1">
        <v>45482</v>
      </c>
      <c r="H3138" t="s">
        <v>25</v>
      </c>
      <c r="I3138" t="s">
        <v>63</v>
      </c>
      <c r="J3138" t="s">
        <v>64</v>
      </c>
      <c r="K3138">
        <v>1</v>
      </c>
      <c r="L3138">
        <v>512.22</v>
      </c>
      <c r="M3138" t="s">
        <v>28</v>
      </c>
      <c r="N3138">
        <v>49</v>
      </c>
      <c r="O3138" t="s">
        <v>12287</v>
      </c>
      <c r="P3138">
        <v>20</v>
      </c>
      <c r="Q3138" t="s">
        <v>43</v>
      </c>
      <c r="R3138">
        <v>1</v>
      </c>
      <c r="S3138" s="1">
        <v>45423</v>
      </c>
      <c r="T3138" t="s">
        <v>60</v>
      </c>
    </row>
    <row r="3139" spans="1:20" x14ac:dyDescent="0.25">
      <c r="A3139" t="s">
        <v>6328</v>
      </c>
      <c r="B3139" t="s">
        <v>21</v>
      </c>
      <c r="C3139" t="s">
        <v>39</v>
      </c>
      <c r="D3139" t="s">
        <v>32</v>
      </c>
      <c r="E3139" t="s">
        <v>12079</v>
      </c>
      <c r="F3139" t="s">
        <v>6329</v>
      </c>
      <c r="G3139" s="1">
        <v>45482</v>
      </c>
      <c r="H3139" t="s">
        <v>58</v>
      </c>
      <c r="I3139" t="s">
        <v>26</v>
      </c>
      <c r="J3139" t="s">
        <v>59</v>
      </c>
      <c r="K3139">
        <v>2</v>
      </c>
      <c r="L3139">
        <v>1247.51</v>
      </c>
      <c r="M3139" t="s">
        <v>35</v>
      </c>
      <c r="N3139">
        <v>3</v>
      </c>
      <c r="O3139" t="s">
        <v>12071</v>
      </c>
      <c r="P3139">
        <v>305</v>
      </c>
      <c r="Q3139" t="s">
        <v>43</v>
      </c>
      <c r="R3139">
        <v>5</v>
      </c>
      <c r="S3139" t="s">
        <v>12268</v>
      </c>
      <c r="T3139" t="s">
        <v>60</v>
      </c>
    </row>
    <row r="3140" spans="1:20" x14ac:dyDescent="0.25">
      <c r="A3140" t="s">
        <v>6330</v>
      </c>
      <c r="B3140" t="s">
        <v>45</v>
      </c>
      <c r="C3140" t="s">
        <v>39</v>
      </c>
      <c r="D3140" t="s">
        <v>32</v>
      </c>
      <c r="E3140" t="s">
        <v>12093</v>
      </c>
      <c r="F3140" t="s">
        <v>6331</v>
      </c>
      <c r="G3140" s="1">
        <v>45482</v>
      </c>
      <c r="H3140" t="s">
        <v>58</v>
      </c>
      <c r="I3140" t="s">
        <v>48</v>
      </c>
      <c r="J3140" t="s">
        <v>27</v>
      </c>
      <c r="K3140">
        <v>1</v>
      </c>
      <c r="L3140">
        <v>1085.57</v>
      </c>
      <c r="M3140" t="s">
        <v>50</v>
      </c>
      <c r="N3140">
        <v>25</v>
      </c>
      <c r="O3140" t="s">
        <v>12163</v>
      </c>
      <c r="P3140">
        <v>238</v>
      </c>
      <c r="Q3140" t="s">
        <v>43</v>
      </c>
      <c r="R3140">
        <v>4</v>
      </c>
      <c r="S3140" s="1">
        <v>45334</v>
      </c>
      <c r="T3140" t="s">
        <v>60</v>
      </c>
    </row>
    <row r="3141" spans="1:20" x14ac:dyDescent="0.25">
      <c r="A3141" t="s">
        <v>6332</v>
      </c>
      <c r="B3141" t="s">
        <v>38</v>
      </c>
      <c r="C3141" t="s">
        <v>82</v>
      </c>
      <c r="D3141" t="s">
        <v>23</v>
      </c>
      <c r="E3141" t="s">
        <v>12466</v>
      </c>
      <c r="F3141" t="s">
        <v>6333</v>
      </c>
      <c r="G3141" s="1">
        <v>45513</v>
      </c>
      <c r="H3141" t="s">
        <v>41</v>
      </c>
      <c r="I3141" t="s">
        <v>54</v>
      </c>
      <c r="J3141" t="s">
        <v>27</v>
      </c>
      <c r="K3141">
        <v>1</v>
      </c>
      <c r="L3141">
        <v>1396.57</v>
      </c>
      <c r="M3141" t="s">
        <v>28</v>
      </c>
      <c r="N3141">
        <v>29</v>
      </c>
      <c r="O3141" s="1">
        <v>45577</v>
      </c>
      <c r="P3141">
        <v>236</v>
      </c>
      <c r="Q3141" t="s">
        <v>29</v>
      </c>
      <c r="R3141">
        <v>5</v>
      </c>
      <c r="S3141" t="s">
        <v>12207</v>
      </c>
      <c r="T3141" t="s">
        <v>30</v>
      </c>
    </row>
    <row r="3142" spans="1:20" x14ac:dyDescent="0.25">
      <c r="A3142" t="s">
        <v>6334</v>
      </c>
      <c r="B3142" t="s">
        <v>45</v>
      </c>
      <c r="C3142" t="s">
        <v>82</v>
      </c>
      <c r="D3142" t="s">
        <v>32</v>
      </c>
      <c r="E3142" s="1">
        <v>45086</v>
      </c>
      <c r="F3142" t="s">
        <v>6335</v>
      </c>
      <c r="G3142" s="1">
        <v>45513</v>
      </c>
      <c r="H3142" t="s">
        <v>34</v>
      </c>
      <c r="I3142" t="s">
        <v>48</v>
      </c>
      <c r="J3142" t="s">
        <v>64</v>
      </c>
      <c r="K3142">
        <v>2</v>
      </c>
      <c r="L3142">
        <v>463.41</v>
      </c>
      <c r="M3142" t="s">
        <v>28</v>
      </c>
      <c r="N3142">
        <v>34</v>
      </c>
      <c r="O3142" s="1">
        <v>45997</v>
      </c>
      <c r="P3142">
        <v>415</v>
      </c>
      <c r="Q3142" t="s">
        <v>43</v>
      </c>
      <c r="R3142">
        <v>4</v>
      </c>
      <c r="S3142" t="s">
        <v>12147</v>
      </c>
      <c r="T3142" t="s">
        <v>60</v>
      </c>
    </row>
    <row r="3143" spans="1:20" x14ac:dyDescent="0.25">
      <c r="A3143" t="s">
        <v>6336</v>
      </c>
      <c r="B3143" t="s">
        <v>21</v>
      </c>
      <c r="C3143" t="s">
        <v>22</v>
      </c>
      <c r="D3143" t="s">
        <v>23</v>
      </c>
      <c r="E3143" s="1">
        <v>45242</v>
      </c>
      <c r="F3143" t="s">
        <v>6337</v>
      </c>
      <c r="G3143" s="1">
        <v>45513</v>
      </c>
      <c r="H3143" t="s">
        <v>34</v>
      </c>
      <c r="I3143" t="s">
        <v>42</v>
      </c>
      <c r="J3143" t="s">
        <v>59</v>
      </c>
      <c r="K3143">
        <v>1</v>
      </c>
      <c r="L3143">
        <v>769.19</v>
      </c>
      <c r="M3143" t="s">
        <v>28</v>
      </c>
      <c r="N3143">
        <v>31</v>
      </c>
      <c r="O3143" s="1">
        <v>45515</v>
      </c>
      <c r="P3143">
        <v>67</v>
      </c>
      <c r="Q3143" t="s">
        <v>29</v>
      </c>
      <c r="R3143">
        <v>4</v>
      </c>
      <c r="S3143" s="1">
        <v>45635</v>
      </c>
      <c r="T3143" t="s">
        <v>60</v>
      </c>
    </row>
    <row r="3144" spans="1:20" x14ac:dyDescent="0.25">
      <c r="A3144" t="s">
        <v>6338</v>
      </c>
      <c r="B3144" t="s">
        <v>21</v>
      </c>
      <c r="C3144" t="s">
        <v>22</v>
      </c>
      <c r="D3144" t="s">
        <v>52</v>
      </c>
      <c r="E3144" t="s">
        <v>12116</v>
      </c>
      <c r="F3144" t="s">
        <v>6339</v>
      </c>
      <c r="G3144" s="1">
        <v>45513</v>
      </c>
      <c r="H3144" t="s">
        <v>34</v>
      </c>
      <c r="I3144" t="s">
        <v>63</v>
      </c>
      <c r="J3144" t="s">
        <v>27</v>
      </c>
      <c r="K3144">
        <v>4</v>
      </c>
      <c r="L3144">
        <v>151.13</v>
      </c>
      <c r="M3144" t="s">
        <v>35</v>
      </c>
      <c r="N3144">
        <v>15</v>
      </c>
      <c r="O3144" t="s">
        <v>12215</v>
      </c>
      <c r="P3144">
        <v>397</v>
      </c>
      <c r="Q3144" t="s">
        <v>29</v>
      </c>
      <c r="R3144">
        <v>1</v>
      </c>
      <c r="S3144" s="1">
        <v>45750</v>
      </c>
      <c r="T3144" t="s">
        <v>60</v>
      </c>
    </row>
    <row r="3145" spans="1:20" x14ac:dyDescent="0.25">
      <c r="A3145" t="s">
        <v>6340</v>
      </c>
      <c r="B3145" t="s">
        <v>21</v>
      </c>
      <c r="C3145" t="s">
        <v>22</v>
      </c>
      <c r="D3145" t="s">
        <v>52</v>
      </c>
      <c r="E3145" t="s">
        <v>12478</v>
      </c>
      <c r="F3145" t="s">
        <v>6341</v>
      </c>
      <c r="G3145" s="1">
        <v>45513</v>
      </c>
      <c r="H3145" t="s">
        <v>41</v>
      </c>
      <c r="I3145" t="s">
        <v>42</v>
      </c>
      <c r="J3145" t="s">
        <v>27</v>
      </c>
      <c r="K3145">
        <v>3</v>
      </c>
      <c r="L3145">
        <v>1340.32</v>
      </c>
      <c r="M3145" t="s">
        <v>28</v>
      </c>
      <c r="N3145">
        <v>48</v>
      </c>
      <c r="O3145" t="s">
        <v>12319</v>
      </c>
      <c r="P3145">
        <v>395</v>
      </c>
      <c r="Q3145" t="s">
        <v>43</v>
      </c>
      <c r="R3145">
        <v>2</v>
      </c>
      <c r="S3145" t="s">
        <v>12177</v>
      </c>
      <c r="T3145" t="s">
        <v>36</v>
      </c>
    </row>
    <row r="3146" spans="1:20" x14ac:dyDescent="0.25">
      <c r="A3146" t="s">
        <v>6342</v>
      </c>
      <c r="B3146" t="s">
        <v>21</v>
      </c>
      <c r="C3146" t="s">
        <v>82</v>
      </c>
      <c r="D3146" t="s">
        <v>23</v>
      </c>
      <c r="E3146" s="1">
        <v>45811</v>
      </c>
      <c r="F3146" t="s">
        <v>6343</v>
      </c>
      <c r="G3146" s="1">
        <v>45513</v>
      </c>
      <c r="H3146" t="s">
        <v>34</v>
      </c>
      <c r="I3146" t="s">
        <v>26</v>
      </c>
      <c r="J3146" t="s">
        <v>59</v>
      </c>
      <c r="K3146">
        <v>5</v>
      </c>
      <c r="L3146">
        <v>1068.79</v>
      </c>
      <c r="M3146" t="s">
        <v>35</v>
      </c>
      <c r="N3146">
        <v>12</v>
      </c>
      <c r="O3146" t="s">
        <v>12093</v>
      </c>
      <c r="P3146">
        <v>324</v>
      </c>
      <c r="Q3146" t="s">
        <v>43</v>
      </c>
      <c r="R3146">
        <v>4</v>
      </c>
      <c r="S3146" t="s">
        <v>12384</v>
      </c>
      <c r="T3146" t="s">
        <v>30</v>
      </c>
    </row>
    <row r="3147" spans="1:20" x14ac:dyDescent="0.25">
      <c r="A3147" t="s">
        <v>6344</v>
      </c>
      <c r="B3147" t="s">
        <v>21</v>
      </c>
      <c r="C3147" t="s">
        <v>82</v>
      </c>
      <c r="D3147" t="s">
        <v>52</v>
      </c>
      <c r="E3147" s="1">
        <v>45484</v>
      </c>
      <c r="F3147" t="s">
        <v>6345</v>
      </c>
      <c r="G3147" s="1">
        <v>45513</v>
      </c>
      <c r="H3147" t="s">
        <v>47</v>
      </c>
      <c r="I3147" t="s">
        <v>48</v>
      </c>
      <c r="J3147" t="s">
        <v>59</v>
      </c>
      <c r="K3147">
        <v>4</v>
      </c>
      <c r="L3147">
        <v>474.2</v>
      </c>
      <c r="M3147" t="s">
        <v>50</v>
      </c>
      <c r="N3147">
        <v>10</v>
      </c>
      <c r="O3147" t="s">
        <v>12105</v>
      </c>
      <c r="P3147">
        <v>207</v>
      </c>
      <c r="Q3147" t="s">
        <v>43</v>
      </c>
      <c r="R3147">
        <v>4</v>
      </c>
      <c r="S3147" t="s">
        <v>12236</v>
      </c>
      <c r="T3147" t="s">
        <v>30</v>
      </c>
    </row>
    <row r="3148" spans="1:20" x14ac:dyDescent="0.25">
      <c r="A3148" t="s">
        <v>6346</v>
      </c>
      <c r="B3148" t="s">
        <v>21</v>
      </c>
      <c r="C3148" t="s">
        <v>82</v>
      </c>
      <c r="D3148" t="s">
        <v>32</v>
      </c>
      <c r="E3148" t="s">
        <v>12321</v>
      </c>
      <c r="F3148" t="s">
        <v>6347</v>
      </c>
      <c r="G3148" s="1">
        <v>45513</v>
      </c>
      <c r="H3148" t="s">
        <v>41</v>
      </c>
      <c r="I3148" t="s">
        <v>42</v>
      </c>
      <c r="J3148" t="s">
        <v>64</v>
      </c>
      <c r="K3148">
        <v>4</v>
      </c>
      <c r="L3148">
        <v>1350.62</v>
      </c>
      <c r="M3148" t="s">
        <v>28</v>
      </c>
      <c r="N3148">
        <v>5</v>
      </c>
      <c r="O3148" t="s">
        <v>12232</v>
      </c>
      <c r="P3148">
        <v>69</v>
      </c>
      <c r="Q3148" t="s">
        <v>43</v>
      </c>
      <c r="R3148">
        <v>2</v>
      </c>
      <c r="S3148" s="1">
        <v>45718</v>
      </c>
      <c r="T3148" t="s">
        <v>60</v>
      </c>
    </row>
    <row r="3149" spans="1:20" x14ac:dyDescent="0.25">
      <c r="A3149" t="s">
        <v>6348</v>
      </c>
      <c r="B3149" t="s">
        <v>45</v>
      </c>
      <c r="C3149" t="s">
        <v>39</v>
      </c>
      <c r="D3149" t="s">
        <v>23</v>
      </c>
      <c r="E3149" t="s">
        <v>12093</v>
      </c>
      <c r="F3149" t="s">
        <v>6349</v>
      </c>
      <c r="G3149" s="1">
        <v>45513</v>
      </c>
      <c r="H3149" t="s">
        <v>34</v>
      </c>
      <c r="I3149" t="s">
        <v>42</v>
      </c>
      <c r="J3149" t="s">
        <v>59</v>
      </c>
      <c r="K3149">
        <v>3</v>
      </c>
      <c r="L3149">
        <v>726.01</v>
      </c>
      <c r="M3149" t="s">
        <v>35</v>
      </c>
      <c r="N3149">
        <v>12</v>
      </c>
      <c r="O3149" t="s">
        <v>12199</v>
      </c>
      <c r="P3149">
        <v>459</v>
      </c>
      <c r="Q3149" t="s">
        <v>29</v>
      </c>
      <c r="R3149">
        <v>2</v>
      </c>
      <c r="S3149" s="1">
        <v>45998</v>
      </c>
      <c r="T3149" t="s">
        <v>30</v>
      </c>
    </row>
    <row r="3150" spans="1:20" x14ac:dyDescent="0.25">
      <c r="A3150" t="s">
        <v>6350</v>
      </c>
      <c r="B3150" t="s">
        <v>38</v>
      </c>
      <c r="C3150" t="s">
        <v>39</v>
      </c>
      <c r="D3150" t="s">
        <v>32</v>
      </c>
      <c r="E3150" t="s">
        <v>12107</v>
      </c>
      <c r="F3150" t="s">
        <v>6351</v>
      </c>
      <c r="G3150" s="1">
        <v>45513</v>
      </c>
      <c r="H3150" t="s">
        <v>47</v>
      </c>
      <c r="I3150" t="s">
        <v>26</v>
      </c>
      <c r="J3150" t="s">
        <v>67</v>
      </c>
      <c r="K3150">
        <v>3</v>
      </c>
      <c r="L3150">
        <v>407.46</v>
      </c>
      <c r="M3150" t="s">
        <v>35</v>
      </c>
      <c r="N3150">
        <v>10</v>
      </c>
      <c r="O3150" t="s">
        <v>12146</v>
      </c>
      <c r="P3150">
        <v>471</v>
      </c>
      <c r="Q3150" t="s">
        <v>43</v>
      </c>
      <c r="R3150">
        <v>3</v>
      </c>
      <c r="S3150" s="1">
        <v>45608</v>
      </c>
      <c r="T3150" t="s">
        <v>30</v>
      </c>
    </row>
    <row r="3151" spans="1:20" x14ac:dyDescent="0.25">
      <c r="A3151" t="s">
        <v>6352</v>
      </c>
      <c r="B3151" t="s">
        <v>38</v>
      </c>
      <c r="C3151" t="s">
        <v>39</v>
      </c>
      <c r="D3151" t="s">
        <v>32</v>
      </c>
      <c r="E3151" t="s">
        <v>12148</v>
      </c>
      <c r="F3151" t="s">
        <v>6353</v>
      </c>
      <c r="G3151" s="1">
        <v>45513</v>
      </c>
      <c r="H3151" t="s">
        <v>47</v>
      </c>
      <c r="I3151" t="s">
        <v>26</v>
      </c>
      <c r="J3151" t="s">
        <v>27</v>
      </c>
      <c r="K3151">
        <v>2</v>
      </c>
      <c r="L3151">
        <v>647.67999999999995</v>
      </c>
      <c r="M3151" t="s">
        <v>28</v>
      </c>
      <c r="N3151">
        <v>29</v>
      </c>
      <c r="O3151" s="1">
        <v>45779</v>
      </c>
      <c r="P3151">
        <v>182</v>
      </c>
      <c r="Q3151" t="s">
        <v>43</v>
      </c>
      <c r="R3151">
        <v>4</v>
      </c>
      <c r="S3151" s="1">
        <v>45661</v>
      </c>
      <c r="T3151" t="s">
        <v>30</v>
      </c>
    </row>
    <row r="3152" spans="1:20" x14ac:dyDescent="0.25">
      <c r="A3152" t="s">
        <v>6354</v>
      </c>
      <c r="B3152" t="s">
        <v>38</v>
      </c>
      <c r="C3152" t="s">
        <v>22</v>
      </c>
      <c r="D3152" t="s">
        <v>32</v>
      </c>
      <c r="E3152" t="s">
        <v>12070</v>
      </c>
      <c r="F3152" t="s">
        <v>6355</v>
      </c>
      <c r="G3152" s="1">
        <v>45513</v>
      </c>
      <c r="H3152" t="s">
        <v>34</v>
      </c>
      <c r="I3152" t="s">
        <v>54</v>
      </c>
      <c r="J3152" t="s">
        <v>64</v>
      </c>
      <c r="K3152">
        <v>1</v>
      </c>
      <c r="L3152">
        <v>1227.07</v>
      </c>
      <c r="M3152" t="s">
        <v>28</v>
      </c>
      <c r="N3152">
        <v>46</v>
      </c>
      <c r="O3152" t="s">
        <v>12119</v>
      </c>
      <c r="P3152">
        <v>84</v>
      </c>
      <c r="Q3152" t="s">
        <v>29</v>
      </c>
      <c r="R3152">
        <v>3</v>
      </c>
      <c r="S3152" t="s">
        <v>12224</v>
      </c>
      <c r="T3152" t="s">
        <v>36</v>
      </c>
    </row>
    <row r="3153" spans="1:20" x14ac:dyDescent="0.25">
      <c r="A3153" t="s">
        <v>6356</v>
      </c>
      <c r="B3153" t="s">
        <v>21</v>
      </c>
      <c r="C3153" t="s">
        <v>39</v>
      </c>
      <c r="D3153" t="s">
        <v>32</v>
      </c>
      <c r="E3153" s="1">
        <v>45385</v>
      </c>
      <c r="F3153" t="s">
        <v>6357</v>
      </c>
      <c r="G3153" s="1">
        <v>45513</v>
      </c>
      <c r="H3153" t="s">
        <v>58</v>
      </c>
      <c r="I3153" t="s">
        <v>63</v>
      </c>
      <c r="J3153" t="s">
        <v>67</v>
      </c>
      <c r="K3153">
        <v>1</v>
      </c>
      <c r="L3153">
        <v>770.18</v>
      </c>
      <c r="M3153" t="s">
        <v>28</v>
      </c>
      <c r="N3153">
        <v>21</v>
      </c>
      <c r="O3153" s="1">
        <v>45963</v>
      </c>
      <c r="P3153">
        <v>254</v>
      </c>
      <c r="Q3153" t="s">
        <v>43</v>
      </c>
      <c r="R3153">
        <v>1</v>
      </c>
      <c r="S3153" t="s">
        <v>12146</v>
      </c>
      <c r="T3153" t="s">
        <v>36</v>
      </c>
    </row>
    <row r="3154" spans="1:20" x14ac:dyDescent="0.25">
      <c r="A3154" t="s">
        <v>6358</v>
      </c>
      <c r="B3154" t="s">
        <v>38</v>
      </c>
      <c r="C3154" t="s">
        <v>39</v>
      </c>
      <c r="D3154" t="s">
        <v>52</v>
      </c>
      <c r="E3154" t="s">
        <v>12348</v>
      </c>
      <c r="F3154" t="s">
        <v>6359</v>
      </c>
      <c r="G3154" s="1">
        <v>45513</v>
      </c>
      <c r="H3154" t="s">
        <v>25</v>
      </c>
      <c r="I3154" t="s">
        <v>42</v>
      </c>
      <c r="J3154" t="s">
        <v>59</v>
      </c>
      <c r="K3154">
        <v>5</v>
      </c>
      <c r="L3154">
        <v>541.99</v>
      </c>
      <c r="M3154" t="s">
        <v>50</v>
      </c>
      <c r="N3154">
        <v>27</v>
      </c>
      <c r="O3154" s="1">
        <v>45966</v>
      </c>
      <c r="P3154">
        <v>219</v>
      </c>
      <c r="Q3154" t="s">
        <v>43</v>
      </c>
      <c r="R3154">
        <v>1</v>
      </c>
      <c r="S3154" t="s">
        <v>12326</v>
      </c>
      <c r="T3154" t="s">
        <v>30</v>
      </c>
    </row>
    <row r="3155" spans="1:20" x14ac:dyDescent="0.25">
      <c r="A3155" t="s">
        <v>6360</v>
      </c>
      <c r="B3155" t="s">
        <v>21</v>
      </c>
      <c r="C3155" t="s">
        <v>39</v>
      </c>
      <c r="D3155" t="s">
        <v>23</v>
      </c>
      <c r="E3155" t="s">
        <v>12296</v>
      </c>
      <c r="F3155" t="s">
        <v>6361</v>
      </c>
      <c r="G3155" s="1">
        <v>45513</v>
      </c>
      <c r="H3155" t="s">
        <v>25</v>
      </c>
      <c r="I3155" t="s">
        <v>26</v>
      </c>
      <c r="J3155" t="s">
        <v>49</v>
      </c>
      <c r="K3155">
        <v>5</v>
      </c>
      <c r="L3155">
        <v>595.83000000000004</v>
      </c>
      <c r="M3155" t="s">
        <v>28</v>
      </c>
      <c r="N3155">
        <v>8</v>
      </c>
      <c r="O3155" s="1">
        <v>45967</v>
      </c>
      <c r="P3155">
        <v>216</v>
      </c>
      <c r="Q3155" t="s">
        <v>43</v>
      </c>
      <c r="R3155">
        <v>2</v>
      </c>
      <c r="S3155" t="s">
        <v>12379</v>
      </c>
      <c r="T3155" t="s">
        <v>60</v>
      </c>
    </row>
    <row r="3156" spans="1:20" x14ac:dyDescent="0.25">
      <c r="A3156" t="s">
        <v>6362</v>
      </c>
      <c r="B3156" t="s">
        <v>21</v>
      </c>
      <c r="C3156" t="s">
        <v>82</v>
      </c>
      <c r="D3156" t="s">
        <v>52</v>
      </c>
      <c r="E3156" s="1">
        <v>45298</v>
      </c>
      <c r="F3156" t="s">
        <v>6363</v>
      </c>
      <c r="G3156" s="1">
        <v>45513</v>
      </c>
      <c r="H3156" t="s">
        <v>41</v>
      </c>
      <c r="I3156" t="s">
        <v>26</v>
      </c>
      <c r="J3156" t="s">
        <v>27</v>
      </c>
      <c r="K3156">
        <v>3</v>
      </c>
      <c r="L3156">
        <v>1222.8599999999999</v>
      </c>
      <c r="M3156" t="s">
        <v>28</v>
      </c>
      <c r="N3156">
        <v>35</v>
      </c>
      <c r="O3156" t="s">
        <v>12124</v>
      </c>
      <c r="P3156">
        <v>9</v>
      </c>
      <c r="Q3156" t="s">
        <v>29</v>
      </c>
      <c r="R3156">
        <v>3</v>
      </c>
      <c r="S3156" s="1">
        <v>45720</v>
      </c>
      <c r="T3156" t="s">
        <v>60</v>
      </c>
    </row>
    <row r="3157" spans="1:20" x14ac:dyDescent="0.25">
      <c r="A3157" t="s">
        <v>6364</v>
      </c>
      <c r="B3157" t="s">
        <v>45</v>
      </c>
      <c r="C3157" t="s">
        <v>82</v>
      </c>
      <c r="D3157" t="s">
        <v>32</v>
      </c>
      <c r="E3157" s="1">
        <v>45449</v>
      </c>
      <c r="F3157" t="s">
        <v>6365</v>
      </c>
      <c r="G3157" s="1">
        <v>45513</v>
      </c>
      <c r="H3157" t="s">
        <v>41</v>
      </c>
      <c r="I3157" t="s">
        <v>54</v>
      </c>
      <c r="J3157" t="s">
        <v>49</v>
      </c>
      <c r="K3157">
        <v>5</v>
      </c>
      <c r="L3157">
        <v>1101.1400000000001</v>
      </c>
      <c r="M3157" t="s">
        <v>50</v>
      </c>
      <c r="N3157">
        <v>28</v>
      </c>
      <c r="O3157" t="s">
        <v>12161</v>
      </c>
      <c r="P3157">
        <v>413</v>
      </c>
      <c r="Q3157" t="s">
        <v>43</v>
      </c>
      <c r="R3157">
        <v>1</v>
      </c>
      <c r="S3157" s="1">
        <v>45692</v>
      </c>
      <c r="T3157" t="s">
        <v>36</v>
      </c>
    </row>
    <row r="3158" spans="1:20" x14ac:dyDescent="0.25">
      <c r="A3158" t="s">
        <v>6366</v>
      </c>
      <c r="B3158" t="s">
        <v>45</v>
      </c>
      <c r="C3158" t="s">
        <v>82</v>
      </c>
      <c r="D3158" t="s">
        <v>23</v>
      </c>
      <c r="E3158" s="1">
        <v>45846</v>
      </c>
      <c r="F3158" t="s">
        <v>6367</v>
      </c>
      <c r="G3158" s="1">
        <v>45513</v>
      </c>
      <c r="H3158" t="s">
        <v>58</v>
      </c>
      <c r="I3158" t="s">
        <v>54</v>
      </c>
      <c r="J3158" t="s">
        <v>59</v>
      </c>
      <c r="K3158">
        <v>1</v>
      </c>
      <c r="L3158">
        <v>397.66</v>
      </c>
      <c r="M3158" t="s">
        <v>50</v>
      </c>
      <c r="N3158">
        <v>21</v>
      </c>
      <c r="O3158" s="1">
        <v>45363</v>
      </c>
      <c r="P3158">
        <v>445</v>
      </c>
      <c r="Q3158" t="s">
        <v>29</v>
      </c>
      <c r="R3158">
        <v>5</v>
      </c>
      <c r="S3158" t="s">
        <v>12225</v>
      </c>
      <c r="T3158" t="s">
        <v>60</v>
      </c>
    </row>
    <row r="3159" spans="1:20" x14ac:dyDescent="0.25">
      <c r="A3159" t="s">
        <v>6368</v>
      </c>
      <c r="B3159" t="s">
        <v>38</v>
      </c>
      <c r="C3159" t="s">
        <v>22</v>
      </c>
      <c r="D3159" t="s">
        <v>23</v>
      </c>
      <c r="E3159" s="1">
        <v>45995</v>
      </c>
      <c r="F3159" t="s">
        <v>6369</v>
      </c>
      <c r="G3159" s="1">
        <v>45513</v>
      </c>
      <c r="H3159" t="s">
        <v>41</v>
      </c>
      <c r="I3159" t="s">
        <v>42</v>
      </c>
      <c r="J3159" t="s">
        <v>64</v>
      </c>
      <c r="K3159">
        <v>2</v>
      </c>
      <c r="L3159">
        <v>1288.07</v>
      </c>
      <c r="M3159" t="s">
        <v>35</v>
      </c>
      <c r="N3159">
        <v>29</v>
      </c>
      <c r="O3159" t="s">
        <v>12346</v>
      </c>
      <c r="P3159">
        <v>479</v>
      </c>
      <c r="Q3159" t="s">
        <v>43</v>
      </c>
      <c r="R3159">
        <v>5</v>
      </c>
      <c r="S3159" t="s">
        <v>12364</v>
      </c>
      <c r="T3159" t="s">
        <v>36</v>
      </c>
    </row>
    <row r="3160" spans="1:20" x14ac:dyDescent="0.25">
      <c r="A3160" t="s">
        <v>6370</v>
      </c>
      <c r="B3160" t="s">
        <v>45</v>
      </c>
      <c r="C3160" t="s">
        <v>39</v>
      </c>
      <c r="D3160" t="s">
        <v>56</v>
      </c>
      <c r="E3160" t="s">
        <v>12292</v>
      </c>
      <c r="F3160" t="s">
        <v>6371</v>
      </c>
      <c r="G3160" s="1">
        <v>45513</v>
      </c>
      <c r="H3160" t="s">
        <v>58</v>
      </c>
      <c r="I3160" t="s">
        <v>26</v>
      </c>
      <c r="J3160" t="s">
        <v>27</v>
      </c>
      <c r="K3160">
        <v>2</v>
      </c>
      <c r="L3160">
        <v>1337.62</v>
      </c>
      <c r="M3160" t="s">
        <v>50</v>
      </c>
      <c r="N3160">
        <v>13</v>
      </c>
      <c r="O3160" s="1">
        <v>45752</v>
      </c>
      <c r="P3160">
        <v>141</v>
      </c>
      <c r="Q3160" t="s">
        <v>43</v>
      </c>
      <c r="R3160">
        <v>5</v>
      </c>
      <c r="S3160" t="s">
        <v>12220</v>
      </c>
      <c r="T3160" t="s">
        <v>36</v>
      </c>
    </row>
    <row r="3161" spans="1:20" x14ac:dyDescent="0.25">
      <c r="A3161" t="s">
        <v>6372</v>
      </c>
      <c r="B3161" t="s">
        <v>21</v>
      </c>
      <c r="C3161" t="s">
        <v>82</v>
      </c>
      <c r="D3161" t="s">
        <v>77</v>
      </c>
      <c r="E3161" t="s">
        <v>12134</v>
      </c>
      <c r="F3161" t="s">
        <v>6373</v>
      </c>
      <c r="G3161" s="1">
        <v>45544</v>
      </c>
      <c r="H3161" t="s">
        <v>47</v>
      </c>
      <c r="I3161" t="s">
        <v>63</v>
      </c>
      <c r="J3161" t="s">
        <v>67</v>
      </c>
      <c r="K3161">
        <v>4</v>
      </c>
      <c r="L3161">
        <v>623.88</v>
      </c>
      <c r="M3161" t="s">
        <v>35</v>
      </c>
      <c r="N3161">
        <v>50</v>
      </c>
      <c r="O3161" t="s">
        <v>12131</v>
      </c>
      <c r="P3161">
        <v>288</v>
      </c>
      <c r="Q3161" t="s">
        <v>29</v>
      </c>
      <c r="R3161">
        <v>5</v>
      </c>
      <c r="S3161" s="1">
        <v>45453</v>
      </c>
      <c r="T3161" t="s">
        <v>60</v>
      </c>
    </row>
    <row r="3162" spans="1:20" x14ac:dyDescent="0.25">
      <c r="A3162" t="s">
        <v>6374</v>
      </c>
      <c r="B3162" t="s">
        <v>45</v>
      </c>
      <c r="C3162" t="s">
        <v>39</v>
      </c>
      <c r="D3162" t="s">
        <v>23</v>
      </c>
      <c r="E3162" t="s">
        <v>12440</v>
      </c>
      <c r="F3162" t="s">
        <v>6375</v>
      </c>
      <c r="G3162" s="1">
        <v>45544</v>
      </c>
      <c r="H3162" t="s">
        <v>41</v>
      </c>
      <c r="I3162" t="s">
        <v>48</v>
      </c>
      <c r="J3162" t="s">
        <v>64</v>
      </c>
      <c r="K3162">
        <v>2</v>
      </c>
      <c r="L3162">
        <v>670.42</v>
      </c>
      <c r="M3162" t="s">
        <v>50</v>
      </c>
      <c r="N3162">
        <v>17</v>
      </c>
      <c r="O3162" t="s">
        <v>12173</v>
      </c>
      <c r="P3162">
        <v>466</v>
      </c>
      <c r="Q3162" t="s">
        <v>43</v>
      </c>
      <c r="R3162">
        <v>3</v>
      </c>
      <c r="S3162" t="s">
        <v>12215</v>
      </c>
      <c r="T3162" t="s">
        <v>60</v>
      </c>
    </row>
    <row r="3163" spans="1:20" x14ac:dyDescent="0.25">
      <c r="A3163" t="s">
        <v>6376</v>
      </c>
      <c r="B3163" t="s">
        <v>38</v>
      </c>
      <c r="C3163" t="s">
        <v>22</v>
      </c>
      <c r="D3163" t="s">
        <v>77</v>
      </c>
      <c r="E3163" s="1">
        <v>44936</v>
      </c>
      <c r="F3163" t="s">
        <v>6377</v>
      </c>
      <c r="G3163" s="1">
        <v>45544</v>
      </c>
      <c r="H3163" t="s">
        <v>41</v>
      </c>
      <c r="I3163" t="s">
        <v>54</v>
      </c>
      <c r="J3163" t="s">
        <v>49</v>
      </c>
      <c r="K3163">
        <v>1</v>
      </c>
      <c r="L3163">
        <v>504.1</v>
      </c>
      <c r="M3163" t="s">
        <v>28</v>
      </c>
      <c r="N3163">
        <v>4</v>
      </c>
      <c r="O3163" t="s">
        <v>12079</v>
      </c>
      <c r="P3163">
        <v>254</v>
      </c>
      <c r="Q3163" t="s">
        <v>43</v>
      </c>
      <c r="R3163">
        <v>2</v>
      </c>
      <c r="S3163" t="s">
        <v>12237</v>
      </c>
      <c r="T3163" t="s">
        <v>30</v>
      </c>
    </row>
    <row r="3164" spans="1:20" x14ac:dyDescent="0.25">
      <c r="A3164" t="s">
        <v>6378</v>
      </c>
      <c r="B3164" t="s">
        <v>21</v>
      </c>
      <c r="C3164" t="s">
        <v>39</v>
      </c>
      <c r="D3164" t="s">
        <v>23</v>
      </c>
      <c r="E3164" t="s">
        <v>12256</v>
      </c>
      <c r="F3164" t="s">
        <v>6379</v>
      </c>
      <c r="G3164" s="1">
        <v>45544</v>
      </c>
      <c r="H3164" t="s">
        <v>34</v>
      </c>
      <c r="I3164" t="s">
        <v>48</v>
      </c>
      <c r="J3164" t="s">
        <v>67</v>
      </c>
      <c r="K3164">
        <v>2</v>
      </c>
      <c r="L3164">
        <v>279.72000000000003</v>
      </c>
      <c r="M3164" t="s">
        <v>28</v>
      </c>
      <c r="N3164">
        <v>39</v>
      </c>
      <c r="O3164" t="s">
        <v>12379</v>
      </c>
      <c r="P3164">
        <v>336</v>
      </c>
      <c r="Q3164" t="s">
        <v>29</v>
      </c>
      <c r="R3164">
        <v>2</v>
      </c>
      <c r="S3164" t="s">
        <v>12276</v>
      </c>
      <c r="T3164" t="s">
        <v>30</v>
      </c>
    </row>
    <row r="3165" spans="1:20" x14ac:dyDescent="0.25">
      <c r="A3165" t="s">
        <v>6380</v>
      </c>
      <c r="B3165" t="s">
        <v>38</v>
      </c>
      <c r="C3165" t="s">
        <v>39</v>
      </c>
      <c r="D3165" t="s">
        <v>56</v>
      </c>
      <c r="E3165" t="s">
        <v>12224</v>
      </c>
      <c r="F3165" t="s">
        <v>6381</v>
      </c>
      <c r="G3165" s="1">
        <v>45544</v>
      </c>
      <c r="H3165" t="s">
        <v>47</v>
      </c>
      <c r="I3165" t="s">
        <v>54</v>
      </c>
      <c r="J3165" t="s">
        <v>64</v>
      </c>
      <c r="K3165">
        <v>2</v>
      </c>
      <c r="L3165">
        <v>964.04</v>
      </c>
      <c r="M3165" t="s">
        <v>35</v>
      </c>
      <c r="N3165">
        <v>2</v>
      </c>
      <c r="O3165" t="s">
        <v>12084</v>
      </c>
      <c r="P3165">
        <v>47</v>
      </c>
      <c r="Q3165" t="s">
        <v>43</v>
      </c>
      <c r="R3165">
        <v>1</v>
      </c>
      <c r="S3165" t="s">
        <v>12220</v>
      </c>
      <c r="T3165" t="s">
        <v>36</v>
      </c>
    </row>
    <row r="3166" spans="1:20" x14ac:dyDescent="0.25">
      <c r="A3166" t="s">
        <v>6382</v>
      </c>
      <c r="B3166" t="s">
        <v>38</v>
      </c>
      <c r="C3166" t="s">
        <v>82</v>
      </c>
      <c r="D3166" t="s">
        <v>52</v>
      </c>
      <c r="E3166" t="s">
        <v>12402</v>
      </c>
      <c r="F3166" t="s">
        <v>6383</v>
      </c>
      <c r="G3166" s="1">
        <v>45544</v>
      </c>
      <c r="H3166" t="s">
        <v>25</v>
      </c>
      <c r="I3166" t="s">
        <v>26</v>
      </c>
      <c r="J3166" t="s">
        <v>59</v>
      </c>
      <c r="K3166">
        <v>1</v>
      </c>
      <c r="L3166">
        <v>500.88</v>
      </c>
      <c r="M3166" t="s">
        <v>50</v>
      </c>
      <c r="N3166">
        <v>31</v>
      </c>
      <c r="O3166" t="s">
        <v>12272</v>
      </c>
      <c r="P3166">
        <v>126</v>
      </c>
      <c r="Q3166" t="s">
        <v>43</v>
      </c>
      <c r="R3166">
        <v>2</v>
      </c>
      <c r="S3166" t="s">
        <v>12135</v>
      </c>
      <c r="T3166" t="s">
        <v>60</v>
      </c>
    </row>
    <row r="3167" spans="1:20" x14ac:dyDescent="0.25">
      <c r="A3167" t="s">
        <v>6384</v>
      </c>
      <c r="B3167" t="s">
        <v>38</v>
      </c>
      <c r="C3167" t="s">
        <v>82</v>
      </c>
      <c r="D3167" t="s">
        <v>77</v>
      </c>
      <c r="E3167" t="s">
        <v>12368</v>
      </c>
      <c r="F3167" t="s">
        <v>6385</v>
      </c>
      <c r="G3167" s="1">
        <v>45544</v>
      </c>
      <c r="H3167" t="s">
        <v>47</v>
      </c>
      <c r="I3167" t="s">
        <v>42</v>
      </c>
      <c r="J3167" t="s">
        <v>27</v>
      </c>
      <c r="K3167">
        <v>2</v>
      </c>
      <c r="L3167">
        <v>1121.6099999999999</v>
      </c>
      <c r="M3167" t="s">
        <v>28</v>
      </c>
      <c r="N3167">
        <v>12</v>
      </c>
      <c r="O3167" t="s">
        <v>12140</v>
      </c>
      <c r="P3167">
        <v>418</v>
      </c>
      <c r="Q3167" t="s">
        <v>29</v>
      </c>
      <c r="R3167">
        <v>3</v>
      </c>
      <c r="S3167" t="s">
        <v>12173</v>
      </c>
      <c r="T3167" t="s">
        <v>36</v>
      </c>
    </row>
    <row r="3168" spans="1:20" x14ac:dyDescent="0.25">
      <c r="A3168" t="s">
        <v>6386</v>
      </c>
      <c r="B3168" t="s">
        <v>45</v>
      </c>
      <c r="C3168" t="s">
        <v>39</v>
      </c>
      <c r="D3168" t="s">
        <v>23</v>
      </c>
      <c r="E3168" s="1">
        <v>45873</v>
      </c>
      <c r="F3168" t="s">
        <v>6387</v>
      </c>
      <c r="G3168" s="1">
        <v>45574</v>
      </c>
      <c r="H3168" t="s">
        <v>47</v>
      </c>
      <c r="I3168" t="s">
        <v>54</v>
      </c>
      <c r="J3168" t="s">
        <v>67</v>
      </c>
      <c r="K3168">
        <v>1</v>
      </c>
      <c r="L3168">
        <v>1393.55</v>
      </c>
      <c r="M3168" t="s">
        <v>28</v>
      </c>
      <c r="N3168">
        <v>28</v>
      </c>
      <c r="O3168" t="s">
        <v>12177</v>
      </c>
      <c r="P3168">
        <v>370</v>
      </c>
      <c r="Q3168" t="s">
        <v>29</v>
      </c>
      <c r="R3168">
        <v>5</v>
      </c>
      <c r="S3168" t="s">
        <v>12388</v>
      </c>
      <c r="T3168" t="s">
        <v>36</v>
      </c>
    </row>
    <row r="3169" spans="1:20" x14ac:dyDescent="0.25">
      <c r="A3169" t="s">
        <v>6388</v>
      </c>
      <c r="B3169" t="s">
        <v>21</v>
      </c>
      <c r="C3169" t="s">
        <v>82</v>
      </c>
      <c r="D3169" t="s">
        <v>23</v>
      </c>
      <c r="E3169" t="s">
        <v>12127</v>
      </c>
      <c r="F3169" t="s">
        <v>6389</v>
      </c>
      <c r="G3169" s="1">
        <v>45574</v>
      </c>
      <c r="H3169" t="s">
        <v>25</v>
      </c>
      <c r="I3169" t="s">
        <v>63</v>
      </c>
      <c r="J3169" t="s">
        <v>67</v>
      </c>
      <c r="K3169">
        <v>4</v>
      </c>
      <c r="L3169">
        <v>1029.42</v>
      </c>
      <c r="M3169" t="s">
        <v>35</v>
      </c>
      <c r="N3169">
        <v>14</v>
      </c>
      <c r="O3169" t="s">
        <v>12258</v>
      </c>
      <c r="P3169">
        <v>252</v>
      </c>
      <c r="Q3169" t="s">
        <v>29</v>
      </c>
      <c r="R3169">
        <v>3</v>
      </c>
      <c r="S3169" t="s">
        <v>12346</v>
      </c>
      <c r="T3169" t="s">
        <v>60</v>
      </c>
    </row>
    <row r="3170" spans="1:20" x14ac:dyDescent="0.25">
      <c r="A3170" t="s">
        <v>6390</v>
      </c>
      <c r="B3170" t="s">
        <v>38</v>
      </c>
      <c r="C3170" t="s">
        <v>22</v>
      </c>
      <c r="D3170" t="s">
        <v>23</v>
      </c>
      <c r="E3170" s="1">
        <v>45664</v>
      </c>
      <c r="F3170" t="s">
        <v>6391</v>
      </c>
      <c r="G3170" s="1">
        <v>45574</v>
      </c>
      <c r="H3170" t="s">
        <v>41</v>
      </c>
      <c r="I3170" t="s">
        <v>54</v>
      </c>
      <c r="J3170" t="s">
        <v>64</v>
      </c>
      <c r="K3170">
        <v>3</v>
      </c>
      <c r="L3170">
        <v>130.16999999999999</v>
      </c>
      <c r="M3170" t="s">
        <v>50</v>
      </c>
      <c r="N3170">
        <v>5</v>
      </c>
      <c r="O3170" t="s">
        <v>12140</v>
      </c>
      <c r="P3170">
        <v>54</v>
      </c>
      <c r="Q3170" t="s">
        <v>43</v>
      </c>
      <c r="R3170">
        <v>3</v>
      </c>
      <c r="S3170" s="1">
        <v>45846</v>
      </c>
      <c r="T3170" t="s">
        <v>60</v>
      </c>
    </row>
    <row r="3171" spans="1:20" x14ac:dyDescent="0.25">
      <c r="A3171" t="s">
        <v>6392</v>
      </c>
      <c r="B3171" t="s">
        <v>38</v>
      </c>
      <c r="C3171" t="s">
        <v>22</v>
      </c>
      <c r="D3171" t="s">
        <v>52</v>
      </c>
      <c r="E3171" t="s">
        <v>12433</v>
      </c>
      <c r="F3171" t="s">
        <v>6393</v>
      </c>
      <c r="G3171" s="1">
        <v>45574</v>
      </c>
      <c r="H3171" t="s">
        <v>47</v>
      </c>
      <c r="I3171" t="s">
        <v>48</v>
      </c>
      <c r="J3171" t="s">
        <v>59</v>
      </c>
      <c r="K3171">
        <v>3</v>
      </c>
      <c r="L3171">
        <v>778.48</v>
      </c>
      <c r="M3171" t="s">
        <v>50</v>
      </c>
      <c r="N3171">
        <v>49</v>
      </c>
      <c r="O3171" t="s">
        <v>12332</v>
      </c>
      <c r="P3171">
        <v>264</v>
      </c>
      <c r="Q3171" t="s">
        <v>43</v>
      </c>
      <c r="R3171">
        <v>4</v>
      </c>
      <c r="S3171" s="1">
        <v>45605</v>
      </c>
      <c r="T3171" t="s">
        <v>60</v>
      </c>
    </row>
    <row r="3172" spans="1:20" x14ac:dyDescent="0.25">
      <c r="A3172" t="s">
        <v>6394</v>
      </c>
      <c r="B3172" t="s">
        <v>21</v>
      </c>
      <c r="C3172" t="s">
        <v>22</v>
      </c>
      <c r="D3172" t="s">
        <v>23</v>
      </c>
      <c r="E3172" t="s">
        <v>12123</v>
      </c>
      <c r="F3172" t="s">
        <v>6395</v>
      </c>
      <c r="G3172" s="1">
        <v>45574</v>
      </c>
      <c r="H3172" t="s">
        <v>34</v>
      </c>
      <c r="I3172" t="s">
        <v>26</v>
      </c>
      <c r="J3172" t="s">
        <v>64</v>
      </c>
      <c r="K3172">
        <v>1</v>
      </c>
      <c r="L3172">
        <v>929.01</v>
      </c>
      <c r="M3172" t="s">
        <v>35</v>
      </c>
      <c r="N3172">
        <v>44</v>
      </c>
      <c r="O3172" t="s">
        <v>12109</v>
      </c>
      <c r="P3172">
        <v>206</v>
      </c>
      <c r="Q3172" t="s">
        <v>29</v>
      </c>
      <c r="R3172">
        <v>1</v>
      </c>
      <c r="S3172" s="1">
        <v>45907</v>
      </c>
      <c r="T3172" t="s">
        <v>60</v>
      </c>
    </row>
    <row r="3173" spans="1:20" x14ac:dyDescent="0.25">
      <c r="A3173" t="s">
        <v>6396</v>
      </c>
      <c r="B3173" t="s">
        <v>45</v>
      </c>
      <c r="C3173" t="s">
        <v>22</v>
      </c>
      <c r="D3173" t="s">
        <v>32</v>
      </c>
      <c r="E3173" t="s">
        <v>12498</v>
      </c>
      <c r="F3173" t="s">
        <v>6397</v>
      </c>
      <c r="G3173" s="1">
        <v>45574</v>
      </c>
      <c r="H3173" t="s">
        <v>41</v>
      </c>
      <c r="I3173" t="s">
        <v>42</v>
      </c>
      <c r="J3173" t="s">
        <v>67</v>
      </c>
      <c r="K3173">
        <v>3</v>
      </c>
      <c r="L3173">
        <v>298.97000000000003</v>
      </c>
      <c r="M3173" t="s">
        <v>35</v>
      </c>
      <c r="N3173">
        <v>19</v>
      </c>
      <c r="O3173" s="1">
        <v>45392</v>
      </c>
      <c r="P3173">
        <v>366</v>
      </c>
      <c r="Q3173" t="s">
        <v>29</v>
      </c>
      <c r="R3173">
        <v>2</v>
      </c>
      <c r="S3173" t="s">
        <v>12220</v>
      </c>
      <c r="T3173" t="s">
        <v>36</v>
      </c>
    </row>
    <row r="3174" spans="1:20" x14ac:dyDescent="0.25">
      <c r="A3174" t="s">
        <v>6398</v>
      </c>
      <c r="B3174" t="s">
        <v>45</v>
      </c>
      <c r="C3174" t="s">
        <v>82</v>
      </c>
      <c r="D3174" t="s">
        <v>56</v>
      </c>
      <c r="E3174" s="1">
        <v>45303</v>
      </c>
      <c r="F3174" t="s">
        <v>6399</v>
      </c>
      <c r="G3174" s="1">
        <v>45574</v>
      </c>
      <c r="H3174" t="s">
        <v>47</v>
      </c>
      <c r="I3174" t="s">
        <v>63</v>
      </c>
      <c r="J3174" t="s">
        <v>64</v>
      </c>
      <c r="K3174">
        <v>5</v>
      </c>
      <c r="L3174">
        <v>996.23</v>
      </c>
      <c r="M3174" t="s">
        <v>28</v>
      </c>
      <c r="N3174">
        <v>22</v>
      </c>
      <c r="O3174" t="s">
        <v>12246</v>
      </c>
      <c r="P3174">
        <v>148</v>
      </c>
      <c r="Q3174" t="s">
        <v>43</v>
      </c>
      <c r="R3174">
        <v>1</v>
      </c>
      <c r="S3174" s="1">
        <v>45875</v>
      </c>
      <c r="T3174" t="s">
        <v>36</v>
      </c>
    </row>
    <row r="3175" spans="1:20" x14ac:dyDescent="0.25">
      <c r="A3175" t="s">
        <v>6400</v>
      </c>
      <c r="B3175" t="s">
        <v>21</v>
      </c>
      <c r="C3175" t="s">
        <v>22</v>
      </c>
      <c r="D3175" t="s">
        <v>77</v>
      </c>
      <c r="E3175" t="s">
        <v>12232</v>
      </c>
      <c r="F3175" t="s">
        <v>6401</v>
      </c>
      <c r="G3175" s="1">
        <v>45605</v>
      </c>
      <c r="H3175" t="s">
        <v>25</v>
      </c>
      <c r="I3175" t="s">
        <v>54</v>
      </c>
      <c r="J3175" t="s">
        <v>27</v>
      </c>
      <c r="K3175">
        <v>1</v>
      </c>
      <c r="L3175">
        <v>929.38</v>
      </c>
      <c r="M3175" t="s">
        <v>28</v>
      </c>
      <c r="N3175">
        <v>6</v>
      </c>
      <c r="O3175" s="1">
        <v>45932</v>
      </c>
      <c r="P3175">
        <v>110</v>
      </c>
      <c r="Q3175" t="s">
        <v>29</v>
      </c>
      <c r="R3175">
        <v>4</v>
      </c>
      <c r="S3175" s="1">
        <v>45482</v>
      </c>
      <c r="T3175" t="s">
        <v>60</v>
      </c>
    </row>
    <row r="3176" spans="1:20" x14ac:dyDescent="0.25">
      <c r="A3176" t="s">
        <v>6402</v>
      </c>
      <c r="B3176" t="s">
        <v>45</v>
      </c>
      <c r="C3176" t="s">
        <v>39</v>
      </c>
      <c r="D3176" t="s">
        <v>52</v>
      </c>
      <c r="E3176" t="s">
        <v>12447</v>
      </c>
      <c r="F3176" t="s">
        <v>6403</v>
      </c>
      <c r="G3176" s="1">
        <v>45605</v>
      </c>
      <c r="H3176" t="s">
        <v>34</v>
      </c>
      <c r="I3176" t="s">
        <v>48</v>
      </c>
      <c r="J3176" t="s">
        <v>59</v>
      </c>
      <c r="K3176">
        <v>5</v>
      </c>
      <c r="L3176">
        <v>1333.37</v>
      </c>
      <c r="M3176" t="s">
        <v>50</v>
      </c>
      <c r="N3176">
        <v>17</v>
      </c>
      <c r="O3176" t="s">
        <v>12075</v>
      </c>
      <c r="P3176">
        <v>58</v>
      </c>
      <c r="Q3176" t="s">
        <v>29</v>
      </c>
      <c r="R3176">
        <v>5</v>
      </c>
      <c r="S3176" t="s">
        <v>12110</v>
      </c>
      <c r="T3176" t="s">
        <v>60</v>
      </c>
    </row>
    <row r="3177" spans="1:20" x14ac:dyDescent="0.25">
      <c r="A3177" t="s">
        <v>6404</v>
      </c>
      <c r="B3177" t="s">
        <v>38</v>
      </c>
      <c r="C3177" t="s">
        <v>82</v>
      </c>
      <c r="D3177" t="s">
        <v>23</v>
      </c>
      <c r="E3177" s="1">
        <v>45296</v>
      </c>
      <c r="F3177" t="s">
        <v>6405</v>
      </c>
      <c r="G3177" s="1">
        <v>45605</v>
      </c>
      <c r="H3177" t="s">
        <v>41</v>
      </c>
      <c r="I3177" t="s">
        <v>63</v>
      </c>
      <c r="J3177" t="s">
        <v>59</v>
      </c>
      <c r="K3177">
        <v>4</v>
      </c>
      <c r="L3177">
        <v>433.82</v>
      </c>
      <c r="M3177" t="s">
        <v>35</v>
      </c>
      <c r="N3177">
        <v>6</v>
      </c>
      <c r="O3177" t="s">
        <v>12373</v>
      </c>
      <c r="P3177">
        <v>161</v>
      </c>
      <c r="Q3177" t="s">
        <v>29</v>
      </c>
      <c r="R3177">
        <v>5</v>
      </c>
      <c r="S3177" t="s">
        <v>12091</v>
      </c>
      <c r="T3177" t="s">
        <v>30</v>
      </c>
    </row>
    <row r="3178" spans="1:20" x14ac:dyDescent="0.25">
      <c r="A3178" t="s">
        <v>6406</v>
      </c>
      <c r="B3178" t="s">
        <v>45</v>
      </c>
      <c r="C3178" t="s">
        <v>22</v>
      </c>
      <c r="D3178" t="s">
        <v>52</v>
      </c>
      <c r="E3178" t="s">
        <v>12449</v>
      </c>
      <c r="F3178" t="s">
        <v>6407</v>
      </c>
      <c r="G3178" s="1">
        <v>45605</v>
      </c>
      <c r="H3178" t="s">
        <v>41</v>
      </c>
      <c r="I3178" t="s">
        <v>26</v>
      </c>
      <c r="J3178" t="s">
        <v>59</v>
      </c>
      <c r="K3178">
        <v>3</v>
      </c>
      <c r="L3178">
        <v>443.87</v>
      </c>
      <c r="M3178" t="s">
        <v>28</v>
      </c>
      <c r="N3178">
        <v>20</v>
      </c>
      <c r="O3178" s="1">
        <v>45995</v>
      </c>
      <c r="P3178">
        <v>397</v>
      </c>
      <c r="Q3178" t="s">
        <v>29</v>
      </c>
      <c r="R3178">
        <v>3</v>
      </c>
      <c r="S3178" t="s">
        <v>12213</v>
      </c>
      <c r="T3178" t="s">
        <v>60</v>
      </c>
    </row>
    <row r="3179" spans="1:20" x14ac:dyDescent="0.25">
      <c r="A3179" t="s">
        <v>6408</v>
      </c>
      <c r="B3179" t="s">
        <v>38</v>
      </c>
      <c r="C3179" t="s">
        <v>22</v>
      </c>
      <c r="D3179" t="s">
        <v>56</v>
      </c>
      <c r="E3179" t="s">
        <v>12214</v>
      </c>
      <c r="F3179" t="s">
        <v>6409</v>
      </c>
      <c r="G3179" s="1">
        <v>45605</v>
      </c>
      <c r="H3179" t="s">
        <v>41</v>
      </c>
      <c r="I3179" t="s">
        <v>42</v>
      </c>
      <c r="J3179" t="s">
        <v>64</v>
      </c>
      <c r="K3179">
        <v>3</v>
      </c>
      <c r="L3179">
        <v>384.51</v>
      </c>
      <c r="M3179" t="s">
        <v>28</v>
      </c>
      <c r="N3179">
        <v>49</v>
      </c>
      <c r="O3179" s="1">
        <v>45547</v>
      </c>
      <c r="P3179">
        <v>328</v>
      </c>
      <c r="Q3179" t="s">
        <v>29</v>
      </c>
      <c r="R3179">
        <v>2</v>
      </c>
      <c r="S3179" s="1">
        <v>45778</v>
      </c>
      <c r="T3179" t="s">
        <v>30</v>
      </c>
    </row>
    <row r="3180" spans="1:20" x14ac:dyDescent="0.25">
      <c r="A3180" t="s">
        <v>6410</v>
      </c>
      <c r="B3180" t="s">
        <v>38</v>
      </c>
      <c r="C3180" t="s">
        <v>39</v>
      </c>
      <c r="D3180" t="s">
        <v>23</v>
      </c>
      <c r="E3180" t="s">
        <v>12498</v>
      </c>
      <c r="F3180" t="s">
        <v>6411</v>
      </c>
      <c r="G3180" s="1">
        <v>45605</v>
      </c>
      <c r="H3180" t="s">
        <v>58</v>
      </c>
      <c r="I3180" t="s">
        <v>48</v>
      </c>
      <c r="J3180" t="s">
        <v>59</v>
      </c>
      <c r="K3180">
        <v>4</v>
      </c>
      <c r="L3180">
        <v>1164.25</v>
      </c>
      <c r="M3180" t="s">
        <v>28</v>
      </c>
      <c r="N3180">
        <v>12</v>
      </c>
      <c r="O3180" t="s">
        <v>12166</v>
      </c>
      <c r="P3180">
        <v>203</v>
      </c>
      <c r="Q3180" t="s">
        <v>29</v>
      </c>
      <c r="R3180">
        <v>4</v>
      </c>
      <c r="S3180" s="1">
        <v>45815</v>
      </c>
      <c r="T3180" t="s">
        <v>36</v>
      </c>
    </row>
    <row r="3181" spans="1:20" x14ac:dyDescent="0.25">
      <c r="A3181" t="s">
        <v>6412</v>
      </c>
      <c r="B3181" t="s">
        <v>21</v>
      </c>
      <c r="C3181" t="s">
        <v>82</v>
      </c>
      <c r="D3181" t="s">
        <v>23</v>
      </c>
      <c r="E3181" t="s">
        <v>12245</v>
      </c>
      <c r="F3181" t="s">
        <v>6413</v>
      </c>
      <c r="G3181" s="1">
        <v>45605</v>
      </c>
      <c r="H3181" t="s">
        <v>25</v>
      </c>
      <c r="I3181" t="s">
        <v>54</v>
      </c>
      <c r="J3181" t="s">
        <v>67</v>
      </c>
      <c r="K3181">
        <v>5</v>
      </c>
      <c r="L3181">
        <v>1135.94</v>
      </c>
      <c r="M3181" t="s">
        <v>28</v>
      </c>
      <c r="N3181">
        <v>7</v>
      </c>
      <c r="O3181" t="s">
        <v>12207</v>
      </c>
      <c r="P3181">
        <v>487</v>
      </c>
      <c r="Q3181" t="s">
        <v>43</v>
      </c>
      <c r="R3181">
        <v>2</v>
      </c>
      <c r="S3181" s="1">
        <v>45691</v>
      </c>
      <c r="T3181" t="s">
        <v>36</v>
      </c>
    </row>
    <row r="3182" spans="1:20" x14ac:dyDescent="0.25">
      <c r="A3182" t="s">
        <v>6414</v>
      </c>
      <c r="B3182" t="s">
        <v>21</v>
      </c>
      <c r="C3182" t="s">
        <v>82</v>
      </c>
      <c r="D3182" t="s">
        <v>77</v>
      </c>
      <c r="E3182" t="s">
        <v>12498</v>
      </c>
      <c r="F3182" t="s">
        <v>6415</v>
      </c>
      <c r="G3182" s="1">
        <v>45605</v>
      </c>
      <c r="H3182" t="s">
        <v>25</v>
      </c>
      <c r="I3182" t="s">
        <v>42</v>
      </c>
      <c r="J3182" t="s">
        <v>49</v>
      </c>
      <c r="K3182">
        <v>2</v>
      </c>
      <c r="L3182">
        <v>1136.9000000000001</v>
      </c>
      <c r="M3182" t="s">
        <v>28</v>
      </c>
      <c r="N3182">
        <v>9</v>
      </c>
      <c r="O3182" s="1">
        <v>45515</v>
      </c>
      <c r="P3182">
        <v>132</v>
      </c>
      <c r="Q3182" t="s">
        <v>43</v>
      </c>
      <c r="R3182">
        <v>3</v>
      </c>
      <c r="S3182" t="s">
        <v>12306</v>
      </c>
      <c r="T3182" t="s">
        <v>60</v>
      </c>
    </row>
    <row r="3183" spans="1:20" x14ac:dyDescent="0.25">
      <c r="A3183" t="s">
        <v>6416</v>
      </c>
      <c r="B3183" t="s">
        <v>38</v>
      </c>
      <c r="C3183" t="s">
        <v>22</v>
      </c>
      <c r="D3183" t="s">
        <v>23</v>
      </c>
      <c r="E3183" s="1">
        <v>45542</v>
      </c>
      <c r="F3183" t="s">
        <v>6417</v>
      </c>
      <c r="G3183" s="1">
        <v>45605</v>
      </c>
      <c r="H3183" t="s">
        <v>47</v>
      </c>
      <c r="I3183" t="s">
        <v>26</v>
      </c>
      <c r="J3183" t="s">
        <v>67</v>
      </c>
      <c r="K3183">
        <v>4</v>
      </c>
      <c r="L3183">
        <v>905.71</v>
      </c>
      <c r="M3183" t="s">
        <v>35</v>
      </c>
      <c r="N3183">
        <v>29</v>
      </c>
      <c r="O3183" t="s">
        <v>12176</v>
      </c>
      <c r="P3183">
        <v>350</v>
      </c>
      <c r="Q3183" t="s">
        <v>43</v>
      </c>
      <c r="R3183">
        <v>4</v>
      </c>
      <c r="S3183" t="s">
        <v>12256</v>
      </c>
      <c r="T3183" t="s">
        <v>30</v>
      </c>
    </row>
    <row r="3184" spans="1:20" x14ac:dyDescent="0.25">
      <c r="A3184" t="s">
        <v>6418</v>
      </c>
      <c r="B3184" t="s">
        <v>38</v>
      </c>
      <c r="C3184" t="s">
        <v>22</v>
      </c>
      <c r="D3184" t="s">
        <v>77</v>
      </c>
      <c r="E3184" t="s">
        <v>12263</v>
      </c>
      <c r="F3184" t="s">
        <v>6419</v>
      </c>
      <c r="G3184" s="1">
        <v>45605</v>
      </c>
      <c r="H3184" t="s">
        <v>34</v>
      </c>
      <c r="I3184" t="s">
        <v>54</v>
      </c>
      <c r="J3184" t="s">
        <v>67</v>
      </c>
      <c r="K3184">
        <v>3</v>
      </c>
      <c r="L3184">
        <v>1007.43</v>
      </c>
      <c r="M3184" t="s">
        <v>35</v>
      </c>
      <c r="N3184">
        <v>36</v>
      </c>
      <c r="O3184" t="s">
        <v>12246</v>
      </c>
      <c r="P3184">
        <v>45</v>
      </c>
      <c r="Q3184" t="s">
        <v>29</v>
      </c>
      <c r="R3184">
        <v>3</v>
      </c>
      <c r="S3184" t="s">
        <v>12090</v>
      </c>
      <c r="T3184" t="s">
        <v>60</v>
      </c>
    </row>
    <row r="3185" spans="1:20" x14ac:dyDescent="0.25">
      <c r="A3185" t="s">
        <v>6420</v>
      </c>
      <c r="B3185" t="s">
        <v>21</v>
      </c>
      <c r="C3185" t="s">
        <v>22</v>
      </c>
      <c r="D3185" t="s">
        <v>52</v>
      </c>
      <c r="E3185" s="1">
        <v>45514</v>
      </c>
      <c r="F3185" t="s">
        <v>6421</v>
      </c>
      <c r="G3185" s="1">
        <v>45605</v>
      </c>
      <c r="H3185" t="s">
        <v>25</v>
      </c>
      <c r="I3185" t="s">
        <v>63</v>
      </c>
      <c r="J3185" t="s">
        <v>49</v>
      </c>
      <c r="K3185">
        <v>3</v>
      </c>
      <c r="L3185">
        <v>998.75</v>
      </c>
      <c r="M3185" t="s">
        <v>50</v>
      </c>
      <c r="N3185">
        <v>17</v>
      </c>
      <c r="O3185" s="1">
        <v>45962</v>
      </c>
      <c r="P3185">
        <v>432</v>
      </c>
      <c r="Q3185" t="s">
        <v>43</v>
      </c>
      <c r="R3185">
        <v>1</v>
      </c>
      <c r="S3185" t="s">
        <v>12169</v>
      </c>
      <c r="T3185" t="s">
        <v>60</v>
      </c>
    </row>
    <row r="3186" spans="1:20" x14ac:dyDescent="0.25">
      <c r="A3186" t="s">
        <v>6422</v>
      </c>
      <c r="B3186" t="s">
        <v>21</v>
      </c>
      <c r="C3186" t="s">
        <v>39</v>
      </c>
      <c r="D3186" t="s">
        <v>56</v>
      </c>
      <c r="E3186" t="s">
        <v>12451</v>
      </c>
      <c r="F3186" t="s">
        <v>6423</v>
      </c>
      <c r="G3186" s="1">
        <v>45605</v>
      </c>
      <c r="H3186" t="s">
        <v>58</v>
      </c>
      <c r="I3186" t="s">
        <v>42</v>
      </c>
      <c r="J3186" t="s">
        <v>49</v>
      </c>
      <c r="K3186">
        <v>4</v>
      </c>
      <c r="L3186">
        <v>127.46</v>
      </c>
      <c r="M3186" t="s">
        <v>28</v>
      </c>
      <c r="N3186">
        <v>20</v>
      </c>
      <c r="O3186" s="1">
        <v>45719</v>
      </c>
      <c r="P3186">
        <v>334</v>
      </c>
      <c r="Q3186" t="s">
        <v>29</v>
      </c>
      <c r="R3186">
        <v>4</v>
      </c>
      <c r="S3186" s="1">
        <v>45547</v>
      </c>
      <c r="T3186" t="s">
        <v>30</v>
      </c>
    </row>
    <row r="3187" spans="1:20" x14ac:dyDescent="0.25">
      <c r="A3187" t="s">
        <v>6424</v>
      </c>
      <c r="B3187" t="s">
        <v>38</v>
      </c>
      <c r="C3187" t="s">
        <v>22</v>
      </c>
      <c r="D3187" t="s">
        <v>52</v>
      </c>
      <c r="E3187" s="1">
        <v>45569</v>
      </c>
      <c r="F3187" t="s">
        <v>6425</v>
      </c>
      <c r="G3187" s="1">
        <v>45635</v>
      </c>
      <c r="H3187" t="s">
        <v>34</v>
      </c>
      <c r="I3187" t="s">
        <v>63</v>
      </c>
      <c r="J3187" t="s">
        <v>64</v>
      </c>
      <c r="K3187">
        <v>5</v>
      </c>
      <c r="L3187">
        <v>1332.13</v>
      </c>
      <c r="M3187" t="s">
        <v>50</v>
      </c>
      <c r="N3187">
        <v>40</v>
      </c>
      <c r="O3187" t="s">
        <v>12070</v>
      </c>
      <c r="P3187">
        <v>175</v>
      </c>
      <c r="Q3187" t="s">
        <v>43</v>
      </c>
      <c r="R3187">
        <v>1</v>
      </c>
      <c r="S3187" t="s">
        <v>12345</v>
      </c>
      <c r="T3187" t="s">
        <v>60</v>
      </c>
    </row>
    <row r="3188" spans="1:20" x14ac:dyDescent="0.25">
      <c r="A3188" t="s">
        <v>6426</v>
      </c>
      <c r="B3188" t="s">
        <v>45</v>
      </c>
      <c r="C3188" t="s">
        <v>39</v>
      </c>
      <c r="D3188" t="s">
        <v>56</v>
      </c>
      <c r="E3188" t="s">
        <v>12229</v>
      </c>
      <c r="F3188" t="s">
        <v>6427</v>
      </c>
      <c r="G3188" s="1">
        <v>45635</v>
      </c>
      <c r="H3188" t="s">
        <v>25</v>
      </c>
      <c r="I3188" t="s">
        <v>63</v>
      </c>
      <c r="J3188" t="s">
        <v>49</v>
      </c>
      <c r="K3188">
        <v>5</v>
      </c>
      <c r="L3188">
        <v>957.61</v>
      </c>
      <c r="M3188" t="s">
        <v>35</v>
      </c>
      <c r="N3188">
        <v>35</v>
      </c>
      <c r="O3188" t="s">
        <v>12234</v>
      </c>
      <c r="P3188">
        <v>14</v>
      </c>
      <c r="Q3188" t="s">
        <v>43</v>
      </c>
      <c r="R3188">
        <v>4</v>
      </c>
      <c r="S3188" t="s">
        <v>12108</v>
      </c>
      <c r="T3188" t="s">
        <v>60</v>
      </c>
    </row>
    <row r="3189" spans="1:20" x14ac:dyDescent="0.25">
      <c r="A3189" t="s">
        <v>6428</v>
      </c>
      <c r="B3189" t="s">
        <v>38</v>
      </c>
      <c r="C3189" t="s">
        <v>82</v>
      </c>
      <c r="D3189" t="s">
        <v>77</v>
      </c>
      <c r="E3189" t="s">
        <v>12459</v>
      </c>
      <c r="F3189" t="s">
        <v>6429</v>
      </c>
      <c r="G3189" s="1">
        <v>45635</v>
      </c>
      <c r="H3189" t="s">
        <v>25</v>
      </c>
      <c r="I3189" t="s">
        <v>48</v>
      </c>
      <c r="J3189" t="s">
        <v>49</v>
      </c>
      <c r="K3189">
        <v>4</v>
      </c>
      <c r="L3189">
        <v>174.91</v>
      </c>
      <c r="M3189" t="s">
        <v>50</v>
      </c>
      <c r="N3189">
        <v>22</v>
      </c>
      <c r="O3189" t="s">
        <v>12335</v>
      </c>
      <c r="P3189">
        <v>303</v>
      </c>
      <c r="Q3189" t="s">
        <v>29</v>
      </c>
      <c r="R3189">
        <v>5</v>
      </c>
      <c r="S3189" t="s">
        <v>12275</v>
      </c>
      <c r="T3189" t="s">
        <v>36</v>
      </c>
    </row>
    <row r="3190" spans="1:20" x14ac:dyDescent="0.25">
      <c r="A3190" t="s">
        <v>6430</v>
      </c>
      <c r="B3190" t="s">
        <v>38</v>
      </c>
      <c r="C3190" t="s">
        <v>22</v>
      </c>
      <c r="D3190" t="s">
        <v>56</v>
      </c>
      <c r="E3190" t="s">
        <v>12071</v>
      </c>
      <c r="F3190" t="s">
        <v>6431</v>
      </c>
      <c r="G3190" s="1">
        <v>45635</v>
      </c>
      <c r="H3190" t="s">
        <v>34</v>
      </c>
      <c r="I3190" t="s">
        <v>42</v>
      </c>
      <c r="J3190" t="s">
        <v>59</v>
      </c>
      <c r="K3190">
        <v>5</v>
      </c>
      <c r="L3190">
        <v>168.98</v>
      </c>
      <c r="M3190" t="s">
        <v>28</v>
      </c>
      <c r="N3190">
        <v>21</v>
      </c>
      <c r="O3190" s="1">
        <v>45545</v>
      </c>
      <c r="P3190">
        <v>443</v>
      </c>
      <c r="Q3190" t="s">
        <v>29</v>
      </c>
      <c r="R3190">
        <v>5</v>
      </c>
      <c r="S3190" t="s">
        <v>12067</v>
      </c>
      <c r="T3190" t="s">
        <v>60</v>
      </c>
    </row>
    <row r="3191" spans="1:20" x14ac:dyDescent="0.25">
      <c r="A3191" t="s">
        <v>6432</v>
      </c>
      <c r="B3191" t="s">
        <v>45</v>
      </c>
      <c r="C3191" t="s">
        <v>39</v>
      </c>
      <c r="D3191" t="s">
        <v>23</v>
      </c>
      <c r="E3191" t="s">
        <v>12458</v>
      </c>
      <c r="F3191" t="s">
        <v>6433</v>
      </c>
      <c r="G3191" s="1">
        <v>45635</v>
      </c>
      <c r="H3191" t="s">
        <v>58</v>
      </c>
      <c r="I3191" t="s">
        <v>54</v>
      </c>
      <c r="J3191" t="s">
        <v>59</v>
      </c>
      <c r="K3191">
        <v>3</v>
      </c>
      <c r="L3191">
        <v>1234.83</v>
      </c>
      <c r="M3191" t="s">
        <v>28</v>
      </c>
      <c r="N3191">
        <v>38</v>
      </c>
      <c r="O3191" t="s">
        <v>12182</v>
      </c>
      <c r="P3191">
        <v>293</v>
      </c>
      <c r="Q3191" t="s">
        <v>29</v>
      </c>
      <c r="R3191">
        <v>2</v>
      </c>
      <c r="S3191" t="s">
        <v>12167</v>
      </c>
      <c r="T3191" t="s">
        <v>36</v>
      </c>
    </row>
    <row r="3192" spans="1:20" x14ac:dyDescent="0.25">
      <c r="A3192" t="s">
        <v>6434</v>
      </c>
      <c r="B3192" t="s">
        <v>38</v>
      </c>
      <c r="C3192" t="s">
        <v>22</v>
      </c>
      <c r="D3192" t="s">
        <v>56</v>
      </c>
      <c r="E3192" s="1">
        <v>45357</v>
      </c>
      <c r="F3192" t="s">
        <v>6435</v>
      </c>
      <c r="G3192" s="1">
        <v>45635</v>
      </c>
      <c r="H3192" t="s">
        <v>58</v>
      </c>
      <c r="I3192" t="s">
        <v>54</v>
      </c>
      <c r="J3192" t="s">
        <v>59</v>
      </c>
      <c r="K3192">
        <v>2</v>
      </c>
      <c r="L3192">
        <v>1204.02</v>
      </c>
      <c r="M3192" t="s">
        <v>28</v>
      </c>
      <c r="N3192">
        <v>25</v>
      </c>
      <c r="O3192" s="1">
        <v>45718</v>
      </c>
      <c r="P3192">
        <v>481</v>
      </c>
      <c r="Q3192" t="s">
        <v>43</v>
      </c>
      <c r="R3192">
        <v>1</v>
      </c>
      <c r="S3192" t="s">
        <v>12279</v>
      </c>
      <c r="T3192" t="s">
        <v>36</v>
      </c>
    </row>
    <row r="3193" spans="1:20" x14ac:dyDescent="0.25">
      <c r="A3193" t="s">
        <v>6436</v>
      </c>
      <c r="B3193" t="s">
        <v>45</v>
      </c>
      <c r="C3193" t="s">
        <v>22</v>
      </c>
      <c r="D3193" t="s">
        <v>23</v>
      </c>
      <c r="E3193" t="s">
        <v>12486</v>
      </c>
      <c r="F3193" t="s">
        <v>6437</v>
      </c>
      <c r="G3193" s="1">
        <v>45635</v>
      </c>
      <c r="H3193" t="s">
        <v>41</v>
      </c>
      <c r="I3193" t="s">
        <v>54</v>
      </c>
      <c r="J3193" t="s">
        <v>67</v>
      </c>
      <c r="K3193">
        <v>3</v>
      </c>
      <c r="L3193">
        <v>606.92999999999995</v>
      </c>
      <c r="M3193" t="s">
        <v>35</v>
      </c>
      <c r="N3193">
        <v>13</v>
      </c>
      <c r="O3193" t="s">
        <v>12149</v>
      </c>
      <c r="P3193">
        <v>467</v>
      </c>
      <c r="Q3193" t="s">
        <v>29</v>
      </c>
      <c r="R3193">
        <v>4</v>
      </c>
      <c r="S3193" t="s">
        <v>12068</v>
      </c>
      <c r="T3193" t="s">
        <v>60</v>
      </c>
    </row>
    <row r="3194" spans="1:20" x14ac:dyDescent="0.25">
      <c r="A3194" t="s">
        <v>6438</v>
      </c>
      <c r="B3194" t="s">
        <v>45</v>
      </c>
      <c r="C3194" t="s">
        <v>22</v>
      </c>
      <c r="D3194" t="s">
        <v>32</v>
      </c>
      <c r="E3194" t="s">
        <v>12386</v>
      </c>
      <c r="F3194" t="s">
        <v>6439</v>
      </c>
      <c r="G3194" s="1">
        <v>45635</v>
      </c>
      <c r="H3194" t="s">
        <v>25</v>
      </c>
      <c r="I3194" t="s">
        <v>48</v>
      </c>
      <c r="J3194" t="s">
        <v>67</v>
      </c>
      <c r="K3194">
        <v>2</v>
      </c>
      <c r="L3194">
        <v>424.91</v>
      </c>
      <c r="M3194" t="s">
        <v>50</v>
      </c>
      <c r="N3194">
        <v>35</v>
      </c>
      <c r="O3194" t="s">
        <v>12119</v>
      </c>
      <c r="P3194">
        <v>217</v>
      </c>
      <c r="Q3194" t="s">
        <v>43</v>
      </c>
      <c r="R3194">
        <v>1</v>
      </c>
      <c r="S3194" t="s">
        <v>12094</v>
      </c>
      <c r="T3194" t="s">
        <v>60</v>
      </c>
    </row>
    <row r="3195" spans="1:20" x14ac:dyDescent="0.25">
      <c r="A3195" t="s">
        <v>6440</v>
      </c>
      <c r="B3195" t="s">
        <v>38</v>
      </c>
      <c r="C3195" t="s">
        <v>82</v>
      </c>
      <c r="D3195" t="s">
        <v>32</v>
      </c>
      <c r="E3195" s="1">
        <v>45751</v>
      </c>
      <c r="F3195" t="s">
        <v>6441</v>
      </c>
      <c r="G3195" s="1">
        <v>45635</v>
      </c>
      <c r="H3195" t="s">
        <v>47</v>
      </c>
      <c r="I3195" t="s">
        <v>54</v>
      </c>
      <c r="J3195" t="s">
        <v>64</v>
      </c>
      <c r="K3195">
        <v>1</v>
      </c>
      <c r="L3195">
        <v>986.49</v>
      </c>
      <c r="M3195" t="s">
        <v>35</v>
      </c>
      <c r="N3195">
        <v>17</v>
      </c>
      <c r="O3195" s="1">
        <v>45606</v>
      </c>
      <c r="P3195">
        <v>134</v>
      </c>
      <c r="Q3195" t="s">
        <v>43</v>
      </c>
      <c r="R3195">
        <v>1</v>
      </c>
      <c r="S3195" s="1">
        <v>45780</v>
      </c>
      <c r="T3195" t="s">
        <v>60</v>
      </c>
    </row>
    <row r="3196" spans="1:20" x14ac:dyDescent="0.25">
      <c r="A3196" t="s">
        <v>6442</v>
      </c>
      <c r="B3196" t="s">
        <v>38</v>
      </c>
      <c r="C3196" t="s">
        <v>39</v>
      </c>
      <c r="D3196" t="s">
        <v>77</v>
      </c>
      <c r="E3196" t="s">
        <v>12161</v>
      </c>
      <c r="F3196" t="s">
        <v>6443</v>
      </c>
      <c r="G3196" s="1">
        <v>45635</v>
      </c>
      <c r="H3196" t="s">
        <v>25</v>
      </c>
      <c r="I3196" t="s">
        <v>26</v>
      </c>
      <c r="J3196" t="s">
        <v>59</v>
      </c>
      <c r="K3196">
        <v>1</v>
      </c>
      <c r="L3196">
        <v>988.23</v>
      </c>
      <c r="M3196" t="s">
        <v>50</v>
      </c>
      <c r="N3196">
        <v>27</v>
      </c>
      <c r="O3196" t="s">
        <v>12159</v>
      </c>
      <c r="P3196">
        <v>153</v>
      </c>
      <c r="Q3196" t="s">
        <v>43</v>
      </c>
      <c r="R3196">
        <v>4</v>
      </c>
      <c r="S3196" s="1">
        <v>45781</v>
      </c>
      <c r="T3196" t="s">
        <v>60</v>
      </c>
    </row>
    <row r="3197" spans="1:20" x14ac:dyDescent="0.25">
      <c r="A3197" t="s">
        <v>6444</v>
      </c>
      <c r="B3197" t="s">
        <v>38</v>
      </c>
      <c r="C3197" t="s">
        <v>39</v>
      </c>
      <c r="D3197" t="s">
        <v>56</v>
      </c>
      <c r="E3197" s="1">
        <v>45630</v>
      </c>
      <c r="F3197" t="s">
        <v>6445</v>
      </c>
      <c r="G3197" s="1">
        <v>45635</v>
      </c>
      <c r="H3197" t="s">
        <v>25</v>
      </c>
      <c r="I3197" t="s">
        <v>48</v>
      </c>
      <c r="J3197" t="s">
        <v>64</v>
      </c>
      <c r="K3197">
        <v>3</v>
      </c>
      <c r="L3197">
        <v>774.13</v>
      </c>
      <c r="M3197" t="s">
        <v>50</v>
      </c>
      <c r="N3197">
        <v>39</v>
      </c>
      <c r="O3197" t="s">
        <v>12311</v>
      </c>
      <c r="P3197">
        <v>93</v>
      </c>
      <c r="Q3197" t="s">
        <v>29</v>
      </c>
      <c r="R3197">
        <v>2</v>
      </c>
      <c r="S3197" t="s">
        <v>12370</v>
      </c>
      <c r="T3197" t="s">
        <v>60</v>
      </c>
    </row>
    <row r="3198" spans="1:20" x14ac:dyDescent="0.25">
      <c r="A3198" t="s">
        <v>6446</v>
      </c>
      <c r="B3198" t="s">
        <v>45</v>
      </c>
      <c r="C3198" t="s">
        <v>22</v>
      </c>
      <c r="D3198" t="s">
        <v>32</v>
      </c>
      <c r="E3198" s="1">
        <v>45448</v>
      </c>
      <c r="F3198" t="s">
        <v>6447</v>
      </c>
      <c r="G3198" s="1">
        <v>45635</v>
      </c>
      <c r="H3198" t="s">
        <v>41</v>
      </c>
      <c r="I3198" t="s">
        <v>48</v>
      </c>
      <c r="J3198" t="s">
        <v>27</v>
      </c>
      <c r="K3198">
        <v>5</v>
      </c>
      <c r="L3198">
        <v>1281.96</v>
      </c>
      <c r="M3198" t="s">
        <v>28</v>
      </c>
      <c r="N3198">
        <v>5</v>
      </c>
      <c r="O3198" t="s">
        <v>12105</v>
      </c>
      <c r="P3198">
        <v>335</v>
      </c>
      <c r="Q3198" t="s">
        <v>43</v>
      </c>
      <c r="R3198">
        <v>2</v>
      </c>
      <c r="S3198" t="s">
        <v>12277</v>
      </c>
      <c r="T3198" t="s">
        <v>36</v>
      </c>
    </row>
    <row r="3199" spans="1:20" x14ac:dyDescent="0.25">
      <c r="A3199" t="s">
        <v>6448</v>
      </c>
      <c r="B3199" t="s">
        <v>38</v>
      </c>
      <c r="C3199" t="s">
        <v>82</v>
      </c>
      <c r="D3199" t="s">
        <v>52</v>
      </c>
      <c r="E3199" s="1">
        <v>45455</v>
      </c>
      <c r="F3199" t="s">
        <v>6449</v>
      </c>
      <c r="G3199" s="1">
        <v>45635</v>
      </c>
      <c r="H3199" t="s">
        <v>25</v>
      </c>
      <c r="I3199" t="s">
        <v>42</v>
      </c>
      <c r="J3199" t="s">
        <v>64</v>
      </c>
      <c r="K3199">
        <v>4</v>
      </c>
      <c r="L3199">
        <v>360.55</v>
      </c>
      <c r="M3199" t="s">
        <v>35</v>
      </c>
      <c r="N3199">
        <v>27</v>
      </c>
      <c r="O3199" s="1">
        <v>45574</v>
      </c>
      <c r="P3199">
        <v>367</v>
      </c>
      <c r="Q3199" t="s">
        <v>43</v>
      </c>
      <c r="R3199">
        <v>1</v>
      </c>
      <c r="S3199" t="s">
        <v>12108</v>
      </c>
      <c r="T3199" t="s">
        <v>36</v>
      </c>
    </row>
    <row r="3200" spans="1:20" x14ac:dyDescent="0.25">
      <c r="A3200" t="s">
        <v>6450</v>
      </c>
      <c r="B3200" t="s">
        <v>38</v>
      </c>
      <c r="C3200" t="s">
        <v>82</v>
      </c>
      <c r="D3200" t="s">
        <v>77</v>
      </c>
      <c r="E3200" s="1">
        <v>45816</v>
      </c>
      <c r="F3200" t="s">
        <v>6451</v>
      </c>
      <c r="G3200" s="1">
        <v>45635</v>
      </c>
      <c r="H3200" t="s">
        <v>47</v>
      </c>
      <c r="I3200" t="s">
        <v>26</v>
      </c>
      <c r="J3200" t="s">
        <v>27</v>
      </c>
      <c r="K3200">
        <v>3</v>
      </c>
      <c r="L3200">
        <v>800.27</v>
      </c>
      <c r="M3200" t="s">
        <v>35</v>
      </c>
      <c r="N3200">
        <v>36</v>
      </c>
      <c r="O3200" t="s">
        <v>12160</v>
      </c>
      <c r="P3200">
        <v>97</v>
      </c>
      <c r="Q3200" t="s">
        <v>29</v>
      </c>
      <c r="R3200">
        <v>2</v>
      </c>
      <c r="S3200" t="s">
        <v>12180</v>
      </c>
      <c r="T3200" t="s">
        <v>30</v>
      </c>
    </row>
    <row r="3201" spans="1:20" x14ac:dyDescent="0.25">
      <c r="A3201" t="s">
        <v>6452</v>
      </c>
      <c r="B3201" t="s">
        <v>21</v>
      </c>
      <c r="C3201" t="s">
        <v>39</v>
      </c>
      <c r="D3201" t="s">
        <v>32</v>
      </c>
      <c r="E3201" t="s">
        <v>12153</v>
      </c>
      <c r="F3201" t="s">
        <v>6453</v>
      </c>
      <c r="G3201" s="1">
        <v>45635</v>
      </c>
      <c r="H3201" t="s">
        <v>25</v>
      </c>
      <c r="I3201" t="s">
        <v>63</v>
      </c>
      <c r="J3201" t="s">
        <v>27</v>
      </c>
      <c r="K3201">
        <v>1</v>
      </c>
      <c r="L3201">
        <v>1076.78</v>
      </c>
      <c r="M3201" t="s">
        <v>35</v>
      </c>
      <c r="N3201">
        <v>29</v>
      </c>
      <c r="O3201" t="s">
        <v>12101</v>
      </c>
      <c r="P3201">
        <v>500</v>
      </c>
      <c r="Q3201" t="s">
        <v>43</v>
      </c>
      <c r="R3201">
        <v>3</v>
      </c>
      <c r="S3201" s="1">
        <v>45966</v>
      </c>
      <c r="T3201" t="s">
        <v>60</v>
      </c>
    </row>
    <row r="3202" spans="1:20" x14ac:dyDescent="0.25">
      <c r="A3202" t="s">
        <v>6454</v>
      </c>
      <c r="B3202" t="s">
        <v>38</v>
      </c>
      <c r="C3202" t="s">
        <v>22</v>
      </c>
      <c r="D3202" t="s">
        <v>23</v>
      </c>
      <c r="E3202" t="s">
        <v>12220</v>
      </c>
      <c r="F3202" t="s">
        <v>6455</v>
      </c>
      <c r="G3202" s="1">
        <v>45635</v>
      </c>
      <c r="H3202" t="s">
        <v>41</v>
      </c>
      <c r="I3202" t="s">
        <v>42</v>
      </c>
      <c r="J3202" t="s">
        <v>27</v>
      </c>
      <c r="K3202">
        <v>1</v>
      </c>
      <c r="L3202">
        <v>807.93</v>
      </c>
      <c r="M3202" t="s">
        <v>28</v>
      </c>
      <c r="N3202">
        <v>25</v>
      </c>
      <c r="O3202" t="s">
        <v>12088</v>
      </c>
      <c r="P3202">
        <v>78</v>
      </c>
      <c r="Q3202" t="s">
        <v>43</v>
      </c>
      <c r="R3202">
        <v>2</v>
      </c>
      <c r="S3202" s="1">
        <v>45693</v>
      </c>
      <c r="T3202" t="s">
        <v>30</v>
      </c>
    </row>
    <row r="3203" spans="1:20" x14ac:dyDescent="0.25">
      <c r="A3203" t="s">
        <v>6456</v>
      </c>
      <c r="B3203" t="s">
        <v>45</v>
      </c>
      <c r="C3203" t="s">
        <v>82</v>
      </c>
      <c r="D3203" t="s">
        <v>52</v>
      </c>
      <c r="E3203" t="s">
        <v>12426</v>
      </c>
      <c r="F3203" t="s">
        <v>6457</v>
      </c>
      <c r="G3203" s="1">
        <v>45635</v>
      </c>
      <c r="H3203" t="s">
        <v>58</v>
      </c>
      <c r="I3203" t="s">
        <v>42</v>
      </c>
      <c r="J3203" t="s">
        <v>49</v>
      </c>
      <c r="K3203">
        <v>5</v>
      </c>
      <c r="L3203">
        <v>898.52</v>
      </c>
      <c r="M3203" t="s">
        <v>28</v>
      </c>
      <c r="N3203">
        <v>16</v>
      </c>
      <c r="O3203" t="s">
        <v>12093</v>
      </c>
      <c r="P3203">
        <v>321</v>
      </c>
      <c r="Q3203" t="s">
        <v>29</v>
      </c>
      <c r="R3203">
        <v>5</v>
      </c>
      <c r="S3203" t="s">
        <v>12121</v>
      </c>
      <c r="T3203" t="s">
        <v>60</v>
      </c>
    </row>
    <row r="3204" spans="1:20" x14ac:dyDescent="0.25">
      <c r="A3204" t="s">
        <v>6458</v>
      </c>
      <c r="B3204" t="s">
        <v>21</v>
      </c>
      <c r="C3204" t="s">
        <v>22</v>
      </c>
      <c r="D3204" t="s">
        <v>56</v>
      </c>
      <c r="E3204" s="1">
        <v>45327</v>
      </c>
      <c r="F3204" t="s">
        <v>6459</v>
      </c>
      <c r="G3204" t="s">
        <v>12176</v>
      </c>
      <c r="H3204" t="s">
        <v>25</v>
      </c>
      <c r="I3204" t="s">
        <v>26</v>
      </c>
      <c r="J3204" t="s">
        <v>59</v>
      </c>
      <c r="K3204">
        <v>4</v>
      </c>
      <c r="L3204">
        <v>495.56</v>
      </c>
      <c r="M3204" t="s">
        <v>28</v>
      </c>
      <c r="N3204">
        <v>17</v>
      </c>
      <c r="O3204" t="s">
        <v>12119</v>
      </c>
      <c r="P3204">
        <v>205</v>
      </c>
      <c r="Q3204" t="s">
        <v>29</v>
      </c>
      <c r="R3204">
        <v>4</v>
      </c>
      <c r="S3204" t="s">
        <v>12132</v>
      </c>
      <c r="T3204" t="s">
        <v>30</v>
      </c>
    </row>
    <row r="3205" spans="1:20" x14ac:dyDescent="0.25">
      <c r="A3205" t="s">
        <v>6460</v>
      </c>
      <c r="B3205" t="s">
        <v>38</v>
      </c>
      <c r="C3205" t="s">
        <v>82</v>
      </c>
      <c r="D3205" t="s">
        <v>77</v>
      </c>
      <c r="E3205" t="s">
        <v>12202</v>
      </c>
      <c r="F3205" t="s">
        <v>6461</v>
      </c>
      <c r="G3205" t="s">
        <v>12176</v>
      </c>
      <c r="H3205" t="s">
        <v>47</v>
      </c>
      <c r="I3205" t="s">
        <v>48</v>
      </c>
      <c r="J3205" t="s">
        <v>67</v>
      </c>
      <c r="K3205">
        <v>3</v>
      </c>
      <c r="L3205">
        <v>947.92</v>
      </c>
      <c r="M3205" t="s">
        <v>35</v>
      </c>
      <c r="N3205">
        <v>17</v>
      </c>
      <c r="O3205" s="1">
        <v>45752</v>
      </c>
      <c r="P3205">
        <v>270</v>
      </c>
      <c r="Q3205" t="s">
        <v>29</v>
      </c>
      <c r="R3205">
        <v>1</v>
      </c>
      <c r="S3205" t="s">
        <v>12094</v>
      </c>
      <c r="T3205" t="s">
        <v>36</v>
      </c>
    </row>
    <row r="3206" spans="1:20" x14ac:dyDescent="0.25">
      <c r="A3206" t="s">
        <v>6462</v>
      </c>
      <c r="B3206" t="s">
        <v>21</v>
      </c>
      <c r="C3206" t="s">
        <v>22</v>
      </c>
      <c r="D3206" t="s">
        <v>56</v>
      </c>
      <c r="E3206" s="1">
        <v>45297</v>
      </c>
      <c r="F3206" t="s">
        <v>6463</v>
      </c>
      <c r="G3206" t="s">
        <v>12176</v>
      </c>
      <c r="H3206" t="s">
        <v>58</v>
      </c>
      <c r="I3206" t="s">
        <v>63</v>
      </c>
      <c r="J3206" t="s">
        <v>67</v>
      </c>
      <c r="K3206">
        <v>2</v>
      </c>
      <c r="L3206">
        <v>498.36</v>
      </c>
      <c r="M3206" t="s">
        <v>28</v>
      </c>
      <c r="N3206">
        <v>31</v>
      </c>
      <c r="O3206" t="s">
        <v>12365</v>
      </c>
      <c r="P3206">
        <v>219</v>
      </c>
      <c r="Q3206" t="s">
        <v>29</v>
      </c>
      <c r="R3206">
        <v>5</v>
      </c>
      <c r="S3206" t="s">
        <v>12143</v>
      </c>
      <c r="T3206" t="s">
        <v>60</v>
      </c>
    </row>
    <row r="3207" spans="1:20" x14ac:dyDescent="0.25">
      <c r="A3207" t="s">
        <v>6464</v>
      </c>
      <c r="B3207" t="s">
        <v>21</v>
      </c>
      <c r="C3207" t="s">
        <v>39</v>
      </c>
      <c r="D3207" t="s">
        <v>52</v>
      </c>
      <c r="E3207" t="s">
        <v>12202</v>
      </c>
      <c r="F3207" t="s">
        <v>6465</v>
      </c>
      <c r="G3207" t="s">
        <v>12176</v>
      </c>
      <c r="H3207" t="s">
        <v>41</v>
      </c>
      <c r="I3207" t="s">
        <v>48</v>
      </c>
      <c r="J3207" t="s">
        <v>27</v>
      </c>
      <c r="K3207">
        <v>2</v>
      </c>
      <c r="L3207">
        <v>1406.72</v>
      </c>
      <c r="M3207" t="s">
        <v>35</v>
      </c>
      <c r="N3207">
        <v>50</v>
      </c>
      <c r="O3207" s="1">
        <v>45938</v>
      </c>
      <c r="P3207">
        <v>400</v>
      </c>
      <c r="Q3207" t="s">
        <v>29</v>
      </c>
      <c r="R3207">
        <v>2</v>
      </c>
      <c r="S3207" t="s">
        <v>12436</v>
      </c>
      <c r="T3207" t="s">
        <v>30</v>
      </c>
    </row>
    <row r="3208" spans="1:20" x14ac:dyDescent="0.25">
      <c r="A3208" t="s">
        <v>6466</v>
      </c>
      <c r="B3208" t="s">
        <v>38</v>
      </c>
      <c r="C3208" t="s">
        <v>39</v>
      </c>
      <c r="D3208" t="s">
        <v>32</v>
      </c>
      <c r="E3208" t="s">
        <v>12063</v>
      </c>
      <c r="F3208" t="s">
        <v>6467</v>
      </c>
      <c r="G3208" t="s">
        <v>12176</v>
      </c>
      <c r="H3208" t="s">
        <v>41</v>
      </c>
      <c r="I3208" t="s">
        <v>63</v>
      </c>
      <c r="J3208" t="s">
        <v>64</v>
      </c>
      <c r="K3208">
        <v>3</v>
      </c>
      <c r="L3208">
        <v>973.67</v>
      </c>
      <c r="M3208" t="s">
        <v>28</v>
      </c>
      <c r="N3208">
        <v>8</v>
      </c>
      <c r="O3208" t="s">
        <v>12300</v>
      </c>
      <c r="P3208">
        <v>463</v>
      </c>
      <c r="Q3208" t="s">
        <v>43</v>
      </c>
      <c r="R3208">
        <v>3</v>
      </c>
      <c r="S3208" t="s">
        <v>12365</v>
      </c>
      <c r="T3208" t="s">
        <v>36</v>
      </c>
    </row>
    <row r="3209" spans="1:20" x14ac:dyDescent="0.25">
      <c r="A3209" t="s">
        <v>6468</v>
      </c>
      <c r="B3209" t="s">
        <v>45</v>
      </c>
      <c r="C3209" t="s">
        <v>22</v>
      </c>
      <c r="D3209" t="s">
        <v>52</v>
      </c>
      <c r="E3209" t="s">
        <v>12275</v>
      </c>
      <c r="F3209" t="s">
        <v>6469</v>
      </c>
      <c r="G3209" t="s">
        <v>12176</v>
      </c>
      <c r="H3209" t="s">
        <v>41</v>
      </c>
      <c r="I3209" t="s">
        <v>42</v>
      </c>
      <c r="J3209" t="s">
        <v>49</v>
      </c>
      <c r="K3209">
        <v>2</v>
      </c>
      <c r="L3209">
        <v>323.83999999999997</v>
      </c>
      <c r="M3209" t="s">
        <v>50</v>
      </c>
      <c r="N3209">
        <v>27</v>
      </c>
      <c r="O3209" s="1">
        <v>45577</v>
      </c>
      <c r="P3209">
        <v>305</v>
      </c>
      <c r="Q3209" t="s">
        <v>43</v>
      </c>
      <c r="R3209">
        <v>4</v>
      </c>
      <c r="S3209" t="s">
        <v>12279</v>
      </c>
      <c r="T3209" t="s">
        <v>30</v>
      </c>
    </row>
    <row r="3210" spans="1:20" x14ac:dyDescent="0.25">
      <c r="A3210" t="s">
        <v>6470</v>
      </c>
      <c r="B3210" t="s">
        <v>38</v>
      </c>
      <c r="C3210" t="s">
        <v>82</v>
      </c>
      <c r="D3210" t="s">
        <v>52</v>
      </c>
      <c r="E3210" t="s">
        <v>12366</v>
      </c>
      <c r="F3210" t="s">
        <v>6471</v>
      </c>
      <c r="G3210" t="s">
        <v>12176</v>
      </c>
      <c r="H3210" t="s">
        <v>47</v>
      </c>
      <c r="I3210" t="s">
        <v>42</v>
      </c>
      <c r="J3210" t="s">
        <v>67</v>
      </c>
      <c r="K3210">
        <v>5</v>
      </c>
      <c r="L3210">
        <v>245.89</v>
      </c>
      <c r="M3210" t="s">
        <v>35</v>
      </c>
      <c r="N3210">
        <v>11</v>
      </c>
      <c r="O3210" t="s">
        <v>12160</v>
      </c>
      <c r="P3210">
        <v>291</v>
      </c>
      <c r="Q3210" t="s">
        <v>43</v>
      </c>
      <c r="R3210">
        <v>4</v>
      </c>
      <c r="S3210" s="1">
        <v>45969</v>
      </c>
      <c r="T3210" t="s">
        <v>30</v>
      </c>
    </row>
    <row r="3211" spans="1:20" x14ac:dyDescent="0.25">
      <c r="A3211" t="s">
        <v>6472</v>
      </c>
      <c r="B3211" t="s">
        <v>21</v>
      </c>
      <c r="C3211" t="s">
        <v>39</v>
      </c>
      <c r="D3211" t="s">
        <v>56</v>
      </c>
      <c r="E3211" s="1">
        <v>45451</v>
      </c>
      <c r="F3211" t="s">
        <v>6473</v>
      </c>
      <c r="G3211" t="s">
        <v>12176</v>
      </c>
      <c r="H3211" t="s">
        <v>47</v>
      </c>
      <c r="I3211" t="s">
        <v>26</v>
      </c>
      <c r="J3211" t="s">
        <v>64</v>
      </c>
      <c r="K3211">
        <v>4</v>
      </c>
      <c r="L3211">
        <v>1263.5999999999999</v>
      </c>
      <c r="M3211" t="s">
        <v>50</v>
      </c>
      <c r="N3211">
        <v>38</v>
      </c>
      <c r="O3211" t="s">
        <v>12160</v>
      </c>
      <c r="P3211">
        <v>299</v>
      </c>
      <c r="Q3211" t="s">
        <v>29</v>
      </c>
      <c r="R3211">
        <v>2</v>
      </c>
      <c r="S3211" t="s">
        <v>12086</v>
      </c>
      <c r="T3211" t="s">
        <v>60</v>
      </c>
    </row>
    <row r="3212" spans="1:20" x14ac:dyDescent="0.25">
      <c r="A3212" t="s">
        <v>6474</v>
      </c>
      <c r="B3212" t="s">
        <v>45</v>
      </c>
      <c r="C3212" t="s">
        <v>82</v>
      </c>
      <c r="D3212" t="s">
        <v>56</v>
      </c>
      <c r="E3212" t="s">
        <v>12397</v>
      </c>
      <c r="F3212" t="s">
        <v>6475</v>
      </c>
      <c r="G3212" t="s">
        <v>12176</v>
      </c>
      <c r="H3212" t="s">
        <v>34</v>
      </c>
      <c r="I3212" t="s">
        <v>26</v>
      </c>
      <c r="J3212" t="s">
        <v>59</v>
      </c>
      <c r="K3212">
        <v>4</v>
      </c>
      <c r="L3212">
        <v>1183.6300000000001</v>
      </c>
      <c r="M3212" t="s">
        <v>28</v>
      </c>
      <c r="N3212">
        <v>20</v>
      </c>
      <c r="O3212" t="s">
        <v>12360</v>
      </c>
      <c r="P3212">
        <v>236</v>
      </c>
      <c r="Q3212" t="s">
        <v>29</v>
      </c>
      <c r="R3212">
        <v>5</v>
      </c>
      <c r="S3212" s="1">
        <v>45812</v>
      </c>
      <c r="T3212" t="s">
        <v>36</v>
      </c>
    </row>
    <row r="3213" spans="1:20" x14ac:dyDescent="0.25">
      <c r="A3213" t="s">
        <v>6476</v>
      </c>
      <c r="B3213" t="s">
        <v>21</v>
      </c>
      <c r="C3213" t="s">
        <v>22</v>
      </c>
      <c r="D3213" t="s">
        <v>23</v>
      </c>
      <c r="E3213" s="1">
        <v>45242</v>
      </c>
      <c r="F3213" t="s">
        <v>6477</v>
      </c>
      <c r="G3213" t="s">
        <v>12176</v>
      </c>
      <c r="H3213" t="s">
        <v>34</v>
      </c>
      <c r="I3213" t="s">
        <v>48</v>
      </c>
      <c r="J3213" t="s">
        <v>27</v>
      </c>
      <c r="K3213">
        <v>3</v>
      </c>
      <c r="L3213">
        <v>280.29000000000002</v>
      </c>
      <c r="M3213" t="s">
        <v>35</v>
      </c>
      <c r="N3213">
        <v>28</v>
      </c>
      <c r="O3213" t="s">
        <v>12138</v>
      </c>
      <c r="P3213">
        <v>76</v>
      </c>
      <c r="Q3213" t="s">
        <v>29</v>
      </c>
      <c r="R3213">
        <v>1</v>
      </c>
      <c r="S3213" s="1">
        <v>45695</v>
      </c>
      <c r="T3213" t="s">
        <v>36</v>
      </c>
    </row>
    <row r="3214" spans="1:20" x14ac:dyDescent="0.25">
      <c r="A3214" t="s">
        <v>6478</v>
      </c>
      <c r="B3214" t="s">
        <v>45</v>
      </c>
      <c r="C3214" t="s">
        <v>22</v>
      </c>
      <c r="D3214" t="s">
        <v>23</v>
      </c>
      <c r="E3214" t="s">
        <v>12350</v>
      </c>
      <c r="F3214" t="s">
        <v>6479</v>
      </c>
      <c r="G3214" t="s">
        <v>12176</v>
      </c>
      <c r="H3214" t="s">
        <v>41</v>
      </c>
      <c r="I3214" t="s">
        <v>48</v>
      </c>
      <c r="J3214" t="s">
        <v>67</v>
      </c>
      <c r="K3214">
        <v>5</v>
      </c>
      <c r="L3214">
        <v>1246.3699999999999</v>
      </c>
      <c r="M3214" t="s">
        <v>50</v>
      </c>
      <c r="N3214">
        <v>25</v>
      </c>
      <c r="O3214" s="1">
        <v>45748</v>
      </c>
      <c r="P3214">
        <v>265</v>
      </c>
      <c r="Q3214" t="s">
        <v>29</v>
      </c>
      <c r="R3214">
        <v>3</v>
      </c>
      <c r="S3214" s="1">
        <v>45873</v>
      </c>
      <c r="T3214" t="s">
        <v>60</v>
      </c>
    </row>
    <row r="3215" spans="1:20" x14ac:dyDescent="0.25">
      <c r="A3215" t="s">
        <v>6480</v>
      </c>
      <c r="B3215" t="s">
        <v>21</v>
      </c>
      <c r="C3215" t="s">
        <v>82</v>
      </c>
      <c r="D3215" t="s">
        <v>52</v>
      </c>
      <c r="E3215" s="1">
        <v>44938</v>
      </c>
      <c r="F3215" t="s">
        <v>6481</v>
      </c>
      <c r="G3215" t="s">
        <v>12176</v>
      </c>
      <c r="H3215" t="s">
        <v>34</v>
      </c>
      <c r="I3215" t="s">
        <v>54</v>
      </c>
      <c r="J3215" t="s">
        <v>59</v>
      </c>
      <c r="K3215">
        <v>1</v>
      </c>
      <c r="L3215">
        <v>1061.3599999999999</v>
      </c>
      <c r="M3215" t="s">
        <v>35</v>
      </c>
      <c r="N3215">
        <v>29</v>
      </c>
      <c r="O3215" t="s">
        <v>12078</v>
      </c>
      <c r="P3215">
        <v>140</v>
      </c>
      <c r="Q3215" t="s">
        <v>29</v>
      </c>
      <c r="R3215">
        <v>3</v>
      </c>
      <c r="S3215" t="s">
        <v>12360</v>
      </c>
      <c r="T3215" t="s">
        <v>36</v>
      </c>
    </row>
    <row r="3216" spans="1:20" x14ac:dyDescent="0.25">
      <c r="A3216" t="s">
        <v>6482</v>
      </c>
      <c r="B3216" t="s">
        <v>45</v>
      </c>
      <c r="C3216" t="s">
        <v>39</v>
      </c>
      <c r="D3216" t="s">
        <v>23</v>
      </c>
      <c r="E3216" t="s">
        <v>12256</v>
      </c>
      <c r="F3216" t="s">
        <v>6483</v>
      </c>
      <c r="G3216" t="s">
        <v>12176</v>
      </c>
      <c r="H3216" t="s">
        <v>58</v>
      </c>
      <c r="I3216" t="s">
        <v>63</v>
      </c>
      <c r="J3216" t="s">
        <v>64</v>
      </c>
      <c r="K3216">
        <v>2</v>
      </c>
      <c r="L3216">
        <v>1309.17</v>
      </c>
      <c r="M3216" t="s">
        <v>28</v>
      </c>
      <c r="N3216">
        <v>9</v>
      </c>
      <c r="O3216" s="1">
        <v>45659</v>
      </c>
      <c r="P3216">
        <v>214</v>
      </c>
      <c r="Q3216" t="s">
        <v>29</v>
      </c>
      <c r="R3216">
        <v>5</v>
      </c>
      <c r="S3216" t="s">
        <v>12230</v>
      </c>
      <c r="T3216" t="s">
        <v>60</v>
      </c>
    </row>
    <row r="3217" spans="1:20" x14ac:dyDescent="0.25">
      <c r="A3217" t="s">
        <v>6484</v>
      </c>
      <c r="B3217" t="s">
        <v>45</v>
      </c>
      <c r="C3217" t="s">
        <v>39</v>
      </c>
      <c r="D3217" t="s">
        <v>77</v>
      </c>
      <c r="E3217" s="1">
        <v>45419</v>
      </c>
      <c r="F3217" t="s">
        <v>6485</v>
      </c>
      <c r="G3217" t="s">
        <v>12176</v>
      </c>
      <c r="H3217" t="s">
        <v>58</v>
      </c>
      <c r="I3217" t="s">
        <v>26</v>
      </c>
      <c r="J3217" t="s">
        <v>27</v>
      </c>
      <c r="K3217">
        <v>1</v>
      </c>
      <c r="L3217">
        <v>1119.25</v>
      </c>
      <c r="M3217" t="s">
        <v>28</v>
      </c>
      <c r="N3217">
        <v>34</v>
      </c>
      <c r="O3217" t="s">
        <v>12124</v>
      </c>
      <c r="P3217">
        <v>439</v>
      </c>
      <c r="Q3217" t="s">
        <v>43</v>
      </c>
      <c r="R3217">
        <v>4</v>
      </c>
      <c r="S3217" t="s">
        <v>12089</v>
      </c>
      <c r="T3217" t="s">
        <v>36</v>
      </c>
    </row>
    <row r="3218" spans="1:20" x14ac:dyDescent="0.25">
      <c r="A3218" t="s">
        <v>6486</v>
      </c>
      <c r="B3218" t="s">
        <v>21</v>
      </c>
      <c r="C3218" t="s">
        <v>22</v>
      </c>
      <c r="D3218" t="s">
        <v>56</v>
      </c>
      <c r="E3218" t="s">
        <v>12315</v>
      </c>
      <c r="F3218" t="s">
        <v>6487</v>
      </c>
      <c r="G3218" t="s">
        <v>12176</v>
      </c>
      <c r="H3218" t="s">
        <v>41</v>
      </c>
      <c r="I3218" t="s">
        <v>54</v>
      </c>
      <c r="J3218" t="s">
        <v>49</v>
      </c>
      <c r="K3218">
        <v>4</v>
      </c>
      <c r="L3218">
        <v>312.95</v>
      </c>
      <c r="M3218" t="s">
        <v>35</v>
      </c>
      <c r="N3218">
        <v>9</v>
      </c>
      <c r="O3218" t="s">
        <v>12284</v>
      </c>
      <c r="P3218">
        <v>66</v>
      </c>
      <c r="Q3218" t="s">
        <v>29</v>
      </c>
      <c r="R3218">
        <v>5</v>
      </c>
      <c r="S3218" t="s">
        <v>12144</v>
      </c>
      <c r="T3218" t="s">
        <v>36</v>
      </c>
    </row>
    <row r="3219" spans="1:20" x14ac:dyDescent="0.25">
      <c r="A3219" t="s">
        <v>6488</v>
      </c>
      <c r="B3219" t="s">
        <v>45</v>
      </c>
      <c r="C3219" t="s">
        <v>82</v>
      </c>
      <c r="D3219" t="s">
        <v>23</v>
      </c>
      <c r="E3219" s="1">
        <v>45784</v>
      </c>
      <c r="F3219" t="s">
        <v>6489</v>
      </c>
      <c r="G3219" t="s">
        <v>12152</v>
      </c>
      <c r="H3219" t="s">
        <v>25</v>
      </c>
      <c r="I3219" t="s">
        <v>48</v>
      </c>
      <c r="J3219" t="s">
        <v>59</v>
      </c>
      <c r="K3219">
        <v>5</v>
      </c>
      <c r="L3219">
        <v>326.68</v>
      </c>
      <c r="M3219" t="s">
        <v>50</v>
      </c>
      <c r="N3219">
        <v>3</v>
      </c>
      <c r="O3219" s="1">
        <v>45755</v>
      </c>
      <c r="P3219">
        <v>167</v>
      </c>
      <c r="Q3219" t="s">
        <v>43</v>
      </c>
      <c r="R3219">
        <v>3</v>
      </c>
      <c r="S3219" t="s">
        <v>12203</v>
      </c>
      <c r="T3219" t="s">
        <v>60</v>
      </c>
    </row>
    <row r="3220" spans="1:20" x14ac:dyDescent="0.25">
      <c r="A3220" t="s">
        <v>6490</v>
      </c>
      <c r="B3220" t="s">
        <v>38</v>
      </c>
      <c r="C3220" t="s">
        <v>39</v>
      </c>
      <c r="D3220" t="s">
        <v>32</v>
      </c>
      <c r="E3220" t="s">
        <v>12370</v>
      </c>
      <c r="F3220" t="s">
        <v>6491</v>
      </c>
      <c r="G3220" t="s">
        <v>12152</v>
      </c>
      <c r="H3220" t="s">
        <v>34</v>
      </c>
      <c r="I3220" t="s">
        <v>54</v>
      </c>
      <c r="J3220" t="s">
        <v>27</v>
      </c>
      <c r="K3220">
        <v>2</v>
      </c>
      <c r="L3220">
        <v>782.07</v>
      </c>
      <c r="M3220" t="s">
        <v>28</v>
      </c>
      <c r="N3220">
        <v>1</v>
      </c>
      <c r="O3220" s="1">
        <v>45547</v>
      </c>
      <c r="P3220">
        <v>192</v>
      </c>
      <c r="Q3220" t="s">
        <v>29</v>
      </c>
      <c r="R3220">
        <v>3</v>
      </c>
      <c r="S3220" s="1">
        <v>45999</v>
      </c>
      <c r="T3220" t="s">
        <v>30</v>
      </c>
    </row>
    <row r="3221" spans="1:20" x14ac:dyDescent="0.25">
      <c r="A3221" t="s">
        <v>6492</v>
      </c>
      <c r="B3221" t="s">
        <v>45</v>
      </c>
      <c r="C3221" t="s">
        <v>22</v>
      </c>
      <c r="D3221" t="s">
        <v>77</v>
      </c>
      <c r="E3221" s="1">
        <v>45537</v>
      </c>
      <c r="F3221" t="s">
        <v>6493</v>
      </c>
      <c r="G3221" t="s">
        <v>12152</v>
      </c>
      <c r="H3221" t="s">
        <v>47</v>
      </c>
      <c r="I3221" t="s">
        <v>42</v>
      </c>
      <c r="J3221" t="s">
        <v>67</v>
      </c>
      <c r="K3221">
        <v>1</v>
      </c>
      <c r="L3221">
        <v>856.06</v>
      </c>
      <c r="M3221" t="s">
        <v>28</v>
      </c>
      <c r="N3221">
        <v>19</v>
      </c>
      <c r="O3221" t="s">
        <v>12078</v>
      </c>
      <c r="P3221">
        <v>182</v>
      </c>
      <c r="Q3221" t="s">
        <v>29</v>
      </c>
      <c r="R3221">
        <v>2</v>
      </c>
      <c r="S3221" t="s">
        <v>12205</v>
      </c>
      <c r="T3221" t="s">
        <v>30</v>
      </c>
    </row>
    <row r="3222" spans="1:20" x14ac:dyDescent="0.25">
      <c r="A3222" t="s">
        <v>6494</v>
      </c>
      <c r="B3222" t="s">
        <v>38</v>
      </c>
      <c r="C3222" t="s">
        <v>39</v>
      </c>
      <c r="D3222" t="s">
        <v>56</v>
      </c>
      <c r="E3222" t="s">
        <v>12269</v>
      </c>
      <c r="F3222" t="s">
        <v>6495</v>
      </c>
      <c r="G3222" t="s">
        <v>12152</v>
      </c>
      <c r="H3222" t="s">
        <v>25</v>
      </c>
      <c r="I3222" t="s">
        <v>48</v>
      </c>
      <c r="J3222" t="s">
        <v>49</v>
      </c>
      <c r="K3222">
        <v>1</v>
      </c>
      <c r="L3222">
        <v>960.92</v>
      </c>
      <c r="M3222" t="s">
        <v>50</v>
      </c>
      <c r="N3222">
        <v>26</v>
      </c>
      <c r="O3222" s="1">
        <v>45992</v>
      </c>
      <c r="P3222">
        <v>237</v>
      </c>
      <c r="Q3222" t="s">
        <v>29</v>
      </c>
      <c r="R3222">
        <v>1</v>
      </c>
      <c r="S3222" s="1">
        <v>45664</v>
      </c>
      <c r="T3222" t="s">
        <v>30</v>
      </c>
    </row>
    <row r="3223" spans="1:20" x14ac:dyDescent="0.25">
      <c r="A3223" t="s">
        <v>6496</v>
      </c>
      <c r="B3223" t="s">
        <v>21</v>
      </c>
      <c r="C3223" t="s">
        <v>82</v>
      </c>
      <c r="D3223" t="s">
        <v>56</v>
      </c>
      <c r="E3223" s="1">
        <v>45637</v>
      </c>
      <c r="F3223" t="s">
        <v>6497</v>
      </c>
      <c r="G3223" t="s">
        <v>12152</v>
      </c>
      <c r="H3223" t="s">
        <v>34</v>
      </c>
      <c r="I3223" t="s">
        <v>26</v>
      </c>
      <c r="J3223" t="s">
        <v>27</v>
      </c>
      <c r="K3223">
        <v>3</v>
      </c>
      <c r="L3223">
        <v>1456.7</v>
      </c>
      <c r="M3223" t="s">
        <v>50</v>
      </c>
      <c r="N3223">
        <v>46</v>
      </c>
      <c r="O3223" t="s">
        <v>12175</v>
      </c>
      <c r="P3223">
        <v>462</v>
      </c>
      <c r="Q3223" t="s">
        <v>29</v>
      </c>
      <c r="R3223">
        <v>3</v>
      </c>
      <c r="S3223" s="1">
        <v>45482</v>
      </c>
      <c r="T3223" t="s">
        <v>60</v>
      </c>
    </row>
    <row r="3224" spans="1:20" x14ac:dyDescent="0.25">
      <c r="A3224" t="s">
        <v>6498</v>
      </c>
      <c r="B3224" t="s">
        <v>45</v>
      </c>
      <c r="C3224" t="s">
        <v>22</v>
      </c>
      <c r="D3224" t="s">
        <v>77</v>
      </c>
      <c r="E3224" s="1">
        <v>45778</v>
      </c>
      <c r="F3224" t="s">
        <v>6499</v>
      </c>
      <c r="G3224" t="s">
        <v>12152</v>
      </c>
      <c r="H3224" t="s">
        <v>34</v>
      </c>
      <c r="I3224" t="s">
        <v>54</v>
      </c>
      <c r="J3224" t="s">
        <v>27</v>
      </c>
      <c r="K3224">
        <v>1</v>
      </c>
      <c r="L3224">
        <v>1438.9</v>
      </c>
      <c r="M3224" t="s">
        <v>28</v>
      </c>
      <c r="N3224">
        <v>1</v>
      </c>
      <c r="O3224" t="s">
        <v>12144</v>
      </c>
      <c r="P3224">
        <v>470</v>
      </c>
      <c r="Q3224" t="s">
        <v>29</v>
      </c>
      <c r="R3224">
        <v>3</v>
      </c>
      <c r="S3224" t="s">
        <v>12343</v>
      </c>
      <c r="T3224" t="s">
        <v>36</v>
      </c>
    </row>
    <row r="3225" spans="1:20" x14ac:dyDescent="0.25">
      <c r="A3225" t="s">
        <v>6500</v>
      </c>
      <c r="B3225" t="s">
        <v>45</v>
      </c>
      <c r="C3225" t="s">
        <v>39</v>
      </c>
      <c r="D3225" t="s">
        <v>32</v>
      </c>
      <c r="E3225" t="s">
        <v>12181</v>
      </c>
      <c r="F3225" t="s">
        <v>6501</v>
      </c>
      <c r="G3225" t="s">
        <v>12152</v>
      </c>
      <c r="H3225" t="s">
        <v>58</v>
      </c>
      <c r="I3225" t="s">
        <v>48</v>
      </c>
      <c r="J3225" t="s">
        <v>59</v>
      </c>
      <c r="K3225">
        <v>2</v>
      </c>
      <c r="L3225">
        <v>976.82</v>
      </c>
      <c r="M3225" t="s">
        <v>28</v>
      </c>
      <c r="N3225">
        <v>15</v>
      </c>
      <c r="O3225" t="s">
        <v>12155</v>
      </c>
      <c r="P3225">
        <v>119</v>
      </c>
      <c r="Q3225" t="s">
        <v>29</v>
      </c>
      <c r="R3225">
        <v>1</v>
      </c>
      <c r="S3225" t="s">
        <v>12333</v>
      </c>
      <c r="T3225" t="s">
        <v>60</v>
      </c>
    </row>
    <row r="3226" spans="1:20" x14ac:dyDescent="0.25">
      <c r="A3226" t="s">
        <v>6502</v>
      </c>
      <c r="B3226" t="s">
        <v>38</v>
      </c>
      <c r="C3226" t="s">
        <v>39</v>
      </c>
      <c r="D3226" t="s">
        <v>77</v>
      </c>
      <c r="E3226" s="1">
        <v>45515</v>
      </c>
      <c r="F3226" t="s">
        <v>6503</v>
      </c>
      <c r="G3226" t="s">
        <v>12102</v>
      </c>
      <c r="H3226" t="s">
        <v>25</v>
      </c>
      <c r="I3226" t="s">
        <v>63</v>
      </c>
      <c r="J3226" t="s">
        <v>67</v>
      </c>
      <c r="K3226">
        <v>4</v>
      </c>
      <c r="L3226">
        <v>468.47</v>
      </c>
      <c r="M3226" t="s">
        <v>28</v>
      </c>
      <c r="N3226">
        <v>50</v>
      </c>
      <c r="O3226" s="1">
        <v>45783</v>
      </c>
      <c r="P3226">
        <v>256</v>
      </c>
      <c r="Q3226" t="s">
        <v>43</v>
      </c>
      <c r="R3226">
        <v>5</v>
      </c>
      <c r="S3226" s="1">
        <v>45933</v>
      </c>
      <c r="T3226" t="s">
        <v>60</v>
      </c>
    </row>
    <row r="3227" spans="1:20" x14ac:dyDescent="0.25">
      <c r="A3227" t="s">
        <v>6504</v>
      </c>
      <c r="B3227" t="s">
        <v>21</v>
      </c>
      <c r="C3227" t="s">
        <v>22</v>
      </c>
      <c r="D3227" t="s">
        <v>77</v>
      </c>
      <c r="E3227" s="1">
        <v>45809</v>
      </c>
      <c r="F3227" t="s">
        <v>6505</v>
      </c>
      <c r="G3227" t="s">
        <v>12102</v>
      </c>
      <c r="H3227" t="s">
        <v>25</v>
      </c>
      <c r="I3227" t="s">
        <v>26</v>
      </c>
      <c r="J3227" t="s">
        <v>27</v>
      </c>
      <c r="K3227">
        <v>2</v>
      </c>
      <c r="L3227">
        <v>529.85</v>
      </c>
      <c r="M3227" t="s">
        <v>28</v>
      </c>
      <c r="N3227">
        <v>39</v>
      </c>
      <c r="O3227" t="s">
        <v>12138</v>
      </c>
      <c r="P3227">
        <v>109</v>
      </c>
      <c r="Q3227" t="s">
        <v>29</v>
      </c>
      <c r="R3227">
        <v>4</v>
      </c>
      <c r="S3227" t="s">
        <v>12174</v>
      </c>
      <c r="T3227" t="s">
        <v>60</v>
      </c>
    </row>
    <row r="3228" spans="1:20" x14ac:dyDescent="0.25">
      <c r="A3228" t="s">
        <v>6506</v>
      </c>
      <c r="B3228" t="s">
        <v>38</v>
      </c>
      <c r="C3228" t="s">
        <v>22</v>
      </c>
      <c r="D3228" t="s">
        <v>56</v>
      </c>
      <c r="E3228" s="1">
        <v>45424</v>
      </c>
      <c r="F3228" t="s">
        <v>6507</v>
      </c>
      <c r="G3228" t="s">
        <v>12102</v>
      </c>
      <c r="H3228" t="s">
        <v>34</v>
      </c>
      <c r="I3228" t="s">
        <v>54</v>
      </c>
      <c r="J3228" t="s">
        <v>27</v>
      </c>
      <c r="K3228">
        <v>1</v>
      </c>
      <c r="L3228">
        <v>1003.7</v>
      </c>
      <c r="M3228" t="s">
        <v>35</v>
      </c>
      <c r="N3228">
        <v>48</v>
      </c>
      <c r="O3228" s="1">
        <v>45658</v>
      </c>
      <c r="P3228">
        <v>436</v>
      </c>
      <c r="Q3228" t="s">
        <v>43</v>
      </c>
      <c r="R3228">
        <v>3</v>
      </c>
      <c r="S3228" s="1">
        <v>45302</v>
      </c>
      <c r="T3228" t="s">
        <v>36</v>
      </c>
    </row>
    <row r="3229" spans="1:20" x14ac:dyDescent="0.25">
      <c r="A3229" t="s">
        <v>6508</v>
      </c>
      <c r="B3229" t="s">
        <v>21</v>
      </c>
      <c r="C3229" t="s">
        <v>39</v>
      </c>
      <c r="D3229" t="s">
        <v>32</v>
      </c>
      <c r="E3229" t="s">
        <v>12377</v>
      </c>
      <c r="F3229" t="s">
        <v>6509</v>
      </c>
      <c r="G3229" t="s">
        <v>12102</v>
      </c>
      <c r="H3229" t="s">
        <v>25</v>
      </c>
      <c r="I3229" t="s">
        <v>42</v>
      </c>
      <c r="J3229" t="s">
        <v>49</v>
      </c>
      <c r="K3229">
        <v>4</v>
      </c>
      <c r="L3229">
        <v>806.84</v>
      </c>
      <c r="M3229" t="s">
        <v>35</v>
      </c>
      <c r="N3229">
        <v>45</v>
      </c>
      <c r="O3229" t="s">
        <v>12370</v>
      </c>
      <c r="P3229">
        <v>94</v>
      </c>
      <c r="Q3229" t="s">
        <v>29</v>
      </c>
      <c r="R3229">
        <v>5</v>
      </c>
      <c r="S3229" t="s">
        <v>12376</v>
      </c>
      <c r="T3229" t="s">
        <v>30</v>
      </c>
    </row>
    <row r="3230" spans="1:20" x14ac:dyDescent="0.25">
      <c r="A3230" t="s">
        <v>6510</v>
      </c>
      <c r="B3230" t="s">
        <v>21</v>
      </c>
      <c r="C3230" t="s">
        <v>39</v>
      </c>
      <c r="D3230" t="s">
        <v>52</v>
      </c>
      <c r="E3230" t="s">
        <v>12417</v>
      </c>
      <c r="F3230" t="s">
        <v>6511</v>
      </c>
      <c r="G3230" t="s">
        <v>12102</v>
      </c>
      <c r="H3230" t="s">
        <v>41</v>
      </c>
      <c r="I3230" t="s">
        <v>42</v>
      </c>
      <c r="J3230" t="s">
        <v>67</v>
      </c>
      <c r="K3230">
        <v>3</v>
      </c>
      <c r="L3230">
        <v>992.78</v>
      </c>
      <c r="M3230" t="s">
        <v>28</v>
      </c>
      <c r="N3230">
        <v>5</v>
      </c>
      <c r="O3230" t="s">
        <v>12325</v>
      </c>
      <c r="P3230">
        <v>336</v>
      </c>
      <c r="Q3230" t="s">
        <v>43</v>
      </c>
      <c r="R3230">
        <v>2</v>
      </c>
      <c r="S3230" t="s">
        <v>12311</v>
      </c>
      <c r="T3230" t="s">
        <v>36</v>
      </c>
    </row>
    <row r="3231" spans="1:20" x14ac:dyDescent="0.25">
      <c r="A3231" t="s">
        <v>6512</v>
      </c>
      <c r="B3231" t="s">
        <v>38</v>
      </c>
      <c r="C3231" t="s">
        <v>39</v>
      </c>
      <c r="D3231" t="s">
        <v>32</v>
      </c>
      <c r="E3231" t="s">
        <v>12427</v>
      </c>
      <c r="F3231" t="s">
        <v>6513</v>
      </c>
      <c r="G3231" t="s">
        <v>12102</v>
      </c>
      <c r="H3231" t="s">
        <v>47</v>
      </c>
      <c r="I3231" t="s">
        <v>54</v>
      </c>
      <c r="J3231" t="s">
        <v>64</v>
      </c>
      <c r="K3231">
        <v>4</v>
      </c>
      <c r="L3231">
        <v>712.83</v>
      </c>
      <c r="M3231" t="s">
        <v>28</v>
      </c>
      <c r="N3231">
        <v>19</v>
      </c>
      <c r="O3231" t="s">
        <v>12119</v>
      </c>
      <c r="P3231">
        <v>310</v>
      </c>
      <c r="Q3231" t="s">
        <v>43</v>
      </c>
      <c r="R3231">
        <v>4</v>
      </c>
      <c r="S3231" t="s">
        <v>12192</v>
      </c>
      <c r="T3231" t="s">
        <v>30</v>
      </c>
    </row>
    <row r="3232" spans="1:20" x14ac:dyDescent="0.25">
      <c r="A3232" t="s">
        <v>6514</v>
      </c>
      <c r="B3232" t="s">
        <v>21</v>
      </c>
      <c r="C3232" t="s">
        <v>22</v>
      </c>
      <c r="D3232" t="s">
        <v>56</v>
      </c>
      <c r="E3232" s="1">
        <v>45147</v>
      </c>
      <c r="F3232" t="s">
        <v>6515</v>
      </c>
      <c r="G3232" t="s">
        <v>12102</v>
      </c>
      <c r="H3232" t="s">
        <v>25</v>
      </c>
      <c r="I3232" t="s">
        <v>26</v>
      </c>
      <c r="J3232" t="s">
        <v>49</v>
      </c>
      <c r="K3232">
        <v>2</v>
      </c>
      <c r="L3232">
        <v>143.74</v>
      </c>
      <c r="M3232" t="s">
        <v>50</v>
      </c>
      <c r="N3232">
        <v>17</v>
      </c>
      <c r="O3232" s="1">
        <v>45694</v>
      </c>
      <c r="P3232">
        <v>231</v>
      </c>
      <c r="Q3232" t="s">
        <v>29</v>
      </c>
      <c r="R3232">
        <v>1</v>
      </c>
      <c r="S3232" t="s">
        <v>12226</v>
      </c>
      <c r="T3232" t="s">
        <v>36</v>
      </c>
    </row>
    <row r="3233" spans="1:20" x14ac:dyDescent="0.25">
      <c r="A3233" t="s">
        <v>6516</v>
      </c>
      <c r="B3233" t="s">
        <v>45</v>
      </c>
      <c r="C3233" t="s">
        <v>82</v>
      </c>
      <c r="D3233" t="s">
        <v>77</v>
      </c>
      <c r="E3233" s="1">
        <v>45782</v>
      </c>
      <c r="F3233" t="s">
        <v>6517</v>
      </c>
      <c r="G3233" t="s">
        <v>12102</v>
      </c>
      <c r="H3233" t="s">
        <v>47</v>
      </c>
      <c r="I3233" t="s">
        <v>42</v>
      </c>
      <c r="J3233" t="s">
        <v>67</v>
      </c>
      <c r="K3233">
        <v>4</v>
      </c>
      <c r="L3233">
        <v>461.63</v>
      </c>
      <c r="M3233" t="s">
        <v>50</v>
      </c>
      <c r="N3233">
        <v>4</v>
      </c>
      <c r="O3233" t="s">
        <v>12175</v>
      </c>
      <c r="P3233">
        <v>371</v>
      </c>
      <c r="Q3233" t="s">
        <v>43</v>
      </c>
      <c r="R3233">
        <v>3</v>
      </c>
      <c r="S3233" t="s">
        <v>12318</v>
      </c>
      <c r="T3233" t="s">
        <v>60</v>
      </c>
    </row>
    <row r="3234" spans="1:20" x14ac:dyDescent="0.25">
      <c r="A3234" t="s">
        <v>6518</v>
      </c>
      <c r="B3234" t="s">
        <v>45</v>
      </c>
      <c r="C3234" t="s">
        <v>82</v>
      </c>
      <c r="D3234" t="s">
        <v>52</v>
      </c>
      <c r="E3234" t="s">
        <v>12145</v>
      </c>
      <c r="F3234" t="s">
        <v>6519</v>
      </c>
      <c r="G3234" t="s">
        <v>12102</v>
      </c>
      <c r="H3234" t="s">
        <v>41</v>
      </c>
      <c r="I3234" t="s">
        <v>63</v>
      </c>
      <c r="J3234" t="s">
        <v>27</v>
      </c>
      <c r="K3234">
        <v>4</v>
      </c>
      <c r="L3234">
        <v>1096.24</v>
      </c>
      <c r="M3234" t="s">
        <v>50</v>
      </c>
      <c r="N3234">
        <v>37</v>
      </c>
      <c r="O3234" s="1">
        <v>45933</v>
      </c>
      <c r="P3234">
        <v>191</v>
      </c>
      <c r="Q3234" t="s">
        <v>43</v>
      </c>
      <c r="R3234">
        <v>3</v>
      </c>
      <c r="S3234" t="s">
        <v>12110</v>
      </c>
      <c r="T3234" t="s">
        <v>30</v>
      </c>
    </row>
    <row r="3235" spans="1:20" x14ac:dyDescent="0.25">
      <c r="A3235" t="s">
        <v>6520</v>
      </c>
      <c r="B3235" t="s">
        <v>21</v>
      </c>
      <c r="C3235" t="s">
        <v>82</v>
      </c>
      <c r="D3235" t="s">
        <v>52</v>
      </c>
      <c r="E3235" t="s">
        <v>12464</v>
      </c>
      <c r="F3235" t="s">
        <v>6521</v>
      </c>
      <c r="G3235" t="s">
        <v>12102</v>
      </c>
      <c r="H3235" t="s">
        <v>25</v>
      </c>
      <c r="I3235" t="s">
        <v>42</v>
      </c>
      <c r="J3235" t="s">
        <v>64</v>
      </c>
      <c r="K3235">
        <v>2</v>
      </c>
      <c r="L3235">
        <v>695.78</v>
      </c>
      <c r="M3235" t="s">
        <v>50</v>
      </c>
      <c r="N3235">
        <v>13</v>
      </c>
      <c r="O3235" t="s">
        <v>12198</v>
      </c>
      <c r="P3235">
        <v>138</v>
      </c>
      <c r="Q3235" t="s">
        <v>43</v>
      </c>
      <c r="R3235">
        <v>1</v>
      </c>
      <c r="S3235" t="s">
        <v>12079</v>
      </c>
      <c r="T3235" t="s">
        <v>36</v>
      </c>
    </row>
    <row r="3236" spans="1:20" x14ac:dyDescent="0.25">
      <c r="A3236" t="s">
        <v>6522</v>
      </c>
      <c r="B3236" t="s">
        <v>38</v>
      </c>
      <c r="C3236" t="s">
        <v>82</v>
      </c>
      <c r="D3236" t="s">
        <v>52</v>
      </c>
      <c r="E3236" t="s">
        <v>12208</v>
      </c>
      <c r="F3236" t="s">
        <v>6523</v>
      </c>
      <c r="G3236" t="s">
        <v>12102</v>
      </c>
      <c r="H3236" t="s">
        <v>25</v>
      </c>
      <c r="I3236" t="s">
        <v>54</v>
      </c>
      <c r="J3236" t="s">
        <v>64</v>
      </c>
      <c r="K3236">
        <v>2</v>
      </c>
      <c r="L3236">
        <v>744.73</v>
      </c>
      <c r="M3236" t="s">
        <v>50</v>
      </c>
      <c r="N3236">
        <v>5</v>
      </c>
      <c r="O3236" t="s">
        <v>12373</v>
      </c>
      <c r="P3236">
        <v>459</v>
      </c>
      <c r="Q3236" t="s">
        <v>43</v>
      </c>
      <c r="R3236">
        <v>1</v>
      </c>
      <c r="S3236" s="1">
        <v>45931</v>
      </c>
      <c r="T3236" t="s">
        <v>60</v>
      </c>
    </row>
    <row r="3237" spans="1:20" x14ac:dyDescent="0.25">
      <c r="A3237" t="s">
        <v>6524</v>
      </c>
      <c r="B3237" t="s">
        <v>38</v>
      </c>
      <c r="C3237" t="s">
        <v>39</v>
      </c>
      <c r="D3237" t="s">
        <v>77</v>
      </c>
      <c r="E3237" t="s">
        <v>12215</v>
      </c>
      <c r="F3237" t="s">
        <v>6525</v>
      </c>
      <c r="G3237" t="s">
        <v>12222</v>
      </c>
      <c r="H3237" t="s">
        <v>34</v>
      </c>
      <c r="I3237" t="s">
        <v>42</v>
      </c>
      <c r="J3237" t="s">
        <v>59</v>
      </c>
      <c r="K3237">
        <v>5</v>
      </c>
      <c r="L3237">
        <v>217.26</v>
      </c>
      <c r="M3237" t="s">
        <v>50</v>
      </c>
      <c r="N3237">
        <v>9</v>
      </c>
      <c r="O3237" t="s">
        <v>12230</v>
      </c>
      <c r="P3237">
        <v>490</v>
      </c>
      <c r="Q3237" t="s">
        <v>29</v>
      </c>
      <c r="R3237">
        <v>5</v>
      </c>
      <c r="S3237" t="s">
        <v>12148</v>
      </c>
      <c r="T3237" t="s">
        <v>60</v>
      </c>
    </row>
    <row r="3238" spans="1:20" x14ac:dyDescent="0.25">
      <c r="A3238" t="s">
        <v>6526</v>
      </c>
      <c r="B3238" t="s">
        <v>21</v>
      </c>
      <c r="C3238" t="s">
        <v>82</v>
      </c>
      <c r="D3238" t="s">
        <v>77</v>
      </c>
      <c r="E3238" s="1">
        <v>45354</v>
      </c>
      <c r="F3238" t="s">
        <v>6527</v>
      </c>
      <c r="G3238" t="s">
        <v>12222</v>
      </c>
      <c r="H3238" t="s">
        <v>41</v>
      </c>
      <c r="I3238" t="s">
        <v>54</v>
      </c>
      <c r="J3238" t="s">
        <v>64</v>
      </c>
      <c r="K3238">
        <v>2</v>
      </c>
      <c r="L3238">
        <v>808.38</v>
      </c>
      <c r="M3238" t="s">
        <v>50</v>
      </c>
      <c r="N3238">
        <v>36</v>
      </c>
      <c r="O3238" t="s">
        <v>12264</v>
      </c>
      <c r="P3238">
        <v>402</v>
      </c>
      <c r="Q3238" t="s">
        <v>43</v>
      </c>
      <c r="R3238">
        <v>4</v>
      </c>
      <c r="S3238" t="s">
        <v>12234</v>
      </c>
      <c r="T3238" t="s">
        <v>36</v>
      </c>
    </row>
    <row r="3239" spans="1:20" x14ac:dyDescent="0.25">
      <c r="A3239" t="s">
        <v>6528</v>
      </c>
      <c r="B3239" t="s">
        <v>38</v>
      </c>
      <c r="C3239" t="s">
        <v>22</v>
      </c>
      <c r="D3239" t="s">
        <v>23</v>
      </c>
      <c r="E3239" t="s">
        <v>12491</v>
      </c>
      <c r="F3239" t="s">
        <v>6529</v>
      </c>
      <c r="G3239" t="s">
        <v>12222</v>
      </c>
      <c r="H3239" t="s">
        <v>58</v>
      </c>
      <c r="I3239" t="s">
        <v>48</v>
      </c>
      <c r="J3239" t="s">
        <v>27</v>
      </c>
      <c r="K3239">
        <v>3</v>
      </c>
      <c r="L3239">
        <v>580.71</v>
      </c>
      <c r="M3239" t="s">
        <v>35</v>
      </c>
      <c r="N3239">
        <v>4</v>
      </c>
      <c r="O3239" t="s">
        <v>12081</v>
      </c>
      <c r="P3239">
        <v>41</v>
      </c>
      <c r="Q3239" t="s">
        <v>43</v>
      </c>
      <c r="R3239">
        <v>4</v>
      </c>
      <c r="S3239" s="1">
        <v>45695</v>
      </c>
      <c r="T3239" t="s">
        <v>60</v>
      </c>
    </row>
    <row r="3240" spans="1:20" x14ac:dyDescent="0.25">
      <c r="A3240" t="s">
        <v>6530</v>
      </c>
      <c r="B3240" t="s">
        <v>38</v>
      </c>
      <c r="C3240" t="s">
        <v>82</v>
      </c>
      <c r="D3240" t="s">
        <v>23</v>
      </c>
      <c r="E3240" s="1">
        <v>45445</v>
      </c>
      <c r="F3240" t="s">
        <v>6531</v>
      </c>
      <c r="G3240" t="s">
        <v>12222</v>
      </c>
      <c r="H3240" t="s">
        <v>47</v>
      </c>
      <c r="I3240" t="s">
        <v>48</v>
      </c>
      <c r="J3240" t="s">
        <v>64</v>
      </c>
      <c r="K3240">
        <v>2</v>
      </c>
      <c r="L3240">
        <v>725.62</v>
      </c>
      <c r="M3240" t="s">
        <v>28</v>
      </c>
      <c r="N3240">
        <v>22</v>
      </c>
      <c r="O3240" t="s">
        <v>12075</v>
      </c>
      <c r="P3240">
        <v>385</v>
      </c>
      <c r="Q3240" t="s">
        <v>29</v>
      </c>
      <c r="R3240">
        <v>5</v>
      </c>
      <c r="S3240" s="1">
        <v>45877</v>
      </c>
      <c r="T3240" t="s">
        <v>60</v>
      </c>
    </row>
    <row r="3241" spans="1:20" x14ac:dyDescent="0.25">
      <c r="A3241" t="s">
        <v>6532</v>
      </c>
      <c r="B3241" t="s">
        <v>38</v>
      </c>
      <c r="C3241" t="s">
        <v>39</v>
      </c>
      <c r="D3241" t="s">
        <v>56</v>
      </c>
      <c r="E3241" t="s">
        <v>12430</v>
      </c>
      <c r="F3241" t="s">
        <v>6533</v>
      </c>
      <c r="G3241" t="s">
        <v>12222</v>
      </c>
      <c r="H3241" t="s">
        <v>47</v>
      </c>
      <c r="I3241" t="s">
        <v>54</v>
      </c>
      <c r="J3241" t="s">
        <v>64</v>
      </c>
      <c r="K3241">
        <v>2</v>
      </c>
      <c r="L3241">
        <v>251.4</v>
      </c>
      <c r="M3241" t="s">
        <v>50</v>
      </c>
      <c r="N3241">
        <v>47</v>
      </c>
      <c r="O3241" s="1">
        <v>45718</v>
      </c>
      <c r="P3241">
        <v>349</v>
      </c>
      <c r="Q3241" t="s">
        <v>29</v>
      </c>
      <c r="R3241">
        <v>5</v>
      </c>
      <c r="S3241" t="s">
        <v>12235</v>
      </c>
      <c r="T3241" t="s">
        <v>36</v>
      </c>
    </row>
    <row r="3242" spans="1:20" x14ac:dyDescent="0.25">
      <c r="A3242" t="s">
        <v>6534</v>
      </c>
      <c r="B3242" t="s">
        <v>38</v>
      </c>
      <c r="C3242" t="s">
        <v>22</v>
      </c>
      <c r="D3242" t="s">
        <v>77</v>
      </c>
      <c r="E3242" t="s">
        <v>12068</v>
      </c>
      <c r="F3242" t="s">
        <v>6535</v>
      </c>
      <c r="G3242" t="s">
        <v>12222</v>
      </c>
      <c r="H3242" t="s">
        <v>41</v>
      </c>
      <c r="I3242" t="s">
        <v>63</v>
      </c>
      <c r="J3242" t="s">
        <v>67</v>
      </c>
      <c r="K3242">
        <v>3</v>
      </c>
      <c r="L3242">
        <v>508.78</v>
      </c>
      <c r="M3242" t="s">
        <v>50</v>
      </c>
      <c r="N3242">
        <v>3</v>
      </c>
      <c r="O3242" t="s">
        <v>12100</v>
      </c>
      <c r="P3242">
        <v>394</v>
      </c>
      <c r="Q3242" t="s">
        <v>29</v>
      </c>
      <c r="R3242">
        <v>2</v>
      </c>
      <c r="S3242" s="1">
        <v>45905</v>
      </c>
      <c r="T3242" t="s">
        <v>36</v>
      </c>
    </row>
    <row r="3243" spans="1:20" x14ac:dyDescent="0.25">
      <c r="A3243" t="s">
        <v>6536</v>
      </c>
      <c r="B3243" t="s">
        <v>45</v>
      </c>
      <c r="C3243" t="s">
        <v>22</v>
      </c>
      <c r="D3243" t="s">
        <v>23</v>
      </c>
      <c r="E3243" t="s">
        <v>12375</v>
      </c>
      <c r="F3243" t="s">
        <v>6537</v>
      </c>
      <c r="G3243" t="s">
        <v>12222</v>
      </c>
      <c r="H3243" t="s">
        <v>47</v>
      </c>
      <c r="I3243" t="s">
        <v>63</v>
      </c>
      <c r="J3243" t="s">
        <v>49</v>
      </c>
      <c r="K3243">
        <v>5</v>
      </c>
      <c r="L3243">
        <v>1129.0999999999999</v>
      </c>
      <c r="M3243" t="s">
        <v>35</v>
      </c>
      <c r="N3243">
        <v>24</v>
      </c>
      <c r="O3243" s="1">
        <v>45694</v>
      </c>
      <c r="P3243">
        <v>38</v>
      </c>
      <c r="Q3243" t="s">
        <v>43</v>
      </c>
      <c r="R3243">
        <v>3</v>
      </c>
      <c r="S3243" t="s">
        <v>12240</v>
      </c>
      <c r="T3243" t="s">
        <v>60</v>
      </c>
    </row>
    <row r="3244" spans="1:20" x14ac:dyDescent="0.25">
      <c r="A3244" t="s">
        <v>6538</v>
      </c>
      <c r="B3244" t="s">
        <v>45</v>
      </c>
      <c r="C3244" t="s">
        <v>82</v>
      </c>
      <c r="D3244" t="s">
        <v>56</v>
      </c>
      <c r="E3244" t="s">
        <v>12184</v>
      </c>
      <c r="F3244" t="s">
        <v>6539</v>
      </c>
      <c r="G3244" t="s">
        <v>12222</v>
      </c>
      <c r="H3244" t="s">
        <v>25</v>
      </c>
      <c r="I3244" t="s">
        <v>48</v>
      </c>
      <c r="J3244" t="s">
        <v>27</v>
      </c>
      <c r="K3244">
        <v>1</v>
      </c>
      <c r="L3244">
        <v>304.61</v>
      </c>
      <c r="M3244" t="s">
        <v>35</v>
      </c>
      <c r="N3244">
        <v>43</v>
      </c>
      <c r="O3244" t="s">
        <v>12127</v>
      </c>
      <c r="P3244">
        <v>374</v>
      </c>
      <c r="Q3244" t="s">
        <v>43</v>
      </c>
      <c r="R3244">
        <v>5</v>
      </c>
      <c r="S3244" s="1">
        <v>45483</v>
      </c>
      <c r="T3244" t="s">
        <v>60</v>
      </c>
    </row>
    <row r="3245" spans="1:20" x14ac:dyDescent="0.25">
      <c r="A3245" t="s">
        <v>6540</v>
      </c>
      <c r="B3245" t="s">
        <v>38</v>
      </c>
      <c r="C3245" t="s">
        <v>39</v>
      </c>
      <c r="D3245" t="s">
        <v>32</v>
      </c>
      <c r="E3245" t="s">
        <v>12264</v>
      </c>
      <c r="F3245" t="s">
        <v>6541</v>
      </c>
      <c r="G3245" t="s">
        <v>12222</v>
      </c>
      <c r="H3245" t="s">
        <v>25</v>
      </c>
      <c r="I3245" t="s">
        <v>48</v>
      </c>
      <c r="J3245" t="s">
        <v>27</v>
      </c>
      <c r="K3245">
        <v>4</v>
      </c>
      <c r="L3245">
        <v>606.63</v>
      </c>
      <c r="M3245" t="s">
        <v>35</v>
      </c>
      <c r="N3245">
        <v>26</v>
      </c>
      <c r="O3245" t="s">
        <v>12097</v>
      </c>
      <c r="P3245">
        <v>345</v>
      </c>
      <c r="Q3245" t="s">
        <v>29</v>
      </c>
      <c r="R3245">
        <v>2</v>
      </c>
      <c r="S3245" t="s">
        <v>12176</v>
      </c>
      <c r="T3245" t="s">
        <v>36</v>
      </c>
    </row>
    <row r="3246" spans="1:20" x14ac:dyDescent="0.25">
      <c r="A3246" t="s">
        <v>6542</v>
      </c>
      <c r="B3246" t="s">
        <v>21</v>
      </c>
      <c r="C3246" t="s">
        <v>82</v>
      </c>
      <c r="D3246" t="s">
        <v>32</v>
      </c>
      <c r="E3246" t="s">
        <v>12342</v>
      </c>
      <c r="F3246" t="s">
        <v>6543</v>
      </c>
      <c r="G3246" t="s">
        <v>12222</v>
      </c>
      <c r="H3246" t="s">
        <v>34</v>
      </c>
      <c r="I3246" t="s">
        <v>48</v>
      </c>
      <c r="J3246" t="s">
        <v>67</v>
      </c>
      <c r="K3246">
        <v>5</v>
      </c>
      <c r="L3246">
        <v>1461.19</v>
      </c>
      <c r="M3246" t="s">
        <v>35</v>
      </c>
      <c r="N3246">
        <v>17</v>
      </c>
      <c r="O3246" s="1">
        <v>45333</v>
      </c>
      <c r="P3246">
        <v>353</v>
      </c>
      <c r="Q3246" t="s">
        <v>43</v>
      </c>
      <c r="R3246">
        <v>2</v>
      </c>
      <c r="S3246" t="s">
        <v>12075</v>
      </c>
      <c r="T3246" t="s">
        <v>36</v>
      </c>
    </row>
    <row r="3247" spans="1:20" x14ac:dyDescent="0.25">
      <c r="A3247" t="s">
        <v>6544</v>
      </c>
      <c r="B3247" t="s">
        <v>38</v>
      </c>
      <c r="C3247" t="s">
        <v>82</v>
      </c>
      <c r="D3247" t="s">
        <v>32</v>
      </c>
      <c r="E3247" t="s">
        <v>12296</v>
      </c>
      <c r="F3247" t="s">
        <v>6545</v>
      </c>
      <c r="G3247" t="s">
        <v>12175</v>
      </c>
      <c r="H3247" t="s">
        <v>34</v>
      </c>
      <c r="I3247" t="s">
        <v>54</v>
      </c>
      <c r="J3247" t="s">
        <v>67</v>
      </c>
      <c r="K3247">
        <v>1</v>
      </c>
      <c r="L3247">
        <v>128</v>
      </c>
      <c r="M3247" t="s">
        <v>35</v>
      </c>
      <c r="N3247">
        <v>37</v>
      </c>
      <c r="O3247" s="1">
        <v>45748</v>
      </c>
      <c r="P3247">
        <v>265</v>
      </c>
      <c r="Q3247" t="s">
        <v>29</v>
      </c>
      <c r="R3247">
        <v>4</v>
      </c>
      <c r="S3247" t="s">
        <v>12261</v>
      </c>
      <c r="T3247" t="s">
        <v>36</v>
      </c>
    </row>
    <row r="3248" spans="1:20" x14ac:dyDescent="0.25">
      <c r="A3248" t="s">
        <v>6546</v>
      </c>
      <c r="B3248" t="s">
        <v>21</v>
      </c>
      <c r="C3248" t="s">
        <v>39</v>
      </c>
      <c r="D3248" t="s">
        <v>32</v>
      </c>
      <c r="E3248" s="1">
        <v>45968</v>
      </c>
      <c r="F3248" t="s">
        <v>6547</v>
      </c>
      <c r="G3248" t="s">
        <v>12175</v>
      </c>
      <c r="H3248" t="s">
        <v>47</v>
      </c>
      <c r="I3248" t="s">
        <v>42</v>
      </c>
      <c r="J3248" t="s">
        <v>64</v>
      </c>
      <c r="K3248">
        <v>2</v>
      </c>
      <c r="L3248">
        <v>1423.89</v>
      </c>
      <c r="M3248" t="s">
        <v>35</v>
      </c>
      <c r="N3248">
        <v>20</v>
      </c>
      <c r="O3248" s="1">
        <v>45994</v>
      </c>
      <c r="P3248">
        <v>122</v>
      </c>
      <c r="Q3248" t="s">
        <v>43</v>
      </c>
      <c r="R3248">
        <v>5</v>
      </c>
      <c r="S3248" t="s">
        <v>12104</v>
      </c>
      <c r="T3248" t="s">
        <v>36</v>
      </c>
    </row>
    <row r="3249" spans="1:20" x14ac:dyDescent="0.25">
      <c r="A3249" t="s">
        <v>6548</v>
      </c>
      <c r="B3249" t="s">
        <v>38</v>
      </c>
      <c r="C3249" t="s">
        <v>82</v>
      </c>
      <c r="D3249" t="s">
        <v>52</v>
      </c>
      <c r="E3249" t="s">
        <v>12256</v>
      </c>
      <c r="F3249" t="s">
        <v>6549</v>
      </c>
      <c r="G3249" t="s">
        <v>12175</v>
      </c>
      <c r="H3249" t="s">
        <v>34</v>
      </c>
      <c r="I3249" t="s">
        <v>48</v>
      </c>
      <c r="J3249" t="s">
        <v>64</v>
      </c>
      <c r="K3249">
        <v>5</v>
      </c>
      <c r="L3249">
        <v>245.62</v>
      </c>
      <c r="M3249" t="s">
        <v>50</v>
      </c>
      <c r="N3249">
        <v>1</v>
      </c>
      <c r="O3249" t="s">
        <v>12278</v>
      </c>
      <c r="P3249">
        <v>236</v>
      </c>
      <c r="Q3249" t="s">
        <v>43</v>
      </c>
      <c r="R3249">
        <v>4</v>
      </c>
      <c r="S3249" t="s">
        <v>12200</v>
      </c>
      <c r="T3249" t="s">
        <v>30</v>
      </c>
    </row>
    <row r="3250" spans="1:20" x14ac:dyDescent="0.25">
      <c r="A3250" t="s">
        <v>6550</v>
      </c>
      <c r="B3250" t="s">
        <v>21</v>
      </c>
      <c r="C3250" t="s">
        <v>22</v>
      </c>
      <c r="D3250" t="s">
        <v>77</v>
      </c>
      <c r="E3250" t="s">
        <v>12455</v>
      </c>
      <c r="F3250" t="s">
        <v>6551</v>
      </c>
      <c r="G3250" t="s">
        <v>12175</v>
      </c>
      <c r="H3250" t="s">
        <v>25</v>
      </c>
      <c r="I3250" t="s">
        <v>42</v>
      </c>
      <c r="J3250" t="s">
        <v>49</v>
      </c>
      <c r="K3250">
        <v>3</v>
      </c>
      <c r="L3250">
        <v>806.17</v>
      </c>
      <c r="M3250" t="s">
        <v>35</v>
      </c>
      <c r="N3250">
        <v>20</v>
      </c>
      <c r="O3250" s="1">
        <v>45362</v>
      </c>
      <c r="P3250">
        <v>319</v>
      </c>
      <c r="Q3250" t="s">
        <v>43</v>
      </c>
      <c r="R3250">
        <v>5</v>
      </c>
      <c r="S3250" s="1">
        <v>45605</v>
      </c>
      <c r="T3250" t="s">
        <v>60</v>
      </c>
    </row>
    <row r="3251" spans="1:20" x14ac:dyDescent="0.25">
      <c r="A3251" t="s">
        <v>6552</v>
      </c>
      <c r="B3251" t="s">
        <v>38</v>
      </c>
      <c r="C3251" t="s">
        <v>39</v>
      </c>
      <c r="D3251" t="s">
        <v>23</v>
      </c>
      <c r="E3251" s="1">
        <v>45780</v>
      </c>
      <c r="F3251" t="s">
        <v>6553</v>
      </c>
      <c r="G3251" t="s">
        <v>12175</v>
      </c>
      <c r="H3251" t="s">
        <v>25</v>
      </c>
      <c r="I3251" t="s">
        <v>42</v>
      </c>
      <c r="J3251" t="s">
        <v>67</v>
      </c>
      <c r="K3251">
        <v>1</v>
      </c>
      <c r="L3251">
        <v>727.3</v>
      </c>
      <c r="M3251" t="s">
        <v>35</v>
      </c>
      <c r="N3251">
        <v>15</v>
      </c>
      <c r="O3251" t="s">
        <v>12306</v>
      </c>
      <c r="P3251">
        <v>481</v>
      </c>
      <c r="Q3251" t="s">
        <v>43</v>
      </c>
      <c r="R3251">
        <v>5</v>
      </c>
      <c r="S3251" t="s">
        <v>12069</v>
      </c>
      <c r="T3251" t="s">
        <v>36</v>
      </c>
    </row>
    <row r="3252" spans="1:20" x14ac:dyDescent="0.25">
      <c r="A3252" t="s">
        <v>6554</v>
      </c>
      <c r="B3252" t="s">
        <v>21</v>
      </c>
      <c r="C3252" t="s">
        <v>82</v>
      </c>
      <c r="D3252" t="s">
        <v>32</v>
      </c>
      <c r="E3252" s="1">
        <v>44968</v>
      </c>
      <c r="F3252" t="s">
        <v>6555</v>
      </c>
      <c r="G3252" t="s">
        <v>12175</v>
      </c>
      <c r="H3252" t="s">
        <v>41</v>
      </c>
      <c r="I3252" t="s">
        <v>48</v>
      </c>
      <c r="J3252" t="s">
        <v>27</v>
      </c>
      <c r="K3252">
        <v>5</v>
      </c>
      <c r="L3252">
        <v>192.08</v>
      </c>
      <c r="M3252" t="s">
        <v>28</v>
      </c>
      <c r="N3252">
        <v>44</v>
      </c>
      <c r="O3252" t="s">
        <v>12192</v>
      </c>
      <c r="P3252">
        <v>184</v>
      </c>
      <c r="Q3252" t="s">
        <v>43</v>
      </c>
      <c r="R3252">
        <v>2</v>
      </c>
      <c r="S3252" s="1">
        <v>45423</v>
      </c>
      <c r="T3252" t="s">
        <v>30</v>
      </c>
    </row>
    <row r="3253" spans="1:20" x14ac:dyDescent="0.25">
      <c r="A3253" t="s">
        <v>6556</v>
      </c>
      <c r="B3253" t="s">
        <v>45</v>
      </c>
      <c r="C3253" t="s">
        <v>39</v>
      </c>
      <c r="D3253" t="s">
        <v>23</v>
      </c>
      <c r="E3253" t="s">
        <v>12124</v>
      </c>
      <c r="F3253" t="s">
        <v>6557</v>
      </c>
      <c r="G3253" t="s">
        <v>12175</v>
      </c>
      <c r="H3253" t="s">
        <v>47</v>
      </c>
      <c r="I3253" t="s">
        <v>26</v>
      </c>
      <c r="J3253" t="s">
        <v>49</v>
      </c>
      <c r="K3253">
        <v>5</v>
      </c>
      <c r="L3253">
        <v>978.59</v>
      </c>
      <c r="M3253" t="s">
        <v>28</v>
      </c>
      <c r="N3253">
        <v>37</v>
      </c>
      <c r="O3253" t="s">
        <v>12339</v>
      </c>
      <c r="P3253">
        <v>26</v>
      </c>
      <c r="Q3253" t="s">
        <v>29</v>
      </c>
      <c r="R3253">
        <v>2</v>
      </c>
      <c r="S3253" s="1">
        <v>45303</v>
      </c>
      <c r="T3253" t="s">
        <v>30</v>
      </c>
    </row>
    <row r="3254" spans="1:20" x14ac:dyDescent="0.25">
      <c r="A3254" t="s">
        <v>6558</v>
      </c>
      <c r="B3254" t="s">
        <v>21</v>
      </c>
      <c r="C3254" t="s">
        <v>39</v>
      </c>
      <c r="D3254" t="s">
        <v>77</v>
      </c>
      <c r="E3254" s="1">
        <v>45150</v>
      </c>
      <c r="F3254" t="s">
        <v>6559</v>
      </c>
      <c r="G3254" t="s">
        <v>12175</v>
      </c>
      <c r="H3254" t="s">
        <v>58</v>
      </c>
      <c r="I3254" t="s">
        <v>26</v>
      </c>
      <c r="J3254" t="s">
        <v>64</v>
      </c>
      <c r="K3254">
        <v>1</v>
      </c>
      <c r="L3254">
        <v>342.81</v>
      </c>
      <c r="M3254" t="s">
        <v>50</v>
      </c>
      <c r="N3254">
        <v>48</v>
      </c>
      <c r="O3254" t="s">
        <v>12146</v>
      </c>
      <c r="P3254">
        <v>156</v>
      </c>
      <c r="Q3254" t="s">
        <v>29</v>
      </c>
      <c r="R3254">
        <v>4</v>
      </c>
      <c r="S3254" t="s">
        <v>12109</v>
      </c>
      <c r="T3254" t="s">
        <v>30</v>
      </c>
    </row>
    <row r="3255" spans="1:20" x14ac:dyDescent="0.25">
      <c r="A3255" t="s">
        <v>6560</v>
      </c>
      <c r="B3255" t="s">
        <v>38</v>
      </c>
      <c r="C3255" t="s">
        <v>82</v>
      </c>
      <c r="D3255" t="s">
        <v>56</v>
      </c>
      <c r="E3255" s="1">
        <v>45391</v>
      </c>
      <c r="F3255" t="s">
        <v>6561</v>
      </c>
      <c r="G3255" t="s">
        <v>12175</v>
      </c>
      <c r="H3255" t="s">
        <v>41</v>
      </c>
      <c r="I3255" t="s">
        <v>54</v>
      </c>
      <c r="J3255" t="s">
        <v>64</v>
      </c>
      <c r="K3255">
        <v>3</v>
      </c>
      <c r="L3255">
        <v>1437.31</v>
      </c>
      <c r="M3255" t="s">
        <v>50</v>
      </c>
      <c r="N3255">
        <v>31</v>
      </c>
      <c r="O3255" s="1">
        <v>45303</v>
      </c>
      <c r="P3255">
        <v>325</v>
      </c>
      <c r="Q3255" t="s">
        <v>43</v>
      </c>
      <c r="R3255">
        <v>2</v>
      </c>
      <c r="S3255" t="s">
        <v>12243</v>
      </c>
      <c r="T3255" t="s">
        <v>36</v>
      </c>
    </row>
    <row r="3256" spans="1:20" x14ac:dyDescent="0.25">
      <c r="A3256" t="s">
        <v>6562</v>
      </c>
      <c r="B3256" t="s">
        <v>45</v>
      </c>
      <c r="C3256" t="s">
        <v>22</v>
      </c>
      <c r="D3256" t="s">
        <v>77</v>
      </c>
      <c r="E3256" s="1">
        <v>45815</v>
      </c>
      <c r="F3256" t="s">
        <v>6563</v>
      </c>
      <c r="G3256" t="s">
        <v>12175</v>
      </c>
      <c r="H3256" t="s">
        <v>34</v>
      </c>
      <c r="I3256" t="s">
        <v>48</v>
      </c>
      <c r="J3256" t="s">
        <v>59</v>
      </c>
      <c r="K3256">
        <v>5</v>
      </c>
      <c r="L3256">
        <v>367.14</v>
      </c>
      <c r="M3256" t="s">
        <v>35</v>
      </c>
      <c r="N3256">
        <v>17</v>
      </c>
      <c r="O3256" t="s">
        <v>12346</v>
      </c>
      <c r="P3256">
        <v>94</v>
      </c>
      <c r="Q3256" t="s">
        <v>43</v>
      </c>
      <c r="R3256">
        <v>3</v>
      </c>
      <c r="S3256" t="s">
        <v>12213</v>
      </c>
      <c r="T3256" t="s">
        <v>36</v>
      </c>
    </row>
    <row r="3257" spans="1:20" x14ac:dyDescent="0.25">
      <c r="A3257" t="s">
        <v>6564</v>
      </c>
      <c r="B3257" t="s">
        <v>21</v>
      </c>
      <c r="C3257" t="s">
        <v>39</v>
      </c>
      <c r="D3257" t="s">
        <v>32</v>
      </c>
      <c r="E3257" s="1">
        <v>44966</v>
      </c>
      <c r="F3257" t="s">
        <v>6565</v>
      </c>
      <c r="G3257" t="s">
        <v>12175</v>
      </c>
      <c r="H3257" t="s">
        <v>47</v>
      </c>
      <c r="I3257" t="s">
        <v>63</v>
      </c>
      <c r="J3257" t="s">
        <v>27</v>
      </c>
      <c r="K3257">
        <v>5</v>
      </c>
      <c r="L3257">
        <v>939.16</v>
      </c>
      <c r="M3257" t="s">
        <v>50</v>
      </c>
      <c r="N3257">
        <v>14</v>
      </c>
      <c r="O3257" t="s">
        <v>12259</v>
      </c>
      <c r="P3257">
        <v>101</v>
      </c>
      <c r="Q3257" t="s">
        <v>43</v>
      </c>
      <c r="R3257">
        <v>2</v>
      </c>
      <c r="S3257" t="s">
        <v>12272</v>
      </c>
      <c r="T3257" t="s">
        <v>36</v>
      </c>
    </row>
    <row r="3258" spans="1:20" x14ac:dyDescent="0.25">
      <c r="A3258" t="s">
        <v>6566</v>
      </c>
      <c r="B3258" t="s">
        <v>38</v>
      </c>
      <c r="C3258" t="s">
        <v>22</v>
      </c>
      <c r="D3258" t="s">
        <v>77</v>
      </c>
      <c r="E3258" t="s">
        <v>12278</v>
      </c>
      <c r="F3258" t="s">
        <v>6567</v>
      </c>
      <c r="G3258" t="s">
        <v>12175</v>
      </c>
      <c r="H3258" t="s">
        <v>25</v>
      </c>
      <c r="I3258" t="s">
        <v>42</v>
      </c>
      <c r="J3258" t="s">
        <v>27</v>
      </c>
      <c r="K3258">
        <v>3</v>
      </c>
      <c r="L3258">
        <v>315.37</v>
      </c>
      <c r="M3258" t="s">
        <v>35</v>
      </c>
      <c r="N3258">
        <v>30</v>
      </c>
      <c r="O3258" t="s">
        <v>12110</v>
      </c>
      <c r="P3258">
        <v>52</v>
      </c>
      <c r="Q3258" t="s">
        <v>29</v>
      </c>
      <c r="R3258">
        <v>4</v>
      </c>
      <c r="S3258" t="s">
        <v>12122</v>
      </c>
      <c r="T3258" t="s">
        <v>36</v>
      </c>
    </row>
    <row r="3259" spans="1:20" x14ac:dyDescent="0.25">
      <c r="A3259" t="s">
        <v>6568</v>
      </c>
      <c r="B3259" t="s">
        <v>38</v>
      </c>
      <c r="C3259" t="s">
        <v>22</v>
      </c>
      <c r="D3259" t="s">
        <v>56</v>
      </c>
      <c r="E3259" t="s">
        <v>12451</v>
      </c>
      <c r="F3259" t="s">
        <v>6569</v>
      </c>
      <c r="G3259" t="s">
        <v>12175</v>
      </c>
      <c r="H3259" t="s">
        <v>41</v>
      </c>
      <c r="I3259" t="s">
        <v>48</v>
      </c>
      <c r="J3259" t="s">
        <v>49</v>
      </c>
      <c r="K3259">
        <v>2</v>
      </c>
      <c r="L3259">
        <v>554.35</v>
      </c>
      <c r="M3259" t="s">
        <v>50</v>
      </c>
      <c r="N3259">
        <v>31</v>
      </c>
      <c r="O3259" s="1">
        <v>45455</v>
      </c>
      <c r="P3259">
        <v>377</v>
      </c>
      <c r="Q3259" t="s">
        <v>43</v>
      </c>
      <c r="R3259">
        <v>4</v>
      </c>
      <c r="S3259" t="s">
        <v>12266</v>
      </c>
      <c r="T3259" t="s">
        <v>30</v>
      </c>
    </row>
    <row r="3260" spans="1:20" x14ac:dyDescent="0.25">
      <c r="A3260" t="s">
        <v>6570</v>
      </c>
      <c r="B3260" t="s">
        <v>21</v>
      </c>
      <c r="C3260" t="s">
        <v>39</v>
      </c>
      <c r="D3260" t="s">
        <v>32</v>
      </c>
      <c r="E3260" t="s">
        <v>12318</v>
      </c>
      <c r="F3260" t="s">
        <v>6571</v>
      </c>
      <c r="G3260" t="s">
        <v>12175</v>
      </c>
      <c r="H3260" t="s">
        <v>34</v>
      </c>
      <c r="I3260" t="s">
        <v>42</v>
      </c>
      <c r="J3260" t="s">
        <v>49</v>
      </c>
      <c r="K3260">
        <v>1</v>
      </c>
      <c r="L3260">
        <v>844.59</v>
      </c>
      <c r="M3260" t="s">
        <v>28</v>
      </c>
      <c r="N3260">
        <v>1</v>
      </c>
      <c r="O3260" s="1">
        <v>45903</v>
      </c>
      <c r="P3260">
        <v>68</v>
      </c>
      <c r="Q3260" t="s">
        <v>43</v>
      </c>
      <c r="R3260">
        <v>5</v>
      </c>
      <c r="S3260" t="s">
        <v>12275</v>
      </c>
      <c r="T3260" t="s">
        <v>30</v>
      </c>
    </row>
    <row r="3261" spans="1:20" x14ac:dyDescent="0.25">
      <c r="A3261" t="s">
        <v>6572</v>
      </c>
      <c r="B3261" t="s">
        <v>21</v>
      </c>
      <c r="C3261" t="s">
        <v>82</v>
      </c>
      <c r="D3261" t="s">
        <v>23</v>
      </c>
      <c r="E3261" t="s">
        <v>12488</v>
      </c>
      <c r="F3261" t="s">
        <v>6573</v>
      </c>
      <c r="G3261" t="s">
        <v>12175</v>
      </c>
      <c r="H3261" t="s">
        <v>47</v>
      </c>
      <c r="I3261" t="s">
        <v>48</v>
      </c>
      <c r="J3261" t="s">
        <v>64</v>
      </c>
      <c r="K3261">
        <v>2</v>
      </c>
      <c r="L3261">
        <v>758.21</v>
      </c>
      <c r="M3261" t="s">
        <v>50</v>
      </c>
      <c r="N3261">
        <v>45</v>
      </c>
      <c r="O3261" t="s">
        <v>12089</v>
      </c>
      <c r="P3261">
        <v>229</v>
      </c>
      <c r="Q3261" t="s">
        <v>43</v>
      </c>
      <c r="R3261">
        <v>2</v>
      </c>
      <c r="S3261" s="1">
        <v>45660</v>
      </c>
      <c r="T3261" t="s">
        <v>36</v>
      </c>
    </row>
    <row r="3262" spans="1:20" x14ac:dyDescent="0.25">
      <c r="A3262" t="s">
        <v>6574</v>
      </c>
      <c r="B3262" t="s">
        <v>45</v>
      </c>
      <c r="C3262" t="s">
        <v>39</v>
      </c>
      <c r="D3262" t="s">
        <v>52</v>
      </c>
      <c r="E3262" t="s">
        <v>12380</v>
      </c>
      <c r="F3262" t="s">
        <v>6575</v>
      </c>
      <c r="G3262" t="s">
        <v>12300</v>
      </c>
      <c r="H3262" t="s">
        <v>41</v>
      </c>
      <c r="I3262" t="s">
        <v>26</v>
      </c>
      <c r="J3262" t="s">
        <v>64</v>
      </c>
      <c r="K3262">
        <v>4</v>
      </c>
      <c r="L3262">
        <v>880.12</v>
      </c>
      <c r="M3262" t="s">
        <v>35</v>
      </c>
      <c r="N3262">
        <v>5</v>
      </c>
      <c r="O3262" t="s">
        <v>12264</v>
      </c>
      <c r="P3262">
        <v>344</v>
      </c>
      <c r="Q3262" t="s">
        <v>29</v>
      </c>
      <c r="R3262">
        <v>5</v>
      </c>
      <c r="S3262" t="s">
        <v>12083</v>
      </c>
      <c r="T3262" t="s">
        <v>30</v>
      </c>
    </row>
    <row r="3263" spans="1:20" x14ac:dyDescent="0.25">
      <c r="A3263" t="s">
        <v>6576</v>
      </c>
      <c r="B3263" t="s">
        <v>21</v>
      </c>
      <c r="C3263" t="s">
        <v>82</v>
      </c>
      <c r="D3263" t="s">
        <v>23</v>
      </c>
      <c r="E3263" s="1">
        <v>45780</v>
      </c>
      <c r="F3263" t="s">
        <v>6577</v>
      </c>
      <c r="G3263" t="s">
        <v>12300</v>
      </c>
      <c r="H3263" t="s">
        <v>58</v>
      </c>
      <c r="I3263" t="s">
        <v>48</v>
      </c>
      <c r="J3263" t="s">
        <v>64</v>
      </c>
      <c r="K3263">
        <v>1</v>
      </c>
      <c r="L3263">
        <v>1366.76</v>
      </c>
      <c r="M3263" t="s">
        <v>50</v>
      </c>
      <c r="N3263">
        <v>16</v>
      </c>
      <c r="O3263" s="1">
        <v>45783</v>
      </c>
      <c r="P3263">
        <v>500</v>
      </c>
      <c r="Q3263" t="s">
        <v>43</v>
      </c>
      <c r="R3263">
        <v>4</v>
      </c>
      <c r="S3263" t="s">
        <v>12358</v>
      </c>
      <c r="T3263" t="s">
        <v>30</v>
      </c>
    </row>
    <row r="3264" spans="1:20" x14ac:dyDescent="0.25">
      <c r="A3264" t="s">
        <v>6578</v>
      </c>
      <c r="B3264" t="s">
        <v>21</v>
      </c>
      <c r="C3264" t="s">
        <v>39</v>
      </c>
      <c r="D3264" t="s">
        <v>32</v>
      </c>
      <c r="E3264" t="s">
        <v>12429</v>
      </c>
      <c r="F3264" t="s">
        <v>6579</v>
      </c>
      <c r="G3264" t="s">
        <v>12300</v>
      </c>
      <c r="H3264" t="s">
        <v>34</v>
      </c>
      <c r="I3264" t="s">
        <v>63</v>
      </c>
      <c r="J3264" t="s">
        <v>49</v>
      </c>
      <c r="K3264">
        <v>1</v>
      </c>
      <c r="L3264">
        <v>135.74</v>
      </c>
      <c r="M3264" t="s">
        <v>28</v>
      </c>
      <c r="N3264">
        <v>27</v>
      </c>
      <c r="O3264" t="s">
        <v>12151</v>
      </c>
      <c r="P3264">
        <v>8</v>
      </c>
      <c r="Q3264" t="s">
        <v>29</v>
      </c>
      <c r="R3264">
        <v>1</v>
      </c>
      <c r="S3264" s="1">
        <v>45809</v>
      </c>
      <c r="T3264" t="s">
        <v>60</v>
      </c>
    </row>
    <row r="3265" spans="1:20" x14ac:dyDescent="0.25">
      <c r="A3265" t="s">
        <v>6580</v>
      </c>
      <c r="B3265" t="s">
        <v>38</v>
      </c>
      <c r="C3265" t="s">
        <v>39</v>
      </c>
      <c r="D3265" t="s">
        <v>52</v>
      </c>
      <c r="E3265" t="s">
        <v>12293</v>
      </c>
      <c r="F3265" t="s">
        <v>6581</v>
      </c>
      <c r="G3265" t="s">
        <v>12300</v>
      </c>
      <c r="H3265" t="s">
        <v>47</v>
      </c>
      <c r="I3265" t="s">
        <v>54</v>
      </c>
      <c r="J3265" t="s">
        <v>27</v>
      </c>
      <c r="K3265">
        <v>5</v>
      </c>
      <c r="L3265">
        <v>795.01</v>
      </c>
      <c r="M3265" t="s">
        <v>50</v>
      </c>
      <c r="N3265">
        <v>9</v>
      </c>
      <c r="O3265" s="1">
        <v>45391</v>
      </c>
      <c r="P3265">
        <v>249</v>
      </c>
      <c r="Q3265" t="s">
        <v>29</v>
      </c>
      <c r="R3265">
        <v>5</v>
      </c>
      <c r="S3265" s="1">
        <v>45608</v>
      </c>
      <c r="T3265" t="s">
        <v>60</v>
      </c>
    </row>
    <row r="3266" spans="1:20" x14ac:dyDescent="0.25">
      <c r="A3266" t="s">
        <v>6582</v>
      </c>
      <c r="B3266" t="s">
        <v>38</v>
      </c>
      <c r="C3266" t="s">
        <v>39</v>
      </c>
      <c r="D3266" t="s">
        <v>56</v>
      </c>
      <c r="E3266" s="1">
        <v>45604</v>
      </c>
      <c r="F3266" t="s">
        <v>6583</v>
      </c>
      <c r="G3266" t="s">
        <v>12300</v>
      </c>
      <c r="H3266" t="s">
        <v>47</v>
      </c>
      <c r="I3266" t="s">
        <v>48</v>
      </c>
      <c r="J3266" t="s">
        <v>59</v>
      </c>
      <c r="K3266">
        <v>2</v>
      </c>
      <c r="L3266">
        <v>1140.03</v>
      </c>
      <c r="M3266" t="s">
        <v>28</v>
      </c>
      <c r="N3266">
        <v>31</v>
      </c>
      <c r="O3266" s="1">
        <v>45781</v>
      </c>
      <c r="P3266">
        <v>336</v>
      </c>
      <c r="Q3266" t="s">
        <v>29</v>
      </c>
      <c r="R3266">
        <v>2</v>
      </c>
      <c r="S3266" t="s">
        <v>12097</v>
      </c>
      <c r="T3266" t="s">
        <v>30</v>
      </c>
    </row>
    <row r="3267" spans="1:20" x14ac:dyDescent="0.25">
      <c r="A3267" t="s">
        <v>6584</v>
      </c>
      <c r="B3267" t="s">
        <v>21</v>
      </c>
      <c r="C3267" t="s">
        <v>39</v>
      </c>
      <c r="D3267" t="s">
        <v>77</v>
      </c>
      <c r="E3267" s="1">
        <v>45749</v>
      </c>
      <c r="F3267" t="s">
        <v>6585</v>
      </c>
      <c r="G3267" t="s">
        <v>12300</v>
      </c>
      <c r="H3267" t="s">
        <v>41</v>
      </c>
      <c r="I3267" t="s">
        <v>48</v>
      </c>
      <c r="J3267" t="s">
        <v>27</v>
      </c>
      <c r="K3267">
        <v>2</v>
      </c>
      <c r="L3267">
        <v>1443.97</v>
      </c>
      <c r="M3267" t="s">
        <v>50</v>
      </c>
      <c r="N3267">
        <v>37</v>
      </c>
      <c r="O3267" s="1">
        <v>45483</v>
      </c>
      <c r="P3267">
        <v>481</v>
      </c>
      <c r="Q3267" t="s">
        <v>29</v>
      </c>
      <c r="R3267">
        <v>2</v>
      </c>
      <c r="S3267" t="s">
        <v>12175</v>
      </c>
      <c r="T3267" t="s">
        <v>30</v>
      </c>
    </row>
    <row r="3268" spans="1:20" x14ac:dyDescent="0.25">
      <c r="A3268" t="s">
        <v>6586</v>
      </c>
      <c r="B3268" t="s">
        <v>45</v>
      </c>
      <c r="C3268" t="s">
        <v>22</v>
      </c>
      <c r="D3268" t="s">
        <v>52</v>
      </c>
      <c r="E3268" t="s">
        <v>12407</v>
      </c>
      <c r="F3268" t="s">
        <v>6587</v>
      </c>
      <c r="G3268" t="s">
        <v>12070</v>
      </c>
      <c r="H3268" t="s">
        <v>47</v>
      </c>
      <c r="I3268" t="s">
        <v>63</v>
      </c>
      <c r="J3268" t="s">
        <v>49</v>
      </c>
      <c r="K3268">
        <v>3</v>
      </c>
      <c r="L3268">
        <v>1358.47</v>
      </c>
      <c r="M3268" t="s">
        <v>28</v>
      </c>
      <c r="N3268">
        <v>17</v>
      </c>
      <c r="O3268" t="s">
        <v>12080</v>
      </c>
      <c r="P3268">
        <v>488</v>
      </c>
      <c r="Q3268" t="s">
        <v>43</v>
      </c>
      <c r="R3268">
        <v>3</v>
      </c>
      <c r="S3268" s="1">
        <v>45964</v>
      </c>
      <c r="T3268" t="s">
        <v>36</v>
      </c>
    </row>
    <row r="3269" spans="1:20" x14ac:dyDescent="0.25">
      <c r="A3269" t="s">
        <v>6588</v>
      </c>
      <c r="B3269" t="s">
        <v>45</v>
      </c>
      <c r="C3269" t="s">
        <v>22</v>
      </c>
      <c r="D3269" t="s">
        <v>52</v>
      </c>
      <c r="E3269" s="1">
        <v>45450</v>
      </c>
      <c r="F3269" t="s">
        <v>6589</v>
      </c>
      <c r="G3269" t="s">
        <v>12070</v>
      </c>
      <c r="H3269" t="s">
        <v>25</v>
      </c>
      <c r="I3269" t="s">
        <v>54</v>
      </c>
      <c r="J3269" t="s">
        <v>49</v>
      </c>
      <c r="K3269">
        <v>1</v>
      </c>
      <c r="L3269">
        <v>709.28</v>
      </c>
      <c r="M3269" t="s">
        <v>35</v>
      </c>
      <c r="N3269">
        <v>8</v>
      </c>
      <c r="O3269" t="s">
        <v>12069</v>
      </c>
      <c r="P3269">
        <v>444</v>
      </c>
      <c r="Q3269" t="s">
        <v>29</v>
      </c>
      <c r="R3269">
        <v>4</v>
      </c>
      <c r="S3269" t="s">
        <v>12176</v>
      </c>
      <c r="T3269" t="s">
        <v>60</v>
      </c>
    </row>
    <row r="3270" spans="1:20" x14ac:dyDescent="0.25">
      <c r="A3270" t="s">
        <v>6590</v>
      </c>
      <c r="B3270" t="s">
        <v>21</v>
      </c>
      <c r="C3270" t="s">
        <v>22</v>
      </c>
      <c r="D3270" t="s">
        <v>23</v>
      </c>
      <c r="E3270" s="1">
        <v>45384</v>
      </c>
      <c r="F3270" t="s">
        <v>6591</v>
      </c>
      <c r="G3270" t="s">
        <v>12070</v>
      </c>
      <c r="H3270" t="s">
        <v>58</v>
      </c>
      <c r="I3270" t="s">
        <v>48</v>
      </c>
      <c r="J3270" t="s">
        <v>49</v>
      </c>
      <c r="K3270">
        <v>2</v>
      </c>
      <c r="L3270">
        <v>596.63</v>
      </c>
      <c r="M3270" t="s">
        <v>35</v>
      </c>
      <c r="N3270">
        <v>8</v>
      </c>
      <c r="O3270" t="s">
        <v>12078</v>
      </c>
      <c r="P3270">
        <v>11</v>
      </c>
      <c r="Q3270" t="s">
        <v>43</v>
      </c>
      <c r="R3270">
        <v>2</v>
      </c>
      <c r="S3270" t="s">
        <v>12124</v>
      </c>
      <c r="T3270" t="s">
        <v>36</v>
      </c>
    </row>
    <row r="3271" spans="1:20" x14ac:dyDescent="0.25">
      <c r="A3271" t="s">
        <v>6592</v>
      </c>
      <c r="B3271" t="s">
        <v>45</v>
      </c>
      <c r="C3271" t="s">
        <v>22</v>
      </c>
      <c r="D3271" t="s">
        <v>56</v>
      </c>
      <c r="E3271" t="s">
        <v>12212</v>
      </c>
      <c r="F3271" t="s">
        <v>6593</v>
      </c>
      <c r="G3271" t="s">
        <v>12070</v>
      </c>
      <c r="H3271" t="s">
        <v>25</v>
      </c>
      <c r="I3271" t="s">
        <v>48</v>
      </c>
      <c r="J3271" t="s">
        <v>27</v>
      </c>
      <c r="K3271">
        <v>4</v>
      </c>
      <c r="L3271">
        <v>328.31</v>
      </c>
      <c r="M3271" t="s">
        <v>35</v>
      </c>
      <c r="N3271">
        <v>1</v>
      </c>
      <c r="O3271" t="s">
        <v>12109</v>
      </c>
      <c r="P3271">
        <v>179</v>
      </c>
      <c r="Q3271" t="s">
        <v>29</v>
      </c>
      <c r="R3271">
        <v>5</v>
      </c>
      <c r="S3271" t="s">
        <v>12265</v>
      </c>
      <c r="T3271" t="s">
        <v>36</v>
      </c>
    </row>
    <row r="3272" spans="1:20" x14ac:dyDescent="0.25">
      <c r="A3272" t="s">
        <v>6594</v>
      </c>
      <c r="B3272" t="s">
        <v>45</v>
      </c>
      <c r="C3272" t="s">
        <v>22</v>
      </c>
      <c r="D3272" t="s">
        <v>23</v>
      </c>
      <c r="E3272" t="s">
        <v>12096</v>
      </c>
      <c r="F3272" t="s">
        <v>6595</v>
      </c>
      <c r="G3272" t="s">
        <v>12070</v>
      </c>
      <c r="H3272" t="s">
        <v>34</v>
      </c>
      <c r="I3272" t="s">
        <v>48</v>
      </c>
      <c r="J3272" t="s">
        <v>67</v>
      </c>
      <c r="K3272">
        <v>4</v>
      </c>
      <c r="L3272">
        <v>443.42</v>
      </c>
      <c r="M3272" t="s">
        <v>50</v>
      </c>
      <c r="N3272">
        <v>38</v>
      </c>
      <c r="O3272" t="s">
        <v>12213</v>
      </c>
      <c r="P3272">
        <v>300</v>
      </c>
      <c r="Q3272" t="s">
        <v>29</v>
      </c>
      <c r="R3272">
        <v>2</v>
      </c>
      <c r="S3272" t="s">
        <v>12205</v>
      </c>
      <c r="T3272" t="s">
        <v>60</v>
      </c>
    </row>
    <row r="3273" spans="1:20" x14ac:dyDescent="0.25">
      <c r="A3273" t="s">
        <v>6596</v>
      </c>
      <c r="B3273" t="s">
        <v>21</v>
      </c>
      <c r="C3273" t="s">
        <v>39</v>
      </c>
      <c r="D3273" t="s">
        <v>77</v>
      </c>
      <c r="E3273" t="s">
        <v>12396</v>
      </c>
      <c r="F3273" t="s">
        <v>6597</v>
      </c>
      <c r="G3273" t="s">
        <v>12070</v>
      </c>
      <c r="H3273" t="s">
        <v>34</v>
      </c>
      <c r="I3273" t="s">
        <v>63</v>
      </c>
      <c r="J3273" t="s">
        <v>27</v>
      </c>
      <c r="K3273">
        <v>3</v>
      </c>
      <c r="L3273">
        <v>1489.33</v>
      </c>
      <c r="M3273" t="s">
        <v>50</v>
      </c>
      <c r="N3273">
        <v>8</v>
      </c>
      <c r="O3273" s="1">
        <v>45968</v>
      </c>
      <c r="P3273">
        <v>137</v>
      </c>
      <c r="Q3273" t="s">
        <v>29</v>
      </c>
      <c r="R3273">
        <v>5</v>
      </c>
      <c r="S3273" s="1">
        <v>45815</v>
      </c>
      <c r="T3273" t="s">
        <v>60</v>
      </c>
    </row>
    <row r="3274" spans="1:20" x14ac:dyDescent="0.25">
      <c r="A3274" t="s">
        <v>6598</v>
      </c>
      <c r="B3274" t="s">
        <v>21</v>
      </c>
      <c r="C3274" t="s">
        <v>22</v>
      </c>
      <c r="D3274" t="s">
        <v>56</v>
      </c>
      <c r="E3274" t="s">
        <v>12221</v>
      </c>
      <c r="F3274" t="s">
        <v>6599</v>
      </c>
      <c r="G3274" t="s">
        <v>12070</v>
      </c>
      <c r="H3274" t="s">
        <v>25</v>
      </c>
      <c r="I3274" t="s">
        <v>63</v>
      </c>
      <c r="J3274" t="s">
        <v>59</v>
      </c>
      <c r="K3274">
        <v>5</v>
      </c>
      <c r="L3274">
        <v>1267.05</v>
      </c>
      <c r="M3274" t="s">
        <v>35</v>
      </c>
      <c r="N3274">
        <v>35</v>
      </c>
      <c r="O3274" t="s">
        <v>12221</v>
      </c>
      <c r="P3274">
        <v>97</v>
      </c>
      <c r="Q3274" t="s">
        <v>29</v>
      </c>
      <c r="R3274">
        <v>4</v>
      </c>
      <c r="S3274" t="s">
        <v>12261</v>
      </c>
      <c r="T3274" t="s">
        <v>36</v>
      </c>
    </row>
    <row r="3275" spans="1:20" x14ac:dyDescent="0.25">
      <c r="A3275" t="s">
        <v>6600</v>
      </c>
      <c r="B3275" t="s">
        <v>21</v>
      </c>
      <c r="C3275" t="s">
        <v>82</v>
      </c>
      <c r="D3275" t="s">
        <v>23</v>
      </c>
      <c r="E3275" s="1">
        <v>45877</v>
      </c>
      <c r="F3275" t="s">
        <v>6601</v>
      </c>
      <c r="G3275" t="s">
        <v>12070</v>
      </c>
      <c r="H3275" t="s">
        <v>25</v>
      </c>
      <c r="I3275" t="s">
        <v>42</v>
      </c>
      <c r="J3275" t="s">
        <v>67</v>
      </c>
      <c r="K3275">
        <v>2</v>
      </c>
      <c r="L3275">
        <v>595.12</v>
      </c>
      <c r="M3275" t="s">
        <v>28</v>
      </c>
      <c r="N3275">
        <v>36</v>
      </c>
      <c r="O3275" t="s">
        <v>12365</v>
      </c>
      <c r="P3275">
        <v>454</v>
      </c>
      <c r="Q3275" t="s">
        <v>43</v>
      </c>
      <c r="R3275">
        <v>4</v>
      </c>
      <c r="S3275" t="s">
        <v>12180</v>
      </c>
      <c r="T3275" t="s">
        <v>36</v>
      </c>
    </row>
    <row r="3276" spans="1:20" x14ac:dyDescent="0.25">
      <c r="A3276" t="s">
        <v>6602</v>
      </c>
      <c r="B3276" t="s">
        <v>38</v>
      </c>
      <c r="C3276" t="s">
        <v>39</v>
      </c>
      <c r="D3276" t="s">
        <v>52</v>
      </c>
      <c r="E3276" s="1">
        <v>45784</v>
      </c>
      <c r="F3276" t="s">
        <v>6603</v>
      </c>
      <c r="G3276" t="s">
        <v>12070</v>
      </c>
      <c r="H3276" t="s">
        <v>41</v>
      </c>
      <c r="I3276" t="s">
        <v>63</v>
      </c>
      <c r="J3276" t="s">
        <v>49</v>
      </c>
      <c r="K3276">
        <v>2</v>
      </c>
      <c r="L3276">
        <v>1175.98</v>
      </c>
      <c r="M3276" t="s">
        <v>28</v>
      </c>
      <c r="N3276">
        <v>21</v>
      </c>
      <c r="O3276" s="1">
        <v>45453</v>
      </c>
      <c r="P3276">
        <v>365</v>
      </c>
      <c r="Q3276" t="s">
        <v>43</v>
      </c>
      <c r="R3276">
        <v>3</v>
      </c>
      <c r="S3276" t="s">
        <v>12312</v>
      </c>
      <c r="T3276" t="s">
        <v>60</v>
      </c>
    </row>
    <row r="3277" spans="1:20" x14ac:dyDescent="0.25">
      <c r="A3277" t="s">
        <v>6604</v>
      </c>
      <c r="B3277" t="s">
        <v>45</v>
      </c>
      <c r="C3277" t="s">
        <v>82</v>
      </c>
      <c r="D3277" t="s">
        <v>56</v>
      </c>
      <c r="E3277" s="1">
        <v>45779</v>
      </c>
      <c r="F3277" t="s">
        <v>6605</v>
      </c>
      <c r="G3277" t="s">
        <v>12070</v>
      </c>
      <c r="H3277" t="s">
        <v>41</v>
      </c>
      <c r="I3277" t="s">
        <v>42</v>
      </c>
      <c r="J3277" t="s">
        <v>67</v>
      </c>
      <c r="K3277">
        <v>2</v>
      </c>
      <c r="L3277">
        <v>802.62</v>
      </c>
      <c r="M3277" t="s">
        <v>35</v>
      </c>
      <c r="N3277">
        <v>10</v>
      </c>
      <c r="O3277" s="1">
        <v>45694</v>
      </c>
      <c r="P3277">
        <v>369</v>
      </c>
      <c r="Q3277" t="s">
        <v>29</v>
      </c>
      <c r="R3277">
        <v>3</v>
      </c>
      <c r="S3277" s="1">
        <v>45816</v>
      </c>
      <c r="T3277" t="s">
        <v>30</v>
      </c>
    </row>
    <row r="3278" spans="1:20" x14ac:dyDescent="0.25">
      <c r="A3278" t="s">
        <v>6606</v>
      </c>
      <c r="B3278" t="s">
        <v>38</v>
      </c>
      <c r="C3278" t="s">
        <v>39</v>
      </c>
      <c r="D3278" t="s">
        <v>32</v>
      </c>
      <c r="E3278" t="s">
        <v>12357</v>
      </c>
      <c r="F3278" t="s">
        <v>6607</v>
      </c>
      <c r="G3278" t="s">
        <v>12132</v>
      </c>
      <c r="H3278" t="s">
        <v>25</v>
      </c>
      <c r="I3278" t="s">
        <v>48</v>
      </c>
      <c r="J3278" t="s">
        <v>49</v>
      </c>
      <c r="K3278">
        <v>2</v>
      </c>
      <c r="L3278">
        <v>904.28</v>
      </c>
      <c r="M3278" t="s">
        <v>50</v>
      </c>
      <c r="N3278">
        <v>26</v>
      </c>
      <c r="O3278" t="s">
        <v>12204</v>
      </c>
      <c r="P3278">
        <v>92</v>
      </c>
      <c r="Q3278" t="s">
        <v>43</v>
      </c>
      <c r="R3278">
        <v>2</v>
      </c>
      <c r="S3278" t="s">
        <v>12222</v>
      </c>
      <c r="T3278" t="s">
        <v>30</v>
      </c>
    </row>
    <row r="3279" spans="1:20" x14ac:dyDescent="0.25">
      <c r="A3279" t="s">
        <v>6608</v>
      </c>
      <c r="B3279" t="s">
        <v>21</v>
      </c>
      <c r="C3279" t="s">
        <v>39</v>
      </c>
      <c r="D3279" t="s">
        <v>77</v>
      </c>
      <c r="E3279" t="s">
        <v>12387</v>
      </c>
      <c r="F3279" t="s">
        <v>6609</v>
      </c>
      <c r="G3279" t="s">
        <v>12132</v>
      </c>
      <c r="H3279" t="s">
        <v>58</v>
      </c>
      <c r="I3279" t="s">
        <v>63</v>
      </c>
      <c r="J3279" t="s">
        <v>49</v>
      </c>
      <c r="K3279">
        <v>4</v>
      </c>
      <c r="L3279">
        <v>940.37</v>
      </c>
      <c r="M3279" t="s">
        <v>50</v>
      </c>
      <c r="N3279">
        <v>46</v>
      </c>
      <c r="O3279" t="s">
        <v>12372</v>
      </c>
      <c r="P3279">
        <v>265</v>
      </c>
      <c r="Q3279" t="s">
        <v>43</v>
      </c>
      <c r="R3279">
        <v>3</v>
      </c>
      <c r="S3279" t="s">
        <v>12086</v>
      </c>
      <c r="T3279" t="s">
        <v>36</v>
      </c>
    </row>
    <row r="3280" spans="1:20" x14ac:dyDescent="0.25">
      <c r="A3280" t="s">
        <v>6610</v>
      </c>
      <c r="B3280" t="s">
        <v>38</v>
      </c>
      <c r="C3280" t="s">
        <v>22</v>
      </c>
      <c r="D3280" t="s">
        <v>77</v>
      </c>
      <c r="E3280" t="s">
        <v>12379</v>
      </c>
      <c r="F3280" t="s">
        <v>6611</v>
      </c>
      <c r="G3280" t="s">
        <v>12132</v>
      </c>
      <c r="H3280" t="s">
        <v>34</v>
      </c>
      <c r="I3280" t="s">
        <v>26</v>
      </c>
      <c r="J3280" t="s">
        <v>59</v>
      </c>
      <c r="K3280">
        <v>1</v>
      </c>
      <c r="L3280">
        <v>148.30000000000001</v>
      </c>
      <c r="M3280" t="s">
        <v>28</v>
      </c>
      <c r="N3280">
        <v>14</v>
      </c>
      <c r="O3280" s="1">
        <v>45967</v>
      </c>
      <c r="P3280">
        <v>417</v>
      </c>
      <c r="Q3280" t="s">
        <v>29</v>
      </c>
      <c r="R3280">
        <v>2</v>
      </c>
      <c r="S3280" s="1">
        <v>45689</v>
      </c>
      <c r="T3280" t="s">
        <v>30</v>
      </c>
    </row>
    <row r="3281" spans="1:20" x14ac:dyDescent="0.25">
      <c r="A3281" t="s">
        <v>6612</v>
      </c>
      <c r="B3281" t="s">
        <v>21</v>
      </c>
      <c r="C3281" t="s">
        <v>82</v>
      </c>
      <c r="D3281" t="s">
        <v>77</v>
      </c>
      <c r="E3281" t="s">
        <v>12112</v>
      </c>
      <c r="F3281" t="s">
        <v>6613</v>
      </c>
      <c r="G3281" t="s">
        <v>12132</v>
      </c>
      <c r="H3281" t="s">
        <v>47</v>
      </c>
      <c r="I3281" t="s">
        <v>42</v>
      </c>
      <c r="J3281" t="s">
        <v>27</v>
      </c>
      <c r="K3281">
        <v>5</v>
      </c>
      <c r="L3281">
        <v>142.72</v>
      </c>
      <c r="M3281" t="s">
        <v>50</v>
      </c>
      <c r="N3281">
        <v>17</v>
      </c>
      <c r="O3281" t="s">
        <v>12075</v>
      </c>
      <c r="P3281">
        <v>311</v>
      </c>
      <c r="Q3281" t="s">
        <v>43</v>
      </c>
      <c r="R3281">
        <v>4</v>
      </c>
      <c r="S3281" s="1">
        <v>45453</v>
      </c>
      <c r="T3281" t="s">
        <v>30</v>
      </c>
    </row>
    <row r="3282" spans="1:20" x14ac:dyDescent="0.25">
      <c r="A3282" t="s">
        <v>6614</v>
      </c>
      <c r="B3282" t="s">
        <v>21</v>
      </c>
      <c r="C3282" t="s">
        <v>39</v>
      </c>
      <c r="D3282" t="s">
        <v>56</v>
      </c>
      <c r="E3282" s="1">
        <v>45629</v>
      </c>
      <c r="F3282" t="s">
        <v>6615</v>
      </c>
      <c r="G3282" t="s">
        <v>12132</v>
      </c>
      <c r="H3282" t="s">
        <v>58</v>
      </c>
      <c r="I3282" t="s">
        <v>48</v>
      </c>
      <c r="J3282" t="s">
        <v>27</v>
      </c>
      <c r="K3282">
        <v>5</v>
      </c>
      <c r="L3282">
        <v>486.71</v>
      </c>
      <c r="M3282" t="s">
        <v>35</v>
      </c>
      <c r="N3282">
        <v>15</v>
      </c>
      <c r="O3282" t="s">
        <v>12107</v>
      </c>
      <c r="P3282">
        <v>204</v>
      </c>
      <c r="Q3282" t="s">
        <v>29</v>
      </c>
      <c r="R3282">
        <v>1</v>
      </c>
      <c r="S3282" t="s">
        <v>12067</v>
      </c>
      <c r="T3282" t="s">
        <v>30</v>
      </c>
    </row>
    <row r="3283" spans="1:20" x14ac:dyDescent="0.25">
      <c r="A3283" t="s">
        <v>6616</v>
      </c>
      <c r="B3283" t="s">
        <v>45</v>
      </c>
      <c r="C3283" t="s">
        <v>22</v>
      </c>
      <c r="D3283" t="s">
        <v>52</v>
      </c>
      <c r="E3283" s="1">
        <v>45936</v>
      </c>
      <c r="F3283" t="s">
        <v>6617</v>
      </c>
      <c r="G3283" t="s">
        <v>12132</v>
      </c>
      <c r="H3283" t="s">
        <v>34</v>
      </c>
      <c r="I3283" t="s">
        <v>63</v>
      </c>
      <c r="J3283" t="s">
        <v>67</v>
      </c>
      <c r="K3283">
        <v>4</v>
      </c>
      <c r="L3283">
        <v>1320.04</v>
      </c>
      <c r="M3283" t="s">
        <v>50</v>
      </c>
      <c r="N3283">
        <v>48</v>
      </c>
      <c r="O3283" t="s">
        <v>12290</v>
      </c>
      <c r="P3283">
        <v>95</v>
      </c>
      <c r="Q3283" t="s">
        <v>43</v>
      </c>
      <c r="R3283">
        <v>5</v>
      </c>
      <c r="S3283" s="1">
        <v>45482</v>
      </c>
      <c r="T3283" t="s">
        <v>36</v>
      </c>
    </row>
    <row r="3284" spans="1:20" x14ac:dyDescent="0.25">
      <c r="A3284" t="s">
        <v>6618</v>
      </c>
      <c r="B3284" t="s">
        <v>21</v>
      </c>
      <c r="C3284" t="s">
        <v>22</v>
      </c>
      <c r="D3284" t="s">
        <v>77</v>
      </c>
      <c r="E3284" s="1">
        <v>45414</v>
      </c>
      <c r="F3284" t="s">
        <v>6619</v>
      </c>
      <c r="G3284" t="s">
        <v>12132</v>
      </c>
      <c r="H3284" t="s">
        <v>47</v>
      </c>
      <c r="I3284" t="s">
        <v>63</v>
      </c>
      <c r="J3284" t="s">
        <v>67</v>
      </c>
      <c r="K3284">
        <v>4</v>
      </c>
      <c r="L3284">
        <v>307.43</v>
      </c>
      <c r="M3284" t="s">
        <v>50</v>
      </c>
      <c r="N3284">
        <v>43</v>
      </c>
      <c r="O3284" s="1">
        <v>45783</v>
      </c>
      <c r="P3284">
        <v>382</v>
      </c>
      <c r="Q3284" t="s">
        <v>43</v>
      </c>
      <c r="R3284">
        <v>5</v>
      </c>
      <c r="S3284" s="1">
        <v>45751</v>
      </c>
      <c r="T3284" t="s">
        <v>36</v>
      </c>
    </row>
    <row r="3285" spans="1:20" x14ac:dyDescent="0.25">
      <c r="A3285" t="s">
        <v>6620</v>
      </c>
      <c r="B3285" t="s">
        <v>21</v>
      </c>
      <c r="C3285" t="s">
        <v>22</v>
      </c>
      <c r="D3285" t="s">
        <v>32</v>
      </c>
      <c r="E3285" t="s">
        <v>12355</v>
      </c>
      <c r="F3285" t="s">
        <v>6621</v>
      </c>
      <c r="G3285" t="s">
        <v>12132</v>
      </c>
      <c r="H3285" t="s">
        <v>41</v>
      </c>
      <c r="I3285" t="s">
        <v>54</v>
      </c>
      <c r="J3285" t="s">
        <v>59</v>
      </c>
      <c r="K3285">
        <v>3</v>
      </c>
      <c r="L3285">
        <v>322.58999999999997</v>
      </c>
      <c r="M3285" t="s">
        <v>28</v>
      </c>
      <c r="N3285">
        <v>4</v>
      </c>
      <c r="O3285" t="s">
        <v>12235</v>
      </c>
      <c r="P3285">
        <v>473</v>
      </c>
      <c r="Q3285" t="s">
        <v>43</v>
      </c>
      <c r="R3285">
        <v>5</v>
      </c>
      <c r="S3285" t="s">
        <v>12123</v>
      </c>
      <c r="T3285" t="s">
        <v>60</v>
      </c>
    </row>
    <row r="3286" spans="1:20" x14ac:dyDescent="0.25">
      <c r="A3286" t="s">
        <v>6622</v>
      </c>
      <c r="B3286" t="s">
        <v>21</v>
      </c>
      <c r="C3286" t="s">
        <v>39</v>
      </c>
      <c r="D3286" t="s">
        <v>32</v>
      </c>
      <c r="E3286" t="s">
        <v>12390</v>
      </c>
      <c r="F3286" t="s">
        <v>6623</v>
      </c>
      <c r="G3286" t="s">
        <v>12212</v>
      </c>
      <c r="H3286" t="s">
        <v>58</v>
      </c>
      <c r="I3286" t="s">
        <v>63</v>
      </c>
      <c r="J3286" t="s">
        <v>64</v>
      </c>
      <c r="K3286">
        <v>4</v>
      </c>
      <c r="L3286">
        <v>387.56</v>
      </c>
      <c r="M3286" t="s">
        <v>28</v>
      </c>
      <c r="N3286">
        <v>46</v>
      </c>
      <c r="O3286" s="1">
        <v>45875</v>
      </c>
      <c r="P3286">
        <v>327</v>
      </c>
      <c r="Q3286" t="s">
        <v>43</v>
      </c>
      <c r="R3286">
        <v>5</v>
      </c>
      <c r="S3286" s="1">
        <v>45875</v>
      </c>
      <c r="T3286" t="s">
        <v>30</v>
      </c>
    </row>
    <row r="3287" spans="1:20" x14ac:dyDescent="0.25">
      <c r="A3287" t="s">
        <v>6624</v>
      </c>
      <c r="B3287" t="s">
        <v>45</v>
      </c>
      <c r="C3287" t="s">
        <v>39</v>
      </c>
      <c r="D3287" t="s">
        <v>77</v>
      </c>
      <c r="E3287" t="s">
        <v>12355</v>
      </c>
      <c r="F3287" t="s">
        <v>6625</v>
      </c>
      <c r="G3287" t="s">
        <v>12212</v>
      </c>
      <c r="H3287" t="s">
        <v>58</v>
      </c>
      <c r="I3287" t="s">
        <v>63</v>
      </c>
      <c r="J3287" t="s">
        <v>59</v>
      </c>
      <c r="K3287">
        <v>4</v>
      </c>
      <c r="L3287">
        <v>512.29</v>
      </c>
      <c r="M3287" t="s">
        <v>50</v>
      </c>
      <c r="N3287">
        <v>30</v>
      </c>
      <c r="O3287" t="s">
        <v>12175</v>
      </c>
      <c r="P3287">
        <v>394</v>
      </c>
      <c r="Q3287" t="s">
        <v>43</v>
      </c>
      <c r="R3287">
        <v>1</v>
      </c>
      <c r="S3287" t="s">
        <v>12259</v>
      </c>
      <c r="T3287" t="s">
        <v>60</v>
      </c>
    </row>
    <row r="3288" spans="1:20" x14ac:dyDescent="0.25">
      <c r="A3288" t="s">
        <v>6626</v>
      </c>
      <c r="B3288" t="s">
        <v>38</v>
      </c>
      <c r="C3288" t="s">
        <v>22</v>
      </c>
      <c r="D3288" t="s">
        <v>52</v>
      </c>
      <c r="E3288" s="1">
        <v>45423</v>
      </c>
      <c r="F3288" t="s">
        <v>6627</v>
      </c>
      <c r="G3288" t="s">
        <v>12212</v>
      </c>
      <c r="H3288" t="s">
        <v>41</v>
      </c>
      <c r="I3288" t="s">
        <v>63</v>
      </c>
      <c r="J3288" t="s">
        <v>27</v>
      </c>
      <c r="K3288">
        <v>3</v>
      </c>
      <c r="L3288">
        <v>1410.48</v>
      </c>
      <c r="M3288" t="s">
        <v>35</v>
      </c>
      <c r="N3288">
        <v>34</v>
      </c>
      <c r="O3288" t="s">
        <v>12308</v>
      </c>
      <c r="P3288">
        <v>239</v>
      </c>
      <c r="Q3288" t="s">
        <v>43</v>
      </c>
      <c r="R3288">
        <v>4</v>
      </c>
      <c r="S3288" t="s">
        <v>12361</v>
      </c>
      <c r="T3288" t="s">
        <v>30</v>
      </c>
    </row>
    <row r="3289" spans="1:20" x14ac:dyDescent="0.25">
      <c r="A3289" t="s">
        <v>6628</v>
      </c>
      <c r="B3289" t="s">
        <v>38</v>
      </c>
      <c r="C3289" t="s">
        <v>22</v>
      </c>
      <c r="D3289" t="s">
        <v>23</v>
      </c>
      <c r="E3289" t="s">
        <v>12312</v>
      </c>
      <c r="F3289" t="s">
        <v>6629</v>
      </c>
      <c r="G3289" t="s">
        <v>12212</v>
      </c>
      <c r="H3289" t="s">
        <v>58</v>
      </c>
      <c r="I3289" t="s">
        <v>48</v>
      </c>
      <c r="J3289" t="s">
        <v>49</v>
      </c>
      <c r="K3289">
        <v>3</v>
      </c>
      <c r="L3289">
        <v>388.7</v>
      </c>
      <c r="M3289" t="s">
        <v>35</v>
      </c>
      <c r="N3289">
        <v>30</v>
      </c>
      <c r="O3289" t="s">
        <v>12370</v>
      </c>
      <c r="P3289">
        <v>33</v>
      </c>
      <c r="Q3289" t="s">
        <v>29</v>
      </c>
      <c r="R3289">
        <v>5</v>
      </c>
      <c r="S3289" t="s">
        <v>12352</v>
      </c>
      <c r="T3289" t="s">
        <v>60</v>
      </c>
    </row>
    <row r="3290" spans="1:20" x14ac:dyDescent="0.25">
      <c r="A3290" t="s">
        <v>6630</v>
      </c>
      <c r="B3290" t="s">
        <v>45</v>
      </c>
      <c r="C3290" t="s">
        <v>82</v>
      </c>
      <c r="D3290" t="s">
        <v>23</v>
      </c>
      <c r="E3290" t="s">
        <v>12384</v>
      </c>
      <c r="F3290" t="s">
        <v>6631</v>
      </c>
      <c r="G3290" t="s">
        <v>12238</v>
      </c>
      <c r="H3290" t="s">
        <v>58</v>
      </c>
      <c r="I3290" t="s">
        <v>42</v>
      </c>
      <c r="J3290" t="s">
        <v>27</v>
      </c>
      <c r="K3290">
        <v>3</v>
      </c>
      <c r="L3290">
        <v>554.73</v>
      </c>
      <c r="M3290" t="s">
        <v>35</v>
      </c>
      <c r="N3290">
        <v>46</v>
      </c>
      <c r="O3290" t="s">
        <v>12114</v>
      </c>
      <c r="P3290">
        <v>262</v>
      </c>
      <c r="Q3290" t="s">
        <v>29</v>
      </c>
      <c r="R3290">
        <v>2</v>
      </c>
      <c r="S3290" t="s">
        <v>12157</v>
      </c>
      <c r="T3290" t="s">
        <v>30</v>
      </c>
    </row>
    <row r="3291" spans="1:20" x14ac:dyDescent="0.25">
      <c r="A3291" t="s">
        <v>6632</v>
      </c>
      <c r="B3291" t="s">
        <v>21</v>
      </c>
      <c r="C3291" t="s">
        <v>22</v>
      </c>
      <c r="D3291" t="s">
        <v>52</v>
      </c>
      <c r="E3291" t="s">
        <v>12192</v>
      </c>
      <c r="F3291" t="s">
        <v>6633</v>
      </c>
      <c r="G3291" t="s">
        <v>12238</v>
      </c>
      <c r="H3291" t="s">
        <v>25</v>
      </c>
      <c r="I3291" t="s">
        <v>26</v>
      </c>
      <c r="J3291" t="s">
        <v>49</v>
      </c>
      <c r="K3291">
        <v>1</v>
      </c>
      <c r="L3291">
        <v>577.83000000000004</v>
      </c>
      <c r="M3291" t="s">
        <v>50</v>
      </c>
      <c r="N3291">
        <v>38</v>
      </c>
      <c r="O3291" t="s">
        <v>12080</v>
      </c>
      <c r="P3291">
        <v>80</v>
      </c>
      <c r="Q3291" t="s">
        <v>43</v>
      </c>
      <c r="R3291">
        <v>3</v>
      </c>
      <c r="S3291" t="s">
        <v>12104</v>
      </c>
      <c r="T3291" t="s">
        <v>36</v>
      </c>
    </row>
    <row r="3292" spans="1:20" x14ac:dyDescent="0.25">
      <c r="A3292" t="s">
        <v>6634</v>
      </c>
      <c r="B3292" t="s">
        <v>38</v>
      </c>
      <c r="C3292" t="s">
        <v>22</v>
      </c>
      <c r="D3292" t="s">
        <v>77</v>
      </c>
      <c r="E3292" s="1">
        <v>45451</v>
      </c>
      <c r="F3292" t="s">
        <v>6635</v>
      </c>
      <c r="G3292" t="s">
        <v>12238</v>
      </c>
      <c r="H3292" t="s">
        <v>34</v>
      </c>
      <c r="I3292" t="s">
        <v>42</v>
      </c>
      <c r="J3292" t="s">
        <v>49</v>
      </c>
      <c r="K3292">
        <v>5</v>
      </c>
      <c r="L3292">
        <v>1428.23</v>
      </c>
      <c r="M3292" t="s">
        <v>35</v>
      </c>
      <c r="N3292">
        <v>30</v>
      </c>
      <c r="O3292" t="s">
        <v>12250</v>
      </c>
      <c r="P3292">
        <v>144</v>
      </c>
      <c r="Q3292" t="s">
        <v>29</v>
      </c>
      <c r="R3292">
        <v>5</v>
      </c>
      <c r="S3292" s="1">
        <v>45661</v>
      </c>
      <c r="T3292" t="s">
        <v>30</v>
      </c>
    </row>
    <row r="3293" spans="1:20" x14ac:dyDescent="0.25">
      <c r="A3293" t="s">
        <v>6636</v>
      </c>
      <c r="B3293" t="s">
        <v>45</v>
      </c>
      <c r="C3293" t="s">
        <v>82</v>
      </c>
      <c r="D3293" t="s">
        <v>23</v>
      </c>
      <c r="E3293" s="1">
        <v>45359</v>
      </c>
      <c r="F3293" t="s">
        <v>6637</v>
      </c>
      <c r="G3293" t="s">
        <v>12238</v>
      </c>
      <c r="H3293" t="s">
        <v>34</v>
      </c>
      <c r="I3293" t="s">
        <v>63</v>
      </c>
      <c r="J3293" t="s">
        <v>59</v>
      </c>
      <c r="K3293">
        <v>5</v>
      </c>
      <c r="L3293">
        <v>1037.93</v>
      </c>
      <c r="M3293" t="s">
        <v>50</v>
      </c>
      <c r="N3293">
        <v>36</v>
      </c>
      <c r="O3293" t="s">
        <v>12425</v>
      </c>
      <c r="P3293">
        <v>249</v>
      </c>
      <c r="Q3293" t="s">
        <v>43</v>
      </c>
      <c r="R3293">
        <v>2</v>
      </c>
      <c r="S3293" t="s">
        <v>12372</v>
      </c>
      <c r="T3293" t="s">
        <v>60</v>
      </c>
    </row>
    <row r="3294" spans="1:20" x14ac:dyDescent="0.25">
      <c r="A3294" t="s">
        <v>6638</v>
      </c>
      <c r="B3294" t="s">
        <v>21</v>
      </c>
      <c r="C3294" t="s">
        <v>39</v>
      </c>
      <c r="D3294" t="s">
        <v>32</v>
      </c>
      <c r="E3294" t="s">
        <v>12354</v>
      </c>
      <c r="F3294" t="s">
        <v>6639</v>
      </c>
      <c r="G3294" t="s">
        <v>12238</v>
      </c>
      <c r="H3294" t="s">
        <v>47</v>
      </c>
      <c r="I3294" t="s">
        <v>54</v>
      </c>
      <c r="J3294" t="s">
        <v>27</v>
      </c>
      <c r="K3294">
        <v>3</v>
      </c>
      <c r="L3294">
        <v>1279.1300000000001</v>
      </c>
      <c r="M3294" t="s">
        <v>35</v>
      </c>
      <c r="N3294">
        <v>43</v>
      </c>
      <c r="O3294" s="1">
        <v>45664</v>
      </c>
      <c r="P3294">
        <v>107</v>
      </c>
      <c r="Q3294" t="s">
        <v>29</v>
      </c>
      <c r="R3294">
        <v>1</v>
      </c>
      <c r="S3294" t="s">
        <v>12267</v>
      </c>
      <c r="T3294" t="s">
        <v>60</v>
      </c>
    </row>
    <row r="3295" spans="1:20" x14ac:dyDescent="0.25">
      <c r="A3295" t="s">
        <v>6640</v>
      </c>
      <c r="B3295" t="s">
        <v>38</v>
      </c>
      <c r="C3295" t="s">
        <v>82</v>
      </c>
      <c r="D3295" t="s">
        <v>52</v>
      </c>
      <c r="E3295" t="s">
        <v>12384</v>
      </c>
      <c r="F3295" t="s">
        <v>6641</v>
      </c>
      <c r="G3295" t="s">
        <v>12238</v>
      </c>
      <c r="H3295" t="s">
        <v>25</v>
      </c>
      <c r="I3295" t="s">
        <v>48</v>
      </c>
      <c r="J3295" t="s">
        <v>27</v>
      </c>
      <c r="K3295">
        <v>2</v>
      </c>
      <c r="L3295">
        <v>855.95</v>
      </c>
      <c r="M3295" t="s">
        <v>50</v>
      </c>
      <c r="N3295">
        <v>33</v>
      </c>
      <c r="O3295" t="s">
        <v>12071</v>
      </c>
      <c r="P3295">
        <v>160</v>
      </c>
      <c r="Q3295" t="s">
        <v>29</v>
      </c>
      <c r="R3295">
        <v>3</v>
      </c>
      <c r="S3295" t="s">
        <v>12122</v>
      </c>
      <c r="T3295" t="s">
        <v>30</v>
      </c>
    </row>
    <row r="3296" spans="1:20" x14ac:dyDescent="0.25">
      <c r="A3296" t="s">
        <v>6642</v>
      </c>
      <c r="B3296" t="s">
        <v>45</v>
      </c>
      <c r="C3296" t="s">
        <v>82</v>
      </c>
      <c r="D3296" t="s">
        <v>56</v>
      </c>
      <c r="E3296" t="s">
        <v>12357</v>
      </c>
      <c r="F3296" t="s">
        <v>6643</v>
      </c>
      <c r="G3296" t="s">
        <v>12312</v>
      </c>
      <c r="H3296" t="s">
        <v>41</v>
      </c>
      <c r="I3296" t="s">
        <v>26</v>
      </c>
      <c r="J3296" t="s">
        <v>59</v>
      </c>
      <c r="K3296">
        <v>2</v>
      </c>
      <c r="L3296">
        <v>699.57</v>
      </c>
      <c r="M3296" t="s">
        <v>35</v>
      </c>
      <c r="N3296">
        <v>18</v>
      </c>
      <c r="O3296" t="s">
        <v>12358</v>
      </c>
      <c r="P3296">
        <v>380</v>
      </c>
      <c r="Q3296" t="s">
        <v>43</v>
      </c>
      <c r="R3296">
        <v>3</v>
      </c>
      <c r="S3296" t="s">
        <v>12217</v>
      </c>
      <c r="T3296" t="s">
        <v>36</v>
      </c>
    </row>
    <row r="3297" spans="1:20" x14ac:dyDescent="0.25">
      <c r="A3297" t="s">
        <v>6644</v>
      </c>
      <c r="B3297" t="s">
        <v>45</v>
      </c>
      <c r="C3297" t="s">
        <v>82</v>
      </c>
      <c r="D3297" t="s">
        <v>52</v>
      </c>
      <c r="E3297" s="1">
        <v>45870</v>
      </c>
      <c r="F3297" t="s">
        <v>6645</v>
      </c>
      <c r="G3297" t="s">
        <v>12312</v>
      </c>
      <c r="H3297" t="s">
        <v>58</v>
      </c>
      <c r="I3297" t="s">
        <v>54</v>
      </c>
      <c r="J3297" t="s">
        <v>27</v>
      </c>
      <c r="K3297">
        <v>1</v>
      </c>
      <c r="L3297">
        <v>570.44000000000005</v>
      </c>
      <c r="M3297" t="s">
        <v>50</v>
      </c>
      <c r="N3297">
        <v>50</v>
      </c>
      <c r="O3297" t="s">
        <v>12275</v>
      </c>
      <c r="P3297">
        <v>173</v>
      </c>
      <c r="Q3297" t="s">
        <v>43</v>
      </c>
      <c r="R3297">
        <v>5</v>
      </c>
      <c r="S3297" s="1">
        <v>45544</v>
      </c>
      <c r="T3297" t="s">
        <v>60</v>
      </c>
    </row>
    <row r="3298" spans="1:20" x14ac:dyDescent="0.25">
      <c r="A3298" t="s">
        <v>6646</v>
      </c>
      <c r="B3298" t="s">
        <v>45</v>
      </c>
      <c r="C3298" t="s">
        <v>82</v>
      </c>
      <c r="D3298" t="s">
        <v>23</v>
      </c>
      <c r="E3298" s="1">
        <v>45386</v>
      </c>
      <c r="F3298" t="s">
        <v>6647</v>
      </c>
      <c r="G3298" t="s">
        <v>12312</v>
      </c>
      <c r="H3298" t="s">
        <v>47</v>
      </c>
      <c r="I3298" t="s">
        <v>54</v>
      </c>
      <c r="J3298" t="s">
        <v>59</v>
      </c>
      <c r="K3298">
        <v>5</v>
      </c>
      <c r="L3298">
        <v>215.22</v>
      </c>
      <c r="M3298" t="s">
        <v>28</v>
      </c>
      <c r="N3298">
        <v>14</v>
      </c>
      <c r="O3298" s="1">
        <v>45331</v>
      </c>
      <c r="P3298">
        <v>441</v>
      </c>
      <c r="Q3298" t="s">
        <v>43</v>
      </c>
      <c r="R3298">
        <v>3</v>
      </c>
      <c r="S3298" s="1">
        <v>45660</v>
      </c>
      <c r="T3298" t="s">
        <v>60</v>
      </c>
    </row>
    <row r="3299" spans="1:20" x14ac:dyDescent="0.25">
      <c r="A3299" t="s">
        <v>6648</v>
      </c>
      <c r="B3299" t="s">
        <v>21</v>
      </c>
      <c r="C3299" t="s">
        <v>82</v>
      </c>
      <c r="D3299" t="s">
        <v>32</v>
      </c>
      <c r="E3299" s="1">
        <v>44938</v>
      </c>
      <c r="F3299" t="s">
        <v>6649</v>
      </c>
      <c r="G3299" t="s">
        <v>12312</v>
      </c>
      <c r="H3299" t="s">
        <v>58</v>
      </c>
      <c r="I3299" t="s">
        <v>48</v>
      </c>
      <c r="J3299" t="s">
        <v>67</v>
      </c>
      <c r="K3299">
        <v>1</v>
      </c>
      <c r="L3299">
        <v>266.54000000000002</v>
      </c>
      <c r="M3299" t="s">
        <v>28</v>
      </c>
      <c r="N3299">
        <v>17</v>
      </c>
      <c r="O3299" s="1">
        <v>45577</v>
      </c>
      <c r="P3299">
        <v>319</v>
      </c>
      <c r="Q3299" t="s">
        <v>29</v>
      </c>
      <c r="R3299">
        <v>3</v>
      </c>
      <c r="S3299" s="1">
        <v>45392</v>
      </c>
      <c r="T3299" t="s">
        <v>36</v>
      </c>
    </row>
    <row r="3300" spans="1:20" x14ac:dyDescent="0.25">
      <c r="A3300" t="s">
        <v>6650</v>
      </c>
      <c r="B3300" t="s">
        <v>21</v>
      </c>
      <c r="C3300" t="s">
        <v>39</v>
      </c>
      <c r="D3300" t="s">
        <v>56</v>
      </c>
      <c r="E3300" t="s">
        <v>12193</v>
      </c>
      <c r="F3300" t="s">
        <v>6651</v>
      </c>
      <c r="G3300" t="s">
        <v>12312</v>
      </c>
      <c r="H3300" t="s">
        <v>41</v>
      </c>
      <c r="I3300" t="s">
        <v>54</v>
      </c>
      <c r="J3300" t="s">
        <v>64</v>
      </c>
      <c r="K3300">
        <v>1</v>
      </c>
      <c r="L3300">
        <v>142.22</v>
      </c>
      <c r="M3300" t="s">
        <v>35</v>
      </c>
      <c r="N3300">
        <v>6</v>
      </c>
      <c r="O3300" t="s">
        <v>12072</v>
      </c>
      <c r="P3300">
        <v>294</v>
      </c>
      <c r="Q3300" t="s">
        <v>29</v>
      </c>
      <c r="R3300">
        <v>1</v>
      </c>
      <c r="S3300" s="1">
        <v>45544</v>
      </c>
      <c r="T3300" t="s">
        <v>30</v>
      </c>
    </row>
    <row r="3301" spans="1:20" x14ac:dyDescent="0.25">
      <c r="A3301" t="s">
        <v>6652</v>
      </c>
      <c r="B3301" t="s">
        <v>38</v>
      </c>
      <c r="C3301" t="s">
        <v>22</v>
      </c>
      <c r="D3301" t="s">
        <v>32</v>
      </c>
      <c r="E3301" s="1">
        <v>45992</v>
      </c>
      <c r="F3301" t="s">
        <v>6653</v>
      </c>
      <c r="G3301" t="s">
        <v>12312</v>
      </c>
      <c r="H3301" t="s">
        <v>41</v>
      </c>
      <c r="I3301" t="s">
        <v>42</v>
      </c>
      <c r="J3301" t="s">
        <v>49</v>
      </c>
      <c r="K3301">
        <v>2</v>
      </c>
      <c r="L3301">
        <v>391.7</v>
      </c>
      <c r="M3301" t="s">
        <v>28</v>
      </c>
      <c r="N3301">
        <v>19</v>
      </c>
      <c r="O3301" s="1">
        <v>45362</v>
      </c>
      <c r="P3301">
        <v>383</v>
      </c>
      <c r="Q3301" t="s">
        <v>29</v>
      </c>
      <c r="R3301">
        <v>3</v>
      </c>
      <c r="S3301" s="1">
        <v>45932</v>
      </c>
      <c r="T3301" t="s">
        <v>36</v>
      </c>
    </row>
    <row r="3302" spans="1:20" x14ac:dyDescent="0.25">
      <c r="A3302" t="s">
        <v>6654</v>
      </c>
      <c r="B3302" t="s">
        <v>38</v>
      </c>
      <c r="C3302" t="s">
        <v>22</v>
      </c>
      <c r="D3302" t="s">
        <v>52</v>
      </c>
      <c r="E3302" t="s">
        <v>12308</v>
      </c>
      <c r="F3302" t="s">
        <v>6655</v>
      </c>
      <c r="G3302" t="s">
        <v>12312</v>
      </c>
      <c r="H3302" t="s">
        <v>25</v>
      </c>
      <c r="I3302" t="s">
        <v>48</v>
      </c>
      <c r="J3302" t="s">
        <v>64</v>
      </c>
      <c r="K3302">
        <v>1</v>
      </c>
      <c r="L3302">
        <v>424.18</v>
      </c>
      <c r="M3302" t="s">
        <v>28</v>
      </c>
      <c r="N3302">
        <v>39</v>
      </c>
      <c r="O3302" t="s">
        <v>12156</v>
      </c>
      <c r="P3302">
        <v>184</v>
      </c>
      <c r="Q3302" t="s">
        <v>29</v>
      </c>
      <c r="R3302">
        <v>3</v>
      </c>
      <c r="S3302" t="s">
        <v>12156</v>
      </c>
      <c r="T3302" t="s">
        <v>36</v>
      </c>
    </row>
    <row r="3303" spans="1:20" x14ac:dyDescent="0.25">
      <c r="A3303" t="s">
        <v>6656</v>
      </c>
      <c r="B3303" t="s">
        <v>45</v>
      </c>
      <c r="C3303" t="s">
        <v>22</v>
      </c>
      <c r="D3303" t="s">
        <v>32</v>
      </c>
      <c r="E3303" s="1">
        <v>45540</v>
      </c>
      <c r="F3303" t="s">
        <v>6657</v>
      </c>
      <c r="G3303" t="s">
        <v>12312</v>
      </c>
      <c r="H3303" t="s">
        <v>41</v>
      </c>
      <c r="I3303" t="s">
        <v>54</v>
      </c>
      <c r="J3303" t="s">
        <v>49</v>
      </c>
      <c r="K3303">
        <v>5</v>
      </c>
      <c r="L3303">
        <v>389.02</v>
      </c>
      <c r="M3303" t="s">
        <v>50</v>
      </c>
      <c r="N3303">
        <v>25</v>
      </c>
      <c r="O3303" t="s">
        <v>12163</v>
      </c>
      <c r="P3303">
        <v>155</v>
      </c>
      <c r="Q3303" t="s">
        <v>43</v>
      </c>
      <c r="R3303">
        <v>3</v>
      </c>
      <c r="S3303" t="s">
        <v>12261</v>
      </c>
      <c r="T3303" t="s">
        <v>36</v>
      </c>
    </row>
    <row r="3304" spans="1:20" x14ac:dyDescent="0.25">
      <c r="A3304" t="s">
        <v>6658</v>
      </c>
      <c r="B3304" t="s">
        <v>38</v>
      </c>
      <c r="C3304" t="s">
        <v>82</v>
      </c>
      <c r="D3304" t="s">
        <v>32</v>
      </c>
      <c r="E3304" s="1">
        <v>45359</v>
      </c>
      <c r="F3304" t="s">
        <v>6659</v>
      </c>
      <c r="G3304" t="s">
        <v>12312</v>
      </c>
      <c r="H3304" t="s">
        <v>41</v>
      </c>
      <c r="I3304" t="s">
        <v>48</v>
      </c>
      <c r="J3304" t="s">
        <v>59</v>
      </c>
      <c r="K3304">
        <v>5</v>
      </c>
      <c r="L3304">
        <v>541.58000000000004</v>
      </c>
      <c r="M3304" t="s">
        <v>50</v>
      </c>
      <c r="N3304">
        <v>27</v>
      </c>
      <c r="O3304" s="1">
        <v>45962</v>
      </c>
      <c r="P3304">
        <v>51</v>
      </c>
      <c r="Q3304" t="s">
        <v>43</v>
      </c>
      <c r="R3304">
        <v>5</v>
      </c>
      <c r="S3304" t="s">
        <v>12108</v>
      </c>
      <c r="T3304" t="s">
        <v>60</v>
      </c>
    </row>
    <row r="3305" spans="1:20" x14ac:dyDescent="0.25">
      <c r="A3305" t="s">
        <v>6660</v>
      </c>
      <c r="B3305" t="s">
        <v>38</v>
      </c>
      <c r="C3305" t="s">
        <v>39</v>
      </c>
      <c r="D3305" t="s">
        <v>52</v>
      </c>
      <c r="E3305" s="1">
        <v>45449</v>
      </c>
      <c r="F3305" t="s">
        <v>6661</v>
      </c>
      <c r="G3305" t="s">
        <v>12312</v>
      </c>
      <c r="H3305" t="s">
        <v>34</v>
      </c>
      <c r="I3305" t="s">
        <v>63</v>
      </c>
      <c r="J3305" t="s">
        <v>59</v>
      </c>
      <c r="K3305">
        <v>1</v>
      </c>
      <c r="L3305">
        <v>266.41000000000003</v>
      </c>
      <c r="M3305" t="s">
        <v>35</v>
      </c>
      <c r="N3305">
        <v>16</v>
      </c>
      <c r="O3305" s="1">
        <v>45514</v>
      </c>
      <c r="P3305">
        <v>139</v>
      </c>
      <c r="Q3305" t="s">
        <v>29</v>
      </c>
      <c r="R3305">
        <v>1</v>
      </c>
      <c r="S3305" t="s">
        <v>12127</v>
      </c>
      <c r="T3305" t="s">
        <v>36</v>
      </c>
    </row>
    <row r="3306" spans="1:20" x14ac:dyDescent="0.25">
      <c r="A3306" t="s">
        <v>6662</v>
      </c>
      <c r="B3306" t="s">
        <v>45</v>
      </c>
      <c r="C3306" t="s">
        <v>39</v>
      </c>
      <c r="D3306" t="s">
        <v>56</v>
      </c>
      <c r="E3306" t="s">
        <v>12311</v>
      </c>
      <c r="F3306" t="s">
        <v>6663</v>
      </c>
      <c r="G3306" t="s">
        <v>12312</v>
      </c>
      <c r="H3306" t="s">
        <v>34</v>
      </c>
      <c r="I3306" t="s">
        <v>26</v>
      </c>
      <c r="J3306" t="s">
        <v>59</v>
      </c>
      <c r="K3306">
        <v>2</v>
      </c>
      <c r="L3306">
        <v>135.57</v>
      </c>
      <c r="M3306" t="s">
        <v>35</v>
      </c>
      <c r="N3306">
        <v>17</v>
      </c>
      <c r="O3306" s="1">
        <v>45659</v>
      </c>
      <c r="P3306">
        <v>298</v>
      </c>
      <c r="Q3306" t="s">
        <v>29</v>
      </c>
      <c r="R3306">
        <v>4</v>
      </c>
      <c r="S3306" t="s">
        <v>12072</v>
      </c>
      <c r="T3306" t="s">
        <v>30</v>
      </c>
    </row>
    <row r="3307" spans="1:20" x14ac:dyDescent="0.25">
      <c r="A3307" t="s">
        <v>6664</v>
      </c>
      <c r="B3307" t="s">
        <v>21</v>
      </c>
      <c r="C3307" t="s">
        <v>22</v>
      </c>
      <c r="D3307" t="s">
        <v>56</v>
      </c>
      <c r="E3307" t="s">
        <v>12148</v>
      </c>
      <c r="F3307" t="s">
        <v>6665</v>
      </c>
      <c r="G3307" t="s">
        <v>12312</v>
      </c>
      <c r="H3307" t="s">
        <v>41</v>
      </c>
      <c r="I3307" t="s">
        <v>54</v>
      </c>
      <c r="J3307" t="s">
        <v>67</v>
      </c>
      <c r="K3307">
        <v>1</v>
      </c>
      <c r="L3307">
        <v>364.45</v>
      </c>
      <c r="M3307" t="s">
        <v>35</v>
      </c>
      <c r="N3307">
        <v>4</v>
      </c>
      <c r="O3307" s="1">
        <v>45904</v>
      </c>
      <c r="P3307">
        <v>43</v>
      </c>
      <c r="Q3307" t="s">
        <v>43</v>
      </c>
      <c r="R3307">
        <v>2</v>
      </c>
      <c r="S3307" s="1">
        <v>45636</v>
      </c>
      <c r="T3307" t="s">
        <v>36</v>
      </c>
    </row>
    <row r="3308" spans="1:20" x14ac:dyDescent="0.25">
      <c r="A3308" t="s">
        <v>6666</v>
      </c>
      <c r="B3308" t="s">
        <v>38</v>
      </c>
      <c r="C3308" t="s">
        <v>39</v>
      </c>
      <c r="D3308" t="s">
        <v>77</v>
      </c>
      <c r="E3308" t="s">
        <v>12188</v>
      </c>
      <c r="F3308" t="s">
        <v>6667</v>
      </c>
      <c r="G3308" t="s">
        <v>12279</v>
      </c>
      <c r="H3308" t="s">
        <v>41</v>
      </c>
      <c r="I3308" t="s">
        <v>48</v>
      </c>
      <c r="J3308" t="s">
        <v>27</v>
      </c>
      <c r="K3308">
        <v>5</v>
      </c>
      <c r="L3308">
        <v>160.82</v>
      </c>
      <c r="M3308" t="s">
        <v>28</v>
      </c>
      <c r="N3308">
        <v>11</v>
      </c>
      <c r="O3308" t="s">
        <v>12264</v>
      </c>
      <c r="P3308">
        <v>366</v>
      </c>
      <c r="Q3308" t="s">
        <v>43</v>
      </c>
      <c r="R3308">
        <v>3</v>
      </c>
      <c r="S3308" t="s">
        <v>12072</v>
      </c>
      <c r="T3308" t="s">
        <v>36</v>
      </c>
    </row>
    <row r="3309" spans="1:20" x14ac:dyDescent="0.25">
      <c r="A3309" t="s">
        <v>6668</v>
      </c>
      <c r="B3309" t="s">
        <v>21</v>
      </c>
      <c r="C3309" t="s">
        <v>82</v>
      </c>
      <c r="D3309" t="s">
        <v>56</v>
      </c>
      <c r="E3309" s="1">
        <v>45936</v>
      </c>
      <c r="F3309" t="s">
        <v>6669</v>
      </c>
      <c r="G3309" t="s">
        <v>12279</v>
      </c>
      <c r="H3309" t="s">
        <v>25</v>
      </c>
      <c r="I3309" t="s">
        <v>54</v>
      </c>
      <c r="J3309" t="s">
        <v>59</v>
      </c>
      <c r="K3309">
        <v>2</v>
      </c>
      <c r="L3309">
        <v>1395.38</v>
      </c>
      <c r="M3309" t="s">
        <v>35</v>
      </c>
      <c r="N3309">
        <v>47</v>
      </c>
      <c r="O3309" t="s">
        <v>12240</v>
      </c>
      <c r="P3309">
        <v>250</v>
      </c>
      <c r="Q3309" t="s">
        <v>29</v>
      </c>
      <c r="R3309">
        <v>2</v>
      </c>
      <c r="S3309" t="s">
        <v>12232</v>
      </c>
      <c r="T3309" t="s">
        <v>36</v>
      </c>
    </row>
    <row r="3310" spans="1:20" x14ac:dyDescent="0.25">
      <c r="A3310" t="s">
        <v>6670</v>
      </c>
      <c r="B3310" t="s">
        <v>21</v>
      </c>
      <c r="C3310" t="s">
        <v>39</v>
      </c>
      <c r="D3310" t="s">
        <v>77</v>
      </c>
      <c r="E3310" s="1">
        <v>45147</v>
      </c>
      <c r="F3310" t="s">
        <v>6671</v>
      </c>
      <c r="G3310" t="s">
        <v>12279</v>
      </c>
      <c r="H3310" t="s">
        <v>25</v>
      </c>
      <c r="I3310" t="s">
        <v>48</v>
      </c>
      <c r="J3310" t="s">
        <v>49</v>
      </c>
      <c r="K3310">
        <v>3</v>
      </c>
      <c r="L3310">
        <v>172.51</v>
      </c>
      <c r="M3310" t="s">
        <v>50</v>
      </c>
      <c r="N3310">
        <v>5</v>
      </c>
      <c r="O3310" t="s">
        <v>12075</v>
      </c>
      <c r="P3310">
        <v>353</v>
      </c>
      <c r="Q3310" t="s">
        <v>43</v>
      </c>
      <c r="R3310">
        <v>5</v>
      </c>
      <c r="S3310" s="1">
        <v>45842</v>
      </c>
      <c r="T3310" t="s">
        <v>36</v>
      </c>
    </row>
    <row r="3311" spans="1:20" x14ac:dyDescent="0.25">
      <c r="A3311" t="s">
        <v>6672</v>
      </c>
      <c r="B3311" t="s">
        <v>21</v>
      </c>
      <c r="C3311" t="s">
        <v>39</v>
      </c>
      <c r="D3311" t="s">
        <v>77</v>
      </c>
      <c r="E3311" t="s">
        <v>12490</v>
      </c>
      <c r="F3311" t="s">
        <v>6673</v>
      </c>
      <c r="G3311" t="s">
        <v>12279</v>
      </c>
      <c r="H3311" t="s">
        <v>58</v>
      </c>
      <c r="I3311" t="s">
        <v>63</v>
      </c>
      <c r="J3311" t="s">
        <v>49</v>
      </c>
      <c r="K3311">
        <v>3</v>
      </c>
      <c r="L3311">
        <v>1001.28</v>
      </c>
      <c r="M3311" t="s">
        <v>35</v>
      </c>
      <c r="N3311">
        <v>26</v>
      </c>
      <c r="O3311" t="s">
        <v>12361</v>
      </c>
      <c r="P3311">
        <v>458</v>
      </c>
      <c r="Q3311" t="s">
        <v>43</v>
      </c>
      <c r="R3311">
        <v>3</v>
      </c>
      <c r="S3311" t="s">
        <v>12325</v>
      </c>
      <c r="T3311" t="s">
        <v>30</v>
      </c>
    </row>
    <row r="3312" spans="1:20" x14ac:dyDescent="0.25">
      <c r="A3312" t="s">
        <v>6674</v>
      </c>
      <c r="B3312" t="s">
        <v>38</v>
      </c>
      <c r="C3312" t="s">
        <v>39</v>
      </c>
      <c r="D3312" t="s">
        <v>23</v>
      </c>
      <c r="E3312" t="s">
        <v>12353</v>
      </c>
      <c r="F3312" t="s">
        <v>6675</v>
      </c>
      <c r="G3312" t="s">
        <v>12279</v>
      </c>
      <c r="H3312" t="s">
        <v>41</v>
      </c>
      <c r="I3312" t="s">
        <v>42</v>
      </c>
      <c r="J3312" t="s">
        <v>27</v>
      </c>
      <c r="K3312">
        <v>1</v>
      </c>
      <c r="L3312">
        <v>532.5</v>
      </c>
      <c r="M3312" t="s">
        <v>28</v>
      </c>
      <c r="N3312">
        <v>1</v>
      </c>
      <c r="O3312" t="s">
        <v>12266</v>
      </c>
      <c r="P3312">
        <v>461</v>
      </c>
      <c r="Q3312" t="s">
        <v>43</v>
      </c>
      <c r="R3312">
        <v>4</v>
      </c>
      <c r="S3312" t="s">
        <v>12141</v>
      </c>
      <c r="T3312" t="s">
        <v>36</v>
      </c>
    </row>
    <row r="3313" spans="1:20" x14ac:dyDescent="0.25">
      <c r="A3313" t="s">
        <v>6676</v>
      </c>
      <c r="B3313" t="s">
        <v>45</v>
      </c>
      <c r="C3313" t="s">
        <v>39</v>
      </c>
      <c r="D3313" t="s">
        <v>23</v>
      </c>
      <c r="E3313" t="s">
        <v>12395</v>
      </c>
      <c r="F3313" t="s">
        <v>6677</v>
      </c>
      <c r="G3313" t="s">
        <v>12240</v>
      </c>
      <c r="H3313" t="s">
        <v>58</v>
      </c>
      <c r="I3313" t="s">
        <v>54</v>
      </c>
      <c r="J3313" t="s">
        <v>64</v>
      </c>
      <c r="K3313">
        <v>3</v>
      </c>
      <c r="L3313">
        <v>273.14999999999998</v>
      </c>
      <c r="M3313" t="s">
        <v>50</v>
      </c>
      <c r="N3313">
        <v>16</v>
      </c>
      <c r="O3313" t="s">
        <v>12077</v>
      </c>
      <c r="P3313">
        <v>195</v>
      </c>
      <c r="Q3313" t="s">
        <v>43</v>
      </c>
      <c r="R3313">
        <v>5</v>
      </c>
      <c r="S3313" t="s">
        <v>12221</v>
      </c>
      <c r="T3313" t="s">
        <v>60</v>
      </c>
    </row>
    <row r="3314" spans="1:20" x14ac:dyDescent="0.25">
      <c r="A3314" t="s">
        <v>6678</v>
      </c>
      <c r="B3314" t="s">
        <v>45</v>
      </c>
      <c r="C3314" t="s">
        <v>82</v>
      </c>
      <c r="D3314" t="s">
        <v>23</v>
      </c>
      <c r="E3314" t="s">
        <v>12349</v>
      </c>
      <c r="F3314" t="s">
        <v>6679</v>
      </c>
      <c r="G3314" t="s">
        <v>12240</v>
      </c>
      <c r="H3314" t="s">
        <v>25</v>
      </c>
      <c r="I3314" t="s">
        <v>48</v>
      </c>
      <c r="J3314" t="s">
        <v>64</v>
      </c>
      <c r="K3314">
        <v>2</v>
      </c>
      <c r="L3314">
        <v>1438.08</v>
      </c>
      <c r="M3314" t="s">
        <v>35</v>
      </c>
      <c r="N3314">
        <v>13</v>
      </c>
      <c r="O3314" t="s">
        <v>12196</v>
      </c>
      <c r="P3314">
        <v>462</v>
      </c>
      <c r="Q3314" t="s">
        <v>43</v>
      </c>
      <c r="R3314">
        <v>2</v>
      </c>
      <c r="S3314" s="1">
        <v>45935</v>
      </c>
      <c r="T3314" t="s">
        <v>36</v>
      </c>
    </row>
    <row r="3315" spans="1:20" x14ac:dyDescent="0.25">
      <c r="A3315" t="s">
        <v>6680</v>
      </c>
      <c r="B3315" t="s">
        <v>21</v>
      </c>
      <c r="C3315" t="s">
        <v>39</v>
      </c>
      <c r="D3315" t="s">
        <v>77</v>
      </c>
      <c r="E3315" s="1">
        <v>45415</v>
      </c>
      <c r="F3315" t="s">
        <v>6681</v>
      </c>
      <c r="G3315" t="s">
        <v>12240</v>
      </c>
      <c r="H3315" t="s">
        <v>34</v>
      </c>
      <c r="I3315" t="s">
        <v>54</v>
      </c>
      <c r="J3315" t="s">
        <v>59</v>
      </c>
      <c r="K3315">
        <v>2</v>
      </c>
      <c r="L3315">
        <v>1025.95</v>
      </c>
      <c r="M3315" t="s">
        <v>28</v>
      </c>
      <c r="N3315">
        <v>15</v>
      </c>
      <c r="O3315" s="1">
        <v>45813</v>
      </c>
      <c r="P3315">
        <v>194</v>
      </c>
      <c r="Q3315" t="s">
        <v>29</v>
      </c>
      <c r="R3315">
        <v>5</v>
      </c>
      <c r="S3315" s="1">
        <v>45839</v>
      </c>
      <c r="T3315" t="s">
        <v>60</v>
      </c>
    </row>
    <row r="3316" spans="1:20" x14ac:dyDescent="0.25">
      <c r="A3316" t="s">
        <v>6682</v>
      </c>
      <c r="B3316" t="s">
        <v>21</v>
      </c>
      <c r="C3316" t="s">
        <v>22</v>
      </c>
      <c r="D3316" t="s">
        <v>23</v>
      </c>
      <c r="E3316" t="s">
        <v>12214</v>
      </c>
      <c r="F3316" t="s">
        <v>6683</v>
      </c>
      <c r="G3316" t="s">
        <v>12240</v>
      </c>
      <c r="H3316" t="s">
        <v>58</v>
      </c>
      <c r="I3316" t="s">
        <v>26</v>
      </c>
      <c r="J3316" t="s">
        <v>59</v>
      </c>
      <c r="K3316">
        <v>5</v>
      </c>
      <c r="L3316">
        <v>995.33</v>
      </c>
      <c r="M3316" t="s">
        <v>28</v>
      </c>
      <c r="N3316">
        <v>46</v>
      </c>
      <c r="O3316" t="s">
        <v>12238</v>
      </c>
      <c r="P3316">
        <v>350</v>
      </c>
      <c r="Q3316" t="s">
        <v>29</v>
      </c>
      <c r="R3316">
        <v>3</v>
      </c>
      <c r="S3316" t="s">
        <v>12262</v>
      </c>
      <c r="T3316" t="s">
        <v>36</v>
      </c>
    </row>
    <row r="3317" spans="1:20" x14ac:dyDescent="0.25">
      <c r="A3317" t="s">
        <v>6684</v>
      </c>
      <c r="B3317" t="s">
        <v>38</v>
      </c>
      <c r="C3317" t="s">
        <v>39</v>
      </c>
      <c r="D3317" t="s">
        <v>23</v>
      </c>
      <c r="E3317" t="s">
        <v>12355</v>
      </c>
      <c r="F3317" t="s">
        <v>6685</v>
      </c>
      <c r="G3317" t="s">
        <v>12240</v>
      </c>
      <c r="H3317" t="s">
        <v>41</v>
      </c>
      <c r="I3317" t="s">
        <v>42</v>
      </c>
      <c r="J3317" t="s">
        <v>49</v>
      </c>
      <c r="K3317">
        <v>4</v>
      </c>
      <c r="L3317">
        <v>488.77</v>
      </c>
      <c r="M3317" t="s">
        <v>50</v>
      </c>
      <c r="N3317">
        <v>7</v>
      </c>
      <c r="O3317" t="s">
        <v>12232</v>
      </c>
      <c r="P3317">
        <v>109</v>
      </c>
      <c r="Q3317" t="s">
        <v>43</v>
      </c>
      <c r="R3317">
        <v>1</v>
      </c>
      <c r="S3317" s="1">
        <v>45482</v>
      </c>
      <c r="T3317" t="s">
        <v>30</v>
      </c>
    </row>
    <row r="3318" spans="1:20" x14ac:dyDescent="0.25">
      <c r="A3318" t="s">
        <v>6686</v>
      </c>
      <c r="B3318" t="s">
        <v>45</v>
      </c>
      <c r="C3318" t="s">
        <v>82</v>
      </c>
      <c r="D3318" t="s">
        <v>52</v>
      </c>
      <c r="E3318" s="1">
        <v>45413</v>
      </c>
      <c r="F3318" t="s">
        <v>6687</v>
      </c>
      <c r="G3318" t="s">
        <v>12240</v>
      </c>
      <c r="H3318" t="s">
        <v>47</v>
      </c>
      <c r="I3318" t="s">
        <v>42</v>
      </c>
      <c r="J3318" t="s">
        <v>64</v>
      </c>
      <c r="K3318">
        <v>2</v>
      </c>
      <c r="L3318">
        <v>543.21</v>
      </c>
      <c r="M3318" t="s">
        <v>28</v>
      </c>
      <c r="N3318">
        <v>7</v>
      </c>
      <c r="O3318" t="s">
        <v>12072</v>
      </c>
      <c r="P3318">
        <v>64</v>
      </c>
      <c r="Q3318" t="s">
        <v>43</v>
      </c>
      <c r="R3318">
        <v>3</v>
      </c>
      <c r="S3318" s="1">
        <v>45717</v>
      </c>
      <c r="T3318" t="s">
        <v>30</v>
      </c>
    </row>
    <row r="3319" spans="1:20" x14ac:dyDescent="0.25">
      <c r="A3319" t="s">
        <v>6688</v>
      </c>
      <c r="B3319" t="s">
        <v>21</v>
      </c>
      <c r="C3319" t="s">
        <v>39</v>
      </c>
      <c r="D3319" t="s">
        <v>32</v>
      </c>
      <c r="E3319" t="s">
        <v>12153</v>
      </c>
      <c r="F3319" t="s">
        <v>6689</v>
      </c>
      <c r="G3319" t="s">
        <v>12240</v>
      </c>
      <c r="H3319" t="s">
        <v>41</v>
      </c>
      <c r="I3319" t="s">
        <v>48</v>
      </c>
      <c r="J3319" t="s">
        <v>49</v>
      </c>
      <c r="K3319">
        <v>1</v>
      </c>
      <c r="L3319">
        <v>365.49</v>
      </c>
      <c r="M3319" t="s">
        <v>28</v>
      </c>
      <c r="N3319">
        <v>44</v>
      </c>
      <c r="O3319" t="s">
        <v>12280</v>
      </c>
      <c r="P3319">
        <v>492</v>
      </c>
      <c r="Q3319" t="s">
        <v>29</v>
      </c>
      <c r="R3319">
        <v>4</v>
      </c>
      <c r="S3319" s="1">
        <v>45994</v>
      </c>
      <c r="T3319" t="s">
        <v>30</v>
      </c>
    </row>
    <row r="3320" spans="1:20" x14ac:dyDescent="0.25">
      <c r="A3320" t="s">
        <v>6690</v>
      </c>
      <c r="B3320" t="s">
        <v>38</v>
      </c>
      <c r="C3320" t="s">
        <v>22</v>
      </c>
      <c r="D3320" t="s">
        <v>56</v>
      </c>
      <c r="E3320" s="1">
        <v>45938</v>
      </c>
      <c r="F3320" t="s">
        <v>6691</v>
      </c>
      <c r="G3320" t="s">
        <v>12240</v>
      </c>
      <c r="H3320" t="s">
        <v>47</v>
      </c>
      <c r="I3320" t="s">
        <v>48</v>
      </c>
      <c r="J3320" t="s">
        <v>27</v>
      </c>
      <c r="K3320">
        <v>5</v>
      </c>
      <c r="L3320">
        <v>928.65</v>
      </c>
      <c r="M3320" t="s">
        <v>28</v>
      </c>
      <c r="N3320">
        <v>39</v>
      </c>
      <c r="O3320" s="1">
        <v>45748</v>
      </c>
      <c r="P3320">
        <v>243</v>
      </c>
      <c r="Q3320" t="s">
        <v>29</v>
      </c>
      <c r="R3320">
        <v>1</v>
      </c>
      <c r="S3320" t="s">
        <v>12137</v>
      </c>
      <c r="T3320" t="s">
        <v>36</v>
      </c>
    </row>
    <row r="3321" spans="1:20" x14ac:dyDescent="0.25">
      <c r="A3321" t="s">
        <v>6692</v>
      </c>
      <c r="B3321" t="s">
        <v>38</v>
      </c>
      <c r="C3321" t="s">
        <v>82</v>
      </c>
      <c r="D3321" t="s">
        <v>77</v>
      </c>
      <c r="E3321" s="1">
        <v>45505</v>
      </c>
      <c r="F3321" t="s">
        <v>6693</v>
      </c>
      <c r="G3321" t="s">
        <v>12240</v>
      </c>
      <c r="H3321" t="s">
        <v>34</v>
      </c>
      <c r="I3321" t="s">
        <v>26</v>
      </c>
      <c r="J3321" t="s">
        <v>49</v>
      </c>
      <c r="K3321">
        <v>2</v>
      </c>
      <c r="L3321">
        <v>925.75</v>
      </c>
      <c r="M3321" t="s">
        <v>28</v>
      </c>
      <c r="N3321">
        <v>10</v>
      </c>
      <c r="O3321" s="1">
        <v>45721</v>
      </c>
      <c r="P3321">
        <v>286</v>
      </c>
      <c r="Q3321" t="s">
        <v>29</v>
      </c>
      <c r="R3321">
        <v>2</v>
      </c>
      <c r="S3321" t="s">
        <v>12148</v>
      </c>
      <c r="T3321" t="s">
        <v>60</v>
      </c>
    </row>
    <row r="3322" spans="1:20" x14ac:dyDescent="0.25">
      <c r="A3322" t="s">
        <v>6694</v>
      </c>
      <c r="B3322" t="s">
        <v>45</v>
      </c>
      <c r="C3322" t="s">
        <v>82</v>
      </c>
      <c r="D3322" t="s">
        <v>32</v>
      </c>
      <c r="E3322" s="1">
        <v>45784</v>
      </c>
      <c r="F3322" t="s">
        <v>6695</v>
      </c>
      <c r="G3322" t="s">
        <v>12240</v>
      </c>
      <c r="H3322" t="s">
        <v>25</v>
      </c>
      <c r="I3322" t="s">
        <v>54</v>
      </c>
      <c r="J3322" t="s">
        <v>67</v>
      </c>
      <c r="K3322">
        <v>3</v>
      </c>
      <c r="L3322">
        <v>1344.49</v>
      </c>
      <c r="M3322" t="s">
        <v>50</v>
      </c>
      <c r="N3322">
        <v>22</v>
      </c>
      <c r="O3322" s="1">
        <v>45876</v>
      </c>
      <c r="P3322">
        <v>169</v>
      </c>
      <c r="Q3322" t="s">
        <v>43</v>
      </c>
      <c r="R3322">
        <v>3</v>
      </c>
      <c r="S3322" s="1">
        <v>45659</v>
      </c>
      <c r="T3322" t="s">
        <v>36</v>
      </c>
    </row>
    <row r="3323" spans="1:20" x14ac:dyDescent="0.25">
      <c r="A3323" t="s">
        <v>6696</v>
      </c>
      <c r="B3323" t="s">
        <v>45</v>
      </c>
      <c r="C3323" t="s">
        <v>82</v>
      </c>
      <c r="D3323" t="s">
        <v>56</v>
      </c>
      <c r="E3323" t="s">
        <v>12227</v>
      </c>
      <c r="F3323" t="s">
        <v>6697</v>
      </c>
      <c r="G3323" t="s">
        <v>12240</v>
      </c>
      <c r="H3323" t="s">
        <v>58</v>
      </c>
      <c r="I3323" t="s">
        <v>54</v>
      </c>
      <c r="J3323" t="s">
        <v>49</v>
      </c>
      <c r="K3323">
        <v>1</v>
      </c>
      <c r="L3323">
        <v>307.68</v>
      </c>
      <c r="M3323" t="s">
        <v>28</v>
      </c>
      <c r="N3323">
        <v>34</v>
      </c>
      <c r="O3323" s="1">
        <v>45696</v>
      </c>
      <c r="P3323">
        <v>162</v>
      </c>
      <c r="Q3323" t="s">
        <v>29</v>
      </c>
      <c r="R3323">
        <v>4</v>
      </c>
      <c r="S3323" t="s">
        <v>12354</v>
      </c>
      <c r="T3323" t="s">
        <v>36</v>
      </c>
    </row>
    <row r="3324" spans="1:20" x14ac:dyDescent="0.25">
      <c r="A3324" t="s">
        <v>6698</v>
      </c>
      <c r="B3324" t="s">
        <v>21</v>
      </c>
      <c r="C3324" t="s">
        <v>82</v>
      </c>
      <c r="D3324" t="s">
        <v>32</v>
      </c>
      <c r="E3324" s="1">
        <v>45394</v>
      </c>
      <c r="F3324" t="s">
        <v>6699</v>
      </c>
      <c r="G3324" t="s">
        <v>12240</v>
      </c>
      <c r="H3324" t="s">
        <v>47</v>
      </c>
      <c r="I3324" t="s">
        <v>42</v>
      </c>
      <c r="J3324" t="s">
        <v>49</v>
      </c>
      <c r="K3324">
        <v>2</v>
      </c>
      <c r="L3324">
        <v>201.16</v>
      </c>
      <c r="M3324" t="s">
        <v>50</v>
      </c>
      <c r="N3324">
        <v>31</v>
      </c>
      <c r="O3324" s="1">
        <v>45659</v>
      </c>
      <c r="P3324">
        <v>222</v>
      </c>
      <c r="Q3324" t="s">
        <v>29</v>
      </c>
      <c r="R3324">
        <v>4</v>
      </c>
      <c r="S3324" s="1">
        <v>45392</v>
      </c>
      <c r="T3324" t="s">
        <v>36</v>
      </c>
    </row>
    <row r="3325" spans="1:20" x14ac:dyDescent="0.25">
      <c r="A3325" t="s">
        <v>6700</v>
      </c>
      <c r="B3325" t="s">
        <v>45</v>
      </c>
      <c r="C3325" t="s">
        <v>82</v>
      </c>
      <c r="D3325" t="s">
        <v>56</v>
      </c>
      <c r="E3325" t="s">
        <v>12199</v>
      </c>
      <c r="F3325" t="s">
        <v>6701</v>
      </c>
      <c r="G3325" t="s">
        <v>12240</v>
      </c>
      <c r="H3325" t="s">
        <v>34</v>
      </c>
      <c r="I3325" t="s">
        <v>54</v>
      </c>
      <c r="J3325" t="s">
        <v>64</v>
      </c>
      <c r="K3325">
        <v>1</v>
      </c>
      <c r="L3325">
        <v>1215.4100000000001</v>
      </c>
      <c r="M3325" t="s">
        <v>35</v>
      </c>
      <c r="N3325">
        <v>50</v>
      </c>
      <c r="O3325" t="s">
        <v>12210</v>
      </c>
      <c r="P3325">
        <v>498</v>
      </c>
      <c r="Q3325" t="s">
        <v>29</v>
      </c>
      <c r="R3325">
        <v>2</v>
      </c>
      <c r="S3325" s="1">
        <v>45635</v>
      </c>
      <c r="T3325" t="s">
        <v>30</v>
      </c>
    </row>
    <row r="3326" spans="1:20" x14ac:dyDescent="0.25">
      <c r="A3326" t="s">
        <v>6702</v>
      </c>
      <c r="B3326" t="s">
        <v>45</v>
      </c>
      <c r="C3326" t="s">
        <v>82</v>
      </c>
      <c r="D3326" t="s">
        <v>56</v>
      </c>
      <c r="E3326" t="s">
        <v>12270</v>
      </c>
      <c r="F3326" t="s">
        <v>6703</v>
      </c>
      <c r="G3326" t="s">
        <v>12086</v>
      </c>
      <c r="H3326" t="s">
        <v>25</v>
      </c>
      <c r="I3326" t="s">
        <v>54</v>
      </c>
      <c r="J3326" t="s">
        <v>64</v>
      </c>
      <c r="K3326">
        <v>4</v>
      </c>
      <c r="L3326">
        <v>807.78</v>
      </c>
      <c r="M3326" t="s">
        <v>35</v>
      </c>
      <c r="N3326">
        <v>9</v>
      </c>
      <c r="O3326" s="1">
        <v>45933</v>
      </c>
      <c r="P3326">
        <v>196</v>
      </c>
      <c r="Q3326" t="s">
        <v>43</v>
      </c>
      <c r="R3326">
        <v>3</v>
      </c>
      <c r="S3326" t="s">
        <v>12104</v>
      </c>
      <c r="T3326" t="s">
        <v>36</v>
      </c>
    </row>
    <row r="3327" spans="1:20" x14ac:dyDescent="0.25">
      <c r="A3327" t="s">
        <v>6704</v>
      </c>
      <c r="B3327" t="s">
        <v>21</v>
      </c>
      <c r="C3327" t="s">
        <v>82</v>
      </c>
      <c r="D3327" t="s">
        <v>56</v>
      </c>
      <c r="E3327" s="1">
        <v>45842</v>
      </c>
      <c r="F3327" t="s">
        <v>6705</v>
      </c>
      <c r="G3327" t="s">
        <v>12086</v>
      </c>
      <c r="H3327" t="s">
        <v>58</v>
      </c>
      <c r="I3327" t="s">
        <v>63</v>
      </c>
      <c r="J3327" t="s">
        <v>49</v>
      </c>
      <c r="K3327">
        <v>2</v>
      </c>
      <c r="L3327">
        <v>416.68</v>
      </c>
      <c r="M3327" t="s">
        <v>35</v>
      </c>
      <c r="N3327">
        <v>12</v>
      </c>
      <c r="O3327" t="s">
        <v>12268</v>
      </c>
      <c r="P3327">
        <v>128</v>
      </c>
      <c r="Q3327" t="s">
        <v>43</v>
      </c>
      <c r="R3327">
        <v>4</v>
      </c>
      <c r="S3327" t="s">
        <v>12143</v>
      </c>
      <c r="T3327" t="s">
        <v>60</v>
      </c>
    </row>
    <row r="3328" spans="1:20" x14ac:dyDescent="0.25">
      <c r="A3328" t="s">
        <v>6706</v>
      </c>
      <c r="B3328" t="s">
        <v>38</v>
      </c>
      <c r="C3328" t="s">
        <v>22</v>
      </c>
      <c r="D3328" t="s">
        <v>23</v>
      </c>
      <c r="E3328" s="1">
        <v>45422</v>
      </c>
      <c r="F3328" t="s">
        <v>6707</v>
      </c>
      <c r="G3328" t="s">
        <v>12086</v>
      </c>
      <c r="H3328" t="s">
        <v>34</v>
      </c>
      <c r="I3328" t="s">
        <v>63</v>
      </c>
      <c r="J3328" t="s">
        <v>64</v>
      </c>
      <c r="K3328">
        <v>5</v>
      </c>
      <c r="L3328">
        <v>1330.22</v>
      </c>
      <c r="M3328" t="s">
        <v>28</v>
      </c>
      <c r="N3328">
        <v>37</v>
      </c>
      <c r="O3328" t="s">
        <v>12234</v>
      </c>
      <c r="P3328">
        <v>212</v>
      </c>
      <c r="Q3328" t="s">
        <v>43</v>
      </c>
      <c r="R3328">
        <v>5</v>
      </c>
      <c r="S3328" t="s">
        <v>12114</v>
      </c>
      <c r="T3328" t="s">
        <v>30</v>
      </c>
    </row>
    <row r="3329" spans="1:20" x14ac:dyDescent="0.25">
      <c r="A3329" t="s">
        <v>6708</v>
      </c>
      <c r="B3329" t="s">
        <v>21</v>
      </c>
      <c r="C3329" t="s">
        <v>39</v>
      </c>
      <c r="D3329" t="s">
        <v>77</v>
      </c>
      <c r="E3329" t="s">
        <v>12430</v>
      </c>
      <c r="F3329" t="s">
        <v>6709</v>
      </c>
      <c r="G3329" t="s">
        <v>12086</v>
      </c>
      <c r="H3329" t="s">
        <v>58</v>
      </c>
      <c r="I3329" t="s">
        <v>54</v>
      </c>
      <c r="J3329" t="s">
        <v>49</v>
      </c>
      <c r="K3329">
        <v>5</v>
      </c>
      <c r="L3329">
        <v>1159.8599999999999</v>
      </c>
      <c r="M3329" t="s">
        <v>50</v>
      </c>
      <c r="N3329">
        <v>7</v>
      </c>
      <c r="O3329" s="1">
        <v>45752</v>
      </c>
      <c r="P3329">
        <v>262</v>
      </c>
      <c r="Q3329" t="s">
        <v>29</v>
      </c>
      <c r="R3329">
        <v>4</v>
      </c>
      <c r="S3329" s="1">
        <v>45690</v>
      </c>
      <c r="T3329" t="s">
        <v>60</v>
      </c>
    </row>
    <row r="3330" spans="1:20" x14ac:dyDescent="0.25">
      <c r="A3330" t="s">
        <v>6710</v>
      </c>
      <c r="B3330" t="s">
        <v>45</v>
      </c>
      <c r="C3330" t="s">
        <v>39</v>
      </c>
      <c r="D3330" t="s">
        <v>52</v>
      </c>
      <c r="E3330" s="1">
        <v>45505</v>
      </c>
      <c r="F3330" t="s">
        <v>6711</v>
      </c>
      <c r="G3330" t="s">
        <v>12086</v>
      </c>
      <c r="H3330" t="s">
        <v>58</v>
      </c>
      <c r="I3330" t="s">
        <v>26</v>
      </c>
      <c r="J3330" t="s">
        <v>49</v>
      </c>
      <c r="K3330">
        <v>1</v>
      </c>
      <c r="L3330">
        <v>1073.17</v>
      </c>
      <c r="M3330" t="s">
        <v>50</v>
      </c>
      <c r="N3330">
        <v>29</v>
      </c>
      <c r="O3330" s="1">
        <v>45577</v>
      </c>
      <c r="P3330">
        <v>180</v>
      </c>
      <c r="Q3330" t="s">
        <v>43</v>
      </c>
      <c r="R3330">
        <v>5</v>
      </c>
      <c r="S3330" s="1">
        <v>45812</v>
      </c>
      <c r="T3330" t="s">
        <v>36</v>
      </c>
    </row>
    <row r="3331" spans="1:20" x14ac:dyDescent="0.25">
      <c r="A3331" t="s">
        <v>6712</v>
      </c>
      <c r="B3331" t="s">
        <v>45</v>
      </c>
      <c r="C3331" t="s">
        <v>39</v>
      </c>
      <c r="D3331" t="s">
        <v>52</v>
      </c>
      <c r="E3331" t="s">
        <v>12417</v>
      </c>
      <c r="F3331" t="s">
        <v>6713</v>
      </c>
      <c r="G3331" t="s">
        <v>12086</v>
      </c>
      <c r="H3331" t="s">
        <v>47</v>
      </c>
      <c r="I3331" t="s">
        <v>63</v>
      </c>
      <c r="J3331" t="s">
        <v>59</v>
      </c>
      <c r="K3331">
        <v>4</v>
      </c>
      <c r="L3331">
        <v>163.95</v>
      </c>
      <c r="M3331" t="s">
        <v>28</v>
      </c>
      <c r="N3331">
        <v>36</v>
      </c>
      <c r="O3331" t="s">
        <v>12394</v>
      </c>
      <c r="P3331">
        <v>401</v>
      </c>
      <c r="Q3331" t="s">
        <v>43</v>
      </c>
      <c r="R3331">
        <v>4</v>
      </c>
      <c r="S3331" t="s">
        <v>12358</v>
      </c>
      <c r="T3331" t="s">
        <v>60</v>
      </c>
    </row>
    <row r="3332" spans="1:20" x14ac:dyDescent="0.25">
      <c r="A3332" t="s">
        <v>6714</v>
      </c>
      <c r="B3332" t="s">
        <v>21</v>
      </c>
      <c r="C3332" t="s">
        <v>82</v>
      </c>
      <c r="D3332" t="s">
        <v>23</v>
      </c>
      <c r="E3332" t="s">
        <v>12120</v>
      </c>
      <c r="F3332" t="s">
        <v>6715</v>
      </c>
      <c r="G3332" t="s">
        <v>12368</v>
      </c>
      <c r="H3332" t="s">
        <v>34</v>
      </c>
      <c r="I3332" t="s">
        <v>26</v>
      </c>
      <c r="J3332" t="s">
        <v>49</v>
      </c>
      <c r="K3332">
        <v>2</v>
      </c>
      <c r="L3332">
        <v>791.77</v>
      </c>
      <c r="M3332" t="s">
        <v>50</v>
      </c>
      <c r="N3332">
        <v>34</v>
      </c>
      <c r="O3332" s="1">
        <v>45750</v>
      </c>
      <c r="P3332">
        <v>5</v>
      </c>
      <c r="Q3332" t="s">
        <v>29</v>
      </c>
      <c r="R3332">
        <v>4</v>
      </c>
      <c r="S3332" t="s">
        <v>12207</v>
      </c>
      <c r="T3332" t="s">
        <v>30</v>
      </c>
    </row>
    <row r="3333" spans="1:20" x14ac:dyDescent="0.25">
      <c r="A3333" t="s">
        <v>6716</v>
      </c>
      <c r="B3333" t="s">
        <v>45</v>
      </c>
      <c r="C3333" t="s">
        <v>39</v>
      </c>
      <c r="D3333" t="s">
        <v>52</v>
      </c>
      <c r="E3333" t="s">
        <v>12258</v>
      </c>
      <c r="F3333" t="s">
        <v>6717</v>
      </c>
      <c r="G3333" t="s">
        <v>12368</v>
      </c>
      <c r="H3333" t="s">
        <v>34</v>
      </c>
      <c r="I3333" t="s">
        <v>42</v>
      </c>
      <c r="J3333" t="s">
        <v>67</v>
      </c>
      <c r="K3333">
        <v>4</v>
      </c>
      <c r="L3333">
        <v>929.93</v>
      </c>
      <c r="M3333" t="s">
        <v>35</v>
      </c>
      <c r="N3333">
        <v>39</v>
      </c>
      <c r="O3333" t="s">
        <v>12369</v>
      </c>
      <c r="P3333">
        <v>142</v>
      </c>
      <c r="Q3333" t="s">
        <v>29</v>
      </c>
      <c r="R3333">
        <v>1</v>
      </c>
      <c r="S3333" t="s">
        <v>12201</v>
      </c>
      <c r="T3333" t="s">
        <v>30</v>
      </c>
    </row>
    <row r="3334" spans="1:20" x14ac:dyDescent="0.25">
      <c r="A3334" t="s">
        <v>6718</v>
      </c>
      <c r="B3334" t="s">
        <v>21</v>
      </c>
      <c r="C3334" t="s">
        <v>22</v>
      </c>
      <c r="D3334" t="s">
        <v>77</v>
      </c>
      <c r="E3334" s="1">
        <v>45116</v>
      </c>
      <c r="F3334" t="s">
        <v>6719</v>
      </c>
      <c r="G3334" t="s">
        <v>12368</v>
      </c>
      <c r="H3334" t="s">
        <v>58</v>
      </c>
      <c r="I3334" t="s">
        <v>48</v>
      </c>
      <c r="J3334" t="s">
        <v>59</v>
      </c>
      <c r="K3334">
        <v>4</v>
      </c>
      <c r="L3334">
        <v>447.54</v>
      </c>
      <c r="M3334" t="s">
        <v>35</v>
      </c>
      <c r="N3334">
        <v>28</v>
      </c>
      <c r="O3334" t="s">
        <v>12137</v>
      </c>
      <c r="P3334">
        <v>180</v>
      </c>
      <c r="Q3334" t="s">
        <v>43</v>
      </c>
      <c r="R3334">
        <v>2</v>
      </c>
      <c r="S3334" t="s">
        <v>12109</v>
      </c>
      <c r="T3334" t="s">
        <v>36</v>
      </c>
    </row>
    <row r="3335" spans="1:20" x14ac:dyDescent="0.25">
      <c r="A3335" t="s">
        <v>6720</v>
      </c>
      <c r="B3335" t="s">
        <v>21</v>
      </c>
      <c r="C3335" t="s">
        <v>82</v>
      </c>
      <c r="D3335" t="s">
        <v>23</v>
      </c>
      <c r="E3335" t="s">
        <v>12209</v>
      </c>
      <c r="F3335" t="s">
        <v>6721</v>
      </c>
      <c r="G3335" t="s">
        <v>12368</v>
      </c>
      <c r="H3335" t="s">
        <v>41</v>
      </c>
      <c r="I3335" t="s">
        <v>63</v>
      </c>
      <c r="J3335" t="s">
        <v>64</v>
      </c>
      <c r="K3335">
        <v>2</v>
      </c>
      <c r="L3335">
        <v>829.9</v>
      </c>
      <c r="M3335" t="s">
        <v>28</v>
      </c>
      <c r="N3335">
        <v>33</v>
      </c>
      <c r="O3335" t="s">
        <v>12158</v>
      </c>
      <c r="P3335">
        <v>13</v>
      </c>
      <c r="Q3335" t="s">
        <v>43</v>
      </c>
      <c r="R3335">
        <v>3</v>
      </c>
      <c r="S3335" s="1">
        <v>45575</v>
      </c>
      <c r="T3335" t="s">
        <v>36</v>
      </c>
    </row>
    <row r="3336" spans="1:20" x14ac:dyDescent="0.25">
      <c r="A3336" t="s">
        <v>6722</v>
      </c>
      <c r="B3336" t="s">
        <v>45</v>
      </c>
      <c r="C3336" t="s">
        <v>22</v>
      </c>
      <c r="D3336" t="s">
        <v>23</v>
      </c>
      <c r="E3336" s="1">
        <v>45664</v>
      </c>
      <c r="F3336" t="s">
        <v>6723</v>
      </c>
      <c r="G3336" t="s">
        <v>12368</v>
      </c>
      <c r="H3336" t="s">
        <v>47</v>
      </c>
      <c r="I3336" t="s">
        <v>48</v>
      </c>
      <c r="J3336" t="s">
        <v>27</v>
      </c>
      <c r="K3336">
        <v>1</v>
      </c>
      <c r="L3336">
        <v>334.09</v>
      </c>
      <c r="M3336" t="s">
        <v>50</v>
      </c>
      <c r="N3336">
        <v>22</v>
      </c>
      <c r="O3336" t="s">
        <v>12200</v>
      </c>
      <c r="P3336">
        <v>86</v>
      </c>
      <c r="Q3336" t="s">
        <v>43</v>
      </c>
      <c r="R3336">
        <v>3</v>
      </c>
      <c r="S3336" t="s">
        <v>12077</v>
      </c>
      <c r="T3336" t="s">
        <v>60</v>
      </c>
    </row>
    <row r="3337" spans="1:20" x14ac:dyDescent="0.25">
      <c r="A3337" t="s">
        <v>6724</v>
      </c>
      <c r="B3337" t="s">
        <v>38</v>
      </c>
      <c r="C3337" t="s">
        <v>82</v>
      </c>
      <c r="D3337" t="s">
        <v>77</v>
      </c>
      <c r="E3337" t="s">
        <v>12423</v>
      </c>
      <c r="F3337" t="s">
        <v>6725</v>
      </c>
      <c r="G3337" t="s">
        <v>12368</v>
      </c>
      <c r="H3337" t="s">
        <v>25</v>
      </c>
      <c r="I3337" t="s">
        <v>42</v>
      </c>
      <c r="J3337" t="s">
        <v>27</v>
      </c>
      <c r="K3337">
        <v>1</v>
      </c>
      <c r="L3337">
        <v>1325.92</v>
      </c>
      <c r="M3337" t="s">
        <v>50</v>
      </c>
      <c r="N3337">
        <v>27</v>
      </c>
      <c r="O3337" t="s">
        <v>12113</v>
      </c>
      <c r="P3337">
        <v>495</v>
      </c>
      <c r="Q3337" t="s">
        <v>43</v>
      </c>
      <c r="R3337">
        <v>4</v>
      </c>
      <c r="S3337" t="s">
        <v>12376</v>
      </c>
      <c r="T3337" t="s">
        <v>36</v>
      </c>
    </row>
    <row r="3338" spans="1:20" x14ac:dyDescent="0.25">
      <c r="A3338" t="s">
        <v>6726</v>
      </c>
      <c r="B3338" t="s">
        <v>45</v>
      </c>
      <c r="C3338" t="s">
        <v>82</v>
      </c>
      <c r="D3338" t="s">
        <v>77</v>
      </c>
      <c r="E3338" t="s">
        <v>12308</v>
      </c>
      <c r="F3338" t="s">
        <v>6727</v>
      </c>
      <c r="G3338" t="s">
        <v>12368</v>
      </c>
      <c r="H3338" t="s">
        <v>34</v>
      </c>
      <c r="I3338" t="s">
        <v>54</v>
      </c>
      <c r="J3338" t="s">
        <v>64</v>
      </c>
      <c r="K3338">
        <v>5</v>
      </c>
      <c r="L3338">
        <v>178.73</v>
      </c>
      <c r="M3338" t="s">
        <v>35</v>
      </c>
      <c r="N3338">
        <v>49</v>
      </c>
      <c r="O3338" s="1">
        <v>45782</v>
      </c>
      <c r="P3338">
        <v>424</v>
      </c>
      <c r="Q3338" t="s">
        <v>43</v>
      </c>
      <c r="R3338">
        <v>5</v>
      </c>
      <c r="S3338" t="s">
        <v>12100</v>
      </c>
      <c r="T3338" t="s">
        <v>36</v>
      </c>
    </row>
    <row r="3339" spans="1:20" x14ac:dyDescent="0.25">
      <c r="A3339" t="s">
        <v>6728</v>
      </c>
      <c r="B3339" t="s">
        <v>45</v>
      </c>
      <c r="C3339" t="s">
        <v>82</v>
      </c>
      <c r="D3339" t="s">
        <v>23</v>
      </c>
      <c r="E3339" s="1">
        <v>45089</v>
      </c>
      <c r="F3339" t="s">
        <v>6729</v>
      </c>
      <c r="G3339" t="s">
        <v>12106</v>
      </c>
      <c r="H3339" t="s">
        <v>34</v>
      </c>
      <c r="I3339" t="s">
        <v>26</v>
      </c>
      <c r="J3339" t="s">
        <v>67</v>
      </c>
      <c r="K3339">
        <v>2</v>
      </c>
      <c r="L3339">
        <v>455.43</v>
      </c>
      <c r="M3339" t="s">
        <v>50</v>
      </c>
      <c r="N3339">
        <v>7</v>
      </c>
      <c r="O3339" s="1">
        <v>45721</v>
      </c>
      <c r="P3339">
        <v>423</v>
      </c>
      <c r="Q3339" t="s">
        <v>29</v>
      </c>
      <c r="R3339">
        <v>2</v>
      </c>
      <c r="S3339" t="s">
        <v>12114</v>
      </c>
      <c r="T3339" t="s">
        <v>60</v>
      </c>
    </row>
    <row r="3340" spans="1:20" x14ac:dyDescent="0.25">
      <c r="A3340" t="s">
        <v>6730</v>
      </c>
      <c r="B3340" t="s">
        <v>38</v>
      </c>
      <c r="C3340" t="s">
        <v>82</v>
      </c>
      <c r="D3340" t="s">
        <v>32</v>
      </c>
      <c r="E3340" t="s">
        <v>12492</v>
      </c>
      <c r="F3340" t="s">
        <v>6731</v>
      </c>
      <c r="G3340" t="s">
        <v>12106</v>
      </c>
      <c r="H3340" t="s">
        <v>47</v>
      </c>
      <c r="I3340" t="s">
        <v>48</v>
      </c>
      <c r="J3340" t="s">
        <v>49</v>
      </c>
      <c r="K3340">
        <v>1</v>
      </c>
      <c r="L3340">
        <v>321.39999999999998</v>
      </c>
      <c r="M3340" t="s">
        <v>28</v>
      </c>
      <c r="N3340">
        <v>28</v>
      </c>
      <c r="O3340" s="1">
        <v>45577</v>
      </c>
      <c r="P3340">
        <v>306</v>
      </c>
      <c r="Q3340" t="s">
        <v>43</v>
      </c>
      <c r="R3340">
        <v>5</v>
      </c>
      <c r="S3340" s="1">
        <v>45362</v>
      </c>
      <c r="T3340" t="s">
        <v>60</v>
      </c>
    </row>
    <row r="3341" spans="1:20" x14ac:dyDescent="0.25">
      <c r="A3341" t="s">
        <v>6732</v>
      </c>
      <c r="B3341" t="s">
        <v>45</v>
      </c>
      <c r="C3341" t="s">
        <v>82</v>
      </c>
      <c r="D3341" t="s">
        <v>32</v>
      </c>
      <c r="E3341" s="1">
        <v>45873</v>
      </c>
      <c r="F3341" t="s">
        <v>6733</v>
      </c>
      <c r="G3341" t="s">
        <v>12106</v>
      </c>
      <c r="H3341" t="s">
        <v>25</v>
      </c>
      <c r="I3341" t="s">
        <v>54</v>
      </c>
      <c r="J3341" t="s">
        <v>59</v>
      </c>
      <c r="K3341">
        <v>2</v>
      </c>
      <c r="L3341">
        <v>924.94</v>
      </c>
      <c r="M3341" t="s">
        <v>50</v>
      </c>
      <c r="N3341">
        <v>2</v>
      </c>
      <c r="O3341" t="s">
        <v>12159</v>
      </c>
      <c r="P3341">
        <v>325</v>
      </c>
      <c r="Q3341" t="s">
        <v>29</v>
      </c>
      <c r="R3341">
        <v>2</v>
      </c>
      <c r="S3341" t="s">
        <v>12284</v>
      </c>
      <c r="T3341" t="s">
        <v>60</v>
      </c>
    </row>
    <row r="3342" spans="1:20" x14ac:dyDescent="0.25">
      <c r="A3342" t="s">
        <v>6734</v>
      </c>
      <c r="B3342" t="s">
        <v>45</v>
      </c>
      <c r="C3342" t="s">
        <v>82</v>
      </c>
      <c r="D3342" t="s">
        <v>56</v>
      </c>
      <c r="E3342" t="s">
        <v>12325</v>
      </c>
      <c r="F3342" t="s">
        <v>6735</v>
      </c>
      <c r="G3342" t="s">
        <v>12106</v>
      </c>
      <c r="H3342" t="s">
        <v>47</v>
      </c>
      <c r="I3342" t="s">
        <v>48</v>
      </c>
      <c r="J3342" t="s">
        <v>59</v>
      </c>
      <c r="K3342">
        <v>5</v>
      </c>
      <c r="L3342">
        <v>393.64</v>
      </c>
      <c r="M3342" t="s">
        <v>50</v>
      </c>
      <c r="N3342">
        <v>11</v>
      </c>
      <c r="O3342" t="s">
        <v>12152</v>
      </c>
      <c r="P3342">
        <v>177</v>
      </c>
      <c r="Q3342" t="s">
        <v>43</v>
      </c>
      <c r="R3342">
        <v>2</v>
      </c>
      <c r="S3342" t="s">
        <v>12070</v>
      </c>
      <c r="T3342" t="s">
        <v>30</v>
      </c>
    </row>
    <row r="3343" spans="1:20" x14ac:dyDescent="0.25">
      <c r="A3343" t="s">
        <v>6736</v>
      </c>
      <c r="B3343" t="s">
        <v>45</v>
      </c>
      <c r="C3343" t="s">
        <v>39</v>
      </c>
      <c r="D3343" t="s">
        <v>56</v>
      </c>
      <c r="E3343" t="s">
        <v>12409</v>
      </c>
      <c r="F3343" t="s">
        <v>6737</v>
      </c>
      <c r="G3343" t="s">
        <v>12106</v>
      </c>
      <c r="H3343" t="s">
        <v>41</v>
      </c>
      <c r="I3343" t="s">
        <v>63</v>
      </c>
      <c r="J3343" t="s">
        <v>64</v>
      </c>
      <c r="K3343">
        <v>4</v>
      </c>
      <c r="L3343">
        <v>532.66999999999996</v>
      </c>
      <c r="M3343" t="s">
        <v>35</v>
      </c>
      <c r="N3343">
        <v>3</v>
      </c>
      <c r="O3343" s="1">
        <v>45968</v>
      </c>
      <c r="P3343">
        <v>190</v>
      </c>
      <c r="Q3343" t="s">
        <v>43</v>
      </c>
      <c r="R3343">
        <v>1</v>
      </c>
      <c r="S3343" t="s">
        <v>12119</v>
      </c>
      <c r="T3343" t="s">
        <v>60</v>
      </c>
    </row>
    <row r="3344" spans="1:20" x14ac:dyDescent="0.25">
      <c r="A3344" t="s">
        <v>6738</v>
      </c>
      <c r="B3344" t="s">
        <v>21</v>
      </c>
      <c r="C3344" t="s">
        <v>82</v>
      </c>
      <c r="D3344" t="s">
        <v>56</v>
      </c>
      <c r="E3344" t="s">
        <v>12313</v>
      </c>
      <c r="F3344" t="s">
        <v>6739</v>
      </c>
      <c r="G3344" t="s">
        <v>12119</v>
      </c>
      <c r="H3344" t="s">
        <v>41</v>
      </c>
      <c r="I3344" t="s">
        <v>54</v>
      </c>
      <c r="J3344" t="s">
        <v>49</v>
      </c>
      <c r="K3344">
        <v>4</v>
      </c>
      <c r="L3344">
        <v>163.88</v>
      </c>
      <c r="M3344" t="s">
        <v>28</v>
      </c>
      <c r="N3344">
        <v>48</v>
      </c>
      <c r="O3344" s="1">
        <v>45301</v>
      </c>
      <c r="P3344">
        <v>49</v>
      </c>
      <c r="Q3344" t="s">
        <v>43</v>
      </c>
      <c r="R3344">
        <v>4</v>
      </c>
      <c r="S3344" t="s">
        <v>12246</v>
      </c>
      <c r="T3344" t="s">
        <v>36</v>
      </c>
    </row>
    <row r="3345" spans="1:20" x14ac:dyDescent="0.25">
      <c r="A3345" t="s">
        <v>6740</v>
      </c>
      <c r="B3345" t="s">
        <v>21</v>
      </c>
      <c r="C3345" t="s">
        <v>82</v>
      </c>
      <c r="D3345" t="s">
        <v>23</v>
      </c>
      <c r="E3345" s="1">
        <v>45542</v>
      </c>
      <c r="F3345" t="s">
        <v>6741</v>
      </c>
      <c r="G3345" t="s">
        <v>12119</v>
      </c>
      <c r="H3345" t="s">
        <v>25</v>
      </c>
      <c r="I3345" t="s">
        <v>63</v>
      </c>
      <c r="J3345" t="s">
        <v>67</v>
      </c>
      <c r="K3345">
        <v>1</v>
      </c>
      <c r="L3345">
        <v>1358.11</v>
      </c>
      <c r="M3345" t="s">
        <v>35</v>
      </c>
      <c r="N3345">
        <v>16</v>
      </c>
      <c r="O3345" t="s">
        <v>12377</v>
      </c>
      <c r="P3345">
        <v>175</v>
      </c>
      <c r="Q3345" t="s">
        <v>43</v>
      </c>
      <c r="R3345">
        <v>2</v>
      </c>
      <c r="S3345" s="1">
        <v>45575</v>
      </c>
      <c r="T3345" t="s">
        <v>30</v>
      </c>
    </row>
    <row r="3346" spans="1:20" x14ac:dyDescent="0.25">
      <c r="A3346" t="s">
        <v>6742</v>
      </c>
      <c r="B3346" t="s">
        <v>45</v>
      </c>
      <c r="C3346" t="s">
        <v>22</v>
      </c>
      <c r="D3346" t="s">
        <v>52</v>
      </c>
      <c r="E3346" s="1">
        <v>45324</v>
      </c>
      <c r="F3346" t="s">
        <v>6743</v>
      </c>
      <c r="G3346" t="s">
        <v>12119</v>
      </c>
      <c r="H3346" t="s">
        <v>25</v>
      </c>
      <c r="I3346" t="s">
        <v>48</v>
      </c>
      <c r="J3346" t="s">
        <v>67</v>
      </c>
      <c r="K3346">
        <v>5</v>
      </c>
      <c r="L3346">
        <v>100.3</v>
      </c>
      <c r="M3346" t="s">
        <v>50</v>
      </c>
      <c r="N3346">
        <v>20</v>
      </c>
      <c r="O3346" t="s">
        <v>12209</v>
      </c>
      <c r="P3346">
        <v>149</v>
      </c>
      <c r="Q3346" t="s">
        <v>29</v>
      </c>
      <c r="R3346">
        <v>3</v>
      </c>
      <c r="S3346" s="1">
        <v>45992</v>
      </c>
      <c r="T3346" t="s">
        <v>30</v>
      </c>
    </row>
    <row r="3347" spans="1:20" x14ac:dyDescent="0.25">
      <c r="A3347" t="s">
        <v>6744</v>
      </c>
      <c r="B3347" t="s">
        <v>21</v>
      </c>
      <c r="C3347" t="s">
        <v>82</v>
      </c>
      <c r="D3347" t="s">
        <v>32</v>
      </c>
      <c r="E3347" t="s">
        <v>12324</v>
      </c>
      <c r="F3347" t="s">
        <v>6745</v>
      </c>
      <c r="G3347" t="s">
        <v>12119</v>
      </c>
      <c r="H3347" t="s">
        <v>47</v>
      </c>
      <c r="I3347" t="s">
        <v>48</v>
      </c>
      <c r="J3347" t="s">
        <v>67</v>
      </c>
      <c r="K3347">
        <v>4</v>
      </c>
      <c r="L3347">
        <v>415.43</v>
      </c>
      <c r="M3347" t="s">
        <v>50</v>
      </c>
      <c r="N3347">
        <v>44</v>
      </c>
      <c r="O3347" t="s">
        <v>12185</v>
      </c>
      <c r="P3347">
        <v>411</v>
      </c>
      <c r="Q3347" t="s">
        <v>43</v>
      </c>
      <c r="R3347">
        <v>4</v>
      </c>
      <c r="S3347" t="s">
        <v>12078</v>
      </c>
      <c r="T3347" t="s">
        <v>60</v>
      </c>
    </row>
    <row r="3348" spans="1:20" x14ac:dyDescent="0.25">
      <c r="A3348" t="s">
        <v>6746</v>
      </c>
      <c r="B3348" t="s">
        <v>38</v>
      </c>
      <c r="C3348" t="s">
        <v>82</v>
      </c>
      <c r="D3348" t="s">
        <v>32</v>
      </c>
      <c r="E3348" t="s">
        <v>12434</v>
      </c>
      <c r="F3348" t="s">
        <v>6747</v>
      </c>
      <c r="G3348" t="s">
        <v>12078</v>
      </c>
      <c r="H3348" t="s">
        <v>25</v>
      </c>
      <c r="I3348" t="s">
        <v>26</v>
      </c>
      <c r="J3348" t="s">
        <v>27</v>
      </c>
      <c r="K3348">
        <v>4</v>
      </c>
      <c r="L3348">
        <v>117.18</v>
      </c>
      <c r="M3348" t="s">
        <v>50</v>
      </c>
      <c r="N3348">
        <v>47</v>
      </c>
      <c r="O3348" s="1">
        <v>45721</v>
      </c>
      <c r="P3348">
        <v>142</v>
      </c>
      <c r="Q3348" t="s">
        <v>29</v>
      </c>
      <c r="R3348">
        <v>2</v>
      </c>
      <c r="S3348" t="s">
        <v>12234</v>
      </c>
      <c r="T3348" t="s">
        <v>36</v>
      </c>
    </row>
    <row r="3349" spans="1:20" x14ac:dyDescent="0.25">
      <c r="A3349" t="s">
        <v>6748</v>
      </c>
      <c r="B3349" t="s">
        <v>38</v>
      </c>
      <c r="C3349" t="s">
        <v>22</v>
      </c>
      <c r="D3349" t="s">
        <v>23</v>
      </c>
      <c r="E3349" t="s">
        <v>12362</v>
      </c>
      <c r="F3349" t="s">
        <v>6749</v>
      </c>
      <c r="G3349" t="s">
        <v>12078</v>
      </c>
      <c r="H3349" t="s">
        <v>41</v>
      </c>
      <c r="I3349" t="s">
        <v>42</v>
      </c>
      <c r="J3349" t="s">
        <v>49</v>
      </c>
      <c r="K3349">
        <v>2</v>
      </c>
      <c r="L3349">
        <v>431.27</v>
      </c>
      <c r="M3349" t="s">
        <v>35</v>
      </c>
      <c r="N3349">
        <v>11</v>
      </c>
      <c r="O3349" t="s">
        <v>12131</v>
      </c>
      <c r="P3349">
        <v>61</v>
      </c>
      <c r="Q3349" t="s">
        <v>29</v>
      </c>
      <c r="R3349">
        <v>5</v>
      </c>
      <c r="S3349" t="s">
        <v>12189</v>
      </c>
      <c r="T3349" t="s">
        <v>30</v>
      </c>
    </row>
    <row r="3350" spans="1:20" x14ac:dyDescent="0.25">
      <c r="A3350" t="s">
        <v>6750</v>
      </c>
      <c r="B3350" t="s">
        <v>45</v>
      </c>
      <c r="C3350" t="s">
        <v>22</v>
      </c>
      <c r="D3350" t="s">
        <v>52</v>
      </c>
      <c r="E3350" s="1">
        <v>45840</v>
      </c>
      <c r="F3350" t="s">
        <v>6751</v>
      </c>
      <c r="G3350" t="s">
        <v>12078</v>
      </c>
      <c r="H3350" t="s">
        <v>41</v>
      </c>
      <c r="I3350" t="s">
        <v>63</v>
      </c>
      <c r="J3350" t="s">
        <v>64</v>
      </c>
      <c r="K3350">
        <v>2</v>
      </c>
      <c r="L3350">
        <v>1298.6400000000001</v>
      </c>
      <c r="M3350" t="s">
        <v>28</v>
      </c>
      <c r="N3350">
        <v>37</v>
      </c>
      <c r="O3350" t="s">
        <v>12217</v>
      </c>
      <c r="P3350">
        <v>35</v>
      </c>
      <c r="Q3350" t="s">
        <v>43</v>
      </c>
      <c r="R3350">
        <v>3</v>
      </c>
      <c r="S3350" t="s">
        <v>12270</v>
      </c>
      <c r="T3350" t="s">
        <v>60</v>
      </c>
    </row>
    <row r="3351" spans="1:20" x14ac:dyDescent="0.25">
      <c r="A3351" t="s">
        <v>6752</v>
      </c>
      <c r="B3351" t="s">
        <v>45</v>
      </c>
      <c r="C3351" t="s">
        <v>22</v>
      </c>
      <c r="D3351" t="s">
        <v>77</v>
      </c>
      <c r="E3351" s="1">
        <v>45664</v>
      </c>
      <c r="F3351" t="s">
        <v>6753</v>
      </c>
      <c r="G3351" t="s">
        <v>12078</v>
      </c>
      <c r="H3351" t="s">
        <v>41</v>
      </c>
      <c r="I3351" t="s">
        <v>63</v>
      </c>
      <c r="J3351" t="s">
        <v>59</v>
      </c>
      <c r="K3351">
        <v>2</v>
      </c>
      <c r="L3351">
        <v>1118.1400000000001</v>
      </c>
      <c r="M3351" t="s">
        <v>50</v>
      </c>
      <c r="N3351">
        <v>27</v>
      </c>
      <c r="O3351" t="s">
        <v>12156</v>
      </c>
      <c r="P3351">
        <v>389</v>
      </c>
      <c r="Q3351" t="s">
        <v>29</v>
      </c>
      <c r="R3351">
        <v>3</v>
      </c>
      <c r="S3351" s="1">
        <v>45969</v>
      </c>
      <c r="T3351" t="s">
        <v>36</v>
      </c>
    </row>
    <row r="3352" spans="1:20" x14ac:dyDescent="0.25">
      <c r="A3352" t="s">
        <v>6754</v>
      </c>
      <c r="B3352" t="s">
        <v>38</v>
      </c>
      <c r="C3352" t="s">
        <v>22</v>
      </c>
      <c r="D3352" t="s">
        <v>32</v>
      </c>
      <c r="E3352" t="s">
        <v>12217</v>
      </c>
      <c r="F3352" t="s">
        <v>6755</v>
      </c>
      <c r="G3352" t="s">
        <v>12078</v>
      </c>
      <c r="H3352" t="s">
        <v>41</v>
      </c>
      <c r="I3352" t="s">
        <v>54</v>
      </c>
      <c r="J3352" t="s">
        <v>64</v>
      </c>
      <c r="K3352">
        <v>2</v>
      </c>
      <c r="L3352">
        <v>1368.66</v>
      </c>
      <c r="M3352" t="s">
        <v>28</v>
      </c>
      <c r="N3352">
        <v>16</v>
      </c>
      <c r="O3352" t="s">
        <v>12077</v>
      </c>
      <c r="P3352">
        <v>324</v>
      </c>
      <c r="Q3352" t="s">
        <v>43</v>
      </c>
      <c r="R3352">
        <v>3</v>
      </c>
      <c r="S3352" s="1">
        <v>45755</v>
      </c>
      <c r="T3352" t="s">
        <v>30</v>
      </c>
    </row>
    <row r="3353" spans="1:20" x14ac:dyDescent="0.25">
      <c r="A3353" t="s">
        <v>6756</v>
      </c>
      <c r="B3353" t="s">
        <v>38</v>
      </c>
      <c r="C3353" t="s">
        <v>22</v>
      </c>
      <c r="D3353" t="s">
        <v>52</v>
      </c>
      <c r="E3353" t="s">
        <v>12392</v>
      </c>
      <c r="F3353" t="s">
        <v>6757</v>
      </c>
      <c r="G3353" t="s">
        <v>12078</v>
      </c>
      <c r="H3353" t="s">
        <v>41</v>
      </c>
      <c r="I3353" t="s">
        <v>42</v>
      </c>
      <c r="J3353" t="s">
        <v>59</v>
      </c>
      <c r="K3353">
        <v>4</v>
      </c>
      <c r="L3353">
        <v>588.11</v>
      </c>
      <c r="M3353" t="s">
        <v>28</v>
      </c>
      <c r="N3353">
        <v>42</v>
      </c>
      <c r="O3353" s="1">
        <v>45718</v>
      </c>
      <c r="P3353">
        <v>127</v>
      </c>
      <c r="Q3353" t="s">
        <v>43</v>
      </c>
      <c r="R3353">
        <v>3</v>
      </c>
      <c r="S3353" t="s">
        <v>12326</v>
      </c>
      <c r="T3353" t="s">
        <v>30</v>
      </c>
    </row>
    <row r="3354" spans="1:20" x14ac:dyDescent="0.25">
      <c r="A3354" t="s">
        <v>6758</v>
      </c>
      <c r="B3354" t="s">
        <v>21</v>
      </c>
      <c r="C3354" t="s">
        <v>39</v>
      </c>
      <c r="D3354" t="s">
        <v>56</v>
      </c>
      <c r="E3354" t="s">
        <v>12227</v>
      </c>
      <c r="F3354" t="s">
        <v>6759</v>
      </c>
      <c r="G3354" t="s">
        <v>12078</v>
      </c>
      <c r="H3354" t="s">
        <v>41</v>
      </c>
      <c r="I3354" t="s">
        <v>54</v>
      </c>
      <c r="J3354" t="s">
        <v>49</v>
      </c>
      <c r="K3354">
        <v>3</v>
      </c>
      <c r="L3354">
        <v>186.46</v>
      </c>
      <c r="M3354" t="s">
        <v>50</v>
      </c>
      <c r="N3354">
        <v>42</v>
      </c>
      <c r="O3354" t="s">
        <v>12120</v>
      </c>
      <c r="P3354">
        <v>298</v>
      </c>
      <c r="Q3354" t="s">
        <v>29</v>
      </c>
      <c r="R3354">
        <v>5</v>
      </c>
      <c r="S3354" t="s">
        <v>12156</v>
      </c>
      <c r="T3354" t="s">
        <v>36</v>
      </c>
    </row>
    <row r="3355" spans="1:20" x14ac:dyDescent="0.25">
      <c r="A3355" t="s">
        <v>6760</v>
      </c>
      <c r="B3355" t="s">
        <v>38</v>
      </c>
      <c r="C3355" t="s">
        <v>22</v>
      </c>
      <c r="D3355" t="s">
        <v>32</v>
      </c>
      <c r="E3355" t="s">
        <v>12357</v>
      </c>
      <c r="F3355" t="s">
        <v>6761</v>
      </c>
      <c r="G3355" s="1">
        <v>45301</v>
      </c>
      <c r="H3355" t="s">
        <v>47</v>
      </c>
      <c r="I3355" t="s">
        <v>42</v>
      </c>
      <c r="J3355" t="s">
        <v>67</v>
      </c>
      <c r="K3355">
        <v>2</v>
      </c>
      <c r="L3355">
        <v>197.12</v>
      </c>
      <c r="M3355" t="s">
        <v>50</v>
      </c>
      <c r="N3355">
        <v>28</v>
      </c>
      <c r="O3355" s="1">
        <v>45839</v>
      </c>
      <c r="P3355">
        <v>187</v>
      </c>
      <c r="Q3355" t="s">
        <v>29</v>
      </c>
      <c r="R3355">
        <v>1</v>
      </c>
      <c r="S3355" t="s">
        <v>12131</v>
      </c>
      <c r="T3355" t="s">
        <v>36</v>
      </c>
    </row>
    <row r="3356" spans="1:20" x14ac:dyDescent="0.25">
      <c r="A3356" t="s">
        <v>6762</v>
      </c>
      <c r="B3356" t="s">
        <v>38</v>
      </c>
      <c r="C3356" t="s">
        <v>22</v>
      </c>
      <c r="D3356" t="s">
        <v>32</v>
      </c>
      <c r="E3356" t="s">
        <v>12315</v>
      </c>
      <c r="F3356" t="s">
        <v>6763</v>
      </c>
      <c r="G3356" s="1">
        <v>45301</v>
      </c>
      <c r="H3356" t="s">
        <v>25</v>
      </c>
      <c r="I3356" t="s">
        <v>54</v>
      </c>
      <c r="J3356" t="s">
        <v>64</v>
      </c>
      <c r="K3356">
        <v>2</v>
      </c>
      <c r="L3356">
        <v>519.78</v>
      </c>
      <c r="M3356" t="s">
        <v>28</v>
      </c>
      <c r="N3356">
        <v>44</v>
      </c>
      <c r="O3356" s="1">
        <v>45455</v>
      </c>
      <c r="P3356">
        <v>373</v>
      </c>
      <c r="Q3356" t="s">
        <v>29</v>
      </c>
      <c r="R3356">
        <v>4</v>
      </c>
      <c r="S3356" s="1">
        <v>45635</v>
      </c>
      <c r="T3356" t="s">
        <v>30</v>
      </c>
    </row>
    <row r="3357" spans="1:20" x14ac:dyDescent="0.25">
      <c r="A3357" t="s">
        <v>6764</v>
      </c>
      <c r="B3357" t="s">
        <v>38</v>
      </c>
      <c r="C3357" t="s">
        <v>22</v>
      </c>
      <c r="D3357" t="s">
        <v>56</v>
      </c>
      <c r="E3357" s="1">
        <v>45843</v>
      </c>
      <c r="F3357" t="s">
        <v>6765</v>
      </c>
      <c r="G3357" s="1">
        <v>45301</v>
      </c>
      <c r="H3357" t="s">
        <v>34</v>
      </c>
      <c r="I3357" t="s">
        <v>42</v>
      </c>
      <c r="J3357" t="s">
        <v>67</v>
      </c>
      <c r="K3357">
        <v>2</v>
      </c>
      <c r="L3357">
        <v>627.38</v>
      </c>
      <c r="M3357" t="s">
        <v>35</v>
      </c>
      <c r="N3357">
        <v>37</v>
      </c>
      <c r="O3357" s="1">
        <v>45907</v>
      </c>
      <c r="P3357">
        <v>183</v>
      </c>
      <c r="Q3357" t="s">
        <v>29</v>
      </c>
      <c r="R3357">
        <v>2</v>
      </c>
      <c r="S3357" t="s">
        <v>12246</v>
      </c>
      <c r="T3357" t="s">
        <v>60</v>
      </c>
    </row>
    <row r="3358" spans="1:20" x14ac:dyDescent="0.25">
      <c r="A3358" t="s">
        <v>6766</v>
      </c>
      <c r="B3358" t="s">
        <v>21</v>
      </c>
      <c r="C3358" t="s">
        <v>22</v>
      </c>
      <c r="D3358" t="s">
        <v>52</v>
      </c>
      <c r="E3358" t="s">
        <v>12255</v>
      </c>
      <c r="F3358" t="s">
        <v>6767</v>
      </c>
      <c r="G3358" s="1">
        <v>45301</v>
      </c>
      <c r="H3358" t="s">
        <v>25</v>
      </c>
      <c r="I3358" t="s">
        <v>54</v>
      </c>
      <c r="J3358" t="s">
        <v>49</v>
      </c>
      <c r="K3358">
        <v>1</v>
      </c>
      <c r="L3358">
        <v>1028.1500000000001</v>
      </c>
      <c r="M3358" t="s">
        <v>28</v>
      </c>
      <c r="N3358">
        <v>39</v>
      </c>
      <c r="O3358" t="s">
        <v>12370</v>
      </c>
      <c r="P3358">
        <v>319</v>
      </c>
      <c r="Q3358" t="s">
        <v>29</v>
      </c>
      <c r="R3358">
        <v>3</v>
      </c>
      <c r="S3358" t="s">
        <v>12159</v>
      </c>
      <c r="T3358" t="s">
        <v>60</v>
      </c>
    </row>
    <row r="3359" spans="1:20" x14ac:dyDescent="0.25">
      <c r="A3359" t="s">
        <v>6768</v>
      </c>
      <c r="B3359" t="s">
        <v>38</v>
      </c>
      <c r="C3359" t="s">
        <v>82</v>
      </c>
      <c r="D3359" t="s">
        <v>32</v>
      </c>
      <c r="E3359" t="s">
        <v>12469</v>
      </c>
      <c r="F3359" t="s">
        <v>6769</v>
      </c>
      <c r="G3359" s="1">
        <v>45301</v>
      </c>
      <c r="H3359" t="s">
        <v>47</v>
      </c>
      <c r="I3359" t="s">
        <v>26</v>
      </c>
      <c r="J3359" t="s">
        <v>64</v>
      </c>
      <c r="K3359">
        <v>5</v>
      </c>
      <c r="L3359">
        <v>1489.28</v>
      </c>
      <c r="M3359" t="s">
        <v>28</v>
      </c>
      <c r="N3359">
        <v>33</v>
      </c>
      <c r="O3359" t="s">
        <v>12132</v>
      </c>
      <c r="P3359">
        <v>113</v>
      </c>
      <c r="Q3359" t="s">
        <v>43</v>
      </c>
      <c r="R3359">
        <v>4</v>
      </c>
      <c r="S3359" t="s">
        <v>12290</v>
      </c>
      <c r="T3359" t="s">
        <v>30</v>
      </c>
    </row>
    <row r="3360" spans="1:20" x14ac:dyDescent="0.25">
      <c r="A3360" t="s">
        <v>6770</v>
      </c>
      <c r="B3360" t="s">
        <v>21</v>
      </c>
      <c r="C3360" t="s">
        <v>39</v>
      </c>
      <c r="D3360" t="s">
        <v>77</v>
      </c>
      <c r="E3360" s="1">
        <v>45303</v>
      </c>
      <c r="F3360" t="s">
        <v>6771</v>
      </c>
      <c r="G3360" s="1">
        <v>45301</v>
      </c>
      <c r="H3360" t="s">
        <v>47</v>
      </c>
      <c r="I3360" t="s">
        <v>26</v>
      </c>
      <c r="J3360" t="s">
        <v>59</v>
      </c>
      <c r="K3360">
        <v>2</v>
      </c>
      <c r="L3360">
        <v>1204.6199999999999</v>
      </c>
      <c r="M3360" t="s">
        <v>50</v>
      </c>
      <c r="N3360">
        <v>32</v>
      </c>
      <c r="O3360" t="s">
        <v>12262</v>
      </c>
      <c r="P3360">
        <v>179</v>
      </c>
      <c r="Q3360" t="s">
        <v>29</v>
      </c>
      <c r="R3360">
        <v>2</v>
      </c>
      <c r="S3360" s="1">
        <v>45839</v>
      </c>
      <c r="T3360" t="s">
        <v>60</v>
      </c>
    </row>
    <row r="3361" spans="1:20" x14ac:dyDescent="0.25">
      <c r="A3361" t="s">
        <v>6772</v>
      </c>
      <c r="B3361" t="s">
        <v>21</v>
      </c>
      <c r="C3361" t="s">
        <v>82</v>
      </c>
      <c r="D3361" t="s">
        <v>52</v>
      </c>
      <c r="E3361" t="s">
        <v>12218</v>
      </c>
      <c r="F3361" t="s">
        <v>6773</v>
      </c>
      <c r="G3361" s="1">
        <v>45332</v>
      </c>
      <c r="H3361" t="s">
        <v>58</v>
      </c>
      <c r="I3361" t="s">
        <v>42</v>
      </c>
      <c r="J3361" t="s">
        <v>67</v>
      </c>
      <c r="K3361">
        <v>2</v>
      </c>
      <c r="L3361">
        <v>834.13</v>
      </c>
      <c r="M3361" t="s">
        <v>35</v>
      </c>
      <c r="N3361">
        <v>3</v>
      </c>
      <c r="O3361" t="s">
        <v>12143</v>
      </c>
      <c r="P3361">
        <v>243</v>
      </c>
      <c r="Q3361" t="s">
        <v>43</v>
      </c>
      <c r="R3361">
        <v>1</v>
      </c>
      <c r="S3361" t="s">
        <v>12199</v>
      </c>
      <c r="T3361" t="s">
        <v>60</v>
      </c>
    </row>
    <row r="3362" spans="1:20" x14ac:dyDescent="0.25">
      <c r="A3362" t="s">
        <v>6774</v>
      </c>
      <c r="B3362" t="s">
        <v>45</v>
      </c>
      <c r="C3362" t="s">
        <v>39</v>
      </c>
      <c r="D3362" t="s">
        <v>77</v>
      </c>
      <c r="E3362" t="s">
        <v>12148</v>
      </c>
      <c r="F3362" t="s">
        <v>6775</v>
      </c>
      <c r="G3362" s="1">
        <v>45332</v>
      </c>
      <c r="H3362" t="s">
        <v>34</v>
      </c>
      <c r="I3362" t="s">
        <v>63</v>
      </c>
      <c r="J3362" t="s">
        <v>49</v>
      </c>
      <c r="K3362">
        <v>5</v>
      </c>
      <c r="L3362">
        <v>1392.02</v>
      </c>
      <c r="M3362" t="s">
        <v>50</v>
      </c>
      <c r="N3362">
        <v>3</v>
      </c>
      <c r="O3362" s="1">
        <v>45816</v>
      </c>
      <c r="P3362">
        <v>123</v>
      </c>
      <c r="Q3362" t="s">
        <v>43</v>
      </c>
      <c r="R3362">
        <v>4</v>
      </c>
      <c r="S3362" t="s">
        <v>12156</v>
      </c>
      <c r="T3362" t="s">
        <v>60</v>
      </c>
    </row>
    <row r="3363" spans="1:20" x14ac:dyDescent="0.25">
      <c r="A3363" t="s">
        <v>6776</v>
      </c>
      <c r="B3363" t="s">
        <v>38</v>
      </c>
      <c r="C3363" t="s">
        <v>39</v>
      </c>
      <c r="D3363" t="s">
        <v>32</v>
      </c>
      <c r="E3363" t="s">
        <v>12306</v>
      </c>
      <c r="F3363" t="s">
        <v>6777</v>
      </c>
      <c r="G3363" s="1">
        <v>45332</v>
      </c>
      <c r="H3363" t="s">
        <v>34</v>
      </c>
      <c r="I3363" t="s">
        <v>26</v>
      </c>
      <c r="J3363" t="s">
        <v>64</v>
      </c>
      <c r="K3363">
        <v>2</v>
      </c>
      <c r="L3363">
        <v>1024.95</v>
      </c>
      <c r="M3363" t="s">
        <v>35</v>
      </c>
      <c r="N3363">
        <v>11</v>
      </c>
      <c r="O3363" s="1">
        <v>45394</v>
      </c>
      <c r="P3363">
        <v>74</v>
      </c>
      <c r="Q3363" t="s">
        <v>43</v>
      </c>
      <c r="R3363">
        <v>4</v>
      </c>
      <c r="S3363" t="s">
        <v>12220</v>
      </c>
      <c r="T3363" t="s">
        <v>36</v>
      </c>
    </row>
    <row r="3364" spans="1:20" x14ac:dyDescent="0.25">
      <c r="A3364" t="s">
        <v>6778</v>
      </c>
      <c r="B3364" t="s">
        <v>38</v>
      </c>
      <c r="C3364" t="s">
        <v>39</v>
      </c>
      <c r="D3364" t="s">
        <v>32</v>
      </c>
      <c r="E3364" s="1">
        <v>45536</v>
      </c>
      <c r="F3364" t="s">
        <v>6779</v>
      </c>
      <c r="G3364" s="1">
        <v>45332</v>
      </c>
      <c r="H3364" t="s">
        <v>25</v>
      </c>
      <c r="I3364" t="s">
        <v>48</v>
      </c>
      <c r="J3364" t="s">
        <v>64</v>
      </c>
      <c r="K3364">
        <v>4</v>
      </c>
      <c r="L3364">
        <v>763.94</v>
      </c>
      <c r="M3364" t="s">
        <v>35</v>
      </c>
      <c r="N3364">
        <v>23</v>
      </c>
      <c r="O3364" t="s">
        <v>12122</v>
      </c>
      <c r="P3364">
        <v>360</v>
      </c>
      <c r="Q3364" t="s">
        <v>43</v>
      </c>
      <c r="R3364">
        <v>3</v>
      </c>
      <c r="S3364" t="s">
        <v>12166</v>
      </c>
      <c r="T3364" t="s">
        <v>30</v>
      </c>
    </row>
    <row r="3365" spans="1:20" x14ac:dyDescent="0.25">
      <c r="A3365" t="s">
        <v>6780</v>
      </c>
      <c r="B3365" t="s">
        <v>38</v>
      </c>
      <c r="C3365" t="s">
        <v>39</v>
      </c>
      <c r="D3365" t="s">
        <v>32</v>
      </c>
      <c r="E3365" t="s">
        <v>12227</v>
      </c>
      <c r="F3365" t="s">
        <v>6781</v>
      </c>
      <c r="G3365" s="1">
        <v>45332</v>
      </c>
      <c r="H3365" t="s">
        <v>34</v>
      </c>
      <c r="I3365" t="s">
        <v>54</v>
      </c>
      <c r="J3365" t="s">
        <v>67</v>
      </c>
      <c r="K3365">
        <v>1</v>
      </c>
      <c r="L3365">
        <v>242.89</v>
      </c>
      <c r="M3365" t="s">
        <v>28</v>
      </c>
      <c r="N3365">
        <v>26</v>
      </c>
      <c r="O3365" t="s">
        <v>12252</v>
      </c>
      <c r="P3365">
        <v>463</v>
      </c>
      <c r="Q3365" t="s">
        <v>43</v>
      </c>
      <c r="R3365">
        <v>5</v>
      </c>
      <c r="S3365" s="1">
        <v>45658</v>
      </c>
      <c r="T3365" t="s">
        <v>36</v>
      </c>
    </row>
    <row r="3366" spans="1:20" x14ac:dyDescent="0.25">
      <c r="A3366" t="s">
        <v>6782</v>
      </c>
      <c r="B3366" t="s">
        <v>45</v>
      </c>
      <c r="C3366" t="s">
        <v>39</v>
      </c>
      <c r="D3366" t="s">
        <v>52</v>
      </c>
      <c r="E3366" s="1">
        <v>45597</v>
      </c>
      <c r="F3366" t="s">
        <v>6783</v>
      </c>
      <c r="G3366" s="1">
        <v>45332</v>
      </c>
      <c r="H3366" t="s">
        <v>47</v>
      </c>
      <c r="I3366" t="s">
        <v>54</v>
      </c>
      <c r="J3366" t="s">
        <v>64</v>
      </c>
      <c r="K3366">
        <v>3</v>
      </c>
      <c r="L3366">
        <v>804.47</v>
      </c>
      <c r="M3366" t="s">
        <v>35</v>
      </c>
      <c r="N3366">
        <v>43</v>
      </c>
      <c r="O3366" t="s">
        <v>12284</v>
      </c>
      <c r="P3366">
        <v>129</v>
      </c>
      <c r="Q3366" t="s">
        <v>29</v>
      </c>
      <c r="R3366">
        <v>3</v>
      </c>
      <c r="S3366" s="1">
        <v>45870</v>
      </c>
      <c r="T3366" t="s">
        <v>30</v>
      </c>
    </row>
    <row r="3367" spans="1:20" x14ac:dyDescent="0.25">
      <c r="A3367" t="s">
        <v>6784</v>
      </c>
      <c r="B3367" t="s">
        <v>21</v>
      </c>
      <c r="C3367" t="s">
        <v>82</v>
      </c>
      <c r="D3367" t="s">
        <v>23</v>
      </c>
      <c r="E3367" t="s">
        <v>12480</v>
      </c>
      <c r="F3367" t="s">
        <v>6785</v>
      </c>
      <c r="G3367" s="1">
        <v>45361</v>
      </c>
      <c r="H3367" t="s">
        <v>34</v>
      </c>
      <c r="I3367" t="s">
        <v>63</v>
      </c>
      <c r="J3367" t="s">
        <v>59</v>
      </c>
      <c r="K3367">
        <v>2</v>
      </c>
      <c r="L3367">
        <v>642.42999999999995</v>
      </c>
      <c r="M3367" t="s">
        <v>35</v>
      </c>
      <c r="N3367">
        <v>33</v>
      </c>
      <c r="O3367" s="1">
        <v>45454</v>
      </c>
      <c r="P3367">
        <v>351</v>
      </c>
      <c r="Q3367" t="s">
        <v>29</v>
      </c>
      <c r="R3367">
        <v>5</v>
      </c>
      <c r="S3367" s="1">
        <v>45876</v>
      </c>
      <c r="T3367" t="s">
        <v>30</v>
      </c>
    </row>
    <row r="3368" spans="1:20" x14ac:dyDescent="0.25">
      <c r="A3368" t="s">
        <v>6786</v>
      </c>
      <c r="B3368" t="s">
        <v>21</v>
      </c>
      <c r="C3368" t="s">
        <v>22</v>
      </c>
      <c r="D3368" t="s">
        <v>77</v>
      </c>
      <c r="E3368" s="1">
        <v>45750</v>
      </c>
      <c r="F3368" t="s">
        <v>6787</v>
      </c>
      <c r="G3368" s="1">
        <v>45361</v>
      </c>
      <c r="H3368" t="s">
        <v>34</v>
      </c>
      <c r="I3368" t="s">
        <v>26</v>
      </c>
      <c r="J3368" t="s">
        <v>64</v>
      </c>
      <c r="K3368">
        <v>4</v>
      </c>
      <c r="L3368">
        <v>919.56</v>
      </c>
      <c r="M3368" t="s">
        <v>35</v>
      </c>
      <c r="N3368">
        <v>33</v>
      </c>
      <c r="O3368" s="1">
        <v>45453</v>
      </c>
      <c r="P3368">
        <v>412</v>
      </c>
      <c r="Q3368" t="s">
        <v>43</v>
      </c>
      <c r="R3368">
        <v>4</v>
      </c>
      <c r="S3368" s="1">
        <v>45720</v>
      </c>
      <c r="T3368" t="s">
        <v>60</v>
      </c>
    </row>
    <row r="3369" spans="1:20" x14ac:dyDescent="0.25">
      <c r="A3369" t="s">
        <v>6788</v>
      </c>
      <c r="B3369" t="s">
        <v>45</v>
      </c>
      <c r="C3369" t="s">
        <v>82</v>
      </c>
      <c r="D3369" t="s">
        <v>77</v>
      </c>
      <c r="E3369" s="1">
        <v>45997</v>
      </c>
      <c r="F3369" t="s">
        <v>6789</v>
      </c>
      <c r="G3369" s="1">
        <v>45361</v>
      </c>
      <c r="H3369" t="s">
        <v>47</v>
      </c>
      <c r="I3369" t="s">
        <v>63</v>
      </c>
      <c r="J3369" t="s">
        <v>59</v>
      </c>
      <c r="K3369">
        <v>3</v>
      </c>
      <c r="L3369">
        <v>949.1</v>
      </c>
      <c r="M3369" t="s">
        <v>50</v>
      </c>
      <c r="N3369">
        <v>21</v>
      </c>
      <c r="O3369" t="s">
        <v>12101</v>
      </c>
      <c r="P3369">
        <v>477</v>
      </c>
      <c r="Q3369" t="s">
        <v>29</v>
      </c>
      <c r="R3369">
        <v>4</v>
      </c>
      <c r="S3369" t="s">
        <v>12075</v>
      </c>
      <c r="T3369" t="s">
        <v>30</v>
      </c>
    </row>
    <row r="3370" spans="1:20" x14ac:dyDescent="0.25">
      <c r="A3370" t="s">
        <v>6790</v>
      </c>
      <c r="B3370" t="s">
        <v>38</v>
      </c>
      <c r="C3370" t="s">
        <v>22</v>
      </c>
      <c r="D3370" t="s">
        <v>23</v>
      </c>
      <c r="E3370" t="s">
        <v>12126</v>
      </c>
      <c r="F3370" t="s">
        <v>6791</v>
      </c>
      <c r="G3370" s="1">
        <v>45361</v>
      </c>
      <c r="H3370" t="s">
        <v>58</v>
      </c>
      <c r="I3370" t="s">
        <v>42</v>
      </c>
      <c r="J3370" t="s">
        <v>49</v>
      </c>
      <c r="K3370">
        <v>1</v>
      </c>
      <c r="L3370">
        <v>1499.68</v>
      </c>
      <c r="M3370" t="s">
        <v>35</v>
      </c>
      <c r="N3370">
        <v>49</v>
      </c>
      <c r="O3370" t="s">
        <v>12277</v>
      </c>
      <c r="P3370">
        <v>460</v>
      </c>
      <c r="Q3370" t="s">
        <v>43</v>
      </c>
      <c r="R3370">
        <v>3</v>
      </c>
      <c r="S3370" s="1">
        <v>45752</v>
      </c>
      <c r="T3370" t="s">
        <v>60</v>
      </c>
    </row>
    <row r="3371" spans="1:20" x14ac:dyDescent="0.25">
      <c r="A3371" t="s">
        <v>6792</v>
      </c>
      <c r="B3371" t="s">
        <v>21</v>
      </c>
      <c r="C3371" t="s">
        <v>39</v>
      </c>
      <c r="D3371" t="s">
        <v>23</v>
      </c>
      <c r="E3371" t="s">
        <v>12386</v>
      </c>
      <c r="F3371" t="s">
        <v>6793</v>
      </c>
      <c r="G3371" s="1">
        <v>45361</v>
      </c>
      <c r="H3371" t="s">
        <v>34</v>
      </c>
      <c r="I3371" t="s">
        <v>42</v>
      </c>
      <c r="J3371" t="s">
        <v>64</v>
      </c>
      <c r="K3371">
        <v>4</v>
      </c>
      <c r="L3371">
        <v>812.89</v>
      </c>
      <c r="M3371" t="s">
        <v>35</v>
      </c>
      <c r="N3371">
        <v>37</v>
      </c>
      <c r="O3371" s="1">
        <v>45993</v>
      </c>
      <c r="P3371">
        <v>175</v>
      </c>
      <c r="Q3371" t="s">
        <v>29</v>
      </c>
      <c r="R3371">
        <v>4</v>
      </c>
      <c r="S3371" s="1">
        <v>45334</v>
      </c>
      <c r="T3371" t="s">
        <v>60</v>
      </c>
    </row>
    <row r="3372" spans="1:20" x14ac:dyDescent="0.25">
      <c r="A3372" t="s">
        <v>6794</v>
      </c>
      <c r="B3372" t="s">
        <v>45</v>
      </c>
      <c r="C3372" t="s">
        <v>82</v>
      </c>
      <c r="D3372" t="s">
        <v>77</v>
      </c>
      <c r="E3372" t="s">
        <v>12186</v>
      </c>
      <c r="F3372" t="s">
        <v>6795</v>
      </c>
      <c r="G3372" s="1">
        <v>45361</v>
      </c>
      <c r="H3372" t="s">
        <v>58</v>
      </c>
      <c r="I3372" t="s">
        <v>26</v>
      </c>
      <c r="J3372" t="s">
        <v>49</v>
      </c>
      <c r="K3372">
        <v>2</v>
      </c>
      <c r="L3372">
        <v>518.23</v>
      </c>
      <c r="M3372" t="s">
        <v>50</v>
      </c>
      <c r="N3372">
        <v>22</v>
      </c>
      <c r="O3372" s="1">
        <v>45962</v>
      </c>
      <c r="P3372">
        <v>159</v>
      </c>
      <c r="Q3372" t="s">
        <v>43</v>
      </c>
      <c r="R3372">
        <v>4</v>
      </c>
      <c r="S3372" t="s">
        <v>12080</v>
      </c>
      <c r="T3372" t="s">
        <v>60</v>
      </c>
    </row>
    <row r="3373" spans="1:20" x14ac:dyDescent="0.25">
      <c r="A3373" t="s">
        <v>6796</v>
      </c>
      <c r="B3373" t="s">
        <v>21</v>
      </c>
      <c r="C3373" t="s">
        <v>82</v>
      </c>
      <c r="D3373" t="s">
        <v>32</v>
      </c>
      <c r="E3373" s="1">
        <v>45547</v>
      </c>
      <c r="F3373" t="s">
        <v>6797</v>
      </c>
      <c r="G3373" s="1">
        <v>45361</v>
      </c>
      <c r="H3373" t="s">
        <v>58</v>
      </c>
      <c r="I3373" t="s">
        <v>54</v>
      </c>
      <c r="J3373" t="s">
        <v>27</v>
      </c>
      <c r="K3373">
        <v>4</v>
      </c>
      <c r="L3373">
        <v>423.6</v>
      </c>
      <c r="M3373" t="s">
        <v>35</v>
      </c>
      <c r="N3373">
        <v>19</v>
      </c>
      <c r="O3373" s="1">
        <v>45748</v>
      </c>
      <c r="P3373">
        <v>42</v>
      </c>
      <c r="Q3373" t="s">
        <v>29</v>
      </c>
      <c r="R3373">
        <v>5</v>
      </c>
      <c r="S3373" s="1">
        <v>45995</v>
      </c>
      <c r="T3373" t="s">
        <v>30</v>
      </c>
    </row>
    <row r="3374" spans="1:20" x14ac:dyDescent="0.25">
      <c r="A3374" t="s">
        <v>6798</v>
      </c>
      <c r="B3374" t="s">
        <v>45</v>
      </c>
      <c r="C3374" t="s">
        <v>82</v>
      </c>
      <c r="D3374" t="s">
        <v>23</v>
      </c>
      <c r="E3374" t="s">
        <v>12140</v>
      </c>
      <c r="F3374" t="s">
        <v>6799</v>
      </c>
      <c r="G3374" s="1">
        <v>45361</v>
      </c>
      <c r="H3374" t="s">
        <v>58</v>
      </c>
      <c r="I3374" t="s">
        <v>54</v>
      </c>
      <c r="J3374" t="s">
        <v>67</v>
      </c>
      <c r="K3374">
        <v>5</v>
      </c>
      <c r="L3374">
        <v>725.79</v>
      </c>
      <c r="M3374" t="s">
        <v>28</v>
      </c>
      <c r="N3374">
        <v>10</v>
      </c>
      <c r="O3374" t="s">
        <v>12213</v>
      </c>
      <c r="P3374">
        <v>19</v>
      </c>
      <c r="Q3374" t="s">
        <v>43</v>
      </c>
      <c r="R3374">
        <v>3</v>
      </c>
      <c r="S3374" t="s">
        <v>12220</v>
      </c>
      <c r="T3374" t="s">
        <v>36</v>
      </c>
    </row>
    <row r="3375" spans="1:20" x14ac:dyDescent="0.25">
      <c r="A3375" t="s">
        <v>6800</v>
      </c>
      <c r="B3375" t="s">
        <v>38</v>
      </c>
      <c r="C3375" t="s">
        <v>39</v>
      </c>
      <c r="D3375" t="s">
        <v>52</v>
      </c>
      <c r="E3375" t="s">
        <v>12101</v>
      </c>
      <c r="F3375" t="s">
        <v>6801</v>
      </c>
      <c r="G3375" s="1">
        <v>45392</v>
      </c>
      <c r="H3375" t="s">
        <v>41</v>
      </c>
      <c r="I3375" t="s">
        <v>63</v>
      </c>
      <c r="J3375" t="s">
        <v>64</v>
      </c>
      <c r="K3375">
        <v>5</v>
      </c>
      <c r="L3375">
        <v>568.23</v>
      </c>
      <c r="M3375" t="s">
        <v>50</v>
      </c>
      <c r="N3375">
        <v>31</v>
      </c>
      <c r="O3375" s="1">
        <v>45814</v>
      </c>
      <c r="P3375">
        <v>203</v>
      </c>
      <c r="Q3375" t="s">
        <v>43</v>
      </c>
      <c r="R3375">
        <v>1</v>
      </c>
      <c r="S3375" t="s">
        <v>12267</v>
      </c>
      <c r="T3375" t="s">
        <v>30</v>
      </c>
    </row>
    <row r="3376" spans="1:20" x14ac:dyDescent="0.25">
      <c r="A3376" t="s">
        <v>6802</v>
      </c>
      <c r="B3376" t="s">
        <v>45</v>
      </c>
      <c r="C3376" t="s">
        <v>22</v>
      </c>
      <c r="D3376" t="s">
        <v>23</v>
      </c>
      <c r="E3376" t="s">
        <v>12231</v>
      </c>
      <c r="F3376" t="s">
        <v>6803</v>
      </c>
      <c r="G3376" s="1">
        <v>45392</v>
      </c>
      <c r="H3376" t="s">
        <v>41</v>
      </c>
      <c r="I3376" t="s">
        <v>63</v>
      </c>
      <c r="J3376" t="s">
        <v>49</v>
      </c>
      <c r="K3376">
        <v>3</v>
      </c>
      <c r="L3376">
        <v>882.91</v>
      </c>
      <c r="M3376" t="s">
        <v>28</v>
      </c>
      <c r="N3376">
        <v>13</v>
      </c>
      <c r="O3376" t="s">
        <v>12189</v>
      </c>
      <c r="P3376">
        <v>323</v>
      </c>
      <c r="Q3376" t="s">
        <v>43</v>
      </c>
      <c r="R3376">
        <v>5</v>
      </c>
      <c r="S3376" s="1">
        <v>45842</v>
      </c>
      <c r="T3376" t="s">
        <v>36</v>
      </c>
    </row>
    <row r="3377" spans="1:20" x14ac:dyDescent="0.25">
      <c r="A3377" t="s">
        <v>6804</v>
      </c>
      <c r="B3377" t="s">
        <v>21</v>
      </c>
      <c r="C3377" t="s">
        <v>82</v>
      </c>
      <c r="D3377" t="s">
        <v>56</v>
      </c>
      <c r="E3377" t="s">
        <v>12424</v>
      </c>
      <c r="F3377" t="s">
        <v>6805</v>
      </c>
      <c r="G3377" s="1">
        <v>45392</v>
      </c>
      <c r="H3377" t="s">
        <v>25</v>
      </c>
      <c r="I3377" t="s">
        <v>26</v>
      </c>
      <c r="J3377" t="s">
        <v>59</v>
      </c>
      <c r="K3377">
        <v>1</v>
      </c>
      <c r="L3377">
        <v>751.8</v>
      </c>
      <c r="M3377" t="s">
        <v>50</v>
      </c>
      <c r="N3377">
        <v>4</v>
      </c>
      <c r="O3377" s="1">
        <v>45901</v>
      </c>
      <c r="P3377">
        <v>119</v>
      </c>
      <c r="Q3377" t="s">
        <v>29</v>
      </c>
      <c r="R3377">
        <v>2</v>
      </c>
      <c r="S3377" t="s">
        <v>12157</v>
      </c>
      <c r="T3377" t="s">
        <v>36</v>
      </c>
    </row>
    <row r="3378" spans="1:20" x14ac:dyDescent="0.25">
      <c r="A3378" t="s">
        <v>6806</v>
      </c>
      <c r="B3378" t="s">
        <v>45</v>
      </c>
      <c r="C3378" t="s">
        <v>22</v>
      </c>
      <c r="D3378" t="s">
        <v>52</v>
      </c>
      <c r="E3378" s="1">
        <v>45569</v>
      </c>
      <c r="F3378" t="s">
        <v>6807</v>
      </c>
      <c r="G3378" s="1">
        <v>45392</v>
      </c>
      <c r="H3378" t="s">
        <v>41</v>
      </c>
      <c r="I3378" t="s">
        <v>54</v>
      </c>
      <c r="J3378" t="s">
        <v>64</v>
      </c>
      <c r="K3378">
        <v>4</v>
      </c>
      <c r="L3378">
        <v>1031.76</v>
      </c>
      <c r="M3378" t="s">
        <v>35</v>
      </c>
      <c r="N3378">
        <v>26</v>
      </c>
      <c r="O3378" t="s">
        <v>12217</v>
      </c>
      <c r="P3378">
        <v>446</v>
      </c>
      <c r="Q3378" t="s">
        <v>29</v>
      </c>
      <c r="R3378">
        <v>2</v>
      </c>
      <c r="S3378" t="s">
        <v>12213</v>
      </c>
      <c r="T3378" t="s">
        <v>36</v>
      </c>
    </row>
    <row r="3379" spans="1:20" x14ac:dyDescent="0.25">
      <c r="A3379" t="s">
        <v>6808</v>
      </c>
      <c r="B3379" t="s">
        <v>45</v>
      </c>
      <c r="C3379" t="s">
        <v>39</v>
      </c>
      <c r="D3379" t="s">
        <v>52</v>
      </c>
      <c r="E3379" s="1">
        <v>45450</v>
      </c>
      <c r="F3379" t="s">
        <v>6809</v>
      </c>
      <c r="G3379" s="1">
        <v>45392</v>
      </c>
      <c r="H3379" t="s">
        <v>58</v>
      </c>
      <c r="I3379" t="s">
        <v>48</v>
      </c>
      <c r="J3379" t="s">
        <v>59</v>
      </c>
      <c r="K3379">
        <v>1</v>
      </c>
      <c r="L3379">
        <v>840.29</v>
      </c>
      <c r="M3379" t="s">
        <v>35</v>
      </c>
      <c r="N3379">
        <v>17</v>
      </c>
      <c r="O3379" t="s">
        <v>12085</v>
      </c>
      <c r="P3379">
        <v>369</v>
      </c>
      <c r="Q3379" t="s">
        <v>29</v>
      </c>
      <c r="R3379">
        <v>1</v>
      </c>
      <c r="S3379" s="1">
        <v>45993</v>
      </c>
      <c r="T3379" t="s">
        <v>30</v>
      </c>
    </row>
    <row r="3380" spans="1:20" x14ac:dyDescent="0.25">
      <c r="A3380" t="s">
        <v>6810</v>
      </c>
      <c r="B3380" t="s">
        <v>45</v>
      </c>
      <c r="C3380" t="s">
        <v>39</v>
      </c>
      <c r="D3380" t="s">
        <v>77</v>
      </c>
      <c r="E3380" t="s">
        <v>12100</v>
      </c>
      <c r="F3380" t="s">
        <v>6811</v>
      </c>
      <c r="G3380" s="1">
        <v>45392</v>
      </c>
      <c r="H3380" t="s">
        <v>34</v>
      </c>
      <c r="I3380" t="s">
        <v>26</v>
      </c>
      <c r="J3380" t="s">
        <v>59</v>
      </c>
      <c r="K3380">
        <v>4</v>
      </c>
      <c r="L3380">
        <v>483.03</v>
      </c>
      <c r="M3380" t="s">
        <v>28</v>
      </c>
      <c r="N3380">
        <v>14</v>
      </c>
      <c r="O3380" t="s">
        <v>12311</v>
      </c>
      <c r="P3380">
        <v>167</v>
      </c>
      <c r="Q3380" t="s">
        <v>29</v>
      </c>
      <c r="R3380">
        <v>1</v>
      </c>
      <c r="S3380" t="s">
        <v>12244</v>
      </c>
      <c r="T3380" t="s">
        <v>60</v>
      </c>
    </row>
    <row r="3381" spans="1:20" x14ac:dyDescent="0.25">
      <c r="A3381" t="s">
        <v>6812</v>
      </c>
      <c r="B3381" t="s">
        <v>38</v>
      </c>
      <c r="C3381" t="s">
        <v>82</v>
      </c>
      <c r="D3381" t="s">
        <v>32</v>
      </c>
      <c r="E3381" t="s">
        <v>12420</v>
      </c>
      <c r="F3381" t="s">
        <v>6813</v>
      </c>
      <c r="G3381" s="1">
        <v>45392</v>
      </c>
      <c r="H3381" t="s">
        <v>47</v>
      </c>
      <c r="I3381" t="s">
        <v>42</v>
      </c>
      <c r="J3381" t="s">
        <v>67</v>
      </c>
      <c r="K3381">
        <v>4</v>
      </c>
      <c r="L3381">
        <v>486.01</v>
      </c>
      <c r="M3381" t="s">
        <v>50</v>
      </c>
      <c r="N3381">
        <v>48</v>
      </c>
      <c r="O3381" t="s">
        <v>12209</v>
      </c>
      <c r="P3381">
        <v>296</v>
      </c>
      <c r="Q3381" t="s">
        <v>29</v>
      </c>
      <c r="R3381">
        <v>2</v>
      </c>
      <c r="S3381" t="s">
        <v>12100</v>
      </c>
      <c r="T3381" t="s">
        <v>30</v>
      </c>
    </row>
    <row r="3382" spans="1:20" x14ac:dyDescent="0.25">
      <c r="A3382" t="s">
        <v>6814</v>
      </c>
      <c r="B3382" t="s">
        <v>45</v>
      </c>
      <c r="C3382" t="s">
        <v>22</v>
      </c>
      <c r="D3382" t="s">
        <v>56</v>
      </c>
      <c r="E3382" s="1">
        <v>45781</v>
      </c>
      <c r="F3382" t="s">
        <v>6815</v>
      </c>
      <c r="G3382" s="1">
        <v>45422</v>
      </c>
      <c r="H3382" t="s">
        <v>41</v>
      </c>
      <c r="I3382" t="s">
        <v>54</v>
      </c>
      <c r="J3382" t="s">
        <v>59</v>
      </c>
      <c r="K3382">
        <v>2</v>
      </c>
      <c r="L3382">
        <v>289.23</v>
      </c>
      <c r="M3382" t="s">
        <v>35</v>
      </c>
      <c r="N3382">
        <v>15</v>
      </c>
      <c r="O3382" t="s">
        <v>12096</v>
      </c>
      <c r="P3382">
        <v>167</v>
      </c>
      <c r="Q3382" t="s">
        <v>29</v>
      </c>
      <c r="R3382">
        <v>3</v>
      </c>
      <c r="S3382" s="1">
        <v>45996</v>
      </c>
      <c r="T3382" t="s">
        <v>30</v>
      </c>
    </row>
    <row r="3383" spans="1:20" x14ac:dyDescent="0.25">
      <c r="A3383" t="s">
        <v>6816</v>
      </c>
      <c r="B3383" t="s">
        <v>45</v>
      </c>
      <c r="C3383" t="s">
        <v>22</v>
      </c>
      <c r="D3383" t="s">
        <v>32</v>
      </c>
      <c r="E3383" s="1">
        <v>45297</v>
      </c>
      <c r="F3383" t="s">
        <v>6817</v>
      </c>
      <c r="G3383" s="1">
        <v>45422</v>
      </c>
      <c r="H3383" t="s">
        <v>25</v>
      </c>
      <c r="I3383" t="s">
        <v>26</v>
      </c>
      <c r="J3383" t="s">
        <v>59</v>
      </c>
      <c r="K3383">
        <v>3</v>
      </c>
      <c r="L3383">
        <v>672.43</v>
      </c>
      <c r="M3383" t="s">
        <v>50</v>
      </c>
      <c r="N3383">
        <v>48</v>
      </c>
      <c r="O3383" s="1">
        <v>45333</v>
      </c>
      <c r="P3383">
        <v>224</v>
      </c>
      <c r="Q3383" t="s">
        <v>29</v>
      </c>
      <c r="R3383">
        <v>3</v>
      </c>
      <c r="S3383" s="1">
        <v>45815</v>
      </c>
      <c r="T3383" t="s">
        <v>36</v>
      </c>
    </row>
    <row r="3384" spans="1:20" x14ac:dyDescent="0.25">
      <c r="A3384" t="s">
        <v>6818</v>
      </c>
      <c r="B3384" t="s">
        <v>38</v>
      </c>
      <c r="C3384" t="s">
        <v>39</v>
      </c>
      <c r="D3384" t="s">
        <v>52</v>
      </c>
      <c r="E3384" s="1">
        <v>45905</v>
      </c>
      <c r="F3384" t="s">
        <v>6819</v>
      </c>
      <c r="G3384" s="1">
        <v>45422</v>
      </c>
      <c r="H3384" t="s">
        <v>47</v>
      </c>
      <c r="I3384" t="s">
        <v>63</v>
      </c>
      <c r="J3384" t="s">
        <v>59</v>
      </c>
      <c r="K3384">
        <v>1</v>
      </c>
      <c r="L3384">
        <v>1456.44</v>
      </c>
      <c r="M3384" t="s">
        <v>28</v>
      </c>
      <c r="N3384">
        <v>9</v>
      </c>
      <c r="O3384" s="1">
        <v>45813</v>
      </c>
      <c r="P3384">
        <v>308</v>
      </c>
      <c r="Q3384" t="s">
        <v>43</v>
      </c>
      <c r="R3384">
        <v>1</v>
      </c>
      <c r="S3384" t="s">
        <v>12198</v>
      </c>
      <c r="T3384" t="s">
        <v>36</v>
      </c>
    </row>
    <row r="3385" spans="1:20" x14ac:dyDescent="0.25">
      <c r="A3385" t="s">
        <v>6820</v>
      </c>
      <c r="B3385" t="s">
        <v>45</v>
      </c>
      <c r="C3385" t="s">
        <v>22</v>
      </c>
      <c r="D3385" t="s">
        <v>23</v>
      </c>
      <c r="E3385" s="1">
        <v>44967</v>
      </c>
      <c r="F3385" t="s">
        <v>6821</v>
      </c>
      <c r="G3385" s="1">
        <v>45422</v>
      </c>
      <c r="H3385" t="s">
        <v>58</v>
      </c>
      <c r="I3385" t="s">
        <v>26</v>
      </c>
      <c r="J3385" t="s">
        <v>59</v>
      </c>
      <c r="K3385">
        <v>5</v>
      </c>
      <c r="L3385">
        <v>918.7</v>
      </c>
      <c r="M3385" t="s">
        <v>28</v>
      </c>
      <c r="N3385">
        <v>50</v>
      </c>
      <c r="O3385" s="1">
        <v>45361</v>
      </c>
      <c r="P3385">
        <v>205</v>
      </c>
      <c r="Q3385" t="s">
        <v>29</v>
      </c>
      <c r="R3385">
        <v>5</v>
      </c>
      <c r="S3385" t="s">
        <v>12104</v>
      </c>
      <c r="T3385" t="s">
        <v>30</v>
      </c>
    </row>
    <row r="3386" spans="1:20" x14ac:dyDescent="0.25">
      <c r="A3386" t="s">
        <v>6822</v>
      </c>
      <c r="B3386" t="s">
        <v>21</v>
      </c>
      <c r="C3386" t="s">
        <v>82</v>
      </c>
      <c r="D3386" t="s">
        <v>52</v>
      </c>
      <c r="E3386" s="1">
        <v>45995</v>
      </c>
      <c r="F3386" t="s">
        <v>6823</v>
      </c>
      <c r="G3386" s="1">
        <v>45422</v>
      </c>
      <c r="H3386" t="s">
        <v>41</v>
      </c>
      <c r="I3386" t="s">
        <v>48</v>
      </c>
      <c r="J3386" t="s">
        <v>64</v>
      </c>
      <c r="K3386">
        <v>5</v>
      </c>
      <c r="L3386">
        <v>1235.07</v>
      </c>
      <c r="M3386" t="s">
        <v>50</v>
      </c>
      <c r="N3386">
        <v>14</v>
      </c>
      <c r="O3386" s="1">
        <v>45843</v>
      </c>
      <c r="P3386">
        <v>278</v>
      </c>
      <c r="Q3386" t="s">
        <v>43</v>
      </c>
      <c r="R3386">
        <v>3</v>
      </c>
      <c r="S3386" s="1">
        <v>45963</v>
      </c>
      <c r="T3386" t="s">
        <v>60</v>
      </c>
    </row>
    <row r="3387" spans="1:20" x14ac:dyDescent="0.25">
      <c r="A3387" t="s">
        <v>6824</v>
      </c>
      <c r="B3387" t="s">
        <v>38</v>
      </c>
      <c r="C3387" t="s">
        <v>39</v>
      </c>
      <c r="D3387" t="s">
        <v>23</v>
      </c>
      <c r="E3387" t="s">
        <v>12501</v>
      </c>
      <c r="F3387" t="s">
        <v>6825</v>
      </c>
      <c r="G3387" s="1">
        <v>45422</v>
      </c>
      <c r="H3387" t="s">
        <v>25</v>
      </c>
      <c r="I3387" t="s">
        <v>26</v>
      </c>
      <c r="J3387" t="s">
        <v>59</v>
      </c>
      <c r="K3387">
        <v>5</v>
      </c>
      <c r="L3387">
        <v>312.56</v>
      </c>
      <c r="M3387" t="s">
        <v>28</v>
      </c>
      <c r="N3387">
        <v>4</v>
      </c>
      <c r="O3387" t="s">
        <v>12094</v>
      </c>
      <c r="P3387">
        <v>148</v>
      </c>
      <c r="Q3387" t="s">
        <v>29</v>
      </c>
      <c r="R3387">
        <v>4</v>
      </c>
      <c r="S3387" t="s">
        <v>12136</v>
      </c>
      <c r="T3387" t="s">
        <v>36</v>
      </c>
    </row>
    <row r="3388" spans="1:20" x14ac:dyDescent="0.25">
      <c r="A3388" t="s">
        <v>6826</v>
      </c>
      <c r="B3388" t="s">
        <v>21</v>
      </c>
      <c r="C3388" t="s">
        <v>39</v>
      </c>
      <c r="D3388" t="s">
        <v>56</v>
      </c>
      <c r="E3388" t="s">
        <v>12468</v>
      </c>
      <c r="F3388" t="s">
        <v>6827</v>
      </c>
      <c r="G3388" s="1">
        <v>45422</v>
      </c>
      <c r="H3388" t="s">
        <v>47</v>
      </c>
      <c r="I3388" t="s">
        <v>63</v>
      </c>
      <c r="J3388" t="s">
        <v>49</v>
      </c>
      <c r="K3388">
        <v>5</v>
      </c>
      <c r="L3388">
        <v>250.75</v>
      </c>
      <c r="M3388" t="s">
        <v>35</v>
      </c>
      <c r="N3388">
        <v>42</v>
      </c>
      <c r="O3388" t="s">
        <v>12184</v>
      </c>
      <c r="P3388">
        <v>114</v>
      </c>
      <c r="Q3388" t="s">
        <v>29</v>
      </c>
      <c r="R3388">
        <v>2</v>
      </c>
      <c r="S3388" s="1">
        <v>45546</v>
      </c>
      <c r="T3388" t="s">
        <v>30</v>
      </c>
    </row>
    <row r="3389" spans="1:20" x14ac:dyDescent="0.25">
      <c r="A3389" t="s">
        <v>6828</v>
      </c>
      <c r="B3389" t="s">
        <v>21</v>
      </c>
      <c r="C3389" t="s">
        <v>22</v>
      </c>
      <c r="D3389" t="s">
        <v>77</v>
      </c>
      <c r="E3389" t="s">
        <v>12434</v>
      </c>
      <c r="F3389" t="s">
        <v>6829</v>
      </c>
      <c r="G3389" s="1">
        <v>45422</v>
      </c>
      <c r="H3389" t="s">
        <v>41</v>
      </c>
      <c r="I3389" t="s">
        <v>26</v>
      </c>
      <c r="J3389" t="s">
        <v>67</v>
      </c>
      <c r="K3389">
        <v>3</v>
      </c>
      <c r="L3389">
        <v>877.35</v>
      </c>
      <c r="M3389" t="s">
        <v>50</v>
      </c>
      <c r="N3389">
        <v>50</v>
      </c>
      <c r="O3389" s="1">
        <v>45422</v>
      </c>
      <c r="P3389">
        <v>256</v>
      </c>
      <c r="Q3389" t="s">
        <v>43</v>
      </c>
      <c r="R3389">
        <v>2</v>
      </c>
      <c r="S3389" t="s">
        <v>12361</v>
      </c>
      <c r="T3389" t="s">
        <v>60</v>
      </c>
    </row>
    <row r="3390" spans="1:20" x14ac:dyDescent="0.25">
      <c r="A3390" t="s">
        <v>6830</v>
      </c>
      <c r="B3390" t="s">
        <v>38</v>
      </c>
      <c r="C3390" t="s">
        <v>22</v>
      </c>
      <c r="D3390" t="s">
        <v>56</v>
      </c>
      <c r="E3390" s="1">
        <v>45936</v>
      </c>
      <c r="F3390" t="s">
        <v>6831</v>
      </c>
      <c r="G3390" s="1">
        <v>45422</v>
      </c>
      <c r="H3390" t="s">
        <v>58</v>
      </c>
      <c r="I3390" t="s">
        <v>63</v>
      </c>
      <c r="J3390" t="s">
        <v>59</v>
      </c>
      <c r="K3390">
        <v>3</v>
      </c>
      <c r="L3390">
        <v>885.22</v>
      </c>
      <c r="M3390" t="s">
        <v>35</v>
      </c>
      <c r="N3390">
        <v>38</v>
      </c>
      <c r="O3390" t="s">
        <v>12081</v>
      </c>
      <c r="P3390">
        <v>383</v>
      </c>
      <c r="Q3390" t="s">
        <v>43</v>
      </c>
      <c r="R3390">
        <v>2</v>
      </c>
      <c r="S3390" t="s">
        <v>12252</v>
      </c>
      <c r="T3390" t="s">
        <v>30</v>
      </c>
    </row>
    <row r="3391" spans="1:20" x14ac:dyDescent="0.25">
      <c r="A3391" t="s">
        <v>6832</v>
      </c>
      <c r="B3391" t="s">
        <v>45</v>
      </c>
      <c r="C3391" t="s">
        <v>22</v>
      </c>
      <c r="D3391" t="s">
        <v>56</v>
      </c>
      <c r="E3391" s="1">
        <v>45779</v>
      </c>
      <c r="F3391" t="s">
        <v>6833</v>
      </c>
      <c r="G3391" s="1">
        <v>45422</v>
      </c>
      <c r="H3391" t="s">
        <v>41</v>
      </c>
      <c r="I3391" t="s">
        <v>48</v>
      </c>
      <c r="J3391" t="s">
        <v>49</v>
      </c>
      <c r="K3391">
        <v>3</v>
      </c>
      <c r="L3391">
        <v>1454.84</v>
      </c>
      <c r="M3391" t="s">
        <v>35</v>
      </c>
      <c r="N3391">
        <v>13</v>
      </c>
      <c r="O3391" s="1">
        <v>45999</v>
      </c>
      <c r="P3391">
        <v>468</v>
      </c>
      <c r="Q3391" t="s">
        <v>29</v>
      </c>
      <c r="R3391">
        <v>1</v>
      </c>
      <c r="S3391" t="s">
        <v>12343</v>
      </c>
      <c r="T3391" t="s">
        <v>36</v>
      </c>
    </row>
    <row r="3392" spans="1:20" x14ac:dyDescent="0.25">
      <c r="A3392" t="s">
        <v>6834</v>
      </c>
      <c r="B3392" t="s">
        <v>21</v>
      </c>
      <c r="C3392" t="s">
        <v>22</v>
      </c>
      <c r="D3392" t="s">
        <v>52</v>
      </c>
      <c r="E3392" s="1">
        <v>45181</v>
      </c>
      <c r="F3392" t="s">
        <v>6835</v>
      </c>
      <c r="G3392" s="1">
        <v>45422</v>
      </c>
      <c r="H3392" t="s">
        <v>58</v>
      </c>
      <c r="I3392" t="s">
        <v>63</v>
      </c>
      <c r="J3392" t="s">
        <v>49</v>
      </c>
      <c r="K3392">
        <v>2</v>
      </c>
      <c r="L3392">
        <v>478.2</v>
      </c>
      <c r="M3392" t="s">
        <v>28</v>
      </c>
      <c r="N3392">
        <v>49</v>
      </c>
      <c r="O3392" s="1">
        <v>45391</v>
      </c>
      <c r="P3392">
        <v>314</v>
      </c>
      <c r="Q3392" t="s">
        <v>29</v>
      </c>
      <c r="R3392">
        <v>3</v>
      </c>
      <c r="S3392" t="s">
        <v>12170</v>
      </c>
      <c r="T3392" t="s">
        <v>36</v>
      </c>
    </row>
    <row r="3393" spans="1:20" x14ac:dyDescent="0.25">
      <c r="A3393" t="s">
        <v>6836</v>
      </c>
      <c r="B3393" t="s">
        <v>21</v>
      </c>
      <c r="C3393" t="s">
        <v>39</v>
      </c>
      <c r="D3393" t="s">
        <v>56</v>
      </c>
      <c r="E3393" t="s">
        <v>12373</v>
      </c>
      <c r="F3393" t="s">
        <v>6837</v>
      </c>
      <c r="G3393" s="1">
        <v>45422</v>
      </c>
      <c r="H3393" t="s">
        <v>47</v>
      </c>
      <c r="I3393" t="s">
        <v>42</v>
      </c>
      <c r="J3393" t="s">
        <v>59</v>
      </c>
      <c r="K3393">
        <v>2</v>
      </c>
      <c r="L3393">
        <v>756.12</v>
      </c>
      <c r="M3393" t="s">
        <v>35</v>
      </c>
      <c r="N3393">
        <v>31</v>
      </c>
      <c r="O3393" t="s">
        <v>12169</v>
      </c>
      <c r="P3393">
        <v>139</v>
      </c>
      <c r="Q3393" t="s">
        <v>29</v>
      </c>
      <c r="R3393">
        <v>3</v>
      </c>
      <c r="S3393" s="1">
        <v>45393</v>
      </c>
      <c r="T3393" t="s">
        <v>60</v>
      </c>
    </row>
    <row r="3394" spans="1:20" x14ac:dyDescent="0.25">
      <c r="A3394" t="s">
        <v>6838</v>
      </c>
      <c r="B3394" t="s">
        <v>38</v>
      </c>
      <c r="C3394" t="s">
        <v>82</v>
      </c>
      <c r="D3394" t="s">
        <v>52</v>
      </c>
      <c r="E3394" t="s">
        <v>12453</v>
      </c>
      <c r="F3394" t="s">
        <v>6839</v>
      </c>
      <c r="G3394" s="1">
        <v>45422</v>
      </c>
      <c r="H3394" t="s">
        <v>41</v>
      </c>
      <c r="I3394" t="s">
        <v>42</v>
      </c>
      <c r="J3394" t="s">
        <v>59</v>
      </c>
      <c r="K3394">
        <v>3</v>
      </c>
      <c r="L3394">
        <v>360.83</v>
      </c>
      <c r="M3394" t="s">
        <v>28</v>
      </c>
      <c r="N3394">
        <v>46</v>
      </c>
      <c r="O3394" s="1">
        <v>45482</v>
      </c>
      <c r="P3394">
        <v>219</v>
      </c>
      <c r="Q3394" t="s">
        <v>43</v>
      </c>
      <c r="R3394">
        <v>1</v>
      </c>
      <c r="S3394" t="s">
        <v>12259</v>
      </c>
      <c r="T3394" t="s">
        <v>60</v>
      </c>
    </row>
    <row r="3395" spans="1:20" x14ac:dyDescent="0.25">
      <c r="A3395" t="s">
        <v>6840</v>
      </c>
      <c r="B3395" t="s">
        <v>38</v>
      </c>
      <c r="C3395" t="s">
        <v>22</v>
      </c>
      <c r="D3395" t="s">
        <v>56</v>
      </c>
      <c r="E3395" t="s">
        <v>12173</v>
      </c>
      <c r="F3395" t="s">
        <v>6841</v>
      </c>
      <c r="G3395" s="1">
        <v>45422</v>
      </c>
      <c r="H3395" t="s">
        <v>25</v>
      </c>
      <c r="I3395" t="s">
        <v>54</v>
      </c>
      <c r="J3395" t="s">
        <v>27</v>
      </c>
      <c r="K3395">
        <v>1</v>
      </c>
      <c r="L3395">
        <v>984.33</v>
      </c>
      <c r="M3395" t="s">
        <v>35</v>
      </c>
      <c r="N3395">
        <v>44</v>
      </c>
      <c r="O3395" t="s">
        <v>12067</v>
      </c>
      <c r="P3395">
        <v>153</v>
      </c>
      <c r="Q3395" t="s">
        <v>43</v>
      </c>
      <c r="R3395">
        <v>2</v>
      </c>
      <c r="S3395" t="s">
        <v>12378</v>
      </c>
      <c r="T3395" t="s">
        <v>30</v>
      </c>
    </row>
    <row r="3396" spans="1:20" x14ac:dyDescent="0.25">
      <c r="A3396" t="s">
        <v>6842</v>
      </c>
      <c r="B3396" t="s">
        <v>45</v>
      </c>
      <c r="C3396" t="s">
        <v>39</v>
      </c>
      <c r="D3396" t="s">
        <v>32</v>
      </c>
      <c r="E3396" t="s">
        <v>12445</v>
      </c>
      <c r="F3396" t="s">
        <v>6843</v>
      </c>
      <c r="G3396" s="1">
        <v>45453</v>
      </c>
      <c r="H3396" t="s">
        <v>47</v>
      </c>
      <c r="I3396" t="s">
        <v>54</v>
      </c>
      <c r="J3396" t="s">
        <v>64</v>
      </c>
      <c r="K3396">
        <v>5</v>
      </c>
      <c r="L3396">
        <v>982.29</v>
      </c>
      <c r="M3396" t="s">
        <v>28</v>
      </c>
      <c r="N3396">
        <v>50</v>
      </c>
      <c r="O3396" t="s">
        <v>12265</v>
      </c>
      <c r="P3396">
        <v>378</v>
      </c>
      <c r="Q3396" t="s">
        <v>29</v>
      </c>
      <c r="R3396">
        <v>4</v>
      </c>
      <c r="S3396" s="1">
        <v>45781</v>
      </c>
      <c r="T3396" t="s">
        <v>36</v>
      </c>
    </row>
    <row r="3397" spans="1:20" x14ac:dyDescent="0.25">
      <c r="A3397" t="s">
        <v>6844</v>
      </c>
      <c r="B3397" t="s">
        <v>21</v>
      </c>
      <c r="C3397" t="s">
        <v>39</v>
      </c>
      <c r="D3397" t="s">
        <v>56</v>
      </c>
      <c r="E3397" t="s">
        <v>12173</v>
      </c>
      <c r="F3397" t="s">
        <v>6845</v>
      </c>
      <c r="G3397" s="1">
        <v>45453</v>
      </c>
      <c r="H3397" t="s">
        <v>34</v>
      </c>
      <c r="I3397" t="s">
        <v>54</v>
      </c>
      <c r="J3397" t="s">
        <v>64</v>
      </c>
      <c r="K3397">
        <v>5</v>
      </c>
      <c r="L3397">
        <v>385.19</v>
      </c>
      <c r="M3397" t="s">
        <v>50</v>
      </c>
      <c r="N3397">
        <v>40</v>
      </c>
      <c r="O3397" s="1">
        <v>45515</v>
      </c>
      <c r="P3397">
        <v>286</v>
      </c>
      <c r="Q3397" t="s">
        <v>29</v>
      </c>
      <c r="R3397">
        <v>5</v>
      </c>
      <c r="S3397" s="1">
        <v>45696</v>
      </c>
      <c r="T3397" t="s">
        <v>60</v>
      </c>
    </row>
    <row r="3398" spans="1:20" x14ac:dyDescent="0.25">
      <c r="A3398" t="s">
        <v>6846</v>
      </c>
      <c r="B3398" t="s">
        <v>45</v>
      </c>
      <c r="C3398" t="s">
        <v>82</v>
      </c>
      <c r="D3398" t="s">
        <v>23</v>
      </c>
      <c r="E3398" s="1">
        <v>45385</v>
      </c>
      <c r="F3398" t="s">
        <v>6847</v>
      </c>
      <c r="G3398" s="1">
        <v>45453</v>
      </c>
      <c r="H3398" t="s">
        <v>47</v>
      </c>
      <c r="I3398" t="s">
        <v>48</v>
      </c>
      <c r="J3398" t="s">
        <v>49</v>
      </c>
      <c r="K3398">
        <v>3</v>
      </c>
      <c r="L3398">
        <v>778.7</v>
      </c>
      <c r="M3398" t="s">
        <v>50</v>
      </c>
      <c r="N3398">
        <v>43</v>
      </c>
      <c r="O3398" t="s">
        <v>12137</v>
      </c>
      <c r="P3398">
        <v>55</v>
      </c>
      <c r="Q3398" t="s">
        <v>43</v>
      </c>
      <c r="R3398">
        <v>4</v>
      </c>
      <c r="S3398" t="s">
        <v>12314</v>
      </c>
      <c r="T3398" t="s">
        <v>30</v>
      </c>
    </row>
    <row r="3399" spans="1:20" x14ac:dyDescent="0.25">
      <c r="A3399" t="s">
        <v>6848</v>
      </c>
      <c r="B3399" t="s">
        <v>21</v>
      </c>
      <c r="C3399" t="s">
        <v>22</v>
      </c>
      <c r="D3399" t="s">
        <v>56</v>
      </c>
      <c r="E3399" s="1">
        <v>45356</v>
      </c>
      <c r="F3399" t="s">
        <v>6849</v>
      </c>
      <c r="G3399" s="1">
        <v>45453</v>
      </c>
      <c r="H3399" t="s">
        <v>41</v>
      </c>
      <c r="I3399" t="s">
        <v>63</v>
      </c>
      <c r="J3399" t="s">
        <v>67</v>
      </c>
      <c r="K3399">
        <v>1</v>
      </c>
      <c r="L3399">
        <v>655.92</v>
      </c>
      <c r="M3399" t="s">
        <v>28</v>
      </c>
      <c r="N3399">
        <v>3</v>
      </c>
      <c r="O3399" s="1">
        <v>45751</v>
      </c>
      <c r="P3399">
        <v>93</v>
      </c>
      <c r="Q3399" t="s">
        <v>43</v>
      </c>
      <c r="R3399">
        <v>1</v>
      </c>
      <c r="S3399" s="1">
        <v>45303</v>
      </c>
      <c r="T3399" t="s">
        <v>30</v>
      </c>
    </row>
    <row r="3400" spans="1:20" x14ac:dyDescent="0.25">
      <c r="A3400" t="s">
        <v>6850</v>
      </c>
      <c r="B3400" t="s">
        <v>45</v>
      </c>
      <c r="C3400" t="s">
        <v>82</v>
      </c>
      <c r="D3400" t="s">
        <v>23</v>
      </c>
      <c r="E3400" s="1">
        <v>45087</v>
      </c>
      <c r="F3400" t="s">
        <v>6851</v>
      </c>
      <c r="G3400" s="1">
        <v>45453</v>
      </c>
      <c r="H3400" t="s">
        <v>41</v>
      </c>
      <c r="I3400" t="s">
        <v>48</v>
      </c>
      <c r="J3400" t="s">
        <v>49</v>
      </c>
      <c r="K3400">
        <v>1</v>
      </c>
      <c r="L3400">
        <v>828.74</v>
      </c>
      <c r="M3400" t="s">
        <v>50</v>
      </c>
      <c r="N3400">
        <v>30</v>
      </c>
      <c r="O3400" t="s">
        <v>12102</v>
      </c>
      <c r="P3400">
        <v>64</v>
      </c>
      <c r="Q3400" t="s">
        <v>43</v>
      </c>
      <c r="R3400">
        <v>5</v>
      </c>
      <c r="S3400" t="s">
        <v>12272</v>
      </c>
      <c r="T3400" t="s">
        <v>60</v>
      </c>
    </row>
    <row r="3401" spans="1:20" x14ac:dyDescent="0.25">
      <c r="A3401" t="s">
        <v>6852</v>
      </c>
      <c r="B3401" t="s">
        <v>21</v>
      </c>
      <c r="C3401" t="s">
        <v>82</v>
      </c>
      <c r="D3401" t="s">
        <v>77</v>
      </c>
      <c r="E3401" s="1">
        <v>45846</v>
      </c>
      <c r="F3401" t="s">
        <v>6853</v>
      </c>
      <c r="G3401" s="1">
        <v>45453</v>
      </c>
      <c r="H3401" t="s">
        <v>41</v>
      </c>
      <c r="I3401" t="s">
        <v>63</v>
      </c>
      <c r="J3401" t="s">
        <v>49</v>
      </c>
      <c r="K3401">
        <v>1</v>
      </c>
      <c r="L3401">
        <v>1362.74</v>
      </c>
      <c r="M3401" t="s">
        <v>35</v>
      </c>
      <c r="N3401">
        <v>4</v>
      </c>
      <c r="O3401" s="1">
        <v>45993</v>
      </c>
      <c r="P3401">
        <v>447</v>
      </c>
      <c r="Q3401" t="s">
        <v>43</v>
      </c>
      <c r="R3401">
        <v>4</v>
      </c>
      <c r="S3401" t="s">
        <v>12114</v>
      </c>
      <c r="T3401" t="s">
        <v>36</v>
      </c>
    </row>
    <row r="3402" spans="1:20" x14ac:dyDescent="0.25">
      <c r="A3402" t="s">
        <v>6854</v>
      </c>
      <c r="B3402" t="s">
        <v>45</v>
      </c>
      <c r="C3402" t="s">
        <v>82</v>
      </c>
      <c r="D3402" t="s">
        <v>23</v>
      </c>
      <c r="E3402" t="s">
        <v>12229</v>
      </c>
      <c r="F3402" t="s">
        <v>6855</v>
      </c>
      <c r="G3402" s="1">
        <v>45453</v>
      </c>
      <c r="H3402" t="s">
        <v>25</v>
      </c>
      <c r="I3402" t="s">
        <v>63</v>
      </c>
      <c r="J3402" t="s">
        <v>27</v>
      </c>
      <c r="K3402">
        <v>5</v>
      </c>
      <c r="L3402">
        <v>162.22</v>
      </c>
      <c r="M3402" t="s">
        <v>35</v>
      </c>
      <c r="N3402">
        <v>46</v>
      </c>
      <c r="O3402" t="s">
        <v>12173</v>
      </c>
      <c r="P3402">
        <v>14</v>
      </c>
      <c r="Q3402" t="s">
        <v>43</v>
      </c>
      <c r="R3402">
        <v>4</v>
      </c>
      <c r="S3402" t="s">
        <v>12209</v>
      </c>
      <c r="T3402" t="s">
        <v>36</v>
      </c>
    </row>
    <row r="3403" spans="1:20" x14ac:dyDescent="0.25">
      <c r="A3403" t="s">
        <v>6856</v>
      </c>
      <c r="B3403" t="s">
        <v>21</v>
      </c>
      <c r="C3403" t="s">
        <v>82</v>
      </c>
      <c r="D3403" t="s">
        <v>23</v>
      </c>
      <c r="E3403" t="s">
        <v>12286</v>
      </c>
      <c r="F3403" t="s">
        <v>6857</v>
      </c>
      <c r="G3403" s="1">
        <v>45453</v>
      </c>
      <c r="H3403" t="s">
        <v>41</v>
      </c>
      <c r="I3403" t="s">
        <v>48</v>
      </c>
      <c r="J3403" t="s">
        <v>67</v>
      </c>
      <c r="K3403">
        <v>3</v>
      </c>
      <c r="L3403">
        <v>726.34</v>
      </c>
      <c r="M3403" t="s">
        <v>28</v>
      </c>
      <c r="N3403">
        <v>9</v>
      </c>
      <c r="O3403" s="1">
        <v>45689</v>
      </c>
      <c r="P3403">
        <v>436</v>
      </c>
      <c r="Q3403" t="s">
        <v>43</v>
      </c>
      <c r="R3403">
        <v>1</v>
      </c>
      <c r="S3403" s="1">
        <v>45605</v>
      </c>
      <c r="T3403" t="s">
        <v>36</v>
      </c>
    </row>
    <row r="3404" spans="1:20" x14ac:dyDescent="0.25">
      <c r="A3404" t="s">
        <v>6858</v>
      </c>
      <c r="B3404" t="s">
        <v>45</v>
      </c>
      <c r="C3404" t="s">
        <v>82</v>
      </c>
      <c r="D3404" t="s">
        <v>52</v>
      </c>
      <c r="E3404" s="1">
        <v>45354</v>
      </c>
      <c r="F3404" t="s">
        <v>6859</v>
      </c>
      <c r="G3404" s="1">
        <v>45453</v>
      </c>
      <c r="H3404" t="s">
        <v>34</v>
      </c>
      <c r="I3404" t="s">
        <v>42</v>
      </c>
      <c r="J3404" t="s">
        <v>49</v>
      </c>
      <c r="K3404">
        <v>2</v>
      </c>
      <c r="L3404">
        <v>1143.46</v>
      </c>
      <c r="M3404" t="s">
        <v>50</v>
      </c>
      <c r="N3404">
        <v>15</v>
      </c>
      <c r="O3404" s="1">
        <v>45997</v>
      </c>
      <c r="P3404">
        <v>19</v>
      </c>
      <c r="Q3404" t="s">
        <v>29</v>
      </c>
      <c r="R3404">
        <v>1</v>
      </c>
      <c r="S3404" t="s">
        <v>12280</v>
      </c>
      <c r="T3404" t="s">
        <v>30</v>
      </c>
    </row>
    <row r="3405" spans="1:20" x14ac:dyDescent="0.25">
      <c r="A3405" t="s">
        <v>6860</v>
      </c>
      <c r="B3405" t="s">
        <v>45</v>
      </c>
      <c r="C3405" t="s">
        <v>22</v>
      </c>
      <c r="D3405" t="s">
        <v>32</v>
      </c>
      <c r="E3405" t="s">
        <v>12439</v>
      </c>
      <c r="F3405" t="s">
        <v>6861</v>
      </c>
      <c r="G3405" s="1">
        <v>45453</v>
      </c>
      <c r="H3405" t="s">
        <v>41</v>
      </c>
      <c r="I3405" t="s">
        <v>26</v>
      </c>
      <c r="J3405" t="s">
        <v>67</v>
      </c>
      <c r="K3405">
        <v>5</v>
      </c>
      <c r="L3405">
        <v>1184.49</v>
      </c>
      <c r="M3405" t="s">
        <v>35</v>
      </c>
      <c r="N3405">
        <v>3</v>
      </c>
      <c r="O3405" t="s">
        <v>12160</v>
      </c>
      <c r="P3405">
        <v>394</v>
      </c>
      <c r="Q3405" t="s">
        <v>29</v>
      </c>
      <c r="R3405">
        <v>2</v>
      </c>
      <c r="S3405" s="1">
        <v>45875</v>
      </c>
      <c r="T3405" t="s">
        <v>36</v>
      </c>
    </row>
    <row r="3406" spans="1:20" x14ac:dyDescent="0.25">
      <c r="A3406" t="s">
        <v>6862</v>
      </c>
      <c r="B3406" t="s">
        <v>38</v>
      </c>
      <c r="C3406" t="s">
        <v>39</v>
      </c>
      <c r="D3406" t="s">
        <v>52</v>
      </c>
      <c r="E3406" t="s">
        <v>12091</v>
      </c>
      <c r="F3406" t="s">
        <v>6863</v>
      </c>
      <c r="G3406" s="1">
        <v>45453</v>
      </c>
      <c r="H3406" t="s">
        <v>25</v>
      </c>
      <c r="I3406" t="s">
        <v>26</v>
      </c>
      <c r="J3406" t="s">
        <v>67</v>
      </c>
      <c r="K3406">
        <v>3</v>
      </c>
      <c r="L3406">
        <v>755.74</v>
      </c>
      <c r="M3406" t="s">
        <v>28</v>
      </c>
      <c r="N3406">
        <v>29</v>
      </c>
      <c r="O3406" t="s">
        <v>12243</v>
      </c>
      <c r="P3406">
        <v>279</v>
      </c>
      <c r="Q3406" t="s">
        <v>29</v>
      </c>
      <c r="R3406">
        <v>5</v>
      </c>
      <c r="S3406" t="s">
        <v>12278</v>
      </c>
      <c r="T3406" t="s">
        <v>30</v>
      </c>
    </row>
    <row r="3407" spans="1:20" x14ac:dyDescent="0.25">
      <c r="A3407" t="s">
        <v>6864</v>
      </c>
      <c r="B3407" t="s">
        <v>45</v>
      </c>
      <c r="C3407" t="s">
        <v>82</v>
      </c>
      <c r="D3407" t="s">
        <v>77</v>
      </c>
      <c r="E3407" s="1">
        <v>45385</v>
      </c>
      <c r="F3407" t="s">
        <v>6865</v>
      </c>
      <c r="G3407" s="1">
        <v>45483</v>
      </c>
      <c r="H3407" t="s">
        <v>47</v>
      </c>
      <c r="I3407" t="s">
        <v>54</v>
      </c>
      <c r="J3407" t="s">
        <v>59</v>
      </c>
      <c r="K3407">
        <v>5</v>
      </c>
      <c r="L3407">
        <v>1056.48</v>
      </c>
      <c r="M3407" t="s">
        <v>28</v>
      </c>
      <c r="N3407">
        <v>19</v>
      </c>
      <c r="O3407" s="1">
        <v>45780</v>
      </c>
      <c r="P3407">
        <v>473</v>
      </c>
      <c r="Q3407" t="s">
        <v>43</v>
      </c>
      <c r="R3407">
        <v>4</v>
      </c>
      <c r="S3407" s="1">
        <v>45303</v>
      </c>
      <c r="T3407" t="s">
        <v>60</v>
      </c>
    </row>
    <row r="3408" spans="1:20" x14ac:dyDescent="0.25">
      <c r="A3408" t="s">
        <v>6866</v>
      </c>
      <c r="B3408" t="s">
        <v>45</v>
      </c>
      <c r="C3408" t="s">
        <v>39</v>
      </c>
      <c r="D3408" t="s">
        <v>56</v>
      </c>
      <c r="E3408" t="s">
        <v>12225</v>
      </c>
      <c r="F3408" t="s">
        <v>6867</v>
      </c>
      <c r="G3408" s="1">
        <v>45483</v>
      </c>
      <c r="H3408" t="s">
        <v>41</v>
      </c>
      <c r="I3408" t="s">
        <v>42</v>
      </c>
      <c r="J3408" t="s">
        <v>27</v>
      </c>
      <c r="K3408">
        <v>2</v>
      </c>
      <c r="L3408">
        <v>747.04</v>
      </c>
      <c r="M3408" t="s">
        <v>28</v>
      </c>
      <c r="N3408">
        <v>40</v>
      </c>
      <c r="O3408" t="s">
        <v>12377</v>
      </c>
      <c r="P3408">
        <v>484</v>
      </c>
      <c r="Q3408" t="s">
        <v>43</v>
      </c>
      <c r="R3408">
        <v>4</v>
      </c>
      <c r="S3408" t="s">
        <v>12166</v>
      </c>
      <c r="T3408" t="s">
        <v>60</v>
      </c>
    </row>
    <row r="3409" spans="1:20" x14ac:dyDescent="0.25">
      <c r="A3409" t="s">
        <v>6868</v>
      </c>
      <c r="B3409" t="s">
        <v>38</v>
      </c>
      <c r="C3409" t="s">
        <v>22</v>
      </c>
      <c r="D3409" t="s">
        <v>52</v>
      </c>
      <c r="E3409" t="s">
        <v>12161</v>
      </c>
      <c r="F3409" t="s">
        <v>6869</v>
      </c>
      <c r="G3409" s="1">
        <v>45483</v>
      </c>
      <c r="H3409" t="s">
        <v>47</v>
      </c>
      <c r="I3409" t="s">
        <v>42</v>
      </c>
      <c r="J3409" t="s">
        <v>64</v>
      </c>
      <c r="K3409">
        <v>3</v>
      </c>
      <c r="L3409">
        <v>847.54</v>
      </c>
      <c r="M3409" t="s">
        <v>50</v>
      </c>
      <c r="N3409">
        <v>50</v>
      </c>
      <c r="O3409" s="1">
        <v>45997</v>
      </c>
      <c r="P3409">
        <v>407</v>
      </c>
      <c r="Q3409" t="s">
        <v>43</v>
      </c>
      <c r="R3409">
        <v>4</v>
      </c>
      <c r="S3409" t="s">
        <v>12384</v>
      </c>
      <c r="T3409" t="s">
        <v>36</v>
      </c>
    </row>
    <row r="3410" spans="1:20" x14ac:dyDescent="0.25">
      <c r="A3410" t="s">
        <v>6870</v>
      </c>
      <c r="B3410" t="s">
        <v>45</v>
      </c>
      <c r="C3410" t="s">
        <v>82</v>
      </c>
      <c r="D3410" t="s">
        <v>77</v>
      </c>
      <c r="E3410" t="s">
        <v>12391</v>
      </c>
      <c r="F3410" t="s">
        <v>6871</v>
      </c>
      <c r="G3410" s="1">
        <v>45483</v>
      </c>
      <c r="H3410" t="s">
        <v>58</v>
      </c>
      <c r="I3410" t="s">
        <v>63</v>
      </c>
      <c r="J3410" t="s">
        <v>49</v>
      </c>
      <c r="K3410">
        <v>3</v>
      </c>
      <c r="L3410">
        <v>1450.44</v>
      </c>
      <c r="M3410" t="s">
        <v>35</v>
      </c>
      <c r="N3410">
        <v>29</v>
      </c>
      <c r="O3410" s="1">
        <v>45718</v>
      </c>
      <c r="P3410">
        <v>281</v>
      </c>
      <c r="Q3410" t="s">
        <v>43</v>
      </c>
      <c r="R3410">
        <v>2</v>
      </c>
      <c r="S3410" t="s">
        <v>12394</v>
      </c>
      <c r="T3410" t="s">
        <v>30</v>
      </c>
    </row>
    <row r="3411" spans="1:20" x14ac:dyDescent="0.25">
      <c r="A3411" t="s">
        <v>6872</v>
      </c>
      <c r="B3411" t="s">
        <v>21</v>
      </c>
      <c r="C3411" t="s">
        <v>39</v>
      </c>
      <c r="D3411" t="s">
        <v>77</v>
      </c>
      <c r="E3411" t="s">
        <v>12466</v>
      </c>
      <c r="F3411" t="s">
        <v>6873</v>
      </c>
      <c r="G3411" s="1">
        <v>45483</v>
      </c>
      <c r="H3411" t="s">
        <v>47</v>
      </c>
      <c r="I3411" t="s">
        <v>26</v>
      </c>
      <c r="J3411" t="s">
        <v>49</v>
      </c>
      <c r="K3411">
        <v>4</v>
      </c>
      <c r="L3411">
        <v>306.92</v>
      </c>
      <c r="M3411" t="s">
        <v>50</v>
      </c>
      <c r="N3411">
        <v>16</v>
      </c>
      <c r="O3411" t="s">
        <v>12217</v>
      </c>
      <c r="P3411">
        <v>12</v>
      </c>
      <c r="Q3411" t="s">
        <v>43</v>
      </c>
      <c r="R3411">
        <v>1</v>
      </c>
      <c r="S3411" s="1">
        <v>45901</v>
      </c>
      <c r="T3411" t="s">
        <v>30</v>
      </c>
    </row>
    <row r="3412" spans="1:20" x14ac:dyDescent="0.25">
      <c r="A3412" t="s">
        <v>6874</v>
      </c>
      <c r="B3412" t="s">
        <v>38</v>
      </c>
      <c r="C3412" t="s">
        <v>22</v>
      </c>
      <c r="D3412" t="s">
        <v>32</v>
      </c>
      <c r="E3412" s="1">
        <v>45483</v>
      </c>
      <c r="F3412" t="s">
        <v>6875</v>
      </c>
      <c r="G3412" s="1">
        <v>45483</v>
      </c>
      <c r="H3412" t="s">
        <v>41</v>
      </c>
      <c r="I3412" t="s">
        <v>54</v>
      </c>
      <c r="J3412" t="s">
        <v>59</v>
      </c>
      <c r="K3412">
        <v>3</v>
      </c>
      <c r="L3412">
        <v>693.56</v>
      </c>
      <c r="M3412" t="s">
        <v>28</v>
      </c>
      <c r="N3412">
        <v>44</v>
      </c>
      <c r="O3412" t="s">
        <v>12309</v>
      </c>
      <c r="P3412">
        <v>461</v>
      </c>
      <c r="Q3412" t="s">
        <v>29</v>
      </c>
      <c r="R3412">
        <v>5</v>
      </c>
      <c r="S3412" s="1">
        <v>45843</v>
      </c>
      <c r="T3412" t="s">
        <v>30</v>
      </c>
    </row>
    <row r="3413" spans="1:20" x14ac:dyDescent="0.25">
      <c r="A3413" t="s">
        <v>6876</v>
      </c>
      <c r="B3413" t="s">
        <v>45</v>
      </c>
      <c r="C3413" t="s">
        <v>22</v>
      </c>
      <c r="D3413" t="s">
        <v>77</v>
      </c>
      <c r="E3413" t="s">
        <v>12498</v>
      </c>
      <c r="F3413" t="s">
        <v>6877</v>
      </c>
      <c r="G3413" s="1">
        <v>45483</v>
      </c>
      <c r="H3413" t="s">
        <v>34</v>
      </c>
      <c r="I3413" t="s">
        <v>42</v>
      </c>
      <c r="J3413" t="s">
        <v>59</v>
      </c>
      <c r="K3413">
        <v>1</v>
      </c>
      <c r="L3413">
        <v>259.31</v>
      </c>
      <c r="M3413" t="s">
        <v>50</v>
      </c>
      <c r="N3413">
        <v>50</v>
      </c>
      <c r="O3413" t="s">
        <v>12259</v>
      </c>
      <c r="P3413">
        <v>490</v>
      </c>
      <c r="Q3413" t="s">
        <v>43</v>
      </c>
      <c r="R3413">
        <v>1</v>
      </c>
      <c r="S3413" t="s">
        <v>12086</v>
      </c>
      <c r="T3413" t="s">
        <v>60</v>
      </c>
    </row>
    <row r="3414" spans="1:20" x14ac:dyDescent="0.25">
      <c r="A3414" t="s">
        <v>6878</v>
      </c>
      <c r="B3414" t="s">
        <v>21</v>
      </c>
      <c r="C3414" t="s">
        <v>39</v>
      </c>
      <c r="D3414" t="s">
        <v>77</v>
      </c>
      <c r="E3414" s="1">
        <v>45597</v>
      </c>
      <c r="F3414" t="s">
        <v>6879</v>
      </c>
      <c r="G3414" s="1">
        <v>45483</v>
      </c>
      <c r="H3414" t="s">
        <v>41</v>
      </c>
      <c r="I3414" t="s">
        <v>54</v>
      </c>
      <c r="J3414" t="s">
        <v>59</v>
      </c>
      <c r="K3414">
        <v>5</v>
      </c>
      <c r="L3414">
        <v>794.01</v>
      </c>
      <c r="M3414" t="s">
        <v>28</v>
      </c>
      <c r="N3414">
        <v>24</v>
      </c>
      <c r="O3414" s="1">
        <v>45692</v>
      </c>
      <c r="P3414">
        <v>329</v>
      </c>
      <c r="Q3414" t="s">
        <v>43</v>
      </c>
      <c r="R3414">
        <v>1</v>
      </c>
      <c r="S3414" s="1">
        <v>45333</v>
      </c>
      <c r="T3414" t="s">
        <v>60</v>
      </c>
    </row>
    <row r="3415" spans="1:20" x14ac:dyDescent="0.25">
      <c r="A3415" t="s">
        <v>6880</v>
      </c>
      <c r="B3415" t="s">
        <v>21</v>
      </c>
      <c r="C3415" t="s">
        <v>39</v>
      </c>
      <c r="D3415" t="s">
        <v>32</v>
      </c>
      <c r="E3415" s="1">
        <v>45390</v>
      </c>
      <c r="F3415" t="s">
        <v>6881</v>
      </c>
      <c r="G3415" s="1">
        <v>45483</v>
      </c>
      <c r="H3415" t="s">
        <v>34</v>
      </c>
      <c r="I3415" t="s">
        <v>54</v>
      </c>
      <c r="J3415" t="s">
        <v>59</v>
      </c>
      <c r="K3415">
        <v>5</v>
      </c>
      <c r="L3415">
        <v>1433.03</v>
      </c>
      <c r="M3415" t="s">
        <v>50</v>
      </c>
      <c r="N3415">
        <v>38</v>
      </c>
      <c r="O3415" t="s">
        <v>12140</v>
      </c>
      <c r="P3415">
        <v>160</v>
      </c>
      <c r="Q3415" t="s">
        <v>43</v>
      </c>
      <c r="R3415">
        <v>2</v>
      </c>
      <c r="S3415" t="s">
        <v>12086</v>
      </c>
      <c r="T3415" t="s">
        <v>36</v>
      </c>
    </row>
    <row r="3416" spans="1:20" x14ac:dyDescent="0.25">
      <c r="A3416" t="s">
        <v>6882</v>
      </c>
      <c r="B3416" t="s">
        <v>45</v>
      </c>
      <c r="C3416" t="s">
        <v>22</v>
      </c>
      <c r="D3416" t="s">
        <v>52</v>
      </c>
      <c r="E3416" t="s">
        <v>12130</v>
      </c>
      <c r="F3416" t="s">
        <v>6883</v>
      </c>
      <c r="G3416" s="1">
        <v>45483</v>
      </c>
      <c r="H3416" t="s">
        <v>25</v>
      </c>
      <c r="I3416" t="s">
        <v>26</v>
      </c>
      <c r="J3416" t="s">
        <v>64</v>
      </c>
      <c r="K3416">
        <v>2</v>
      </c>
      <c r="L3416">
        <v>967.78</v>
      </c>
      <c r="M3416" t="s">
        <v>35</v>
      </c>
      <c r="N3416">
        <v>46</v>
      </c>
      <c r="O3416" t="s">
        <v>12109</v>
      </c>
      <c r="P3416">
        <v>386</v>
      </c>
      <c r="Q3416" t="s">
        <v>29</v>
      </c>
      <c r="R3416">
        <v>5</v>
      </c>
      <c r="S3416" t="s">
        <v>12253</v>
      </c>
      <c r="T3416" t="s">
        <v>36</v>
      </c>
    </row>
    <row r="3417" spans="1:20" x14ac:dyDescent="0.25">
      <c r="A3417" t="s">
        <v>6884</v>
      </c>
      <c r="B3417" t="s">
        <v>21</v>
      </c>
      <c r="C3417" t="s">
        <v>22</v>
      </c>
      <c r="D3417" t="s">
        <v>56</v>
      </c>
      <c r="E3417" t="s">
        <v>12423</v>
      </c>
      <c r="F3417" t="s">
        <v>6885</v>
      </c>
      <c r="G3417" s="1">
        <v>45514</v>
      </c>
      <c r="H3417" t="s">
        <v>47</v>
      </c>
      <c r="I3417" t="s">
        <v>63</v>
      </c>
      <c r="J3417" t="s">
        <v>59</v>
      </c>
      <c r="K3417">
        <v>1</v>
      </c>
      <c r="L3417">
        <v>756.35</v>
      </c>
      <c r="M3417" t="s">
        <v>35</v>
      </c>
      <c r="N3417">
        <v>33</v>
      </c>
      <c r="O3417" s="1">
        <v>45662</v>
      </c>
      <c r="P3417">
        <v>210</v>
      </c>
      <c r="Q3417" t="s">
        <v>29</v>
      </c>
      <c r="R3417">
        <v>4</v>
      </c>
      <c r="S3417" t="s">
        <v>12178</v>
      </c>
      <c r="T3417" t="s">
        <v>30</v>
      </c>
    </row>
    <row r="3418" spans="1:20" x14ac:dyDescent="0.25">
      <c r="A3418" t="s">
        <v>6886</v>
      </c>
      <c r="B3418" t="s">
        <v>21</v>
      </c>
      <c r="C3418" t="s">
        <v>82</v>
      </c>
      <c r="D3418" t="s">
        <v>56</v>
      </c>
      <c r="E3418" s="1">
        <v>45809</v>
      </c>
      <c r="F3418" t="s">
        <v>6887</v>
      </c>
      <c r="G3418" s="1">
        <v>45514</v>
      </c>
      <c r="H3418" t="s">
        <v>41</v>
      </c>
      <c r="I3418" t="s">
        <v>26</v>
      </c>
      <c r="J3418" t="s">
        <v>64</v>
      </c>
      <c r="K3418">
        <v>2</v>
      </c>
      <c r="L3418">
        <v>858.62</v>
      </c>
      <c r="M3418" t="s">
        <v>50</v>
      </c>
      <c r="N3418">
        <v>49</v>
      </c>
      <c r="O3418" t="s">
        <v>12308</v>
      </c>
      <c r="P3418">
        <v>36</v>
      </c>
      <c r="Q3418" t="s">
        <v>29</v>
      </c>
      <c r="R3418">
        <v>2</v>
      </c>
      <c r="S3418" t="s">
        <v>12100</v>
      </c>
      <c r="T3418" t="s">
        <v>30</v>
      </c>
    </row>
    <row r="3419" spans="1:20" x14ac:dyDescent="0.25">
      <c r="A3419" t="s">
        <v>6888</v>
      </c>
      <c r="B3419" t="s">
        <v>45</v>
      </c>
      <c r="C3419" t="s">
        <v>22</v>
      </c>
      <c r="D3419" t="s">
        <v>77</v>
      </c>
      <c r="E3419" t="s">
        <v>12429</v>
      </c>
      <c r="F3419" t="s">
        <v>6889</v>
      </c>
      <c r="G3419" s="1">
        <v>45514</v>
      </c>
      <c r="H3419" t="s">
        <v>25</v>
      </c>
      <c r="I3419" t="s">
        <v>54</v>
      </c>
      <c r="J3419" t="s">
        <v>59</v>
      </c>
      <c r="K3419">
        <v>5</v>
      </c>
      <c r="L3419">
        <v>1247.3599999999999</v>
      </c>
      <c r="M3419" t="s">
        <v>28</v>
      </c>
      <c r="N3419">
        <v>16</v>
      </c>
      <c r="O3419" s="1">
        <v>45872</v>
      </c>
      <c r="P3419">
        <v>283</v>
      </c>
      <c r="Q3419" t="s">
        <v>29</v>
      </c>
      <c r="R3419">
        <v>4</v>
      </c>
      <c r="S3419" s="1">
        <v>45605</v>
      </c>
      <c r="T3419" t="s">
        <v>30</v>
      </c>
    </row>
    <row r="3420" spans="1:20" x14ac:dyDescent="0.25">
      <c r="A3420" t="s">
        <v>6890</v>
      </c>
      <c r="B3420" t="s">
        <v>38</v>
      </c>
      <c r="C3420" t="s">
        <v>82</v>
      </c>
      <c r="D3420" t="s">
        <v>77</v>
      </c>
      <c r="E3420" t="s">
        <v>12262</v>
      </c>
      <c r="F3420" t="s">
        <v>6891</v>
      </c>
      <c r="G3420" s="1">
        <v>45514</v>
      </c>
      <c r="H3420" t="s">
        <v>47</v>
      </c>
      <c r="I3420" t="s">
        <v>26</v>
      </c>
      <c r="J3420" t="s">
        <v>67</v>
      </c>
      <c r="K3420">
        <v>1</v>
      </c>
      <c r="L3420">
        <v>1078.2</v>
      </c>
      <c r="M3420" t="s">
        <v>35</v>
      </c>
      <c r="N3420">
        <v>29</v>
      </c>
      <c r="O3420" t="s">
        <v>12121</v>
      </c>
      <c r="P3420">
        <v>176</v>
      </c>
      <c r="Q3420" t="s">
        <v>43</v>
      </c>
      <c r="R3420">
        <v>5</v>
      </c>
      <c r="S3420" s="1">
        <v>45484</v>
      </c>
      <c r="T3420" t="s">
        <v>36</v>
      </c>
    </row>
    <row r="3421" spans="1:20" x14ac:dyDescent="0.25">
      <c r="A3421" t="s">
        <v>6892</v>
      </c>
      <c r="B3421" t="s">
        <v>45</v>
      </c>
      <c r="C3421" t="s">
        <v>39</v>
      </c>
      <c r="D3421" t="s">
        <v>56</v>
      </c>
      <c r="E3421" t="s">
        <v>12375</v>
      </c>
      <c r="F3421" t="s">
        <v>6893</v>
      </c>
      <c r="G3421" s="1">
        <v>45514</v>
      </c>
      <c r="H3421" t="s">
        <v>41</v>
      </c>
      <c r="I3421" t="s">
        <v>54</v>
      </c>
      <c r="J3421" t="s">
        <v>67</v>
      </c>
      <c r="K3421">
        <v>5</v>
      </c>
      <c r="L3421">
        <v>920.24</v>
      </c>
      <c r="M3421" t="s">
        <v>28</v>
      </c>
      <c r="N3421">
        <v>14</v>
      </c>
      <c r="O3421" s="1">
        <v>45907</v>
      </c>
      <c r="P3421">
        <v>62</v>
      </c>
      <c r="Q3421" t="s">
        <v>43</v>
      </c>
      <c r="R3421">
        <v>1</v>
      </c>
      <c r="S3421" s="1">
        <v>45751</v>
      </c>
      <c r="T3421" t="s">
        <v>36</v>
      </c>
    </row>
    <row r="3422" spans="1:20" x14ac:dyDescent="0.25">
      <c r="A3422" t="s">
        <v>6894</v>
      </c>
      <c r="B3422" t="s">
        <v>21</v>
      </c>
      <c r="C3422" t="s">
        <v>39</v>
      </c>
      <c r="D3422" t="s">
        <v>77</v>
      </c>
      <c r="E3422" t="s">
        <v>12337</v>
      </c>
      <c r="F3422" t="s">
        <v>6895</v>
      </c>
      <c r="G3422" s="1">
        <v>45514</v>
      </c>
      <c r="H3422" t="s">
        <v>34</v>
      </c>
      <c r="I3422" t="s">
        <v>54</v>
      </c>
      <c r="J3422" t="s">
        <v>49</v>
      </c>
      <c r="K3422">
        <v>4</v>
      </c>
      <c r="L3422">
        <v>460.45</v>
      </c>
      <c r="M3422" t="s">
        <v>28</v>
      </c>
      <c r="N3422">
        <v>47</v>
      </c>
      <c r="O3422" t="s">
        <v>12098</v>
      </c>
      <c r="P3422">
        <v>94</v>
      </c>
      <c r="Q3422" t="s">
        <v>29</v>
      </c>
      <c r="R3422">
        <v>3</v>
      </c>
      <c r="S3422" s="1">
        <v>45810</v>
      </c>
      <c r="T3422" t="s">
        <v>30</v>
      </c>
    </row>
    <row r="3423" spans="1:20" x14ac:dyDescent="0.25">
      <c r="A3423" t="s">
        <v>6896</v>
      </c>
      <c r="B3423" t="s">
        <v>38</v>
      </c>
      <c r="C3423" t="s">
        <v>22</v>
      </c>
      <c r="D3423" t="s">
        <v>23</v>
      </c>
      <c r="E3423" t="s">
        <v>12402</v>
      </c>
      <c r="F3423" t="s">
        <v>6897</v>
      </c>
      <c r="G3423" s="1">
        <v>45514</v>
      </c>
      <c r="H3423" t="s">
        <v>47</v>
      </c>
      <c r="I3423" t="s">
        <v>42</v>
      </c>
      <c r="J3423" t="s">
        <v>27</v>
      </c>
      <c r="K3423">
        <v>1</v>
      </c>
      <c r="L3423">
        <v>1373.26</v>
      </c>
      <c r="M3423" t="s">
        <v>50</v>
      </c>
      <c r="N3423">
        <v>23</v>
      </c>
      <c r="O3423" s="1">
        <v>45659</v>
      </c>
      <c r="P3423">
        <v>86</v>
      </c>
      <c r="Q3423" t="s">
        <v>29</v>
      </c>
      <c r="R3423">
        <v>4</v>
      </c>
      <c r="S3423" t="s">
        <v>12288</v>
      </c>
      <c r="T3423" t="s">
        <v>30</v>
      </c>
    </row>
    <row r="3424" spans="1:20" x14ac:dyDescent="0.25">
      <c r="A3424" t="s">
        <v>6898</v>
      </c>
      <c r="B3424" t="s">
        <v>45</v>
      </c>
      <c r="C3424" t="s">
        <v>22</v>
      </c>
      <c r="D3424" t="s">
        <v>32</v>
      </c>
      <c r="E3424" s="1">
        <v>45476</v>
      </c>
      <c r="F3424" t="s">
        <v>6899</v>
      </c>
      <c r="G3424" s="1">
        <v>45514</v>
      </c>
      <c r="H3424" t="s">
        <v>47</v>
      </c>
      <c r="I3424" t="s">
        <v>54</v>
      </c>
      <c r="J3424" t="s">
        <v>49</v>
      </c>
      <c r="K3424">
        <v>3</v>
      </c>
      <c r="L3424">
        <v>502.54</v>
      </c>
      <c r="M3424" t="s">
        <v>50</v>
      </c>
      <c r="N3424">
        <v>37</v>
      </c>
      <c r="O3424" s="1">
        <v>45810</v>
      </c>
      <c r="P3424">
        <v>428</v>
      </c>
      <c r="Q3424" t="s">
        <v>43</v>
      </c>
      <c r="R3424">
        <v>5</v>
      </c>
      <c r="S3424" s="1">
        <v>45663</v>
      </c>
      <c r="T3424" t="s">
        <v>60</v>
      </c>
    </row>
    <row r="3425" spans="1:20" x14ac:dyDescent="0.25">
      <c r="A3425" t="s">
        <v>6900</v>
      </c>
      <c r="B3425" t="s">
        <v>45</v>
      </c>
      <c r="C3425" t="s">
        <v>39</v>
      </c>
      <c r="D3425" t="s">
        <v>52</v>
      </c>
      <c r="E3425" t="s">
        <v>12116</v>
      </c>
      <c r="F3425" t="s">
        <v>6901</v>
      </c>
      <c r="G3425" s="1">
        <v>45514</v>
      </c>
      <c r="H3425" t="s">
        <v>34</v>
      </c>
      <c r="I3425" t="s">
        <v>42</v>
      </c>
      <c r="J3425" t="s">
        <v>64</v>
      </c>
      <c r="K3425">
        <v>1</v>
      </c>
      <c r="L3425">
        <v>494.43</v>
      </c>
      <c r="M3425" t="s">
        <v>50</v>
      </c>
      <c r="N3425">
        <v>44</v>
      </c>
      <c r="O3425" t="s">
        <v>12226</v>
      </c>
      <c r="P3425">
        <v>270</v>
      </c>
      <c r="Q3425" t="s">
        <v>43</v>
      </c>
      <c r="R3425">
        <v>1</v>
      </c>
      <c r="S3425" s="1">
        <v>45694</v>
      </c>
      <c r="T3425" t="s">
        <v>36</v>
      </c>
    </row>
    <row r="3426" spans="1:20" x14ac:dyDescent="0.25">
      <c r="A3426" t="s">
        <v>6902</v>
      </c>
      <c r="B3426" t="s">
        <v>21</v>
      </c>
      <c r="C3426" t="s">
        <v>22</v>
      </c>
      <c r="D3426" t="s">
        <v>77</v>
      </c>
      <c r="E3426" t="s">
        <v>12255</v>
      </c>
      <c r="F3426" t="s">
        <v>6903</v>
      </c>
      <c r="G3426" s="1">
        <v>45514</v>
      </c>
      <c r="H3426" t="s">
        <v>47</v>
      </c>
      <c r="I3426" t="s">
        <v>63</v>
      </c>
      <c r="J3426" t="s">
        <v>67</v>
      </c>
      <c r="K3426">
        <v>1</v>
      </c>
      <c r="L3426">
        <v>770.73</v>
      </c>
      <c r="M3426" t="s">
        <v>28</v>
      </c>
      <c r="N3426">
        <v>10</v>
      </c>
      <c r="O3426" t="s">
        <v>12170</v>
      </c>
      <c r="P3426">
        <v>308</v>
      </c>
      <c r="Q3426" t="s">
        <v>43</v>
      </c>
      <c r="R3426">
        <v>1</v>
      </c>
      <c r="S3426" t="s">
        <v>12258</v>
      </c>
      <c r="T3426" t="s">
        <v>36</v>
      </c>
    </row>
    <row r="3427" spans="1:20" x14ac:dyDescent="0.25">
      <c r="A3427" t="s">
        <v>6904</v>
      </c>
      <c r="B3427" t="s">
        <v>21</v>
      </c>
      <c r="C3427" t="s">
        <v>82</v>
      </c>
      <c r="D3427" t="s">
        <v>52</v>
      </c>
      <c r="E3427" s="1">
        <v>45811</v>
      </c>
      <c r="F3427" t="s">
        <v>6905</v>
      </c>
      <c r="G3427" s="1">
        <v>45514</v>
      </c>
      <c r="H3427" t="s">
        <v>25</v>
      </c>
      <c r="I3427" t="s">
        <v>42</v>
      </c>
      <c r="J3427" t="s">
        <v>27</v>
      </c>
      <c r="K3427">
        <v>3</v>
      </c>
      <c r="L3427">
        <v>1475.31</v>
      </c>
      <c r="M3427" t="s">
        <v>50</v>
      </c>
      <c r="N3427">
        <v>5</v>
      </c>
      <c r="O3427" s="1">
        <v>45994</v>
      </c>
      <c r="P3427">
        <v>451</v>
      </c>
      <c r="Q3427" t="s">
        <v>29</v>
      </c>
      <c r="R3427">
        <v>1</v>
      </c>
      <c r="S3427" t="s">
        <v>12192</v>
      </c>
      <c r="T3427" t="s">
        <v>30</v>
      </c>
    </row>
    <row r="3428" spans="1:20" x14ac:dyDescent="0.25">
      <c r="A3428" t="s">
        <v>6906</v>
      </c>
      <c r="B3428" t="s">
        <v>21</v>
      </c>
      <c r="C3428" t="s">
        <v>22</v>
      </c>
      <c r="D3428" t="s">
        <v>52</v>
      </c>
      <c r="E3428" t="s">
        <v>12406</v>
      </c>
      <c r="F3428" t="s">
        <v>6907</v>
      </c>
      <c r="G3428" s="1">
        <v>45514</v>
      </c>
      <c r="H3428" t="s">
        <v>25</v>
      </c>
      <c r="I3428" t="s">
        <v>26</v>
      </c>
      <c r="J3428" t="s">
        <v>49</v>
      </c>
      <c r="K3428">
        <v>4</v>
      </c>
      <c r="L3428">
        <v>1130.25</v>
      </c>
      <c r="M3428" t="s">
        <v>50</v>
      </c>
      <c r="N3428">
        <v>35</v>
      </c>
      <c r="O3428" s="1">
        <v>45636</v>
      </c>
      <c r="P3428">
        <v>137</v>
      </c>
      <c r="Q3428" t="s">
        <v>29</v>
      </c>
      <c r="R3428">
        <v>5</v>
      </c>
      <c r="S3428" s="1">
        <v>45964</v>
      </c>
      <c r="T3428" t="s">
        <v>36</v>
      </c>
    </row>
    <row r="3429" spans="1:20" x14ac:dyDescent="0.25">
      <c r="A3429" t="s">
        <v>6908</v>
      </c>
      <c r="B3429" t="s">
        <v>38</v>
      </c>
      <c r="C3429" t="s">
        <v>82</v>
      </c>
      <c r="D3429" t="s">
        <v>77</v>
      </c>
      <c r="E3429" t="s">
        <v>12203</v>
      </c>
      <c r="F3429" t="s">
        <v>6909</v>
      </c>
      <c r="G3429" s="1">
        <v>45514</v>
      </c>
      <c r="H3429" t="s">
        <v>25</v>
      </c>
      <c r="I3429" t="s">
        <v>42</v>
      </c>
      <c r="J3429" t="s">
        <v>27</v>
      </c>
      <c r="K3429">
        <v>4</v>
      </c>
      <c r="L3429">
        <v>262.47000000000003</v>
      </c>
      <c r="M3429" t="s">
        <v>35</v>
      </c>
      <c r="N3429">
        <v>26</v>
      </c>
      <c r="O3429" t="s">
        <v>12253</v>
      </c>
      <c r="P3429">
        <v>103</v>
      </c>
      <c r="Q3429" t="s">
        <v>43</v>
      </c>
      <c r="R3429">
        <v>5</v>
      </c>
      <c r="S3429" s="1">
        <v>45393</v>
      </c>
      <c r="T3429" t="s">
        <v>60</v>
      </c>
    </row>
    <row r="3430" spans="1:20" x14ac:dyDescent="0.25">
      <c r="A3430" t="s">
        <v>6910</v>
      </c>
      <c r="B3430" t="s">
        <v>45</v>
      </c>
      <c r="C3430" t="s">
        <v>82</v>
      </c>
      <c r="D3430" t="s">
        <v>32</v>
      </c>
      <c r="E3430" t="s">
        <v>12239</v>
      </c>
      <c r="F3430" t="s">
        <v>6911</v>
      </c>
      <c r="G3430" s="1">
        <v>45545</v>
      </c>
      <c r="H3430" t="s">
        <v>41</v>
      </c>
      <c r="I3430" t="s">
        <v>54</v>
      </c>
      <c r="J3430" t="s">
        <v>64</v>
      </c>
      <c r="K3430">
        <v>5</v>
      </c>
      <c r="L3430">
        <v>599.76</v>
      </c>
      <c r="M3430" t="s">
        <v>28</v>
      </c>
      <c r="N3430">
        <v>8</v>
      </c>
      <c r="O3430" t="s">
        <v>12280</v>
      </c>
      <c r="P3430">
        <v>294</v>
      </c>
      <c r="Q3430" t="s">
        <v>29</v>
      </c>
      <c r="R3430">
        <v>3</v>
      </c>
      <c r="S3430" t="s">
        <v>12224</v>
      </c>
      <c r="T3430" t="s">
        <v>36</v>
      </c>
    </row>
    <row r="3431" spans="1:20" x14ac:dyDescent="0.25">
      <c r="A3431" t="s">
        <v>6912</v>
      </c>
      <c r="B3431" t="s">
        <v>38</v>
      </c>
      <c r="C3431" t="s">
        <v>39</v>
      </c>
      <c r="D3431" t="s">
        <v>77</v>
      </c>
      <c r="E3431" s="1">
        <v>45352</v>
      </c>
      <c r="F3431" t="s">
        <v>6913</v>
      </c>
      <c r="G3431" s="1">
        <v>45545</v>
      </c>
      <c r="H3431" t="s">
        <v>34</v>
      </c>
      <c r="I3431" t="s">
        <v>54</v>
      </c>
      <c r="J3431" t="s">
        <v>59</v>
      </c>
      <c r="K3431">
        <v>1</v>
      </c>
      <c r="L3431">
        <v>1033.2</v>
      </c>
      <c r="M3431" t="s">
        <v>35</v>
      </c>
      <c r="N3431">
        <v>5</v>
      </c>
      <c r="O3431" s="1">
        <v>45779</v>
      </c>
      <c r="P3431">
        <v>182</v>
      </c>
      <c r="Q3431" t="s">
        <v>29</v>
      </c>
      <c r="R3431">
        <v>3</v>
      </c>
      <c r="S3431" t="s">
        <v>12358</v>
      </c>
      <c r="T3431" t="s">
        <v>30</v>
      </c>
    </row>
    <row r="3432" spans="1:20" x14ac:dyDescent="0.25">
      <c r="A3432" t="s">
        <v>6914</v>
      </c>
      <c r="B3432" t="s">
        <v>45</v>
      </c>
      <c r="C3432" t="s">
        <v>39</v>
      </c>
      <c r="D3432" t="s">
        <v>77</v>
      </c>
      <c r="E3432" t="s">
        <v>12309</v>
      </c>
      <c r="F3432" t="s">
        <v>6915</v>
      </c>
      <c r="G3432" s="1">
        <v>45545</v>
      </c>
      <c r="H3432" t="s">
        <v>58</v>
      </c>
      <c r="I3432" t="s">
        <v>63</v>
      </c>
      <c r="J3432" t="s">
        <v>67</v>
      </c>
      <c r="K3432">
        <v>4</v>
      </c>
      <c r="L3432">
        <v>1358.88</v>
      </c>
      <c r="M3432" t="s">
        <v>35</v>
      </c>
      <c r="N3432">
        <v>47</v>
      </c>
      <c r="O3432" s="1">
        <v>45659</v>
      </c>
      <c r="P3432">
        <v>470</v>
      </c>
      <c r="Q3432" t="s">
        <v>43</v>
      </c>
      <c r="R3432">
        <v>2</v>
      </c>
      <c r="S3432" t="s">
        <v>12211</v>
      </c>
      <c r="T3432" t="s">
        <v>60</v>
      </c>
    </row>
    <row r="3433" spans="1:20" x14ac:dyDescent="0.25">
      <c r="A3433" t="s">
        <v>6916</v>
      </c>
      <c r="B3433" t="s">
        <v>21</v>
      </c>
      <c r="C3433" t="s">
        <v>22</v>
      </c>
      <c r="D3433" t="s">
        <v>77</v>
      </c>
      <c r="E3433" t="s">
        <v>12493</v>
      </c>
      <c r="F3433" t="s">
        <v>6917</v>
      </c>
      <c r="G3433" s="1">
        <v>45545</v>
      </c>
      <c r="H3433" t="s">
        <v>58</v>
      </c>
      <c r="I3433" t="s">
        <v>54</v>
      </c>
      <c r="J3433" t="s">
        <v>67</v>
      </c>
      <c r="K3433">
        <v>5</v>
      </c>
      <c r="L3433">
        <v>261.92</v>
      </c>
      <c r="M3433" t="s">
        <v>35</v>
      </c>
      <c r="N3433">
        <v>37</v>
      </c>
      <c r="O3433" t="s">
        <v>12318</v>
      </c>
      <c r="P3433">
        <v>207</v>
      </c>
      <c r="Q3433" t="s">
        <v>29</v>
      </c>
      <c r="R3433">
        <v>5</v>
      </c>
      <c r="S3433" t="s">
        <v>12290</v>
      </c>
      <c r="T3433" t="s">
        <v>30</v>
      </c>
    </row>
    <row r="3434" spans="1:20" x14ac:dyDescent="0.25">
      <c r="A3434" t="s">
        <v>6918</v>
      </c>
      <c r="B3434" t="s">
        <v>38</v>
      </c>
      <c r="C3434" t="s">
        <v>22</v>
      </c>
      <c r="D3434" t="s">
        <v>56</v>
      </c>
      <c r="E3434" t="s">
        <v>12161</v>
      </c>
      <c r="F3434" t="s">
        <v>6919</v>
      </c>
      <c r="G3434" s="1">
        <v>45545</v>
      </c>
      <c r="H3434" t="s">
        <v>25</v>
      </c>
      <c r="I3434" t="s">
        <v>26</v>
      </c>
      <c r="J3434" t="s">
        <v>27</v>
      </c>
      <c r="K3434">
        <v>4</v>
      </c>
      <c r="L3434">
        <v>691.21</v>
      </c>
      <c r="M3434" t="s">
        <v>35</v>
      </c>
      <c r="N3434">
        <v>26</v>
      </c>
      <c r="O3434" t="s">
        <v>12090</v>
      </c>
      <c r="P3434">
        <v>54</v>
      </c>
      <c r="Q3434" t="s">
        <v>29</v>
      </c>
      <c r="R3434">
        <v>3</v>
      </c>
      <c r="S3434" t="s">
        <v>12286</v>
      </c>
      <c r="T3434" t="s">
        <v>60</v>
      </c>
    </row>
    <row r="3435" spans="1:20" x14ac:dyDescent="0.25">
      <c r="A3435" t="s">
        <v>6920</v>
      </c>
      <c r="B3435" t="s">
        <v>21</v>
      </c>
      <c r="C3435" t="s">
        <v>82</v>
      </c>
      <c r="D3435" t="s">
        <v>77</v>
      </c>
      <c r="E3435" s="1">
        <v>45388</v>
      </c>
      <c r="F3435" t="s">
        <v>6921</v>
      </c>
      <c r="G3435" s="1">
        <v>45545</v>
      </c>
      <c r="H3435" t="s">
        <v>25</v>
      </c>
      <c r="I3435" t="s">
        <v>54</v>
      </c>
      <c r="J3435" t="s">
        <v>27</v>
      </c>
      <c r="K3435">
        <v>1</v>
      </c>
      <c r="L3435">
        <v>663.89</v>
      </c>
      <c r="M3435" t="s">
        <v>35</v>
      </c>
      <c r="N3435">
        <v>30</v>
      </c>
      <c r="O3435" t="s">
        <v>12198</v>
      </c>
      <c r="P3435">
        <v>335</v>
      </c>
      <c r="Q3435" t="s">
        <v>29</v>
      </c>
      <c r="R3435">
        <v>4</v>
      </c>
      <c r="S3435" t="s">
        <v>12211</v>
      </c>
      <c r="T3435" t="s">
        <v>60</v>
      </c>
    </row>
    <row r="3436" spans="1:20" x14ac:dyDescent="0.25">
      <c r="A3436" t="s">
        <v>6922</v>
      </c>
      <c r="B3436" t="s">
        <v>21</v>
      </c>
      <c r="C3436" t="s">
        <v>82</v>
      </c>
      <c r="D3436" t="s">
        <v>23</v>
      </c>
      <c r="E3436" s="1">
        <v>45422</v>
      </c>
      <c r="F3436" t="s">
        <v>6923</v>
      </c>
      <c r="G3436" s="1">
        <v>45545</v>
      </c>
      <c r="H3436" t="s">
        <v>41</v>
      </c>
      <c r="I3436" t="s">
        <v>63</v>
      </c>
      <c r="J3436" t="s">
        <v>27</v>
      </c>
      <c r="K3436">
        <v>4</v>
      </c>
      <c r="L3436">
        <v>1201.56</v>
      </c>
      <c r="M3436" t="s">
        <v>28</v>
      </c>
      <c r="N3436">
        <v>4</v>
      </c>
      <c r="O3436" t="s">
        <v>12165</v>
      </c>
      <c r="P3436">
        <v>314</v>
      </c>
      <c r="Q3436" t="s">
        <v>43</v>
      </c>
      <c r="R3436">
        <v>1</v>
      </c>
      <c r="S3436" t="s">
        <v>12272</v>
      </c>
      <c r="T3436" t="s">
        <v>30</v>
      </c>
    </row>
    <row r="3437" spans="1:20" x14ac:dyDescent="0.25">
      <c r="A3437" t="s">
        <v>6924</v>
      </c>
      <c r="B3437" t="s">
        <v>38</v>
      </c>
      <c r="C3437" t="s">
        <v>39</v>
      </c>
      <c r="D3437" t="s">
        <v>23</v>
      </c>
      <c r="E3437" s="1">
        <v>45483</v>
      </c>
      <c r="F3437" t="s">
        <v>6925</v>
      </c>
      <c r="G3437" s="1">
        <v>45545</v>
      </c>
      <c r="H3437" t="s">
        <v>41</v>
      </c>
      <c r="I3437" t="s">
        <v>54</v>
      </c>
      <c r="J3437" t="s">
        <v>64</v>
      </c>
      <c r="K3437">
        <v>2</v>
      </c>
      <c r="L3437">
        <v>697.83</v>
      </c>
      <c r="M3437" t="s">
        <v>28</v>
      </c>
      <c r="N3437">
        <v>28</v>
      </c>
      <c r="O3437" t="s">
        <v>12369</v>
      </c>
      <c r="P3437">
        <v>235</v>
      </c>
      <c r="Q3437" t="s">
        <v>43</v>
      </c>
      <c r="R3437">
        <v>4</v>
      </c>
      <c r="S3437" t="s">
        <v>12193</v>
      </c>
      <c r="T3437" t="s">
        <v>36</v>
      </c>
    </row>
    <row r="3438" spans="1:20" x14ac:dyDescent="0.25">
      <c r="A3438" t="s">
        <v>6926</v>
      </c>
      <c r="B3438" t="s">
        <v>21</v>
      </c>
      <c r="C3438" t="s">
        <v>22</v>
      </c>
      <c r="D3438" t="s">
        <v>32</v>
      </c>
      <c r="E3438" s="1">
        <v>45515</v>
      </c>
      <c r="F3438" t="s">
        <v>6927</v>
      </c>
      <c r="G3438" s="1">
        <v>45545</v>
      </c>
      <c r="H3438" t="s">
        <v>47</v>
      </c>
      <c r="I3438" t="s">
        <v>48</v>
      </c>
      <c r="J3438" t="s">
        <v>67</v>
      </c>
      <c r="K3438">
        <v>3</v>
      </c>
      <c r="L3438">
        <v>331.42</v>
      </c>
      <c r="M3438" t="s">
        <v>50</v>
      </c>
      <c r="N3438">
        <v>9</v>
      </c>
      <c r="O3438" t="s">
        <v>12231</v>
      </c>
      <c r="P3438">
        <v>398</v>
      </c>
      <c r="Q3438" t="s">
        <v>29</v>
      </c>
      <c r="R3438">
        <v>4</v>
      </c>
      <c r="S3438" t="s">
        <v>12372</v>
      </c>
      <c r="T3438" t="s">
        <v>60</v>
      </c>
    </row>
    <row r="3439" spans="1:20" x14ac:dyDescent="0.25">
      <c r="A3439" t="s">
        <v>6928</v>
      </c>
      <c r="B3439" t="s">
        <v>45</v>
      </c>
      <c r="C3439" t="s">
        <v>82</v>
      </c>
      <c r="D3439" t="s">
        <v>77</v>
      </c>
      <c r="E3439" t="s">
        <v>12422</v>
      </c>
      <c r="F3439" t="s">
        <v>6929</v>
      </c>
      <c r="G3439" s="1">
        <v>45545</v>
      </c>
      <c r="H3439" t="s">
        <v>25</v>
      </c>
      <c r="I3439" t="s">
        <v>26</v>
      </c>
      <c r="J3439" t="s">
        <v>27</v>
      </c>
      <c r="K3439">
        <v>2</v>
      </c>
      <c r="L3439">
        <v>1185.6600000000001</v>
      </c>
      <c r="M3439" t="s">
        <v>50</v>
      </c>
      <c r="N3439">
        <v>48</v>
      </c>
      <c r="O3439" t="s">
        <v>12287</v>
      </c>
      <c r="P3439">
        <v>324</v>
      </c>
      <c r="Q3439" t="s">
        <v>43</v>
      </c>
      <c r="R3439">
        <v>1</v>
      </c>
      <c r="S3439" t="s">
        <v>12340</v>
      </c>
      <c r="T3439" t="s">
        <v>36</v>
      </c>
    </row>
    <row r="3440" spans="1:20" x14ac:dyDescent="0.25">
      <c r="A3440" t="s">
        <v>6930</v>
      </c>
      <c r="B3440" t="s">
        <v>21</v>
      </c>
      <c r="C3440" t="s">
        <v>22</v>
      </c>
      <c r="D3440" t="s">
        <v>77</v>
      </c>
      <c r="E3440" t="s">
        <v>12080</v>
      </c>
      <c r="F3440" t="s">
        <v>6931</v>
      </c>
      <c r="G3440" s="1">
        <v>45575</v>
      </c>
      <c r="H3440" t="s">
        <v>41</v>
      </c>
      <c r="I3440" t="s">
        <v>42</v>
      </c>
      <c r="J3440" t="s">
        <v>67</v>
      </c>
      <c r="K3440">
        <v>3</v>
      </c>
      <c r="L3440">
        <v>775.82</v>
      </c>
      <c r="M3440" t="s">
        <v>28</v>
      </c>
      <c r="N3440">
        <v>40</v>
      </c>
      <c r="O3440" t="s">
        <v>12203</v>
      </c>
      <c r="P3440">
        <v>281</v>
      </c>
      <c r="Q3440" t="s">
        <v>43</v>
      </c>
      <c r="R3440">
        <v>3</v>
      </c>
      <c r="S3440" t="s">
        <v>12066</v>
      </c>
      <c r="T3440" t="s">
        <v>36</v>
      </c>
    </row>
    <row r="3441" spans="1:20" x14ac:dyDescent="0.25">
      <c r="A3441" t="s">
        <v>6932</v>
      </c>
      <c r="B3441" t="s">
        <v>21</v>
      </c>
      <c r="C3441" t="s">
        <v>39</v>
      </c>
      <c r="D3441" t="s">
        <v>56</v>
      </c>
      <c r="E3441" t="s">
        <v>12480</v>
      </c>
      <c r="F3441" t="s">
        <v>6933</v>
      </c>
      <c r="G3441" s="1">
        <v>45575</v>
      </c>
      <c r="H3441" t="s">
        <v>34</v>
      </c>
      <c r="I3441" t="s">
        <v>54</v>
      </c>
      <c r="J3441" t="s">
        <v>59</v>
      </c>
      <c r="K3441">
        <v>5</v>
      </c>
      <c r="L3441">
        <v>466.24</v>
      </c>
      <c r="M3441" t="s">
        <v>28</v>
      </c>
      <c r="N3441">
        <v>40</v>
      </c>
      <c r="O3441" t="s">
        <v>12144</v>
      </c>
      <c r="P3441">
        <v>14</v>
      </c>
      <c r="Q3441" t="s">
        <v>43</v>
      </c>
      <c r="R3441">
        <v>2</v>
      </c>
      <c r="S3441" t="s">
        <v>12193</v>
      </c>
      <c r="T3441" t="s">
        <v>60</v>
      </c>
    </row>
    <row r="3442" spans="1:20" x14ac:dyDescent="0.25">
      <c r="A3442" t="s">
        <v>6934</v>
      </c>
      <c r="B3442" t="s">
        <v>21</v>
      </c>
      <c r="C3442" t="s">
        <v>22</v>
      </c>
      <c r="D3442" t="s">
        <v>23</v>
      </c>
      <c r="E3442" s="1">
        <v>45479</v>
      </c>
      <c r="F3442" t="s">
        <v>6935</v>
      </c>
      <c r="G3442" s="1">
        <v>45575</v>
      </c>
      <c r="H3442" t="s">
        <v>41</v>
      </c>
      <c r="I3442" t="s">
        <v>48</v>
      </c>
      <c r="J3442" t="s">
        <v>27</v>
      </c>
      <c r="K3442">
        <v>4</v>
      </c>
      <c r="L3442">
        <v>840.59</v>
      </c>
      <c r="M3442" t="s">
        <v>28</v>
      </c>
      <c r="N3442">
        <v>32</v>
      </c>
      <c r="O3442" s="1">
        <v>45695</v>
      </c>
      <c r="P3442">
        <v>19</v>
      </c>
      <c r="Q3442" t="s">
        <v>43</v>
      </c>
      <c r="R3442">
        <v>1</v>
      </c>
      <c r="S3442" t="s">
        <v>12221</v>
      </c>
      <c r="T3442" t="s">
        <v>30</v>
      </c>
    </row>
    <row r="3443" spans="1:20" x14ac:dyDescent="0.25">
      <c r="A3443" t="s">
        <v>6936</v>
      </c>
      <c r="B3443" t="s">
        <v>21</v>
      </c>
      <c r="C3443" t="s">
        <v>39</v>
      </c>
      <c r="D3443" t="s">
        <v>56</v>
      </c>
      <c r="E3443" t="s">
        <v>12258</v>
      </c>
      <c r="F3443" t="s">
        <v>6937</v>
      </c>
      <c r="G3443" s="1">
        <v>45575</v>
      </c>
      <c r="H3443" t="s">
        <v>47</v>
      </c>
      <c r="I3443" t="s">
        <v>63</v>
      </c>
      <c r="J3443" t="s">
        <v>59</v>
      </c>
      <c r="K3443">
        <v>4</v>
      </c>
      <c r="L3443">
        <v>266.45999999999998</v>
      </c>
      <c r="M3443" t="s">
        <v>35</v>
      </c>
      <c r="N3443">
        <v>26</v>
      </c>
      <c r="O3443" t="s">
        <v>12085</v>
      </c>
      <c r="P3443">
        <v>408</v>
      </c>
      <c r="Q3443" t="s">
        <v>43</v>
      </c>
      <c r="R3443">
        <v>1</v>
      </c>
      <c r="S3443" s="1">
        <v>45936</v>
      </c>
      <c r="T3443" t="s">
        <v>60</v>
      </c>
    </row>
    <row r="3444" spans="1:20" x14ac:dyDescent="0.25">
      <c r="A3444" t="s">
        <v>6938</v>
      </c>
      <c r="B3444" t="s">
        <v>45</v>
      </c>
      <c r="C3444" t="s">
        <v>39</v>
      </c>
      <c r="D3444" t="s">
        <v>77</v>
      </c>
      <c r="E3444" t="s">
        <v>12124</v>
      </c>
      <c r="F3444" t="s">
        <v>6939</v>
      </c>
      <c r="G3444" s="1">
        <v>45575</v>
      </c>
      <c r="H3444" t="s">
        <v>25</v>
      </c>
      <c r="I3444" t="s">
        <v>42</v>
      </c>
      <c r="J3444" t="s">
        <v>27</v>
      </c>
      <c r="K3444">
        <v>4</v>
      </c>
      <c r="L3444">
        <v>1490.59</v>
      </c>
      <c r="M3444" t="s">
        <v>28</v>
      </c>
      <c r="N3444">
        <v>38</v>
      </c>
      <c r="O3444" t="s">
        <v>12135</v>
      </c>
      <c r="P3444">
        <v>365</v>
      </c>
      <c r="Q3444" t="s">
        <v>43</v>
      </c>
      <c r="R3444">
        <v>1</v>
      </c>
      <c r="S3444" s="1">
        <v>45812</v>
      </c>
      <c r="T3444" t="s">
        <v>30</v>
      </c>
    </row>
    <row r="3445" spans="1:20" x14ac:dyDescent="0.25">
      <c r="A3445" t="s">
        <v>6940</v>
      </c>
      <c r="B3445" t="s">
        <v>45</v>
      </c>
      <c r="C3445" t="s">
        <v>82</v>
      </c>
      <c r="D3445" t="s">
        <v>32</v>
      </c>
      <c r="E3445" t="s">
        <v>12100</v>
      </c>
      <c r="F3445" t="s">
        <v>6941</v>
      </c>
      <c r="G3445" s="1">
        <v>45575</v>
      </c>
      <c r="H3445" t="s">
        <v>34</v>
      </c>
      <c r="I3445" t="s">
        <v>42</v>
      </c>
      <c r="J3445" t="s">
        <v>67</v>
      </c>
      <c r="K3445">
        <v>5</v>
      </c>
      <c r="L3445">
        <v>960.9</v>
      </c>
      <c r="M3445" t="s">
        <v>50</v>
      </c>
      <c r="N3445">
        <v>14</v>
      </c>
      <c r="O3445" t="s">
        <v>12065</v>
      </c>
      <c r="P3445">
        <v>57</v>
      </c>
      <c r="Q3445" t="s">
        <v>29</v>
      </c>
      <c r="R3445">
        <v>4</v>
      </c>
      <c r="S3445" t="s">
        <v>12122</v>
      </c>
      <c r="T3445" t="s">
        <v>30</v>
      </c>
    </row>
    <row r="3446" spans="1:20" x14ac:dyDescent="0.25">
      <c r="A3446" t="s">
        <v>6942</v>
      </c>
      <c r="B3446" t="s">
        <v>45</v>
      </c>
      <c r="C3446" t="s">
        <v>22</v>
      </c>
      <c r="D3446" t="s">
        <v>52</v>
      </c>
      <c r="E3446" s="1">
        <v>45628</v>
      </c>
      <c r="F3446" t="s">
        <v>6943</v>
      </c>
      <c r="G3446" s="1">
        <v>45575</v>
      </c>
      <c r="H3446" t="s">
        <v>41</v>
      </c>
      <c r="I3446" t="s">
        <v>48</v>
      </c>
      <c r="J3446" t="s">
        <v>49</v>
      </c>
      <c r="K3446">
        <v>3</v>
      </c>
      <c r="L3446">
        <v>359.03</v>
      </c>
      <c r="M3446" t="s">
        <v>50</v>
      </c>
      <c r="N3446">
        <v>22</v>
      </c>
      <c r="O3446" t="s">
        <v>12240</v>
      </c>
      <c r="P3446">
        <v>351</v>
      </c>
      <c r="Q3446" t="s">
        <v>29</v>
      </c>
      <c r="R3446">
        <v>5</v>
      </c>
      <c r="S3446" t="s">
        <v>12071</v>
      </c>
      <c r="T3446" t="s">
        <v>60</v>
      </c>
    </row>
    <row r="3447" spans="1:20" x14ac:dyDescent="0.25">
      <c r="A3447" t="s">
        <v>6944</v>
      </c>
      <c r="B3447" t="s">
        <v>21</v>
      </c>
      <c r="C3447" t="s">
        <v>82</v>
      </c>
      <c r="D3447" t="s">
        <v>52</v>
      </c>
      <c r="E3447" t="s">
        <v>12087</v>
      </c>
      <c r="F3447" t="s">
        <v>6945</v>
      </c>
      <c r="G3447" s="1">
        <v>45575</v>
      </c>
      <c r="H3447" t="s">
        <v>47</v>
      </c>
      <c r="I3447" t="s">
        <v>26</v>
      </c>
      <c r="J3447" t="s">
        <v>59</v>
      </c>
      <c r="K3447">
        <v>5</v>
      </c>
      <c r="L3447">
        <v>1490.77</v>
      </c>
      <c r="M3447" t="s">
        <v>50</v>
      </c>
      <c r="N3447">
        <v>39</v>
      </c>
      <c r="O3447" t="s">
        <v>12207</v>
      </c>
      <c r="P3447">
        <v>78</v>
      </c>
      <c r="Q3447" t="s">
        <v>43</v>
      </c>
      <c r="R3447">
        <v>4</v>
      </c>
      <c r="S3447" t="s">
        <v>12276</v>
      </c>
      <c r="T3447" t="s">
        <v>60</v>
      </c>
    </row>
    <row r="3448" spans="1:20" x14ac:dyDescent="0.25">
      <c r="A3448" t="s">
        <v>6946</v>
      </c>
      <c r="B3448" t="s">
        <v>21</v>
      </c>
      <c r="C3448" t="s">
        <v>82</v>
      </c>
      <c r="D3448" t="s">
        <v>23</v>
      </c>
      <c r="E3448" s="1">
        <v>45658</v>
      </c>
      <c r="F3448" t="s">
        <v>6947</v>
      </c>
      <c r="G3448" s="1">
        <v>45575</v>
      </c>
      <c r="H3448" t="s">
        <v>34</v>
      </c>
      <c r="I3448" t="s">
        <v>54</v>
      </c>
      <c r="J3448" t="s">
        <v>67</v>
      </c>
      <c r="K3448">
        <v>5</v>
      </c>
      <c r="L3448">
        <v>1160.56</v>
      </c>
      <c r="M3448" t="s">
        <v>28</v>
      </c>
      <c r="N3448">
        <v>41</v>
      </c>
      <c r="O3448" s="1">
        <v>45660</v>
      </c>
      <c r="P3448">
        <v>176</v>
      </c>
      <c r="Q3448" t="s">
        <v>29</v>
      </c>
      <c r="R3448">
        <v>2</v>
      </c>
      <c r="S3448" s="1">
        <v>45423</v>
      </c>
      <c r="T3448" t="s">
        <v>30</v>
      </c>
    </row>
    <row r="3449" spans="1:20" x14ac:dyDescent="0.25">
      <c r="A3449" t="s">
        <v>6948</v>
      </c>
      <c r="B3449" t="s">
        <v>38</v>
      </c>
      <c r="C3449" t="s">
        <v>82</v>
      </c>
      <c r="D3449" t="s">
        <v>23</v>
      </c>
      <c r="E3449" t="s">
        <v>12404</v>
      </c>
      <c r="F3449" t="s">
        <v>6949</v>
      </c>
      <c r="G3449" s="1">
        <v>45606</v>
      </c>
      <c r="H3449" t="s">
        <v>58</v>
      </c>
      <c r="I3449" t="s">
        <v>54</v>
      </c>
      <c r="J3449" t="s">
        <v>27</v>
      </c>
      <c r="K3449">
        <v>1</v>
      </c>
      <c r="L3449">
        <v>879.14</v>
      </c>
      <c r="M3449" t="s">
        <v>50</v>
      </c>
      <c r="N3449">
        <v>38</v>
      </c>
      <c r="O3449" s="1">
        <v>45362</v>
      </c>
      <c r="P3449">
        <v>330</v>
      </c>
      <c r="Q3449" t="s">
        <v>29</v>
      </c>
      <c r="R3449">
        <v>4</v>
      </c>
      <c r="S3449" t="s">
        <v>12090</v>
      </c>
      <c r="T3449" t="s">
        <v>60</v>
      </c>
    </row>
    <row r="3450" spans="1:20" x14ac:dyDescent="0.25">
      <c r="A3450" t="s">
        <v>6950</v>
      </c>
      <c r="B3450" t="s">
        <v>45</v>
      </c>
      <c r="C3450" t="s">
        <v>82</v>
      </c>
      <c r="D3450" t="s">
        <v>52</v>
      </c>
      <c r="E3450" s="1">
        <v>44969</v>
      </c>
      <c r="F3450" t="s">
        <v>6951</v>
      </c>
      <c r="G3450" s="1">
        <v>45606</v>
      </c>
      <c r="H3450" t="s">
        <v>34</v>
      </c>
      <c r="I3450" t="s">
        <v>54</v>
      </c>
      <c r="J3450" t="s">
        <v>27</v>
      </c>
      <c r="K3450">
        <v>4</v>
      </c>
      <c r="L3450">
        <v>203.28</v>
      </c>
      <c r="M3450" t="s">
        <v>50</v>
      </c>
      <c r="N3450">
        <v>23</v>
      </c>
      <c r="O3450" s="1">
        <v>45995</v>
      </c>
      <c r="P3450">
        <v>433</v>
      </c>
      <c r="Q3450" t="s">
        <v>43</v>
      </c>
      <c r="R3450">
        <v>3</v>
      </c>
      <c r="S3450" s="1">
        <v>45871</v>
      </c>
      <c r="T3450" t="s">
        <v>36</v>
      </c>
    </row>
    <row r="3451" spans="1:20" x14ac:dyDescent="0.25">
      <c r="A3451" t="s">
        <v>6952</v>
      </c>
      <c r="B3451" t="s">
        <v>45</v>
      </c>
      <c r="C3451" t="s">
        <v>82</v>
      </c>
      <c r="D3451" t="s">
        <v>77</v>
      </c>
      <c r="E3451" t="s">
        <v>12257</v>
      </c>
      <c r="F3451" t="s">
        <v>6953</v>
      </c>
      <c r="G3451" s="1">
        <v>45606</v>
      </c>
      <c r="H3451" t="s">
        <v>25</v>
      </c>
      <c r="I3451" t="s">
        <v>26</v>
      </c>
      <c r="J3451" t="s">
        <v>64</v>
      </c>
      <c r="K3451">
        <v>3</v>
      </c>
      <c r="L3451">
        <v>213.57</v>
      </c>
      <c r="M3451" t="s">
        <v>50</v>
      </c>
      <c r="N3451">
        <v>23</v>
      </c>
      <c r="O3451" s="1">
        <v>45635</v>
      </c>
      <c r="P3451">
        <v>472</v>
      </c>
      <c r="Q3451" t="s">
        <v>43</v>
      </c>
      <c r="R3451">
        <v>2</v>
      </c>
      <c r="S3451" s="1">
        <v>45696</v>
      </c>
      <c r="T3451" t="s">
        <v>60</v>
      </c>
    </row>
    <row r="3452" spans="1:20" x14ac:dyDescent="0.25">
      <c r="A3452" t="s">
        <v>6954</v>
      </c>
      <c r="B3452" t="s">
        <v>21</v>
      </c>
      <c r="C3452" t="s">
        <v>82</v>
      </c>
      <c r="D3452" t="s">
        <v>77</v>
      </c>
      <c r="E3452" s="1">
        <v>45629</v>
      </c>
      <c r="F3452" t="s">
        <v>6955</v>
      </c>
      <c r="G3452" s="1">
        <v>45606</v>
      </c>
      <c r="H3452" t="s">
        <v>58</v>
      </c>
      <c r="I3452" t="s">
        <v>26</v>
      </c>
      <c r="J3452" t="s">
        <v>59</v>
      </c>
      <c r="K3452">
        <v>1</v>
      </c>
      <c r="L3452">
        <v>928.58</v>
      </c>
      <c r="M3452" t="s">
        <v>50</v>
      </c>
      <c r="N3452">
        <v>7</v>
      </c>
      <c r="O3452" t="s">
        <v>12156</v>
      </c>
      <c r="P3452">
        <v>45</v>
      </c>
      <c r="Q3452" t="s">
        <v>29</v>
      </c>
      <c r="R3452">
        <v>3</v>
      </c>
      <c r="S3452" t="s">
        <v>12148</v>
      </c>
      <c r="T3452" t="s">
        <v>60</v>
      </c>
    </row>
    <row r="3453" spans="1:20" x14ac:dyDescent="0.25">
      <c r="A3453" t="s">
        <v>6956</v>
      </c>
      <c r="B3453" t="s">
        <v>38</v>
      </c>
      <c r="C3453" t="s">
        <v>22</v>
      </c>
      <c r="D3453" t="s">
        <v>52</v>
      </c>
      <c r="E3453" t="s">
        <v>12232</v>
      </c>
      <c r="F3453" t="s">
        <v>6957</v>
      </c>
      <c r="G3453" s="1">
        <v>45606</v>
      </c>
      <c r="H3453" t="s">
        <v>41</v>
      </c>
      <c r="I3453" t="s">
        <v>26</v>
      </c>
      <c r="J3453" t="s">
        <v>49</v>
      </c>
      <c r="K3453">
        <v>3</v>
      </c>
      <c r="L3453">
        <v>792.89</v>
      </c>
      <c r="M3453" t="s">
        <v>28</v>
      </c>
      <c r="N3453">
        <v>8</v>
      </c>
      <c r="O3453" s="1">
        <v>45816</v>
      </c>
      <c r="P3453">
        <v>289</v>
      </c>
      <c r="Q3453" t="s">
        <v>43</v>
      </c>
      <c r="R3453">
        <v>2</v>
      </c>
      <c r="S3453" t="s">
        <v>12300</v>
      </c>
      <c r="T3453" t="s">
        <v>60</v>
      </c>
    </row>
    <row r="3454" spans="1:20" x14ac:dyDescent="0.25">
      <c r="A3454" t="s">
        <v>6958</v>
      </c>
      <c r="B3454" t="s">
        <v>38</v>
      </c>
      <c r="C3454" t="s">
        <v>22</v>
      </c>
      <c r="D3454" t="s">
        <v>32</v>
      </c>
      <c r="E3454" t="s">
        <v>12419</v>
      </c>
      <c r="F3454" t="s">
        <v>6959</v>
      </c>
      <c r="G3454" s="1">
        <v>45606</v>
      </c>
      <c r="H3454" t="s">
        <v>47</v>
      </c>
      <c r="I3454" t="s">
        <v>42</v>
      </c>
      <c r="J3454" t="s">
        <v>59</v>
      </c>
      <c r="K3454">
        <v>2</v>
      </c>
      <c r="L3454">
        <v>1212.6500000000001</v>
      </c>
      <c r="M3454" t="s">
        <v>35</v>
      </c>
      <c r="N3454">
        <v>14</v>
      </c>
      <c r="O3454" t="s">
        <v>12190</v>
      </c>
      <c r="P3454">
        <v>138</v>
      </c>
      <c r="Q3454" t="s">
        <v>43</v>
      </c>
      <c r="R3454">
        <v>5</v>
      </c>
      <c r="S3454" s="1">
        <v>45785</v>
      </c>
      <c r="T3454" t="s">
        <v>36</v>
      </c>
    </row>
    <row r="3455" spans="1:20" x14ac:dyDescent="0.25">
      <c r="A3455" t="s">
        <v>6960</v>
      </c>
      <c r="B3455" t="s">
        <v>21</v>
      </c>
      <c r="C3455" t="s">
        <v>39</v>
      </c>
      <c r="D3455" t="s">
        <v>52</v>
      </c>
      <c r="E3455" t="s">
        <v>12251</v>
      </c>
      <c r="F3455" t="s">
        <v>6961</v>
      </c>
      <c r="G3455" s="1">
        <v>45606</v>
      </c>
      <c r="H3455" t="s">
        <v>25</v>
      </c>
      <c r="I3455" t="s">
        <v>54</v>
      </c>
      <c r="J3455" t="s">
        <v>49</v>
      </c>
      <c r="K3455">
        <v>5</v>
      </c>
      <c r="L3455">
        <v>869.77</v>
      </c>
      <c r="M3455" t="s">
        <v>35</v>
      </c>
      <c r="N3455">
        <v>40</v>
      </c>
      <c r="O3455" t="s">
        <v>12086</v>
      </c>
      <c r="P3455">
        <v>97</v>
      </c>
      <c r="Q3455" t="s">
        <v>29</v>
      </c>
      <c r="R3455">
        <v>1</v>
      </c>
      <c r="S3455" t="s">
        <v>12234</v>
      </c>
      <c r="T3455" t="s">
        <v>60</v>
      </c>
    </row>
    <row r="3456" spans="1:20" x14ac:dyDescent="0.25">
      <c r="A3456" t="s">
        <v>6962</v>
      </c>
      <c r="B3456" t="s">
        <v>38</v>
      </c>
      <c r="C3456" t="s">
        <v>22</v>
      </c>
      <c r="D3456" t="s">
        <v>56</v>
      </c>
      <c r="E3456" s="1">
        <v>45027</v>
      </c>
      <c r="F3456" t="s">
        <v>6963</v>
      </c>
      <c r="G3456" s="1">
        <v>45606</v>
      </c>
      <c r="H3456" t="s">
        <v>41</v>
      </c>
      <c r="I3456" t="s">
        <v>42</v>
      </c>
      <c r="J3456" t="s">
        <v>64</v>
      </c>
      <c r="K3456">
        <v>2</v>
      </c>
      <c r="L3456">
        <v>336.89</v>
      </c>
      <c r="M3456" t="s">
        <v>50</v>
      </c>
      <c r="N3456">
        <v>6</v>
      </c>
      <c r="O3456" t="s">
        <v>12161</v>
      </c>
      <c r="P3456">
        <v>408</v>
      </c>
      <c r="Q3456" t="s">
        <v>29</v>
      </c>
      <c r="R3456">
        <v>5</v>
      </c>
      <c r="S3456" s="1">
        <v>45908</v>
      </c>
      <c r="T3456" t="s">
        <v>36</v>
      </c>
    </row>
    <row r="3457" spans="1:20" x14ac:dyDescent="0.25">
      <c r="A3457" t="s">
        <v>6964</v>
      </c>
      <c r="B3457" t="s">
        <v>38</v>
      </c>
      <c r="C3457" t="s">
        <v>82</v>
      </c>
      <c r="D3457" t="s">
        <v>32</v>
      </c>
      <c r="E3457" s="1">
        <v>45055</v>
      </c>
      <c r="F3457" t="s">
        <v>6965</v>
      </c>
      <c r="G3457" s="1">
        <v>45636</v>
      </c>
      <c r="H3457" t="s">
        <v>47</v>
      </c>
      <c r="I3457" t="s">
        <v>54</v>
      </c>
      <c r="J3457" t="s">
        <v>27</v>
      </c>
      <c r="K3457">
        <v>5</v>
      </c>
      <c r="L3457">
        <v>979.22</v>
      </c>
      <c r="M3457" t="s">
        <v>50</v>
      </c>
      <c r="N3457">
        <v>4</v>
      </c>
      <c r="O3457" t="s">
        <v>12231</v>
      </c>
      <c r="P3457">
        <v>426</v>
      </c>
      <c r="Q3457" t="s">
        <v>29</v>
      </c>
      <c r="R3457">
        <v>4</v>
      </c>
      <c r="S3457" t="s">
        <v>12105</v>
      </c>
      <c r="T3457" t="s">
        <v>60</v>
      </c>
    </row>
    <row r="3458" spans="1:20" x14ac:dyDescent="0.25">
      <c r="A3458" t="s">
        <v>6966</v>
      </c>
      <c r="B3458" t="s">
        <v>38</v>
      </c>
      <c r="C3458" t="s">
        <v>82</v>
      </c>
      <c r="D3458" t="s">
        <v>56</v>
      </c>
      <c r="E3458" s="1">
        <v>45936</v>
      </c>
      <c r="F3458" t="s">
        <v>6967</v>
      </c>
      <c r="G3458" s="1">
        <v>45636</v>
      </c>
      <c r="H3458" t="s">
        <v>41</v>
      </c>
      <c r="I3458" t="s">
        <v>63</v>
      </c>
      <c r="J3458" t="s">
        <v>59</v>
      </c>
      <c r="K3458">
        <v>2</v>
      </c>
      <c r="L3458">
        <v>628.27</v>
      </c>
      <c r="M3458" t="s">
        <v>28</v>
      </c>
      <c r="N3458">
        <v>32</v>
      </c>
      <c r="O3458" t="s">
        <v>12225</v>
      </c>
      <c r="P3458">
        <v>43</v>
      </c>
      <c r="Q3458" t="s">
        <v>29</v>
      </c>
      <c r="R3458">
        <v>4</v>
      </c>
      <c r="S3458" s="1">
        <v>45932</v>
      </c>
      <c r="T3458" t="s">
        <v>30</v>
      </c>
    </row>
    <row r="3459" spans="1:20" x14ac:dyDescent="0.25">
      <c r="A3459" t="s">
        <v>6968</v>
      </c>
      <c r="B3459" t="s">
        <v>45</v>
      </c>
      <c r="C3459" t="s">
        <v>39</v>
      </c>
      <c r="D3459" t="s">
        <v>32</v>
      </c>
      <c r="E3459" t="s">
        <v>12367</v>
      </c>
      <c r="F3459" t="s">
        <v>6969</v>
      </c>
      <c r="G3459" s="1">
        <v>45636</v>
      </c>
      <c r="H3459" t="s">
        <v>41</v>
      </c>
      <c r="I3459" t="s">
        <v>54</v>
      </c>
      <c r="J3459" t="s">
        <v>27</v>
      </c>
      <c r="K3459">
        <v>5</v>
      </c>
      <c r="L3459">
        <v>862.66</v>
      </c>
      <c r="M3459" t="s">
        <v>50</v>
      </c>
      <c r="N3459">
        <v>30</v>
      </c>
      <c r="O3459" t="s">
        <v>12100</v>
      </c>
      <c r="P3459">
        <v>211</v>
      </c>
      <c r="Q3459" t="s">
        <v>43</v>
      </c>
      <c r="R3459">
        <v>5</v>
      </c>
      <c r="S3459" t="s">
        <v>12192</v>
      </c>
      <c r="T3459" t="s">
        <v>60</v>
      </c>
    </row>
    <row r="3460" spans="1:20" x14ac:dyDescent="0.25">
      <c r="A3460" t="s">
        <v>6970</v>
      </c>
      <c r="B3460" t="s">
        <v>45</v>
      </c>
      <c r="C3460" t="s">
        <v>82</v>
      </c>
      <c r="D3460" t="s">
        <v>23</v>
      </c>
      <c r="E3460" t="s">
        <v>12478</v>
      </c>
      <c r="F3460" t="s">
        <v>6971</v>
      </c>
      <c r="G3460" s="1">
        <v>45636</v>
      </c>
      <c r="H3460" t="s">
        <v>34</v>
      </c>
      <c r="I3460" t="s">
        <v>26</v>
      </c>
      <c r="J3460" t="s">
        <v>49</v>
      </c>
      <c r="K3460">
        <v>5</v>
      </c>
      <c r="L3460">
        <v>850.04</v>
      </c>
      <c r="M3460" t="s">
        <v>50</v>
      </c>
      <c r="N3460">
        <v>34</v>
      </c>
      <c r="O3460" t="s">
        <v>12188</v>
      </c>
      <c r="P3460">
        <v>115</v>
      </c>
      <c r="Q3460" t="s">
        <v>43</v>
      </c>
      <c r="R3460">
        <v>4</v>
      </c>
      <c r="S3460" s="1">
        <v>45783</v>
      </c>
      <c r="T3460" t="s">
        <v>30</v>
      </c>
    </row>
    <row r="3461" spans="1:20" x14ac:dyDescent="0.25">
      <c r="A3461" t="s">
        <v>6972</v>
      </c>
      <c r="B3461" t="s">
        <v>45</v>
      </c>
      <c r="C3461" t="s">
        <v>39</v>
      </c>
      <c r="D3461" t="s">
        <v>77</v>
      </c>
      <c r="E3461" s="1">
        <v>45843</v>
      </c>
      <c r="F3461" t="s">
        <v>6973</v>
      </c>
      <c r="G3461" s="1">
        <v>45636</v>
      </c>
      <c r="H3461" t="s">
        <v>47</v>
      </c>
      <c r="I3461" t="s">
        <v>48</v>
      </c>
      <c r="J3461" t="s">
        <v>59</v>
      </c>
      <c r="K3461">
        <v>5</v>
      </c>
      <c r="L3461">
        <v>1176.79</v>
      </c>
      <c r="M3461" t="s">
        <v>50</v>
      </c>
      <c r="N3461">
        <v>30</v>
      </c>
      <c r="O3461" s="1">
        <v>45871</v>
      </c>
      <c r="P3461">
        <v>4</v>
      </c>
      <c r="Q3461" t="s">
        <v>43</v>
      </c>
      <c r="R3461">
        <v>3</v>
      </c>
      <c r="S3461" t="s">
        <v>12201</v>
      </c>
      <c r="T3461" t="s">
        <v>30</v>
      </c>
    </row>
    <row r="3462" spans="1:20" x14ac:dyDescent="0.25">
      <c r="A3462" t="s">
        <v>6974</v>
      </c>
      <c r="B3462" t="s">
        <v>38</v>
      </c>
      <c r="C3462" t="s">
        <v>82</v>
      </c>
      <c r="D3462" t="s">
        <v>23</v>
      </c>
      <c r="E3462" t="s">
        <v>12067</v>
      </c>
      <c r="F3462" t="s">
        <v>6975</v>
      </c>
      <c r="G3462" s="1">
        <v>45636</v>
      </c>
      <c r="H3462" t="s">
        <v>41</v>
      </c>
      <c r="I3462" t="s">
        <v>26</v>
      </c>
      <c r="J3462" t="s">
        <v>59</v>
      </c>
      <c r="K3462">
        <v>2</v>
      </c>
      <c r="L3462">
        <v>280.33999999999997</v>
      </c>
      <c r="M3462" t="s">
        <v>35</v>
      </c>
      <c r="N3462">
        <v>9</v>
      </c>
      <c r="O3462" t="s">
        <v>12186</v>
      </c>
      <c r="P3462">
        <v>231</v>
      </c>
      <c r="Q3462" t="s">
        <v>29</v>
      </c>
      <c r="R3462">
        <v>4</v>
      </c>
      <c r="S3462" t="s">
        <v>12132</v>
      </c>
      <c r="T3462" t="s">
        <v>36</v>
      </c>
    </row>
    <row r="3463" spans="1:20" x14ac:dyDescent="0.25">
      <c r="A3463" t="s">
        <v>6976</v>
      </c>
      <c r="B3463" t="s">
        <v>38</v>
      </c>
      <c r="C3463" t="s">
        <v>82</v>
      </c>
      <c r="D3463" t="s">
        <v>32</v>
      </c>
      <c r="E3463" t="s">
        <v>12247</v>
      </c>
      <c r="F3463" t="s">
        <v>6977</v>
      </c>
      <c r="G3463" s="1">
        <v>45636</v>
      </c>
      <c r="H3463" t="s">
        <v>34</v>
      </c>
      <c r="I3463" t="s">
        <v>26</v>
      </c>
      <c r="J3463" t="s">
        <v>64</v>
      </c>
      <c r="K3463">
        <v>5</v>
      </c>
      <c r="L3463">
        <v>854.84</v>
      </c>
      <c r="M3463" t="s">
        <v>35</v>
      </c>
      <c r="N3463">
        <v>11</v>
      </c>
      <c r="O3463" s="1">
        <v>45422</v>
      </c>
      <c r="P3463">
        <v>409</v>
      </c>
      <c r="Q3463" t="s">
        <v>43</v>
      </c>
      <c r="R3463">
        <v>1</v>
      </c>
      <c r="S3463" s="1">
        <v>45839</v>
      </c>
      <c r="T3463" t="s">
        <v>36</v>
      </c>
    </row>
    <row r="3464" spans="1:20" x14ac:dyDescent="0.25">
      <c r="A3464" t="s">
        <v>6978</v>
      </c>
      <c r="B3464" t="s">
        <v>45</v>
      </c>
      <c r="C3464" t="s">
        <v>82</v>
      </c>
      <c r="D3464" t="s">
        <v>52</v>
      </c>
      <c r="E3464" t="s">
        <v>12505</v>
      </c>
      <c r="F3464" t="s">
        <v>6979</v>
      </c>
      <c r="G3464" s="1">
        <v>45636</v>
      </c>
      <c r="H3464" t="s">
        <v>47</v>
      </c>
      <c r="I3464" t="s">
        <v>63</v>
      </c>
      <c r="J3464" t="s">
        <v>64</v>
      </c>
      <c r="K3464">
        <v>1</v>
      </c>
      <c r="L3464">
        <v>1456.34</v>
      </c>
      <c r="M3464" t="s">
        <v>35</v>
      </c>
      <c r="N3464">
        <v>40</v>
      </c>
      <c r="O3464" s="1">
        <v>45997</v>
      </c>
      <c r="P3464">
        <v>414</v>
      </c>
      <c r="Q3464" t="s">
        <v>29</v>
      </c>
      <c r="R3464">
        <v>4</v>
      </c>
      <c r="S3464" t="s">
        <v>12384</v>
      </c>
      <c r="T3464" t="s">
        <v>36</v>
      </c>
    </row>
    <row r="3465" spans="1:20" x14ac:dyDescent="0.25">
      <c r="A3465" t="s">
        <v>6980</v>
      </c>
      <c r="B3465" t="s">
        <v>21</v>
      </c>
      <c r="C3465" t="s">
        <v>22</v>
      </c>
      <c r="D3465" t="s">
        <v>56</v>
      </c>
      <c r="E3465" t="s">
        <v>12215</v>
      </c>
      <c r="F3465" t="s">
        <v>6981</v>
      </c>
      <c r="G3465" t="s">
        <v>12225</v>
      </c>
      <c r="H3465" t="s">
        <v>47</v>
      </c>
      <c r="I3465" t="s">
        <v>63</v>
      </c>
      <c r="J3465" t="s">
        <v>67</v>
      </c>
      <c r="K3465">
        <v>5</v>
      </c>
      <c r="L3465">
        <v>162.74</v>
      </c>
      <c r="M3465" t="s">
        <v>50</v>
      </c>
      <c r="N3465">
        <v>32</v>
      </c>
      <c r="O3465" t="s">
        <v>12101</v>
      </c>
      <c r="P3465">
        <v>155</v>
      </c>
      <c r="Q3465" t="s">
        <v>43</v>
      </c>
      <c r="R3465">
        <v>5</v>
      </c>
      <c r="S3465" t="s">
        <v>12088</v>
      </c>
      <c r="T3465" t="s">
        <v>60</v>
      </c>
    </row>
    <row r="3466" spans="1:20" x14ac:dyDescent="0.25">
      <c r="A3466" t="s">
        <v>6982</v>
      </c>
      <c r="B3466" t="s">
        <v>45</v>
      </c>
      <c r="C3466" t="s">
        <v>39</v>
      </c>
      <c r="D3466" t="s">
        <v>56</v>
      </c>
      <c r="E3466" t="s">
        <v>12216</v>
      </c>
      <c r="F3466" t="s">
        <v>6983</v>
      </c>
      <c r="G3466" t="s">
        <v>12225</v>
      </c>
      <c r="H3466" t="s">
        <v>25</v>
      </c>
      <c r="I3466" t="s">
        <v>54</v>
      </c>
      <c r="J3466" t="s">
        <v>64</v>
      </c>
      <c r="K3466">
        <v>4</v>
      </c>
      <c r="L3466">
        <v>426.12</v>
      </c>
      <c r="M3466" t="s">
        <v>28</v>
      </c>
      <c r="N3466">
        <v>33</v>
      </c>
      <c r="O3466" s="1">
        <v>45717</v>
      </c>
      <c r="P3466">
        <v>71</v>
      </c>
      <c r="Q3466" t="s">
        <v>43</v>
      </c>
      <c r="R3466">
        <v>1</v>
      </c>
      <c r="S3466" t="s">
        <v>12400</v>
      </c>
      <c r="T3466" t="s">
        <v>60</v>
      </c>
    </row>
    <row r="3467" spans="1:20" x14ac:dyDescent="0.25">
      <c r="A3467" t="s">
        <v>6984</v>
      </c>
      <c r="B3467" t="s">
        <v>21</v>
      </c>
      <c r="C3467" t="s">
        <v>39</v>
      </c>
      <c r="D3467" t="s">
        <v>52</v>
      </c>
      <c r="E3467" s="1">
        <v>45962</v>
      </c>
      <c r="F3467" t="s">
        <v>6985</v>
      </c>
      <c r="G3467" t="s">
        <v>12225</v>
      </c>
      <c r="H3467" t="s">
        <v>34</v>
      </c>
      <c r="I3467" t="s">
        <v>48</v>
      </c>
      <c r="J3467" t="s">
        <v>59</v>
      </c>
      <c r="K3467">
        <v>2</v>
      </c>
      <c r="L3467">
        <v>397.02</v>
      </c>
      <c r="M3467" t="s">
        <v>35</v>
      </c>
      <c r="N3467">
        <v>28</v>
      </c>
      <c r="O3467" s="1">
        <v>45391</v>
      </c>
      <c r="P3467">
        <v>82</v>
      </c>
      <c r="Q3467" t="s">
        <v>43</v>
      </c>
      <c r="R3467">
        <v>5</v>
      </c>
      <c r="S3467" t="s">
        <v>12087</v>
      </c>
      <c r="T3467" t="s">
        <v>60</v>
      </c>
    </row>
    <row r="3468" spans="1:20" x14ac:dyDescent="0.25">
      <c r="A3468" t="s">
        <v>6986</v>
      </c>
      <c r="B3468" t="s">
        <v>38</v>
      </c>
      <c r="C3468" t="s">
        <v>22</v>
      </c>
      <c r="D3468" t="s">
        <v>77</v>
      </c>
      <c r="E3468" s="1">
        <v>45393</v>
      </c>
      <c r="F3468" t="s">
        <v>6987</v>
      </c>
      <c r="G3468" t="s">
        <v>12225</v>
      </c>
      <c r="H3468" t="s">
        <v>41</v>
      </c>
      <c r="I3468" t="s">
        <v>48</v>
      </c>
      <c r="J3468" t="s">
        <v>59</v>
      </c>
      <c r="K3468">
        <v>1</v>
      </c>
      <c r="L3468">
        <v>361.75</v>
      </c>
      <c r="M3468" t="s">
        <v>50</v>
      </c>
      <c r="N3468">
        <v>31</v>
      </c>
      <c r="O3468" t="s">
        <v>12083</v>
      </c>
      <c r="P3468">
        <v>417</v>
      </c>
      <c r="Q3468" t="s">
        <v>43</v>
      </c>
      <c r="R3468">
        <v>1</v>
      </c>
      <c r="S3468" t="s">
        <v>12368</v>
      </c>
      <c r="T3468" t="s">
        <v>30</v>
      </c>
    </row>
    <row r="3469" spans="1:20" x14ac:dyDescent="0.25">
      <c r="A3469" t="s">
        <v>6988</v>
      </c>
      <c r="B3469" t="s">
        <v>45</v>
      </c>
      <c r="C3469" t="s">
        <v>82</v>
      </c>
      <c r="D3469" t="s">
        <v>23</v>
      </c>
      <c r="E3469" t="s">
        <v>12369</v>
      </c>
      <c r="F3469" t="s">
        <v>6989</v>
      </c>
      <c r="G3469" t="s">
        <v>12225</v>
      </c>
      <c r="H3469" t="s">
        <v>41</v>
      </c>
      <c r="I3469" t="s">
        <v>42</v>
      </c>
      <c r="J3469" t="s">
        <v>49</v>
      </c>
      <c r="K3469">
        <v>3</v>
      </c>
      <c r="L3469">
        <v>1052.23</v>
      </c>
      <c r="M3469" t="s">
        <v>50</v>
      </c>
      <c r="N3469">
        <v>9</v>
      </c>
      <c r="O3469" t="s">
        <v>12324</v>
      </c>
      <c r="P3469">
        <v>293</v>
      </c>
      <c r="Q3469" t="s">
        <v>29</v>
      </c>
      <c r="R3469">
        <v>4</v>
      </c>
      <c r="S3469" s="1">
        <v>45482</v>
      </c>
      <c r="T3469" t="s">
        <v>30</v>
      </c>
    </row>
    <row r="3470" spans="1:20" x14ac:dyDescent="0.25">
      <c r="A3470" t="s">
        <v>6990</v>
      </c>
      <c r="B3470" t="s">
        <v>45</v>
      </c>
      <c r="C3470" t="s">
        <v>39</v>
      </c>
      <c r="D3470" t="s">
        <v>23</v>
      </c>
      <c r="E3470" t="s">
        <v>12197</v>
      </c>
      <c r="F3470" t="s">
        <v>6991</v>
      </c>
      <c r="G3470" t="s">
        <v>12066</v>
      </c>
      <c r="H3470" t="s">
        <v>58</v>
      </c>
      <c r="I3470" t="s">
        <v>54</v>
      </c>
      <c r="J3470" t="s">
        <v>59</v>
      </c>
      <c r="K3470">
        <v>2</v>
      </c>
      <c r="L3470">
        <v>1135.92</v>
      </c>
      <c r="M3470" t="s">
        <v>35</v>
      </c>
      <c r="N3470">
        <v>5</v>
      </c>
      <c r="O3470" t="s">
        <v>12378</v>
      </c>
      <c r="P3470">
        <v>442</v>
      </c>
      <c r="Q3470" t="s">
        <v>43</v>
      </c>
      <c r="R3470">
        <v>5</v>
      </c>
      <c r="S3470" s="1">
        <v>45482</v>
      </c>
      <c r="T3470" t="s">
        <v>30</v>
      </c>
    </row>
    <row r="3471" spans="1:20" x14ac:dyDescent="0.25">
      <c r="A3471" t="s">
        <v>6992</v>
      </c>
      <c r="B3471" t="s">
        <v>45</v>
      </c>
      <c r="C3471" t="s">
        <v>82</v>
      </c>
      <c r="D3471" t="s">
        <v>23</v>
      </c>
      <c r="E3471" t="s">
        <v>12461</v>
      </c>
      <c r="F3471" t="s">
        <v>6993</v>
      </c>
      <c r="G3471" t="s">
        <v>12066</v>
      </c>
      <c r="H3471" t="s">
        <v>58</v>
      </c>
      <c r="I3471" t="s">
        <v>54</v>
      </c>
      <c r="J3471" t="s">
        <v>64</v>
      </c>
      <c r="K3471">
        <v>4</v>
      </c>
      <c r="L3471">
        <v>515.59</v>
      </c>
      <c r="M3471" t="s">
        <v>28</v>
      </c>
      <c r="N3471">
        <v>25</v>
      </c>
      <c r="O3471" t="s">
        <v>12107</v>
      </c>
      <c r="P3471">
        <v>395</v>
      </c>
      <c r="Q3471" t="s">
        <v>29</v>
      </c>
      <c r="R3471">
        <v>2</v>
      </c>
      <c r="S3471" s="1">
        <v>45721</v>
      </c>
      <c r="T3471" t="s">
        <v>30</v>
      </c>
    </row>
    <row r="3472" spans="1:20" x14ac:dyDescent="0.25">
      <c r="A3472" t="s">
        <v>6994</v>
      </c>
      <c r="B3472" t="s">
        <v>38</v>
      </c>
      <c r="C3472" t="s">
        <v>82</v>
      </c>
      <c r="D3472" t="s">
        <v>56</v>
      </c>
      <c r="E3472" t="s">
        <v>12165</v>
      </c>
      <c r="F3472" t="s">
        <v>6995</v>
      </c>
      <c r="G3472" t="s">
        <v>12066</v>
      </c>
      <c r="H3472" t="s">
        <v>47</v>
      </c>
      <c r="I3472" t="s">
        <v>42</v>
      </c>
      <c r="J3472" t="s">
        <v>49</v>
      </c>
      <c r="K3472">
        <v>1</v>
      </c>
      <c r="L3472">
        <v>1223.69</v>
      </c>
      <c r="M3472" t="s">
        <v>35</v>
      </c>
      <c r="N3472">
        <v>4</v>
      </c>
      <c r="O3472" t="s">
        <v>12119</v>
      </c>
      <c r="P3472">
        <v>414</v>
      </c>
      <c r="Q3472" t="s">
        <v>29</v>
      </c>
      <c r="R3472">
        <v>4</v>
      </c>
      <c r="S3472" t="s">
        <v>12186</v>
      </c>
      <c r="T3472" t="s">
        <v>36</v>
      </c>
    </row>
    <row r="3473" spans="1:20" x14ac:dyDescent="0.25">
      <c r="A3473" t="s">
        <v>6996</v>
      </c>
      <c r="B3473" t="s">
        <v>45</v>
      </c>
      <c r="C3473" t="s">
        <v>39</v>
      </c>
      <c r="D3473" t="s">
        <v>52</v>
      </c>
      <c r="E3473" t="s">
        <v>12492</v>
      </c>
      <c r="F3473" t="s">
        <v>6997</v>
      </c>
      <c r="G3473" t="s">
        <v>12066</v>
      </c>
      <c r="H3473" t="s">
        <v>34</v>
      </c>
      <c r="I3473" t="s">
        <v>48</v>
      </c>
      <c r="J3473" t="s">
        <v>27</v>
      </c>
      <c r="K3473">
        <v>5</v>
      </c>
      <c r="L3473">
        <v>1131.71</v>
      </c>
      <c r="M3473" t="s">
        <v>28</v>
      </c>
      <c r="N3473">
        <v>19</v>
      </c>
      <c r="O3473" s="1">
        <v>45753</v>
      </c>
      <c r="P3473">
        <v>28</v>
      </c>
      <c r="Q3473" t="s">
        <v>43</v>
      </c>
      <c r="R3473">
        <v>5</v>
      </c>
      <c r="S3473" t="s">
        <v>12300</v>
      </c>
      <c r="T3473" t="s">
        <v>36</v>
      </c>
    </row>
    <row r="3474" spans="1:20" x14ac:dyDescent="0.25">
      <c r="A3474" t="s">
        <v>6998</v>
      </c>
      <c r="B3474" t="s">
        <v>38</v>
      </c>
      <c r="C3474" t="s">
        <v>82</v>
      </c>
      <c r="D3474" t="s">
        <v>32</v>
      </c>
      <c r="E3474" t="s">
        <v>12263</v>
      </c>
      <c r="F3474" t="s">
        <v>6999</v>
      </c>
      <c r="G3474" t="s">
        <v>12066</v>
      </c>
      <c r="H3474" t="s">
        <v>58</v>
      </c>
      <c r="I3474" t="s">
        <v>54</v>
      </c>
      <c r="J3474" t="s">
        <v>27</v>
      </c>
      <c r="K3474">
        <v>3</v>
      </c>
      <c r="L3474">
        <v>1135.29</v>
      </c>
      <c r="M3474" t="s">
        <v>28</v>
      </c>
      <c r="N3474">
        <v>14</v>
      </c>
      <c r="O3474" t="s">
        <v>12190</v>
      </c>
      <c r="P3474">
        <v>386</v>
      </c>
      <c r="Q3474" t="s">
        <v>29</v>
      </c>
      <c r="R3474">
        <v>1</v>
      </c>
      <c r="S3474" t="s">
        <v>12379</v>
      </c>
      <c r="T3474" t="s">
        <v>30</v>
      </c>
    </row>
    <row r="3475" spans="1:20" x14ac:dyDescent="0.25">
      <c r="A3475" t="s">
        <v>7000</v>
      </c>
      <c r="B3475" t="s">
        <v>45</v>
      </c>
      <c r="C3475" t="s">
        <v>39</v>
      </c>
      <c r="D3475" t="s">
        <v>52</v>
      </c>
      <c r="E3475" s="1">
        <v>45452</v>
      </c>
      <c r="F3475" t="s">
        <v>7001</v>
      </c>
      <c r="G3475" t="s">
        <v>12066</v>
      </c>
      <c r="H3475" t="s">
        <v>25</v>
      </c>
      <c r="I3475" t="s">
        <v>48</v>
      </c>
      <c r="J3475" t="s">
        <v>27</v>
      </c>
      <c r="K3475">
        <v>2</v>
      </c>
      <c r="L3475">
        <v>231.82</v>
      </c>
      <c r="M3475" t="s">
        <v>35</v>
      </c>
      <c r="N3475">
        <v>38</v>
      </c>
      <c r="O3475" s="1">
        <v>45995</v>
      </c>
      <c r="P3475">
        <v>198</v>
      </c>
      <c r="Q3475" t="s">
        <v>29</v>
      </c>
      <c r="R3475">
        <v>3</v>
      </c>
      <c r="S3475" t="s">
        <v>12243</v>
      </c>
      <c r="T3475" t="s">
        <v>30</v>
      </c>
    </row>
    <row r="3476" spans="1:20" x14ac:dyDescent="0.25">
      <c r="A3476" t="s">
        <v>7002</v>
      </c>
      <c r="B3476" t="s">
        <v>21</v>
      </c>
      <c r="C3476" t="s">
        <v>82</v>
      </c>
      <c r="D3476" t="s">
        <v>32</v>
      </c>
      <c r="E3476" t="s">
        <v>12261</v>
      </c>
      <c r="F3476" t="s">
        <v>7003</v>
      </c>
      <c r="G3476" t="s">
        <v>12397</v>
      </c>
      <c r="H3476" t="s">
        <v>58</v>
      </c>
      <c r="I3476" t="s">
        <v>54</v>
      </c>
      <c r="J3476" t="s">
        <v>59</v>
      </c>
      <c r="K3476">
        <v>2</v>
      </c>
      <c r="L3476">
        <v>740.4</v>
      </c>
      <c r="M3476" t="s">
        <v>50</v>
      </c>
      <c r="N3476">
        <v>32</v>
      </c>
      <c r="O3476" t="s">
        <v>12250</v>
      </c>
      <c r="P3476">
        <v>32</v>
      </c>
      <c r="Q3476" t="s">
        <v>29</v>
      </c>
      <c r="R3476">
        <v>1</v>
      </c>
      <c r="S3476" t="s">
        <v>12115</v>
      </c>
      <c r="T3476" t="s">
        <v>30</v>
      </c>
    </row>
    <row r="3477" spans="1:20" x14ac:dyDescent="0.25">
      <c r="A3477" t="s">
        <v>7004</v>
      </c>
      <c r="B3477" t="s">
        <v>21</v>
      </c>
      <c r="C3477" t="s">
        <v>82</v>
      </c>
      <c r="D3477" t="s">
        <v>32</v>
      </c>
      <c r="E3477" s="1">
        <v>45665</v>
      </c>
      <c r="F3477" t="s">
        <v>7005</v>
      </c>
      <c r="G3477" t="s">
        <v>12397</v>
      </c>
      <c r="H3477" t="s">
        <v>58</v>
      </c>
      <c r="I3477" t="s">
        <v>63</v>
      </c>
      <c r="J3477" t="s">
        <v>67</v>
      </c>
      <c r="K3477">
        <v>3</v>
      </c>
      <c r="L3477">
        <v>1145.8800000000001</v>
      </c>
      <c r="M3477" t="s">
        <v>28</v>
      </c>
      <c r="N3477">
        <v>45</v>
      </c>
      <c r="O3477" s="1">
        <v>45999</v>
      </c>
      <c r="P3477">
        <v>487</v>
      </c>
      <c r="Q3477" t="s">
        <v>43</v>
      </c>
      <c r="R3477">
        <v>4</v>
      </c>
      <c r="S3477" t="s">
        <v>12300</v>
      </c>
      <c r="T3477" t="s">
        <v>60</v>
      </c>
    </row>
    <row r="3478" spans="1:20" x14ac:dyDescent="0.25">
      <c r="A3478" t="s">
        <v>7006</v>
      </c>
      <c r="B3478" t="s">
        <v>38</v>
      </c>
      <c r="C3478" t="s">
        <v>39</v>
      </c>
      <c r="D3478" t="s">
        <v>56</v>
      </c>
      <c r="E3478" t="s">
        <v>12098</v>
      </c>
      <c r="F3478" t="s">
        <v>7007</v>
      </c>
      <c r="G3478" t="s">
        <v>12397</v>
      </c>
      <c r="H3478" t="s">
        <v>47</v>
      </c>
      <c r="I3478" t="s">
        <v>26</v>
      </c>
      <c r="J3478" t="s">
        <v>49</v>
      </c>
      <c r="K3478">
        <v>2</v>
      </c>
      <c r="L3478">
        <v>1451.73</v>
      </c>
      <c r="M3478" t="s">
        <v>28</v>
      </c>
      <c r="N3478">
        <v>37</v>
      </c>
      <c r="O3478" s="1">
        <v>45661</v>
      </c>
      <c r="P3478">
        <v>238</v>
      </c>
      <c r="Q3478" t="s">
        <v>29</v>
      </c>
      <c r="R3478">
        <v>5</v>
      </c>
      <c r="S3478" t="s">
        <v>12176</v>
      </c>
      <c r="T3478" t="s">
        <v>60</v>
      </c>
    </row>
    <row r="3479" spans="1:20" x14ac:dyDescent="0.25">
      <c r="A3479" t="s">
        <v>7008</v>
      </c>
      <c r="B3479" t="s">
        <v>45</v>
      </c>
      <c r="C3479" t="s">
        <v>22</v>
      </c>
      <c r="D3479" t="s">
        <v>32</v>
      </c>
      <c r="E3479" t="s">
        <v>12243</v>
      </c>
      <c r="F3479" t="s">
        <v>7009</v>
      </c>
      <c r="G3479" t="s">
        <v>12397</v>
      </c>
      <c r="H3479" t="s">
        <v>41</v>
      </c>
      <c r="I3479" t="s">
        <v>42</v>
      </c>
      <c r="J3479" t="s">
        <v>64</v>
      </c>
      <c r="K3479">
        <v>2</v>
      </c>
      <c r="L3479">
        <v>1198.6099999999999</v>
      </c>
      <c r="M3479" t="s">
        <v>28</v>
      </c>
      <c r="N3479">
        <v>23</v>
      </c>
      <c r="O3479" s="1">
        <v>45875</v>
      </c>
      <c r="P3479">
        <v>136</v>
      </c>
      <c r="Q3479" t="s">
        <v>43</v>
      </c>
      <c r="R3479">
        <v>4</v>
      </c>
      <c r="S3479" t="s">
        <v>12256</v>
      </c>
      <c r="T3479" t="s">
        <v>30</v>
      </c>
    </row>
    <row r="3480" spans="1:20" x14ac:dyDescent="0.25">
      <c r="A3480" t="s">
        <v>7010</v>
      </c>
      <c r="B3480" t="s">
        <v>45</v>
      </c>
      <c r="C3480" t="s">
        <v>82</v>
      </c>
      <c r="D3480" t="s">
        <v>56</v>
      </c>
      <c r="E3480" t="s">
        <v>12250</v>
      </c>
      <c r="F3480" t="s">
        <v>7011</v>
      </c>
      <c r="G3480" t="s">
        <v>12332</v>
      </c>
      <c r="H3480" t="s">
        <v>58</v>
      </c>
      <c r="I3480" t="s">
        <v>54</v>
      </c>
      <c r="J3480" t="s">
        <v>59</v>
      </c>
      <c r="K3480">
        <v>1</v>
      </c>
      <c r="L3480">
        <v>1490.03</v>
      </c>
      <c r="M3480" t="s">
        <v>50</v>
      </c>
      <c r="N3480">
        <v>15</v>
      </c>
      <c r="O3480" s="1">
        <v>45935</v>
      </c>
      <c r="P3480">
        <v>202</v>
      </c>
      <c r="Q3480" t="s">
        <v>43</v>
      </c>
      <c r="R3480">
        <v>3</v>
      </c>
      <c r="S3480" s="1">
        <v>45781</v>
      </c>
      <c r="T3480" t="s">
        <v>30</v>
      </c>
    </row>
    <row r="3481" spans="1:20" x14ac:dyDescent="0.25">
      <c r="A3481" t="s">
        <v>7012</v>
      </c>
      <c r="B3481" t="s">
        <v>38</v>
      </c>
      <c r="C3481" t="s">
        <v>82</v>
      </c>
      <c r="D3481" t="s">
        <v>56</v>
      </c>
      <c r="E3481" t="s">
        <v>12165</v>
      </c>
      <c r="F3481" t="s">
        <v>7013</v>
      </c>
      <c r="G3481" t="s">
        <v>12332</v>
      </c>
      <c r="H3481" t="s">
        <v>25</v>
      </c>
      <c r="I3481" t="s">
        <v>48</v>
      </c>
      <c r="J3481" t="s">
        <v>49</v>
      </c>
      <c r="K3481">
        <v>4</v>
      </c>
      <c r="L3481">
        <v>1427.78</v>
      </c>
      <c r="M3481" t="s">
        <v>35</v>
      </c>
      <c r="N3481">
        <v>16</v>
      </c>
      <c r="O3481" s="1">
        <v>45962</v>
      </c>
      <c r="P3481">
        <v>115</v>
      </c>
      <c r="Q3481" t="s">
        <v>29</v>
      </c>
      <c r="R3481">
        <v>1</v>
      </c>
      <c r="S3481" s="1">
        <v>45692</v>
      </c>
      <c r="T3481" t="s">
        <v>60</v>
      </c>
    </row>
    <row r="3482" spans="1:20" x14ac:dyDescent="0.25">
      <c r="A3482" t="s">
        <v>7014</v>
      </c>
      <c r="B3482" t="s">
        <v>45</v>
      </c>
      <c r="C3482" t="s">
        <v>82</v>
      </c>
      <c r="D3482" t="s">
        <v>32</v>
      </c>
      <c r="E3482" t="s">
        <v>12486</v>
      </c>
      <c r="F3482" t="s">
        <v>7015</v>
      </c>
      <c r="G3482" t="s">
        <v>12332</v>
      </c>
      <c r="H3482" t="s">
        <v>47</v>
      </c>
      <c r="I3482" t="s">
        <v>54</v>
      </c>
      <c r="J3482" t="s">
        <v>49</v>
      </c>
      <c r="K3482">
        <v>1</v>
      </c>
      <c r="L3482">
        <v>144.29</v>
      </c>
      <c r="M3482" t="s">
        <v>28</v>
      </c>
      <c r="N3482">
        <v>22</v>
      </c>
      <c r="O3482" t="s">
        <v>12266</v>
      </c>
      <c r="P3482">
        <v>484</v>
      </c>
      <c r="Q3482" t="s">
        <v>43</v>
      </c>
      <c r="R3482">
        <v>4</v>
      </c>
      <c r="S3482" t="s">
        <v>12107</v>
      </c>
      <c r="T3482" t="s">
        <v>30</v>
      </c>
    </row>
    <row r="3483" spans="1:20" x14ac:dyDescent="0.25">
      <c r="A3483" t="s">
        <v>7016</v>
      </c>
      <c r="B3483" t="s">
        <v>45</v>
      </c>
      <c r="C3483" t="s">
        <v>39</v>
      </c>
      <c r="D3483" t="s">
        <v>56</v>
      </c>
      <c r="E3483" t="s">
        <v>12286</v>
      </c>
      <c r="F3483" t="s">
        <v>7017</v>
      </c>
      <c r="G3483" t="s">
        <v>12332</v>
      </c>
      <c r="H3483" t="s">
        <v>34</v>
      </c>
      <c r="I3483" t="s">
        <v>63</v>
      </c>
      <c r="J3483" t="s">
        <v>49</v>
      </c>
      <c r="K3483">
        <v>1</v>
      </c>
      <c r="L3483">
        <v>1340.7</v>
      </c>
      <c r="M3483" t="s">
        <v>50</v>
      </c>
      <c r="N3483">
        <v>15</v>
      </c>
      <c r="O3483" s="1">
        <v>45574</v>
      </c>
      <c r="P3483">
        <v>203</v>
      </c>
      <c r="Q3483" t="s">
        <v>43</v>
      </c>
      <c r="R3483">
        <v>5</v>
      </c>
      <c r="S3483" s="1">
        <v>45839</v>
      </c>
      <c r="T3483" t="s">
        <v>60</v>
      </c>
    </row>
    <row r="3484" spans="1:20" x14ac:dyDescent="0.25">
      <c r="A3484" t="s">
        <v>7018</v>
      </c>
      <c r="B3484" t="s">
        <v>38</v>
      </c>
      <c r="C3484" t="s">
        <v>82</v>
      </c>
      <c r="D3484" t="s">
        <v>77</v>
      </c>
      <c r="E3484" s="1">
        <v>45603</v>
      </c>
      <c r="F3484" t="s">
        <v>7019</v>
      </c>
      <c r="G3484" t="s">
        <v>12213</v>
      </c>
      <c r="H3484" t="s">
        <v>47</v>
      </c>
      <c r="I3484" t="s">
        <v>63</v>
      </c>
      <c r="J3484" t="s">
        <v>64</v>
      </c>
      <c r="K3484">
        <v>2</v>
      </c>
      <c r="L3484">
        <v>412.95</v>
      </c>
      <c r="M3484" t="s">
        <v>50</v>
      </c>
      <c r="N3484">
        <v>23</v>
      </c>
      <c r="O3484" t="s">
        <v>12304</v>
      </c>
      <c r="P3484">
        <v>429</v>
      </c>
      <c r="Q3484" t="s">
        <v>43</v>
      </c>
      <c r="R3484">
        <v>3</v>
      </c>
      <c r="S3484" s="1">
        <v>45361</v>
      </c>
      <c r="T3484" t="s">
        <v>36</v>
      </c>
    </row>
    <row r="3485" spans="1:20" x14ac:dyDescent="0.25">
      <c r="A3485" t="s">
        <v>7020</v>
      </c>
      <c r="B3485" t="s">
        <v>38</v>
      </c>
      <c r="C3485" t="s">
        <v>82</v>
      </c>
      <c r="D3485" t="s">
        <v>77</v>
      </c>
      <c r="E3485" t="s">
        <v>12453</v>
      </c>
      <c r="F3485" t="s">
        <v>7021</v>
      </c>
      <c r="G3485" t="s">
        <v>12213</v>
      </c>
      <c r="H3485" t="s">
        <v>34</v>
      </c>
      <c r="I3485" t="s">
        <v>48</v>
      </c>
      <c r="J3485" t="s">
        <v>59</v>
      </c>
      <c r="K3485">
        <v>2</v>
      </c>
      <c r="L3485">
        <v>658.73</v>
      </c>
      <c r="M3485" t="s">
        <v>28</v>
      </c>
      <c r="N3485">
        <v>30</v>
      </c>
      <c r="O3485" t="s">
        <v>12277</v>
      </c>
      <c r="P3485">
        <v>275</v>
      </c>
      <c r="Q3485" t="s">
        <v>43</v>
      </c>
      <c r="R3485">
        <v>4</v>
      </c>
      <c r="S3485" t="s">
        <v>12091</v>
      </c>
      <c r="T3485" t="s">
        <v>30</v>
      </c>
    </row>
    <row r="3486" spans="1:20" x14ac:dyDescent="0.25">
      <c r="A3486" t="s">
        <v>7022</v>
      </c>
      <c r="B3486" t="s">
        <v>45</v>
      </c>
      <c r="C3486" t="s">
        <v>22</v>
      </c>
      <c r="D3486" t="s">
        <v>32</v>
      </c>
      <c r="E3486" t="s">
        <v>12283</v>
      </c>
      <c r="F3486" t="s">
        <v>7023</v>
      </c>
      <c r="G3486" t="s">
        <v>12213</v>
      </c>
      <c r="H3486" t="s">
        <v>58</v>
      </c>
      <c r="I3486" t="s">
        <v>54</v>
      </c>
      <c r="J3486" t="s">
        <v>67</v>
      </c>
      <c r="K3486">
        <v>1</v>
      </c>
      <c r="L3486">
        <v>742.38</v>
      </c>
      <c r="M3486" t="s">
        <v>35</v>
      </c>
      <c r="N3486">
        <v>31</v>
      </c>
      <c r="O3486" t="s">
        <v>12277</v>
      </c>
      <c r="P3486">
        <v>14</v>
      </c>
      <c r="Q3486" t="s">
        <v>43</v>
      </c>
      <c r="R3486">
        <v>4</v>
      </c>
      <c r="S3486" t="s">
        <v>12262</v>
      </c>
      <c r="T3486" t="s">
        <v>36</v>
      </c>
    </row>
    <row r="3487" spans="1:20" x14ac:dyDescent="0.25">
      <c r="A3487" t="s">
        <v>7024</v>
      </c>
      <c r="B3487" t="s">
        <v>45</v>
      </c>
      <c r="C3487" t="s">
        <v>82</v>
      </c>
      <c r="D3487" t="s">
        <v>52</v>
      </c>
      <c r="E3487" t="s">
        <v>12489</v>
      </c>
      <c r="F3487" t="s">
        <v>7025</v>
      </c>
      <c r="G3487" t="s">
        <v>12213</v>
      </c>
      <c r="H3487" t="s">
        <v>34</v>
      </c>
      <c r="I3487" t="s">
        <v>42</v>
      </c>
      <c r="J3487" t="s">
        <v>59</v>
      </c>
      <c r="K3487">
        <v>1</v>
      </c>
      <c r="L3487">
        <v>235.42</v>
      </c>
      <c r="M3487" t="s">
        <v>50</v>
      </c>
      <c r="N3487">
        <v>23</v>
      </c>
      <c r="O3487" t="s">
        <v>12255</v>
      </c>
      <c r="P3487">
        <v>149</v>
      </c>
      <c r="Q3487" t="s">
        <v>29</v>
      </c>
      <c r="R3487">
        <v>3</v>
      </c>
      <c r="S3487" t="s">
        <v>12199</v>
      </c>
      <c r="T3487" t="s">
        <v>30</v>
      </c>
    </row>
    <row r="3488" spans="1:20" x14ac:dyDescent="0.25">
      <c r="A3488" t="s">
        <v>7026</v>
      </c>
      <c r="B3488" t="s">
        <v>38</v>
      </c>
      <c r="C3488" t="s">
        <v>39</v>
      </c>
      <c r="D3488" t="s">
        <v>32</v>
      </c>
      <c r="E3488" t="s">
        <v>12139</v>
      </c>
      <c r="F3488" t="s">
        <v>7027</v>
      </c>
      <c r="G3488" t="s">
        <v>12213</v>
      </c>
      <c r="H3488" t="s">
        <v>41</v>
      </c>
      <c r="I3488" t="s">
        <v>54</v>
      </c>
      <c r="J3488" t="s">
        <v>49</v>
      </c>
      <c r="K3488">
        <v>5</v>
      </c>
      <c r="L3488">
        <v>1398.51</v>
      </c>
      <c r="M3488" t="s">
        <v>28</v>
      </c>
      <c r="N3488">
        <v>3</v>
      </c>
      <c r="O3488" t="s">
        <v>12113</v>
      </c>
      <c r="P3488">
        <v>212</v>
      </c>
      <c r="Q3488" t="s">
        <v>29</v>
      </c>
      <c r="R3488">
        <v>5</v>
      </c>
      <c r="S3488" t="s">
        <v>12135</v>
      </c>
      <c r="T3488" t="s">
        <v>36</v>
      </c>
    </row>
    <row r="3489" spans="1:20" x14ac:dyDescent="0.25">
      <c r="A3489" t="s">
        <v>7028</v>
      </c>
      <c r="B3489" t="s">
        <v>38</v>
      </c>
      <c r="C3489" t="s">
        <v>82</v>
      </c>
      <c r="D3489" t="s">
        <v>23</v>
      </c>
      <c r="E3489" t="s">
        <v>12071</v>
      </c>
      <c r="F3489" t="s">
        <v>7029</v>
      </c>
      <c r="G3489" t="s">
        <v>12237</v>
      </c>
      <c r="H3489" t="s">
        <v>25</v>
      </c>
      <c r="I3489" t="s">
        <v>26</v>
      </c>
      <c r="J3489" t="s">
        <v>67</v>
      </c>
      <c r="K3489">
        <v>5</v>
      </c>
      <c r="L3489">
        <v>405.39</v>
      </c>
      <c r="M3489" t="s">
        <v>50</v>
      </c>
      <c r="N3489">
        <v>46</v>
      </c>
      <c r="O3489" s="1">
        <v>45606</v>
      </c>
      <c r="P3489">
        <v>252</v>
      </c>
      <c r="Q3489" t="s">
        <v>43</v>
      </c>
      <c r="R3489">
        <v>2</v>
      </c>
      <c r="S3489" t="s">
        <v>12143</v>
      </c>
      <c r="T3489" t="s">
        <v>30</v>
      </c>
    </row>
    <row r="3490" spans="1:20" x14ac:dyDescent="0.25">
      <c r="A3490" t="s">
        <v>7030</v>
      </c>
      <c r="B3490" t="s">
        <v>38</v>
      </c>
      <c r="C3490" t="s">
        <v>22</v>
      </c>
      <c r="D3490" t="s">
        <v>52</v>
      </c>
      <c r="E3490" s="1">
        <v>45180</v>
      </c>
      <c r="F3490" t="s">
        <v>7031</v>
      </c>
      <c r="G3490" t="s">
        <v>12237</v>
      </c>
      <c r="H3490" t="s">
        <v>25</v>
      </c>
      <c r="I3490" t="s">
        <v>63</v>
      </c>
      <c r="J3490" t="s">
        <v>27</v>
      </c>
      <c r="K3490">
        <v>1</v>
      </c>
      <c r="L3490">
        <v>306.26</v>
      </c>
      <c r="M3490" t="s">
        <v>35</v>
      </c>
      <c r="N3490">
        <v>6</v>
      </c>
      <c r="O3490" t="s">
        <v>12383</v>
      </c>
      <c r="P3490">
        <v>377</v>
      </c>
      <c r="Q3490" t="s">
        <v>29</v>
      </c>
      <c r="R3490">
        <v>1</v>
      </c>
      <c r="S3490" t="s">
        <v>12215</v>
      </c>
      <c r="T3490" t="s">
        <v>60</v>
      </c>
    </row>
    <row r="3491" spans="1:20" x14ac:dyDescent="0.25">
      <c r="A3491" t="s">
        <v>7032</v>
      </c>
      <c r="B3491" t="s">
        <v>45</v>
      </c>
      <c r="C3491" t="s">
        <v>39</v>
      </c>
      <c r="D3491" t="s">
        <v>77</v>
      </c>
      <c r="E3491" s="1">
        <v>45353</v>
      </c>
      <c r="F3491" t="s">
        <v>7033</v>
      </c>
      <c r="G3491" t="s">
        <v>12237</v>
      </c>
      <c r="H3491" t="s">
        <v>58</v>
      </c>
      <c r="I3491" t="s">
        <v>26</v>
      </c>
      <c r="J3491" t="s">
        <v>67</v>
      </c>
      <c r="K3491">
        <v>2</v>
      </c>
      <c r="L3491">
        <v>528.16</v>
      </c>
      <c r="M3491" t="s">
        <v>35</v>
      </c>
      <c r="N3491">
        <v>49</v>
      </c>
      <c r="O3491" t="s">
        <v>12122</v>
      </c>
      <c r="P3491">
        <v>364</v>
      </c>
      <c r="Q3491" t="s">
        <v>29</v>
      </c>
      <c r="R3491">
        <v>3</v>
      </c>
      <c r="S3491" t="s">
        <v>12227</v>
      </c>
      <c r="T3491" t="s">
        <v>30</v>
      </c>
    </row>
    <row r="3492" spans="1:20" x14ac:dyDescent="0.25">
      <c r="A3492" t="s">
        <v>7034</v>
      </c>
      <c r="B3492" t="s">
        <v>21</v>
      </c>
      <c r="C3492" t="s">
        <v>39</v>
      </c>
      <c r="D3492" t="s">
        <v>52</v>
      </c>
      <c r="E3492" s="1">
        <v>45908</v>
      </c>
      <c r="F3492" t="s">
        <v>7035</v>
      </c>
      <c r="G3492" t="s">
        <v>12237</v>
      </c>
      <c r="H3492" t="s">
        <v>25</v>
      </c>
      <c r="I3492" t="s">
        <v>54</v>
      </c>
      <c r="J3492" t="s">
        <v>27</v>
      </c>
      <c r="K3492">
        <v>3</v>
      </c>
      <c r="L3492">
        <v>979.35</v>
      </c>
      <c r="M3492" t="s">
        <v>35</v>
      </c>
      <c r="N3492">
        <v>33</v>
      </c>
      <c r="O3492" t="s">
        <v>12099</v>
      </c>
      <c r="P3492">
        <v>133</v>
      </c>
      <c r="Q3492" t="s">
        <v>29</v>
      </c>
      <c r="R3492">
        <v>4</v>
      </c>
      <c r="S3492" t="s">
        <v>12288</v>
      </c>
      <c r="T3492" t="s">
        <v>36</v>
      </c>
    </row>
    <row r="3493" spans="1:20" x14ac:dyDescent="0.25">
      <c r="A3493" t="s">
        <v>7036</v>
      </c>
      <c r="B3493" t="s">
        <v>21</v>
      </c>
      <c r="C3493" t="s">
        <v>82</v>
      </c>
      <c r="D3493" t="s">
        <v>77</v>
      </c>
      <c r="E3493" t="s">
        <v>12398</v>
      </c>
      <c r="F3493" t="s">
        <v>7037</v>
      </c>
      <c r="G3493" t="s">
        <v>12237</v>
      </c>
      <c r="H3493" t="s">
        <v>25</v>
      </c>
      <c r="I3493" t="s">
        <v>26</v>
      </c>
      <c r="J3493" t="s">
        <v>59</v>
      </c>
      <c r="K3493">
        <v>2</v>
      </c>
      <c r="L3493">
        <v>1356.98</v>
      </c>
      <c r="M3493" t="s">
        <v>28</v>
      </c>
      <c r="N3493">
        <v>42</v>
      </c>
      <c r="O3493" s="1">
        <v>45362</v>
      </c>
      <c r="P3493">
        <v>380</v>
      </c>
      <c r="Q3493" t="s">
        <v>43</v>
      </c>
      <c r="R3493">
        <v>4</v>
      </c>
      <c r="S3493" s="1">
        <v>45783</v>
      </c>
      <c r="T3493" t="s">
        <v>60</v>
      </c>
    </row>
    <row r="3494" spans="1:20" x14ac:dyDescent="0.25">
      <c r="A3494" t="s">
        <v>7038</v>
      </c>
      <c r="B3494" t="s">
        <v>38</v>
      </c>
      <c r="C3494" t="s">
        <v>82</v>
      </c>
      <c r="D3494" t="s">
        <v>32</v>
      </c>
      <c r="E3494" t="s">
        <v>12351</v>
      </c>
      <c r="F3494" t="s">
        <v>7039</v>
      </c>
      <c r="G3494" t="s">
        <v>12237</v>
      </c>
      <c r="H3494" t="s">
        <v>34</v>
      </c>
      <c r="I3494" t="s">
        <v>48</v>
      </c>
      <c r="J3494" t="s">
        <v>64</v>
      </c>
      <c r="K3494">
        <v>3</v>
      </c>
      <c r="L3494">
        <v>545.84</v>
      </c>
      <c r="M3494" t="s">
        <v>28</v>
      </c>
      <c r="N3494">
        <v>6</v>
      </c>
      <c r="O3494" s="1">
        <v>45577</v>
      </c>
      <c r="P3494">
        <v>245</v>
      </c>
      <c r="Q3494" t="s">
        <v>43</v>
      </c>
      <c r="R3494">
        <v>2</v>
      </c>
      <c r="S3494" s="1">
        <v>45809</v>
      </c>
      <c r="T3494" t="s">
        <v>30</v>
      </c>
    </row>
    <row r="3495" spans="1:20" x14ac:dyDescent="0.25">
      <c r="A3495" t="s">
        <v>7040</v>
      </c>
      <c r="B3495" t="s">
        <v>21</v>
      </c>
      <c r="C3495" t="s">
        <v>22</v>
      </c>
      <c r="D3495" t="s">
        <v>52</v>
      </c>
      <c r="E3495" t="s">
        <v>12323</v>
      </c>
      <c r="F3495" t="s">
        <v>7041</v>
      </c>
      <c r="G3495" t="s">
        <v>12237</v>
      </c>
      <c r="H3495" t="s">
        <v>34</v>
      </c>
      <c r="I3495" t="s">
        <v>42</v>
      </c>
      <c r="J3495" t="s">
        <v>27</v>
      </c>
      <c r="K3495">
        <v>3</v>
      </c>
      <c r="L3495">
        <v>1376.28</v>
      </c>
      <c r="M3495" t="s">
        <v>50</v>
      </c>
      <c r="N3495">
        <v>4</v>
      </c>
      <c r="O3495" t="s">
        <v>12343</v>
      </c>
      <c r="P3495">
        <v>470</v>
      </c>
      <c r="Q3495" t="s">
        <v>43</v>
      </c>
      <c r="R3495">
        <v>2</v>
      </c>
      <c r="S3495" t="s">
        <v>12255</v>
      </c>
      <c r="T3495" t="s">
        <v>36</v>
      </c>
    </row>
    <row r="3496" spans="1:20" x14ac:dyDescent="0.25">
      <c r="A3496" t="s">
        <v>7042</v>
      </c>
      <c r="B3496" t="s">
        <v>21</v>
      </c>
      <c r="C3496" t="s">
        <v>39</v>
      </c>
      <c r="D3496" t="s">
        <v>52</v>
      </c>
      <c r="E3496" s="1">
        <v>45545</v>
      </c>
      <c r="F3496" t="s">
        <v>7043</v>
      </c>
      <c r="G3496" t="s">
        <v>12237</v>
      </c>
      <c r="H3496" t="s">
        <v>58</v>
      </c>
      <c r="I3496" t="s">
        <v>48</v>
      </c>
      <c r="J3496" t="s">
        <v>67</v>
      </c>
      <c r="K3496">
        <v>3</v>
      </c>
      <c r="L3496">
        <v>539.58000000000004</v>
      </c>
      <c r="M3496" t="s">
        <v>35</v>
      </c>
      <c r="N3496">
        <v>4</v>
      </c>
      <c r="O3496" s="1">
        <v>45515</v>
      </c>
      <c r="P3496">
        <v>112</v>
      </c>
      <c r="Q3496" t="s">
        <v>29</v>
      </c>
      <c r="R3496">
        <v>1</v>
      </c>
      <c r="S3496" t="s">
        <v>12119</v>
      </c>
      <c r="T3496" t="s">
        <v>30</v>
      </c>
    </row>
    <row r="3497" spans="1:20" x14ac:dyDescent="0.25">
      <c r="A3497" t="s">
        <v>7044</v>
      </c>
      <c r="B3497" t="s">
        <v>45</v>
      </c>
      <c r="C3497" t="s">
        <v>22</v>
      </c>
      <c r="D3497" t="s">
        <v>32</v>
      </c>
      <c r="E3497" s="1">
        <v>45417</v>
      </c>
      <c r="F3497" t="s">
        <v>7045</v>
      </c>
      <c r="G3497" t="s">
        <v>12237</v>
      </c>
      <c r="H3497" t="s">
        <v>58</v>
      </c>
      <c r="I3497" t="s">
        <v>54</v>
      </c>
      <c r="J3497" t="s">
        <v>67</v>
      </c>
      <c r="K3497">
        <v>2</v>
      </c>
      <c r="L3497">
        <v>1078.05</v>
      </c>
      <c r="M3497" t="s">
        <v>50</v>
      </c>
      <c r="N3497">
        <v>47</v>
      </c>
      <c r="O3497" t="s">
        <v>12207</v>
      </c>
      <c r="P3497">
        <v>428</v>
      </c>
      <c r="Q3497" t="s">
        <v>43</v>
      </c>
      <c r="R3497">
        <v>3</v>
      </c>
      <c r="S3497" s="1">
        <v>45607</v>
      </c>
      <c r="T3497" t="s">
        <v>30</v>
      </c>
    </row>
    <row r="3498" spans="1:20" x14ac:dyDescent="0.25">
      <c r="A3498" t="s">
        <v>7046</v>
      </c>
      <c r="B3498" t="s">
        <v>38</v>
      </c>
      <c r="C3498" t="s">
        <v>82</v>
      </c>
      <c r="D3498" t="s">
        <v>32</v>
      </c>
      <c r="E3498" t="s">
        <v>12393</v>
      </c>
      <c r="F3498" t="s">
        <v>7047</v>
      </c>
      <c r="G3498" t="s">
        <v>12237</v>
      </c>
      <c r="H3498" t="s">
        <v>58</v>
      </c>
      <c r="I3498" t="s">
        <v>26</v>
      </c>
      <c r="J3498" t="s">
        <v>59</v>
      </c>
      <c r="K3498">
        <v>4</v>
      </c>
      <c r="L3498">
        <v>989.58</v>
      </c>
      <c r="M3498" t="s">
        <v>28</v>
      </c>
      <c r="N3498">
        <v>4</v>
      </c>
      <c r="O3498" s="1">
        <v>45785</v>
      </c>
      <c r="P3498">
        <v>2</v>
      </c>
      <c r="Q3498" t="s">
        <v>29</v>
      </c>
      <c r="R3498">
        <v>1</v>
      </c>
      <c r="S3498" t="s">
        <v>12211</v>
      </c>
      <c r="T3498" t="s">
        <v>36</v>
      </c>
    </row>
    <row r="3499" spans="1:20" x14ac:dyDescent="0.25">
      <c r="A3499" t="s">
        <v>7048</v>
      </c>
      <c r="B3499" t="s">
        <v>21</v>
      </c>
      <c r="C3499" t="s">
        <v>22</v>
      </c>
      <c r="D3499" t="s">
        <v>32</v>
      </c>
      <c r="E3499" t="s">
        <v>12346</v>
      </c>
      <c r="F3499" t="s">
        <v>7049</v>
      </c>
      <c r="G3499" t="s">
        <v>12365</v>
      </c>
      <c r="H3499" t="s">
        <v>47</v>
      </c>
      <c r="I3499" t="s">
        <v>63</v>
      </c>
      <c r="J3499" t="s">
        <v>49</v>
      </c>
      <c r="K3499">
        <v>2</v>
      </c>
      <c r="L3499">
        <v>293.54000000000002</v>
      </c>
      <c r="M3499" t="s">
        <v>35</v>
      </c>
      <c r="N3499">
        <v>37</v>
      </c>
      <c r="O3499" s="1">
        <v>45665</v>
      </c>
      <c r="P3499">
        <v>133</v>
      </c>
      <c r="Q3499" t="s">
        <v>29</v>
      </c>
      <c r="R3499">
        <v>1</v>
      </c>
      <c r="S3499" s="1">
        <v>45931</v>
      </c>
      <c r="T3499" t="s">
        <v>60</v>
      </c>
    </row>
    <row r="3500" spans="1:20" x14ac:dyDescent="0.25">
      <c r="A3500" t="s">
        <v>7050</v>
      </c>
      <c r="B3500" t="s">
        <v>21</v>
      </c>
      <c r="C3500" t="s">
        <v>82</v>
      </c>
      <c r="D3500" t="s">
        <v>56</v>
      </c>
      <c r="E3500" t="s">
        <v>12134</v>
      </c>
      <c r="F3500" t="s">
        <v>7051</v>
      </c>
      <c r="G3500" t="s">
        <v>12365</v>
      </c>
      <c r="H3500" t="s">
        <v>41</v>
      </c>
      <c r="I3500" t="s">
        <v>63</v>
      </c>
      <c r="J3500" t="s">
        <v>67</v>
      </c>
      <c r="K3500">
        <v>1</v>
      </c>
      <c r="L3500">
        <v>952.34</v>
      </c>
      <c r="M3500" t="s">
        <v>35</v>
      </c>
      <c r="N3500">
        <v>17</v>
      </c>
      <c r="O3500" t="s">
        <v>12170</v>
      </c>
      <c r="P3500">
        <v>8</v>
      </c>
      <c r="Q3500" t="s">
        <v>29</v>
      </c>
      <c r="R3500">
        <v>1</v>
      </c>
      <c r="S3500" s="1">
        <v>45996</v>
      </c>
      <c r="T3500" t="s">
        <v>30</v>
      </c>
    </row>
    <row r="3501" spans="1:20" x14ac:dyDescent="0.25">
      <c r="A3501" t="s">
        <v>7052</v>
      </c>
      <c r="B3501" t="s">
        <v>21</v>
      </c>
      <c r="C3501" t="s">
        <v>22</v>
      </c>
      <c r="D3501" t="s">
        <v>56</v>
      </c>
      <c r="E3501" s="1">
        <v>45608</v>
      </c>
      <c r="F3501" t="s">
        <v>7053</v>
      </c>
      <c r="G3501" t="s">
        <v>12365</v>
      </c>
      <c r="H3501" t="s">
        <v>25</v>
      </c>
      <c r="I3501" t="s">
        <v>26</v>
      </c>
      <c r="J3501" t="s">
        <v>67</v>
      </c>
      <c r="K3501">
        <v>3</v>
      </c>
      <c r="L3501">
        <v>863.99</v>
      </c>
      <c r="M3501" t="s">
        <v>50</v>
      </c>
      <c r="N3501">
        <v>14</v>
      </c>
      <c r="O3501" s="1">
        <v>45749</v>
      </c>
      <c r="P3501">
        <v>221</v>
      </c>
      <c r="Q3501" t="s">
        <v>29</v>
      </c>
      <c r="R3501">
        <v>1</v>
      </c>
      <c r="S3501" t="s">
        <v>12138</v>
      </c>
      <c r="T3501" t="s">
        <v>36</v>
      </c>
    </row>
    <row r="3502" spans="1:20" x14ac:dyDescent="0.25">
      <c r="A3502" t="s">
        <v>7054</v>
      </c>
      <c r="B3502" t="s">
        <v>38</v>
      </c>
      <c r="C3502" t="s">
        <v>82</v>
      </c>
      <c r="D3502" t="s">
        <v>77</v>
      </c>
      <c r="E3502" s="1">
        <v>45355</v>
      </c>
      <c r="F3502" t="s">
        <v>7055</v>
      </c>
      <c r="G3502" t="s">
        <v>12365</v>
      </c>
      <c r="H3502" t="s">
        <v>34</v>
      </c>
      <c r="I3502" t="s">
        <v>42</v>
      </c>
      <c r="J3502" t="s">
        <v>64</v>
      </c>
      <c r="K3502">
        <v>4</v>
      </c>
      <c r="L3502">
        <v>1062.1300000000001</v>
      </c>
      <c r="M3502" t="s">
        <v>28</v>
      </c>
      <c r="N3502">
        <v>1</v>
      </c>
      <c r="O3502" s="1">
        <v>45724</v>
      </c>
      <c r="P3502">
        <v>230</v>
      </c>
      <c r="Q3502" t="s">
        <v>43</v>
      </c>
      <c r="R3502">
        <v>2</v>
      </c>
      <c r="S3502" s="1">
        <v>45749</v>
      </c>
      <c r="T3502" t="s">
        <v>60</v>
      </c>
    </row>
    <row r="3503" spans="1:20" x14ac:dyDescent="0.25">
      <c r="A3503" t="s">
        <v>7056</v>
      </c>
      <c r="B3503" t="s">
        <v>45</v>
      </c>
      <c r="C3503" t="s">
        <v>39</v>
      </c>
      <c r="D3503" t="s">
        <v>52</v>
      </c>
      <c r="E3503" s="1">
        <v>45148</v>
      </c>
      <c r="F3503" t="s">
        <v>7057</v>
      </c>
      <c r="G3503" t="s">
        <v>12365</v>
      </c>
      <c r="H3503" t="s">
        <v>41</v>
      </c>
      <c r="I3503" t="s">
        <v>54</v>
      </c>
      <c r="J3503" t="s">
        <v>49</v>
      </c>
      <c r="K3503">
        <v>4</v>
      </c>
      <c r="L3503">
        <v>620.97</v>
      </c>
      <c r="M3503" t="s">
        <v>50</v>
      </c>
      <c r="N3503">
        <v>46</v>
      </c>
      <c r="O3503" t="s">
        <v>12158</v>
      </c>
      <c r="P3503">
        <v>257</v>
      </c>
      <c r="Q3503" t="s">
        <v>43</v>
      </c>
      <c r="R3503">
        <v>1</v>
      </c>
      <c r="S3503" t="s">
        <v>12223</v>
      </c>
      <c r="T3503" t="s">
        <v>60</v>
      </c>
    </row>
    <row r="3504" spans="1:20" x14ac:dyDescent="0.25">
      <c r="A3504" t="s">
        <v>7058</v>
      </c>
      <c r="B3504" t="s">
        <v>45</v>
      </c>
      <c r="C3504" t="s">
        <v>39</v>
      </c>
      <c r="D3504" t="s">
        <v>77</v>
      </c>
      <c r="E3504" t="s">
        <v>12302</v>
      </c>
      <c r="F3504" t="s">
        <v>7059</v>
      </c>
      <c r="G3504" t="s">
        <v>12365</v>
      </c>
      <c r="H3504" t="s">
        <v>34</v>
      </c>
      <c r="I3504" t="s">
        <v>54</v>
      </c>
      <c r="J3504" t="s">
        <v>64</v>
      </c>
      <c r="K3504">
        <v>2</v>
      </c>
      <c r="L3504">
        <v>500.86</v>
      </c>
      <c r="M3504" t="s">
        <v>28</v>
      </c>
      <c r="N3504">
        <v>34</v>
      </c>
      <c r="O3504" s="1">
        <v>45842</v>
      </c>
      <c r="P3504">
        <v>453</v>
      </c>
      <c r="Q3504" t="s">
        <v>43</v>
      </c>
      <c r="R3504">
        <v>2</v>
      </c>
      <c r="S3504" s="1">
        <v>45391</v>
      </c>
      <c r="T3504" t="s">
        <v>60</v>
      </c>
    </row>
    <row r="3505" spans="1:20" x14ac:dyDescent="0.25">
      <c r="A3505" t="s">
        <v>7060</v>
      </c>
      <c r="B3505" t="s">
        <v>38</v>
      </c>
      <c r="C3505" t="s">
        <v>82</v>
      </c>
      <c r="D3505" t="s">
        <v>52</v>
      </c>
      <c r="E3505" t="s">
        <v>12340</v>
      </c>
      <c r="F3505" t="s">
        <v>7061</v>
      </c>
      <c r="G3505" t="s">
        <v>12365</v>
      </c>
      <c r="H3505" t="s">
        <v>41</v>
      </c>
      <c r="I3505" t="s">
        <v>26</v>
      </c>
      <c r="J3505" t="s">
        <v>67</v>
      </c>
      <c r="K3505">
        <v>5</v>
      </c>
      <c r="L3505">
        <v>349.23</v>
      </c>
      <c r="M3505" t="s">
        <v>35</v>
      </c>
      <c r="N3505">
        <v>50</v>
      </c>
      <c r="O3505" t="s">
        <v>12079</v>
      </c>
      <c r="P3505">
        <v>452</v>
      </c>
      <c r="Q3505" t="s">
        <v>29</v>
      </c>
      <c r="R3505">
        <v>5</v>
      </c>
      <c r="S3505" s="1">
        <v>45908</v>
      </c>
      <c r="T3505" t="s">
        <v>60</v>
      </c>
    </row>
    <row r="3506" spans="1:20" x14ac:dyDescent="0.25">
      <c r="A3506" t="s">
        <v>7062</v>
      </c>
      <c r="B3506" t="s">
        <v>45</v>
      </c>
      <c r="C3506" t="s">
        <v>22</v>
      </c>
      <c r="D3506" t="s">
        <v>56</v>
      </c>
      <c r="E3506" t="s">
        <v>12138</v>
      </c>
      <c r="F3506" t="s">
        <v>7063</v>
      </c>
      <c r="G3506" t="s">
        <v>12365</v>
      </c>
      <c r="H3506" t="s">
        <v>58</v>
      </c>
      <c r="I3506" t="s">
        <v>42</v>
      </c>
      <c r="J3506" t="s">
        <v>59</v>
      </c>
      <c r="K3506">
        <v>4</v>
      </c>
      <c r="L3506">
        <v>648.76</v>
      </c>
      <c r="M3506" t="s">
        <v>50</v>
      </c>
      <c r="N3506">
        <v>6</v>
      </c>
      <c r="O3506" s="1">
        <v>45815</v>
      </c>
      <c r="P3506">
        <v>189</v>
      </c>
      <c r="Q3506" t="s">
        <v>29</v>
      </c>
      <c r="R3506">
        <v>4</v>
      </c>
      <c r="S3506" t="s">
        <v>12163</v>
      </c>
      <c r="T3506" t="s">
        <v>36</v>
      </c>
    </row>
    <row r="3507" spans="1:20" x14ac:dyDescent="0.25">
      <c r="A3507" t="s">
        <v>7064</v>
      </c>
      <c r="B3507" t="s">
        <v>21</v>
      </c>
      <c r="C3507" t="s">
        <v>22</v>
      </c>
      <c r="D3507" t="s">
        <v>52</v>
      </c>
      <c r="E3507" t="s">
        <v>12250</v>
      </c>
      <c r="F3507" t="s">
        <v>7065</v>
      </c>
      <c r="G3507" t="s">
        <v>12365</v>
      </c>
      <c r="H3507" t="s">
        <v>34</v>
      </c>
      <c r="I3507" t="s">
        <v>48</v>
      </c>
      <c r="J3507" t="s">
        <v>49</v>
      </c>
      <c r="K3507">
        <v>1</v>
      </c>
      <c r="L3507">
        <v>1283.6199999999999</v>
      </c>
      <c r="M3507" t="s">
        <v>28</v>
      </c>
      <c r="N3507">
        <v>45</v>
      </c>
      <c r="O3507" s="1">
        <v>45720</v>
      </c>
      <c r="P3507">
        <v>427</v>
      </c>
      <c r="Q3507" t="s">
        <v>43</v>
      </c>
      <c r="R3507">
        <v>1</v>
      </c>
      <c r="S3507" s="1">
        <v>45903</v>
      </c>
      <c r="T3507" t="s">
        <v>60</v>
      </c>
    </row>
    <row r="3508" spans="1:20" x14ac:dyDescent="0.25">
      <c r="A3508" t="s">
        <v>7066</v>
      </c>
      <c r="B3508" t="s">
        <v>21</v>
      </c>
      <c r="C3508" t="s">
        <v>39</v>
      </c>
      <c r="D3508" t="s">
        <v>23</v>
      </c>
      <c r="E3508" s="1">
        <v>45566</v>
      </c>
      <c r="F3508" t="s">
        <v>7067</v>
      </c>
      <c r="G3508" t="s">
        <v>12365</v>
      </c>
      <c r="H3508" t="s">
        <v>25</v>
      </c>
      <c r="I3508" t="s">
        <v>26</v>
      </c>
      <c r="J3508" t="s">
        <v>67</v>
      </c>
      <c r="K3508">
        <v>5</v>
      </c>
      <c r="L3508">
        <v>980.75</v>
      </c>
      <c r="M3508" t="s">
        <v>50</v>
      </c>
      <c r="N3508">
        <v>13</v>
      </c>
      <c r="O3508" t="s">
        <v>12215</v>
      </c>
      <c r="P3508">
        <v>292</v>
      </c>
      <c r="Q3508" t="s">
        <v>29</v>
      </c>
      <c r="R3508">
        <v>5</v>
      </c>
      <c r="S3508" t="s">
        <v>12185</v>
      </c>
      <c r="T3508" t="s">
        <v>36</v>
      </c>
    </row>
    <row r="3509" spans="1:20" x14ac:dyDescent="0.25">
      <c r="A3509" t="s">
        <v>7068</v>
      </c>
      <c r="B3509" t="s">
        <v>21</v>
      </c>
      <c r="C3509" t="s">
        <v>82</v>
      </c>
      <c r="D3509" t="s">
        <v>23</v>
      </c>
      <c r="E3509" s="1">
        <v>45601</v>
      </c>
      <c r="F3509" t="s">
        <v>7069</v>
      </c>
      <c r="G3509" t="s">
        <v>12235</v>
      </c>
      <c r="H3509" t="s">
        <v>25</v>
      </c>
      <c r="I3509" t="s">
        <v>54</v>
      </c>
      <c r="J3509" t="s">
        <v>59</v>
      </c>
      <c r="K3509">
        <v>5</v>
      </c>
      <c r="L3509">
        <v>212.27</v>
      </c>
      <c r="M3509" t="s">
        <v>28</v>
      </c>
      <c r="N3509">
        <v>20</v>
      </c>
      <c r="O3509" t="s">
        <v>12220</v>
      </c>
      <c r="P3509">
        <v>246</v>
      </c>
      <c r="Q3509" t="s">
        <v>43</v>
      </c>
      <c r="R3509">
        <v>4</v>
      </c>
      <c r="S3509" s="1">
        <v>45608</v>
      </c>
      <c r="T3509" t="s">
        <v>36</v>
      </c>
    </row>
    <row r="3510" spans="1:20" x14ac:dyDescent="0.25">
      <c r="A3510" t="s">
        <v>7070</v>
      </c>
      <c r="B3510" t="s">
        <v>21</v>
      </c>
      <c r="C3510" t="s">
        <v>22</v>
      </c>
      <c r="D3510" t="s">
        <v>77</v>
      </c>
      <c r="E3510" t="s">
        <v>12356</v>
      </c>
      <c r="F3510" t="s">
        <v>7071</v>
      </c>
      <c r="G3510" t="s">
        <v>12235</v>
      </c>
      <c r="H3510" t="s">
        <v>25</v>
      </c>
      <c r="I3510" t="s">
        <v>42</v>
      </c>
      <c r="J3510" t="s">
        <v>64</v>
      </c>
      <c r="K3510">
        <v>5</v>
      </c>
      <c r="L3510">
        <v>429.58</v>
      </c>
      <c r="M3510" t="s">
        <v>50</v>
      </c>
      <c r="N3510">
        <v>13</v>
      </c>
      <c r="O3510" t="s">
        <v>12425</v>
      </c>
      <c r="P3510">
        <v>86</v>
      </c>
      <c r="Q3510" t="s">
        <v>29</v>
      </c>
      <c r="R3510">
        <v>5</v>
      </c>
      <c r="S3510" t="s">
        <v>12192</v>
      </c>
      <c r="T3510" t="s">
        <v>30</v>
      </c>
    </row>
    <row r="3511" spans="1:20" x14ac:dyDescent="0.25">
      <c r="A3511" t="s">
        <v>7072</v>
      </c>
      <c r="B3511" t="s">
        <v>21</v>
      </c>
      <c r="C3511" t="s">
        <v>82</v>
      </c>
      <c r="D3511" t="s">
        <v>77</v>
      </c>
      <c r="E3511" s="1">
        <v>45147</v>
      </c>
      <c r="F3511" t="s">
        <v>7073</v>
      </c>
      <c r="G3511" t="s">
        <v>12235</v>
      </c>
      <c r="H3511" t="s">
        <v>58</v>
      </c>
      <c r="I3511" t="s">
        <v>63</v>
      </c>
      <c r="J3511" t="s">
        <v>64</v>
      </c>
      <c r="K3511">
        <v>5</v>
      </c>
      <c r="L3511">
        <v>827.98</v>
      </c>
      <c r="M3511" t="s">
        <v>50</v>
      </c>
      <c r="N3511">
        <v>40</v>
      </c>
      <c r="O3511" t="s">
        <v>12166</v>
      </c>
      <c r="P3511">
        <v>433</v>
      </c>
      <c r="Q3511" t="s">
        <v>43</v>
      </c>
      <c r="R3511">
        <v>3</v>
      </c>
      <c r="S3511" t="s">
        <v>12352</v>
      </c>
      <c r="T3511" t="s">
        <v>30</v>
      </c>
    </row>
    <row r="3512" spans="1:20" x14ac:dyDescent="0.25">
      <c r="A3512" t="s">
        <v>7074</v>
      </c>
      <c r="B3512" t="s">
        <v>21</v>
      </c>
      <c r="C3512" t="s">
        <v>39</v>
      </c>
      <c r="D3512" t="s">
        <v>23</v>
      </c>
      <c r="E3512" t="s">
        <v>12133</v>
      </c>
      <c r="F3512" t="s">
        <v>7075</v>
      </c>
      <c r="G3512" t="s">
        <v>12235</v>
      </c>
      <c r="H3512" t="s">
        <v>47</v>
      </c>
      <c r="I3512" t="s">
        <v>63</v>
      </c>
      <c r="J3512" t="s">
        <v>59</v>
      </c>
      <c r="K3512">
        <v>3</v>
      </c>
      <c r="L3512">
        <v>1292.17</v>
      </c>
      <c r="M3512" t="s">
        <v>50</v>
      </c>
      <c r="N3512">
        <v>19</v>
      </c>
      <c r="O3512" t="s">
        <v>12087</v>
      </c>
      <c r="P3512">
        <v>390</v>
      </c>
      <c r="Q3512" t="s">
        <v>29</v>
      </c>
      <c r="R3512">
        <v>4</v>
      </c>
      <c r="S3512" s="1">
        <v>45421</v>
      </c>
      <c r="T3512" t="s">
        <v>36</v>
      </c>
    </row>
    <row r="3513" spans="1:20" x14ac:dyDescent="0.25">
      <c r="A3513" t="s">
        <v>7076</v>
      </c>
      <c r="B3513" t="s">
        <v>21</v>
      </c>
      <c r="C3513" t="s">
        <v>39</v>
      </c>
      <c r="D3513" t="s">
        <v>77</v>
      </c>
      <c r="E3513" t="s">
        <v>12207</v>
      </c>
      <c r="F3513" t="s">
        <v>7077</v>
      </c>
      <c r="G3513" t="s">
        <v>12235</v>
      </c>
      <c r="H3513" t="s">
        <v>41</v>
      </c>
      <c r="I3513" t="s">
        <v>42</v>
      </c>
      <c r="J3513" t="s">
        <v>67</v>
      </c>
      <c r="K3513">
        <v>3</v>
      </c>
      <c r="L3513">
        <v>1346.8</v>
      </c>
      <c r="M3513" t="s">
        <v>28</v>
      </c>
      <c r="N3513">
        <v>28</v>
      </c>
      <c r="O3513" t="s">
        <v>12276</v>
      </c>
      <c r="P3513">
        <v>297</v>
      </c>
      <c r="Q3513" t="s">
        <v>43</v>
      </c>
      <c r="R3513">
        <v>5</v>
      </c>
      <c r="S3513" s="1">
        <v>45996</v>
      </c>
      <c r="T3513" t="s">
        <v>36</v>
      </c>
    </row>
    <row r="3514" spans="1:20" x14ac:dyDescent="0.25">
      <c r="A3514" t="s">
        <v>7078</v>
      </c>
      <c r="B3514" t="s">
        <v>38</v>
      </c>
      <c r="C3514" t="s">
        <v>22</v>
      </c>
      <c r="D3514" t="s">
        <v>52</v>
      </c>
      <c r="E3514" s="1">
        <v>45630</v>
      </c>
      <c r="F3514" t="s">
        <v>7079</v>
      </c>
      <c r="G3514" t="s">
        <v>12235</v>
      </c>
      <c r="H3514" t="s">
        <v>58</v>
      </c>
      <c r="I3514" t="s">
        <v>42</v>
      </c>
      <c r="J3514" t="s">
        <v>27</v>
      </c>
      <c r="K3514">
        <v>3</v>
      </c>
      <c r="L3514">
        <v>808.54</v>
      </c>
      <c r="M3514" t="s">
        <v>35</v>
      </c>
      <c r="N3514">
        <v>1</v>
      </c>
      <c r="O3514" t="s">
        <v>12178</v>
      </c>
      <c r="P3514">
        <v>17</v>
      </c>
      <c r="Q3514" t="s">
        <v>43</v>
      </c>
      <c r="R3514">
        <v>2</v>
      </c>
      <c r="S3514" t="s">
        <v>12161</v>
      </c>
      <c r="T3514" t="s">
        <v>60</v>
      </c>
    </row>
    <row r="3515" spans="1:20" x14ac:dyDescent="0.25">
      <c r="A3515" t="s">
        <v>7080</v>
      </c>
      <c r="B3515" t="s">
        <v>38</v>
      </c>
      <c r="C3515" t="s">
        <v>82</v>
      </c>
      <c r="D3515" t="s">
        <v>56</v>
      </c>
      <c r="E3515" s="1">
        <v>45545</v>
      </c>
      <c r="F3515" t="s">
        <v>7081</v>
      </c>
      <c r="G3515" t="s">
        <v>12235</v>
      </c>
      <c r="H3515" t="s">
        <v>34</v>
      </c>
      <c r="I3515" t="s">
        <v>48</v>
      </c>
      <c r="J3515" t="s">
        <v>59</v>
      </c>
      <c r="K3515">
        <v>2</v>
      </c>
      <c r="L3515">
        <v>497.76</v>
      </c>
      <c r="M3515" t="s">
        <v>35</v>
      </c>
      <c r="N3515">
        <v>17</v>
      </c>
      <c r="O3515" s="1">
        <v>45394</v>
      </c>
      <c r="P3515">
        <v>339</v>
      </c>
      <c r="Q3515" t="s">
        <v>43</v>
      </c>
      <c r="R3515">
        <v>5</v>
      </c>
      <c r="S3515" t="s">
        <v>12188</v>
      </c>
      <c r="T3515" t="s">
        <v>60</v>
      </c>
    </row>
    <row r="3516" spans="1:20" x14ac:dyDescent="0.25">
      <c r="A3516" t="s">
        <v>7082</v>
      </c>
      <c r="B3516" t="s">
        <v>21</v>
      </c>
      <c r="C3516" t="s">
        <v>39</v>
      </c>
      <c r="D3516" t="s">
        <v>23</v>
      </c>
      <c r="E3516" t="s">
        <v>12260</v>
      </c>
      <c r="F3516" t="s">
        <v>7083</v>
      </c>
      <c r="G3516" t="s">
        <v>12108</v>
      </c>
      <c r="H3516" t="s">
        <v>58</v>
      </c>
      <c r="I3516" t="s">
        <v>48</v>
      </c>
      <c r="J3516" t="s">
        <v>67</v>
      </c>
      <c r="K3516">
        <v>1</v>
      </c>
      <c r="L3516">
        <v>469.42</v>
      </c>
      <c r="M3516" t="s">
        <v>35</v>
      </c>
      <c r="N3516">
        <v>34</v>
      </c>
      <c r="O3516" t="s">
        <v>12262</v>
      </c>
      <c r="P3516">
        <v>413</v>
      </c>
      <c r="Q3516" t="s">
        <v>43</v>
      </c>
      <c r="R3516">
        <v>5</v>
      </c>
      <c r="S3516" t="s">
        <v>12110</v>
      </c>
      <c r="T3516" t="s">
        <v>30</v>
      </c>
    </row>
    <row r="3517" spans="1:20" x14ac:dyDescent="0.25">
      <c r="A3517" t="s">
        <v>7084</v>
      </c>
      <c r="B3517" t="s">
        <v>21</v>
      </c>
      <c r="C3517" t="s">
        <v>39</v>
      </c>
      <c r="D3517" t="s">
        <v>32</v>
      </c>
      <c r="E3517" t="s">
        <v>12330</v>
      </c>
      <c r="F3517" t="s">
        <v>7085</v>
      </c>
      <c r="G3517" t="s">
        <v>12108</v>
      </c>
      <c r="H3517" t="s">
        <v>41</v>
      </c>
      <c r="I3517" t="s">
        <v>26</v>
      </c>
      <c r="J3517" t="s">
        <v>27</v>
      </c>
      <c r="K3517">
        <v>4</v>
      </c>
      <c r="L3517">
        <v>1394.7</v>
      </c>
      <c r="M3517" t="s">
        <v>35</v>
      </c>
      <c r="N3517">
        <v>3</v>
      </c>
      <c r="O3517" s="1">
        <v>45658</v>
      </c>
      <c r="P3517">
        <v>450</v>
      </c>
      <c r="Q3517" t="s">
        <v>43</v>
      </c>
      <c r="R3517">
        <v>4</v>
      </c>
      <c r="S3517" s="1">
        <v>45513</v>
      </c>
      <c r="T3517" t="s">
        <v>36</v>
      </c>
    </row>
    <row r="3518" spans="1:20" x14ac:dyDescent="0.25">
      <c r="A3518" t="s">
        <v>7086</v>
      </c>
      <c r="B3518" t="s">
        <v>38</v>
      </c>
      <c r="C3518" t="s">
        <v>82</v>
      </c>
      <c r="D3518" t="s">
        <v>52</v>
      </c>
      <c r="E3518" s="1">
        <v>45506</v>
      </c>
      <c r="F3518" t="s">
        <v>7087</v>
      </c>
      <c r="G3518" t="s">
        <v>12108</v>
      </c>
      <c r="H3518" t="s">
        <v>41</v>
      </c>
      <c r="I3518" t="s">
        <v>26</v>
      </c>
      <c r="J3518" t="s">
        <v>27</v>
      </c>
      <c r="K3518">
        <v>1</v>
      </c>
      <c r="L3518">
        <v>253.55</v>
      </c>
      <c r="M3518" t="s">
        <v>35</v>
      </c>
      <c r="N3518">
        <v>23</v>
      </c>
      <c r="O3518" t="s">
        <v>12364</v>
      </c>
      <c r="P3518">
        <v>309</v>
      </c>
      <c r="Q3518" t="s">
        <v>29</v>
      </c>
      <c r="R3518">
        <v>3</v>
      </c>
      <c r="S3518" t="s">
        <v>12207</v>
      </c>
      <c r="T3518" t="s">
        <v>30</v>
      </c>
    </row>
    <row r="3519" spans="1:20" x14ac:dyDescent="0.25">
      <c r="A3519" t="s">
        <v>7088</v>
      </c>
      <c r="B3519" t="s">
        <v>45</v>
      </c>
      <c r="C3519" t="s">
        <v>82</v>
      </c>
      <c r="D3519" t="s">
        <v>52</v>
      </c>
      <c r="E3519" s="1">
        <v>45352</v>
      </c>
      <c r="F3519" t="s">
        <v>7089</v>
      </c>
      <c r="G3519" t="s">
        <v>12108</v>
      </c>
      <c r="H3519" t="s">
        <v>25</v>
      </c>
      <c r="I3519" t="s">
        <v>54</v>
      </c>
      <c r="J3519" t="s">
        <v>27</v>
      </c>
      <c r="K3519">
        <v>1</v>
      </c>
      <c r="L3519">
        <v>914.01</v>
      </c>
      <c r="M3519" t="s">
        <v>35</v>
      </c>
      <c r="N3519">
        <v>18</v>
      </c>
      <c r="O3519" t="s">
        <v>12160</v>
      </c>
      <c r="P3519">
        <v>86</v>
      </c>
      <c r="Q3519" t="s">
        <v>29</v>
      </c>
      <c r="R3519">
        <v>1</v>
      </c>
      <c r="S3519" t="s">
        <v>12146</v>
      </c>
      <c r="T3519" t="s">
        <v>30</v>
      </c>
    </row>
    <row r="3520" spans="1:20" x14ac:dyDescent="0.25">
      <c r="A3520" t="s">
        <v>7090</v>
      </c>
      <c r="B3520" t="s">
        <v>45</v>
      </c>
      <c r="C3520" t="s">
        <v>39</v>
      </c>
      <c r="D3520" t="s">
        <v>52</v>
      </c>
      <c r="E3520" t="s">
        <v>12397</v>
      </c>
      <c r="F3520" t="s">
        <v>7091</v>
      </c>
      <c r="G3520" t="s">
        <v>12108</v>
      </c>
      <c r="H3520" t="s">
        <v>47</v>
      </c>
      <c r="I3520" t="s">
        <v>63</v>
      </c>
      <c r="J3520" t="s">
        <v>64</v>
      </c>
      <c r="K3520">
        <v>2</v>
      </c>
      <c r="L3520">
        <v>291.14</v>
      </c>
      <c r="M3520" t="s">
        <v>35</v>
      </c>
      <c r="N3520">
        <v>44</v>
      </c>
      <c r="O3520" t="s">
        <v>12093</v>
      </c>
      <c r="P3520">
        <v>412</v>
      </c>
      <c r="Q3520" t="s">
        <v>43</v>
      </c>
      <c r="R3520">
        <v>3</v>
      </c>
      <c r="S3520" t="s">
        <v>12323</v>
      </c>
      <c r="T3520" t="s">
        <v>60</v>
      </c>
    </row>
    <row r="3521" spans="1:20" x14ac:dyDescent="0.25">
      <c r="A3521" t="s">
        <v>7092</v>
      </c>
      <c r="B3521" t="s">
        <v>38</v>
      </c>
      <c r="C3521" t="s">
        <v>82</v>
      </c>
      <c r="D3521" t="s">
        <v>23</v>
      </c>
      <c r="E3521" t="s">
        <v>12363</v>
      </c>
      <c r="F3521" t="s">
        <v>7093</v>
      </c>
      <c r="G3521" t="s">
        <v>12108</v>
      </c>
      <c r="H3521" t="s">
        <v>47</v>
      </c>
      <c r="I3521" t="s">
        <v>26</v>
      </c>
      <c r="J3521" t="s">
        <v>59</v>
      </c>
      <c r="K3521">
        <v>3</v>
      </c>
      <c r="L3521">
        <v>254.39</v>
      </c>
      <c r="M3521" t="s">
        <v>28</v>
      </c>
      <c r="N3521">
        <v>22</v>
      </c>
      <c r="O3521" t="s">
        <v>12156</v>
      </c>
      <c r="P3521">
        <v>246</v>
      </c>
      <c r="Q3521" t="s">
        <v>43</v>
      </c>
      <c r="R3521">
        <v>4</v>
      </c>
      <c r="S3521" s="1">
        <v>45302</v>
      </c>
      <c r="T3521" t="s">
        <v>60</v>
      </c>
    </row>
    <row r="3522" spans="1:20" x14ac:dyDescent="0.25">
      <c r="A3522" t="s">
        <v>7094</v>
      </c>
      <c r="B3522" t="s">
        <v>38</v>
      </c>
      <c r="C3522" t="s">
        <v>82</v>
      </c>
      <c r="D3522" t="s">
        <v>52</v>
      </c>
      <c r="E3522" t="s">
        <v>12264</v>
      </c>
      <c r="F3522" t="s">
        <v>7095</v>
      </c>
      <c r="G3522" t="s">
        <v>12108</v>
      </c>
      <c r="H3522" t="s">
        <v>41</v>
      </c>
      <c r="I3522" t="s">
        <v>48</v>
      </c>
      <c r="J3522" t="s">
        <v>64</v>
      </c>
      <c r="K3522">
        <v>3</v>
      </c>
      <c r="L3522">
        <v>768.21</v>
      </c>
      <c r="M3522" t="s">
        <v>28</v>
      </c>
      <c r="N3522">
        <v>4</v>
      </c>
      <c r="O3522" s="1">
        <v>45815</v>
      </c>
      <c r="P3522">
        <v>471</v>
      </c>
      <c r="Q3522" t="s">
        <v>43</v>
      </c>
      <c r="R3522">
        <v>5</v>
      </c>
      <c r="S3522" s="1">
        <v>45844</v>
      </c>
      <c r="T3522" t="s">
        <v>60</v>
      </c>
    </row>
    <row r="3523" spans="1:20" x14ac:dyDescent="0.25">
      <c r="A3523" t="s">
        <v>7096</v>
      </c>
      <c r="B3523" t="s">
        <v>45</v>
      </c>
      <c r="C3523" t="s">
        <v>82</v>
      </c>
      <c r="D3523" t="s">
        <v>52</v>
      </c>
      <c r="E3523" t="s">
        <v>12298</v>
      </c>
      <c r="F3523" t="s">
        <v>7097</v>
      </c>
      <c r="G3523" t="s">
        <v>12108</v>
      </c>
      <c r="H3523" t="s">
        <v>47</v>
      </c>
      <c r="I3523" t="s">
        <v>42</v>
      </c>
      <c r="J3523" t="s">
        <v>49</v>
      </c>
      <c r="K3523">
        <v>4</v>
      </c>
      <c r="L3523">
        <v>1347.61</v>
      </c>
      <c r="M3523" t="s">
        <v>50</v>
      </c>
      <c r="N3523">
        <v>15</v>
      </c>
      <c r="O3523" t="s">
        <v>12190</v>
      </c>
      <c r="P3523">
        <v>55</v>
      </c>
      <c r="Q3523" t="s">
        <v>43</v>
      </c>
      <c r="R3523">
        <v>5</v>
      </c>
      <c r="S3523" t="s">
        <v>12069</v>
      </c>
      <c r="T3523" t="s">
        <v>30</v>
      </c>
    </row>
    <row r="3524" spans="1:20" x14ac:dyDescent="0.25">
      <c r="A3524" t="s">
        <v>7098</v>
      </c>
      <c r="B3524" t="s">
        <v>45</v>
      </c>
      <c r="C3524" t="s">
        <v>82</v>
      </c>
      <c r="D3524" t="s">
        <v>23</v>
      </c>
      <c r="E3524" s="1">
        <v>45512</v>
      </c>
      <c r="F3524" t="s">
        <v>7099</v>
      </c>
      <c r="G3524" t="s">
        <v>12151</v>
      </c>
      <c r="H3524" t="s">
        <v>47</v>
      </c>
      <c r="I3524" t="s">
        <v>63</v>
      </c>
      <c r="J3524" t="s">
        <v>64</v>
      </c>
      <c r="K3524">
        <v>1</v>
      </c>
      <c r="L3524">
        <v>381.25</v>
      </c>
      <c r="M3524" t="s">
        <v>28</v>
      </c>
      <c r="N3524">
        <v>2</v>
      </c>
      <c r="O3524" s="1">
        <v>45514</v>
      </c>
      <c r="P3524">
        <v>336</v>
      </c>
      <c r="Q3524" t="s">
        <v>43</v>
      </c>
      <c r="R3524">
        <v>5</v>
      </c>
      <c r="S3524" s="1">
        <v>45692</v>
      </c>
      <c r="T3524" t="s">
        <v>60</v>
      </c>
    </row>
    <row r="3525" spans="1:20" x14ac:dyDescent="0.25">
      <c r="A3525" t="s">
        <v>7100</v>
      </c>
      <c r="B3525" t="s">
        <v>21</v>
      </c>
      <c r="C3525" t="s">
        <v>82</v>
      </c>
      <c r="D3525" t="s">
        <v>23</v>
      </c>
      <c r="E3525" t="s">
        <v>12405</v>
      </c>
      <c r="F3525" t="s">
        <v>7101</v>
      </c>
      <c r="G3525" t="s">
        <v>12151</v>
      </c>
      <c r="H3525" t="s">
        <v>34</v>
      </c>
      <c r="I3525" t="s">
        <v>54</v>
      </c>
      <c r="J3525" t="s">
        <v>27</v>
      </c>
      <c r="K3525">
        <v>3</v>
      </c>
      <c r="L3525">
        <v>1274.31</v>
      </c>
      <c r="M3525" t="s">
        <v>28</v>
      </c>
      <c r="N3525">
        <v>29</v>
      </c>
      <c r="O3525" t="s">
        <v>12155</v>
      </c>
      <c r="P3525">
        <v>356</v>
      </c>
      <c r="Q3525" t="s">
        <v>29</v>
      </c>
      <c r="R3525">
        <v>4</v>
      </c>
      <c r="S3525" t="s">
        <v>12380</v>
      </c>
      <c r="T3525" t="s">
        <v>30</v>
      </c>
    </row>
    <row r="3526" spans="1:20" x14ac:dyDescent="0.25">
      <c r="A3526" t="s">
        <v>7102</v>
      </c>
      <c r="B3526" t="s">
        <v>45</v>
      </c>
      <c r="C3526" t="s">
        <v>82</v>
      </c>
      <c r="D3526" t="s">
        <v>77</v>
      </c>
      <c r="E3526" t="s">
        <v>12237</v>
      </c>
      <c r="F3526" t="s">
        <v>7103</v>
      </c>
      <c r="G3526" t="s">
        <v>12151</v>
      </c>
      <c r="H3526" t="s">
        <v>34</v>
      </c>
      <c r="I3526" t="s">
        <v>26</v>
      </c>
      <c r="J3526" t="s">
        <v>59</v>
      </c>
      <c r="K3526">
        <v>5</v>
      </c>
      <c r="L3526">
        <v>1285.81</v>
      </c>
      <c r="M3526" t="s">
        <v>28</v>
      </c>
      <c r="N3526">
        <v>25</v>
      </c>
      <c r="O3526" t="s">
        <v>12324</v>
      </c>
      <c r="P3526">
        <v>382</v>
      </c>
      <c r="Q3526" t="s">
        <v>29</v>
      </c>
      <c r="R3526">
        <v>3</v>
      </c>
      <c r="S3526" t="s">
        <v>12352</v>
      </c>
      <c r="T3526" t="s">
        <v>36</v>
      </c>
    </row>
    <row r="3527" spans="1:20" x14ac:dyDescent="0.25">
      <c r="A3527" t="s">
        <v>7104</v>
      </c>
      <c r="B3527" t="s">
        <v>38</v>
      </c>
      <c r="C3527" t="s">
        <v>39</v>
      </c>
      <c r="D3527" t="s">
        <v>32</v>
      </c>
      <c r="E3527" t="s">
        <v>12295</v>
      </c>
      <c r="F3527" t="s">
        <v>7105</v>
      </c>
      <c r="G3527" t="s">
        <v>12151</v>
      </c>
      <c r="H3527" t="s">
        <v>58</v>
      </c>
      <c r="I3527" t="s">
        <v>63</v>
      </c>
      <c r="J3527" t="s">
        <v>49</v>
      </c>
      <c r="K3527">
        <v>3</v>
      </c>
      <c r="L3527">
        <v>1384.65</v>
      </c>
      <c r="M3527" t="s">
        <v>50</v>
      </c>
      <c r="N3527">
        <v>23</v>
      </c>
      <c r="O3527" t="s">
        <v>12079</v>
      </c>
      <c r="P3527">
        <v>274</v>
      </c>
      <c r="Q3527" t="s">
        <v>29</v>
      </c>
      <c r="R3527">
        <v>3</v>
      </c>
      <c r="S3527" s="1">
        <v>45841</v>
      </c>
      <c r="T3527" t="s">
        <v>30</v>
      </c>
    </row>
    <row r="3528" spans="1:20" x14ac:dyDescent="0.25">
      <c r="A3528" t="s">
        <v>7106</v>
      </c>
      <c r="B3528" t="s">
        <v>45</v>
      </c>
      <c r="C3528" t="s">
        <v>22</v>
      </c>
      <c r="D3528" t="s">
        <v>23</v>
      </c>
      <c r="E3528" s="1">
        <v>45391</v>
      </c>
      <c r="F3528" t="s">
        <v>7107</v>
      </c>
      <c r="G3528" t="s">
        <v>12151</v>
      </c>
      <c r="H3528" t="s">
        <v>41</v>
      </c>
      <c r="I3528" t="s">
        <v>54</v>
      </c>
      <c r="J3528" t="s">
        <v>49</v>
      </c>
      <c r="K3528">
        <v>3</v>
      </c>
      <c r="L3528">
        <v>290.74</v>
      </c>
      <c r="M3528" t="s">
        <v>35</v>
      </c>
      <c r="N3528">
        <v>40</v>
      </c>
      <c r="O3528" t="s">
        <v>12309</v>
      </c>
      <c r="P3528">
        <v>268</v>
      </c>
      <c r="Q3528" t="s">
        <v>43</v>
      </c>
      <c r="R3528">
        <v>1</v>
      </c>
      <c r="S3528" s="1">
        <v>45482</v>
      </c>
      <c r="T3528" t="s">
        <v>36</v>
      </c>
    </row>
    <row r="3529" spans="1:20" x14ac:dyDescent="0.25">
      <c r="A3529" t="s">
        <v>7108</v>
      </c>
      <c r="B3529" t="s">
        <v>45</v>
      </c>
      <c r="C3529" t="s">
        <v>82</v>
      </c>
      <c r="D3529" t="s">
        <v>56</v>
      </c>
      <c r="E3529" s="1">
        <v>45394</v>
      </c>
      <c r="F3529" t="s">
        <v>7109</v>
      </c>
      <c r="G3529" t="s">
        <v>12151</v>
      </c>
      <c r="H3529" t="s">
        <v>47</v>
      </c>
      <c r="I3529" t="s">
        <v>48</v>
      </c>
      <c r="J3529" t="s">
        <v>27</v>
      </c>
      <c r="K3529">
        <v>5</v>
      </c>
      <c r="L3529">
        <v>1467.7</v>
      </c>
      <c r="M3529" t="s">
        <v>50</v>
      </c>
      <c r="N3529">
        <v>17</v>
      </c>
      <c r="O3529" s="1">
        <v>45360</v>
      </c>
      <c r="P3529">
        <v>466</v>
      </c>
      <c r="Q3529" t="s">
        <v>43</v>
      </c>
      <c r="R3529">
        <v>4</v>
      </c>
      <c r="S3529" s="1">
        <v>45935</v>
      </c>
      <c r="T3529" t="s">
        <v>30</v>
      </c>
    </row>
    <row r="3530" spans="1:20" x14ac:dyDescent="0.25">
      <c r="A3530" t="s">
        <v>7110</v>
      </c>
      <c r="B3530" t="s">
        <v>45</v>
      </c>
      <c r="C3530" t="s">
        <v>39</v>
      </c>
      <c r="D3530" t="s">
        <v>52</v>
      </c>
      <c r="E3530" s="1">
        <v>45841</v>
      </c>
      <c r="F3530" t="s">
        <v>7111</v>
      </c>
      <c r="G3530" t="s">
        <v>12151</v>
      </c>
      <c r="H3530" t="s">
        <v>41</v>
      </c>
      <c r="I3530" t="s">
        <v>54</v>
      </c>
      <c r="J3530" t="s">
        <v>49</v>
      </c>
      <c r="K3530">
        <v>2</v>
      </c>
      <c r="L3530">
        <v>446.7</v>
      </c>
      <c r="M3530" t="s">
        <v>50</v>
      </c>
      <c r="N3530">
        <v>44</v>
      </c>
      <c r="O3530" t="s">
        <v>12170</v>
      </c>
      <c r="P3530">
        <v>298</v>
      </c>
      <c r="Q3530" t="s">
        <v>43</v>
      </c>
      <c r="R3530">
        <v>5</v>
      </c>
      <c r="S3530" t="s">
        <v>12198</v>
      </c>
      <c r="T3530" t="s">
        <v>36</v>
      </c>
    </row>
    <row r="3531" spans="1:20" x14ac:dyDescent="0.25">
      <c r="A3531" t="s">
        <v>7112</v>
      </c>
      <c r="B3531" t="s">
        <v>38</v>
      </c>
      <c r="C3531" t="s">
        <v>82</v>
      </c>
      <c r="D3531" t="s">
        <v>52</v>
      </c>
      <c r="E3531" t="s">
        <v>12065</v>
      </c>
      <c r="F3531" t="s">
        <v>7113</v>
      </c>
      <c r="G3531" t="s">
        <v>12151</v>
      </c>
      <c r="H3531" t="s">
        <v>34</v>
      </c>
      <c r="I3531" t="s">
        <v>48</v>
      </c>
      <c r="J3531" t="s">
        <v>67</v>
      </c>
      <c r="K3531">
        <v>1</v>
      </c>
      <c r="L3531">
        <v>642.54999999999995</v>
      </c>
      <c r="M3531" t="s">
        <v>50</v>
      </c>
      <c r="N3531">
        <v>17</v>
      </c>
      <c r="O3531" s="1">
        <v>45546</v>
      </c>
      <c r="P3531">
        <v>236</v>
      </c>
      <c r="Q3531" t="s">
        <v>29</v>
      </c>
      <c r="R3531">
        <v>1</v>
      </c>
      <c r="S3531" s="1">
        <v>45999</v>
      </c>
      <c r="T3531" t="s">
        <v>60</v>
      </c>
    </row>
    <row r="3532" spans="1:20" x14ac:dyDescent="0.25">
      <c r="A3532" t="s">
        <v>7114</v>
      </c>
      <c r="B3532" t="s">
        <v>38</v>
      </c>
      <c r="C3532" t="s">
        <v>82</v>
      </c>
      <c r="D3532" t="s">
        <v>32</v>
      </c>
      <c r="E3532" t="s">
        <v>12295</v>
      </c>
      <c r="F3532" t="s">
        <v>7115</v>
      </c>
      <c r="G3532" t="s">
        <v>12151</v>
      </c>
      <c r="H3532" t="s">
        <v>47</v>
      </c>
      <c r="I3532" t="s">
        <v>26</v>
      </c>
      <c r="J3532" t="s">
        <v>59</v>
      </c>
      <c r="K3532">
        <v>3</v>
      </c>
      <c r="L3532">
        <v>806.61</v>
      </c>
      <c r="M3532" t="s">
        <v>50</v>
      </c>
      <c r="N3532">
        <v>28</v>
      </c>
      <c r="O3532" t="s">
        <v>12436</v>
      </c>
      <c r="P3532">
        <v>347</v>
      </c>
      <c r="Q3532" t="s">
        <v>43</v>
      </c>
      <c r="R3532">
        <v>1</v>
      </c>
      <c r="S3532" s="1">
        <v>45691</v>
      </c>
      <c r="T3532" t="s">
        <v>30</v>
      </c>
    </row>
    <row r="3533" spans="1:20" x14ac:dyDescent="0.25">
      <c r="A3533" t="s">
        <v>7116</v>
      </c>
      <c r="B3533" t="s">
        <v>38</v>
      </c>
      <c r="C3533" t="s">
        <v>22</v>
      </c>
      <c r="D3533" t="s">
        <v>32</v>
      </c>
      <c r="E3533" s="1">
        <v>45844</v>
      </c>
      <c r="F3533" t="s">
        <v>7117</v>
      </c>
      <c r="G3533" t="s">
        <v>12151</v>
      </c>
      <c r="H3533" t="s">
        <v>41</v>
      </c>
      <c r="I3533" t="s">
        <v>63</v>
      </c>
      <c r="J3533" t="s">
        <v>64</v>
      </c>
      <c r="K3533">
        <v>3</v>
      </c>
      <c r="L3533">
        <v>1311.14</v>
      </c>
      <c r="M3533" t="s">
        <v>50</v>
      </c>
      <c r="N3533">
        <v>16</v>
      </c>
      <c r="O3533" t="s">
        <v>12227</v>
      </c>
      <c r="P3533">
        <v>24</v>
      </c>
      <c r="Q3533" t="s">
        <v>29</v>
      </c>
      <c r="R3533">
        <v>5</v>
      </c>
      <c r="S3533" s="1">
        <v>45966</v>
      </c>
      <c r="T3533" t="s">
        <v>30</v>
      </c>
    </row>
    <row r="3534" spans="1:20" x14ac:dyDescent="0.25">
      <c r="A3534" t="s">
        <v>7118</v>
      </c>
      <c r="B3534" t="s">
        <v>21</v>
      </c>
      <c r="C3534" t="s">
        <v>82</v>
      </c>
      <c r="D3534" t="s">
        <v>23</v>
      </c>
      <c r="E3534" s="1">
        <v>45181</v>
      </c>
      <c r="F3534" t="s">
        <v>7119</v>
      </c>
      <c r="G3534" t="s">
        <v>12345</v>
      </c>
      <c r="H3534" t="s">
        <v>25</v>
      </c>
      <c r="I3534" t="s">
        <v>26</v>
      </c>
      <c r="J3534" t="s">
        <v>27</v>
      </c>
      <c r="K3534">
        <v>5</v>
      </c>
      <c r="L3534">
        <v>1180.53</v>
      </c>
      <c r="M3534" t="s">
        <v>50</v>
      </c>
      <c r="N3534">
        <v>10</v>
      </c>
      <c r="O3534" t="s">
        <v>12081</v>
      </c>
      <c r="P3534">
        <v>138</v>
      </c>
      <c r="Q3534" t="s">
        <v>43</v>
      </c>
      <c r="R3534">
        <v>3</v>
      </c>
      <c r="S3534" s="1">
        <v>45750</v>
      </c>
      <c r="T3534" t="s">
        <v>30</v>
      </c>
    </row>
    <row r="3535" spans="1:20" x14ac:dyDescent="0.25">
      <c r="A3535" t="s">
        <v>7120</v>
      </c>
      <c r="B3535" t="s">
        <v>45</v>
      </c>
      <c r="C3535" t="s">
        <v>82</v>
      </c>
      <c r="D3535" t="s">
        <v>32</v>
      </c>
      <c r="E3535" t="s">
        <v>12103</v>
      </c>
      <c r="F3535" t="s">
        <v>7121</v>
      </c>
      <c r="G3535" t="s">
        <v>12345</v>
      </c>
      <c r="H3535" t="s">
        <v>25</v>
      </c>
      <c r="I3535" t="s">
        <v>42</v>
      </c>
      <c r="J3535" t="s">
        <v>49</v>
      </c>
      <c r="K3535">
        <v>2</v>
      </c>
      <c r="L3535">
        <v>767.87</v>
      </c>
      <c r="M3535" t="s">
        <v>50</v>
      </c>
      <c r="N3535">
        <v>25</v>
      </c>
      <c r="O3535" s="1">
        <v>45995</v>
      </c>
      <c r="P3535">
        <v>188</v>
      </c>
      <c r="Q3535" t="s">
        <v>43</v>
      </c>
      <c r="R3535">
        <v>2</v>
      </c>
      <c r="S3535" t="s">
        <v>12284</v>
      </c>
      <c r="T3535" t="s">
        <v>30</v>
      </c>
    </row>
    <row r="3536" spans="1:20" x14ac:dyDescent="0.25">
      <c r="A3536" t="s">
        <v>7122</v>
      </c>
      <c r="B3536" t="s">
        <v>45</v>
      </c>
      <c r="C3536" t="s">
        <v>82</v>
      </c>
      <c r="D3536" t="s">
        <v>52</v>
      </c>
      <c r="E3536" s="1">
        <v>45361</v>
      </c>
      <c r="F3536" t="s">
        <v>7123</v>
      </c>
      <c r="G3536" t="s">
        <v>12345</v>
      </c>
      <c r="H3536" t="s">
        <v>47</v>
      </c>
      <c r="I3536" t="s">
        <v>42</v>
      </c>
      <c r="J3536" t="s">
        <v>64</v>
      </c>
      <c r="K3536">
        <v>1</v>
      </c>
      <c r="L3536">
        <v>392.44</v>
      </c>
      <c r="M3536" t="s">
        <v>50</v>
      </c>
      <c r="N3536">
        <v>23</v>
      </c>
      <c r="O3536" t="s">
        <v>12234</v>
      </c>
      <c r="P3536">
        <v>152</v>
      </c>
      <c r="Q3536" t="s">
        <v>29</v>
      </c>
      <c r="R3536">
        <v>4</v>
      </c>
      <c r="S3536" t="s">
        <v>12275</v>
      </c>
      <c r="T3536" t="s">
        <v>30</v>
      </c>
    </row>
    <row r="3537" spans="1:20" x14ac:dyDescent="0.25">
      <c r="A3537" t="s">
        <v>7124</v>
      </c>
      <c r="B3537" t="s">
        <v>38</v>
      </c>
      <c r="C3537" t="s">
        <v>82</v>
      </c>
      <c r="D3537" t="s">
        <v>52</v>
      </c>
      <c r="E3537" t="s">
        <v>12161</v>
      </c>
      <c r="F3537" t="s">
        <v>7125</v>
      </c>
      <c r="G3537" t="s">
        <v>12345</v>
      </c>
      <c r="H3537" t="s">
        <v>47</v>
      </c>
      <c r="I3537" t="s">
        <v>26</v>
      </c>
      <c r="J3537" t="s">
        <v>27</v>
      </c>
      <c r="K3537">
        <v>5</v>
      </c>
      <c r="L3537">
        <v>1458.1</v>
      </c>
      <c r="M3537" t="s">
        <v>35</v>
      </c>
      <c r="N3537">
        <v>6</v>
      </c>
      <c r="O3537" t="s">
        <v>12235</v>
      </c>
      <c r="P3537">
        <v>320</v>
      </c>
      <c r="Q3537" t="s">
        <v>29</v>
      </c>
      <c r="R3537">
        <v>1</v>
      </c>
      <c r="S3537" s="1">
        <v>45966</v>
      </c>
      <c r="T3537" t="s">
        <v>36</v>
      </c>
    </row>
    <row r="3538" spans="1:20" x14ac:dyDescent="0.25">
      <c r="A3538" t="s">
        <v>7126</v>
      </c>
      <c r="B3538" t="s">
        <v>21</v>
      </c>
      <c r="C3538" t="s">
        <v>82</v>
      </c>
      <c r="D3538" t="s">
        <v>32</v>
      </c>
      <c r="E3538" t="s">
        <v>12073</v>
      </c>
      <c r="F3538" t="s">
        <v>7127</v>
      </c>
      <c r="G3538" t="s">
        <v>12345</v>
      </c>
      <c r="H3538" t="s">
        <v>34</v>
      </c>
      <c r="I3538" t="s">
        <v>42</v>
      </c>
      <c r="J3538" t="s">
        <v>67</v>
      </c>
      <c r="K3538">
        <v>4</v>
      </c>
      <c r="L3538">
        <v>432.41</v>
      </c>
      <c r="M3538" t="s">
        <v>28</v>
      </c>
      <c r="N3538">
        <v>47</v>
      </c>
      <c r="O3538" t="s">
        <v>12266</v>
      </c>
      <c r="P3538">
        <v>346</v>
      </c>
      <c r="Q3538" t="s">
        <v>43</v>
      </c>
      <c r="R3538">
        <v>5</v>
      </c>
      <c r="S3538" t="s">
        <v>12119</v>
      </c>
      <c r="T3538" t="s">
        <v>36</v>
      </c>
    </row>
    <row r="3539" spans="1:20" x14ac:dyDescent="0.25">
      <c r="A3539" t="s">
        <v>7128</v>
      </c>
      <c r="B3539" t="s">
        <v>38</v>
      </c>
      <c r="C3539" t="s">
        <v>22</v>
      </c>
      <c r="D3539" t="s">
        <v>77</v>
      </c>
      <c r="E3539" t="s">
        <v>12236</v>
      </c>
      <c r="F3539" t="s">
        <v>7129</v>
      </c>
      <c r="G3539" t="s">
        <v>12345</v>
      </c>
      <c r="H3539" t="s">
        <v>34</v>
      </c>
      <c r="I3539" t="s">
        <v>63</v>
      </c>
      <c r="J3539" t="s">
        <v>59</v>
      </c>
      <c r="K3539">
        <v>4</v>
      </c>
      <c r="L3539">
        <v>665.37</v>
      </c>
      <c r="M3539" t="s">
        <v>50</v>
      </c>
      <c r="N3539">
        <v>9</v>
      </c>
      <c r="O3539" s="1">
        <v>45300</v>
      </c>
      <c r="P3539">
        <v>63</v>
      </c>
      <c r="Q3539" t="s">
        <v>29</v>
      </c>
      <c r="R3539">
        <v>3</v>
      </c>
      <c r="S3539" s="1">
        <v>45331</v>
      </c>
      <c r="T3539" t="s">
        <v>36</v>
      </c>
    </row>
    <row r="3540" spans="1:20" x14ac:dyDescent="0.25">
      <c r="A3540" t="s">
        <v>7130</v>
      </c>
      <c r="B3540" t="s">
        <v>21</v>
      </c>
      <c r="C3540" t="s">
        <v>39</v>
      </c>
      <c r="D3540" t="s">
        <v>56</v>
      </c>
      <c r="E3540" t="s">
        <v>12184</v>
      </c>
      <c r="F3540" t="s">
        <v>7131</v>
      </c>
      <c r="G3540" t="s">
        <v>12345</v>
      </c>
      <c r="H3540" t="s">
        <v>25</v>
      </c>
      <c r="I3540" t="s">
        <v>26</v>
      </c>
      <c r="J3540" t="s">
        <v>27</v>
      </c>
      <c r="K3540">
        <v>5</v>
      </c>
      <c r="L3540">
        <v>688.89</v>
      </c>
      <c r="M3540" t="s">
        <v>50</v>
      </c>
      <c r="N3540">
        <v>13</v>
      </c>
      <c r="O3540" t="s">
        <v>12148</v>
      </c>
      <c r="P3540">
        <v>207</v>
      </c>
      <c r="Q3540" t="s">
        <v>29</v>
      </c>
      <c r="R3540">
        <v>2</v>
      </c>
      <c r="S3540" s="1">
        <v>45660</v>
      </c>
      <c r="T3540" t="s">
        <v>60</v>
      </c>
    </row>
    <row r="3541" spans="1:20" x14ac:dyDescent="0.25">
      <c r="A3541" t="s">
        <v>7132</v>
      </c>
      <c r="B3541" t="s">
        <v>45</v>
      </c>
      <c r="C3541" t="s">
        <v>82</v>
      </c>
      <c r="D3541" t="s">
        <v>52</v>
      </c>
      <c r="E3541" t="s">
        <v>12357</v>
      </c>
      <c r="F3541" t="s">
        <v>7133</v>
      </c>
      <c r="G3541" t="s">
        <v>12345</v>
      </c>
      <c r="H3541" t="s">
        <v>47</v>
      </c>
      <c r="I3541" t="s">
        <v>63</v>
      </c>
      <c r="J3541" t="s">
        <v>27</v>
      </c>
      <c r="K3541">
        <v>4</v>
      </c>
      <c r="L3541">
        <v>636.20000000000005</v>
      </c>
      <c r="M3541" t="s">
        <v>35</v>
      </c>
      <c r="N3541">
        <v>27</v>
      </c>
      <c r="O3541" t="s">
        <v>12190</v>
      </c>
      <c r="P3541">
        <v>205</v>
      </c>
      <c r="Q3541" t="s">
        <v>29</v>
      </c>
      <c r="R3541">
        <v>1</v>
      </c>
      <c r="S3541" s="1">
        <v>45872</v>
      </c>
      <c r="T3541" t="s">
        <v>30</v>
      </c>
    </row>
    <row r="3542" spans="1:20" x14ac:dyDescent="0.25">
      <c r="A3542" t="s">
        <v>7134</v>
      </c>
      <c r="B3542" t="s">
        <v>45</v>
      </c>
      <c r="C3542" t="s">
        <v>39</v>
      </c>
      <c r="D3542" t="s">
        <v>32</v>
      </c>
      <c r="E3542" t="s">
        <v>12270</v>
      </c>
      <c r="F3542" t="s">
        <v>7135</v>
      </c>
      <c r="G3542" t="s">
        <v>12288</v>
      </c>
      <c r="H3542" t="s">
        <v>25</v>
      </c>
      <c r="I3542" t="s">
        <v>48</v>
      </c>
      <c r="J3542" t="s">
        <v>64</v>
      </c>
      <c r="K3542">
        <v>5</v>
      </c>
      <c r="L3542">
        <v>1164.68</v>
      </c>
      <c r="M3542" t="s">
        <v>28</v>
      </c>
      <c r="N3542">
        <v>35</v>
      </c>
      <c r="O3542" t="s">
        <v>12175</v>
      </c>
      <c r="P3542">
        <v>289</v>
      </c>
      <c r="Q3542" t="s">
        <v>43</v>
      </c>
      <c r="R3542">
        <v>4</v>
      </c>
      <c r="S3542" t="s">
        <v>12377</v>
      </c>
      <c r="T3542" t="s">
        <v>30</v>
      </c>
    </row>
    <row r="3543" spans="1:20" x14ac:dyDescent="0.25">
      <c r="A3543" t="s">
        <v>7136</v>
      </c>
      <c r="B3543" t="s">
        <v>38</v>
      </c>
      <c r="C3543" t="s">
        <v>39</v>
      </c>
      <c r="D3543" t="s">
        <v>56</v>
      </c>
      <c r="E3543" t="s">
        <v>12331</v>
      </c>
      <c r="F3543" t="s">
        <v>7137</v>
      </c>
      <c r="G3543" t="s">
        <v>12288</v>
      </c>
      <c r="H3543" t="s">
        <v>25</v>
      </c>
      <c r="I3543" t="s">
        <v>42</v>
      </c>
      <c r="J3543" t="s">
        <v>27</v>
      </c>
      <c r="K3543">
        <v>3</v>
      </c>
      <c r="L3543">
        <v>1380.3</v>
      </c>
      <c r="M3543" t="s">
        <v>50</v>
      </c>
      <c r="N3543">
        <v>17</v>
      </c>
      <c r="O3543" t="s">
        <v>12335</v>
      </c>
      <c r="P3543">
        <v>383</v>
      </c>
      <c r="Q3543" t="s">
        <v>29</v>
      </c>
      <c r="R3543">
        <v>5</v>
      </c>
      <c r="S3543" s="1">
        <v>45658</v>
      </c>
      <c r="T3543" t="s">
        <v>30</v>
      </c>
    </row>
    <row r="3544" spans="1:20" x14ac:dyDescent="0.25">
      <c r="A3544" t="s">
        <v>7138</v>
      </c>
      <c r="B3544" t="s">
        <v>45</v>
      </c>
      <c r="C3544" t="s">
        <v>39</v>
      </c>
      <c r="D3544" t="s">
        <v>77</v>
      </c>
      <c r="E3544" t="s">
        <v>12364</v>
      </c>
      <c r="F3544" t="s">
        <v>7139</v>
      </c>
      <c r="G3544" t="s">
        <v>12288</v>
      </c>
      <c r="H3544" t="s">
        <v>58</v>
      </c>
      <c r="I3544" t="s">
        <v>26</v>
      </c>
      <c r="J3544" t="s">
        <v>59</v>
      </c>
      <c r="K3544">
        <v>2</v>
      </c>
      <c r="L3544">
        <v>849.27</v>
      </c>
      <c r="M3544" t="s">
        <v>28</v>
      </c>
      <c r="N3544">
        <v>26</v>
      </c>
      <c r="O3544" t="s">
        <v>12365</v>
      </c>
      <c r="P3544">
        <v>177</v>
      </c>
      <c r="Q3544" t="s">
        <v>43</v>
      </c>
      <c r="R3544">
        <v>5</v>
      </c>
      <c r="S3544" s="1">
        <v>45363</v>
      </c>
      <c r="T3544" t="s">
        <v>30</v>
      </c>
    </row>
    <row r="3545" spans="1:20" x14ac:dyDescent="0.25">
      <c r="A3545" t="s">
        <v>7140</v>
      </c>
      <c r="B3545" t="s">
        <v>21</v>
      </c>
      <c r="C3545" t="s">
        <v>39</v>
      </c>
      <c r="D3545" t="s">
        <v>23</v>
      </c>
      <c r="E3545" t="s">
        <v>12418</v>
      </c>
      <c r="F3545" t="s">
        <v>7141</v>
      </c>
      <c r="G3545" t="s">
        <v>12288</v>
      </c>
      <c r="H3545" t="s">
        <v>47</v>
      </c>
      <c r="I3545" t="s">
        <v>26</v>
      </c>
      <c r="J3545" t="s">
        <v>67</v>
      </c>
      <c r="K3545">
        <v>4</v>
      </c>
      <c r="L3545">
        <v>1199.1500000000001</v>
      </c>
      <c r="M3545" t="s">
        <v>28</v>
      </c>
      <c r="N3545">
        <v>9</v>
      </c>
      <c r="O3545" s="1">
        <v>45816</v>
      </c>
      <c r="P3545">
        <v>305</v>
      </c>
      <c r="Q3545" t="s">
        <v>43</v>
      </c>
      <c r="R3545">
        <v>2</v>
      </c>
      <c r="S3545" t="s">
        <v>12237</v>
      </c>
      <c r="T3545" t="s">
        <v>36</v>
      </c>
    </row>
    <row r="3546" spans="1:20" x14ac:dyDescent="0.25">
      <c r="A3546" t="s">
        <v>7142</v>
      </c>
      <c r="B3546" t="s">
        <v>21</v>
      </c>
      <c r="C3546" t="s">
        <v>82</v>
      </c>
      <c r="D3546" t="s">
        <v>56</v>
      </c>
      <c r="E3546" t="s">
        <v>12300</v>
      </c>
      <c r="F3546" t="s">
        <v>7143</v>
      </c>
      <c r="G3546" t="s">
        <v>12288</v>
      </c>
      <c r="H3546" t="s">
        <v>34</v>
      </c>
      <c r="I3546" t="s">
        <v>63</v>
      </c>
      <c r="J3546" t="s">
        <v>67</v>
      </c>
      <c r="K3546">
        <v>2</v>
      </c>
      <c r="L3546">
        <v>393.19</v>
      </c>
      <c r="M3546" t="s">
        <v>28</v>
      </c>
      <c r="N3546">
        <v>30</v>
      </c>
      <c r="O3546" t="s">
        <v>12384</v>
      </c>
      <c r="P3546">
        <v>16</v>
      </c>
      <c r="Q3546" t="s">
        <v>43</v>
      </c>
      <c r="R3546">
        <v>1</v>
      </c>
      <c r="S3546" t="s">
        <v>12077</v>
      </c>
      <c r="T3546" t="s">
        <v>60</v>
      </c>
    </row>
    <row r="3547" spans="1:20" x14ac:dyDescent="0.25">
      <c r="A3547" t="s">
        <v>7144</v>
      </c>
      <c r="B3547" t="s">
        <v>45</v>
      </c>
      <c r="C3547" t="s">
        <v>82</v>
      </c>
      <c r="D3547" t="s">
        <v>23</v>
      </c>
      <c r="E3547" s="1">
        <v>45996</v>
      </c>
      <c r="F3547" t="s">
        <v>7145</v>
      </c>
      <c r="G3547" t="s">
        <v>12288</v>
      </c>
      <c r="H3547" t="s">
        <v>34</v>
      </c>
      <c r="I3547" t="s">
        <v>54</v>
      </c>
      <c r="J3547" t="s">
        <v>27</v>
      </c>
      <c r="K3547">
        <v>1</v>
      </c>
      <c r="L3547">
        <v>1252.53</v>
      </c>
      <c r="M3547" t="s">
        <v>50</v>
      </c>
      <c r="N3547">
        <v>6</v>
      </c>
      <c r="O3547" s="1">
        <v>45874</v>
      </c>
      <c r="P3547">
        <v>268</v>
      </c>
      <c r="Q3547" t="s">
        <v>29</v>
      </c>
      <c r="R3547">
        <v>2</v>
      </c>
      <c r="S3547" t="s">
        <v>12243</v>
      </c>
      <c r="T3547" t="s">
        <v>30</v>
      </c>
    </row>
    <row r="3548" spans="1:20" x14ac:dyDescent="0.25">
      <c r="A3548" t="s">
        <v>7146</v>
      </c>
      <c r="B3548" t="s">
        <v>45</v>
      </c>
      <c r="C3548" t="s">
        <v>22</v>
      </c>
      <c r="D3548" t="s">
        <v>32</v>
      </c>
      <c r="E3548" t="s">
        <v>12178</v>
      </c>
      <c r="F3548" t="s">
        <v>7147</v>
      </c>
      <c r="G3548" t="s">
        <v>12325</v>
      </c>
      <c r="H3548" t="s">
        <v>58</v>
      </c>
      <c r="I3548" t="s">
        <v>42</v>
      </c>
      <c r="J3548" t="s">
        <v>27</v>
      </c>
      <c r="K3548">
        <v>2</v>
      </c>
      <c r="L3548">
        <v>630.27</v>
      </c>
      <c r="M3548" t="s">
        <v>35</v>
      </c>
      <c r="N3548">
        <v>5</v>
      </c>
      <c r="O3548" s="1">
        <v>45779</v>
      </c>
      <c r="P3548">
        <v>475</v>
      </c>
      <c r="Q3548" t="s">
        <v>43</v>
      </c>
      <c r="R3548">
        <v>1</v>
      </c>
      <c r="S3548" s="1">
        <v>45752</v>
      </c>
      <c r="T3548" t="s">
        <v>30</v>
      </c>
    </row>
    <row r="3549" spans="1:20" x14ac:dyDescent="0.25">
      <c r="A3549" t="s">
        <v>7148</v>
      </c>
      <c r="B3549" t="s">
        <v>38</v>
      </c>
      <c r="C3549" t="s">
        <v>82</v>
      </c>
      <c r="D3549" t="s">
        <v>23</v>
      </c>
      <c r="E3549" t="s">
        <v>12257</v>
      </c>
      <c r="F3549" t="s">
        <v>7149</v>
      </c>
      <c r="G3549" t="s">
        <v>12325</v>
      </c>
      <c r="H3549" t="s">
        <v>34</v>
      </c>
      <c r="I3549" t="s">
        <v>42</v>
      </c>
      <c r="J3549" t="s">
        <v>49</v>
      </c>
      <c r="K3549">
        <v>4</v>
      </c>
      <c r="L3549">
        <v>157.06</v>
      </c>
      <c r="M3549" t="s">
        <v>28</v>
      </c>
      <c r="N3549">
        <v>8</v>
      </c>
      <c r="O3549" s="1">
        <v>45392</v>
      </c>
      <c r="P3549">
        <v>157</v>
      </c>
      <c r="Q3549" t="s">
        <v>43</v>
      </c>
      <c r="R3549">
        <v>4</v>
      </c>
      <c r="S3549" t="s">
        <v>12086</v>
      </c>
      <c r="T3549" t="s">
        <v>30</v>
      </c>
    </row>
    <row r="3550" spans="1:20" x14ac:dyDescent="0.25">
      <c r="A3550" t="s">
        <v>7150</v>
      </c>
      <c r="B3550" t="s">
        <v>21</v>
      </c>
      <c r="C3550" t="s">
        <v>22</v>
      </c>
      <c r="D3550" t="s">
        <v>23</v>
      </c>
      <c r="E3550" s="1">
        <v>45936</v>
      </c>
      <c r="F3550" t="s">
        <v>7151</v>
      </c>
      <c r="G3550" t="s">
        <v>12325</v>
      </c>
      <c r="H3550" t="s">
        <v>34</v>
      </c>
      <c r="I3550" t="s">
        <v>63</v>
      </c>
      <c r="J3550" t="s">
        <v>67</v>
      </c>
      <c r="K3550">
        <v>4</v>
      </c>
      <c r="L3550">
        <v>1206.95</v>
      </c>
      <c r="M3550" t="s">
        <v>35</v>
      </c>
      <c r="N3550">
        <v>25</v>
      </c>
      <c r="O3550" t="s">
        <v>12065</v>
      </c>
      <c r="P3550">
        <v>166</v>
      </c>
      <c r="Q3550" t="s">
        <v>29</v>
      </c>
      <c r="R3550">
        <v>2</v>
      </c>
      <c r="S3550" t="s">
        <v>12288</v>
      </c>
      <c r="T3550" t="s">
        <v>30</v>
      </c>
    </row>
    <row r="3551" spans="1:20" x14ac:dyDescent="0.25">
      <c r="A3551" t="s">
        <v>7152</v>
      </c>
      <c r="B3551" t="s">
        <v>38</v>
      </c>
      <c r="C3551" t="s">
        <v>22</v>
      </c>
      <c r="D3551" t="s">
        <v>56</v>
      </c>
      <c r="E3551" t="s">
        <v>12358</v>
      </c>
      <c r="F3551" t="s">
        <v>7153</v>
      </c>
      <c r="G3551" t="s">
        <v>12325</v>
      </c>
      <c r="H3551" t="s">
        <v>58</v>
      </c>
      <c r="I3551" t="s">
        <v>42</v>
      </c>
      <c r="J3551" t="s">
        <v>64</v>
      </c>
      <c r="K3551">
        <v>1</v>
      </c>
      <c r="L3551">
        <v>698.92</v>
      </c>
      <c r="M3551" t="s">
        <v>50</v>
      </c>
      <c r="N3551">
        <v>2</v>
      </c>
      <c r="O3551" s="1">
        <v>45301</v>
      </c>
      <c r="P3551">
        <v>465</v>
      </c>
      <c r="Q3551" t="s">
        <v>29</v>
      </c>
      <c r="R3551">
        <v>1</v>
      </c>
      <c r="S3551" t="s">
        <v>12205</v>
      </c>
      <c r="T3551" t="s">
        <v>30</v>
      </c>
    </row>
    <row r="3552" spans="1:20" x14ac:dyDescent="0.25">
      <c r="A3552" t="s">
        <v>7154</v>
      </c>
      <c r="B3552" t="s">
        <v>38</v>
      </c>
      <c r="C3552" t="s">
        <v>22</v>
      </c>
      <c r="D3552" t="s">
        <v>52</v>
      </c>
      <c r="E3552" s="1">
        <v>44935</v>
      </c>
      <c r="F3552" t="s">
        <v>7155</v>
      </c>
      <c r="G3552" t="s">
        <v>12325</v>
      </c>
      <c r="H3552" t="s">
        <v>34</v>
      </c>
      <c r="I3552" t="s">
        <v>26</v>
      </c>
      <c r="J3552" t="s">
        <v>64</v>
      </c>
      <c r="K3552">
        <v>2</v>
      </c>
      <c r="L3552">
        <v>329.77</v>
      </c>
      <c r="M3552" t="s">
        <v>28</v>
      </c>
      <c r="N3552">
        <v>26</v>
      </c>
      <c r="O3552" t="s">
        <v>12238</v>
      </c>
      <c r="P3552">
        <v>467</v>
      </c>
      <c r="Q3552" t="s">
        <v>29</v>
      </c>
      <c r="R3552">
        <v>2</v>
      </c>
      <c r="S3552" t="s">
        <v>12198</v>
      </c>
      <c r="T3552" t="s">
        <v>36</v>
      </c>
    </row>
    <row r="3553" spans="1:20" x14ac:dyDescent="0.25">
      <c r="A3553" t="s">
        <v>7156</v>
      </c>
      <c r="B3553" t="s">
        <v>21</v>
      </c>
      <c r="C3553" t="s">
        <v>82</v>
      </c>
      <c r="D3553" t="s">
        <v>77</v>
      </c>
      <c r="E3553" t="s">
        <v>12220</v>
      </c>
      <c r="F3553" t="s">
        <v>7157</v>
      </c>
      <c r="G3553" t="s">
        <v>12264</v>
      </c>
      <c r="H3553" t="s">
        <v>58</v>
      </c>
      <c r="I3553" t="s">
        <v>26</v>
      </c>
      <c r="J3553" t="s">
        <v>64</v>
      </c>
      <c r="K3553">
        <v>5</v>
      </c>
      <c r="L3553">
        <v>1442.01</v>
      </c>
      <c r="M3553" t="s">
        <v>50</v>
      </c>
      <c r="N3553">
        <v>28</v>
      </c>
      <c r="O3553" t="s">
        <v>12222</v>
      </c>
      <c r="P3553">
        <v>173</v>
      </c>
      <c r="Q3553" t="s">
        <v>29</v>
      </c>
      <c r="R3553">
        <v>4</v>
      </c>
      <c r="S3553" t="s">
        <v>12231</v>
      </c>
      <c r="T3553" t="s">
        <v>30</v>
      </c>
    </row>
    <row r="3554" spans="1:20" x14ac:dyDescent="0.25">
      <c r="A3554" t="s">
        <v>7158</v>
      </c>
      <c r="B3554" t="s">
        <v>38</v>
      </c>
      <c r="C3554" t="s">
        <v>82</v>
      </c>
      <c r="D3554" t="s">
        <v>32</v>
      </c>
      <c r="E3554" t="s">
        <v>12424</v>
      </c>
      <c r="F3554" t="s">
        <v>7159</v>
      </c>
      <c r="G3554" t="s">
        <v>12264</v>
      </c>
      <c r="H3554" t="s">
        <v>25</v>
      </c>
      <c r="I3554" t="s">
        <v>42</v>
      </c>
      <c r="J3554" t="s">
        <v>67</v>
      </c>
      <c r="K3554">
        <v>4</v>
      </c>
      <c r="L3554">
        <v>992.76</v>
      </c>
      <c r="M3554" t="s">
        <v>28</v>
      </c>
      <c r="N3554">
        <v>23</v>
      </c>
      <c r="O3554" t="s">
        <v>12177</v>
      </c>
      <c r="P3554">
        <v>384</v>
      </c>
      <c r="Q3554" t="s">
        <v>43</v>
      </c>
      <c r="R3554">
        <v>4</v>
      </c>
      <c r="S3554" t="s">
        <v>12234</v>
      </c>
      <c r="T3554" t="s">
        <v>60</v>
      </c>
    </row>
    <row r="3555" spans="1:20" x14ac:dyDescent="0.25">
      <c r="A3555" t="s">
        <v>7160</v>
      </c>
      <c r="B3555" t="s">
        <v>45</v>
      </c>
      <c r="C3555" t="s">
        <v>39</v>
      </c>
      <c r="D3555" t="s">
        <v>23</v>
      </c>
      <c r="E3555" t="s">
        <v>12135</v>
      </c>
      <c r="F3555" t="s">
        <v>7161</v>
      </c>
      <c r="G3555" t="s">
        <v>12264</v>
      </c>
      <c r="H3555" t="s">
        <v>25</v>
      </c>
      <c r="I3555" t="s">
        <v>26</v>
      </c>
      <c r="J3555" t="s">
        <v>49</v>
      </c>
      <c r="K3555">
        <v>1</v>
      </c>
      <c r="L3555">
        <v>974.42</v>
      </c>
      <c r="M3555" t="s">
        <v>50</v>
      </c>
      <c r="N3555">
        <v>40</v>
      </c>
      <c r="O3555" s="1">
        <v>45872</v>
      </c>
      <c r="P3555">
        <v>307</v>
      </c>
      <c r="Q3555" t="s">
        <v>43</v>
      </c>
      <c r="R3555">
        <v>5</v>
      </c>
      <c r="S3555" t="s">
        <v>12425</v>
      </c>
      <c r="T3555" t="s">
        <v>60</v>
      </c>
    </row>
    <row r="3556" spans="1:20" x14ac:dyDescent="0.25">
      <c r="A3556" t="s">
        <v>7162</v>
      </c>
      <c r="B3556" t="s">
        <v>45</v>
      </c>
      <c r="C3556" t="s">
        <v>82</v>
      </c>
      <c r="D3556" t="s">
        <v>23</v>
      </c>
      <c r="E3556" t="s">
        <v>12076</v>
      </c>
      <c r="F3556" t="s">
        <v>7163</v>
      </c>
      <c r="G3556" t="s">
        <v>12264</v>
      </c>
      <c r="H3556" t="s">
        <v>41</v>
      </c>
      <c r="I3556" t="s">
        <v>26</v>
      </c>
      <c r="J3556" t="s">
        <v>27</v>
      </c>
      <c r="K3556">
        <v>1</v>
      </c>
      <c r="L3556">
        <v>275.52999999999997</v>
      </c>
      <c r="M3556" t="s">
        <v>28</v>
      </c>
      <c r="N3556">
        <v>31</v>
      </c>
      <c r="O3556" t="s">
        <v>12319</v>
      </c>
      <c r="P3556">
        <v>220</v>
      </c>
      <c r="Q3556" t="s">
        <v>29</v>
      </c>
      <c r="R3556">
        <v>4</v>
      </c>
      <c r="S3556" s="1">
        <v>45516</v>
      </c>
      <c r="T3556" t="s">
        <v>60</v>
      </c>
    </row>
    <row r="3557" spans="1:20" x14ac:dyDescent="0.25">
      <c r="A3557" t="s">
        <v>7164</v>
      </c>
      <c r="B3557" t="s">
        <v>38</v>
      </c>
      <c r="C3557" t="s">
        <v>22</v>
      </c>
      <c r="D3557" t="s">
        <v>56</v>
      </c>
      <c r="E3557" s="1">
        <v>45239</v>
      </c>
      <c r="F3557" t="s">
        <v>7165</v>
      </c>
      <c r="G3557" t="s">
        <v>12264</v>
      </c>
      <c r="H3557" t="s">
        <v>47</v>
      </c>
      <c r="I3557" t="s">
        <v>42</v>
      </c>
      <c r="J3557" t="s">
        <v>27</v>
      </c>
      <c r="K3557">
        <v>4</v>
      </c>
      <c r="L3557">
        <v>993.03</v>
      </c>
      <c r="M3557" t="s">
        <v>28</v>
      </c>
      <c r="N3557">
        <v>23</v>
      </c>
      <c r="O3557" t="s">
        <v>12253</v>
      </c>
      <c r="P3557">
        <v>419</v>
      </c>
      <c r="Q3557" t="s">
        <v>29</v>
      </c>
      <c r="R3557">
        <v>1</v>
      </c>
      <c r="S3557" t="s">
        <v>12267</v>
      </c>
      <c r="T3557" t="s">
        <v>60</v>
      </c>
    </row>
    <row r="3558" spans="1:20" x14ac:dyDescent="0.25">
      <c r="A3558" t="s">
        <v>7166</v>
      </c>
      <c r="B3558" t="s">
        <v>21</v>
      </c>
      <c r="C3558" t="s">
        <v>82</v>
      </c>
      <c r="D3558" t="s">
        <v>23</v>
      </c>
      <c r="E3558" t="s">
        <v>12247</v>
      </c>
      <c r="F3558" t="s">
        <v>7167</v>
      </c>
      <c r="G3558" t="s">
        <v>12081</v>
      </c>
      <c r="H3558" t="s">
        <v>41</v>
      </c>
      <c r="I3558" t="s">
        <v>42</v>
      </c>
      <c r="J3558" t="s">
        <v>27</v>
      </c>
      <c r="K3558">
        <v>2</v>
      </c>
      <c r="L3558">
        <v>998.72</v>
      </c>
      <c r="M3558" t="s">
        <v>28</v>
      </c>
      <c r="N3558">
        <v>13</v>
      </c>
      <c r="O3558" t="s">
        <v>12258</v>
      </c>
      <c r="P3558">
        <v>229</v>
      </c>
      <c r="Q3558" t="s">
        <v>43</v>
      </c>
      <c r="R3558">
        <v>1</v>
      </c>
      <c r="S3558" s="1">
        <v>45905</v>
      </c>
      <c r="T3558" t="s">
        <v>30</v>
      </c>
    </row>
    <row r="3559" spans="1:20" x14ac:dyDescent="0.25">
      <c r="A3559" t="s">
        <v>7168</v>
      </c>
      <c r="B3559" t="s">
        <v>38</v>
      </c>
      <c r="C3559" t="s">
        <v>22</v>
      </c>
      <c r="D3559" t="s">
        <v>77</v>
      </c>
      <c r="E3559" t="s">
        <v>12313</v>
      </c>
      <c r="F3559" t="s">
        <v>7169</v>
      </c>
      <c r="G3559" t="s">
        <v>12081</v>
      </c>
      <c r="H3559" t="s">
        <v>58</v>
      </c>
      <c r="I3559" t="s">
        <v>48</v>
      </c>
      <c r="J3559" t="s">
        <v>49</v>
      </c>
      <c r="K3559">
        <v>1</v>
      </c>
      <c r="L3559">
        <v>553.66</v>
      </c>
      <c r="M3559" t="s">
        <v>50</v>
      </c>
      <c r="N3559">
        <v>8</v>
      </c>
      <c r="O3559" s="1">
        <v>45546</v>
      </c>
      <c r="P3559">
        <v>440</v>
      </c>
      <c r="Q3559" t="s">
        <v>29</v>
      </c>
      <c r="R3559">
        <v>2</v>
      </c>
      <c r="S3559" s="1">
        <v>45779</v>
      </c>
      <c r="T3559" t="s">
        <v>30</v>
      </c>
    </row>
    <row r="3560" spans="1:20" x14ac:dyDescent="0.25">
      <c r="A3560" t="s">
        <v>7170</v>
      </c>
      <c r="B3560" t="s">
        <v>21</v>
      </c>
      <c r="C3560" t="s">
        <v>39</v>
      </c>
      <c r="D3560" t="s">
        <v>32</v>
      </c>
      <c r="E3560" t="s">
        <v>12128</v>
      </c>
      <c r="F3560" t="s">
        <v>7171</v>
      </c>
      <c r="G3560" t="s">
        <v>12081</v>
      </c>
      <c r="H3560" t="s">
        <v>41</v>
      </c>
      <c r="I3560" t="s">
        <v>48</v>
      </c>
      <c r="J3560" t="s">
        <v>59</v>
      </c>
      <c r="K3560">
        <v>3</v>
      </c>
      <c r="L3560">
        <v>358.71</v>
      </c>
      <c r="M3560" t="s">
        <v>50</v>
      </c>
      <c r="N3560">
        <v>12</v>
      </c>
      <c r="O3560" t="s">
        <v>12100</v>
      </c>
      <c r="P3560">
        <v>219</v>
      </c>
      <c r="Q3560" t="s">
        <v>29</v>
      </c>
      <c r="R3560">
        <v>3</v>
      </c>
      <c r="S3560" s="1">
        <v>45932</v>
      </c>
      <c r="T3560" t="s">
        <v>30</v>
      </c>
    </row>
    <row r="3561" spans="1:20" x14ac:dyDescent="0.25">
      <c r="A3561" t="s">
        <v>7172</v>
      </c>
      <c r="B3561" t="s">
        <v>38</v>
      </c>
      <c r="C3561" t="s">
        <v>82</v>
      </c>
      <c r="D3561" t="s">
        <v>56</v>
      </c>
      <c r="E3561" t="s">
        <v>12110</v>
      </c>
      <c r="F3561" t="s">
        <v>7173</v>
      </c>
      <c r="G3561" t="s">
        <v>12081</v>
      </c>
      <c r="H3561" t="s">
        <v>58</v>
      </c>
      <c r="I3561" t="s">
        <v>42</v>
      </c>
      <c r="J3561" t="s">
        <v>49</v>
      </c>
      <c r="K3561">
        <v>1</v>
      </c>
      <c r="L3561">
        <v>1108.4100000000001</v>
      </c>
      <c r="M3561" t="s">
        <v>50</v>
      </c>
      <c r="N3561">
        <v>27</v>
      </c>
      <c r="O3561" t="s">
        <v>12070</v>
      </c>
      <c r="P3561">
        <v>128</v>
      </c>
      <c r="Q3561" t="s">
        <v>29</v>
      </c>
      <c r="R3561">
        <v>3</v>
      </c>
      <c r="S3561" t="s">
        <v>12345</v>
      </c>
      <c r="T3561" t="s">
        <v>60</v>
      </c>
    </row>
    <row r="3562" spans="1:20" x14ac:dyDescent="0.25">
      <c r="A3562" t="s">
        <v>7174</v>
      </c>
      <c r="B3562" t="s">
        <v>45</v>
      </c>
      <c r="C3562" t="s">
        <v>39</v>
      </c>
      <c r="D3562" t="s">
        <v>52</v>
      </c>
      <c r="E3562" s="1">
        <v>45484</v>
      </c>
      <c r="F3562" t="s">
        <v>7175</v>
      </c>
      <c r="G3562" t="s">
        <v>12081</v>
      </c>
      <c r="H3562" t="s">
        <v>25</v>
      </c>
      <c r="I3562" t="s">
        <v>42</v>
      </c>
      <c r="J3562" t="s">
        <v>27</v>
      </c>
      <c r="K3562">
        <v>2</v>
      </c>
      <c r="L3562">
        <v>1394.81</v>
      </c>
      <c r="M3562" t="s">
        <v>28</v>
      </c>
      <c r="N3562">
        <v>50</v>
      </c>
      <c r="O3562" s="1">
        <v>45513</v>
      </c>
      <c r="P3562">
        <v>158</v>
      </c>
      <c r="Q3562" t="s">
        <v>29</v>
      </c>
      <c r="R3562">
        <v>5</v>
      </c>
      <c r="S3562" s="1">
        <v>45333</v>
      </c>
      <c r="T3562" t="s">
        <v>36</v>
      </c>
    </row>
    <row r="3563" spans="1:20" x14ac:dyDescent="0.25">
      <c r="A3563" t="s">
        <v>7176</v>
      </c>
      <c r="B3563" t="s">
        <v>38</v>
      </c>
      <c r="C3563" t="s">
        <v>82</v>
      </c>
      <c r="D3563" t="s">
        <v>32</v>
      </c>
      <c r="E3563" s="1">
        <v>45297</v>
      </c>
      <c r="F3563" t="s">
        <v>7177</v>
      </c>
      <c r="G3563" t="s">
        <v>12081</v>
      </c>
      <c r="H3563" t="s">
        <v>58</v>
      </c>
      <c r="I3563" t="s">
        <v>42</v>
      </c>
      <c r="J3563" t="s">
        <v>67</v>
      </c>
      <c r="K3563">
        <v>2</v>
      </c>
      <c r="L3563">
        <v>715.37</v>
      </c>
      <c r="M3563" t="s">
        <v>35</v>
      </c>
      <c r="N3563">
        <v>43</v>
      </c>
      <c r="O3563" s="1">
        <v>45968</v>
      </c>
      <c r="P3563">
        <v>435</v>
      </c>
      <c r="Q3563" t="s">
        <v>43</v>
      </c>
      <c r="R3563">
        <v>4</v>
      </c>
      <c r="S3563" t="s">
        <v>12238</v>
      </c>
      <c r="T3563" t="s">
        <v>36</v>
      </c>
    </row>
    <row r="3564" spans="1:20" x14ac:dyDescent="0.25">
      <c r="A3564" t="s">
        <v>7178</v>
      </c>
      <c r="B3564" t="s">
        <v>21</v>
      </c>
      <c r="C3564" t="s">
        <v>82</v>
      </c>
      <c r="D3564" t="s">
        <v>23</v>
      </c>
      <c r="E3564" s="1">
        <v>45484</v>
      </c>
      <c r="F3564" t="s">
        <v>7179</v>
      </c>
      <c r="G3564" t="s">
        <v>12081</v>
      </c>
      <c r="H3564" t="s">
        <v>25</v>
      </c>
      <c r="I3564" t="s">
        <v>48</v>
      </c>
      <c r="J3564" t="s">
        <v>59</v>
      </c>
      <c r="K3564">
        <v>3</v>
      </c>
      <c r="L3564">
        <v>192.44</v>
      </c>
      <c r="M3564" t="s">
        <v>35</v>
      </c>
      <c r="N3564">
        <v>33</v>
      </c>
      <c r="O3564" t="s">
        <v>12369</v>
      </c>
      <c r="P3564">
        <v>494</v>
      </c>
      <c r="Q3564" t="s">
        <v>43</v>
      </c>
      <c r="R3564">
        <v>5</v>
      </c>
      <c r="S3564" t="s">
        <v>12151</v>
      </c>
      <c r="T3564" t="s">
        <v>36</v>
      </c>
    </row>
    <row r="3565" spans="1:20" x14ac:dyDescent="0.25">
      <c r="A3565" t="s">
        <v>7180</v>
      </c>
      <c r="B3565" t="s">
        <v>21</v>
      </c>
      <c r="C3565" t="s">
        <v>82</v>
      </c>
      <c r="D3565" t="s">
        <v>23</v>
      </c>
      <c r="E3565" t="s">
        <v>12343</v>
      </c>
      <c r="F3565" t="s">
        <v>7181</v>
      </c>
      <c r="G3565" t="s">
        <v>12081</v>
      </c>
      <c r="H3565" t="s">
        <v>47</v>
      </c>
      <c r="I3565" t="s">
        <v>48</v>
      </c>
      <c r="J3565" t="s">
        <v>64</v>
      </c>
      <c r="K3565">
        <v>1</v>
      </c>
      <c r="L3565">
        <v>1016.54</v>
      </c>
      <c r="M3565" t="s">
        <v>28</v>
      </c>
      <c r="N3565">
        <v>23</v>
      </c>
      <c r="O3565" s="1">
        <v>45513</v>
      </c>
      <c r="P3565">
        <v>379</v>
      </c>
      <c r="Q3565" t="s">
        <v>43</v>
      </c>
      <c r="R3565">
        <v>2</v>
      </c>
      <c r="S3565" s="1">
        <v>45999</v>
      </c>
      <c r="T3565" t="s">
        <v>60</v>
      </c>
    </row>
    <row r="3566" spans="1:20" x14ac:dyDescent="0.25">
      <c r="A3566" t="s">
        <v>7182</v>
      </c>
      <c r="B3566" t="s">
        <v>45</v>
      </c>
      <c r="C3566" t="s">
        <v>22</v>
      </c>
      <c r="D3566" t="s">
        <v>52</v>
      </c>
      <c r="E3566" s="1">
        <v>45297</v>
      </c>
      <c r="F3566" t="s">
        <v>7183</v>
      </c>
      <c r="G3566" t="s">
        <v>12081</v>
      </c>
      <c r="H3566" t="s">
        <v>58</v>
      </c>
      <c r="I3566" t="s">
        <v>42</v>
      </c>
      <c r="J3566" t="s">
        <v>27</v>
      </c>
      <c r="K3566">
        <v>5</v>
      </c>
      <c r="L3566">
        <v>848.09</v>
      </c>
      <c r="M3566" t="s">
        <v>50</v>
      </c>
      <c r="N3566">
        <v>35</v>
      </c>
      <c r="O3566" t="s">
        <v>12224</v>
      </c>
      <c r="P3566">
        <v>75</v>
      </c>
      <c r="Q3566" t="s">
        <v>43</v>
      </c>
      <c r="R3566">
        <v>5</v>
      </c>
      <c r="S3566" s="1">
        <v>45545</v>
      </c>
      <c r="T3566" t="s">
        <v>36</v>
      </c>
    </row>
    <row r="3567" spans="1:20" x14ac:dyDescent="0.25">
      <c r="A3567" t="s">
        <v>7184</v>
      </c>
      <c r="B3567" t="s">
        <v>38</v>
      </c>
      <c r="C3567" t="s">
        <v>82</v>
      </c>
      <c r="D3567" t="s">
        <v>52</v>
      </c>
      <c r="E3567" s="1">
        <v>45638</v>
      </c>
      <c r="F3567" t="s">
        <v>7185</v>
      </c>
      <c r="G3567" t="s">
        <v>12081</v>
      </c>
      <c r="H3567" t="s">
        <v>25</v>
      </c>
      <c r="I3567" t="s">
        <v>54</v>
      </c>
      <c r="J3567" t="s">
        <v>64</v>
      </c>
      <c r="K3567">
        <v>1</v>
      </c>
      <c r="L3567">
        <v>298.89</v>
      </c>
      <c r="M3567" t="s">
        <v>50</v>
      </c>
      <c r="N3567">
        <v>20</v>
      </c>
      <c r="O3567" s="1">
        <v>45695</v>
      </c>
      <c r="P3567">
        <v>207</v>
      </c>
      <c r="Q3567" t="s">
        <v>29</v>
      </c>
      <c r="R3567">
        <v>3</v>
      </c>
      <c r="S3567" t="s">
        <v>12066</v>
      </c>
      <c r="T3567" t="s">
        <v>36</v>
      </c>
    </row>
    <row r="3568" spans="1:20" x14ac:dyDescent="0.25">
      <c r="A3568" t="s">
        <v>7186</v>
      </c>
      <c r="B3568" t="s">
        <v>38</v>
      </c>
      <c r="C3568" t="s">
        <v>39</v>
      </c>
      <c r="D3568" t="s">
        <v>32</v>
      </c>
      <c r="E3568" s="1">
        <v>44936</v>
      </c>
      <c r="F3568" t="s">
        <v>7187</v>
      </c>
      <c r="G3568" t="s">
        <v>12081</v>
      </c>
      <c r="H3568" t="s">
        <v>47</v>
      </c>
      <c r="I3568" t="s">
        <v>48</v>
      </c>
      <c r="J3568" t="s">
        <v>59</v>
      </c>
      <c r="K3568">
        <v>2</v>
      </c>
      <c r="L3568">
        <v>1347.57</v>
      </c>
      <c r="M3568" t="s">
        <v>50</v>
      </c>
      <c r="N3568">
        <v>26</v>
      </c>
      <c r="O3568" s="1">
        <v>45422</v>
      </c>
      <c r="P3568">
        <v>196</v>
      </c>
      <c r="Q3568" t="s">
        <v>29</v>
      </c>
      <c r="R3568">
        <v>1</v>
      </c>
      <c r="S3568" t="s">
        <v>12318</v>
      </c>
      <c r="T3568" t="s">
        <v>30</v>
      </c>
    </row>
    <row r="3569" spans="1:20" x14ac:dyDescent="0.25">
      <c r="A3569" t="s">
        <v>7188</v>
      </c>
      <c r="B3569" t="s">
        <v>21</v>
      </c>
      <c r="C3569" t="s">
        <v>22</v>
      </c>
      <c r="D3569" t="s">
        <v>23</v>
      </c>
      <c r="E3569" s="1">
        <v>45328</v>
      </c>
      <c r="F3569" t="s">
        <v>7189</v>
      </c>
      <c r="G3569" t="s">
        <v>12081</v>
      </c>
      <c r="H3569" t="s">
        <v>58</v>
      </c>
      <c r="I3569" t="s">
        <v>63</v>
      </c>
      <c r="J3569" t="s">
        <v>59</v>
      </c>
      <c r="K3569">
        <v>5</v>
      </c>
      <c r="L3569">
        <v>432.09</v>
      </c>
      <c r="M3569" t="s">
        <v>50</v>
      </c>
      <c r="N3569">
        <v>7</v>
      </c>
      <c r="O3569" t="s">
        <v>12124</v>
      </c>
      <c r="P3569">
        <v>19</v>
      </c>
      <c r="Q3569" t="s">
        <v>29</v>
      </c>
      <c r="R3569">
        <v>4</v>
      </c>
      <c r="S3569" t="s">
        <v>12238</v>
      </c>
      <c r="T3569" t="s">
        <v>60</v>
      </c>
    </row>
    <row r="3570" spans="1:20" x14ac:dyDescent="0.25">
      <c r="A3570" t="s">
        <v>7190</v>
      </c>
      <c r="B3570" t="s">
        <v>45</v>
      </c>
      <c r="C3570" t="s">
        <v>22</v>
      </c>
      <c r="D3570" t="s">
        <v>77</v>
      </c>
      <c r="E3570" t="s">
        <v>12431</v>
      </c>
      <c r="F3570" t="s">
        <v>7191</v>
      </c>
      <c r="G3570" t="s">
        <v>12309</v>
      </c>
      <c r="H3570" t="s">
        <v>25</v>
      </c>
      <c r="I3570" t="s">
        <v>26</v>
      </c>
      <c r="J3570" t="s">
        <v>49</v>
      </c>
      <c r="K3570">
        <v>2</v>
      </c>
      <c r="L3570">
        <v>1248.8499999999999</v>
      </c>
      <c r="M3570" t="s">
        <v>28</v>
      </c>
      <c r="N3570">
        <v>2</v>
      </c>
      <c r="O3570" t="s">
        <v>12066</v>
      </c>
      <c r="P3570">
        <v>368</v>
      </c>
      <c r="Q3570" t="s">
        <v>43</v>
      </c>
      <c r="R3570">
        <v>4</v>
      </c>
      <c r="S3570" t="s">
        <v>12346</v>
      </c>
      <c r="T3570" t="s">
        <v>30</v>
      </c>
    </row>
    <row r="3571" spans="1:20" x14ac:dyDescent="0.25">
      <c r="A3571" t="s">
        <v>7192</v>
      </c>
      <c r="B3571" t="s">
        <v>38</v>
      </c>
      <c r="C3571" t="s">
        <v>39</v>
      </c>
      <c r="D3571" t="s">
        <v>23</v>
      </c>
      <c r="E3571" t="s">
        <v>12331</v>
      </c>
      <c r="F3571" t="s">
        <v>7193</v>
      </c>
      <c r="G3571" t="s">
        <v>12309</v>
      </c>
      <c r="H3571" t="s">
        <v>41</v>
      </c>
      <c r="I3571" t="s">
        <v>42</v>
      </c>
      <c r="J3571" t="s">
        <v>67</v>
      </c>
      <c r="K3571">
        <v>1</v>
      </c>
      <c r="L3571">
        <v>588.08000000000004</v>
      </c>
      <c r="M3571" t="s">
        <v>28</v>
      </c>
      <c r="N3571">
        <v>16</v>
      </c>
      <c r="O3571" s="1">
        <v>45362</v>
      </c>
      <c r="P3571">
        <v>107</v>
      </c>
      <c r="Q3571" t="s">
        <v>29</v>
      </c>
      <c r="R3571">
        <v>4</v>
      </c>
      <c r="S3571" s="1">
        <v>45754</v>
      </c>
      <c r="T3571" t="s">
        <v>36</v>
      </c>
    </row>
    <row r="3572" spans="1:20" x14ac:dyDescent="0.25">
      <c r="A3572" t="s">
        <v>7194</v>
      </c>
      <c r="B3572" t="s">
        <v>21</v>
      </c>
      <c r="C3572" t="s">
        <v>82</v>
      </c>
      <c r="D3572" t="s">
        <v>56</v>
      </c>
      <c r="E3572" s="1">
        <v>45751</v>
      </c>
      <c r="F3572" t="s">
        <v>7195</v>
      </c>
      <c r="G3572" t="s">
        <v>12309</v>
      </c>
      <c r="H3572" t="s">
        <v>25</v>
      </c>
      <c r="I3572" t="s">
        <v>42</v>
      </c>
      <c r="J3572" t="s">
        <v>64</v>
      </c>
      <c r="K3572">
        <v>4</v>
      </c>
      <c r="L3572">
        <v>415.19</v>
      </c>
      <c r="M3572" t="s">
        <v>35</v>
      </c>
      <c r="N3572">
        <v>16</v>
      </c>
      <c r="O3572" t="s">
        <v>12210</v>
      </c>
      <c r="P3572">
        <v>201</v>
      </c>
      <c r="Q3572" t="s">
        <v>29</v>
      </c>
      <c r="R3572">
        <v>3</v>
      </c>
      <c r="S3572" s="1">
        <v>45718</v>
      </c>
      <c r="T3572" t="s">
        <v>60</v>
      </c>
    </row>
    <row r="3573" spans="1:20" x14ac:dyDescent="0.25">
      <c r="A3573" t="s">
        <v>7196</v>
      </c>
      <c r="B3573" t="s">
        <v>45</v>
      </c>
      <c r="C3573" t="s">
        <v>39</v>
      </c>
      <c r="D3573" t="s">
        <v>77</v>
      </c>
      <c r="E3573" t="s">
        <v>12210</v>
      </c>
      <c r="F3573" t="s">
        <v>7197</v>
      </c>
      <c r="G3573" t="s">
        <v>12309</v>
      </c>
      <c r="H3573" t="s">
        <v>41</v>
      </c>
      <c r="I3573" t="s">
        <v>63</v>
      </c>
      <c r="J3573" t="s">
        <v>49</v>
      </c>
      <c r="K3573">
        <v>5</v>
      </c>
      <c r="L3573">
        <v>178.65</v>
      </c>
      <c r="M3573" t="s">
        <v>28</v>
      </c>
      <c r="N3573">
        <v>14</v>
      </c>
      <c r="O3573" t="s">
        <v>12100</v>
      </c>
      <c r="P3573">
        <v>71</v>
      </c>
      <c r="Q3573" t="s">
        <v>29</v>
      </c>
      <c r="R3573">
        <v>2</v>
      </c>
      <c r="S3573" t="s">
        <v>12373</v>
      </c>
      <c r="T3573" t="s">
        <v>36</v>
      </c>
    </row>
    <row r="3574" spans="1:20" x14ac:dyDescent="0.25">
      <c r="A3574" t="s">
        <v>7198</v>
      </c>
      <c r="B3574" t="s">
        <v>38</v>
      </c>
      <c r="C3574" t="s">
        <v>22</v>
      </c>
      <c r="D3574" t="s">
        <v>23</v>
      </c>
      <c r="E3574" t="s">
        <v>12099</v>
      </c>
      <c r="F3574" t="s">
        <v>7199</v>
      </c>
      <c r="G3574" t="s">
        <v>12309</v>
      </c>
      <c r="H3574" t="s">
        <v>25</v>
      </c>
      <c r="I3574" t="s">
        <v>63</v>
      </c>
      <c r="J3574" t="s">
        <v>27</v>
      </c>
      <c r="K3574">
        <v>5</v>
      </c>
      <c r="L3574">
        <v>182.57</v>
      </c>
      <c r="M3574" t="s">
        <v>28</v>
      </c>
      <c r="N3574">
        <v>50</v>
      </c>
      <c r="O3574" s="1">
        <v>45748</v>
      </c>
      <c r="P3574">
        <v>378</v>
      </c>
      <c r="Q3574" t="s">
        <v>29</v>
      </c>
      <c r="R3574">
        <v>2</v>
      </c>
      <c r="S3574" t="s">
        <v>12287</v>
      </c>
      <c r="T3574" t="s">
        <v>36</v>
      </c>
    </row>
    <row r="3575" spans="1:20" x14ac:dyDescent="0.25">
      <c r="A3575" t="s">
        <v>7200</v>
      </c>
      <c r="B3575" t="s">
        <v>21</v>
      </c>
      <c r="C3575" t="s">
        <v>82</v>
      </c>
      <c r="D3575" t="s">
        <v>56</v>
      </c>
      <c r="E3575" t="s">
        <v>12246</v>
      </c>
      <c r="F3575" t="s">
        <v>7201</v>
      </c>
      <c r="G3575" t="s">
        <v>12309</v>
      </c>
      <c r="H3575" t="s">
        <v>34</v>
      </c>
      <c r="I3575" t="s">
        <v>63</v>
      </c>
      <c r="J3575" t="s">
        <v>67</v>
      </c>
      <c r="K3575">
        <v>1</v>
      </c>
      <c r="L3575">
        <v>1206.5</v>
      </c>
      <c r="M3575" t="s">
        <v>28</v>
      </c>
      <c r="N3575">
        <v>37</v>
      </c>
      <c r="O3575" s="1">
        <v>45754</v>
      </c>
      <c r="P3575">
        <v>264</v>
      </c>
      <c r="Q3575" t="s">
        <v>43</v>
      </c>
      <c r="R3575">
        <v>3</v>
      </c>
      <c r="S3575" s="1">
        <v>45546</v>
      </c>
      <c r="T3575" t="s">
        <v>60</v>
      </c>
    </row>
    <row r="3576" spans="1:20" x14ac:dyDescent="0.25">
      <c r="A3576" t="s">
        <v>7202</v>
      </c>
      <c r="B3576" t="s">
        <v>38</v>
      </c>
      <c r="C3576" t="s">
        <v>82</v>
      </c>
      <c r="D3576" t="s">
        <v>23</v>
      </c>
      <c r="E3576" s="1">
        <v>45841</v>
      </c>
      <c r="F3576" t="s">
        <v>7203</v>
      </c>
      <c r="G3576" t="s">
        <v>12309</v>
      </c>
      <c r="H3576" t="s">
        <v>34</v>
      </c>
      <c r="I3576" t="s">
        <v>42</v>
      </c>
      <c r="J3576" t="s">
        <v>49</v>
      </c>
      <c r="K3576">
        <v>3</v>
      </c>
      <c r="L3576">
        <v>988.33</v>
      </c>
      <c r="M3576" t="s">
        <v>35</v>
      </c>
      <c r="N3576">
        <v>1</v>
      </c>
      <c r="O3576" s="1">
        <v>45752</v>
      </c>
      <c r="P3576">
        <v>4</v>
      </c>
      <c r="Q3576" t="s">
        <v>29</v>
      </c>
      <c r="R3576">
        <v>2</v>
      </c>
      <c r="S3576" t="s">
        <v>12310</v>
      </c>
      <c r="T3576" t="s">
        <v>60</v>
      </c>
    </row>
    <row r="3577" spans="1:20" x14ac:dyDescent="0.25">
      <c r="A3577" t="s">
        <v>7204</v>
      </c>
      <c r="B3577" t="s">
        <v>45</v>
      </c>
      <c r="C3577" t="s">
        <v>82</v>
      </c>
      <c r="D3577" t="s">
        <v>32</v>
      </c>
      <c r="E3577" t="s">
        <v>12301</v>
      </c>
      <c r="F3577" t="s">
        <v>7205</v>
      </c>
      <c r="G3577" t="s">
        <v>12309</v>
      </c>
      <c r="H3577" t="s">
        <v>47</v>
      </c>
      <c r="I3577" t="s">
        <v>42</v>
      </c>
      <c r="J3577" t="s">
        <v>59</v>
      </c>
      <c r="K3577">
        <v>1</v>
      </c>
      <c r="L3577">
        <v>1142.67</v>
      </c>
      <c r="M3577" t="s">
        <v>28</v>
      </c>
      <c r="N3577">
        <v>22</v>
      </c>
      <c r="O3577" t="s">
        <v>12209</v>
      </c>
      <c r="P3577">
        <v>341</v>
      </c>
      <c r="Q3577" t="s">
        <v>29</v>
      </c>
      <c r="R3577">
        <v>2</v>
      </c>
      <c r="S3577" t="s">
        <v>12345</v>
      </c>
      <c r="T3577" t="s">
        <v>60</v>
      </c>
    </row>
    <row r="3578" spans="1:20" x14ac:dyDescent="0.25">
      <c r="A3578" t="s">
        <v>7206</v>
      </c>
      <c r="B3578" t="s">
        <v>21</v>
      </c>
      <c r="C3578" t="s">
        <v>22</v>
      </c>
      <c r="D3578" t="s">
        <v>32</v>
      </c>
      <c r="E3578" t="s">
        <v>12272</v>
      </c>
      <c r="F3578" t="s">
        <v>7207</v>
      </c>
      <c r="G3578" t="s">
        <v>12309</v>
      </c>
      <c r="H3578" t="s">
        <v>34</v>
      </c>
      <c r="I3578" t="s">
        <v>48</v>
      </c>
      <c r="J3578" t="s">
        <v>49</v>
      </c>
      <c r="K3578">
        <v>5</v>
      </c>
      <c r="L3578">
        <v>1061.1099999999999</v>
      </c>
      <c r="M3578" t="s">
        <v>28</v>
      </c>
      <c r="N3578">
        <v>39</v>
      </c>
      <c r="O3578" s="1">
        <v>45663</v>
      </c>
      <c r="P3578">
        <v>116</v>
      </c>
      <c r="Q3578" t="s">
        <v>43</v>
      </c>
      <c r="R3578">
        <v>3</v>
      </c>
      <c r="S3578" s="1">
        <v>45546</v>
      </c>
      <c r="T3578" t="s">
        <v>30</v>
      </c>
    </row>
    <row r="3579" spans="1:20" x14ac:dyDescent="0.25">
      <c r="A3579" t="s">
        <v>7208</v>
      </c>
      <c r="B3579" t="s">
        <v>21</v>
      </c>
      <c r="C3579" t="s">
        <v>82</v>
      </c>
      <c r="D3579" t="s">
        <v>32</v>
      </c>
      <c r="E3579" t="s">
        <v>12146</v>
      </c>
      <c r="F3579" t="s">
        <v>7209</v>
      </c>
      <c r="G3579" t="s">
        <v>12309</v>
      </c>
      <c r="H3579" t="s">
        <v>25</v>
      </c>
      <c r="I3579" t="s">
        <v>26</v>
      </c>
      <c r="J3579" t="s">
        <v>67</v>
      </c>
      <c r="K3579">
        <v>2</v>
      </c>
      <c r="L3579">
        <v>1347.57</v>
      </c>
      <c r="M3579" t="s">
        <v>28</v>
      </c>
      <c r="N3579">
        <v>18</v>
      </c>
      <c r="O3579" t="s">
        <v>12397</v>
      </c>
      <c r="P3579">
        <v>156</v>
      </c>
      <c r="Q3579" t="s">
        <v>43</v>
      </c>
      <c r="R3579">
        <v>3</v>
      </c>
      <c r="S3579" s="1">
        <v>45544</v>
      </c>
      <c r="T3579" t="s">
        <v>36</v>
      </c>
    </row>
    <row r="3580" spans="1:20" x14ac:dyDescent="0.25">
      <c r="A3580" t="s">
        <v>7210</v>
      </c>
      <c r="B3580" t="s">
        <v>38</v>
      </c>
      <c r="C3580" t="s">
        <v>39</v>
      </c>
      <c r="D3580" t="s">
        <v>23</v>
      </c>
      <c r="E3580" s="1">
        <v>45781</v>
      </c>
      <c r="F3580" t="s">
        <v>7211</v>
      </c>
      <c r="G3580" t="s">
        <v>12270</v>
      </c>
      <c r="H3580" t="s">
        <v>41</v>
      </c>
      <c r="I3580" t="s">
        <v>48</v>
      </c>
      <c r="J3580" t="s">
        <v>49</v>
      </c>
      <c r="K3580">
        <v>3</v>
      </c>
      <c r="L3580">
        <v>707.65</v>
      </c>
      <c r="M3580" t="s">
        <v>28</v>
      </c>
      <c r="N3580">
        <v>38</v>
      </c>
      <c r="O3580" t="s">
        <v>12085</v>
      </c>
      <c r="P3580">
        <v>253</v>
      </c>
      <c r="Q3580" t="s">
        <v>29</v>
      </c>
      <c r="R3580">
        <v>3</v>
      </c>
      <c r="S3580" s="1">
        <v>45454</v>
      </c>
      <c r="T3580" t="s">
        <v>36</v>
      </c>
    </row>
    <row r="3581" spans="1:20" x14ac:dyDescent="0.25">
      <c r="A3581" t="s">
        <v>7212</v>
      </c>
      <c r="B3581" t="s">
        <v>45</v>
      </c>
      <c r="C3581" t="s">
        <v>22</v>
      </c>
      <c r="D3581" t="s">
        <v>77</v>
      </c>
      <c r="E3581" t="s">
        <v>12344</v>
      </c>
      <c r="F3581" t="s">
        <v>7213</v>
      </c>
      <c r="G3581" t="s">
        <v>12270</v>
      </c>
      <c r="H3581" t="s">
        <v>41</v>
      </c>
      <c r="I3581" t="s">
        <v>26</v>
      </c>
      <c r="J3581" t="s">
        <v>64</v>
      </c>
      <c r="K3581">
        <v>2</v>
      </c>
      <c r="L3581">
        <v>331.23</v>
      </c>
      <c r="M3581" t="s">
        <v>35</v>
      </c>
      <c r="N3581">
        <v>48</v>
      </c>
      <c r="O3581" t="s">
        <v>12196</v>
      </c>
      <c r="P3581">
        <v>204</v>
      </c>
      <c r="Q3581" t="s">
        <v>29</v>
      </c>
      <c r="R3581">
        <v>1</v>
      </c>
      <c r="S3581" t="s">
        <v>12376</v>
      </c>
      <c r="T3581" t="s">
        <v>30</v>
      </c>
    </row>
    <row r="3582" spans="1:20" x14ac:dyDescent="0.25">
      <c r="A3582" t="s">
        <v>7214</v>
      </c>
      <c r="B3582" t="s">
        <v>21</v>
      </c>
      <c r="C3582" t="s">
        <v>22</v>
      </c>
      <c r="D3582" t="s">
        <v>56</v>
      </c>
      <c r="E3582" s="1">
        <v>45421</v>
      </c>
      <c r="F3582" t="s">
        <v>7215</v>
      </c>
      <c r="G3582" t="s">
        <v>12270</v>
      </c>
      <c r="H3582" t="s">
        <v>25</v>
      </c>
      <c r="I3582" t="s">
        <v>48</v>
      </c>
      <c r="J3582" t="s">
        <v>67</v>
      </c>
      <c r="K3582">
        <v>2</v>
      </c>
      <c r="L3582">
        <v>614.13</v>
      </c>
      <c r="M3582" t="s">
        <v>50</v>
      </c>
      <c r="N3582">
        <v>37</v>
      </c>
      <c r="O3582" s="1">
        <v>45362</v>
      </c>
      <c r="P3582">
        <v>357</v>
      </c>
      <c r="Q3582" t="s">
        <v>43</v>
      </c>
      <c r="R3582">
        <v>2</v>
      </c>
      <c r="S3582" s="1">
        <v>45839</v>
      </c>
      <c r="T3582" t="s">
        <v>60</v>
      </c>
    </row>
    <row r="3583" spans="1:20" x14ac:dyDescent="0.25">
      <c r="A3583" t="s">
        <v>7216</v>
      </c>
      <c r="B3583" t="s">
        <v>45</v>
      </c>
      <c r="C3583" t="s">
        <v>82</v>
      </c>
      <c r="D3583" t="s">
        <v>23</v>
      </c>
      <c r="E3583" s="1">
        <v>44968</v>
      </c>
      <c r="F3583" t="s">
        <v>7217</v>
      </c>
      <c r="G3583" t="s">
        <v>12270</v>
      </c>
      <c r="H3583" t="s">
        <v>41</v>
      </c>
      <c r="I3583" t="s">
        <v>48</v>
      </c>
      <c r="J3583" t="s">
        <v>64</v>
      </c>
      <c r="K3583">
        <v>5</v>
      </c>
      <c r="L3583">
        <v>611.69000000000005</v>
      </c>
      <c r="M3583" t="s">
        <v>50</v>
      </c>
      <c r="N3583">
        <v>29</v>
      </c>
      <c r="O3583" t="s">
        <v>12268</v>
      </c>
      <c r="P3583">
        <v>397</v>
      </c>
      <c r="Q3583" t="s">
        <v>43</v>
      </c>
      <c r="R3583">
        <v>3</v>
      </c>
      <c r="S3583" s="1">
        <v>45696</v>
      </c>
      <c r="T3583" t="s">
        <v>36</v>
      </c>
    </row>
    <row r="3584" spans="1:20" x14ac:dyDescent="0.25">
      <c r="A3584" t="s">
        <v>7218</v>
      </c>
      <c r="B3584" t="s">
        <v>21</v>
      </c>
      <c r="C3584" t="s">
        <v>22</v>
      </c>
      <c r="D3584" t="s">
        <v>52</v>
      </c>
      <c r="E3584" t="s">
        <v>12401</v>
      </c>
      <c r="F3584" t="s">
        <v>7219</v>
      </c>
      <c r="G3584" t="s">
        <v>12270</v>
      </c>
      <c r="H3584" t="s">
        <v>47</v>
      </c>
      <c r="I3584" t="s">
        <v>54</v>
      </c>
      <c r="J3584" t="s">
        <v>59</v>
      </c>
      <c r="K3584">
        <v>1</v>
      </c>
      <c r="L3584">
        <v>580.04</v>
      </c>
      <c r="M3584" t="s">
        <v>35</v>
      </c>
      <c r="N3584">
        <v>25</v>
      </c>
      <c r="O3584" s="1">
        <v>45871</v>
      </c>
      <c r="P3584">
        <v>252</v>
      </c>
      <c r="Q3584" t="s">
        <v>29</v>
      </c>
      <c r="R3584">
        <v>1</v>
      </c>
      <c r="S3584" t="s">
        <v>12209</v>
      </c>
      <c r="T3584" t="s">
        <v>30</v>
      </c>
    </row>
    <row r="3585" spans="1:20" x14ac:dyDescent="0.25">
      <c r="A3585" t="s">
        <v>7220</v>
      </c>
      <c r="B3585" t="s">
        <v>45</v>
      </c>
      <c r="C3585" t="s">
        <v>22</v>
      </c>
      <c r="D3585" t="s">
        <v>32</v>
      </c>
      <c r="E3585" t="s">
        <v>12256</v>
      </c>
      <c r="F3585" t="s">
        <v>7221</v>
      </c>
      <c r="G3585" t="s">
        <v>12270</v>
      </c>
      <c r="H3585" t="s">
        <v>47</v>
      </c>
      <c r="I3585" t="s">
        <v>63</v>
      </c>
      <c r="J3585" t="s">
        <v>27</v>
      </c>
      <c r="K3585">
        <v>1</v>
      </c>
      <c r="L3585">
        <v>1122.77</v>
      </c>
      <c r="M3585" t="s">
        <v>50</v>
      </c>
      <c r="N3585">
        <v>1</v>
      </c>
      <c r="O3585" t="s">
        <v>12379</v>
      </c>
      <c r="P3585">
        <v>112</v>
      </c>
      <c r="Q3585" t="s">
        <v>29</v>
      </c>
      <c r="R3585">
        <v>3</v>
      </c>
      <c r="S3585" s="1">
        <v>45333</v>
      </c>
      <c r="T3585" t="s">
        <v>30</v>
      </c>
    </row>
    <row r="3586" spans="1:20" x14ac:dyDescent="0.25">
      <c r="A3586" t="s">
        <v>7222</v>
      </c>
      <c r="B3586" t="s">
        <v>21</v>
      </c>
      <c r="C3586" t="s">
        <v>82</v>
      </c>
      <c r="D3586" t="s">
        <v>23</v>
      </c>
      <c r="E3586" t="s">
        <v>12314</v>
      </c>
      <c r="F3586" t="s">
        <v>7223</v>
      </c>
      <c r="G3586" t="s">
        <v>12270</v>
      </c>
      <c r="H3586" t="s">
        <v>58</v>
      </c>
      <c r="I3586" t="s">
        <v>42</v>
      </c>
      <c r="J3586" t="s">
        <v>59</v>
      </c>
      <c r="K3586">
        <v>5</v>
      </c>
      <c r="L3586">
        <v>908.26</v>
      </c>
      <c r="M3586" t="s">
        <v>50</v>
      </c>
      <c r="N3586">
        <v>24</v>
      </c>
      <c r="O3586" t="s">
        <v>12274</v>
      </c>
      <c r="P3586">
        <v>339</v>
      </c>
      <c r="Q3586" t="s">
        <v>43</v>
      </c>
      <c r="R3586">
        <v>3</v>
      </c>
      <c r="S3586" t="s">
        <v>12210</v>
      </c>
      <c r="T3586" t="s">
        <v>36</v>
      </c>
    </row>
    <row r="3587" spans="1:20" x14ac:dyDescent="0.25">
      <c r="A3587" t="s">
        <v>7224</v>
      </c>
      <c r="B3587" t="s">
        <v>45</v>
      </c>
      <c r="C3587" t="s">
        <v>39</v>
      </c>
      <c r="D3587" t="s">
        <v>32</v>
      </c>
      <c r="E3587" s="1">
        <v>45659</v>
      </c>
      <c r="F3587" t="s">
        <v>7225</v>
      </c>
      <c r="G3587" t="s">
        <v>12270</v>
      </c>
      <c r="H3587" t="s">
        <v>41</v>
      </c>
      <c r="I3587" t="s">
        <v>63</v>
      </c>
      <c r="J3587" t="s">
        <v>49</v>
      </c>
      <c r="K3587">
        <v>2</v>
      </c>
      <c r="L3587">
        <v>1048</v>
      </c>
      <c r="M3587" t="s">
        <v>28</v>
      </c>
      <c r="N3587">
        <v>13</v>
      </c>
      <c r="O3587" s="1">
        <v>45483</v>
      </c>
      <c r="P3587">
        <v>467</v>
      </c>
      <c r="Q3587" t="s">
        <v>43</v>
      </c>
      <c r="R3587">
        <v>2</v>
      </c>
      <c r="S3587" t="s">
        <v>12326</v>
      </c>
      <c r="T3587" t="s">
        <v>30</v>
      </c>
    </row>
    <row r="3588" spans="1:20" x14ac:dyDescent="0.25">
      <c r="A3588" t="s">
        <v>7226</v>
      </c>
      <c r="B3588" t="s">
        <v>45</v>
      </c>
      <c r="C3588" t="s">
        <v>82</v>
      </c>
      <c r="D3588" t="s">
        <v>52</v>
      </c>
      <c r="E3588" t="s">
        <v>12392</v>
      </c>
      <c r="F3588" t="s">
        <v>7227</v>
      </c>
      <c r="G3588" t="s">
        <v>12161</v>
      </c>
      <c r="H3588" t="s">
        <v>25</v>
      </c>
      <c r="I3588" t="s">
        <v>26</v>
      </c>
      <c r="J3588" t="s">
        <v>49</v>
      </c>
      <c r="K3588">
        <v>1</v>
      </c>
      <c r="L3588">
        <v>1050.8399999999999</v>
      </c>
      <c r="M3588" t="s">
        <v>50</v>
      </c>
      <c r="N3588">
        <v>1</v>
      </c>
      <c r="O3588" t="s">
        <v>12278</v>
      </c>
      <c r="P3588">
        <v>318</v>
      </c>
      <c r="Q3588" t="s">
        <v>29</v>
      </c>
      <c r="R3588">
        <v>2</v>
      </c>
      <c r="S3588" t="s">
        <v>12125</v>
      </c>
      <c r="T3588" t="s">
        <v>30</v>
      </c>
    </row>
    <row r="3589" spans="1:20" x14ac:dyDescent="0.25">
      <c r="A3589" t="s">
        <v>7228</v>
      </c>
      <c r="B3589" t="s">
        <v>38</v>
      </c>
      <c r="C3589" t="s">
        <v>82</v>
      </c>
      <c r="D3589" t="s">
        <v>77</v>
      </c>
      <c r="E3589" s="1">
        <v>45719</v>
      </c>
      <c r="F3589" t="s">
        <v>7229</v>
      </c>
      <c r="G3589" t="s">
        <v>12161</v>
      </c>
      <c r="H3589" t="s">
        <v>47</v>
      </c>
      <c r="I3589" t="s">
        <v>48</v>
      </c>
      <c r="J3589" t="s">
        <v>67</v>
      </c>
      <c r="K3589">
        <v>2</v>
      </c>
      <c r="L3589">
        <v>1063.3599999999999</v>
      </c>
      <c r="M3589" t="s">
        <v>28</v>
      </c>
      <c r="N3589">
        <v>19</v>
      </c>
      <c r="O3589" t="s">
        <v>12256</v>
      </c>
      <c r="P3589">
        <v>411</v>
      </c>
      <c r="Q3589" t="s">
        <v>29</v>
      </c>
      <c r="R3589">
        <v>3</v>
      </c>
      <c r="S3589" t="s">
        <v>12229</v>
      </c>
      <c r="T3589" t="s">
        <v>30</v>
      </c>
    </row>
    <row r="3590" spans="1:20" x14ac:dyDescent="0.25">
      <c r="A3590" t="s">
        <v>7230</v>
      </c>
      <c r="B3590" t="s">
        <v>45</v>
      </c>
      <c r="C3590" t="s">
        <v>82</v>
      </c>
      <c r="D3590" t="s">
        <v>77</v>
      </c>
      <c r="E3590" s="1">
        <v>45599</v>
      </c>
      <c r="F3590" t="s">
        <v>7231</v>
      </c>
      <c r="G3590" t="s">
        <v>12161</v>
      </c>
      <c r="H3590" t="s">
        <v>34</v>
      </c>
      <c r="I3590" t="s">
        <v>26</v>
      </c>
      <c r="J3590" t="s">
        <v>59</v>
      </c>
      <c r="K3590">
        <v>4</v>
      </c>
      <c r="L3590">
        <v>965.71</v>
      </c>
      <c r="M3590" t="s">
        <v>50</v>
      </c>
      <c r="N3590">
        <v>25</v>
      </c>
      <c r="O3590" t="s">
        <v>12192</v>
      </c>
      <c r="P3590">
        <v>127</v>
      </c>
      <c r="Q3590" t="s">
        <v>43</v>
      </c>
      <c r="R3590">
        <v>5</v>
      </c>
      <c r="S3590" t="s">
        <v>12124</v>
      </c>
      <c r="T3590" t="s">
        <v>30</v>
      </c>
    </row>
    <row r="3591" spans="1:20" x14ac:dyDescent="0.25">
      <c r="A3591" t="s">
        <v>7232</v>
      </c>
      <c r="B3591" t="s">
        <v>45</v>
      </c>
      <c r="C3591" t="s">
        <v>39</v>
      </c>
      <c r="D3591" t="s">
        <v>23</v>
      </c>
      <c r="E3591" t="s">
        <v>12460</v>
      </c>
      <c r="F3591" t="s">
        <v>7233</v>
      </c>
      <c r="G3591" t="s">
        <v>12161</v>
      </c>
      <c r="H3591" t="s">
        <v>58</v>
      </c>
      <c r="I3591" t="s">
        <v>54</v>
      </c>
      <c r="J3591" t="s">
        <v>64</v>
      </c>
      <c r="K3591">
        <v>3</v>
      </c>
      <c r="L3591">
        <v>920.65</v>
      </c>
      <c r="M3591" t="s">
        <v>28</v>
      </c>
      <c r="N3591">
        <v>44</v>
      </c>
      <c r="O3591" t="s">
        <v>12190</v>
      </c>
      <c r="P3591">
        <v>316</v>
      </c>
      <c r="Q3591" t="s">
        <v>29</v>
      </c>
      <c r="R3591">
        <v>4</v>
      </c>
      <c r="S3591" s="1">
        <v>45813</v>
      </c>
      <c r="T3591" t="s">
        <v>30</v>
      </c>
    </row>
    <row r="3592" spans="1:20" x14ac:dyDescent="0.25">
      <c r="A3592" t="s">
        <v>7234</v>
      </c>
      <c r="B3592" t="s">
        <v>21</v>
      </c>
      <c r="C3592" t="s">
        <v>39</v>
      </c>
      <c r="D3592" t="s">
        <v>32</v>
      </c>
      <c r="E3592" t="s">
        <v>12113</v>
      </c>
      <c r="F3592" t="s">
        <v>7235</v>
      </c>
      <c r="G3592" t="s">
        <v>12161</v>
      </c>
      <c r="H3592" t="s">
        <v>25</v>
      </c>
      <c r="I3592" t="s">
        <v>48</v>
      </c>
      <c r="J3592" t="s">
        <v>27</v>
      </c>
      <c r="K3592">
        <v>3</v>
      </c>
      <c r="L3592">
        <v>1077.95</v>
      </c>
      <c r="M3592" t="s">
        <v>35</v>
      </c>
      <c r="N3592">
        <v>15</v>
      </c>
      <c r="O3592" t="s">
        <v>12343</v>
      </c>
      <c r="P3592">
        <v>213</v>
      </c>
      <c r="Q3592" t="s">
        <v>43</v>
      </c>
      <c r="R3592">
        <v>2</v>
      </c>
      <c r="S3592" s="1">
        <v>45749</v>
      </c>
      <c r="T3592" t="s">
        <v>30</v>
      </c>
    </row>
    <row r="3593" spans="1:20" x14ac:dyDescent="0.25">
      <c r="A3593" t="s">
        <v>7236</v>
      </c>
      <c r="B3593" t="s">
        <v>38</v>
      </c>
      <c r="C3593" t="s">
        <v>22</v>
      </c>
      <c r="D3593" t="s">
        <v>23</v>
      </c>
      <c r="E3593" t="s">
        <v>12490</v>
      </c>
      <c r="F3593" t="s">
        <v>7237</v>
      </c>
      <c r="G3593" t="s">
        <v>12161</v>
      </c>
      <c r="H3593" t="s">
        <v>25</v>
      </c>
      <c r="I3593" t="s">
        <v>54</v>
      </c>
      <c r="J3593" t="s">
        <v>49</v>
      </c>
      <c r="K3593">
        <v>3</v>
      </c>
      <c r="L3593">
        <v>951.67</v>
      </c>
      <c r="M3593" t="s">
        <v>50</v>
      </c>
      <c r="N3593">
        <v>30</v>
      </c>
      <c r="O3593" t="s">
        <v>12252</v>
      </c>
      <c r="P3593">
        <v>63</v>
      </c>
      <c r="Q3593" t="s">
        <v>29</v>
      </c>
      <c r="R3593">
        <v>3</v>
      </c>
      <c r="S3593" s="1">
        <v>45693</v>
      </c>
      <c r="T3593" t="s">
        <v>30</v>
      </c>
    </row>
    <row r="3594" spans="1:20" x14ac:dyDescent="0.25">
      <c r="A3594" t="s">
        <v>7238</v>
      </c>
      <c r="B3594" t="s">
        <v>21</v>
      </c>
      <c r="C3594" t="s">
        <v>82</v>
      </c>
      <c r="D3594" t="s">
        <v>52</v>
      </c>
      <c r="E3594" s="1">
        <v>45512</v>
      </c>
      <c r="F3594" t="s">
        <v>7239</v>
      </c>
      <c r="G3594" t="s">
        <v>12268</v>
      </c>
      <c r="H3594" t="s">
        <v>34</v>
      </c>
      <c r="I3594" t="s">
        <v>26</v>
      </c>
      <c r="J3594" t="s">
        <v>59</v>
      </c>
      <c r="K3594">
        <v>2</v>
      </c>
      <c r="L3594">
        <v>356.22</v>
      </c>
      <c r="M3594" t="s">
        <v>50</v>
      </c>
      <c r="N3594">
        <v>49</v>
      </c>
      <c r="O3594" s="1">
        <v>45965</v>
      </c>
      <c r="P3594">
        <v>184</v>
      </c>
      <c r="Q3594" t="s">
        <v>43</v>
      </c>
      <c r="R3594">
        <v>4</v>
      </c>
      <c r="S3594" t="s">
        <v>12097</v>
      </c>
      <c r="T3594" t="s">
        <v>30</v>
      </c>
    </row>
    <row r="3595" spans="1:20" x14ac:dyDescent="0.25">
      <c r="A3595" t="s">
        <v>7240</v>
      </c>
      <c r="B3595" t="s">
        <v>38</v>
      </c>
      <c r="C3595" t="s">
        <v>39</v>
      </c>
      <c r="D3595" t="s">
        <v>56</v>
      </c>
      <c r="E3595" t="s">
        <v>12207</v>
      </c>
      <c r="F3595" t="s">
        <v>7241</v>
      </c>
      <c r="G3595" t="s">
        <v>12268</v>
      </c>
      <c r="H3595" t="s">
        <v>25</v>
      </c>
      <c r="I3595" t="s">
        <v>63</v>
      </c>
      <c r="J3595" t="s">
        <v>27</v>
      </c>
      <c r="K3595">
        <v>3</v>
      </c>
      <c r="L3595">
        <v>666.84</v>
      </c>
      <c r="M3595" t="s">
        <v>50</v>
      </c>
      <c r="N3595">
        <v>12</v>
      </c>
      <c r="O3595" t="s">
        <v>12423</v>
      </c>
      <c r="P3595">
        <v>437</v>
      </c>
      <c r="Q3595" t="s">
        <v>43</v>
      </c>
      <c r="R3595">
        <v>1</v>
      </c>
      <c r="S3595" s="1">
        <v>45995</v>
      </c>
      <c r="T3595" t="s">
        <v>30</v>
      </c>
    </row>
    <row r="3596" spans="1:20" x14ac:dyDescent="0.25">
      <c r="A3596" t="s">
        <v>7242</v>
      </c>
      <c r="B3596" t="s">
        <v>45</v>
      </c>
      <c r="C3596" t="s">
        <v>22</v>
      </c>
      <c r="D3596" t="s">
        <v>23</v>
      </c>
      <c r="E3596" t="s">
        <v>12469</v>
      </c>
      <c r="F3596" t="s">
        <v>7243</v>
      </c>
      <c r="G3596" t="s">
        <v>12268</v>
      </c>
      <c r="H3596" t="s">
        <v>34</v>
      </c>
      <c r="I3596" t="s">
        <v>26</v>
      </c>
      <c r="J3596" t="s">
        <v>27</v>
      </c>
      <c r="K3596">
        <v>1</v>
      </c>
      <c r="L3596">
        <v>1363.66</v>
      </c>
      <c r="M3596" t="s">
        <v>50</v>
      </c>
      <c r="N3596">
        <v>38</v>
      </c>
      <c r="O3596" t="s">
        <v>12310</v>
      </c>
      <c r="P3596">
        <v>352</v>
      </c>
      <c r="Q3596" t="s">
        <v>43</v>
      </c>
      <c r="R3596">
        <v>4</v>
      </c>
      <c r="S3596" s="1">
        <v>45331</v>
      </c>
      <c r="T3596" t="s">
        <v>60</v>
      </c>
    </row>
    <row r="3597" spans="1:20" x14ac:dyDescent="0.25">
      <c r="A3597" t="s">
        <v>7244</v>
      </c>
      <c r="B3597" t="s">
        <v>45</v>
      </c>
      <c r="C3597" t="s">
        <v>82</v>
      </c>
      <c r="D3597" t="s">
        <v>56</v>
      </c>
      <c r="E3597" t="s">
        <v>12121</v>
      </c>
      <c r="F3597" t="s">
        <v>7245</v>
      </c>
      <c r="G3597" t="s">
        <v>12268</v>
      </c>
      <c r="H3597" t="s">
        <v>47</v>
      </c>
      <c r="I3597" t="s">
        <v>48</v>
      </c>
      <c r="J3597" t="s">
        <v>64</v>
      </c>
      <c r="K3597">
        <v>1</v>
      </c>
      <c r="L3597">
        <v>445.88</v>
      </c>
      <c r="M3597" t="s">
        <v>35</v>
      </c>
      <c r="N3597">
        <v>48</v>
      </c>
      <c r="O3597" t="s">
        <v>12215</v>
      </c>
      <c r="P3597">
        <v>496</v>
      </c>
      <c r="Q3597" t="s">
        <v>43</v>
      </c>
      <c r="R3597">
        <v>1</v>
      </c>
      <c r="S3597" t="s">
        <v>12354</v>
      </c>
      <c r="T3597" t="s">
        <v>30</v>
      </c>
    </row>
    <row r="3598" spans="1:20" x14ac:dyDescent="0.25">
      <c r="A3598" t="s">
        <v>7246</v>
      </c>
      <c r="B3598" t="s">
        <v>38</v>
      </c>
      <c r="C3598" t="s">
        <v>22</v>
      </c>
      <c r="D3598" t="s">
        <v>77</v>
      </c>
      <c r="E3598" t="s">
        <v>12238</v>
      </c>
      <c r="F3598" t="s">
        <v>7247</v>
      </c>
      <c r="G3598" t="s">
        <v>12268</v>
      </c>
      <c r="H3598" t="s">
        <v>41</v>
      </c>
      <c r="I3598" t="s">
        <v>63</v>
      </c>
      <c r="J3598" t="s">
        <v>59</v>
      </c>
      <c r="K3598">
        <v>4</v>
      </c>
      <c r="L3598">
        <v>287.89</v>
      </c>
      <c r="M3598" t="s">
        <v>28</v>
      </c>
      <c r="N3598">
        <v>29</v>
      </c>
      <c r="O3598" t="s">
        <v>12167</v>
      </c>
      <c r="P3598">
        <v>6</v>
      </c>
      <c r="Q3598" t="s">
        <v>29</v>
      </c>
      <c r="R3598">
        <v>4</v>
      </c>
      <c r="S3598" t="s">
        <v>12084</v>
      </c>
      <c r="T3598" t="s">
        <v>60</v>
      </c>
    </row>
    <row r="3599" spans="1:20" x14ac:dyDescent="0.25">
      <c r="A3599" t="s">
        <v>7248</v>
      </c>
      <c r="B3599" t="s">
        <v>21</v>
      </c>
      <c r="C3599" t="s">
        <v>39</v>
      </c>
      <c r="D3599" t="s">
        <v>56</v>
      </c>
      <c r="E3599" s="1">
        <v>45509</v>
      </c>
      <c r="F3599" t="s">
        <v>7249</v>
      </c>
      <c r="G3599" t="s">
        <v>12268</v>
      </c>
      <c r="H3599" t="s">
        <v>58</v>
      </c>
      <c r="I3599" t="s">
        <v>54</v>
      </c>
      <c r="J3599" t="s">
        <v>59</v>
      </c>
      <c r="K3599">
        <v>3</v>
      </c>
      <c r="L3599">
        <v>1015.69</v>
      </c>
      <c r="M3599" t="s">
        <v>50</v>
      </c>
      <c r="N3599">
        <v>37</v>
      </c>
      <c r="O3599" t="s">
        <v>12143</v>
      </c>
      <c r="P3599">
        <v>401</v>
      </c>
      <c r="Q3599" t="s">
        <v>29</v>
      </c>
      <c r="R3599">
        <v>3</v>
      </c>
      <c r="S3599" t="s">
        <v>12124</v>
      </c>
      <c r="T3599" t="s">
        <v>60</v>
      </c>
    </row>
    <row r="3600" spans="1:20" x14ac:dyDescent="0.25">
      <c r="A3600" t="s">
        <v>7250</v>
      </c>
      <c r="B3600" t="s">
        <v>38</v>
      </c>
      <c r="C3600" t="s">
        <v>82</v>
      </c>
      <c r="D3600" t="s">
        <v>23</v>
      </c>
      <c r="E3600" t="s">
        <v>12173</v>
      </c>
      <c r="F3600" t="s">
        <v>7251</v>
      </c>
      <c r="G3600" t="s">
        <v>12268</v>
      </c>
      <c r="H3600" t="s">
        <v>34</v>
      </c>
      <c r="I3600" t="s">
        <v>48</v>
      </c>
      <c r="J3600" t="s">
        <v>49</v>
      </c>
      <c r="K3600">
        <v>1</v>
      </c>
      <c r="L3600">
        <v>169.09</v>
      </c>
      <c r="M3600" t="s">
        <v>28</v>
      </c>
      <c r="N3600">
        <v>27</v>
      </c>
      <c r="O3600" t="s">
        <v>12079</v>
      </c>
      <c r="P3600">
        <v>23</v>
      </c>
      <c r="Q3600" t="s">
        <v>43</v>
      </c>
      <c r="R3600">
        <v>5</v>
      </c>
      <c r="S3600" s="1">
        <v>45938</v>
      </c>
      <c r="T3600" t="s">
        <v>30</v>
      </c>
    </row>
    <row r="3601" spans="1:20" x14ac:dyDescent="0.25">
      <c r="A3601" t="s">
        <v>7252</v>
      </c>
      <c r="B3601" t="s">
        <v>38</v>
      </c>
      <c r="C3601" t="s">
        <v>82</v>
      </c>
      <c r="D3601" t="s">
        <v>23</v>
      </c>
      <c r="E3601" t="s">
        <v>12162</v>
      </c>
      <c r="F3601" t="s">
        <v>7253</v>
      </c>
      <c r="G3601" s="1">
        <v>45302</v>
      </c>
      <c r="H3601" t="s">
        <v>41</v>
      </c>
      <c r="I3601" t="s">
        <v>63</v>
      </c>
      <c r="J3601" t="s">
        <v>49</v>
      </c>
      <c r="K3601">
        <v>1</v>
      </c>
      <c r="L3601">
        <v>806.58</v>
      </c>
      <c r="M3601" t="s">
        <v>35</v>
      </c>
      <c r="N3601">
        <v>3</v>
      </c>
      <c r="O3601" t="s">
        <v>12067</v>
      </c>
      <c r="P3601">
        <v>262</v>
      </c>
      <c r="Q3601" t="s">
        <v>43</v>
      </c>
      <c r="R3601">
        <v>1</v>
      </c>
      <c r="S3601" t="s">
        <v>12191</v>
      </c>
      <c r="T3601" t="s">
        <v>36</v>
      </c>
    </row>
    <row r="3602" spans="1:20" x14ac:dyDescent="0.25">
      <c r="A3602" t="s">
        <v>7254</v>
      </c>
      <c r="B3602" t="s">
        <v>38</v>
      </c>
      <c r="C3602" t="s">
        <v>22</v>
      </c>
      <c r="D3602" t="s">
        <v>56</v>
      </c>
      <c r="E3602" t="s">
        <v>12093</v>
      </c>
      <c r="F3602" t="s">
        <v>7255</v>
      </c>
      <c r="G3602" s="1">
        <v>45302</v>
      </c>
      <c r="H3602" t="s">
        <v>47</v>
      </c>
      <c r="I3602" t="s">
        <v>26</v>
      </c>
      <c r="J3602" t="s">
        <v>64</v>
      </c>
      <c r="K3602">
        <v>1</v>
      </c>
      <c r="L3602">
        <v>1245.6099999999999</v>
      </c>
      <c r="M3602" t="s">
        <v>28</v>
      </c>
      <c r="N3602">
        <v>41</v>
      </c>
      <c r="O3602" s="1">
        <v>45303</v>
      </c>
      <c r="P3602">
        <v>275</v>
      </c>
      <c r="Q3602" t="s">
        <v>43</v>
      </c>
      <c r="R3602">
        <v>2</v>
      </c>
      <c r="S3602" s="1">
        <v>45782</v>
      </c>
      <c r="T3602" t="s">
        <v>30</v>
      </c>
    </row>
    <row r="3603" spans="1:20" x14ac:dyDescent="0.25">
      <c r="A3603" t="s">
        <v>7256</v>
      </c>
      <c r="B3603" t="s">
        <v>21</v>
      </c>
      <c r="C3603" t="s">
        <v>22</v>
      </c>
      <c r="D3603" t="s">
        <v>56</v>
      </c>
      <c r="E3603" t="s">
        <v>12447</v>
      </c>
      <c r="F3603" t="s">
        <v>7257</v>
      </c>
      <c r="G3603" s="1">
        <v>45302</v>
      </c>
      <c r="H3603" t="s">
        <v>25</v>
      </c>
      <c r="I3603" t="s">
        <v>42</v>
      </c>
      <c r="J3603" t="s">
        <v>67</v>
      </c>
      <c r="K3603">
        <v>4</v>
      </c>
      <c r="L3603">
        <v>336.69</v>
      </c>
      <c r="M3603" t="s">
        <v>28</v>
      </c>
      <c r="N3603">
        <v>14</v>
      </c>
      <c r="O3603" s="1">
        <v>45360</v>
      </c>
      <c r="P3603">
        <v>13</v>
      </c>
      <c r="Q3603" t="s">
        <v>29</v>
      </c>
      <c r="R3603">
        <v>5</v>
      </c>
      <c r="S3603" t="s">
        <v>12227</v>
      </c>
      <c r="T3603" t="s">
        <v>30</v>
      </c>
    </row>
    <row r="3604" spans="1:20" x14ac:dyDescent="0.25">
      <c r="A3604" t="s">
        <v>7258</v>
      </c>
      <c r="B3604" t="s">
        <v>45</v>
      </c>
      <c r="C3604" t="s">
        <v>82</v>
      </c>
      <c r="D3604" t="s">
        <v>56</v>
      </c>
      <c r="E3604" t="s">
        <v>12365</v>
      </c>
      <c r="F3604" t="s">
        <v>7259</v>
      </c>
      <c r="G3604" s="1">
        <v>45302</v>
      </c>
      <c r="H3604" t="s">
        <v>25</v>
      </c>
      <c r="I3604" t="s">
        <v>48</v>
      </c>
      <c r="J3604" t="s">
        <v>49</v>
      </c>
      <c r="K3604">
        <v>1</v>
      </c>
      <c r="L3604">
        <v>522.19000000000005</v>
      </c>
      <c r="M3604" t="s">
        <v>35</v>
      </c>
      <c r="N3604">
        <v>23</v>
      </c>
      <c r="O3604" s="1">
        <v>45689</v>
      </c>
      <c r="P3604">
        <v>396</v>
      </c>
      <c r="Q3604" t="s">
        <v>43</v>
      </c>
      <c r="R3604">
        <v>2</v>
      </c>
      <c r="S3604" s="1">
        <v>45755</v>
      </c>
      <c r="T3604" t="s">
        <v>60</v>
      </c>
    </row>
    <row r="3605" spans="1:20" x14ac:dyDescent="0.25">
      <c r="A3605" t="s">
        <v>7260</v>
      </c>
      <c r="B3605" t="s">
        <v>38</v>
      </c>
      <c r="C3605" t="s">
        <v>22</v>
      </c>
      <c r="D3605" t="s">
        <v>77</v>
      </c>
      <c r="E3605" s="1">
        <v>45209</v>
      </c>
      <c r="F3605" t="s">
        <v>7261</v>
      </c>
      <c r="G3605" s="1">
        <v>45302</v>
      </c>
      <c r="H3605" t="s">
        <v>25</v>
      </c>
      <c r="I3605" t="s">
        <v>42</v>
      </c>
      <c r="J3605" t="s">
        <v>49</v>
      </c>
      <c r="K3605">
        <v>4</v>
      </c>
      <c r="L3605">
        <v>660.25</v>
      </c>
      <c r="M3605" t="s">
        <v>35</v>
      </c>
      <c r="N3605">
        <v>15</v>
      </c>
      <c r="O3605" s="1">
        <v>45607</v>
      </c>
      <c r="P3605">
        <v>3</v>
      </c>
      <c r="Q3605" t="s">
        <v>43</v>
      </c>
      <c r="R3605">
        <v>5</v>
      </c>
      <c r="S3605" s="1">
        <v>45841</v>
      </c>
      <c r="T3605" t="s">
        <v>60</v>
      </c>
    </row>
    <row r="3606" spans="1:20" x14ac:dyDescent="0.25">
      <c r="A3606" t="s">
        <v>7262</v>
      </c>
      <c r="B3606" t="s">
        <v>21</v>
      </c>
      <c r="C3606" t="s">
        <v>22</v>
      </c>
      <c r="D3606" t="s">
        <v>52</v>
      </c>
      <c r="E3606" t="s">
        <v>12271</v>
      </c>
      <c r="F3606" t="s">
        <v>7263</v>
      </c>
      <c r="G3606" s="1">
        <v>45302</v>
      </c>
      <c r="H3606" t="s">
        <v>47</v>
      </c>
      <c r="I3606" t="s">
        <v>54</v>
      </c>
      <c r="J3606" t="s">
        <v>27</v>
      </c>
      <c r="K3606">
        <v>5</v>
      </c>
      <c r="L3606">
        <v>459.28</v>
      </c>
      <c r="M3606" t="s">
        <v>35</v>
      </c>
      <c r="N3606">
        <v>36</v>
      </c>
      <c r="O3606" t="s">
        <v>12246</v>
      </c>
      <c r="P3606">
        <v>27</v>
      </c>
      <c r="Q3606" t="s">
        <v>29</v>
      </c>
      <c r="R3606">
        <v>3</v>
      </c>
      <c r="S3606" s="1">
        <v>45871</v>
      </c>
      <c r="T3606" t="s">
        <v>30</v>
      </c>
    </row>
    <row r="3607" spans="1:20" x14ac:dyDescent="0.25">
      <c r="A3607" t="s">
        <v>7264</v>
      </c>
      <c r="B3607" t="s">
        <v>38</v>
      </c>
      <c r="C3607" t="s">
        <v>22</v>
      </c>
      <c r="D3607" t="s">
        <v>23</v>
      </c>
      <c r="E3607" t="s">
        <v>12421</v>
      </c>
      <c r="F3607" t="s">
        <v>7265</v>
      </c>
      <c r="G3607" s="1">
        <v>45302</v>
      </c>
      <c r="H3607" t="s">
        <v>41</v>
      </c>
      <c r="I3607" t="s">
        <v>26</v>
      </c>
      <c r="J3607" t="s">
        <v>27</v>
      </c>
      <c r="K3607">
        <v>2</v>
      </c>
      <c r="L3607">
        <v>1148.83</v>
      </c>
      <c r="M3607" t="s">
        <v>35</v>
      </c>
      <c r="N3607">
        <v>16</v>
      </c>
      <c r="O3607" t="s">
        <v>12169</v>
      </c>
      <c r="P3607">
        <v>470</v>
      </c>
      <c r="Q3607" t="s">
        <v>43</v>
      </c>
      <c r="R3607">
        <v>5</v>
      </c>
      <c r="S3607" t="s">
        <v>12107</v>
      </c>
      <c r="T3607" t="s">
        <v>30</v>
      </c>
    </row>
    <row r="3608" spans="1:20" x14ac:dyDescent="0.25">
      <c r="A3608" t="s">
        <v>7266</v>
      </c>
      <c r="B3608" t="s">
        <v>38</v>
      </c>
      <c r="C3608" t="s">
        <v>22</v>
      </c>
      <c r="D3608" t="s">
        <v>77</v>
      </c>
      <c r="E3608" t="s">
        <v>12331</v>
      </c>
      <c r="F3608" t="s">
        <v>7267</v>
      </c>
      <c r="G3608" s="1">
        <v>45302</v>
      </c>
      <c r="H3608" t="s">
        <v>58</v>
      </c>
      <c r="I3608" t="s">
        <v>26</v>
      </c>
      <c r="J3608" t="s">
        <v>67</v>
      </c>
      <c r="K3608">
        <v>5</v>
      </c>
      <c r="L3608">
        <v>1010.35</v>
      </c>
      <c r="M3608" t="s">
        <v>50</v>
      </c>
      <c r="N3608">
        <v>25</v>
      </c>
      <c r="O3608" t="s">
        <v>12377</v>
      </c>
      <c r="P3608">
        <v>175</v>
      </c>
      <c r="Q3608" t="s">
        <v>29</v>
      </c>
      <c r="R3608">
        <v>1</v>
      </c>
      <c r="S3608" t="s">
        <v>12079</v>
      </c>
      <c r="T3608" t="s">
        <v>36</v>
      </c>
    </row>
    <row r="3609" spans="1:20" x14ac:dyDescent="0.25">
      <c r="A3609" t="s">
        <v>7268</v>
      </c>
      <c r="B3609" t="s">
        <v>38</v>
      </c>
      <c r="C3609" t="s">
        <v>22</v>
      </c>
      <c r="D3609" t="s">
        <v>52</v>
      </c>
      <c r="E3609" s="1">
        <v>44996</v>
      </c>
      <c r="F3609" t="s">
        <v>7269</v>
      </c>
      <c r="G3609" s="1">
        <v>45333</v>
      </c>
      <c r="H3609" t="s">
        <v>34</v>
      </c>
      <c r="I3609" t="s">
        <v>63</v>
      </c>
      <c r="J3609" t="s">
        <v>64</v>
      </c>
      <c r="K3609">
        <v>1</v>
      </c>
      <c r="L3609">
        <v>859.38</v>
      </c>
      <c r="M3609" t="s">
        <v>28</v>
      </c>
      <c r="N3609">
        <v>20</v>
      </c>
      <c r="O3609" s="1">
        <v>45840</v>
      </c>
      <c r="P3609">
        <v>288</v>
      </c>
      <c r="Q3609" t="s">
        <v>43</v>
      </c>
      <c r="R3609">
        <v>1</v>
      </c>
      <c r="S3609" s="1">
        <v>45717</v>
      </c>
      <c r="T3609" t="s">
        <v>36</v>
      </c>
    </row>
    <row r="3610" spans="1:20" x14ac:dyDescent="0.25">
      <c r="A3610" t="s">
        <v>7270</v>
      </c>
      <c r="B3610" t="s">
        <v>38</v>
      </c>
      <c r="C3610" t="s">
        <v>82</v>
      </c>
      <c r="D3610" t="s">
        <v>77</v>
      </c>
      <c r="E3610" s="1">
        <v>45505</v>
      </c>
      <c r="F3610" t="s">
        <v>7271</v>
      </c>
      <c r="G3610" s="1">
        <v>45333</v>
      </c>
      <c r="H3610" t="s">
        <v>58</v>
      </c>
      <c r="I3610" t="s">
        <v>63</v>
      </c>
      <c r="J3610" t="s">
        <v>59</v>
      </c>
      <c r="K3610">
        <v>4</v>
      </c>
      <c r="L3610">
        <v>401.6</v>
      </c>
      <c r="M3610" t="s">
        <v>50</v>
      </c>
      <c r="N3610">
        <v>40</v>
      </c>
      <c r="O3610" s="1">
        <v>45718</v>
      </c>
      <c r="P3610">
        <v>220</v>
      </c>
      <c r="Q3610" t="s">
        <v>29</v>
      </c>
      <c r="R3610">
        <v>3</v>
      </c>
      <c r="S3610" t="s">
        <v>12271</v>
      </c>
      <c r="T3610" t="s">
        <v>30</v>
      </c>
    </row>
    <row r="3611" spans="1:20" x14ac:dyDescent="0.25">
      <c r="A3611" t="s">
        <v>7272</v>
      </c>
      <c r="B3611" t="s">
        <v>38</v>
      </c>
      <c r="C3611" t="s">
        <v>39</v>
      </c>
      <c r="D3611" t="s">
        <v>52</v>
      </c>
      <c r="E3611" s="1">
        <v>45755</v>
      </c>
      <c r="F3611" t="s">
        <v>7273</v>
      </c>
      <c r="G3611" s="1">
        <v>45333</v>
      </c>
      <c r="H3611" t="s">
        <v>25</v>
      </c>
      <c r="I3611" t="s">
        <v>48</v>
      </c>
      <c r="J3611" t="s">
        <v>67</v>
      </c>
      <c r="K3611">
        <v>5</v>
      </c>
      <c r="L3611">
        <v>116.27</v>
      </c>
      <c r="M3611" t="s">
        <v>28</v>
      </c>
      <c r="N3611">
        <v>12</v>
      </c>
      <c r="O3611" t="s">
        <v>12332</v>
      </c>
      <c r="P3611">
        <v>481</v>
      </c>
      <c r="Q3611" t="s">
        <v>43</v>
      </c>
      <c r="R3611">
        <v>5</v>
      </c>
      <c r="S3611" t="s">
        <v>12358</v>
      </c>
      <c r="T3611" t="s">
        <v>30</v>
      </c>
    </row>
    <row r="3612" spans="1:20" x14ac:dyDescent="0.25">
      <c r="A3612" t="s">
        <v>7274</v>
      </c>
      <c r="B3612" t="s">
        <v>21</v>
      </c>
      <c r="C3612" t="s">
        <v>82</v>
      </c>
      <c r="D3612" t="s">
        <v>77</v>
      </c>
      <c r="E3612" t="s">
        <v>12369</v>
      </c>
      <c r="F3612" t="s">
        <v>7275</v>
      </c>
      <c r="G3612" s="1">
        <v>45333</v>
      </c>
      <c r="H3612" t="s">
        <v>25</v>
      </c>
      <c r="I3612" t="s">
        <v>63</v>
      </c>
      <c r="J3612" t="s">
        <v>27</v>
      </c>
      <c r="K3612">
        <v>5</v>
      </c>
      <c r="L3612">
        <v>555.5</v>
      </c>
      <c r="M3612" t="s">
        <v>50</v>
      </c>
      <c r="N3612">
        <v>5</v>
      </c>
      <c r="O3612" s="1">
        <v>45845</v>
      </c>
      <c r="P3612">
        <v>231</v>
      </c>
      <c r="Q3612" t="s">
        <v>43</v>
      </c>
      <c r="R3612">
        <v>3</v>
      </c>
      <c r="S3612" t="s">
        <v>12075</v>
      </c>
      <c r="T3612" t="s">
        <v>36</v>
      </c>
    </row>
    <row r="3613" spans="1:20" x14ac:dyDescent="0.25">
      <c r="A3613" t="s">
        <v>7276</v>
      </c>
      <c r="B3613" t="s">
        <v>38</v>
      </c>
      <c r="C3613" t="s">
        <v>82</v>
      </c>
      <c r="D3613" t="s">
        <v>56</v>
      </c>
      <c r="E3613" t="s">
        <v>12334</v>
      </c>
      <c r="F3613" t="s">
        <v>7277</v>
      </c>
      <c r="G3613" s="1">
        <v>45333</v>
      </c>
      <c r="H3613" t="s">
        <v>58</v>
      </c>
      <c r="I3613" t="s">
        <v>48</v>
      </c>
      <c r="J3613" t="s">
        <v>49</v>
      </c>
      <c r="K3613">
        <v>1</v>
      </c>
      <c r="L3613">
        <v>640.23</v>
      </c>
      <c r="M3613" t="s">
        <v>50</v>
      </c>
      <c r="N3613">
        <v>37</v>
      </c>
      <c r="O3613" s="1">
        <v>45816</v>
      </c>
      <c r="P3613">
        <v>386</v>
      </c>
      <c r="Q3613" t="s">
        <v>43</v>
      </c>
      <c r="R3613">
        <v>1</v>
      </c>
      <c r="S3613" t="s">
        <v>12232</v>
      </c>
      <c r="T3613" t="s">
        <v>60</v>
      </c>
    </row>
    <row r="3614" spans="1:20" x14ac:dyDescent="0.25">
      <c r="A3614" t="s">
        <v>7278</v>
      </c>
      <c r="B3614" t="s">
        <v>38</v>
      </c>
      <c r="C3614" t="s">
        <v>39</v>
      </c>
      <c r="D3614" t="s">
        <v>56</v>
      </c>
      <c r="E3614" s="1">
        <v>45784</v>
      </c>
      <c r="F3614" t="s">
        <v>7279</v>
      </c>
      <c r="G3614" s="1">
        <v>45333</v>
      </c>
      <c r="H3614" t="s">
        <v>47</v>
      </c>
      <c r="I3614" t="s">
        <v>54</v>
      </c>
      <c r="J3614" t="s">
        <v>59</v>
      </c>
      <c r="K3614">
        <v>4</v>
      </c>
      <c r="L3614">
        <v>524.45000000000005</v>
      </c>
      <c r="M3614" t="s">
        <v>35</v>
      </c>
      <c r="N3614">
        <v>32</v>
      </c>
      <c r="O3614" s="1">
        <v>45514</v>
      </c>
      <c r="P3614">
        <v>105</v>
      </c>
      <c r="Q3614" t="s">
        <v>43</v>
      </c>
      <c r="R3614">
        <v>5</v>
      </c>
      <c r="S3614" t="s">
        <v>12225</v>
      </c>
      <c r="T3614" t="s">
        <v>30</v>
      </c>
    </row>
    <row r="3615" spans="1:20" x14ac:dyDescent="0.25">
      <c r="A3615" t="s">
        <v>7280</v>
      </c>
      <c r="B3615" t="s">
        <v>45</v>
      </c>
      <c r="C3615" t="s">
        <v>39</v>
      </c>
      <c r="D3615" t="s">
        <v>32</v>
      </c>
      <c r="E3615" t="s">
        <v>12296</v>
      </c>
      <c r="F3615" t="s">
        <v>7281</v>
      </c>
      <c r="G3615" s="1">
        <v>45333</v>
      </c>
      <c r="H3615" t="s">
        <v>41</v>
      </c>
      <c r="I3615" t="s">
        <v>48</v>
      </c>
      <c r="J3615" t="s">
        <v>67</v>
      </c>
      <c r="K3615">
        <v>3</v>
      </c>
      <c r="L3615">
        <v>248.1</v>
      </c>
      <c r="M3615" t="s">
        <v>50</v>
      </c>
      <c r="N3615">
        <v>38</v>
      </c>
      <c r="O3615" s="1">
        <v>45782</v>
      </c>
      <c r="P3615">
        <v>84</v>
      </c>
      <c r="Q3615" t="s">
        <v>29</v>
      </c>
      <c r="R3615">
        <v>1</v>
      </c>
      <c r="S3615" t="s">
        <v>12066</v>
      </c>
      <c r="T3615" t="s">
        <v>30</v>
      </c>
    </row>
    <row r="3616" spans="1:20" x14ac:dyDescent="0.25">
      <c r="A3616" t="s">
        <v>7282</v>
      </c>
      <c r="B3616" t="s">
        <v>45</v>
      </c>
      <c r="C3616" t="s">
        <v>39</v>
      </c>
      <c r="D3616" t="s">
        <v>23</v>
      </c>
      <c r="E3616" t="s">
        <v>12161</v>
      </c>
      <c r="F3616" t="s">
        <v>7283</v>
      </c>
      <c r="G3616" s="1">
        <v>45333</v>
      </c>
      <c r="H3616" t="s">
        <v>41</v>
      </c>
      <c r="I3616" t="s">
        <v>63</v>
      </c>
      <c r="J3616" t="s">
        <v>59</v>
      </c>
      <c r="K3616">
        <v>1</v>
      </c>
      <c r="L3616">
        <v>634.62</v>
      </c>
      <c r="M3616" t="s">
        <v>50</v>
      </c>
      <c r="N3616">
        <v>37</v>
      </c>
      <c r="O3616" t="s">
        <v>12081</v>
      </c>
      <c r="P3616">
        <v>282</v>
      </c>
      <c r="Q3616" t="s">
        <v>43</v>
      </c>
      <c r="R3616">
        <v>1</v>
      </c>
      <c r="S3616" s="1">
        <v>45575</v>
      </c>
      <c r="T3616" t="s">
        <v>36</v>
      </c>
    </row>
    <row r="3617" spans="1:20" x14ac:dyDescent="0.25">
      <c r="A3617" t="s">
        <v>7284</v>
      </c>
      <c r="B3617" t="s">
        <v>38</v>
      </c>
      <c r="C3617" t="s">
        <v>82</v>
      </c>
      <c r="D3617" t="s">
        <v>56</v>
      </c>
      <c r="E3617" t="s">
        <v>12383</v>
      </c>
      <c r="F3617" t="s">
        <v>7285</v>
      </c>
      <c r="G3617" s="1">
        <v>45333</v>
      </c>
      <c r="H3617" t="s">
        <v>47</v>
      </c>
      <c r="I3617" t="s">
        <v>54</v>
      </c>
      <c r="J3617" t="s">
        <v>27</v>
      </c>
      <c r="K3617">
        <v>3</v>
      </c>
      <c r="L3617">
        <v>1400.99</v>
      </c>
      <c r="M3617" t="s">
        <v>50</v>
      </c>
      <c r="N3617">
        <v>12</v>
      </c>
      <c r="O3617" t="s">
        <v>12308</v>
      </c>
      <c r="P3617">
        <v>485</v>
      </c>
      <c r="Q3617" t="s">
        <v>29</v>
      </c>
      <c r="R3617">
        <v>4</v>
      </c>
      <c r="S3617" t="s">
        <v>12178</v>
      </c>
      <c r="T3617" t="s">
        <v>60</v>
      </c>
    </row>
    <row r="3618" spans="1:20" x14ac:dyDescent="0.25">
      <c r="A3618" t="s">
        <v>7286</v>
      </c>
      <c r="B3618" t="s">
        <v>21</v>
      </c>
      <c r="C3618" t="s">
        <v>39</v>
      </c>
      <c r="D3618" t="s">
        <v>32</v>
      </c>
      <c r="E3618" t="s">
        <v>12395</v>
      </c>
      <c r="F3618" t="s">
        <v>7287</v>
      </c>
      <c r="G3618" s="1">
        <v>45362</v>
      </c>
      <c r="H3618" t="s">
        <v>41</v>
      </c>
      <c r="I3618" t="s">
        <v>63</v>
      </c>
      <c r="J3618" t="s">
        <v>67</v>
      </c>
      <c r="K3618">
        <v>1</v>
      </c>
      <c r="L3618">
        <v>450.96</v>
      </c>
      <c r="M3618" t="s">
        <v>50</v>
      </c>
      <c r="N3618">
        <v>14</v>
      </c>
      <c r="O3618" t="s">
        <v>12164</v>
      </c>
      <c r="P3618">
        <v>345</v>
      </c>
      <c r="Q3618" t="s">
        <v>43</v>
      </c>
      <c r="R3618">
        <v>3</v>
      </c>
      <c r="S3618" t="s">
        <v>12271</v>
      </c>
      <c r="T3618" t="s">
        <v>30</v>
      </c>
    </row>
    <row r="3619" spans="1:20" x14ac:dyDescent="0.25">
      <c r="A3619" t="s">
        <v>7288</v>
      </c>
      <c r="B3619" t="s">
        <v>45</v>
      </c>
      <c r="C3619" t="s">
        <v>22</v>
      </c>
      <c r="D3619" t="s">
        <v>77</v>
      </c>
      <c r="E3619" t="s">
        <v>12364</v>
      </c>
      <c r="F3619" t="s">
        <v>7289</v>
      </c>
      <c r="G3619" s="1">
        <v>45362</v>
      </c>
      <c r="H3619" t="s">
        <v>25</v>
      </c>
      <c r="I3619" t="s">
        <v>54</v>
      </c>
      <c r="J3619" t="s">
        <v>49</v>
      </c>
      <c r="K3619">
        <v>5</v>
      </c>
      <c r="L3619">
        <v>1119.46</v>
      </c>
      <c r="M3619" t="s">
        <v>50</v>
      </c>
      <c r="N3619">
        <v>49</v>
      </c>
      <c r="O3619" s="1">
        <v>45754</v>
      </c>
      <c r="P3619">
        <v>404</v>
      </c>
      <c r="Q3619" t="s">
        <v>43</v>
      </c>
      <c r="R3619">
        <v>3</v>
      </c>
      <c r="S3619" s="1">
        <v>45845</v>
      </c>
      <c r="T3619" t="s">
        <v>30</v>
      </c>
    </row>
    <row r="3620" spans="1:20" x14ac:dyDescent="0.25">
      <c r="A3620" t="s">
        <v>7290</v>
      </c>
      <c r="B3620" t="s">
        <v>45</v>
      </c>
      <c r="C3620" t="s">
        <v>39</v>
      </c>
      <c r="D3620" t="s">
        <v>52</v>
      </c>
      <c r="E3620" t="s">
        <v>12133</v>
      </c>
      <c r="F3620" t="s">
        <v>7291</v>
      </c>
      <c r="G3620" s="1">
        <v>45362</v>
      </c>
      <c r="H3620" t="s">
        <v>25</v>
      </c>
      <c r="I3620" t="s">
        <v>63</v>
      </c>
      <c r="J3620" t="s">
        <v>64</v>
      </c>
      <c r="K3620">
        <v>5</v>
      </c>
      <c r="L3620">
        <v>1170.5</v>
      </c>
      <c r="M3620" t="s">
        <v>50</v>
      </c>
      <c r="N3620">
        <v>34</v>
      </c>
      <c r="O3620" s="1">
        <v>45332</v>
      </c>
      <c r="P3620">
        <v>138</v>
      </c>
      <c r="Q3620" t="s">
        <v>43</v>
      </c>
      <c r="R3620">
        <v>4</v>
      </c>
      <c r="S3620" s="1">
        <v>45576</v>
      </c>
      <c r="T3620" t="s">
        <v>30</v>
      </c>
    </row>
    <row r="3621" spans="1:20" x14ac:dyDescent="0.25">
      <c r="A3621" t="s">
        <v>7292</v>
      </c>
      <c r="B3621" t="s">
        <v>21</v>
      </c>
      <c r="C3621" t="s">
        <v>82</v>
      </c>
      <c r="D3621" t="s">
        <v>77</v>
      </c>
      <c r="E3621" t="s">
        <v>12497</v>
      </c>
      <c r="F3621" t="s">
        <v>7293</v>
      </c>
      <c r="G3621" s="1">
        <v>45362</v>
      </c>
      <c r="H3621" t="s">
        <v>58</v>
      </c>
      <c r="I3621" t="s">
        <v>42</v>
      </c>
      <c r="J3621" t="s">
        <v>27</v>
      </c>
      <c r="K3621">
        <v>2</v>
      </c>
      <c r="L3621">
        <v>360.93</v>
      </c>
      <c r="M3621" t="s">
        <v>35</v>
      </c>
      <c r="N3621">
        <v>11</v>
      </c>
      <c r="O3621" s="1">
        <v>45718</v>
      </c>
      <c r="P3621">
        <v>410</v>
      </c>
      <c r="Q3621" t="s">
        <v>43</v>
      </c>
      <c r="R3621">
        <v>4</v>
      </c>
      <c r="S3621" s="1">
        <v>45575</v>
      </c>
      <c r="T3621" t="s">
        <v>30</v>
      </c>
    </row>
    <row r="3622" spans="1:20" x14ac:dyDescent="0.25">
      <c r="A3622" t="s">
        <v>7294</v>
      </c>
      <c r="B3622" t="s">
        <v>21</v>
      </c>
      <c r="C3622" t="s">
        <v>22</v>
      </c>
      <c r="D3622" t="s">
        <v>23</v>
      </c>
      <c r="E3622" t="s">
        <v>12233</v>
      </c>
      <c r="F3622" t="s">
        <v>7295</v>
      </c>
      <c r="G3622" s="1">
        <v>45362</v>
      </c>
      <c r="H3622" t="s">
        <v>25</v>
      </c>
      <c r="I3622" t="s">
        <v>48</v>
      </c>
      <c r="J3622" t="s">
        <v>59</v>
      </c>
      <c r="K3622">
        <v>5</v>
      </c>
      <c r="L3622">
        <v>811.35</v>
      </c>
      <c r="M3622" t="s">
        <v>28</v>
      </c>
      <c r="N3622">
        <v>20</v>
      </c>
      <c r="O3622" t="s">
        <v>12306</v>
      </c>
      <c r="P3622">
        <v>481</v>
      </c>
      <c r="Q3622" t="s">
        <v>29</v>
      </c>
      <c r="R3622">
        <v>3</v>
      </c>
      <c r="S3622" t="s">
        <v>12115</v>
      </c>
      <c r="T3622" t="s">
        <v>36</v>
      </c>
    </row>
    <row r="3623" spans="1:20" x14ac:dyDescent="0.25">
      <c r="A3623" t="s">
        <v>7296</v>
      </c>
      <c r="B3623" t="s">
        <v>21</v>
      </c>
      <c r="C3623" t="s">
        <v>82</v>
      </c>
      <c r="D3623" t="s">
        <v>52</v>
      </c>
      <c r="E3623" s="1">
        <v>45416</v>
      </c>
      <c r="F3623" t="s">
        <v>7297</v>
      </c>
      <c r="G3623" s="1">
        <v>45362</v>
      </c>
      <c r="H3623" t="s">
        <v>34</v>
      </c>
      <c r="I3623" t="s">
        <v>42</v>
      </c>
      <c r="J3623" t="s">
        <v>59</v>
      </c>
      <c r="K3623">
        <v>2</v>
      </c>
      <c r="L3623">
        <v>670.59</v>
      </c>
      <c r="M3623" t="s">
        <v>28</v>
      </c>
      <c r="N3623">
        <v>50</v>
      </c>
      <c r="O3623" t="s">
        <v>12364</v>
      </c>
      <c r="P3623">
        <v>247</v>
      </c>
      <c r="Q3623" t="s">
        <v>43</v>
      </c>
      <c r="R3623">
        <v>5</v>
      </c>
      <c r="S3623" t="s">
        <v>12166</v>
      </c>
      <c r="T3623" t="s">
        <v>36</v>
      </c>
    </row>
    <row r="3624" spans="1:20" x14ac:dyDescent="0.25">
      <c r="A3624" t="s">
        <v>7298</v>
      </c>
      <c r="B3624" t="s">
        <v>38</v>
      </c>
      <c r="C3624" t="s">
        <v>39</v>
      </c>
      <c r="D3624" t="s">
        <v>32</v>
      </c>
      <c r="E3624" s="1">
        <v>45872</v>
      </c>
      <c r="F3624" t="s">
        <v>7299</v>
      </c>
      <c r="G3624" s="1">
        <v>45362</v>
      </c>
      <c r="H3624" t="s">
        <v>41</v>
      </c>
      <c r="I3624" t="s">
        <v>26</v>
      </c>
      <c r="J3624" t="s">
        <v>27</v>
      </c>
      <c r="K3624">
        <v>4</v>
      </c>
      <c r="L3624">
        <v>814.44</v>
      </c>
      <c r="M3624" t="s">
        <v>50</v>
      </c>
      <c r="N3624">
        <v>36</v>
      </c>
      <c r="O3624" s="1">
        <v>45662</v>
      </c>
      <c r="P3624">
        <v>317</v>
      </c>
      <c r="Q3624" t="s">
        <v>29</v>
      </c>
      <c r="R3624">
        <v>5</v>
      </c>
      <c r="S3624" t="s">
        <v>12136</v>
      </c>
      <c r="T3624" t="s">
        <v>30</v>
      </c>
    </row>
    <row r="3625" spans="1:20" x14ac:dyDescent="0.25">
      <c r="A3625" t="s">
        <v>7300</v>
      </c>
      <c r="B3625" t="s">
        <v>21</v>
      </c>
      <c r="C3625" t="s">
        <v>82</v>
      </c>
      <c r="D3625" t="s">
        <v>52</v>
      </c>
      <c r="E3625" t="s">
        <v>12361</v>
      </c>
      <c r="F3625" t="s">
        <v>7301</v>
      </c>
      <c r="G3625" s="1">
        <v>45362</v>
      </c>
      <c r="H3625" t="s">
        <v>58</v>
      </c>
      <c r="I3625" t="s">
        <v>42</v>
      </c>
      <c r="J3625" t="s">
        <v>64</v>
      </c>
      <c r="K3625">
        <v>2</v>
      </c>
      <c r="L3625">
        <v>721.87</v>
      </c>
      <c r="M3625" t="s">
        <v>35</v>
      </c>
      <c r="N3625">
        <v>31</v>
      </c>
      <c r="O3625" s="1">
        <v>45781</v>
      </c>
      <c r="P3625">
        <v>151</v>
      </c>
      <c r="Q3625" t="s">
        <v>29</v>
      </c>
      <c r="R3625">
        <v>5</v>
      </c>
      <c r="S3625" t="s">
        <v>12094</v>
      </c>
      <c r="T3625" t="s">
        <v>30</v>
      </c>
    </row>
    <row r="3626" spans="1:20" x14ac:dyDescent="0.25">
      <c r="A3626" t="s">
        <v>7302</v>
      </c>
      <c r="B3626" t="s">
        <v>21</v>
      </c>
      <c r="C3626" t="s">
        <v>39</v>
      </c>
      <c r="D3626" t="s">
        <v>23</v>
      </c>
      <c r="E3626" t="s">
        <v>12351</v>
      </c>
      <c r="F3626" t="s">
        <v>7303</v>
      </c>
      <c r="G3626" s="1">
        <v>45362</v>
      </c>
      <c r="H3626" t="s">
        <v>34</v>
      </c>
      <c r="I3626" t="s">
        <v>42</v>
      </c>
      <c r="J3626" t="s">
        <v>64</v>
      </c>
      <c r="K3626">
        <v>2</v>
      </c>
      <c r="L3626">
        <v>219.83</v>
      </c>
      <c r="M3626" t="s">
        <v>50</v>
      </c>
      <c r="N3626">
        <v>20</v>
      </c>
      <c r="O3626" t="s">
        <v>12291</v>
      </c>
      <c r="P3626">
        <v>364</v>
      </c>
      <c r="Q3626" t="s">
        <v>29</v>
      </c>
      <c r="R3626">
        <v>2</v>
      </c>
      <c r="S3626" t="s">
        <v>12271</v>
      </c>
      <c r="T3626" t="s">
        <v>36</v>
      </c>
    </row>
    <row r="3627" spans="1:20" x14ac:dyDescent="0.25">
      <c r="A3627" t="s">
        <v>7304</v>
      </c>
      <c r="B3627" t="s">
        <v>38</v>
      </c>
      <c r="C3627" t="s">
        <v>82</v>
      </c>
      <c r="D3627" t="s">
        <v>23</v>
      </c>
      <c r="E3627" t="s">
        <v>12195</v>
      </c>
      <c r="F3627" t="s">
        <v>7305</v>
      </c>
      <c r="G3627" s="1">
        <v>45393</v>
      </c>
      <c r="H3627" t="s">
        <v>41</v>
      </c>
      <c r="I3627" t="s">
        <v>26</v>
      </c>
      <c r="J3627" t="s">
        <v>59</v>
      </c>
      <c r="K3627">
        <v>3</v>
      </c>
      <c r="L3627">
        <v>956.69</v>
      </c>
      <c r="M3627" t="s">
        <v>35</v>
      </c>
      <c r="N3627">
        <v>10</v>
      </c>
      <c r="O3627" t="s">
        <v>12277</v>
      </c>
      <c r="P3627">
        <v>281</v>
      </c>
      <c r="Q3627" t="s">
        <v>43</v>
      </c>
      <c r="R3627">
        <v>3</v>
      </c>
      <c r="S3627" t="s">
        <v>12335</v>
      </c>
      <c r="T3627" t="s">
        <v>60</v>
      </c>
    </row>
    <row r="3628" spans="1:20" x14ac:dyDescent="0.25">
      <c r="A3628" t="s">
        <v>7306</v>
      </c>
      <c r="B3628" t="s">
        <v>45</v>
      </c>
      <c r="C3628" t="s">
        <v>39</v>
      </c>
      <c r="D3628" t="s">
        <v>56</v>
      </c>
      <c r="E3628" t="s">
        <v>12267</v>
      </c>
      <c r="F3628" t="s">
        <v>7307</v>
      </c>
      <c r="G3628" s="1">
        <v>45393</v>
      </c>
      <c r="H3628" t="s">
        <v>34</v>
      </c>
      <c r="I3628" t="s">
        <v>42</v>
      </c>
      <c r="J3628" t="s">
        <v>67</v>
      </c>
      <c r="K3628">
        <v>4</v>
      </c>
      <c r="L3628">
        <v>1071.31</v>
      </c>
      <c r="M3628" t="s">
        <v>50</v>
      </c>
      <c r="N3628">
        <v>19</v>
      </c>
      <c r="O3628" s="1">
        <v>45662</v>
      </c>
      <c r="P3628">
        <v>129</v>
      </c>
      <c r="Q3628" t="s">
        <v>43</v>
      </c>
      <c r="R3628">
        <v>4</v>
      </c>
      <c r="S3628" t="s">
        <v>12192</v>
      </c>
      <c r="T3628" t="s">
        <v>60</v>
      </c>
    </row>
    <row r="3629" spans="1:20" x14ac:dyDescent="0.25">
      <c r="A3629" t="s">
        <v>7308</v>
      </c>
      <c r="B3629" t="s">
        <v>38</v>
      </c>
      <c r="C3629" t="s">
        <v>82</v>
      </c>
      <c r="D3629" t="s">
        <v>23</v>
      </c>
      <c r="E3629" t="s">
        <v>12291</v>
      </c>
      <c r="F3629" t="s">
        <v>7309</v>
      </c>
      <c r="G3629" s="1">
        <v>45393</v>
      </c>
      <c r="H3629" t="s">
        <v>41</v>
      </c>
      <c r="I3629" t="s">
        <v>48</v>
      </c>
      <c r="J3629" t="s">
        <v>64</v>
      </c>
      <c r="K3629">
        <v>5</v>
      </c>
      <c r="L3629">
        <v>421.87</v>
      </c>
      <c r="M3629" t="s">
        <v>50</v>
      </c>
      <c r="N3629">
        <v>18</v>
      </c>
      <c r="O3629" s="1">
        <v>45965</v>
      </c>
      <c r="P3629">
        <v>496</v>
      </c>
      <c r="Q3629" t="s">
        <v>43</v>
      </c>
      <c r="R3629">
        <v>1</v>
      </c>
      <c r="S3629" t="s">
        <v>12094</v>
      </c>
      <c r="T3629" t="s">
        <v>30</v>
      </c>
    </row>
    <row r="3630" spans="1:20" x14ac:dyDescent="0.25">
      <c r="A3630" t="s">
        <v>7310</v>
      </c>
      <c r="B3630" t="s">
        <v>38</v>
      </c>
      <c r="C3630" t="s">
        <v>39</v>
      </c>
      <c r="D3630" t="s">
        <v>23</v>
      </c>
      <c r="E3630" t="s">
        <v>12346</v>
      </c>
      <c r="F3630" t="s">
        <v>7311</v>
      </c>
      <c r="G3630" s="1">
        <v>45393</v>
      </c>
      <c r="H3630" t="s">
        <v>58</v>
      </c>
      <c r="I3630" t="s">
        <v>63</v>
      </c>
      <c r="J3630" t="s">
        <v>49</v>
      </c>
      <c r="K3630">
        <v>3</v>
      </c>
      <c r="L3630">
        <v>672.88</v>
      </c>
      <c r="M3630" t="s">
        <v>35</v>
      </c>
      <c r="N3630">
        <v>30</v>
      </c>
      <c r="O3630" t="s">
        <v>12230</v>
      </c>
      <c r="P3630">
        <v>199</v>
      </c>
      <c r="Q3630" t="s">
        <v>43</v>
      </c>
      <c r="R3630">
        <v>2</v>
      </c>
      <c r="S3630" s="1">
        <v>45968</v>
      </c>
      <c r="T3630" t="s">
        <v>60</v>
      </c>
    </row>
    <row r="3631" spans="1:20" x14ac:dyDescent="0.25">
      <c r="A3631" t="s">
        <v>7312</v>
      </c>
      <c r="B3631" t="s">
        <v>45</v>
      </c>
      <c r="C3631" t="s">
        <v>39</v>
      </c>
      <c r="D3631" t="s">
        <v>77</v>
      </c>
      <c r="E3631" t="s">
        <v>12422</v>
      </c>
      <c r="F3631" t="s">
        <v>7313</v>
      </c>
      <c r="G3631" s="1">
        <v>45393</v>
      </c>
      <c r="H3631" t="s">
        <v>58</v>
      </c>
      <c r="I3631" t="s">
        <v>63</v>
      </c>
      <c r="J3631" t="s">
        <v>64</v>
      </c>
      <c r="K3631">
        <v>2</v>
      </c>
      <c r="L3631">
        <v>651.59</v>
      </c>
      <c r="M3631" t="s">
        <v>35</v>
      </c>
      <c r="N3631">
        <v>49</v>
      </c>
      <c r="O3631" t="s">
        <v>12161</v>
      </c>
      <c r="P3631">
        <v>337</v>
      </c>
      <c r="Q3631" t="s">
        <v>43</v>
      </c>
      <c r="R3631">
        <v>1</v>
      </c>
      <c r="S3631" t="s">
        <v>12163</v>
      </c>
      <c r="T3631" t="s">
        <v>60</v>
      </c>
    </row>
    <row r="3632" spans="1:20" x14ac:dyDescent="0.25">
      <c r="A3632" t="s">
        <v>7314</v>
      </c>
      <c r="B3632" t="s">
        <v>21</v>
      </c>
      <c r="C3632" t="s">
        <v>82</v>
      </c>
      <c r="D3632" t="s">
        <v>23</v>
      </c>
      <c r="E3632" t="s">
        <v>12139</v>
      </c>
      <c r="F3632" t="s">
        <v>7315</v>
      </c>
      <c r="G3632" s="1">
        <v>45393</v>
      </c>
      <c r="H3632" t="s">
        <v>34</v>
      </c>
      <c r="I3632" t="s">
        <v>48</v>
      </c>
      <c r="J3632" t="s">
        <v>67</v>
      </c>
      <c r="K3632">
        <v>1</v>
      </c>
      <c r="L3632">
        <v>869</v>
      </c>
      <c r="M3632" t="s">
        <v>50</v>
      </c>
      <c r="N3632">
        <v>28</v>
      </c>
      <c r="O3632" s="1">
        <v>45810</v>
      </c>
      <c r="P3632">
        <v>37</v>
      </c>
      <c r="Q3632" t="s">
        <v>29</v>
      </c>
      <c r="R3632">
        <v>3</v>
      </c>
      <c r="S3632" s="1">
        <v>45545</v>
      </c>
      <c r="T3632" t="s">
        <v>30</v>
      </c>
    </row>
    <row r="3633" spans="1:20" x14ac:dyDescent="0.25">
      <c r="A3633" t="s">
        <v>7316</v>
      </c>
      <c r="B3633" t="s">
        <v>38</v>
      </c>
      <c r="C3633" t="s">
        <v>39</v>
      </c>
      <c r="D3633" t="s">
        <v>56</v>
      </c>
      <c r="E3633" t="s">
        <v>12078</v>
      </c>
      <c r="F3633" t="s">
        <v>7317</v>
      </c>
      <c r="G3633" s="1">
        <v>45393</v>
      </c>
      <c r="H3633" t="s">
        <v>25</v>
      </c>
      <c r="I3633" t="s">
        <v>48</v>
      </c>
      <c r="J3633" t="s">
        <v>49</v>
      </c>
      <c r="K3633">
        <v>4</v>
      </c>
      <c r="L3633">
        <v>174.11</v>
      </c>
      <c r="M3633" t="s">
        <v>50</v>
      </c>
      <c r="N3633">
        <v>31</v>
      </c>
      <c r="O3633" s="1">
        <v>45964</v>
      </c>
      <c r="P3633">
        <v>343</v>
      </c>
      <c r="Q3633" t="s">
        <v>43</v>
      </c>
      <c r="R3633">
        <v>5</v>
      </c>
      <c r="S3633" t="s">
        <v>12258</v>
      </c>
      <c r="T3633" t="s">
        <v>60</v>
      </c>
    </row>
    <row r="3634" spans="1:20" x14ac:dyDescent="0.25">
      <c r="A3634" t="s">
        <v>7318</v>
      </c>
      <c r="B3634" t="s">
        <v>21</v>
      </c>
      <c r="C3634" t="s">
        <v>22</v>
      </c>
      <c r="D3634" t="s">
        <v>77</v>
      </c>
      <c r="E3634" s="1">
        <v>45634</v>
      </c>
      <c r="F3634" t="s">
        <v>7319</v>
      </c>
      <c r="G3634" s="1">
        <v>45393</v>
      </c>
      <c r="H3634" t="s">
        <v>47</v>
      </c>
      <c r="I3634" t="s">
        <v>42</v>
      </c>
      <c r="J3634" t="s">
        <v>59</v>
      </c>
      <c r="K3634">
        <v>5</v>
      </c>
      <c r="L3634">
        <v>650.29999999999995</v>
      </c>
      <c r="M3634" t="s">
        <v>28</v>
      </c>
      <c r="N3634">
        <v>12</v>
      </c>
      <c r="O3634" t="s">
        <v>12205</v>
      </c>
      <c r="P3634">
        <v>440</v>
      </c>
      <c r="Q3634" t="s">
        <v>43</v>
      </c>
      <c r="R3634">
        <v>3</v>
      </c>
      <c r="S3634" t="s">
        <v>12068</v>
      </c>
      <c r="T3634" t="s">
        <v>60</v>
      </c>
    </row>
    <row r="3635" spans="1:20" x14ac:dyDescent="0.25">
      <c r="A3635" t="s">
        <v>7320</v>
      </c>
      <c r="B3635" t="s">
        <v>21</v>
      </c>
      <c r="C3635" t="s">
        <v>22</v>
      </c>
      <c r="D3635" t="s">
        <v>32</v>
      </c>
      <c r="E3635" t="s">
        <v>12114</v>
      </c>
      <c r="F3635" t="s">
        <v>7321</v>
      </c>
      <c r="G3635" s="1">
        <v>45393</v>
      </c>
      <c r="H3635" t="s">
        <v>34</v>
      </c>
      <c r="I3635" t="s">
        <v>48</v>
      </c>
      <c r="J3635" t="s">
        <v>67</v>
      </c>
      <c r="K3635">
        <v>5</v>
      </c>
      <c r="L3635">
        <v>1167.94</v>
      </c>
      <c r="M3635" t="s">
        <v>28</v>
      </c>
      <c r="N3635">
        <v>14</v>
      </c>
      <c r="O3635" t="s">
        <v>12205</v>
      </c>
      <c r="P3635">
        <v>15</v>
      </c>
      <c r="Q3635" t="s">
        <v>29</v>
      </c>
      <c r="R3635">
        <v>4</v>
      </c>
      <c r="S3635" s="1">
        <v>45722</v>
      </c>
      <c r="T3635" t="s">
        <v>36</v>
      </c>
    </row>
    <row r="3636" spans="1:20" x14ac:dyDescent="0.25">
      <c r="A3636" t="s">
        <v>7322</v>
      </c>
      <c r="B3636" t="s">
        <v>38</v>
      </c>
      <c r="C3636" t="s">
        <v>22</v>
      </c>
      <c r="D3636" t="s">
        <v>52</v>
      </c>
      <c r="E3636" t="s">
        <v>12250</v>
      </c>
      <c r="F3636" t="s">
        <v>7323</v>
      </c>
      <c r="G3636" s="1">
        <v>45423</v>
      </c>
      <c r="H3636" t="s">
        <v>47</v>
      </c>
      <c r="I3636" t="s">
        <v>48</v>
      </c>
      <c r="J3636" t="s">
        <v>64</v>
      </c>
      <c r="K3636">
        <v>1</v>
      </c>
      <c r="L3636">
        <v>400.11</v>
      </c>
      <c r="M3636" t="s">
        <v>50</v>
      </c>
      <c r="N3636">
        <v>32</v>
      </c>
      <c r="O3636" t="s">
        <v>12253</v>
      </c>
      <c r="P3636">
        <v>53</v>
      </c>
      <c r="Q3636" t="s">
        <v>43</v>
      </c>
      <c r="R3636">
        <v>1</v>
      </c>
      <c r="S3636" t="s">
        <v>12177</v>
      </c>
      <c r="T3636" t="s">
        <v>60</v>
      </c>
    </row>
    <row r="3637" spans="1:20" x14ac:dyDescent="0.25">
      <c r="A3637" t="s">
        <v>7324</v>
      </c>
      <c r="B3637" t="s">
        <v>45</v>
      </c>
      <c r="C3637" t="s">
        <v>22</v>
      </c>
      <c r="D3637" t="s">
        <v>32</v>
      </c>
      <c r="E3637" t="s">
        <v>12407</v>
      </c>
      <c r="F3637" t="s">
        <v>7325</v>
      </c>
      <c r="G3637" s="1">
        <v>45423</v>
      </c>
      <c r="H3637" t="s">
        <v>34</v>
      </c>
      <c r="I3637" t="s">
        <v>26</v>
      </c>
      <c r="J3637" t="s">
        <v>64</v>
      </c>
      <c r="K3637">
        <v>1</v>
      </c>
      <c r="L3637">
        <v>952.31</v>
      </c>
      <c r="M3637" t="s">
        <v>28</v>
      </c>
      <c r="N3637">
        <v>23</v>
      </c>
      <c r="O3637" t="s">
        <v>12140</v>
      </c>
      <c r="P3637">
        <v>70</v>
      </c>
      <c r="Q3637" t="s">
        <v>43</v>
      </c>
      <c r="R3637">
        <v>5</v>
      </c>
      <c r="S3637" s="1">
        <v>45750</v>
      </c>
      <c r="T3637" t="s">
        <v>30</v>
      </c>
    </row>
    <row r="3638" spans="1:20" x14ac:dyDescent="0.25">
      <c r="A3638" t="s">
        <v>7326</v>
      </c>
      <c r="B3638" t="s">
        <v>21</v>
      </c>
      <c r="C3638" t="s">
        <v>82</v>
      </c>
      <c r="D3638" t="s">
        <v>23</v>
      </c>
      <c r="E3638" s="1">
        <v>45906</v>
      </c>
      <c r="F3638" t="s">
        <v>7327</v>
      </c>
      <c r="G3638" s="1">
        <v>45423</v>
      </c>
      <c r="H3638" t="s">
        <v>25</v>
      </c>
      <c r="I3638" t="s">
        <v>26</v>
      </c>
      <c r="J3638" t="s">
        <v>27</v>
      </c>
      <c r="K3638">
        <v>1</v>
      </c>
      <c r="L3638">
        <v>887.34</v>
      </c>
      <c r="M3638" t="s">
        <v>28</v>
      </c>
      <c r="N3638">
        <v>1</v>
      </c>
      <c r="O3638" s="1">
        <v>45301</v>
      </c>
      <c r="P3638">
        <v>89</v>
      </c>
      <c r="Q3638" t="s">
        <v>43</v>
      </c>
      <c r="R3638">
        <v>2</v>
      </c>
      <c r="S3638" t="s">
        <v>12176</v>
      </c>
      <c r="T3638" t="s">
        <v>60</v>
      </c>
    </row>
    <row r="3639" spans="1:20" x14ac:dyDescent="0.25">
      <c r="A3639" t="s">
        <v>7328</v>
      </c>
      <c r="B3639" t="s">
        <v>38</v>
      </c>
      <c r="C3639" t="s">
        <v>22</v>
      </c>
      <c r="D3639" t="s">
        <v>23</v>
      </c>
      <c r="E3639" s="1">
        <v>45392</v>
      </c>
      <c r="F3639" t="s">
        <v>7329</v>
      </c>
      <c r="G3639" s="1">
        <v>45423</v>
      </c>
      <c r="H3639" t="s">
        <v>58</v>
      </c>
      <c r="I3639" t="s">
        <v>63</v>
      </c>
      <c r="J3639" t="s">
        <v>49</v>
      </c>
      <c r="K3639">
        <v>3</v>
      </c>
      <c r="L3639">
        <v>1012.99</v>
      </c>
      <c r="M3639" t="s">
        <v>35</v>
      </c>
      <c r="N3639">
        <v>1</v>
      </c>
      <c r="O3639" t="s">
        <v>12259</v>
      </c>
      <c r="P3639">
        <v>37</v>
      </c>
      <c r="Q3639" t="s">
        <v>29</v>
      </c>
      <c r="R3639">
        <v>1</v>
      </c>
      <c r="S3639" t="s">
        <v>12261</v>
      </c>
      <c r="T3639" t="s">
        <v>30</v>
      </c>
    </row>
    <row r="3640" spans="1:20" x14ac:dyDescent="0.25">
      <c r="A3640" t="s">
        <v>7330</v>
      </c>
      <c r="B3640" t="s">
        <v>45</v>
      </c>
      <c r="C3640" t="s">
        <v>22</v>
      </c>
      <c r="D3640" t="s">
        <v>77</v>
      </c>
      <c r="E3640" s="1">
        <v>45511</v>
      </c>
      <c r="F3640" t="s">
        <v>7331</v>
      </c>
      <c r="G3640" s="1">
        <v>45423</v>
      </c>
      <c r="H3640" t="s">
        <v>47</v>
      </c>
      <c r="I3640" t="s">
        <v>42</v>
      </c>
      <c r="J3640" t="s">
        <v>27</v>
      </c>
      <c r="K3640">
        <v>2</v>
      </c>
      <c r="L3640">
        <v>1393.02</v>
      </c>
      <c r="M3640" t="s">
        <v>50</v>
      </c>
      <c r="N3640">
        <v>6</v>
      </c>
      <c r="O3640" t="s">
        <v>12252</v>
      </c>
      <c r="P3640">
        <v>31</v>
      </c>
      <c r="Q3640" t="s">
        <v>43</v>
      </c>
      <c r="R3640">
        <v>4</v>
      </c>
      <c r="S3640" t="s">
        <v>12209</v>
      </c>
      <c r="T3640" t="s">
        <v>60</v>
      </c>
    </row>
    <row r="3641" spans="1:20" x14ac:dyDescent="0.25">
      <c r="A3641" t="s">
        <v>7332</v>
      </c>
      <c r="B3641" t="s">
        <v>45</v>
      </c>
      <c r="C3641" t="s">
        <v>39</v>
      </c>
      <c r="D3641" t="s">
        <v>23</v>
      </c>
      <c r="E3641" s="1">
        <v>45842</v>
      </c>
      <c r="F3641" t="s">
        <v>7333</v>
      </c>
      <c r="G3641" s="1">
        <v>45423</v>
      </c>
      <c r="H3641" t="s">
        <v>25</v>
      </c>
      <c r="I3641" t="s">
        <v>26</v>
      </c>
      <c r="J3641" t="s">
        <v>67</v>
      </c>
      <c r="K3641">
        <v>5</v>
      </c>
      <c r="L3641">
        <v>349.86</v>
      </c>
      <c r="M3641" t="s">
        <v>50</v>
      </c>
      <c r="N3641">
        <v>32</v>
      </c>
      <c r="O3641" s="1">
        <v>45662</v>
      </c>
      <c r="P3641">
        <v>153</v>
      </c>
      <c r="Q3641" t="s">
        <v>43</v>
      </c>
      <c r="R3641">
        <v>1</v>
      </c>
      <c r="S3641" t="s">
        <v>12066</v>
      </c>
      <c r="T3641" t="s">
        <v>36</v>
      </c>
    </row>
    <row r="3642" spans="1:20" x14ac:dyDescent="0.25">
      <c r="A3642" t="s">
        <v>7334</v>
      </c>
      <c r="B3642" t="s">
        <v>38</v>
      </c>
      <c r="C3642" t="s">
        <v>82</v>
      </c>
      <c r="D3642" t="s">
        <v>56</v>
      </c>
      <c r="E3642" t="s">
        <v>12205</v>
      </c>
      <c r="F3642" t="s">
        <v>7335</v>
      </c>
      <c r="G3642" s="1">
        <v>45423</v>
      </c>
      <c r="H3642" t="s">
        <v>47</v>
      </c>
      <c r="I3642" t="s">
        <v>26</v>
      </c>
      <c r="J3642" t="s">
        <v>67</v>
      </c>
      <c r="K3642">
        <v>5</v>
      </c>
      <c r="L3642">
        <v>591.48</v>
      </c>
      <c r="M3642" t="s">
        <v>28</v>
      </c>
      <c r="N3642">
        <v>18</v>
      </c>
      <c r="O3642" s="1">
        <v>45813</v>
      </c>
      <c r="P3642">
        <v>218</v>
      </c>
      <c r="Q3642" t="s">
        <v>29</v>
      </c>
      <c r="R3642">
        <v>5</v>
      </c>
      <c r="S3642" t="s">
        <v>12096</v>
      </c>
      <c r="T3642" t="s">
        <v>60</v>
      </c>
    </row>
    <row r="3643" spans="1:20" x14ac:dyDescent="0.25">
      <c r="A3643" t="s">
        <v>7336</v>
      </c>
      <c r="B3643" t="s">
        <v>38</v>
      </c>
      <c r="C3643" t="s">
        <v>39</v>
      </c>
      <c r="D3643" t="s">
        <v>23</v>
      </c>
      <c r="E3643" s="1">
        <v>45965</v>
      </c>
      <c r="F3643" t="s">
        <v>7337</v>
      </c>
      <c r="G3643" s="1">
        <v>45454</v>
      </c>
      <c r="H3643" t="s">
        <v>47</v>
      </c>
      <c r="I3643" t="s">
        <v>48</v>
      </c>
      <c r="J3643" t="s">
        <v>27</v>
      </c>
      <c r="K3643">
        <v>3</v>
      </c>
      <c r="L3643">
        <v>1027.0899999999999</v>
      </c>
      <c r="M3643" t="s">
        <v>28</v>
      </c>
      <c r="N3643">
        <v>17</v>
      </c>
      <c r="O3643" s="1">
        <v>45844</v>
      </c>
      <c r="P3643">
        <v>135</v>
      </c>
      <c r="Q3643" t="s">
        <v>43</v>
      </c>
      <c r="R3643">
        <v>4</v>
      </c>
      <c r="S3643" t="s">
        <v>12373</v>
      </c>
      <c r="T3643" t="s">
        <v>60</v>
      </c>
    </row>
    <row r="3644" spans="1:20" x14ac:dyDescent="0.25">
      <c r="A3644" t="s">
        <v>7338</v>
      </c>
      <c r="B3644" t="s">
        <v>21</v>
      </c>
      <c r="C3644" t="s">
        <v>22</v>
      </c>
      <c r="D3644" t="s">
        <v>32</v>
      </c>
      <c r="E3644" s="1">
        <v>45782</v>
      </c>
      <c r="F3644" t="s">
        <v>7339</v>
      </c>
      <c r="G3644" s="1">
        <v>45454</v>
      </c>
      <c r="H3644" t="s">
        <v>41</v>
      </c>
      <c r="I3644" t="s">
        <v>48</v>
      </c>
      <c r="J3644" t="s">
        <v>67</v>
      </c>
      <c r="K3644">
        <v>2</v>
      </c>
      <c r="L3644">
        <v>554.05999999999995</v>
      </c>
      <c r="M3644" t="s">
        <v>50</v>
      </c>
      <c r="N3644">
        <v>35</v>
      </c>
      <c r="O3644" t="s">
        <v>12177</v>
      </c>
      <c r="P3644">
        <v>487</v>
      </c>
      <c r="Q3644" t="s">
        <v>29</v>
      </c>
      <c r="R3644">
        <v>4</v>
      </c>
      <c r="S3644" s="1">
        <v>45605</v>
      </c>
      <c r="T3644" t="s">
        <v>30</v>
      </c>
    </row>
    <row r="3645" spans="1:20" x14ac:dyDescent="0.25">
      <c r="A3645" t="s">
        <v>7340</v>
      </c>
      <c r="B3645" t="s">
        <v>38</v>
      </c>
      <c r="C3645" t="s">
        <v>82</v>
      </c>
      <c r="D3645" t="s">
        <v>23</v>
      </c>
      <c r="E3645" t="s">
        <v>12291</v>
      </c>
      <c r="F3645" t="s">
        <v>7341</v>
      </c>
      <c r="G3645" s="1">
        <v>45454</v>
      </c>
      <c r="H3645" t="s">
        <v>58</v>
      </c>
      <c r="I3645" t="s">
        <v>48</v>
      </c>
      <c r="J3645" t="s">
        <v>59</v>
      </c>
      <c r="K3645">
        <v>5</v>
      </c>
      <c r="L3645">
        <v>995.43</v>
      </c>
      <c r="M3645" t="s">
        <v>35</v>
      </c>
      <c r="N3645">
        <v>26</v>
      </c>
      <c r="O3645" s="1">
        <v>45992</v>
      </c>
      <c r="P3645">
        <v>490</v>
      </c>
      <c r="Q3645" t="s">
        <v>29</v>
      </c>
      <c r="R3645">
        <v>4</v>
      </c>
      <c r="S3645" s="1">
        <v>45901</v>
      </c>
      <c r="T3645" t="s">
        <v>30</v>
      </c>
    </row>
    <row r="3646" spans="1:20" x14ac:dyDescent="0.25">
      <c r="A3646" t="s">
        <v>7342</v>
      </c>
      <c r="B3646" t="s">
        <v>45</v>
      </c>
      <c r="C3646" t="s">
        <v>39</v>
      </c>
      <c r="D3646" t="s">
        <v>77</v>
      </c>
      <c r="E3646" s="1">
        <v>45963</v>
      </c>
      <c r="F3646" t="s">
        <v>7343</v>
      </c>
      <c r="G3646" s="1">
        <v>45454</v>
      </c>
      <c r="H3646" t="s">
        <v>34</v>
      </c>
      <c r="I3646" t="s">
        <v>54</v>
      </c>
      <c r="J3646" t="s">
        <v>27</v>
      </c>
      <c r="K3646">
        <v>2</v>
      </c>
      <c r="L3646">
        <v>1391.72</v>
      </c>
      <c r="M3646" t="s">
        <v>28</v>
      </c>
      <c r="N3646">
        <v>18</v>
      </c>
      <c r="O3646" s="1">
        <v>45719</v>
      </c>
      <c r="P3646">
        <v>299</v>
      </c>
      <c r="Q3646" t="s">
        <v>43</v>
      </c>
      <c r="R3646">
        <v>4</v>
      </c>
      <c r="S3646" s="1">
        <v>45810</v>
      </c>
      <c r="T3646" t="s">
        <v>30</v>
      </c>
    </row>
    <row r="3647" spans="1:20" x14ac:dyDescent="0.25">
      <c r="A3647" t="s">
        <v>7344</v>
      </c>
      <c r="B3647" t="s">
        <v>38</v>
      </c>
      <c r="C3647" t="s">
        <v>22</v>
      </c>
      <c r="D3647" t="s">
        <v>32</v>
      </c>
      <c r="E3647" t="s">
        <v>12073</v>
      </c>
      <c r="F3647" t="s">
        <v>7345</v>
      </c>
      <c r="G3647" s="1">
        <v>45454</v>
      </c>
      <c r="H3647" t="s">
        <v>47</v>
      </c>
      <c r="I3647" t="s">
        <v>48</v>
      </c>
      <c r="J3647" t="s">
        <v>27</v>
      </c>
      <c r="K3647">
        <v>5</v>
      </c>
      <c r="L3647">
        <v>1364.43</v>
      </c>
      <c r="M3647" t="s">
        <v>28</v>
      </c>
      <c r="N3647">
        <v>36</v>
      </c>
      <c r="O3647" t="s">
        <v>12199</v>
      </c>
      <c r="P3647">
        <v>448</v>
      </c>
      <c r="Q3647" t="s">
        <v>43</v>
      </c>
      <c r="R3647">
        <v>4</v>
      </c>
      <c r="S3647" s="1">
        <v>45546</v>
      </c>
      <c r="T3647" t="s">
        <v>36</v>
      </c>
    </row>
    <row r="3648" spans="1:20" x14ac:dyDescent="0.25">
      <c r="A3648" t="s">
        <v>7346</v>
      </c>
      <c r="B3648" t="s">
        <v>21</v>
      </c>
      <c r="C3648" t="s">
        <v>39</v>
      </c>
      <c r="D3648" t="s">
        <v>52</v>
      </c>
      <c r="E3648" t="s">
        <v>12210</v>
      </c>
      <c r="F3648" t="s">
        <v>7347</v>
      </c>
      <c r="G3648" s="1">
        <v>45454</v>
      </c>
      <c r="H3648" t="s">
        <v>41</v>
      </c>
      <c r="I3648" t="s">
        <v>48</v>
      </c>
      <c r="J3648" t="s">
        <v>27</v>
      </c>
      <c r="K3648">
        <v>2</v>
      </c>
      <c r="L3648">
        <v>921.66</v>
      </c>
      <c r="M3648" t="s">
        <v>35</v>
      </c>
      <c r="N3648">
        <v>38</v>
      </c>
      <c r="O3648" t="s">
        <v>12255</v>
      </c>
      <c r="P3648">
        <v>101</v>
      </c>
      <c r="Q3648" t="s">
        <v>43</v>
      </c>
      <c r="R3648">
        <v>1</v>
      </c>
      <c r="S3648" s="1">
        <v>45876</v>
      </c>
      <c r="T3648" t="s">
        <v>30</v>
      </c>
    </row>
    <row r="3649" spans="1:20" x14ac:dyDescent="0.25">
      <c r="A3649" t="s">
        <v>7348</v>
      </c>
      <c r="B3649" t="s">
        <v>45</v>
      </c>
      <c r="C3649" t="s">
        <v>39</v>
      </c>
      <c r="D3649" t="s">
        <v>32</v>
      </c>
      <c r="E3649" t="s">
        <v>12300</v>
      </c>
      <c r="F3649" t="s">
        <v>7349</v>
      </c>
      <c r="G3649" s="1">
        <v>45454</v>
      </c>
      <c r="H3649" t="s">
        <v>41</v>
      </c>
      <c r="I3649" t="s">
        <v>54</v>
      </c>
      <c r="J3649" t="s">
        <v>59</v>
      </c>
      <c r="K3649">
        <v>4</v>
      </c>
      <c r="L3649">
        <v>1296.23</v>
      </c>
      <c r="M3649" t="s">
        <v>50</v>
      </c>
      <c r="N3649">
        <v>16</v>
      </c>
      <c r="O3649" s="1">
        <v>45753</v>
      </c>
      <c r="P3649">
        <v>483</v>
      </c>
      <c r="Q3649" t="s">
        <v>29</v>
      </c>
      <c r="R3649">
        <v>3</v>
      </c>
      <c r="S3649" s="1">
        <v>45658</v>
      </c>
      <c r="T3649" t="s">
        <v>60</v>
      </c>
    </row>
    <row r="3650" spans="1:20" x14ac:dyDescent="0.25">
      <c r="A3650" t="s">
        <v>7350</v>
      </c>
      <c r="B3650" t="s">
        <v>45</v>
      </c>
      <c r="C3650" t="s">
        <v>39</v>
      </c>
      <c r="D3650" t="s">
        <v>23</v>
      </c>
      <c r="E3650" t="s">
        <v>12082</v>
      </c>
      <c r="F3650" t="s">
        <v>7351</v>
      </c>
      <c r="G3650" s="1">
        <v>45454</v>
      </c>
      <c r="H3650" t="s">
        <v>34</v>
      </c>
      <c r="I3650" t="s">
        <v>26</v>
      </c>
      <c r="J3650" t="s">
        <v>67</v>
      </c>
      <c r="K3650">
        <v>2</v>
      </c>
      <c r="L3650">
        <v>861.8</v>
      </c>
      <c r="M3650" t="s">
        <v>28</v>
      </c>
      <c r="N3650">
        <v>35</v>
      </c>
      <c r="O3650" t="s">
        <v>12069</v>
      </c>
      <c r="P3650">
        <v>197</v>
      </c>
      <c r="Q3650" t="s">
        <v>43</v>
      </c>
      <c r="R3650">
        <v>5</v>
      </c>
      <c r="S3650" t="s">
        <v>12078</v>
      </c>
      <c r="T3650" t="s">
        <v>30</v>
      </c>
    </row>
    <row r="3651" spans="1:20" x14ac:dyDescent="0.25">
      <c r="A3651" t="s">
        <v>7352</v>
      </c>
      <c r="B3651" t="s">
        <v>21</v>
      </c>
      <c r="C3651" t="s">
        <v>22</v>
      </c>
      <c r="D3651" t="s">
        <v>52</v>
      </c>
      <c r="E3651" t="s">
        <v>12415</v>
      </c>
      <c r="F3651" t="s">
        <v>7353</v>
      </c>
      <c r="G3651" s="1">
        <v>45484</v>
      </c>
      <c r="H3651" t="s">
        <v>25</v>
      </c>
      <c r="I3651" t="s">
        <v>42</v>
      </c>
      <c r="J3651" t="s">
        <v>64</v>
      </c>
      <c r="K3651">
        <v>4</v>
      </c>
      <c r="L3651">
        <v>1309.5899999999999</v>
      </c>
      <c r="M3651" t="s">
        <v>28</v>
      </c>
      <c r="N3651">
        <v>11</v>
      </c>
      <c r="O3651" s="1">
        <v>45815</v>
      </c>
      <c r="P3651">
        <v>174</v>
      </c>
      <c r="Q3651" t="s">
        <v>43</v>
      </c>
      <c r="R3651">
        <v>4</v>
      </c>
      <c r="S3651" t="s">
        <v>12333</v>
      </c>
      <c r="T3651" t="s">
        <v>36</v>
      </c>
    </row>
    <row r="3652" spans="1:20" x14ac:dyDescent="0.25">
      <c r="A3652" t="s">
        <v>7354</v>
      </c>
      <c r="B3652" t="s">
        <v>38</v>
      </c>
      <c r="C3652" t="s">
        <v>82</v>
      </c>
      <c r="D3652" t="s">
        <v>23</v>
      </c>
      <c r="E3652" t="s">
        <v>12435</v>
      </c>
      <c r="F3652" t="s">
        <v>7355</v>
      </c>
      <c r="G3652" s="1">
        <v>45484</v>
      </c>
      <c r="H3652" t="s">
        <v>25</v>
      </c>
      <c r="I3652" t="s">
        <v>63</v>
      </c>
      <c r="J3652" t="s">
        <v>67</v>
      </c>
      <c r="K3652">
        <v>3</v>
      </c>
      <c r="L3652">
        <v>847.29</v>
      </c>
      <c r="M3652" t="s">
        <v>28</v>
      </c>
      <c r="N3652">
        <v>31</v>
      </c>
      <c r="O3652" t="s">
        <v>12121</v>
      </c>
      <c r="P3652">
        <v>171</v>
      </c>
      <c r="Q3652" t="s">
        <v>29</v>
      </c>
      <c r="R3652">
        <v>5</v>
      </c>
      <c r="S3652" t="s">
        <v>12243</v>
      </c>
      <c r="T3652" t="s">
        <v>60</v>
      </c>
    </row>
    <row r="3653" spans="1:20" x14ac:dyDescent="0.25">
      <c r="A3653" t="s">
        <v>7356</v>
      </c>
      <c r="B3653" t="s">
        <v>21</v>
      </c>
      <c r="C3653" t="s">
        <v>22</v>
      </c>
      <c r="D3653" t="s">
        <v>32</v>
      </c>
      <c r="E3653" s="1">
        <v>45969</v>
      </c>
      <c r="F3653" t="s">
        <v>7357</v>
      </c>
      <c r="G3653" s="1">
        <v>45484</v>
      </c>
      <c r="H3653" t="s">
        <v>47</v>
      </c>
      <c r="I3653" t="s">
        <v>42</v>
      </c>
      <c r="J3653" t="s">
        <v>64</v>
      </c>
      <c r="K3653">
        <v>1</v>
      </c>
      <c r="L3653">
        <v>1161.06</v>
      </c>
      <c r="M3653" t="s">
        <v>35</v>
      </c>
      <c r="N3653">
        <v>50</v>
      </c>
      <c r="O3653" t="s">
        <v>12368</v>
      </c>
      <c r="P3653">
        <v>355</v>
      </c>
      <c r="Q3653" t="s">
        <v>29</v>
      </c>
      <c r="R3653">
        <v>2</v>
      </c>
      <c r="S3653" t="s">
        <v>12234</v>
      </c>
      <c r="T3653" t="s">
        <v>30</v>
      </c>
    </row>
    <row r="3654" spans="1:20" x14ac:dyDescent="0.25">
      <c r="A3654" t="s">
        <v>7358</v>
      </c>
      <c r="B3654" t="s">
        <v>45</v>
      </c>
      <c r="C3654" t="s">
        <v>39</v>
      </c>
      <c r="D3654" t="s">
        <v>32</v>
      </c>
      <c r="E3654" t="s">
        <v>12091</v>
      </c>
      <c r="F3654" t="s">
        <v>7359</v>
      </c>
      <c r="G3654" s="1">
        <v>45484</v>
      </c>
      <c r="H3654" t="s">
        <v>41</v>
      </c>
      <c r="I3654" t="s">
        <v>48</v>
      </c>
      <c r="J3654" t="s">
        <v>67</v>
      </c>
      <c r="K3654">
        <v>2</v>
      </c>
      <c r="L3654">
        <v>334.5</v>
      </c>
      <c r="M3654" t="s">
        <v>50</v>
      </c>
      <c r="N3654">
        <v>7</v>
      </c>
      <c r="O3654" s="1">
        <v>45485</v>
      </c>
      <c r="P3654">
        <v>151</v>
      </c>
      <c r="Q3654" t="s">
        <v>43</v>
      </c>
      <c r="R3654">
        <v>1</v>
      </c>
      <c r="S3654" s="1">
        <v>45576</v>
      </c>
      <c r="T3654" t="s">
        <v>60</v>
      </c>
    </row>
    <row r="3655" spans="1:20" x14ac:dyDescent="0.25">
      <c r="A3655" t="s">
        <v>7360</v>
      </c>
      <c r="B3655" t="s">
        <v>45</v>
      </c>
      <c r="C3655" t="s">
        <v>39</v>
      </c>
      <c r="D3655" t="s">
        <v>77</v>
      </c>
      <c r="E3655" s="1">
        <v>45026</v>
      </c>
      <c r="F3655" t="s">
        <v>7361</v>
      </c>
      <c r="G3655" s="1">
        <v>45484</v>
      </c>
      <c r="H3655" t="s">
        <v>58</v>
      </c>
      <c r="I3655" t="s">
        <v>54</v>
      </c>
      <c r="J3655" t="s">
        <v>27</v>
      </c>
      <c r="K3655">
        <v>4</v>
      </c>
      <c r="L3655">
        <v>1466.81</v>
      </c>
      <c r="M3655" t="s">
        <v>28</v>
      </c>
      <c r="N3655">
        <v>7</v>
      </c>
      <c r="O3655" t="s">
        <v>12383</v>
      </c>
      <c r="P3655">
        <v>11</v>
      </c>
      <c r="Q3655" t="s">
        <v>43</v>
      </c>
      <c r="R3655">
        <v>1</v>
      </c>
      <c r="S3655" t="s">
        <v>12286</v>
      </c>
      <c r="T3655" t="s">
        <v>36</v>
      </c>
    </row>
    <row r="3656" spans="1:20" x14ac:dyDescent="0.25">
      <c r="A3656" t="s">
        <v>7362</v>
      </c>
      <c r="B3656" t="s">
        <v>21</v>
      </c>
      <c r="C3656" t="s">
        <v>22</v>
      </c>
      <c r="D3656" t="s">
        <v>77</v>
      </c>
      <c r="E3656" s="1">
        <v>45303</v>
      </c>
      <c r="F3656" t="s">
        <v>7363</v>
      </c>
      <c r="G3656" s="1">
        <v>45484</v>
      </c>
      <c r="H3656" t="s">
        <v>47</v>
      </c>
      <c r="I3656" t="s">
        <v>42</v>
      </c>
      <c r="J3656" t="s">
        <v>67</v>
      </c>
      <c r="K3656">
        <v>3</v>
      </c>
      <c r="L3656">
        <v>926.68</v>
      </c>
      <c r="M3656" t="s">
        <v>35</v>
      </c>
      <c r="N3656">
        <v>43</v>
      </c>
      <c r="O3656" s="1">
        <v>45695</v>
      </c>
      <c r="P3656">
        <v>201</v>
      </c>
      <c r="Q3656" t="s">
        <v>43</v>
      </c>
      <c r="R3656">
        <v>3</v>
      </c>
      <c r="S3656" s="1">
        <v>45455</v>
      </c>
      <c r="T3656" t="s">
        <v>30</v>
      </c>
    </row>
    <row r="3657" spans="1:20" x14ac:dyDescent="0.25">
      <c r="A3657" t="s">
        <v>7364</v>
      </c>
      <c r="B3657" t="s">
        <v>45</v>
      </c>
      <c r="C3657" t="s">
        <v>39</v>
      </c>
      <c r="D3657" t="s">
        <v>56</v>
      </c>
      <c r="E3657" t="s">
        <v>12165</v>
      </c>
      <c r="F3657" t="s">
        <v>7365</v>
      </c>
      <c r="G3657" s="1">
        <v>45484</v>
      </c>
      <c r="H3657" t="s">
        <v>34</v>
      </c>
      <c r="I3657" t="s">
        <v>54</v>
      </c>
      <c r="J3657" t="s">
        <v>27</v>
      </c>
      <c r="K3657">
        <v>1</v>
      </c>
      <c r="L3657">
        <v>352.75</v>
      </c>
      <c r="M3657" t="s">
        <v>35</v>
      </c>
      <c r="N3657">
        <v>44</v>
      </c>
      <c r="O3657" t="s">
        <v>12197</v>
      </c>
      <c r="P3657">
        <v>487</v>
      </c>
      <c r="Q3657" t="s">
        <v>43</v>
      </c>
      <c r="R3657">
        <v>2</v>
      </c>
      <c r="S3657" s="1">
        <v>45636</v>
      </c>
      <c r="T3657" t="s">
        <v>60</v>
      </c>
    </row>
    <row r="3658" spans="1:20" x14ac:dyDescent="0.25">
      <c r="A3658" t="s">
        <v>7366</v>
      </c>
      <c r="B3658" t="s">
        <v>38</v>
      </c>
      <c r="C3658" t="s">
        <v>39</v>
      </c>
      <c r="D3658" t="s">
        <v>56</v>
      </c>
      <c r="E3658" s="1">
        <v>45967</v>
      </c>
      <c r="F3658" t="s">
        <v>7367</v>
      </c>
      <c r="G3658" s="1">
        <v>45484</v>
      </c>
      <c r="H3658" t="s">
        <v>41</v>
      </c>
      <c r="I3658" t="s">
        <v>26</v>
      </c>
      <c r="J3658" t="s">
        <v>67</v>
      </c>
      <c r="K3658">
        <v>3</v>
      </c>
      <c r="L3658">
        <v>1409.97</v>
      </c>
      <c r="M3658" t="s">
        <v>50</v>
      </c>
      <c r="N3658">
        <v>42</v>
      </c>
      <c r="O3658" t="s">
        <v>12259</v>
      </c>
      <c r="P3658">
        <v>315</v>
      </c>
      <c r="Q3658" t="s">
        <v>29</v>
      </c>
      <c r="R3658">
        <v>1</v>
      </c>
      <c r="S3658" t="s">
        <v>12178</v>
      </c>
      <c r="T3658" t="s">
        <v>30</v>
      </c>
    </row>
    <row r="3659" spans="1:20" x14ac:dyDescent="0.25">
      <c r="A3659" t="s">
        <v>7368</v>
      </c>
      <c r="B3659" t="s">
        <v>21</v>
      </c>
      <c r="C3659" t="s">
        <v>82</v>
      </c>
      <c r="D3659" t="s">
        <v>32</v>
      </c>
      <c r="E3659" s="1">
        <v>45208</v>
      </c>
      <c r="F3659" t="s">
        <v>7369</v>
      </c>
      <c r="G3659" s="1">
        <v>45484</v>
      </c>
      <c r="H3659" t="s">
        <v>58</v>
      </c>
      <c r="I3659" t="s">
        <v>42</v>
      </c>
      <c r="J3659" t="s">
        <v>67</v>
      </c>
      <c r="K3659">
        <v>5</v>
      </c>
      <c r="L3659">
        <v>1367.94</v>
      </c>
      <c r="M3659" t="s">
        <v>50</v>
      </c>
      <c r="N3659">
        <v>23</v>
      </c>
      <c r="O3659" t="s">
        <v>12227</v>
      </c>
      <c r="P3659">
        <v>418</v>
      </c>
      <c r="Q3659" t="s">
        <v>43</v>
      </c>
      <c r="R3659">
        <v>2</v>
      </c>
      <c r="S3659" t="s">
        <v>12306</v>
      </c>
      <c r="T3659" t="s">
        <v>60</v>
      </c>
    </row>
    <row r="3660" spans="1:20" x14ac:dyDescent="0.25">
      <c r="A3660" t="s">
        <v>7370</v>
      </c>
      <c r="B3660" t="s">
        <v>38</v>
      </c>
      <c r="C3660" t="s">
        <v>82</v>
      </c>
      <c r="D3660" t="s">
        <v>56</v>
      </c>
      <c r="E3660" t="s">
        <v>12188</v>
      </c>
      <c r="F3660" t="s">
        <v>7371</v>
      </c>
      <c r="G3660" s="1">
        <v>45484</v>
      </c>
      <c r="H3660" t="s">
        <v>34</v>
      </c>
      <c r="I3660" t="s">
        <v>48</v>
      </c>
      <c r="J3660" t="s">
        <v>27</v>
      </c>
      <c r="K3660">
        <v>2</v>
      </c>
      <c r="L3660">
        <v>1005.3</v>
      </c>
      <c r="M3660" t="s">
        <v>35</v>
      </c>
      <c r="N3660">
        <v>45</v>
      </c>
      <c r="O3660" t="s">
        <v>12176</v>
      </c>
      <c r="P3660">
        <v>291</v>
      </c>
      <c r="Q3660" t="s">
        <v>29</v>
      </c>
      <c r="R3660">
        <v>5</v>
      </c>
      <c r="S3660" t="s">
        <v>12262</v>
      </c>
      <c r="T3660" t="s">
        <v>60</v>
      </c>
    </row>
    <row r="3661" spans="1:20" x14ac:dyDescent="0.25">
      <c r="A3661" t="s">
        <v>7372</v>
      </c>
      <c r="B3661" t="s">
        <v>45</v>
      </c>
      <c r="C3661" t="s">
        <v>82</v>
      </c>
      <c r="D3661" t="s">
        <v>56</v>
      </c>
      <c r="E3661" s="1">
        <v>45208</v>
      </c>
      <c r="F3661" t="s">
        <v>7373</v>
      </c>
      <c r="G3661" s="1">
        <v>45484</v>
      </c>
      <c r="H3661" t="s">
        <v>41</v>
      </c>
      <c r="I3661" t="s">
        <v>63</v>
      </c>
      <c r="J3661" t="s">
        <v>59</v>
      </c>
      <c r="K3661">
        <v>4</v>
      </c>
      <c r="L3661">
        <v>1164.42</v>
      </c>
      <c r="M3661" t="s">
        <v>35</v>
      </c>
      <c r="N3661">
        <v>3</v>
      </c>
      <c r="O3661" s="1">
        <v>45901</v>
      </c>
      <c r="P3661">
        <v>236</v>
      </c>
      <c r="Q3661" t="s">
        <v>43</v>
      </c>
      <c r="R3661">
        <v>5</v>
      </c>
      <c r="S3661" t="s">
        <v>12079</v>
      </c>
      <c r="T3661" t="s">
        <v>60</v>
      </c>
    </row>
    <row r="3662" spans="1:20" x14ac:dyDescent="0.25">
      <c r="A3662" t="s">
        <v>7374</v>
      </c>
      <c r="B3662" t="s">
        <v>45</v>
      </c>
      <c r="C3662" t="s">
        <v>39</v>
      </c>
      <c r="D3662" t="s">
        <v>23</v>
      </c>
      <c r="E3662" t="s">
        <v>12360</v>
      </c>
      <c r="F3662" t="s">
        <v>7375</v>
      </c>
      <c r="G3662" s="1">
        <v>45515</v>
      </c>
      <c r="H3662" t="s">
        <v>41</v>
      </c>
      <c r="I3662" t="s">
        <v>63</v>
      </c>
      <c r="J3662" t="s">
        <v>64</v>
      </c>
      <c r="K3662">
        <v>1</v>
      </c>
      <c r="L3662">
        <v>935.89</v>
      </c>
      <c r="M3662" t="s">
        <v>35</v>
      </c>
      <c r="N3662">
        <v>18</v>
      </c>
      <c r="O3662" t="s">
        <v>12109</v>
      </c>
      <c r="P3662">
        <v>350</v>
      </c>
      <c r="Q3662" t="s">
        <v>43</v>
      </c>
      <c r="R3662">
        <v>3</v>
      </c>
      <c r="S3662" t="s">
        <v>12108</v>
      </c>
      <c r="T3662" t="s">
        <v>30</v>
      </c>
    </row>
    <row r="3663" spans="1:20" x14ac:dyDescent="0.25">
      <c r="A3663" t="s">
        <v>7376</v>
      </c>
      <c r="B3663" t="s">
        <v>45</v>
      </c>
      <c r="C3663" t="s">
        <v>22</v>
      </c>
      <c r="D3663" t="s">
        <v>77</v>
      </c>
      <c r="E3663" t="s">
        <v>12431</v>
      </c>
      <c r="F3663" t="s">
        <v>7377</v>
      </c>
      <c r="G3663" s="1">
        <v>45515</v>
      </c>
      <c r="H3663" t="s">
        <v>41</v>
      </c>
      <c r="I3663" t="s">
        <v>26</v>
      </c>
      <c r="J3663" t="s">
        <v>27</v>
      </c>
      <c r="K3663">
        <v>4</v>
      </c>
      <c r="L3663">
        <v>1409.75</v>
      </c>
      <c r="M3663" t="s">
        <v>28</v>
      </c>
      <c r="N3663">
        <v>9</v>
      </c>
      <c r="O3663" t="s">
        <v>12110</v>
      </c>
      <c r="P3663">
        <v>136</v>
      </c>
      <c r="Q3663" t="s">
        <v>43</v>
      </c>
      <c r="R3663">
        <v>4</v>
      </c>
      <c r="S3663" t="s">
        <v>12271</v>
      </c>
      <c r="T3663" t="s">
        <v>60</v>
      </c>
    </row>
    <row r="3664" spans="1:20" x14ac:dyDescent="0.25">
      <c r="A3664" t="s">
        <v>7378</v>
      </c>
      <c r="B3664" t="s">
        <v>38</v>
      </c>
      <c r="C3664" t="s">
        <v>22</v>
      </c>
      <c r="D3664" t="s">
        <v>32</v>
      </c>
      <c r="E3664" t="s">
        <v>12227</v>
      </c>
      <c r="F3664" t="s">
        <v>7379</v>
      </c>
      <c r="G3664" s="1">
        <v>45515</v>
      </c>
      <c r="H3664" t="s">
        <v>34</v>
      </c>
      <c r="I3664" t="s">
        <v>48</v>
      </c>
      <c r="J3664" t="s">
        <v>64</v>
      </c>
      <c r="K3664">
        <v>1</v>
      </c>
      <c r="L3664">
        <v>784.4</v>
      </c>
      <c r="M3664" t="s">
        <v>35</v>
      </c>
      <c r="N3664">
        <v>36</v>
      </c>
      <c r="O3664" t="s">
        <v>12097</v>
      </c>
      <c r="P3664">
        <v>172</v>
      </c>
      <c r="Q3664" t="s">
        <v>43</v>
      </c>
      <c r="R3664">
        <v>1</v>
      </c>
      <c r="S3664" s="1">
        <v>45784</v>
      </c>
      <c r="T3664" t="s">
        <v>30</v>
      </c>
    </row>
    <row r="3665" spans="1:20" x14ac:dyDescent="0.25">
      <c r="A3665" t="s">
        <v>7380</v>
      </c>
      <c r="B3665" t="s">
        <v>45</v>
      </c>
      <c r="C3665" t="s">
        <v>82</v>
      </c>
      <c r="D3665" t="s">
        <v>56</v>
      </c>
      <c r="E3665" t="s">
        <v>12284</v>
      </c>
      <c r="F3665" t="s">
        <v>7381</v>
      </c>
      <c r="G3665" s="1">
        <v>45515</v>
      </c>
      <c r="H3665" t="s">
        <v>47</v>
      </c>
      <c r="I3665" t="s">
        <v>42</v>
      </c>
      <c r="J3665" t="s">
        <v>49</v>
      </c>
      <c r="K3665">
        <v>5</v>
      </c>
      <c r="L3665">
        <v>383.11</v>
      </c>
      <c r="M3665" t="s">
        <v>50</v>
      </c>
      <c r="N3665">
        <v>39</v>
      </c>
      <c r="O3665" s="1">
        <v>45696</v>
      </c>
      <c r="P3665">
        <v>369</v>
      </c>
      <c r="Q3665" t="s">
        <v>29</v>
      </c>
      <c r="R3665">
        <v>3</v>
      </c>
      <c r="S3665" t="s">
        <v>12390</v>
      </c>
      <c r="T3665" t="s">
        <v>60</v>
      </c>
    </row>
    <row r="3666" spans="1:20" x14ac:dyDescent="0.25">
      <c r="A3666" t="s">
        <v>7382</v>
      </c>
      <c r="B3666" t="s">
        <v>45</v>
      </c>
      <c r="C3666" t="s">
        <v>82</v>
      </c>
      <c r="D3666" t="s">
        <v>23</v>
      </c>
      <c r="E3666" t="s">
        <v>12468</v>
      </c>
      <c r="F3666" t="s">
        <v>7383</v>
      </c>
      <c r="G3666" s="1">
        <v>45515</v>
      </c>
      <c r="H3666" t="s">
        <v>41</v>
      </c>
      <c r="I3666" t="s">
        <v>63</v>
      </c>
      <c r="J3666" t="s">
        <v>27</v>
      </c>
      <c r="K3666">
        <v>1</v>
      </c>
      <c r="L3666">
        <v>1210.0999999999999</v>
      </c>
      <c r="M3666" t="s">
        <v>35</v>
      </c>
      <c r="N3666">
        <v>26</v>
      </c>
      <c r="O3666" t="s">
        <v>12246</v>
      </c>
      <c r="P3666">
        <v>89</v>
      </c>
      <c r="Q3666" t="s">
        <v>43</v>
      </c>
      <c r="R3666">
        <v>5</v>
      </c>
      <c r="S3666" t="s">
        <v>12078</v>
      </c>
      <c r="T3666" t="s">
        <v>30</v>
      </c>
    </row>
    <row r="3667" spans="1:20" x14ac:dyDescent="0.25">
      <c r="A3667" t="s">
        <v>7384</v>
      </c>
      <c r="B3667" t="s">
        <v>38</v>
      </c>
      <c r="C3667" t="s">
        <v>22</v>
      </c>
      <c r="D3667" t="s">
        <v>77</v>
      </c>
      <c r="E3667" t="s">
        <v>12339</v>
      </c>
      <c r="F3667" t="s">
        <v>7385</v>
      </c>
      <c r="G3667" s="1">
        <v>45515</v>
      </c>
      <c r="H3667" t="s">
        <v>41</v>
      </c>
      <c r="I3667" t="s">
        <v>26</v>
      </c>
      <c r="J3667" t="s">
        <v>49</v>
      </c>
      <c r="K3667">
        <v>3</v>
      </c>
      <c r="L3667">
        <v>1343.28</v>
      </c>
      <c r="M3667" t="s">
        <v>28</v>
      </c>
      <c r="N3667">
        <v>48</v>
      </c>
      <c r="O3667" t="s">
        <v>12319</v>
      </c>
      <c r="P3667">
        <v>157</v>
      </c>
      <c r="Q3667" t="s">
        <v>43</v>
      </c>
      <c r="R3667">
        <v>5</v>
      </c>
      <c r="S3667" t="s">
        <v>12160</v>
      </c>
      <c r="T3667" t="s">
        <v>60</v>
      </c>
    </row>
    <row r="3668" spans="1:20" x14ac:dyDescent="0.25">
      <c r="A3668" t="s">
        <v>7386</v>
      </c>
      <c r="B3668" t="s">
        <v>21</v>
      </c>
      <c r="C3668" t="s">
        <v>22</v>
      </c>
      <c r="D3668" t="s">
        <v>23</v>
      </c>
      <c r="E3668" t="s">
        <v>12104</v>
      </c>
      <c r="F3668" t="s">
        <v>7387</v>
      </c>
      <c r="G3668" s="1">
        <v>45515</v>
      </c>
      <c r="H3668" t="s">
        <v>58</v>
      </c>
      <c r="I3668" t="s">
        <v>63</v>
      </c>
      <c r="J3668" t="s">
        <v>49</v>
      </c>
      <c r="K3668">
        <v>5</v>
      </c>
      <c r="L3668">
        <v>915.2</v>
      </c>
      <c r="M3668" t="s">
        <v>35</v>
      </c>
      <c r="N3668">
        <v>39</v>
      </c>
      <c r="O3668" t="s">
        <v>12277</v>
      </c>
      <c r="P3668">
        <v>217</v>
      </c>
      <c r="Q3668" t="s">
        <v>29</v>
      </c>
      <c r="R3668">
        <v>2</v>
      </c>
      <c r="S3668" t="s">
        <v>12106</v>
      </c>
      <c r="T3668" t="s">
        <v>60</v>
      </c>
    </row>
    <row r="3669" spans="1:20" x14ac:dyDescent="0.25">
      <c r="A3669" t="s">
        <v>7388</v>
      </c>
      <c r="B3669" t="s">
        <v>45</v>
      </c>
      <c r="C3669" t="s">
        <v>39</v>
      </c>
      <c r="D3669" t="s">
        <v>52</v>
      </c>
      <c r="E3669" t="s">
        <v>12344</v>
      </c>
      <c r="F3669" t="s">
        <v>7389</v>
      </c>
      <c r="G3669" s="1">
        <v>45515</v>
      </c>
      <c r="H3669" t="s">
        <v>25</v>
      </c>
      <c r="I3669" t="s">
        <v>63</v>
      </c>
      <c r="J3669" t="s">
        <v>27</v>
      </c>
      <c r="K3669">
        <v>2</v>
      </c>
      <c r="L3669">
        <v>190.18</v>
      </c>
      <c r="M3669" t="s">
        <v>28</v>
      </c>
      <c r="N3669">
        <v>25</v>
      </c>
      <c r="O3669" t="s">
        <v>12324</v>
      </c>
      <c r="P3669">
        <v>316</v>
      </c>
      <c r="Q3669" t="s">
        <v>43</v>
      </c>
      <c r="R3669">
        <v>4</v>
      </c>
      <c r="S3669" t="s">
        <v>12234</v>
      </c>
      <c r="T3669" t="s">
        <v>60</v>
      </c>
    </row>
    <row r="3670" spans="1:20" x14ac:dyDescent="0.25">
      <c r="A3670" t="s">
        <v>7390</v>
      </c>
      <c r="B3670" t="s">
        <v>21</v>
      </c>
      <c r="C3670" t="s">
        <v>39</v>
      </c>
      <c r="D3670" t="s">
        <v>77</v>
      </c>
      <c r="E3670" t="s">
        <v>12355</v>
      </c>
      <c r="F3670" t="s">
        <v>7391</v>
      </c>
      <c r="G3670" s="1">
        <v>45515</v>
      </c>
      <c r="H3670" t="s">
        <v>58</v>
      </c>
      <c r="I3670" t="s">
        <v>42</v>
      </c>
      <c r="J3670" t="s">
        <v>49</v>
      </c>
      <c r="K3670">
        <v>2</v>
      </c>
      <c r="L3670">
        <v>1458.01</v>
      </c>
      <c r="M3670" t="s">
        <v>28</v>
      </c>
      <c r="N3670">
        <v>40</v>
      </c>
      <c r="O3670" t="s">
        <v>12222</v>
      </c>
      <c r="P3670">
        <v>375</v>
      </c>
      <c r="Q3670" t="s">
        <v>43</v>
      </c>
      <c r="R3670">
        <v>5</v>
      </c>
      <c r="S3670" s="1">
        <v>45690</v>
      </c>
      <c r="T3670" t="s">
        <v>36</v>
      </c>
    </row>
    <row r="3671" spans="1:20" x14ac:dyDescent="0.25">
      <c r="A3671" t="s">
        <v>7392</v>
      </c>
      <c r="B3671" t="s">
        <v>38</v>
      </c>
      <c r="C3671" t="s">
        <v>39</v>
      </c>
      <c r="D3671" t="s">
        <v>77</v>
      </c>
      <c r="E3671" t="s">
        <v>12322</v>
      </c>
      <c r="F3671" t="s">
        <v>7393</v>
      </c>
      <c r="G3671" s="1">
        <v>45515</v>
      </c>
      <c r="H3671" t="s">
        <v>58</v>
      </c>
      <c r="I3671" t="s">
        <v>48</v>
      </c>
      <c r="J3671" t="s">
        <v>67</v>
      </c>
      <c r="K3671">
        <v>3</v>
      </c>
      <c r="L3671">
        <v>995.93</v>
      </c>
      <c r="M3671" t="s">
        <v>35</v>
      </c>
      <c r="N3671">
        <v>17</v>
      </c>
      <c r="O3671" t="s">
        <v>12101</v>
      </c>
      <c r="P3671">
        <v>244</v>
      </c>
      <c r="Q3671" t="s">
        <v>43</v>
      </c>
      <c r="R3671">
        <v>3</v>
      </c>
      <c r="S3671" t="s">
        <v>12132</v>
      </c>
      <c r="T3671" t="s">
        <v>30</v>
      </c>
    </row>
    <row r="3672" spans="1:20" x14ac:dyDescent="0.25">
      <c r="A3672" t="s">
        <v>7394</v>
      </c>
      <c r="B3672" t="s">
        <v>21</v>
      </c>
      <c r="C3672" t="s">
        <v>22</v>
      </c>
      <c r="D3672" t="s">
        <v>32</v>
      </c>
      <c r="E3672" s="1">
        <v>45810</v>
      </c>
      <c r="F3672" t="s">
        <v>7395</v>
      </c>
      <c r="G3672" s="1">
        <v>45546</v>
      </c>
      <c r="H3672" t="s">
        <v>58</v>
      </c>
      <c r="I3672" t="s">
        <v>48</v>
      </c>
      <c r="J3672" t="s">
        <v>59</v>
      </c>
      <c r="K3672">
        <v>1</v>
      </c>
      <c r="L3672">
        <v>438.87</v>
      </c>
      <c r="M3672" t="s">
        <v>50</v>
      </c>
      <c r="N3672">
        <v>29</v>
      </c>
      <c r="O3672" t="s">
        <v>12140</v>
      </c>
      <c r="P3672">
        <v>450</v>
      </c>
      <c r="Q3672" t="s">
        <v>43</v>
      </c>
      <c r="R3672">
        <v>1</v>
      </c>
      <c r="S3672" t="s">
        <v>12436</v>
      </c>
      <c r="T3672" t="s">
        <v>36</v>
      </c>
    </row>
    <row r="3673" spans="1:20" x14ac:dyDescent="0.25">
      <c r="A3673" t="s">
        <v>7396</v>
      </c>
      <c r="B3673" t="s">
        <v>38</v>
      </c>
      <c r="C3673" t="s">
        <v>39</v>
      </c>
      <c r="D3673" t="s">
        <v>32</v>
      </c>
      <c r="E3673" t="s">
        <v>12372</v>
      </c>
      <c r="F3673" t="s">
        <v>7397</v>
      </c>
      <c r="G3673" s="1">
        <v>45546</v>
      </c>
      <c r="H3673" t="s">
        <v>34</v>
      </c>
      <c r="I3673" t="s">
        <v>26</v>
      </c>
      <c r="J3673" t="s">
        <v>27</v>
      </c>
      <c r="K3673">
        <v>4</v>
      </c>
      <c r="L3673">
        <v>1046.8800000000001</v>
      </c>
      <c r="M3673" t="s">
        <v>28</v>
      </c>
      <c r="N3673">
        <v>35</v>
      </c>
      <c r="O3673" t="s">
        <v>12089</v>
      </c>
      <c r="P3673">
        <v>38</v>
      </c>
      <c r="Q3673" t="s">
        <v>43</v>
      </c>
      <c r="R3673">
        <v>1</v>
      </c>
      <c r="S3673" t="s">
        <v>12279</v>
      </c>
      <c r="T3673" t="s">
        <v>60</v>
      </c>
    </row>
    <row r="3674" spans="1:20" x14ac:dyDescent="0.25">
      <c r="A3674" t="s">
        <v>7398</v>
      </c>
      <c r="B3674" t="s">
        <v>38</v>
      </c>
      <c r="C3674" t="s">
        <v>22</v>
      </c>
      <c r="D3674" t="s">
        <v>32</v>
      </c>
      <c r="E3674" t="s">
        <v>12109</v>
      </c>
      <c r="F3674" t="s">
        <v>7399</v>
      </c>
      <c r="G3674" s="1">
        <v>45546</v>
      </c>
      <c r="H3674" t="s">
        <v>47</v>
      </c>
      <c r="I3674" t="s">
        <v>54</v>
      </c>
      <c r="J3674" t="s">
        <v>27</v>
      </c>
      <c r="K3674">
        <v>5</v>
      </c>
      <c r="L3674">
        <v>321.02999999999997</v>
      </c>
      <c r="M3674" t="s">
        <v>50</v>
      </c>
      <c r="N3674">
        <v>19</v>
      </c>
      <c r="O3674" t="s">
        <v>12123</v>
      </c>
      <c r="P3674">
        <v>485</v>
      </c>
      <c r="Q3674" t="s">
        <v>29</v>
      </c>
      <c r="R3674">
        <v>1</v>
      </c>
      <c r="S3674" t="s">
        <v>12075</v>
      </c>
      <c r="T3674" t="s">
        <v>36</v>
      </c>
    </row>
    <row r="3675" spans="1:20" x14ac:dyDescent="0.25">
      <c r="A3675" t="s">
        <v>7400</v>
      </c>
      <c r="B3675" t="s">
        <v>45</v>
      </c>
      <c r="C3675" t="s">
        <v>39</v>
      </c>
      <c r="D3675" t="s">
        <v>52</v>
      </c>
      <c r="E3675" s="1">
        <v>45116</v>
      </c>
      <c r="F3675" t="s">
        <v>7401</v>
      </c>
      <c r="G3675" s="1">
        <v>45576</v>
      </c>
      <c r="H3675" t="s">
        <v>25</v>
      </c>
      <c r="I3675" t="s">
        <v>63</v>
      </c>
      <c r="J3675" t="s">
        <v>27</v>
      </c>
      <c r="K3675">
        <v>5</v>
      </c>
      <c r="L3675">
        <v>276.19</v>
      </c>
      <c r="M3675" t="s">
        <v>50</v>
      </c>
      <c r="N3675">
        <v>28</v>
      </c>
      <c r="O3675" t="s">
        <v>12106</v>
      </c>
      <c r="P3675">
        <v>45</v>
      </c>
      <c r="Q3675" t="s">
        <v>43</v>
      </c>
      <c r="R3675">
        <v>5</v>
      </c>
      <c r="S3675" t="s">
        <v>12250</v>
      </c>
      <c r="T3675" t="s">
        <v>60</v>
      </c>
    </row>
    <row r="3676" spans="1:20" x14ac:dyDescent="0.25">
      <c r="A3676" t="s">
        <v>7402</v>
      </c>
      <c r="B3676" t="s">
        <v>45</v>
      </c>
      <c r="C3676" t="s">
        <v>22</v>
      </c>
      <c r="D3676" t="s">
        <v>52</v>
      </c>
      <c r="E3676" t="s">
        <v>12175</v>
      </c>
      <c r="F3676" t="s">
        <v>7403</v>
      </c>
      <c r="G3676" s="1">
        <v>45576</v>
      </c>
      <c r="H3676" t="s">
        <v>58</v>
      </c>
      <c r="I3676" t="s">
        <v>48</v>
      </c>
      <c r="J3676" t="s">
        <v>49</v>
      </c>
      <c r="K3676">
        <v>4</v>
      </c>
      <c r="L3676">
        <v>978.28</v>
      </c>
      <c r="M3676" t="s">
        <v>28</v>
      </c>
      <c r="N3676">
        <v>24</v>
      </c>
      <c r="O3676" s="1">
        <v>45694</v>
      </c>
      <c r="P3676">
        <v>317</v>
      </c>
      <c r="Q3676" t="s">
        <v>43</v>
      </c>
      <c r="R3676">
        <v>2</v>
      </c>
      <c r="S3676" s="1">
        <v>45873</v>
      </c>
      <c r="T3676" t="s">
        <v>60</v>
      </c>
    </row>
    <row r="3677" spans="1:20" x14ac:dyDescent="0.25">
      <c r="A3677" t="s">
        <v>7404</v>
      </c>
      <c r="B3677" t="s">
        <v>45</v>
      </c>
      <c r="C3677" t="s">
        <v>39</v>
      </c>
      <c r="D3677" t="s">
        <v>52</v>
      </c>
      <c r="E3677" t="s">
        <v>12096</v>
      </c>
      <c r="F3677" t="s">
        <v>7405</v>
      </c>
      <c r="G3677" s="1">
        <v>45576</v>
      </c>
      <c r="H3677" t="s">
        <v>25</v>
      </c>
      <c r="I3677" t="s">
        <v>54</v>
      </c>
      <c r="J3677" t="s">
        <v>67</v>
      </c>
      <c r="K3677">
        <v>1</v>
      </c>
      <c r="L3677">
        <v>270.97000000000003</v>
      </c>
      <c r="M3677" t="s">
        <v>28</v>
      </c>
      <c r="N3677">
        <v>41</v>
      </c>
      <c r="O3677" s="1">
        <v>45809</v>
      </c>
      <c r="P3677">
        <v>358</v>
      </c>
      <c r="Q3677" t="s">
        <v>43</v>
      </c>
      <c r="R3677">
        <v>3</v>
      </c>
      <c r="S3677" s="1">
        <v>45903</v>
      </c>
      <c r="T3677" t="s">
        <v>36</v>
      </c>
    </row>
    <row r="3678" spans="1:20" x14ac:dyDescent="0.25">
      <c r="A3678" t="s">
        <v>7406</v>
      </c>
      <c r="B3678" t="s">
        <v>21</v>
      </c>
      <c r="C3678" t="s">
        <v>82</v>
      </c>
      <c r="D3678" t="s">
        <v>23</v>
      </c>
      <c r="E3678" s="1">
        <v>45846</v>
      </c>
      <c r="F3678" t="s">
        <v>7407</v>
      </c>
      <c r="G3678" s="1">
        <v>45576</v>
      </c>
      <c r="H3678" t="s">
        <v>34</v>
      </c>
      <c r="I3678" t="s">
        <v>42</v>
      </c>
      <c r="J3678" t="s">
        <v>64</v>
      </c>
      <c r="K3678">
        <v>3</v>
      </c>
      <c r="L3678">
        <v>1109.72</v>
      </c>
      <c r="M3678" t="s">
        <v>28</v>
      </c>
      <c r="N3678">
        <v>50</v>
      </c>
      <c r="O3678" t="s">
        <v>12332</v>
      </c>
      <c r="P3678">
        <v>414</v>
      </c>
      <c r="Q3678" t="s">
        <v>43</v>
      </c>
      <c r="R3678">
        <v>1</v>
      </c>
      <c r="S3678" t="s">
        <v>12223</v>
      </c>
      <c r="T3678" t="s">
        <v>60</v>
      </c>
    </row>
    <row r="3679" spans="1:20" x14ac:dyDescent="0.25">
      <c r="A3679" t="s">
        <v>7408</v>
      </c>
      <c r="B3679" t="s">
        <v>38</v>
      </c>
      <c r="C3679" t="s">
        <v>82</v>
      </c>
      <c r="D3679" t="s">
        <v>23</v>
      </c>
      <c r="E3679" t="s">
        <v>12272</v>
      </c>
      <c r="F3679" t="s">
        <v>7409</v>
      </c>
      <c r="G3679" s="1">
        <v>45576</v>
      </c>
      <c r="H3679" t="s">
        <v>47</v>
      </c>
      <c r="I3679" t="s">
        <v>54</v>
      </c>
      <c r="J3679" t="s">
        <v>49</v>
      </c>
      <c r="K3679">
        <v>2</v>
      </c>
      <c r="L3679">
        <v>861.59</v>
      </c>
      <c r="M3679" t="s">
        <v>28</v>
      </c>
      <c r="N3679">
        <v>23</v>
      </c>
      <c r="O3679" s="1">
        <v>45780</v>
      </c>
      <c r="P3679">
        <v>440</v>
      </c>
      <c r="Q3679" t="s">
        <v>43</v>
      </c>
      <c r="R3679">
        <v>1</v>
      </c>
      <c r="S3679" s="1">
        <v>45717</v>
      </c>
      <c r="T3679" t="s">
        <v>36</v>
      </c>
    </row>
    <row r="3680" spans="1:20" x14ac:dyDescent="0.25">
      <c r="A3680" t="s">
        <v>7410</v>
      </c>
      <c r="B3680" t="s">
        <v>38</v>
      </c>
      <c r="C3680" t="s">
        <v>82</v>
      </c>
      <c r="D3680" t="s">
        <v>77</v>
      </c>
      <c r="E3680" t="s">
        <v>12094</v>
      </c>
      <c r="F3680" t="s">
        <v>7411</v>
      </c>
      <c r="G3680" s="1">
        <v>45576</v>
      </c>
      <c r="H3680" t="s">
        <v>25</v>
      </c>
      <c r="I3680" t="s">
        <v>42</v>
      </c>
      <c r="J3680" t="s">
        <v>64</v>
      </c>
      <c r="K3680">
        <v>3</v>
      </c>
      <c r="L3680">
        <v>487.15</v>
      </c>
      <c r="M3680" t="s">
        <v>35</v>
      </c>
      <c r="N3680">
        <v>35</v>
      </c>
      <c r="O3680" t="s">
        <v>12313</v>
      </c>
      <c r="P3680">
        <v>286</v>
      </c>
      <c r="Q3680" t="s">
        <v>29</v>
      </c>
      <c r="R3680">
        <v>5</v>
      </c>
      <c r="S3680" s="1">
        <v>45936</v>
      </c>
      <c r="T3680" t="s">
        <v>30</v>
      </c>
    </row>
    <row r="3681" spans="1:20" x14ac:dyDescent="0.25">
      <c r="A3681" t="s">
        <v>7412</v>
      </c>
      <c r="B3681" t="s">
        <v>45</v>
      </c>
      <c r="C3681" t="s">
        <v>22</v>
      </c>
      <c r="D3681" t="s">
        <v>52</v>
      </c>
      <c r="E3681" t="s">
        <v>12095</v>
      </c>
      <c r="F3681" t="s">
        <v>7413</v>
      </c>
      <c r="G3681" s="1">
        <v>45576</v>
      </c>
      <c r="H3681" t="s">
        <v>25</v>
      </c>
      <c r="I3681" t="s">
        <v>26</v>
      </c>
      <c r="J3681" t="s">
        <v>67</v>
      </c>
      <c r="K3681">
        <v>2</v>
      </c>
      <c r="L3681">
        <v>1013.78</v>
      </c>
      <c r="M3681" t="s">
        <v>28</v>
      </c>
      <c r="N3681">
        <v>20</v>
      </c>
      <c r="O3681" t="s">
        <v>12423</v>
      </c>
      <c r="P3681">
        <v>433</v>
      </c>
      <c r="Q3681" t="s">
        <v>43</v>
      </c>
      <c r="R3681">
        <v>5</v>
      </c>
      <c r="S3681" t="s">
        <v>12090</v>
      </c>
      <c r="T3681" t="s">
        <v>60</v>
      </c>
    </row>
    <row r="3682" spans="1:20" x14ac:dyDescent="0.25">
      <c r="A3682" t="s">
        <v>7414</v>
      </c>
      <c r="B3682" t="s">
        <v>21</v>
      </c>
      <c r="C3682" t="s">
        <v>22</v>
      </c>
      <c r="D3682" t="s">
        <v>23</v>
      </c>
      <c r="E3682" t="s">
        <v>12410</v>
      </c>
      <c r="F3682" t="s">
        <v>7415</v>
      </c>
      <c r="G3682" s="1">
        <v>45607</v>
      </c>
      <c r="H3682" t="s">
        <v>41</v>
      </c>
      <c r="I3682" t="s">
        <v>63</v>
      </c>
      <c r="J3682" t="s">
        <v>67</v>
      </c>
      <c r="K3682">
        <v>3</v>
      </c>
      <c r="L3682">
        <v>1048.82</v>
      </c>
      <c r="M3682" t="s">
        <v>35</v>
      </c>
      <c r="N3682">
        <v>16</v>
      </c>
      <c r="O3682" s="1">
        <v>45964</v>
      </c>
      <c r="P3682">
        <v>118</v>
      </c>
      <c r="Q3682" t="s">
        <v>29</v>
      </c>
      <c r="R3682">
        <v>4</v>
      </c>
      <c r="S3682" t="s">
        <v>12135</v>
      </c>
      <c r="T3682" t="s">
        <v>30</v>
      </c>
    </row>
    <row r="3683" spans="1:20" x14ac:dyDescent="0.25">
      <c r="A3683" t="s">
        <v>7416</v>
      </c>
      <c r="B3683" t="s">
        <v>45</v>
      </c>
      <c r="C3683" t="s">
        <v>39</v>
      </c>
      <c r="D3683" t="s">
        <v>32</v>
      </c>
      <c r="E3683" t="s">
        <v>12246</v>
      </c>
      <c r="F3683" t="s">
        <v>7417</v>
      </c>
      <c r="G3683" s="1">
        <v>45607</v>
      </c>
      <c r="H3683" t="s">
        <v>25</v>
      </c>
      <c r="I3683" t="s">
        <v>54</v>
      </c>
      <c r="J3683" t="s">
        <v>27</v>
      </c>
      <c r="K3683">
        <v>4</v>
      </c>
      <c r="L3683">
        <v>863.48</v>
      </c>
      <c r="M3683" t="s">
        <v>50</v>
      </c>
      <c r="N3683">
        <v>37</v>
      </c>
      <c r="O3683" t="s">
        <v>12190</v>
      </c>
      <c r="P3683">
        <v>426</v>
      </c>
      <c r="Q3683" t="s">
        <v>43</v>
      </c>
      <c r="R3683">
        <v>3</v>
      </c>
      <c r="S3683" t="s">
        <v>12138</v>
      </c>
      <c r="T3683" t="s">
        <v>60</v>
      </c>
    </row>
    <row r="3684" spans="1:20" x14ac:dyDescent="0.25">
      <c r="A3684" t="s">
        <v>7418</v>
      </c>
      <c r="B3684" t="s">
        <v>38</v>
      </c>
      <c r="C3684" t="s">
        <v>39</v>
      </c>
      <c r="D3684" t="s">
        <v>32</v>
      </c>
      <c r="E3684" t="s">
        <v>12300</v>
      </c>
      <c r="F3684" t="s">
        <v>7419</v>
      </c>
      <c r="G3684" s="1">
        <v>45607</v>
      </c>
      <c r="H3684" t="s">
        <v>58</v>
      </c>
      <c r="I3684" t="s">
        <v>26</v>
      </c>
      <c r="J3684" t="s">
        <v>27</v>
      </c>
      <c r="K3684">
        <v>5</v>
      </c>
      <c r="L3684">
        <v>1334.61</v>
      </c>
      <c r="M3684" t="s">
        <v>50</v>
      </c>
      <c r="N3684">
        <v>50</v>
      </c>
      <c r="O3684" t="s">
        <v>12376</v>
      </c>
      <c r="P3684">
        <v>245</v>
      </c>
      <c r="Q3684" t="s">
        <v>29</v>
      </c>
      <c r="R3684">
        <v>4</v>
      </c>
      <c r="S3684" t="s">
        <v>12256</v>
      </c>
      <c r="T3684" t="s">
        <v>60</v>
      </c>
    </row>
    <row r="3685" spans="1:20" x14ac:dyDescent="0.25">
      <c r="A3685" t="s">
        <v>7420</v>
      </c>
      <c r="B3685" t="s">
        <v>38</v>
      </c>
      <c r="C3685" t="s">
        <v>22</v>
      </c>
      <c r="D3685" t="s">
        <v>52</v>
      </c>
      <c r="E3685" s="1">
        <v>45546</v>
      </c>
      <c r="F3685" t="s">
        <v>7421</v>
      </c>
      <c r="G3685" s="1">
        <v>45607</v>
      </c>
      <c r="H3685" t="s">
        <v>41</v>
      </c>
      <c r="I3685" t="s">
        <v>54</v>
      </c>
      <c r="J3685" t="s">
        <v>67</v>
      </c>
      <c r="K3685">
        <v>5</v>
      </c>
      <c r="L3685">
        <v>886.08</v>
      </c>
      <c r="M3685" t="s">
        <v>28</v>
      </c>
      <c r="N3685">
        <v>49</v>
      </c>
      <c r="O3685" s="1">
        <v>45721</v>
      </c>
      <c r="P3685">
        <v>246</v>
      </c>
      <c r="Q3685" t="s">
        <v>43</v>
      </c>
      <c r="R3685">
        <v>3</v>
      </c>
      <c r="S3685" t="s">
        <v>12113</v>
      </c>
      <c r="T3685" t="s">
        <v>60</v>
      </c>
    </row>
    <row r="3686" spans="1:20" x14ac:dyDescent="0.25">
      <c r="A3686" t="s">
        <v>7422</v>
      </c>
      <c r="B3686" t="s">
        <v>21</v>
      </c>
      <c r="C3686" t="s">
        <v>22</v>
      </c>
      <c r="D3686" t="s">
        <v>77</v>
      </c>
      <c r="E3686" s="1">
        <v>45483</v>
      </c>
      <c r="F3686" t="s">
        <v>7423</v>
      </c>
      <c r="G3686" s="1">
        <v>45607</v>
      </c>
      <c r="H3686" t="s">
        <v>25</v>
      </c>
      <c r="I3686" t="s">
        <v>63</v>
      </c>
      <c r="J3686" t="s">
        <v>49</v>
      </c>
      <c r="K3686">
        <v>2</v>
      </c>
      <c r="L3686">
        <v>449.86</v>
      </c>
      <c r="M3686" t="s">
        <v>35</v>
      </c>
      <c r="N3686">
        <v>28</v>
      </c>
      <c r="O3686" t="s">
        <v>12093</v>
      </c>
      <c r="P3686">
        <v>269</v>
      </c>
      <c r="Q3686" t="s">
        <v>43</v>
      </c>
      <c r="R3686">
        <v>4</v>
      </c>
      <c r="S3686" s="1">
        <v>45907</v>
      </c>
      <c r="T3686" t="s">
        <v>36</v>
      </c>
    </row>
    <row r="3687" spans="1:20" x14ac:dyDescent="0.25">
      <c r="A3687" t="s">
        <v>7424</v>
      </c>
      <c r="B3687" t="s">
        <v>38</v>
      </c>
      <c r="C3687" t="s">
        <v>39</v>
      </c>
      <c r="D3687" t="s">
        <v>56</v>
      </c>
      <c r="E3687" t="s">
        <v>12323</v>
      </c>
      <c r="F3687" t="s">
        <v>7425</v>
      </c>
      <c r="G3687" s="1">
        <v>45607</v>
      </c>
      <c r="H3687" t="s">
        <v>47</v>
      </c>
      <c r="I3687" t="s">
        <v>63</v>
      </c>
      <c r="J3687" t="s">
        <v>64</v>
      </c>
      <c r="K3687">
        <v>3</v>
      </c>
      <c r="L3687">
        <v>1204.3699999999999</v>
      </c>
      <c r="M3687" t="s">
        <v>28</v>
      </c>
      <c r="N3687">
        <v>3</v>
      </c>
      <c r="O3687" s="1">
        <v>45876</v>
      </c>
      <c r="P3687">
        <v>214</v>
      </c>
      <c r="Q3687" t="s">
        <v>43</v>
      </c>
      <c r="R3687">
        <v>3</v>
      </c>
      <c r="S3687" t="s">
        <v>12185</v>
      </c>
      <c r="T3687" t="s">
        <v>36</v>
      </c>
    </row>
    <row r="3688" spans="1:20" x14ac:dyDescent="0.25">
      <c r="A3688" t="s">
        <v>7426</v>
      </c>
      <c r="B3688" t="s">
        <v>21</v>
      </c>
      <c r="C3688" t="s">
        <v>22</v>
      </c>
      <c r="D3688" t="s">
        <v>56</v>
      </c>
      <c r="E3688" s="1">
        <v>45323</v>
      </c>
      <c r="F3688" t="s">
        <v>7427</v>
      </c>
      <c r="G3688" s="1">
        <v>45607</v>
      </c>
      <c r="H3688" t="s">
        <v>41</v>
      </c>
      <c r="I3688" t="s">
        <v>26</v>
      </c>
      <c r="J3688" t="s">
        <v>67</v>
      </c>
      <c r="K3688">
        <v>3</v>
      </c>
      <c r="L3688">
        <v>600.5</v>
      </c>
      <c r="M3688" t="s">
        <v>35</v>
      </c>
      <c r="N3688">
        <v>42</v>
      </c>
      <c r="O3688" s="1">
        <v>45720</v>
      </c>
      <c r="P3688">
        <v>187</v>
      </c>
      <c r="Q3688" t="s">
        <v>29</v>
      </c>
      <c r="R3688">
        <v>2</v>
      </c>
      <c r="S3688" t="s">
        <v>12243</v>
      </c>
      <c r="T3688" t="s">
        <v>30</v>
      </c>
    </row>
    <row r="3689" spans="1:20" x14ac:dyDescent="0.25">
      <c r="A3689" t="s">
        <v>7428</v>
      </c>
      <c r="B3689" t="s">
        <v>45</v>
      </c>
      <c r="C3689" t="s">
        <v>82</v>
      </c>
      <c r="D3689" t="s">
        <v>32</v>
      </c>
      <c r="E3689" t="s">
        <v>12178</v>
      </c>
      <c r="F3689" t="s">
        <v>7429</v>
      </c>
      <c r="G3689" s="1">
        <v>45607</v>
      </c>
      <c r="H3689" t="s">
        <v>47</v>
      </c>
      <c r="I3689" t="s">
        <v>48</v>
      </c>
      <c r="J3689" t="s">
        <v>49</v>
      </c>
      <c r="K3689">
        <v>4</v>
      </c>
      <c r="L3689">
        <v>1411.33</v>
      </c>
      <c r="M3689" t="s">
        <v>28</v>
      </c>
      <c r="N3689">
        <v>46</v>
      </c>
      <c r="O3689" s="1">
        <v>45814</v>
      </c>
      <c r="P3689">
        <v>302</v>
      </c>
      <c r="Q3689" t="s">
        <v>29</v>
      </c>
      <c r="R3689">
        <v>5</v>
      </c>
      <c r="S3689" t="s">
        <v>12243</v>
      </c>
      <c r="T3689" t="s">
        <v>60</v>
      </c>
    </row>
    <row r="3690" spans="1:20" x14ac:dyDescent="0.25">
      <c r="A3690" t="s">
        <v>7430</v>
      </c>
      <c r="B3690" t="s">
        <v>45</v>
      </c>
      <c r="C3690" t="s">
        <v>39</v>
      </c>
      <c r="D3690" t="s">
        <v>52</v>
      </c>
      <c r="E3690" t="s">
        <v>12385</v>
      </c>
      <c r="F3690" t="s">
        <v>7431</v>
      </c>
      <c r="G3690" s="1">
        <v>45637</v>
      </c>
      <c r="H3690" t="s">
        <v>58</v>
      </c>
      <c r="I3690" t="s">
        <v>63</v>
      </c>
      <c r="J3690" t="s">
        <v>27</v>
      </c>
      <c r="K3690">
        <v>4</v>
      </c>
      <c r="L3690">
        <v>740.26</v>
      </c>
      <c r="M3690" t="s">
        <v>35</v>
      </c>
      <c r="N3690">
        <v>37</v>
      </c>
      <c r="O3690" t="s">
        <v>12261</v>
      </c>
      <c r="P3690">
        <v>46</v>
      </c>
      <c r="Q3690" t="s">
        <v>43</v>
      </c>
      <c r="R3690">
        <v>1</v>
      </c>
      <c r="S3690" t="s">
        <v>12135</v>
      </c>
      <c r="T3690" t="s">
        <v>30</v>
      </c>
    </row>
    <row r="3691" spans="1:20" x14ac:dyDescent="0.25">
      <c r="A3691" t="s">
        <v>7432</v>
      </c>
      <c r="B3691" t="s">
        <v>45</v>
      </c>
      <c r="C3691" t="s">
        <v>22</v>
      </c>
      <c r="D3691" t="s">
        <v>52</v>
      </c>
      <c r="E3691" t="s">
        <v>12166</v>
      </c>
      <c r="F3691" t="s">
        <v>7433</v>
      </c>
      <c r="G3691" s="1">
        <v>45637</v>
      </c>
      <c r="H3691" t="s">
        <v>58</v>
      </c>
      <c r="I3691" t="s">
        <v>54</v>
      </c>
      <c r="J3691" t="s">
        <v>49</v>
      </c>
      <c r="K3691">
        <v>3</v>
      </c>
      <c r="L3691">
        <v>467.05</v>
      </c>
      <c r="M3691" t="s">
        <v>28</v>
      </c>
      <c r="N3691">
        <v>46</v>
      </c>
      <c r="O3691" s="1">
        <v>45577</v>
      </c>
      <c r="P3691">
        <v>99</v>
      </c>
      <c r="Q3691" t="s">
        <v>43</v>
      </c>
      <c r="R3691">
        <v>5</v>
      </c>
      <c r="S3691" s="1">
        <v>45483</v>
      </c>
      <c r="T3691" t="s">
        <v>36</v>
      </c>
    </row>
    <row r="3692" spans="1:20" x14ac:dyDescent="0.25">
      <c r="A3692" t="s">
        <v>7434</v>
      </c>
      <c r="B3692" t="s">
        <v>38</v>
      </c>
      <c r="C3692" t="s">
        <v>22</v>
      </c>
      <c r="D3692" t="s">
        <v>52</v>
      </c>
      <c r="E3692" t="s">
        <v>12108</v>
      </c>
      <c r="F3692" t="s">
        <v>7435</v>
      </c>
      <c r="G3692" s="1">
        <v>45637</v>
      </c>
      <c r="H3692" t="s">
        <v>58</v>
      </c>
      <c r="I3692" t="s">
        <v>42</v>
      </c>
      <c r="J3692" t="s">
        <v>27</v>
      </c>
      <c r="K3692">
        <v>4</v>
      </c>
      <c r="L3692">
        <v>1435.91</v>
      </c>
      <c r="M3692" t="s">
        <v>28</v>
      </c>
      <c r="N3692">
        <v>29</v>
      </c>
      <c r="O3692" s="1">
        <v>45904</v>
      </c>
      <c r="P3692">
        <v>436</v>
      </c>
      <c r="Q3692" t="s">
        <v>29</v>
      </c>
      <c r="R3692">
        <v>1</v>
      </c>
      <c r="S3692" s="1">
        <v>45908</v>
      </c>
      <c r="T3692" t="s">
        <v>36</v>
      </c>
    </row>
    <row r="3693" spans="1:20" x14ac:dyDescent="0.25">
      <c r="A3693" t="s">
        <v>7436</v>
      </c>
      <c r="B3693" t="s">
        <v>45</v>
      </c>
      <c r="C3693" t="s">
        <v>82</v>
      </c>
      <c r="D3693" t="s">
        <v>23</v>
      </c>
      <c r="E3693" t="s">
        <v>12153</v>
      </c>
      <c r="F3693" t="s">
        <v>7437</v>
      </c>
      <c r="G3693" s="1">
        <v>45637</v>
      </c>
      <c r="H3693" t="s">
        <v>58</v>
      </c>
      <c r="I3693" t="s">
        <v>42</v>
      </c>
      <c r="J3693" t="s">
        <v>27</v>
      </c>
      <c r="K3693">
        <v>3</v>
      </c>
      <c r="L3693">
        <v>1251.92</v>
      </c>
      <c r="M3693" t="s">
        <v>50</v>
      </c>
      <c r="N3693">
        <v>36</v>
      </c>
      <c r="O3693" t="s">
        <v>12105</v>
      </c>
      <c r="P3693">
        <v>128</v>
      </c>
      <c r="Q3693" t="s">
        <v>43</v>
      </c>
      <c r="R3693">
        <v>1</v>
      </c>
      <c r="S3693" t="s">
        <v>12287</v>
      </c>
      <c r="T3693" t="s">
        <v>30</v>
      </c>
    </row>
    <row r="3694" spans="1:20" x14ac:dyDescent="0.25">
      <c r="A3694" t="s">
        <v>7438</v>
      </c>
      <c r="B3694" t="s">
        <v>38</v>
      </c>
      <c r="C3694" t="s">
        <v>22</v>
      </c>
      <c r="D3694" t="s">
        <v>56</v>
      </c>
      <c r="E3694" s="1">
        <v>45567</v>
      </c>
      <c r="F3694" t="s">
        <v>7439</v>
      </c>
      <c r="G3694" s="1">
        <v>45637</v>
      </c>
      <c r="H3694" t="s">
        <v>41</v>
      </c>
      <c r="I3694" t="s">
        <v>54</v>
      </c>
      <c r="J3694" t="s">
        <v>67</v>
      </c>
      <c r="K3694">
        <v>4</v>
      </c>
      <c r="L3694">
        <v>1074.1500000000001</v>
      </c>
      <c r="M3694" t="s">
        <v>50</v>
      </c>
      <c r="N3694">
        <v>16</v>
      </c>
      <c r="O3694" t="s">
        <v>12340</v>
      </c>
      <c r="P3694">
        <v>411</v>
      </c>
      <c r="Q3694" t="s">
        <v>43</v>
      </c>
      <c r="R3694">
        <v>3</v>
      </c>
      <c r="S3694" t="s">
        <v>12383</v>
      </c>
      <c r="T3694" t="s">
        <v>30</v>
      </c>
    </row>
    <row r="3695" spans="1:20" x14ac:dyDescent="0.25">
      <c r="A3695" t="s">
        <v>7440</v>
      </c>
      <c r="B3695" t="s">
        <v>38</v>
      </c>
      <c r="C3695" t="s">
        <v>82</v>
      </c>
      <c r="D3695" t="s">
        <v>23</v>
      </c>
      <c r="E3695" t="s">
        <v>12405</v>
      </c>
      <c r="F3695" t="s">
        <v>7441</v>
      </c>
      <c r="G3695" s="1">
        <v>45637</v>
      </c>
      <c r="H3695" t="s">
        <v>25</v>
      </c>
      <c r="I3695" t="s">
        <v>54</v>
      </c>
      <c r="J3695" t="s">
        <v>59</v>
      </c>
      <c r="K3695">
        <v>1</v>
      </c>
      <c r="L3695">
        <v>268.12</v>
      </c>
      <c r="M3695" t="s">
        <v>35</v>
      </c>
      <c r="N3695">
        <v>46</v>
      </c>
      <c r="O3695" t="s">
        <v>12326</v>
      </c>
      <c r="P3695">
        <v>58</v>
      </c>
      <c r="Q3695" t="s">
        <v>29</v>
      </c>
      <c r="R3695">
        <v>4</v>
      </c>
      <c r="S3695" s="1">
        <v>45394</v>
      </c>
      <c r="T3695" t="s">
        <v>30</v>
      </c>
    </row>
    <row r="3696" spans="1:20" x14ac:dyDescent="0.25">
      <c r="A3696" t="s">
        <v>7442</v>
      </c>
      <c r="B3696" t="s">
        <v>45</v>
      </c>
      <c r="C3696" t="s">
        <v>82</v>
      </c>
      <c r="D3696" t="s">
        <v>52</v>
      </c>
      <c r="E3696" t="s">
        <v>12218</v>
      </c>
      <c r="F3696" t="s">
        <v>7443</v>
      </c>
      <c r="G3696" s="1">
        <v>45637</v>
      </c>
      <c r="H3696" t="s">
        <v>25</v>
      </c>
      <c r="I3696" t="s">
        <v>63</v>
      </c>
      <c r="J3696" t="s">
        <v>49</v>
      </c>
      <c r="K3696">
        <v>5</v>
      </c>
      <c r="L3696">
        <v>1244.1500000000001</v>
      </c>
      <c r="M3696" t="s">
        <v>28</v>
      </c>
      <c r="N3696">
        <v>28</v>
      </c>
      <c r="O3696" t="s">
        <v>12358</v>
      </c>
      <c r="P3696">
        <v>323</v>
      </c>
      <c r="Q3696" t="s">
        <v>43</v>
      </c>
      <c r="R3696">
        <v>2</v>
      </c>
      <c r="S3696" t="s">
        <v>12312</v>
      </c>
      <c r="T3696" t="s">
        <v>60</v>
      </c>
    </row>
    <row r="3697" spans="1:20" x14ac:dyDescent="0.25">
      <c r="A3697" t="s">
        <v>7444</v>
      </c>
      <c r="B3697" t="s">
        <v>21</v>
      </c>
      <c r="C3697" t="s">
        <v>22</v>
      </c>
      <c r="D3697" t="s">
        <v>77</v>
      </c>
      <c r="E3697" t="s">
        <v>12477</v>
      </c>
      <c r="F3697" t="s">
        <v>7445</v>
      </c>
      <c r="G3697" s="1">
        <v>45637</v>
      </c>
      <c r="H3697" t="s">
        <v>47</v>
      </c>
      <c r="I3697" t="s">
        <v>48</v>
      </c>
      <c r="J3697" t="s">
        <v>59</v>
      </c>
      <c r="K3697">
        <v>2</v>
      </c>
      <c r="L3697">
        <v>1163.1400000000001</v>
      </c>
      <c r="M3697" t="s">
        <v>35</v>
      </c>
      <c r="N3697">
        <v>41</v>
      </c>
      <c r="O3697" s="1">
        <v>45720</v>
      </c>
      <c r="P3697">
        <v>366</v>
      </c>
      <c r="Q3697" t="s">
        <v>29</v>
      </c>
      <c r="R3697">
        <v>4</v>
      </c>
      <c r="S3697" s="1">
        <v>45749</v>
      </c>
      <c r="T3697" t="s">
        <v>36</v>
      </c>
    </row>
    <row r="3698" spans="1:20" x14ac:dyDescent="0.25">
      <c r="A3698" t="s">
        <v>7446</v>
      </c>
      <c r="B3698" t="s">
        <v>21</v>
      </c>
      <c r="C3698" t="s">
        <v>82</v>
      </c>
      <c r="D3698" t="s">
        <v>23</v>
      </c>
      <c r="E3698" s="1">
        <v>45816</v>
      </c>
      <c r="F3698" t="s">
        <v>7447</v>
      </c>
      <c r="G3698" s="1">
        <v>45637</v>
      </c>
      <c r="H3698" t="s">
        <v>34</v>
      </c>
      <c r="I3698" t="s">
        <v>48</v>
      </c>
      <c r="J3698" t="s">
        <v>49</v>
      </c>
      <c r="K3698">
        <v>3</v>
      </c>
      <c r="L3698">
        <v>760.32</v>
      </c>
      <c r="M3698" t="s">
        <v>35</v>
      </c>
      <c r="N3698">
        <v>18</v>
      </c>
      <c r="O3698" s="1">
        <v>45696</v>
      </c>
      <c r="P3698">
        <v>334</v>
      </c>
      <c r="Q3698" t="s">
        <v>29</v>
      </c>
      <c r="R3698">
        <v>1</v>
      </c>
      <c r="S3698" t="s">
        <v>12176</v>
      </c>
      <c r="T3698" t="s">
        <v>60</v>
      </c>
    </row>
    <row r="3699" spans="1:20" x14ac:dyDescent="0.25">
      <c r="A3699" t="s">
        <v>7448</v>
      </c>
      <c r="B3699" t="s">
        <v>45</v>
      </c>
      <c r="C3699" t="s">
        <v>22</v>
      </c>
      <c r="D3699" t="s">
        <v>32</v>
      </c>
      <c r="E3699" t="s">
        <v>12372</v>
      </c>
      <c r="F3699" t="s">
        <v>7449</v>
      </c>
      <c r="G3699" t="s">
        <v>12221</v>
      </c>
      <c r="H3699" t="s">
        <v>58</v>
      </c>
      <c r="I3699" t="s">
        <v>63</v>
      </c>
      <c r="J3699" t="s">
        <v>67</v>
      </c>
      <c r="K3699">
        <v>4</v>
      </c>
      <c r="L3699">
        <v>1064.83</v>
      </c>
      <c r="M3699" t="s">
        <v>28</v>
      </c>
      <c r="N3699">
        <v>27</v>
      </c>
      <c r="O3699" t="s">
        <v>12197</v>
      </c>
      <c r="P3699">
        <v>250</v>
      </c>
      <c r="Q3699" t="s">
        <v>43</v>
      </c>
      <c r="R3699">
        <v>5</v>
      </c>
      <c r="S3699" s="1">
        <v>45690</v>
      </c>
      <c r="T3699" t="s">
        <v>30</v>
      </c>
    </row>
    <row r="3700" spans="1:20" x14ac:dyDescent="0.25">
      <c r="A3700" t="s">
        <v>7450</v>
      </c>
      <c r="B3700" t="s">
        <v>45</v>
      </c>
      <c r="C3700" t="s">
        <v>82</v>
      </c>
      <c r="D3700" t="s">
        <v>56</v>
      </c>
      <c r="E3700" t="s">
        <v>12114</v>
      </c>
      <c r="F3700" t="s">
        <v>7451</v>
      </c>
      <c r="G3700" t="s">
        <v>12221</v>
      </c>
      <c r="H3700" t="s">
        <v>34</v>
      </c>
      <c r="I3700" t="s">
        <v>63</v>
      </c>
      <c r="J3700" t="s">
        <v>64</v>
      </c>
      <c r="K3700">
        <v>1</v>
      </c>
      <c r="L3700">
        <v>783.85</v>
      </c>
      <c r="M3700" t="s">
        <v>35</v>
      </c>
      <c r="N3700">
        <v>11</v>
      </c>
      <c r="O3700" s="1">
        <v>45846</v>
      </c>
      <c r="P3700">
        <v>333</v>
      </c>
      <c r="Q3700" t="s">
        <v>43</v>
      </c>
      <c r="R3700">
        <v>5</v>
      </c>
      <c r="S3700" s="1">
        <v>45302</v>
      </c>
      <c r="T3700" t="s">
        <v>60</v>
      </c>
    </row>
    <row r="3701" spans="1:20" x14ac:dyDescent="0.25">
      <c r="A3701" t="s">
        <v>7452</v>
      </c>
      <c r="B3701" t="s">
        <v>38</v>
      </c>
      <c r="C3701" t="s">
        <v>22</v>
      </c>
      <c r="D3701" t="s">
        <v>52</v>
      </c>
      <c r="E3701" t="s">
        <v>12138</v>
      </c>
      <c r="F3701" t="s">
        <v>7453</v>
      </c>
      <c r="G3701" t="s">
        <v>12221</v>
      </c>
      <c r="H3701" t="s">
        <v>25</v>
      </c>
      <c r="I3701" t="s">
        <v>54</v>
      </c>
      <c r="J3701" t="s">
        <v>67</v>
      </c>
      <c r="K3701">
        <v>4</v>
      </c>
      <c r="L3701">
        <v>1085.58</v>
      </c>
      <c r="M3701" t="s">
        <v>35</v>
      </c>
      <c r="N3701">
        <v>1</v>
      </c>
      <c r="O3701" s="1">
        <v>45962</v>
      </c>
      <c r="P3701">
        <v>170</v>
      </c>
      <c r="Q3701" t="s">
        <v>43</v>
      </c>
      <c r="R3701">
        <v>5</v>
      </c>
      <c r="S3701" s="1">
        <v>45872</v>
      </c>
      <c r="T3701" t="s">
        <v>30</v>
      </c>
    </row>
    <row r="3702" spans="1:20" x14ac:dyDescent="0.25">
      <c r="A3702" t="s">
        <v>7454</v>
      </c>
      <c r="B3702" t="s">
        <v>45</v>
      </c>
      <c r="C3702" t="s">
        <v>39</v>
      </c>
      <c r="D3702" t="s">
        <v>32</v>
      </c>
      <c r="E3702" s="1">
        <v>45996</v>
      </c>
      <c r="F3702" t="s">
        <v>7455</v>
      </c>
      <c r="G3702" t="s">
        <v>12221</v>
      </c>
      <c r="H3702" t="s">
        <v>47</v>
      </c>
      <c r="I3702" t="s">
        <v>63</v>
      </c>
      <c r="J3702" t="s">
        <v>27</v>
      </c>
      <c r="K3702">
        <v>1</v>
      </c>
      <c r="L3702">
        <v>136.79</v>
      </c>
      <c r="M3702" t="s">
        <v>28</v>
      </c>
      <c r="N3702">
        <v>16</v>
      </c>
      <c r="O3702" s="1">
        <v>45903</v>
      </c>
      <c r="P3702">
        <v>267</v>
      </c>
      <c r="Q3702" t="s">
        <v>43</v>
      </c>
      <c r="R3702">
        <v>4</v>
      </c>
      <c r="S3702" s="1">
        <v>45908</v>
      </c>
      <c r="T3702" t="s">
        <v>36</v>
      </c>
    </row>
    <row r="3703" spans="1:20" x14ac:dyDescent="0.25">
      <c r="A3703" t="s">
        <v>7456</v>
      </c>
      <c r="B3703" t="s">
        <v>45</v>
      </c>
      <c r="C3703" t="s">
        <v>39</v>
      </c>
      <c r="D3703" t="s">
        <v>77</v>
      </c>
      <c r="E3703" s="1">
        <v>45664</v>
      </c>
      <c r="F3703" t="s">
        <v>7457</v>
      </c>
      <c r="G3703" t="s">
        <v>12221</v>
      </c>
      <c r="H3703" t="s">
        <v>34</v>
      </c>
      <c r="I3703" t="s">
        <v>54</v>
      </c>
      <c r="J3703" t="s">
        <v>27</v>
      </c>
      <c r="K3703">
        <v>1</v>
      </c>
      <c r="L3703">
        <v>333.02</v>
      </c>
      <c r="M3703" t="s">
        <v>28</v>
      </c>
      <c r="N3703">
        <v>28</v>
      </c>
      <c r="O3703" t="s">
        <v>12190</v>
      </c>
      <c r="P3703">
        <v>310</v>
      </c>
      <c r="Q3703" t="s">
        <v>29</v>
      </c>
      <c r="R3703">
        <v>5</v>
      </c>
      <c r="S3703" t="s">
        <v>12378</v>
      </c>
      <c r="T3703" t="s">
        <v>30</v>
      </c>
    </row>
    <row r="3704" spans="1:20" x14ac:dyDescent="0.25">
      <c r="A3704" t="s">
        <v>7458</v>
      </c>
      <c r="B3704" t="s">
        <v>21</v>
      </c>
      <c r="C3704" t="s">
        <v>22</v>
      </c>
      <c r="D3704" t="s">
        <v>77</v>
      </c>
      <c r="E3704" t="s">
        <v>12299</v>
      </c>
      <c r="F3704" t="s">
        <v>7459</v>
      </c>
      <c r="G3704" t="s">
        <v>12221</v>
      </c>
      <c r="H3704" t="s">
        <v>47</v>
      </c>
      <c r="I3704" t="s">
        <v>42</v>
      </c>
      <c r="J3704" t="s">
        <v>59</v>
      </c>
      <c r="K3704">
        <v>4</v>
      </c>
      <c r="L3704">
        <v>1273.26</v>
      </c>
      <c r="M3704" t="s">
        <v>28</v>
      </c>
      <c r="N3704">
        <v>50</v>
      </c>
      <c r="O3704" t="s">
        <v>12380</v>
      </c>
      <c r="P3704">
        <v>278</v>
      </c>
      <c r="Q3704" t="s">
        <v>29</v>
      </c>
      <c r="R3704">
        <v>5</v>
      </c>
      <c r="S3704" t="s">
        <v>12373</v>
      </c>
      <c r="T3704" t="s">
        <v>36</v>
      </c>
    </row>
    <row r="3705" spans="1:20" x14ac:dyDescent="0.25">
      <c r="A3705" t="s">
        <v>7460</v>
      </c>
      <c r="B3705" t="s">
        <v>21</v>
      </c>
      <c r="C3705" t="s">
        <v>39</v>
      </c>
      <c r="D3705" t="s">
        <v>52</v>
      </c>
      <c r="E3705" s="1">
        <v>45692</v>
      </c>
      <c r="F3705" t="s">
        <v>7461</v>
      </c>
      <c r="G3705" t="s">
        <v>12221</v>
      </c>
      <c r="H3705" t="s">
        <v>47</v>
      </c>
      <c r="I3705" t="s">
        <v>54</v>
      </c>
      <c r="J3705" t="s">
        <v>49</v>
      </c>
      <c r="K3705">
        <v>5</v>
      </c>
      <c r="L3705">
        <v>849.62</v>
      </c>
      <c r="M3705" t="s">
        <v>50</v>
      </c>
      <c r="N3705">
        <v>39</v>
      </c>
      <c r="O3705" t="s">
        <v>12129</v>
      </c>
      <c r="P3705">
        <v>220</v>
      </c>
      <c r="Q3705" t="s">
        <v>29</v>
      </c>
      <c r="R3705">
        <v>3</v>
      </c>
      <c r="S3705" t="s">
        <v>12068</v>
      </c>
      <c r="T3705" t="s">
        <v>36</v>
      </c>
    </row>
    <row r="3706" spans="1:20" x14ac:dyDescent="0.25">
      <c r="A3706" t="s">
        <v>7462</v>
      </c>
      <c r="B3706" t="s">
        <v>45</v>
      </c>
      <c r="C3706" t="s">
        <v>82</v>
      </c>
      <c r="D3706" t="s">
        <v>23</v>
      </c>
      <c r="E3706" t="s">
        <v>12360</v>
      </c>
      <c r="F3706" t="s">
        <v>7463</v>
      </c>
      <c r="G3706" t="s">
        <v>12221</v>
      </c>
      <c r="H3706" t="s">
        <v>47</v>
      </c>
      <c r="I3706" t="s">
        <v>63</v>
      </c>
      <c r="J3706" t="s">
        <v>59</v>
      </c>
      <c r="K3706">
        <v>3</v>
      </c>
      <c r="L3706">
        <v>724.69</v>
      </c>
      <c r="M3706" t="s">
        <v>35</v>
      </c>
      <c r="N3706">
        <v>46</v>
      </c>
      <c r="O3706" s="1">
        <v>45717</v>
      </c>
      <c r="P3706">
        <v>112</v>
      </c>
      <c r="Q3706" t="s">
        <v>43</v>
      </c>
      <c r="R3706">
        <v>1</v>
      </c>
      <c r="S3706" t="s">
        <v>12085</v>
      </c>
      <c r="T3706" t="s">
        <v>30</v>
      </c>
    </row>
    <row r="3707" spans="1:20" x14ac:dyDescent="0.25">
      <c r="A3707" t="s">
        <v>7464</v>
      </c>
      <c r="B3707" t="s">
        <v>21</v>
      </c>
      <c r="C3707" t="s">
        <v>39</v>
      </c>
      <c r="D3707" t="s">
        <v>56</v>
      </c>
      <c r="E3707" s="1">
        <v>45353</v>
      </c>
      <c r="F3707" t="s">
        <v>7465</v>
      </c>
      <c r="G3707" t="s">
        <v>12280</v>
      </c>
      <c r="H3707" t="s">
        <v>58</v>
      </c>
      <c r="I3707" t="s">
        <v>42</v>
      </c>
      <c r="J3707" t="s">
        <v>27</v>
      </c>
      <c r="K3707">
        <v>4</v>
      </c>
      <c r="L3707">
        <v>1350.06</v>
      </c>
      <c r="M3707" t="s">
        <v>28</v>
      </c>
      <c r="N3707">
        <v>5</v>
      </c>
      <c r="O3707" s="1">
        <v>45658</v>
      </c>
      <c r="P3707">
        <v>350</v>
      </c>
      <c r="Q3707" t="s">
        <v>29</v>
      </c>
      <c r="R3707">
        <v>3</v>
      </c>
      <c r="S3707" t="s">
        <v>12193</v>
      </c>
      <c r="T3707" t="s">
        <v>36</v>
      </c>
    </row>
    <row r="3708" spans="1:20" x14ac:dyDescent="0.25">
      <c r="A3708" t="s">
        <v>7466</v>
      </c>
      <c r="B3708" t="s">
        <v>45</v>
      </c>
      <c r="C3708" t="s">
        <v>22</v>
      </c>
      <c r="D3708" t="s">
        <v>52</v>
      </c>
      <c r="E3708" s="1">
        <v>45301</v>
      </c>
      <c r="F3708" t="s">
        <v>7467</v>
      </c>
      <c r="G3708" t="s">
        <v>12280</v>
      </c>
      <c r="H3708" t="s">
        <v>58</v>
      </c>
      <c r="I3708" t="s">
        <v>48</v>
      </c>
      <c r="J3708" t="s">
        <v>59</v>
      </c>
      <c r="K3708">
        <v>3</v>
      </c>
      <c r="L3708">
        <v>803.18</v>
      </c>
      <c r="M3708" t="s">
        <v>50</v>
      </c>
      <c r="N3708">
        <v>41</v>
      </c>
      <c r="O3708" t="s">
        <v>12267</v>
      </c>
      <c r="P3708">
        <v>302</v>
      </c>
      <c r="Q3708" t="s">
        <v>43</v>
      </c>
      <c r="R3708">
        <v>1</v>
      </c>
      <c r="S3708" t="s">
        <v>12151</v>
      </c>
      <c r="T3708" t="s">
        <v>36</v>
      </c>
    </row>
    <row r="3709" spans="1:20" x14ac:dyDescent="0.25">
      <c r="A3709" t="s">
        <v>7468</v>
      </c>
      <c r="B3709" t="s">
        <v>21</v>
      </c>
      <c r="C3709" t="s">
        <v>82</v>
      </c>
      <c r="D3709" t="s">
        <v>77</v>
      </c>
      <c r="E3709" t="s">
        <v>12067</v>
      </c>
      <c r="F3709" t="s">
        <v>7469</v>
      </c>
      <c r="G3709" t="s">
        <v>12280</v>
      </c>
      <c r="H3709" t="s">
        <v>25</v>
      </c>
      <c r="I3709" t="s">
        <v>48</v>
      </c>
      <c r="J3709" t="s">
        <v>59</v>
      </c>
      <c r="K3709">
        <v>5</v>
      </c>
      <c r="L3709">
        <v>1183.7</v>
      </c>
      <c r="M3709" t="s">
        <v>50</v>
      </c>
      <c r="N3709">
        <v>2</v>
      </c>
      <c r="O3709" t="s">
        <v>12138</v>
      </c>
      <c r="P3709">
        <v>97</v>
      </c>
      <c r="Q3709" t="s">
        <v>43</v>
      </c>
      <c r="R3709">
        <v>2</v>
      </c>
      <c r="S3709" s="1">
        <v>45696</v>
      </c>
      <c r="T3709" t="s">
        <v>60</v>
      </c>
    </row>
    <row r="3710" spans="1:20" x14ac:dyDescent="0.25">
      <c r="A3710" t="s">
        <v>7470</v>
      </c>
      <c r="B3710" t="s">
        <v>21</v>
      </c>
      <c r="C3710" t="s">
        <v>22</v>
      </c>
      <c r="D3710" t="s">
        <v>56</v>
      </c>
      <c r="E3710" s="1">
        <v>45809</v>
      </c>
      <c r="F3710" t="s">
        <v>7471</v>
      </c>
      <c r="G3710" t="s">
        <v>12280</v>
      </c>
      <c r="H3710" t="s">
        <v>47</v>
      </c>
      <c r="I3710" t="s">
        <v>63</v>
      </c>
      <c r="J3710" t="s">
        <v>59</v>
      </c>
      <c r="K3710">
        <v>3</v>
      </c>
      <c r="L3710">
        <v>718.93</v>
      </c>
      <c r="M3710" t="s">
        <v>28</v>
      </c>
      <c r="N3710">
        <v>9</v>
      </c>
      <c r="O3710" s="1">
        <v>45877</v>
      </c>
      <c r="P3710">
        <v>465</v>
      </c>
      <c r="Q3710" t="s">
        <v>43</v>
      </c>
      <c r="R3710">
        <v>2</v>
      </c>
      <c r="S3710" t="s">
        <v>12240</v>
      </c>
      <c r="T3710" t="s">
        <v>36</v>
      </c>
    </row>
    <row r="3711" spans="1:20" x14ac:dyDescent="0.25">
      <c r="A3711" t="s">
        <v>7472</v>
      </c>
      <c r="B3711" t="s">
        <v>38</v>
      </c>
      <c r="C3711" t="s">
        <v>82</v>
      </c>
      <c r="D3711" t="s">
        <v>32</v>
      </c>
      <c r="E3711" t="s">
        <v>12095</v>
      </c>
      <c r="F3711" t="s">
        <v>7473</v>
      </c>
      <c r="G3711" t="s">
        <v>12280</v>
      </c>
      <c r="H3711" t="s">
        <v>34</v>
      </c>
      <c r="I3711" t="s">
        <v>26</v>
      </c>
      <c r="J3711" t="s">
        <v>64</v>
      </c>
      <c r="K3711">
        <v>3</v>
      </c>
      <c r="L3711">
        <v>1048.74</v>
      </c>
      <c r="M3711" t="s">
        <v>50</v>
      </c>
      <c r="N3711">
        <v>9</v>
      </c>
      <c r="O3711" t="s">
        <v>12388</v>
      </c>
      <c r="P3711">
        <v>388</v>
      </c>
      <c r="Q3711" t="s">
        <v>43</v>
      </c>
      <c r="R3711">
        <v>3</v>
      </c>
      <c r="S3711" t="s">
        <v>12256</v>
      </c>
      <c r="T3711" t="s">
        <v>60</v>
      </c>
    </row>
    <row r="3712" spans="1:20" x14ac:dyDescent="0.25">
      <c r="A3712" t="s">
        <v>7474</v>
      </c>
      <c r="B3712" t="s">
        <v>38</v>
      </c>
      <c r="C3712" t="s">
        <v>22</v>
      </c>
      <c r="D3712" t="s">
        <v>32</v>
      </c>
      <c r="E3712" s="1">
        <v>45724</v>
      </c>
      <c r="F3712" t="s">
        <v>7475</v>
      </c>
      <c r="G3712" t="s">
        <v>12280</v>
      </c>
      <c r="H3712" t="s">
        <v>58</v>
      </c>
      <c r="I3712" t="s">
        <v>63</v>
      </c>
      <c r="J3712" t="s">
        <v>27</v>
      </c>
      <c r="K3712">
        <v>4</v>
      </c>
      <c r="L3712">
        <v>349.62</v>
      </c>
      <c r="M3712" t="s">
        <v>28</v>
      </c>
      <c r="N3712">
        <v>6</v>
      </c>
      <c r="O3712" t="s">
        <v>12192</v>
      </c>
      <c r="P3712">
        <v>278</v>
      </c>
      <c r="Q3712" t="s">
        <v>29</v>
      </c>
      <c r="R3712">
        <v>1</v>
      </c>
      <c r="S3712" s="1">
        <v>45393</v>
      </c>
      <c r="T3712" t="s">
        <v>36</v>
      </c>
    </row>
    <row r="3713" spans="1:20" x14ac:dyDescent="0.25">
      <c r="A3713" t="s">
        <v>7476</v>
      </c>
      <c r="B3713" t="s">
        <v>45</v>
      </c>
      <c r="C3713" t="s">
        <v>82</v>
      </c>
      <c r="D3713" t="s">
        <v>32</v>
      </c>
      <c r="E3713" t="s">
        <v>12466</v>
      </c>
      <c r="F3713" t="s">
        <v>7477</v>
      </c>
      <c r="G3713" t="s">
        <v>12280</v>
      </c>
      <c r="H3713" t="s">
        <v>41</v>
      </c>
      <c r="I3713" t="s">
        <v>42</v>
      </c>
      <c r="J3713" t="s">
        <v>49</v>
      </c>
      <c r="K3713">
        <v>5</v>
      </c>
      <c r="L3713">
        <v>1161.99</v>
      </c>
      <c r="M3713" t="s">
        <v>50</v>
      </c>
      <c r="N3713">
        <v>35</v>
      </c>
      <c r="O3713" s="1">
        <v>45719</v>
      </c>
      <c r="P3713">
        <v>311</v>
      </c>
      <c r="Q3713" t="s">
        <v>43</v>
      </c>
      <c r="R3713">
        <v>1</v>
      </c>
      <c r="S3713" t="s">
        <v>12356</v>
      </c>
      <c r="T3713" t="s">
        <v>60</v>
      </c>
    </row>
    <row r="3714" spans="1:20" x14ac:dyDescent="0.25">
      <c r="A3714" t="s">
        <v>7478</v>
      </c>
      <c r="B3714" t="s">
        <v>21</v>
      </c>
      <c r="C3714" t="s">
        <v>39</v>
      </c>
      <c r="D3714" t="s">
        <v>23</v>
      </c>
      <c r="E3714" s="1">
        <v>45272</v>
      </c>
      <c r="F3714" t="s">
        <v>7479</v>
      </c>
      <c r="G3714" t="s">
        <v>12280</v>
      </c>
      <c r="H3714" t="s">
        <v>58</v>
      </c>
      <c r="I3714" t="s">
        <v>63</v>
      </c>
      <c r="J3714" t="s">
        <v>59</v>
      </c>
      <c r="K3714">
        <v>4</v>
      </c>
      <c r="L3714">
        <v>1492.65</v>
      </c>
      <c r="M3714" t="s">
        <v>35</v>
      </c>
      <c r="N3714">
        <v>40</v>
      </c>
      <c r="O3714" s="1">
        <v>45778</v>
      </c>
      <c r="P3714">
        <v>421</v>
      </c>
      <c r="Q3714" t="s">
        <v>29</v>
      </c>
      <c r="R3714">
        <v>4</v>
      </c>
      <c r="S3714" s="1">
        <v>45696</v>
      </c>
      <c r="T3714" t="s">
        <v>60</v>
      </c>
    </row>
    <row r="3715" spans="1:20" x14ac:dyDescent="0.25">
      <c r="A3715" t="s">
        <v>7480</v>
      </c>
      <c r="B3715" t="s">
        <v>38</v>
      </c>
      <c r="C3715" t="s">
        <v>82</v>
      </c>
      <c r="D3715" t="s">
        <v>23</v>
      </c>
      <c r="E3715" t="s">
        <v>12130</v>
      </c>
      <c r="F3715" t="s">
        <v>7481</v>
      </c>
      <c r="G3715" t="s">
        <v>12280</v>
      </c>
      <c r="H3715" t="s">
        <v>34</v>
      </c>
      <c r="I3715" t="s">
        <v>48</v>
      </c>
      <c r="J3715" t="s">
        <v>59</v>
      </c>
      <c r="K3715">
        <v>3</v>
      </c>
      <c r="L3715">
        <v>472.78</v>
      </c>
      <c r="M3715" t="s">
        <v>35</v>
      </c>
      <c r="N3715">
        <v>31</v>
      </c>
      <c r="O3715" s="1">
        <v>45997</v>
      </c>
      <c r="P3715">
        <v>389</v>
      </c>
      <c r="Q3715" t="s">
        <v>29</v>
      </c>
      <c r="R3715">
        <v>4</v>
      </c>
      <c r="S3715" t="s">
        <v>12213</v>
      </c>
      <c r="T3715" t="s">
        <v>30</v>
      </c>
    </row>
    <row r="3716" spans="1:20" x14ac:dyDescent="0.25">
      <c r="A3716" t="s">
        <v>7482</v>
      </c>
      <c r="B3716" t="s">
        <v>38</v>
      </c>
      <c r="C3716" t="s">
        <v>39</v>
      </c>
      <c r="D3716" t="s">
        <v>32</v>
      </c>
      <c r="E3716" s="1">
        <v>45753</v>
      </c>
      <c r="F3716" t="s">
        <v>7483</v>
      </c>
      <c r="G3716" t="s">
        <v>12280</v>
      </c>
      <c r="H3716" t="s">
        <v>41</v>
      </c>
      <c r="I3716" t="s">
        <v>63</v>
      </c>
      <c r="J3716" t="s">
        <v>64</v>
      </c>
      <c r="K3716">
        <v>5</v>
      </c>
      <c r="L3716">
        <v>1363.7</v>
      </c>
      <c r="M3716" t="s">
        <v>35</v>
      </c>
      <c r="N3716">
        <v>24</v>
      </c>
      <c r="O3716" s="1">
        <v>45965</v>
      </c>
      <c r="P3716">
        <v>295</v>
      </c>
      <c r="Q3716" t="s">
        <v>43</v>
      </c>
      <c r="R3716">
        <v>4</v>
      </c>
      <c r="S3716" t="s">
        <v>12339</v>
      </c>
      <c r="T3716" t="s">
        <v>60</v>
      </c>
    </row>
    <row r="3717" spans="1:20" x14ac:dyDescent="0.25">
      <c r="A3717" t="s">
        <v>7484</v>
      </c>
      <c r="B3717" t="s">
        <v>38</v>
      </c>
      <c r="C3717" t="s">
        <v>82</v>
      </c>
      <c r="D3717" t="s">
        <v>32</v>
      </c>
      <c r="E3717" s="1">
        <v>45352</v>
      </c>
      <c r="F3717" t="s">
        <v>7485</v>
      </c>
      <c r="G3717" t="s">
        <v>12280</v>
      </c>
      <c r="H3717" t="s">
        <v>47</v>
      </c>
      <c r="I3717" t="s">
        <v>26</v>
      </c>
      <c r="J3717" t="s">
        <v>59</v>
      </c>
      <c r="K3717">
        <v>1</v>
      </c>
      <c r="L3717">
        <v>857.54</v>
      </c>
      <c r="M3717" t="s">
        <v>50</v>
      </c>
      <c r="N3717">
        <v>28</v>
      </c>
      <c r="O3717" t="s">
        <v>12312</v>
      </c>
      <c r="P3717">
        <v>8</v>
      </c>
      <c r="Q3717" t="s">
        <v>29</v>
      </c>
      <c r="R3717">
        <v>2</v>
      </c>
      <c r="S3717" t="s">
        <v>12102</v>
      </c>
      <c r="T3717" t="s">
        <v>36</v>
      </c>
    </row>
    <row r="3718" spans="1:20" x14ac:dyDescent="0.25">
      <c r="A3718" t="s">
        <v>7486</v>
      </c>
      <c r="B3718" t="s">
        <v>45</v>
      </c>
      <c r="C3718" t="s">
        <v>82</v>
      </c>
      <c r="D3718" t="s">
        <v>77</v>
      </c>
      <c r="E3718" s="1">
        <v>45875</v>
      </c>
      <c r="F3718" t="s">
        <v>7487</v>
      </c>
      <c r="G3718" t="s">
        <v>12280</v>
      </c>
      <c r="H3718" t="s">
        <v>34</v>
      </c>
      <c r="I3718" t="s">
        <v>48</v>
      </c>
      <c r="J3718" t="s">
        <v>27</v>
      </c>
      <c r="K3718">
        <v>3</v>
      </c>
      <c r="L3718">
        <v>1121.3499999999999</v>
      </c>
      <c r="M3718" t="s">
        <v>28</v>
      </c>
      <c r="N3718">
        <v>5</v>
      </c>
      <c r="O3718" s="1">
        <v>45751</v>
      </c>
      <c r="P3718">
        <v>133</v>
      </c>
      <c r="Q3718" t="s">
        <v>43</v>
      </c>
      <c r="R3718">
        <v>5</v>
      </c>
      <c r="S3718" t="s">
        <v>12065</v>
      </c>
      <c r="T3718" t="s">
        <v>30</v>
      </c>
    </row>
    <row r="3719" spans="1:20" x14ac:dyDescent="0.25">
      <c r="A3719" t="s">
        <v>7488</v>
      </c>
      <c r="B3719" t="s">
        <v>45</v>
      </c>
      <c r="C3719" t="s">
        <v>82</v>
      </c>
      <c r="D3719" t="s">
        <v>77</v>
      </c>
      <c r="E3719" t="s">
        <v>12478</v>
      </c>
      <c r="F3719" t="s">
        <v>7489</v>
      </c>
      <c r="G3719" t="s">
        <v>12280</v>
      </c>
      <c r="H3719" t="s">
        <v>41</v>
      </c>
      <c r="I3719" t="s">
        <v>54</v>
      </c>
      <c r="J3719" t="s">
        <v>67</v>
      </c>
      <c r="K3719">
        <v>2</v>
      </c>
      <c r="L3719">
        <v>591.54999999999995</v>
      </c>
      <c r="M3719" t="s">
        <v>50</v>
      </c>
      <c r="N3719">
        <v>11</v>
      </c>
      <c r="O3719" s="1">
        <v>45811</v>
      </c>
      <c r="P3719">
        <v>355</v>
      </c>
      <c r="Q3719" t="s">
        <v>43</v>
      </c>
      <c r="R3719">
        <v>2</v>
      </c>
      <c r="S3719" t="s">
        <v>12372</v>
      </c>
      <c r="T3719" t="s">
        <v>36</v>
      </c>
    </row>
    <row r="3720" spans="1:20" x14ac:dyDescent="0.25">
      <c r="A3720" t="s">
        <v>7490</v>
      </c>
      <c r="B3720" t="s">
        <v>38</v>
      </c>
      <c r="C3720" t="s">
        <v>39</v>
      </c>
      <c r="D3720" t="s">
        <v>56</v>
      </c>
      <c r="E3720" s="1">
        <v>45779</v>
      </c>
      <c r="F3720" t="s">
        <v>7491</v>
      </c>
      <c r="G3720" t="s">
        <v>12304</v>
      </c>
      <c r="H3720" t="s">
        <v>34</v>
      </c>
      <c r="I3720" t="s">
        <v>48</v>
      </c>
      <c r="J3720" t="s">
        <v>49</v>
      </c>
      <c r="K3720">
        <v>4</v>
      </c>
      <c r="L3720">
        <v>1473.63</v>
      </c>
      <c r="M3720" t="s">
        <v>28</v>
      </c>
      <c r="N3720">
        <v>13</v>
      </c>
      <c r="O3720" t="s">
        <v>12209</v>
      </c>
      <c r="P3720">
        <v>391</v>
      </c>
      <c r="Q3720" t="s">
        <v>29</v>
      </c>
      <c r="R3720">
        <v>3</v>
      </c>
      <c r="S3720" t="s">
        <v>12155</v>
      </c>
      <c r="T3720" t="s">
        <v>30</v>
      </c>
    </row>
    <row r="3721" spans="1:20" x14ac:dyDescent="0.25">
      <c r="A3721" t="s">
        <v>7492</v>
      </c>
      <c r="B3721" t="s">
        <v>38</v>
      </c>
      <c r="C3721" t="s">
        <v>39</v>
      </c>
      <c r="D3721" t="s">
        <v>32</v>
      </c>
      <c r="E3721" t="s">
        <v>12315</v>
      </c>
      <c r="F3721" t="s">
        <v>7493</v>
      </c>
      <c r="G3721" t="s">
        <v>12304</v>
      </c>
      <c r="H3721" t="s">
        <v>25</v>
      </c>
      <c r="I3721" t="s">
        <v>63</v>
      </c>
      <c r="J3721" t="s">
        <v>49</v>
      </c>
      <c r="K3721">
        <v>3</v>
      </c>
      <c r="L3721">
        <v>819.64</v>
      </c>
      <c r="M3721" t="s">
        <v>50</v>
      </c>
      <c r="N3721">
        <v>48</v>
      </c>
      <c r="O3721" s="1">
        <v>45781</v>
      </c>
      <c r="P3721">
        <v>160</v>
      </c>
      <c r="Q3721" t="s">
        <v>29</v>
      </c>
      <c r="R3721">
        <v>4</v>
      </c>
      <c r="S3721" t="s">
        <v>12361</v>
      </c>
      <c r="T3721" t="s">
        <v>60</v>
      </c>
    </row>
    <row r="3722" spans="1:20" x14ac:dyDescent="0.25">
      <c r="A3722" t="s">
        <v>7494</v>
      </c>
      <c r="B3722" t="s">
        <v>38</v>
      </c>
      <c r="C3722" t="s">
        <v>39</v>
      </c>
      <c r="D3722" t="s">
        <v>32</v>
      </c>
      <c r="E3722" t="s">
        <v>12499</v>
      </c>
      <c r="F3722" t="s">
        <v>7495</v>
      </c>
      <c r="G3722" t="s">
        <v>12304</v>
      </c>
      <c r="H3722" t="s">
        <v>47</v>
      </c>
      <c r="I3722" t="s">
        <v>42</v>
      </c>
      <c r="J3722" t="s">
        <v>59</v>
      </c>
      <c r="K3722">
        <v>4</v>
      </c>
      <c r="L3722">
        <v>405.53</v>
      </c>
      <c r="M3722" t="s">
        <v>28</v>
      </c>
      <c r="N3722">
        <v>17</v>
      </c>
      <c r="O3722" s="1">
        <v>45907</v>
      </c>
      <c r="P3722">
        <v>398</v>
      </c>
      <c r="Q3722" t="s">
        <v>29</v>
      </c>
      <c r="R3722">
        <v>3</v>
      </c>
      <c r="S3722" t="s">
        <v>12397</v>
      </c>
      <c r="T3722" t="s">
        <v>36</v>
      </c>
    </row>
    <row r="3723" spans="1:20" x14ac:dyDescent="0.25">
      <c r="A3723" t="s">
        <v>7496</v>
      </c>
      <c r="B3723" t="s">
        <v>21</v>
      </c>
      <c r="C3723" t="s">
        <v>22</v>
      </c>
      <c r="D3723" t="s">
        <v>77</v>
      </c>
      <c r="E3723" t="s">
        <v>12384</v>
      </c>
      <c r="F3723" t="s">
        <v>7497</v>
      </c>
      <c r="G3723" t="s">
        <v>12304</v>
      </c>
      <c r="H3723" t="s">
        <v>41</v>
      </c>
      <c r="I3723" t="s">
        <v>54</v>
      </c>
      <c r="J3723" t="s">
        <v>67</v>
      </c>
      <c r="K3723">
        <v>4</v>
      </c>
      <c r="L3723">
        <v>1241.42</v>
      </c>
      <c r="M3723" t="s">
        <v>35</v>
      </c>
      <c r="N3723">
        <v>45</v>
      </c>
      <c r="O3723" t="s">
        <v>12323</v>
      </c>
      <c r="P3723">
        <v>28</v>
      </c>
      <c r="Q3723" t="s">
        <v>29</v>
      </c>
      <c r="R3723">
        <v>2</v>
      </c>
      <c r="S3723" t="s">
        <v>12333</v>
      </c>
      <c r="T3723" t="s">
        <v>30</v>
      </c>
    </row>
    <row r="3724" spans="1:20" x14ac:dyDescent="0.25">
      <c r="A3724" t="s">
        <v>7498</v>
      </c>
      <c r="B3724" t="s">
        <v>21</v>
      </c>
      <c r="C3724" t="s">
        <v>22</v>
      </c>
      <c r="D3724" t="s">
        <v>77</v>
      </c>
      <c r="E3724" t="s">
        <v>12435</v>
      </c>
      <c r="F3724" t="s">
        <v>7499</v>
      </c>
      <c r="G3724" t="s">
        <v>12304</v>
      </c>
      <c r="H3724" t="s">
        <v>25</v>
      </c>
      <c r="I3724" t="s">
        <v>26</v>
      </c>
      <c r="J3724" t="s">
        <v>64</v>
      </c>
      <c r="K3724">
        <v>2</v>
      </c>
      <c r="L3724">
        <v>549.02</v>
      </c>
      <c r="M3724" t="s">
        <v>35</v>
      </c>
      <c r="N3724">
        <v>37</v>
      </c>
      <c r="O3724" t="s">
        <v>12167</v>
      </c>
      <c r="P3724">
        <v>453</v>
      </c>
      <c r="Q3724" t="s">
        <v>43</v>
      </c>
      <c r="R3724">
        <v>4</v>
      </c>
      <c r="S3724" t="s">
        <v>12106</v>
      </c>
      <c r="T3724" t="s">
        <v>30</v>
      </c>
    </row>
    <row r="3725" spans="1:20" x14ac:dyDescent="0.25">
      <c r="A3725" t="s">
        <v>7500</v>
      </c>
      <c r="B3725" t="s">
        <v>45</v>
      </c>
      <c r="C3725" t="s">
        <v>22</v>
      </c>
      <c r="D3725" t="s">
        <v>23</v>
      </c>
      <c r="E3725" t="s">
        <v>12293</v>
      </c>
      <c r="F3725" t="s">
        <v>7501</v>
      </c>
      <c r="G3725" t="s">
        <v>12304</v>
      </c>
      <c r="H3725" t="s">
        <v>34</v>
      </c>
      <c r="I3725" t="s">
        <v>63</v>
      </c>
      <c r="J3725" t="s">
        <v>59</v>
      </c>
      <c r="K3725">
        <v>1</v>
      </c>
      <c r="L3725">
        <v>812.25</v>
      </c>
      <c r="M3725" t="s">
        <v>35</v>
      </c>
      <c r="N3725">
        <v>3</v>
      </c>
      <c r="O3725" t="s">
        <v>12360</v>
      </c>
      <c r="P3725">
        <v>41</v>
      </c>
      <c r="Q3725" t="s">
        <v>29</v>
      </c>
      <c r="R3725">
        <v>5</v>
      </c>
      <c r="S3725" s="1">
        <v>45993</v>
      </c>
      <c r="T3725" t="s">
        <v>60</v>
      </c>
    </row>
    <row r="3726" spans="1:20" x14ac:dyDescent="0.25">
      <c r="A3726" t="s">
        <v>7502</v>
      </c>
      <c r="B3726" t="s">
        <v>21</v>
      </c>
      <c r="C3726" t="s">
        <v>22</v>
      </c>
      <c r="D3726" t="s">
        <v>77</v>
      </c>
      <c r="E3726" t="s">
        <v>12370</v>
      </c>
      <c r="F3726" t="s">
        <v>7503</v>
      </c>
      <c r="G3726" t="s">
        <v>12304</v>
      </c>
      <c r="H3726" t="s">
        <v>47</v>
      </c>
      <c r="I3726" t="s">
        <v>48</v>
      </c>
      <c r="J3726" t="s">
        <v>49</v>
      </c>
      <c r="K3726">
        <v>2</v>
      </c>
      <c r="L3726">
        <v>277.02999999999997</v>
      </c>
      <c r="M3726" t="s">
        <v>28</v>
      </c>
      <c r="N3726">
        <v>14</v>
      </c>
      <c r="O3726" t="s">
        <v>12137</v>
      </c>
      <c r="P3726">
        <v>443</v>
      </c>
      <c r="Q3726" t="s">
        <v>43</v>
      </c>
      <c r="R3726">
        <v>1</v>
      </c>
      <c r="S3726" t="s">
        <v>12221</v>
      </c>
      <c r="T3726" t="s">
        <v>36</v>
      </c>
    </row>
    <row r="3727" spans="1:20" x14ac:dyDescent="0.25">
      <c r="A3727" t="s">
        <v>7504</v>
      </c>
      <c r="B3727" t="s">
        <v>45</v>
      </c>
      <c r="C3727" t="s">
        <v>82</v>
      </c>
      <c r="D3727" t="s">
        <v>52</v>
      </c>
      <c r="E3727" t="s">
        <v>12427</v>
      </c>
      <c r="F3727" t="s">
        <v>7505</v>
      </c>
      <c r="G3727" t="s">
        <v>12304</v>
      </c>
      <c r="H3727" t="s">
        <v>58</v>
      </c>
      <c r="I3727" t="s">
        <v>54</v>
      </c>
      <c r="J3727" t="s">
        <v>59</v>
      </c>
      <c r="K3727">
        <v>5</v>
      </c>
      <c r="L3727">
        <v>1438.22</v>
      </c>
      <c r="M3727" t="s">
        <v>35</v>
      </c>
      <c r="N3727">
        <v>19</v>
      </c>
      <c r="O3727" s="1">
        <v>45810</v>
      </c>
      <c r="P3727">
        <v>472</v>
      </c>
      <c r="Q3727" t="s">
        <v>43</v>
      </c>
      <c r="R3727">
        <v>1</v>
      </c>
      <c r="S3727" s="1">
        <v>45753</v>
      </c>
      <c r="T3727" t="s">
        <v>36</v>
      </c>
    </row>
    <row r="3728" spans="1:20" x14ac:dyDescent="0.25">
      <c r="A3728" t="s">
        <v>7506</v>
      </c>
      <c r="B3728" t="s">
        <v>21</v>
      </c>
      <c r="C3728" t="s">
        <v>39</v>
      </c>
      <c r="D3728" t="s">
        <v>56</v>
      </c>
      <c r="E3728" s="1">
        <v>44967</v>
      </c>
      <c r="F3728" t="s">
        <v>7507</v>
      </c>
      <c r="G3728" t="s">
        <v>12258</v>
      </c>
      <c r="H3728" t="s">
        <v>41</v>
      </c>
      <c r="I3728" t="s">
        <v>26</v>
      </c>
      <c r="J3728" t="s">
        <v>49</v>
      </c>
      <c r="K3728">
        <v>3</v>
      </c>
      <c r="L3728">
        <v>1038.27</v>
      </c>
      <c r="M3728" t="s">
        <v>50</v>
      </c>
      <c r="N3728">
        <v>20</v>
      </c>
      <c r="O3728" s="1">
        <v>45547</v>
      </c>
      <c r="P3728">
        <v>435</v>
      </c>
      <c r="Q3728" t="s">
        <v>43</v>
      </c>
      <c r="R3728">
        <v>2</v>
      </c>
      <c r="S3728" t="s">
        <v>12352</v>
      </c>
      <c r="T3728" t="s">
        <v>60</v>
      </c>
    </row>
    <row r="3729" spans="1:20" x14ac:dyDescent="0.25">
      <c r="A3729" t="s">
        <v>7508</v>
      </c>
      <c r="B3729" t="s">
        <v>21</v>
      </c>
      <c r="C3729" t="s">
        <v>82</v>
      </c>
      <c r="D3729" t="s">
        <v>77</v>
      </c>
      <c r="E3729" t="s">
        <v>12070</v>
      </c>
      <c r="F3729" t="s">
        <v>7509</v>
      </c>
      <c r="G3729" t="s">
        <v>12258</v>
      </c>
      <c r="H3729" t="s">
        <v>34</v>
      </c>
      <c r="I3729" t="s">
        <v>48</v>
      </c>
      <c r="J3729" t="s">
        <v>67</v>
      </c>
      <c r="K3729">
        <v>4</v>
      </c>
      <c r="L3729">
        <v>203.09</v>
      </c>
      <c r="M3729" t="s">
        <v>35</v>
      </c>
      <c r="N3729">
        <v>44</v>
      </c>
      <c r="O3729" s="1">
        <v>45750</v>
      </c>
      <c r="P3729">
        <v>104</v>
      </c>
      <c r="Q3729" t="s">
        <v>29</v>
      </c>
      <c r="R3729">
        <v>4</v>
      </c>
      <c r="S3729" s="1">
        <v>45968</v>
      </c>
      <c r="T3729" t="s">
        <v>36</v>
      </c>
    </row>
    <row r="3730" spans="1:20" x14ac:dyDescent="0.25">
      <c r="A3730" t="s">
        <v>7510</v>
      </c>
      <c r="B3730" t="s">
        <v>21</v>
      </c>
      <c r="C3730" t="s">
        <v>22</v>
      </c>
      <c r="D3730" t="s">
        <v>23</v>
      </c>
      <c r="E3730" t="s">
        <v>12396</v>
      </c>
      <c r="F3730" t="s">
        <v>7511</v>
      </c>
      <c r="G3730" t="s">
        <v>12258</v>
      </c>
      <c r="H3730" t="s">
        <v>47</v>
      </c>
      <c r="I3730" t="s">
        <v>48</v>
      </c>
      <c r="J3730" t="s">
        <v>64</v>
      </c>
      <c r="K3730">
        <v>3</v>
      </c>
      <c r="L3730">
        <v>1286.6300000000001</v>
      </c>
      <c r="M3730" t="s">
        <v>28</v>
      </c>
      <c r="N3730">
        <v>46</v>
      </c>
      <c r="O3730" t="s">
        <v>12286</v>
      </c>
      <c r="P3730">
        <v>413</v>
      </c>
      <c r="Q3730" t="s">
        <v>43</v>
      </c>
      <c r="R3730">
        <v>1</v>
      </c>
      <c r="S3730" t="s">
        <v>12265</v>
      </c>
      <c r="T3730" t="s">
        <v>60</v>
      </c>
    </row>
    <row r="3731" spans="1:20" x14ac:dyDescent="0.25">
      <c r="A3731" t="s">
        <v>7512</v>
      </c>
      <c r="B3731" t="s">
        <v>21</v>
      </c>
      <c r="C3731" t="s">
        <v>39</v>
      </c>
      <c r="D3731" t="s">
        <v>56</v>
      </c>
      <c r="E3731" s="1">
        <v>45415</v>
      </c>
      <c r="F3731" t="s">
        <v>7513</v>
      </c>
      <c r="G3731" t="s">
        <v>12258</v>
      </c>
      <c r="H3731" t="s">
        <v>58</v>
      </c>
      <c r="I3731" t="s">
        <v>48</v>
      </c>
      <c r="J3731" t="s">
        <v>49</v>
      </c>
      <c r="K3731">
        <v>5</v>
      </c>
      <c r="L3731">
        <v>348.1</v>
      </c>
      <c r="M3731" t="s">
        <v>28</v>
      </c>
      <c r="N3731">
        <v>4</v>
      </c>
      <c r="O3731" s="1">
        <v>45870</v>
      </c>
      <c r="P3731">
        <v>233</v>
      </c>
      <c r="Q3731" t="s">
        <v>43</v>
      </c>
      <c r="R3731">
        <v>2</v>
      </c>
      <c r="S3731" t="s">
        <v>12236</v>
      </c>
      <c r="T3731" t="s">
        <v>30</v>
      </c>
    </row>
    <row r="3732" spans="1:20" x14ac:dyDescent="0.25">
      <c r="A3732" t="s">
        <v>7514</v>
      </c>
      <c r="B3732" t="s">
        <v>38</v>
      </c>
      <c r="C3732" t="s">
        <v>22</v>
      </c>
      <c r="D3732" t="s">
        <v>23</v>
      </c>
      <c r="E3732" t="s">
        <v>12128</v>
      </c>
      <c r="F3732" t="s">
        <v>7515</v>
      </c>
      <c r="G3732" t="s">
        <v>12258</v>
      </c>
      <c r="H3732" t="s">
        <v>58</v>
      </c>
      <c r="I3732" t="s">
        <v>54</v>
      </c>
      <c r="J3732" t="s">
        <v>67</v>
      </c>
      <c r="K3732">
        <v>4</v>
      </c>
      <c r="L3732">
        <v>291.85000000000002</v>
      </c>
      <c r="M3732" t="s">
        <v>35</v>
      </c>
      <c r="N3732">
        <v>22</v>
      </c>
      <c r="O3732" s="1">
        <v>45875</v>
      </c>
      <c r="P3732">
        <v>167</v>
      </c>
      <c r="Q3732" t="s">
        <v>29</v>
      </c>
      <c r="R3732">
        <v>1</v>
      </c>
      <c r="S3732" s="1">
        <v>45998</v>
      </c>
      <c r="T3732" t="s">
        <v>60</v>
      </c>
    </row>
    <row r="3733" spans="1:20" x14ac:dyDescent="0.25">
      <c r="A3733" t="s">
        <v>7516</v>
      </c>
      <c r="B3733" t="s">
        <v>38</v>
      </c>
      <c r="C3733" t="s">
        <v>39</v>
      </c>
      <c r="D3733" t="s">
        <v>56</v>
      </c>
      <c r="E3733" t="s">
        <v>12180</v>
      </c>
      <c r="F3733" t="s">
        <v>7517</v>
      </c>
      <c r="G3733" t="s">
        <v>12258</v>
      </c>
      <c r="H3733" t="s">
        <v>25</v>
      </c>
      <c r="I3733" t="s">
        <v>48</v>
      </c>
      <c r="J3733" t="s">
        <v>59</v>
      </c>
      <c r="K3733">
        <v>4</v>
      </c>
      <c r="L3733">
        <v>1366.26</v>
      </c>
      <c r="M3733" t="s">
        <v>28</v>
      </c>
      <c r="N3733">
        <v>15</v>
      </c>
      <c r="O3733" t="s">
        <v>12125</v>
      </c>
      <c r="P3733">
        <v>426</v>
      </c>
      <c r="Q3733" t="s">
        <v>29</v>
      </c>
      <c r="R3733">
        <v>1</v>
      </c>
      <c r="S3733" t="s">
        <v>12137</v>
      </c>
      <c r="T3733" t="s">
        <v>36</v>
      </c>
    </row>
    <row r="3734" spans="1:20" x14ac:dyDescent="0.25">
      <c r="A3734" t="s">
        <v>7518</v>
      </c>
      <c r="B3734" t="s">
        <v>38</v>
      </c>
      <c r="C3734" t="s">
        <v>22</v>
      </c>
      <c r="D3734" t="s">
        <v>77</v>
      </c>
      <c r="E3734" s="1">
        <v>45785</v>
      </c>
      <c r="F3734" t="s">
        <v>7519</v>
      </c>
      <c r="G3734" t="s">
        <v>12258</v>
      </c>
      <c r="H3734" t="s">
        <v>47</v>
      </c>
      <c r="I3734" t="s">
        <v>63</v>
      </c>
      <c r="J3734" t="s">
        <v>67</v>
      </c>
      <c r="K3734">
        <v>1</v>
      </c>
      <c r="L3734">
        <v>1296.47</v>
      </c>
      <c r="M3734" t="s">
        <v>28</v>
      </c>
      <c r="N3734">
        <v>37</v>
      </c>
      <c r="O3734" s="1">
        <v>45483</v>
      </c>
      <c r="P3734">
        <v>381</v>
      </c>
      <c r="Q3734" t="s">
        <v>43</v>
      </c>
      <c r="R3734">
        <v>1</v>
      </c>
      <c r="S3734" s="1">
        <v>45816</v>
      </c>
      <c r="T3734" t="s">
        <v>60</v>
      </c>
    </row>
    <row r="3735" spans="1:20" x14ac:dyDescent="0.25">
      <c r="A3735" t="s">
        <v>7520</v>
      </c>
      <c r="B3735" t="s">
        <v>38</v>
      </c>
      <c r="C3735" t="s">
        <v>22</v>
      </c>
      <c r="D3735" t="s">
        <v>52</v>
      </c>
      <c r="E3735" t="s">
        <v>12308</v>
      </c>
      <c r="F3735" t="s">
        <v>7521</v>
      </c>
      <c r="G3735" t="s">
        <v>12258</v>
      </c>
      <c r="H3735" t="s">
        <v>47</v>
      </c>
      <c r="I3735" t="s">
        <v>63</v>
      </c>
      <c r="J3735" t="s">
        <v>64</v>
      </c>
      <c r="K3735">
        <v>4</v>
      </c>
      <c r="L3735">
        <v>389.67</v>
      </c>
      <c r="M3735" t="s">
        <v>28</v>
      </c>
      <c r="N3735">
        <v>39</v>
      </c>
      <c r="O3735" s="1">
        <v>45753</v>
      </c>
      <c r="P3735">
        <v>137</v>
      </c>
      <c r="Q3735" t="s">
        <v>43</v>
      </c>
      <c r="R3735">
        <v>5</v>
      </c>
      <c r="S3735" t="s">
        <v>12099</v>
      </c>
      <c r="T3735" t="s">
        <v>60</v>
      </c>
    </row>
    <row r="3736" spans="1:20" x14ac:dyDescent="0.25">
      <c r="A3736" t="s">
        <v>7522</v>
      </c>
      <c r="B3736" t="s">
        <v>21</v>
      </c>
      <c r="C3736" t="s">
        <v>82</v>
      </c>
      <c r="D3736" t="s">
        <v>32</v>
      </c>
      <c r="E3736" s="1">
        <v>45482</v>
      </c>
      <c r="F3736" t="s">
        <v>7523</v>
      </c>
      <c r="G3736" t="s">
        <v>12258</v>
      </c>
      <c r="H3736" t="s">
        <v>41</v>
      </c>
      <c r="I3736" t="s">
        <v>48</v>
      </c>
      <c r="J3736" t="s">
        <v>59</v>
      </c>
      <c r="K3736">
        <v>5</v>
      </c>
      <c r="L3736">
        <v>180.74</v>
      </c>
      <c r="M3736" t="s">
        <v>28</v>
      </c>
      <c r="N3736">
        <v>7</v>
      </c>
      <c r="O3736" s="1">
        <v>45784</v>
      </c>
      <c r="P3736">
        <v>86</v>
      </c>
      <c r="Q3736" t="s">
        <v>43</v>
      </c>
      <c r="R3736">
        <v>3</v>
      </c>
      <c r="S3736" t="s">
        <v>12284</v>
      </c>
      <c r="T3736" t="s">
        <v>30</v>
      </c>
    </row>
    <row r="3737" spans="1:20" x14ac:dyDescent="0.25">
      <c r="A3737" t="s">
        <v>7524</v>
      </c>
      <c r="B3737" t="s">
        <v>21</v>
      </c>
      <c r="C3737" t="s">
        <v>22</v>
      </c>
      <c r="D3737" t="s">
        <v>52</v>
      </c>
      <c r="E3737" t="s">
        <v>12470</v>
      </c>
      <c r="F3737" t="s">
        <v>7525</v>
      </c>
      <c r="G3737" t="s">
        <v>12258</v>
      </c>
      <c r="H3737" t="s">
        <v>25</v>
      </c>
      <c r="I3737" t="s">
        <v>63</v>
      </c>
      <c r="J3737" t="s">
        <v>59</v>
      </c>
      <c r="K3737">
        <v>1</v>
      </c>
      <c r="L3737">
        <v>1477.18</v>
      </c>
      <c r="M3737" t="s">
        <v>50</v>
      </c>
      <c r="N3737">
        <v>30</v>
      </c>
      <c r="O3737" s="1">
        <v>45931</v>
      </c>
      <c r="P3737">
        <v>63</v>
      </c>
      <c r="Q3737" t="s">
        <v>29</v>
      </c>
      <c r="R3737">
        <v>1</v>
      </c>
      <c r="S3737" t="s">
        <v>12079</v>
      </c>
      <c r="T3737" t="s">
        <v>36</v>
      </c>
    </row>
    <row r="3738" spans="1:20" x14ac:dyDescent="0.25">
      <c r="A3738" t="s">
        <v>7526</v>
      </c>
      <c r="B3738" t="s">
        <v>38</v>
      </c>
      <c r="C3738" t="s">
        <v>22</v>
      </c>
      <c r="D3738" t="s">
        <v>77</v>
      </c>
      <c r="E3738" s="1">
        <v>45935</v>
      </c>
      <c r="F3738" t="s">
        <v>7527</v>
      </c>
      <c r="G3738" t="s">
        <v>12258</v>
      </c>
      <c r="H3738" t="s">
        <v>47</v>
      </c>
      <c r="I3738" t="s">
        <v>42</v>
      </c>
      <c r="J3738" t="s">
        <v>49</v>
      </c>
      <c r="K3738">
        <v>4</v>
      </c>
      <c r="L3738">
        <v>299.61</v>
      </c>
      <c r="M3738" t="s">
        <v>28</v>
      </c>
      <c r="N3738">
        <v>48</v>
      </c>
      <c r="O3738" s="1">
        <v>45424</v>
      </c>
      <c r="P3738">
        <v>436</v>
      </c>
      <c r="Q3738" t="s">
        <v>43</v>
      </c>
      <c r="R3738">
        <v>2</v>
      </c>
      <c r="S3738" t="s">
        <v>12229</v>
      </c>
      <c r="T3738" t="s">
        <v>60</v>
      </c>
    </row>
    <row r="3739" spans="1:20" x14ac:dyDescent="0.25">
      <c r="A3739" t="s">
        <v>7528</v>
      </c>
      <c r="B3739" t="s">
        <v>45</v>
      </c>
      <c r="C3739" t="s">
        <v>39</v>
      </c>
      <c r="D3739" t="s">
        <v>23</v>
      </c>
      <c r="E3739" t="s">
        <v>12233</v>
      </c>
      <c r="F3739" t="s">
        <v>7529</v>
      </c>
      <c r="G3739" t="s">
        <v>12380</v>
      </c>
      <c r="H3739" t="s">
        <v>58</v>
      </c>
      <c r="I3739" t="s">
        <v>48</v>
      </c>
      <c r="J3739" t="s">
        <v>27</v>
      </c>
      <c r="K3739">
        <v>2</v>
      </c>
      <c r="L3739">
        <v>1040.99</v>
      </c>
      <c r="M3739" t="s">
        <v>50</v>
      </c>
      <c r="N3739">
        <v>7</v>
      </c>
      <c r="O3739" t="s">
        <v>12180</v>
      </c>
      <c r="P3739">
        <v>266</v>
      </c>
      <c r="Q3739" t="s">
        <v>29</v>
      </c>
      <c r="R3739">
        <v>1</v>
      </c>
      <c r="S3739" s="1">
        <v>45724</v>
      </c>
      <c r="T3739" t="s">
        <v>30</v>
      </c>
    </row>
    <row r="3740" spans="1:20" x14ac:dyDescent="0.25">
      <c r="A3740" t="s">
        <v>7530</v>
      </c>
      <c r="B3740" t="s">
        <v>21</v>
      </c>
      <c r="C3740" t="s">
        <v>82</v>
      </c>
      <c r="D3740" t="s">
        <v>52</v>
      </c>
      <c r="E3740" t="s">
        <v>12184</v>
      </c>
      <c r="F3740" t="s">
        <v>7531</v>
      </c>
      <c r="G3740" t="s">
        <v>12380</v>
      </c>
      <c r="H3740" t="s">
        <v>41</v>
      </c>
      <c r="I3740" t="s">
        <v>42</v>
      </c>
      <c r="J3740" t="s">
        <v>67</v>
      </c>
      <c r="K3740">
        <v>1</v>
      </c>
      <c r="L3740">
        <v>1064.22</v>
      </c>
      <c r="M3740" t="s">
        <v>50</v>
      </c>
      <c r="N3740">
        <v>38</v>
      </c>
      <c r="O3740" t="s">
        <v>12158</v>
      </c>
      <c r="P3740">
        <v>214</v>
      </c>
      <c r="Q3740" t="s">
        <v>43</v>
      </c>
      <c r="R3740">
        <v>3</v>
      </c>
      <c r="S3740" t="s">
        <v>12138</v>
      </c>
      <c r="T3740" t="s">
        <v>30</v>
      </c>
    </row>
    <row r="3741" spans="1:20" x14ac:dyDescent="0.25">
      <c r="A3741" t="s">
        <v>7532</v>
      </c>
      <c r="B3741" t="s">
        <v>21</v>
      </c>
      <c r="C3741" t="s">
        <v>82</v>
      </c>
      <c r="D3741" t="s">
        <v>77</v>
      </c>
      <c r="E3741" t="s">
        <v>12413</v>
      </c>
      <c r="F3741" t="s">
        <v>7533</v>
      </c>
      <c r="G3741" t="s">
        <v>12380</v>
      </c>
      <c r="H3741" t="s">
        <v>34</v>
      </c>
      <c r="I3741" t="s">
        <v>54</v>
      </c>
      <c r="J3741" t="s">
        <v>67</v>
      </c>
      <c r="K3741">
        <v>4</v>
      </c>
      <c r="L3741">
        <v>1279.27</v>
      </c>
      <c r="M3741" t="s">
        <v>28</v>
      </c>
      <c r="N3741">
        <v>36</v>
      </c>
      <c r="O3741" t="s">
        <v>12190</v>
      </c>
      <c r="P3741">
        <v>415</v>
      </c>
      <c r="Q3741" t="s">
        <v>43</v>
      </c>
      <c r="R3741">
        <v>1</v>
      </c>
      <c r="S3741" t="s">
        <v>12113</v>
      </c>
      <c r="T3741" t="s">
        <v>36</v>
      </c>
    </row>
    <row r="3742" spans="1:20" x14ac:dyDescent="0.25">
      <c r="A3742" t="s">
        <v>7534</v>
      </c>
      <c r="B3742" t="s">
        <v>21</v>
      </c>
      <c r="C3742" t="s">
        <v>39</v>
      </c>
      <c r="D3742" t="s">
        <v>56</v>
      </c>
      <c r="E3742" s="1">
        <v>45505</v>
      </c>
      <c r="F3742" t="s">
        <v>7535</v>
      </c>
      <c r="G3742" t="s">
        <v>12380</v>
      </c>
      <c r="H3742" t="s">
        <v>58</v>
      </c>
      <c r="I3742" t="s">
        <v>48</v>
      </c>
      <c r="J3742" t="s">
        <v>27</v>
      </c>
      <c r="K3742">
        <v>5</v>
      </c>
      <c r="L3742">
        <v>1001.84</v>
      </c>
      <c r="M3742" t="s">
        <v>50</v>
      </c>
      <c r="N3742">
        <v>8</v>
      </c>
      <c r="O3742" t="s">
        <v>12072</v>
      </c>
      <c r="P3742">
        <v>450</v>
      </c>
      <c r="Q3742" t="s">
        <v>29</v>
      </c>
      <c r="R3742">
        <v>1</v>
      </c>
      <c r="S3742" s="1">
        <v>45606</v>
      </c>
      <c r="T3742" t="s">
        <v>60</v>
      </c>
    </row>
    <row r="3743" spans="1:20" x14ac:dyDescent="0.25">
      <c r="A3743" t="s">
        <v>7536</v>
      </c>
      <c r="B3743" t="s">
        <v>21</v>
      </c>
      <c r="C3743" t="s">
        <v>82</v>
      </c>
      <c r="D3743" t="s">
        <v>77</v>
      </c>
      <c r="E3743" t="s">
        <v>12486</v>
      </c>
      <c r="F3743" t="s">
        <v>7537</v>
      </c>
      <c r="G3743" t="s">
        <v>12380</v>
      </c>
      <c r="H3743" t="s">
        <v>25</v>
      </c>
      <c r="I3743" t="s">
        <v>54</v>
      </c>
      <c r="J3743" t="s">
        <v>49</v>
      </c>
      <c r="K3743">
        <v>3</v>
      </c>
      <c r="L3743">
        <v>205.69</v>
      </c>
      <c r="M3743" t="s">
        <v>35</v>
      </c>
      <c r="N3743">
        <v>47</v>
      </c>
      <c r="O3743" s="1">
        <v>45394</v>
      </c>
      <c r="P3743">
        <v>234</v>
      </c>
      <c r="Q3743" t="s">
        <v>43</v>
      </c>
      <c r="R3743">
        <v>1</v>
      </c>
      <c r="S3743" t="s">
        <v>12223</v>
      </c>
      <c r="T3743" t="s">
        <v>36</v>
      </c>
    </row>
    <row r="3744" spans="1:20" x14ac:dyDescent="0.25">
      <c r="A3744" t="s">
        <v>7538</v>
      </c>
      <c r="B3744" t="s">
        <v>38</v>
      </c>
      <c r="C3744" t="s">
        <v>39</v>
      </c>
      <c r="D3744" t="s">
        <v>32</v>
      </c>
      <c r="E3744" t="s">
        <v>12493</v>
      </c>
      <c r="F3744" t="s">
        <v>7539</v>
      </c>
      <c r="G3744" t="s">
        <v>12380</v>
      </c>
      <c r="H3744" t="s">
        <v>34</v>
      </c>
      <c r="I3744" t="s">
        <v>48</v>
      </c>
      <c r="J3744" t="s">
        <v>49</v>
      </c>
      <c r="K3744">
        <v>3</v>
      </c>
      <c r="L3744">
        <v>140.33000000000001</v>
      </c>
      <c r="M3744" t="s">
        <v>28</v>
      </c>
      <c r="N3744">
        <v>5</v>
      </c>
      <c r="O3744" t="s">
        <v>12157</v>
      </c>
      <c r="P3744">
        <v>141</v>
      </c>
      <c r="Q3744" t="s">
        <v>43</v>
      </c>
      <c r="R3744">
        <v>5</v>
      </c>
      <c r="S3744" s="1">
        <v>45993</v>
      </c>
      <c r="T3744" t="s">
        <v>36</v>
      </c>
    </row>
    <row r="3745" spans="1:20" x14ac:dyDescent="0.25">
      <c r="A3745" t="s">
        <v>7540</v>
      </c>
      <c r="B3745" t="s">
        <v>21</v>
      </c>
      <c r="C3745" t="s">
        <v>22</v>
      </c>
      <c r="D3745" t="s">
        <v>56</v>
      </c>
      <c r="E3745" t="s">
        <v>12072</v>
      </c>
      <c r="F3745" t="s">
        <v>7541</v>
      </c>
      <c r="G3745" t="s">
        <v>12380</v>
      </c>
      <c r="H3745" t="s">
        <v>34</v>
      </c>
      <c r="I3745" t="s">
        <v>42</v>
      </c>
      <c r="J3745" t="s">
        <v>27</v>
      </c>
      <c r="K3745">
        <v>1</v>
      </c>
      <c r="L3745">
        <v>814.93</v>
      </c>
      <c r="M3745" t="s">
        <v>50</v>
      </c>
      <c r="N3745">
        <v>45</v>
      </c>
      <c r="O3745" t="s">
        <v>12136</v>
      </c>
      <c r="P3745">
        <v>73</v>
      </c>
      <c r="Q3745" t="s">
        <v>29</v>
      </c>
      <c r="R3745">
        <v>4</v>
      </c>
      <c r="S3745" t="s">
        <v>12318</v>
      </c>
      <c r="T3745" t="s">
        <v>36</v>
      </c>
    </row>
    <row r="3746" spans="1:20" x14ac:dyDescent="0.25">
      <c r="A3746" t="s">
        <v>7542</v>
      </c>
      <c r="B3746" t="s">
        <v>45</v>
      </c>
      <c r="C3746" t="s">
        <v>82</v>
      </c>
      <c r="D3746" t="s">
        <v>32</v>
      </c>
      <c r="E3746" t="s">
        <v>12283</v>
      </c>
      <c r="F3746" t="s">
        <v>7543</v>
      </c>
      <c r="G3746" t="s">
        <v>12380</v>
      </c>
      <c r="H3746" t="s">
        <v>47</v>
      </c>
      <c r="I3746" t="s">
        <v>63</v>
      </c>
      <c r="J3746" t="s">
        <v>64</v>
      </c>
      <c r="K3746">
        <v>3</v>
      </c>
      <c r="L3746">
        <v>1254.43</v>
      </c>
      <c r="M3746" t="s">
        <v>50</v>
      </c>
      <c r="N3746">
        <v>8</v>
      </c>
      <c r="O3746" s="1">
        <v>45810</v>
      </c>
      <c r="P3746">
        <v>174</v>
      </c>
      <c r="Q3746" t="s">
        <v>43</v>
      </c>
      <c r="R3746">
        <v>5</v>
      </c>
      <c r="S3746" s="1">
        <v>45332</v>
      </c>
      <c r="T3746" t="s">
        <v>36</v>
      </c>
    </row>
    <row r="3747" spans="1:20" x14ac:dyDescent="0.25">
      <c r="A3747" t="s">
        <v>7544</v>
      </c>
      <c r="B3747" t="s">
        <v>45</v>
      </c>
      <c r="C3747" t="s">
        <v>22</v>
      </c>
      <c r="D3747" t="s">
        <v>32</v>
      </c>
      <c r="E3747" t="s">
        <v>12369</v>
      </c>
      <c r="F3747" t="s">
        <v>7545</v>
      </c>
      <c r="G3747" t="s">
        <v>12370</v>
      </c>
      <c r="H3747" t="s">
        <v>34</v>
      </c>
      <c r="I3747" t="s">
        <v>54</v>
      </c>
      <c r="J3747" t="s">
        <v>59</v>
      </c>
      <c r="K3747">
        <v>4</v>
      </c>
      <c r="L3747">
        <v>894.49</v>
      </c>
      <c r="M3747" t="s">
        <v>28</v>
      </c>
      <c r="N3747">
        <v>43</v>
      </c>
      <c r="O3747" s="1">
        <v>45998</v>
      </c>
      <c r="P3747">
        <v>392</v>
      </c>
      <c r="Q3747" t="s">
        <v>29</v>
      </c>
      <c r="R3747">
        <v>4</v>
      </c>
      <c r="S3747" s="1">
        <v>45361</v>
      </c>
      <c r="T3747" t="s">
        <v>36</v>
      </c>
    </row>
    <row r="3748" spans="1:20" x14ac:dyDescent="0.25">
      <c r="A3748" t="s">
        <v>7546</v>
      </c>
      <c r="B3748" t="s">
        <v>38</v>
      </c>
      <c r="C3748" t="s">
        <v>82</v>
      </c>
      <c r="D3748" t="s">
        <v>32</v>
      </c>
      <c r="E3748" t="s">
        <v>12166</v>
      </c>
      <c r="F3748" t="s">
        <v>7547</v>
      </c>
      <c r="G3748" t="s">
        <v>12370</v>
      </c>
      <c r="H3748" t="s">
        <v>58</v>
      </c>
      <c r="I3748" t="s">
        <v>48</v>
      </c>
      <c r="J3748" t="s">
        <v>67</v>
      </c>
      <c r="K3748">
        <v>5</v>
      </c>
      <c r="L3748">
        <v>147.72</v>
      </c>
      <c r="M3748" t="s">
        <v>35</v>
      </c>
      <c r="N3748">
        <v>30</v>
      </c>
      <c r="O3748" s="1">
        <v>45638</v>
      </c>
      <c r="P3748">
        <v>157</v>
      </c>
      <c r="Q3748" t="s">
        <v>43</v>
      </c>
      <c r="R3748">
        <v>1</v>
      </c>
      <c r="S3748" s="1">
        <v>45333</v>
      </c>
      <c r="T3748" t="s">
        <v>36</v>
      </c>
    </row>
    <row r="3749" spans="1:20" x14ac:dyDescent="0.25">
      <c r="A3749" t="s">
        <v>7548</v>
      </c>
      <c r="B3749" t="s">
        <v>38</v>
      </c>
      <c r="C3749" t="s">
        <v>39</v>
      </c>
      <c r="D3749" t="s">
        <v>52</v>
      </c>
      <c r="E3749" s="1">
        <v>45423</v>
      </c>
      <c r="F3749" t="s">
        <v>7549</v>
      </c>
      <c r="G3749" t="s">
        <v>12370</v>
      </c>
      <c r="H3749" t="s">
        <v>41</v>
      </c>
      <c r="I3749" t="s">
        <v>48</v>
      </c>
      <c r="J3749" t="s">
        <v>67</v>
      </c>
      <c r="K3749">
        <v>2</v>
      </c>
      <c r="L3749">
        <v>351.31</v>
      </c>
      <c r="M3749" t="s">
        <v>50</v>
      </c>
      <c r="N3749">
        <v>7</v>
      </c>
      <c r="O3749" t="s">
        <v>12088</v>
      </c>
      <c r="P3749">
        <v>439</v>
      </c>
      <c r="Q3749" t="s">
        <v>29</v>
      </c>
      <c r="R3749">
        <v>2</v>
      </c>
      <c r="S3749" s="1">
        <v>45394</v>
      </c>
      <c r="T3749" t="s">
        <v>36</v>
      </c>
    </row>
    <row r="3750" spans="1:20" x14ac:dyDescent="0.25">
      <c r="A3750" t="s">
        <v>7550</v>
      </c>
      <c r="B3750" t="s">
        <v>21</v>
      </c>
      <c r="C3750" t="s">
        <v>82</v>
      </c>
      <c r="D3750" t="s">
        <v>23</v>
      </c>
      <c r="E3750" t="s">
        <v>12430</v>
      </c>
      <c r="F3750" t="s">
        <v>7551</v>
      </c>
      <c r="G3750" t="s">
        <v>12370</v>
      </c>
      <c r="H3750" t="s">
        <v>58</v>
      </c>
      <c r="I3750" t="s">
        <v>48</v>
      </c>
      <c r="J3750" t="s">
        <v>67</v>
      </c>
      <c r="K3750">
        <v>1</v>
      </c>
      <c r="L3750">
        <v>990.53</v>
      </c>
      <c r="M3750" t="s">
        <v>28</v>
      </c>
      <c r="N3750">
        <v>45</v>
      </c>
      <c r="O3750" s="1">
        <v>45966</v>
      </c>
      <c r="P3750">
        <v>215</v>
      </c>
      <c r="Q3750" t="s">
        <v>43</v>
      </c>
      <c r="R3750">
        <v>4</v>
      </c>
      <c r="S3750" t="s">
        <v>12373</v>
      </c>
      <c r="T3750" t="s">
        <v>30</v>
      </c>
    </row>
    <row r="3751" spans="1:20" x14ac:dyDescent="0.25">
      <c r="A3751" t="s">
        <v>7552</v>
      </c>
      <c r="B3751" t="s">
        <v>21</v>
      </c>
      <c r="C3751" t="s">
        <v>22</v>
      </c>
      <c r="D3751" t="s">
        <v>77</v>
      </c>
      <c r="E3751" t="s">
        <v>12369</v>
      </c>
      <c r="F3751" t="s">
        <v>7553</v>
      </c>
      <c r="G3751" t="s">
        <v>12370</v>
      </c>
      <c r="H3751" t="s">
        <v>47</v>
      </c>
      <c r="I3751" t="s">
        <v>42</v>
      </c>
      <c r="J3751" t="s">
        <v>59</v>
      </c>
      <c r="K3751">
        <v>2</v>
      </c>
      <c r="L3751">
        <v>1432.71</v>
      </c>
      <c r="M3751" t="s">
        <v>35</v>
      </c>
      <c r="N3751">
        <v>23</v>
      </c>
      <c r="O3751" s="1">
        <v>45840</v>
      </c>
      <c r="P3751">
        <v>137</v>
      </c>
      <c r="Q3751" t="s">
        <v>29</v>
      </c>
      <c r="R3751">
        <v>4</v>
      </c>
      <c r="S3751" t="s">
        <v>12114</v>
      </c>
      <c r="T3751" t="s">
        <v>36</v>
      </c>
    </row>
    <row r="3752" spans="1:20" x14ac:dyDescent="0.25">
      <c r="A3752" t="s">
        <v>7554</v>
      </c>
      <c r="B3752" t="s">
        <v>21</v>
      </c>
      <c r="C3752" t="s">
        <v>22</v>
      </c>
      <c r="D3752" t="s">
        <v>23</v>
      </c>
      <c r="E3752" s="1">
        <v>45271</v>
      </c>
      <c r="F3752" t="s">
        <v>7555</v>
      </c>
      <c r="G3752" t="s">
        <v>12370</v>
      </c>
      <c r="H3752" t="s">
        <v>25</v>
      </c>
      <c r="I3752" t="s">
        <v>54</v>
      </c>
      <c r="J3752" t="s">
        <v>59</v>
      </c>
      <c r="K3752">
        <v>2</v>
      </c>
      <c r="L3752">
        <v>1117.6300000000001</v>
      </c>
      <c r="M3752" t="s">
        <v>35</v>
      </c>
      <c r="N3752">
        <v>49</v>
      </c>
      <c r="O3752" t="s">
        <v>12390</v>
      </c>
      <c r="P3752">
        <v>13</v>
      </c>
      <c r="Q3752" t="s">
        <v>43</v>
      </c>
      <c r="R3752">
        <v>3</v>
      </c>
      <c r="S3752" s="1">
        <v>45422</v>
      </c>
      <c r="T3752" t="s">
        <v>30</v>
      </c>
    </row>
    <row r="3753" spans="1:20" x14ac:dyDescent="0.25">
      <c r="A3753" t="s">
        <v>7556</v>
      </c>
      <c r="B3753" t="s">
        <v>45</v>
      </c>
      <c r="C3753" t="s">
        <v>82</v>
      </c>
      <c r="D3753" t="s">
        <v>23</v>
      </c>
      <c r="E3753" t="s">
        <v>12225</v>
      </c>
      <c r="F3753" t="s">
        <v>7557</v>
      </c>
      <c r="G3753" t="s">
        <v>12370</v>
      </c>
      <c r="H3753" t="s">
        <v>25</v>
      </c>
      <c r="I3753" t="s">
        <v>42</v>
      </c>
      <c r="J3753" t="s">
        <v>67</v>
      </c>
      <c r="K3753">
        <v>1</v>
      </c>
      <c r="L3753">
        <v>1037.69</v>
      </c>
      <c r="M3753" t="s">
        <v>50</v>
      </c>
      <c r="N3753">
        <v>11</v>
      </c>
      <c r="O3753" t="s">
        <v>12261</v>
      </c>
      <c r="P3753">
        <v>1</v>
      </c>
      <c r="Q3753" t="s">
        <v>29</v>
      </c>
      <c r="R3753">
        <v>5</v>
      </c>
      <c r="S3753" s="1">
        <v>45901</v>
      </c>
      <c r="T3753" t="s">
        <v>36</v>
      </c>
    </row>
    <row r="3754" spans="1:20" x14ac:dyDescent="0.25">
      <c r="A3754" t="s">
        <v>7558</v>
      </c>
      <c r="B3754" t="s">
        <v>45</v>
      </c>
      <c r="C3754" t="s">
        <v>22</v>
      </c>
      <c r="D3754" t="s">
        <v>56</v>
      </c>
      <c r="E3754" s="1">
        <v>45637</v>
      </c>
      <c r="F3754" t="s">
        <v>7559</v>
      </c>
      <c r="G3754" t="s">
        <v>12370</v>
      </c>
      <c r="H3754" t="s">
        <v>41</v>
      </c>
      <c r="I3754" t="s">
        <v>26</v>
      </c>
      <c r="J3754" t="s">
        <v>59</v>
      </c>
      <c r="K3754">
        <v>1</v>
      </c>
      <c r="L3754">
        <v>512.75</v>
      </c>
      <c r="M3754" t="s">
        <v>50</v>
      </c>
      <c r="N3754">
        <v>50</v>
      </c>
      <c r="O3754" t="s">
        <v>12222</v>
      </c>
      <c r="P3754">
        <v>443</v>
      </c>
      <c r="Q3754" t="s">
        <v>43</v>
      </c>
      <c r="R3754">
        <v>4</v>
      </c>
      <c r="S3754" t="s">
        <v>12376</v>
      </c>
      <c r="T3754" t="s">
        <v>36</v>
      </c>
    </row>
    <row r="3755" spans="1:20" x14ac:dyDescent="0.25">
      <c r="A3755" t="s">
        <v>7560</v>
      </c>
      <c r="B3755" t="s">
        <v>21</v>
      </c>
      <c r="C3755" t="s">
        <v>82</v>
      </c>
      <c r="D3755" t="s">
        <v>77</v>
      </c>
      <c r="E3755" s="1">
        <v>45631</v>
      </c>
      <c r="F3755" t="s">
        <v>7561</v>
      </c>
      <c r="G3755" t="s">
        <v>12370</v>
      </c>
      <c r="H3755" t="s">
        <v>47</v>
      </c>
      <c r="I3755" t="s">
        <v>63</v>
      </c>
      <c r="J3755" t="s">
        <v>49</v>
      </c>
      <c r="K3755">
        <v>5</v>
      </c>
      <c r="L3755">
        <v>169.76</v>
      </c>
      <c r="M3755" t="s">
        <v>50</v>
      </c>
      <c r="N3755">
        <v>26</v>
      </c>
      <c r="O3755" t="s">
        <v>12265</v>
      </c>
      <c r="P3755">
        <v>115</v>
      </c>
      <c r="Q3755" t="s">
        <v>43</v>
      </c>
      <c r="R3755">
        <v>5</v>
      </c>
      <c r="S3755" t="s">
        <v>12170</v>
      </c>
      <c r="T3755" t="s">
        <v>30</v>
      </c>
    </row>
    <row r="3756" spans="1:20" x14ac:dyDescent="0.25">
      <c r="A3756" t="s">
        <v>7562</v>
      </c>
      <c r="B3756" t="s">
        <v>45</v>
      </c>
      <c r="C3756" t="s">
        <v>22</v>
      </c>
      <c r="D3756" t="s">
        <v>32</v>
      </c>
      <c r="E3756" t="s">
        <v>12320</v>
      </c>
      <c r="F3756" t="s">
        <v>7563</v>
      </c>
      <c r="G3756" t="s">
        <v>12308</v>
      </c>
      <c r="H3756" t="s">
        <v>41</v>
      </c>
      <c r="I3756" t="s">
        <v>63</v>
      </c>
      <c r="J3756" t="s">
        <v>59</v>
      </c>
      <c r="K3756">
        <v>3</v>
      </c>
      <c r="L3756">
        <v>126.22</v>
      </c>
      <c r="M3756" t="s">
        <v>35</v>
      </c>
      <c r="N3756">
        <v>34</v>
      </c>
      <c r="O3756" t="s">
        <v>12104</v>
      </c>
      <c r="P3756">
        <v>433</v>
      </c>
      <c r="Q3756" t="s">
        <v>29</v>
      </c>
      <c r="R3756">
        <v>4</v>
      </c>
      <c r="S3756" t="s">
        <v>12132</v>
      </c>
      <c r="T3756" t="s">
        <v>30</v>
      </c>
    </row>
    <row r="3757" spans="1:20" x14ac:dyDescent="0.25">
      <c r="A3757" t="s">
        <v>7564</v>
      </c>
      <c r="B3757" t="s">
        <v>21</v>
      </c>
      <c r="C3757" t="s">
        <v>22</v>
      </c>
      <c r="D3757" t="s">
        <v>32</v>
      </c>
      <c r="E3757" s="1">
        <v>45450</v>
      </c>
      <c r="F3757" t="s">
        <v>7565</v>
      </c>
      <c r="G3757" t="s">
        <v>12308</v>
      </c>
      <c r="H3757" t="s">
        <v>34</v>
      </c>
      <c r="I3757" t="s">
        <v>48</v>
      </c>
      <c r="J3757" t="s">
        <v>27</v>
      </c>
      <c r="K3757">
        <v>1</v>
      </c>
      <c r="L3757">
        <v>1370.11</v>
      </c>
      <c r="M3757" t="s">
        <v>35</v>
      </c>
      <c r="N3757">
        <v>3</v>
      </c>
      <c r="O3757" t="s">
        <v>12080</v>
      </c>
      <c r="P3757">
        <v>490</v>
      </c>
      <c r="Q3757" t="s">
        <v>29</v>
      </c>
      <c r="R3757">
        <v>3</v>
      </c>
      <c r="S3757" s="1">
        <v>45331</v>
      </c>
      <c r="T3757" t="s">
        <v>36</v>
      </c>
    </row>
    <row r="3758" spans="1:20" x14ac:dyDescent="0.25">
      <c r="A3758" t="s">
        <v>7566</v>
      </c>
      <c r="B3758" t="s">
        <v>38</v>
      </c>
      <c r="C3758" t="s">
        <v>82</v>
      </c>
      <c r="D3758" t="s">
        <v>77</v>
      </c>
      <c r="E3758" s="1">
        <v>45627</v>
      </c>
      <c r="F3758" t="s">
        <v>7567</v>
      </c>
      <c r="G3758" t="s">
        <v>12308</v>
      </c>
      <c r="H3758" t="s">
        <v>41</v>
      </c>
      <c r="I3758" t="s">
        <v>48</v>
      </c>
      <c r="J3758" t="s">
        <v>67</v>
      </c>
      <c r="K3758">
        <v>1</v>
      </c>
      <c r="L3758">
        <v>684.82</v>
      </c>
      <c r="M3758" t="s">
        <v>28</v>
      </c>
      <c r="N3758">
        <v>7</v>
      </c>
      <c r="O3758" t="s">
        <v>12215</v>
      </c>
      <c r="P3758">
        <v>439</v>
      </c>
      <c r="Q3758" t="s">
        <v>43</v>
      </c>
      <c r="R3758">
        <v>4</v>
      </c>
      <c r="S3758" t="s">
        <v>12388</v>
      </c>
      <c r="T3758" t="s">
        <v>60</v>
      </c>
    </row>
    <row r="3759" spans="1:20" x14ac:dyDescent="0.25">
      <c r="A3759" t="s">
        <v>7568</v>
      </c>
      <c r="B3759" t="s">
        <v>38</v>
      </c>
      <c r="C3759" t="s">
        <v>39</v>
      </c>
      <c r="D3759" t="s">
        <v>77</v>
      </c>
      <c r="E3759" t="s">
        <v>12176</v>
      </c>
      <c r="F3759" t="s">
        <v>7569</v>
      </c>
      <c r="G3759" t="s">
        <v>12308</v>
      </c>
      <c r="H3759" t="s">
        <v>25</v>
      </c>
      <c r="I3759" t="s">
        <v>63</v>
      </c>
      <c r="J3759" t="s">
        <v>27</v>
      </c>
      <c r="K3759">
        <v>4</v>
      </c>
      <c r="L3759">
        <v>723.37</v>
      </c>
      <c r="M3759" t="s">
        <v>50</v>
      </c>
      <c r="N3759">
        <v>42</v>
      </c>
      <c r="O3759" s="1">
        <v>45608</v>
      </c>
      <c r="P3759">
        <v>283</v>
      </c>
      <c r="Q3759" t="s">
        <v>29</v>
      </c>
      <c r="R3759">
        <v>4</v>
      </c>
      <c r="S3759" t="s">
        <v>12148</v>
      </c>
      <c r="T3759" t="s">
        <v>30</v>
      </c>
    </row>
    <row r="3760" spans="1:20" x14ac:dyDescent="0.25">
      <c r="A3760" t="s">
        <v>7570</v>
      </c>
      <c r="B3760" t="s">
        <v>45</v>
      </c>
      <c r="C3760" t="s">
        <v>82</v>
      </c>
      <c r="D3760" t="s">
        <v>52</v>
      </c>
      <c r="E3760" t="s">
        <v>12317</v>
      </c>
      <c r="F3760" t="s">
        <v>7571</v>
      </c>
      <c r="G3760" t="s">
        <v>12308</v>
      </c>
      <c r="H3760" t="s">
        <v>58</v>
      </c>
      <c r="I3760" t="s">
        <v>63</v>
      </c>
      <c r="J3760" t="s">
        <v>27</v>
      </c>
      <c r="K3760">
        <v>2</v>
      </c>
      <c r="L3760">
        <v>1200.02</v>
      </c>
      <c r="M3760" t="s">
        <v>35</v>
      </c>
      <c r="N3760">
        <v>10</v>
      </c>
      <c r="O3760" t="s">
        <v>12089</v>
      </c>
      <c r="P3760">
        <v>163</v>
      </c>
      <c r="Q3760" t="s">
        <v>29</v>
      </c>
      <c r="R3760">
        <v>3</v>
      </c>
      <c r="S3760" t="s">
        <v>12271</v>
      </c>
      <c r="T3760" t="s">
        <v>36</v>
      </c>
    </row>
    <row r="3761" spans="1:20" x14ac:dyDescent="0.25">
      <c r="A3761" t="s">
        <v>7572</v>
      </c>
      <c r="B3761" t="s">
        <v>21</v>
      </c>
      <c r="C3761" t="s">
        <v>22</v>
      </c>
      <c r="D3761" t="s">
        <v>77</v>
      </c>
      <c r="E3761" t="s">
        <v>12416</v>
      </c>
      <c r="F3761" t="s">
        <v>7573</v>
      </c>
      <c r="G3761" t="s">
        <v>12308</v>
      </c>
      <c r="H3761" t="s">
        <v>41</v>
      </c>
      <c r="I3761" t="s">
        <v>42</v>
      </c>
      <c r="J3761" t="s">
        <v>67</v>
      </c>
      <c r="K3761">
        <v>3</v>
      </c>
      <c r="L3761">
        <v>896.38</v>
      </c>
      <c r="M3761" t="s">
        <v>28</v>
      </c>
      <c r="N3761">
        <v>28</v>
      </c>
      <c r="O3761" t="s">
        <v>12365</v>
      </c>
      <c r="P3761">
        <v>392</v>
      </c>
      <c r="Q3761" t="s">
        <v>43</v>
      </c>
      <c r="R3761">
        <v>1</v>
      </c>
      <c r="S3761" s="1">
        <v>45963</v>
      </c>
      <c r="T3761" t="s">
        <v>36</v>
      </c>
    </row>
    <row r="3762" spans="1:20" x14ac:dyDescent="0.25">
      <c r="A3762" t="s">
        <v>7574</v>
      </c>
      <c r="B3762" t="s">
        <v>21</v>
      </c>
      <c r="C3762" t="s">
        <v>22</v>
      </c>
      <c r="D3762" t="s">
        <v>56</v>
      </c>
      <c r="E3762" t="s">
        <v>12495</v>
      </c>
      <c r="F3762" t="s">
        <v>7575</v>
      </c>
      <c r="G3762" t="s">
        <v>12308</v>
      </c>
      <c r="H3762" t="s">
        <v>47</v>
      </c>
      <c r="I3762" t="s">
        <v>48</v>
      </c>
      <c r="J3762" t="s">
        <v>49</v>
      </c>
      <c r="K3762">
        <v>5</v>
      </c>
      <c r="L3762">
        <v>735.35</v>
      </c>
      <c r="M3762" t="s">
        <v>35</v>
      </c>
      <c r="N3762">
        <v>49</v>
      </c>
      <c r="O3762" t="s">
        <v>12343</v>
      </c>
      <c r="P3762">
        <v>103</v>
      </c>
      <c r="Q3762" t="s">
        <v>43</v>
      </c>
      <c r="R3762">
        <v>5</v>
      </c>
      <c r="S3762" t="s">
        <v>12140</v>
      </c>
      <c r="T3762" t="s">
        <v>30</v>
      </c>
    </row>
    <row r="3763" spans="1:20" x14ac:dyDescent="0.25">
      <c r="A3763" t="s">
        <v>7576</v>
      </c>
      <c r="B3763" t="s">
        <v>21</v>
      </c>
      <c r="C3763" t="s">
        <v>39</v>
      </c>
      <c r="D3763" t="s">
        <v>77</v>
      </c>
      <c r="E3763" t="s">
        <v>12485</v>
      </c>
      <c r="F3763" t="s">
        <v>7577</v>
      </c>
      <c r="G3763" t="s">
        <v>12121</v>
      </c>
      <c r="H3763" t="s">
        <v>25</v>
      </c>
      <c r="I3763" t="s">
        <v>26</v>
      </c>
      <c r="J3763" t="s">
        <v>67</v>
      </c>
      <c r="K3763">
        <v>2</v>
      </c>
      <c r="L3763">
        <v>1194.42</v>
      </c>
      <c r="M3763" t="s">
        <v>28</v>
      </c>
      <c r="N3763">
        <v>12</v>
      </c>
      <c r="O3763" t="s">
        <v>12215</v>
      </c>
      <c r="P3763">
        <v>387</v>
      </c>
      <c r="Q3763" t="s">
        <v>29</v>
      </c>
      <c r="R3763">
        <v>3</v>
      </c>
      <c r="S3763" s="1">
        <v>45937</v>
      </c>
      <c r="T3763" t="s">
        <v>60</v>
      </c>
    </row>
    <row r="3764" spans="1:20" x14ac:dyDescent="0.25">
      <c r="A3764" t="s">
        <v>7578</v>
      </c>
      <c r="B3764" t="s">
        <v>38</v>
      </c>
      <c r="C3764" t="s">
        <v>39</v>
      </c>
      <c r="D3764" t="s">
        <v>23</v>
      </c>
      <c r="E3764" t="s">
        <v>12270</v>
      </c>
      <c r="F3764" t="s">
        <v>7579</v>
      </c>
      <c r="G3764" t="s">
        <v>12121</v>
      </c>
      <c r="H3764" t="s">
        <v>34</v>
      </c>
      <c r="I3764" t="s">
        <v>42</v>
      </c>
      <c r="J3764" t="s">
        <v>59</v>
      </c>
      <c r="K3764">
        <v>1</v>
      </c>
      <c r="L3764">
        <v>1445.68</v>
      </c>
      <c r="M3764" t="s">
        <v>50</v>
      </c>
      <c r="N3764">
        <v>25</v>
      </c>
      <c r="O3764" t="s">
        <v>12373</v>
      </c>
      <c r="P3764">
        <v>260</v>
      </c>
      <c r="Q3764" t="s">
        <v>43</v>
      </c>
      <c r="R3764">
        <v>1</v>
      </c>
      <c r="S3764" t="s">
        <v>12276</v>
      </c>
      <c r="T3764" t="s">
        <v>60</v>
      </c>
    </row>
    <row r="3765" spans="1:20" x14ac:dyDescent="0.25">
      <c r="A3765" t="s">
        <v>7580</v>
      </c>
      <c r="B3765" t="s">
        <v>38</v>
      </c>
      <c r="C3765" t="s">
        <v>39</v>
      </c>
      <c r="D3765" t="s">
        <v>56</v>
      </c>
      <c r="E3765" s="1">
        <v>45660</v>
      </c>
      <c r="F3765" t="s">
        <v>7581</v>
      </c>
      <c r="G3765" t="s">
        <v>12121</v>
      </c>
      <c r="H3765" t="s">
        <v>58</v>
      </c>
      <c r="I3765" t="s">
        <v>26</v>
      </c>
      <c r="J3765" t="s">
        <v>49</v>
      </c>
      <c r="K3765">
        <v>2</v>
      </c>
      <c r="L3765">
        <v>982.19</v>
      </c>
      <c r="M3765" t="s">
        <v>28</v>
      </c>
      <c r="N3765">
        <v>23</v>
      </c>
      <c r="O3765" t="s">
        <v>12157</v>
      </c>
      <c r="P3765">
        <v>400</v>
      </c>
      <c r="Q3765" t="s">
        <v>43</v>
      </c>
      <c r="R3765">
        <v>5</v>
      </c>
      <c r="S3765" t="s">
        <v>12125</v>
      </c>
      <c r="T3765" t="s">
        <v>30</v>
      </c>
    </row>
    <row r="3766" spans="1:20" x14ac:dyDescent="0.25">
      <c r="A3766" t="s">
        <v>7582</v>
      </c>
      <c r="B3766" t="s">
        <v>21</v>
      </c>
      <c r="C3766" t="s">
        <v>39</v>
      </c>
      <c r="D3766" t="s">
        <v>52</v>
      </c>
      <c r="E3766" s="1">
        <v>45664</v>
      </c>
      <c r="F3766" t="s">
        <v>7583</v>
      </c>
      <c r="G3766" t="s">
        <v>12121</v>
      </c>
      <c r="H3766" t="s">
        <v>25</v>
      </c>
      <c r="I3766" t="s">
        <v>63</v>
      </c>
      <c r="J3766" t="s">
        <v>49</v>
      </c>
      <c r="K3766">
        <v>1</v>
      </c>
      <c r="L3766">
        <v>181.84</v>
      </c>
      <c r="M3766" t="s">
        <v>50</v>
      </c>
      <c r="N3766">
        <v>6</v>
      </c>
      <c r="O3766" t="s">
        <v>12275</v>
      </c>
      <c r="P3766">
        <v>63</v>
      </c>
      <c r="Q3766" t="s">
        <v>29</v>
      </c>
      <c r="R3766">
        <v>2</v>
      </c>
      <c r="S3766" s="1">
        <v>45969</v>
      </c>
      <c r="T3766" t="s">
        <v>36</v>
      </c>
    </row>
    <row r="3767" spans="1:20" x14ac:dyDescent="0.25">
      <c r="A3767" t="s">
        <v>7584</v>
      </c>
      <c r="B3767" t="s">
        <v>38</v>
      </c>
      <c r="C3767" t="s">
        <v>22</v>
      </c>
      <c r="D3767" t="s">
        <v>77</v>
      </c>
      <c r="E3767" s="1">
        <v>45812</v>
      </c>
      <c r="F3767" t="s">
        <v>7585</v>
      </c>
      <c r="G3767" t="s">
        <v>12121</v>
      </c>
      <c r="H3767" t="s">
        <v>58</v>
      </c>
      <c r="I3767" t="s">
        <v>42</v>
      </c>
      <c r="J3767" t="s">
        <v>49</v>
      </c>
      <c r="K3767">
        <v>4</v>
      </c>
      <c r="L3767">
        <v>1264.74</v>
      </c>
      <c r="M3767" t="s">
        <v>35</v>
      </c>
      <c r="N3767">
        <v>6</v>
      </c>
      <c r="O3767" t="s">
        <v>12223</v>
      </c>
      <c r="P3767">
        <v>341</v>
      </c>
      <c r="Q3767" t="s">
        <v>43</v>
      </c>
      <c r="R3767">
        <v>4</v>
      </c>
      <c r="S3767" s="1">
        <v>45843</v>
      </c>
      <c r="T3767" t="s">
        <v>60</v>
      </c>
    </row>
    <row r="3768" spans="1:20" x14ac:dyDescent="0.25">
      <c r="A3768" t="s">
        <v>7586</v>
      </c>
      <c r="B3768" t="s">
        <v>38</v>
      </c>
      <c r="C3768" t="s">
        <v>39</v>
      </c>
      <c r="D3768" t="s">
        <v>32</v>
      </c>
      <c r="E3768" t="s">
        <v>12101</v>
      </c>
      <c r="F3768" t="s">
        <v>7587</v>
      </c>
      <c r="G3768" t="s">
        <v>12121</v>
      </c>
      <c r="H3768" t="s">
        <v>58</v>
      </c>
      <c r="I3768" t="s">
        <v>26</v>
      </c>
      <c r="J3768" t="s">
        <v>49</v>
      </c>
      <c r="K3768">
        <v>5</v>
      </c>
      <c r="L3768">
        <v>445.2</v>
      </c>
      <c r="M3768" t="s">
        <v>35</v>
      </c>
      <c r="N3768">
        <v>26</v>
      </c>
      <c r="O3768" s="1">
        <v>45784</v>
      </c>
      <c r="P3768">
        <v>250</v>
      </c>
      <c r="Q3768" t="s">
        <v>43</v>
      </c>
      <c r="R3768">
        <v>5</v>
      </c>
      <c r="S3768" s="1">
        <v>45455</v>
      </c>
      <c r="T3768" t="s">
        <v>60</v>
      </c>
    </row>
    <row r="3769" spans="1:20" x14ac:dyDescent="0.25">
      <c r="A3769" t="s">
        <v>7588</v>
      </c>
      <c r="B3769" t="s">
        <v>21</v>
      </c>
      <c r="C3769" t="s">
        <v>39</v>
      </c>
      <c r="D3769" t="s">
        <v>32</v>
      </c>
      <c r="E3769" s="1">
        <v>45606</v>
      </c>
      <c r="F3769" t="s">
        <v>7589</v>
      </c>
      <c r="G3769" t="s">
        <v>12121</v>
      </c>
      <c r="H3769" t="s">
        <v>47</v>
      </c>
      <c r="I3769" t="s">
        <v>54</v>
      </c>
      <c r="J3769" t="s">
        <v>27</v>
      </c>
      <c r="K3769">
        <v>2</v>
      </c>
      <c r="L3769">
        <v>329.48</v>
      </c>
      <c r="M3769" t="s">
        <v>35</v>
      </c>
      <c r="N3769">
        <v>26</v>
      </c>
      <c r="O3769" s="1">
        <v>45662</v>
      </c>
      <c r="P3769">
        <v>417</v>
      </c>
      <c r="Q3769" t="s">
        <v>43</v>
      </c>
      <c r="R3769">
        <v>5</v>
      </c>
      <c r="S3769" t="s">
        <v>12184</v>
      </c>
      <c r="T3769" t="s">
        <v>36</v>
      </c>
    </row>
    <row r="3770" spans="1:20" x14ac:dyDescent="0.25">
      <c r="A3770" t="s">
        <v>7590</v>
      </c>
      <c r="B3770" t="s">
        <v>21</v>
      </c>
      <c r="C3770" t="s">
        <v>82</v>
      </c>
      <c r="D3770" t="s">
        <v>23</v>
      </c>
      <c r="E3770" t="s">
        <v>12098</v>
      </c>
      <c r="F3770" t="s">
        <v>7591</v>
      </c>
      <c r="G3770" t="s">
        <v>12121</v>
      </c>
      <c r="H3770" t="s">
        <v>58</v>
      </c>
      <c r="I3770" t="s">
        <v>48</v>
      </c>
      <c r="J3770" t="s">
        <v>27</v>
      </c>
      <c r="K3770">
        <v>3</v>
      </c>
      <c r="L3770">
        <v>957.18</v>
      </c>
      <c r="M3770" t="s">
        <v>28</v>
      </c>
      <c r="N3770">
        <v>17</v>
      </c>
      <c r="O3770" s="1">
        <v>45846</v>
      </c>
      <c r="P3770">
        <v>400</v>
      </c>
      <c r="Q3770" t="s">
        <v>43</v>
      </c>
      <c r="R3770">
        <v>2</v>
      </c>
      <c r="S3770" s="1">
        <v>45934</v>
      </c>
      <c r="T3770" t="s">
        <v>60</v>
      </c>
    </row>
    <row r="3771" spans="1:20" x14ac:dyDescent="0.25">
      <c r="A3771" t="s">
        <v>7592</v>
      </c>
      <c r="B3771" t="s">
        <v>45</v>
      </c>
      <c r="C3771" t="s">
        <v>39</v>
      </c>
      <c r="D3771" t="s">
        <v>52</v>
      </c>
      <c r="E3771" s="1">
        <v>45450</v>
      </c>
      <c r="F3771" t="s">
        <v>7593</v>
      </c>
      <c r="G3771" t="s">
        <v>12121</v>
      </c>
      <c r="H3771" t="s">
        <v>47</v>
      </c>
      <c r="I3771" t="s">
        <v>48</v>
      </c>
      <c r="J3771" t="s">
        <v>27</v>
      </c>
      <c r="K3771">
        <v>1</v>
      </c>
      <c r="L3771">
        <v>932.04</v>
      </c>
      <c r="M3771" t="s">
        <v>28</v>
      </c>
      <c r="N3771">
        <v>23</v>
      </c>
      <c r="O3771" t="s">
        <v>12156</v>
      </c>
      <c r="P3771">
        <v>299</v>
      </c>
      <c r="Q3771" t="s">
        <v>43</v>
      </c>
      <c r="R3771">
        <v>2</v>
      </c>
      <c r="S3771" t="s">
        <v>12192</v>
      </c>
      <c r="T3771" t="s">
        <v>60</v>
      </c>
    </row>
    <row r="3772" spans="1:20" x14ac:dyDescent="0.25">
      <c r="A3772" t="s">
        <v>7594</v>
      </c>
      <c r="B3772" t="s">
        <v>38</v>
      </c>
      <c r="C3772" t="s">
        <v>22</v>
      </c>
      <c r="D3772" t="s">
        <v>23</v>
      </c>
      <c r="E3772" s="1">
        <v>45635</v>
      </c>
      <c r="F3772" t="s">
        <v>7595</v>
      </c>
      <c r="G3772" t="s">
        <v>12121</v>
      </c>
      <c r="H3772" t="s">
        <v>47</v>
      </c>
      <c r="I3772" t="s">
        <v>42</v>
      </c>
      <c r="J3772" t="s">
        <v>49</v>
      </c>
      <c r="K3772">
        <v>1</v>
      </c>
      <c r="L3772">
        <v>958.15</v>
      </c>
      <c r="M3772" t="s">
        <v>50</v>
      </c>
      <c r="N3772">
        <v>28</v>
      </c>
      <c r="O3772" s="1">
        <v>45718</v>
      </c>
      <c r="P3772">
        <v>195</v>
      </c>
      <c r="Q3772" t="s">
        <v>29</v>
      </c>
      <c r="R3772">
        <v>1</v>
      </c>
      <c r="S3772" s="1">
        <v>45749</v>
      </c>
      <c r="T3772" t="s">
        <v>30</v>
      </c>
    </row>
    <row r="3773" spans="1:20" x14ac:dyDescent="0.25">
      <c r="A3773" t="s">
        <v>7596</v>
      </c>
      <c r="B3773" t="s">
        <v>45</v>
      </c>
      <c r="C3773" t="s">
        <v>82</v>
      </c>
      <c r="D3773" t="s">
        <v>77</v>
      </c>
      <c r="E3773" t="s">
        <v>12138</v>
      </c>
      <c r="F3773" t="s">
        <v>7597</v>
      </c>
      <c r="G3773" t="s">
        <v>12217</v>
      </c>
      <c r="H3773" t="s">
        <v>41</v>
      </c>
      <c r="I3773" t="s">
        <v>63</v>
      </c>
      <c r="J3773" t="s">
        <v>59</v>
      </c>
      <c r="K3773">
        <v>4</v>
      </c>
      <c r="L3773">
        <v>293.94</v>
      </c>
      <c r="M3773" t="s">
        <v>50</v>
      </c>
      <c r="N3773">
        <v>50</v>
      </c>
      <c r="O3773" t="s">
        <v>12332</v>
      </c>
      <c r="P3773">
        <v>368</v>
      </c>
      <c r="Q3773" t="s">
        <v>29</v>
      </c>
      <c r="R3773">
        <v>1</v>
      </c>
      <c r="S3773" t="s">
        <v>12180</v>
      </c>
      <c r="T3773" t="s">
        <v>36</v>
      </c>
    </row>
    <row r="3774" spans="1:20" x14ac:dyDescent="0.25">
      <c r="A3774" t="s">
        <v>7598</v>
      </c>
      <c r="B3774" t="s">
        <v>21</v>
      </c>
      <c r="C3774" t="s">
        <v>22</v>
      </c>
      <c r="D3774" t="s">
        <v>32</v>
      </c>
      <c r="E3774" t="s">
        <v>12245</v>
      </c>
      <c r="F3774" t="s">
        <v>7599</v>
      </c>
      <c r="G3774" t="s">
        <v>12217</v>
      </c>
      <c r="H3774" t="s">
        <v>58</v>
      </c>
      <c r="I3774" t="s">
        <v>54</v>
      </c>
      <c r="J3774" t="s">
        <v>49</v>
      </c>
      <c r="K3774">
        <v>2</v>
      </c>
      <c r="L3774">
        <v>289.45</v>
      </c>
      <c r="M3774" t="s">
        <v>35</v>
      </c>
      <c r="N3774">
        <v>48</v>
      </c>
      <c r="O3774" t="s">
        <v>12242</v>
      </c>
      <c r="P3774">
        <v>290</v>
      </c>
      <c r="Q3774" t="s">
        <v>43</v>
      </c>
      <c r="R3774">
        <v>5</v>
      </c>
      <c r="S3774" s="1">
        <v>45904</v>
      </c>
      <c r="T3774" t="s">
        <v>30</v>
      </c>
    </row>
    <row r="3775" spans="1:20" x14ac:dyDescent="0.25">
      <c r="A3775" t="s">
        <v>7600</v>
      </c>
      <c r="B3775" t="s">
        <v>45</v>
      </c>
      <c r="C3775" t="s">
        <v>22</v>
      </c>
      <c r="D3775" t="s">
        <v>32</v>
      </c>
      <c r="E3775" t="s">
        <v>12241</v>
      </c>
      <c r="F3775" t="s">
        <v>7601</v>
      </c>
      <c r="G3775" t="s">
        <v>12217</v>
      </c>
      <c r="H3775" t="s">
        <v>34</v>
      </c>
      <c r="I3775" t="s">
        <v>26</v>
      </c>
      <c r="J3775" t="s">
        <v>27</v>
      </c>
      <c r="K3775">
        <v>5</v>
      </c>
      <c r="L3775">
        <v>492.96</v>
      </c>
      <c r="M3775" t="s">
        <v>35</v>
      </c>
      <c r="N3775">
        <v>16</v>
      </c>
      <c r="O3775" t="s">
        <v>12163</v>
      </c>
      <c r="P3775">
        <v>243</v>
      </c>
      <c r="Q3775" t="s">
        <v>29</v>
      </c>
      <c r="R3775">
        <v>2</v>
      </c>
      <c r="S3775" s="1">
        <v>45753</v>
      </c>
      <c r="T3775" t="s">
        <v>30</v>
      </c>
    </row>
    <row r="3776" spans="1:20" x14ac:dyDescent="0.25">
      <c r="A3776" t="s">
        <v>7602</v>
      </c>
      <c r="B3776" t="s">
        <v>45</v>
      </c>
      <c r="C3776" t="s">
        <v>39</v>
      </c>
      <c r="D3776" t="s">
        <v>32</v>
      </c>
      <c r="E3776" t="s">
        <v>12210</v>
      </c>
      <c r="F3776" t="s">
        <v>7603</v>
      </c>
      <c r="G3776" t="s">
        <v>12217</v>
      </c>
      <c r="H3776" t="s">
        <v>34</v>
      </c>
      <c r="I3776" t="s">
        <v>26</v>
      </c>
      <c r="J3776" t="s">
        <v>67</v>
      </c>
      <c r="K3776">
        <v>5</v>
      </c>
      <c r="L3776">
        <v>1041.32</v>
      </c>
      <c r="M3776" t="s">
        <v>50</v>
      </c>
      <c r="N3776">
        <v>24</v>
      </c>
      <c r="O3776" t="s">
        <v>12192</v>
      </c>
      <c r="P3776">
        <v>468</v>
      </c>
      <c r="Q3776" t="s">
        <v>43</v>
      </c>
      <c r="R3776">
        <v>5</v>
      </c>
      <c r="S3776" s="1">
        <v>45300</v>
      </c>
      <c r="T3776" t="s">
        <v>36</v>
      </c>
    </row>
    <row r="3777" spans="1:20" x14ac:dyDescent="0.25">
      <c r="A3777" t="s">
        <v>7604</v>
      </c>
      <c r="B3777" t="s">
        <v>45</v>
      </c>
      <c r="C3777" t="s">
        <v>39</v>
      </c>
      <c r="D3777" t="s">
        <v>32</v>
      </c>
      <c r="E3777" t="s">
        <v>12490</v>
      </c>
      <c r="F3777" t="s">
        <v>7605</v>
      </c>
      <c r="G3777" t="s">
        <v>12217</v>
      </c>
      <c r="H3777" t="s">
        <v>58</v>
      </c>
      <c r="I3777" t="s">
        <v>54</v>
      </c>
      <c r="J3777" t="s">
        <v>59</v>
      </c>
      <c r="K3777">
        <v>5</v>
      </c>
      <c r="L3777">
        <v>1097.32</v>
      </c>
      <c r="M3777" t="s">
        <v>28</v>
      </c>
      <c r="N3777">
        <v>28</v>
      </c>
      <c r="O3777" s="1">
        <v>45998</v>
      </c>
      <c r="P3777">
        <v>14</v>
      </c>
      <c r="Q3777" t="s">
        <v>29</v>
      </c>
      <c r="R3777">
        <v>1</v>
      </c>
      <c r="S3777" s="1">
        <v>45785</v>
      </c>
      <c r="T3777" t="s">
        <v>30</v>
      </c>
    </row>
    <row r="3778" spans="1:20" x14ac:dyDescent="0.25">
      <c r="A3778" t="s">
        <v>7606</v>
      </c>
      <c r="B3778" t="s">
        <v>38</v>
      </c>
      <c r="C3778" t="s">
        <v>39</v>
      </c>
      <c r="D3778" t="s">
        <v>32</v>
      </c>
      <c r="E3778" s="1">
        <v>45356</v>
      </c>
      <c r="F3778" t="s">
        <v>7607</v>
      </c>
      <c r="G3778" t="s">
        <v>12217</v>
      </c>
      <c r="H3778" t="s">
        <v>47</v>
      </c>
      <c r="I3778" t="s">
        <v>26</v>
      </c>
      <c r="J3778" t="s">
        <v>59</v>
      </c>
      <c r="K3778">
        <v>2</v>
      </c>
      <c r="L3778">
        <v>524.22</v>
      </c>
      <c r="M3778" t="s">
        <v>28</v>
      </c>
      <c r="N3778">
        <v>44</v>
      </c>
      <c r="O3778" s="1">
        <v>45964</v>
      </c>
      <c r="P3778">
        <v>351</v>
      </c>
      <c r="Q3778" t="s">
        <v>29</v>
      </c>
      <c r="R3778">
        <v>1</v>
      </c>
      <c r="S3778" t="s">
        <v>12151</v>
      </c>
      <c r="T3778" t="s">
        <v>30</v>
      </c>
    </row>
    <row r="3779" spans="1:20" x14ac:dyDescent="0.25">
      <c r="A3779" t="s">
        <v>7608</v>
      </c>
      <c r="B3779" t="s">
        <v>21</v>
      </c>
      <c r="C3779" t="s">
        <v>82</v>
      </c>
      <c r="D3779" t="s">
        <v>52</v>
      </c>
      <c r="E3779" s="1">
        <v>45932</v>
      </c>
      <c r="F3779" t="s">
        <v>7609</v>
      </c>
      <c r="G3779" t="s">
        <v>12217</v>
      </c>
      <c r="H3779" t="s">
        <v>41</v>
      </c>
      <c r="I3779" t="s">
        <v>63</v>
      </c>
      <c r="J3779" t="s">
        <v>27</v>
      </c>
      <c r="K3779">
        <v>4</v>
      </c>
      <c r="L3779">
        <v>1330.56</v>
      </c>
      <c r="M3779" t="s">
        <v>28</v>
      </c>
      <c r="N3779">
        <v>26</v>
      </c>
      <c r="O3779" t="s">
        <v>12356</v>
      </c>
      <c r="P3779">
        <v>84</v>
      </c>
      <c r="Q3779" t="s">
        <v>43</v>
      </c>
      <c r="R3779">
        <v>1</v>
      </c>
      <c r="S3779" t="s">
        <v>12212</v>
      </c>
      <c r="T3779" t="s">
        <v>30</v>
      </c>
    </row>
    <row r="3780" spans="1:20" x14ac:dyDescent="0.25">
      <c r="A3780" t="s">
        <v>7610</v>
      </c>
      <c r="B3780" t="s">
        <v>45</v>
      </c>
      <c r="C3780" t="s">
        <v>22</v>
      </c>
      <c r="D3780" t="s">
        <v>52</v>
      </c>
      <c r="E3780" t="s">
        <v>12237</v>
      </c>
      <c r="F3780" t="s">
        <v>7611</v>
      </c>
      <c r="G3780" t="s">
        <v>12217</v>
      </c>
      <c r="H3780" t="s">
        <v>34</v>
      </c>
      <c r="I3780" t="s">
        <v>63</v>
      </c>
      <c r="J3780" t="s">
        <v>49</v>
      </c>
      <c r="K3780">
        <v>5</v>
      </c>
      <c r="L3780">
        <v>122.48</v>
      </c>
      <c r="M3780" t="s">
        <v>35</v>
      </c>
      <c r="N3780">
        <v>48</v>
      </c>
      <c r="O3780" t="s">
        <v>12096</v>
      </c>
      <c r="P3780">
        <v>343</v>
      </c>
      <c r="Q3780" t="s">
        <v>43</v>
      </c>
      <c r="R3780">
        <v>2</v>
      </c>
      <c r="S3780" t="s">
        <v>12356</v>
      </c>
      <c r="T3780" t="s">
        <v>30</v>
      </c>
    </row>
    <row r="3781" spans="1:20" x14ac:dyDescent="0.25">
      <c r="A3781" t="s">
        <v>7612</v>
      </c>
      <c r="B3781" t="s">
        <v>21</v>
      </c>
      <c r="C3781" t="s">
        <v>22</v>
      </c>
      <c r="D3781" t="s">
        <v>23</v>
      </c>
      <c r="E3781" s="1">
        <v>45388</v>
      </c>
      <c r="F3781" t="s">
        <v>7613</v>
      </c>
      <c r="G3781" t="s">
        <v>12373</v>
      </c>
      <c r="H3781" t="s">
        <v>41</v>
      </c>
      <c r="I3781" t="s">
        <v>26</v>
      </c>
      <c r="J3781" t="s">
        <v>64</v>
      </c>
      <c r="K3781">
        <v>3</v>
      </c>
      <c r="L3781">
        <v>1243.8599999999999</v>
      </c>
      <c r="M3781" t="s">
        <v>50</v>
      </c>
      <c r="N3781">
        <v>7</v>
      </c>
      <c r="O3781" t="s">
        <v>12152</v>
      </c>
      <c r="P3781">
        <v>42</v>
      </c>
      <c r="Q3781" t="s">
        <v>43</v>
      </c>
      <c r="R3781">
        <v>5</v>
      </c>
      <c r="S3781" t="s">
        <v>12323</v>
      </c>
      <c r="T3781" t="s">
        <v>30</v>
      </c>
    </row>
    <row r="3782" spans="1:20" x14ac:dyDescent="0.25">
      <c r="A3782" t="s">
        <v>7614</v>
      </c>
      <c r="B3782" t="s">
        <v>45</v>
      </c>
      <c r="C3782" t="s">
        <v>82</v>
      </c>
      <c r="D3782" t="s">
        <v>23</v>
      </c>
      <c r="E3782" t="s">
        <v>12178</v>
      </c>
      <c r="F3782" t="s">
        <v>7615</v>
      </c>
      <c r="G3782" t="s">
        <v>12373</v>
      </c>
      <c r="H3782" t="s">
        <v>34</v>
      </c>
      <c r="I3782" t="s">
        <v>63</v>
      </c>
      <c r="J3782" t="s">
        <v>67</v>
      </c>
      <c r="K3782">
        <v>2</v>
      </c>
      <c r="L3782">
        <v>1213.45</v>
      </c>
      <c r="M3782" t="s">
        <v>50</v>
      </c>
      <c r="N3782">
        <v>42</v>
      </c>
      <c r="O3782" t="s">
        <v>12180</v>
      </c>
      <c r="P3782">
        <v>220</v>
      </c>
      <c r="Q3782" t="s">
        <v>29</v>
      </c>
      <c r="R3782">
        <v>3</v>
      </c>
      <c r="S3782" t="s">
        <v>12346</v>
      </c>
      <c r="T3782" t="s">
        <v>36</v>
      </c>
    </row>
    <row r="3783" spans="1:20" x14ac:dyDescent="0.25">
      <c r="A3783" t="s">
        <v>7616</v>
      </c>
      <c r="B3783" t="s">
        <v>45</v>
      </c>
      <c r="C3783" t="s">
        <v>39</v>
      </c>
      <c r="D3783" t="s">
        <v>52</v>
      </c>
      <c r="E3783" t="s">
        <v>12201</v>
      </c>
      <c r="F3783" t="s">
        <v>7617</v>
      </c>
      <c r="G3783" t="s">
        <v>12373</v>
      </c>
      <c r="H3783" t="s">
        <v>25</v>
      </c>
      <c r="I3783" t="s">
        <v>48</v>
      </c>
      <c r="J3783" t="s">
        <v>64</v>
      </c>
      <c r="K3783">
        <v>4</v>
      </c>
      <c r="L3783">
        <v>227.75</v>
      </c>
      <c r="M3783" t="s">
        <v>28</v>
      </c>
      <c r="N3783">
        <v>41</v>
      </c>
      <c r="O3783" t="s">
        <v>12100</v>
      </c>
      <c r="P3783">
        <v>270</v>
      </c>
      <c r="Q3783" t="s">
        <v>29</v>
      </c>
      <c r="R3783">
        <v>4</v>
      </c>
      <c r="S3783" s="1">
        <v>45872</v>
      </c>
      <c r="T3783" t="s">
        <v>30</v>
      </c>
    </row>
    <row r="3784" spans="1:20" x14ac:dyDescent="0.25">
      <c r="A3784" t="s">
        <v>7618</v>
      </c>
      <c r="B3784" t="s">
        <v>21</v>
      </c>
      <c r="C3784" t="s">
        <v>39</v>
      </c>
      <c r="D3784" t="s">
        <v>77</v>
      </c>
      <c r="E3784" t="s">
        <v>12140</v>
      </c>
      <c r="F3784" t="s">
        <v>7619</v>
      </c>
      <c r="G3784" t="s">
        <v>12373</v>
      </c>
      <c r="H3784" t="s">
        <v>41</v>
      </c>
      <c r="I3784" t="s">
        <v>42</v>
      </c>
      <c r="J3784" t="s">
        <v>27</v>
      </c>
      <c r="K3784">
        <v>5</v>
      </c>
      <c r="L3784">
        <v>1033.02</v>
      </c>
      <c r="M3784" t="s">
        <v>35</v>
      </c>
      <c r="N3784">
        <v>39</v>
      </c>
      <c r="O3784" s="1">
        <v>45452</v>
      </c>
      <c r="P3784">
        <v>194</v>
      </c>
      <c r="Q3784" t="s">
        <v>29</v>
      </c>
      <c r="R3784">
        <v>1</v>
      </c>
      <c r="S3784" s="1">
        <v>45718</v>
      </c>
      <c r="T3784" t="s">
        <v>36</v>
      </c>
    </row>
    <row r="3785" spans="1:20" x14ac:dyDescent="0.25">
      <c r="A3785" t="s">
        <v>7620</v>
      </c>
      <c r="B3785" t="s">
        <v>38</v>
      </c>
      <c r="C3785" t="s">
        <v>39</v>
      </c>
      <c r="D3785" t="s">
        <v>77</v>
      </c>
      <c r="E3785" t="s">
        <v>12442</v>
      </c>
      <c r="F3785" t="s">
        <v>7621</v>
      </c>
      <c r="G3785" t="s">
        <v>12373</v>
      </c>
      <c r="H3785" t="s">
        <v>25</v>
      </c>
      <c r="I3785" t="s">
        <v>54</v>
      </c>
      <c r="J3785" t="s">
        <v>59</v>
      </c>
      <c r="K3785">
        <v>1</v>
      </c>
      <c r="L3785">
        <v>1339.7</v>
      </c>
      <c r="M3785" t="s">
        <v>50</v>
      </c>
      <c r="N3785">
        <v>2</v>
      </c>
      <c r="O3785" s="1">
        <v>45870</v>
      </c>
      <c r="P3785">
        <v>254</v>
      </c>
      <c r="Q3785" t="s">
        <v>29</v>
      </c>
      <c r="R3785">
        <v>4</v>
      </c>
      <c r="S3785" s="1">
        <v>45749</v>
      </c>
      <c r="T3785" t="s">
        <v>30</v>
      </c>
    </row>
    <row r="3786" spans="1:20" x14ac:dyDescent="0.25">
      <c r="A3786" t="s">
        <v>7622</v>
      </c>
      <c r="B3786" t="s">
        <v>21</v>
      </c>
      <c r="C3786" t="s">
        <v>39</v>
      </c>
      <c r="D3786" t="s">
        <v>56</v>
      </c>
      <c r="E3786" s="1">
        <v>45546</v>
      </c>
      <c r="F3786" t="s">
        <v>7623</v>
      </c>
      <c r="G3786" t="s">
        <v>12373</v>
      </c>
      <c r="H3786" t="s">
        <v>58</v>
      </c>
      <c r="I3786" t="s">
        <v>26</v>
      </c>
      <c r="J3786" t="s">
        <v>67</v>
      </c>
      <c r="K3786">
        <v>1</v>
      </c>
      <c r="L3786">
        <v>1282.69</v>
      </c>
      <c r="M3786" t="s">
        <v>50</v>
      </c>
      <c r="N3786">
        <v>32</v>
      </c>
      <c r="O3786" t="s">
        <v>12209</v>
      </c>
      <c r="P3786">
        <v>98</v>
      </c>
      <c r="Q3786" t="s">
        <v>43</v>
      </c>
      <c r="R3786">
        <v>3</v>
      </c>
      <c r="S3786" t="s">
        <v>12390</v>
      </c>
      <c r="T3786" t="s">
        <v>36</v>
      </c>
    </row>
    <row r="3787" spans="1:20" x14ac:dyDescent="0.25">
      <c r="A3787" t="s">
        <v>7624</v>
      </c>
      <c r="B3787" t="s">
        <v>38</v>
      </c>
      <c r="C3787" t="s">
        <v>39</v>
      </c>
      <c r="D3787" t="s">
        <v>32</v>
      </c>
      <c r="E3787" t="s">
        <v>12302</v>
      </c>
      <c r="F3787" t="s">
        <v>7625</v>
      </c>
      <c r="G3787" t="s">
        <v>12259</v>
      </c>
      <c r="H3787" t="s">
        <v>34</v>
      </c>
      <c r="I3787" t="s">
        <v>63</v>
      </c>
      <c r="J3787" t="s">
        <v>27</v>
      </c>
      <c r="K3787">
        <v>3</v>
      </c>
      <c r="L3787">
        <v>498.08</v>
      </c>
      <c r="M3787" t="s">
        <v>28</v>
      </c>
      <c r="N3787">
        <v>49</v>
      </c>
      <c r="O3787" t="s">
        <v>12264</v>
      </c>
      <c r="P3787">
        <v>7</v>
      </c>
      <c r="Q3787" t="s">
        <v>43</v>
      </c>
      <c r="R3787">
        <v>5</v>
      </c>
      <c r="S3787" s="1">
        <v>45331</v>
      </c>
      <c r="T3787" t="s">
        <v>60</v>
      </c>
    </row>
    <row r="3788" spans="1:20" x14ac:dyDescent="0.25">
      <c r="A3788" t="s">
        <v>7626</v>
      </c>
      <c r="B3788" t="s">
        <v>38</v>
      </c>
      <c r="C3788" t="s">
        <v>22</v>
      </c>
      <c r="D3788" t="s">
        <v>56</v>
      </c>
      <c r="E3788" t="s">
        <v>12394</v>
      </c>
      <c r="F3788" t="s">
        <v>7627</v>
      </c>
      <c r="G3788" t="s">
        <v>12259</v>
      </c>
      <c r="H3788" t="s">
        <v>25</v>
      </c>
      <c r="I3788" t="s">
        <v>54</v>
      </c>
      <c r="J3788" t="s">
        <v>59</v>
      </c>
      <c r="K3788">
        <v>2</v>
      </c>
      <c r="L3788">
        <v>951.13</v>
      </c>
      <c r="M3788" t="s">
        <v>50</v>
      </c>
      <c r="N3788">
        <v>2</v>
      </c>
      <c r="O3788" s="1">
        <v>45605</v>
      </c>
      <c r="P3788">
        <v>372</v>
      </c>
      <c r="Q3788" t="s">
        <v>29</v>
      </c>
      <c r="R3788">
        <v>3</v>
      </c>
      <c r="S3788" s="1">
        <v>45663</v>
      </c>
      <c r="T3788" t="s">
        <v>60</v>
      </c>
    </row>
    <row r="3789" spans="1:20" x14ac:dyDescent="0.25">
      <c r="A3789" t="s">
        <v>7628</v>
      </c>
      <c r="B3789" t="s">
        <v>45</v>
      </c>
      <c r="C3789" t="s">
        <v>22</v>
      </c>
      <c r="D3789" t="s">
        <v>23</v>
      </c>
      <c r="E3789" s="1">
        <v>45301</v>
      </c>
      <c r="F3789" t="s">
        <v>7629</v>
      </c>
      <c r="G3789" t="s">
        <v>12259</v>
      </c>
      <c r="H3789" t="s">
        <v>58</v>
      </c>
      <c r="I3789" t="s">
        <v>54</v>
      </c>
      <c r="J3789" t="s">
        <v>67</v>
      </c>
      <c r="K3789">
        <v>4</v>
      </c>
      <c r="L3789">
        <v>475.64</v>
      </c>
      <c r="M3789" t="s">
        <v>50</v>
      </c>
      <c r="N3789">
        <v>40</v>
      </c>
      <c r="O3789" s="1">
        <v>45782</v>
      </c>
      <c r="P3789">
        <v>102</v>
      </c>
      <c r="Q3789" t="s">
        <v>29</v>
      </c>
      <c r="R3789">
        <v>4</v>
      </c>
      <c r="S3789" t="s">
        <v>12085</v>
      </c>
      <c r="T3789" t="s">
        <v>60</v>
      </c>
    </row>
    <row r="3790" spans="1:20" x14ac:dyDescent="0.25">
      <c r="A3790" t="s">
        <v>7630</v>
      </c>
      <c r="B3790" t="s">
        <v>21</v>
      </c>
      <c r="C3790" t="s">
        <v>39</v>
      </c>
      <c r="D3790" t="s">
        <v>56</v>
      </c>
      <c r="E3790" t="s">
        <v>12243</v>
      </c>
      <c r="F3790" t="s">
        <v>7631</v>
      </c>
      <c r="G3790" t="s">
        <v>12259</v>
      </c>
      <c r="H3790" t="s">
        <v>34</v>
      </c>
      <c r="I3790" t="s">
        <v>26</v>
      </c>
      <c r="J3790" t="s">
        <v>64</v>
      </c>
      <c r="K3790">
        <v>1</v>
      </c>
      <c r="L3790">
        <v>973.73</v>
      </c>
      <c r="M3790" t="s">
        <v>50</v>
      </c>
      <c r="N3790">
        <v>25</v>
      </c>
      <c r="O3790" t="s">
        <v>12378</v>
      </c>
      <c r="P3790">
        <v>147</v>
      </c>
      <c r="Q3790" t="s">
        <v>29</v>
      </c>
      <c r="R3790">
        <v>1</v>
      </c>
      <c r="S3790" t="s">
        <v>12080</v>
      </c>
      <c r="T3790" t="s">
        <v>36</v>
      </c>
    </row>
    <row r="3791" spans="1:20" x14ac:dyDescent="0.25">
      <c r="A3791" t="s">
        <v>7632</v>
      </c>
      <c r="B3791" t="s">
        <v>38</v>
      </c>
      <c r="C3791" t="s">
        <v>82</v>
      </c>
      <c r="D3791" t="s">
        <v>52</v>
      </c>
      <c r="E3791" t="s">
        <v>12502</v>
      </c>
      <c r="F3791" t="s">
        <v>7633</v>
      </c>
      <c r="G3791" t="s">
        <v>12259</v>
      </c>
      <c r="H3791" t="s">
        <v>47</v>
      </c>
      <c r="I3791" t="s">
        <v>63</v>
      </c>
      <c r="J3791" t="s">
        <v>49</v>
      </c>
      <c r="K3791">
        <v>3</v>
      </c>
      <c r="L3791">
        <v>228.07</v>
      </c>
      <c r="M3791" t="s">
        <v>28</v>
      </c>
      <c r="N3791">
        <v>2</v>
      </c>
      <c r="O3791" s="1">
        <v>45809</v>
      </c>
      <c r="P3791">
        <v>423</v>
      </c>
      <c r="Q3791" t="s">
        <v>29</v>
      </c>
      <c r="R3791">
        <v>2</v>
      </c>
      <c r="S3791" t="s">
        <v>12096</v>
      </c>
      <c r="T3791" t="s">
        <v>30</v>
      </c>
    </row>
    <row r="3792" spans="1:20" x14ac:dyDescent="0.25">
      <c r="A3792" t="s">
        <v>7634</v>
      </c>
      <c r="B3792" t="s">
        <v>21</v>
      </c>
      <c r="C3792" t="s">
        <v>82</v>
      </c>
      <c r="D3792" t="s">
        <v>23</v>
      </c>
      <c r="E3792" t="s">
        <v>12149</v>
      </c>
      <c r="F3792" t="s">
        <v>7635</v>
      </c>
      <c r="G3792" t="s">
        <v>12259</v>
      </c>
      <c r="H3792" t="s">
        <v>34</v>
      </c>
      <c r="I3792" t="s">
        <v>54</v>
      </c>
      <c r="J3792" t="s">
        <v>27</v>
      </c>
      <c r="K3792">
        <v>3</v>
      </c>
      <c r="L3792">
        <v>848.61</v>
      </c>
      <c r="M3792" t="s">
        <v>50</v>
      </c>
      <c r="N3792">
        <v>37</v>
      </c>
      <c r="O3792" t="s">
        <v>12108</v>
      </c>
      <c r="P3792">
        <v>169</v>
      </c>
      <c r="Q3792" t="s">
        <v>43</v>
      </c>
      <c r="R3792">
        <v>2</v>
      </c>
      <c r="S3792" t="s">
        <v>12199</v>
      </c>
      <c r="T3792" t="s">
        <v>60</v>
      </c>
    </row>
    <row r="3793" spans="1:20" x14ac:dyDescent="0.25">
      <c r="A3793" t="s">
        <v>7636</v>
      </c>
      <c r="B3793" t="s">
        <v>21</v>
      </c>
      <c r="C3793" t="s">
        <v>82</v>
      </c>
      <c r="D3793" t="s">
        <v>77</v>
      </c>
      <c r="E3793" t="s">
        <v>12115</v>
      </c>
      <c r="F3793" t="s">
        <v>7637</v>
      </c>
      <c r="G3793" t="s">
        <v>12259</v>
      </c>
      <c r="H3793" t="s">
        <v>25</v>
      </c>
      <c r="I3793" t="s">
        <v>63</v>
      </c>
      <c r="J3793" t="s">
        <v>49</v>
      </c>
      <c r="K3793">
        <v>3</v>
      </c>
      <c r="L3793">
        <v>244.57</v>
      </c>
      <c r="M3793" t="s">
        <v>28</v>
      </c>
      <c r="N3793">
        <v>14</v>
      </c>
      <c r="O3793" t="s">
        <v>12238</v>
      </c>
      <c r="P3793">
        <v>463</v>
      </c>
      <c r="Q3793" t="s">
        <v>29</v>
      </c>
      <c r="R3793">
        <v>1</v>
      </c>
      <c r="S3793" t="s">
        <v>12142</v>
      </c>
      <c r="T3793" t="s">
        <v>36</v>
      </c>
    </row>
    <row r="3794" spans="1:20" x14ac:dyDescent="0.25">
      <c r="A3794" t="s">
        <v>7638</v>
      </c>
      <c r="B3794" t="s">
        <v>45</v>
      </c>
      <c r="C3794" t="s">
        <v>39</v>
      </c>
      <c r="D3794" t="s">
        <v>77</v>
      </c>
      <c r="E3794" t="s">
        <v>12167</v>
      </c>
      <c r="F3794" t="s">
        <v>7639</v>
      </c>
      <c r="G3794" t="s">
        <v>12259</v>
      </c>
      <c r="H3794" t="s">
        <v>41</v>
      </c>
      <c r="I3794" t="s">
        <v>48</v>
      </c>
      <c r="J3794" t="s">
        <v>27</v>
      </c>
      <c r="K3794">
        <v>2</v>
      </c>
      <c r="L3794">
        <v>1258.48</v>
      </c>
      <c r="M3794" t="s">
        <v>50</v>
      </c>
      <c r="N3794">
        <v>5</v>
      </c>
      <c r="O3794" t="s">
        <v>12157</v>
      </c>
      <c r="P3794">
        <v>3</v>
      </c>
      <c r="Q3794" t="s">
        <v>43</v>
      </c>
      <c r="R3794">
        <v>2</v>
      </c>
      <c r="S3794" t="s">
        <v>12291</v>
      </c>
      <c r="T3794" t="s">
        <v>60</v>
      </c>
    </row>
    <row r="3795" spans="1:20" x14ac:dyDescent="0.25">
      <c r="A3795" t="s">
        <v>7640</v>
      </c>
      <c r="B3795" t="s">
        <v>21</v>
      </c>
      <c r="C3795" t="s">
        <v>82</v>
      </c>
      <c r="D3795" t="s">
        <v>52</v>
      </c>
      <c r="E3795" s="1">
        <v>45785</v>
      </c>
      <c r="F3795" t="s">
        <v>7641</v>
      </c>
      <c r="G3795" t="s">
        <v>12346</v>
      </c>
      <c r="H3795" t="s">
        <v>47</v>
      </c>
      <c r="I3795" t="s">
        <v>26</v>
      </c>
      <c r="J3795" t="s">
        <v>67</v>
      </c>
      <c r="K3795">
        <v>3</v>
      </c>
      <c r="L3795">
        <v>1316.11</v>
      </c>
      <c r="M3795" t="s">
        <v>50</v>
      </c>
      <c r="N3795">
        <v>41</v>
      </c>
      <c r="O3795" t="s">
        <v>12231</v>
      </c>
      <c r="P3795">
        <v>104</v>
      </c>
      <c r="Q3795" t="s">
        <v>29</v>
      </c>
      <c r="R3795">
        <v>5</v>
      </c>
      <c r="S3795" t="s">
        <v>12177</v>
      </c>
      <c r="T3795" t="s">
        <v>60</v>
      </c>
    </row>
    <row r="3796" spans="1:20" x14ac:dyDescent="0.25">
      <c r="A3796" t="s">
        <v>7642</v>
      </c>
      <c r="B3796" t="s">
        <v>38</v>
      </c>
      <c r="C3796" t="s">
        <v>22</v>
      </c>
      <c r="D3796" t="s">
        <v>32</v>
      </c>
      <c r="E3796" s="1">
        <v>45394</v>
      </c>
      <c r="F3796" t="s">
        <v>7643</v>
      </c>
      <c r="G3796" t="s">
        <v>12346</v>
      </c>
      <c r="H3796" t="s">
        <v>41</v>
      </c>
      <c r="I3796" t="s">
        <v>63</v>
      </c>
      <c r="J3796" t="s">
        <v>59</v>
      </c>
      <c r="K3796">
        <v>5</v>
      </c>
      <c r="L3796">
        <v>1450.74</v>
      </c>
      <c r="M3796" t="s">
        <v>35</v>
      </c>
      <c r="N3796">
        <v>41</v>
      </c>
      <c r="O3796" s="1">
        <v>45905</v>
      </c>
      <c r="P3796">
        <v>448</v>
      </c>
      <c r="Q3796" t="s">
        <v>43</v>
      </c>
      <c r="R3796">
        <v>4</v>
      </c>
      <c r="S3796" s="1">
        <v>45455</v>
      </c>
      <c r="T3796" t="s">
        <v>36</v>
      </c>
    </row>
    <row r="3797" spans="1:20" x14ac:dyDescent="0.25">
      <c r="A3797" t="s">
        <v>7644</v>
      </c>
      <c r="B3797" t="s">
        <v>21</v>
      </c>
      <c r="C3797" t="s">
        <v>39</v>
      </c>
      <c r="D3797" t="s">
        <v>52</v>
      </c>
      <c r="E3797" t="s">
        <v>12373</v>
      </c>
      <c r="F3797" t="s">
        <v>7645</v>
      </c>
      <c r="G3797" t="s">
        <v>12346</v>
      </c>
      <c r="H3797" t="s">
        <v>41</v>
      </c>
      <c r="I3797" t="s">
        <v>63</v>
      </c>
      <c r="J3797" t="s">
        <v>49</v>
      </c>
      <c r="K3797">
        <v>4</v>
      </c>
      <c r="L3797">
        <v>899.68</v>
      </c>
      <c r="M3797" t="s">
        <v>35</v>
      </c>
      <c r="N3797">
        <v>25</v>
      </c>
      <c r="O3797" t="s">
        <v>12256</v>
      </c>
      <c r="P3797">
        <v>227</v>
      </c>
      <c r="Q3797" t="s">
        <v>29</v>
      </c>
      <c r="R3797">
        <v>4</v>
      </c>
      <c r="S3797" t="s">
        <v>12271</v>
      </c>
      <c r="T3797" t="s">
        <v>60</v>
      </c>
    </row>
    <row r="3798" spans="1:20" x14ac:dyDescent="0.25">
      <c r="A3798" t="s">
        <v>7646</v>
      </c>
      <c r="B3798" t="s">
        <v>21</v>
      </c>
      <c r="C3798" t="s">
        <v>39</v>
      </c>
      <c r="D3798" t="s">
        <v>23</v>
      </c>
      <c r="E3798" s="1">
        <v>45690</v>
      </c>
      <c r="F3798" t="s">
        <v>7647</v>
      </c>
      <c r="G3798" t="s">
        <v>12346</v>
      </c>
      <c r="H3798" t="s">
        <v>41</v>
      </c>
      <c r="I3798" t="s">
        <v>48</v>
      </c>
      <c r="J3798" t="s">
        <v>67</v>
      </c>
      <c r="K3798">
        <v>1</v>
      </c>
      <c r="L3798">
        <v>649.02</v>
      </c>
      <c r="M3798" t="s">
        <v>50</v>
      </c>
      <c r="N3798">
        <v>37</v>
      </c>
      <c r="O3798" s="1">
        <v>45605</v>
      </c>
      <c r="P3798">
        <v>179</v>
      </c>
      <c r="Q3798" t="s">
        <v>29</v>
      </c>
      <c r="R3798">
        <v>5</v>
      </c>
      <c r="S3798" t="s">
        <v>12346</v>
      </c>
      <c r="T3798" t="s">
        <v>30</v>
      </c>
    </row>
    <row r="3799" spans="1:20" x14ac:dyDescent="0.25">
      <c r="A3799" t="s">
        <v>7648</v>
      </c>
      <c r="B3799" t="s">
        <v>21</v>
      </c>
      <c r="C3799" t="s">
        <v>39</v>
      </c>
      <c r="D3799" t="s">
        <v>23</v>
      </c>
      <c r="E3799" s="1">
        <v>45027</v>
      </c>
      <c r="F3799" t="s">
        <v>7649</v>
      </c>
      <c r="G3799" t="s">
        <v>12346</v>
      </c>
      <c r="H3799" t="s">
        <v>34</v>
      </c>
      <c r="I3799" t="s">
        <v>48</v>
      </c>
      <c r="J3799" t="s">
        <v>27</v>
      </c>
      <c r="K3799">
        <v>3</v>
      </c>
      <c r="L3799">
        <v>579.57000000000005</v>
      </c>
      <c r="M3799" t="s">
        <v>50</v>
      </c>
      <c r="N3799">
        <v>13</v>
      </c>
      <c r="O3799" t="s">
        <v>12096</v>
      </c>
      <c r="P3799">
        <v>451</v>
      </c>
      <c r="Q3799" t="s">
        <v>43</v>
      </c>
      <c r="R3799">
        <v>3</v>
      </c>
      <c r="S3799" t="s">
        <v>12065</v>
      </c>
      <c r="T3799" t="s">
        <v>36</v>
      </c>
    </row>
    <row r="3800" spans="1:20" x14ac:dyDescent="0.25">
      <c r="A3800" t="s">
        <v>7650</v>
      </c>
      <c r="B3800" t="s">
        <v>38</v>
      </c>
      <c r="C3800" t="s">
        <v>82</v>
      </c>
      <c r="D3800" t="s">
        <v>56</v>
      </c>
      <c r="E3800" s="1">
        <v>45515</v>
      </c>
      <c r="F3800" t="s">
        <v>7651</v>
      </c>
      <c r="G3800" t="s">
        <v>12346</v>
      </c>
      <c r="H3800" t="s">
        <v>47</v>
      </c>
      <c r="I3800" t="s">
        <v>42</v>
      </c>
      <c r="J3800" t="s">
        <v>59</v>
      </c>
      <c r="K3800">
        <v>1</v>
      </c>
      <c r="L3800">
        <v>525.89</v>
      </c>
      <c r="M3800" t="s">
        <v>28</v>
      </c>
      <c r="N3800">
        <v>35</v>
      </c>
      <c r="O3800" t="s">
        <v>12323</v>
      </c>
      <c r="P3800">
        <v>224</v>
      </c>
      <c r="Q3800" t="s">
        <v>43</v>
      </c>
      <c r="R3800">
        <v>4</v>
      </c>
      <c r="S3800" s="1">
        <v>45544</v>
      </c>
      <c r="T3800" t="s">
        <v>36</v>
      </c>
    </row>
    <row r="3801" spans="1:20" x14ac:dyDescent="0.25">
      <c r="A3801" t="s">
        <v>7652</v>
      </c>
      <c r="B3801" t="s">
        <v>45</v>
      </c>
      <c r="C3801" t="s">
        <v>82</v>
      </c>
      <c r="D3801" t="s">
        <v>32</v>
      </c>
      <c r="E3801" t="s">
        <v>12437</v>
      </c>
      <c r="F3801" t="s">
        <v>7653</v>
      </c>
      <c r="G3801" t="s">
        <v>12346</v>
      </c>
      <c r="H3801" t="s">
        <v>34</v>
      </c>
      <c r="I3801" t="s">
        <v>54</v>
      </c>
      <c r="J3801" t="s">
        <v>67</v>
      </c>
      <c r="K3801">
        <v>2</v>
      </c>
      <c r="L3801">
        <v>1050.98</v>
      </c>
      <c r="M3801" t="s">
        <v>50</v>
      </c>
      <c r="N3801">
        <v>32</v>
      </c>
      <c r="O3801" t="s">
        <v>12290</v>
      </c>
      <c r="P3801">
        <v>175</v>
      </c>
      <c r="Q3801" t="s">
        <v>29</v>
      </c>
      <c r="R3801">
        <v>3</v>
      </c>
      <c r="S3801" t="s">
        <v>12091</v>
      </c>
      <c r="T3801" t="s">
        <v>60</v>
      </c>
    </row>
    <row r="3802" spans="1:20" x14ac:dyDescent="0.25">
      <c r="A3802" t="s">
        <v>7654</v>
      </c>
      <c r="B3802" t="s">
        <v>21</v>
      </c>
      <c r="C3802" t="s">
        <v>22</v>
      </c>
      <c r="D3802" t="s">
        <v>56</v>
      </c>
      <c r="E3802" s="1">
        <v>45475</v>
      </c>
      <c r="F3802" t="s">
        <v>7655</v>
      </c>
      <c r="G3802" t="s">
        <v>12346</v>
      </c>
      <c r="H3802" t="s">
        <v>58</v>
      </c>
      <c r="I3802" t="s">
        <v>48</v>
      </c>
      <c r="J3802" t="s">
        <v>67</v>
      </c>
      <c r="K3802">
        <v>5</v>
      </c>
      <c r="L3802">
        <v>522.30999999999995</v>
      </c>
      <c r="M3802" t="s">
        <v>50</v>
      </c>
      <c r="N3802">
        <v>17</v>
      </c>
      <c r="O3802" s="1">
        <v>45969</v>
      </c>
      <c r="P3802">
        <v>188</v>
      </c>
      <c r="Q3802" t="s">
        <v>43</v>
      </c>
      <c r="R3802">
        <v>5</v>
      </c>
      <c r="S3802" t="s">
        <v>12087</v>
      </c>
      <c r="T3802" t="s">
        <v>60</v>
      </c>
    </row>
    <row r="3803" spans="1:20" x14ac:dyDescent="0.25">
      <c r="A3803" t="s">
        <v>7656</v>
      </c>
      <c r="B3803" t="s">
        <v>45</v>
      </c>
      <c r="C3803" t="s">
        <v>22</v>
      </c>
      <c r="D3803" t="s">
        <v>56</v>
      </c>
      <c r="E3803" t="s">
        <v>12128</v>
      </c>
      <c r="F3803" t="s">
        <v>7657</v>
      </c>
      <c r="G3803" t="s">
        <v>12346</v>
      </c>
      <c r="H3803" t="s">
        <v>47</v>
      </c>
      <c r="I3803" t="s">
        <v>42</v>
      </c>
      <c r="J3803" t="s">
        <v>64</v>
      </c>
      <c r="K3803">
        <v>2</v>
      </c>
      <c r="L3803">
        <v>726.74</v>
      </c>
      <c r="M3803" t="s">
        <v>35</v>
      </c>
      <c r="N3803">
        <v>3</v>
      </c>
      <c r="O3803" s="1">
        <v>45751</v>
      </c>
      <c r="P3803">
        <v>385</v>
      </c>
      <c r="Q3803" t="s">
        <v>43</v>
      </c>
      <c r="R3803">
        <v>4</v>
      </c>
      <c r="S3803" s="1">
        <v>45454</v>
      </c>
      <c r="T3803" t="s">
        <v>36</v>
      </c>
    </row>
    <row r="3804" spans="1:20" x14ac:dyDescent="0.25">
      <c r="A3804" t="s">
        <v>7658</v>
      </c>
      <c r="B3804" t="s">
        <v>21</v>
      </c>
      <c r="C3804" t="s">
        <v>22</v>
      </c>
      <c r="D3804" t="s">
        <v>32</v>
      </c>
      <c r="E3804" t="s">
        <v>12504</v>
      </c>
      <c r="F3804" t="s">
        <v>7659</v>
      </c>
      <c r="G3804" t="s">
        <v>12346</v>
      </c>
      <c r="H3804" t="s">
        <v>41</v>
      </c>
      <c r="I3804" t="s">
        <v>26</v>
      </c>
      <c r="J3804" t="s">
        <v>59</v>
      </c>
      <c r="K3804">
        <v>1</v>
      </c>
      <c r="L3804">
        <v>868.17</v>
      </c>
      <c r="M3804" t="s">
        <v>50</v>
      </c>
      <c r="N3804">
        <v>5</v>
      </c>
      <c r="O3804" s="1">
        <v>45810</v>
      </c>
      <c r="P3804">
        <v>169</v>
      </c>
      <c r="Q3804" t="s">
        <v>43</v>
      </c>
      <c r="R3804">
        <v>4</v>
      </c>
      <c r="S3804" t="s">
        <v>12323</v>
      </c>
      <c r="T3804" t="s">
        <v>60</v>
      </c>
    </row>
    <row r="3805" spans="1:20" x14ac:dyDescent="0.25">
      <c r="A3805" t="s">
        <v>7660</v>
      </c>
      <c r="B3805" t="s">
        <v>38</v>
      </c>
      <c r="C3805" t="s">
        <v>82</v>
      </c>
      <c r="D3805" t="s">
        <v>56</v>
      </c>
      <c r="E3805" s="1">
        <v>45634</v>
      </c>
      <c r="F3805" t="s">
        <v>7661</v>
      </c>
      <c r="G3805" t="s">
        <v>12346</v>
      </c>
      <c r="H3805" t="s">
        <v>34</v>
      </c>
      <c r="I3805" t="s">
        <v>63</v>
      </c>
      <c r="J3805" t="s">
        <v>49</v>
      </c>
      <c r="K3805">
        <v>2</v>
      </c>
      <c r="L3805">
        <v>179.09</v>
      </c>
      <c r="M3805" t="s">
        <v>28</v>
      </c>
      <c r="N3805">
        <v>16</v>
      </c>
      <c r="O3805" s="1">
        <v>45452</v>
      </c>
      <c r="P3805">
        <v>291</v>
      </c>
      <c r="Q3805" t="s">
        <v>29</v>
      </c>
      <c r="R3805">
        <v>2</v>
      </c>
      <c r="S3805" t="s">
        <v>12221</v>
      </c>
      <c r="T3805" t="s">
        <v>60</v>
      </c>
    </row>
    <row r="3806" spans="1:20" x14ac:dyDescent="0.25">
      <c r="A3806" t="s">
        <v>7662</v>
      </c>
      <c r="B3806" t="s">
        <v>21</v>
      </c>
      <c r="C3806" t="s">
        <v>82</v>
      </c>
      <c r="D3806" t="s">
        <v>56</v>
      </c>
      <c r="E3806" t="s">
        <v>12095</v>
      </c>
      <c r="F3806" t="s">
        <v>7663</v>
      </c>
      <c r="G3806" t="s">
        <v>12067</v>
      </c>
      <c r="H3806" t="s">
        <v>47</v>
      </c>
      <c r="I3806" t="s">
        <v>63</v>
      </c>
      <c r="J3806" t="s">
        <v>67</v>
      </c>
      <c r="K3806">
        <v>2</v>
      </c>
      <c r="L3806">
        <v>838.32</v>
      </c>
      <c r="M3806" t="s">
        <v>28</v>
      </c>
      <c r="N3806">
        <v>44</v>
      </c>
      <c r="O3806" t="s">
        <v>12346</v>
      </c>
      <c r="P3806">
        <v>170</v>
      </c>
      <c r="Q3806" t="s">
        <v>43</v>
      </c>
      <c r="R3806">
        <v>2</v>
      </c>
      <c r="S3806" t="s">
        <v>12197</v>
      </c>
      <c r="T3806" t="s">
        <v>36</v>
      </c>
    </row>
    <row r="3807" spans="1:20" x14ac:dyDescent="0.25">
      <c r="A3807" t="s">
        <v>7664</v>
      </c>
      <c r="B3807" t="s">
        <v>38</v>
      </c>
      <c r="C3807" t="s">
        <v>82</v>
      </c>
      <c r="D3807" t="s">
        <v>56</v>
      </c>
      <c r="E3807" t="s">
        <v>12066</v>
      </c>
      <c r="F3807" t="s">
        <v>7665</v>
      </c>
      <c r="G3807" t="s">
        <v>12067</v>
      </c>
      <c r="H3807" t="s">
        <v>25</v>
      </c>
      <c r="I3807" t="s">
        <v>48</v>
      </c>
      <c r="J3807" t="s">
        <v>49</v>
      </c>
      <c r="K3807">
        <v>2</v>
      </c>
      <c r="L3807">
        <v>220.91</v>
      </c>
      <c r="M3807" t="s">
        <v>28</v>
      </c>
      <c r="N3807">
        <v>10</v>
      </c>
      <c r="O3807" t="s">
        <v>12209</v>
      </c>
      <c r="P3807">
        <v>5</v>
      </c>
      <c r="Q3807" t="s">
        <v>43</v>
      </c>
      <c r="R3807">
        <v>4</v>
      </c>
      <c r="S3807" t="s">
        <v>12271</v>
      </c>
      <c r="T3807" t="s">
        <v>30</v>
      </c>
    </row>
    <row r="3808" spans="1:20" x14ac:dyDescent="0.25">
      <c r="A3808" t="s">
        <v>7666</v>
      </c>
      <c r="B3808" t="s">
        <v>45</v>
      </c>
      <c r="C3808" t="s">
        <v>39</v>
      </c>
      <c r="D3808" t="s">
        <v>56</v>
      </c>
      <c r="E3808" t="s">
        <v>12138</v>
      </c>
      <c r="F3808" t="s">
        <v>7667</v>
      </c>
      <c r="G3808" t="s">
        <v>12067</v>
      </c>
      <c r="H3808" t="s">
        <v>58</v>
      </c>
      <c r="I3808" t="s">
        <v>48</v>
      </c>
      <c r="J3808" t="s">
        <v>49</v>
      </c>
      <c r="K3808">
        <v>4</v>
      </c>
      <c r="L3808">
        <v>968.41</v>
      </c>
      <c r="M3808" t="s">
        <v>35</v>
      </c>
      <c r="N3808">
        <v>18</v>
      </c>
      <c r="O3808" t="s">
        <v>12227</v>
      </c>
      <c r="P3808">
        <v>263</v>
      </c>
      <c r="Q3808" t="s">
        <v>43</v>
      </c>
      <c r="R3808">
        <v>3</v>
      </c>
      <c r="S3808" s="1">
        <v>45755</v>
      </c>
      <c r="T3808" t="s">
        <v>30</v>
      </c>
    </row>
    <row r="3809" spans="1:20" x14ac:dyDescent="0.25">
      <c r="A3809" t="s">
        <v>7668</v>
      </c>
      <c r="B3809" t="s">
        <v>21</v>
      </c>
      <c r="C3809" t="s">
        <v>22</v>
      </c>
      <c r="D3809" t="s">
        <v>77</v>
      </c>
      <c r="E3809" t="s">
        <v>12421</v>
      </c>
      <c r="F3809" t="s">
        <v>7669</v>
      </c>
      <c r="G3809" t="s">
        <v>12067</v>
      </c>
      <c r="H3809" t="s">
        <v>34</v>
      </c>
      <c r="I3809" t="s">
        <v>48</v>
      </c>
      <c r="J3809" t="s">
        <v>67</v>
      </c>
      <c r="K3809">
        <v>2</v>
      </c>
      <c r="L3809">
        <v>1412.68</v>
      </c>
      <c r="M3809" t="s">
        <v>35</v>
      </c>
      <c r="N3809">
        <v>48</v>
      </c>
      <c r="O3809" t="s">
        <v>12071</v>
      </c>
      <c r="P3809">
        <v>220</v>
      </c>
      <c r="Q3809" t="s">
        <v>29</v>
      </c>
      <c r="R3809">
        <v>5</v>
      </c>
      <c r="S3809" s="1">
        <v>45937</v>
      </c>
      <c r="T3809" t="s">
        <v>36</v>
      </c>
    </row>
    <row r="3810" spans="1:20" x14ac:dyDescent="0.25">
      <c r="A3810" t="s">
        <v>7670</v>
      </c>
      <c r="B3810" t="s">
        <v>21</v>
      </c>
      <c r="C3810" t="s">
        <v>82</v>
      </c>
      <c r="D3810" t="s">
        <v>52</v>
      </c>
      <c r="E3810" t="s">
        <v>12352</v>
      </c>
      <c r="F3810" t="s">
        <v>7671</v>
      </c>
      <c r="G3810" t="s">
        <v>12067</v>
      </c>
      <c r="H3810" t="s">
        <v>25</v>
      </c>
      <c r="I3810" t="s">
        <v>26</v>
      </c>
      <c r="J3810" t="s">
        <v>27</v>
      </c>
      <c r="K3810">
        <v>1</v>
      </c>
      <c r="L3810">
        <v>490.73</v>
      </c>
      <c r="M3810" t="s">
        <v>35</v>
      </c>
      <c r="N3810">
        <v>18</v>
      </c>
      <c r="O3810" t="s">
        <v>12067</v>
      </c>
      <c r="P3810">
        <v>485</v>
      </c>
      <c r="Q3810" t="s">
        <v>43</v>
      </c>
      <c r="R3810">
        <v>5</v>
      </c>
      <c r="S3810" t="s">
        <v>12199</v>
      </c>
      <c r="T3810" t="s">
        <v>30</v>
      </c>
    </row>
    <row r="3811" spans="1:20" x14ac:dyDescent="0.25">
      <c r="A3811" t="s">
        <v>7672</v>
      </c>
      <c r="B3811" t="s">
        <v>38</v>
      </c>
      <c r="C3811" t="s">
        <v>82</v>
      </c>
      <c r="D3811" t="s">
        <v>23</v>
      </c>
      <c r="E3811" t="s">
        <v>12121</v>
      </c>
      <c r="F3811" t="s">
        <v>7673</v>
      </c>
      <c r="G3811" t="s">
        <v>12067</v>
      </c>
      <c r="H3811" t="s">
        <v>41</v>
      </c>
      <c r="I3811" t="s">
        <v>54</v>
      </c>
      <c r="J3811" t="s">
        <v>49</v>
      </c>
      <c r="K3811">
        <v>5</v>
      </c>
      <c r="L3811">
        <v>889.38</v>
      </c>
      <c r="M3811" t="s">
        <v>50</v>
      </c>
      <c r="N3811">
        <v>36</v>
      </c>
      <c r="O3811" s="1">
        <v>45962</v>
      </c>
      <c r="P3811">
        <v>85</v>
      </c>
      <c r="Q3811" t="s">
        <v>43</v>
      </c>
      <c r="R3811">
        <v>4</v>
      </c>
      <c r="S3811" t="s">
        <v>12093</v>
      </c>
      <c r="T3811" t="s">
        <v>30</v>
      </c>
    </row>
    <row r="3812" spans="1:20" x14ac:dyDescent="0.25">
      <c r="A3812" t="s">
        <v>7674</v>
      </c>
      <c r="B3812" t="s">
        <v>45</v>
      </c>
      <c r="C3812" t="s">
        <v>82</v>
      </c>
      <c r="D3812" t="s">
        <v>56</v>
      </c>
      <c r="E3812" t="s">
        <v>12197</v>
      </c>
      <c r="F3812" t="s">
        <v>7675</v>
      </c>
      <c r="G3812" t="s">
        <v>12067</v>
      </c>
      <c r="H3812" t="s">
        <v>34</v>
      </c>
      <c r="I3812" t="s">
        <v>63</v>
      </c>
      <c r="J3812" t="s">
        <v>27</v>
      </c>
      <c r="K3812">
        <v>5</v>
      </c>
      <c r="L3812">
        <v>777.72</v>
      </c>
      <c r="M3812" t="s">
        <v>50</v>
      </c>
      <c r="N3812">
        <v>38</v>
      </c>
      <c r="O3812" t="s">
        <v>12141</v>
      </c>
      <c r="P3812">
        <v>150</v>
      </c>
      <c r="Q3812" t="s">
        <v>29</v>
      </c>
      <c r="R3812">
        <v>2</v>
      </c>
      <c r="S3812" s="1">
        <v>45815</v>
      </c>
      <c r="T3812" t="s">
        <v>36</v>
      </c>
    </row>
    <row r="3813" spans="1:20" x14ac:dyDescent="0.25">
      <c r="A3813" t="s">
        <v>7676</v>
      </c>
      <c r="B3813" t="s">
        <v>45</v>
      </c>
      <c r="C3813" t="s">
        <v>82</v>
      </c>
      <c r="D3813" t="s">
        <v>77</v>
      </c>
      <c r="E3813" s="1">
        <v>45149</v>
      </c>
      <c r="F3813" t="s">
        <v>7677</v>
      </c>
      <c r="G3813" t="s">
        <v>12067</v>
      </c>
      <c r="H3813" t="s">
        <v>34</v>
      </c>
      <c r="I3813" t="s">
        <v>42</v>
      </c>
      <c r="J3813" t="s">
        <v>49</v>
      </c>
      <c r="K3813">
        <v>4</v>
      </c>
      <c r="L3813">
        <v>1010.52</v>
      </c>
      <c r="M3813" t="s">
        <v>35</v>
      </c>
      <c r="N3813">
        <v>10</v>
      </c>
      <c r="O3813" s="1">
        <v>45605</v>
      </c>
      <c r="P3813">
        <v>135</v>
      </c>
      <c r="Q3813" t="s">
        <v>29</v>
      </c>
      <c r="R3813">
        <v>2</v>
      </c>
      <c r="S3813" t="s">
        <v>12246</v>
      </c>
      <c r="T3813" t="s">
        <v>30</v>
      </c>
    </row>
    <row r="3814" spans="1:20" x14ac:dyDescent="0.25">
      <c r="A3814" t="s">
        <v>7678</v>
      </c>
      <c r="B3814" t="s">
        <v>21</v>
      </c>
      <c r="C3814" t="s">
        <v>82</v>
      </c>
      <c r="D3814" t="s">
        <v>23</v>
      </c>
      <c r="E3814" t="s">
        <v>12498</v>
      </c>
      <c r="F3814" t="s">
        <v>7679</v>
      </c>
      <c r="G3814" t="s">
        <v>12388</v>
      </c>
      <c r="H3814" t="s">
        <v>47</v>
      </c>
      <c r="I3814" t="s">
        <v>48</v>
      </c>
      <c r="J3814" t="s">
        <v>27</v>
      </c>
      <c r="K3814">
        <v>3</v>
      </c>
      <c r="L3814">
        <v>440.85</v>
      </c>
      <c r="M3814" t="s">
        <v>35</v>
      </c>
      <c r="N3814">
        <v>28</v>
      </c>
      <c r="O3814" t="s">
        <v>12180</v>
      </c>
      <c r="P3814">
        <v>278</v>
      </c>
      <c r="Q3814" t="s">
        <v>29</v>
      </c>
      <c r="R3814">
        <v>1</v>
      </c>
      <c r="S3814" t="s">
        <v>12277</v>
      </c>
      <c r="T3814" t="s">
        <v>60</v>
      </c>
    </row>
    <row r="3815" spans="1:20" x14ac:dyDescent="0.25">
      <c r="A3815" t="s">
        <v>7680</v>
      </c>
      <c r="B3815" t="s">
        <v>45</v>
      </c>
      <c r="C3815" t="s">
        <v>82</v>
      </c>
      <c r="D3815" t="s">
        <v>56</v>
      </c>
      <c r="E3815" t="s">
        <v>12082</v>
      </c>
      <c r="F3815" t="s">
        <v>7681</v>
      </c>
      <c r="G3815" t="s">
        <v>12388</v>
      </c>
      <c r="H3815" t="s">
        <v>34</v>
      </c>
      <c r="I3815" t="s">
        <v>42</v>
      </c>
      <c r="J3815" t="s">
        <v>67</v>
      </c>
      <c r="K3815">
        <v>4</v>
      </c>
      <c r="L3815">
        <v>1078.46</v>
      </c>
      <c r="M3815" t="s">
        <v>50</v>
      </c>
      <c r="N3815">
        <v>6</v>
      </c>
      <c r="O3815" s="1">
        <v>45813</v>
      </c>
      <c r="P3815">
        <v>475</v>
      </c>
      <c r="Q3815" t="s">
        <v>43</v>
      </c>
      <c r="R3815">
        <v>5</v>
      </c>
      <c r="S3815" s="1">
        <v>45718</v>
      </c>
      <c r="T3815" t="s">
        <v>30</v>
      </c>
    </row>
    <row r="3816" spans="1:20" x14ac:dyDescent="0.25">
      <c r="A3816" t="s">
        <v>7682</v>
      </c>
      <c r="B3816" t="s">
        <v>21</v>
      </c>
      <c r="C3816" t="s">
        <v>82</v>
      </c>
      <c r="D3816" t="s">
        <v>56</v>
      </c>
      <c r="E3816" s="1">
        <v>45239</v>
      </c>
      <c r="F3816" t="s">
        <v>7683</v>
      </c>
      <c r="G3816" t="s">
        <v>12388</v>
      </c>
      <c r="H3816" t="s">
        <v>47</v>
      </c>
      <c r="I3816" t="s">
        <v>48</v>
      </c>
      <c r="J3816" t="s">
        <v>67</v>
      </c>
      <c r="K3816">
        <v>1</v>
      </c>
      <c r="L3816">
        <v>406.4</v>
      </c>
      <c r="M3816" t="s">
        <v>50</v>
      </c>
      <c r="N3816">
        <v>36</v>
      </c>
      <c r="O3816" t="s">
        <v>12132</v>
      </c>
      <c r="P3816">
        <v>202</v>
      </c>
      <c r="Q3816" t="s">
        <v>43</v>
      </c>
      <c r="R3816">
        <v>3</v>
      </c>
      <c r="S3816" s="1">
        <v>45904</v>
      </c>
      <c r="T3816" t="s">
        <v>36</v>
      </c>
    </row>
    <row r="3817" spans="1:20" x14ac:dyDescent="0.25">
      <c r="A3817" t="s">
        <v>7684</v>
      </c>
      <c r="B3817" t="s">
        <v>21</v>
      </c>
      <c r="C3817" t="s">
        <v>22</v>
      </c>
      <c r="D3817" t="s">
        <v>23</v>
      </c>
      <c r="E3817" t="s">
        <v>12077</v>
      </c>
      <c r="F3817" t="s">
        <v>7685</v>
      </c>
      <c r="G3817" t="s">
        <v>12388</v>
      </c>
      <c r="H3817" t="s">
        <v>25</v>
      </c>
      <c r="I3817" t="s">
        <v>54</v>
      </c>
      <c r="J3817" t="s">
        <v>67</v>
      </c>
      <c r="K3817">
        <v>4</v>
      </c>
      <c r="L3817">
        <v>530.11</v>
      </c>
      <c r="M3817" t="s">
        <v>35</v>
      </c>
      <c r="N3817">
        <v>50</v>
      </c>
      <c r="O3817" t="s">
        <v>12100</v>
      </c>
      <c r="P3817">
        <v>220</v>
      </c>
      <c r="Q3817" t="s">
        <v>29</v>
      </c>
      <c r="R3817">
        <v>2</v>
      </c>
      <c r="S3817" t="s">
        <v>12223</v>
      </c>
      <c r="T3817" t="s">
        <v>30</v>
      </c>
    </row>
    <row r="3818" spans="1:20" x14ac:dyDescent="0.25">
      <c r="A3818" t="s">
        <v>7686</v>
      </c>
      <c r="B3818" t="s">
        <v>21</v>
      </c>
      <c r="C3818" t="s">
        <v>22</v>
      </c>
      <c r="D3818" t="s">
        <v>52</v>
      </c>
      <c r="E3818" s="1">
        <v>45839</v>
      </c>
      <c r="F3818" t="s">
        <v>7687</v>
      </c>
      <c r="G3818" t="s">
        <v>12388</v>
      </c>
      <c r="H3818" t="s">
        <v>34</v>
      </c>
      <c r="I3818" t="s">
        <v>48</v>
      </c>
      <c r="J3818" t="s">
        <v>64</v>
      </c>
      <c r="K3818">
        <v>3</v>
      </c>
      <c r="L3818">
        <v>590.16</v>
      </c>
      <c r="M3818" t="s">
        <v>28</v>
      </c>
      <c r="N3818">
        <v>43</v>
      </c>
      <c r="O3818" t="s">
        <v>12104</v>
      </c>
      <c r="P3818">
        <v>135</v>
      </c>
      <c r="Q3818" t="s">
        <v>29</v>
      </c>
      <c r="R3818">
        <v>3</v>
      </c>
      <c r="S3818" s="1">
        <v>45484</v>
      </c>
      <c r="T3818" t="s">
        <v>60</v>
      </c>
    </row>
    <row r="3819" spans="1:20" x14ac:dyDescent="0.25">
      <c r="A3819" t="s">
        <v>7688</v>
      </c>
      <c r="B3819" t="s">
        <v>38</v>
      </c>
      <c r="C3819" t="s">
        <v>22</v>
      </c>
      <c r="D3819" t="s">
        <v>56</v>
      </c>
      <c r="E3819" t="s">
        <v>12455</v>
      </c>
      <c r="F3819" t="s">
        <v>7689</v>
      </c>
      <c r="G3819" t="s">
        <v>12388</v>
      </c>
      <c r="H3819" t="s">
        <v>58</v>
      </c>
      <c r="I3819" t="s">
        <v>48</v>
      </c>
      <c r="J3819" t="s">
        <v>64</v>
      </c>
      <c r="K3819">
        <v>1</v>
      </c>
      <c r="L3819">
        <v>415.59</v>
      </c>
      <c r="M3819" t="s">
        <v>50</v>
      </c>
      <c r="N3819">
        <v>35</v>
      </c>
      <c r="O3819" s="1">
        <v>45964</v>
      </c>
      <c r="P3819">
        <v>363</v>
      </c>
      <c r="Q3819" t="s">
        <v>43</v>
      </c>
      <c r="R3819">
        <v>3</v>
      </c>
      <c r="S3819" s="1">
        <v>45752</v>
      </c>
      <c r="T3819" t="s">
        <v>30</v>
      </c>
    </row>
    <row r="3820" spans="1:20" x14ac:dyDescent="0.25">
      <c r="A3820" t="s">
        <v>7690</v>
      </c>
      <c r="B3820" t="s">
        <v>38</v>
      </c>
      <c r="C3820" t="s">
        <v>39</v>
      </c>
      <c r="D3820" t="s">
        <v>32</v>
      </c>
      <c r="E3820" t="s">
        <v>12077</v>
      </c>
      <c r="F3820" t="s">
        <v>7691</v>
      </c>
      <c r="G3820" t="s">
        <v>12388</v>
      </c>
      <c r="H3820" t="s">
        <v>25</v>
      </c>
      <c r="I3820" t="s">
        <v>42</v>
      </c>
      <c r="J3820" t="s">
        <v>27</v>
      </c>
      <c r="K3820">
        <v>2</v>
      </c>
      <c r="L3820">
        <v>302.13</v>
      </c>
      <c r="M3820" t="s">
        <v>50</v>
      </c>
      <c r="N3820">
        <v>23</v>
      </c>
      <c r="O3820" s="1">
        <v>45303</v>
      </c>
      <c r="P3820">
        <v>122</v>
      </c>
      <c r="Q3820" t="s">
        <v>29</v>
      </c>
      <c r="R3820">
        <v>2</v>
      </c>
      <c r="S3820" t="s">
        <v>12242</v>
      </c>
      <c r="T3820" t="s">
        <v>60</v>
      </c>
    </row>
    <row r="3821" spans="1:20" x14ac:dyDescent="0.25">
      <c r="A3821" t="s">
        <v>7692</v>
      </c>
      <c r="B3821" t="s">
        <v>45</v>
      </c>
      <c r="C3821" t="s">
        <v>82</v>
      </c>
      <c r="D3821" t="s">
        <v>56</v>
      </c>
      <c r="E3821" t="s">
        <v>12428</v>
      </c>
      <c r="F3821" t="s">
        <v>7693</v>
      </c>
      <c r="G3821" t="s">
        <v>12164</v>
      </c>
      <c r="H3821" t="s">
        <v>47</v>
      </c>
      <c r="I3821" t="s">
        <v>42</v>
      </c>
      <c r="J3821" t="s">
        <v>64</v>
      </c>
      <c r="K3821">
        <v>2</v>
      </c>
      <c r="L3821">
        <v>802.35</v>
      </c>
      <c r="M3821" t="s">
        <v>50</v>
      </c>
      <c r="N3821">
        <v>50</v>
      </c>
      <c r="O3821" s="1">
        <v>45423</v>
      </c>
      <c r="P3821">
        <v>430</v>
      </c>
      <c r="Q3821" t="s">
        <v>43</v>
      </c>
      <c r="R3821">
        <v>5</v>
      </c>
      <c r="S3821" t="s">
        <v>12332</v>
      </c>
      <c r="T3821" t="s">
        <v>60</v>
      </c>
    </row>
    <row r="3822" spans="1:20" x14ac:dyDescent="0.25">
      <c r="A3822" t="s">
        <v>7694</v>
      </c>
      <c r="B3822" t="s">
        <v>21</v>
      </c>
      <c r="C3822" t="s">
        <v>39</v>
      </c>
      <c r="D3822" t="s">
        <v>23</v>
      </c>
      <c r="E3822" t="s">
        <v>12463</v>
      </c>
      <c r="F3822" t="s">
        <v>7695</v>
      </c>
      <c r="G3822" t="s">
        <v>12164</v>
      </c>
      <c r="H3822" t="s">
        <v>47</v>
      </c>
      <c r="I3822" t="s">
        <v>54</v>
      </c>
      <c r="J3822" t="s">
        <v>64</v>
      </c>
      <c r="K3822">
        <v>1</v>
      </c>
      <c r="L3822">
        <v>179.6</v>
      </c>
      <c r="M3822" t="s">
        <v>35</v>
      </c>
      <c r="N3822">
        <v>19</v>
      </c>
      <c r="O3822" t="s">
        <v>12132</v>
      </c>
      <c r="P3822">
        <v>416</v>
      </c>
      <c r="Q3822" t="s">
        <v>29</v>
      </c>
      <c r="R3822">
        <v>2</v>
      </c>
      <c r="S3822" t="s">
        <v>12364</v>
      </c>
      <c r="T3822" t="s">
        <v>30</v>
      </c>
    </row>
    <row r="3823" spans="1:20" x14ac:dyDescent="0.25">
      <c r="A3823" t="s">
        <v>7696</v>
      </c>
      <c r="B3823" t="s">
        <v>38</v>
      </c>
      <c r="C3823" t="s">
        <v>39</v>
      </c>
      <c r="D3823" t="s">
        <v>52</v>
      </c>
      <c r="E3823" t="s">
        <v>12125</v>
      </c>
      <c r="F3823" t="s">
        <v>7697</v>
      </c>
      <c r="G3823" t="s">
        <v>12164</v>
      </c>
      <c r="H3823" t="s">
        <v>41</v>
      </c>
      <c r="I3823" t="s">
        <v>63</v>
      </c>
      <c r="J3823" t="s">
        <v>64</v>
      </c>
      <c r="K3823">
        <v>2</v>
      </c>
      <c r="L3823">
        <v>440.33</v>
      </c>
      <c r="M3823" t="s">
        <v>28</v>
      </c>
      <c r="N3823">
        <v>44</v>
      </c>
      <c r="O3823" t="s">
        <v>12152</v>
      </c>
      <c r="P3823">
        <v>107</v>
      </c>
      <c r="Q3823" t="s">
        <v>29</v>
      </c>
      <c r="R3823">
        <v>3</v>
      </c>
      <c r="S3823" s="1">
        <v>45664</v>
      </c>
      <c r="T3823" t="s">
        <v>36</v>
      </c>
    </row>
    <row r="3824" spans="1:20" x14ac:dyDescent="0.25">
      <c r="A3824" t="s">
        <v>7698</v>
      </c>
      <c r="B3824" t="s">
        <v>38</v>
      </c>
      <c r="C3824" t="s">
        <v>82</v>
      </c>
      <c r="D3824" t="s">
        <v>77</v>
      </c>
      <c r="E3824" s="1">
        <v>45089</v>
      </c>
      <c r="F3824" t="s">
        <v>7699</v>
      </c>
      <c r="G3824" t="s">
        <v>12164</v>
      </c>
      <c r="H3824" t="s">
        <v>58</v>
      </c>
      <c r="I3824" t="s">
        <v>63</v>
      </c>
      <c r="J3824" t="s">
        <v>59</v>
      </c>
      <c r="K3824">
        <v>5</v>
      </c>
      <c r="L3824">
        <v>942.59</v>
      </c>
      <c r="M3824" t="s">
        <v>50</v>
      </c>
      <c r="N3824">
        <v>42</v>
      </c>
      <c r="O3824" s="1">
        <v>45660</v>
      </c>
      <c r="P3824">
        <v>457</v>
      </c>
      <c r="Q3824" t="s">
        <v>43</v>
      </c>
      <c r="R3824">
        <v>3</v>
      </c>
      <c r="S3824" s="1">
        <v>45903</v>
      </c>
      <c r="T3824" t="s">
        <v>36</v>
      </c>
    </row>
    <row r="3825" spans="1:20" x14ac:dyDescent="0.25">
      <c r="A3825" t="s">
        <v>7700</v>
      </c>
      <c r="B3825" t="s">
        <v>45</v>
      </c>
      <c r="C3825" t="s">
        <v>22</v>
      </c>
      <c r="D3825" t="s">
        <v>56</v>
      </c>
      <c r="E3825" s="1">
        <v>45629</v>
      </c>
      <c r="F3825" t="s">
        <v>7701</v>
      </c>
      <c r="G3825" t="s">
        <v>12164</v>
      </c>
      <c r="H3825" t="s">
        <v>41</v>
      </c>
      <c r="I3825" t="s">
        <v>42</v>
      </c>
      <c r="J3825" t="s">
        <v>49</v>
      </c>
      <c r="K3825">
        <v>5</v>
      </c>
      <c r="L3825">
        <v>1080.45</v>
      </c>
      <c r="M3825" t="s">
        <v>35</v>
      </c>
      <c r="N3825">
        <v>47</v>
      </c>
      <c r="O3825" t="s">
        <v>12368</v>
      </c>
      <c r="P3825">
        <v>132</v>
      </c>
      <c r="Q3825" t="s">
        <v>29</v>
      </c>
      <c r="R3825">
        <v>2</v>
      </c>
      <c r="S3825" t="s">
        <v>12258</v>
      </c>
      <c r="T3825" t="s">
        <v>30</v>
      </c>
    </row>
    <row r="3826" spans="1:20" x14ac:dyDescent="0.25">
      <c r="A3826" t="s">
        <v>7702</v>
      </c>
      <c r="B3826" t="s">
        <v>21</v>
      </c>
      <c r="C3826" t="s">
        <v>22</v>
      </c>
      <c r="D3826" t="s">
        <v>77</v>
      </c>
      <c r="E3826" t="s">
        <v>12501</v>
      </c>
      <c r="F3826" t="s">
        <v>7703</v>
      </c>
      <c r="G3826" t="s">
        <v>12164</v>
      </c>
      <c r="H3826" t="s">
        <v>58</v>
      </c>
      <c r="I3826" t="s">
        <v>48</v>
      </c>
      <c r="J3826" t="s">
        <v>49</v>
      </c>
      <c r="K3826">
        <v>4</v>
      </c>
      <c r="L3826">
        <v>186.49</v>
      </c>
      <c r="M3826" t="s">
        <v>35</v>
      </c>
      <c r="N3826">
        <v>24</v>
      </c>
      <c r="O3826" t="s">
        <v>12352</v>
      </c>
      <c r="P3826">
        <v>293</v>
      </c>
      <c r="Q3826" t="s">
        <v>43</v>
      </c>
      <c r="R3826">
        <v>2</v>
      </c>
      <c r="S3826" t="s">
        <v>12227</v>
      </c>
      <c r="T3826" t="s">
        <v>36</v>
      </c>
    </row>
    <row r="3827" spans="1:20" x14ac:dyDescent="0.25">
      <c r="A3827" t="s">
        <v>7704</v>
      </c>
      <c r="B3827" t="s">
        <v>45</v>
      </c>
      <c r="C3827" t="s">
        <v>82</v>
      </c>
      <c r="D3827" t="s">
        <v>52</v>
      </c>
      <c r="E3827" t="s">
        <v>12238</v>
      </c>
      <c r="F3827" t="s">
        <v>7705</v>
      </c>
      <c r="G3827" t="s">
        <v>12098</v>
      </c>
      <c r="H3827" t="s">
        <v>41</v>
      </c>
      <c r="I3827" t="s">
        <v>48</v>
      </c>
      <c r="J3827" t="s">
        <v>67</v>
      </c>
      <c r="K3827">
        <v>3</v>
      </c>
      <c r="L3827">
        <v>1276.6400000000001</v>
      </c>
      <c r="M3827" t="s">
        <v>28</v>
      </c>
      <c r="N3827">
        <v>34</v>
      </c>
      <c r="O3827" t="s">
        <v>12377</v>
      </c>
      <c r="P3827">
        <v>421</v>
      </c>
      <c r="Q3827" t="s">
        <v>29</v>
      </c>
      <c r="R3827">
        <v>3</v>
      </c>
      <c r="S3827" s="1">
        <v>45931</v>
      </c>
      <c r="T3827" t="s">
        <v>60</v>
      </c>
    </row>
    <row r="3828" spans="1:20" x14ac:dyDescent="0.25">
      <c r="A3828" t="s">
        <v>7706</v>
      </c>
      <c r="B3828" t="s">
        <v>38</v>
      </c>
      <c r="C3828" t="s">
        <v>82</v>
      </c>
      <c r="D3828" t="s">
        <v>56</v>
      </c>
      <c r="E3828" s="1">
        <v>45384</v>
      </c>
      <c r="F3828" t="s">
        <v>7707</v>
      </c>
      <c r="G3828" t="s">
        <v>12098</v>
      </c>
      <c r="H3828" t="s">
        <v>34</v>
      </c>
      <c r="I3828" t="s">
        <v>54</v>
      </c>
      <c r="J3828" t="s">
        <v>67</v>
      </c>
      <c r="K3828">
        <v>2</v>
      </c>
      <c r="L3828">
        <v>730.95</v>
      </c>
      <c r="M3828" t="s">
        <v>35</v>
      </c>
      <c r="N3828">
        <v>39</v>
      </c>
      <c r="O3828" t="s">
        <v>12158</v>
      </c>
      <c r="P3828">
        <v>180</v>
      </c>
      <c r="Q3828" t="s">
        <v>29</v>
      </c>
      <c r="R3828">
        <v>1</v>
      </c>
      <c r="S3828" s="1">
        <v>45663</v>
      </c>
      <c r="T3828" t="s">
        <v>36</v>
      </c>
    </row>
    <row r="3829" spans="1:20" x14ac:dyDescent="0.25">
      <c r="A3829" t="s">
        <v>7708</v>
      </c>
      <c r="B3829" t="s">
        <v>38</v>
      </c>
      <c r="C3829" t="s">
        <v>22</v>
      </c>
      <c r="D3829" t="s">
        <v>56</v>
      </c>
      <c r="E3829" t="s">
        <v>12072</v>
      </c>
      <c r="F3829" t="s">
        <v>7709</v>
      </c>
      <c r="G3829" t="s">
        <v>12098</v>
      </c>
      <c r="H3829" t="s">
        <v>25</v>
      </c>
      <c r="I3829" t="s">
        <v>63</v>
      </c>
      <c r="J3829" t="s">
        <v>59</v>
      </c>
      <c r="K3829">
        <v>1</v>
      </c>
      <c r="L3829">
        <v>1179.22</v>
      </c>
      <c r="M3829" t="s">
        <v>28</v>
      </c>
      <c r="N3829">
        <v>38</v>
      </c>
      <c r="O3829" s="1">
        <v>45748</v>
      </c>
      <c r="P3829">
        <v>116</v>
      </c>
      <c r="Q3829" t="s">
        <v>29</v>
      </c>
      <c r="R3829">
        <v>4</v>
      </c>
      <c r="S3829" t="s">
        <v>12240</v>
      </c>
      <c r="T3829" t="s">
        <v>60</v>
      </c>
    </row>
    <row r="3830" spans="1:20" x14ac:dyDescent="0.25">
      <c r="A3830" t="s">
        <v>7710</v>
      </c>
      <c r="B3830" t="s">
        <v>45</v>
      </c>
      <c r="C3830" t="s">
        <v>22</v>
      </c>
      <c r="D3830" t="s">
        <v>23</v>
      </c>
      <c r="E3830" t="s">
        <v>12449</v>
      </c>
      <c r="F3830" t="s">
        <v>7711</v>
      </c>
      <c r="G3830" t="s">
        <v>12098</v>
      </c>
      <c r="H3830" t="s">
        <v>25</v>
      </c>
      <c r="I3830" t="s">
        <v>48</v>
      </c>
      <c r="J3830" t="s">
        <v>67</v>
      </c>
      <c r="K3830">
        <v>4</v>
      </c>
      <c r="L3830">
        <v>1006.48</v>
      </c>
      <c r="M3830" t="s">
        <v>35</v>
      </c>
      <c r="N3830">
        <v>9</v>
      </c>
      <c r="O3830" s="1">
        <v>45845</v>
      </c>
      <c r="P3830">
        <v>486</v>
      </c>
      <c r="Q3830" t="s">
        <v>29</v>
      </c>
      <c r="R3830">
        <v>5</v>
      </c>
      <c r="S3830" t="s">
        <v>12238</v>
      </c>
      <c r="T3830" t="s">
        <v>36</v>
      </c>
    </row>
    <row r="3831" spans="1:20" x14ac:dyDescent="0.25">
      <c r="A3831" t="s">
        <v>7712</v>
      </c>
      <c r="B3831" t="s">
        <v>21</v>
      </c>
      <c r="C3831" t="s">
        <v>22</v>
      </c>
      <c r="D3831" t="s">
        <v>23</v>
      </c>
      <c r="E3831" t="s">
        <v>12289</v>
      </c>
      <c r="F3831" t="s">
        <v>7713</v>
      </c>
      <c r="G3831" t="s">
        <v>12098</v>
      </c>
      <c r="H3831" t="s">
        <v>34</v>
      </c>
      <c r="I3831" t="s">
        <v>54</v>
      </c>
      <c r="J3831" t="s">
        <v>49</v>
      </c>
      <c r="K3831">
        <v>1</v>
      </c>
      <c r="L3831">
        <v>1298.99</v>
      </c>
      <c r="M3831" t="s">
        <v>28</v>
      </c>
      <c r="N3831">
        <v>41</v>
      </c>
      <c r="O3831" s="1">
        <v>45658</v>
      </c>
      <c r="P3831">
        <v>121</v>
      </c>
      <c r="Q3831" t="s">
        <v>43</v>
      </c>
      <c r="R3831">
        <v>3</v>
      </c>
      <c r="S3831" t="s">
        <v>12360</v>
      </c>
      <c r="T3831" t="s">
        <v>30</v>
      </c>
    </row>
    <row r="3832" spans="1:20" x14ac:dyDescent="0.25">
      <c r="A3832" t="s">
        <v>7714</v>
      </c>
      <c r="B3832" t="s">
        <v>38</v>
      </c>
      <c r="C3832" t="s">
        <v>82</v>
      </c>
      <c r="D3832" t="s">
        <v>32</v>
      </c>
      <c r="E3832" t="s">
        <v>12384</v>
      </c>
      <c r="F3832" t="s">
        <v>7715</v>
      </c>
      <c r="G3832" t="s">
        <v>12098</v>
      </c>
      <c r="H3832" t="s">
        <v>25</v>
      </c>
      <c r="I3832" t="s">
        <v>42</v>
      </c>
      <c r="J3832" t="s">
        <v>67</v>
      </c>
      <c r="K3832">
        <v>3</v>
      </c>
      <c r="L3832">
        <v>1176.3499999999999</v>
      </c>
      <c r="M3832" t="s">
        <v>35</v>
      </c>
      <c r="N3832">
        <v>16</v>
      </c>
      <c r="O3832" s="1">
        <v>45660</v>
      </c>
      <c r="P3832">
        <v>107</v>
      </c>
      <c r="Q3832" t="s">
        <v>29</v>
      </c>
      <c r="R3832">
        <v>2</v>
      </c>
      <c r="S3832" s="1">
        <v>45754</v>
      </c>
      <c r="T3832" t="s">
        <v>30</v>
      </c>
    </row>
    <row r="3833" spans="1:20" x14ac:dyDescent="0.25">
      <c r="A3833" t="s">
        <v>7716</v>
      </c>
      <c r="B3833" t="s">
        <v>21</v>
      </c>
      <c r="C3833" t="s">
        <v>82</v>
      </c>
      <c r="D3833" t="s">
        <v>56</v>
      </c>
      <c r="E3833" t="s">
        <v>12098</v>
      </c>
      <c r="F3833" t="s">
        <v>7717</v>
      </c>
      <c r="G3833" t="s">
        <v>12098</v>
      </c>
      <c r="H3833" t="s">
        <v>41</v>
      </c>
      <c r="I3833" t="s">
        <v>54</v>
      </c>
      <c r="J3833" t="s">
        <v>64</v>
      </c>
      <c r="K3833">
        <v>3</v>
      </c>
      <c r="L3833">
        <v>555.44000000000005</v>
      </c>
      <c r="M3833" t="s">
        <v>28</v>
      </c>
      <c r="N3833">
        <v>29</v>
      </c>
      <c r="O3833" t="s">
        <v>12224</v>
      </c>
      <c r="P3833">
        <v>13</v>
      </c>
      <c r="Q3833" t="s">
        <v>43</v>
      </c>
      <c r="R3833">
        <v>4</v>
      </c>
      <c r="S3833" t="s">
        <v>12190</v>
      </c>
      <c r="T3833" t="s">
        <v>30</v>
      </c>
    </row>
    <row r="3834" spans="1:20" x14ac:dyDescent="0.25">
      <c r="A3834" t="s">
        <v>7718</v>
      </c>
      <c r="B3834" t="s">
        <v>45</v>
      </c>
      <c r="C3834" t="s">
        <v>82</v>
      </c>
      <c r="D3834" t="s">
        <v>77</v>
      </c>
      <c r="E3834" t="s">
        <v>12064</v>
      </c>
      <c r="F3834" t="s">
        <v>7719</v>
      </c>
      <c r="G3834" t="s">
        <v>12098</v>
      </c>
      <c r="H3834" t="s">
        <v>58</v>
      </c>
      <c r="I3834" t="s">
        <v>26</v>
      </c>
      <c r="J3834" t="s">
        <v>64</v>
      </c>
      <c r="K3834">
        <v>1</v>
      </c>
      <c r="L3834">
        <v>230.9</v>
      </c>
      <c r="M3834" t="s">
        <v>28</v>
      </c>
      <c r="N3834">
        <v>26</v>
      </c>
      <c r="O3834" t="s">
        <v>12383</v>
      </c>
      <c r="P3834">
        <v>456</v>
      </c>
      <c r="Q3834" t="s">
        <v>43</v>
      </c>
      <c r="R3834">
        <v>2</v>
      </c>
      <c r="S3834" t="s">
        <v>12093</v>
      </c>
      <c r="T3834" t="s">
        <v>60</v>
      </c>
    </row>
    <row r="3835" spans="1:20" x14ac:dyDescent="0.25">
      <c r="A3835" t="s">
        <v>7720</v>
      </c>
      <c r="B3835" t="s">
        <v>21</v>
      </c>
      <c r="C3835" t="s">
        <v>22</v>
      </c>
      <c r="D3835" t="s">
        <v>56</v>
      </c>
      <c r="E3835" s="1">
        <v>45208</v>
      </c>
      <c r="F3835" t="s">
        <v>7721</v>
      </c>
      <c r="G3835" t="s">
        <v>12098</v>
      </c>
      <c r="H3835" t="s">
        <v>41</v>
      </c>
      <c r="I3835" t="s">
        <v>42</v>
      </c>
      <c r="J3835" t="s">
        <v>27</v>
      </c>
      <c r="K3835">
        <v>5</v>
      </c>
      <c r="L3835">
        <v>967.5</v>
      </c>
      <c r="M3835" t="s">
        <v>50</v>
      </c>
      <c r="N3835">
        <v>1</v>
      </c>
      <c r="O3835" t="s">
        <v>12078</v>
      </c>
      <c r="P3835">
        <v>469</v>
      </c>
      <c r="Q3835" t="s">
        <v>29</v>
      </c>
      <c r="R3835">
        <v>1</v>
      </c>
      <c r="S3835" t="s">
        <v>12286</v>
      </c>
      <c r="T3835" t="s">
        <v>36</v>
      </c>
    </row>
    <row r="3836" spans="1:20" x14ac:dyDescent="0.25">
      <c r="A3836" t="s">
        <v>7722</v>
      </c>
      <c r="B3836" t="s">
        <v>21</v>
      </c>
      <c r="C3836" t="s">
        <v>22</v>
      </c>
      <c r="D3836" t="s">
        <v>23</v>
      </c>
      <c r="E3836" s="1">
        <v>45637</v>
      </c>
      <c r="F3836" t="s">
        <v>7723</v>
      </c>
      <c r="G3836" t="s">
        <v>12098</v>
      </c>
      <c r="H3836" t="s">
        <v>25</v>
      </c>
      <c r="I3836" t="s">
        <v>54</v>
      </c>
      <c r="J3836" t="s">
        <v>59</v>
      </c>
      <c r="K3836">
        <v>2</v>
      </c>
      <c r="L3836">
        <v>1408.57</v>
      </c>
      <c r="M3836" t="s">
        <v>35</v>
      </c>
      <c r="N3836">
        <v>11</v>
      </c>
      <c r="O3836" s="1">
        <v>45962</v>
      </c>
      <c r="P3836">
        <v>442</v>
      </c>
      <c r="Q3836" t="s">
        <v>43</v>
      </c>
      <c r="R3836">
        <v>5</v>
      </c>
      <c r="S3836" t="s">
        <v>12220</v>
      </c>
      <c r="T3836" t="s">
        <v>60</v>
      </c>
    </row>
    <row r="3837" spans="1:20" x14ac:dyDescent="0.25">
      <c r="A3837" t="s">
        <v>7724</v>
      </c>
      <c r="B3837" t="s">
        <v>38</v>
      </c>
      <c r="C3837" t="s">
        <v>22</v>
      </c>
      <c r="D3837" t="s">
        <v>56</v>
      </c>
      <c r="E3837" t="s">
        <v>12260</v>
      </c>
      <c r="F3837" t="s">
        <v>7725</v>
      </c>
      <c r="G3837" t="s">
        <v>12110</v>
      </c>
      <c r="H3837" t="s">
        <v>34</v>
      </c>
      <c r="I3837" t="s">
        <v>48</v>
      </c>
      <c r="J3837" t="s">
        <v>49</v>
      </c>
      <c r="K3837">
        <v>4</v>
      </c>
      <c r="L3837">
        <v>110.77</v>
      </c>
      <c r="M3837" t="s">
        <v>50</v>
      </c>
      <c r="N3837">
        <v>18</v>
      </c>
      <c r="O3837" s="1">
        <v>45969</v>
      </c>
      <c r="P3837">
        <v>370</v>
      </c>
      <c r="Q3837" t="s">
        <v>29</v>
      </c>
      <c r="R3837">
        <v>1</v>
      </c>
      <c r="S3837" t="s">
        <v>12235</v>
      </c>
      <c r="T3837" t="s">
        <v>36</v>
      </c>
    </row>
    <row r="3838" spans="1:20" x14ac:dyDescent="0.25">
      <c r="A3838" t="s">
        <v>7726</v>
      </c>
      <c r="B3838" t="s">
        <v>21</v>
      </c>
      <c r="C3838" t="s">
        <v>82</v>
      </c>
      <c r="D3838" t="s">
        <v>32</v>
      </c>
      <c r="E3838" t="s">
        <v>12384</v>
      </c>
      <c r="F3838" t="s">
        <v>7727</v>
      </c>
      <c r="G3838" t="s">
        <v>12110</v>
      </c>
      <c r="H3838" t="s">
        <v>25</v>
      </c>
      <c r="I3838" t="s">
        <v>26</v>
      </c>
      <c r="J3838" t="s">
        <v>49</v>
      </c>
      <c r="K3838">
        <v>5</v>
      </c>
      <c r="L3838">
        <v>847.57</v>
      </c>
      <c r="M3838" t="s">
        <v>28</v>
      </c>
      <c r="N3838">
        <v>48</v>
      </c>
      <c r="O3838" t="s">
        <v>12113</v>
      </c>
      <c r="P3838">
        <v>71</v>
      </c>
      <c r="Q3838" t="s">
        <v>43</v>
      </c>
      <c r="R3838">
        <v>2</v>
      </c>
      <c r="S3838" t="s">
        <v>12149</v>
      </c>
      <c r="T3838" t="s">
        <v>30</v>
      </c>
    </row>
    <row r="3839" spans="1:20" x14ac:dyDescent="0.25">
      <c r="A3839" t="s">
        <v>7728</v>
      </c>
      <c r="B3839" t="s">
        <v>45</v>
      </c>
      <c r="C3839" t="s">
        <v>82</v>
      </c>
      <c r="D3839" t="s">
        <v>32</v>
      </c>
      <c r="E3839" t="s">
        <v>12289</v>
      </c>
      <c r="F3839" t="s">
        <v>7729</v>
      </c>
      <c r="G3839" t="s">
        <v>12110</v>
      </c>
      <c r="H3839" t="s">
        <v>41</v>
      </c>
      <c r="I3839" t="s">
        <v>63</v>
      </c>
      <c r="J3839" t="s">
        <v>49</v>
      </c>
      <c r="K3839">
        <v>2</v>
      </c>
      <c r="L3839">
        <v>398.9</v>
      </c>
      <c r="M3839" t="s">
        <v>50</v>
      </c>
      <c r="N3839">
        <v>46</v>
      </c>
      <c r="O3839" s="1">
        <v>45845</v>
      </c>
      <c r="P3839">
        <v>181</v>
      </c>
      <c r="Q3839" t="s">
        <v>43</v>
      </c>
      <c r="R3839">
        <v>5</v>
      </c>
      <c r="S3839" t="s">
        <v>12167</v>
      </c>
      <c r="T3839" t="s">
        <v>30</v>
      </c>
    </row>
    <row r="3840" spans="1:20" x14ac:dyDescent="0.25">
      <c r="A3840" t="s">
        <v>7730</v>
      </c>
      <c r="B3840" t="s">
        <v>21</v>
      </c>
      <c r="C3840" t="s">
        <v>39</v>
      </c>
      <c r="D3840" t="s">
        <v>32</v>
      </c>
      <c r="E3840" t="s">
        <v>12423</v>
      </c>
      <c r="F3840" t="s">
        <v>7731</v>
      </c>
      <c r="G3840" t="s">
        <v>12110</v>
      </c>
      <c r="H3840" t="s">
        <v>58</v>
      </c>
      <c r="I3840" t="s">
        <v>42</v>
      </c>
      <c r="J3840" t="s">
        <v>27</v>
      </c>
      <c r="K3840">
        <v>4</v>
      </c>
      <c r="L3840">
        <v>1324.72</v>
      </c>
      <c r="M3840" t="s">
        <v>28</v>
      </c>
      <c r="N3840">
        <v>32</v>
      </c>
      <c r="O3840" s="1">
        <v>45938</v>
      </c>
      <c r="P3840">
        <v>298</v>
      </c>
      <c r="Q3840" t="s">
        <v>29</v>
      </c>
      <c r="R3840">
        <v>5</v>
      </c>
      <c r="S3840" t="s">
        <v>12209</v>
      </c>
      <c r="T3840" t="s">
        <v>30</v>
      </c>
    </row>
    <row r="3841" spans="1:20" x14ac:dyDescent="0.25">
      <c r="A3841" t="s">
        <v>7732</v>
      </c>
      <c r="B3841" t="s">
        <v>38</v>
      </c>
      <c r="C3841" t="s">
        <v>22</v>
      </c>
      <c r="D3841" t="s">
        <v>32</v>
      </c>
      <c r="E3841" t="s">
        <v>12227</v>
      </c>
      <c r="F3841" t="s">
        <v>7733</v>
      </c>
      <c r="G3841" t="s">
        <v>12110</v>
      </c>
      <c r="H3841" t="s">
        <v>25</v>
      </c>
      <c r="I3841" t="s">
        <v>63</v>
      </c>
      <c r="J3841" t="s">
        <v>27</v>
      </c>
      <c r="K3841">
        <v>5</v>
      </c>
      <c r="L3841">
        <v>310.10000000000002</v>
      </c>
      <c r="M3841" t="s">
        <v>28</v>
      </c>
      <c r="N3841">
        <v>45</v>
      </c>
      <c r="O3841" s="1">
        <v>45721</v>
      </c>
      <c r="P3841">
        <v>352</v>
      </c>
      <c r="Q3841" t="s">
        <v>43</v>
      </c>
      <c r="R3841">
        <v>3</v>
      </c>
      <c r="S3841" t="s">
        <v>12203</v>
      </c>
      <c r="T3841" t="s">
        <v>60</v>
      </c>
    </row>
    <row r="3842" spans="1:20" x14ac:dyDescent="0.25">
      <c r="A3842" t="s">
        <v>7734</v>
      </c>
      <c r="B3842" t="s">
        <v>38</v>
      </c>
      <c r="C3842" t="s">
        <v>82</v>
      </c>
      <c r="D3842" t="s">
        <v>56</v>
      </c>
      <c r="E3842" t="s">
        <v>12266</v>
      </c>
      <c r="F3842" t="s">
        <v>7735</v>
      </c>
      <c r="G3842" t="s">
        <v>12110</v>
      </c>
      <c r="H3842" t="s">
        <v>25</v>
      </c>
      <c r="I3842" t="s">
        <v>63</v>
      </c>
      <c r="J3842" t="s">
        <v>67</v>
      </c>
      <c r="K3842">
        <v>3</v>
      </c>
      <c r="L3842">
        <v>330.17</v>
      </c>
      <c r="M3842" t="s">
        <v>28</v>
      </c>
      <c r="N3842">
        <v>37</v>
      </c>
      <c r="O3842" s="1">
        <v>45658</v>
      </c>
      <c r="P3842">
        <v>121</v>
      </c>
      <c r="Q3842" t="s">
        <v>29</v>
      </c>
      <c r="R3842">
        <v>2</v>
      </c>
      <c r="S3842" t="s">
        <v>12237</v>
      </c>
      <c r="T3842" t="s">
        <v>60</v>
      </c>
    </row>
    <row r="3843" spans="1:20" x14ac:dyDescent="0.25">
      <c r="A3843" t="s">
        <v>7736</v>
      </c>
      <c r="B3843" t="s">
        <v>21</v>
      </c>
      <c r="C3843" t="s">
        <v>22</v>
      </c>
      <c r="D3843" t="s">
        <v>77</v>
      </c>
      <c r="E3843" t="s">
        <v>12310</v>
      </c>
      <c r="F3843" t="s">
        <v>7737</v>
      </c>
      <c r="G3843" t="s">
        <v>12110</v>
      </c>
      <c r="H3843" t="s">
        <v>41</v>
      </c>
      <c r="I3843" t="s">
        <v>63</v>
      </c>
      <c r="J3843" t="s">
        <v>67</v>
      </c>
      <c r="K3843">
        <v>3</v>
      </c>
      <c r="L3843">
        <v>200.9</v>
      </c>
      <c r="M3843" t="s">
        <v>28</v>
      </c>
      <c r="N3843">
        <v>22</v>
      </c>
      <c r="O3843" s="1">
        <v>45845</v>
      </c>
      <c r="P3843">
        <v>116</v>
      </c>
      <c r="Q3843" t="s">
        <v>29</v>
      </c>
      <c r="R3843">
        <v>3</v>
      </c>
      <c r="S3843" t="s">
        <v>12070</v>
      </c>
      <c r="T3843" t="s">
        <v>60</v>
      </c>
    </row>
    <row r="3844" spans="1:20" x14ac:dyDescent="0.25">
      <c r="A3844" t="s">
        <v>7738</v>
      </c>
      <c r="B3844" t="s">
        <v>21</v>
      </c>
      <c r="C3844" t="s">
        <v>22</v>
      </c>
      <c r="D3844" t="s">
        <v>23</v>
      </c>
      <c r="E3844" s="1">
        <v>45295</v>
      </c>
      <c r="F3844" t="s">
        <v>7739</v>
      </c>
      <c r="G3844" t="s">
        <v>12157</v>
      </c>
      <c r="H3844" t="s">
        <v>41</v>
      </c>
      <c r="I3844" t="s">
        <v>48</v>
      </c>
      <c r="J3844" t="s">
        <v>49</v>
      </c>
      <c r="K3844">
        <v>4</v>
      </c>
      <c r="L3844">
        <v>1362.98</v>
      </c>
      <c r="M3844" t="s">
        <v>28</v>
      </c>
      <c r="N3844">
        <v>25</v>
      </c>
      <c r="O3844" t="s">
        <v>12272</v>
      </c>
      <c r="P3844">
        <v>65</v>
      </c>
      <c r="Q3844" t="s">
        <v>29</v>
      </c>
      <c r="R3844">
        <v>3</v>
      </c>
      <c r="S3844" t="s">
        <v>12148</v>
      </c>
      <c r="T3844" t="s">
        <v>36</v>
      </c>
    </row>
    <row r="3845" spans="1:20" x14ac:dyDescent="0.25">
      <c r="A3845" t="s">
        <v>7740</v>
      </c>
      <c r="B3845" t="s">
        <v>45</v>
      </c>
      <c r="C3845" t="s">
        <v>39</v>
      </c>
      <c r="D3845" t="s">
        <v>77</v>
      </c>
      <c r="E3845" s="1">
        <v>45515</v>
      </c>
      <c r="F3845" t="s">
        <v>7741</v>
      </c>
      <c r="G3845" t="s">
        <v>12157</v>
      </c>
      <c r="H3845" t="s">
        <v>58</v>
      </c>
      <c r="I3845" t="s">
        <v>42</v>
      </c>
      <c r="J3845" t="s">
        <v>64</v>
      </c>
      <c r="K3845">
        <v>5</v>
      </c>
      <c r="L3845">
        <v>116.33</v>
      </c>
      <c r="M3845" t="s">
        <v>35</v>
      </c>
      <c r="N3845">
        <v>25</v>
      </c>
      <c r="O3845" s="1">
        <v>45816</v>
      </c>
      <c r="P3845">
        <v>383</v>
      </c>
      <c r="Q3845" t="s">
        <v>43</v>
      </c>
      <c r="R3845">
        <v>2</v>
      </c>
      <c r="S3845" t="s">
        <v>12197</v>
      </c>
      <c r="T3845" t="s">
        <v>30</v>
      </c>
    </row>
    <row r="3846" spans="1:20" x14ac:dyDescent="0.25">
      <c r="A3846" t="s">
        <v>7742</v>
      </c>
      <c r="B3846" t="s">
        <v>45</v>
      </c>
      <c r="C3846" t="s">
        <v>22</v>
      </c>
      <c r="D3846" t="s">
        <v>77</v>
      </c>
      <c r="E3846" s="1">
        <v>45752</v>
      </c>
      <c r="F3846" t="s">
        <v>7743</v>
      </c>
      <c r="G3846" t="s">
        <v>12157</v>
      </c>
      <c r="H3846" t="s">
        <v>25</v>
      </c>
      <c r="I3846" t="s">
        <v>54</v>
      </c>
      <c r="J3846" t="s">
        <v>27</v>
      </c>
      <c r="K3846">
        <v>5</v>
      </c>
      <c r="L3846">
        <v>1438.65</v>
      </c>
      <c r="M3846" t="s">
        <v>50</v>
      </c>
      <c r="N3846">
        <v>29</v>
      </c>
      <c r="O3846" t="s">
        <v>12310</v>
      </c>
      <c r="P3846">
        <v>255</v>
      </c>
      <c r="Q3846" t="s">
        <v>29</v>
      </c>
      <c r="R3846">
        <v>4</v>
      </c>
      <c r="S3846" s="1">
        <v>45635</v>
      </c>
      <c r="T3846" t="s">
        <v>60</v>
      </c>
    </row>
    <row r="3847" spans="1:20" x14ac:dyDescent="0.25">
      <c r="A3847" t="s">
        <v>7744</v>
      </c>
      <c r="B3847" t="s">
        <v>38</v>
      </c>
      <c r="C3847" t="s">
        <v>39</v>
      </c>
      <c r="D3847" t="s">
        <v>23</v>
      </c>
      <c r="E3847" s="1">
        <v>45997</v>
      </c>
      <c r="F3847" t="s">
        <v>7745</v>
      </c>
      <c r="G3847" t="s">
        <v>12157</v>
      </c>
      <c r="H3847" t="s">
        <v>58</v>
      </c>
      <c r="I3847" t="s">
        <v>63</v>
      </c>
      <c r="J3847" t="s">
        <v>59</v>
      </c>
      <c r="K3847">
        <v>5</v>
      </c>
      <c r="L3847">
        <v>186.09</v>
      </c>
      <c r="M3847" t="s">
        <v>35</v>
      </c>
      <c r="N3847">
        <v>15</v>
      </c>
      <c r="O3847" s="1">
        <v>45718</v>
      </c>
      <c r="P3847">
        <v>308</v>
      </c>
      <c r="Q3847" t="s">
        <v>43</v>
      </c>
      <c r="R3847">
        <v>4</v>
      </c>
      <c r="S3847" s="1">
        <v>45334</v>
      </c>
      <c r="T3847" t="s">
        <v>36</v>
      </c>
    </row>
    <row r="3848" spans="1:20" x14ac:dyDescent="0.25">
      <c r="A3848" t="s">
        <v>7746</v>
      </c>
      <c r="B3848" t="s">
        <v>45</v>
      </c>
      <c r="C3848" t="s">
        <v>82</v>
      </c>
      <c r="D3848" t="s">
        <v>77</v>
      </c>
      <c r="E3848" s="1">
        <v>45874</v>
      </c>
      <c r="F3848" t="s">
        <v>7747</v>
      </c>
      <c r="G3848" t="s">
        <v>12157</v>
      </c>
      <c r="H3848" t="s">
        <v>47</v>
      </c>
      <c r="I3848" t="s">
        <v>42</v>
      </c>
      <c r="J3848" t="s">
        <v>67</v>
      </c>
      <c r="K3848">
        <v>2</v>
      </c>
      <c r="L3848">
        <v>417.65</v>
      </c>
      <c r="M3848" t="s">
        <v>35</v>
      </c>
      <c r="N3848">
        <v>43</v>
      </c>
      <c r="O3848" s="1">
        <v>45907</v>
      </c>
      <c r="P3848">
        <v>286</v>
      </c>
      <c r="Q3848" t="s">
        <v>43</v>
      </c>
      <c r="R3848">
        <v>1</v>
      </c>
      <c r="S3848" s="1">
        <v>45902</v>
      </c>
      <c r="T3848" t="s">
        <v>30</v>
      </c>
    </row>
    <row r="3849" spans="1:20" x14ac:dyDescent="0.25">
      <c r="A3849" t="s">
        <v>7748</v>
      </c>
      <c r="B3849" t="s">
        <v>45</v>
      </c>
      <c r="C3849" t="s">
        <v>82</v>
      </c>
      <c r="D3849" t="s">
        <v>56</v>
      </c>
      <c r="E3849" t="s">
        <v>12300</v>
      </c>
      <c r="F3849" t="s">
        <v>7749</v>
      </c>
      <c r="G3849" t="s">
        <v>12157</v>
      </c>
      <c r="H3849" t="s">
        <v>34</v>
      </c>
      <c r="I3849" t="s">
        <v>54</v>
      </c>
      <c r="J3849" t="s">
        <v>49</v>
      </c>
      <c r="K3849">
        <v>5</v>
      </c>
      <c r="L3849">
        <v>1231.5899999999999</v>
      </c>
      <c r="M3849" t="s">
        <v>28</v>
      </c>
      <c r="N3849">
        <v>27</v>
      </c>
      <c r="O3849" t="s">
        <v>12122</v>
      </c>
      <c r="P3849">
        <v>130</v>
      </c>
      <c r="Q3849" t="s">
        <v>43</v>
      </c>
      <c r="R3849">
        <v>5</v>
      </c>
      <c r="S3849" t="s">
        <v>12249</v>
      </c>
      <c r="T3849" t="s">
        <v>60</v>
      </c>
    </row>
    <row r="3850" spans="1:20" x14ac:dyDescent="0.25">
      <c r="A3850" t="s">
        <v>7750</v>
      </c>
      <c r="B3850" t="s">
        <v>45</v>
      </c>
      <c r="C3850" t="s">
        <v>22</v>
      </c>
      <c r="D3850" t="s">
        <v>23</v>
      </c>
      <c r="E3850" s="1">
        <v>45512</v>
      </c>
      <c r="F3850" t="s">
        <v>7751</v>
      </c>
      <c r="G3850" t="s">
        <v>12157</v>
      </c>
      <c r="H3850" t="s">
        <v>58</v>
      </c>
      <c r="I3850" t="s">
        <v>48</v>
      </c>
      <c r="J3850" t="s">
        <v>64</v>
      </c>
      <c r="K3850">
        <v>3</v>
      </c>
      <c r="L3850">
        <v>824.45</v>
      </c>
      <c r="M3850" t="s">
        <v>35</v>
      </c>
      <c r="N3850">
        <v>1</v>
      </c>
      <c r="O3850" t="s">
        <v>12122</v>
      </c>
      <c r="P3850">
        <v>252</v>
      </c>
      <c r="Q3850" t="s">
        <v>29</v>
      </c>
      <c r="R3850">
        <v>5</v>
      </c>
      <c r="S3850" t="s">
        <v>12343</v>
      </c>
      <c r="T3850" t="s">
        <v>30</v>
      </c>
    </row>
    <row r="3851" spans="1:20" x14ac:dyDescent="0.25">
      <c r="A3851" t="s">
        <v>7752</v>
      </c>
      <c r="B3851" t="s">
        <v>38</v>
      </c>
      <c r="C3851" t="s">
        <v>22</v>
      </c>
      <c r="D3851" t="s">
        <v>52</v>
      </c>
      <c r="E3851" t="s">
        <v>12138</v>
      </c>
      <c r="F3851" t="s">
        <v>7753</v>
      </c>
      <c r="G3851" t="s">
        <v>12157</v>
      </c>
      <c r="H3851" t="s">
        <v>47</v>
      </c>
      <c r="I3851" t="s">
        <v>42</v>
      </c>
      <c r="J3851" t="s">
        <v>49</v>
      </c>
      <c r="K3851">
        <v>2</v>
      </c>
      <c r="L3851">
        <v>794.81</v>
      </c>
      <c r="M3851" t="s">
        <v>50</v>
      </c>
      <c r="N3851">
        <v>44</v>
      </c>
      <c r="O3851" s="1">
        <v>45902</v>
      </c>
      <c r="P3851">
        <v>122</v>
      </c>
      <c r="Q3851" t="s">
        <v>29</v>
      </c>
      <c r="R3851">
        <v>4</v>
      </c>
      <c r="S3851" t="s">
        <v>12129</v>
      </c>
      <c r="T3851" t="s">
        <v>30</v>
      </c>
    </row>
    <row r="3852" spans="1:20" x14ac:dyDescent="0.25">
      <c r="A3852" t="s">
        <v>7754</v>
      </c>
      <c r="B3852" t="s">
        <v>21</v>
      </c>
      <c r="C3852" t="s">
        <v>39</v>
      </c>
      <c r="D3852" t="s">
        <v>56</v>
      </c>
      <c r="E3852" s="1">
        <v>45331</v>
      </c>
      <c r="F3852" t="s">
        <v>7755</v>
      </c>
      <c r="G3852" t="s">
        <v>12157</v>
      </c>
      <c r="H3852" t="s">
        <v>34</v>
      </c>
      <c r="I3852" t="s">
        <v>48</v>
      </c>
      <c r="J3852" t="s">
        <v>67</v>
      </c>
      <c r="K3852">
        <v>5</v>
      </c>
      <c r="L3852">
        <v>241.62</v>
      </c>
      <c r="M3852" t="s">
        <v>50</v>
      </c>
      <c r="N3852">
        <v>35</v>
      </c>
      <c r="O3852" s="1">
        <v>45302</v>
      </c>
      <c r="P3852">
        <v>111</v>
      </c>
      <c r="Q3852" t="s">
        <v>43</v>
      </c>
      <c r="R3852">
        <v>2</v>
      </c>
      <c r="S3852" s="1">
        <v>45661</v>
      </c>
      <c r="T3852" t="s">
        <v>60</v>
      </c>
    </row>
    <row r="3853" spans="1:20" x14ac:dyDescent="0.25">
      <c r="A3853" t="s">
        <v>7756</v>
      </c>
      <c r="B3853" t="s">
        <v>45</v>
      </c>
      <c r="C3853" t="s">
        <v>82</v>
      </c>
      <c r="D3853" t="s">
        <v>77</v>
      </c>
      <c r="E3853" t="s">
        <v>12183</v>
      </c>
      <c r="F3853" t="s">
        <v>7757</v>
      </c>
      <c r="G3853" t="s">
        <v>12157</v>
      </c>
      <c r="H3853" t="s">
        <v>34</v>
      </c>
      <c r="I3853" t="s">
        <v>54</v>
      </c>
      <c r="J3853" t="s">
        <v>49</v>
      </c>
      <c r="K3853">
        <v>2</v>
      </c>
      <c r="L3853">
        <v>428.87</v>
      </c>
      <c r="M3853" t="s">
        <v>50</v>
      </c>
      <c r="N3853">
        <v>31</v>
      </c>
      <c r="O3853" t="s">
        <v>12265</v>
      </c>
      <c r="P3853">
        <v>58</v>
      </c>
      <c r="Q3853" t="s">
        <v>43</v>
      </c>
      <c r="R3853">
        <v>1</v>
      </c>
      <c r="S3853" t="s">
        <v>12258</v>
      </c>
      <c r="T3853" t="s">
        <v>30</v>
      </c>
    </row>
    <row r="3854" spans="1:20" x14ac:dyDescent="0.25">
      <c r="A3854" t="s">
        <v>7758</v>
      </c>
      <c r="B3854" t="s">
        <v>38</v>
      </c>
      <c r="C3854" t="s">
        <v>39</v>
      </c>
      <c r="D3854" t="s">
        <v>77</v>
      </c>
      <c r="E3854" s="1">
        <v>45665</v>
      </c>
      <c r="F3854" t="s">
        <v>7759</v>
      </c>
      <c r="G3854" t="s">
        <v>12157</v>
      </c>
      <c r="H3854" t="s">
        <v>25</v>
      </c>
      <c r="I3854" t="s">
        <v>42</v>
      </c>
      <c r="J3854" t="s">
        <v>59</v>
      </c>
      <c r="K3854">
        <v>5</v>
      </c>
      <c r="L3854">
        <v>105.49</v>
      </c>
      <c r="M3854" t="s">
        <v>35</v>
      </c>
      <c r="N3854">
        <v>25</v>
      </c>
      <c r="O3854" t="s">
        <v>12280</v>
      </c>
      <c r="P3854">
        <v>162</v>
      </c>
      <c r="Q3854" t="s">
        <v>29</v>
      </c>
      <c r="R3854">
        <v>1</v>
      </c>
      <c r="S3854" s="1">
        <v>45606</v>
      </c>
      <c r="T3854" t="s">
        <v>60</v>
      </c>
    </row>
    <row r="3855" spans="1:20" x14ac:dyDescent="0.25">
      <c r="A3855" t="s">
        <v>7760</v>
      </c>
      <c r="B3855" t="s">
        <v>21</v>
      </c>
      <c r="C3855" t="s">
        <v>39</v>
      </c>
      <c r="D3855" t="s">
        <v>52</v>
      </c>
      <c r="E3855" s="1">
        <v>44966</v>
      </c>
      <c r="F3855" t="s">
        <v>7761</v>
      </c>
      <c r="G3855" t="s">
        <v>12157</v>
      </c>
      <c r="H3855" t="s">
        <v>25</v>
      </c>
      <c r="I3855" t="s">
        <v>54</v>
      </c>
      <c r="J3855" t="s">
        <v>59</v>
      </c>
      <c r="K3855">
        <v>3</v>
      </c>
      <c r="L3855">
        <v>155.05000000000001</v>
      </c>
      <c r="M3855" t="s">
        <v>50</v>
      </c>
      <c r="N3855">
        <v>39</v>
      </c>
      <c r="O3855" t="s">
        <v>12186</v>
      </c>
      <c r="P3855">
        <v>465</v>
      </c>
      <c r="Q3855" t="s">
        <v>43</v>
      </c>
      <c r="R3855">
        <v>5</v>
      </c>
      <c r="S3855" t="s">
        <v>12256</v>
      </c>
      <c r="T3855" t="s">
        <v>36</v>
      </c>
    </row>
    <row r="3856" spans="1:20" x14ac:dyDescent="0.25">
      <c r="A3856" t="s">
        <v>7762</v>
      </c>
      <c r="B3856" t="s">
        <v>45</v>
      </c>
      <c r="C3856" t="s">
        <v>39</v>
      </c>
      <c r="D3856" t="s">
        <v>52</v>
      </c>
      <c r="E3856" s="1">
        <v>45385</v>
      </c>
      <c r="F3856" t="s">
        <v>7763</v>
      </c>
      <c r="G3856" s="1">
        <v>45303</v>
      </c>
      <c r="H3856" t="s">
        <v>41</v>
      </c>
      <c r="I3856" t="s">
        <v>63</v>
      </c>
      <c r="J3856" t="s">
        <v>67</v>
      </c>
      <c r="K3856">
        <v>3</v>
      </c>
      <c r="L3856">
        <v>636.54</v>
      </c>
      <c r="M3856" t="s">
        <v>35</v>
      </c>
      <c r="N3856">
        <v>34</v>
      </c>
      <c r="O3856" s="1">
        <v>45839</v>
      </c>
      <c r="P3856">
        <v>350</v>
      </c>
      <c r="Q3856" t="s">
        <v>29</v>
      </c>
      <c r="R3856">
        <v>4</v>
      </c>
      <c r="S3856" s="1">
        <v>45935</v>
      </c>
      <c r="T3856" t="s">
        <v>60</v>
      </c>
    </row>
    <row r="3857" spans="1:20" x14ac:dyDescent="0.25">
      <c r="A3857" t="s">
        <v>7764</v>
      </c>
      <c r="B3857" t="s">
        <v>38</v>
      </c>
      <c r="C3857" t="s">
        <v>39</v>
      </c>
      <c r="D3857" t="s">
        <v>77</v>
      </c>
      <c r="E3857" t="s">
        <v>12431</v>
      </c>
      <c r="F3857" t="s">
        <v>7765</v>
      </c>
      <c r="G3857" s="1">
        <v>45303</v>
      </c>
      <c r="H3857" t="s">
        <v>34</v>
      </c>
      <c r="I3857" t="s">
        <v>63</v>
      </c>
      <c r="J3857" t="s">
        <v>49</v>
      </c>
      <c r="K3857">
        <v>2</v>
      </c>
      <c r="L3857">
        <v>925.66</v>
      </c>
      <c r="M3857" t="s">
        <v>28</v>
      </c>
      <c r="N3857">
        <v>12</v>
      </c>
      <c r="O3857" s="1">
        <v>45575</v>
      </c>
      <c r="P3857">
        <v>139</v>
      </c>
      <c r="Q3857" t="s">
        <v>43</v>
      </c>
      <c r="R3857">
        <v>3</v>
      </c>
      <c r="S3857" t="s">
        <v>12365</v>
      </c>
      <c r="T3857" t="s">
        <v>36</v>
      </c>
    </row>
    <row r="3858" spans="1:20" x14ac:dyDescent="0.25">
      <c r="A3858" t="s">
        <v>7766</v>
      </c>
      <c r="B3858" t="s">
        <v>45</v>
      </c>
      <c r="C3858" t="s">
        <v>22</v>
      </c>
      <c r="D3858" t="s">
        <v>52</v>
      </c>
      <c r="E3858" t="s">
        <v>12308</v>
      </c>
      <c r="F3858" t="s">
        <v>7767</v>
      </c>
      <c r="G3858" s="1">
        <v>45303</v>
      </c>
      <c r="H3858" t="s">
        <v>25</v>
      </c>
      <c r="I3858" t="s">
        <v>26</v>
      </c>
      <c r="J3858" t="s">
        <v>64</v>
      </c>
      <c r="K3858">
        <v>3</v>
      </c>
      <c r="L3858">
        <v>1302.6600000000001</v>
      </c>
      <c r="M3858" t="s">
        <v>28</v>
      </c>
      <c r="N3858">
        <v>8</v>
      </c>
      <c r="O3858" t="s">
        <v>12343</v>
      </c>
      <c r="P3858">
        <v>252</v>
      </c>
      <c r="Q3858" t="s">
        <v>29</v>
      </c>
      <c r="R3858">
        <v>4</v>
      </c>
      <c r="S3858" t="s">
        <v>12127</v>
      </c>
      <c r="T3858" t="s">
        <v>36</v>
      </c>
    </row>
    <row r="3859" spans="1:20" x14ac:dyDescent="0.25">
      <c r="A3859" t="s">
        <v>7768</v>
      </c>
      <c r="B3859" t="s">
        <v>45</v>
      </c>
      <c r="C3859" t="s">
        <v>39</v>
      </c>
      <c r="D3859" t="s">
        <v>23</v>
      </c>
      <c r="E3859" t="s">
        <v>12216</v>
      </c>
      <c r="F3859" t="s">
        <v>7769</v>
      </c>
      <c r="G3859" s="1">
        <v>45303</v>
      </c>
      <c r="H3859" t="s">
        <v>47</v>
      </c>
      <c r="I3859" t="s">
        <v>26</v>
      </c>
      <c r="J3859" t="s">
        <v>64</v>
      </c>
      <c r="K3859">
        <v>4</v>
      </c>
      <c r="L3859">
        <v>278.33</v>
      </c>
      <c r="M3859" t="s">
        <v>35</v>
      </c>
      <c r="N3859">
        <v>34</v>
      </c>
      <c r="O3859" s="1">
        <v>45966</v>
      </c>
      <c r="P3859">
        <v>94</v>
      </c>
      <c r="Q3859" t="s">
        <v>29</v>
      </c>
      <c r="R3859">
        <v>1</v>
      </c>
      <c r="S3859" s="1">
        <v>45423</v>
      </c>
      <c r="T3859" t="s">
        <v>60</v>
      </c>
    </row>
    <row r="3860" spans="1:20" x14ac:dyDescent="0.25">
      <c r="A3860" t="s">
        <v>7770</v>
      </c>
      <c r="B3860" t="s">
        <v>21</v>
      </c>
      <c r="C3860" t="s">
        <v>82</v>
      </c>
      <c r="D3860" t="s">
        <v>56</v>
      </c>
      <c r="E3860" t="s">
        <v>12492</v>
      </c>
      <c r="F3860" t="s">
        <v>7771</v>
      </c>
      <c r="G3860" s="1">
        <v>45303</v>
      </c>
      <c r="H3860" t="s">
        <v>58</v>
      </c>
      <c r="I3860" t="s">
        <v>48</v>
      </c>
      <c r="J3860" t="s">
        <v>64</v>
      </c>
      <c r="K3860">
        <v>1</v>
      </c>
      <c r="L3860">
        <v>1355.24</v>
      </c>
      <c r="M3860" t="s">
        <v>50</v>
      </c>
      <c r="N3860">
        <v>39</v>
      </c>
      <c r="O3860" t="s">
        <v>12215</v>
      </c>
      <c r="P3860">
        <v>377</v>
      </c>
      <c r="Q3860" t="s">
        <v>29</v>
      </c>
      <c r="R3860">
        <v>5</v>
      </c>
      <c r="S3860" t="s">
        <v>12268</v>
      </c>
      <c r="T3860" t="s">
        <v>60</v>
      </c>
    </row>
    <row r="3861" spans="1:20" x14ac:dyDescent="0.25">
      <c r="A3861" t="s">
        <v>7772</v>
      </c>
      <c r="B3861" t="s">
        <v>45</v>
      </c>
      <c r="C3861" t="s">
        <v>39</v>
      </c>
      <c r="D3861" t="s">
        <v>52</v>
      </c>
      <c r="E3861" t="s">
        <v>12167</v>
      </c>
      <c r="F3861" t="s">
        <v>7773</v>
      </c>
      <c r="G3861" s="1">
        <v>45334</v>
      </c>
      <c r="H3861" t="s">
        <v>41</v>
      </c>
      <c r="I3861" t="s">
        <v>48</v>
      </c>
      <c r="J3861" t="s">
        <v>67</v>
      </c>
      <c r="K3861">
        <v>1</v>
      </c>
      <c r="L3861">
        <v>809.79</v>
      </c>
      <c r="M3861" t="s">
        <v>28</v>
      </c>
      <c r="N3861">
        <v>1</v>
      </c>
      <c r="O3861" s="1">
        <v>45577</v>
      </c>
      <c r="P3861">
        <v>273</v>
      </c>
      <c r="Q3861" t="s">
        <v>43</v>
      </c>
      <c r="R3861">
        <v>3</v>
      </c>
      <c r="S3861" t="s">
        <v>12160</v>
      </c>
      <c r="T3861" t="s">
        <v>30</v>
      </c>
    </row>
    <row r="3862" spans="1:20" x14ac:dyDescent="0.25">
      <c r="A3862" t="s">
        <v>7774</v>
      </c>
      <c r="B3862" t="s">
        <v>21</v>
      </c>
      <c r="C3862" t="s">
        <v>82</v>
      </c>
      <c r="D3862" t="s">
        <v>23</v>
      </c>
      <c r="E3862" t="s">
        <v>12067</v>
      </c>
      <c r="F3862" t="s">
        <v>7775</v>
      </c>
      <c r="G3862" s="1">
        <v>45334</v>
      </c>
      <c r="H3862" t="s">
        <v>41</v>
      </c>
      <c r="I3862" t="s">
        <v>63</v>
      </c>
      <c r="J3862" t="s">
        <v>64</v>
      </c>
      <c r="K3862">
        <v>1</v>
      </c>
      <c r="L3862">
        <v>303.5</v>
      </c>
      <c r="M3862" t="s">
        <v>28</v>
      </c>
      <c r="N3862">
        <v>17</v>
      </c>
      <c r="O3862" t="s">
        <v>12369</v>
      </c>
      <c r="P3862">
        <v>226</v>
      </c>
      <c r="Q3862" t="s">
        <v>29</v>
      </c>
      <c r="R3862">
        <v>1</v>
      </c>
      <c r="S3862" t="s">
        <v>12175</v>
      </c>
      <c r="T3862" t="s">
        <v>60</v>
      </c>
    </row>
    <row r="3863" spans="1:20" x14ac:dyDescent="0.25">
      <c r="A3863" t="s">
        <v>7776</v>
      </c>
      <c r="B3863" t="s">
        <v>21</v>
      </c>
      <c r="C3863" t="s">
        <v>39</v>
      </c>
      <c r="D3863" t="s">
        <v>32</v>
      </c>
      <c r="E3863" t="s">
        <v>12244</v>
      </c>
      <c r="F3863" t="s">
        <v>7777</v>
      </c>
      <c r="G3863" s="1">
        <v>45334</v>
      </c>
      <c r="H3863" t="s">
        <v>47</v>
      </c>
      <c r="I3863" t="s">
        <v>42</v>
      </c>
      <c r="J3863" t="s">
        <v>27</v>
      </c>
      <c r="K3863">
        <v>2</v>
      </c>
      <c r="L3863">
        <v>268.89</v>
      </c>
      <c r="M3863" t="s">
        <v>50</v>
      </c>
      <c r="N3863">
        <v>12</v>
      </c>
      <c r="O3863" t="s">
        <v>12286</v>
      </c>
      <c r="P3863">
        <v>247</v>
      </c>
      <c r="Q3863" t="s">
        <v>29</v>
      </c>
      <c r="R3863">
        <v>2</v>
      </c>
      <c r="S3863" t="s">
        <v>12268</v>
      </c>
      <c r="T3863" t="s">
        <v>60</v>
      </c>
    </row>
    <row r="3864" spans="1:20" x14ac:dyDescent="0.25">
      <c r="A3864" t="s">
        <v>7778</v>
      </c>
      <c r="B3864" t="s">
        <v>21</v>
      </c>
      <c r="C3864" t="s">
        <v>22</v>
      </c>
      <c r="D3864" t="s">
        <v>77</v>
      </c>
      <c r="E3864" s="1">
        <v>45633</v>
      </c>
      <c r="F3864" t="s">
        <v>7779</v>
      </c>
      <c r="G3864" s="1">
        <v>45334</v>
      </c>
      <c r="H3864" t="s">
        <v>58</v>
      </c>
      <c r="I3864" t="s">
        <v>42</v>
      </c>
      <c r="J3864" t="s">
        <v>27</v>
      </c>
      <c r="K3864">
        <v>3</v>
      </c>
      <c r="L3864">
        <v>1292.29</v>
      </c>
      <c r="M3864" t="s">
        <v>28</v>
      </c>
      <c r="N3864">
        <v>42</v>
      </c>
      <c r="O3864" t="s">
        <v>12290</v>
      </c>
      <c r="P3864">
        <v>226</v>
      </c>
      <c r="Q3864" t="s">
        <v>43</v>
      </c>
      <c r="R3864">
        <v>5</v>
      </c>
      <c r="S3864" t="s">
        <v>12185</v>
      </c>
      <c r="T3864" t="s">
        <v>60</v>
      </c>
    </row>
    <row r="3865" spans="1:20" x14ac:dyDescent="0.25">
      <c r="A3865" t="s">
        <v>7780</v>
      </c>
      <c r="B3865" t="s">
        <v>38</v>
      </c>
      <c r="C3865" t="s">
        <v>22</v>
      </c>
      <c r="D3865" t="s">
        <v>32</v>
      </c>
      <c r="E3865" t="s">
        <v>12453</v>
      </c>
      <c r="F3865" t="s">
        <v>7781</v>
      </c>
      <c r="G3865" s="1">
        <v>45334</v>
      </c>
      <c r="H3865" t="s">
        <v>41</v>
      </c>
      <c r="I3865" t="s">
        <v>54</v>
      </c>
      <c r="J3865" t="s">
        <v>27</v>
      </c>
      <c r="K3865">
        <v>1</v>
      </c>
      <c r="L3865">
        <v>596.37</v>
      </c>
      <c r="M3865" t="s">
        <v>28</v>
      </c>
      <c r="N3865">
        <v>14</v>
      </c>
      <c r="O3865" t="s">
        <v>12346</v>
      </c>
      <c r="P3865">
        <v>485</v>
      </c>
      <c r="Q3865" t="s">
        <v>43</v>
      </c>
      <c r="R3865">
        <v>2</v>
      </c>
      <c r="S3865" s="1">
        <v>45485</v>
      </c>
      <c r="T3865" t="s">
        <v>36</v>
      </c>
    </row>
    <row r="3866" spans="1:20" x14ac:dyDescent="0.25">
      <c r="A3866" t="s">
        <v>7782</v>
      </c>
      <c r="B3866" t="s">
        <v>38</v>
      </c>
      <c r="C3866" t="s">
        <v>39</v>
      </c>
      <c r="D3866" t="s">
        <v>23</v>
      </c>
      <c r="E3866" t="s">
        <v>12206</v>
      </c>
      <c r="F3866" t="s">
        <v>7783</v>
      </c>
      <c r="G3866" s="1">
        <v>45334</v>
      </c>
      <c r="H3866" t="s">
        <v>25</v>
      </c>
      <c r="I3866" t="s">
        <v>26</v>
      </c>
      <c r="J3866" t="s">
        <v>49</v>
      </c>
      <c r="K3866">
        <v>1</v>
      </c>
      <c r="L3866">
        <v>1160.73</v>
      </c>
      <c r="M3866" t="s">
        <v>50</v>
      </c>
      <c r="N3866">
        <v>21</v>
      </c>
      <c r="O3866" t="s">
        <v>12141</v>
      </c>
      <c r="P3866">
        <v>494</v>
      </c>
      <c r="Q3866" t="s">
        <v>43</v>
      </c>
      <c r="R3866">
        <v>4</v>
      </c>
      <c r="S3866" s="1">
        <v>45303</v>
      </c>
      <c r="T3866" t="s">
        <v>36</v>
      </c>
    </row>
    <row r="3867" spans="1:20" x14ac:dyDescent="0.25">
      <c r="A3867" t="s">
        <v>7784</v>
      </c>
      <c r="B3867" t="s">
        <v>45</v>
      </c>
      <c r="C3867" t="s">
        <v>22</v>
      </c>
      <c r="D3867" t="s">
        <v>32</v>
      </c>
      <c r="E3867" t="s">
        <v>12218</v>
      </c>
      <c r="F3867" t="s">
        <v>7785</v>
      </c>
      <c r="G3867" s="1">
        <v>45334</v>
      </c>
      <c r="H3867" t="s">
        <v>34</v>
      </c>
      <c r="I3867" t="s">
        <v>26</v>
      </c>
      <c r="J3867" t="s">
        <v>49</v>
      </c>
      <c r="K3867">
        <v>2</v>
      </c>
      <c r="L3867">
        <v>997.28</v>
      </c>
      <c r="M3867" t="s">
        <v>50</v>
      </c>
      <c r="N3867">
        <v>26</v>
      </c>
      <c r="O3867" t="s">
        <v>12436</v>
      </c>
      <c r="P3867">
        <v>176</v>
      </c>
      <c r="Q3867" t="s">
        <v>29</v>
      </c>
      <c r="R3867">
        <v>1</v>
      </c>
      <c r="S3867" s="1">
        <v>45966</v>
      </c>
      <c r="T3867" t="s">
        <v>60</v>
      </c>
    </row>
    <row r="3868" spans="1:20" x14ac:dyDescent="0.25">
      <c r="A3868" t="s">
        <v>7786</v>
      </c>
      <c r="B3868" t="s">
        <v>21</v>
      </c>
      <c r="C3868" t="s">
        <v>82</v>
      </c>
      <c r="D3868" t="s">
        <v>32</v>
      </c>
      <c r="E3868" t="s">
        <v>12471</v>
      </c>
      <c r="F3868" t="s">
        <v>7787</v>
      </c>
      <c r="G3868" s="1">
        <v>45334</v>
      </c>
      <c r="H3868" t="s">
        <v>41</v>
      </c>
      <c r="I3868" t="s">
        <v>48</v>
      </c>
      <c r="J3868" t="s">
        <v>67</v>
      </c>
      <c r="K3868">
        <v>1</v>
      </c>
      <c r="L3868">
        <v>1232.45</v>
      </c>
      <c r="M3868" t="s">
        <v>35</v>
      </c>
      <c r="N3868">
        <v>12</v>
      </c>
      <c r="O3868" t="s">
        <v>12065</v>
      </c>
      <c r="P3868">
        <v>285</v>
      </c>
      <c r="Q3868" t="s">
        <v>43</v>
      </c>
      <c r="R3868">
        <v>5</v>
      </c>
      <c r="S3868" t="s">
        <v>12436</v>
      </c>
      <c r="T3868" t="s">
        <v>30</v>
      </c>
    </row>
    <row r="3869" spans="1:20" x14ac:dyDescent="0.25">
      <c r="A3869" t="s">
        <v>7788</v>
      </c>
      <c r="B3869" t="s">
        <v>45</v>
      </c>
      <c r="C3869" t="s">
        <v>22</v>
      </c>
      <c r="D3869" t="s">
        <v>77</v>
      </c>
      <c r="E3869" s="1">
        <v>45696</v>
      </c>
      <c r="F3869" t="s">
        <v>7789</v>
      </c>
      <c r="G3869" s="1">
        <v>45334</v>
      </c>
      <c r="H3869" t="s">
        <v>58</v>
      </c>
      <c r="I3869" t="s">
        <v>48</v>
      </c>
      <c r="J3869" t="s">
        <v>67</v>
      </c>
      <c r="K3869">
        <v>4</v>
      </c>
      <c r="L3869">
        <v>1472.53</v>
      </c>
      <c r="M3869" t="s">
        <v>50</v>
      </c>
      <c r="N3869">
        <v>1</v>
      </c>
      <c r="O3869" s="1">
        <v>45844</v>
      </c>
      <c r="P3869">
        <v>266</v>
      </c>
      <c r="Q3869" t="s">
        <v>29</v>
      </c>
      <c r="R3869">
        <v>3</v>
      </c>
      <c r="S3869" t="s">
        <v>12270</v>
      </c>
      <c r="T3869" t="s">
        <v>36</v>
      </c>
    </row>
    <row r="3870" spans="1:20" x14ac:dyDescent="0.25">
      <c r="A3870" t="s">
        <v>7790</v>
      </c>
      <c r="B3870" t="s">
        <v>38</v>
      </c>
      <c r="C3870" t="s">
        <v>39</v>
      </c>
      <c r="D3870" t="s">
        <v>23</v>
      </c>
      <c r="E3870" s="1">
        <v>45116</v>
      </c>
      <c r="F3870" t="s">
        <v>7791</v>
      </c>
      <c r="G3870" s="1">
        <v>45363</v>
      </c>
      <c r="H3870" t="s">
        <v>47</v>
      </c>
      <c r="I3870" t="s">
        <v>26</v>
      </c>
      <c r="J3870" t="s">
        <v>59</v>
      </c>
      <c r="K3870">
        <v>4</v>
      </c>
      <c r="L3870">
        <v>1498.99</v>
      </c>
      <c r="M3870" t="s">
        <v>50</v>
      </c>
      <c r="N3870">
        <v>17</v>
      </c>
      <c r="O3870" t="s">
        <v>12105</v>
      </c>
      <c r="P3870">
        <v>307</v>
      </c>
      <c r="Q3870" t="s">
        <v>29</v>
      </c>
      <c r="R3870">
        <v>5</v>
      </c>
      <c r="S3870" s="1">
        <v>45874</v>
      </c>
      <c r="T3870" t="s">
        <v>36</v>
      </c>
    </row>
    <row r="3871" spans="1:20" x14ac:dyDescent="0.25">
      <c r="A3871" t="s">
        <v>7792</v>
      </c>
      <c r="B3871" t="s">
        <v>21</v>
      </c>
      <c r="C3871" t="s">
        <v>82</v>
      </c>
      <c r="D3871" t="s">
        <v>32</v>
      </c>
      <c r="E3871" s="1">
        <v>45812</v>
      </c>
      <c r="F3871" t="s">
        <v>7793</v>
      </c>
      <c r="G3871" s="1">
        <v>45363</v>
      </c>
      <c r="H3871" t="s">
        <v>25</v>
      </c>
      <c r="I3871" t="s">
        <v>26</v>
      </c>
      <c r="J3871" t="s">
        <v>27</v>
      </c>
      <c r="K3871">
        <v>2</v>
      </c>
      <c r="L3871">
        <v>1156.48</v>
      </c>
      <c r="M3871" t="s">
        <v>28</v>
      </c>
      <c r="N3871">
        <v>15</v>
      </c>
      <c r="O3871" t="s">
        <v>12131</v>
      </c>
      <c r="P3871">
        <v>374</v>
      </c>
      <c r="Q3871" t="s">
        <v>43</v>
      </c>
      <c r="R3871">
        <v>4</v>
      </c>
      <c r="S3871" t="s">
        <v>12190</v>
      </c>
      <c r="T3871" t="s">
        <v>36</v>
      </c>
    </row>
    <row r="3872" spans="1:20" x14ac:dyDescent="0.25">
      <c r="A3872" t="s">
        <v>7794</v>
      </c>
      <c r="B3872" t="s">
        <v>21</v>
      </c>
      <c r="C3872" t="s">
        <v>82</v>
      </c>
      <c r="D3872" t="s">
        <v>52</v>
      </c>
      <c r="E3872" s="1">
        <v>45600</v>
      </c>
      <c r="F3872" t="s">
        <v>7795</v>
      </c>
      <c r="G3872" s="1">
        <v>45363</v>
      </c>
      <c r="H3872" t="s">
        <v>47</v>
      </c>
      <c r="I3872" t="s">
        <v>26</v>
      </c>
      <c r="J3872" t="s">
        <v>64</v>
      </c>
      <c r="K3872">
        <v>4</v>
      </c>
      <c r="L3872">
        <v>966.96</v>
      </c>
      <c r="M3872" t="s">
        <v>50</v>
      </c>
      <c r="N3872">
        <v>11</v>
      </c>
      <c r="O3872" t="s">
        <v>12212</v>
      </c>
      <c r="P3872">
        <v>360</v>
      </c>
      <c r="Q3872" t="s">
        <v>43</v>
      </c>
      <c r="R3872">
        <v>4</v>
      </c>
      <c r="S3872" t="s">
        <v>12278</v>
      </c>
      <c r="T3872" t="s">
        <v>30</v>
      </c>
    </row>
    <row r="3873" spans="1:20" x14ac:dyDescent="0.25">
      <c r="A3873" t="s">
        <v>7796</v>
      </c>
      <c r="B3873" t="s">
        <v>21</v>
      </c>
      <c r="C3873" t="s">
        <v>82</v>
      </c>
      <c r="D3873" t="s">
        <v>56</v>
      </c>
      <c r="E3873" t="s">
        <v>12283</v>
      </c>
      <c r="F3873" t="s">
        <v>7797</v>
      </c>
      <c r="G3873" s="1">
        <v>45363</v>
      </c>
      <c r="H3873" t="s">
        <v>34</v>
      </c>
      <c r="I3873" t="s">
        <v>48</v>
      </c>
      <c r="J3873" t="s">
        <v>64</v>
      </c>
      <c r="K3873">
        <v>5</v>
      </c>
      <c r="L3873">
        <v>1463.8</v>
      </c>
      <c r="M3873" t="s">
        <v>50</v>
      </c>
      <c r="N3873">
        <v>35</v>
      </c>
      <c r="O3873" s="1">
        <v>45996</v>
      </c>
      <c r="P3873">
        <v>290</v>
      </c>
      <c r="Q3873" t="s">
        <v>43</v>
      </c>
      <c r="R3873">
        <v>3</v>
      </c>
      <c r="S3873" t="s">
        <v>12235</v>
      </c>
      <c r="T3873" t="s">
        <v>36</v>
      </c>
    </row>
    <row r="3874" spans="1:20" x14ac:dyDescent="0.25">
      <c r="A3874" t="s">
        <v>7798</v>
      </c>
      <c r="B3874" t="s">
        <v>45</v>
      </c>
      <c r="C3874" t="s">
        <v>39</v>
      </c>
      <c r="D3874" t="s">
        <v>56</v>
      </c>
      <c r="E3874" s="1">
        <v>45325</v>
      </c>
      <c r="F3874" t="s">
        <v>7799</v>
      </c>
      <c r="G3874" s="1">
        <v>45363</v>
      </c>
      <c r="H3874" t="s">
        <v>34</v>
      </c>
      <c r="I3874" t="s">
        <v>48</v>
      </c>
      <c r="J3874" t="s">
        <v>64</v>
      </c>
      <c r="K3874">
        <v>4</v>
      </c>
      <c r="L3874">
        <v>410.46</v>
      </c>
      <c r="M3874" t="s">
        <v>35</v>
      </c>
      <c r="N3874">
        <v>10</v>
      </c>
      <c r="O3874" t="s">
        <v>12100</v>
      </c>
      <c r="P3874">
        <v>131</v>
      </c>
      <c r="Q3874" t="s">
        <v>43</v>
      </c>
      <c r="R3874">
        <v>5</v>
      </c>
      <c r="S3874" t="s">
        <v>12071</v>
      </c>
      <c r="T3874" t="s">
        <v>30</v>
      </c>
    </row>
    <row r="3875" spans="1:20" x14ac:dyDescent="0.25">
      <c r="A3875" t="s">
        <v>7800</v>
      </c>
      <c r="B3875" t="s">
        <v>21</v>
      </c>
      <c r="C3875" t="s">
        <v>22</v>
      </c>
      <c r="D3875" t="s">
        <v>52</v>
      </c>
      <c r="E3875" s="1">
        <v>45815</v>
      </c>
      <c r="F3875" t="s">
        <v>7801</v>
      </c>
      <c r="G3875" s="1">
        <v>45363</v>
      </c>
      <c r="H3875" t="s">
        <v>25</v>
      </c>
      <c r="I3875" t="s">
        <v>63</v>
      </c>
      <c r="J3875" t="s">
        <v>67</v>
      </c>
      <c r="K3875">
        <v>1</v>
      </c>
      <c r="L3875">
        <v>399.13</v>
      </c>
      <c r="M3875" t="s">
        <v>28</v>
      </c>
      <c r="N3875">
        <v>12</v>
      </c>
      <c r="O3875" t="s">
        <v>12169</v>
      </c>
      <c r="P3875">
        <v>150</v>
      </c>
      <c r="Q3875" t="s">
        <v>43</v>
      </c>
      <c r="R3875">
        <v>2</v>
      </c>
      <c r="S3875" t="s">
        <v>12098</v>
      </c>
      <c r="T3875" t="s">
        <v>60</v>
      </c>
    </row>
    <row r="3876" spans="1:20" x14ac:dyDescent="0.25">
      <c r="A3876" t="s">
        <v>7802</v>
      </c>
      <c r="B3876" t="s">
        <v>45</v>
      </c>
      <c r="C3876" t="s">
        <v>82</v>
      </c>
      <c r="D3876" t="s">
        <v>56</v>
      </c>
      <c r="E3876" t="s">
        <v>12386</v>
      </c>
      <c r="F3876" t="s">
        <v>7803</v>
      </c>
      <c r="G3876" s="1">
        <v>45363</v>
      </c>
      <c r="H3876" t="s">
        <v>47</v>
      </c>
      <c r="I3876" t="s">
        <v>54</v>
      </c>
      <c r="J3876" t="s">
        <v>27</v>
      </c>
      <c r="K3876">
        <v>3</v>
      </c>
      <c r="L3876">
        <v>1213.06</v>
      </c>
      <c r="M3876" t="s">
        <v>50</v>
      </c>
      <c r="N3876">
        <v>25</v>
      </c>
      <c r="O3876" t="s">
        <v>12087</v>
      </c>
      <c r="P3876">
        <v>140</v>
      </c>
      <c r="Q3876" t="s">
        <v>43</v>
      </c>
      <c r="R3876">
        <v>3</v>
      </c>
      <c r="S3876" t="s">
        <v>12352</v>
      </c>
      <c r="T3876" t="s">
        <v>36</v>
      </c>
    </row>
    <row r="3877" spans="1:20" x14ac:dyDescent="0.25">
      <c r="A3877" t="s">
        <v>7804</v>
      </c>
      <c r="B3877" t="s">
        <v>21</v>
      </c>
      <c r="C3877" t="s">
        <v>39</v>
      </c>
      <c r="D3877" t="s">
        <v>56</v>
      </c>
      <c r="E3877" t="s">
        <v>12292</v>
      </c>
      <c r="F3877" t="s">
        <v>7805</v>
      </c>
      <c r="G3877" s="1">
        <v>45394</v>
      </c>
      <c r="H3877" t="s">
        <v>34</v>
      </c>
      <c r="I3877" t="s">
        <v>48</v>
      </c>
      <c r="J3877" t="s">
        <v>49</v>
      </c>
      <c r="K3877">
        <v>1</v>
      </c>
      <c r="L3877">
        <v>496.14</v>
      </c>
      <c r="M3877" t="s">
        <v>50</v>
      </c>
      <c r="N3877">
        <v>8</v>
      </c>
      <c r="O3877" t="s">
        <v>12196</v>
      </c>
      <c r="P3877">
        <v>59</v>
      </c>
      <c r="Q3877" t="s">
        <v>29</v>
      </c>
      <c r="R3877">
        <v>1</v>
      </c>
      <c r="S3877" t="s">
        <v>12199</v>
      </c>
      <c r="T3877" t="s">
        <v>36</v>
      </c>
    </row>
    <row r="3878" spans="1:20" x14ac:dyDescent="0.25">
      <c r="A3878" t="s">
        <v>7806</v>
      </c>
      <c r="B3878" t="s">
        <v>21</v>
      </c>
      <c r="C3878" t="s">
        <v>82</v>
      </c>
      <c r="D3878" t="s">
        <v>77</v>
      </c>
      <c r="E3878" t="s">
        <v>12072</v>
      </c>
      <c r="F3878" t="s">
        <v>7807</v>
      </c>
      <c r="G3878" s="1">
        <v>45394</v>
      </c>
      <c r="H3878" t="s">
        <v>47</v>
      </c>
      <c r="I3878" t="s">
        <v>48</v>
      </c>
      <c r="J3878" t="s">
        <v>27</v>
      </c>
      <c r="K3878">
        <v>4</v>
      </c>
      <c r="L3878">
        <v>667.42</v>
      </c>
      <c r="M3878" t="s">
        <v>28</v>
      </c>
      <c r="N3878">
        <v>36</v>
      </c>
      <c r="O3878" s="1">
        <v>45394</v>
      </c>
      <c r="P3878">
        <v>351</v>
      </c>
      <c r="Q3878" t="s">
        <v>29</v>
      </c>
      <c r="R3878">
        <v>1</v>
      </c>
      <c r="S3878" t="s">
        <v>12079</v>
      </c>
      <c r="T3878" t="s">
        <v>60</v>
      </c>
    </row>
    <row r="3879" spans="1:20" x14ac:dyDescent="0.25">
      <c r="A3879" t="s">
        <v>7808</v>
      </c>
      <c r="B3879" t="s">
        <v>38</v>
      </c>
      <c r="C3879" t="s">
        <v>39</v>
      </c>
      <c r="D3879" t="s">
        <v>52</v>
      </c>
      <c r="E3879" s="1">
        <v>45325</v>
      </c>
      <c r="F3879" t="s">
        <v>7809</v>
      </c>
      <c r="G3879" s="1">
        <v>45394</v>
      </c>
      <c r="H3879" t="s">
        <v>34</v>
      </c>
      <c r="I3879" t="s">
        <v>26</v>
      </c>
      <c r="J3879" t="s">
        <v>67</v>
      </c>
      <c r="K3879">
        <v>5</v>
      </c>
      <c r="L3879">
        <v>1261.1099999999999</v>
      </c>
      <c r="M3879" t="s">
        <v>35</v>
      </c>
      <c r="N3879">
        <v>45</v>
      </c>
      <c r="O3879" t="s">
        <v>12309</v>
      </c>
      <c r="P3879">
        <v>324</v>
      </c>
      <c r="Q3879" t="s">
        <v>29</v>
      </c>
      <c r="R3879">
        <v>1</v>
      </c>
      <c r="S3879" t="s">
        <v>12313</v>
      </c>
      <c r="T3879" t="s">
        <v>36</v>
      </c>
    </row>
    <row r="3880" spans="1:20" x14ac:dyDescent="0.25">
      <c r="A3880" t="s">
        <v>7810</v>
      </c>
      <c r="B3880" t="s">
        <v>21</v>
      </c>
      <c r="C3880" t="s">
        <v>22</v>
      </c>
      <c r="D3880" t="s">
        <v>56</v>
      </c>
      <c r="E3880" t="s">
        <v>12205</v>
      </c>
      <c r="F3880" t="s">
        <v>7811</v>
      </c>
      <c r="G3880" s="1">
        <v>45394</v>
      </c>
      <c r="H3880" t="s">
        <v>47</v>
      </c>
      <c r="I3880" t="s">
        <v>48</v>
      </c>
      <c r="J3880" t="s">
        <v>27</v>
      </c>
      <c r="K3880">
        <v>4</v>
      </c>
      <c r="L3880">
        <v>532.24</v>
      </c>
      <c r="M3880" t="s">
        <v>50</v>
      </c>
      <c r="N3880">
        <v>32</v>
      </c>
      <c r="O3880" s="1">
        <v>45750</v>
      </c>
      <c r="P3880">
        <v>264</v>
      </c>
      <c r="Q3880" t="s">
        <v>29</v>
      </c>
      <c r="R3880">
        <v>3</v>
      </c>
      <c r="S3880" s="1">
        <v>45997</v>
      </c>
      <c r="T3880" t="s">
        <v>60</v>
      </c>
    </row>
    <row r="3881" spans="1:20" x14ac:dyDescent="0.25">
      <c r="A3881" t="s">
        <v>7812</v>
      </c>
      <c r="B3881" t="s">
        <v>38</v>
      </c>
      <c r="C3881" t="s">
        <v>22</v>
      </c>
      <c r="D3881" t="s">
        <v>77</v>
      </c>
      <c r="E3881" s="1">
        <v>45148</v>
      </c>
      <c r="F3881" t="s">
        <v>7813</v>
      </c>
      <c r="G3881" s="1">
        <v>45394</v>
      </c>
      <c r="H3881" t="s">
        <v>47</v>
      </c>
      <c r="I3881" t="s">
        <v>26</v>
      </c>
      <c r="J3881" t="s">
        <v>59</v>
      </c>
      <c r="K3881">
        <v>2</v>
      </c>
      <c r="L3881">
        <v>1073.1400000000001</v>
      </c>
      <c r="M3881" t="s">
        <v>28</v>
      </c>
      <c r="N3881">
        <v>21</v>
      </c>
      <c r="O3881" t="s">
        <v>12266</v>
      </c>
      <c r="P3881">
        <v>497</v>
      </c>
      <c r="Q3881" t="s">
        <v>29</v>
      </c>
      <c r="R3881">
        <v>3</v>
      </c>
      <c r="S3881" s="1">
        <v>45546</v>
      </c>
      <c r="T3881" t="s">
        <v>36</v>
      </c>
    </row>
    <row r="3882" spans="1:20" x14ac:dyDescent="0.25">
      <c r="A3882" t="s">
        <v>7814</v>
      </c>
      <c r="B3882" t="s">
        <v>21</v>
      </c>
      <c r="C3882" t="s">
        <v>22</v>
      </c>
      <c r="D3882" t="s">
        <v>23</v>
      </c>
      <c r="E3882" t="s">
        <v>12243</v>
      </c>
      <c r="F3882" t="s">
        <v>7815</v>
      </c>
      <c r="G3882" s="1">
        <v>45394</v>
      </c>
      <c r="H3882" t="s">
        <v>47</v>
      </c>
      <c r="I3882" t="s">
        <v>42</v>
      </c>
      <c r="J3882" t="s">
        <v>67</v>
      </c>
      <c r="K3882">
        <v>5</v>
      </c>
      <c r="L3882">
        <v>1210.42</v>
      </c>
      <c r="M3882" t="s">
        <v>50</v>
      </c>
      <c r="N3882">
        <v>30</v>
      </c>
      <c r="O3882" s="1">
        <v>45873</v>
      </c>
      <c r="P3882">
        <v>206</v>
      </c>
      <c r="Q3882" t="s">
        <v>43</v>
      </c>
      <c r="R3882">
        <v>5</v>
      </c>
      <c r="S3882" t="s">
        <v>12108</v>
      </c>
      <c r="T3882" t="s">
        <v>36</v>
      </c>
    </row>
    <row r="3883" spans="1:20" x14ac:dyDescent="0.25">
      <c r="A3883" t="s">
        <v>7816</v>
      </c>
      <c r="B3883" t="s">
        <v>21</v>
      </c>
      <c r="C3883" t="s">
        <v>39</v>
      </c>
      <c r="D3883" t="s">
        <v>32</v>
      </c>
      <c r="E3883" s="1">
        <v>44938</v>
      </c>
      <c r="F3883" t="s">
        <v>7817</v>
      </c>
      <c r="G3883" s="1">
        <v>45394</v>
      </c>
      <c r="H3883" t="s">
        <v>58</v>
      </c>
      <c r="I3883" t="s">
        <v>63</v>
      </c>
      <c r="J3883" t="s">
        <v>27</v>
      </c>
      <c r="K3883">
        <v>3</v>
      </c>
      <c r="L3883">
        <v>213.01</v>
      </c>
      <c r="M3883" t="s">
        <v>28</v>
      </c>
      <c r="N3883">
        <v>7</v>
      </c>
      <c r="O3883" t="s">
        <v>12249</v>
      </c>
      <c r="P3883">
        <v>384</v>
      </c>
      <c r="Q3883" t="s">
        <v>43</v>
      </c>
      <c r="R3883">
        <v>5</v>
      </c>
      <c r="S3883" t="s">
        <v>12089</v>
      </c>
      <c r="T3883" t="s">
        <v>60</v>
      </c>
    </row>
    <row r="3884" spans="1:20" x14ac:dyDescent="0.25">
      <c r="A3884" t="s">
        <v>7818</v>
      </c>
      <c r="B3884" t="s">
        <v>38</v>
      </c>
      <c r="C3884" t="s">
        <v>22</v>
      </c>
      <c r="D3884" t="s">
        <v>56</v>
      </c>
      <c r="E3884" s="1">
        <v>45780</v>
      </c>
      <c r="F3884" t="s">
        <v>7819</v>
      </c>
      <c r="G3884" s="1">
        <v>45424</v>
      </c>
      <c r="H3884" t="s">
        <v>34</v>
      </c>
      <c r="I3884" t="s">
        <v>54</v>
      </c>
      <c r="J3884" t="s">
        <v>27</v>
      </c>
      <c r="K3884">
        <v>1</v>
      </c>
      <c r="L3884">
        <v>1156.3499999999999</v>
      </c>
      <c r="M3884" t="s">
        <v>35</v>
      </c>
      <c r="N3884">
        <v>8</v>
      </c>
      <c r="O3884" t="s">
        <v>12288</v>
      </c>
      <c r="P3884">
        <v>380</v>
      </c>
      <c r="Q3884" t="s">
        <v>43</v>
      </c>
      <c r="R3884">
        <v>5</v>
      </c>
      <c r="S3884" t="s">
        <v>12264</v>
      </c>
      <c r="T3884" t="s">
        <v>36</v>
      </c>
    </row>
    <row r="3885" spans="1:20" x14ac:dyDescent="0.25">
      <c r="A3885" t="s">
        <v>7820</v>
      </c>
      <c r="B3885" t="s">
        <v>45</v>
      </c>
      <c r="C3885" t="s">
        <v>82</v>
      </c>
      <c r="D3885" t="s">
        <v>52</v>
      </c>
      <c r="E3885" s="1">
        <v>45239</v>
      </c>
      <c r="F3885" t="s">
        <v>7821</v>
      </c>
      <c r="G3885" s="1">
        <v>45424</v>
      </c>
      <c r="H3885" t="s">
        <v>47</v>
      </c>
      <c r="I3885" t="s">
        <v>26</v>
      </c>
      <c r="J3885" t="s">
        <v>59</v>
      </c>
      <c r="K3885">
        <v>5</v>
      </c>
      <c r="L3885">
        <v>273.97000000000003</v>
      </c>
      <c r="M3885" t="s">
        <v>50</v>
      </c>
      <c r="N3885">
        <v>31</v>
      </c>
      <c r="O3885" s="1">
        <v>45967</v>
      </c>
      <c r="P3885">
        <v>43</v>
      </c>
      <c r="Q3885" t="s">
        <v>29</v>
      </c>
      <c r="R3885">
        <v>3</v>
      </c>
      <c r="S3885" t="s">
        <v>12394</v>
      </c>
      <c r="T3885" t="s">
        <v>36</v>
      </c>
    </row>
    <row r="3886" spans="1:20" x14ac:dyDescent="0.25">
      <c r="A3886" t="s">
        <v>7822</v>
      </c>
      <c r="B3886" t="s">
        <v>45</v>
      </c>
      <c r="C3886" t="s">
        <v>39</v>
      </c>
      <c r="D3886" t="s">
        <v>23</v>
      </c>
      <c r="E3886" s="1">
        <v>45331</v>
      </c>
      <c r="F3886" t="s">
        <v>7823</v>
      </c>
      <c r="G3886" s="1">
        <v>45424</v>
      </c>
      <c r="H3886" t="s">
        <v>34</v>
      </c>
      <c r="I3886" t="s">
        <v>42</v>
      </c>
      <c r="J3886" t="s">
        <v>49</v>
      </c>
      <c r="K3886">
        <v>3</v>
      </c>
      <c r="L3886">
        <v>897.8</v>
      </c>
      <c r="M3886" t="s">
        <v>28</v>
      </c>
      <c r="N3886">
        <v>46</v>
      </c>
      <c r="O3886" t="s">
        <v>12186</v>
      </c>
      <c r="P3886">
        <v>478</v>
      </c>
      <c r="Q3886" t="s">
        <v>29</v>
      </c>
      <c r="R3886">
        <v>5</v>
      </c>
      <c r="S3886" s="1">
        <v>45332</v>
      </c>
      <c r="T3886" t="s">
        <v>36</v>
      </c>
    </row>
    <row r="3887" spans="1:20" x14ac:dyDescent="0.25">
      <c r="A3887" t="s">
        <v>7824</v>
      </c>
      <c r="B3887" t="s">
        <v>45</v>
      </c>
      <c r="C3887" t="s">
        <v>22</v>
      </c>
      <c r="D3887" t="s">
        <v>56</v>
      </c>
      <c r="E3887" t="s">
        <v>12358</v>
      </c>
      <c r="F3887" t="s">
        <v>7825</v>
      </c>
      <c r="G3887" s="1">
        <v>45424</v>
      </c>
      <c r="H3887" t="s">
        <v>34</v>
      </c>
      <c r="I3887" t="s">
        <v>63</v>
      </c>
      <c r="J3887" t="s">
        <v>64</v>
      </c>
      <c r="K3887">
        <v>1</v>
      </c>
      <c r="L3887">
        <v>1305.69</v>
      </c>
      <c r="M3887" t="s">
        <v>35</v>
      </c>
      <c r="N3887">
        <v>46</v>
      </c>
      <c r="O3887" t="s">
        <v>12143</v>
      </c>
      <c r="P3887">
        <v>389</v>
      </c>
      <c r="Q3887" t="s">
        <v>43</v>
      </c>
      <c r="R3887">
        <v>1</v>
      </c>
      <c r="S3887" t="s">
        <v>12101</v>
      </c>
      <c r="T3887" t="s">
        <v>60</v>
      </c>
    </row>
    <row r="3888" spans="1:20" x14ac:dyDescent="0.25">
      <c r="A3888" t="s">
        <v>7826</v>
      </c>
      <c r="B3888" t="s">
        <v>21</v>
      </c>
      <c r="C3888" t="s">
        <v>39</v>
      </c>
      <c r="D3888" t="s">
        <v>56</v>
      </c>
      <c r="E3888" s="1">
        <v>45637</v>
      </c>
      <c r="F3888" t="s">
        <v>7827</v>
      </c>
      <c r="G3888" s="1">
        <v>45424</v>
      </c>
      <c r="H3888" t="s">
        <v>47</v>
      </c>
      <c r="I3888" t="s">
        <v>26</v>
      </c>
      <c r="J3888" t="s">
        <v>49</v>
      </c>
      <c r="K3888">
        <v>4</v>
      </c>
      <c r="L3888">
        <v>776.97</v>
      </c>
      <c r="M3888" t="s">
        <v>35</v>
      </c>
      <c r="N3888">
        <v>50</v>
      </c>
      <c r="O3888" t="s">
        <v>12306</v>
      </c>
      <c r="P3888">
        <v>498</v>
      </c>
      <c r="Q3888" t="s">
        <v>29</v>
      </c>
      <c r="R3888">
        <v>4</v>
      </c>
      <c r="S3888" t="s">
        <v>12284</v>
      </c>
      <c r="T3888" t="s">
        <v>60</v>
      </c>
    </row>
    <row r="3889" spans="1:20" x14ac:dyDescent="0.25">
      <c r="A3889" t="s">
        <v>7828</v>
      </c>
      <c r="B3889" t="s">
        <v>45</v>
      </c>
      <c r="C3889" t="s">
        <v>82</v>
      </c>
      <c r="D3889" t="s">
        <v>56</v>
      </c>
      <c r="E3889" t="s">
        <v>12286</v>
      </c>
      <c r="F3889" t="s">
        <v>7829</v>
      </c>
      <c r="G3889" s="1">
        <v>45455</v>
      </c>
      <c r="H3889" t="s">
        <v>58</v>
      </c>
      <c r="I3889" t="s">
        <v>42</v>
      </c>
      <c r="J3889" t="s">
        <v>49</v>
      </c>
      <c r="K3889">
        <v>4</v>
      </c>
      <c r="L3889">
        <v>1394.75</v>
      </c>
      <c r="M3889" t="s">
        <v>50</v>
      </c>
      <c r="N3889">
        <v>45</v>
      </c>
      <c r="O3889" t="s">
        <v>12318</v>
      </c>
      <c r="P3889">
        <v>444</v>
      </c>
      <c r="Q3889" t="s">
        <v>29</v>
      </c>
      <c r="R3889">
        <v>3</v>
      </c>
      <c r="S3889" t="s">
        <v>12113</v>
      </c>
      <c r="T3889" t="s">
        <v>36</v>
      </c>
    </row>
    <row r="3890" spans="1:20" x14ac:dyDescent="0.25">
      <c r="A3890" t="s">
        <v>7830</v>
      </c>
      <c r="B3890" t="s">
        <v>38</v>
      </c>
      <c r="C3890" t="s">
        <v>22</v>
      </c>
      <c r="D3890" t="s">
        <v>77</v>
      </c>
      <c r="E3890" s="1">
        <v>45361</v>
      </c>
      <c r="F3890" t="s">
        <v>7831</v>
      </c>
      <c r="G3890" s="1">
        <v>45455</v>
      </c>
      <c r="H3890" t="s">
        <v>41</v>
      </c>
      <c r="I3890" t="s">
        <v>48</v>
      </c>
      <c r="J3890" t="s">
        <v>67</v>
      </c>
      <c r="K3890">
        <v>1</v>
      </c>
      <c r="L3890">
        <v>1228.93</v>
      </c>
      <c r="M3890" t="s">
        <v>35</v>
      </c>
      <c r="N3890">
        <v>47</v>
      </c>
      <c r="O3890" t="s">
        <v>12077</v>
      </c>
      <c r="P3890">
        <v>285</v>
      </c>
      <c r="Q3890" t="s">
        <v>29</v>
      </c>
      <c r="R3890">
        <v>4</v>
      </c>
      <c r="S3890" t="s">
        <v>12308</v>
      </c>
      <c r="T3890" t="s">
        <v>30</v>
      </c>
    </row>
    <row r="3891" spans="1:20" x14ac:dyDescent="0.25">
      <c r="A3891" t="s">
        <v>7832</v>
      </c>
      <c r="B3891" t="s">
        <v>38</v>
      </c>
      <c r="C3891" t="s">
        <v>39</v>
      </c>
      <c r="D3891" t="s">
        <v>52</v>
      </c>
      <c r="E3891" t="s">
        <v>12230</v>
      </c>
      <c r="F3891" t="s">
        <v>7833</v>
      </c>
      <c r="G3891" s="1">
        <v>45455</v>
      </c>
      <c r="H3891" t="s">
        <v>47</v>
      </c>
      <c r="I3891" t="s">
        <v>54</v>
      </c>
      <c r="J3891" t="s">
        <v>67</v>
      </c>
      <c r="K3891">
        <v>4</v>
      </c>
      <c r="L3891">
        <v>750.19</v>
      </c>
      <c r="M3891" t="s">
        <v>35</v>
      </c>
      <c r="N3891">
        <v>46</v>
      </c>
      <c r="O3891" t="s">
        <v>12119</v>
      </c>
      <c r="P3891">
        <v>314</v>
      </c>
      <c r="Q3891" t="s">
        <v>43</v>
      </c>
      <c r="R3891">
        <v>4</v>
      </c>
      <c r="S3891" s="1">
        <v>45393</v>
      </c>
      <c r="T3891" t="s">
        <v>36</v>
      </c>
    </row>
    <row r="3892" spans="1:20" x14ac:dyDescent="0.25">
      <c r="A3892" t="s">
        <v>7834</v>
      </c>
      <c r="B3892" t="s">
        <v>38</v>
      </c>
      <c r="C3892" t="s">
        <v>82</v>
      </c>
      <c r="D3892" t="s">
        <v>77</v>
      </c>
      <c r="E3892" t="s">
        <v>12480</v>
      </c>
      <c r="F3892" t="s">
        <v>7835</v>
      </c>
      <c r="G3892" s="1">
        <v>45455</v>
      </c>
      <c r="H3892" t="s">
        <v>34</v>
      </c>
      <c r="I3892" t="s">
        <v>54</v>
      </c>
      <c r="J3892" t="s">
        <v>27</v>
      </c>
      <c r="K3892">
        <v>3</v>
      </c>
      <c r="L3892">
        <v>1351.9</v>
      </c>
      <c r="M3892" t="s">
        <v>28</v>
      </c>
      <c r="N3892">
        <v>47</v>
      </c>
      <c r="O3892" t="s">
        <v>12078</v>
      </c>
      <c r="P3892">
        <v>320</v>
      </c>
      <c r="Q3892" t="s">
        <v>29</v>
      </c>
      <c r="R3892">
        <v>4</v>
      </c>
      <c r="S3892" s="1">
        <v>45754</v>
      </c>
      <c r="T3892" t="s">
        <v>60</v>
      </c>
    </row>
    <row r="3893" spans="1:20" x14ac:dyDescent="0.25">
      <c r="A3893" t="s">
        <v>7836</v>
      </c>
      <c r="B3893" t="s">
        <v>38</v>
      </c>
      <c r="C3893" t="s">
        <v>22</v>
      </c>
      <c r="D3893" t="s">
        <v>23</v>
      </c>
      <c r="E3893" t="s">
        <v>12440</v>
      </c>
      <c r="F3893" t="s">
        <v>7837</v>
      </c>
      <c r="G3893" s="1">
        <v>45455</v>
      </c>
      <c r="H3893" t="s">
        <v>41</v>
      </c>
      <c r="I3893" t="s">
        <v>54</v>
      </c>
      <c r="J3893" t="s">
        <v>64</v>
      </c>
      <c r="K3893">
        <v>4</v>
      </c>
      <c r="L3893">
        <v>325.51</v>
      </c>
      <c r="M3893" t="s">
        <v>50</v>
      </c>
      <c r="N3893">
        <v>32</v>
      </c>
      <c r="O3893" t="s">
        <v>12275</v>
      </c>
      <c r="P3893">
        <v>395</v>
      </c>
      <c r="Q3893" t="s">
        <v>29</v>
      </c>
      <c r="R3893">
        <v>5</v>
      </c>
      <c r="S3893" t="s">
        <v>12309</v>
      </c>
      <c r="T3893" t="s">
        <v>60</v>
      </c>
    </row>
    <row r="3894" spans="1:20" x14ac:dyDescent="0.25">
      <c r="A3894" t="s">
        <v>7838</v>
      </c>
      <c r="B3894" t="s">
        <v>21</v>
      </c>
      <c r="C3894" t="s">
        <v>22</v>
      </c>
      <c r="D3894" t="s">
        <v>32</v>
      </c>
      <c r="E3894" t="s">
        <v>12089</v>
      </c>
      <c r="F3894" t="s">
        <v>7839</v>
      </c>
      <c r="G3894" s="1">
        <v>45455</v>
      </c>
      <c r="H3894" t="s">
        <v>34</v>
      </c>
      <c r="I3894" t="s">
        <v>48</v>
      </c>
      <c r="J3894" t="s">
        <v>59</v>
      </c>
      <c r="K3894">
        <v>1</v>
      </c>
      <c r="L3894">
        <v>861.48</v>
      </c>
      <c r="M3894" t="s">
        <v>35</v>
      </c>
      <c r="N3894">
        <v>12</v>
      </c>
      <c r="O3894" t="s">
        <v>12309</v>
      </c>
      <c r="P3894">
        <v>84</v>
      </c>
      <c r="Q3894" t="s">
        <v>43</v>
      </c>
      <c r="R3894">
        <v>2</v>
      </c>
      <c r="S3894" s="1">
        <v>45720</v>
      </c>
      <c r="T3894" t="s">
        <v>60</v>
      </c>
    </row>
    <row r="3895" spans="1:20" x14ac:dyDescent="0.25">
      <c r="A3895" t="s">
        <v>7840</v>
      </c>
      <c r="B3895" t="s">
        <v>21</v>
      </c>
      <c r="C3895" t="s">
        <v>82</v>
      </c>
      <c r="D3895" t="s">
        <v>32</v>
      </c>
      <c r="E3895" t="s">
        <v>12196</v>
      </c>
      <c r="F3895" t="s">
        <v>7841</v>
      </c>
      <c r="G3895" s="1">
        <v>45455</v>
      </c>
      <c r="H3895" t="s">
        <v>41</v>
      </c>
      <c r="I3895" t="s">
        <v>26</v>
      </c>
      <c r="J3895" t="s">
        <v>59</v>
      </c>
      <c r="K3895">
        <v>5</v>
      </c>
      <c r="L3895">
        <v>514.24</v>
      </c>
      <c r="M3895" t="s">
        <v>28</v>
      </c>
      <c r="N3895">
        <v>5</v>
      </c>
      <c r="O3895" t="s">
        <v>12097</v>
      </c>
      <c r="P3895">
        <v>272</v>
      </c>
      <c r="Q3895" t="s">
        <v>29</v>
      </c>
      <c r="R3895">
        <v>1</v>
      </c>
      <c r="S3895" s="1">
        <v>45809</v>
      </c>
      <c r="T3895" t="s">
        <v>60</v>
      </c>
    </row>
    <row r="3896" spans="1:20" x14ac:dyDescent="0.25">
      <c r="A3896" t="s">
        <v>7842</v>
      </c>
      <c r="B3896" t="s">
        <v>38</v>
      </c>
      <c r="C3896" t="s">
        <v>82</v>
      </c>
      <c r="D3896" t="s">
        <v>52</v>
      </c>
      <c r="E3896" s="1">
        <v>45755</v>
      </c>
      <c r="F3896" t="s">
        <v>7843</v>
      </c>
      <c r="G3896" s="1">
        <v>45485</v>
      </c>
      <c r="H3896" t="s">
        <v>47</v>
      </c>
      <c r="I3896" t="s">
        <v>48</v>
      </c>
      <c r="J3896" t="s">
        <v>27</v>
      </c>
      <c r="K3896">
        <v>5</v>
      </c>
      <c r="L3896">
        <v>916.03</v>
      </c>
      <c r="M3896" t="s">
        <v>28</v>
      </c>
      <c r="N3896">
        <v>50</v>
      </c>
      <c r="O3896" t="s">
        <v>12267</v>
      </c>
      <c r="P3896">
        <v>58</v>
      </c>
      <c r="Q3896" t="s">
        <v>43</v>
      </c>
      <c r="R3896">
        <v>5</v>
      </c>
      <c r="S3896" t="s">
        <v>12372</v>
      </c>
      <c r="T3896" t="s">
        <v>60</v>
      </c>
    </row>
    <row r="3897" spans="1:20" x14ac:dyDescent="0.25">
      <c r="A3897" t="s">
        <v>7844</v>
      </c>
      <c r="B3897" t="s">
        <v>21</v>
      </c>
      <c r="C3897" t="s">
        <v>22</v>
      </c>
      <c r="D3897" t="s">
        <v>52</v>
      </c>
      <c r="E3897" t="s">
        <v>12432</v>
      </c>
      <c r="F3897" t="s">
        <v>7845</v>
      </c>
      <c r="G3897" s="1">
        <v>45485</v>
      </c>
      <c r="H3897" t="s">
        <v>41</v>
      </c>
      <c r="I3897" t="s">
        <v>26</v>
      </c>
      <c r="J3897" t="s">
        <v>67</v>
      </c>
      <c r="K3897">
        <v>4</v>
      </c>
      <c r="L3897">
        <v>1102.32</v>
      </c>
      <c r="M3897" t="s">
        <v>28</v>
      </c>
      <c r="N3897">
        <v>27</v>
      </c>
      <c r="O3897" t="s">
        <v>12213</v>
      </c>
      <c r="P3897">
        <v>112</v>
      </c>
      <c r="Q3897" t="s">
        <v>29</v>
      </c>
      <c r="R3897">
        <v>3</v>
      </c>
      <c r="S3897" s="1">
        <v>45693</v>
      </c>
      <c r="T3897" t="s">
        <v>30</v>
      </c>
    </row>
    <row r="3898" spans="1:20" x14ac:dyDescent="0.25">
      <c r="A3898" t="s">
        <v>7846</v>
      </c>
      <c r="B3898" t="s">
        <v>38</v>
      </c>
      <c r="C3898" t="s">
        <v>82</v>
      </c>
      <c r="D3898" t="s">
        <v>52</v>
      </c>
      <c r="E3898" t="s">
        <v>12473</v>
      </c>
      <c r="F3898" t="s">
        <v>7847</v>
      </c>
      <c r="G3898" s="1">
        <v>45485</v>
      </c>
      <c r="H3898" t="s">
        <v>58</v>
      </c>
      <c r="I3898" t="s">
        <v>42</v>
      </c>
      <c r="J3898" t="s">
        <v>64</v>
      </c>
      <c r="K3898">
        <v>4</v>
      </c>
      <c r="L3898">
        <v>1467.33</v>
      </c>
      <c r="M3898" t="s">
        <v>50</v>
      </c>
      <c r="N3898">
        <v>22</v>
      </c>
      <c r="O3898" s="1">
        <v>45810</v>
      </c>
      <c r="P3898">
        <v>483</v>
      </c>
      <c r="Q3898" t="s">
        <v>43</v>
      </c>
      <c r="R3898">
        <v>4</v>
      </c>
      <c r="S3898" t="s">
        <v>12360</v>
      </c>
      <c r="T3898" t="s">
        <v>30</v>
      </c>
    </row>
    <row r="3899" spans="1:20" x14ac:dyDescent="0.25">
      <c r="A3899" t="s">
        <v>7848</v>
      </c>
      <c r="B3899" t="s">
        <v>45</v>
      </c>
      <c r="C3899" t="s">
        <v>82</v>
      </c>
      <c r="D3899" t="s">
        <v>32</v>
      </c>
      <c r="E3899" t="s">
        <v>12493</v>
      </c>
      <c r="F3899" t="s">
        <v>7849</v>
      </c>
      <c r="G3899" s="1">
        <v>45485</v>
      </c>
      <c r="H3899" t="s">
        <v>58</v>
      </c>
      <c r="I3899" t="s">
        <v>42</v>
      </c>
      <c r="J3899" t="s">
        <v>59</v>
      </c>
      <c r="K3899">
        <v>2</v>
      </c>
      <c r="L3899">
        <v>554.07000000000005</v>
      </c>
      <c r="M3899" t="s">
        <v>28</v>
      </c>
      <c r="N3899">
        <v>4</v>
      </c>
      <c r="O3899" t="s">
        <v>12340</v>
      </c>
      <c r="P3899">
        <v>242</v>
      </c>
      <c r="Q3899" t="s">
        <v>29</v>
      </c>
      <c r="R3899">
        <v>3</v>
      </c>
      <c r="S3899" s="1">
        <v>45636</v>
      </c>
      <c r="T3899" t="s">
        <v>30</v>
      </c>
    </row>
    <row r="3900" spans="1:20" x14ac:dyDescent="0.25">
      <c r="A3900" t="s">
        <v>7850</v>
      </c>
      <c r="B3900" t="s">
        <v>45</v>
      </c>
      <c r="C3900" t="s">
        <v>39</v>
      </c>
      <c r="D3900" t="s">
        <v>77</v>
      </c>
      <c r="E3900" t="s">
        <v>12106</v>
      </c>
      <c r="F3900" t="s">
        <v>7851</v>
      </c>
      <c r="G3900" s="1">
        <v>45485</v>
      </c>
      <c r="H3900" t="s">
        <v>25</v>
      </c>
      <c r="I3900" t="s">
        <v>48</v>
      </c>
      <c r="J3900" t="s">
        <v>67</v>
      </c>
      <c r="K3900">
        <v>2</v>
      </c>
      <c r="L3900">
        <v>288.54000000000002</v>
      </c>
      <c r="M3900" t="s">
        <v>50</v>
      </c>
      <c r="N3900">
        <v>17</v>
      </c>
      <c r="O3900" t="s">
        <v>12159</v>
      </c>
      <c r="P3900">
        <v>183</v>
      </c>
      <c r="Q3900" t="s">
        <v>43</v>
      </c>
      <c r="R3900">
        <v>2</v>
      </c>
      <c r="S3900" t="s">
        <v>12224</v>
      </c>
      <c r="T3900" t="s">
        <v>30</v>
      </c>
    </row>
    <row r="3901" spans="1:20" x14ac:dyDescent="0.25">
      <c r="A3901" t="s">
        <v>7852</v>
      </c>
      <c r="B3901" t="s">
        <v>21</v>
      </c>
      <c r="C3901" t="s">
        <v>39</v>
      </c>
      <c r="D3901" t="s">
        <v>77</v>
      </c>
      <c r="E3901" t="s">
        <v>12377</v>
      </c>
      <c r="F3901" t="s">
        <v>7853</v>
      </c>
      <c r="G3901" s="1">
        <v>45485</v>
      </c>
      <c r="H3901" t="s">
        <v>25</v>
      </c>
      <c r="I3901" t="s">
        <v>42</v>
      </c>
      <c r="J3901" t="s">
        <v>59</v>
      </c>
      <c r="K3901">
        <v>5</v>
      </c>
      <c r="L3901">
        <v>754.32</v>
      </c>
      <c r="M3901" t="s">
        <v>50</v>
      </c>
      <c r="N3901">
        <v>25</v>
      </c>
      <c r="O3901" t="s">
        <v>12158</v>
      </c>
      <c r="P3901">
        <v>273</v>
      </c>
      <c r="Q3901" t="s">
        <v>29</v>
      </c>
      <c r="R3901">
        <v>2</v>
      </c>
      <c r="S3901" t="s">
        <v>12124</v>
      </c>
      <c r="T3901" t="s">
        <v>30</v>
      </c>
    </row>
    <row r="3902" spans="1:20" x14ac:dyDescent="0.25">
      <c r="A3902" t="s">
        <v>7854</v>
      </c>
      <c r="B3902" t="s">
        <v>45</v>
      </c>
      <c r="C3902" t="s">
        <v>82</v>
      </c>
      <c r="D3902" t="s">
        <v>52</v>
      </c>
      <c r="E3902" s="1">
        <v>45845</v>
      </c>
      <c r="F3902" t="s">
        <v>7855</v>
      </c>
      <c r="G3902" s="1">
        <v>45485</v>
      </c>
      <c r="H3902" t="s">
        <v>34</v>
      </c>
      <c r="I3902" t="s">
        <v>63</v>
      </c>
      <c r="J3902" t="s">
        <v>64</v>
      </c>
      <c r="K3902">
        <v>5</v>
      </c>
      <c r="L3902">
        <v>387.26</v>
      </c>
      <c r="M3902" t="s">
        <v>50</v>
      </c>
      <c r="N3902">
        <v>48</v>
      </c>
      <c r="O3902" s="1">
        <v>45663</v>
      </c>
      <c r="P3902">
        <v>415</v>
      </c>
      <c r="Q3902" t="s">
        <v>29</v>
      </c>
      <c r="R3902">
        <v>3</v>
      </c>
      <c r="S3902" t="s">
        <v>12384</v>
      </c>
      <c r="T3902" t="s">
        <v>36</v>
      </c>
    </row>
    <row r="3903" spans="1:20" x14ac:dyDescent="0.25">
      <c r="A3903" t="s">
        <v>7856</v>
      </c>
      <c r="B3903" t="s">
        <v>45</v>
      </c>
      <c r="C3903" t="s">
        <v>39</v>
      </c>
      <c r="D3903" t="s">
        <v>52</v>
      </c>
      <c r="E3903" t="s">
        <v>12407</v>
      </c>
      <c r="F3903" t="s">
        <v>7857</v>
      </c>
      <c r="G3903" s="1">
        <v>45516</v>
      </c>
      <c r="H3903" t="s">
        <v>25</v>
      </c>
      <c r="I3903" t="s">
        <v>48</v>
      </c>
      <c r="J3903" t="s">
        <v>27</v>
      </c>
      <c r="K3903">
        <v>3</v>
      </c>
      <c r="L3903">
        <v>252.33</v>
      </c>
      <c r="M3903" t="s">
        <v>35</v>
      </c>
      <c r="N3903">
        <v>42</v>
      </c>
      <c r="O3903" t="s">
        <v>12255</v>
      </c>
      <c r="P3903">
        <v>50</v>
      </c>
      <c r="Q3903" t="s">
        <v>43</v>
      </c>
      <c r="R3903">
        <v>3</v>
      </c>
      <c r="S3903" t="s">
        <v>12272</v>
      </c>
      <c r="T3903" t="s">
        <v>60</v>
      </c>
    </row>
    <row r="3904" spans="1:20" x14ac:dyDescent="0.25">
      <c r="A3904" t="s">
        <v>7858</v>
      </c>
      <c r="B3904" t="s">
        <v>21</v>
      </c>
      <c r="C3904" t="s">
        <v>39</v>
      </c>
      <c r="D3904" t="s">
        <v>56</v>
      </c>
      <c r="E3904" t="s">
        <v>12415</v>
      </c>
      <c r="F3904" t="s">
        <v>7859</v>
      </c>
      <c r="G3904" s="1">
        <v>45516</v>
      </c>
      <c r="H3904" t="s">
        <v>41</v>
      </c>
      <c r="I3904" t="s">
        <v>48</v>
      </c>
      <c r="J3904" t="s">
        <v>59</v>
      </c>
      <c r="K3904">
        <v>3</v>
      </c>
      <c r="L3904">
        <v>1309.52</v>
      </c>
      <c r="M3904" t="s">
        <v>50</v>
      </c>
      <c r="N3904">
        <v>40</v>
      </c>
      <c r="O3904" s="1">
        <v>45871</v>
      </c>
      <c r="P3904">
        <v>61</v>
      </c>
      <c r="Q3904" t="s">
        <v>29</v>
      </c>
      <c r="R3904">
        <v>1</v>
      </c>
      <c r="S3904" t="s">
        <v>12304</v>
      </c>
      <c r="T3904" t="s">
        <v>30</v>
      </c>
    </row>
    <row r="3905" spans="1:20" x14ac:dyDescent="0.25">
      <c r="A3905" t="s">
        <v>7860</v>
      </c>
      <c r="B3905" t="s">
        <v>38</v>
      </c>
      <c r="C3905" t="s">
        <v>22</v>
      </c>
      <c r="D3905" t="s">
        <v>52</v>
      </c>
      <c r="E3905" s="1">
        <v>45658</v>
      </c>
      <c r="F3905" t="s">
        <v>7861</v>
      </c>
      <c r="G3905" s="1">
        <v>45516</v>
      </c>
      <c r="H3905" t="s">
        <v>41</v>
      </c>
      <c r="I3905" t="s">
        <v>63</v>
      </c>
      <c r="J3905" t="s">
        <v>64</v>
      </c>
      <c r="K3905">
        <v>4</v>
      </c>
      <c r="L3905">
        <v>344.17</v>
      </c>
      <c r="M3905" t="s">
        <v>35</v>
      </c>
      <c r="N3905">
        <v>24</v>
      </c>
      <c r="O3905" t="s">
        <v>12333</v>
      </c>
      <c r="P3905">
        <v>5</v>
      </c>
      <c r="Q3905" t="s">
        <v>43</v>
      </c>
      <c r="R3905">
        <v>3</v>
      </c>
      <c r="S3905" s="1">
        <v>45755</v>
      </c>
      <c r="T3905" t="s">
        <v>36</v>
      </c>
    </row>
    <row r="3906" spans="1:20" x14ac:dyDescent="0.25">
      <c r="A3906" t="s">
        <v>7862</v>
      </c>
      <c r="B3906" t="s">
        <v>38</v>
      </c>
      <c r="C3906" t="s">
        <v>22</v>
      </c>
      <c r="D3906" t="s">
        <v>32</v>
      </c>
      <c r="E3906" t="s">
        <v>12222</v>
      </c>
      <c r="F3906" t="s">
        <v>7863</v>
      </c>
      <c r="G3906" s="1">
        <v>45547</v>
      </c>
      <c r="H3906" t="s">
        <v>47</v>
      </c>
      <c r="I3906" t="s">
        <v>63</v>
      </c>
      <c r="J3906" t="s">
        <v>67</v>
      </c>
      <c r="K3906">
        <v>1</v>
      </c>
      <c r="L3906">
        <v>464.51</v>
      </c>
      <c r="M3906" t="s">
        <v>50</v>
      </c>
      <c r="N3906">
        <v>49</v>
      </c>
      <c r="O3906" t="s">
        <v>12365</v>
      </c>
      <c r="P3906">
        <v>32</v>
      </c>
      <c r="Q3906" t="s">
        <v>43</v>
      </c>
      <c r="R3906">
        <v>5</v>
      </c>
      <c r="S3906" t="s">
        <v>12167</v>
      </c>
      <c r="T3906" t="s">
        <v>60</v>
      </c>
    </row>
    <row r="3907" spans="1:20" x14ac:dyDescent="0.25">
      <c r="A3907" t="s">
        <v>7864</v>
      </c>
      <c r="B3907" t="s">
        <v>21</v>
      </c>
      <c r="C3907" t="s">
        <v>22</v>
      </c>
      <c r="D3907" t="s">
        <v>32</v>
      </c>
      <c r="E3907" s="1">
        <v>45326</v>
      </c>
      <c r="F3907" t="s">
        <v>7865</v>
      </c>
      <c r="G3907" s="1">
        <v>45547</v>
      </c>
      <c r="H3907" t="s">
        <v>58</v>
      </c>
      <c r="I3907" t="s">
        <v>54</v>
      </c>
      <c r="J3907" t="s">
        <v>27</v>
      </c>
      <c r="K3907">
        <v>5</v>
      </c>
      <c r="L3907">
        <v>458.21</v>
      </c>
      <c r="M3907" t="s">
        <v>35</v>
      </c>
      <c r="N3907">
        <v>14</v>
      </c>
      <c r="O3907" s="1">
        <v>45453</v>
      </c>
      <c r="P3907">
        <v>325</v>
      </c>
      <c r="Q3907" t="s">
        <v>29</v>
      </c>
      <c r="R3907">
        <v>3</v>
      </c>
      <c r="S3907" t="s">
        <v>12339</v>
      </c>
      <c r="T3907" t="s">
        <v>60</v>
      </c>
    </row>
    <row r="3908" spans="1:20" x14ac:dyDescent="0.25">
      <c r="A3908" t="s">
        <v>7866</v>
      </c>
      <c r="B3908" t="s">
        <v>21</v>
      </c>
      <c r="C3908" t="s">
        <v>82</v>
      </c>
      <c r="D3908" t="s">
        <v>32</v>
      </c>
      <c r="E3908" t="s">
        <v>12185</v>
      </c>
      <c r="F3908" t="s">
        <v>7867</v>
      </c>
      <c r="G3908" s="1">
        <v>45547</v>
      </c>
      <c r="H3908" t="s">
        <v>47</v>
      </c>
      <c r="I3908" t="s">
        <v>42</v>
      </c>
      <c r="J3908" t="s">
        <v>64</v>
      </c>
      <c r="K3908">
        <v>4</v>
      </c>
      <c r="L3908">
        <v>1252.6500000000001</v>
      </c>
      <c r="M3908" t="s">
        <v>28</v>
      </c>
      <c r="N3908">
        <v>18</v>
      </c>
      <c r="O3908" t="s">
        <v>12286</v>
      </c>
      <c r="P3908">
        <v>109</v>
      </c>
      <c r="Q3908" t="s">
        <v>29</v>
      </c>
      <c r="R3908">
        <v>5</v>
      </c>
      <c r="S3908" t="s">
        <v>12090</v>
      </c>
      <c r="T3908" t="s">
        <v>36</v>
      </c>
    </row>
    <row r="3909" spans="1:20" x14ac:dyDescent="0.25">
      <c r="A3909" t="s">
        <v>7868</v>
      </c>
      <c r="B3909" t="s">
        <v>21</v>
      </c>
      <c r="C3909" t="s">
        <v>82</v>
      </c>
      <c r="D3909" t="s">
        <v>52</v>
      </c>
      <c r="E3909" t="s">
        <v>12244</v>
      </c>
      <c r="F3909" t="s">
        <v>7869</v>
      </c>
      <c r="G3909" s="1">
        <v>45547</v>
      </c>
      <c r="H3909" t="s">
        <v>41</v>
      </c>
      <c r="I3909" t="s">
        <v>48</v>
      </c>
      <c r="J3909" t="s">
        <v>59</v>
      </c>
      <c r="K3909">
        <v>3</v>
      </c>
      <c r="L3909">
        <v>1425.05</v>
      </c>
      <c r="M3909" t="s">
        <v>28</v>
      </c>
      <c r="N3909">
        <v>29</v>
      </c>
      <c r="O3909" s="1">
        <v>45815</v>
      </c>
      <c r="P3909">
        <v>302</v>
      </c>
      <c r="Q3909" t="s">
        <v>29</v>
      </c>
      <c r="R3909">
        <v>1</v>
      </c>
      <c r="S3909" t="s">
        <v>12213</v>
      </c>
      <c r="T3909" t="s">
        <v>60</v>
      </c>
    </row>
    <row r="3910" spans="1:20" x14ac:dyDescent="0.25">
      <c r="A3910" t="s">
        <v>7870</v>
      </c>
      <c r="B3910" t="s">
        <v>45</v>
      </c>
      <c r="C3910" t="s">
        <v>39</v>
      </c>
      <c r="D3910" t="s">
        <v>52</v>
      </c>
      <c r="E3910" s="1">
        <v>45210</v>
      </c>
      <c r="F3910" t="s">
        <v>7871</v>
      </c>
      <c r="G3910" s="1">
        <v>45547</v>
      </c>
      <c r="H3910" t="s">
        <v>41</v>
      </c>
      <c r="I3910" t="s">
        <v>63</v>
      </c>
      <c r="J3910" t="s">
        <v>59</v>
      </c>
      <c r="K3910">
        <v>1</v>
      </c>
      <c r="L3910">
        <v>374.06</v>
      </c>
      <c r="M3910" t="s">
        <v>35</v>
      </c>
      <c r="N3910">
        <v>38</v>
      </c>
      <c r="O3910" s="1">
        <v>45482</v>
      </c>
      <c r="P3910">
        <v>269</v>
      </c>
      <c r="Q3910" t="s">
        <v>29</v>
      </c>
      <c r="R3910">
        <v>2</v>
      </c>
      <c r="S3910" t="s">
        <v>12143</v>
      </c>
      <c r="T3910" t="s">
        <v>30</v>
      </c>
    </row>
    <row r="3911" spans="1:20" x14ac:dyDescent="0.25">
      <c r="A3911" t="s">
        <v>7872</v>
      </c>
      <c r="B3911" t="s">
        <v>45</v>
      </c>
      <c r="C3911" t="s">
        <v>22</v>
      </c>
      <c r="D3911" t="s">
        <v>23</v>
      </c>
      <c r="E3911" t="s">
        <v>12216</v>
      </c>
      <c r="F3911" t="s">
        <v>7873</v>
      </c>
      <c r="G3911" s="1">
        <v>45547</v>
      </c>
      <c r="H3911" t="s">
        <v>58</v>
      </c>
      <c r="I3911" t="s">
        <v>48</v>
      </c>
      <c r="J3911" t="s">
        <v>67</v>
      </c>
      <c r="K3911">
        <v>4</v>
      </c>
      <c r="L3911">
        <v>915.05</v>
      </c>
      <c r="M3911" t="s">
        <v>28</v>
      </c>
      <c r="N3911">
        <v>41</v>
      </c>
      <c r="O3911" t="s">
        <v>12157</v>
      </c>
      <c r="P3911">
        <v>43</v>
      </c>
      <c r="Q3911" t="s">
        <v>43</v>
      </c>
      <c r="R3911">
        <v>5</v>
      </c>
      <c r="S3911" s="1">
        <v>45661</v>
      </c>
      <c r="T3911" t="s">
        <v>30</v>
      </c>
    </row>
    <row r="3912" spans="1:20" x14ac:dyDescent="0.25">
      <c r="A3912" t="s">
        <v>7874</v>
      </c>
      <c r="B3912" t="s">
        <v>21</v>
      </c>
      <c r="C3912" t="s">
        <v>39</v>
      </c>
      <c r="D3912" t="s">
        <v>77</v>
      </c>
      <c r="E3912" t="s">
        <v>12317</v>
      </c>
      <c r="F3912" t="s">
        <v>7875</v>
      </c>
      <c r="G3912" s="1">
        <v>45547</v>
      </c>
      <c r="H3912" t="s">
        <v>34</v>
      </c>
      <c r="I3912" t="s">
        <v>63</v>
      </c>
      <c r="J3912" t="s">
        <v>64</v>
      </c>
      <c r="K3912">
        <v>2</v>
      </c>
      <c r="L3912">
        <v>399.48</v>
      </c>
      <c r="M3912" t="s">
        <v>28</v>
      </c>
      <c r="N3912">
        <v>34</v>
      </c>
      <c r="O3912" s="1">
        <v>45547</v>
      </c>
      <c r="P3912">
        <v>8</v>
      </c>
      <c r="Q3912" t="s">
        <v>29</v>
      </c>
      <c r="R3912">
        <v>1</v>
      </c>
      <c r="S3912" s="1">
        <v>45394</v>
      </c>
      <c r="T3912" t="s">
        <v>60</v>
      </c>
    </row>
    <row r="3913" spans="1:20" x14ac:dyDescent="0.25">
      <c r="A3913" t="s">
        <v>7876</v>
      </c>
      <c r="B3913" t="s">
        <v>21</v>
      </c>
      <c r="C3913" t="s">
        <v>22</v>
      </c>
      <c r="D3913" t="s">
        <v>56</v>
      </c>
      <c r="E3913" s="1">
        <v>45901</v>
      </c>
      <c r="F3913" t="s">
        <v>7877</v>
      </c>
      <c r="G3913" s="1">
        <v>45547</v>
      </c>
      <c r="H3913" t="s">
        <v>47</v>
      </c>
      <c r="I3913" t="s">
        <v>63</v>
      </c>
      <c r="J3913" t="s">
        <v>67</v>
      </c>
      <c r="K3913">
        <v>2</v>
      </c>
      <c r="L3913">
        <v>340.71</v>
      </c>
      <c r="M3913" t="s">
        <v>50</v>
      </c>
      <c r="N3913">
        <v>32</v>
      </c>
      <c r="O3913" t="s">
        <v>12237</v>
      </c>
      <c r="P3913">
        <v>203</v>
      </c>
      <c r="Q3913" t="s">
        <v>29</v>
      </c>
      <c r="R3913">
        <v>3</v>
      </c>
      <c r="S3913" s="1">
        <v>45905</v>
      </c>
      <c r="T3913" t="s">
        <v>30</v>
      </c>
    </row>
    <row r="3914" spans="1:20" x14ac:dyDescent="0.25">
      <c r="A3914" t="s">
        <v>7878</v>
      </c>
      <c r="B3914" t="s">
        <v>21</v>
      </c>
      <c r="C3914" t="s">
        <v>82</v>
      </c>
      <c r="D3914" t="s">
        <v>77</v>
      </c>
      <c r="E3914" s="1">
        <v>45414</v>
      </c>
      <c r="F3914" t="s">
        <v>7879</v>
      </c>
      <c r="G3914" s="1">
        <v>45547</v>
      </c>
      <c r="H3914" t="s">
        <v>41</v>
      </c>
      <c r="I3914" t="s">
        <v>48</v>
      </c>
      <c r="J3914" t="s">
        <v>64</v>
      </c>
      <c r="K3914">
        <v>4</v>
      </c>
      <c r="L3914">
        <v>771.85</v>
      </c>
      <c r="M3914" t="s">
        <v>50</v>
      </c>
      <c r="N3914">
        <v>47</v>
      </c>
      <c r="O3914" t="s">
        <v>12123</v>
      </c>
      <c r="P3914">
        <v>4</v>
      </c>
      <c r="Q3914" t="s">
        <v>29</v>
      </c>
      <c r="R3914">
        <v>2</v>
      </c>
      <c r="S3914" s="1">
        <v>45841</v>
      </c>
      <c r="T3914" t="s">
        <v>30</v>
      </c>
    </row>
    <row r="3915" spans="1:20" x14ac:dyDescent="0.25">
      <c r="A3915" t="s">
        <v>7880</v>
      </c>
      <c r="B3915" t="s">
        <v>21</v>
      </c>
      <c r="C3915" t="s">
        <v>39</v>
      </c>
      <c r="D3915" t="s">
        <v>23</v>
      </c>
      <c r="E3915" s="1">
        <v>44968</v>
      </c>
      <c r="F3915" t="s">
        <v>7881</v>
      </c>
      <c r="G3915" s="1">
        <v>45547</v>
      </c>
      <c r="H3915" t="s">
        <v>25</v>
      </c>
      <c r="I3915" t="s">
        <v>48</v>
      </c>
      <c r="J3915" t="s">
        <v>27</v>
      </c>
      <c r="K3915">
        <v>5</v>
      </c>
      <c r="L3915">
        <v>368.79</v>
      </c>
      <c r="M3915" t="s">
        <v>28</v>
      </c>
      <c r="N3915">
        <v>48</v>
      </c>
      <c r="O3915" s="1">
        <v>45424</v>
      </c>
      <c r="P3915">
        <v>416</v>
      </c>
      <c r="Q3915" t="s">
        <v>29</v>
      </c>
      <c r="R3915">
        <v>1</v>
      </c>
      <c r="S3915" t="s">
        <v>12390</v>
      </c>
      <c r="T3915" t="s">
        <v>60</v>
      </c>
    </row>
    <row r="3916" spans="1:20" x14ac:dyDescent="0.25">
      <c r="A3916" t="s">
        <v>7882</v>
      </c>
      <c r="B3916" t="s">
        <v>38</v>
      </c>
      <c r="C3916" t="s">
        <v>22</v>
      </c>
      <c r="D3916" t="s">
        <v>52</v>
      </c>
      <c r="E3916" s="1">
        <v>45720</v>
      </c>
      <c r="F3916" t="s">
        <v>7883</v>
      </c>
      <c r="G3916" s="1">
        <v>45547</v>
      </c>
      <c r="H3916" t="s">
        <v>25</v>
      </c>
      <c r="I3916" t="s">
        <v>48</v>
      </c>
      <c r="J3916" t="s">
        <v>67</v>
      </c>
      <c r="K3916">
        <v>3</v>
      </c>
      <c r="L3916">
        <v>845</v>
      </c>
      <c r="M3916" t="s">
        <v>35</v>
      </c>
      <c r="N3916">
        <v>42</v>
      </c>
      <c r="O3916" t="s">
        <v>12193</v>
      </c>
      <c r="P3916">
        <v>381</v>
      </c>
      <c r="Q3916" t="s">
        <v>29</v>
      </c>
      <c r="R3916">
        <v>5</v>
      </c>
      <c r="S3916" t="s">
        <v>12078</v>
      </c>
      <c r="T3916" t="s">
        <v>30</v>
      </c>
    </row>
    <row r="3917" spans="1:20" x14ac:dyDescent="0.25">
      <c r="A3917" t="s">
        <v>7884</v>
      </c>
      <c r="B3917" t="s">
        <v>45</v>
      </c>
      <c r="C3917" t="s">
        <v>22</v>
      </c>
      <c r="D3917" t="s">
        <v>77</v>
      </c>
      <c r="E3917" t="s">
        <v>12134</v>
      </c>
      <c r="F3917" t="s">
        <v>7885</v>
      </c>
      <c r="G3917" s="1">
        <v>45547</v>
      </c>
      <c r="H3917" t="s">
        <v>47</v>
      </c>
      <c r="I3917" t="s">
        <v>54</v>
      </c>
      <c r="J3917" t="s">
        <v>27</v>
      </c>
      <c r="K3917">
        <v>5</v>
      </c>
      <c r="L3917">
        <v>584.62</v>
      </c>
      <c r="M3917" t="s">
        <v>50</v>
      </c>
      <c r="N3917">
        <v>49</v>
      </c>
      <c r="O3917" t="s">
        <v>12225</v>
      </c>
      <c r="P3917">
        <v>95</v>
      </c>
      <c r="Q3917" t="s">
        <v>29</v>
      </c>
      <c r="R3917">
        <v>2</v>
      </c>
      <c r="S3917" s="1">
        <v>45936</v>
      </c>
      <c r="T3917" t="s">
        <v>36</v>
      </c>
    </row>
    <row r="3918" spans="1:20" x14ac:dyDescent="0.25">
      <c r="A3918" t="s">
        <v>7886</v>
      </c>
      <c r="B3918" t="s">
        <v>21</v>
      </c>
      <c r="C3918" t="s">
        <v>22</v>
      </c>
      <c r="D3918" t="s">
        <v>52</v>
      </c>
      <c r="E3918" t="s">
        <v>12434</v>
      </c>
      <c r="F3918" t="s">
        <v>7887</v>
      </c>
      <c r="G3918" s="1">
        <v>45577</v>
      </c>
      <c r="H3918" t="s">
        <v>34</v>
      </c>
      <c r="I3918" t="s">
        <v>63</v>
      </c>
      <c r="J3918" t="s">
        <v>67</v>
      </c>
      <c r="K3918">
        <v>3</v>
      </c>
      <c r="L3918">
        <v>118.44</v>
      </c>
      <c r="M3918" t="s">
        <v>35</v>
      </c>
      <c r="N3918">
        <v>6</v>
      </c>
      <c r="O3918" t="s">
        <v>12152</v>
      </c>
      <c r="P3918">
        <v>461</v>
      </c>
      <c r="Q3918" t="s">
        <v>43</v>
      </c>
      <c r="R3918">
        <v>1</v>
      </c>
      <c r="S3918" t="s">
        <v>12100</v>
      </c>
      <c r="T3918" t="s">
        <v>60</v>
      </c>
    </row>
    <row r="3919" spans="1:20" x14ac:dyDescent="0.25">
      <c r="A3919" t="s">
        <v>7888</v>
      </c>
      <c r="B3919" t="s">
        <v>21</v>
      </c>
      <c r="C3919" t="s">
        <v>39</v>
      </c>
      <c r="D3919" t="s">
        <v>23</v>
      </c>
      <c r="E3919" s="1">
        <v>45694</v>
      </c>
      <c r="F3919" t="s">
        <v>7889</v>
      </c>
      <c r="G3919" s="1">
        <v>45577</v>
      </c>
      <c r="H3919" t="s">
        <v>25</v>
      </c>
      <c r="I3919" t="s">
        <v>48</v>
      </c>
      <c r="J3919" t="s">
        <v>64</v>
      </c>
      <c r="K3919">
        <v>3</v>
      </c>
      <c r="L3919">
        <v>755.84</v>
      </c>
      <c r="M3919" t="s">
        <v>50</v>
      </c>
      <c r="N3919">
        <v>48</v>
      </c>
      <c r="O3919" t="s">
        <v>12311</v>
      </c>
      <c r="P3919">
        <v>305</v>
      </c>
      <c r="Q3919" t="s">
        <v>29</v>
      </c>
      <c r="R3919">
        <v>3</v>
      </c>
      <c r="S3919" s="1">
        <v>45360</v>
      </c>
      <c r="T3919" t="s">
        <v>30</v>
      </c>
    </row>
    <row r="3920" spans="1:20" x14ac:dyDescent="0.25">
      <c r="A3920" t="s">
        <v>7890</v>
      </c>
      <c r="B3920" t="s">
        <v>21</v>
      </c>
      <c r="C3920" t="s">
        <v>39</v>
      </c>
      <c r="D3920" t="s">
        <v>32</v>
      </c>
      <c r="E3920" s="1">
        <v>45383</v>
      </c>
      <c r="F3920" t="s">
        <v>7891</v>
      </c>
      <c r="G3920" s="1">
        <v>45577</v>
      </c>
      <c r="H3920" t="s">
        <v>58</v>
      </c>
      <c r="I3920" t="s">
        <v>54</v>
      </c>
      <c r="J3920" t="s">
        <v>67</v>
      </c>
      <c r="K3920">
        <v>5</v>
      </c>
      <c r="L3920">
        <v>802.75</v>
      </c>
      <c r="M3920" t="s">
        <v>28</v>
      </c>
      <c r="N3920">
        <v>21</v>
      </c>
      <c r="O3920" t="s">
        <v>12200</v>
      </c>
      <c r="P3920">
        <v>429</v>
      </c>
      <c r="Q3920" t="s">
        <v>29</v>
      </c>
      <c r="R3920">
        <v>1</v>
      </c>
      <c r="S3920" t="s">
        <v>12288</v>
      </c>
      <c r="T3920" t="s">
        <v>60</v>
      </c>
    </row>
    <row r="3921" spans="1:20" x14ac:dyDescent="0.25">
      <c r="A3921" t="s">
        <v>7892</v>
      </c>
      <c r="B3921" t="s">
        <v>21</v>
      </c>
      <c r="C3921" t="s">
        <v>82</v>
      </c>
      <c r="D3921" t="s">
        <v>77</v>
      </c>
      <c r="E3921" t="s">
        <v>12223</v>
      </c>
      <c r="F3921" t="s">
        <v>7893</v>
      </c>
      <c r="G3921" s="1">
        <v>45577</v>
      </c>
      <c r="H3921" t="s">
        <v>34</v>
      </c>
      <c r="I3921" t="s">
        <v>42</v>
      </c>
      <c r="J3921" t="s">
        <v>27</v>
      </c>
      <c r="K3921">
        <v>2</v>
      </c>
      <c r="L3921">
        <v>609.76</v>
      </c>
      <c r="M3921" t="s">
        <v>50</v>
      </c>
      <c r="N3921">
        <v>39</v>
      </c>
      <c r="O3921" t="s">
        <v>12266</v>
      </c>
      <c r="P3921">
        <v>34</v>
      </c>
      <c r="Q3921" t="s">
        <v>43</v>
      </c>
      <c r="R3921">
        <v>4</v>
      </c>
      <c r="S3921" t="s">
        <v>12286</v>
      </c>
      <c r="T3921" t="s">
        <v>30</v>
      </c>
    </row>
    <row r="3922" spans="1:20" x14ac:dyDescent="0.25">
      <c r="A3922" t="s">
        <v>7894</v>
      </c>
      <c r="B3922" t="s">
        <v>21</v>
      </c>
      <c r="C3922" t="s">
        <v>39</v>
      </c>
      <c r="D3922" t="s">
        <v>32</v>
      </c>
      <c r="E3922" s="1">
        <v>45328</v>
      </c>
      <c r="F3922" t="s">
        <v>7895</v>
      </c>
      <c r="G3922" s="1">
        <v>45577</v>
      </c>
      <c r="H3922" t="s">
        <v>47</v>
      </c>
      <c r="I3922" t="s">
        <v>63</v>
      </c>
      <c r="J3922" t="s">
        <v>49</v>
      </c>
      <c r="K3922">
        <v>2</v>
      </c>
      <c r="L3922">
        <v>108.36</v>
      </c>
      <c r="M3922" t="s">
        <v>28</v>
      </c>
      <c r="N3922">
        <v>11</v>
      </c>
      <c r="O3922" t="s">
        <v>12184</v>
      </c>
      <c r="P3922">
        <v>141</v>
      </c>
      <c r="Q3922" t="s">
        <v>29</v>
      </c>
      <c r="R3922">
        <v>3</v>
      </c>
      <c r="S3922" t="s">
        <v>12132</v>
      </c>
      <c r="T3922" t="s">
        <v>60</v>
      </c>
    </row>
    <row r="3923" spans="1:20" x14ac:dyDescent="0.25">
      <c r="A3923" t="s">
        <v>7896</v>
      </c>
      <c r="B3923" t="s">
        <v>45</v>
      </c>
      <c r="C3923" t="s">
        <v>22</v>
      </c>
      <c r="D3923" t="s">
        <v>32</v>
      </c>
      <c r="E3923" t="s">
        <v>12262</v>
      </c>
      <c r="F3923" t="s">
        <v>7897</v>
      </c>
      <c r="G3923" s="1">
        <v>45577</v>
      </c>
      <c r="H3923" t="s">
        <v>41</v>
      </c>
      <c r="I3923" t="s">
        <v>54</v>
      </c>
      <c r="J3923" t="s">
        <v>67</v>
      </c>
      <c r="K3923">
        <v>5</v>
      </c>
      <c r="L3923">
        <v>1371.51</v>
      </c>
      <c r="M3923" t="s">
        <v>50</v>
      </c>
      <c r="N3923">
        <v>43</v>
      </c>
      <c r="O3923" s="1">
        <v>45513</v>
      </c>
      <c r="P3923">
        <v>194</v>
      </c>
      <c r="Q3923" t="s">
        <v>29</v>
      </c>
      <c r="R3923">
        <v>1</v>
      </c>
      <c r="S3923" t="s">
        <v>12255</v>
      </c>
      <c r="T3923" t="s">
        <v>36</v>
      </c>
    </row>
    <row r="3924" spans="1:20" x14ac:dyDescent="0.25">
      <c r="A3924" t="s">
        <v>7898</v>
      </c>
      <c r="B3924" t="s">
        <v>38</v>
      </c>
      <c r="C3924" t="s">
        <v>39</v>
      </c>
      <c r="D3924" t="s">
        <v>23</v>
      </c>
      <c r="E3924" t="s">
        <v>12083</v>
      </c>
      <c r="F3924" t="s">
        <v>7899</v>
      </c>
      <c r="G3924" s="1">
        <v>45577</v>
      </c>
      <c r="H3924" t="s">
        <v>58</v>
      </c>
      <c r="I3924" t="s">
        <v>26</v>
      </c>
      <c r="J3924" t="s">
        <v>27</v>
      </c>
      <c r="K3924">
        <v>1</v>
      </c>
      <c r="L3924">
        <v>350.03</v>
      </c>
      <c r="M3924" t="s">
        <v>28</v>
      </c>
      <c r="N3924">
        <v>13</v>
      </c>
      <c r="O3924" t="s">
        <v>12310</v>
      </c>
      <c r="P3924">
        <v>398</v>
      </c>
      <c r="Q3924" t="s">
        <v>29</v>
      </c>
      <c r="R3924">
        <v>2</v>
      </c>
      <c r="S3924" t="s">
        <v>12129</v>
      </c>
      <c r="T3924" t="s">
        <v>60</v>
      </c>
    </row>
    <row r="3925" spans="1:20" x14ac:dyDescent="0.25">
      <c r="A3925" t="s">
        <v>7900</v>
      </c>
      <c r="B3925" t="s">
        <v>21</v>
      </c>
      <c r="C3925" t="s">
        <v>39</v>
      </c>
      <c r="D3925" t="s">
        <v>32</v>
      </c>
      <c r="E3925" s="1">
        <v>45119</v>
      </c>
      <c r="F3925" t="s">
        <v>7901</v>
      </c>
      <c r="G3925" s="1">
        <v>45577</v>
      </c>
      <c r="H3925" t="s">
        <v>25</v>
      </c>
      <c r="I3925" t="s">
        <v>54</v>
      </c>
      <c r="J3925" t="s">
        <v>27</v>
      </c>
      <c r="K3925">
        <v>1</v>
      </c>
      <c r="L3925">
        <v>1358.81</v>
      </c>
      <c r="M3925" t="s">
        <v>28</v>
      </c>
      <c r="N3925">
        <v>34</v>
      </c>
      <c r="O3925" t="s">
        <v>12377</v>
      </c>
      <c r="P3925">
        <v>113</v>
      </c>
      <c r="Q3925" t="s">
        <v>43</v>
      </c>
      <c r="R3925">
        <v>4</v>
      </c>
      <c r="S3925" t="s">
        <v>12270</v>
      </c>
      <c r="T3925" t="s">
        <v>36</v>
      </c>
    </row>
    <row r="3926" spans="1:20" x14ac:dyDescent="0.25">
      <c r="A3926" t="s">
        <v>7902</v>
      </c>
      <c r="B3926" t="s">
        <v>45</v>
      </c>
      <c r="C3926" t="s">
        <v>82</v>
      </c>
      <c r="D3926" t="s">
        <v>56</v>
      </c>
      <c r="E3926" t="s">
        <v>12237</v>
      </c>
      <c r="F3926" t="s">
        <v>7903</v>
      </c>
      <c r="G3926" s="1">
        <v>45577</v>
      </c>
      <c r="H3926" t="s">
        <v>25</v>
      </c>
      <c r="I3926" t="s">
        <v>42</v>
      </c>
      <c r="J3926" t="s">
        <v>67</v>
      </c>
      <c r="K3926">
        <v>3</v>
      </c>
      <c r="L3926">
        <v>1164.6199999999999</v>
      </c>
      <c r="M3926" t="s">
        <v>35</v>
      </c>
      <c r="N3926">
        <v>2</v>
      </c>
      <c r="O3926" s="1">
        <v>45635</v>
      </c>
      <c r="P3926">
        <v>425</v>
      </c>
      <c r="Q3926" t="s">
        <v>43</v>
      </c>
      <c r="R3926">
        <v>1</v>
      </c>
      <c r="S3926" t="s">
        <v>12400</v>
      </c>
      <c r="T3926" t="s">
        <v>30</v>
      </c>
    </row>
    <row r="3927" spans="1:20" x14ac:dyDescent="0.25">
      <c r="A3927" t="s">
        <v>7904</v>
      </c>
      <c r="B3927" t="s">
        <v>45</v>
      </c>
      <c r="C3927" t="s">
        <v>39</v>
      </c>
      <c r="D3927" t="s">
        <v>23</v>
      </c>
      <c r="E3927" t="s">
        <v>12261</v>
      </c>
      <c r="F3927" t="s">
        <v>7905</v>
      </c>
      <c r="G3927" s="1">
        <v>45577</v>
      </c>
      <c r="H3927" t="s">
        <v>25</v>
      </c>
      <c r="I3927" t="s">
        <v>54</v>
      </c>
      <c r="J3927" t="s">
        <v>64</v>
      </c>
      <c r="K3927">
        <v>4</v>
      </c>
      <c r="L3927">
        <v>1194.79</v>
      </c>
      <c r="M3927" t="s">
        <v>50</v>
      </c>
      <c r="N3927">
        <v>21</v>
      </c>
      <c r="O3927" t="s">
        <v>12225</v>
      </c>
      <c r="P3927">
        <v>313</v>
      </c>
      <c r="Q3927" t="s">
        <v>29</v>
      </c>
      <c r="R3927">
        <v>5</v>
      </c>
      <c r="S3927" t="s">
        <v>12155</v>
      </c>
      <c r="T3927" t="s">
        <v>60</v>
      </c>
    </row>
    <row r="3928" spans="1:20" x14ac:dyDescent="0.25">
      <c r="A3928" t="s">
        <v>7906</v>
      </c>
      <c r="B3928" t="s">
        <v>38</v>
      </c>
      <c r="C3928" t="s">
        <v>82</v>
      </c>
      <c r="D3928" t="s">
        <v>77</v>
      </c>
      <c r="E3928" t="s">
        <v>12238</v>
      </c>
      <c r="F3928" t="s">
        <v>7907</v>
      </c>
      <c r="G3928" s="1">
        <v>45577</v>
      </c>
      <c r="H3928" t="s">
        <v>58</v>
      </c>
      <c r="I3928" t="s">
        <v>63</v>
      </c>
      <c r="J3928" t="s">
        <v>27</v>
      </c>
      <c r="K3928">
        <v>5</v>
      </c>
      <c r="L3928">
        <v>305.79000000000002</v>
      </c>
      <c r="M3928" t="s">
        <v>50</v>
      </c>
      <c r="N3928">
        <v>6</v>
      </c>
      <c r="O3928" s="1">
        <v>45780</v>
      </c>
      <c r="P3928">
        <v>414</v>
      </c>
      <c r="Q3928" t="s">
        <v>29</v>
      </c>
      <c r="R3928">
        <v>4</v>
      </c>
      <c r="S3928" t="s">
        <v>12075</v>
      </c>
      <c r="T3928" t="s">
        <v>60</v>
      </c>
    </row>
    <row r="3929" spans="1:20" x14ac:dyDescent="0.25">
      <c r="A3929" t="s">
        <v>7908</v>
      </c>
      <c r="B3929" t="s">
        <v>21</v>
      </c>
      <c r="C3929" t="s">
        <v>82</v>
      </c>
      <c r="D3929" t="s">
        <v>32</v>
      </c>
      <c r="E3929" s="1">
        <v>45508</v>
      </c>
      <c r="F3929" t="s">
        <v>7909</v>
      </c>
      <c r="G3929" s="1">
        <v>45608</v>
      </c>
      <c r="H3929" t="s">
        <v>47</v>
      </c>
      <c r="I3929" t="s">
        <v>63</v>
      </c>
      <c r="J3929" t="s">
        <v>59</v>
      </c>
      <c r="K3929">
        <v>2</v>
      </c>
      <c r="L3929">
        <v>1280.51</v>
      </c>
      <c r="M3929" t="s">
        <v>28</v>
      </c>
      <c r="N3929">
        <v>30</v>
      </c>
      <c r="O3929" t="s">
        <v>12215</v>
      </c>
      <c r="P3929">
        <v>373</v>
      </c>
      <c r="Q3929" t="s">
        <v>29</v>
      </c>
      <c r="R3929">
        <v>5</v>
      </c>
      <c r="S3929" s="1">
        <v>45361</v>
      </c>
      <c r="T3929" t="s">
        <v>30</v>
      </c>
    </row>
    <row r="3930" spans="1:20" x14ac:dyDescent="0.25">
      <c r="A3930" t="s">
        <v>7910</v>
      </c>
      <c r="B3930" t="s">
        <v>21</v>
      </c>
      <c r="C3930" t="s">
        <v>22</v>
      </c>
      <c r="D3930" t="s">
        <v>56</v>
      </c>
      <c r="E3930" s="1">
        <v>45573</v>
      </c>
      <c r="F3930" t="s">
        <v>7911</v>
      </c>
      <c r="G3930" s="1">
        <v>45608</v>
      </c>
      <c r="H3930" t="s">
        <v>25</v>
      </c>
      <c r="I3930" t="s">
        <v>42</v>
      </c>
      <c r="J3930" t="s">
        <v>27</v>
      </c>
      <c r="K3930">
        <v>5</v>
      </c>
      <c r="L3930">
        <v>117.4</v>
      </c>
      <c r="M3930" t="s">
        <v>50</v>
      </c>
      <c r="N3930">
        <v>32</v>
      </c>
      <c r="O3930" t="s">
        <v>12212</v>
      </c>
      <c r="P3930">
        <v>278</v>
      </c>
      <c r="Q3930" t="s">
        <v>29</v>
      </c>
      <c r="R3930">
        <v>5</v>
      </c>
      <c r="S3930" t="s">
        <v>12104</v>
      </c>
      <c r="T3930" t="s">
        <v>60</v>
      </c>
    </row>
    <row r="3931" spans="1:20" x14ac:dyDescent="0.25">
      <c r="A3931" t="s">
        <v>7912</v>
      </c>
      <c r="B3931" t="s">
        <v>45</v>
      </c>
      <c r="C3931" t="s">
        <v>39</v>
      </c>
      <c r="D3931" t="s">
        <v>77</v>
      </c>
      <c r="E3931" t="s">
        <v>12446</v>
      </c>
      <c r="F3931" t="s">
        <v>7913</v>
      </c>
      <c r="G3931" s="1">
        <v>45608</v>
      </c>
      <c r="H3931" t="s">
        <v>47</v>
      </c>
      <c r="I3931" t="s">
        <v>42</v>
      </c>
      <c r="J3931" t="s">
        <v>67</v>
      </c>
      <c r="K3931">
        <v>1</v>
      </c>
      <c r="L3931">
        <v>628.78</v>
      </c>
      <c r="M3931" t="s">
        <v>28</v>
      </c>
      <c r="N3931">
        <v>3</v>
      </c>
      <c r="O3931" s="1">
        <v>45752</v>
      </c>
      <c r="P3931">
        <v>404</v>
      </c>
      <c r="Q3931" t="s">
        <v>43</v>
      </c>
      <c r="R3931">
        <v>4</v>
      </c>
      <c r="S3931" s="1">
        <v>45908</v>
      </c>
      <c r="T3931" t="s">
        <v>36</v>
      </c>
    </row>
    <row r="3932" spans="1:20" x14ac:dyDescent="0.25">
      <c r="A3932" t="s">
        <v>7914</v>
      </c>
      <c r="B3932" t="s">
        <v>38</v>
      </c>
      <c r="C3932" t="s">
        <v>39</v>
      </c>
      <c r="D3932" t="s">
        <v>77</v>
      </c>
      <c r="E3932" t="s">
        <v>12139</v>
      </c>
      <c r="F3932" t="s">
        <v>7915</v>
      </c>
      <c r="G3932" s="1">
        <v>45638</v>
      </c>
      <c r="H3932" t="s">
        <v>25</v>
      </c>
      <c r="I3932" t="s">
        <v>42</v>
      </c>
      <c r="J3932" t="s">
        <v>67</v>
      </c>
      <c r="K3932">
        <v>3</v>
      </c>
      <c r="L3932">
        <v>177.31</v>
      </c>
      <c r="M3932" t="s">
        <v>35</v>
      </c>
      <c r="N3932">
        <v>26</v>
      </c>
      <c r="O3932" t="s">
        <v>12284</v>
      </c>
      <c r="P3932">
        <v>120</v>
      </c>
      <c r="Q3932" t="s">
        <v>43</v>
      </c>
      <c r="R3932">
        <v>4</v>
      </c>
      <c r="S3932" t="s">
        <v>12188</v>
      </c>
      <c r="T3932" t="s">
        <v>60</v>
      </c>
    </row>
    <row r="3933" spans="1:20" x14ac:dyDescent="0.25">
      <c r="A3933" t="s">
        <v>7916</v>
      </c>
      <c r="B3933" t="s">
        <v>21</v>
      </c>
      <c r="C3933" t="s">
        <v>22</v>
      </c>
      <c r="D3933" t="s">
        <v>77</v>
      </c>
      <c r="E3933" t="s">
        <v>12158</v>
      </c>
      <c r="F3933" t="s">
        <v>7917</v>
      </c>
      <c r="G3933" s="1">
        <v>45638</v>
      </c>
      <c r="H3933" t="s">
        <v>58</v>
      </c>
      <c r="I3933" t="s">
        <v>42</v>
      </c>
      <c r="J3933" t="s">
        <v>67</v>
      </c>
      <c r="K3933">
        <v>5</v>
      </c>
      <c r="L3933">
        <v>1402.21</v>
      </c>
      <c r="M3933" t="s">
        <v>50</v>
      </c>
      <c r="N3933">
        <v>46</v>
      </c>
      <c r="O3933" s="1">
        <v>45779</v>
      </c>
      <c r="P3933">
        <v>172</v>
      </c>
      <c r="Q3933" t="s">
        <v>29</v>
      </c>
      <c r="R3933">
        <v>3</v>
      </c>
      <c r="S3933" t="s">
        <v>12376</v>
      </c>
      <c r="T3933" t="s">
        <v>30</v>
      </c>
    </row>
    <row r="3934" spans="1:20" x14ac:dyDescent="0.25">
      <c r="A3934" t="s">
        <v>7918</v>
      </c>
      <c r="B3934" t="s">
        <v>38</v>
      </c>
      <c r="C3934" t="s">
        <v>39</v>
      </c>
      <c r="D3934" t="s">
        <v>32</v>
      </c>
      <c r="E3934" t="s">
        <v>12454</v>
      </c>
      <c r="F3934" t="s">
        <v>7919</v>
      </c>
      <c r="G3934" s="1">
        <v>45638</v>
      </c>
      <c r="H3934" t="s">
        <v>47</v>
      </c>
      <c r="I3934" t="s">
        <v>48</v>
      </c>
      <c r="J3934" t="s">
        <v>27</v>
      </c>
      <c r="K3934">
        <v>2</v>
      </c>
      <c r="L3934">
        <v>463.5</v>
      </c>
      <c r="M3934" t="s">
        <v>28</v>
      </c>
      <c r="N3934">
        <v>4</v>
      </c>
      <c r="O3934" s="1">
        <v>45901</v>
      </c>
      <c r="P3934">
        <v>377</v>
      </c>
      <c r="Q3934" t="s">
        <v>43</v>
      </c>
      <c r="R3934">
        <v>1</v>
      </c>
      <c r="S3934" t="s">
        <v>12090</v>
      </c>
      <c r="T3934" t="s">
        <v>30</v>
      </c>
    </row>
    <row r="3935" spans="1:20" x14ac:dyDescent="0.25">
      <c r="A3935" t="s">
        <v>7920</v>
      </c>
      <c r="B3935" t="s">
        <v>38</v>
      </c>
      <c r="C3935" t="s">
        <v>39</v>
      </c>
      <c r="D3935" t="s">
        <v>52</v>
      </c>
      <c r="E3935" t="s">
        <v>12439</v>
      </c>
      <c r="F3935" t="s">
        <v>7921</v>
      </c>
      <c r="G3935" s="1">
        <v>45638</v>
      </c>
      <c r="H3935" t="s">
        <v>34</v>
      </c>
      <c r="I3935" t="s">
        <v>42</v>
      </c>
      <c r="J3935" t="s">
        <v>59</v>
      </c>
      <c r="K3935">
        <v>3</v>
      </c>
      <c r="L3935">
        <v>1351.4</v>
      </c>
      <c r="M3935" t="s">
        <v>50</v>
      </c>
      <c r="N3935">
        <v>23</v>
      </c>
      <c r="O3935" t="s">
        <v>12277</v>
      </c>
      <c r="P3935">
        <v>62</v>
      </c>
      <c r="Q3935" t="s">
        <v>43</v>
      </c>
      <c r="R3935">
        <v>3</v>
      </c>
      <c r="S3935" t="s">
        <v>12242</v>
      </c>
      <c r="T3935" t="s">
        <v>60</v>
      </c>
    </row>
    <row r="3936" spans="1:20" x14ac:dyDescent="0.25">
      <c r="A3936" t="s">
        <v>7922</v>
      </c>
      <c r="B3936" t="s">
        <v>21</v>
      </c>
      <c r="C3936" t="s">
        <v>82</v>
      </c>
      <c r="D3936" t="s">
        <v>23</v>
      </c>
      <c r="E3936" s="1">
        <v>45295</v>
      </c>
      <c r="F3936" t="s">
        <v>7923</v>
      </c>
      <c r="G3936" s="1">
        <v>45638</v>
      </c>
      <c r="H3936" t="s">
        <v>25</v>
      </c>
      <c r="I3936" t="s">
        <v>63</v>
      </c>
      <c r="J3936" t="s">
        <v>67</v>
      </c>
      <c r="K3936">
        <v>3</v>
      </c>
      <c r="L3936">
        <v>1110.2</v>
      </c>
      <c r="M3936" t="s">
        <v>35</v>
      </c>
      <c r="N3936">
        <v>9</v>
      </c>
      <c r="O3936" t="s">
        <v>12163</v>
      </c>
      <c r="P3936">
        <v>165</v>
      </c>
      <c r="Q3936" t="s">
        <v>29</v>
      </c>
      <c r="R3936">
        <v>1</v>
      </c>
      <c r="S3936" t="s">
        <v>12161</v>
      </c>
      <c r="T3936" t="s">
        <v>36</v>
      </c>
    </row>
    <row r="3937" spans="1:20" x14ac:dyDescent="0.25">
      <c r="A3937" t="s">
        <v>7924</v>
      </c>
      <c r="B3937" t="s">
        <v>45</v>
      </c>
      <c r="C3937" t="s">
        <v>82</v>
      </c>
      <c r="D3937" t="s">
        <v>52</v>
      </c>
      <c r="E3937" t="s">
        <v>12230</v>
      </c>
      <c r="F3937" t="s">
        <v>7925</v>
      </c>
      <c r="G3937" s="1">
        <v>45638</v>
      </c>
      <c r="H3937" t="s">
        <v>58</v>
      </c>
      <c r="I3937" t="s">
        <v>48</v>
      </c>
      <c r="J3937" t="s">
        <v>27</v>
      </c>
      <c r="K3937">
        <v>3</v>
      </c>
      <c r="L3937">
        <v>1363.45</v>
      </c>
      <c r="M3937" t="s">
        <v>50</v>
      </c>
      <c r="N3937">
        <v>39</v>
      </c>
      <c r="O3937" t="s">
        <v>12286</v>
      </c>
      <c r="P3937">
        <v>427</v>
      </c>
      <c r="Q3937" t="s">
        <v>43</v>
      </c>
      <c r="R3937">
        <v>5</v>
      </c>
      <c r="S3937" s="1">
        <v>45877</v>
      </c>
      <c r="T3937" t="s">
        <v>36</v>
      </c>
    </row>
    <row r="3938" spans="1:20" x14ac:dyDescent="0.25">
      <c r="A3938" t="s">
        <v>7926</v>
      </c>
      <c r="B3938" t="s">
        <v>38</v>
      </c>
      <c r="C3938" t="s">
        <v>82</v>
      </c>
      <c r="D3938" t="s">
        <v>52</v>
      </c>
      <c r="E3938" t="s">
        <v>12344</v>
      </c>
      <c r="F3938" t="s">
        <v>7927</v>
      </c>
      <c r="G3938" s="1">
        <v>45638</v>
      </c>
      <c r="H3938" t="s">
        <v>25</v>
      </c>
      <c r="I3938" t="s">
        <v>54</v>
      </c>
      <c r="J3938" t="s">
        <v>59</v>
      </c>
      <c r="K3938">
        <v>2</v>
      </c>
      <c r="L3938">
        <v>265.32</v>
      </c>
      <c r="M3938" t="s">
        <v>50</v>
      </c>
      <c r="N3938">
        <v>26</v>
      </c>
      <c r="O3938" s="1">
        <v>45607</v>
      </c>
      <c r="P3938">
        <v>489</v>
      </c>
      <c r="Q3938" t="s">
        <v>43</v>
      </c>
      <c r="R3938">
        <v>5</v>
      </c>
      <c r="S3938" s="1">
        <v>45691</v>
      </c>
      <c r="T3938" t="s">
        <v>36</v>
      </c>
    </row>
    <row r="3939" spans="1:20" x14ac:dyDescent="0.25">
      <c r="A3939" t="s">
        <v>7928</v>
      </c>
      <c r="B3939" t="s">
        <v>21</v>
      </c>
      <c r="C3939" t="s">
        <v>39</v>
      </c>
      <c r="D3939" t="s">
        <v>56</v>
      </c>
      <c r="E3939" t="s">
        <v>12363</v>
      </c>
      <c r="F3939" t="s">
        <v>7929</v>
      </c>
      <c r="G3939" t="s">
        <v>12114</v>
      </c>
      <c r="H3939" t="s">
        <v>58</v>
      </c>
      <c r="I3939" t="s">
        <v>63</v>
      </c>
      <c r="J3939" t="s">
        <v>59</v>
      </c>
      <c r="K3939">
        <v>3</v>
      </c>
      <c r="L3939">
        <v>831.01</v>
      </c>
      <c r="M3939" t="s">
        <v>50</v>
      </c>
      <c r="N3939">
        <v>5</v>
      </c>
      <c r="O3939" t="s">
        <v>12266</v>
      </c>
      <c r="P3939">
        <v>204</v>
      </c>
      <c r="Q3939" t="s">
        <v>43</v>
      </c>
      <c r="R3939">
        <v>5</v>
      </c>
      <c r="S3939" t="s">
        <v>12284</v>
      </c>
      <c r="T3939" t="s">
        <v>30</v>
      </c>
    </row>
    <row r="3940" spans="1:20" x14ac:dyDescent="0.25">
      <c r="A3940" t="s">
        <v>7930</v>
      </c>
      <c r="B3940" t="s">
        <v>45</v>
      </c>
      <c r="C3940" t="s">
        <v>39</v>
      </c>
      <c r="D3940" t="s">
        <v>23</v>
      </c>
      <c r="E3940" s="1">
        <v>45363</v>
      </c>
      <c r="F3940" t="s">
        <v>7931</v>
      </c>
      <c r="G3940" t="s">
        <v>12114</v>
      </c>
      <c r="H3940" t="s">
        <v>34</v>
      </c>
      <c r="I3940" t="s">
        <v>48</v>
      </c>
      <c r="J3940" t="s">
        <v>49</v>
      </c>
      <c r="K3940">
        <v>2</v>
      </c>
      <c r="L3940">
        <v>286.63</v>
      </c>
      <c r="M3940" t="s">
        <v>28</v>
      </c>
      <c r="N3940">
        <v>45</v>
      </c>
      <c r="O3940" s="1">
        <v>45662</v>
      </c>
      <c r="P3940">
        <v>239</v>
      </c>
      <c r="Q3940" t="s">
        <v>43</v>
      </c>
      <c r="R3940">
        <v>4</v>
      </c>
      <c r="S3940" t="s">
        <v>12071</v>
      </c>
      <c r="T3940" t="s">
        <v>36</v>
      </c>
    </row>
    <row r="3941" spans="1:20" x14ac:dyDescent="0.25">
      <c r="A3941" t="s">
        <v>7932</v>
      </c>
      <c r="B3941" t="s">
        <v>45</v>
      </c>
      <c r="C3941" t="s">
        <v>22</v>
      </c>
      <c r="D3941" t="s">
        <v>23</v>
      </c>
      <c r="E3941" t="s">
        <v>12275</v>
      </c>
      <c r="F3941" t="s">
        <v>7933</v>
      </c>
      <c r="G3941" t="s">
        <v>12114</v>
      </c>
      <c r="H3941" t="s">
        <v>34</v>
      </c>
      <c r="I3941" t="s">
        <v>63</v>
      </c>
      <c r="J3941" t="s">
        <v>59</v>
      </c>
      <c r="K3941">
        <v>3</v>
      </c>
      <c r="L3941">
        <v>312.05</v>
      </c>
      <c r="M3941" t="s">
        <v>28</v>
      </c>
      <c r="N3941">
        <v>37</v>
      </c>
      <c r="O3941" s="1">
        <v>45993</v>
      </c>
      <c r="P3941">
        <v>99</v>
      </c>
      <c r="Q3941" t="s">
        <v>43</v>
      </c>
      <c r="R3941">
        <v>4</v>
      </c>
      <c r="S3941" s="1">
        <v>45753</v>
      </c>
      <c r="T3941" t="s">
        <v>60</v>
      </c>
    </row>
    <row r="3942" spans="1:20" x14ac:dyDescent="0.25">
      <c r="A3942" t="s">
        <v>7934</v>
      </c>
      <c r="B3942" t="s">
        <v>21</v>
      </c>
      <c r="C3942" t="s">
        <v>82</v>
      </c>
      <c r="D3942" t="s">
        <v>23</v>
      </c>
      <c r="E3942" t="s">
        <v>12490</v>
      </c>
      <c r="F3942" t="s">
        <v>7935</v>
      </c>
      <c r="G3942" t="s">
        <v>12114</v>
      </c>
      <c r="H3942" t="s">
        <v>47</v>
      </c>
      <c r="I3942" t="s">
        <v>48</v>
      </c>
      <c r="J3942" t="s">
        <v>27</v>
      </c>
      <c r="K3942">
        <v>4</v>
      </c>
      <c r="L3942">
        <v>1251.8900000000001</v>
      </c>
      <c r="M3942" t="s">
        <v>35</v>
      </c>
      <c r="N3942">
        <v>34</v>
      </c>
      <c r="O3942" t="s">
        <v>12085</v>
      </c>
      <c r="P3942">
        <v>37</v>
      </c>
      <c r="Q3942" t="s">
        <v>29</v>
      </c>
      <c r="R3942">
        <v>5</v>
      </c>
      <c r="S3942" t="s">
        <v>12227</v>
      </c>
      <c r="T3942" t="s">
        <v>30</v>
      </c>
    </row>
    <row r="3943" spans="1:20" x14ac:dyDescent="0.25">
      <c r="A3943" t="s">
        <v>7936</v>
      </c>
      <c r="B3943" t="s">
        <v>38</v>
      </c>
      <c r="C3943" t="s">
        <v>82</v>
      </c>
      <c r="D3943" t="s">
        <v>52</v>
      </c>
      <c r="E3943" t="s">
        <v>12189</v>
      </c>
      <c r="F3943" t="s">
        <v>7937</v>
      </c>
      <c r="G3943" t="s">
        <v>12114</v>
      </c>
      <c r="H3943" t="s">
        <v>58</v>
      </c>
      <c r="I3943" t="s">
        <v>48</v>
      </c>
      <c r="J3943" t="s">
        <v>27</v>
      </c>
      <c r="K3943">
        <v>1</v>
      </c>
      <c r="L3943">
        <v>628.89</v>
      </c>
      <c r="M3943" t="s">
        <v>50</v>
      </c>
      <c r="N3943">
        <v>2</v>
      </c>
      <c r="O3943" t="s">
        <v>12104</v>
      </c>
      <c r="P3943">
        <v>29</v>
      </c>
      <c r="Q3943" t="s">
        <v>43</v>
      </c>
      <c r="R3943">
        <v>3</v>
      </c>
      <c r="S3943" t="s">
        <v>12180</v>
      </c>
      <c r="T3943" t="s">
        <v>36</v>
      </c>
    </row>
    <row r="3944" spans="1:20" x14ac:dyDescent="0.25">
      <c r="A3944" t="s">
        <v>7938</v>
      </c>
      <c r="B3944" t="s">
        <v>45</v>
      </c>
      <c r="C3944" t="s">
        <v>82</v>
      </c>
      <c r="D3944" t="s">
        <v>32</v>
      </c>
      <c r="E3944" t="s">
        <v>12151</v>
      </c>
      <c r="F3944" t="s">
        <v>7939</v>
      </c>
      <c r="G3944" t="s">
        <v>12114</v>
      </c>
      <c r="H3944" t="s">
        <v>25</v>
      </c>
      <c r="I3944" t="s">
        <v>48</v>
      </c>
      <c r="J3944" t="s">
        <v>67</v>
      </c>
      <c r="K3944">
        <v>3</v>
      </c>
      <c r="L3944">
        <v>125.64</v>
      </c>
      <c r="M3944" t="s">
        <v>28</v>
      </c>
      <c r="N3944">
        <v>6</v>
      </c>
      <c r="O3944" t="s">
        <v>12270</v>
      </c>
      <c r="P3944">
        <v>216</v>
      </c>
      <c r="Q3944" t="s">
        <v>29</v>
      </c>
      <c r="R3944">
        <v>1</v>
      </c>
      <c r="S3944" t="s">
        <v>12148</v>
      </c>
      <c r="T3944" t="s">
        <v>36</v>
      </c>
    </row>
    <row r="3945" spans="1:20" x14ac:dyDescent="0.25">
      <c r="A3945" t="s">
        <v>7940</v>
      </c>
      <c r="B3945" t="s">
        <v>38</v>
      </c>
      <c r="C3945" t="s">
        <v>39</v>
      </c>
      <c r="D3945" t="s">
        <v>23</v>
      </c>
      <c r="E3945" t="s">
        <v>12400</v>
      </c>
      <c r="F3945" t="s">
        <v>7941</v>
      </c>
      <c r="G3945" t="s">
        <v>12114</v>
      </c>
      <c r="H3945" t="s">
        <v>34</v>
      </c>
      <c r="I3945" t="s">
        <v>63</v>
      </c>
      <c r="J3945" t="s">
        <v>64</v>
      </c>
      <c r="K3945">
        <v>5</v>
      </c>
      <c r="L3945">
        <v>515.36</v>
      </c>
      <c r="M3945" t="s">
        <v>35</v>
      </c>
      <c r="N3945">
        <v>7</v>
      </c>
      <c r="O3945" t="s">
        <v>12290</v>
      </c>
      <c r="P3945">
        <v>351</v>
      </c>
      <c r="Q3945" t="s">
        <v>29</v>
      </c>
      <c r="R3945">
        <v>2</v>
      </c>
      <c r="S3945" s="1">
        <v>45750</v>
      </c>
      <c r="T3945" t="s">
        <v>30</v>
      </c>
    </row>
    <row r="3946" spans="1:20" x14ac:dyDescent="0.25">
      <c r="A3946" t="s">
        <v>7942</v>
      </c>
      <c r="B3946" t="s">
        <v>45</v>
      </c>
      <c r="C3946" t="s">
        <v>22</v>
      </c>
      <c r="D3946" t="s">
        <v>77</v>
      </c>
      <c r="E3946" t="s">
        <v>12456</v>
      </c>
      <c r="F3946" t="s">
        <v>7943</v>
      </c>
      <c r="G3946" t="s">
        <v>12114</v>
      </c>
      <c r="H3946" t="s">
        <v>58</v>
      </c>
      <c r="I3946" t="s">
        <v>48</v>
      </c>
      <c r="J3946" t="s">
        <v>59</v>
      </c>
      <c r="K3946">
        <v>1</v>
      </c>
      <c r="L3946">
        <v>411.33</v>
      </c>
      <c r="M3946" t="s">
        <v>28</v>
      </c>
      <c r="N3946">
        <v>40</v>
      </c>
      <c r="O3946" t="s">
        <v>12091</v>
      </c>
      <c r="P3946">
        <v>397</v>
      </c>
      <c r="Q3946" t="s">
        <v>43</v>
      </c>
      <c r="R3946">
        <v>2</v>
      </c>
      <c r="S3946" t="s">
        <v>12370</v>
      </c>
      <c r="T3946" t="s">
        <v>30</v>
      </c>
    </row>
    <row r="3947" spans="1:20" x14ac:dyDescent="0.25">
      <c r="A3947" t="s">
        <v>7944</v>
      </c>
      <c r="B3947" t="s">
        <v>45</v>
      </c>
      <c r="C3947" t="s">
        <v>39</v>
      </c>
      <c r="D3947" t="s">
        <v>32</v>
      </c>
      <c r="E3947" s="1">
        <v>45906</v>
      </c>
      <c r="F3947" t="s">
        <v>7945</v>
      </c>
      <c r="G3947" t="s">
        <v>12114</v>
      </c>
      <c r="H3947" t="s">
        <v>47</v>
      </c>
      <c r="I3947" t="s">
        <v>48</v>
      </c>
      <c r="J3947" t="s">
        <v>59</v>
      </c>
      <c r="K3947">
        <v>5</v>
      </c>
      <c r="L3947">
        <v>801.8</v>
      </c>
      <c r="M3947" t="s">
        <v>35</v>
      </c>
      <c r="N3947">
        <v>42</v>
      </c>
      <c r="O3947" t="s">
        <v>12136</v>
      </c>
      <c r="P3947">
        <v>27</v>
      </c>
      <c r="Q3947" t="s">
        <v>29</v>
      </c>
      <c r="R3947">
        <v>1</v>
      </c>
      <c r="S3947" t="s">
        <v>12276</v>
      </c>
      <c r="T3947" t="s">
        <v>60</v>
      </c>
    </row>
    <row r="3948" spans="1:20" x14ac:dyDescent="0.25">
      <c r="A3948" t="s">
        <v>7946</v>
      </c>
      <c r="B3948" t="s">
        <v>45</v>
      </c>
      <c r="C3948" t="s">
        <v>82</v>
      </c>
      <c r="D3948" t="s">
        <v>52</v>
      </c>
      <c r="E3948" t="s">
        <v>12075</v>
      </c>
      <c r="F3948" t="s">
        <v>7947</v>
      </c>
      <c r="G3948" t="s">
        <v>12205</v>
      </c>
      <c r="H3948" t="s">
        <v>47</v>
      </c>
      <c r="I3948" t="s">
        <v>54</v>
      </c>
      <c r="J3948" t="s">
        <v>67</v>
      </c>
      <c r="K3948">
        <v>4</v>
      </c>
      <c r="L3948">
        <v>735.36</v>
      </c>
      <c r="M3948" t="s">
        <v>28</v>
      </c>
      <c r="N3948">
        <v>33</v>
      </c>
      <c r="O3948" t="s">
        <v>12310</v>
      </c>
      <c r="P3948">
        <v>463</v>
      </c>
      <c r="Q3948" t="s">
        <v>43</v>
      </c>
      <c r="R3948">
        <v>4</v>
      </c>
      <c r="S3948" t="s">
        <v>12119</v>
      </c>
      <c r="T3948" t="s">
        <v>60</v>
      </c>
    </row>
    <row r="3949" spans="1:20" x14ac:dyDescent="0.25">
      <c r="A3949" t="s">
        <v>7948</v>
      </c>
      <c r="B3949" t="s">
        <v>38</v>
      </c>
      <c r="C3949" t="s">
        <v>82</v>
      </c>
      <c r="D3949" t="s">
        <v>77</v>
      </c>
      <c r="E3949" s="1">
        <v>45538</v>
      </c>
      <c r="F3949" t="s">
        <v>7949</v>
      </c>
      <c r="G3949" t="s">
        <v>12205</v>
      </c>
      <c r="H3949" t="s">
        <v>58</v>
      </c>
      <c r="I3949" t="s">
        <v>42</v>
      </c>
      <c r="J3949" t="s">
        <v>67</v>
      </c>
      <c r="K3949">
        <v>5</v>
      </c>
      <c r="L3949">
        <v>613.37</v>
      </c>
      <c r="M3949" t="s">
        <v>35</v>
      </c>
      <c r="N3949">
        <v>22</v>
      </c>
      <c r="O3949" t="s">
        <v>12236</v>
      </c>
      <c r="P3949">
        <v>234</v>
      </c>
      <c r="Q3949" t="s">
        <v>29</v>
      </c>
      <c r="R3949">
        <v>3</v>
      </c>
      <c r="S3949" t="s">
        <v>12132</v>
      </c>
      <c r="T3949" t="s">
        <v>30</v>
      </c>
    </row>
    <row r="3950" spans="1:20" x14ac:dyDescent="0.25">
      <c r="A3950" t="s">
        <v>7950</v>
      </c>
      <c r="B3950" t="s">
        <v>38</v>
      </c>
      <c r="C3950" t="s">
        <v>82</v>
      </c>
      <c r="D3950" t="s">
        <v>56</v>
      </c>
      <c r="E3950" t="s">
        <v>12333</v>
      </c>
      <c r="F3950" t="s">
        <v>7951</v>
      </c>
      <c r="G3950" t="s">
        <v>12205</v>
      </c>
      <c r="H3950" t="s">
        <v>34</v>
      </c>
      <c r="I3950" t="s">
        <v>63</v>
      </c>
      <c r="J3950" t="s">
        <v>59</v>
      </c>
      <c r="K3950">
        <v>2</v>
      </c>
      <c r="L3950">
        <v>1393.42</v>
      </c>
      <c r="M3950" t="s">
        <v>28</v>
      </c>
      <c r="N3950">
        <v>33</v>
      </c>
      <c r="O3950" s="1">
        <v>45483</v>
      </c>
      <c r="P3950">
        <v>311</v>
      </c>
      <c r="Q3950" t="s">
        <v>43</v>
      </c>
      <c r="R3950">
        <v>1</v>
      </c>
      <c r="S3950" t="s">
        <v>12102</v>
      </c>
      <c r="T3950" t="s">
        <v>36</v>
      </c>
    </row>
    <row r="3951" spans="1:20" x14ac:dyDescent="0.25">
      <c r="A3951" t="s">
        <v>7952</v>
      </c>
      <c r="B3951" t="s">
        <v>45</v>
      </c>
      <c r="C3951" t="s">
        <v>22</v>
      </c>
      <c r="D3951" t="s">
        <v>77</v>
      </c>
      <c r="E3951" t="s">
        <v>12278</v>
      </c>
      <c r="F3951" t="s">
        <v>7953</v>
      </c>
      <c r="G3951" t="s">
        <v>12205</v>
      </c>
      <c r="H3951" t="s">
        <v>25</v>
      </c>
      <c r="I3951" t="s">
        <v>63</v>
      </c>
      <c r="J3951" t="s">
        <v>27</v>
      </c>
      <c r="K3951">
        <v>4</v>
      </c>
      <c r="L3951">
        <v>1251.02</v>
      </c>
      <c r="M3951" t="s">
        <v>50</v>
      </c>
      <c r="N3951">
        <v>28</v>
      </c>
      <c r="O3951" s="1">
        <v>45638</v>
      </c>
      <c r="P3951">
        <v>227</v>
      </c>
      <c r="Q3951" t="s">
        <v>29</v>
      </c>
      <c r="R3951">
        <v>1</v>
      </c>
      <c r="S3951" t="s">
        <v>12182</v>
      </c>
      <c r="T3951" t="s">
        <v>30</v>
      </c>
    </row>
    <row r="3952" spans="1:20" x14ac:dyDescent="0.25">
      <c r="A3952" t="s">
        <v>7954</v>
      </c>
      <c r="B3952" t="s">
        <v>45</v>
      </c>
      <c r="C3952" t="s">
        <v>82</v>
      </c>
      <c r="D3952" t="s">
        <v>77</v>
      </c>
      <c r="E3952" t="s">
        <v>12409</v>
      </c>
      <c r="F3952" t="s">
        <v>7955</v>
      </c>
      <c r="G3952" t="s">
        <v>12205</v>
      </c>
      <c r="H3952" t="s">
        <v>34</v>
      </c>
      <c r="I3952" t="s">
        <v>48</v>
      </c>
      <c r="J3952" t="s">
        <v>27</v>
      </c>
      <c r="K3952">
        <v>1</v>
      </c>
      <c r="L3952">
        <v>1427.28</v>
      </c>
      <c r="M3952" t="s">
        <v>50</v>
      </c>
      <c r="N3952">
        <v>50</v>
      </c>
      <c r="O3952" t="s">
        <v>12072</v>
      </c>
      <c r="P3952">
        <v>112</v>
      </c>
      <c r="Q3952" t="s">
        <v>29</v>
      </c>
      <c r="R3952">
        <v>1</v>
      </c>
      <c r="S3952" t="s">
        <v>12093</v>
      </c>
      <c r="T3952" t="s">
        <v>60</v>
      </c>
    </row>
    <row r="3953" spans="1:20" x14ac:dyDescent="0.25">
      <c r="A3953" t="s">
        <v>7956</v>
      </c>
      <c r="B3953" t="s">
        <v>45</v>
      </c>
      <c r="C3953" t="s">
        <v>22</v>
      </c>
      <c r="D3953" t="s">
        <v>56</v>
      </c>
      <c r="E3953" t="s">
        <v>12299</v>
      </c>
      <c r="F3953" t="s">
        <v>7957</v>
      </c>
      <c r="G3953" t="s">
        <v>12205</v>
      </c>
      <c r="H3953" t="s">
        <v>58</v>
      </c>
      <c r="I3953" t="s">
        <v>42</v>
      </c>
      <c r="J3953" t="s">
        <v>64</v>
      </c>
      <c r="K3953">
        <v>2</v>
      </c>
      <c r="L3953">
        <v>544.11</v>
      </c>
      <c r="M3953" t="s">
        <v>28</v>
      </c>
      <c r="N3953">
        <v>24</v>
      </c>
      <c r="O3953" t="s">
        <v>12205</v>
      </c>
      <c r="P3953">
        <v>353</v>
      </c>
      <c r="Q3953" t="s">
        <v>43</v>
      </c>
      <c r="R3953">
        <v>4</v>
      </c>
      <c r="S3953" s="1">
        <v>45638</v>
      </c>
      <c r="T3953" t="s">
        <v>36</v>
      </c>
    </row>
    <row r="3954" spans="1:20" x14ac:dyDescent="0.25">
      <c r="A3954" t="s">
        <v>7958</v>
      </c>
      <c r="B3954" t="s">
        <v>45</v>
      </c>
      <c r="C3954" t="s">
        <v>39</v>
      </c>
      <c r="D3954" t="s">
        <v>56</v>
      </c>
      <c r="E3954" t="s">
        <v>12374</v>
      </c>
      <c r="F3954" t="s">
        <v>7959</v>
      </c>
      <c r="G3954" t="s">
        <v>12352</v>
      </c>
      <c r="H3954" t="s">
        <v>34</v>
      </c>
      <c r="I3954" t="s">
        <v>48</v>
      </c>
      <c r="J3954" t="s">
        <v>27</v>
      </c>
      <c r="K3954">
        <v>5</v>
      </c>
      <c r="L3954">
        <v>221.48</v>
      </c>
      <c r="M3954" t="s">
        <v>50</v>
      </c>
      <c r="N3954">
        <v>18</v>
      </c>
      <c r="O3954" t="s">
        <v>12161</v>
      </c>
      <c r="P3954">
        <v>354</v>
      </c>
      <c r="Q3954" t="s">
        <v>29</v>
      </c>
      <c r="R3954">
        <v>4</v>
      </c>
      <c r="S3954" s="1">
        <v>45545</v>
      </c>
      <c r="T3954" t="s">
        <v>60</v>
      </c>
    </row>
    <row r="3955" spans="1:20" x14ac:dyDescent="0.25">
      <c r="A3955" t="s">
        <v>7960</v>
      </c>
      <c r="B3955" t="s">
        <v>38</v>
      </c>
      <c r="C3955" t="s">
        <v>22</v>
      </c>
      <c r="D3955" t="s">
        <v>77</v>
      </c>
      <c r="E3955" s="1">
        <v>45354</v>
      </c>
      <c r="F3955" t="s">
        <v>7961</v>
      </c>
      <c r="G3955" t="s">
        <v>12352</v>
      </c>
      <c r="H3955" t="s">
        <v>47</v>
      </c>
      <c r="I3955" t="s">
        <v>54</v>
      </c>
      <c r="J3955" t="s">
        <v>67</v>
      </c>
      <c r="K3955">
        <v>2</v>
      </c>
      <c r="L3955">
        <v>480.81</v>
      </c>
      <c r="M3955" t="s">
        <v>35</v>
      </c>
      <c r="N3955">
        <v>3</v>
      </c>
      <c r="O3955" t="s">
        <v>12243</v>
      </c>
      <c r="P3955">
        <v>43</v>
      </c>
      <c r="Q3955" t="s">
        <v>29</v>
      </c>
      <c r="R3955">
        <v>3</v>
      </c>
      <c r="S3955" s="1">
        <v>45871</v>
      </c>
      <c r="T3955" t="s">
        <v>30</v>
      </c>
    </row>
    <row r="3956" spans="1:20" x14ac:dyDescent="0.25">
      <c r="A3956" t="s">
        <v>7962</v>
      </c>
      <c r="B3956" t="s">
        <v>21</v>
      </c>
      <c r="C3956" t="s">
        <v>39</v>
      </c>
      <c r="D3956" t="s">
        <v>32</v>
      </c>
      <c r="E3956" s="1">
        <v>45149</v>
      </c>
      <c r="F3956" t="s">
        <v>7963</v>
      </c>
      <c r="G3956" t="s">
        <v>12352</v>
      </c>
      <c r="H3956" t="s">
        <v>41</v>
      </c>
      <c r="I3956" t="s">
        <v>54</v>
      </c>
      <c r="J3956" t="s">
        <v>27</v>
      </c>
      <c r="K3956">
        <v>5</v>
      </c>
      <c r="L3956">
        <v>461.78</v>
      </c>
      <c r="M3956" t="s">
        <v>35</v>
      </c>
      <c r="N3956">
        <v>31</v>
      </c>
      <c r="O3956" t="s">
        <v>12319</v>
      </c>
      <c r="P3956">
        <v>333</v>
      </c>
      <c r="Q3956" t="s">
        <v>43</v>
      </c>
      <c r="R3956">
        <v>2</v>
      </c>
      <c r="S3956" s="1">
        <v>45906</v>
      </c>
      <c r="T3956" t="s">
        <v>36</v>
      </c>
    </row>
    <row r="3957" spans="1:20" x14ac:dyDescent="0.25">
      <c r="A3957" t="s">
        <v>7964</v>
      </c>
      <c r="B3957" t="s">
        <v>45</v>
      </c>
      <c r="C3957" t="s">
        <v>82</v>
      </c>
      <c r="D3957" t="s">
        <v>23</v>
      </c>
      <c r="E3957" t="s">
        <v>12475</v>
      </c>
      <c r="F3957" t="s">
        <v>7965</v>
      </c>
      <c r="G3957" t="s">
        <v>12352</v>
      </c>
      <c r="H3957" t="s">
        <v>25</v>
      </c>
      <c r="I3957" t="s">
        <v>63</v>
      </c>
      <c r="J3957" t="s">
        <v>59</v>
      </c>
      <c r="K3957">
        <v>4</v>
      </c>
      <c r="L3957">
        <v>773.36</v>
      </c>
      <c r="M3957" t="s">
        <v>28</v>
      </c>
      <c r="N3957">
        <v>4</v>
      </c>
      <c r="O3957" t="s">
        <v>12102</v>
      </c>
      <c r="P3957">
        <v>499</v>
      </c>
      <c r="Q3957" t="s">
        <v>29</v>
      </c>
      <c r="R3957">
        <v>4</v>
      </c>
      <c r="S3957" t="s">
        <v>12255</v>
      </c>
      <c r="T3957" t="s">
        <v>30</v>
      </c>
    </row>
    <row r="3958" spans="1:20" x14ac:dyDescent="0.25">
      <c r="A3958" t="s">
        <v>7966</v>
      </c>
      <c r="B3958" t="s">
        <v>21</v>
      </c>
      <c r="C3958" t="s">
        <v>82</v>
      </c>
      <c r="D3958" t="s">
        <v>56</v>
      </c>
      <c r="E3958" t="s">
        <v>12334</v>
      </c>
      <c r="F3958" t="s">
        <v>7967</v>
      </c>
      <c r="G3958" t="s">
        <v>12352</v>
      </c>
      <c r="H3958" t="s">
        <v>34</v>
      </c>
      <c r="I3958" t="s">
        <v>54</v>
      </c>
      <c r="J3958" t="s">
        <v>67</v>
      </c>
      <c r="K3958">
        <v>4</v>
      </c>
      <c r="L3958">
        <v>946.6</v>
      </c>
      <c r="M3958" t="s">
        <v>28</v>
      </c>
      <c r="N3958">
        <v>28</v>
      </c>
      <c r="O3958" t="s">
        <v>12356</v>
      </c>
      <c r="P3958">
        <v>301</v>
      </c>
      <c r="Q3958" t="s">
        <v>43</v>
      </c>
      <c r="R3958">
        <v>4</v>
      </c>
      <c r="S3958" s="1">
        <v>45719</v>
      </c>
      <c r="T3958" t="s">
        <v>60</v>
      </c>
    </row>
    <row r="3959" spans="1:20" x14ac:dyDescent="0.25">
      <c r="A3959" t="s">
        <v>7968</v>
      </c>
      <c r="B3959" t="s">
        <v>21</v>
      </c>
      <c r="C3959" t="s">
        <v>22</v>
      </c>
      <c r="D3959" t="s">
        <v>23</v>
      </c>
      <c r="E3959" s="1">
        <v>45908</v>
      </c>
      <c r="F3959" t="s">
        <v>7969</v>
      </c>
      <c r="G3959" t="s">
        <v>12352</v>
      </c>
      <c r="H3959" t="s">
        <v>47</v>
      </c>
      <c r="I3959" t="s">
        <v>48</v>
      </c>
      <c r="J3959" t="s">
        <v>27</v>
      </c>
      <c r="K3959">
        <v>2</v>
      </c>
      <c r="L3959">
        <v>1326.49</v>
      </c>
      <c r="M3959" t="s">
        <v>50</v>
      </c>
      <c r="N3959">
        <v>32</v>
      </c>
      <c r="O3959" t="s">
        <v>12180</v>
      </c>
      <c r="P3959">
        <v>476</v>
      </c>
      <c r="Q3959" t="s">
        <v>43</v>
      </c>
      <c r="R3959">
        <v>3</v>
      </c>
      <c r="S3959" t="s">
        <v>12376</v>
      </c>
      <c r="T3959" t="s">
        <v>30</v>
      </c>
    </row>
    <row r="3960" spans="1:20" x14ac:dyDescent="0.25">
      <c r="A3960" t="s">
        <v>7970</v>
      </c>
      <c r="B3960" t="s">
        <v>45</v>
      </c>
      <c r="C3960" t="s">
        <v>22</v>
      </c>
      <c r="D3960" t="s">
        <v>32</v>
      </c>
      <c r="E3960" t="s">
        <v>12274</v>
      </c>
      <c r="F3960" t="s">
        <v>7971</v>
      </c>
      <c r="G3960" t="s">
        <v>12352</v>
      </c>
      <c r="H3960" t="s">
        <v>25</v>
      </c>
      <c r="I3960" t="s">
        <v>42</v>
      </c>
      <c r="J3960" t="s">
        <v>59</v>
      </c>
      <c r="K3960">
        <v>2</v>
      </c>
      <c r="L3960">
        <v>443.87</v>
      </c>
      <c r="M3960" t="s">
        <v>50</v>
      </c>
      <c r="N3960">
        <v>3</v>
      </c>
      <c r="O3960" t="s">
        <v>12390</v>
      </c>
      <c r="P3960">
        <v>302</v>
      </c>
      <c r="Q3960" t="s">
        <v>29</v>
      </c>
      <c r="R3960">
        <v>3</v>
      </c>
      <c r="S3960" s="1">
        <v>45969</v>
      </c>
      <c r="T3960" t="s">
        <v>30</v>
      </c>
    </row>
    <row r="3961" spans="1:20" x14ac:dyDescent="0.25">
      <c r="A3961" t="s">
        <v>7972</v>
      </c>
      <c r="B3961" t="s">
        <v>38</v>
      </c>
      <c r="C3961" t="s">
        <v>82</v>
      </c>
      <c r="D3961" t="s">
        <v>23</v>
      </c>
      <c r="E3961" t="s">
        <v>12363</v>
      </c>
      <c r="F3961" t="s">
        <v>7973</v>
      </c>
      <c r="G3961" t="s">
        <v>12352</v>
      </c>
      <c r="H3961" t="s">
        <v>25</v>
      </c>
      <c r="I3961" t="s">
        <v>48</v>
      </c>
      <c r="J3961" t="s">
        <v>59</v>
      </c>
      <c r="K3961">
        <v>3</v>
      </c>
      <c r="L3961">
        <v>616.99</v>
      </c>
      <c r="M3961" t="s">
        <v>50</v>
      </c>
      <c r="N3961">
        <v>13</v>
      </c>
      <c r="O3961" t="s">
        <v>12325</v>
      </c>
      <c r="P3961">
        <v>236</v>
      </c>
      <c r="Q3961" t="s">
        <v>29</v>
      </c>
      <c r="R3961">
        <v>4</v>
      </c>
      <c r="S3961" t="s">
        <v>12105</v>
      </c>
      <c r="T3961" t="s">
        <v>30</v>
      </c>
    </row>
    <row r="3962" spans="1:20" x14ac:dyDescent="0.25">
      <c r="A3962" t="s">
        <v>7974</v>
      </c>
      <c r="B3962" t="s">
        <v>21</v>
      </c>
      <c r="C3962" t="s">
        <v>82</v>
      </c>
      <c r="D3962" t="s">
        <v>32</v>
      </c>
      <c r="E3962" s="1">
        <v>45086</v>
      </c>
      <c r="F3962" t="s">
        <v>7975</v>
      </c>
      <c r="G3962" t="s">
        <v>12436</v>
      </c>
      <c r="H3962" t="s">
        <v>25</v>
      </c>
      <c r="I3962" t="s">
        <v>26</v>
      </c>
      <c r="J3962" t="s">
        <v>27</v>
      </c>
      <c r="K3962">
        <v>4</v>
      </c>
      <c r="L3962">
        <v>837.89</v>
      </c>
      <c r="M3962" t="s">
        <v>28</v>
      </c>
      <c r="N3962">
        <v>34</v>
      </c>
      <c r="O3962" t="s">
        <v>12176</v>
      </c>
      <c r="P3962">
        <v>275</v>
      </c>
      <c r="Q3962" t="s">
        <v>43</v>
      </c>
      <c r="R3962">
        <v>3</v>
      </c>
      <c r="S3962" t="s">
        <v>12267</v>
      </c>
      <c r="T3962" t="s">
        <v>36</v>
      </c>
    </row>
    <row r="3963" spans="1:20" x14ac:dyDescent="0.25">
      <c r="A3963" t="s">
        <v>7976</v>
      </c>
      <c r="B3963" t="s">
        <v>21</v>
      </c>
      <c r="C3963" t="s">
        <v>22</v>
      </c>
      <c r="D3963" t="s">
        <v>32</v>
      </c>
      <c r="E3963" t="s">
        <v>12472</v>
      </c>
      <c r="F3963" t="s">
        <v>7977</v>
      </c>
      <c r="G3963" t="s">
        <v>12436</v>
      </c>
      <c r="H3963" t="s">
        <v>47</v>
      </c>
      <c r="I3963" t="s">
        <v>26</v>
      </c>
      <c r="J3963" t="s">
        <v>59</v>
      </c>
      <c r="K3963">
        <v>4</v>
      </c>
      <c r="L3963">
        <v>861.44</v>
      </c>
      <c r="M3963" t="s">
        <v>28</v>
      </c>
      <c r="N3963">
        <v>5</v>
      </c>
      <c r="O3963" t="s">
        <v>12176</v>
      </c>
      <c r="P3963">
        <v>245</v>
      </c>
      <c r="Q3963" t="s">
        <v>29</v>
      </c>
      <c r="R3963">
        <v>1</v>
      </c>
      <c r="S3963" t="s">
        <v>12309</v>
      </c>
      <c r="T3963" t="s">
        <v>60</v>
      </c>
    </row>
    <row r="3964" spans="1:20" x14ac:dyDescent="0.25">
      <c r="A3964" t="s">
        <v>7978</v>
      </c>
      <c r="B3964" t="s">
        <v>38</v>
      </c>
      <c r="C3964" t="s">
        <v>22</v>
      </c>
      <c r="D3964" t="s">
        <v>52</v>
      </c>
      <c r="E3964" s="1">
        <v>45902</v>
      </c>
      <c r="F3964" t="s">
        <v>7979</v>
      </c>
      <c r="G3964" t="s">
        <v>12436</v>
      </c>
      <c r="H3964" t="s">
        <v>41</v>
      </c>
      <c r="I3964" t="s">
        <v>63</v>
      </c>
      <c r="J3964" t="s">
        <v>59</v>
      </c>
      <c r="K3964">
        <v>5</v>
      </c>
      <c r="L3964">
        <v>1237.1600000000001</v>
      </c>
      <c r="M3964" t="s">
        <v>35</v>
      </c>
      <c r="N3964">
        <v>7</v>
      </c>
      <c r="O3964" s="1">
        <v>45515</v>
      </c>
      <c r="P3964">
        <v>79</v>
      </c>
      <c r="Q3964" t="s">
        <v>43</v>
      </c>
      <c r="R3964">
        <v>2</v>
      </c>
      <c r="S3964" t="s">
        <v>12240</v>
      </c>
      <c r="T3964" t="s">
        <v>30</v>
      </c>
    </row>
    <row r="3965" spans="1:20" x14ac:dyDescent="0.25">
      <c r="A3965" t="s">
        <v>7980</v>
      </c>
      <c r="B3965" t="s">
        <v>21</v>
      </c>
      <c r="C3965" t="s">
        <v>82</v>
      </c>
      <c r="D3965" t="s">
        <v>52</v>
      </c>
      <c r="E3965" s="1">
        <v>45782</v>
      </c>
      <c r="F3965" t="s">
        <v>7981</v>
      </c>
      <c r="G3965" t="s">
        <v>12436</v>
      </c>
      <c r="H3965" t="s">
        <v>47</v>
      </c>
      <c r="I3965" t="s">
        <v>48</v>
      </c>
      <c r="J3965" t="s">
        <v>67</v>
      </c>
      <c r="K3965">
        <v>1</v>
      </c>
      <c r="L3965">
        <v>571.64</v>
      </c>
      <c r="M3965" t="s">
        <v>28</v>
      </c>
      <c r="N3965">
        <v>37</v>
      </c>
      <c r="O3965" t="s">
        <v>12352</v>
      </c>
      <c r="P3965">
        <v>304</v>
      </c>
      <c r="Q3965" t="s">
        <v>29</v>
      </c>
      <c r="R3965">
        <v>4</v>
      </c>
      <c r="S3965" s="1">
        <v>45992</v>
      </c>
      <c r="T3965" t="s">
        <v>30</v>
      </c>
    </row>
    <row r="3966" spans="1:20" x14ac:dyDescent="0.25">
      <c r="A3966" t="s">
        <v>7982</v>
      </c>
      <c r="B3966" t="s">
        <v>45</v>
      </c>
      <c r="C3966" t="s">
        <v>82</v>
      </c>
      <c r="D3966" t="s">
        <v>32</v>
      </c>
      <c r="E3966" s="1">
        <v>45907</v>
      </c>
      <c r="F3966" t="s">
        <v>7983</v>
      </c>
      <c r="G3966" t="s">
        <v>12436</v>
      </c>
      <c r="H3966" t="s">
        <v>41</v>
      </c>
      <c r="I3966" t="s">
        <v>63</v>
      </c>
      <c r="J3966" t="s">
        <v>49</v>
      </c>
      <c r="K3966">
        <v>3</v>
      </c>
      <c r="L3966">
        <v>632.17999999999995</v>
      </c>
      <c r="M3966" t="s">
        <v>28</v>
      </c>
      <c r="N3966">
        <v>31</v>
      </c>
      <c r="O3966" s="1">
        <v>45841</v>
      </c>
      <c r="P3966">
        <v>497</v>
      </c>
      <c r="Q3966" t="s">
        <v>43</v>
      </c>
      <c r="R3966">
        <v>4</v>
      </c>
      <c r="S3966" t="s">
        <v>12204</v>
      </c>
      <c r="T3966" t="s">
        <v>36</v>
      </c>
    </row>
    <row r="3967" spans="1:20" x14ac:dyDescent="0.25">
      <c r="A3967" t="s">
        <v>7984</v>
      </c>
      <c r="B3967" t="s">
        <v>38</v>
      </c>
      <c r="C3967" t="s">
        <v>82</v>
      </c>
      <c r="D3967" t="s">
        <v>52</v>
      </c>
      <c r="E3967" t="s">
        <v>12397</v>
      </c>
      <c r="F3967" t="s">
        <v>7985</v>
      </c>
      <c r="G3967" t="s">
        <v>12436</v>
      </c>
      <c r="H3967" t="s">
        <v>58</v>
      </c>
      <c r="I3967" t="s">
        <v>63</v>
      </c>
      <c r="J3967" t="s">
        <v>67</v>
      </c>
      <c r="K3967">
        <v>4</v>
      </c>
      <c r="L3967">
        <v>1488.93</v>
      </c>
      <c r="M3967" t="s">
        <v>28</v>
      </c>
      <c r="N3967">
        <v>45</v>
      </c>
      <c r="O3967" t="s">
        <v>12235</v>
      </c>
      <c r="P3967">
        <v>461</v>
      </c>
      <c r="Q3967" t="s">
        <v>29</v>
      </c>
      <c r="R3967">
        <v>3</v>
      </c>
      <c r="S3967" t="s">
        <v>12323</v>
      </c>
      <c r="T3967" t="s">
        <v>30</v>
      </c>
    </row>
    <row r="3968" spans="1:20" x14ac:dyDescent="0.25">
      <c r="A3968" t="s">
        <v>7986</v>
      </c>
      <c r="B3968" t="s">
        <v>38</v>
      </c>
      <c r="C3968" t="s">
        <v>82</v>
      </c>
      <c r="D3968" t="s">
        <v>32</v>
      </c>
      <c r="E3968" t="s">
        <v>12435</v>
      </c>
      <c r="F3968" t="s">
        <v>7987</v>
      </c>
      <c r="G3968" t="s">
        <v>12436</v>
      </c>
      <c r="H3968" t="s">
        <v>58</v>
      </c>
      <c r="I3968" t="s">
        <v>26</v>
      </c>
      <c r="J3968" t="s">
        <v>59</v>
      </c>
      <c r="K3968">
        <v>2</v>
      </c>
      <c r="L3968">
        <v>228.4</v>
      </c>
      <c r="M3968" t="s">
        <v>35</v>
      </c>
      <c r="N3968">
        <v>39</v>
      </c>
      <c r="O3968" s="1">
        <v>45969</v>
      </c>
      <c r="P3968">
        <v>196</v>
      </c>
      <c r="Q3968" t="s">
        <v>43</v>
      </c>
      <c r="R3968">
        <v>3</v>
      </c>
      <c r="S3968" t="s">
        <v>12097</v>
      </c>
      <c r="T3968" t="s">
        <v>36</v>
      </c>
    </row>
    <row r="3969" spans="1:20" x14ac:dyDescent="0.25">
      <c r="A3969" t="s">
        <v>7988</v>
      </c>
      <c r="B3969" t="s">
        <v>45</v>
      </c>
      <c r="C3969" t="s">
        <v>39</v>
      </c>
      <c r="D3969" t="s">
        <v>23</v>
      </c>
      <c r="E3969" s="1">
        <v>45936</v>
      </c>
      <c r="F3969" t="s">
        <v>7989</v>
      </c>
      <c r="G3969" t="s">
        <v>12079</v>
      </c>
      <c r="H3969" t="s">
        <v>47</v>
      </c>
      <c r="I3969" t="s">
        <v>54</v>
      </c>
      <c r="J3969" t="s">
        <v>64</v>
      </c>
      <c r="K3969">
        <v>5</v>
      </c>
      <c r="L3969">
        <v>964.53</v>
      </c>
      <c r="M3969" t="s">
        <v>50</v>
      </c>
      <c r="N3969">
        <v>38</v>
      </c>
      <c r="O3969" t="s">
        <v>12185</v>
      </c>
      <c r="P3969">
        <v>280</v>
      </c>
      <c r="Q3969" t="s">
        <v>43</v>
      </c>
      <c r="R3969">
        <v>4</v>
      </c>
      <c r="S3969" s="1">
        <v>45484</v>
      </c>
      <c r="T3969" t="s">
        <v>36</v>
      </c>
    </row>
    <row r="3970" spans="1:20" x14ac:dyDescent="0.25">
      <c r="A3970" t="s">
        <v>7990</v>
      </c>
      <c r="B3970" t="s">
        <v>45</v>
      </c>
      <c r="C3970" t="s">
        <v>22</v>
      </c>
      <c r="D3970" t="s">
        <v>23</v>
      </c>
      <c r="E3970" s="1">
        <v>45965</v>
      </c>
      <c r="F3970" t="s">
        <v>7991</v>
      </c>
      <c r="G3970" t="s">
        <v>12079</v>
      </c>
      <c r="H3970" t="s">
        <v>41</v>
      </c>
      <c r="I3970" t="s">
        <v>63</v>
      </c>
      <c r="J3970" t="s">
        <v>64</v>
      </c>
      <c r="K3970">
        <v>1</v>
      </c>
      <c r="L3970">
        <v>1310.78</v>
      </c>
      <c r="M3970" t="s">
        <v>50</v>
      </c>
      <c r="N3970">
        <v>50</v>
      </c>
      <c r="O3970" s="1">
        <v>45937</v>
      </c>
      <c r="P3970">
        <v>148</v>
      </c>
      <c r="Q3970" t="s">
        <v>43</v>
      </c>
      <c r="R3970">
        <v>5</v>
      </c>
      <c r="S3970" s="1">
        <v>45969</v>
      </c>
      <c r="T3970" t="s">
        <v>30</v>
      </c>
    </row>
    <row r="3971" spans="1:20" x14ac:dyDescent="0.25">
      <c r="A3971" t="s">
        <v>7992</v>
      </c>
      <c r="B3971" t="s">
        <v>21</v>
      </c>
      <c r="C3971" t="s">
        <v>39</v>
      </c>
      <c r="D3971" t="s">
        <v>23</v>
      </c>
      <c r="E3971" t="s">
        <v>12414</v>
      </c>
      <c r="F3971" t="s">
        <v>7993</v>
      </c>
      <c r="G3971" t="s">
        <v>12079</v>
      </c>
      <c r="H3971" t="s">
        <v>41</v>
      </c>
      <c r="I3971" t="s">
        <v>54</v>
      </c>
      <c r="J3971" t="s">
        <v>67</v>
      </c>
      <c r="K3971">
        <v>3</v>
      </c>
      <c r="L3971">
        <v>212.07</v>
      </c>
      <c r="M3971" t="s">
        <v>28</v>
      </c>
      <c r="N3971">
        <v>14</v>
      </c>
      <c r="O3971" t="s">
        <v>12272</v>
      </c>
      <c r="P3971">
        <v>237</v>
      </c>
      <c r="Q3971" t="s">
        <v>43</v>
      </c>
      <c r="R3971">
        <v>2</v>
      </c>
      <c r="S3971" s="1">
        <v>45993</v>
      </c>
      <c r="T3971" t="s">
        <v>36</v>
      </c>
    </row>
    <row r="3972" spans="1:20" x14ac:dyDescent="0.25">
      <c r="A3972" t="s">
        <v>7994</v>
      </c>
      <c r="B3972" t="s">
        <v>21</v>
      </c>
      <c r="C3972" t="s">
        <v>82</v>
      </c>
      <c r="D3972" t="s">
        <v>77</v>
      </c>
      <c r="E3972" t="s">
        <v>12428</v>
      </c>
      <c r="F3972" t="s">
        <v>7995</v>
      </c>
      <c r="G3972" t="s">
        <v>12079</v>
      </c>
      <c r="H3972" t="s">
        <v>41</v>
      </c>
      <c r="I3972" t="s">
        <v>42</v>
      </c>
      <c r="J3972" t="s">
        <v>67</v>
      </c>
      <c r="K3972">
        <v>2</v>
      </c>
      <c r="L3972">
        <v>154.04</v>
      </c>
      <c r="M3972" t="s">
        <v>50</v>
      </c>
      <c r="N3972">
        <v>49</v>
      </c>
      <c r="O3972" s="1">
        <v>45484</v>
      </c>
      <c r="P3972">
        <v>58</v>
      </c>
      <c r="Q3972" t="s">
        <v>29</v>
      </c>
      <c r="R3972">
        <v>4</v>
      </c>
      <c r="S3972" t="s">
        <v>12388</v>
      </c>
      <c r="T3972" t="s">
        <v>36</v>
      </c>
    </row>
    <row r="3973" spans="1:20" x14ac:dyDescent="0.25">
      <c r="A3973" t="s">
        <v>7996</v>
      </c>
      <c r="B3973" t="s">
        <v>45</v>
      </c>
      <c r="C3973" t="s">
        <v>82</v>
      </c>
      <c r="D3973" t="s">
        <v>23</v>
      </c>
      <c r="E3973" t="s">
        <v>12250</v>
      </c>
      <c r="F3973" t="s">
        <v>7997</v>
      </c>
      <c r="G3973" t="s">
        <v>12190</v>
      </c>
      <c r="H3973" t="s">
        <v>41</v>
      </c>
      <c r="I3973" t="s">
        <v>54</v>
      </c>
      <c r="J3973" t="s">
        <v>59</v>
      </c>
      <c r="K3973">
        <v>3</v>
      </c>
      <c r="L3973">
        <v>923.52</v>
      </c>
      <c r="M3973" t="s">
        <v>35</v>
      </c>
      <c r="N3973">
        <v>9</v>
      </c>
      <c r="O3973" t="s">
        <v>12326</v>
      </c>
      <c r="P3973">
        <v>95</v>
      </c>
      <c r="Q3973" t="s">
        <v>29</v>
      </c>
      <c r="R3973">
        <v>2</v>
      </c>
      <c r="S3973" s="1">
        <v>45696</v>
      </c>
      <c r="T3973" t="s">
        <v>60</v>
      </c>
    </row>
    <row r="3974" spans="1:20" x14ac:dyDescent="0.25">
      <c r="A3974" t="s">
        <v>7998</v>
      </c>
      <c r="B3974" t="s">
        <v>45</v>
      </c>
      <c r="C3974" t="s">
        <v>22</v>
      </c>
      <c r="D3974" t="s">
        <v>52</v>
      </c>
      <c r="E3974" s="1">
        <v>45210</v>
      </c>
      <c r="F3974" t="s">
        <v>7999</v>
      </c>
      <c r="G3974" t="s">
        <v>12190</v>
      </c>
      <c r="H3974" t="s">
        <v>41</v>
      </c>
      <c r="I3974" t="s">
        <v>63</v>
      </c>
      <c r="J3974" t="s">
        <v>67</v>
      </c>
      <c r="K3974">
        <v>5</v>
      </c>
      <c r="L3974">
        <v>1101.28</v>
      </c>
      <c r="M3974" t="s">
        <v>35</v>
      </c>
      <c r="N3974">
        <v>24</v>
      </c>
      <c r="O3974" t="s">
        <v>12253</v>
      </c>
      <c r="P3974">
        <v>355</v>
      </c>
      <c r="Q3974" t="s">
        <v>43</v>
      </c>
      <c r="R3974">
        <v>3</v>
      </c>
      <c r="S3974" t="s">
        <v>12227</v>
      </c>
      <c r="T3974" t="s">
        <v>60</v>
      </c>
    </row>
    <row r="3975" spans="1:20" x14ac:dyDescent="0.25">
      <c r="A3975" t="s">
        <v>8000</v>
      </c>
      <c r="B3975" t="s">
        <v>21</v>
      </c>
      <c r="C3975" t="s">
        <v>22</v>
      </c>
      <c r="D3975" t="s">
        <v>32</v>
      </c>
      <c r="E3975" t="s">
        <v>12457</v>
      </c>
      <c r="F3975" t="s">
        <v>8001</v>
      </c>
      <c r="G3975" t="s">
        <v>12190</v>
      </c>
      <c r="H3975" t="s">
        <v>47</v>
      </c>
      <c r="I3975" t="s">
        <v>26</v>
      </c>
      <c r="J3975" t="s">
        <v>27</v>
      </c>
      <c r="K3975">
        <v>4</v>
      </c>
      <c r="L3975">
        <v>568.33000000000004</v>
      </c>
      <c r="M3975" t="s">
        <v>35</v>
      </c>
      <c r="N3975">
        <v>18</v>
      </c>
      <c r="O3975" s="1">
        <v>45577</v>
      </c>
      <c r="P3975">
        <v>21</v>
      </c>
      <c r="Q3975" t="s">
        <v>29</v>
      </c>
      <c r="R3975">
        <v>3</v>
      </c>
      <c r="S3975" t="s">
        <v>12279</v>
      </c>
      <c r="T3975" t="s">
        <v>30</v>
      </c>
    </row>
    <row r="3976" spans="1:20" x14ac:dyDescent="0.25">
      <c r="A3976" t="s">
        <v>8002</v>
      </c>
      <c r="B3976" t="s">
        <v>38</v>
      </c>
      <c r="C3976" t="s">
        <v>39</v>
      </c>
      <c r="D3976" t="s">
        <v>77</v>
      </c>
      <c r="E3976" s="1">
        <v>45179</v>
      </c>
      <c r="F3976" t="s">
        <v>8003</v>
      </c>
      <c r="G3976" t="s">
        <v>12190</v>
      </c>
      <c r="H3976" t="s">
        <v>34</v>
      </c>
      <c r="I3976" t="s">
        <v>42</v>
      </c>
      <c r="J3976" t="s">
        <v>59</v>
      </c>
      <c r="K3976">
        <v>1</v>
      </c>
      <c r="L3976">
        <v>1323.48</v>
      </c>
      <c r="M3976" t="s">
        <v>50</v>
      </c>
      <c r="N3976">
        <v>41</v>
      </c>
      <c r="O3976" s="1">
        <v>45873</v>
      </c>
      <c r="P3976">
        <v>65</v>
      </c>
      <c r="Q3976" t="s">
        <v>29</v>
      </c>
      <c r="R3976">
        <v>4</v>
      </c>
      <c r="S3976" s="1">
        <v>45483</v>
      </c>
      <c r="T3976" t="s">
        <v>30</v>
      </c>
    </row>
    <row r="3977" spans="1:20" x14ac:dyDescent="0.25">
      <c r="A3977" t="s">
        <v>8004</v>
      </c>
      <c r="B3977" t="s">
        <v>45</v>
      </c>
      <c r="C3977" t="s">
        <v>39</v>
      </c>
      <c r="D3977" t="s">
        <v>52</v>
      </c>
      <c r="E3977" t="s">
        <v>12078</v>
      </c>
      <c r="F3977" t="s">
        <v>8005</v>
      </c>
      <c r="G3977" t="s">
        <v>12190</v>
      </c>
      <c r="H3977" t="s">
        <v>25</v>
      </c>
      <c r="I3977" t="s">
        <v>54</v>
      </c>
      <c r="J3977" t="s">
        <v>27</v>
      </c>
      <c r="K3977">
        <v>5</v>
      </c>
      <c r="L3977">
        <v>270.04000000000002</v>
      </c>
      <c r="M3977" t="s">
        <v>50</v>
      </c>
      <c r="N3977">
        <v>17</v>
      </c>
      <c r="O3977" t="s">
        <v>12256</v>
      </c>
      <c r="P3977">
        <v>352</v>
      </c>
      <c r="Q3977" t="s">
        <v>29</v>
      </c>
      <c r="R3977">
        <v>1</v>
      </c>
      <c r="S3977" s="1">
        <v>45966</v>
      </c>
      <c r="T3977" t="s">
        <v>60</v>
      </c>
    </row>
    <row r="3978" spans="1:20" x14ac:dyDescent="0.25">
      <c r="A3978" t="s">
        <v>8006</v>
      </c>
      <c r="B3978" t="s">
        <v>45</v>
      </c>
      <c r="C3978" t="s">
        <v>22</v>
      </c>
      <c r="D3978" t="s">
        <v>52</v>
      </c>
      <c r="E3978" s="1">
        <v>45876</v>
      </c>
      <c r="F3978" t="s">
        <v>8007</v>
      </c>
      <c r="G3978" t="s">
        <v>12190</v>
      </c>
      <c r="H3978" t="s">
        <v>34</v>
      </c>
      <c r="I3978" t="s">
        <v>42</v>
      </c>
      <c r="J3978" t="s">
        <v>64</v>
      </c>
      <c r="K3978">
        <v>2</v>
      </c>
      <c r="L3978">
        <v>964.05</v>
      </c>
      <c r="M3978" t="s">
        <v>35</v>
      </c>
      <c r="N3978">
        <v>45</v>
      </c>
      <c r="O3978" t="s">
        <v>12358</v>
      </c>
      <c r="P3978">
        <v>213</v>
      </c>
      <c r="Q3978" t="s">
        <v>43</v>
      </c>
      <c r="R3978">
        <v>5</v>
      </c>
      <c r="S3978" s="1">
        <v>45999</v>
      </c>
      <c r="T3978" t="s">
        <v>30</v>
      </c>
    </row>
    <row r="3979" spans="1:20" x14ac:dyDescent="0.25">
      <c r="A3979" t="s">
        <v>8008</v>
      </c>
      <c r="B3979" t="s">
        <v>45</v>
      </c>
      <c r="C3979" t="s">
        <v>22</v>
      </c>
      <c r="D3979" t="s">
        <v>52</v>
      </c>
      <c r="E3979" s="1">
        <v>45630</v>
      </c>
      <c r="F3979" t="s">
        <v>8009</v>
      </c>
      <c r="G3979" t="s">
        <v>12190</v>
      </c>
      <c r="H3979" t="s">
        <v>34</v>
      </c>
      <c r="I3979" t="s">
        <v>63</v>
      </c>
      <c r="J3979" t="s">
        <v>67</v>
      </c>
      <c r="K3979">
        <v>1</v>
      </c>
      <c r="L3979">
        <v>1093.1300000000001</v>
      </c>
      <c r="M3979" t="s">
        <v>35</v>
      </c>
      <c r="N3979">
        <v>36</v>
      </c>
      <c r="O3979" t="s">
        <v>12178</v>
      </c>
      <c r="P3979">
        <v>16</v>
      </c>
      <c r="Q3979" t="s">
        <v>43</v>
      </c>
      <c r="R3979">
        <v>1</v>
      </c>
      <c r="S3979" t="s">
        <v>12205</v>
      </c>
      <c r="T3979" t="s">
        <v>60</v>
      </c>
    </row>
    <row r="3980" spans="1:20" x14ac:dyDescent="0.25">
      <c r="A3980" t="s">
        <v>8010</v>
      </c>
      <c r="B3980" t="s">
        <v>38</v>
      </c>
      <c r="C3980" t="s">
        <v>22</v>
      </c>
      <c r="D3980" t="s">
        <v>52</v>
      </c>
      <c r="E3980" s="1">
        <v>45962</v>
      </c>
      <c r="F3980" t="s">
        <v>8011</v>
      </c>
      <c r="G3980" t="s">
        <v>12190</v>
      </c>
      <c r="H3980" t="s">
        <v>58</v>
      </c>
      <c r="I3980" t="s">
        <v>54</v>
      </c>
      <c r="J3980" t="s">
        <v>67</v>
      </c>
      <c r="K3980">
        <v>1</v>
      </c>
      <c r="L3980">
        <v>1486.2</v>
      </c>
      <c r="M3980" t="s">
        <v>35</v>
      </c>
      <c r="N3980">
        <v>8</v>
      </c>
      <c r="O3980" s="1">
        <v>45724</v>
      </c>
      <c r="P3980">
        <v>96</v>
      </c>
      <c r="Q3980" t="s">
        <v>29</v>
      </c>
      <c r="R3980">
        <v>5</v>
      </c>
      <c r="S3980" s="1">
        <v>45901</v>
      </c>
      <c r="T3980" t="s">
        <v>36</v>
      </c>
    </row>
    <row r="3981" spans="1:20" x14ac:dyDescent="0.25">
      <c r="A3981" t="s">
        <v>8012</v>
      </c>
      <c r="B3981" t="s">
        <v>45</v>
      </c>
      <c r="C3981" t="s">
        <v>82</v>
      </c>
      <c r="D3981" t="s">
        <v>23</v>
      </c>
      <c r="E3981" s="1">
        <v>45994</v>
      </c>
      <c r="F3981" t="s">
        <v>8013</v>
      </c>
      <c r="G3981" t="s">
        <v>12230</v>
      </c>
      <c r="H3981" t="s">
        <v>58</v>
      </c>
      <c r="I3981" t="s">
        <v>48</v>
      </c>
      <c r="J3981" t="s">
        <v>67</v>
      </c>
      <c r="K3981">
        <v>4</v>
      </c>
      <c r="L3981">
        <v>1060.01</v>
      </c>
      <c r="M3981" t="s">
        <v>35</v>
      </c>
      <c r="N3981">
        <v>6</v>
      </c>
      <c r="O3981" s="1">
        <v>45962</v>
      </c>
      <c r="P3981">
        <v>73</v>
      </c>
      <c r="Q3981" t="s">
        <v>29</v>
      </c>
      <c r="R3981">
        <v>5</v>
      </c>
      <c r="S3981" t="s">
        <v>12169</v>
      </c>
      <c r="T3981" t="s">
        <v>30</v>
      </c>
    </row>
    <row r="3982" spans="1:20" x14ac:dyDescent="0.25">
      <c r="A3982" t="s">
        <v>8014</v>
      </c>
      <c r="B3982" t="s">
        <v>21</v>
      </c>
      <c r="C3982" t="s">
        <v>22</v>
      </c>
      <c r="D3982" t="s">
        <v>52</v>
      </c>
      <c r="E3982" s="1">
        <v>44994</v>
      </c>
      <c r="F3982" t="s">
        <v>8015</v>
      </c>
      <c r="G3982" t="s">
        <v>12230</v>
      </c>
      <c r="H3982" t="s">
        <v>41</v>
      </c>
      <c r="I3982" t="s">
        <v>63</v>
      </c>
      <c r="J3982" t="s">
        <v>67</v>
      </c>
      <c r="K3982">
        <v>5</v>
      </c>
      <c r="L3982">
        <v>1096.76</v>
      </c>
      <c r="M3982" t="s">
        <v>35</v>
      </c>
      <c r="N3982">
        <v>20</v>
      </c>
      <c r="O3982" s="1">
        <v>45908</v>
      </c>
      <c r="P3982">
        <v>192</v>
      </c>
      <c r="Q3982" t="s">
        <v>43</v>
      </c>
      <c r="R3982">
        <v>5</v>
      </c>
      <c r="S3982" t="s">
        <v>12186</v>
      </c>
      <c r="T3982" t="s">
        <v>30</v>
      </c>
    </row>
    <row r="3983" spans="1:20" x14ac:dyDescent="0.25">
      <c r="A3983" t="s">
        <v>8016</v>
      </c>
      <c r="B3983" t="s">
        <v>45</v>
      </c>
      <c r="C3983" t="s">
        <v>82</v>
      </c>
      <c r="D3983" t="s">
        <v>56</v>
      </c>
      <c r="E3983" t="s">
        <v>12295</v>
      </c>
      <c r="F3983" t="s">
        <v>8017</v>
      </c>
      <c r="G3983" t="s">
        <v>12230</v>
      </c>
      <c r="H3983" t="s">
        <v>41</v>
      </c>
      <c r="I3983" t="s">
        <v>63</v>
      </c>
      <c r="J3983" t="s">
        <v>49</v>
      </c>
      <c r="K3983">
        <v>2</v>
      </c>
      <c r="L3983">
        <v>1011.91</v>
      </c>
      <c r="M3983" t="s">
        <v>35</v>
      </c>
      <c r="N3983">
        <v>40</v>
      </c>
      <c r="O3983" t="s">
        <v>12346</v>
      </c>
      <c r="P3983">
        <v>45</v>
      </c>
      <c r="Q3983" t="s">
        <v>29</v>
      </c>
      <c r="R3983">
        <v>2</v>
      </c>
      <c r="S3983" s="1">
        <v>45721</v>
      </c>
      <c r="T3983" t="s">
        <v>30</v>
      </c>
    </row>
    <row r="3984" spans="1:20" x14ac:dyDescent="0.25">
      <c r="A3984" t="s">
        <v>8018</v>
      </c>
      <c r="B3984" t="s">
        <v>45</v>
      </c>
      <c r="C3984" t="s">
        <v>39</v>
      </c>
      <c r="D3984" t="s">
        <v>77</v>
      </c>
      <c r="E3984" s="1">
        <v>45323</v>
      </c>
      <c r="F3984" t="s">
        <v>8019</v>
      </c>
      <c r="G3984" t="s">
        <v>12230</v>
      </c>
      <c r="H3984" t="s">
        <v>41</v>
      </c>
      <c r="I3984" t="s">
        <v>63</v>
      </c>
      <c r="J3984" t="s">
        <v>59</v>
      </c>
      <c r="K3984">
        <v>4</v>
      </c>
      <c r="L3984">
        <v>1368.99</v>
      </c>
      <c r="M3984" t="s">
        <v>35</v>
      </c>
      <c r="N3984">
        <v>24</v>
      </c>
      <c r="O3984" t="s">
        <v>12146</v>
      </c>
      <c r="P3984">
        <v>182</v>
      </c>
      <c r="Q3984" t="s">
        <v>43</v>
      </c>
      <c r="R3984">
        <v>2</v>
      </c>
      <c r="S3984" t="s">
        <v>12288</v>
      </c>
      <c r="T3984" t="s">
        <v>60</v>
      </c>
    </row>
    <row r="3985" spans="1:20" x14ac:dyDescent="0.25">
      <c r="A3985" t="s">
        <v>8020</v>
      </c>
      <c r="B3985" t="s">
        <v>45</v>
      </c>
      <c r="C3985" t="s">
        <v>22</v>
      </c>
      <c r="D3985" t="s">
        <v>77</v>
      </c>
      <c r="E3985" s="1">
        <v>45569</v>
      </c>
      <c r="F3985" t="s">
        <v>8021</v>
      </c>
      <c r="G3985" t="s">
        <v>12230</v>
      </c>
      <c r="H3985" t="s">
        <v>34</v>
      </c>
      <c r="I3985" t="s">
        <v>48</v>
      </c>
      <c r="J3985" t="s">
        <v>27</v>
      </c>
      <c r="K3985">
        <v>2</v>
      </c>
      <c r="L3985">
        <v>993.55</v>
      </c>
      <c r="M3985" t="s">
        <v>35</v>
      </c>
      <c r="N3985">
        <v>24</v>
      </c>
      <c r="O3985" t="s">
        <v>12144</v>
      </c>
      <c r="P3985">
        <v>302</v>
      </c>
      <c r="Q3985" t="s">
        <v>43</v>
      </c>
      <c r="R3985">
        <v>1</v>
      </c>
      <c r="S3985" t="s">
        <v>12227</v>
      </c>
      <c r="T3985" t="s">
        <v>30</v>
      </c>
    </row>
    <row r="3986" spans="1:20" x14ac:dyDescent="0.25">
      <c r="A3986" t="s">
        <v>8022</v>
      </c>
      <c r="B3986" t="s">
        <v>45</v>
      </c>
      <c r="C3986" t="s">
        <v>22</v>
      </c>
      <c r="D3986" t="s">
        <v>32</v>
      </c>
      <c r="E3986" s="1">
        <v>45413</v>
      </c>
      <c r="F3986" t="s">
        <v>8023</v>
      </c>
      <c r="G3986" t="s">
        <v>12230</v>
      </c>
      <c r="H3986" t="s">
        <v>34</v>
      </c>
      <c r="I3986" t="s">
        <v>26</v>
      </c>
      <c r="J3986" t="s">
        <v>64</v>
      </c>
      <c r="K3986">
        <v>2</v>
      </c>
      <c r="L3986">
        <v>1401.99</v>
      </c>
      <c r="M3986" t="s">
        <v>28</v>
      </c>
      <c r="N3986">
        <v>29</v>
      </c>
      <c r="O3986" s="1">
        <v>45816</v>
      </c>
      <c r="P3986">
        <v>110</v>
      </c>
      <c r="Q3986" t="s">
        <v>29</v>
      </c>
      <c r="R3986">
        <v>3</v>
      </c>
      <c r="S3986" t="s">
        <v>12170</v>
      </c>
      <c r="T3986" t="s">
        <v>36</v>
      </c>
    </row>
    <row r="3987" spans="1:20" x14ac:dyDescent="0.25">
      <c r="A3987" t="s">
        <v>8024</v>
      </c>
      <c r="B3987" t="s">
        <v>45</v>
      </c>
      <c r="C3987" t="s">
        <v>82</v>
      </c>
      <c r="D3987" t="s">
        <v>23</v>
      </c>
      <c r="E3987" t="s">
        <v>12091</v>
      </c>
      <c r="F3987" t="s">
        <v>8025</v>
      </c>
      <c r="G3987" t="s">
        <v>12230</v>
      </c>
      <c r="H3987" t="s">
        <v>47</v>
      </c>
      <c r="I3987" t="s">
        <v>63</v>
      </c>
      <c r="J3987" t="s">
        <v>27</v>
      </c>
      <c r="K3987">
        <v>5</v>
      </c>
      <c r="L3987">
        <v>1209.6600000000001</v>
      </c>
      <c r="M3987" t="s">
        <v>35</v>
      </c>
      <c r="N3987">
        <v>25</v>
      </c>
      <c r="O3987" t="s">
        <v>12182</v>
      </c>
      <c r="P3987">
        <v>445</v>
      </c>
      <c r="Q3987" t="s">
        <v>29</v>
      </c>
      <c r="R3987">
        <v>5</v>
      </c>
      <c r="S3987" t="s">
        <v>12157</v>
      </c>
      <c r="T3987" t="s">
        <v>36</v>
      </c>
    </row>
    <row r="3988" spans="1:20" x14ac:dyDescent="0.25">
      <c r="A3988" t="s">
        <v>8026</v>
      </c>
      <c r="B3988" t="s">
        <v>38</v>
      </c>
      <c r="C3988" t="s">
        <v>39</v>
      </c>
      <c r="D3988" t="s">
        <v>23</v>
      </c>
      <c r="E3988" t="s">
        <v>12456</v>
      </c>
      <c r="F3988" t="s">
        <v>8027</v>
      </c>
      <c r="G3988" t="s">
        <v>12256</v>
      </c>
      <c r="H3988" t="s">
        <v>34</v>
      </c>
      <c r="I3988" t="s">
        <v>26</v>
      </c>
      <c r="J3988" t="s">
        <v>27</v>
      </c>
      <c r="K3988">
        <v>4</v>
      </c>
      <c r="L3988">
        <v>541.53</v>
      </c>
      <c r="M3988" t="s">
        <v>28</v>
      </c>
      <c r="N3988">
        <v>9</v>
      </c>
      <c r="O3988" t="s">
        <v>12102</v>
      </c>
      <c r="P3988">
        <v>19</v>
      </c>
      <c r="Q3988" t="s">
        <v>43</v>
      </c>
      <c r="R3988">
        <v>2</v>
      </c>
      <c r="S3988" s="1">
        <v>45938</v>
      </c>
      <c r="T3988" t="s">
        <v>36</v>
      </c>
    </row>
    <row r="3989" spans="1:20" x14ac:dyDescent="0.25">
      <c r="A3989" t="s">
        <v>8028</v>
      </c>
      <c r="B3989" t="s">
        <v>45</v>
      </c>
      <c r="C3989" t="s">
        <v>39</v>
      </c>
      <c r="D3989" t="s">
        <v>52</v>
      </c>
      <c r="E3989" t="s">
        <v>12383</v>
      </c>
      <c r="F3989" t="s">
        <v>8029</v>
      </c>
      <c r="G3989" t="s">
        <v>12256</v>
      </c>
      <c r="H3989" t="s">
        <v>41</v>
      </c>
      <c r="I3989" t="s">
        <v>54</v>
      </c>
      <c r="J3989" t="s">
        <v>49</v>
      </c>
      <c r="K3989">
        <v>4</v>
      </c>
      <c r="L3989">
        <v>479.83</v>
      </c>
      <c r="M3989" t="s">
        <v>35</v>
      </c>
      <c r="N3989">
        <v>8</v>
      </c>
      <c r="O3989" t="s">
        <v>12333</v>
      </c>
      <c r="P3989">
        <v>286</v>
      </c>
      <c r="Q3989" t="s">
        <v>29</v>
      </c>
      <c r="R3989">
        <v>2</v>
      </c>
      <c r="S3989" t="s">
        <v>12240</v>
      </c>
      <c r="T3989" t="s">
        <v>30</v>
      </c>
    </row>
    <row r="3990" spans="1:20" x14ac:dyDescent="0.25">
      <c r="A3990" t="s">
        <v>8030</v>
      </c>
      <c r="B3990" t="s">
        <v>45</v>
      </c>
      <c r="C3990" t="s">
        <v>39</v>
      </c>
      <c r="D3990" t="s">
        <v>56</v>
      </c>
      <c r="E3990" t="s">
        <v>12446</v>
      </c>
      <c r="F3990" t="s">
        <v>8031</v>
      </c>
      <c r="G3990" t="s">
        <v>12256</v>
      </c>
      <c r="H3990" t="s">
        <v>34</v>
      </c>
      <c r="I3990" t="s">
        <v>63</v>
      </c>
      <c r="J3990" t="s">
        <v>27</v>
      </c>
      <c r="K3990">
        <v>5</v>
      </c>
      <c r="L3990">
        <v>1153.27</v>
      </c>
      <c r="M3990" t="s">
        <v>28</v>
      </c>
      <c r="N3990">
        <v>39</v>
      </c>
      <c r="O3990" t="s">
        <v>12323</v>
      </c>
      <c r="P3990">
        <v>346</v>
      </c>
      <c r="Q3990" t="s">
        <v>43</v>
      </c>
      <c r="R3990">
        <v>3</v>
      </c>
      <c r="S3990" s="1">
        <v>45300</v>
      </c>
      <c r="T3990" t="s">
        <v>60</v>
      </c>
    </row>
    <row r="3991" spans="1:20" x14ac:dyDescent="0.25">
      <c r="A3991" t="s">
        <v>8032</v>
      </c>
      <c r="B3991" t="s">
        <v>45</v>
      </c>
      <c r="C3991" t="s">
        <v>39</v>
      </c>
      <c r="D3991" t="s">
        <v>32</v>
      </c>
      <c r="E3991" t="s">
        <v>12071</v>
      </c>
      <c r="F3991" t="s">
        <v>8033</v>
      </c>
      <c r="G3991" t="s">
        <v>12256</v>
      </c>
      <c r="H3991" t="s">
        <v>58</v>
      </c>
      <c r="I3991" t="s">
        <v>26</v>
      </c>
      <c r="J3991" t="s">
        <v>27</v>
      </c>
      <c r="K3991">
        <v>4</v>
      </c>
      <c r="L3991">
        <v>978.12</v>
      </c>
      <c r="M3991" t="s">
        <v>35</v>
      </c>
      <c r="N3991">
        <v>5</v>
      </c>
      <c r="O3991" s="1">
        <v>45689</v>
      </c>
      <c r="P3991">
        <v>274</v>
      </c>
      <c r="Q3991" t="s">
        <v>43</v>
      </c>
      <c r="R3991">
        <v>5</v>
      </c>
      <c r="S3991" s="1">
        <v>45995</v>
      </c>
      <c r="T3991" t="s">
        <v>36</v>
      </c>
    </row>
    <row r="3992" spans="1:20" x14ac:dyDescent="0.25">
      <c r="A3992" t="s">
        <v>8034</v>
      </c>
      <c r="B3992" t="s">
        <v>21</v>
      </c>
      <c r="C3992" t="s">
        <v>39</v>
      </c>
      <c r="D3992" t="s">
        <v>52</v>
      </c>
      <c r="E3992" t="s">
        <v>12417</v>
      </c>
      <c r="F3992" t="s">
        <v>8035</v>
      </c>
      <c r="G3992" t="s">
        <v>12256</v>
      </c>
      <c r="H3992" t="s">
        <v>25</v>
      </c>
      <c r="I3992" t="s">
        <v>42</v>
      </c>
      <c r="J3992" t="s">
        <v>67</v>
      </c>
      <c r="K3992">
        <v>1</v>
      </c>
      <c r="L3992">
        <v>495.45</v>
      </c>
      <c r="M3992" t="s">
        <v>50</v>
      </c>
      <c r="N3992">
        <v>49</v>
      </c>
      <c r="O3992" t="s">
        <v>12123</v>
      </c>
      <c r="P3992">
        <v>491</v>
      </c>
      <c r="Q3992" t="s">
        <v>29</v>
      </c>
      <c r="R3992">
        <v>1</v>
      </c>
      <c r="S3992" t="s">
        <v>12066</v>
      </c>
      <c r="T3992" t="s">
        <v>36</v>
      </c>
    </row>
    <row r="3993" spans="1:20" x14ac:dyDescent="0.25">
      <c r="A3993" t="s">
        <v>8036</v>
      </c>
      <c r="B3993" t="s">
        <v>38</v>
      </c>
      <c r="C3993" t="s">
        <v>82</v>
      </c>
      <c r="D3993" t="s">
        <v>23</v>
      </c>
      <c r="E3993" t="s">
        <v>12230</v>
      </c>
      <c r="F3993" t="s">
        <v>8037</v>
      </c>
      <c r="G3993" t="s">
        <v>12256</v>
      </c>
      <c r="H3993" t="s">
        <v>41</v>
      </c>
      <c r="I3993" t="s">
        <v>54</v>
      </c>
      <c r="J3993" t="s">
        <v>67</v>
      </c>
      <c r="K3993">
        <v>5</v>
      </c>
      <c r="L3993">
        <v>1435.95</v>
      </c>
      <c r="M3993" t="s">
        <v>28</v>
      </c>
      <c r="N3993">
        <v>8</v>
      </c>
      <c r="O3993" s="1">
        <v>45752</v>
      </c>
      <c r="P3993">
        <v>180</v>
      </c>
      <c r="Q3993" t="s">
        <v>43</v>
      </c>
      <c r="R3993">
        <v>2</v>
      </c>
      <c r="S3993" s="1">
        <v>45993</v>
      </c>
      <c r="T3993" t="s">
        <v>30</v>
      </c>
    </row>
    <row r="3994" spans="1:20" x14ac:dyDescent="0.25">
      <c r="A3994" t="s">
        <v>8038</v>
      </c>
      <c r="B3994" t="s">
        <v>45</v>
      </c>
      <c r="C3994" t="s">
        <v>39</v>
      </c>
      <c r="D3994" t="s">
        <v>52</v>
      </c>
      <c r="E3994" t="s">
        <v>12470</v>
      </c>
      <c r="F3994" t="s">
        <v>8039</v>
      </c>
      <c r="G3994" t="s">
        <v>12256</v>
      </c>
      <c r="H3994" t="s">
        <v>41</v>
      </c>
      <c r="I3994" t="s">
        <v>63</v>
      </c>
      <c r="J3994" t="s">
        <v>59</v>
      </c>
      <c r="K3994">
        <v>1</v>
      </c>
      <c r="L3994">
        <v>726.23</v>
      </c>
      <c r="M3994" t="s">
        <v>28</v>
      </c>
      <c r="N3994">
        <v>34</v>
      </c>
      <c r="O3994" s="1">
        <v>45301</v>
      </c>
      <c r="P3994">
        <v>350</v>
      </c>
      <c r="Q3994" t="s">
        <v>43</v>
      </c>
      <c r="R3994">
        <v>4</v>
      </c>
      <c r="S3994" t="s">
        <v>12204</v>
      </c>
      <c r="T3994" t="s">
        <v>30</v>
      </c>
    </row>
    <row r="3995" spans="1:20" x14ac:dyDescent="0.25">
      <c r="A3995" t="s">
        <v>8040</v>
      </c>
      <c r="B3995" t="s">
        <v>45</v>
      </c>
      <c r="C3995" t="s">
        <v>22</v>
      </c>
      <c r="D3995" t="s">
        <v>52</v>
      </c>
      <c r="E3995" t="s">
        <v>12464</v>
      </c>
      <c r="F3995" t="s">
        <v>8041</v>
      </c>
      <c r="G3995" t="s">
        <v>12256</v>
      </c>
      <c r="H3995" t="s">
        <v>47</v>
      </c>
      <c r="I3995" t="s">
        <v>54</v>
      </c>
      <c r="J3995" t="s">
        <v>64</v>
      </c>
      <c r="K3995">
        <v>3</v>
      </c>
      <c r="L3995">
        <v>945.09</v>
      </c>
      <c r="M3995" t="s">
        <v>50</v>
      </c>
      <c r="N3995">
        <v>49</v>
      </c>
      <c r="O3995" t="s">
        <v>12165</v>
      </c>
      <c r="P3995">
        <v>101</v>
      </c>
      <c r="Q3995" t="s">
        <v>29</v>
      </c>
      <c r="R3995">
        <v>4</v>
      </c>
      <c r="S3995" t="s">
        <v>12244</v>
      </c>
      <c r="T3995" t="s">
        <v>36</v>
      </c>
    </row>
    <row r="3996" spans="1:20" x14ac:dyDescent="0.25">
      <c r="A3996" t="s">
        <v>8042</v>
      </c>
      <c r="B3996" t="s">
        <v>45</v>
      </c>
      <c r="C3996" t="s">
        <v>39</v>
      </c>
      <c r="D3996" t="s">
        <v>32</v>
      </c>
      <c r="E3996" t="s">
        <v>12142</v>
      </c>
      <c r="F3996" t="s">
        <v>8043</v>
      </c>
      <c r="G3996" t="s">
        <v>12256</v>
      </c>
      <c r="H3996" t="s">
        <v>34</v>
      </c>
      <c r="I3996" t="s">
        <v>54</v>
      </c>
      <c r="J3996" t="s">
        <v>27</v>
      </c>
      <c r="K3996">
        <v>2</v>
      </c>
      <c r="L3996">
        <v>584.19000000000005</v>
      </c>
      <c r="M3996" t="s">
        <v>35</v>
      </c>
      <c r="N3996">
        <v>46</v>
      </c>
      <c r="O3996" s="1">
        <v>45809</v>
      </c>
      <c r="P3996">
        <v>199</v>
      </c>
      <c r="Q3996" t="s">
        <v>29</v>
      </c>
      <c r="R3996">
        <v>4</v>
      </c>
      <c r="S3996" s="1">
        <v>45692</v>
      </c>
      <c r="T3996" t="s">
        <v>30</v>
      </c>
    </row>
    <row r="3997" spans="1:20" x14ac:dyDescent="0.25">
      <c r="A3997" t="s">
        <v>8044</v>
      </c>
      <c r="B3997" t="s">
        <v>21</v>
      </c>
      <c r="C3997" t="s">
        <v>39</v>
      </c>
      <c r="D3997" t="s">
        <v>52</v>
      </c>
      <c r="E3997" s="1">
        <v>45301</v>
      </c>
      <c r="F3997" t="s">
        <v>8045</v>
      </c>
      <c r="G3997" t="s">
        <v>12256</v>
      </c>
      <c r="H3997" t="s">
        <v>41</v>
      </c>
      <c r="I3997" t="s">
        <v>63</v>
      </c>
      <c r="J3997" t="s">
        <v>27</v>
      </c>
      <c r="K3997">
        <v>3</v>
      </c>
      <c r="L3997">
        <v>1246.23</v>
      </c>
      <c r="M3997" t="s">
        <v>50</v>
      </c>
      <c r="N3997">
        <v>17</v>
      </c>
      <c r="O3997" s="1">
        <v>45692</v>
      </c>
      <c r="P3997">
        <v>473</v>
      </c>
      <c r="Q3997" t="s">
        <v>29</v>
      </c>
      <c r="R3997">
        <v>4</v>
      </c>
      <c r="S3997" s="1">
        <v>45606</v>
      </c>
      <c r="T3997" t="s">
        <v>30</v>
      </c>
    </row>
    <row r="3998" spans="1:20" x14ac:dyDescent="0.25">
      <c r="A3998" t="s">
        <v>8046</v>
      </c>
      <c r="B3998" t="s">
        <v>45</v>
      </c>
      <c r="C3998" t="s">
        <v>82</v>
      </c>
      <c r="D3998" t="s">
        <v>52</v>
      </c>
      <c r="E3998" s="1">
        <v>45994</v>
      </c>
      <c r="F3998" t="s">
        <v>8047</v>
      </c>
      <c r="G3998" t="s">
        <v>12075</v>
      </c>
      <c r="H3998" t="s">
        <v>25</v>
      </c>
      <c r="I3998" t="s">
        <v>48</v>
      </c>
      <c r="J3998" t="s">
        <v>59</v>
      </c>
      <c r="K3998">
        <v>1</v>
      </c>
      <c r="L3998">
        <v>212.99</v>
      </c>
      <c r="M3998" t="s">
        <v>50</v>
      </c>
      <c r="N3998">
        <v>27</v>
      </c>
      <c r="O3998" t="s">
        <v>12211</v>
      </c>
      <c r="P3998">
        <v>116</v>
      </c>
      <c r="Q3998" t="s">
        <v>29</v>
      </c>
      <c r="R3998">
        <v>2</v>
      </c>
      <c r="S3998" t="s">
        <v>12201</v>
      </c>
      <c r="T3998" t="s">
        <v>60</v>
      </c>
    </row>
    <row r="3999" spans="1:20" x14ac:dyDescent="0.25">
      <c r="A3999" t="s">
        <v>8048</v>
      </c>
      <c r="B3999" t="s">
        <v>21</v>
      </c>
      <c r="C3999" t="s">
        <v>82</v>
      </c>
      <c r="D3999" t="s">
        <v>23</v>
      </c>
      <c r="E3999" t="s">
        <v>12200</v>
      </c>
      <c r="F3999" t="s">
        <v>8049</v>
      </c>
      <c r="G3999" t="s">
        <v>12075</v>
      </c>
      <c r="H3999" t="s">
        <v>58</v>
      </c>
      <c r="I3999" t="s">
        <v>42</v>
      </c>
      <c r="J3999" t="s">
        <v>27</v>
      </c>
      <c r="K3999">
        <v>5</v>
      </c>
      <c r="L3999">
        <v>1381.65</v>
      </c>
      <c r="M3999" t="s">
        <v>35</v>
      </c>
      <c r="N3999">
        <v>18</v>
      </c>
      <c r="O3999" t="s">
        <v>12368</v>
      </c>
      <c r="P3999">
        <v>63</v>
      </c>
      <c r="Q3999" t="s">
        <v>43</v>
      </c>
      <c r="R3999">
        <v>5</v>
      </c>
      <c r="S3999" s="1">
        <v>45812</v>
      </c>
      <c r="T3999" t="s">
        <v>60</v>
      </c>
    </row>
    <row r="4000" spans="1:20" x14ac:dyDescent="0.25">
      <c r="A4000" t="s">
        <v>8050</v>
      </c>
      <c r="B4000" t="s">
        <v>21</v>
      </c>
      <c r="C4000" t="s">
        <v>22</v>
      </c>
      <c r="D4000" t="s">
        <v>56</v>
      </c>
      <c r="E4000" s="1">
        <v>45662</v>
      </c>
      <c r="F4000" t="s">
        <v>8051</v>
      </c>
      <c r="G4000" t="s">
        <v>12075</v>
      </c>
      <c r="H4000" t="s">
        <v>47</v>
      </c>
      <c r="I4000" t="s">
        <v>48</v>
      </c>
      <c r="J4000" t="s">
        <v>49</v>
      </c>
      <c r="K4000">
        <v>1</v>
      </c>
      <c r="L4000">
        <v>1187.27</v>
      </c>
      <c r="M4000" t="s">
        <v>50</v>
      </c>
      <c r="N4000">
        <v>46</v>
      </c>
      <c r="O4000" t="s">
        <v>12370</v>
      </c>
      <c r="P4000">
        <v>453</v>
      </c>
      <c r="Q4000" t="s">
        <v>29</v>
      </c>
      <c r="R4000">
        <v>4</v>
      </c>
      <c r="S4000" t="s">
        <v>12136</v>
      </c>
      <c r="T4000" t="s">
        <v>30</v>
      </c>
    </row>
    <row r="4001" spans="1:20" x14ac:dyDescent="0.25">
      <c r="A4001" t="s">
        <v>8052</v>
      </c>
      <c r="B4001" t="s">
        <v>38</v>
      </c>
      <c r="C4001" t="s">
        <v>22</v>
      </c>
      <c r="D4001" t="s">
        <v>32</v>
      </c>
      <c r="E4001" s="1">
        <v>44935</v>
      </c>
      <c r="F4001" t="s">
        <v>8053</v>
      </c>
      <c r="G4001" t="s">
        <v>12075</v>
      </c>
      <c r="H4001" t="s">
        <v>25</v>
      </c>
      <c r="I4001" t="s">
        <v>26</v>
      </c>
      <c r="J4001" t="s">
        <v>64</v>
      </c>
      <c r="K4001">
        <v>1</v>
      </c>
      <c r="L4001">
        <v>238.71</v>
      </c>
      <c r="M4001" t="s">
        <v>50</v>
      </c>
      <c r="N4001">
        <v>37</v>
      </c>
      <c r="O4001" t="s">
        <v>12318</v>
      </c>
      <c r="P4001">
        <v>385</v>
      </c>
      <c r="Q4001" t="s">
        <v>43</v>
      </c>
      <c r="R4001">
        <v>2</v>
      </c>
      <c r="S4001" t="s">
        <v>12400</v>
      </c>
      <c r="T4001" t="s">
        <v>60</v>
      </c>
    </row>
    <row r="4002" spans="1:20" x14ac:dyDescent="0.25">
      <c r="A4002" t="s">
        <v>8054</v>
      </c>
      <c r="B4002" t="s">
        <v>45</v>
      </c>
      <c r="C4002" t="s">
        <v>22</v>
      </c>
      <c r="D4002" t="s">
        <v>56</v>
      </c>
      <c r="E4002" t="s">
        <v>12473</v>
      </c>
      <c r="F4002" t="s">
        <v>8055</v>
      </c>
      <c r="G4002" t="s">
        <v>12075</v>
      </c>
      <c r="H4002" t="s">
        <v>25</v>
      </c>
      <c r="I4002" t="s">
        <v>63</v>
      </c>
      <c r="J4002" t="s">
        <v>27</v>
      </c>
      <c r="K4002">
        <v>2</v>
      </c>
      <c r="L4002">
        <v>1289.3900000000001</v>
      </c>
      <c r="M4002" t="s">
        <v>35</v>
      </c>
      <c r="N4002">
        <v>31</v>
      </c>
      <c r="O4002" t="s">
        <v>12068</v>
      </c>
      <c r="P4002">
        <v>236</v>
      </c>
      <c r="Q4002" t="s">
        <v>43</v>
      </c>
      <c r="R4002">
        <v>2</v>
      </c>
      <c r="S4002" s="1">
        <v>45748</v>
      </c>
      <c r="T4002" t="s">
        <v>60</v>
      </c>
    </row>
    <row r="4003" spans="1:20" x14ac:dyDescent="0.25">
      <c r="A4003" t="s">
        <v>8056</v>
      </c>
      <c r="B4003" t="s">
        <v>38</v>
      </c>
      <c r="C4003" t="s">
        <v>82</v>
      </c>
      <c r="D4003" t="s">
        <v>77</v>
      </c>
      <c r="E4003" s="1">
        <v>45118</v>
      </c>
      <c r="F4003" t="s">
        <v>8057</v>
      </c>
      <c r="G4003" t="s">
        <v>12075</v>
      </c>
      <c r="H4003" t="s">
        <v>34</v>
      </c>
      <c r="I4003" t="s">
        <v>42</v>
      </c>
      <c r="J4003" t="s">
        <v>64</v>
      </c>
      <c r="K4003">
        <v>5</v>
      </c>
      <c r="L4003">
        <v>385.95</v>
      </c>
      <c r="M4003" t="s">
        <v>28</v>
      </c>
      <c r="N4003">
        <v>50</v>
      </c>
      <c r="O4003" s="1">
        <v>45845</v>
      </c>
      <c r="P4003">
        <v>214</v>
      </c>
      <c r="Q4003" t="s">
        <v>29</v>
      </c>
      <c r="R4003">
        <v>5</v>
      </c>
      <c r="S4003" t="s">
        <v>12332</v>
      </c>
      <c r="T4003" t="s">
        <v>60</v>
      </c>
    </row>
    <row r="4004" spans="1:20" x14ac:dyDescent="0.25">
      <c r="A4004" t="s">
        <v>8058</v>
      </c>
      <c r="B4004" t="s">
        <v>21</v>
      </c>
      <c r="C4004" t="s">
        <v>22</v>
      </c>
      <c r="D4004" t="s">
        <v>77</v>
      </c>
      <c r="E4004" t="s">
        <v>12413</v>
      </c>
      <c r="F4004" t="s">
        <v>8059</v>
      </c>
      <c r="G4004" t="s">
        <v>12335</v>
      </c>
      <c r="H4004" t="s">
        <v>34</v>
      </c>
      <c r="I4004" t="s">
        <v>42</v>
      </c>
      <c r="J4004" t="s">
        <v>49</v>
      </c>
      <c r="K4004">
        <v>3</v>
      </c>
      <c r="L4004">
        <v>868.86</v>
      </c>
      <c r="M4004" t="s">
        <v>50</v>
      </c>
      <c r="N4004">
        <v>9</v>
      </c>
      <c r="O4004" s="1">
        <v>45661</v>
      </c>
      <c r="P4004">
        <v>55</v>
      </c>
      <c r="Q4004" t="s">
        <v>43</v>
      </c>
      <c r="R4004">
        <v>3</v>
      </c>
      <c r="S4004" t="s">
        <v>12067</v>
      </c>
      <c r="T4004" t="s">
        <v>60</v>
      </c>
    </row>
    <row r="4005" spans="1:20" x14ac:dyDescent="0.25">
      <c r="A4005" t="s">
        <v>8060</v>
      </c>
      <c r="B4005" t="s">
        <v>45</v>
      </c>
      <c r="C4005" t="s">
        <v>22</v>
      </c>
      <c r="D4005" t="s">
        <v>56</v>
      </c>
      <c r="E4005" s="1">
        <v>45664</v>
      </c>
      <c r="F4005" t="s">
        <v>8061</v>
      </c>
      <c r="G4005" t="s">
        <v>12335</v>
      </c>
      <c r="H4005" t="s">
        <v>25</v>
      </c>
      <c r="I4005" t="s">
        <v>42</v>
      </c>
      <c r="J4005" t="s">
        <v>59</v>
      </c>
      <c r="K4005">
        <v>3</v>
      </c>
      <c r="L4005">
        <v>1203.69</v>
      </c>
      <c r="M4005" t="s">
        <v>35</v>
      </c>
      <c r="N4005">
        <v>24</v>
      </c>
      <c r="O4005" t="s">
        <v>12236</v>
      </c>
      <c r="P4005">
        <v>430</v>
      </c>
      <c r="Q4005" t="s">
        <v>29</v>
      </c>
      <c r="R4005">
        <v>5</v>
      </c>
      <c r="S4005" t="s">
        <v>12365</v>
      </c>
      <c r="T4005" t="s">
        <v>36</v>
      </c>
    </row>
    <row r="4006" spans="1:20" x14ac:dyDescent="0.25">
      <c r="A4006" t="s">
        <v>8062</v>
      </c>
      <c r="B4006" t="s">
        <v>38</v>
      </c>
      <c r="C4006" t="s">
        <v>82</v>
      </c>
      <c r="D4006" t="s">
        <v>23</v>
      </c>
      <c r="E4006" s="1">
        <v>45630</v>
      </c>
      <c r="F4006" t="s">
        <v>8063</v>
      </c>
      <c r="G4006" t="s">
        <v>12335</v>
      </c>
      <c r="H4006" t="s">
        <v>47</v>
      </c>
      <c r="I4006" t="s">
        <v>63</v>
      </c>
      <c r="J4006" t="s">
        <v>27</v>
      </c>
      <c r="K4006">
        <v>4</v>
      </c>
      <c r="L4006">
        <v>834.37</v>
      </c>
      <c r="M4006" t="s">
        <v>28</v>
      </c>
      <c r="N4006">
        <v>41</v>
      </c>
      <c r="O4006" t="s">
        <v>12226</v>
      </c>
      <c r="P4006">
        <v>291</v>
      </c>
      <c r="Q4006" t="s">
        <v>43</v>
      </c>
      <c r="R4006">
        <v>4</v>
      </c>
      <c r="S4006" s="1">
        <v>45755</v>
      </c>
      <c r="T4006" t="s">
        <v>30</v>
      </c>
    </row>
    <row r="4007" spans="1:20" x14ac:dyDescent="0.25">
      <c r="A4007" t="s">
        <v>8064</v>
      </c>
      <c r="B4007" t="s">
        <v>21</v>
      </c>
      <c r="C4007" t="s">
        <v>82</v>
      </c>
      <c r="D4007" t="s">
        <v>23</v>
      </c>
      <c r="E4007" s="1">
        <v>45995</v>
      </c>
      <c r="F4007" t="s">
        <v>8065</v>
      </c>
      <c r="G4007" t="s">
        <v>12135</v>
      </c>
      <c r="H4007" t="s">
        <v>58</v>
      </c>
      <c r="I4007" t="s">
        <v>48</v>
      </c>
      <c r="J4007" t="s">
        <v>49</v>
      </c>
      <c r="K4007">
        <v>1</v>
      </c>
      <c r="L4007">
        <v>1062.27</v>
      </c>
      <c r="M4007" t="s">
        <v>50</v>
      </c>
      <c r="N4007">
        <v>14</v>
      </c>
      <c r="O4007" t="s">
        <v>12066</v>
      </c>
      <c r="P4007">
        <v>54</v>
      </c>
      <c r="Q4007" t="s">
        <v>43</v>
      </c>
      <c r="R4007">
        <v>4</v>
      </c>
      <c r="S4007" s="1">
        <v>45783</v>
      </c>
      <c r="T4007" t="s">
        <v>60</v>
      </c>
    </row>
    <row r="4008" spans="1:20" x14ac:dyDescent="0.25">
      <c r="A4008" t="s">
        <v>8066</v>
      </c>
      <c r="B4008" t="s">
        <v>21</v>
      </c>
      <c r="C4008" t="s">
        <v>22</v>
      </c>
      <c r="D4008" t="s">
        <v>32</v>
      </c>
      <c r="E4008" t="s">
        <v>12441</v>
      </c>
      <c r="F4008" t="s">
        <v>8067</v>
      </c>
      <c r="G4008" t="s">
        <v>12135</v>
      </c>
      <c r="H4008" t="s">
        <v>34</v>
      </c>
      <c r="I4008" t="s">
        <v>54</v>
      </c>
      <c r="J4008" t="s">
        <v>27</v>
      </c>
      <c r="K4008">
        <v>3</v>
      </c>
      <c r="L4008">
        <v>238.59</v>
      </c>
      <c r="M4008" t="s">
        <v>35</v>
      </c>
      <c r="N4008">
        <v>24</v>
      </c>
      <c r="O4008" t="s">
        <v>12325</v>
      </c>
      <c r="P4008">
        <v>360</v>
      </c>
      <c r="Q4008" t="s">
        <v>43</v>
      </c>
      <c r="R4008">
        <v>5</v>
      </c>
      <c r="S4008" t="s">
        <v>12157</v>
      </c>
      <c r="T4008" t="s">
        <v>60</v>
      </c>
    </row>
    <row r="4009" spans="1:20" x14ac:dyDescent="0.25">
      <c r="A4009" t="s">
        <v>8068</v>
      </c>
      <c r="B4009" t="s">
        <v>21</v>
      </c>
      <c r="C4009" t="s">
        <v>82</v>
      </c>
      <c r="D4009" t="s">
        <v>23</v>
      </c>
      <c r="E4009" t="s">
        <v>12233</v>
      </c>
      <c r="F4009" t="s">
        <v>8069</v>
      </c>
      <c r="G4009" t="s">
        <v>12135</v>
      </c>
      <c r="H4009" t="s">
        <v>58</v>
      </c>
      <c r="I4009" t="s">
        <v>63</v>
      </c>
      <c r="J4009" t="s">
        <v>49</v>
      </c>
      <c r="K4009">
        <v>3</v>
      </c>
      <c r="L4009">
        <v>736.18</v>
      </c>
      <c r="M4009" t="s">
        <v>35</v>
      </c>
      <c r="N4009">
        <v>25</v>
      </c>
      <c r="O4009" s="1">
        <v>45812</v>
      </c>
      <c r="P4009">
        <v>263</v>
      </c>
      <c r="Q4009" t="s">
        <v>43</v>
      </c>
      <c r="R4009">
        <v>3</v>
      </c>
      <c r="S4009" t="s">
        <v>12215</v>
      </c>
      <c r="T4009" t="s">
        <v>30</v>
      </c>
    </row>
    <row r="4010" spans="1:20" x14ac:dyDescent="0.25">
      <c r="A4010" t="s">
        <v>8070</v>
      </c>
      <c r="B4010" t="s">
        <v>38</v>
      </c>
      <c r="C4010" t="s">
        <v>39</v>
      </c>
      <c r="D4010" t="s">
        <v>23</v>
      </c>
      <c r="E4010" t="s">
        <v>12107</v>
      </c>
      <c r="F4010" t="s">
        <v>8071</v>
      </c>
      <c r="G4010" t="s">
        <v>12135</v>
      </c>
      <c r="H4010" t="s">
        <v>25</v>
      </c>
      <c r="I4010" t="s">
        <v>26</v>
      </c>
      <c r="J4010" t="s">
        <v>59</v>
      </c>
      <c r="K4010">
        <v>1</v>
      </c>
      <c r="L4010">
        <v>1188.32</v>
      </c>
      <c r="M4010" t="s">
        <v>35</v>
      </c>
      <c r="N4010">
        <v>4</v>
      </c>
      <c r="O4010" s="1">
        <v>45638</v>
      </c>
      <c r="P4010">
        <v>390</v>
      </c>
      <c r="Q4010" t="s">
        <v>29</v>
      </c>
      <c r="R4010">
        <v>2</v>
      </c>
      <c r="S4010" t="s">
        <v>12151</v>
      </c>
      <c r="T4010" t="s">
        <v>36</v>
      </c>
    </row>
    <row r="4011" spans="1:20" x14ac:dyDescent="0.25">
      <c r="A4011" t="s">
        <v>8072</v>
      </c>
      <c r="B4011" t="s">
        <v>45</v>
      </c>
      <c r="C4011" t="s">
        <v>39</v>
      </c>
      <c r="D4011" t="s">
        <v>52</v>
      </c>
      <c r="E4011" t="s">
        <v>12445</v>
      </c>
      <c r="F4011" t="s">
        <v>8073</v>
      </c>
      <c r="G4011" t="s">
        <v>12135</v>
      </c>
      <c r="H4011" t="s">
        <v>58</v>
      </c>
      <c r="I4011" t="s">
        <v>42</v>
      </c>
      <c r="J4011" t="s">
        <v>64</v>
      </c>
      <c r="K4011">
        <v>4</v>
      </c>
      <c r="L4011">
        <v>1342.3</v>
      </c>
      <c r="M4011" t="s">
        <v>50</v>
      </c>
      <c r="N4011">
        <v>32</v>
      </c>
      <c r="O4011" t="s">
        <v>12159</v>
      </c>
      <c r="P4011">
        <v>7</v>
      </c>
      <c r="Q4011" t="s">
        <v>43</v>
      </c>
      <c r="R4011">
        <v>4</v>
      </c>
      <c r="S4011" s="1">
        <v>45334</v>
      </c>
      <c r="T4011" t="s">
        <v>30</v>
      </c>
    </row>
    <row r="4012" spans="1:20" x14ac:dyDescent="0.25">
      <c r="A4012" t="s">
        <v>8074</v>
      </c>
      <c r="B4012" t="s">
        <v>45</v>
      </c>
      <c r="C4012" t="s">
        <v>82</v>
      </c>
      <c r="D4012" t="s">
        <v>77</v>
      </c>
      <c r="E4012" s="1">
        <v>45270</v>
      </c>
      <c r="F4012" t="s">
        <v>8075</v>
      </c>
      <c r="G4012" t="s">
        <v>12135</v>
      </c>
      <c r="H4012" t="s">
        <v>34</v>
      </c>
      <c r="I4012" t="s">
        <v>48</v>
      </c>
      <c r="J4012" t="s">
        <v>49</v>
      </c>
      <c r="K4012">
        <v>3</v>
      </c>
      <c r="L4012">
        <v>590.85</v>
      </c>
      <c r="M4012" t="s">
        <v>35</v>
      </c>
      <c r="N4012">
        <v>9</v>
      </c>
      <c r="O4012" t="s">
        <v>12135</v>
      </c>
      <c r="P4012">
        <v>97</v>
      </c>
      <c r="Q4012" t="s">
        <v>43</v>
      </c>
      <c r="R4012">
        <v>5</v>
      </c>
      <c r="S4012" s="1">
        <v>45810</v>
      </c>
      <c r="T4012" t="s">
        <v>30</v>
      </c>
    </row>
    <row r="4013" spans="1:20" x14ac:dyDescent="0.25">
      <c r="A4013" t="s">
        <v>8076</v>
      </c>
      <c r="B4013" t="s">
        <v>45</v>
      </c>
      <c r="C4013" t="s">
        <v>82</v>
      </c>
      <c r="D4013" t="s">
        <v>56</v>
      </c>
      <c r="E4013" s="1">
        <v>45720</v>
      </c>
      <c r="F4013" t="s">
        <v>8077</v>
      </c>
      <c r="G4013" t="s">
        <v>12135</v>
      </c>
      <c r="H4013" t="s">
        <v>41</v>
      </c>
      <c r="I4013" t="s">
        <v>63</v>
      </c>
      <c r="J4013" t="s">
        <v>27</v>
      </c>
      <c r="K4013">
        <v>5</v>
      </c>
      <c r="L4013">
        <v>1462.54</v>
      </c>
      <c r="M4013" t="s">
        <v>28</v>
      </c>
      <c r="N4013">
        <v>40</v>
      </c>
      <c r="O4013" t="s">
        <v>12163</v>
      </c>
      <c r="P4013">
        <v>273</v>
      </c>
      <c r="Q4013" t="s">
        <v>43</v>
      </c>
      <c r="R4013">
        <v>4</v>
      </c>
      <c r="S4013" t="s">
        <v>12360</v>
      </c>
      <c r="T4013" t="s">
        <v>36</v>
      </c>
    </row>
    <row r="4014" spans="1:20" x14ac:dyDescent="0.25">
      <c r="A4014" t="s">
        <v>8078</v>
      </c>
      <c r="B4014" t="s">
        <v>21</v>
      </c>
      <c r="C4014" t="s">
        <v>82</v>
      </c>
      <c r="D4014" t="s">
        <v>56</v>
      </c>
      <c r="E4014" t="s">
        <v>12143</v>
      </c>
      <c r="F4014" t="s">
        <v>8079</v>
      </c>
      <c r="G4014" t="s">
        <v>12135</v>
      </c>
      <c r="H4014" t="s">
        <v>41</v>
      </c>
      <c r="I4014" t="s">
        <v>42</v>
      </c>
      <c r="J4014" t="s">
        <v>64</v>
      </c>
      <c r="K4014">
        <v>5</v>
      </c>
      <c r="L4014">
        <v>321.76</v>
      </c>
      <c r="M4014" t="s">
        <v>50</v>
      </c>
      <c r="N4014">
        <v>22</v>
      </c>
      <c r="O4014" t="s">
        <v>12332</v>
      </c>
      <c r="P4014">
        <v>105</v>
      </c>
      <c r="Q4014" t="s">
        <v>29</v>
      </c>
      <c r="R4014">
        <v>1</v>
      </c>
      <c r="S4014" t="s">
        <v>12167</v>
      </c>
      <c r="T4014" t="s">
        <v>60</v>
      </c>
    </row>
    <row r="4015" spans="1:20" x14ac:dyDescent="0.25">
      <c r="A4015" t="s">
        <v>8080</v>
      </c>
      <c r="B4015" t="s">
        <v>38</v>
      </c>
      <c r="C4015" t="s">
        <v>82</v>
      </c>
      <c r="D4015" t="s">
        <v>32</v>
      </c>
      <c r="E4015" t="s">
        <v>12349</v>
      </c>
      <c r="F4015" t="s">
        <v>8081</v>
      </c>
      <c r="G4015" t="s">
        <v>12135</v>
      </c>
      <c r="H4015" t="s">
        <v>41</v>
      </c>
      <c r="I4015" t="s">
        <v>42</v>
      </c>
      <c r="J4015" t="s">
        <v>64</v>
      </c>
      <c r="K4015">
        <v>3</v>
      </c>
      <c r="L4015">
        <v>223.19</v>
      </c>
      <c r="M4015" t="s">
        <v>35</v>
      </c>
      <c r="N4015">
        <v>40</v>
      </c>
      <c r="O4015" t="s">
        <v>12094</v>
      </c>
      <c r="P4015">
        <v>326</v>
      </c>
      <c r="Q4015" t="s">
        <v>43</v>
      </c>
      <c r="R4015">
        <v>1</v>
      </c>
      <c r="S4015" t="s">
        <v>12268</v>
      </c>
      <c r="T4015" t="s">
        <v>30</v>
      </c>
    </row>
    <row r="4016" spans="1:20" x14ac:dyDescent="0.25">
      <c r="A4016" t="s">
        <v>8082</v>
      </c>
      <c r="B4016" t="s">
        <v>21</v>
      </c>
      <c r="C4016" t="s">
        <v>82</v>
      </c>
      <c r="D4016" t="s">
        <v>23</v>
      </c>
      <c r="E4016" t="s">
        <v>12342</v>
      </c>
      <c r="F4016" t="s">
        <v>8083</v>
      </c>
      <c r="G4016" t="s">
        <v>12135</v>
      </c>
      <c r="H4016" t="s">
        <v>25</v>
      </c>
      <c r="I4016" t="s">
        <v>48</v>
      </c>
      <c r="J4016" t="s">
        <v>59</v>
      </c>
      <c r="K4016">
        <v>4</v>
      </c>
      <c r="L4016">
        <v>672.27</v>
      </c>
      <c r="M4016" t="s">
        <v>35</v>
      </c>
      <c r="N4016">
        <v>8</v>
      </c>
      <c r="O4016" t="s">
        <v>12081</v>
      </c>
      <c r="P4016">
        <v>407</v>
      </c>
      <c r="Q4016" t="s">
        <v>43</v>
      </c>
      <c r="R4016">
        <v>1</v>
      </c>
      <c r="S4016" t="s">
        <v>12365</v>
      </c>
      <c r="T4016" t="s">
        <v>36</v>
      </c>
    </row>
    <row r="4017" spans="1:20" x14ac:dyDescent="0.25">
      <c r="A4017" t="s">
        <v>8084</v>
      </c>
      <c r="B4017" t="s">
        <v>38</v>
      </c>
      <c r="C4017" t="s">
        <v>82</v>
      </c>
      <c r="D4017" t="s">
        <v>77</v>
      </c>
      <c r="E4017" s="1">
        <v>45444</v>
      </c>
      <c r="F4017" t="s">
        <v>8085</v>
      </c>
      <c r="G4017" t="s">
        <v>12160</v>
      </c>
      <c r="H4017" t="s">
        <v>47</v>
      </c>
      <c r="I4017" t="s">
        <v>42</v>
      </c>
      <c r="J4017" t="s">
        <v>64</v>
      </c>
      <c r="K4017">
        <v>2</v>
      </c>
      <c r="L4017">
        <v>579.04999999999995</v>
      </c>
      <c r="M4017" t="s">
        <v>50</v>
      </c>
      <c r="N4017">
        <v>37</v>
      </c>
      <c r="O4017" s="1">
        <v>45635</v>
      </c>
      <c r="P4017">
        <v>12</v>
      </c>
      <c r="Q4017" t="s">
        <v>29</v>
      </c>
      <c r="R4017">
        <v>1</v>
      </c>
      <c r="S4017" t="s">
        <v>12274</v>
      </c>
      <c r="T4017" t="s">
        <v>36</v>
      </c>
    </row>
    <row r="4018" spans="1:20" x14ac:dyDescent="0.25">
      <c r="A4018" t="s">
        <v>8086</v>
      </c>
      <c r="B4018" t="s">
        <v>38</v>
      </c>
      <c r="C4018" t="s">
        <v>39</v>
      </c>
      <c r="D4018" t="s">
        <v>77</v>
      </c>
      <c r="E4018" t="s">
        <v>12129</v>
      </c>
      <c r="F4018" t="s">
        <v>8087</v>
      </c>
      <c r="G4018" t="s">
        <v>12160</v>
      </c>
      <c r="H4018" t="s">
        <v>58</v>
      </c>
      <c r="I4018" t="s">
        <v>42</v>
      </c>
      <c r="J4018" t="s">
        <v>59</v>
      </c>
      <c r="K4018">
        <v>1</v>
      </c>
      <c r="L4018">
        <v>1153.4100000000001</v>
      </c>
      <c r="M4018" t="s">
        <v>28</v>
      </c>
      <c r="N4018">
        <v>34</v>
      </c>
      <c r="O4018" s="1">
        <v>45752</v>
      </c>
      <c r="P4018">
        <v>276</v>
      </c>
      <c r="Q4018" t="s">
        <v>29</v>
      </c>
      <c r="R4018">
        <v>3</v>
      </c>
      <c r="S4018" s="1">
        <v>45843</v>
      </c>
      <c r="T4018" t="s">
        <v>30</v>
      </c>
    </row>
    <row r="4019" spans="1:20" x14ac:dyDescent="0.25">
      <c r="A4019" t="s">
        <v>8088</v>
      </c>
      <c r="B4019" t="s">
        <v>38</v>
      </c>
      <c r="C4019" t="s">
        <v>22</v>
      </c>
      <c r="D4019" t="s">
        <v>52</v>
      </c>
      <c r="E4019" t="s">
        <v>12120</v>
      </c>
      <c r="F4019" t="s">
        <v>8089</v>
      </c>
      <c r="G4019" t="s">
        <v>12160</v>
      </c>
      <c r="H4019" t="s">
        <v>41</v>
      </c>
      <c r="I4019" t="s">
        <v>54</v>
      </c>
      <c r="J4019" t="s">
        <v>49</v>
      </c>
      <c r="K4019">
        <v>4</v>
      </c>
      <c r="L4019">
        <v>651.99</v>
      </c>
      <c r="M4019" t="s">
        <v>50</v>
      </c>
      <c r="N4019">
        <v>30</v>
      </c>
      <c r="O4019" t="s">
        <v>12124</v>
      </c>
      <c r="P4019">
        <v>316</v>
      </c>
      <c r="Q4019" t="s">
        <v>29</v>
      </c>
      <c r="R4019">
        <v>1</v>
      </c>
      <c r="S4019" s="1">
        <v>45717</v>
      </c>
      <c r="T4019" t="s">
        <v>60</v>
      </c>
    </row>
    <row r="4020" spans="1:20" x14ac:dyDescent="0.25">
      <c r="A4020" t="s">
        <v>8090</v>
      </c>
      <c r="B4020" t="s">
        <v>38</v>
      </c>
      <c r="C4020" t="s">
        <v>22</v>
      </c>
      <c r="D4020" t="s">
        <v>23</v>
      </c>
      <c r="E4020" t="s">
        <v>12328</v>
      </c>
      <c r="F4020" t="s">
        <v>8091</v>
      </c>
      <c r="G4020" t="s">
        <v>12160</v>
      </c>
      <c r="H4020" t="s">
        <v>25</v>
      </c>
      <c r="I4020" t="s">
        <v>42</v>
      </c>
      <c r="J4020" t="s">
        <v>64</v>
      </c>
      <c r="K4020">
        <v>5</v>
      </c>
      <c r="L4020">
        <v>1084.68</v>
      </c>
      <c r="M4020" t="s">
        <v>28</v>
      </c>
      <c r="N4020">
        <v>20</v>
      </c>
      <c r="O4020" s="1">
        <v>45936</v>
      </c>
      <c r="P4020">
        <v>268</v>
      </c>
      <c r="Q4020" t="s">
        <v>29</v>
      </c>
      <c r="R4020">
        <v>1</v>
      </c>
      <c r="S4020" t="s">
        <v>12148</v>
      </c>
      <c r="T4020" t="s">
        <v>36</v>
      </c>
    </row>
    <row r="4021" spans="1:20" x14ac:dyDescent="0.25">
      <c r="A4021" t="s">
        <v>8092</v>
      </c>
      <c r="B4021" t="s">
        <v>45</v>
      </c>
      <c r="C4021" t="s">
        <v>39</v>
      </c>
      <c r="D4021" t="s">
        <v>77</v>
      </c>
      <c r="E4021" t="s">
        <v>12299</v>
      </c>
      <c r="F4021" t="s">
        <v>8093</v>
      </c>
      <c r="G4021" t="s">
        <v>12160</v>
      </c>
      <c r="H4021" t="s">
        <v>34</v>
      </c>
      <c r="I4021" t="s">
        <v>63</v>
      </c>
      <c r="J4021" t="s">
        <v>27</v>
      </c>
      <c r="K4021">
        <v>5</v>
      </c>
      <c r="L4021">
        <v>1398.47</v>
      </c>
      <c r="M4021" t="s">
        <v>50</v>
      </c>
      <c r="N4021">
        <v>28</v>
      </c>
      <c r="O4021" t="s">
        <v>12068</v>
      </c>
      <c r="P4021">
        <v>37</v>
      </c>
      <c r="Q4021" t="s">
        <v>29</v>
      </c>
      <c r="R4021">
        <v>4</v>
      </c>
      <c r="S4021" s="1">
        <v>45719</v>
      </c>
      <c r="T4021" t="s">
        <v>36</v>
      </c>
    </row>
    <row r="4022" spans="1:20" x14ac:dyDescent="0.25">
      <c r="A4022" t="s">
        <v>8094</v>
      </c>
      <c r="B4022" t="s">
        <v>45</v>
      </c>
      <c r="C4022" t="s">
        <v>39</v>
      </c>
      <c r="D4022" t="s">
        <v>23</v>
      </c>
      <c r="E4022" s="1">
        <v>45148</v>
      </c>
      <c r="F4022" t="s">
        <v>8095</v>
      </c>
      <c r="G4022" t="s">
        <v>12160</v>
      </c>
      <c r="H4022" t="s">
        <v>25</v>
      </c>
      <c r="I4022" t="s">
        <v>26</v>
      </c>
      <c r="J4022" t="s">
        <v>67</v>
      </c>
      <c r="K4022">
        <v>3</v>
      </c>
      <c r="L4022">
        <v>210.49</v>
      </c>
      <c r="M4022" t="s">
        <v>35</v>
      </c>
      <c r="N4022">
        <v>33</v>
      </c>
      <c r="O4022" s="1">
        <v>45749</v>
      </c>
      <c r="P4022">
        <v>154</v>
      </c>
      <c r="Q4022" t="s">
        <v>43</v>
      </c>
      <c r="R4022">
        <v>4</v>
      </c>
      <c r="S4022" t="s">
        <v>12237</v>
      </c>
      <c r="T4022" t="s">
        <v>60</v>
      </c>
    </row>
    <row r="4023" spans="1:20" x14ac:dyDescent="0.25">
      <c r="A4023" t="s">
        <v>8096</v>
      </c>
      <c r="B4023" t="s">
        <v>38</v>
      </c>
      <c r="C4023" t="s">
        <v>39</v>
      </c>
      <c r="D4023" t="s">
        <v>32</v>
      </c>
      <c r="E4023" s="1">
        <v>45638</v>
      </c>
      <c r="F4023" t="s">
        <v>8097</v>
      </c>
      <c r="G4023" t="s">
        <v>12160</v>
      </c>
      <c r="H4023" t="s">
        <v>25</v>
      </c>
      <c r="I4023" t="s">
        <v>48</v>
      </c>
      <c r="J4023" t="s">
        <v>64</v>
      </c>
      <c r="K4023">
        <v>1</v>
      </c>
      <c r="L4023">
        <v>448.59</v>
      </c>
      <c r="M4023" t="s">
        <v>50</v>
      </c>
      <c r="N4023">
        <v>46</v>
      </c>
      <c r="O4023" t="s">
        <v>12345</v>
      </c>
      <c r="P4023">
        <v>147</v>
      </c>
      <c r="Q4023" t="s">
        <v>43</v>
      </c>
      <c r="R4023">
        <v>1</v>
      </c>
      <c r="S4023" t="s">
        <v>12088</v>
      </c>
      <c r="T4023" t="s">
        <v>60</v>
      </c>
    </row>
    <row r="4024" spans="1:20" x14ac:dyDescent="0.25">
      <c r="A4024" t="s">
        <v>8098</v>
      </c>
      <c r="B4024" t="s">
        <v>21</v>
      </c>
      <c r="C4024" t="s">
        <v>22</v>
      </c>
      <c r="D4024" t="s">
        <v>77</v>
      </c>
      <c r="E4024" t="s">
        <v>12390</v>
      </c>
      <c r="F4024" t="s">
        <v>8099</v>
      </c>
      <c r="G4024" t="s">
        <v>12160</v>
      </c>
      <c r="H4024" t="s">
        <v>34</v>
      </c>
      <c r="I4024" t="s">
        <v>26</v>
      </c>
      <c r="J4024" t="s">
        <v>49</v>
      </c>
      <c r="K4024">
        <v>3</v>
      </c>
      <c r="L4024">
        <v>1472.87</v>
      </c>
      <c r="M4024" t="s">
        <v>28</v>
      </c>
      <c r="N4024">
        <v>10</v>
      </c>
      <c r="O4024" t="s">
        <v>12167</v>
      </c>
      <c r="P4024">
        <v>400</v>
      </c>
      <c r="Q4024" t="s">
        <v>29</v>
      </c>
      <c r="R4024">
        <v>4</v>
      </c>
      <c r="S4024" t="s">
        <v>12267</v>
      </c>
      <c r="T4024" t="s">
        <v>36</v>
      </c>
    </row>
    <row r="4025" spans="1:20" x14ac:dyDescent="0.25">
      <c r="A4025" t="s">
        <v>8100</v>
      </c>
      <c r="B4025" t="s">
        <v>45</v>
      </c>
      <c r="C4025" t="s">
        <v>22</v>
      </c>
      <c r="D4025" t="s">
        <v>77</v>
      </c>
      <c r="E4025" t="s">
        <v>12243</v>
      </c>
      <c r="F4025" t="s">
        <v>8101</v>
      </c>
      <c r="G4025" t="s">
        <v>12160</v>
      </c>
      <c r="H4025" t="s">
        <v>58</v>
      </c>
      <c r="I4025" t="s">
        <v>54</v>
      </c>
      <c r="J4025" t="s">
        <v>49</v>
      </c>
      <c r="K4025">
        <v>5</v>
      </c>
      <c r="L4025">
        <v>118.28</v>
      </c>
      <c r="M4025" t="s">
        <v>50</v>
      </c>
      <c r="N4025">
        <v>11</v>
      </c>
      <c r="O4025" s="1">
        <v>45362</v>
      </c>
      <c r="P4025">
        <v>33</v>
      </c>
      <c r="Q4025" t="s">
        <v>29</v>
      </c>
      <c r="R4025">
        <v>4</v>
      </c>
      <c r="S4025" s="1">
        <v>45636</v>
      </c>
      <c r="T4025" t="s">
        <v>36</v>
      </c>
    </row>
    <row r="4026" spans="1:20" x14ac:dyDescent="0.25">
      <c r="A4026" t="s">
        <v>8102</v>
      </c>
      <c r="B4026" t="s">
        <v>38</v>
      </c>
      <c r="C4026" t="s">
        <v>82</v>
      </c>
      <c r="D4026" t="s">
        <v>56</v>
      </c>
      <c r="E4026" s="1">
        <v>45444</v>
      </c>
      <c r="F4026" t="s">
        <v>8103</v>
      </c>
      <c r="G4026" t="s">
        <v>12160</v>
      </c>
      <c r="H4026" t="s">
        <v>47</v>
      </c>
      <c r="I4026" t="s">
        <v>42</v>
      </c>
      <c r="J4026" t="s">
        <v>27</v>
      </c>
      <c r="K4026">
        <v>4</v>
      </c>
      <c r="L4026">
        <v>257.61</v>
      </c>
      <c r="M4026" t="s">
        <v>35</v>
      </c>
      <c r="N4026">
        <v>43</v>
      </c>
      <c r="O4026" s="1">
        <v>45840</v>
      </c>
      <c r="P4026">
        <v>432</v>
      </c>
      <c r="Q4026" t="s">
        <v>29</v>
      </c>
      <c r="R4026">
        <v>5</v>
      </c>
      <c r="S4026" t="s">
        <v>12264</v>
      </c>
      <c r="T4026" t="s">
        <v>30</v>
      </c>
    </row>
    <row r="4027" spans="1:20" x14ac:dyDescent="0.25">
      <c r="A4027" t="s">
        <v>8104</v>
      </c>
      <c r="B4027" t="s">
        <v>21</v>
      </c>
      <c r="C4027" t="s">
        <v>82</v>
      </c>
      <c r="D4027" t="s">
        <v>56</v>
      </c>
      <c r="E4027" s="1">
        <v>45479</v>
      </c>
      <c r="F4027" t="s">
        <v>8105</v>
      </c>
      <c r="G4027" t="s">
        <v>12160</v>
      </c>
      <c r="H4027" t="s">
        <v>41</v>
      </c>
      <c r="I4027" t="s">
        <v>26</v>
      </c>
      <c r="J4027" t="s">
        <v>67</v>
      </c>
      <c r="K4027">
        <v>5</v>
      </c>
      <c r="L4027">
        <v>757.75</v>
      </c>
      <c r="M4027" t="s">
        <v>35</v>
      </c>
      <c r="N4027">
        <v>32</v>
      </c>
      <c r="O4027" t="s">
        <v>12122</v>
      </c>
      <c r="P4027">
        <v>90</v>
      </c>
      <c r="Q4027" t="s">
        <v>43</v>
      </c>
      <c r="R4027">
        <v>4</v>
      </c>
      <c r="S4027" s="1">
        <v>45574</v>
      </c>
      <c r="T4027" t="s">
        <v>60</v>
      </c>
    </row>
    <row r="4028" spans="1:20" x14ac:dyDescent="0.25">
      <c r="A4028" t="s">
        <v>8106</v>
      </c>
      <c r="B4028" t="s">
        <v>45</v>
      </c>
      <c r="C4028" t="s">
        <v>22</v>
      </c>
      <c r="D4028" t="s">
        <v>56</v>
      </c>
      <c r="E4028" s="1">
        <v>45963</v>
      </c>
      <c r="F4028" t="s">
        <v>8107</v>
      </c>
      <c r="G4028" t="s">
        <v>12160</v>
      </c>
      <c r="H4028" t="s">
        <v>34</v>
      </c>
      <c r="I4028" t="s">
        <v>48</v>
      </c>
      <c r="J4028" t="s">
        <v>27</v>
      </c>
      <c r="K4028">
        <v>2</v>
      </c>
      <c r="L4028">
        <v>267.38</v>
      </c>
      <c r="M4028" t="s">
        <v>50</v>
      </c>
      <c r="N4028">
        <v>22</v>
      </c>
      <c r="O4028" t="s">
        <v>12152</v>
      </c>
      <c r="P4028">
        <v>248</v>
      </c>
      <c r="Q4028" t="s">
        <v>43</v>
      </c>
      <c r="R4028">
        <v>3</v>
      </c>
      <c r="S4028" s="1">
        <v>45872</v>
      </c>
      <c r="T4028" t="s">
        <v>36</v>
      </c>
    </row>
    <row r="4029" spans="1:20" x14ac:dyDescent="0.25">
      <c r="A4029" t="s">
        <v>8108</v>
      </c>
      <c r="B4029" t="s">
        <v>38</v>
      </c>
      <c r="C4029" t="s">
        <v>22</v>
      </c>
      <c r="D4029" t="s">
        <v>52</v>
      </c>
      <c r="E4029" t="s">
        <v>12300</v>
      </c>
      <c r="F4029" t="s">
        <v>8109</v>
      </c>
      <c r="G4029" t="s">
        <v>12277</v>
      </c>
      <c r="H4029" t="s">
        <v>58</v>
      </c>
      <c r="I4029" t="s">
        <v>48</v>
      </c>
      <c r="J4029" t="s">
        <v>64</v>
      </c>
      <c r="K4029">
        <v>3</v>
      </c>
      <c r="L4029">
        <v>1174.6099999999999</v>
      </c>
      <c r="M4029" t="s">
        <v>28</v>
      </c>
      <c r="N4029">
        <v>7</v>
      </c>
      <c r="O4029" s="1">
        <v>45932</v>
      </c>
      <c r="P4029">
        <v>477</v>
      </c>
      <c r="Q4029" t="s">
        <v>43</v>
      </c>
      <c r="R4029">
        <v>1</v>
      </c>
      <c r="S4029" t="s">
        <v>12157</v>
      </c>
      <c r="T4029" t="s">
        <v>30</v>
      </c>
    </row>
    <row r="4030" spans="1:20" x14ac:dyDescent="0.25">
      <c r="A4030" t="s">
        <v>8110</v>
      </c>
      <c r="B4030" t="s">
        <v>38</v>
      </c>
      <c r="C4030" t="s">
        <v>82</v>
      </c>
      <c r="D4030" t="s">
        <v>56</v>
      </c>
      <c r="E4030" t="s">
        <v>12096</v>
      </c>
      <c r="F4030" t="s">
        <v>8111</v>
      </c>
      <c r="G4030" t="s">
        <v>12277</v>
      </c>
      <c r="H4030" t="s">
        <v>41</v>
      </c>
      <c r="I4030" t="s">
        <v>26</v>
      </c>
      <c r="J4030" t="s">
        <v>49</v>
      </c>
      <c r="K4030">
        <v>4</v>
      </c>
      <c r="L4030">
        <v>706.89</v>
      </c>
      <c r="M4030" t="s">
        <v>35</v>
      </c>
      <c r="N4030">
        <v>21</v>
      </c>
      <c r="O4030" s="1">
        <v>45455</v>
      </c>
      <c r="P4030">
        <v>263</v>
      </c>
      <c r="Q4030" t="s">
        <v>43</v>
      </c>
      <c r="R4030">
        <v>5</v>
      </c>
      <c r="S4030" s="1">
        <v>45546</v>
      </c>
      <c r="T4030" t="s">
        <v>30</v>
      </c>
    </row>
    <row r="4031" spans="1:20" x14ac:dyDescent="0.25">
      <c r="A4031" t="s">
        <v>8112</v>
      </c>
      <c r="B4031" t="s">
        <v>38</v>
      </c>
      <c r="C4031" t="s">
        <v>22</v>
      </c>
      <c r="D4031" t="s">
        <v>52</v>
      </c>
      <c r="E4031" t="s">
        <v>12347</v>
      </c>
      <c r="F4031" t="s">
        <v>8113</v>
      </c>
      <c r="G4031" t="s">
        <v>12277</v>
      </c>
      <c r="H4031" t="s">
        <v>34</v>
      </c>
      <c r="I4031" t="s">
        <v>54</v>
      </c>
      <c r="J4031" t="s">
        <v>67</v>
      </c>
      <c r="K4031">
        <v>1</v>
      </c>
      <c r="L4031">
        <v>1063.33</v>
      </c>
      <c r="M4031" t="s">
        <v>50</v>
      </c>
      <c r="N4031">
        <v>18</v>
      </c>
      <c r="O4031" t="s">
        <v>12324</v>
      </c>
      <c r="P4031">
        <v>490</v>
      </c>
      <c r="Q4031" t="s">
        <v>29</v>
      </c>
      <c r="R4031">
        <v>2</v>
      </c>
      <c r="S4031" t="s">
        <v>12376</v>
      </c>
      <c r="T4031" t="s">
        <v>60</v>
      </c>
    </row>
    <row r="4032" spans="1:20" x14ac:dyDescent="0.25">
      <c r="A4032" t="s">
        <v>8114</v>
      </c>
      <c r="B4032" t="s">
        <v>45</v>
      </c>
      <c r="C4032" t="s">
        <v>82</v>
      </c>
      <c r="D4032" t="s">
        <v>77</v>
      </c>
      <c r="E4032" t="s">
        <v>12361</v>
      </c>
      <c r="F4032" t="s">
        <v>8115</v>
      </c>
      <c r="G4032" t="s">
        <v>12277</v>
      </c>
      <c r="H4032" t="s">
        <v>47</v>
      </c>
      <c r="I4032" t="s">
        <v>26</v>
      </c>
      <c r="J4032" t="s">
        <v>49</v>
      </c>
      <c r="K4032">
        <v>4</v>
      </c>
      <c r="L4032">
        <v>824.77</v>
      </c>
      <c r="M4032" t="s">
        <v>28</v>
      </c>
      <c r="N4032">
        <v>13</v>
      </c>
      <c r="O4032" t="s">
        <v>12205</v>
      </c>
      <c r="P4032">
        <v>488</v>
      </c>
      <c r="Q4032" t="s">
        <v>43</v>
      </c>
      <c r="R4032">
        <v>3</v>
      </c>
      <c r="S4032" s="1">
        <v>45392</v>
      </c>
      <c r="T4032" t="s">
        <v>30</v>
      </c>
    </row>
    <row r="4033" spans="1:20" x14ac:dyDescent="0.25">
      <c r="A4033" t="s">
        <v>8116</v>
      </c>
      <c r="B4033" t="s">
        <v>21</v>
      </c>
      <c r="C4033" t="s">
        <v>39</v>
      </c>
      <c r="D4033" t="s">
        <v>52</v>
      </c>
      <c r="E4033" s="1">
        <v>45361</v>
      </c>
      <c r="F4033" t="s">
        <v>8117</v>
      </c>
      <c r="G4033" t="s">
        <v>12277</v>
      </c>
      <c r="H4033" t="s">
        <v>58</v>
      </c>
      <c r="I4033" t="s">
        <v>42</v>
      </c>
      <c r="J4033" t="s">
        <v>49</v>
      </c>
      <c r="K4033">
        <v>3</v>
      </c>
      <c r="L4033">
        <v>1012.9</v>
      </c>
      <c r="M4033" t="s">
        <v>50</v>
      </c>
      <c r="N4033">
        <v>14</v>
      </c>
      <c r="O4033" t="s">
        <v>12197</v>
      </c>
      <c r="P4033">
        <v>276</v>
      </c>
      <c r="Q4033" t="s">
        <v>43</v>
      </c>
      <c r="R4033">
        <v>5</v>
      </c>
      <c r="S4033" t="s">
        <v>12236</v>
      </c>
      <c r="T4033" t="s">
        <v>30</v>
      </c>
    </row>
    <row r="4034" spans="1:20" x14ac:dyDescent="0.25">
      <c r="A4034" t="s">
        <v>8118</v>
      </c>
      <c r="B4034" t="s">
        <v>21</v>
      </c>
      <c r="C4034" t="s">
        <v>39</v>
      </c>
      <c r="D4034" t="s">
        <v>52</v>
      </c>
      <c r="E4034" t="s">
        <v>12270</v>
      </c>
      <c r="F4034" t="s">
        <v>8119</v>
      </c>
      <c r="G4034" t="s">
        <v>12277</v>
      </c>
      <c r="H4034" t="s">
        <v>58</v>
      </c>
      <c r="I4034" t="s">
        <v>42</v>
      </c>
      <c r="J4034" t="s">
        <v>64</v>
      </c>
      <c r="K4034">
        <v>3</v>
      </c>
      <c r="L4034">
        <v>589.86</v>
      </c>
      <c r="M4034" t="s">
        <v>50</v>
      </c>
      <c r="N4034">
        <v>50</v>
      </c>
      <c r="O4034" s="1">
        <v>45810</v>
      </c>
      <c r="P4034">
        <v>436</v>
      </c>
      <c r="Q4034" t="s">
        <v>43</v>
      </c>
      <c r="R4034">
        <v>3</v>
      </c>
      <c r="S4034" s="1">
        <v>45816</v>
      </c>
      <c r="T4034" t="s">
        <v>30</v>
      </c>
    </row>
    <row r="4035" spans="1:20" x14ac:dyDescent="0.25">
      <c r="A4035" t="s">
        <v>8120</v>
      </c>
      <c r="B4035" t="s">
        <v>45</v>
      </c>
      <c r="C4035" t="s">
        <v>22</v>
      </c>
      <c r="D4035" t="s">
        <v>77</v>
      </c>
      <c r="E4035" t="s">
        <v>12358</v>
      </c>
      <c r="F4035" t="s">
        <v>8121</v>
      </c>
      <c r="G4035" t="s">
        <v>12277</v>
      </c>
      <c r="H4035" t="s">
        <v>41</v>
      </c>
      <c r="I4035" t="s">
        <v>42</v>
      </c>
      <c r="J4035" t="s">
        <v>49</v>
      </c>
      <c r="K4035">
        <v>2</v>
      </c>
      <c r="L4035">
        <v>1249.82</v>
      </c>
      <c r="M4035" t="s">
        <v>28</v>
      </c>
      <c r="N4035">
        <v>17</v>
      </c>
      <c r="O4035" s="1">
        <v>45658</v>
      </c>
      <c r="P4035">
        <v>105</v>
      </c>
      <c r="Q4035" t="s">
        <v>43</v>
      </c>
      <c r="R4035">
        <v>1</v>
      </c>
      <c r="S4035" t="s">
        <v>12278</v>
      </c>
      <c r="T4035" t="s">
        <v>36</v>
      </c>
    </row>
    <row r="4036" spans="1:20" x14ac:dyDescent="0.25">
      <c r="A4036" t="s">
        <v>8122</v>
      </c>
      <c r="B4036" t="s">
        <v>45</v>
      </c>
      <c r="C4036" t="s">
        <v>22</v>
      </c>
      <c r="D4036" t="s">
        <v>52</v>
      </c>
      <c r="E4036" t="s">
        <v>12338</v>
      </c>
      <c r="F4036" t="s">
        <v>8123</v>
      </c>
      <c r="G4036" t="s">
        <v>12277</v>
      </c>
      <c r="H4036" t="s">
        <v>34</v>
      </c>
      <c r="I4036" t="s">
        <v>54</v>
      </c>
      <c r="J4036" t="s">
        <v>49</v>
      </c>
      <c r="K4036">
        <v>5</v>
      </c>
      <c r="L4036">
        <v>645.75</v>
      </c>
      <c r="M4036" t="s">
        <v>50</v>
      </c>
      <c r="N4036">
        <v>7</v>
      </c>
      <c r="O4036" t="s">
        <v>12384</v>
      </c>
      <c r="P4036">
        <v>5</v>
      </c>
      <c r="Q4036" t="s">
        <v>43</v>
      </c>
      <c r="R4036">
        <v>5</v>
      </c>
      <c r="S4036" t="s">
        <v>12324</v>
      </c>
      <c r="T4036" t="s">
        <v>30</v>
      </c>
    </row>
    <row r="4037" spans="1:20" x14ac:dyDescent="0.25">
      <c r="A4037" t="s">
        <v>8124</v>
      </c>
      <c r="B4037" t="s">
        <v>21</v>
      </c>
      <c r="C4037" t="s">
        <v>39</v>
      </c>
      <c r="D4037" t="s">
        <v>32</v>
      </c>
      <c r="E4037" s="1">
        <v>45392</v>
      </c>
      <c r="F4037" t="s">
        <v>8125</v>
      </c>
      <c r="G4037" t="s">
        <v>12277</v>
      </c>
      <c r="H4037" t="s">
        <v>34</v>
      </c>
      <c r="I4037" t="s">
        <v>54</v>
      </c>
      <c r="J4037" t="s">
        <v>27</v>
      </c>
      <c r="K4037">
        <v>3</v>
      </c>
      <c r="L4037">
        <v>1280.94</v>
      </c>
      <c r="M4037" t="s">
        <v>50</v>
      </c>
      <c r="N4037">
        <v>32</v>
      </c>
      <c r="O4037" t="s">
        <v>12361</v>
      </c>
      <c r="P4037">
        <v>249</v>
      </c>
      <c r="Q4037" t="s">
        <v>43</v>
      </c>
      <c r="R4037">
        <v>1</v>
      </c>
      <c r="S4037" t="s">
        <v>12094</v>
      </c>
      <c r="T4037" t="s">
        <v>60</v>
      </c>
    </row>
    <row r="4038" spans="1:20" x14ac:dyDescent="0.25">
      <c r="A4038" t="s">
        <v>8126</v>
      </c>
      <c r="B4038" t="s">
        <v>45</v>
      </c>
      <c r="C4038" t="s">
        <v>22</v>
      </c>
      <c r="D4038" t="s">
        <v>32</v>
      </c>
      <c r="E4038" s="1">
        <v>45451</v>
      </c>
      <c r="F4038" t="s">
        <v>8127</v>
      </c>
      <c r="G4038" t="s">
        <v>12089</v>
      </c>
      <c r="H4038" t="s">
        <v>47</v>
      </c>
      <c r="I4038" t="s">
        <v>48</v>
      </c>
      <c r="J4038" t="s">
        <v>67</v>
      </c>
      <c r="K4038">
        <v>1</v>
      </c>
      <c r="L4038">
        <v>806.63</v>
      </c>
      <c r="M4038" t="s">
        <v>50</v>
      </c>
      <c r="N4038">
        <v>25</v>
      </c>
      <c r="O4038" s="1">
        <v>45659</v>
      </c>
      <c r="P4038">
        <v>92</v>
      </c>
      <c r="Q4038" t="s">
        <v>43</v>
      </c>
      <c r="R4038">
        <v>4</v>
      </c>
      <c r="S4038" t="s">
        <v>12238</v>
      </c>
      <c r="T4038" t="s">
        <v>30</v>
      </c>
    </row>
    <row r="4039" spans="1:20" x14ac:dyDescent="0.25">
      <c r="A4039" t="s">
        <v>8128</v>
      </c>
      <c r="B4039" t="s">
        <v>38</v>
      </c>
      <c r="C4039" t="s">
        <v>22</v>
      </c>
      <c r="D4039" t="s">
        <v>23</v>
      </c>
      <c r="E4039" t="s">
        <v>12384</v>
      </c>
      <c r="F4039" t="s">
        <v>8129</v>
      </c>
      <c r="G4039" t="s">
        <v>12089</v>
      </c>
      <c r="H4039" t="s">
        <v>58</v>
      </c>
      <c r="I4039" t="s">
        <v>48</v>
      </c>
      <c r="J4039" t="s">
        <v>59</v>
      </c>
      <c r="K4039">
        <v>3</v>
      </c>
      <c r="L4039">
        <v>811.44</v>
      </c>
      <c r="M4039" t="s">
        <v>28</v>
      </c>
      <c r="N4039">
        <v>11</v>
      </c>
      <c r="O4039" t="s">
        <v>12354</v>
      </c>
      <c r="P4039">
        <v>47</v>
      </c>
      <c r="Q4039" t="s">
        <v>43</v>
      </c>
      <c r="R4039">
        <v>1</v>
      </c>
      <c r="S4039" s="1">
        <v>45812</v>
      </c>
      <c r="T4039" t="s">
        <v>60</v>
      </c>
    </row>
    <row r="4040" spans="1:20" x14ac:dyDescent="0.25">
      <c r="A4040" t="s">
        <v>8130</v>
      </c>
      <c r="B4040" t="s">
        <v>21</v>
      </c>
      <c r="C4040" t="s">
        <v>22</v>
      </c>
      <c r="D4040" t="s">
        <v>23</v>
      </c>
      <c r="E4040" s="1">
        <v>45269</v>
      </c>
      <c r="F4040" t="s">
        <v>8131</v>
      </c>
      <c r="G4040" t="s">
        <v>12089</v>
      </c>
      <c r="H4040" t="s">
        <v>47</v>
      </c>
      <c r="I4040" t="s">
        <v>26</v>
      </c>
      <c r="J4040" t="s">
        <v>49</v>
      </c>
      <c r="K4040">
        <v>2</v>
      </c>
      <c r="L4040">
        <v>1344.36</v>
      </c>
      <c r="M4040" t="s">
        <v>35</v>
      </c>
      <c r="N4040">
        <v>24</v>
      </c>
      <c r="O4040" t="s">
        <v>12364</v>
      </c>
      <c r="P4040">
        <v>27</v>
      </c>
      <c r="Q4040" t="s">
        <v>29</v>
      </c>
      <c r="R4040">
        <v>1</v>
      </c>
      <c r="S4040" s="1">
        <v>45876</v>
      </c>
      <c r="T4040" t="s">
        <v>60</v>
      </c>
    </row>
    <row r="4041" spans="1:20" x14ac:dyDescent="0.25">
      <c r="A4041" t="s">
        <v>8132</v>
      </c>
      <c r="B4041" t="s">
        <v>45</v>
      </c>
      <c r="C4041" t="s">
        <v>82</v>
      </c>
      <c r="D4041" t="s">
        <v>52</v>
      </c>
      <c r="E4041" s="1">
        <v>45659</v>
      </c>
      <c r="F4041" t="s">
        <v>8133</v>
      </c>
      <c r="G4041" t="s">
        <v>12089</v>
      </c>
      <c r="H4041" t="s">
        <v>47</v>
      </c>
      <c r="I4041" t="s">
        <v>63</v>
      </c>
      <c r="J4041" t="s">
        <v>49</v>
      </c>
      <c r="K4041">
        <v>3</v>
      </c>
      <c r="L4041">
        <v>1002.68</v>
      </c>
      <c r="M4041" t="s">
        <v>28</v>
      </c>
      <c r="N4041">
        <v>20</v>
      </c>
      <c r="O4041" t="s">
        <v>12223</v>
      </c>
      <c r="P4041">
        <v>116</v>
      </c>
      <c r="Q4041" t="s">
        <v>29</v>
      </c>
      <c r="R4041">
        <v>3</v>
      </c>
      <c r="S4041" t="s">
        <v>12268</v>
      </c>
      <c r="T4041" t="s">
        <v>30</v>
      </c>
    </row>
    <row r="4042" spans="1:20" x14ac:dyDescent="0.25">
      <c r="A4042" t="s">
        <v>8134</v>
      </c>
      <c r="B4042" t="s">
        <v>21</v>
      </c>
      <c r="C4042" t="s">
        <v>22</v>
      </c>
      <c r="D4042" t="s">
        <v>56</v>
      </c>
      <c r="E4042" t="s">
        <v>12488</v>
      </c>
      <c r="F4042" t="s">
        <v>8135</v>
      </c>
      <c r="G4042" t="s">
        <v>12089</v>
      </c>
      <c r="H4042" t="s">
        <v>58</v>
      </c>
      <c r="I4042" t="s">
        <v>54</v>
      </c>
      <c r="J4042" t="s">
        <v>67</v>
      </c>
      <c r="K4042">
        <v>3</v>
      </c>
      <c r="L4042">
        <v>954.87</v>
      </c>
      <c r="M4042" t="s">
        <v>35</v>
      </c>
      <c r="N4042">
        <v>2</v>
      </c>
      <c r="O4042" t="s">
        <v>12209</v>
      </c>
      <c r="P4042">
        <v>495</v>
      </c>
      <c r="Q4042" t="s">
        <v>29</v>
      </c>
      <c r="R4042">
        <v>1</v>
      </c>
      <c r="S4042" t="s">
        <v>12190</v>
      </c>
      <c r="T4042" t="s">
        <v>36</v>
      </c>
    </row>
    <row r="4043" spans="1:20" x14ac:dyDescent="0.25">
      <c r="A4043" t="s">
        <v>8136</v>
      </c>
      <c r="B4043" t="s">
        <v>21</v>
      </c>
      <c r="C4043" t="s">
        <v>39</v>
      </c>
      <c r="D4043" t="s">
        <v>32</v>
      </c>
      <c r="E4043" t="s">
        <v>12307</v>
      </c>
      <c r="F4043" t="s">
        <v>8137</v>
      </c>
      <c r="G4043" t="s">
        <v>12089</v>
      </c>
      <c r="H4043" t="s">
        <v>47</v>
      </c>
      <c r="I4043" t="s">
        <v>42</v>
      </c>
      <c r="J4043" t="s">
        <v>59</v>
      </c>
      <c r="K4043">
        <v>2</v>
      </c>
      <c r="L4043">
        <v>1439.3</v>
      </c>
      <c r="M4043" t="s">
        <v>50</v>
      </c>
      <c r="N4043">
        <v>36</v>
      </c>
      <c r="O4043" s="1">
        <v>45575</v>
      </c>
      <c r="P4043">
        <v>318</v>
      </c>
      <c r="Q4043" t="s">
        <v>43</v>
      </c>
      <c r="R4043">
        <v>2</v>
      </c>
      <c r="S4043" s="1">
        <v>45906</v>
      </c>
      <c r="T4043" t="s">
        <v>36</v>
      </c>
    </row>
    <row r="4044" spans="1:20" x14ac:dyDescent="0.25">
      <c r="A4044" t="s">
        <v>8138</v>
      </c>
      <c r="B4044" t="s">
        <v>21</v>
      </c>
      <c r="C4044" t="s">
        <v>22</v>
      </c>
      <c r="D4044" t="s">
        <v>32</v>
      </c>
      <c r="E4044" t="s">
        <v>12255</v>
      </c>
      <c r="F4044" t="s">
        <v>8139</v>
      </c>
      <c r="G4044" t="s">
        <v>12089</v>
      </c>
      <c r="H4044" t="s">
        <v>47</v>
      </c>
      <c r="I4044" t="s">
        <v>48</v>
      </c>
      <c r="J4044" t="s">
        <v>64</v>
      </c>
      <c r="K4044">
        <v>5</v>
      </c>
      <c r="L4044">
        <v>1110.75</v>
      </c>
      <c r="M4044" t="s">
        <v>50</v>
      </c>
      <c r="N4044">
        <v>40</v>
      </c>
      <c r="O4044" s="1">
        <v>45717</v>
      </c>
      <c r="P4044">
        <v>383</v>
      </c>
      <c r="Q4044" t="s">
        <v>43</v>
      </c>
      <c r="R4044">
        <v>1</v>
      </c>
      <c r="S4044" s="1">
        <v>45453</v>
      </c>
      <c r="T4044" t="s">
        <v>36</v>
      </c>
    </row>
    <row r="4045" spans="1:20" x14ac:dyDescent="0.25">
      <c r="A4045" t="s">
        <v>8140</v>
      </c>
      <c r="B4045" t="s">
        <v>38</v>
      </c>
      <c r="C4045" t="s">
        <v>22</v>
      </c>
      <c r="D4045" t="s">
        <v>32</v>
      </c>
      <c r="E4045" t="s">
        <v>12130</v>
      </c>
      <c r="F4045" t="s">
        <v>8141</v>
      </c>
      <c r="G4045" t="s">
        <v>12089</v>
      </c>
      <c r="H4045" t="s">
        <v>25</v>
      </c>
      <c r="I4045" t="s">
        <v>63</v>
      </c>
      <c r="J4045" t="s">
        <v>27</v>
      </c>
      <c r="K4045">
        <v>5</v>
      </c>
      <c r="L4045">
        <v>537.91999999999996</v>
      </c>
      <c r="M4045" t="s">
        <v>35</v>
      </c>
      <c r="N4045">
        <v>44</v>
      </c>
      <c r="O4045" t="s">
        <v>12373</v>
      </c>
      <c r="P4045">
        <v>308</v>
      </c>
      <c r="Q4045" t="s">
        <v>29</v>
      </c>
      <c r="R4045">
        <v>2</v>
      </c>
      <c r="S4045" t="s">
        <v>12085</v>
      </c>
      <c r="T4045" t="s">
        <v>30</v>
      </c>
    </row>
    <row r="4046" spans="1:20" x14ac:dyDescent="0.25">
      <c r="A4046" t="s">
        <v>8142</v>
      </c>
      <c r="B4046" t="s">
        <v>45</v>
      </c>
      <c r="C4046" t="s">
        <v>82</v>
      </c>
      <c r="D4046" t="s">
        <v>52</v>
      </c>
      <c r="E4046" t="s">
        <v>12314</v>
      </c>
      <c r="F4046" t="s">
        <v>8143</v>
      </c>
      <c r="G4046" t="s">
        <v>12089</v>
      </c>
      <c r="H4046" t="s">
        <v>41</v>
      </c>
      <c r="I4046" t="s">
        <v>54</v>
      </c>
      <c r="J4046" t="s">
        <v>67</v>
      </c>
      <c r="K4046">
        <v>5</v>
      </c>
      <c r="L4046">
        <v>688.77</v>
      </c>
      <c r="M4046" t="s">
        <v>28</v>
      </c>
      <c r="N4046">
        <v>5</v>
      </c>
      <c r="O4046" t="s">
        <v>12280</v>
      </c>
      <c r="P4046">
        <v>199</v>
      </c>
      <c r="Q4046" t="s">
        <v>29</v>
      </c>
      <c r="R4046">
        <v>2</v>
      </c>
      <c r="S4046" s="1">
        <v>45423</v>
      </c>
      <c r="T4046" t="s">
        <v>36</v>
      </c>
    </row>
    <row r="4047" spans="1:20" x14ac:dyDescent="0.25">
      <c r="A4047" t="s">
        <v>8144</v>
      </c>
      <c r="B4047" t="s">
        <v>45</v>
      </c>
      <c r="C4047" t="s">
        <v>39</v>
      </c>
      <c r="D4047" t="s">
        <v>52</v>
      </c>
      <c r="E4047" t="s">
        <v>12411</v>
      </c>
      <c r="F4047" t="s">
        <v>8145</v>
      </c>
      <c r="G4047" t="s">
        <v>12088</v>
      </c>
      <c r="H4047" t="s">
        <v>41</v>
      </c>
      <c r="I4047" t="s">
        <v>48</v>
      </c>
      <c r="J4047" t="s">
        <v>64</v>
      </c>
      <c r="K4047">
        <v>1</v>
      </c>
      <c r="L4047">
        <v>638</v>
      </c>
      <c r="M4047" t="s">
        <v>35</v>
      </c>
      <c r="N4047">
        <v>1</v>
      </c>
      <c r="O4047" s="1">
        <v>45938</v>
      </c>
      <c r="P4047">
        <v>103</v>
      </c>
      <c r="Q4047" t="s">
        <v>43</v>
      </c>
      <c r="R4047">
        <v>3</v>
      </c>
      <c r="S4047" t="s">
        <v>12365</v>
      </c>
      <c r="T4047" t="s">
        <v>36</v>
      </c>
    </row>
    <row r="4048" spans="1:20" x14ac:dyDescent="0.25">
      <c r="A4048" t="s">
        <v>8146</v>
      </c>
      <c r="B4048" t="s">
        <v>21</v>
      </c>
      <c r="C4048" t="s">
        <v>39</v>
      </c>
      <c r="D4048" t="s">
        <v>52</v>
      </c>
      <c r="E4048" s="1">
        <v>45325</v>
      </c>
      <c r="F4048" t="s">
        <v>8147</v>
      </c>
      <c r="G4048" t="s">
        <v>12088</v>
      </c>
      <c r="H4048" t="s">
        <v>47</v>
      </c>
      <c r="I4048" t="s">
        <v>26</v>
      </c>
      <c r="J4048" t="s">
        <v>27</v>
      </c>
      <c r="K4048">
        <v>2</v>
      </c>
      <c r="L4048">
        <v>234.56</v>
      </c>
      <c r="M4048" t="s">
        <v>50</v>
      </c>
      <c r="N4048">
        <v>42</v>
      </c>
      <c r="O4048" s="1">
        <v>45483</v>
      </c>
      <c r="P4048">
        <v>456</v>
      </c>
      <c r="Q4048" t="s">
        <v>43</v>
      </c>
      <c r="R4048">
        <v>2</v>
      </c>
      <c r="S4048" t="s">
        <v>12146</v>
      </c>
      <c r="T4048" t="s">
        <v>60</v>
      </c>
    </row>
    <row r="4049" spans="1:20" x14ac:dyDescent="0.25">
      <c r="A4049" t="s">
        <v>8148</v>
      </c>
      <c r="B4049" t="s">
        <v>38</v>
      </c>
      <c r="C4049" t="s">
        <v>82</v>
      </c>
      <c r="D4049" t="s">
        <v>77</v>
      </c>
      <c r="E4049" t="s">
        <v>12229</v>
      </c>
      <c r="F4049" t="s">
        <v>8149</v>
      </c>
      <c r="G4049" t="s">
        <v>12088</v>
      </c>
      <c r="H4049" t="s">
        <v>47</v>
      </c>
      <c r="I4049" t="s">
        <v>42</v>
      </c>
      <c r="J4049" t="s">
        <v>27</v>
      </c>
      <c r="K4049">
        <v>2</v>
      </c>
      <c r="L4049">
        <v>1427.73</v>
      </c>
      <c r="M4049" t="s">
        <v>28</v>
      </c>
      <c r="N4049">
        <v>27</v>
      </c>
      <c r="O4049" t="s">
        <v>12078</v>
      </c>
      <c r="P4049">
        <v>56</v>
      </c>
      <c r="Q4049" t="s">
        <v>29</v>
      </c>
      <c r="R4049">
        <v>5</v>
      </c>
      <c r="S4049" t="s">
        <v>12436</v>
      </c>
      <c r="T4049" t="s">
        <v>30</v>
      </c>
    </row>
    <row r="4050" spans="1:20" x14ac:dyDescent="0.25">
      <c r="A4050" t="s">
        <v>8150</v>
      </c>
      <c r="B4050" t="s">
        <v>21</v>
      </c>
      <c r="C4050" t="s">
        <v>22</v>
      </c>
      <c r="D4050" t="s">
        <v>52</v>
      </c>
      <c r="E4050" t="s">
        <v>12357</v>
      </c>
      <c r="F4050" t="s">
        <v>8151</v>
      </c>
      <c r="G4050" t="s">
        <v>12088</v>
      </c>
      <c r="H4050" t="s">
        <v>47</v>
      </c>
      <c r="I4050" t="s">
        <v>54</v>
      </c>
      <c r="J4050" t="s">
        <v>59</v>
      </c>
      <c r="K4050">
        <v>4</v>
      </c>
      <c r="L4050">
        <v>459.72</v>
      </c>
      <c r="M4050" t="s">
        <v>35</v>
      </c>
      <c r="N4050">
        <v>29</v>
      </c>
      <c r="O4050" t="s">
        <v>12258</v>
      </c>
      <c r="P4050">
        <v>137</v>
      </c>
      <c r="Q4050" t="s">
        <v>29</v>
      </c>
      <c r="R4050">
        <v>3</v>
      </c>
      <c r="S4050" t="s">
        <v>12217</v>
      </c>
      <c r="T4050" t="s">
        <v>60</v>
      </c>
    </row>
    <row r="4051" spans="1:20" x14ac:dyDescent="0.25">
      <c r="A4051" t="s">
        <v>8152</v>
      </c>
      <c r="B4051" t="s">
        <v>45</v>
      </c>
      <c r="C4051" t="s">
        <v>39</v>
      </c>
      <c r="D4051" t="s">
        <v>77</v>
      </c>
      <c r="E4051" t="s">
        <v>12473</v>
      </c>
      <c r="F4051" t="s">
        <v>8153</v>
      </c>
      <c r="G4051" t="s">
        <v>12088</v>
      </c>
      <c r="H4051" t="s">
        <v>47</v>
      </c>
      <c r="I4051" t="s">
        <v>48</v>
      </c>
      <c r="J4051" t="s">
        <v>64</v>
      </c>
      <c r="K4051">
        <v>2</v>
      </c>
      <c r="L4051">
        <v>497.91</v>
      </c>
      <c r="M4051" t="s">
        <v>35</v>
      </c>
      <c r="N4051">
        <v>31</v>
      </c>
      <c r="O4051" t="s">
        <v>12244</v>
      </c>
      <c r="P4051">
        <v>228</v>
      </c>
      <c r="Q4051" t="s">
        <v>29</v>
      </c>
      <c r="R4051">
        <v>3</v>
      </c>
      <c r="S4051" t="s">
        <v>12093</v>
      </c>
      <c r="T4051" t="s">
        <v>30</v>
      </c>
    </row>
    <row r="4052" spans="1:20" x14ac:dyDescent="0.25">
      <c r="A4052" t="s">
        <v>8154</v>
      </c>
      <c r="B4052" t="s">
        <v>21</v>
      </c>
      <c r="C4052" t="s">
        <v>22</v>
      </c>
      <c r="D4052" t="s">
        <v>23</v>
      </c>
      <c r="E4052" s="1">
        <v>45116</v>
      </c>
      <c r="F4052" t="s">
        <v>8155</v>
      </c>
      <c r="G4052" t="s">
        <v>12088</v>
      </c>
      <c r="H4052" t="s">
        <v>41</v>
      </c>
      <c r="I4052" t="s">
        <v>63</v>
      </c>
      <c r="J4052" t="s">
        <v>67</v>
      </c>
      <c r="K4052">
        <v>2</v>
      </c>
      <c r="L4052">
        <v>895.92</v>
      </c>
      <c r="M4052" t="s">
        <v>28</v>
      </c>
      <c r="N4052">
        <v>47</v>
      </c>
      <c r="O4052" t="s">
        <v>12343</v>
      </c>
      <c r="P4052">
        <v>454</v>
      </c>
      <c r="Q4052" t="s">
        <v>29</v>
      </c>
      <c r="R4052">
        <v>4</v>
      </c>
      <c r="S4052" s="1">
        <v>45750</v>
      </c>
      <c r="T4052" t="s">
        <v>36</v>
      </c>
    </row>
    <row r="4053" spans="1:20" x14ac:dyDescent="0.25">
      <c r="A4053" t="s">
        <v>8156</v>
      </c>
      <c r="B4053" t="s">
        <v>45</v>
      </c>
      <c r="C4053" t="s">
        <v>22</v>
      </c>
      <c r="D4053" t="s">
        <v>23</v>
      </c>
      <c r="E4053" t="s">
        <v>12136</v>
      </c>
      <c r="F4053" t="s">
        <v>8157</v>
      </c>
      <c r="G4053" t="s">
        <v>12088</v>
      </c>
      <c r="H4053" t="s">
        <v>58</v>
      </c>
      <c r="I4053" t="s">
        <v>48</v>
      </c>
      <c r="J4053" t="s">
        <v>67</v>
      </c>
      <c r="K4053">
        <v>4</v>
      </c>
      <c r="L4053">
        <v>772.47</v>
      </c>
      <c r="M4053" t="s">
        <v>50</v>
      </c>
      <c r="N4053">
        <v>45</v>
      </c>
      <c r="O4053" s="1">
        <v>45719</v>
      </c>
      <c r="P4053">
        <v>15</v>
      </c>
      <c r="Q4053" t="s">
        <v>43</v>
      </c>
      <c r="R4053">
        <v>2</v>
      </c>
      <c r="S4053" s="1">
        <v>45754</v>
      </c>
      <c r="T4053" t="s">
        <v>36</v>
      </c>
    </row>
    <row r="4054" spans="1:20" x14ac:dyDescent="0.25">
      <c r="A4054" t="s">
        <v>8158</v>
      </c>
      <c r="B4054" t="s">
        <v>45</v>
      </c>
      <c r="C4054" t="s">
        <v>82</v>
      </c>
      <c r="D4054" t="s">
        <v>77</v>
      </c>
      <c r="E4054" s="1">
        <v>45631</v>
      </c>
      <c r="F4054" t="s">
        <v>8159</v>
      </c>
      <c r="G4054" t="s">
        <v>12088</v>
      </c>
      <c r="H4054" t="s">
        <v>25</v>
      </c>
      <c r="I4054" t="s">
        <v>54</v>
      </c>
      <c r="J4054" t="s">
        <v>49</v>
      </c>
      <c r="K4054">
        <v>3</v>
      </c>
      <c r="L4054">
        <v>265.94</v>
      </c>
      <c r="M4054" t="s">
        <v>28</v>
      </c>
      <c r="N4054">
        <v>4</v>
      </c>
      <c r="O4054" s="1">
        <v>45303</v>
      </c>
      <c r="P4054">
        <v>348</v>
      </c>
      <c r="Q4054" t="s">
        <v>29</v>
      </c>
      <c r="R4054">
        <v>4</v>
      </c>
      <c r="S4054" s="1">
        <v>45935</v>
      </c>
      <c r="T4054" t="s">
        <v>60</v>
      </c>
    </row>
    <row r="4055" spans="1:20" x14ac:dyDescent="0.25">
      <c r="A4055" t="s">
        <v>8160</v>
      </c>
      <c r="B4055" t="s">
        <v>21</v>
      </c>
      <c r="C4055" t="s">
        <v>82</v>
      </c>
      <c r="D4055" t="s">
        <v>56</v>
      </c>
      <c r="E4055" t="s">
        <v>12219</v>
      </c>
      <c r="F4055" t="s">
        <v>8161</v>
      </c>
      <c r="G4055" t="s">
        <v>12088</v>
      </c>
      <c r="H4055" t="s">
        <v>25</v>
      </c>
      <c r="I4055" t="s">
        <v>54</v>
      </c>
      <c r="J4055" t="s">
        <v>59</v>
      </c>
      <c r="K4055">
        <v>5</v>
      </c>
      <c r="L4055">
        <v>1045.73</v>
      </c>
      <c r="M4055" t="s">
        <v>35</v>
      </c>
      <c r="N4055">
        <v>1</v>
      </c>
      <c r="O4055" t="s">
        <v>12249</v>
      </c>
      <c r="P4055">
        <v>430</v>
      </c>
      <c r="Q4055" t="s">
        <v>43</v>
      </c>
      <c r="R4055">
        <v>2</v>
      </c>
      <c r="S4055" t="s">
        <v>12136</v>
      </c>
      <c r="T4055" t="s">
        <v>36</v>
      </c>
    </row>
    <row r="4056" spans="1:20" x14ac:dyDescent="0.25">
      <c r="A4056" t="s">
        <v>8162</v>
      </c>
      <c r="B4056" t="s">
        <v>45</v>
      </c>
      <c r="C4056" t="s">
        <v>39</v>
      </c>
      <c r="D4056" t="s">
        <v>32</v>
      </c>
      <c r="E4056" s="1">
        <v>45058</v>
      </c>
      <c r="F4056" t="s">
        <v>8163</v>
      </c>
      <c r="G4056" t="s">
        <v>12088</v>
      </c>
      <c r="H4056" t="s">
        <v>25</v>
      </c>
      <c r="I4056" t="s">
        <v>54</v>
      </c>
      <c r="J4056" t="s">
        <v>59</v>
      </c>
      <c r="K4056">
        <v>2</v>
      </c>
      <c r="L4056">
        <v>232.48</v>
      </c>
      <c r="M4056" t="s">
        <v>35</v>
      </c>
      <c r="N4056">
        <v>24</v>
      </c>
      <c r="O4056" t="s">
        <v>12186</v>
      </c>
      <c r="P4056">
        <v>7</v>
      </c>
      <c r="Q4056" t="s">
        <v>43</v>
      </c>
      <c r="R4056">
        <v>2</v>
      </c>
      <c r="S4056" t="s">
        <v>12268</v>
      </c>
      <c r="T4056" t="s">
        <v>36</v>
      </c>
    </row>
    <row r="4057" spans="1:20" x14ac:dyDescent="0.25">
      <c r="A4057" t="s">
        <v>8164</v>
      </c>
      <c r="B4057" t="s">
        <v>45</v>
      </c>
      <c r="C4057" t="s">
        <v>82</v>
      </c>
      <c r="D4057" t="s">
        <v>32</v>
      </c>
      <c r="E4057" s="1">
        <v>45691</v>
      </c>
      <c r="F4057" t="s">
        <v>8165</v>
      </c>
      <c r="G4057" t="s">
        <v>12088</v>
      </c>
      <c r="H4057" t="s">
        <v>34</v>
      </c>
      <c r="I4057" t="s">
        <v>42</v>
      </c>
      <c r="J4057" t="s">
        <v>27</v>
      </c>
      <c r="K4057">
        <v>5</v>
      </c>
      <c r="L4057">
        <v>1013.38</v>
      </c>
      <c r="M4057" t="s">
        <v>28</v>
      </c>
      <c r="N4057">
        <v>12</v>
      </c>
      <c r="O4057" t="s">
        <v>12309</v>
      </c>
      <c r="P4057">
        <v>69</v>
      </c>
      <c r="Q4057" t="s">
        <v>29</v>
      </c>
      <c r="R4057">
        <v>3</v>
      </c>
      <c r="S4057" t="s">
        <v>12217</v>
      </c>
      <c r="T4057" t="s">
        <v>30</v>
      </c>
    </row>
    <row r="4058" spans="1:20" x14ac:dyDescent="0.25">
      <c r="A4058" t="s">
        <v>8166</v>
      </c>
      <c r="B4058" t="s">
        <v>45</v>
      </c>
      <c r="C4058" t="s">
        <v>82</v>
      </c>
      <c r="D4058" t="s">
        <v>77</v>
      </c>
      <c r="E4058" s="1">
        <v>45779</v>
      </c>
      <c r="F4058" t="s">
        <v>8167</v>
      </c>
      <c r="G4058" t="s">
        <v>12088</v>
      </c>
      <c r="H4058" t="s">
        <v>34</v>
      </c>
      <c r="I4058" t="s">
        <v>48</v>
      </c>
      <c r="J4058" t="s">
        <v>49</v>
      </c>
      <c r="K4058">
        <v>4</v>
      </c>
      <c r="L4058">
        <v>1366.76</v>
      </c>
      <c r="M4058" t="s">
        <v>28</v>
      </c>
      <c r="N4058">
        <v>3</v>
      </c>
      <c r="O4058" t="s">
        <v>12290</v>
      </c>
      <c r="P4058">
        <v>11</v>
      </c>
      <c r="Q4058" t="s">
        <v>29</v>
      </c>
      <c r="R4058">
        <v>1</v>
      </c>
      <c r="S4058" t="s">
        <v>12107</v>
      </c>
      <c r="T4058" t="s">
        <v>60</v>
      </c>
    </row>
    <row r="4059" spans="1:20" x14ac:dyDescent="0.25">
      <c r="A4059" t="s">
        <v>8168</v>
      </c>
      <c r="B4059" t="s">
        <v>38</v>
      </c>
      <c r="C4059" t="s">
        <v>39</v>
      </c>
      <c r="D4059" t="s">
        <v>52</v>
      </c>
      <c r="E4059" s="1">
        <v>45446</v>
      </c>
      <c r="F4059" t="s">
        <v>8169</v>
      </c>
      <c r="G4059" t="s">
        <v>12211</v>
      </c>
      <c r="H4059" t="s">
        <v>25</v>
      </c>
      <c r="I4059" t="s">
        <v>42</v>
      </c>
      <c r="J4059" t="s">
        <v>27</v>
      </c>
      <c r="K4059">
        <v>1</v>
      </c>
      <c r="L4059">
        <v>243.67</v>
      </c>
      <c r="M4059" t="s">
        <v>50</v>
      </c>
      <c r="N4059">
        <v>6</v>
      </c>
      <c r="O4059" t="s">
        <v>12235</v>
      </c>
      <c r="P4059">
        <v>246</v>
      </c>
      <c r="Q4059" t="s">
        <v>43</v>
      </c>
      <c r="R4059">
        <v>1</v>
      </c>
      <c r="S4059" s="1">
        <v>45995</v>
      </c>
      <c r="T4059" t="s">
        <v>60</v>
      </c>
    </row>
    <row r="4060" spans="1:20" x14ac:dyDescent="0.25">
      <c r="A4060" t="s">
        <v>8170</v>
      </c>
      <c r="B4060" t="s">
        <v>45</v>
      </c>
      <c r="C4060" t="s">
        <v>39</v>
      </c>
      <c r="D4060" t="s">
        <v>56</v>
      </c>
      <c r="E4060" t="s">
        <v>12375</v>
      </c>
      <c r="F4060" t="s">
        <v>8171</v>
      </c>
      <c r="G4060" t="s">
        <v>12211</v>
      </c>
      <c r="H4060" t="s">
        <v>25</v>
      </c>
      <c r="I4060" t="s">
        <v>63</v>
      </c>
      <c r="J4060" t="s">
        <v>59</v>
      </c>
      <c r="K4060">
        <v>3</v>
      </c>
      <c r="L4060">
        <v>1039.6600000000001</v>
      </c>
      <c r="M4060" t="s">
        <v>35</v>
      </c>
      <c r="N4060">
        <v>19</v>
      </c>
      <c r="O4060" t="s">
        <v>12275</v>
      </c>
      <c r="P4060">
        <v>56</v>
      </c>
      <c r="Q4060" t="s">
        <v>43</v>
      </c>
      <c r="R4060">
        <v>2</v>
      </c>
      <c r="S4060" t="s">
        <v>12223</v>
      </c>
      <c r="T4060" t="s">
        <v>30</v>
      </c>
    </row>
    <row r="4061" spans="1:20" x14ac:dyDescent="0.25">
      <c r="A4061" t="s">
        <v>8172</v>
      </c>
      <c r="B4061" t="s">
        <v>21</v>
      </c>
      <c r="C4061" t="s">
        <v>82</v>
      </c>
      <c r="D4061" t="s">
        <v>52</v>
      </c>
      <c r="E4061" s="1">
        <v>45599</v>
      </c>
      <c r="F4061" t="s">
        <v>8173</v>
      </c>
      <c r="G4061" t="s">
        <v>12211</v>
      </c>
      <c r="H4061" t="s">
        <v>41</v>
      </c>
      <c r="I4061" t="s">
        <v>26</v>
      </c>
      <c r="J4061" t="s">
        <v>67</v>
      </c>
      <c r="K4061">
        <v>1</v>
      </c>
      <c r="L4061">
        <v>382.86</v>
      </c>
      <c r="M4061" t="s">
        <v>35</v>
      </c>
      <c r="N4061">
        <v>34</v>
      </c>
      <c r="O4061" t="s">
        <v>12323</v>
      </c>
      <c r="P4061">
        <v>279</v>
      </c>
      <c r="Q4061" t="s">
        <v>43</v>
      </c>
      <c r="R4061">
        <v>1</v>
      </c>
      <c r="S4061" s="1">
        <v>45662</v>
      </c>
      <c r="T4061" t="s">
        <v>36</v>
      </c>
    </row>
    <row r="4062" spans="1:20" x14ac:dyDescent="0.25">
      <c r="A4062" t="s">
        <v>8174</v>
      </c>
      <c r="B4062" t="s">
        <v>45</v>
      </c>
      <c r="C4062" t="s">
        <v>82</v>
      </c>
      <c r="D4062" t="s">
        <v>23</v>
      </c>
      <c r="E4062" s="1">
        <v>45841</v>
      </c>
      <c r="F4062" t="s">
        <v>8175</v>
      </c>
      <c r="G4062" t="s">
        <v>12211</v>
      </c>
      <c r="H4062" t="s">
        <v>34</v>
      </c>
      <c r="I4062" t="s">
        <v>26</v>
      </c>
      <c r="J4062" t="s">
        <v>27</v>
      </c>
      <c r="K4062">
        <v>4</v>
      </c>
      <c r="L4062">
        <v>1227.77</v>
      </c>
      <c r="M4062" t="s">
        <v>28</v>
      </c>
      <c r="N4062">
        <v>35</v>
      </c>
      <c r="O4062" t="s">
        <v>12160</v>
      </c>
      <c r="P4062">
        <v>138</v>
      </c>
      <c r="Q4062" t="s">
        <v>29</v>
      </c>
      <c r="R4062">
        <v>2</v>
      </c>
      <c r="S4062" s="1">
        <v>45575</v>
      </c>
      <c r="T4062" t="s">
        <v>36</v>
      </c>
    </row>
    <row r="4063" spans="1:20" x14ac:dyDescent="0.25">
      <c r="A4063" t="s">
        <v>8176</v>
      </c>
      <c r="B4063" t="s">
        <v>21</v>
      </c>
      <c r="C4063" t="s">
        <v>22</v>
      </c>
      <c r="D4063" t="s">
        <v>23</v>
      </c>
      <c r="E4063" t="s">
        <v>12441</v>
      </c>
      <c r="F4063" t="s">
        <v>8177</v>
      </c>
      <c r="G4063" t="s">
        <v>12211</v>
      </c>
      <c r="H4063" t="s">
        <v>47</v>
      </c>
      <c r="I4063" t="s">
        <v>63</v>
      </c>
      <c r="J4063" t="s">
        <v>64</v>
      </c>
      <c r="K4063">
        <v>5</v>
      </c>
      <c r="L4063">
        <v>209.82</v>
      </c>
      <c r="M4063" t="s">
        <v>50</v>
      </c>
      <c r="N4063">
        <v>19</v>
      </c>
      <c r="O4063" s="1">
        <v>45995</v>
      </c>
      <c r="P4063">
        <v>347</v>
      </c>
      <c r="Q4063" t="s">
        <v>29</v>
      </c>
      <c r="R4063">
        <v>3</v>
      </c>
      <c r="S4063" t="s">
        <v>12144</v>
      </c>
      <c r="T4063" t="s">
        <v>36</v>
      </c>
    </row>
    <row r="4064" spans="1:20" x14ac:dyDescent="0.25">
      <c r="A4064" t="s">
        <v>8178</v>
      </c>
      <c r="B4064" t="s">
        <v>38</v>
      </c>
      <c r="C4064" t="s">
        <v>82</v>
      </c>
      <c r="D4064" t="s">
        <v>52</v>
      </c>
      <c r="E4064" t="s">
        <v>12112</v>
      </c>
      <c r="F4064" t="s">
        <v>8179</v>
      </c>
      <c r="G4064" t="s">
        <v>12211</v>
      </c>
      <c r="H4064" t="s">
        <v>47</v>
      </c>
      <c r="I4064" t="s">
        <v>63</v>
      </c>
      <c r="J4064" t="s">
        <v>67</v>
      </c>
      <c r="K4064">
        <v>2</v>
      </c>
      <c r="L4064">
        <v>245.95</v>
      </c>
      <c r="M4064" t="s">
        <v>35</v>
      </c>
      <c r="N4064">
        <v>4</v>
      </c>
      <c r="O4064" t="s">
        <v>12308</v>
      </c>
      <c r="P4064">
        <v>373</v>
      </c>
      <c r="Q4064" t="s">
        <v>43</v>
      </c>
      <c r="R4064">
        <v>4</v>
      </c>
      <c r="S4064" t="s">
        <v>12175</v>
      </c>
      <c r="T4064" t="s">
        <v>36</v>
      </c>
    </row>
    <row r="4065" spans="1:20" x14ac:dyDescent="0.25">
      <c r="A4065" t="s">
        <v>8180</v>
      </c>
      <c r="B4065" t="s">
        <v>21</v>
      </c>
      <c r="C4065" t="s">
        <v>22</v>
      </c>
      <c r="D4065" t="s">
        <v>77</v>
      </c>
      <c r="E4065" s="1">
        <v>45660</v>
      </c>
      <c r="F4065" t="s">
        <v>8181</v>
      </c>
      <c r="G4065" t="s">
        <v>12211</v>
      </c>
      <c r="H4065" t="s">
        <v>25</v>
      </c>
      <c r="I4065" t="s">
        <v>42</v>
      </c>
      <c r="J4065" t="s">
        <v>27</v>
      </c>
      <c r="K4065">
        <v>4</v>
      </c>
      <c r="L4065">
        <v>1372.54</v>
      </c>
      <c r="M4065" t="s">
        <v>50</v>
      </c>
      <c r="N4065">
        <v>15</v>
      </c>
      <c r="O4065" t="s">
        <v>12190</v>
      </c>
      <c r="P4065">
        <v>337</v>
      </c>
      <c r="Q4065" t="s">
        <v>43</v>
      </c>
      <c r="R4065">
        <v>1</v>
      </c>
      <c r="S4065" s="1">
        <v>45607</v>
      </c>
      <c r="T4065" t="s">
        <v>30</v>
      </c>
    </row>
    <row r="4066" spans="1:20" x14ac:dyDescent="0.25">
      <c r="A4066" t="s">
        <v>8182</v>
      </c>
      <c r="B4066" t="s">
        <v>45</v>
      </c>
      <c r="C4066" t="s">
        <v>22</v>
      </c>
      <c r="D4066" t="s">
        <v>52</v>
      </c>
      <c r="E4066" t="s">
        <v>12283</v>
      </c>
      <c r="F4066" t="s">
        <v>8183</v>
      </c>
      <c r="G4066" t="s">
        <v>12155</v>
      </c>
      <c r="H4066" t="s">
        <v>47</v>
      </c>
      <c r="I4066" t="s">
        <v>26</v>
      </c>
      <c r="J4066" t="s">
        <v>67</v>
      </c>
      <c r="K4066">
        <v>1</v>
      </c>
      <c r="L4066">
        <v>239.45</v>
      </c>
      <c r="M4066" t="s">
        <v>35</v>
      </c>
      <c r="N4066">
        <v>24</v>
      </c>
      <c r="O4066" s="1">
        <v>45334</v>
      </c>
      <c r="P4066">
        <v>420</v>
      </c>
      <c r="Q4066" t="s">
        <v>29</v>
      </c>
      <c r="R4066">
        <v>4</v>
      </c>
      <c r="S4066" s="1">
        <v>45576</v>
      </c>
      <c r="T4066" t="s">
        <v>36</v>
      </c>
    </row>
    <row r="4067" spans="1:20" x14ac:dyDescent="0.25">
      <c r="A4067" t="s">
        <v>8184</v>
      </c>
      <c r="B4067" t="s">
        <v>38</v>
      </c>
      <c r="C4067" t="s">
        <v>22</v>
      </c>
      <c r="D4067" t="s">
        <v>56</v>
      </c>
      <c r="E4067" s="1">
        <v>45993</v>
      </c>
      <c r="F4067" t="s">
        <v>8185</v>
      </c>
      <c r="G4067" t="s">
        <v>12155</v>
      </c>
      <c r="H4067" t="s">
        <v>25</v>
      </c>
      <c r="I4067" t="s">
        <v>63</v>
      </c>
      <c r="J4067" t="s">
        <v>67</v>
      </c>
      <c r="K4067">
        <v>1</v>
      </c>
      <c r="L4067">
        <v>699.04</v>
      </c>
      <c r="M4067" t="s">
        <v>35</v>
      </c>
      <c r="N4067">
        <v>34</v>
      </c>
      <c r="O4067" t="s">
        <v>12190</v>
      </c>
      <c r="P4067">
        <v>497</v>
      </c>
      <c r="Q4067" t="s">
        <v>43</v>
      </c>
      <c r="R4067">
        <v>5</v>
      </c>
      <c r="S4067" s="1">
        <v>45845</v>
      </c>
      <c r="T4067" t="s">
        <v>30</v>
      </c>
    </row>
    <row r="4068" spans="1:20" x14ac:dyDescent="0.25">
      <c r="A4068" t="s">
        <v>8186</v>
      </c>
      <c r="B4068" t="s">
        <v>21</v>
      </c>
      <c r="C4068" t="s">
        <v>39</v>
      </c>
      <c r="D4068" t="s">
        <v>77</v>
      </c>
      <c r="E4068" s="1">
        <v>45693</v>
      </c>
      <c r="F4068" t="s">
        <v>8187</v>
      </c>
      <c r="G4068" t="s">
        <v>12155</v>
      </c>
      <c r="H4068" t="s">
        <v>25</v>
      </c>
      <c r="I4068" t="s">
        <v>63</v>
      </c>
      <c r="J4068" t="s">
        <v>67</v>
      </c>
      <c r="K4068">
        <v>1</v>
      </c>
      <c r="L4068">
        <v>634.20000000000005</v>
      </c>
      <c r="M4068" t="s">
        <v>35</v>
      </c>
      <c r="N4068">
        <v>10</v>
      </c>
      <c r="O4068" s="1">
        <v>45873</v>
      </c>
      <c r="P4068">
        <v>482</v>
      </c>
      <c r="Q4068" t="s">
        <v>43</v>
      </c>
      <c r="R4068">
        <v>4</v>
      </c>
      <c r="S4068" t="s">
        <v>12086</v>
      </c>
      <c r="T4068" t="s">
        <v>36</v>
      </c>
    </row>
    <row r="4069" spans="1:20" x14ac:dyDescent="0.25">
      <c r="A4069" t="s">
        <v>8188</v>
      </c>
      <c r="B4069" t="s">
        <v>21</v>
      </c>
      <c r="C4069" t="s">
        <v>82</v>
      </c>
      <c r="D4069" t="s">
        <v>56</v>
      </c>
      <c r="E4069" s="1">
        <v>45479</v>
      </c>
      <c r="F4069" t="s">
        <v>8189</v>
      </c>
      <c r="G4069" t="s">
        <v>12155</v>
      </c>
      <c r="H4069" t="s">
        <v>47</v>
      </c>
      <c r="I4069" t="s">
        <v>54</v>
      </c>
      <c r="J4069" t="s">
        <v>67</v>
      </c>
      <c r="K4069">
        <v>5</v>
      </c>
      <c r="L4069">
        <v>785.38</v>
      </c>
      <c r="M4069" t="s">
        <v>50</v>
      </c>
      <c r="N4069">
        <v>38</v>
      </c>
      <c r="O4069" s="1">
        <v>45907</v>
      </c>
      <c r="P4069">
        <v>124</v>
      </c>
      <c r="Q4069" t="s">
        <v>43</v>
      </c>
      <c r="R4069">
        <v>2</v>
      </c>
      <c r="S4069" t="s">
        <v>12102</v>
      </c>
      <c r="T4069" t="s">
        <v>36</v>
      </c>
    </row>
    <row r="4070" spans="1:20" x14ac:dyDescent="0.25">
      <c r="A4070" t="s">
        <v>8190</v>
      </c>
      <c r="B4070" t="s">
        <v>38</v>
      </c>
      <c r="C4070" t="s">
        <v>22</v>
      </c>
      <c r="D4070" t="s">
        <v>52</v>
      </c>
      <c r="E4070" t="s">
        <v>12139</v>
      </c>
      <c r="F4070" t="s">
        <v>8191</v>
      </c>
      <c r="G4070" t="s">
        <v>12155</v>
      </c>
      <c r="H4070" t="s">
        <v>25</v>
      </c>
      <c r="I4070" t="s">
        <v>26</v>
      </c>
      <c r="J4070" t="s">
        <v>64</v>
      </c>
      <c r="K4070">
        <v>5</v>
      </c>
      <c r="L4070">
        <v>146.62</v>
      </c>
      <c r="M4070" t="s">
        <v>35</v>
      </c>
      <c r="N4070">
        <v>48</v>
      </c>
      <c r="O4070" s="1">
        <v>45781</v>
      </c>
      <c r="P4070">
        <v>150</v>
      </c>
      <c r="Q4070" t="s">
        <v>43</v>
      </c>
      <c r="R4070">
        <v>3</v>
      </c>
      <c r="S4070" t="s">
        <v>12157</v>
      </c>
      <c r="T4070" t="s">
        <v>30</v>
      </c>
    </row>
    <row r="4071" spans="1:20" x14ac:dyDescent="0.25">
      <c r="A4071" t="s">
        <v>8192</v>
      </c>
      <c r="B4071" t="s">
        <v>38</v>
      </c>
      <c r="C4071" t="s">
        <v>39</v>
      </c>
      <c r="D4071" t="s">
        <v>32</v>
      </c>
      <c r="E4071" s="1">
        <v>45938</v>
      </c>
      <c r="F4071" t="s">
        <v>8193</v>
      </c>
      <c r="G4071" t="s">
        <v>12155</v>
      </c>
      <c r="H4071" t="s">
        <v>47</v>
      </c>
      <c r="I4071" t="s">
        <v>42</v>
      </c>
      <c r="J4071" t="s">
        <v>64</v>
      </c>
      <c r="K4071">
        <v>2</v>
      </c>
      <c r="L4071">
        <v>1142.8800000000001</v>
      </c>
      <c r="M4071" t="s">
        <v>50</v>
      </c>
      <c r="N4071">
        <v>20</v>
      </c>
      <c r="O4071" t="s">
        <v>12361</v>
      </c>
      <c r="P4071">
        <v>349</v>
      </c>
      <c r="Q4071" t="s">
        <v>43</v>
      </c>
      <c r="R4071">
        <v>5</v>
      </c>
      <c r="S4071" t="s">
        <v>12352</v>
      </c>
      <c r="T4071" t="s">
        <v>36</v>
      </c>
    </row>
    <row r="4072" spans="1:20" x14ac:dyDescent="0.25">
      <c r="A4072" t="s">
        <v>8194</v>
      </c>
      <c r="B4072" t="s">
        <v>45</v>
      </c>
      <c r="C4072" t="s">
        <v>22</v>
      </c>
      <c r="D4072" t="s">
        <v>32</v>
      </c>
      <c r="E4072" t="s">
        <v>12205</v>
      </c>
      <c r="F4072" t="s">
        <v>8195</v>
      </c>
      <c r="G4072" t="s">
        <v>12155</v>
      </c>
      <c r="H4072" t="s">
        <v>58</v>
      </c>
      <c r="I4072" t="s">
        <v>42</v>
      </c>
      <c r="J4072" t="s">
        <v>59</v>
      </c>
      <c r="K4072">
        <v>1</v>
      </c>
      <c r="L4072">
        <v>911.65</v>
      </c>
      <c r="M4072" t="s">
        <v>50</v>
      </c>
      <c r="N4072">
        <v>40</v>
      </c>
      <c r="O4072" t="s">
        <v>12129</v>
      </c>
      <c r="P4072">
        <v>7</v>
      </c>
      <c r="Q4072" t="s">
        <v>29</v>
      </c>
      <c r="R4072">
        <v>1</v>
      </c>
      <c r="S4072" t="s">
        <v>12106</v>
      </c>
      <c r="T4072" t="s">
        <v>30</v>
      </c>
    </row>
    <row r="4073" spans="1:20" x14ac:dyDescent="0.25">
      <c r="A4073" t="s">
        <v>8196</v>
      </c>
      <c r="B4073" t="s">
        <v>45</v>
      </c>
      <c r="C4073" t="s">
        <v>22</v>
      </c>
      <c r="D4073" t="s">
        <v>23</v>
      </c>
      <c r="E4073" s="1">
        <v>45599</v>
      </c>
      <c r="F4073" t="s">
        <v>8197</v>
      </c>
      <c r="G4073" t="s">
        <v>12155</v>
      </c>
      <c r="H4073" t="s">
        <v>47</v>
      </c>
      <c r="I4073" t="s">
        <v>48</v>
      </c>
      <c r="J4073" t="s">
        <v>49</v>
      </c>
      <c r="K4073">
        <v>1</v>
      </c>
      <c r="L4073">
        <v>252.51</v>
      </c>
      <c r="M4073" t="s">
        <v>28</v>
      </c>
      <c r="N4073">
        <v>15</v>
      </c>
      <c r="O4073" t="s">
        <v>12232</v>
      </c>
      <c r="P4073">
        <v>214</v>
      </c>
      <c r="Q4073" t="s">
        <v>43</v>
      </c>
      <c r="R4073">
        <v>3</v>
      </c>
      <c r="S4073" t="s">
        <v>12279</v>
      </c>
      <c r="T4073" t="s">
        <v>60</v>
      </c>
    </row>
    <row r="4074" spans="1:20" x14ac:dyDescent="0.25">
      <c r="A4074" t="s">
        <v>8198</v>
      </c>
      <c r="B4074" t="s">
        <v>45</v>
      </c>
      <c r="C4074" t="s">
        <v>22</v>
      </c>
      <c r="D4074" t="s">
        <v>23</v>
      </c>
      <c r="E4074" s="1">
        <v>45354</v>
      </c>
      <c r="F4074" t="s">
        <v>8199</v>
      </c>
      <c r="G4074" t="s">
        <v>12155</v>
      </c>
      <c r="H4074" t="s">
        <v>25</v>
      </c>
      <c r="I4074" t="s">
        <v>26</v>
      </c>
      <c r="J4074" t="s">
        <v>64</v>
      </c>
      <c r="K4074">
        <v>1</v>
      </c>
      <c r="L4074">
        <v>1238.3699999999999</v>
      </c>
      <c r="M4074" t="s">
        <v>35</v>
      </c>
      <c r="N4074">
        <v>6</v>
      </c>
      <c r="O4074" s="1">
        <v>45937</v>
      </c>
      <c r="P4074">
        <v>40</v>
      </c>
      <c r="Q4074" t="s">
        <v>43</v>
      </c>
      <c r="R4074">
        <v>5</v>
      </c>
      <c r="S4074" t="s">
        <v>12165</v>
      </c>
      <c r="T4074" t="s">
        <v>30</v>
      </c>
    </row>
    <row r="4075" spans="1:20" x14ac:dyDescent="0.25">
      <c r="A4075" t="s">
        <v>8200</v>
      </c>
      <c r="B4075" t="s">
        <v>21</v>
      </c>
      <c r="C4075" t="s">
        <v>82</v>
      </c>
      <c r="D4075" t="s">
        <v>23</v>
      </c>
      <c r="E4075" t="s">
        <v>12407</v>
      </c>
      <c r="F4075" t="s">
        <v>8201</v>
      </c>
      <c r="G4075" t="s">
        <v>12155</v>
      </c>
      <c r="H4075" t="s">
        <v>47</v>
      </c>
      <c r="I4075" t="s">
        <v>48</v>
      </c>
      <c r="J4075" t="s">
        <v>64</v>
      </c>
      <c r="K4075">
        <v>4</v>
      </c>
      <c r="L4075">
        <v>1102.03</v>
      </c>
      <c r="M4075" t="s">
        <v>35</v>
      </c>
      <c r="N4075">
        <v>10</v>
      </c>
      <c r="O4075" s="1">
        <v>45575</v>
      </c>
      <c r="P4075">
        <v>356</v>
      </c>
      <c r="Q4075" t="s">
        <v>43</v>
      </c>
      <c r="R4075">
        <v>3</v>
      </c>
      <c r="S4075" t="s">
        <v>12086</v>
      </c>
      <c r="T4075" t="s">
        <v>60</v>
      </c>
    </row>
    <row r="4076" spans="1:20" x14ac:dyDescent="0.25">
      <c r="A4076" t="s">
        <v>8202</v>
      </c>
      <c r="B4076" t="s">
        <v>38</v>
      </c>
      <c r="C4076" t="s">
        <v>22</v>
      </c>
      <c r="D4076" t="s">
        <v>23</v>
      </c>
      <c r="E4076" t="s">
        <v>12504</v>
      </c>
      <c r="F4076" t="s">
        <v>8203</v>
      </c>
      <c r="G4076" t="s">
        <v>12155</v>
      </c>
      <c r="H4076" t="s">
        <v>25</v>
      </c>
      <c r="I4076" t="s">
        <v>42</v>
      </c>
      <c r="J4076" t="s">
        <v>64</v>
      </c>
      <c r="K4076">
        <v>3</v>
      </c>
      <c r="L4076">
        <v>325.32</v>
      </c>
      <c r="M4076" t="s">
        <v>28</v>
      </c>
      <c r="N4076">
        <v>22</v>
      </c>
      <c r="O4076" s="1">
        <v>45695</v>
      </c>
      <c r="P4076">
        <v>23</v>
      </c>
      <c r="Q4076" t="s">
        <v>29</v>
      </c>
      <c r="R4076">
        <v>2</v>
      </c>
      <c r="S4076" t="s">
        <v>12123</v>
      </c>
      <c r="T4076" t="s">
        <v>60</v>
      </c>
    </row>
    <row r="4077" spans="1:20" x14ac:dyDescent="0.25">
      <c r="A4077" t="s">
        <v>8204</v>
      </c>
      <c r="B4077" t="s">
        <v>21</v>
      </c>
      <c r="C4077" t="s">
        <v>39</v>
      </c>
      <c r="D4077" t="s">
        <v>77</v>
      </c>
      <c r="E4077" s="1">
        <v>45178</v>
      </c>
      <c r="F4077" t="s">
        <v>8205</v>
      </c>
      <c r="G4077" t="s">
        <v>12155</v>
      </c>
      <c r="H4077" t="s">
        <v>34</v>
      </c>
      <c r="I4077" t="s">
        <v>48</v>
      </c>
      <c r="J4077" t="s">
        <v>27</v>
      </c>
      <c r="K4077">
        <v>3</v>
      </c>
      <c r="L4077">
        <v>318.08</v>
      </c>
      <c r="M4077" t="s">
        <v>35</v>
      </c>
      <c r="N4077">
        <v>35</v>
      </c>
      <c r="O4077" s="1">
        <v>45755</v>
      </c>
      <c r="P4077">
        <v>447</v>
      </c>
      <c r="Q4077" t="s">
        <v>29</v>
      </c>
      <c r="R4077">
        <v>5</v>
      </c>
      <c r="S4077" t="s">
        <v>12370</v>
      </c>
      <c r="T4077" t="s">
        <v>36</v>
      </c>
    </row>
    <row r="4078" spans="1:20" x14ac:dyDescent="0.25">
      <c r="A4078" t="s">
        <v>8206</v>
      </c>
      <c r="B4078" t="s">
        <v>45</v>
      </c>
      <c r="C4078" t="s">
        <v>22</v>
      </c>
      <c r="D4078" t="s">
        <v>23</v>
      </c>
      <c r="E4078" t="s">
        <v>12380</v>
      </c>
      <c r="F4078" t="s">
        <v>8207</v>
      </c>
      <c r="G4078" t="s">
        <v>12155</v>
      </c>
      <c r="H4078" t="s">
        <v>34</v>
      </c>
      <c r="I4078" t="s">
        <v>42</v>
      </c>
      <c r="J4078" t="s">
        <v>49</v>
      </c>
      <c r="K4078">
        <v>5</v>
      </c>
      <c r="L4078">
        <v>273.41000000000003</v>
      </c>
      <c r="M4078" t="s">
        <v>28</v>
      </c>
      <c r="N4078">
        <v>21</v>
      </c>
      <c r="O4078" t="s">
        <v>12122</v>
      </c>
      <c r="P4078">
        <v>222</v>
      </c>
      <c r="Q4078" t="s">
        <v>43</v>
      </c>
      <c r="R4078">
        <v>2</v>
      </c>
      <c r="S4078" s="1">
        <v>45871</v>
      </c>
      <c r="T4078" t="s">
        <v>36</v>
      </c>
    </row>
    <row r="4079" spans="1:20" x14ac:dyDescent="0.25">
      <c r="A4079" t="s">
        <v>8208</v>
      </c>
      <c r="B4079" t="s">
        <v>45</v>
      </c>
      <c r="C4079" t="s">
        <v>39</v>
      </c>
      <c r="D4079" t="s">
        <v>23</v>
      </c>
      <c r="E4079" s="1">
        <v>45056</v>
      </c>
      <c r="F4079" t="s">
        <v>8209</v>
      </c>
      <c r="G4079" t="s">
        <v>12096</v>
      </c>
      <c r="H4079" t="s">
        <v>41</v>
      </c>
      <c r="I4079" t="s">
        <v>54</v>
      </c>
      <c r="J4079" t="s">
        <v>59</v>
      </c>
      <c r="K4079">
        <v>2</v>
      </c>
      <c r="L4079">
        <v>772.85</v>
      </c>
      <c r="M4079" t="s">
        <v>35</v>
      </c>
      <c r="N4079">
        <v>28</v>
      </c>
      <c r="O4079" s="1">
        <v>45663</v>
      </c>
      <c r="P4079">
        <v>393</v>
      </c>
      <c r="Q4079" t="s">
        <v>29</v>
      </c>
      <c r="R4079">
        <v>3</v>
      </c>
      <c r="S4079" s="1">
        <v>45936</v>
      </c>
      <c r="T4079" t="s">
        <v>30</v>
      </c>
    </row>
    <row r="4080" spans="1:20" x14ac:dyDescent="0.25">
      <c r="A4080" t="s">
        <v>8210</v>
      </c>
      <c r="B4080" t="s">
        <v>38</v>
      </c>
      <c r="C4080" t="s">
        <v>22</v>
      </c>
      <c r="D4080" t="s">
        <v>77</v>
      </c>
      <c r="E4080" s="1">
        <v>45147</v>
      </c>
      <c r="F4080" t="s">
        <v>8211</v>
      </c>
      <c r="G4080" t="s">
        <v>12096</v>
      </c>
      <c r="H4080" t="s">
        <v>34</v>
      </c>
      <c r="I4080" t="s">
        <v>63</v>
      </c>
      <c r="J4080" t="s">
        <v>27</v>
      </c>
      <c r="K4080">
        <v>2</v>
      </c>
      <c r="L4080">
        <v>1288.6099999999999</v>
      </c>
      <c r="M4080" t="s">
        <v>28</v>
      </c>
      <c r="N4080">
        <v>6</v>
      </c>
      <c r="O4080" t="s">
        <v>12388</v>
      </c>
      <c r="P4080">
        <v>290</v>
      </c>
      <c r="Q4080" t="s">
        <v>43</v>
      </c>
      <c r="R4080">
        <v>1</v>
      </c>
      <c r="S4080" s="1">
        <v>45516</v>
      </c>
      <c r="T4080" t="s">
        <v>30</v>
      </c>
    </row>
    <row r="4081" spans="1:20" x14ac:dyDescent="0.25">
      <c r="A4081" t="s">
        <v>8212</v>
      </c>
      <c r="B4081" t="s">
        <v>21</v>
      </c>
      <c r="C4081" t="s">
        <v>39</v>
      </c>
      <c r="D4081" t="s">
        <v>56</v>
      </c>
      <c r="E4081" s="1">
        <v>45573</v>
      </c>
      <c r="F4081" t="s">
        <v>8213</v>
      </c>
      <c r="G4081" t="s">
        <v>12096</v>
      </c>
      <c r="H4081" t="s">
        <v>34</v>
      </c>
      <c r="I4081" t="s">
        <v>54</v>
      </c>
      <c r="J4081" t="s">
        <v>59</v>
      </c>
      <c r="K4081">
        <v>4</v>
      </c>
      <c r="L4081">
        <v>1393.04</v>
      </c>
      <c r="M4081" t="s">
        <v>35</v>
      </c>
      <c r="N4081">
        <v>36</v>
      </c>
      <c r="O4081" s="1">
        <v>45691</v>
      </c>
      <c r="P4081">
        <v>6</v>
      </c>
      <c r="Q4081" t="s">
        <v>29</v>
      </c>
      <c r="R4081">
        <v>3</v>
      </c>
      <c r="S4081" s="1">
        <v>45392</v>
      </c>
      <c r="T4081" t="s">
        <v>36</v>
      </c>
    </row>
    <row r="4082" spans="1:20" x14ac:dyDescent="0.25">
      <c r="A4082" t="s">
        <v>8214</v>
      </c>
      <c r="B4082" t="s">
        <v>38</v>
      </c>
      <c r="C4082" t="s">
        <v>82</v>
      </c>
      <c r="D4082" t="s">
        <v>52</v>
      </c>
      <c r="E4082" s="1">
        <v>45815</v>
      </c>
      <c r="F4082" t="s">
        <v>8215</v>
      </c>
      <c r="G4082" t="s">
        <v>12096</v>
      </c>
      <c r="H4082" t="s">
        <v>47</v>
      </c>
      <c r="I4082" t="s">
        <v>54</v>
      </c>
      <c r="J4082" t="s">
        <v>67</v>
      </c>
      <c r="K4082">
        <v>1</v>
      </c>
      <c r="L4082">
        <v>941.57</v>
      </c>
      <c r="M4082" t="s">
        <v>35</v>
      </c>
      <c r="N4082">
        <v>18</v>
      </c>
      <c r="O4082" s="1">
        <v>45546</v>
      </c>
      <c r="P4082">
        <v>439</v>
      </c>
      <c r="Q4082" t="s">
        <v>43</v>
      </c>
      <c r="R4082">
        <v>4</v>
      </c>
      <c r="S4082" s="1">
        <v>45302</v>
      </c>
      <c r="T4082" t="s">
        <v>30</v>
      </c>
    </row>
    <row r="4083" spans="1:20" x14ac:dyDescent="0.25">
      <c r="A4083" t="s">
        <v>8216</v>
      </c>
      <c r="B4083" t="s">
        <v>21</v>
      </c>
      <c r="C4083" t="s">
        <v>39</v>
      </c>
      <c r="D4083" t="s">
        <v>52</v>
      </c>
      <c r="E4083" t="s">
        <v>12490</v>
      </c>
      <c r="F4083" t="s">
        <v>8217</v>
      </c>
      <c r="G4083" t="s">
        <v>12096</v>
      </c>
      <c r="H4083" t="s">
        <v>47</v>
      </c>
      <c r="I4083" t="s">
        <v>26</v>
      </c>
      <c r="J4083" t="s">
        <v>67</v>
      </c>
      <c r="K4083">
        <v>1</v>
      </c>
      <c r="L4083">
        <v>931.82</v>
      </c>
      <c r="M4083" t="s">
        <v>28</v>
      </c>
      <c r="N4083">
        <v>28</v>
      </c>
      <c r="O4083" s="1">
        <v>45873</v>
      </c>
      <c r="P4083">
        <v>207</v>
      </c>
      <c r="Q4083" t="s">
        <v>43</v>
      </c>
      <c r="R4083">
        <v>2</v>
      </c>
      <c r="S4083" t="s">
        <v>12397</v>
      </c>
      <c r="T4083" t="s">
        <v>60</v>
      </c>
    </row>
    <row r="4084" spans="1:20" x14ac:dyDescent="0.25">
      <c r="A4084" t="s">
        <v>8218</v>
      </c>
      <c r="B4084" t="s">
        <v>45</v>
      </c>
      <c r="C4084" t="s">
        <v>39</v>
      </c>
      <c r="D4084" t="s">
        <v>32</v>
      </c>
      <c r="E4084" s="1">
        <v>45962</v>
      </c>
      <c r="F4084" t="s">
        <v>8219</v>
      </c>
      <c r="G4084" t="s">
        <v>12096</v>
      </c>
      <c r="H4084" t="s">
        <v>58</v>
      </c>
      <c r="I4084" t="s">
        <v>26</v>
      </c>
      <c r="J4084" t="s">
        <v>27</v>
      </c>
      <c r="K4084">
        <v>3</v>
      </c>
      <c r="L4084">
        <v>716.72</v>
      </c>
      <c r="M4084" t="s">
        <v>35</v>
      </c>
      <c r="N4084">
        <v>14</v>
      </c>
      <c r="O4084" s="1">
        <v>45575</v>
      </c>
      <c r="P4084">
        <v>271</v>
      </c>
      <c r="Q4084" t="s">
        <v>43</v>
      </c>
      <c r="R4084">
        <v>1</v>
      </c>
      <c r="S4084" s="1">
        <v>45482</v>
      </c>
      <c r="T4084" t="s">
        <v>30</v>
      </c>
    </row>
    <row r="4085" spans="1:20" x14ac:dyDescent="0.25">
      <c r="A4085" t="s">
        <v>8220</v>
      </c>
      <c r="B4085" t="s">
        <v>21</v>
      </c>
      <c r="C4085" t="s">
        <v>39</v>
      </c>
      <c r="D4085" t="s">
        <v>23</v>
      </c>
      <c r="E4085" t="s">
        <v>12498</v>
      </c>
      <c r="F4085" t="s">
        <v>8221</v>
      </c>
      <c r="G4085" t="s">
        <v>12096</v>
      </c>
      <c r="H4085" t="s">
        <v>41</v>
      </c>
      <c r="I4085" t="s">
        <v>54</v>
      </c>
      <c r="J4085" t="s">
        <v>67</v>
      </c>
      <c r="K4085">
        <v>4</v>
      </c>
      <c r="L4085">
        <v>884.34</v>
      </c>
      <c r="M4085" t="s">
        <v>28</v>
      </c>
      <c r="N4085">
        <v>48</v>
      </c>
      <c r="O4085" t="s">
        <v>12352</v>
      </c>
      <c r="P4085">
        <v>149</v>
      </c>
      <c r="Q4085" t="s">
        <v>43</v>
      </c>
      <c r="R4085">
        <v>1</v>
      </c>
      <c r="S4085" s="1">
        <v>45995</v>
      </c>
      <c r="T4085" t="s">
        <v>60</v>
      </c>
    </row>
    <row r="4086" spans="1:20" x14ac:dyDescent="0.25">
      <c r="A4086" t="s">
        <v>8222</v>
      </c>
      <c r="B4086" t="s">
        <v>45</v>
      </c>
      <c r="C4086" t="s">
        <v>22</v>
      </c>
      <c r="D4086" t="s">
        <v>56</v>
      </c>
      <c r="E4086" s="1">
        <v>45296</v>
      </c>
      <c r="F4086" t="s">
        <v>8223</v>
      </c>
      <c r="G4086" t="s">
        <v>12096</v>
      </c>
      <c r="H4086" t="s">
        <v>34</v>
      </c>
      <c r="I4086" t="s">
        <v>54</v>
      </c>
      <c r="J4086" t="s">
        <v>64</v>
      </c>
      <c r="K4086">
        <v>2</v>
      </c>
      <c r="L4086">
        <v>195.73</v>
      </c>
      <c r="M4086" t="s">
        <v>50</v>
      </c>
      <c r="N4086">
        <v>30</v>
      </c>
      <c r="O4086" t="s">
        <v>12084</v>
      </c>
      <c r="P4086">
        <v>465</v>
      </c>
      <c r="Q4086" t="s">
        <v>43</v>
      </c>
      <c r="R4086">
        <v>2</v>
      </c>
      <c r="S4086" s="1">
        <v>45839</v>
      </c>
      <c r="T4086" t="s">
        <v>60</v>
      </c>
    </row>
    <row r="4087" spans="1:20" x14ac:dyDescent="0.25">
      <c r="A4087" t="s">
        <v>8224</v>
      </c>
      <c r="B4087" t="s">
        <v>38</v>
      </c>
      <c r="C4087" t="s">
        <v>22</v>
      </c>
      <c r="D4087" t="s">
        <v>56</v>
      </c>
      <c r="E4087" t="s">
        <v>12473</v>
      </c>
      <c r="F4087" t="s">
        <v>8225</v>
      </c>
      <c r="G4087" t="s">
        <v>12271</v>
      </c>
      <c r="H4087" t="s">
        <v>47</v>
      </c>
      <c r="I4087" t="s">
        <v>42</v>
      </c>
      <c r="J4087" t="s">
        <v>27</v>
      </c>
      <c r="K4087">
        <v>4</v>
      </c>
      <c r="L4087">
        <v>970.04</v>
      </c>
      <c r="M4087" t="s">
        <v>35</v>
      </c>
      <c r="N4087">
        <v>19</v>
      </c>
      <c r="O4087" t="s">
        <v>12200</v>
      </c>
      <c r="P4087">
        <v>404</v>
      </c>
      <c r="Q4087" t="s">
        <v>29</v>
      </c>
      <c r="R4087">
        <v>5</v>
      </c>
      <c r="S4087" t="s">
        <v>12352</v>
      </c>
      <c r="T4087" t="s">
        <v>30</v>
      </c>
    </row>
    <row r="4088" spans="1:20" x14ac:dyDescent="0.25">
      <c r="A4088" t="s">
        <v>8226</v>
      </c>
      <c r="B4088" t="s">
        <v>45</v>
      </c>
      <c r="C4088" t="s">
        <v>39</v>
      </c>
      <c r="D4088" t="s">
        <v>56</v>
      </c>
      <c r="E4088" s="1">
        <v>45601</v>
      </c>
      <c r="F4088" t="s">
        <v>8227</v>
      </c>
      <c r="G4088" t="s">
        <v>12271</v>
      </c>
      <c r="H4088" t="s">
        <v>25</v>
      </c>
      <c r="I4088" t="s">
        <v>54</v>
      </c>
      <c r="J4088" t="s">
        <v>27</v>
      </c>
      <c r="K4088">
        <v>1</v>
      </c>
      <c r="L4088">
        <v>1238.3</v>
      </c>
      <c r="M4088" t="s">
        <v>35</v>
      </c>
      <c r="N4088">
        <v>22</v>
      </c>
      <c r="O4088" t="s">
        <v>12270</v>
      </c>
      <c r="P4088">
        <v>97</v>
      </c>
      <c r="Q4088" t="s">
        <v>29</v>
      </c>
      <c r="R4088">
        <v>3</v>
      </c>
      <c r="S4088" t="s">
        <v>12086</v>
      </c>
      <c r="T4088" t="s">
        <v>60</v>
      </c>
    </row>
    <row r="4089" spans="1:20" x14ac:dyDescent="0.25">
      <c r="A4089" t="s">
        <v>8228</v>
      </c>
      <c r="B4089" t="s">
        <v>45</v>
      </c>
      <c r="C4089" t="s">
        <v>82</v>
      </c>
      <c r="D4089" t="s">
        <v>77</v>
      </c>
      <c r="E4089" s="1">
        <v>45509</v>
      </c>
      <c r="F4089" t="s">
        <v>8229</v>
      </c>
      <c r="G4089" t="s">
        <v>12271</v>
      </c>
      <c r="H4089" t="s">
        <v>34</v>
      </c>
      <c r="I4089" t="s">
        <v>54</v>
      </c>
      <c r="J4089" t="s">
        <v>59</v>
      </c>
      <c r="K4089">
        <v>5</v>
      </c>
      <c r="L4089">
        <v>1116.82</v>
      </c>
      <c r="M4089" t="s">
        <v>28</v>
      </c>
      <c r="N4089">
        <v>43</v>
      </c>
      <c r="O4089" t="s">
        <v>12345</v>
      </c>
      <c r="P4089">
        <v>332</v>
      </c>
      <c r="Q4089" t="s">
        <v>29</v>
      </c>
      <c r="R4089">
        <v>3</v>
      </c>
      <c r="S4089" t="s">
        <v>12388</v>
      </c>
      <c r="T4089" t="s">
        <v>36</v>
      </c>
    </row>
    <row r="4090" spans="1:20" x14ac:dyDescent="0.25">
      <c r="A4090" t="s">
        <v>8230</v>
      </c>
      <c r="B4090" t="s">
        <v>21</v>
      </c>
      <c r="C4090" t="s">
        <v>39</v>
      </c>
      <c r="D4090" t="s">
        <v>32</v>
      </c>
      <c r="E4090" s="1">
        <v>45148</v>
      </c>
      <c r="F4090" t="s">
        <v>8231</v>
      </c>
      <c r="G4090" t="s">
        <v>12271</v>
      </c>
      <c r="H4090" t="s">
        <v>25</v>
      </c>
      <c r="I4090" t="s">
        <v>63</v>
      </c>
      <c r="J4090" t="s">
        <v>49</v>
      </c>
      <c r="K4090">
        <v>4</v>
      </c>
      <c r="L4090">
        <v>812.5</v>
      </c>
      <c r="M4090" t="s">
        <v>28</v>
      </c>
      <c r="N4090">
        <v>44</v>
      </c>
      <c r="O4090" t="s">
        <v>12225</v>
      </c>
      <c r="P4090">
        <v>89</v>
      </c>
      <c r="Q4090" t="s">
        <v>43</v>
      </c>
      <c r="R4090">
        <v>1</v>
      </c>
      <c r="S4090" s="1">
        <v>45875</v>
      </c>
      <c r="T4090" t="s">
        <v>30</v>
      </c>
    </row>
    <row r="4091" spans="1:20" x14ac:dyDescent="0.25">
      <c r="A4091" t="s">
        <v>8232</v>
      </c>
      <c r="B4091" t="s">
        <v>38</v>
      </c>
      <c r="C4091" t="s">
        <v>39</v>
      </c>
      <c r="D4091" t="s">
        <v>52</v>
      </c>
      <c r="E4091" s="1">
        <v>45300</v>
      </c>
      <c r="F4091" t="s">
        <v>8233</v>
      </c>
      <c r="G4091" t="s">
        <v>12271</v>
      </c>
      <c r="H4091" t="s">
        <v>34</v>
      </c>
      <c r="I4091" t="s">
        <v>42</v>
      </c>
      <c r="J4091" t="s">
        <v>67</v>
      </c>
      <c r="K4091">
        <v>5</v>
      </c>
      <c r="L4091">
        <v>510.96</v>
      </c>
      <c r="M4091" t="s">
        <v>28</v>
      </c>
      <c r="N4091">
        <v>3</v>
      </c>
      <c r="O4091" s="1">
        <v>45301</v>
      </c>
      <c r="P4091">
        <v>308</v>
      </c>
      <c r="Q4091" t="s">
        <v>43</v>
      </c>
      <c r="R4091">
        <v>2</v>
      </c>
      <c r="S4091" t="s">
        <v>12358</v>
      </c>
      <c r="T4091" t="s">
        <v>36</v>
      </c>
    </row>
    <row r="4092" spans="1:20" x14ac:dyDescent="0.25">
      <c r="A4092" t="s">
        <v>8234</v>
      </c>
      <c r="B4092" t="s">
        <v>45</v>
      </c>
      <c r="C4092" t="s">
        <v>82</v>
      </c>
      <c r="D4092" t="s">
        <v>23</v>
      </c>
      <c r="E4092" s="1">
        <v>45297</v>
      </c>
      <c r="F4092" t="s">
        <v>8235</v>
      </c>
      <c r="G4092" t="s">
        <v>12271</v>
      </c>
      <c r="H4092" t="s">
        <v>25</v>
      </c>
      <c r="I4092" t="s">
        <v>54</v>
      </c>
      <c r="J4092" t="s">
        <v>27</v>
      </c>
      <c r="K4092">
        <v>4</v>
      </c>
      <c r="L4092">
        <v>347.34</v>
      </c>
      <c r="M4092" t="s">
        <v>35</v>
      </c>
      <c r="N4092">
        <v>9</v>
      </c>
      <c r="O4092" t="s">
        <v>12184</v>
      </c>
      <c r="P4092">
        <v>52</v>
      </c>
      <c r="Q4092" t="s">
        <v>29</v>
      </c>
      <c r="R4092">
        <v>5</v>
      </c>
      <c r="S4092" t="s">
        <v>12104</v>
      </c>
      <c r="T4092" t="s">
        <v>36</v>
      </c>
    </row>
    <row r="4093" spans="1:20" x14ac:dyDescent="0.25">
      <c r="A4093" t="s">
        <v>8236</v>
      </c>
      <c r="B4093" t="s">
        <v>21</v>
      </c>
      <c r="C4093" t="s">
        <v>22</v>
      </c>
      <c r="D4093" t="s">
        <v>32</v>
      </c>
      <c r="E4093" t="s">
        <v>12174</v>
      </c>
      <c r="F4093" t="s">
        <v>8237</v>
      </c>
      <c r="G4093" t="s">
        <v>12271</v>
      </c>
      <c r="H4093" t="s">
        <v>47</v>
      </c>
      <c r="I4093" t="s">
        <v>42</v>
      </c>
      <c r="J4093" t="s">
        <v>59</v>
      </c>
      <c r="K4093">
        <v>2</v>
      </c>
      <c r="L4093">
        <v>1274.51</v>
      </c>
      <c r="M4093" t="s">
        <v>35</v>
      </c>
      <c r="N4093">
        <v>14</v>
      </c>
      <c r="O4093" s="1">
        <v>45689</v>
      </c>
      <c r="P4093">
        <v>428</v>
      </c>
      <c r="Q4093" t="s">
        <v>43</v>
      </c>
      <c r="R4093">
        <v>5</v>
      </c>
      <c r="S4093" s="1">
        <v>45577</v>
      </c>
      <c r="T4093" t="s">
        <v>30</v>
      </c>
    </row>
    <row r="4094" spans="1:20" x14ac:dyDescent="0.25">
      <c r="A4094" t="s">
        <v>8238</v>
      </c>
      <c r="B4094" t="s">
        <v>38</v>
      </c>
      <c r="C4094" t="s">
        <v>39</v>
      </c>
      <c r="D4094" t="s">
        <v>23</v>
      </c>
      <c r="E4094" t="s">
        <v>12224</v>
      </c>
      <c r="F4094" t="s">
        <v>8239</v>
      </c>
      <c r="G4094" t="s">
        <v>12271</v>
      </c>
      <c r="H4094" t="s">
        <v>34</v>
      </c>
      <c r="I4094" t="s">
        <v>26</v>
      </c>
      <c r="J4094" t="s">
        <v>27</v>
      </c>
      <c r="K4094">
        <v>1</v>
      </c>
      <c r="L4094">
        <v>1379.87</v>
      </c>
      <c r="M4094" t="s">
        <v>50</v>
      </c>
      <c r="N4094">
        <v>29</v>
      </c>
      <c r="O4094" s="1">
        <v>45662</v>
      </c>
      <c r="P4094">
        <v>55</v>
      </c>
      <c r="Q4094" t="s">
        <v>29</v>
      </c>
      <c r="R4094">
        <v>3</v>
      </c>
      <c r="S4094" t="s">
        <v>12378</v>
      </c>
      <c r="T4094" t="s">
        <v>36</v>
      </c>
    </row>
    <row r="4095" spans="1:20" x14ac:dyDescent="0.25">
      <c r="A4095" t="s">
        <v>8240</v>
      </c>
      <c r="B4095" t="s">
        <v>38</v>
      </c>
      <c r="C4095" t="s">
        <v>82</v>
      </c>
      <c r="D4095" t="s">
        <v>32</v>
      </c>
      <c r="E4095" s="1">
        <v>45476</v>
      </c>
      <c r="F4095" t="s">
        <v>8241</v>
      </c>
      <c r="G4095" s="1">
        <v>45658</v>
      </c>
      <c r="H4095" t="s">
        <v>41</v>
      </c>
      <c r="I4095" t="s">
        <v>26</v>
      </c>
      <c r="J4095" t="s">
        <v>59</v>
      </c>
      <c r="K4095">
        <v>3</v>
      </c>
      <c r="L4095">
        <v>519.41</v>
      </c>
      <c r="M4095" t="s">
        <v>50</v>
      </c>
      <c r="N4095">
        <v>43</v>
      </c>
      <c r="O4095" s="1">
        <v>45870</v>
      </c>
      <c r="P4095">
        <v>316</v>
      </c>
      <c r="Q4095" t="s">
        <v>43</v>
      </c>
      <c r="R4095">
        <v>3</v>
      </c>
      <c r="S4095" t="s">
        <v>12284</v>
      </c>
      <c r="T4095" t="s">
        <v>60</v>
      </c>
    </row>
    <row r="4096" spans="1:20" x14ac:dyDescent="0.25">
      <c r="A4096" t="s">
        <v>8242</v>
      </c>
      <c r="B4096" t="s">
        <v>45</v>
      </c>
      <c r="C4096" t="s">
        <v>39</v>
      </c>
      <c r="D4096" t="s">
        <v>23</v>
      </c>
      <c r="E4096" t="s">
        <v>12243</v>
      </c>
      <c r="F4096" t="s">
        <v>8243</v>
      </c>
      <c r="G4096" s="1">
        <v>45658</v>
      </c>
      <c r="H4096" t="s">
        <v>58</v>
      </c>
      <c r="I4096" t="s">
        <v>63</v>
      </c>
      <c r="J4096" t="s">
        <v>49</v>
      </c>
      <c r="K4096">
        <v>3</v>
      </c>
      <c r="L4096">
        <v>1354.17</v>
      </c>
      <c r="M4096" t="s">
        <v>35</v>
      </c>
      <c r="N4096">
        <v>22</v>
      </c>
      <c r="O4096" t="s">
        <v>12358</v>
      </c>
      <c r="P4096">
        <v>196</v>
      </c>
      <c r="Q4096" t="s">
        <v>29</v>
      </c>
      <c r="R4096">
        <v>4</v>
      </c>
      <c r="S4096" t="s">
        <v>12170</v>
      </c>
      <c r="T4096" t="s">
        <v>30</v>
      </c>
    </row>
    <row r="4097" spans="1:20" x14ac:dyDescent="0.25">
      <c r="A4097" t="s">
        <v>8244</v>
      </c>
      <c r="B4097" t="s">
        <v>45</v>
      </c>
      <c r="C4097" t="s">
        <v>39</v>
      </c>
      <c r="D4097" t="s">
        <v>77</v>
      </c>
      <c r="E4097" s="1">
        <v>45455</v>
      </c>
      <c r="F4097" t="s">
        <v>8245</v>
      </c>
      <c r="G4097" s="1">
        <v>45658</v>
      </c>
      <c r="H4097" t="s">
        <v>47</v>
      </c>
      <c r="I4097" t="s">
        <v>63</v>
      </c>
      <c r="J4097" t="s">
        <v>49</v>
      </c>
      <c r="K4097">
        <v>4</v>
      </c>
      <c r="L4097">
        <v>590.16</v>
      </c>
      <c r="M4097" t="s">
        <v>35</v>
      </c>
      <c r="N4097">
        <v>38</v>
      </c>
      <c r="O4097" s="1">
        <v>45844</v>
      </c>
      <c r="P4097">
        <v>307</v>
      </c>
      <c r="Q4097" t="s">
        <v>43</v>
      </c>
      <c r="R4097">
        <v>1</v>
      </c>
      <c r="S4097" t="s">
        <v>12205</v>
      </c>
      <c r="T4097" t="s">
        <v>36</v>
      </c>
    </row>
    <row r="4098" spans="1:20" x14ac:dyDescent="0.25">
      <c r="A4098" t="s">
        <v>8246</v>
      </c>
      <c r="B4098" t="s">
        <v>45</v>
      </c>
      <c r="C4098" t="s">
        <v>82</v>
      </c>
      <c r="D4098" t="s">
        <v>56</v>
      </c>
      <c r="E4098" t="s">
        <v>12470</v>
      </c>
      <c r="F4098" t="s">
        <v>8247</v>
      </c>
      <c r="G4098" s="1">
        <v>45658</v>
      </c>
      <c r="H4098" t="s">
        <v>58</v>
      </c>
      <c r="I4098" t="s">
        <v>63</v>
      </c>
      <c r="J4098" t="s">
        <v>59</v>
      </c>
      <c r="K4098">
        <v>2</v>
      </c>
      <c r="L4098">
        <v>197.86</v>
      </c>
      <c r="M4098" t="s">
        <v>35</v>
      </c>
      <c r="N4098">
        <v>25</v>
      </c>
      <c r="O4098" s="1">
        <v>45908</v>
      </c>
      <c r="P4098">
        <v>443</v>
      </c>
      <c r="Q4098" t="s">
        <v>29</v>
      </c>
      <c r="R4098">
        <v>5</v>
      </c>
      <c r="S4098" s="1">
        <v>45575</v>
      </c>
      <c r="T4098" t="s">
        <v>30</v>
      </c>
    </row>
    <row r="4099" spans="1:20" x14ac:dyDescent="0.25">
      <c r="A4099" t="s">
        <v>8248</v>
      </c>
      <c r="B4099" t="s">
        <v>21</v>
      </c>
      <c r="C4099" t="s">
        <v>39</v>
      </c>
      <c r="D4099" t="s">
        <v>52</v>
      </c>
      <c r="E4099" t="s">
        <v>12490</v>
      </c>
      <c r="F4099" t="s">
        <v>8249</v>
      </c>
      <c r="G4099" s="1">
        <v>45658</v>
      </c>
      <c r="H4099" t="s">
        <v>25</v>
      </c>
      <c r="I4099" t="s">
        <v>63</v>
      </c>
      <c r="J4099" t="s">
        <v>27</v>
      </c>
      <c r="K4099">
        <v>4</v>
      </c>
      <c r="L4099">
        <v>457.09</v>
      </c>
      <c r="M4099" t="s">
        <v>28</v>
      </c>
      <c r="N4099">
        <v>50</v>
      </c>
      <c r="O4099" s="1">
        <v>45362</v>
      </c>
      <c r="P4099">
        <v>435</v>
      </c>
      <c r="Q4099" t="s">
        <v>43</v>
      </c>
      <c r="R4099">
        <v>3</v>
      </c>
      <c r="S4099" t="s">
        <v>12161</v>
      </c>
      <c r="T4099" t="s">
        <v>36</v>
      </c>
    </row>
    <row r="4100" spans="1:20" x14ac:dyDescent="0.25">
      <c r="A4100" t="s">
        <v>8250</v>
      </c>
      <c r="B4100" t="s">
        <v>45</v>
      </c>
      <c r="C4100" t="s">
        <v>82</v>
      </c>
      <c r="D4100" t="s">
        <v>23</v>
      </c>
      <c r="E4100" t="s">
        <v>12144</v>
      </c>
      <c r="F4100" t="s">
        <v>8251</v>
      </c>
      <c r="G4100" s="1">
        <v>45658</v>
      </c>
      <c r="H4100" t="s">
        <v>47</v>
      </c>
      <c r="I4100" t="s">
        <v>63</v>
      </c>
      <c r="J4100" t="s">
        <v>59</v>
      </c>
      <c r="K4100">
        <v>3</v>
      </c>
      <c r="L4100">
        <v>324.25</v>
      </c>
      <c r="M4100" t="s">
        <v>50</v>
      </c>
      <c r="N4100">
        <v>43</v>
      </c>
      <c r="O4100" t="s">
        <v>12237</v>
      </c>
      <c r="P4100">
        <v>477</v>
      </c>
      <c r="Q4100" t="s">
        <v>43</v>
      </c>
      <c r="R4100">
        <v>3</v>
      </c>
      <c r="S4100" t="s">
        <v>12192</v>
      </c>
      <c r="T4100" t="s">
        <v>36</v>
      </c>
    </row>
    <row r="4101" spans="1:20" x14ac:dyDescent="0.25">
      <c r="A4101" t="s">
        <v>8252</v>
      </c>
      <c r="B4101" t="s">
        <v>45</v>
      </c>
      <c r="C4101" t="s">
        <v>39</v>
      </c>
      <c r="D4101" t="s">
        <v>52</v>
      </c>
      <c r="E4101" t="s">
        <v>12311</v>
      </c>
      <c r="F4101" t="s">
        <v>8253</v>
      </c>
      <c r="G4101" s="1">
        <v>45658</v>
      </c>
      <c r="H4101" t="s">
        <v>34</v>
      </c>
      <c r="I4101" t="s">
        <v>54</v>
      </c>
      <c r="J4101" t="s">
        <v>59</v>
      </c>
      <c r="K4101">
        <v>3</v>
      </c>
      <c r="L4101">
        <v>349.39</v>
      </c>
      <c r="M4101" t="s">
        <v>28</v>
      </c>
      <c r="N4101">
        <v>9</v>
      </c>
      <c r="O4101" s="1">
        <v>45845</v>
      </c>
      <c r="P4101">
        <v>115</v>
      </c>
      <c r="Q4101" t="s">
        <v>43</v>
      </c>
      <c r="R4101">
        <v>4</v>
      </c>
      <c r="S4101" t="s">
        <v>12177</v>
      </c>
      <c r="T4101" t="s">
        <v>36</v>
      </c>
    </row>
    <row r="4102" spans="1:20" x14ac:dyDescent="0.25">
      <c r="A4102" t="s">
        <v>8254</v>
      </c>
      <c r="B4102" t="s">
        <v>38</v>
      </c>
      <c r="C4102" t="s">
        <v>39</v>
      </c>
      <c r="D4102" t="s">
        <v>56</v>
      </c>
      <c r="E4102" s="1">
        <v>45420</v>
      </c>
      <c r="F4102" t="s">
        <v>8255</v>
      </c>
      <c r="G4102" s="1">
        <v>45658</v>
      </c>
      <c r="H4102" t="s">
        <v>58</v>
      </c>
      <c r="I4102" t="s">
        <v>26</v>
      </c>
      <c r="J4102" t="s">
        <v>64</v>
      </c>
      <c r="K4102">
        <v>2</v>
      </c>
      <c r="L4102">
        <v>492.36</v>
      </c>
      <c r="M4102" t="s">
        <v>35</v>
      </c>
      <c r="N4102">
        <v>48</v>
      </c>
      <c r="O4102" t="s">
        <v>12115</v>
      </c>
      <c r="P4102">
        <v>225</v>
      </c>
      <c r="Q4102" t="s">
        <v>43</v>
      </c>
      <c r="R4102">
        <v>3</v>
      </c>
      <c r="S4102" t="s">
        <v>12339</v>
      </c>
      <c r="T4102" t="s">
        <v>30</v>
      </c>
    </row>
    <row r="4103" spans="1:20" x14ac:dyDescent="0.25">
      <c r="A4103" t="s">
        <v>8256</v>
      </c>
      <c r="B4103" t="s">
        <v>38</v>
      </c>
      <c r="C4103" t="s">
        <v>82</v>
      </c>
      <c r="D4103" t="s">
        <v>32</v>
      </c>
      <c r="E4103" t="s">
        <v>12092</v>
      </c>
      <c r="F4103" t="s">
        <v>8257</v>
      </c>
      <c r="G4103" s="1">
        <v>45689</v>
      </c>
      <c r="H4103" t="s">
        <v>47</v>
      </c>
      <c r="I4103" t="s">
        <v>63</v>
      </c>
      <c r="J4103" t="s">
        <v>64</v>
      </c>
      <c r="K4103">
        <v>2</v>
      </c>
      <c r="L4103">
        <v>1190.98</v>
      </c>
      <c r="M4103" t="s">
        <v>35</v>
      </c>
      <c r="N4103">
        <v>29</v>
      </c>
      <c r="O4103" s="1">
        <v>45693</v>
      </c>
      <c r="P4103">
        <v>495</v>
      </c>
      <c r="Q4103" t="s">
        <v>43</v>
      </c>
      <c r="R4103">
        <v>5</v>
      </c>
      <c r="S4103" t="s">
        <v>12197</v>
      </c>
      <c r="T4103" t="s">
        <v>60</v>
      </c>
    </row>
    <row r="4104" spans="1:20" x14ac:dyDescent="0.25">
      <c r="A4104" t="s">
        <v>8258</v>
      </c>
      <c r="B4104" t="s">
        <v>38</v>
      </c>
      <c r="C4104" t="s">
        <v>39</v>
      </c>
      <c r="D4104" t="s">
        <v>52</v>
      </c>
      <c r="E4104" t="s">
        <v>12425</v>
      </c>
      <c r="F4104" t="s">
        <v>8259</v>
      </c>
      <c r="G4104" s="1">
        <v>45689</v>
      </c>
      <c r="H4104" t="s">
        <v>41</v>
      </c>
      <c r="I4104" t="s">
        <v>42</v>
      </c>
      <c r="J4104" t="s">
        <v>49</v>
      </c>
      <c r="K4104">
        <v>5</v>
      </c>
      <c r="L4104">
        <v>306.43</v>
      </c>
      <c r="M4104" t="s">
        <v>35</v>
      </c>
      <c r="N4104">
        <v>12</v>
      </c>
      <c r="O4104" t="s">
        <v>12370</v>
      </c>
      <c r="P4104">
        <v>173</v>
      </c>
      <c r="Q4104" t="s">
        <v>43</v>
      </c>
      <c r="R4104">
        <v>5</v>
      </c>
      <c r="S4104" t="s">
        <v>12200</v>
      </c>
      <c r="T4104" t="s">
        <v>30</v>
      </c>
    </row>
    <row r="4105" spans="1:20" x14ac:dyDescent="0.25">
      <c r="A4105" t="s">
        <v>8260</v>
      </c>
      <c r="B4105" t="s">
        <v>45</v>
      </c>
      <c r="C4105" t="s">
        <v>82</v>
      </c>
      <c r="D4105" t="s">
        <v>52</v>
      </c>
      <c r="E4105" t="s">
        <v>12104</v>
      </c>
      <c r="F4105" t="s">
        <v>8261</v>
      </c>
      <c r="G4105" s="1">
        <v>45689</v>
      </c>
      <c r="H4105" t="s">
        <v>47</v>
      </c>
      <c r="I4105" t="s">
        <v>54</v>
      </c>
      <c r="J4105" t="s">
        <v>27</v>
      </c>
      <c r="K4105">
        <v>5</v>
      </c>
      <c r="L4105">
        <v>647.62</v>
      </c>
      <c r="M4105" t="s">
        <v>35</v>
      </c>
      <c r="N4105">
        <v>32</v>
      </c>
      <c r="O4105" s="1">
        <v>45876</v>
      </c>
      <c r="P4105">
        <v>381</v>
      </c>
      <c r="Q4105" t="s">
        <v>29</v>
      </c>
      <c r="R4105">
        <v>3</v>
      </c>
      <c r="S4105" t="s">
        <v>12141</v>
      </c>
      <c r="T4105" t="s">
        <v>60</v>
      </c>
    </row>
    <row r="4106" spans="1:20" x14ac:dyDescent="0.25">
      <c r="A4106" t="s">
        <v>8262</v>
      </c>
      <c r="B4106" t="s">
        <v>38</v>
      </c>
      <c r="C4106" t="s">
        <v>22</v>
      </c>
      <c r="D4106" t="s">
        <v>52</v>
      </c>
      <c r="E4106" t="s">
        <v>12428</v>
      </c>
      <c r="F4106" t="s">
        <v>8263</v>
      </c>
      <c r="G4106" s="1">
        <v>45689</v>
      </c>
      <c r="H4106" t="s">
        <v>47</v>
      </c>
      <c r="I4106" t="s">
        <v>42</v>
      </c>
      <c r="J4106" t="s">
        <v>67</v>
      </c>
      <c r="K4106">
        <v>1</v>
      </c>
      <c r="L4106">
        <v>1499.03</v>
      </c>
      <c r="M4106" t="s">
        <v>35</v>
      </c>
      <c r="N4106">
        <v>4</v>
      </c>
      <c r="O4106" t="s">
        <v>12358</v>
      </c>
      <c r="P4106">
        <v>153</v>
      </c>
      <c r="Q4106" t="s">
        <v>43</v>
      </c>
      <c r="R4106">
        <v>4</v>
      </c>
      <c r="S4106" t="s">
        <v>12110</v>
      </c>
      <c r="T4106" t="s">
        <v>60</v>
      </c>
    </row>
    <row r="4107" spans="1:20" x14ac:dyDescent="0.25">
      <c r="A4107" t="s">
        <v>8264</v>
      </c>
      <c r="B4107" t="s">
        <v>38</v>
      </c>
      <c r="C4107" t="s">
        <v>82</v>
      </c>
      <c r="D4107" t="s">
        <v>23</v>
      </c>
      <c r="E4107" t="s">
        <v>12080</v>
      </c>
      <c r="F4107" t="s">
        <v>8265</v>
      </c>
      <c r="G4107" s="1">
        <v>45689</v>
      </c>
      <c r="H4107" t="s">
        <v>58</v>
      </c>
      <c r="I4107" t="s">
        <v>26</v>
      </c>
      <c r="J4107" t="s">
        <v>64</v>
      </c>
      <c r="K4107">
        <v>4</v>
      </c>
      <c r="L4107">
        <v>318.87</v>
      </c>
      <c r="M4107" t="s">
        <v>35</v>
      </c>
      <c r="N4107">
        <v>22</v>
      </c>
      <c r="O4107" t="s">
        <v>12369</v>
      </c>
      <c r="P4107">
        <v>48</v>
      </c>
      <c r="Q4107" t="s">
        <v>43</v>
      </c>
      <c r="R4107">
        <v>5</v>
      </c>
      <c r="S4107" s="1">
        <v>45637</v>
      </c>
      <c r="T4107" t="s">
        <v>36</v>
      </c>
    </row>
    <row r="4108" spans="1:20" x14ac:dyDescent="0.25">
      <c r="A4108" t="s">
        <v>8266</v>
      </c>
      <c r="B4108" t="s">
        <v>21</v>
      </c>
      <c r="C4108" t="s">
        <v>39</v>
      </c>
      <c r="D4108" t="s">
        <v>23</v>
      </c>
      <c r="E4108" t="s">
        <v>12098</v>
      </c>
      <c r="F4108" t="s">
        <v>8267</v>
      </c>
      <c r="G4108" s="1">
        <v>45689</v>
      </c>
      <c r="H4108" t="s">
        <v>41</v>
      </c>
      <c r="I4108" t="s">
        <v>63</v>
      </c>
      <c r="J4108" t="s">
        <v>59</v>
      </c>
      <c r="K4108">
        <v>2</v>
      </c>
      <c r="L4108">
        <v>996.49</v>
      </c>
      <c r="M4108" t="s">
        <v>35</v>
      </c>
      <c r="N4108">
        <v>29</v>
      </c>
      <c r="O4108" s="1">
        <v>45785</v>
      </c>
      <c r="P4108">
        <v>75</v>
      </c>
      <c r="Q4108" t="s">
        <v>29</v>
      </c>
      <c r="R4108">
        <v>3</v>
      </c>
      <c r="S4108" s="1">
        <v>45903</v>
      </c>
      <c r="T4108" t="s">
        <v>60</v>
      </c>
    </row>
    <row r="4109" spans="1:20" x14ac:dyDescent="0.25">
      <c r="A4109" t="s">
        <v>8268</v>
      </c>
      <c r="B4109" t="s">
        <v>38</v>
      </c>
      <c r="C4109" t="s">
        <v>82</v>
      </c>
      <c r="D4109" t="s">
        <v>77</v>
      </c>
      <c r="E4109" s="1">
        <v>45723</v>
      </c>
      <c r="F4109" t="s">
        <v>8269</v>
      </c>
      <c r="G4109" s="1">
        <v>45689</v>
      </c>
      <c r="H4109" t="s">
        <v>34</v>
      </c>
      <c r="I4109" t="s">
        <v>63</v>
      </c>
      <c r="J4109" t="s">
        <v>59</v>
      </c>
      <c r="K4109">
        <v>4</v>
      </c>
      <c r="L4109">
        <v>1151.45</v>
      </c>
      <c r="M4109" t="s">
        <v>50</v>
      </c>
      <c r="N4109">
        <v>46</v>
      </c>
      <c r="O4109" t="s">
        <v>12160</v>
      </c>
      <c r="P4109">
        <v>283</v>
      </c>
      <c r="Q4109" t="s">
        <v>29</v>
      </c>
      <c r="R4109">
        <v>1</v>
      </c>
      <c r="S4109" t="s">
        <v>12207</v>
      </c>
      <c r="T4109" t="s">
        <v>60</v>
      </c>
    </row>
    <row r="4110" spans="1:20" x14ac:dyDescent="0.25">
      <c r="A4110" t="s">
        <v>8270</v>
      </c>
      <c r="B4110" t="s">
        <v>38</v>
      </c>
      <c r="C4110" t="s">
        <v>39</v>
      </c>
      <c r="D4110" t="s">
        <v>56</v>
      </c>
      <c r="E4110" t="s">
        <v>12432</v>
      </c>
      <c r="F4110" t="s">
        <v>8271</v>
      </c>
      <c r="G4110" s="1">
        <v>45717</v>
      </c>
      <c r="H4110" t="s">
        <v>58</v>
      </c>
      <c r="I4110" t="s">
        <v>54</v>
      </c>
      <c r="J4110" t="s">
        <v>59</v>
      </c>
      <c r="K4110">
        <v>1</v>
      </c>
      <c r="L4110">
        <v>523.02</v>
      </c>
      <c r="M4110" t="s">
        <v>35</v>
      </c>
      <c r="N4110">
        <v>50</v>
      </c>
      <c r="O4110" t="s">
        <v>12304</v>
      </c>
      <c r="P4110">
        <v>279</v>
      </c>
      <c r="Q4110" t="s">
        <v>43</v>
      </c>
      <c r="R4110">
        <v>5</v>
      </c>
      <c r="S4110" t="s">
        <v>12242</v>
      </c>
      <c r="T4110" t="s">
        <v>30</v>
      </c>
    </row>
    <row r="4111" spans="1:20" x14ac:dyDescent="0.25">
      <c r="A4111" t="s">
        <v>8272</v>
      </c>
      <c r="B4111" t="s">
        <v>21</v>
      </c>
      <c r="C4111" t="s">
        <v>82</v>
      </c>
      <c r="D4111" t="s">
        <v>32</v>
      </c>
      <c r="E4111" s="1">
        <v>45393</v>
      </c>
      <c r="F4111" t="s">
        <v>8273</v>
      </c>
      <c r="G4111" s="1">
        <v>45717</v>
      </c>
      <c r="H4111" t="s">
        <v>41</v>
      </c>
      <c r="I4111" t="s">
        <v>48</v>
      </c>
      <c r="J4111" t="s">
        <v>64</v>
      </c>
      <c r="K4111">
        <v>3</v>
      </c>
      <c r="L4111">
        <v>269.43</v>
      </c>
      <c r="M4111" t="s">
        <v>35</v>
      </c>
      <c r="N4111">
        <v>6</v>
      </c>
      <c r="O4111" t="s">
        <v>12167</v>
      </c>
      <c r="P4111">
        <v>32</v>
      </c>
      <c r="Q4111" t="s">
        <v>43</v>
      </c>
      <c r="R4111">
        <v>4</v>
      </c>
      <c r="S4111" t="s">
        <v>12136</v>
      </c>
      <c r="T4111" t="s">
        <v>30</v>
      </c>
    </row>
    <row r="4112" spans="1:20" x14ac:dyDescent="0.25">
      <c r="A4112" t="s">
        <v>8274</v>
      </c>
      <c r="B4112" t="s">
        <v>38</v>
      </c>
      <c r="C4112" t="s">
        <v>82</v>
      </c>
      <c r="D4112" t="s">
        <v>56</v>
      </c>
      <c r="E4112" s="1">
        <v>45571</v>
      </c>
      <c r="F4112" t="s">
        <v>8275</v>
      </c>
      <c r="G4112" s="1">
        <v>45717</v>
      </c>
      <c r="H4112" t="s">
        <v>34</v>
      </c>
      <c r="I4112" t="s">
        <v>48</v>
      </c>
      <c r="J4112" t="s">
        <v>67</v>
      </c>
      <c r="K4112">
        <v>2</v>
      </c>
      <c r="L4112">
        <v>980.87</v>
      </c>
      <c r="M4112" t="s">
        <v>50</v>
      </c>
      <c r="N4112">
        <v>25</v>
      </c>
      <c r="O4112" t="s">
        <v>12306</v>
      </c>
      <c r="P4112">
        <v>357</v>
      </c>
      <c r="Q4112" t="s">
        <v>43</v>
      </c>
      <c r="R4112">
        <v>4</v>
      </c>
      <c r="S4112" s="1">
        <v>45964</v>
      </c>
      <c r="T4112" t="s">
        <v>60</v>
      </c>
    </row>
    <row r="4113" spans="1:20" x14ac:dyDescent="0.25">
      <c r="A4113" t="s">
        <v>8276</v>
      </c>
      <c r="B4113" t="s">
        <v>45</v>
      </c>
      <c r="C4113" t="s">
        <v>82</v>
      </c>
      <c r="D4113" t="s">
        <v>52</v>
      </c>
      <c r="E4113" t="s">
        <v>12409</v>
      </c>
      <c r="F4113" t="s">
        <v>8277</v>
      </c>
      <c r="G4113" s="1">
        <v>45717</v>
      </c>
      <c r="H4113" t="s">
        <v>58</v>
      </c>
      <c r="I4113" t="s">
        <v>63</v>
      </c>
      <c r="J4113" t="s">
        <v>59</v>
      </c>
      <c r="K4113">
        <v>3</v>
      </c>
      <c r="L4113">
        <v>442.38</v>
      </c>
      <c r="M4113" t="s">
        <v>35</v>
      </c>
      <c r="N4113">
        <v>25</v>
      </c>
      <c r="O4113" t="s">
        <v>12077</v>
      </c>
      <c r="P4113">
        <v>57</v>
      </c>
      <c r="Q4113" t="s">
        <v>29</v>
      </c>
      <c r="R4113">
        <v>3</v>
      </c>
      <c r="S4113" t="s">
        <v>12229</v>
      </c>
      <c r="T4113" t="s">
        <v>30</v>
      </c>
    </row>
    <row r="4114" spans="1:20" x14ac:dyDescent="0.25">
      <c r="A4114" t="s">
        <v>8278</v>
      </c>
      <c r="B4114" t="s">
        <v>21</v>
      </c>
      <c r="C4114" t="s">
        <v>82</v>
      </c>
      <c r="D4114" t="s">
        <v>77</v>
      </c>
      <c r="E4114" t="s">
        <v>12215</v>
      </c>
      <c r="F4114" t="s">
        <v>8279</v>
      </c>
      <c r="G4114" s="1">
        <v>45717</v>
      </c>
      <c r="H4114" t="s">
        <v>34</v>
      </c>
      <c r="I4114" t="s">
        <v>54</v>
      </c>
      <c r="J4114" t="s">
        <v>49</v>
      </c>
      <c r="K4114">
        <v>1</v>
      </c>
      <c r="L4114">
        <v>1196.3</v>
      </c>
      <c r="M4114" t="s">
        <v>50</v>
      </c>
      <c r="N4114">
        <v>7</v>
      </c>
      <c r="O4114" t="s">
        <v>12066</v>
      </c>
      <c r="P4114">
        <v>0</v>
      </c>
      <c r="Q4114" t="s">
        <v>29</v>
      </c>
      <c r="R4114">
        <v>4</v>
      </c>
      <c r="S4114" t="s">
        <v>12237</v>
      </c>
      <c r="T4114" t="s">
        <v>30</v>
      </c>
    </row>
    <row r="4115" spans="1:20" x14ac:dyDescent="0.25">
      <c r="A4115" t="s">
        <v>8280</v>
      </c>
      <c r="B4115" t="s">
        <v>45</v>
      </c>
      <c r="C4115" t="s">
        <v>39</v>
      </c>
      <c r="D4115" t="s">
        <v>77</v>
      </c>
      <c r="E4115" t="s">
        <v>12156</v>
      </c>
      <c r="F4115" t="s">
        <v>8281</v>
      </c>
      <c r="G4115" s="1">
        <v>45717</v>
      </c>
      <c r="H4115" t="s">
        <v>25</v>
      </c>
      <c r="I4115" t="s">
        <v>63</v>
      </c>
      <c r="J4115" t="s">
        <v>49</v>
      </c>
      <c r="K4115">
        <v>1</v>
      </c>
      <c r="L4115">
        <v>1032.9000000000001</v>
      </c>
      <c r="M4115" t="s">
        <v>50</v>
      </c>
      <c r="N4115">
        <v>38</v>
      </c>
      <c r="O4115" t="s">
        <v>12135</v>
      </c>
      <c r="P4115">
        <v>441</v>
      </c>
      <c r="Q4115" t="s">
        <v>29</v>
      </c>
      <c r="R4115">
        <v>5</v>
      </c>
      <c r="S4115" t="s">
        <v>12173</v>
      </c>
      <c r="T4115" t="s">
        <v>60</v>
      </c>
    </row>
    <row r="4116" spans="1:20" x14ac:dyDescent="0.25">
      <c r="A4116" t="s">
        <v>8282</v>
      </c>
      <c r="B4116" t="s">
        <v>21</v>
      </c>
      <c r="C4116" t="s">
        <v>22</v>
      </c>
      <c r="D4116" t="s">
        <v>77</v>
      </c>
      <c r="E4116" t="s">
        <v>12077</v>
      </c>
      <c r="F4116" t="s">
        <v>8283</v>
      </c>
      <c r="G4116" s="1">
        <v>45717</v>
      </c>
      <c r="H4116" t="s">
        <v>58</v>
      </c>
      <c r="I4116" t="s">
        <v>54</v>
      </c>
      <c r="J4116" t="s">
        <v>49</v>
      </c>
      <c r="K4116">
        <v>2</v>
      </c>
      <c r="L4116">
        <v>276.10000000000002</v>
      </c>
      <c r="M4116" t="s">
        <v>28</v>
      </c>
      <c r="N4116">
        <v>5</v>
      </c>
      <c r="O4116" s="1">
        <v>45938</v>
      </c>
      <c r="P4116">
        <v>436</v>
      </c>
      <c r="Q4116" t="s">
        <v>29</v>
      </c>
      <c r="R4116">
        <v>2</v>
      </c>
      <c r="S4116" t="s">
        <v>12160</v>
      </c>
      <c r="T4116" t="s">
        <v>30</v>
      </c>
    </row>
    <row r="4117" spans="1:20" x14ac:dyDescent="0.25">
      <c r="A4117" t="s">
        <v>8284</v>
      </c>
      <c r="B4117" t="s">
        <v>38</v>
      </c>
      <c r="C4117" t="s">
        <v>82</v>
      </c>
      <c r="D4117" t="s">
        <v>56</v>
      </c>
      <c r="E4117" t="s">
        <v>12207</v>
      </c>
      <c r="F4117" t="s">
        <v>8285</v>
      </c>
      <c r="G4117" s="1">
        <v>45717</v>
      </c>
      <c r="H4117" t="s">
        <v>58</v>
      </c>
      <c r="I4117" t="s">
        <v>48</v>
      </c>
      <c r="J4117" t="s">
        <v>59</v>
      </c>
      <c r="K4117">
        <v>3</v>
      </c>
      <c r="L4117">
        <v>461.2</v>
      </c>
      <c r="M4117" t="s">
        <v>50</v>
      </c>
      <c r="N4117">
        <v>27</v>
      </c>
      <c r="O4117" t="s">
        <v>12176</v>
      </c>
      <c r="P4117">
        <v>488</v>
      </c>
      <c r="Q4117" t="s">
        <v>29</v>
      </c>
      <c r="R4117">
        <v>3</v>
      </c>
      <c r="S4117" t="s">
        <v>12300</v>
      </c>
      <c r="T4117" t="s">
        <v>60</v>
      </c>
    </row>
    <row r="4118" spans="1:20" x14ac:dyDescent="0.25">
      <c r="A4118" t="s">
        <v>8286</v>
      </c>
      <c r="B4118" t="s">
        <v>45</v>
      </c>
      <c r="C4118" t="s">
        <v>82</v>
      </c>
      <c r="D4118" t="s">
        <v>52</v>
      </c>
      <c r="E4118" s="1">
        <v>45966</v>
      </c>
      <c r="F4118" t="s">
        <v>8287</v>
      </c>
      <c r="G4118" s="1">
        <v>45717</v>
      </c>
      <c r="H4118" t="s">
        <v>34</v>
      </c>
      <c r="I4118" t="s">
        <v>42</v>
      </c>
      <c r="J4118" t="s">
        <v>27</v>
      </c>
      <c r="K4118">
        <v>3</v>
      </c>
      <c r="L4118">
        <v>266.27999999999997</v>
      </c>
      <c r="M4118" t="s">
        <v>28</v>
      </c>
      <c r="N4118">
        <v>45</v>
      </c>
      <c r="O4118" s="1">
        <v>45485</v>
      </c>
      <c r="P4118">
        <v>411</v>
      </c>
      <c r="Q4118" t="s">
        <v>29</v>
      </c>
      <c r="R4118">
        <v>2</v>
      </c>
      <c r="S4118" s="1">
        <v>45810</v>
      </c>
      <c r="T4118" t="s">
        <v>36</v>
      </c>
    </row>
    <row r="4119" spans="1:20" x14ac:dyDescent="0.25">
      <c r="A4119" t="s">
        <v>8288</v>
      </c>
      <c r="B4119" t="s">
        <v>21</v>
      </c>
      <c r="C4119" t="s">
        <v>39</v>
      </c>
      <c r="D4119" t="s">
        <v>52</v>
      </c>
      <c r="E4119" t="s">
        <v>12199</v>
      </c>
      <c r="F4119" t="s">
        <v>8289</v>
      </c>
      <c r="G4119" s="1">
        <v>45748</v>
      </c>
      <c r="H4119" t="s">
        <v>34</v>
      </c>
      <c r="I4119" t="s">
        <v>42</v>
      </c>
      <c r="J4119" t="s">
        <v>59</v>
      </c>
      <c r="K4119">
        <v>4</v>
      </c>
      <c r="L4119">
        <v>1021.19</v>
      </c>
      <c r="M4119" t="s">
        <v>35</v>
      </c>
      <c r="N4119">
        <v>37</v>
      </c>
      <c r="O4119" s="1">
        <v>45691</v>
      </c>
      <c r="P4119">
        <v>219</v>
      </c>
      <c r="Q4119" t="s">
        <v>29</v>
      </c>
      <c r="R4119">
        <v>4</v>
      </c>
      <c r="S4119" t="s">
        <v>12333</v>
      </c>
      <c r="T4119" t="s">
        <v>36</v>
      </c>
    </row>
    <row r="4120" spans="1:20" x14ac:dyDescent="0.25">
      <c r="A4120" t="s">
        <v>8290</v>
      </c>
      <c r="B4120" t="s">
        <v>45</v>
      </c>
      <c r="C4120" t="s">
        <v>82</v>
      </c>
      <c r="D4120" t="s">
        <v>32</v>
      </c>
      <c r="E4120" t="s">
        <v>12145</v>
      </c>
      <c r="F4120" t="s">
        <v>8291</v>
      </c>
      <c r="G4120" s="1">
        <v>45748</v>
      </c>
      <c r="H4120" t="s">
        <v>47</v>
      </c>
      <c r="I4120" t="s">
        <v>42</v>
      </c>
      <c r="J4120" t="s">
        <v>67</v>
      </c>
      <c r="K4120">
        <v>3</v>
      </c>
      <c r="L4120">
        <v>1015.79</v>
      </c>
      <c r="M4120" t="s">
        <v>35</v>
      </c>
      <c r="N4120">
        <v>10</v>
      </c>
      <c r="O4120" t="s">
        <v>12151</v>
      </c>
      <c r="P4120">
        <v>115</v>
      </c>
      <c r="Q4120" t="s">
        <v>43</v>
      </c>
      <c r="R4120">
        <v>1</v>
      </c>
      <c r="S4120" s="1">
        <v>45962</v>
      </c>
      <c r="T4120" t="s">
        <v>60</v>
      </c>
    </row>
    <row r="4121" spans="1:20" x14ac:dyDescent="0.25">
      <c r="A4121" t="s">
        <v>8292</v>
      </c>
      <c r="B4121" t="s">
        <v>45</v>
      </c>
      <c r="C4121" t="s">
        <v>82</v>
      </c>
      <c r="D4121" t="s">
        <v>23</v>
      </c>
      <c r="E4121" t="s">
        <v>12306</v>
      </c>
      <c r="F4121" t="s">
        <v>8293</v>
      </c>
      <c r="G4121" s="1">
        <v>45748</v>
      </c>
      <c r="H4121" t="s">
        <v>25</v>
      </c>
      <c r="I4121" t="s">
        <v>42</v>
      </c>
      <c r="J4121" t="s">
        <v>49</v>
      </c>
      <c r="K4121">
        <v>3</v>
      </c>
      <c r="L4121">
        <v>1111.0999999999999</v>
      </c>
      <c r="M4121" t="s">
        <v>28</v>
      </c>
      <c r="N4121">
        <v>41</v>
      </c>
      <c r="O4121" s="1">
        <v>45423</v>
      </c>
      <c r="P4121">
        <v>309</v>
      </c>
      <c r="Q4121" t="s">
        <v>43</v>
      </c>
      <c r="R4121">
        <v>3</v>
      </c>
      <c r="S4121" s="1">
        <v>45875</v>
      </c>
      <c r="T4121" t="s">
        <v>30</v>
      </c>
    </row>
    <row r="4122" spans="1:20" x14ac:dyDescent="0.25">
      <c r="A4122" t="s">
        <v>8294</v>
      </c>
      <c r="B4122" t="s">
        <v>38</v>
      </c>
      <c r="C4122" t="s">
        <v>22</v>
      </c>
      <c r="D4122" t="s">
        <v>23</v>
      </c>
      <c r="E4122" t="s">
        <v>12108</v>
      </c>
      <c r="F4122" t="s">
        <v>8295</v>
      </c>
      <c r="G4122" s="1">
        <v>45748</v>
      </c>
      <c r="H4122" t="s">
        <v>25</v>
      </c>
      <c r="I4122" t="s">
        <v>54</v>
      </c>
      <c r="J4122" t="s">
        <v>59</v>
      </c>
      <c r="K4122">
        <v>1</v>
      </c>
      <c r="L4122">
        <v>167.31</v>
      </c>
      <c r="M4122" t="s">
        <v>28</v>
      </c>
      <c r="N4122">
        <v>19</v>
      </c>
      <c r="O4122" s="1">
        <v>45934</v>
      </c>
      <c r="P4122">
        <v>388</v>
      </c>
      <c r="Q4122" t="s">
        <v>29</v>
      </c>
      <c r="R4122">
        <v>2</v>
      </c>
      <c r="S4122" t="s">
        <v>12083</v>
      </c>
      <c r="T4122" t="s">
        <v>30</v>
      </c>
    </row>
    <row r="4123" spans="1:20" x14ac:dyDescent="0.25">
      <c r="A4123" t="s">
        <v>8296</v>
      </c>
      <c r="B4123" t="s">
        <v>21</v>
      </c>
      <c r="C4123" t="s">
        <v>39</v>
      </c>
      <c r="D4123" t="s">
        <v>52</v>
      </c>
      <c r="E4123" s="1">
        <v>45906</v>
      </c>
      <c r="F4123" t="s">
        <v>8297</v>
      </c>
      <c r="G4123" s="1">
        <v>45748</v>
      </c>
      <c r="H4123" t="s">
        <v>41</v>
      </c>
      <c r="I4123" t="s">
        <v>54</v>
      </c>
      <c r="J4123" t="s">
        <v>67</v>
      </c>
      <c r="K4123">
        <v>2</v>
      </c>
      <c r="L4123">
        <v>1409.82</v>
      </c>
      <c r="M4123" t="s">
        <v>35</v>
      </c>
      <c r="N4123">
        <v>50</v>
      </c>
      <c r="O4123" t="s">
        <v>12164</v>
      </c>
      <c r="P4123">
        <v>429</v>
      </c>
      <c r="Q4123" t="s">
        <v>43</v>
      </c>
      <c r="R4123">
        <v>2</v>
      </c>
      <c r="S4123" t="s">
        <v>12230</v>
      </c>
      <c r="T4123" t="s">
        <v>36</v>
      </c>
    </row>
    <row r="4124" spans="1:20" x14ac:dyDescent="0.25">
      <c r="A4124" t="s">
        <v>8298</v>
      </c>
      <c r="B4124" t="s">
        <v>45</v>
      </c>
      <c r="C4124" t="s">
        <v>39</v>
      </c>
      <c r="D4124" t="s">
        <v>23</v>
      </c>
      <c r="E4124" t="s">
        <v>12351</v>
      </c>
      <c r="F4124" t="s">
        <v>8299</v>
      </c>
      <c r="G4124" s="1">
        <v>45748</v>
      </c>
      <c r="H4124" t="s">
        <v>25</v>
      </c>
      <c r="I4124" t="s">
        <v>26</v>
      </c>
      <c r="J4124" t="s">
        <v>67</v>
      </c>
      <c r="K4124">
        <v>4</v>
      </c>
      <c r="L4124">
        <v>1402.81</v>
      </c>
      <c r="M4124" t="s">
        <v>28</v>
      </c>
      <c r="N4124">
        <v>3</v>
      </c>
      <c r="O4124" s="1">
        <v>45605</v>
      </c>
      <c r="P4124">
        <v>28</v>
      </c>
      <c r="Q4124" t="s">
        <v>43</v>
      </c>
      <c r="R4124">
        <v>3</v>
      </c>
      <c r="S4124" t="s">
        <v>12120</v>
      </c>
      <c r="T4124" t="s">
        <v>30</v>
      </c>
    </row>
    <row r="4125" spans="1:20" x14ac:dyDescent="0.25">
      <c r="A4125" t="s">
        <v>8300</v>
      </c>
      <c r="B4125" t="s">
        <v>38</v>
      </c>
      <c r="C4125" t="s">
        <v>39</v>
      </c>
      <c r="D4125" t="s">
        <v>56</v>
      </c>
      <c r="E4125" t="s">
        <v>12405</v>
      </c>
      <c r="F4125" t="s">
        <v>8301</v>
      </c>
      <c r="G4125" s="1">
        <v>45748</v>
      </c>
      <c r="H4125" t="s">
        <v>25</v>
      </c>
      <c r="I4125" t="s">
        <v>54</v>
      </c>
      <c r="J4125" t="s">
        <v>49</v>
      </c>
      <c r="K4125">
        <v>4</v>
      </c>
      <c r="L4125">
        <v>926.25</v>
      </c>
      <c r="M4125" t="s">
        <v>28</v>
      </c>
      <c r="N4125">
        <v>25</v>
      </c>
      <c r="O4125" t="s">
        <v>12255</v>
      </c>
      <c r="P4125">
        <v>168</v>
      </c>
      <c r="Q4125" t="s">
        <v>43</v>
      </c>
      <c r="R4125">
        <v>3</v>
      </c>
      <c r="S4125" t="s">
        <v>12075</v>
      </c>
      <c r="T4125" t="s">
        <v>30</v>
      </c>
    </row>
    <row r="4126" spans="1:20" x14ac:dyDescent="0.25">
      <c r="A4126" t="s">
        <v>8302</v>
      </c>
      <c r="B4126" t="s">
        <v>21</v>
      </c>
      <c r="C4126" t="s">
        <v>82</v>
      </c>
      <c r="D4126" t="s">
        <v>77</v>
      </c>
      <c r="E4126" s="1">
        <v>45333</v>
      </c>
      <c r="F4126" t="s">
        <v>8303</v>
      </c>
      <c r="G4126" s="1">
        <v>45748</v>
      </c>
      <c r="H4126" t="s">
        <v>34</v>
      </c>
      <c r="I4126" t="s">
        <v>54</v>
      </c>
      <c r="J4126" t="s">
        <v>49</v>
      </c>
      <c r="K4126">
        <v>3</v>
      </c>
      <c r="L4126">
        <v>475.74</v>
      </c>
      <c r="M4126" t="s">
        <v>28</v>
      </c>
      <c r="N4126">
        <v>47</v>
      </c>
      <c r="O4126" s="1">
        <v>45334</v>
      </c>
      <c r="P4126">
        <v>474</v>
      </c>
      <c r="Q4126" t="s">
        <v>29</v>
      </c>
      <c r="R4126">
        <v>5</v>
      </c>
      <c r="S4126" t="s">
        <v>12287</v>
      </c>
      <c r="T4126" t="s">
        <v>30</v>
      </c>
    </row>
    <row r="4127" spans="1:20" x14ac:dyDescent="0.25">
      <c r="A4127" t="s">
        <v>8304</v>
      </c>
      <c r="B4127" t="s">
        <v>21</v>
      </c>
      <c r="C4127" t="s">
        <v>39</v>
      </c>
      <c r="D4127" t="s">
        <v>52</v>
      </c>
      <c r="E4127" t="s">
        <v>12147</v>
      </c>
      <c r="F4127" t="s">
        <v>8305</v>
      </c>
      <c r="G4127" s="1">
        <v>45778</v>
      </c>
      <c r="H4127" t="s">
        <v>34</v>
      </c>
      <c r="I4127" t="s">
        <v>54</v>
      </c>
      <c r="J4127" t="s">
        <v>67</v>
      </c>
      <c r="K4127">
        <v>3</v>
      </c>
      <c r="L4127">
        <v>1153.57</v>
      </c>
      <c r="M4127" t="s">
        <v>50</v>
      </c>
      <c r="N4127">
        <v>29</v>
      </c>
      <c r="O4127" t="s">
        <v>12188</v>
      </c>
      <c r="P4127">
        <v>212</v>
      </c>
      <c r="Q4127" t="s">
        <v>29</v>
      </c>
      <c r="R4127">
        <v>5</v>
      </c>
      <c r="S4127" t="s">
        <v>12313</v>
      </c>
      <c r="T4127" t="s">
        <v>60</v>
      </c>
    </row>
    <row r="4128" spans="1:20" x14ac:dyDescent="0.25">
      <c r="A4128" t="s">
        <v>8306</v>
      </c>
      <c r="B4128" t="s">
        <v>38</v>
      </c>
      <c r="C4128" t="s">
        <v>39</v>
      </c>
      <c r="D4128" t="s">
        <v>23</v>
      </c>
      <c r="E4128" t="s">
        <v>12270</v>
      </c>
      <c r="F4128" t="s">
        <v>8307</v>
      </c>
      <c r="G4128" s="1">
        <v>45778</v>
      </c>
      <c r="H4128" t="s">
        <v>41</v>
      </c>
      <c r="I4128" t="s">
        <v>26</v>
      </c>
      <c r="J4128" t="s">
        <v>64</v>
      </c>
      <c r="K4128">
        <v>3</v>
      </c>
      <c r="L4128">
        <v>729.33</v>
      </c>
      <c r="M4128" t="s">
        <v>35</v>
      </c>
      <c r="N4128">
        <v>38</v>
      </c>
      <c r="O4128" t="s">
        <v>12127</v>
      </c>
      <c r="P4128">
        <v>46</v>
      </c>
      <c r="Q4128" t="s">
        <v>29</v>
      </c>
      <c r="R4128">
        <v>3</v>
      </c>
      <c r="S4128" t="s">
        <v>12324</v>
      </c>
      <c r="T4128" t="s">
        <v>36</v>
      </c>
    </row>
    <row r="4129" spans="1:20" x14ac:dyDescent="0.25">
      <c r="A4129" t="s">
        <v>8308</v>
      </c>
      <c r="B4129" t="s">
        <v>21</v>
      </c>
      <c r="C4129" t="s">
        <v>22</v>
      </c>
      <c r="D4129" t="s">
        <v>52</v>
      </c>
      <c r="E4129" t="s">
        <v>12243</v>
      </c>
      <c r="F4129" t="s">
        <v>8309</v>
      </c>
      <c r="G4129" s="1">
        <v>45778</v>
      </c>
      <c r="H4129" t="s">
        <v>34</v>
      </c>
      <c r="I4129" t="s">
        <v>48</v>
      </c>
      <c r="J4129" t="s">
        <v>59</v>
      </c>
      <c r="K4129">
        <v>5</v>
      </c>
      <c r="L4129">
        <v>1372.79</v>
      </c>
      <c r="M4129" t="s">
        <v>50</v>
      </c>
      <c r="N4129">
        <v>13</v>
      </c>
      <c r="O4129" t="s">
        <v>12243</v>
      </c>
      <c r="P4129">
        <v>88</v>
      </c>
      <c r="Q4129" t="s">
        <v>43</v>
      </c>
      <c r="R4129">
        <v>2</v>
      </c>
      <c r="S4129" t="s">
        <v>12200</v>
      </c>
      <c r="T4129" t="s">
        <v>60</v>
      </c>
    </row>
    <row r="4130" spans="1:20" x14ac:dyDescent="0.25">
      <c r="A4130" t="s">
        <v>8310</v>
      </c>
      <c r="B4130" t="s">
        <v>21</v>
      </c>
      <c r="C4130" t="s">
        <v>82</v>
      </c>
      <c r="D4130" t="s">
        <v>32</v>
      </c>
      <c r="E4130" t="s">
        <v>12477</v>
      </c>
      <c r="F4130" t="s">
        <v>8311</v>
      </c>
      <c r="G4130" s="1">
        <v>45778</v>
      </c>
      <c r="H4130" t="s">
        <v>41</v>
      </c>
      <c r="I4130" t="s">
        <v>48</v>
      </c>
      <c r="J4130" t="s">
        <v>49</v>
      </c>
      <c r="K4130">
        <v>5</v>
      </c>
      <c r="L4130">
        <v>1125.6199999999999</v>
      </c>
      <c r="M4130" t="s">
        <v>35</v>
      </c>
      <c r="N4130">
        <v>49</v>
      </c>
      <c r="O4130" s="1">
        <v>45998</v>
      </c>
      <c r="P4130">
        <v>42</v>
      </c>
      <c r="Q4130" t="s">
        <v>29</v>
      </c>
      <c r="R4130">
        <v>3</v>
      </c>
      <c r="S4130" t="s">
        <v>12266</v>
      </c>
      <c r="T4130" t="s">
        <v>60</v>
      </c>
    </row>
    <row r="4131" spans="1:20" x14ac:dyDescent="0.25">
      <c r="A4131" t="s">
        <v>8312</v>
      </c>
      <c r="B4131" t="s">
        <v>38</v>
      </c>
      <c r="C4131" t="s">
        <v>82</v>
      </c>
      <c r="D4131" t="s">
        <v>23</v>
      </c>
      <c r="E4131" s="1">
        <v>45385</v>
      </c>
      <c r="F4131" t="s">
        <v>8313</v>
      </c>
      <c r="G4131" s="1">
        <v>45778</v>
      </c>
      <c r="H4131" t="s">
        <v>41</v>
      </c>
      <c r="I4131" t="s">
        <v>54</v>
      </c>
      <c r="J4131" t="s">
        <v>59</v>
      </c>
      <c r="K4131">
        <v>3</v>
      </c>
      <c r="L4131">
        <v>1257.79</v>
      </c>
      <c r="M4131" t="s">
        <v>50</v>
      </c>
      <c r="N4131">
        <v>21</v>
      </c>
      <c r="O4131" s="1">
        <v>45905</v>
      </c>
      <c r="P4131">
        <v>140</v>
      </c>
      <c r="Q4131" t="s">
        <v>29</v>
      </c>
      <c r="R4131">
        <v>2</v>
      </c>
      <c r="S4131" t="s">
        <v>12308</v>
      </c>
      <c r="T4131" t="s">
        <v>60</v>
      </c>
    </row>
    <row r="4132" spans="1:20" x14ac:dyDescent="0.25">
      <c r="A4132" t="s">
        <v>8314</v>
      </c>
      <c r="B4132" t="s">
        <v>45</v>
      </c>
      <c r="C4132" t="s">
        <v>39</v>
      </c>
      <c r="D4132" t="s">
        <v>23</v>
      </c>
      <c r="E4132" t="s">
        <v>12345</v>
      </c>
      <c r="F4132" t="s">
        <v>8315</v>
      </c>
      <c r="G4132" s="1">
        <v>45778</v>
      </c>
      <c r="H4132" t="s">
        <v>34</v>
      </c>
      <c r="I4132" t="s">
        <v>26</v>
      </c>
      <c r="J4132" t="s">
        <v>59</v>
      </c>
      <c r="K4132">
        <v>1</v>
      </c>
      <c r="L4132">
        <v>505.4</v>
      </c>
      <c r="M4132" t="s">
        <v>50</v>
      </c>
      <c r="N4132">
        <v>40</v>
      </c>
      <c r="O4132" t="s">
        <v>12361</v>
      </c>
      <c r="P4132">
        <v>40</v>
      </c>
      <c r="Q4132" t="s">
        <v>29</v>
      </c>
      <c r="R4132">
        <v>2</v>
      </c>
      <c r="S4132" s="1">
        <v>45547</v>
      </c>
      <c r="T4132" t="s">
        <v>60</v>
      </c>
    </row>
    <row r="4133" spans="1:20" x14ac:dyDescent="0.25">
      <c r="A4133" t="s">
        <v>8316</v>
      </c>
      <c r="B4133" t="s">
        <v>38</v>
      </c>
      <c r="C4133" t="s">
        <v>82</v>
      </c>
      <c r="D4133" t="s">
        <v>77</v>
      </c>
      <c r="E4133" t="s">
        <v>12065</v>
      </c>
      <c r="F4133" t="s">
        <v>8317</v>
      </c>
      <c r="G4133" s="1">
        <v>45809</v>
      </c>
      <c r="H4133" t="s">
        <v>41</v>
      </c>
      <c r="I4133" t="s">
        <v>48</v>
      </c>
      <c r="J4133" t="s">
        <v>64</v>
      </c>
      <c r="K4133">
        <v>1</v>
      </c>
      <c r="L4133">
        <v>647.24</v>
      </c>
      <c r="M4133" t="s">
        <v>35</v>
      </c>
      <c r="N4133">
        <v>18</v>
      </c>
      <c r="O4133" t="s">
        <v>12300</v>
      </c>
      <c r="P4133">
        <v>329</v>
      </c>
      <c r="Q4133" t="s">
        <v>29</v>
      </c>
      <c r="R4133">
        <v>5</v>
      </c>
      <c r="S4133" t="s">
        <v>12105</v>
      </c>
      <c r="T4133" t="s">
        <v>60</v>
      </c>
    </row>
    <row r="4134" spans="1:20" x14ac:dyDescent="0.25">
      <c r="A4134" t="s">
        <v>8318</v>
      </c>
      <c r="B4134" t="s">
        <v>45</v>
      </c>
      <c r="C4134" t="s">
        <v>22</v>
      </c>
      <c r="D4134" t="s">
        <v>52</v>
      </c>
      <c r="E4134" s="1">
        <v>45027</v>
      </c>
      <c r="F4134" t="s">
        <v>8319</v>
      </c>
      <c r="G4134" s="1">
        <v>45809</v>
      </c>
      <c r="H4134" t="s">
        <v>47</v>
      </c>
      <c r="I4134" t="s">
        <v>42</v>
      </c>
      <c r="J4134" t="s">
        <v>59</v>
      </c>
      <c r="K4134">
        <v>3</v>
      </c>
      <c r="L4134">
        <v>120.77</v>
      </c>
      <c r="M4134" t="s">
        <v>35</v>
      </c>
      <c r="N4134">
        <v>41</v>
      </c>
      <c r="O4134" s="1">
        <v>45997</v>
      </c>
      <c r="P4134">
        <v>330</v>
      </c>
      <c r="Q4134" t="s">
        <v>43</v>
      </c>
      <c r="R4134">
        <v>3</v>
      </c>
      <c r="S4134" t="s">
        <v>12286</v>
      </c>
      <c r="T4134" t="s">
        <v>30</v>
      </c>
    </row>
    <row r="4135" spans="1:20" x14ac:dyDescent="0.25">
      <c r="A4135" t="s">
        <v>8320</v>
      </c>
      <c r="B4135" t="s">
        <v>38</v>
      </c>
      <c r="C4135" t="s">
        <v>82</v>
      </c>
      <c r="D4135" t="s">
        <v>77</v>
      </c>
      <c r="E4135" t="s">
        <v>12347</v>
      </c>
      <c r="F4135" t="s">
        <v>8321</v>
      </c>
      <c r="G4135" s="1">
        <v>45809</v>
      </c>
      <c r="H4135" t="s">
        <v>25</v>
      </c>
      <c r="I4135" t="s">
        <v>54</v>
      </c>
      <c r="J4135" t="s">
        <v>27</v>
      </c>
      <c r="K4135">
        <v>1</v>
      </c>
      <c r="L4135">
        <v>235.98</v>
      </c>
      <c r="M4135" t="s">
        <v>28</v>
      </c>
      <c r="N4135">
        <v>29</v>
      </c>
      <c r="O4135" s="1">
        <v>45750</v>
      </c>
      <c r="P4135">
        <v>339</v>
      </c>
      <c r="Q4135" t="s">
        <v>29</v>
      </c>
      <c r="R4135">
        <v>2</v>
      </c>
      <c r="S4135" t="s">
        <v>12155</v>
      </c>
      <c r="T4135" t="s">
        <v>60</v>
      </c>
    </row>
    <row r="4136" spans="1:20" x14ac:dyDescent="0.25">
      <c r="A4136" t="s">
        <v>8322</v>
      </c>
      <c r="B4136" t="s">
        <v>45</v>
      </c>
      <c r="C4136" t="s">
        <v>22</v>
      </c>
      <c r="D4136" t="s">
        <v>56</v>
      </c>
      <c r="E4136" s="1">
        <v>45482</v>
      </c>
      <c r="F4136" t="s">
        <v>8323</v>
      </c>
      <c r="G4136" s="1">
        <v>45809</v>
      </c>
      <c r="H4136" t="s">
        <v>34</v>
      </c>
      <c r="I4136" t="s">
        <v>63</v>
      </c>
      <c r="J4136" t="s">
        <v>64</v>
      </c>
      <c r="K4136">
        <v>4</v>
      </c>
      <c r="L4136">
        <v>534.9</v>
      </c>
      <c r="M4136" t="s">
        <v>50</v>
      </c>
      <c r="N4136">
        <v>28</v>
      </c>
      <c r="O4136" s="1">
        <v>45932</v>
      </c>
      <c r="P4136">
        <v>175</v>
      </c>
      <c r="Q4136" t="s">
        <v>29</v>
      </c>
      <c r="R4136">
        <v>3</v>
      </c>
      <c r="S4136" t="s">
        <v>12370</v>
      </c>
      <c r="T4136" t="s">
        <v>60</v>
      </c>
    </row>
    <row r="4137" spans="1:20" x14ac:dyDescent="0.25">
      <c r="A4137" t="s">
        <v>8324</v>
      </c>
      <c r="B4137" t="s">
        <v>21</v>
      </c>
      <c r="C4137" t="s">
        <v>39</v>
      </c>
      <c r="D4137" t="s">
        <v>77</v>
      </c>
      <c r="E4137" t="s">
        <v>12407</v>
      </c>
      <c r="F4137" t="s">
        <v>8325</v>
      </c>
      <c r="G4137" s="1">
        <v>45809</v>
      </c>
      <c r="H4137" t="s">
        <v>41</v>
      </c>
      <c r="I4137" t="s">
        <v>48</v>
      </c>
      <c r="J4137" t="s">
        <v>64</v>
      </c>
      <c r="K4137">
        <v>5</v>
      </c>
      <c r="L4137">
        <v>976.69</v>
      </c>
      <c r="M4137" t="s">
        <v>50</v>
      </c>
      <c r="N4137">
        <v>18</v>
      </c>
      <c r="O4137" t="s">
        <v>12110</v>
      </c>
      <c r="P4137">
        <v>200</v>
      </c>
      <c r="Q4137" t="s">
        <v>43</v>
      </c>
      <c r="R4137">
        <v>1</v>
      </c>
      <c r="S4137" t="s">
        <v>12156</v>
      </c>
      <c r="T4137" t="s">
        <v>36</v>
      </c>
    </row>
    <row r="4138" spans="1:20" x14ac:dyDescent="0.25">
      <c r="A4138" t="s">
        <v>8326</v>
      </c>
      <c r="B4138" t="s">
        <v>38</v>
      </c>
      <c r="C4138" t="s">
        <v>82</v>
      </c>
      <c r="D4138" t="s">
        <v>23</v>
      </c>
      <c r="E4138" s="1">
        <v>45608</v>
      </c>
      <c r="F4138" t="s">
        <v>8327</v>
      </c>
      <c r="G4138" s="1">
        <v>45809</v>
      </c>
      <c r="H4138" t="s">
        <v>34</v>
      </c>
      <c r="I4138" t="s">
        <v>63</v>
      </c>
      <c r="J4138" t="s">
        <v>27</v>
      </c>
      <c r="K4138">
        <v>1</v>
      </c>
      <c r="L4138">
        <v>981.11</v>
      </c>
      <c r="M4138" t="s">
        <v>35</v>
      </c>
      <c r="N4138">
        <v>14</v>
      </c>
      <c r="O4138" t="s">
        <v>12102</v>
      </c>
      <c r="P4138">
        <v>117</v>
      </c>
      <c r="Q4138" t="s">
        <v>43</v>
      </c>
      <c r="R4138">
        <v>2</v>
      </c>
      <c r="S4138" t="s">
        <v>12354</v>
      </c>
      <c r="T4138" t="s">
        <v>30</v>
      </c>
    </row>
    <row r="4139" spans="1:20" x14ac:dyDescent="0.25">
      <c r="A4139" t="s">
        <v>8328</v>
      </c>
      <c r="B4139" t="s">
        <v>45</v>
      </c>
      <c r="C4139" t="s">
        <v>39</v>
      </c>
      <c r="D4139" t="s">
        <v>56</v>
      </c>
      <c r="E4139" t="s">
        <v>12287</v>
      </c>
      <c r="F4139" t="s">
        <v>8329</v>
      </c>
      <c r="G4139" s="1">
        <v>45809</v>
      </c>
      <c r="H4139" t="s">
        <v>41</v>
      </c>
      <c r="I4139" t="s">
        <v>42</v>
      </c>
      <c r="J4139" t="s">
        <v>67</v>
      </c>
      <c r="K4139">
        <v>4</v>
      </c>
      <c r="L4139">
        <v>284.99</v>
      </c>
      <c r="M4139" t="s">
        <v>35</v>
      </c>
      <c r="N4139">
        <v>50</v>
      </c>
      <c r="O4139" s="1">
        <v>45361</v>
      </c>
      <c r="P4139">
        <v>128</v>
      </c>
      <c r="Q4139" t="s">
        <v>43</v>
      </c>
      <c r="R4139">
        <v>4</v>
      </c>
      <c r="S4139" t="s">
        <v>12163</v>
      </c>
      <c r="T4139" t="s">
        <v>60</v>
      </c>
    </row>
    <row r="4140" spans="1:20" x14ac:dyDescent="0.25">
      <c r="A4140" t="s">
        <v>8330</v>
      </c>
      <c r="B4140" t="s">
        <v>21</v>
      </c>
      <c r="C4140" t="s">
        <v>82</v>
      </c>
      <c r="D4140" t="s">
        <v>32</v>
      </c>
      <c r="E4140" t="s">
        <v>12148</v>
      </c>
      <c r="F4140" t="s">
        <v>8331</v>
      </c>
      <c r="G4140" s="1">
        <v>45839</v>
      </c>
      <c r="H4140" t="s">
        <v>47</v>
      </c>
      <c r="I4140" t="s">
        <v>42</v>
      </c>
      <c r="J4140" t="s">
        <v>49</v>
      </c>
      <c r="K4140">
        <v>5</v>
      </c>
      <c r="L4140">
        <v>1147.53</v>
      </c>
      <c r="M4140" t="s">
        <v>28</v>
      </c>
      <c r="N4140">
        <v>17</v>
      </c>
      <c r="O4140" t="s">
        <v>12174</v>
      </c>
      <c r="P4140">
        <v>256</v>
      </c>
      <c r="Q4140" t="s">
        <v>43</v>
      </c>
      <c r="R4140">
        <v>4</v>
      </c>
      <c r="S4140" t="s">
        <v>12148</v>
      </c>
      <c r="T4140" t="s">
        <v>60</v>
      </c>
    </row>
    <row r="4141" spans="1:20" x14ac:dyDescent="0.25">
      <c r="A4141" t="s">
        <v>8332</v>
      </c>
      <c r="B4141" t="s">
        <v>21</v>
      </c>
      <c r="C4141" t="s">
        <v>39</v>
      </c>
      <c r="D4141" t="s">
        <v>56</v>
      </c>
      <c r="E4141" s="1">
        <v>45752</v>
      </c>
      <c r="F4141" t="s">
        <v>8333</v>
      </c>
      <c r="G4141" s="1">
        <v>45839</v>
      </c>
      <c r="H4141" t="s">
        <v>47</v>
      </c>
      <c r="I4141" t="s">
        <v>26</v>
      </c>
      <c r="J4141" t="s">
        <v>64</v>
      </c>
      <c r="K4141">
        <v>1</v>
      </c>
      <c r="L4141">
        <v>1241.6500000000001</v>
      </c>
      <c r="M4141" t="s">
        <v>50</v>
      </c>
      <c r="N4141">
        <v>37</v>
      </c>
      <c r="O4141" t="s">
        <v>12209</v>
      </c>
      <c r="P4141">
        <v>147</v>
      </c>
      <c r="Q4141" t="s">
        <v>43</v>
      </c>
      <c r="R4141">
        <v>3</v>
      </c>
      <c r="S4141" t="s">
        <v>12189</v>
      </c>
      <c r="T4141" t="s">
        <v>36</v>
      </c>
    </row>
    <row r="4142" spans="1:20" x14ac:dyDescent="0.25">
      <c r="A4142" t="s">
        <v>8334</v>
      </c>
      <c r="B4142" t="s">
        <v>45</v>
      </c>
      <c r="C4142" t="s">
        <v>82</v>
      </c>
      <c r="D4142" t="s">
        <v>77</v>
      </c>
      <c r="E4142" s="1">
        <v>45421</v>
      </c>
      <c r="F4142" t="s">
        <v>8335</v>
      </c>
      <c r="G4142" s="1">
        <v>45839</v>
      </c>
      <c r="H4142" t="s">
        <v>47</v>
      </c>
      <c r="I4142" t="s">
        <v>42</v>
      </c>
      <c r="J4142" t="s">
        <v>67</v>
      </c>
      <c r="K4142">
        <v>4</v>
      </c>
      <c r="L4142">
        <v>592.11</v>
      </c>
      <c r="M4142" t="s">
        <v>28</v>
      </c>
      <c r="N4142">
        <v>37</v>
      </c>
      <c r="O4142" t="s">
        <v>12227</v>
      </c>
      <c r="P4142">
        <v>191</v>
      </c>
      <c r="Q4142" t="s">
        <v>29</v>
      </c>
      <c r="R4142">
        <v>1</v>
      </c>
      <c r="S4142" t="s">
        <v>12211</v>
      </c>
      <c r="T4142" t="s">
        <v>30</v>
      </c>
    </row>
    <row r="4143" spans="1:20" x14ac:dyDescent="0.25">
      <c r="A4143" t="s">
        <v>8336</v>
      </c>
      <c r="B4143" t="s">
        <v>45</v>
      </c>
      <c r="C4143" t="s">
        <v>82</v>
      </c>
      <c r="D4143" t="s">
        <v>56</v>
      </c>
      <c r="E4143" t="s">
        <v>12147</v>
      </c>
      <c r="F4143" t="s">
        <v>8337</v>
      </c>
      <c r="G4143" s="1">
        <v>45839</v>
      </c>
      <c r="H4143" t="s">
        <v>25</v>
      </c>
      <c r="I4143" t="s">
        <v>26</v>
      </c>
      <c r="J4143" t="s">
        <v>67</v>
      </c>
      <c r="K4143">
        <v>2</v>
      </c>
      <c r="L4143">
        <v>407.63</v>
      </c>
      <c r="M4143" t="s">
        <v>35</v>
      </c>
      <c r="N4143">
        <v>24</v>
      </c>
      <c r="O4143" s="1">
        <v>45932</v>
      </c>
      <c r="P4143">
        <v>319</v>
      </c>
      <c r="Q4143" t="s">
        <v>43</v>
      </c>
      <c r="R4143">
        <v>1</v>
      </c>
      <c r="S4143" s="1">
        <v>45778</v>
      </c>
      <c r="T4143" t="s">
        <v>60</v>
      </c>
    </row>
    <row r="4144" spans="1:20" x14ac:dyDescent="0.25">
      <c r="A4144" t="s">
        <v>8338</v>
      </c>
      <c r="B4144" t="s">
        <v>21</v>
      </c>
      <c r="C4144" t="s">
        <v>22</v>
      </c>
      <c r="D4144" t="s">
        <v>52</v>
      </c>
      <c r="E4144" s="1">
        <v>45393</v>
      </c>
      <c r="F4144" t="s">
        <v>8339</v>
      </c>
      <c r="G4144" s="1">
        <v>45839</v>
      </c>
      <c r="H4144" t="s">
        <v>34</v>
      </c>
      <c r="I4144" t="s">
        <v>42</v>
      </c>
      <c r="J4144" t="s">
        <v>67</v>
      </c>
      <c r="K4144">
        <v>1</v>
      </c>
      <c r="L4144">
        <v>304.91000000000003</v>
      </c>
      <c r="M4144" t="s">
        <v>35</v>
      </c>
      <c r="N4144">
        <v>47</v>
      </c>
      <c r="O4144" t="s">
        <v>12264</v>
      </c>
      <c r="P4144">
        <v>168</v>
      </c>
      <c r="Q4144" t="s">
        <v>43</v>
      </c>
      <c r="R4144">
        <v>1</v>
      </c>
      <c r="S4144" t="s">
        <v>12379</v>
      </c>
      <c r="T4144" t="s">
        <v>30</v>
      </c>
    </row>
    <row r="4145" spans="1:20" x14ac:dyDescent="0.25">
      <c r="A4145" t="s">
        <v>8340</v>
      </c>
      <c r="B4145" t="s">
        <v>45</v>
      </c>
      <c r="C4145" t="s">
        <v>82</v>
      </c>
      <c r="D4145" t="s">
        <v>77</v>
      </c>
      <c r="E4145" t="s">
        <v>12326</v>
      </c>
      <c r="F4145" t="s">
        <v>8341</v>
      </c>
      <c r="G4145" s="1">
        <v>45839</v>
      </c>
      <c r="H4145" t="s">
        <v>25</v>
      </c>
      <c r="I4145" t="s">
        <v>63</v>
      </c>
      <c r="J4145" t="s">
        <v>67</v>
      </c>
      <c r="K4145">
        <v>1</v>
      </c>
      <c r="L4145">
        <v>1273.28</v>
      </c>
      <c r="M4145" t="s">
        <v>28</v>
      </c>
      <c r="N4145">
        <v>14</v>
      </c>
      <c r="O4145" t="s">
        <v>12332</v>
      </c>
      <c r="P4145">
        <v>206</v>
      </c>
      <c r="Q4145" t="s">
        <v>43</v>
      </c>
      <c r="R4145">
        <v>1</v>
      </c>
      <c r="S4145" t="s">
        <v>12354</v>
      </c>
      <c r="T4145" t="s">
        <v>30</v>
      </c>
    </row>
    <row r="4146" spans="1:20" x14ac:dyDescent="0.25">
      <c r="A4146" t="s">
        <v>8342</v>
      </c>
      <c r="B4146" t="s">
        <v>45</v>
      </c>
      <c r="C4146" t="s">
        <v>22</v>
      </c>
      <c r="D4146" t="s">
        <v>23</v>
      </c>
      <c r="E4146" t="s">
        <v>12182</v>
      </c>
      <c r="F4146" t="s">
        <v>8343</v>
      </c>
      <c r="G4146" s="1">
        <v>45839</v>
      </c>
      <c r="H4146" t="s">
        <v>25</v>
      </c>
      <c r="I4146" t="s">
        <v>63</v>
      </c>
      <c r="J4146" t="s">
        <v>67</v>
      </c>
      <c r="K4146">
        <v>2</v>
      </c>
      <c r="L4146">
        <v>270.49</v>
      </c>
      <c r="M4146" t="s">
        <v>35</v>
      </c>
      <c r="N4146">
        <v>43</v>
      </c>
      <c r="O4146" t="s">
        <v>12436</v>
      </c>
      <c r="P4146">
        <v>11</v>
      </c>
      <c r="Q4146" t="s">
        <v>29</v>
      </c>
      <c r="R4146">
        <v>5</v>
      </c>
      <c r="S4146" t="s">
        <v>12368</v>
      </c>
      <c r="T4146" t="s">
        <v>60</v>
      </c>
    </row>
    <row r="4147" spans="1:20" x14ac:dyDescent="0.25">
      <c r="A4147" t="s">
        <v>8344</v>
      </c>
      <c r="B4147" t="s">
        <v>38</v>
      </c>
      <c r="C4147" t="s">
        <v>39</v>
      </c>
      <c r="D4147" t="s">
        <v>77</v>
      </c>
      <c r="E4147" t="s">
        <v>12372</v>
      </c>
      <c r="F4147" t="s">
        <v>8345</v>
      </c>
      <c r="G4147" s="1">
        <v>45839</v>
      </c>
      <c r="H4147" t="s">
        <v>58</v>
      </c>
      <c r="I4147" t="s">
        <v>48</v>
      </c>
      <c r="J4147" t="s">
        <v>49</v>
      </c>
      <c r="K4147">
        <v>2</v>
      </c>
      <c r="L4147">
        <v>1000.42</v>
      </c>
      <c r="M4147" t="s">
        <v>35</v>
      </c>
      <c r="N4147">
        <v>48</v>
      </c>
      <c r="O4147" s="1">
        <v>45659</v>
      </c>
      <c r="P4147">
        <v>433</v>
      </c>
      <c r="Q4147" t="s">
        <v>29</v>
      </c>
      <c r="R4147">
        <v>1</v>
      </c>
      <c r="S4147" s="1">
        <v>45962</v>
      </c>
      <c r="T4147" t="s">
        <v>60</v>
      </c>
    </row>
    <row r="4148" spans="1:20" x14ac:dyDescent="0.25">
      <c r="A4148" t="s">
        <v>8346</v>
      </c>
      <c r="B4148" t="s">
        <v>38</v>
      </c>
      <c r="C4148" t="s">
        <v>82</v>
      </c>
      <c r="D4148" t="s">
        <v>52</v>
      </c>
      <c r="E4148" t="s">
        <v>12438</v>
      </c>
      <c r="F4148" t="s">
        <v>8347</v>
      </c>
      <c r="G4148" s="1">
        <v>45839</v>
      </c>
      <c r="H4148" t="s">
        <v>34</v>
      </c>
      <c r="I4148" t="s">
        <v>54</v>
      </c>
      <c r="J4148" t="s">
        <v>49</v>
      </c>
      <c r="K4148">
        <v>1</v>
      </c>
      <c r="L4148">
        <v>1268.3599999999999</v>
      </c>
      <c r="M4148" t="s">
        <v>50</v>
      </c>
      <c r="N4148">
        <v>8</v>
      </c>
      <c r="O4148" t="s">
        <v>12176</v>
      </c>
      <c r="P4148">
        <v>316</v>
      </c>
      <c r="Q4148" t="s">
        <v>43</v>
      </c>
      <c r="R4148">
        <v>5</v>
      </c>
      <c r="S4148" s="1">
        <v>45846</v>
      </c>
      <c r="T4148" t="s">
        <v>36</v>
      </c>
    </row>
    <row r="4149" spans="1:20" x14ac:dyDescent="0.25">
      <c r="A4149" t="s">
        <v>8348</v>
      </c>
      <c r="B4149" t="s">
        <v>38</v>
      </c>
      <c r="C4149" t="s">
        <v>39</v>
      </c>
      <c r="D4149" t="s">
        <v>52</v>
      </c>
      <c r="E4149" s="1">
        <v>45514</v>
      </c>
      <c r="F4149" t="s">
        <v>8349</v>
      </c>
      <c r="G4149" s="1">
        <v>45870</v>
      </c>
      <c r="H4149" t="s">
        <v>25</v>
      </c>
      <c r="I4149" t="s">
        <v>42</v>
      </c>
      <c r="J4149" t="s">
        <v>64</v>
      </c>
      <c r="K4149">
        <v>3</v>
      </c>
      <c r="L4149">
        <v>1291.92</v>
      </c>
      <c r="M4149" t="s">
        <v>28</v>
      </c>
      <c r="N4149">
        <v>1</v>
      </c>
      <c r="O4149" t="s">
        <v>12144</v>
      </c>
      <c r="P4149">
        <v>497</v>
      </c>
      <c r="Q4149" t="s">
        <v>43</v>
      </c>
      <c r="R4149">
        <v>4</v>
      </c>
      <c r="S4149" t="s">
        <v>12274</v>
      </c>
      <c r="T4149" t="s">
        <v>30</v>
      </c>
    </row>
    <row r="4150" spans="1:20" x14ac:dyDescent="0.25">
      <c r="A4150" t="s">
        <v>8350</v>
      </c>
      <c r="B4150" t="s">
        <v>38</v>
      </c>
      <c r="C4150" t="s">
        <v>82</v>
      </c>
      <c r="D4150" t="s">
        <v>52</v>
      </c>
      <c r="E4150" s="1">
        <v>45325</v>
      </c>
      <c r="F4150" t="s">
        <v>8351</v>
      </c>
      <c r="G4150" s="1">
        <v>45870</v>
      </c>
      <c r="H4150" t="s">
        <v>47</v>
      </c>
      <c r="I4150" t="s">
        <v>63</v>
      </c>
      <c r="J4150" t="s">
        <v>49</v>
      </c>
      <c r="K4150">
        <v>2</v>
      </c>
      <c r="L4150">
        <v>1051.77</v>
      </c>
      <c r="M4150" t="s">
        <v>28</v>
      </c>
      <c r="N4150">
        <v>45</v>
      </c>
      <c r="O4150" t="s">
        <v>12252</v>
      </c>
      <c r="P4150">
        <v>26</v>
      </c>
      <c r="Q4150" t="s">
        <v>29</v>
      </c>
      <c r="R4150">
        <v>1</v>
      </c>
      <c r="S4150" s="1">
        <v>45300</v>
      </c>
      <c r="T4150" t="s">
        <v>30</v>
      </c>
    </row>
    <row r="4151" spans="1:20" x14ac:dyDescent="0.25">
      <c r="A4151" t="s">
        <v>8352</v>
      </c>
      <c r="B4151" t="s">
        <v>21</v>
      </c>
      <c r="C4151" t="s">
        <v>39</v>
      </c>
      <c r="D4151" t="s">
        <v>56</v>
      </c>
      <c r="E4151" t="s">
        <v>12140</v>
      </c>
      <c r="F4151" t="s">
        <v>8353</v>
      </c>
      <c r="G4151" s="1">
        <v>45870</v>
      </c>
      <c r="H4151" t="s">
        <v>41</v>
      </c>
      <c r="I4151" t="s">
        <v>26</v>
      </c>
      <c r="J4151" t="s">
        <v>64</v>
      </c>
      <c r="K4151">
        <v>2</v>
      </c>
      <c r="L4151">
        <v>684.13</v>
      </c>
      <c r="M4151" t="s">
        <v>50</v>
      </c>
      <c r="N4151">
        <v>6</v>
      </c>
      <c r="O4151" t="s">
        <v>12279</v>
      </c>
      <c r="P4151">
        <v>364</v>
      </c>
      <c r="Q4151" t="s">
        <v>43</v>
      </c>
      <c r="R4151">
        <v>4</v>
      </c>
      <c r="S4151" t="s">
        <v>12384</v>
      </c>
      <c r="T4151" t="s">
        <v>36</v>
      </c>
    </row>
    <row r="4152" spans="1:20" x14ac:dyDescent="0.25">
      <c r="A4152" t="s">
        <v>8354</v>
      </c>
      <c r="B4152" t="s">
        <v>21</v>
      </c>
      <c r="C4152" t="s">
        <v>82</v>
      </c>
      <c r="D4152" t="s">
        <v>32</v>
      </c>
      <c r="E4152" t="s">
        <v>12141</v>
      </c>
      <c r="F4152" t="s">
        <v>8355</v>
      </c>
      <c r="G4152" s="1">
        <v>45870</v>
      </c>
      <c r="H4152" t="s">
        <v>58</v>
      </c>
      <c r="I4152" t="s">
        <v>48</v>
      </c>
      <c r="J4152" t="s">
        <v>64</v>
      </c>
      <c r="K4152">
        <v>5</v>
      </c>
      <c r="L4152">
        <v>1386.51</v>
      </c>
      <c r="M4152" t="s">
        <v>50</v>
      </c>
      <c r="N4152">
        <v>19</v>
      </c>
      <c r="O4152" s="1">
        <v>45755</v>
      </c>
      <c r="P4152">
        <v>352</v>
      </c>
      <c r="Q4152" t="s">
        <v>29</v>
      </c>
      <c r="R4152">
        <v>1</v>
      </c>
      <c r="S4152" s="1">
        <v>45753</v>
      </c>
      <c r="T4152" t="s">
        <v>30</v>
      </c>
    </row>
    <row r="4153" spans="1:20" x14ac:dyDescent="0.25">
      <c r="A4153" t="s">
        <v>8356</v>
      </c>
      <c r="B4153" t="s">
        <v>45</v>
      </c>
      <c r="C4153" t="s">
        <v>82</v>
      </c>
      <c r="D4153" t="s">
        <v>52</v>
      </c>
      <c r="E4153" t="s">
        <v>12365</v>
      </c>
      <c r="F4153" t="s">
        <v>8357</v>
      </c>
      <c r="G4153" s="1">
        <v>45870</v>
      </c>
      <c r="H4153" t="s">
        <v>58</v>
      </c>
      <c r="I4153" t="s">
        <v>63</v>
      </c>
      <c r="J4153" t="s">
        <v>67</v>
      </c>
      <c r="K4153">
        <v>2</v>
      </c>
      <c r="L4153">
        <v>1376.6</v>
      </c>
      <c r="M4153" t="s">
        <v>50</v>
      </c>
      <c r="N4153">
        <v>11</v>
      </c>
      <c r="O4153" t="s">
        <v>12311</v>
      </c>
      <c r="P4153">
        <v>32</v>
      </c>
      <c r="Q4153" t="s">
        <v>29</v>
      </c>
      <c r="R4153">
        <v>1</v>
      </c>
      <c r="S4153" s="1">
        <v>45605</v>
      </c>
      <c r="T4153" t="s">
        <v>36</v>
      </c>
    </row>
    <row r="4154" spans="1:20" x14ac:dyDescent="0.25">
      <c r="A4154" t="s">
        <v>8358</v>
      </c>
      <c r="B4154" t="s">
        <v>45</v>
      </c>
      <c r="C4154" t="s">
        <v>39</v>
      </c>
      <c r="D4154" t="s">
        <v>32</v>
      </c>
      <c r="E4154" s="1">
        <v>45632</v>
      </c>
      <c r="F4154" t="s">
        <v>8359</v>
      </c>
      <c r="G4154" s="1">
        <v>45870</v>
      </c>
      <c r="H4154" t="s">
        <v>47</v>
      </c>
      <c r="I4154" t="s">
        <v>48</v>
      </c>
      <c r="J4154" t="s">
        <v>67</v>
      </c>
      <c r="K4154">
        <v>3</v>
      </c>
      <c r="L4154">
        <v>150.84</v>
      </c>
      <c r="M4154" t="s">
        <v>28</v>
      </c>
      <c r="N4154">
        <v>49</v>
      </c>
      <c r="O4154" t="s">
        <v>12068</v>
      </c>
      <c r="P4154">
        <v>191</v>
      </c>
      <c r="Q4154" t="s">
        <v>29</v>
      </c>
      <c r="R4154">
        <v>2</v>
      </c>
      <c r="S4154" t="s">
        <v>12266</v>
      </c>
      <c r="T4154" t="s">
        <v>30</v>
      </c>
    </row>
    <row r="4155" spans="1:20" x14ac:dyDescent="0.25">
      <c r="A4155" t="s">
        <v>8360</v>
      </c>
      <c r="B4155" t="s">
        <v>38</v>
      </c>
      <c r="C4155" t="s">
        <v>22</v>
      </c>
      <c r="D4155" t="s">
        <v>52</v>
      </c>
      <c r="E4155" t="s">
        <v>12241</v>
      </c>
      <c r="F4155" t="s">
        <v>8361</v>
      </c>
      <c r="G4155" s="1">
        <v>45870</v>
      </c>
      <c r="H4155" t="s">
        <v>41</v>
      </c>
      <c r="I4155" t="s">
        <v>42</v>
      </c>
      <c r="J4155" t="s">
        <v>49</v>
      </c>
      <c r="K4155">
        <v>4</v>
      </c>
      <c r="L4155">
        <v>1016.92</v>
      </c>
      <c r="M4155" t="s">
        <v>28</v>
      </c>
      <c r="N4155">
        <v>10</v>
      </c>
      <c r="O4155" s="1">
        <v>45811</v>
      </c>
      <c r="P4155">
        <v>344</v>
      </c>
      <c r="Q4155" t="s">
        <v>43</v>
      </c>
      <c r="R4155">
        <v>3</v>
      </c>
      <c r="S4155" t="s">
        <v>12191</v>
      </c>
      <c r="T4155" t="s">
        <v>60</v>
      </c>
    </row>
    <row r="4156" spans="1:20" x14ac:dyDescent="0.25">
      <c r="A4156" t="s">
        <v>8362</v>
      </c>
      <c r="B4156" t="s">
        <v>21</v>
      </c>
      <c r="C4156" t="s">
        <v>39</v>
      </c>
      <c r="D4156" t="s">
        <v>77</v>
      </c>
      <c r="E4156" t="s">
        <v>12386</v>
      </c>
      <c r="F4156" t="s">
        <v>8363</v>
      </c>
      <c r="G4156" s="1">
        <v>45901</v>
      </c>
      <c r="H4156" t="s">
        <v>58</v>
      </c>
      <c r="I4156" t="s">
        <v>42</v>
      </c>
      <c r="J4156" t="s">
        <v>64</v>
      </c>
      <c r="K4156">
        <v>1</v>
      </c>
      <c r="L4156">
        <v>275.07</v>
      </c>
      <c r="M4156" t="s">
        <v>35</v>
      </c>
      <c r="N4156">
        <v>26</v>
      </c>
      <c r="O4156" t="s">
        <v>12069</v>
      </c>
      <c r="P4156">
        <v>220</v>
      </c>
      <c r="Q4156" t="s">
        <v>29</v>
      </c>
      <c r="R4156">
        <v>4</v>
      </c>
      <c r="S4156" s="1">
        <v>45421</v>
      </c>
      <c r="T4156" t="s">
        <v>60</v>
      </c>
    </row>
    <row r="4157" spans="1:20" x14ac:dyDescent="0.25">
      <c r="A4157" t="s">
        <v>8364</v>
      </c>
      <c r="B4157" t="s">
        <v>21</v>
      </c>
      <c r="C4157" t="s">
        <v>39</v>
      </c>
      <c r="D4157" t="s">
        <v>23</v>
      </c>
      <c r="E4157" s="1">
        <v>45327</v>
      </c>
      <c r="F4157" t="s">
        <v>8365</v>
      </c>
      <c r="G4157" s="1">
        <v>45901</v>
      </c>
      <c r="H4157" t="s">
        <v>47</v>
      </c>
      <c r="I4157" t="s">
        <v>48</v>
      </c>
      <c r="J4157" t="s">
        <v>64</v>
      </c>
      <c r="K4157">
        <v>4</v>
      </c>
      <c r="L4157">
        <v>1092.6099999999999</v>
      </c>
      <c r="M4157" t="s">
        <v>28</v>
      </c>
      <c r="N4157">
        <v>12</v>
      </c>
      <c r="O4157" t="s">
        <v>12207</v>
      </c>
      <c r="P4157">
        <v>367</v>
      </c>
      <c r="Q4157" t="s">
        <v>29</v>
      </c>
      <c r="R4157">
        <v>1</v>
      </c>
      <c r="S4157" s="1">
        <v>45637</v>
      </c>
      <c r="T4157" t="s">
        <v>30</v>
      </c>
    </row>
    <row r="4158" spans="1:20" x14ac:dyDescent="0.25">
      <c r="A4158" t="s">
        <v>8366</v>
      </c>
      <c r="B4158" t="s">
        <v>38</v>
      </c>
      <c r="C4158" t="s">
        <v>39</v>
      </c>
      <c r="D4158" t="s">
        <v>23</v>
      </c>
      <c r="E4158" t="s">
        <v>12308</v>
      </c>
      <c r="F4158" t="s">
        <v>8367</v>
      </c>
      <c r="G4158" s="1">
        <v>45901</v>
      </c>
      <c r="H4158" t="s">
        <v>58</v>
      </c>
      <c r="I4158" t="s">
        <v>54</v>
      </c>
      <c r="J4158" t="s">
        <v>49</v>
      </c>
      <c r="K4158">
        <v>3</v>
      </c>
      <c r="L4158">
        <v>346.3</v>
      </c>
      <c r="M4158" t="s">
        <v>50</v>
      </c>
      <c r="N4158">
        <v>48</v>
      </c>
      <c r="O4158" s="1">
        <v>45576</v>
      </c>
      <c r="P4158">
        <v>410</v>
      </c>
      <c r="Q4158" t="s">
        <v>29</v>
      </c>
      <c r="R4158">
        <v>3</v>
      </c>
      <c r="S4158" s="1">
        <v>45692</v>
      </c>
      <c r="T4158" t="s">
        <v>30</v>
      </c>
    </row>
    <row r="4159" spans="1:20" x14ac:dyDescent="0.25">
      <c r="A4159" t="s">
        <v>8368</v>
      </c>
      <c r="B4159" t="s">
        <v>38</v>
      </c>
      <c r="C4159" t="s">
        <v>22</v>
      </c>
      <c r="D4159" t="s">
        <v>23</v>
      </c>
      <c r="E4159" s="1">
        <v>45724</v>
      </c>
      <c r="F4159" t="s">
        <v>8369</v>
      </c>
      <c r="G4159" s="1">
        <v>45901</v>
      </c>
      <c r="H4159" t="s">
        <v>25</v>
      </c>
      <c r="I4159" t="s">
        <v>42</v>
      </c>
      <c r="J4159" t="s">
        <v>49</v>
      </c>
      <c r="K4159">
        <v>4</v>
      </c>
      <c r="L4159">
        <v>471.64</v>
      </c>
      <c r="M4159" t="s">
        <v>35</v>
      </c>
      <c r="N4159">
        <v>14</v>
      </c>
      <c r="O4159" t="s">
        <v>12223</v>
      </c>
      <c r="P4159">
        <v>53</v>
      </c>
      <c r="Q4159" t="s">
        <v>29</v>
      </c>
      <c r="R4159">
        <v>1</v>
      </c>
      <c r="S4159" t="s">
        <v>12201</v>
      </c>
      <c r="T4159" t="s">
        <v>60</v>
      </c>
    </row>
    <row r="4160" spans="1:20" x14ac:dyDescent="0.25">
      <c r="A4160" t="s">
        <v>8370</v>
      </c>
      <c r="B4160" t="s">
        <v>38</v>
      </c>
      <c r="C4160" t="s">
        <v>22</v>
      </c>
      <c r="D4160" t="s">
        <v>32</v>
      </c>
      <c r="E4160" s="1">
        <v>45542</v>
      </c>
      <c r="F4160" t="s">
        <v>8371</v>
      </c>
      <c r="G4160" s="1">
        <v>45901</v>
      </c>
      <c r="H4160" t="s">
        <v>47</v>
      </c>
      <c r="I4160" t="s">
        <v>42</v>
      </c>
      <c r="J4160" t="s">
        <v>67</v>
      </c>
      <c r="K4160">
        <v>4</v>
      </c>
      <c r="L4160">
        <v>810.23</v>
      </c>
      <c r="M4160" t="s">
        <v>35</v>
      </c>
      <c r="N4160">
        <v>40</v>
      </c>
      <c r="O4160" s="1">
        <v>45665</v>
      </c>
      <c r="P4160">
        <v>242</v>
      </c>
      <c r="Q4160" t="s">
        <v>43</v>
      </c>
      <c r="R4160">
        <v>1</v>
      </c>
      <c r="S4160" s="1">
        <v>45997</v>
      </c>
      <c r="T4160" t="s">
        <v>30</v>
      </c>
    </row>
    <row r="4161" spans="1:20" x14ac:dyDescent="0.25">
      <c r="A4161" t="s">
        <v>8372</v>
      </c>
      <c r="B4161" t="s">
        <v>21</v>
      </c>
      <c r="C4161" t="s">
        <v>22</v>
      </c>
      <c r="D4161" t="s">
        <v>32</v>
      </c>
      <c r="E4161" s="1">
        <v>45874</v>
      </c>
      <c r="F4161" t="s">
        <v>8373</v>
      </c>
      <c r="G4161" s="1">
        <v>45901</v>
      </c>
      <c r="H4161" t="s">
        <v>34</v>
      </c>
      <c r="I4161" t="s">
        <v>48</v>
      </c>
      <c r="J4161" t="s">
        <v>64</v>
      </c>
      <c r="K4161">
        <v>4</v>
      </c>
      <c r="L4161">
        <v>1188.8900000000001</v>
      </c>
      <c r="M4161" t="s">
        <v>50</v>
      </c>
      <c r="N4161">
        <v>47</v>
      </c>
      <c r="O4161" t="s">
        <v>12384</v>
      </c>
      <c r="P4161">
        <v>131</v>
      </c>
      <c r="Q4161" t="s">
        <v>43</v>
      </c>
      <c r="R4161">
        <v>2</v>
      </c>
      <c r="S4161" t="s">
        <v>12215</v>
      </c>
      <c r="T4161" t="s">
        <v>60</v>
      </c>
    </row>
    <row r="4162" spans="1:20" x14ac:dyDescent="0.25">
      <c r="A4162" t="s">
        <v>8374</v>
      </c>
      <c r="B4162" t="s">
        <v>38</v>
      </c>
      <c r="C4162" t="s">
        <v>39</v>
      </c>
      <c r="D4162" t="s">
        <v>23</v>
      </c>
      <c r="E4162" s="1">
        <v>45506</v>
      </c>
      <c r="F4162" t="s">
        <v>8375</v>
      </c>
      <c r="G4162" s="1">
        <v>45901</v>
      </c>
      <c r="H4162" t="s">
        <v>58</v>
      </c>
      <c r="I4162" t="s">
        <v>63</v>
      </c>
      <c r="J4162" t="s">
        <v>64</v>
      </c>
      <c r="K4162">
        <v>4</v>
      </c>
      <c r="L4162">
        <v>315.35000000000002</v>
      </c>
      <c r="M4162" t="s">
        <v>28</v>
      </c>
      <c r="N4162">
        <v>49</v>
      </c>
      <c r="O4162" t="s">
        <v>12343</v>
      </c>
      <c r="P4162">
        <v>323</v>
      </c>
      <c r="Q4162" t="s">
        <v>29</v>
      </c>
      <c r="R4162">
        <v>4</v>
      </c>
      <c r="S4162" s="1">
        <v>45812</v>
      </c>
      <c r="T4162" t="s">
        <v>30</v>
      </c>
    </row>
    <row r="4163" spans="1:20" x14ac:dyDescent="0.25">
      <c r="A4163" t="s">
        <v>8376</v>
      </c>
      <c r="B4163" t="s">
        <v>45</v>
      </c>
      <c r="C4163" t="s">
        <v>82</v>
      </c>
      <c r="D4163" t="s">
        <v>23</v>
      </c>
      <c r="E4163" s="1">
        <v>45510</v>
      </c>
      <c r="F4163" t="s">
        <v>8377</v>
      </c>
      <c r="G4163" s="1">
        <v>45901</v>
      </c>
      <c r="H4163" t="s">
        <v>41</v>
      </c>
      <c r="I4163" t="s">
        <v>48</v>
      </c>
      <c r="J4163" t="s">
        <v>67</v>
      </c>
      <c r="K4163">
        <v>4</v>
      </c>
      <c r="L4163">
        <v>1469.39</v>
      </c>
      <c r="M4163" t="s">
        <v>50</v>
      </c>
      <c r="N4163">
        <v>39</v>
      </c>
      <c r="O4163" s="1">
        <v>45303</v>
      </c>
      <c r="P4163">
        <v>297</v>
      </c>
      <c r="Q4163" t="s">
        <v>29</v>
      </c>
      <c r="R4163">
        <v>5</v>
      </c>
      <c r="S4163" t="s">
        <v>12258</v>
      </c>
      <c r="T4163" t="s">
        <v>36</v>
      </c>
    </row>
    <row r="4164" spans="1:20" x14ac:dyDescent="0.25">
      <c r="A4164" t="s">
        <v>8378</v>
      </c>
      <c r="B4164" t="s">
        <v>38</v>
      </c>
      <c r="C4164" t="s">
        <v>22</v>
      </c>
      <c r="D4164" t="s">
        <v>77</v>
      </c>
      <c r="E4164" t="s">
        <v>12089</v>
      </c>
      <c r="F4164" t="s">
        <v>8379</v>
      </c>
      <c r="G4164" s="1">
        <v>45901</v>
      </c>
      <c r="H4164" t="s">
        <v>25</v>
      </c>
      <c r="I4164" t="s">
        <v>26</v>
      </c>
      <c r="J4164" t="s">
        <v>49</v>
      </c>
      <c r="K4164">
        <v>2</v>
      </c>
      <c r="L4164">
        <v>1187.25</v>
      </c>
      <c r="M4164" t="s">
        <v>28</v>
      </c>
      <c r="N4164">
        <v>3</v>
      </c>
      <c r="O4164" s="1">
        <v>45933</v>
      </c>
      <c r="P4164">
        <v>299</v>
      </c>
      <c r="Q4164" t="s">
        <v>29</v>
      </c>
      <c r="R4164">
        <v>4</v>
      </c>
      <c r="S4164" s="1">
        <v>45547</v>
      </c>
      <c r="T4164" t="s">
        <v>36</v>
      </c>
    </row>
    <row r="4165" spans="1:20" x14ac:dyDescent="0.25">
      <c r="A4165" t="s">
        <v>8380</v>
      </c>
      <c r="B4165" t="s">
        <v>38</v>
      </c>
      <c r="C4165" t="s">
        <v>39</v>
      </c>
      <c r="D4165" t="s">
        <v>23</v>
      </c>
      <c r="E4165" s="1">
        <v>45325</v>
      </c>
      <c r="F4165" t="s">
        <v>8381</v>
      </c>
      <c r="G4165" s="1">
        <v>45931</v>
      </c>
      <c r="H4165" t="s">
        <v>25</v>
      </c>
      <c r="I4165" t="s">
        <v>48</v>
      </c>
      <c r="J4165" t="s">
        <v>67</v>
      </c>
      <c r="K4165">
        <v>3</v>
      </c>
      <c r="L4165">
        <v>1104.73</v>
      </c>
      <c r="M4165" t="s">
        <v>28</v>
      </c>
      <c r="N4165">
        <v>43</v>
      </c>
      <c r="O4165" t="s">
        <v>12132</v>
      </c>
      <c r="P4165">
        <v>337</v>
      </c>
      <c r="Q4165" t="s">
        <v>43</v>
      </c>
      <c r="R4165">
        <v>1</v>
      </c>
      <c r="S4165" s="1">
        <v>45902</v>
      </c>
      <c r="T4165" t="s">
        <v>36</v>
      </c>
    </row>
    <row r="4166" spans="1:20" x14ac:dyDescent="0.25">
      <c r="A4166" t="s">
        <v>8382</v>
      </c>
      <c r="B4166" t="s">
        <v>38</v>
      </c>
      <c r="C4166" t="s">
        <v>22</v>
      </c>
      <c r="D4166" t="s">
        <v>32</v>
      </c>
      <c r="E4166" s="1">
        <v>45873</v>
      </c>
      <c r="F4166" t="s">
        <v>8383</v>
      </c>
      <c r="G4166" s="1">
        <v>45931</v>
      </c>
      <c r="H4166" t="s">
        <v>34</v>
      </c>
      <c r="I4166" t="s">
        <v>63</v>
      </c>
      <c r="J4166" t="s">
        <v>27</v>
      </c>
      <c r="K4166">
        <v>1</v>
      </c>
      <c r="L4166">
        <v>466.78</v>
      </c>
      <c r="M4166" t="s">
        <v>50</v>
      </c>
      <c r="N4166">
        <v>30</v>
      </c>
      <c r="O4166" t="s">
        <v>12209</v>
      </c>
      <c r="P4166">
        <v>155</v>
      </c>
      <c r="Q4166" t="s">
        <v>43</v>
      </c>
      <c r="R4166">
        <v>2</v>
      </c>
      <c r="S4166" t="s">
        <v>12178</v>
      </c>
      <c r="T4166" t="s">
        <v>60</v>
      </c>
    </row>
    <row r="4167" spans="1:20" x14ac:dyDescent="0.25">
      <c r="A4167" t="s">
        <v>8384</v>
      </c>
      <c r="B4167" t="s">
        <v>45</v>
      </c>
      <c r="C4167" t="s">
        <v>22</v>
      </c>
      <c r="D4167" t="s">
        <v>52</v>
      </c>
      <c r="E4167" t="s">
        <v>12413</v>
      </c>
      <c r="F4167" t="s">
        <v>8385</v>
      </c>
      <c r="G4167" s="1">
        <v>45931</v>
      </c>
      <c r="H4167" t="s">
        <v>34</v>
      </c>
      <c r="I4167" t="s">
        <v>54</v>
      </c>
      <c r="J4167" t="s">
        <v>27</v>
      </c>
      <c r="K4167">
        <v>3</v>
      </c>
      <c r="L4167">
        <v>708.98</v>
      </c>
      <c r="M4167" t="s">
        <v>28</v>
      </c>
      <c r="N4167">
        <v>13</v>
      </c>
      <c r="O4167" s="1">
        <v>45962</v>
      </c>
      <c r="P4167">
        <v>435</v>
      </c>
      <c r="Q4167" t="s">
        <v>43</v>
      </c>
      <c r="R4167">
        <v>4</v>
      </c>
      <c r="S4167" s="1">
        <v>45515</v>
      </c>
      <c r="T4167" t="s">
        <v>60</v>
      </c>
    </row>
    <row r="4168" spans="1:20" x14ac:dyDescent="0.25">
      <c r="A4168" t="s">
        <v>8386</v>
      </c>
      <c r="B4168" t="s">
        <v>21</v>
      </c>
      <c r="C4168" t="s">
        <v>82</v>
      </c>
      <c r="D4168" t="s">
        <v>56</v>
      </c>
      <c r="E4168" t="s">
        <v>12345</v>
      </c>
      <c r="F4168" t="s">
        <v>8387</v>
      </c>
      <c r="G4168" s="1">
        <v>45931</v>
      </c>
      <c r="H4168" t="s">
        <v>34</v>
      </c>
      <c r="I4168" t="s">
        <v>42</v>
      </c>
      <c r="J4168" t="s">
        <v>67</v>
      </c>
      <c r="K4168">
        <v>3</v>
      </c>
      <c r="L4168">
        <v>1000.96</v>
      </c>
      <c r="M4168" t="s">
        <v>35</v>
      </c>
      <c r="N4168">
        <v>27</v>
      </c>
      <c r="O4168" s="1">
        <v>45934</v>
      </c>
      <c r="P4168">
        <v>308</v>
      </c>
      <c r="Q4168" t="s">
        <v>43</v>
      </c>
      <c r="R4168">
        <v>4</v>
      </c>
      <c r="S4168" t="s">
        <v>12270</v>
      </c>
      <c r="T4168" t="s">
        <v>60</v>
      </c>
    </row>
    <row r="4169" spans="1:20" x14ac:dyDescent="0.25">
      <c r="A4169" t="s">
        <v>8388</v>
      </c>
      <c r="B4169" t="s">
        <v>38</v>
      </c>
      <c r="C4169" t="s">
        <v>82</v>
      </c>
      <c r="D4169" t="s">
        <v>77</v>
      </c>
      <c r="E4169" s="1">
        <v>45632</v>
      </c>
      <c r="F4169" t="s">
        <v>8389</v>
      </c>
      <c r="G4169" s="1">
        <v>45931</v>
      </c>
      <c r="H4169" t="s">
        <v>58</v>
      </c>
      <c r="I4169" t="s">
        <v>48</v>
      </c>
      <c r="J4169" t="s">
        <v>64</v>
      </c>
      <c r="K4169">
        <v>3</v>
      </c>
      <c r="L4169">
        <v>716.12</v>
      </c>
      <c r="M4169" t="s">
        <v>28</v>
      </c>
      <c r="N4169">
        <v>16</v>
      </c>
      <c r="O4169" t="s">
        <v>12368</v>
      </c>
      <c r="P4169">
        <v>433</v>
      </c>
      <c r="Q4169" t="s">
        <v>43</v>
      </c>
      <c r="R4169">
        <v>2</v>
      </c>
      <c r="S4169" s="1">
        <v>45992</v>
      </c>
      <c r="T4169" t="s">
        <v>30</v>
      </c>
    </row>
    <row r="4170" spans="1:20" x14ac:dyDescent="0.25">
      <c r="A4170" t="s">
        <v>8390</v>
      </c>
      <c r="B4170" t="s">
        <v>45</v>
      </c>
      <c r="C4170" t="s">
        <v>22</v>
      </c>
      <c r="D4170" t="s">
        <v>32</v>
      </c>
      <c r="E4170" t="s">
        <v>12396</v>
      </c>
      <c r="F4170" t="s">
        <v>8391</v>
      </c>
      <c r="G4170" s="1">
        <v>45931</v>
      </c>
      <c r="H4170" t="s">
        <v>34</v>
      </c>
      <c r="I4170" t="s">
        <v>63</v>
      </c>
      <c r="J4170" t="s">
        <v>64</v>
      </c>
      <c r="K4170">
        <v>5</v>
      </c>
      <c r="L4170">
        <v>220.16</v>
      </c>
      <c r="M4170" t="s">
        <v>35</v>
      </c>
      <c r="N4170">
        <v>24</v>
      </c>
      <c r="O4170" t="s">
        <v>12109</v>
      </c>
      <c r="P4170">
        <v>242</v>
      </c>
      <c r="Q4170" t="s">
        <v>43</v>
      </c>
      <c r="R4170">
        <v>1</v>
      </c>
      <c r="S4170" s="1">
        <v>45658</v>
      </c>
      <c r="T4170" t="s">
        <v>36</v>
      </c>
    </row>
    <row r="4171" spans="1:20" x14ac:dyDescent="0.25">
      <c r="A4171" t="s">
        <v>8392</v>
      </c>
      <c r="B4171" t="s">
        <v>38</v>
      </c>
      <c r="C4171" t="s">
        <v>39</v>
      </c>
      <c r="D4171" t="s">
        <v>32</v>
      </c>
      <c r="E4171" s="1">
        <v>44967</v>
      </c>
      <c r="F4171" t="s">
        <v>8393</v>
      </c>
      <c r="G4171" s="1">
        <v>45931</v>
      </c>
      <c r="H4171" t="s">
        <v>58</v>
      </c>
      <c r="I4171" t="s">
        <v>26</v>
      </c>
      <c r="J4171" t="s">
        <v>49</v>
      </c>
      <c r="K4171">
        <v>1</v>
      </c>
      <c r="L4171">
        <v>904.13</v>
      </c>
      <c r="M4171" t="s">
        <v>50</v>
      </c>
      <c r="N4171">
        <v>18</v>
      </c>
      <c r="O4171" s="1">
        <v>45547</v>
      </c>
      <c r="P4171">
        <v>241</v>
      </c>
      <c r="Q4171" t="s">
        <v>29</v>
      </c>
      <c r="R4171">
        <v>4</v>
      </c>
      <c r="S4171" s="1">
        <v>45605</v>
      </c>
      <c r="T4171" t="s">
        <v>60</v>
      </c>
    </row>
    <row r="4172" spans="1:20" x14ac:dyDescent="0.25">
      <c r="A4172" t="s">
        <v>8394</v>
      </c>
      <c r="B4172" t="s">
        <v>45</v>
      </c>
      <c r="C4172" t="s">
        <v>82</v>
      </c>
      <c r="D4172" t="s">
        <v>56</v>
      </c>
      <c r="E4172" s="1">
        <v>45813</v>
      </c>
      <c r="F4172" t="s">
        <v>8395</v>
      </c>
      <c r="G4172" s="1">
        <v>45931</v>
      </c>
      <c r="H4172" t="s">
        <v>41</v>
      </c>
      <c r="I4172" t="s">
        <v>54</v>
      </c>
      <c r="J4172" t="s">
        <v>49</v>
      </c>
      <c r="K4172">
        <v>3</v>
      </c>
      <c r="L4172">
        <v>1127.3800000000001</v>
      </c>
      <c r="M4172" t="s">
        <v>28</v>
      </c>
      <c r="N4172">
        <v>9</v>
      </c>
      <c r="O4172" s="1">
        <v>45484</v>
      </c>
      <c r="P4172">
        <v>457</v>
      </c>
      <c r="Q4172" t="s">
        <v>43</v>
      </c>
      <c r="R4172">
        <v>5</v>
      </c>
      <c r="S4172" t="s">
        <v>12113</v>
      </c>
      <c r="T4172" t="s">
        <v>36</v>
      </c>
    </row>
    <row r="4173" spans="1:20" x14ac:dyDescent="0.25">
      <c r="A4173" t="s">
        <v>8396</v>
      </c>
      <c r="B4173" t="s">
        <v>21</v>
      </c>
      <c r="C4173" t="s">
        <v>82</v>
      </c>
      <c r="D4173" t="s">
        <v>56</v>
      </c>
      <c r="E4173" t="s">
        <v>12364</v>
      </c>
      <c r="F4173" t="s">
        <v>8397</v>
      </c>
      <c r="G4173" s="1">
        <v>45962</v>
      </c>
      <c r="H4173" t="s">
        <v>41</v>
      </c>
      <c r="I4173" t="s">
        <v>26</v>
      </c>
      <c r="J4173" t="s">
        <v>67</v>
      </c>
      <c r="K4173">
        <v>5</v>
      </c>
      <c r="L4173">
        <v>1151.3399999999999</v>
      </c>
      <c r="M4173" t="s">
        <v>50</v>
      </c>
      <c r="N4173">
        <v>22</v>
      </c>
      <c r="O4173" t="s">
        <v>12175</v>
      </c>
      <c r="P4173">
        <v>353</v>
      </c>
      <c r="Q4173" t="s">
        <v>43</v>
      </c>
      <c r="R4173">
        <v>3</v>
      </c>
      <c r="S4173" t="s">
        <v>12270</v>
      </c>
      <c r="T4173" t="s">
        <v>60</v>
      </c>
    </row>
    <row r="4174" spans="1:20" x14ac:dyDescent="0.25">
      <c r="A4174" t="s">
        <v>8398</v>
      </c>
      <c r="B4174" t="s">
        <v>45</v>
      </c>
      <c r="C4174" t="s">
        <v>39</v>
      </c>
      <c r="D4174" t="s">
        <v>32</v>
      </c>
      <c r="E4174" t="s">
        <v>12387</v>
      </c>
      <c r="F4174" t="s">
        <v>8399</v>
      </c>
      <c r="G4174" s="1">
        <v>45962</v>
      </c>
      <c r="H4174" t="s">
        <v>41</v>
      </c>
      <c r="I4174" t="s">
        <v>54</v>
      </c>
      <c r="J4174" t="s">
        <v>64</v>
      </c>
      <c r="K4174">
        <v>5</v>
      </c>
      <c r="L4174">
        <v>1291.1199999999999</v>
      </c>
      <c r="M4174" t="s">
        <v>28</v>
      </c>
      <c r="N4174">
        <v>23</v>
      </c>
      <c r="O4174" t="s">
        <v>12213</v>
      </c>
      <c r="P4174">
        <v>427</v>
      </c>
      <c r="Q4174" t="s">
        <v>43</v>
      </c>
      <c r="R4174">
        <v>2</v>
      </c>
      <c r="S4174" s="1">
        <v>45300</v>
      </c>
      <c r="T4174" t="s">
        <v>60</v>
      </c>
    </row>
    <row r="4175" spans="1:20" x14ac:dyDescent="0.25">
      <c r="A4175" t="s">
        <v>8400</v>
      </c>
      <c r="B4175" t="s">
        <v>45</v>
      </c>
      <c r="C4175" t="s">
        <v>39</v>
      </c>
      <c r="D4175" t="s">
        <v>32</v>
      </c>
      <c r="E4175" t="s">
        <v>12068</v>
      </c>
      <c r="F4175" t="s">
        <v>8401</v>
      </c>
      <c r="G4175" s="1">
        <v>45962</v>
      </c>
      <c r="H4175" t="s">
        <v>34</v>
      </c>
      <c r="I4175" t="s">
        <v>48</v>
      </c>
      <c r="J4175" t="s">
        <v>27</v>
      </c>
      <c r="K4175">
        <v>1</v>
      </c>
      <c r="L4175">
        <v>537.14</v>
      </c>
      <c r="M4175" t="s">
        <v>50</v>
      </c>
      <c r="N4175">
        <v>36</v>
      </c>
      <c r="O4175" t="s">
        <v>12369</v>
      </c>
      <c r="P4175">
        <v>407</v>
      </c>
      <c r="Q4175" t="s">
        <v>43</v>
      </c>
      <c r="R4175">
        <v>4</v>
      </c>
      <c r="S4175" s="1">
        <v>45485</v>
      </c>
      <c r="T4175" t="s">
        <v>60</v>
      </c>
    </row>
    <row r="4176" spans="1:20" x14ac:dyDescent="0.25">
      <c r="A4176" t="s">
        <v>8402</v>
      </c>
      <c r="B4176" t="s">
        <v>45</v>
      </c>
      <c r="C4176" t="s">
        <v>22</v>
      </c>
      <c r="D4176" t="s">
        <v>77</v>
      </c>
      <c r="E4176" t="s">
        <v>12307</v>
      </c>
      <c r="F4176" t="s">
        <v>8403</v>
      </c>
      <c r="G4176" s="1">
        <v>45962</v>
      </c>
      <c r="H4176" t="s">
        <v>58</v>
      </c>
      <c r="I4176" t="s">
        <v>42</v>
      </c>
      <c r="J4176" t="s">
        <v>67</v>
      </c>
      <c r="K4176">
        <v>5</v>
      </c>
      <c r="L4176">
        <v>1453.59</v>
      </c>
      <c r="M4176" t="s">
        <v>28</v>
      </c>
      <c r="N4176">
        <v>45</v>
      </c>
      <c r="O4176" t="s">
        <v>12255</v>
      </c>
      <c r="P4176">
        <v>42</v>
      </c>
      <c r="Q4176" t="s">
        <v>43</v>
      </c>
      <c r="R4176">
        <v>2</v>
      </c>
      <c r="S4176" t="s">
        <v>12256</v>
      </c>
      <c r="T4176" t="s">
        <v>36</v>
      </c>
    </row>
    <row r="4177" spans="1:20" x14ac:dyDescent="0.25">
      <c r="A4177" t="s">
        <v>8404</v>
      </c>
      <c r="B4177" t="s">
        <v>21</v>
      </c>
      <c r="C4177" t="s">
        <v>82</v>
      </c>
      <c r="D4177" t="s">
        <v>56</v>
      </c>
      <c r="E4177" t="s">
        <v>12170</v>
      </c>
      <c r="F4177" t="s">
        <v>8405</v>
      </c>
      <c r="G4177" s="1">
        <v>45962</v>
      </c>
      <c r="H4177" t="s">
        <v>41</v>
      </c>
      <c r="I4177" t="s">
        <v>48</v>
      </c>
      <c r="J4177" t="s">
        <v>64</v>
      </c>
      <c r="K4177">
        <v>5</v>
      </c>
      <c r="L4177">
        <v>1292.75</v>
      </c>
      <c r="M4177" t="s">
        <v>35</v>
      </c>
      <c r="N4177">
        <v>39</v>
      </c>
      <c r="O4177" t="s">
        <v>12078</v>
      </c>
      <c r="P4177">
        <v>148</v>
      </c>
      <c r="Q4177" t="s">
        <v>29</v>
      </c>
      <c r="R4177">
        <v>2</v>
      </c>
      <c r="S4177" t="s">
        <v>12167</v>
      </c>
      <c r="T4177" t="s">
        <v>36</v>
      </c>
    </row>
    <row r="4178" spans="1:20" x14ac:dyDescent="0.25">
      <c r="A4178" t="s">
        <v>8406</v>
      </c>
      <c r="B4178" t="s">
        <v>21</v>
      </c>
      <c r="C4178" t="s">
        <v>39</v>
      </c>
      <c r="D4178" t="s">
        <v>23</v>
      </c>
      <c r="E4178" t="s">
        <v>12230</v>
      </c>
      <c r="F4178" t="s">
        <v>8407</v>
      </c>
      <c r="G4178" s="1">
        <v>45962</v>
      </c>
      <c r="H4178" t="s">
        <v>34</v>
      </c>
      <c r="I4178" t="s">
        <v>26</v>
      </c>
      <c r="J4178" t="s">
        <v>27</v>
      </c>
      <c r="K4178">
        <v>4</v>
      </c>
      <c r="L4178">
        <v>683.08</v>
      </c>
      <c r="M4178" t="s">
        <v>28</v>
      </c>
      <c r="N4178">
        <v>30</v>
      </c>
      <c r="O4178" s="1">
        <v>45812</v>
      </c>
      <c r="P4178">
        <v>371</v>
      </c>
      <c r="Q4178" t="s">
        <v>43</v>
      </c>
      <c r="R4178">
        <v>5</v>
      </c>
      <c r="S4178" s="1">
        <v>45391</v>
      </c>
      <c r="T4178" t="s">
        <v>30</v>
      </c>
    </row>
    <row r="4179" spans="1:20" x14ac:dyDescent="0.25">
      <c r="A4179" t="s">
        <v>8408</v>
      </c>
      <c r="B4179" t="s">
        <v>45</v>
      </c>
      <c r="C4179" t="s">
        <v>39</v>
      </c>
      <c r="D4179" t="s">
        <v>77</v>
      </c>
      <c r="E4179" t="s">
        <v>12085</v>
      </c>
      <c r="F4179" t="s">
        <v>8409</v>
      </c>
      <c r="G4179" s="1">
        <v>45962</v>
      </c>
      <c r="H4179" t="s">
        <v>41</v>
      </c>
      <c r="I4179" t="s">
        <v>26</v>
      </c>
      <c r="J4179" t="s">
        <v>27</v>
      </c>
      <c r="K4179">
        <v>2</v>
      </c>
      <c r="L4179">
        <v>569.77</v>
      </c>
      <c r="M4179" t="s">
        <v>35</v>
      </c>
      <c r="N4179">
        <v>15</v>
      </c>
      <c r="O4179" t="s">
        <v>12354</v>
      </c>
      <c r="P4179">
        <v>24</v>
      </c>
      <c r="Q4179" t="s">
        <v>43</v>
      </c>
      <c r="R4179">
        <v>3</v>
      </c>
      <c r="S4179" s="1">
        <v>45333</v>
      </c>
      <c r="T4179" t="s">
        <v>30</v>
      </c>
    </row>
    <row r="4180" spans="1:20" x14ac:dyDescent="0.25">
      <c r="A4180" t="s">
        <v>8410</v>
      </c>
      <c r="B4180" t="s">
        <v>38</v>
      </c>
      <c r="C4180" t="s">
        <v>82</v>
      </c>
      <c r="D4180" t="s">
        <v>77</v>
      </c>
      <c r="E4180" s="1">
        <v>45333</v>
      </c>
      <c r="F4180" t="s">
        <v>8411</v>
      </c>
      <c r="G4180" s="1">
        <v>45992</v>
      </c>
      <c r="H4180" t="s">
        <v>34</v>
      </c>
      <c r="I4180" t="s">
        <v>42</v>
      </c>
      <c r="J4180" t="s">
        <v>67</v>
      </c>
      <c r="K4180">
        <v>5</v>
      </c>
      <c r="L4180">
        <v>1370.13</v>
      </c>
      <c r="M4180" t="s">
        <v>50</v>
      </c>
      <c r="N4180">
        <v>50</v>
      </c>
      <c r="O4180" t="s">
        <v>12137</v>
      </c>
      <c r="P4180">
        <v>380</v>
      </c>
      <c r="Q4180" t="s">
        <v>29</v>
      </c>
      <c r="R4180">
        <v>1</v>
      </c>
      <c r="S4180" s="1">
        <v>45935</v>
      </c>
      <c r="T4180" t="s">
        <v>36</v>
      </c>
    </row>
    <row r="4181" spans="1:20" x14ac:dyDescent="0.25">
      <c r="A4181" t="s">
        <v>8412</v>
      </c>
      <c r="B4181" t="s">
        <v>38</v>
      </c>
      <c r="C4181" t="s">
        <v>22</v>
      </c>
      <c r="D4181" t="s">
        <v>32</v>
      </c>
      <c r="E4181" t="s">
        <v>12159</v>
      </c>
      <c r="F4181" t="s">
        <v>8413</v>
      </c>
      <c r="G4181" s="1">
        <v>45992</v>
      </c>
      <c r="H4181" t="s">
        <v>41</v>
      </c>
      <c r="I4181" t="s">
        <v>63</v>
      </c>
      <c r="J4181" t="s">
        <v>59</v>
      </c>
      <c r="K4181">
        <v>5</v>
      </c>
      <c r="L4181">
        <v>206.83</v>
      </c>
      <c r="M4181" t="s">
        <v>28</v>
      </c>
      <c r="N4181">
        <v>26</v>
      </c>
      <c r="O4181" s="1">
        <v>45422</v>
      </c>
      <c r="P4181">
        <v>15</v>
      </c>
      <c r="Q4181" t="s">
        <v>29</v>
      </c>
      <c r="R4181">
        <v>2</v>
      </c>
      <c r="S4181" t="s">
        <v>12132</v>
      </c>
      <c r="T4181" t="s">
        <v>60</v>
      </c>
    </row>
    <row r="4182" spans="1:20" x14ac:dyDescent="0.25">
      <c r="A4182" t="s">
        <v>8414</v>
      </c>
      <c r="B4182" t="s">
        <v>45</v>
      </c>
      <c r="C4182" t="s">
        <v>39</v>
      </c>
      <c r="D4182" t="s">
        <v>52</v>
      </c>
      <c r="E4182" s="1">
        <v>45387</v>
      </c>
      <c r="F4182" t="s">
        <v>8415</v>
      </c>
      <c r="G4182" s="1">
        <v>45992</v>
      </c>
      <c r="H4182" t="s">
        <v>34</v>
      </c>
      <c r="I4182" t="s">
        <v>54</v>
      </c>
      <c r="J4182" t="s">
        <v>59</v>
      </c>
      <c r="K4182">
        <v>5</v>
      </c>
      <c r="L4182">
        <v>1123.4000000000001</v>
      </c>
      <c r="M4182" t="s">
        <v>35</v>
      </c>
      <c r="N4182">
        <v>41</v>
      </c>
      <c r="O4182" t="s">
        <v>12174</v>
      </c>
      <c r="P4182">
        <v>217</v>
      </c>
      <c r="Q4182" t="s">
        <v>43</v>
      </c>
      <c r="R4182">
        <v>5</v>
      </c>
      <c r="S4182" t="s">
        <v>12185</v>
      </c>
      <c r="T4182" t="s">
        <v>60</v>
      </c>
    </row>
    <row r="4183" spans="1:20" x14ac:dyDescent="0.25">
      <c r="A4183" t="s">
        <v>8416</v>
      </c>
      <c r="B4183" t="s">
        <v>21</v>
      </c>
      <c r="C4183" t="s">
        <v>39</v>
      </c>
      <c r="D4183" t="s">
        <v>32</v>
      </c>
      <c r="E4183" s="1">
        <v>45693</v>
      </c>
      <c r="F4183" t="s">
        <v>8417</v>
      </c>
      <c r="G4183" s="1">
        <v>45992</v>
      </c>
      <c r="H4183" t="s">
        <v>34</v>
      </c>
      <c r="I4183" t="s">
        <v>26</v>
      </c>
      <c r="J4183" t="s">
        <v>67</v>
      </c>
      <c r="K4183">
        <v>5</v>
      </c>
      <c r="L4183">
        <v>1487.35</v>
      </c>
      <c r="M4183" t="s">
        <v>28</v>
      </c>
      <c r="N4183">
        <v>12</v>
      </c>
      <c r="O4183" t="s">
        <v>12205</v>
      </c>
      <c r="P4183">
        <v>430</v>
      </c>
      <c r="Q4183" t="s">
        <v>29</v>
      </c>
      <c r="R4183">
        <v>4</v>
      </c>
      <c r="S4183" s="1">
        <v>45751</v>
      </c>
      <c r="T4183" t="s">
        <v>36</v>
      </c>
    </row>
    <row r="4184" spans="1:20" x14ac:dyDescent="0.25">
      <c r="A4184" t="s">
        <v>8418</v>
      </c>
      <c r="B4184" t="s">
        <v>45</v>
      </c>
      <c r="C4184" t="s">
        <v>39</v>
      </c>
      <c r="D4184" t="s">
        <v>32</v>
      </c>
      <c r="E4184" t="s">
        <v>12386</v>
      </c>
      <c r="F4184" t="s">
        <v>8419</v>
      </c>
      <c r="G4184" s="1">
        <v>45992</v>
      </c>
      <c r="H4184" t="s">
        <v>41</v>
      </c>
      <c r="I4184" t="s">
        <v>42</v>
      </c>
      <c r="J4184" t="s">
        <v>49</v>
      </c>
      <c r="K4184">
        <v>4</v>
      </c>
      <c r="L4184">
        <v>221.47</v>
      </c>
      <c r="M4184" t="s">
        <v>35</v>
      </c>
      <c r="N4184">
        <v>45</v>
      </c>
      <c r="O4184" t="s">
        <v>12313</v>
      </c>
      <c r="P4184">
        <v>241</v>
      </c>
      <c r="Q4184" t="s">
        <v>29</v>
      </c>
      <c r="R4184">
        <v>1</v>
      </c>
      <c r="S4184" t="s">
        <v>12370</v>
      </c>
      <c r="T4184" t="s">
        <v>36</v>
      </c>
    </row>
    <row r="4185" spans="1:20" x14ac:dyDescent="0.25">
      <c r="A4185" t="s">
        <v>8420</v>
      </c>
      <c r="B4185" t="s">
        <v>45</v>
      </c>
      <c r="C4185" t="s">
        <v>39</v>
      </c>
      <c r="D4185" t="s">
        <v>32</v>
      </c>
      <c r="E4185" t="s">
        <v>12454</v>
      </c>
      <c r="F4185" t="s">
        <v>8421</v>
      </c>
      <c r="G4185" s="1">
        <v>45992</v>
      </c>
      <c r="H4185" t="s">
        <v>25</v>
      </c>
      <c r="I4185" t="s">
        <v>42</v>
      </c>
      <c r="J4185" t="s">
        <v>67</v>
      </c>
      <c r="K4185">
        <v>2</v>
      </c>
      <c r="L4185">
        <v>1467.5</v>
      </c>
      <c r="M4185" t="s">
        <v>28</v>
      </c>
      <c r="N4185">
        <v>48</v>
      </c>
      <c r="O4185" t="s">
        <v>12332</v>
      </c>
      <c r="P4185">
        <v>122</v>
      </c>
      <c r="Q4185" t="s">
        <v>29</v>
      </c>
      <c r="R4185">
        <v>1</v>
      </c>
      <c r="S4185" t="s">
        <v>12136</v>
      </c>
      <c r="T4185" t="s">
        <v>60</v>
      </c>
    </row>
    <row r="4186" spans="1:20" x14ac:dyDescent="0.25">
      <c r="A4186" t="s">
        <v>8422</v>
      </c>
      <c r="B4186" t="s">
        <v>38</v>
      </c>
      <c r="C4186" t="s">
        <v>82</v>
      </c>
      <c r="D4186" t="s">
        <v>56</v>
      </c>
      <c r="E4186" t="s">
        <v>12089</v>
      </c>
      <c r="F4186" t="s">
        <v>8423</v>
      </c>
      <c r="G4186" s="1">
        <v>45992</v>
      </c>
      <c r="H4186" t="s">
        <v>25</v>
      </c>
      <c r="I4186" t="s">
        <v>42</v>
      </c>
      <c r="J4186" t="s">
        <v>67</v>
      </c>
      <c r="K4186">
        <v>3</v>
      </c>
      <c r="L4186">
        <v>428.37</v>
      </c>
      <c r="M4186" t="s">
        <v>28</v>
      </c>
      <c r="N4186">
        <v>3</v>
      </c>
      <c r="O4186" t="s">
        <v>12136</v>
      </c>
      <c r="P4186">
        <v>169</v>
      </c>
      <c r="Q4186" t="s">
        <v>43</v>
      </c>
      <c r="R4186">
        <v>4</v>
      </c>
      <c r="S4186" s="1">
        <v>45455</v>
      </c>
      <c r="T4186" t="s">
        <v>36</v>
      </c>
    </row>
    <row r="4187" spans="1:20" x14ac:dyDescent="0.25">
      <c r="A4187" t="s">
        <v>8424</v>
      </c>
      <c r="B4187" t="s">
        <v>21</v>
      </c>
      <c r="C4187" t="s">
        <v>22</v>
      </c>
      <c r="D4187" t="s">
        <v>56</v>
      </c>
      <c r="E4187" t="s">
        <v>12305</v>
      </c>
      <c r="F4187" t="s">
        <v>8425</v>
      </c>
      <c r="G4187" s="1">
        <v>45992</v>
      </c>
      <c r="H4187" t="s">
        <v>41</v>
      </c>
      <c r="I4187" t="s">
        <v>26</v>
      </c>
      <c r="J4187" t="s">
        <v>59</v>
      </c>
      <c r="K4187">
        <v>3</v>
      </c>
      <c r="L4187">
        <v>1060.8599999999999</v>
      </c>
      <c r="M4187" t="s">
        <v>28</v>
      </c>
      <c r="N4187">
        <v>11</v>
      </c>
      <c r="O4187" t="s">
        <v>12318</v>
      </c>
      <c r="P4187">
        <v>498</v>
      </c>
      <c r="Q4187" t="s">
        <v>29</v>
      </c>
      <c r="R4187">
        <v>3</v>
      </c>
      <c r="S4187" t="s">
        <v>12190</v>
      </c>
      <c r="T4187" t="s">
        <v>30</v>
      </c>
    </row>
    <row r="4188" spans="1:20" x14ac:dyDescent="0.25">
      <c r="A4188" t="s">
        <v>8426</v>
      </c>
      <c r="B4188" t="s">
        <v>45</v>
      </c>
      <c r="C4188" t="s">
        <v>82</v>
      </c>
      <c r="D4188" t="s">
        <v>56</v>
      </c>
      <c r="E4188" t="s">
        <v>12155</v>
      </c>
      <c r="F4188" t="s">
        <v>8427</v>
      </c>
      <c r="G4188" s="1">
        <v>45992</v>
      </c>
      <c r="H4188" t="s">
        <v>41</v>
      </c>
      <c r="I4188" t="s">
        <v>26</v>
      </c>
      <c r="J4188" t="s">
        <v>64</v>
      </c>
      <c r="K4188">
        <v>1</v>
      </c>
      <c r="L4188">
        <v>438.59</v>
      </c>
      <c r="M4188" t="s">
        <v>28</v>
      </c>
      <c r="N4188">
        <v>25</v>
      </c>
      <c r="O4188" t="s">
        <v>12370</v>
      </c>
      <c r="P4188">
        <v>124</v>
      </c>
      <c r="Q4188" t="s">
        <v>29</v>
      </c>
      <c r="R4188">
        <v>2</v>
      </c>
      <c r="S4188" s="1">
        <v>45963</v>
      </c>
      <c r="T4188" t="s">
        <v>30</v>
      </c>
    </row>
    <row r="4189" spans="1:20" x14ac:dyDescent="0.25">
      <c r="A4189" t="s">
        <v>8428</v>
      </c>
      <c r="B4189" t="s">
        <v>38</v>
      </c>
      <c r="C4189" t="s">
        <v>39</v>
      </c>
      <c r="D4189" t="s">
        <v>77</v>
      </c>
      <c r="E4189" s="1">
        <v>45870</v>
      </c>
      <c r="F4189" t="s">
        <v>8429</v>
      </c>
      <c r="G4189" s="1">
        <v>45992</v>
      </c>
      <c r="H4189" t="s">
        <v>34</v>
      </c>
      <c r="I4189" t="s">
        <v>48</v>
      </c>
      <c r="J4189" t="s">
        <v>64</v>
      </c>
      <c r="K4189">
        <v>4</v>
      </c>
      <c r="L4189">
        <v>1241.18</v>
      </c>
      <c r="M4189" t="s">
        <v>50</v>
      </c>
      <c r="N4189">
        <v>30</v>
      </c>
      <c r="O4189" t="s">
        <v>12207</v>
      </c>
      <c r="P4189">
        <v>387</v>
      </c>
      <c r="Q4189" t="s">
        <v>43</v>
      </c>
      <c r="R4189">
        <v>2</v>
      </c>
      <c r="S4189" s="1">
        <v>45452</v>
      </c>
      <c r="T4189" t="s">
        <v>36</v>
      </c>
    </row>
    <row r="4190" spans="1:20" x14ac:dyDescent="0.25">
      <c r="A4190" t="s">
        <v>8430</v>
      </c>
      <c r="B4190" t="s">
        <v>38</v>
      </c>
      <c r="C4190" t="s">
        <v>22</v>
      </c>
      <c r="D4190" t="s">
        <v>77</v>
      </c>
      <c r="E4190" t="s">
        <v>12449</v>
      </c>
      <c r="F4190" t="s">
        <v>8431</v>
      </c>
      <c r="G4190" s="1">
        <v>45992</v>
      </c>
      <c r="H4190" t="s">
        <v>58</v>
      </c>
      <c r="I4190" t="s">
        <v>54</v>
      </c>
      <c r="J4190" t="s">
        <v>27</v>
      </c>
      <c r="K4190">
        <v>2</v>
      </c>
      <c r="L4190">
        <v>630.74</v>
      </c>
      <c r="M4190" t="s">
        <v>35</v>
      </c>
      <c r="N4190">
        <v>8</v>
      </c>
      <c r="O4190" s="1">
        <v>45691</v>
      </c>
      <c r="P4190">
        <v>473</v>
      </c>
      <c r="Q4190" t="s">
        <v>29</v>
      </c>
      <c r="R4190">
        <v>4</v>
      </c>
      <c r="S4190" t="s">
        <v>12113</v>
      </c>
      <c r="T4190" t="s">
        <v>60</v>
      </c>
    </row>
    <row r="4191" spans="1:20" x14ac:dyDescent="0.25">
      <c r="A4191" t="s">
        <v>8432</v>
      </c>
      <c r="B4191" t="s">
        <v>38</v>
      </c>
      <c r="C4191" t="s">
        <v>22</v>
      </c>
      <c r="D4191" t="s">
        <v>77</v>
      </c>
      <c r="E4191" t="s">
        <v>12077</v>
      </c>
      <c r="F4191" t="s">
        <v>8433</v>
      </c>
      <c r="G4191" s="1">
        <v>45992</v>
      </c>
      <c r="H4191" t="s">
        <v>25</v>
      </c>
      <c r="I4191" t="s">
        <v>63</v>
      </c>
      <c r="J4191" t="s">
        <v>67</v>
      </c>
      <c r="K4191">
        <v>5</v>
      </c>
      <c r="L4191">
        <v>337.03</v>
      </c>
      <c r="M4191" t="s">
        <v>28</v>
      </c>
      <c r="N4191">
        <v>22</v>
      </c>
      <c r="O4191" t="s">
        <v>12093</v>
      </c>
      <c r="P4191">
        <v>432</v>
      </c>
      <c r="Q4191" t="s">
        <v>43</v>
      </c>
      <c r="R4191">
        <v>2</v>
      </c>
      <c r="S4191" t="s">
        <v>12286</v>
      </c>
      <c r="T4191" t="s">
        <v>60</v>
      </c>
    </row>
    <row r="4192" spans="1:20" x14ac:dyDescent="0.25">
      <c r="A4192" t="s">
        <v>8434</v>
      </c>
      <c r="B4192" t="s">
        <v>38</v>
      </c>
      <c r="C4192" t="s">
        <v>39</v>
      </c>
      <c r="D4192" t="s">
        <v>56</v>
      </c>
      <c r="E4192" t="s">
        <v>12491</v>
      </c>
      <c r="F4192" t="s">
        <v>8435</v>
      </c>
      <c r="G4192" s="1">
        <v>45992</v>
      </c>
      <c r="H4192" t="s">
        <v>47</v>
      </c>
      <c r="I4192" t="s">
        <v>63</v>
      </c>
      <c r="J4192" t="s">
        <v>49</v>
      </c>
      <c r="K4192">
        <v>4</v>
      </c>
      <c r="L4192">
        <v>892.46</v>
      </c>
      <c r="M4192" t="s">
        <v>50</v>
      </c>
      <c r="N4192">
        <v>41</v>
      </c>
      <c r="O4192" t="s">
        <v>12210</v>
      </c>
      <c r="P4192">
        <v>453</v>
      </c>
      <c r="Q4192" t="s">
        <v>29</v>
      </c>
      <c r="R4192">
        <v>5</v>
      </c>
      <c r="S4192" t="s">
        <v>12379</v>
      </c>
      <c r="T4192" t="s">
        <v>30</v>
      </c>
    </row>
    <row r="4193" spans="1:20" x14ac:dyDescent="0.25">
      <c r="A4193" t="s">
        <v>8436</v>
      </c>
      <c r="B4193" t="s">
        <v>21</v>
      </c>
      <c r="C4193" t="s">
        <v>22</v>
      </c>
      <c r="D4193" t="s">
        <v>23</v>
      </c>
      <c r="E4193" t="s">
        <v>12496</v>
      </c>
      <c r="F4193" t="s">
        <v>8437</v>
      </c>
      <c r="G4193" s="1">
        <v>45992</v>
      </c>
      <c r="H4193" t="s">
        <v>25</v>
      </c>
      <c r="I4193" t="s">
        <v>42</v>
      </c>
      <c r="J4193" t="s">
        <v>59</v>
      </c>
      <c r="K4193">
        <v>4</v>
      </c>
      <c r="L4193">
        <v>465.91</v>
      </c>
      <c r="M4193" t="s">
        <v>35</v>
      </c>
      <c r="N4193">
        <v>23</v>
      </c>
      <c r="O4193" t="s">
        <v>12148</v>
      </c>
      <c r="P4193">
        <v>355</v>
      </c>
      <c r="Q4193" t="s">
        <v>43</v>
      </c>
      <c r="R4193">
        <v>5</v>
      </c>
      <c r="S4193" t="s">
        <v>12310</v>
      </c>
      <c r="T4193" t="s">
        <v>36</v>
      </c>
    </row>
    <row r="4194" spans="1:20" x14ac:dyDescent="0.25">
      <c r="A4194" t="s">
        <v>8438</v>
      </c>
      <c r="B4194" t="s">
        <v>21</v>
      </c>
      <c r="C4194" t="s">
        <v>82</v>
      </c>
      <c r="D4194" t="s">
        <v>52</v>
      </c>
      <c r="E4194" t="s">
        <v>12152</v>
      </c>
      <c r="F4194" t="s">
        <v>8439</v>
      </c>
      <c r="G4194" t="s">
        <v>12124</v>
      </c>
      <c r="H4194" t="s">
        <v>41</v>
      </c>
      <c r="I4194" t="s">
        <v>54</v>
      </c>
      <c r="J4194" t="s">
        <v>67</v>
      </c>
      <c r="K4194">
        <v>5</v>
      </c>
      <c r="L4194">
        <v>671.42</v>
      </c>
      <c r="M4194" t="s">
        <v>50</v>
      </c>
      <c r="N4194">
        <v>50</v>
      </c>
      <c r="O4194" t="s">
        <v>12377</v>
      </c>
      <c r="P4194">
        <v>471</v>
      </c>
      <c r="Q4194" t="s">
        <v>29</v>
      </c>
      <c r="R4194">
        <v>3</v>
      </c>
      <c r="S4194" t="s">
        <v>12123</v>
      </c>
      <c r="T4194" t="s">
        <v>36</v>
      </c>
    </row>
    <row r="4195" spans="1:20" x14ac:dyDescent="0.25">
      <c r="A4195" t="s">
        <v>8440</v>
      </c>
      <c r="B4195" t="s">
        <v>38</v>
      </c>
      <c r="C4195" t="s">
        <v>39</v>
      </c>
      <c r="D4195" t="s">
        <v>32</v>
      </c>
      <c r="E4195" t="s">
        <v>12260</v>
      </c>
      <c r="F4195" t="s">
        <v>8441</v>
      </c>
      <c r="G4195" t="s">
        <v>12124</v>
      </c>
      <c r="H4195" t="s">
        <v>34</v>
      </c>
      <c r="I4195" t="s">
        <v>42</v>
      </c>
      <c r="J4195" t="s">
        <v>59</v>
      </c>
      <c r="K4195">
        <v>3</v>
      </c>
      <c r="L4195">
        <v>458.02</v>
      </c>
      <c r="M4195" t="s">
        <v>50</v>
      </c>
      <c r="N4195">
        <v>5</v>
      </c>
      <c r="O4195" s="1">
        <v>45750</v>
      </c>
      <c r="P4195">
        <v>328</v>
      </c>
      <c r="Q4195" t="s">
        <v>29</v>
      </c>
      <c r="R4195">
        <v>5</v>
      </c>
      <c r="S4195" t="s">
        <v>12091</v>
      </c>
      <c r="T4195" t="s">
        <v>60</v>
      </c>
    </row>
    <row r="4196" spans="1:20" x14ac:dyDescent="0.25">
      <c r="A4196" t="s">
        <v>8442</v>
      </c>
      <c r="B4196" t="s">
        <v>45</v>
      </c>
      <c r="C4196" t="s">
        <v>39</v>
      </c>
      <c r="D4196" t="s">
        <v>23</v>
      </c>
      <c r="E4196" s="1">
        <v>45355</v>
      </c>
      <c r="F4196" t="s">
        <v>8443</v>
      </c>
      <c r="G4196" t="s">
        <v>12124</v>
      </c>
      <c r="H4196" t="s">
        <v>41</v>
      </c>
      <c r="I4196" t="s">
        <v>26</v>
      </c>
      <c r="J4196" t="s">
        <v>27</v>
      </c>
      <c r="K4196">
        <v>2</v>
      </c>
      <c r="L4196">
        <v>378.77</v>
      </c>
      <c r="M4196" t="s">
        <v>28</v>
      </c>
      <c r="N4196">
        <v>45</v>
      </c>
      <c r="O4196" s="1">
        <v>45694</v>
      </c>
      <c r="P4196">
        <v>239</v>
      </c>
      <c r="Q4196" t="s">
        <v>29</v>
      </c>
      <c r="R4196">
        <v>2</v>
      </c>
      <c r="S4196" s="1">
        <v>45692</v>
      </c>
      <c r="T4196" t="s">
        <v>60</v>
      </c>
    </row>
    <row r="4197" spans="1:20" x14ac:dyDescent="0.25">
      <c r="A4197" t="s">
        <v>8444</v>
      </c>
      <c r="B4197" t="s">
        <v>45</v>
      </c>
      <c r="C4197" t="s">
        <v>22</v>
      </c>
      <c r="D4197" t="s">
        <v>32</v>
      </c>
      <c r="E4197" t="s">
        <v>12303</v>
      </c>
      <c r="F4197" t="s">
        <v>8445</v>
      </c>
      <c r="G4197" t="s">
        <v>12124</v>
      </c>
      <c r="H4197" t="s">
        <v>58</v>
      </c>
      <c r="I4197" t="s">
        <v>63</v>
      </c>
      <c r="J4197" t="s">
        <v>49</v>
      </c>
      <c r="K4197">
        <v>5</v>
      </c>
      <c r="L4197">
        <v>568.55999999999995</v>
      </c>
      <c r="M4197" t="s">
        <v>35</v>
      </c>
      <c r="N4197">
        <v>8</v>
      </c>
      <c r="O4197" s="1">
        <v>45783</v>
      </c>
      <c r="P4197">
        <v>446</v>
      </c>
      <c r="Q4197" t="s">
        <v>43</v>
      </c>
      <c r="R4197">
        <v>5</v>
      </c>
      <c r="S4197" t="s">
        <v>12085</v>
      </c>
      <c r="T4197" t="s">
        <v>30</v>
      </c>
    </row>
    <row r="4198" spans="1:20" x14ac:dyDescent="0.25">
      <c r="A4198" t="s">
        <v>8446</v>
      </c>
      <c r="B4198" t="s">
        <v>45</v>
      </c>
      <c r="C4198" t="s">
        <v>22</v>
      </c>
      <c r="D4198" t="s">
        <v>77</v>
      </c>
      <c r="E4198" t="s">
        <v>12123</v>
      </c>
      <c r="F4198" t="s">
        <v>8447</v>
      </c>
      <c r="G4198" t="s">
        <v>12124</v>
      </c>
      <c r="H4198" t="s">
        <v>25</v>
      </c>
      <c r="I4198" t="s">
        <v>48</v>
      </c>
      <c r="J4198" t="s">
        <v>64</v>
      </c>
      <c r="K4198">
        <v>4</v>
      </c>
      <c r="L4198">
        <v>1495.7</v>
      </c>
      <c r="M4198" t="s">
        <v>50</v>
      </c>
      <c r="N4198">
        <v>45</v>
      </c>
      <c r="O4198" t="s">
        <v>12221</v>
      </c>
      <c r="P4198">
        <v>306</v>
      </c>
      <c r="Q4198" t="s">
        <v>43</v>
      </c>
      <c r="R4198">
        <v>2</v>
      </c>
      <c r="S4198" t="s">
        <v>12163</v>
      </c>
      <c r="T4198" t="s">
        <v>36</v>
      </c>
    </row>
    <row r="4199" spans="1:20" x14ac:dyDescent="0.25">
      <c r="A4199" t="s">
        <v>8448</v>
      </c>
      <c r="B4199" t="s">
        <v>45</v>
      </c>
      <c r="C4199" t="s">
        <v>22</v>
      </c>
      <c r="D4199" t="s">
        <v>56</v>
      </c>
      <c r="E4199" t="s">
        <v>12338</v>
      </c>
      <c r="F4199" t="s">
        <v>8449</v>
      </c>
      <c r="G4199" t="s">
        <v>12124</v>
      </c>
      <c r="H4199" t="s">
        <v>47</v>
      </c>
      <c r="I4199" t="s">
        <v>63</v>
      </c>
      <c r="J4199" t="s">
        <v>67</v>
      </c>
      <c r="K4199">
        <v>4</v>
      </c>
      <c r="L4199">
        <v>687.16</v>
      </c>
      <c r="M4199" t="s">
        <v>35</v>
      </c>
      <c r="N4199">
        <v>13</v>
      </c>
      <c r="O4199" t="s">
        <v>12264</v>
      </c>
      <c r="P4199">
        <v>61</v>
      </c>
      <c r="Q4199" t="s">
        <v>29</v>
      </c>
      <c r="R4199">
        <v>5</v>
      </c>
      <c r="S4199" s="1">
        <v>45751</v>
      </c>
      <c r="T4199" t="s">
        <v>36</v>
      </c>
    </row>
    <row r="4200" spans="1:20" x14ac:dyDescent="0.25">
      <c r="A4200" t="s">
        <v>8450</v>
      </c>
      <c r="B4200" t="s">
        <v>38</v>
      </c>
      <c r="C4200" t="s">
        <v>39</v>
      </c>
      <c r="D4200" t="s">
        <v>77</v>
      </c>
      <c r="E4200" t="s">
        <v>12218</v>
      </c>
      <c r="F4200" t="s">
        <v>8451</v>
      </c>
      <c r="G4200" t="s">
        <v>12124</v>
      </c>
      <c r="H4200" t="s">
        <v>47</v>
      </c>
      <c r="I4200" t="s">
        <v>48</v>
      </c>
      <c r="J4200" t="s">
        <v>67</v>
      </c>
      <c r="K4200">
        <v>5</v>
      </c>
      <c r="L4200">
        <v>166.28</v>
      </c>
      <c r="M4200" t="s">
        <v>50</v>
      </c>
      <c r="N4200">
        <v>7</v>
      </c>
      <c r="O4200" t="s">
        <v>12390</v>
      </c>
      <c r="P4200">
        <v>142</v>
      </c>
      <c r="Q4200" t="s">
        <v>29</v>
      </c>
      <c r="R4200">
        <v>5</v>
      </c>
      <c r="S4200" t="s">
        <v>12277</v>
      </c>
      <c r="T4200" t="s">
        <v>36</v>
      </c>
    </row>
    <row r="4201" spans="1:20" x14ac:dyDescent="0.25">
      <c r="A4201" t="s">
        <v>8452</v>
      </c>
      <c r="B4201" t="s">
        <v>45</v>
      </c>
      <c r="C4201" t="s">
        <v>39</v>
      </c>
      <c r="D4201" t="s">
        <v>52</v>
      </c>
      <c r="E4201" t="s">
        <v>12277</v>
      </c>
      <c r="F4201" t="s">
        <v>8453</v>
      </c>
      <c r="G4201" t="s">
        <v>12124</v>
      </c>
      <c r="H4201" t="s">
        <v>34</v>
      </c>
      <c r="I4201" t="s">
        <v>48</v>
      </c>
      <c r="J4201" t="s">
        <v>67</v>
      </c>
      <c r="K4201">
        <v>2</v>
      </c>
      <c r="L4201">
        <v>457.43</v>
      </c>
      <c r="M4201" t="s">
        <v>28</v>
      </c>
      <c r="N4201">
        <v>28</v>
      </c>
      <c r="O4201" t="s">
        <v>12253</v>
      </c>
      <c r="P4201">
        <v>136</v>
      </c>
      <c r="Q4201" t="s">
        <v>29</v>
      </c>
      <c r="R4201">
        <v>3</v>
      </c>
      <c r="S4201" t="s">
        <v>12272</v>
      </c>
      <c r="T4201" t="s">
        <v>36</v>
      </c>
    </row>
    <row r="4202" spans="1:20" x14ac:dyDescent="0.25">
      <c r="A4202" t="s">
        <v>8454</v>
      </c>
      <c r="B4202" t="s">
        <v>21</v>
      </c>
      <c r="C4202" t="s">
        <v>39</v>
      </c>
      <c r="D4202" t="s">
        <v>52</v>
      </c>
      <c r="E4202" t="s">
        <v>12443</v>
      </c>
      <c r="F4202" t="s">
        <v>8455</v>
      </c>
      <c r="G4202" t="s">
        <v>12261</v>
      </c>
      <c r="H4202" t="s">
        <v>41</v>
      </c>
      <c r="I4202" t="s">
        <v>48</v>
      </c>
      <c r="J4202" t="s">
        <v>67</v>
      </c>
      <c r="K4202">
        <v>5</v>
      </c>
      <c r="L4202">
        <v>1182.47</v>
      </c>
      <c r="M4202" t="s">
        <v>35</v>
      </c>
      <c r="N4202">
        <v>31</v>
      </c>
      <c r="O4202" t="s">
        <v>12352</v>
      </c>
      <c r="P4202">
        <v>100</v>
      </c>
      <c r="Q4202" t="s">
        <v>43</v>
      </c>
      <c r="R4202">
        <v>2</v>
      </c>
      <c r="S4202" t="s">
        <v>12379</v>
      </c>
      <c r="T4202" t="s">
        <v>60</v>
      </c>
    </row>
    <row r="4203" spans="1:20" x14ac:dyDescent="0.25">
      <c r="A4203" t="s">
        <v>8456</v>
      </c>
      <c r="B4203" t="s">
        <v>45</v>
      </c>
      <c r="C4203" t="s">
        <v>22</v>
      </c>
      <c r="D4203" t="s">
        <v>77</v>
      </c>
      <c r="E4203" s="1">
        <v>45239</v>
      </c>
      <c r="F4203" t="s">
        <v>8457</v>
      </c>
      <c r="G4203" t="s">
        <v>12261</v>
      </c>
      <c r="H4203" t="s">
        <v>34</v>
      </c>
      <c r="I4203" t="s">
        <v>63</v>
      </c>
      <c r="J4203" t="s">
        <v>59</v>
      </c>
      <c r="K4203">
        <v>3</v>
      </c>
      <c r="L4203">
        <v>135.52000000000001</v>
      </c>
      <c r="M4203" t="s">
        <v>28</v>
      </c>
      <c r="N4203">
        <v>12</v>
      </c>
      <c r="O4203" t="s">
        <v>12098</v>
      </c>
      <c r="P4203">
        <v>115</v>
      </c>
      <c r="Q4203" t="s">
        <v>43</v>
      </c>
      <c r="R4203">
        <v>3</v>
      </c>
      <c r="S4203" s="1">
        <v>45635</v>
      </c>
      <c r="T4203" t="s">
        <v>60</v>
      </c>
    </row>
    <row r="4204" spans="1:20" x14ac:dyDescent="0.25">
      <c r="A4204" t="s">
        <v>8458</v>
      </c>
      <c r="B4204" t="s">
        <v>38</v>
      </c>
      <c r="C4204" t="s">
        <v>22</v>
      </c>
      <c r="D4204" t="s">
        <v>23</v>
      </c>
      <c r="E4204" t="s">
        <v>12259</v>
      </c>
      <c r="F4204" t="s">
        <v>8459</v>
      </c>
      <c r="G4204" t="s">
        <v>12261</v>
      </c>
      <c r="H4204" t="s">
        <v>34</v>
      </c>
      <c r="I4204" t="s">
        <v>54</v>
      </c>
      <c r="J4204" t="s">
        <v>27</v>
      </c>
      <c r="K4204">
        <v>2</v>
      </c>
      <c r="L4204">
        <v>630.79999999999995</v>
      </c>
      <c r="M4204" t="s">
        <v>35</v>
      </c>
      <c r="N4204">
        <v>19</v>
      </c>
      <c r="O4204" t="s">
        <v>12250</v>
      </c>
      <c r="P4204">
        <v>464</v>
      </c>
      <c r="Q4204" t="s">
        <v>43</v>
      </c>
      <c r="R4204">
        <v>3</v>
      </c>
      <c r="S4204" s="1">
        <v>45752</v>
      </c>
      <c r="T4204" t="s">
        <v>36</v>
      </c>
    </row>
    <row r="4205" spans="1:20" x14ac:dyDescent="0.25">
      <c r="A4205" t="s">
        <v>8460</v>
      </c>
      <c r="B4205" t="s">
        <v>38</v>
      </c>
      <c r="C4205" t="s">
        <v>82</v>
      </c>
      <c r="D4205" t="s">
        <v>77</v>
      </c>
      <c r="E4205" t="s">
        <v>12110</v>
      </c>
      <c r="F4205" t="s">
        <v>8461</v>
      </c>
      <c r="G4205" t="s">
        <v>12261</v>
      </c>
      <c r="H4205" t="s">
        <v>34</v>
      </c>
      <c r="I4205" t="s">
        <v>63</v>
      </c>
      <c r="J4205" t="s">
        <v>59</v>
      </c>
      <c r="K4205">
        <v>2</v>
      </c>
      <c r="L4205">
        <v>1040.25</v>
      </c>
      <c r="M4205" t="s">
        <v>35</v>
      </c>
      <c r="N4205">
        <v>28</v>
      </c>
      <c r="O4205" t="s">
        <v>12080</v>
      </c>
      <c r="P4205">
        <v>410</v>
      </c>
      <c r="Q4205" t="s">
        <v>29</v>
      </c>
      <c r="R4205">
        <v>2</v>
      </c>
      <c r="S4205" s="1">
        <v>45965</v>
      </c>
      <c r="T4205" t="s">
        <v>30</v>
      </c>
    </row>
    <row r="4206" spans="1:20" x14ac:dyDescent="0.25">
      <c r="A4206" t="s">
        <v>8462</v>
      </c>
      <c r="B4206" t="s">
        <v>38</v>
      </c>
      <c r="C4206" t="s">
        <v>39</v>
      </c>
      <c r="D4206" t="s">
        <v>23</v>
      </c>
      <c r="E4206" t="s">
        <v>12139</v>
      </c>
      <c r="F4206" t="s">
        <v>8463</v>
      </c>
      <c r="G4206" t="s">
        <v>12261</v>
      </c>
      <c r="H4206" t="s">
        <v>58</v>
      </c>
      <c r="I4206" t="s">
        <v>54</v>
      </c>
      <c r="J4206" t="s">
        <v>49</v>
      </c>
      <c r="K4206">
        <v>3</v>
      </c>
      <c r="L4206">
        <v>314</v>
      </c>
      <c r="M4206" t="s">
        <v>28</v>
      </c>
      <c r="N4206">
        <v>24</v>
      </c>
      <c r="O4206" t="s">
        <v>12369</v>
      </c>
      <c r="P4206">
        <v>224</v>
      </c>
      <c r="Q4206" t="s">
        <v>43</v>
      </c>
      <c r="R4206">
        <v>3</v>
      </c>
      <c r="S4206" t="s">
        <v>12310</v>
      </c>
      <c r="T4206" t="s">
        <v>30</v>
      </c>
    </row>
    <row r="4207" spans="1:20" x14ac:dyDescent="0.25">
      <c r="A4207" t="s">
        <v>8464</v>
      </c>
      <c r="B4207" t="s">
        <v>38</v>
      </c>
      <c r="C4207" t="s">
        <v>39</v>
      </c>
      <c r="D4207" t="s">
        <v>32</v>
      </c>
      <c r="E4207" t="s">
        <v>12439</v>
      </c>
      <c r="F4207" t="s">
        <v>8465</v>
      </c>
      <c r="G4207" t="s">
        <v>12261</v>
      </c>
      <c r="H4207" t="s">
        <v>47</v>
      </c>
      <c r="I4207" t="s">
        <v>26</v>
      </c>
      <c r="J4207" t="s">
        <v>67</v>
      </c>
      <c r="K4207">
        <v>4</v>
      </c>
      <c r="L4207">
        <v>1162.3599999999999</v>
      </c>
      <c r="M4207" t="s">
        <v>35</v>
      </c>
      <c r="N4207">
        <v>32</v>
      </c>
      <c r="O4207" s="1">
        <v>45748</v>
      </c>
      <c r="P4207">
        <v>77</v>
      </c>
      <c r="Q4207" t="s">
        <v>43</v>
      </c>
      <c r="R4207">
        <v>2</v>
      </c>
      <c r="S4207" t="s">
        <v>12176</v>
      </c>
      <c r="T4207" t="s">
        <v>30</v>
      </c>
    </row>
    <row r="4208" spans="1:20" x14ac:dyDescent="0.25">
      <c r="A4208" t="s">
        <v>8466</v>
      </c>
      <c r="B4208" t="s">
        <v>38</v>
      </c>
      <c r="C4208" t="s">
        <v>22</v>
      </c>
      <c r="D4208" t="s">
        <v>52</v>
      </c>
      <c r="E4208" t="s">
        <v>12408</v>
      </c>
      <c r="F4208" t="s">
        <v>8467</v>
      </c>
      <c r="G4208" t="s">
        <v>12261</v>
      </c>
      <c r="H4208" t="s">
        <v>58</v>
      </c>
      <c r="I4208" t="s">
        <v>63</v>
      </c>
      <c r="J4208" t="s">
        <v>27</v>
      </c>
      <c r="K4208">
        <v>2</v>
      </c>
      <c r="L4208">
        <v>841.58</v>
      </c>
      <c r="M4208" t="s">
        <v>50</v>
      </c>
      <c r="N4208">
        <v>37</v>
      </c>
      <c r="O4208" t="s">
        <v>12141</v>
      </c>
      <c r="P4208">
        <v>385</v>
      </c>
      <c r="Q4208" t="s">
        <v>29</v>
      </c>
      <c r="R4208">
        <v>4</v>
      </c>
      <c r="S4208" t="s">
        <v>12215</v>
      </c>
      <c r="T4208" t="s">
        <v>30</v>
      </c>
    </row>
    <row r="4209" spans="1:20" x14ac:dyDescent="0.25">
      <c r="A4209" t="s">
        <v>8468</v>
      </c>
      <c r="B4209" t="s">
        <v>45</v>
      </c>
      <c r="C4209" t="s">
        <v>22</v>
      </c>
      <c r="D4209" t="s">
        <v>77</v>
      </c>
      <c r="E4209" s="1">
        <v>45513</v>
      </c>
      <c r="F4209" t="s">
        <v>8469</v>
      </c>
      <c r="G4209" t="s">
        <v>12204</v>
      </c>
      <c r="H4209" t="s">
        <v>47</v>
      </c>
      <c r="I4209" t="s">
        <v>26</v>
      </c>
      <c r="J4209" t="s">
        <v>67</v>
      </c>
      <c r="K4209">
        <v>4</v>
      </c>
      <c r="L4209">
        <v>1225.25</v>
      </c>
      <c r="M4209" t="s">
        <v>35</v>
      </c>
      <c r="N4209">
        <v>35</v>
      </c>
      <c r="O4209" t="s">
        <v>12170</v>
      </c>
      <c r="P4209">
        <v>361</v>
      </c>
      <c r="Q4209" t="s">
        <v>43</v>
      </c>
      <c r="R4209">
        <v>2</v>
      </c>
      <c r="S4209" s="1">
        <v>45874</v>
      </c>
      <c r="T4209" t="s">
        <v>36</v>
      </c>
    </row>
    <row r="4210" spans="1:20" x14ac:dyDescent="0.25">
      <c r="A4210" t="s">
        <v>8470</v>
      </c>
      <c r="B4210" t="s">
        <v>45</v>
      </c>
      <c r="C4210" t="s">
        <v>39</v>
      </c>
      <c r="D4210" t="s">
        <v>32</v>
      </c>
      <c r="E4210" s="1">
        <v>45634</v>
      </c>
      <c r="F4210" t="s">
        <v>8471</v>
      </c>
      <c r="G4210" t="s">
        <v>12204</v>
      </c>
      <c r="H4210" t="s">
        <v>47</v>
      </c>
      <c r="I4210" t="s">
        <v>54</v>
      </c>
      <c r="J4210" t="s">
        <v>59</v>
      </c>
      <c r="K4210">
        <v>4</v>
      </c>
      <c r="L4210">
        <v>423.31</v>
      </c>
      <c r="M4210" t="s">
        <v>50</v>
      </c>
      <c r="N4210">
        <v>28</v>
      </c>
      <c r="O4210" t="s">
        <v>12167</v>
      </c>
      <c r="P4210">
        <v>103</v>
      </c>
      <c r="Q4210" t="s">
        <v>43</v>
      </c>
      <c r="R4210">
        <v>1</v>
      </c>
      <c r="S4210" t="s">
        <v>12156</v>
      </c>
      <c r="T4210" t="s">
        <v>30</v>
      </c>
    </row>
    <row r="4211" spans="1:20" x14ac:dyDescent="0.25">
      <c r="A4211" t="s">
        <v>8472</v>
      </c>
      <c r="B4211" t="s">
        <v>21</v>
      </c>
      <c r="C4211" t="s">
        <v>22</v>
      </c>
      <c r="D4211" t="s">
        <v>56</v>
      </c>
      <c r="E4211" t="s">
        <v>12314</v>
      </c>
      <c r="F4211" t="s">
        <v>8473</v>
      </c>
      <c r="G4211" t="s">
        <v>12204</v>
      </c>
      <c r="H4211" t="s">
        <v>58</v>
      </c>
      <c r="I4211" t="s">
        <v>63</v>
      </c>
      <c r="J4211" t="s">
        <v>27</v>
      </c>
      <c r="K4211">
        <v>4</v>
      </c>
      <c r="L4211">
        <v>1046.1600000000001</v>
      </c>
      <c r="M4211" t="s">
        <v>28</v>
      </c>
      <c r="N4211">
        <v>16</v>
      </c>
      <c r="O4211" t="s">
        <v>12114</v>
      </c>
      <c r="P4211">
        <v>208</v>
      </c>
      <c r="Q4211" t="s">
        <v>29</v>
      </c>
      <c r="R4211">
        <v>4</v>
      </c>
      <c r="S4211" s="1">
        <v>45303</v>
      </c>
      <c r="T4211" t="s">
        <v>30</v>
      </c>
    </row>
    <row r="4212" spans="1:20" x14ac:dyDescent="0.25">
      <c r="A4212" t="s">
        <v>8474</v>
      </c>
      <c r="B4212" t="s">
        <v>45</v>
      </c>
      <c r="C4212" t="s">
        <v>82</v>
      </c>
      <c r="D4212" t="s">
        <v>77</v>
      </c>
      <c r="E4212" s="1">
        <v>45293</v>
      </c>
      <c r="F4212" t="s">
        <v>8475</v>
      </c>
      <c r="G4212" t="s">
        <v>12204</v>
      </c>
      <c r="H4212" t="s">
        <v>47</v>
      </c>
      <c r="I4212" t="s">
        <v>54</v>
      </c>
      <c r="J4212" t="s">
        <v>27</v>
      </c>
      <c r="K4212">
        <v>3</v>
      </c>
      <c r="L4212">
        <v>975.93</v>
      </c>
      <c r="M4212" t="s">
        <v>35</v>
      </c>
      <c r="N4212">
        <v>28</v>
      </c>
      <c r="O4212" t="s">
        <v>12115</v>
      </c>
      <c r="P4212">
        <v>341</v>
      </c>
      <c r="Q4212" t="s">
        <v>43</v>
      </c>
      <c r="R4212">
        <v>1</v>
      </c>
      <c r="S4212" s="1">
        <v>45750</v>
      </c>
      <c r="T4212" t="s">
        <v>30</v>
      </c>
    </row>
    <row r="4213" spans="1:20" x14ac:dyDescent="0.25">
      <c r="A4213" t="s">
        <v>8476</v>
      </c>
      <c r="B4213" t="s">
        <v>38</v>
      </c>
      <c r="C4213" t="s">
        <v>39</v>
      </c>
      <c r="D4213" t="s">
        <v>32</v>
      </c>
      <c r="E4213" t="s">
        <v>12464</v>
      </c>
      <c r="F4213" t="s">
        <v>8477</v>
      </c>
      <c r="G4213" t="s">
        <v>12204</v>
      </c>
      <c r="H4213" t="s">
        <v>34</v>
      </c>
      <c r="I4213" t="s">
        <v>63</v>
      </c>
      <c r="J4213" t="s">
        <v>67</v>
      </c>
      <c r="K4213">
        <v>1</v>
      </c>
      <c r="L4213">
        <v>1296.1099999999999</v>
      </c>
      <c r="M4213" t="s">
        <v>35</v>
      </c>
      <c r="N4213">
        <v>4</v>
      </c>
      <c r="O4213" t="s">
        <v>12325</v>
      </c>
      <c r="P4213">
        <v>326</v>
      </c>
      <c r="Q4213" t="s">
        <v>29</v>
      </c>
      <c r="R4213">
        <v>2</v>
      </c>
      <c r="S4213" s="1">
        <v>45360</v>
      </c>
      <c r="T4213" t="s">
        <v>60</v>
      </c>
    </row>
    <row r="4214" spans="1:20" x14ac:dyDescent="0.25">
      <c r="A4214" t="s">
        <v>8478</v>
      </c>
      <c r="B4214" t="s">
        <v>21</v>
      </c>
      <c r="C4214" t="s">
        <v>39</v>
      </c>
      <c r="D4214" t="s">
        <v>52</v>
      </c>
      <c r="E4214" s="1">
        <v>45240</v>
      </c>
      <c r="F4214" t="s">
        <v>8479</v>
      </c>
      <c r="G4214" t="s">
        <v>12204</v>
      </c>
      <c r="H4214" t="s">
        <v>58</v>
      </c>
      <c r="I4214" t="s">
        <v>54</v>
      </c>
      <c r="J4214" t="s">
        <v>59</v>
      </c>
      <c r="K4214">
        <v>1</v>
      </c>
      <c r="L4214">
        <v>637.17999999999995</v>
      </c>
      <c r="M4214" t="s">
        <v>28</v>
      </c>
      <c r="N4214">
        <v>36</v>
      </c>
      <c r="O4214" t="s">
        <v>12141</v>
      </c>
      <c r="P4214">
        <v>278</v>
      </c>
      <c r="Q4214" t="s">
        <v>29</v>
      </c>
      <c r="R4214">
        <v>4</v>
      </c>
      <c r="S4214" s="1">
        <v>45607</v>
      </c>
      <c r="T4214" t="s">
        <v>36</v>
      </c>
    </row>
    <row r="4215" spans="1:20" x14ac:dyDescent="0.25">
      <c r="A4215" t="s">
        <v>8480</v>
      </c>
      <c r="B4215" t="s">
        <v>38</v>
      </c>
      <c r="C4215" t="s">
        <v>82</v>
      </c>
      <c r="D4215" t="s">
        <v>32</v>
      </c>
      <c r="E4215" s="1">
        <v>45842</v>
      </c>
      <c r="F4215" t="s">
        <v>8481</v>
      </c>
      <c r="G4215" t="s">
        <v>12204</v>
      </c>
      <c r="H4215" t="s">
        <v>41</v>
      </c>
      <c r="I4215" t="s">
        <v>63</v>
      </c>
      <c r="J4215" t="s">
        <v>59</v>
      </c>
      <c r="K4215">
        <v>4</v>
      </c>
      <c r="L4215">
        <v>725.56</v>
      </c>
      <c r="M4215" t="s">
        <v>35</v>
      </c>
      <c r="N4215">
        <v>25</v>
      </c>
      <c r="O4215" t="s">
        <v>12224</v>
      </c>
      <c r="P4215">
        <v>24</v>
      </c>
      <c r="Q4215" t="s">
        <v>29</v>
      </c>
      <c r="R4215">
        <v>3</v>
      </c>
      <c r="S4215" t="s">
        <v>12173</v>
      </c>
      <c r="T4215" t="s">
        <v>30</v>
      </c>
    </row>
    <row r="4216" spans="1:20" x14ac:dyDescent="0.25">
      <c r="A4216" t="s">
        <v>8482</v>
      </c>
      <c r="B4216" t="s">
        <v>45</v>
      </c>
      <c r="C4216" t="s">
        <v>82</v>
      </c>
      <c r="D4216" t="s">
        <v>23</v>
      </c>
      <c r="E4216" s="1">
        <v>45354</v>
      </c>
      <c r="F4216" t="s">
        <v>8483</v>
      </c>
      <c r="G4216" t="s">
        <v>12204</v>
      </c>
      <c r="H4216" t="s">
        <v>25</v>
      </c>
      <c r="I4216" t="s">
        <v>26</v>
      </c>
      <c r="J4216" t="s">
        <v>59</v>
      </c>
      <c r="K4216">
        <v>1</v>
      </c>
      <c r="L4216">
        <v>884.15</v>
      </c>
      <c r="M4216" t="s">
        <v>50</v>
      </c>
      <c r="N4216">
        <v>24</v>
      </c>
      <c r="O4216" s="1">
        <v>45751</v>
      </c>
      <c r="P4216">
        <v>219</v>
      </c>
      <c r="Q4216" t="s">
        <v>43</v>
      </c>
      <c r="R4216">
        <v>1</v>
      </c>
      <c r="S4216" t="s">
        <v>12132</v>
      </c>
      <c r="T4216" t="s">
        <v>60</v>
      </c>
    </row>
    <row r="4217" spans="1:20" x14ac:dyDescent="0.25">
      <c r="A4217" t="s">
        <v>8484</v>
      </c>
      <c r="B4217" t="s">
        <v>38</v>
      </c>
      <c r="C4217" t="s">
        <v>39</v>
      </c>
      <c r="D4217" t="s">
        <v>77</v>
      </c>
      <c r="E4217" s="1">
        <v>45544</v>
      </c>
      <c r="F4217" t="s">
        <v>8485</v>
      </c>
      <c r="G4217" t="s">
        <v>12204</v>
      </c>
      <c r="H4217" t="s">
        <v>34</v>
      </c>
      <c r="I4217" t="s">
        <v>48</v>
      </c>
      <c r="J4217" t="s">
        <v>67</v>
      </c>
      <c r="K4217">
        <v>3</v>
      </c>
      <c r="L4217">
        <v>439.69</v>
      </c>
      <c r="M4217" t="s">
        <v>28</v>
      </c>
      <c r="N4217">
        <v>6</v>
      </c>
      <c r="O4217" t="s">
        <v>12325</v>
      </c>
      <c r="P4217">
        <v>82</v>
      </c>
      <c r="Q4217" t="s">
        <v>43</v>
      </c>
      <c r="R4217">
        <v>4</v>
      </c>
      <c r="S4217" t="s">
        <v>12175</v>
      </c>
      <c r="T4217" t="s">
        <v>60</v>
      </c>
    </row>
    <row r="4218" spans="1:20" x14ac:dyDescent="0.25">
      <c r="A4218" t="s">
        <v>8486</v>
      </c>
      <c r="B4218" t="s">
        <v>38</v>
      </c>
      <c r="C4218" t="s">
        <v>22</v>
      </c>
      <c r="D4218" t="s">
        <v>77</v>
      </c>
      <c r="E4218" t="s">
        <v>12252</v>
      </c>
      <c r="F4218" t="s">
        <v>8487</v>
      </c>
      <c r="G4218" t="s">
        <v>12204</v>
      </c>
      <c r="H4218" t="s">
        <v>47</v>
      </c>
      <c r="I4218" t="s">
        <v>54</v>
      </c>
      <c r="J4218" t="s">
        <v>64</v>
      </c>
      <c r="K4218">
        <v>3</v>
      </c>
      <c r="L4218">
        <v>732.13</v>
      </c>
      <c r="M4218" t="s">
        <v>50</v>
      </c>
      <c r="N4218">
        <v>33</v>
      </c>
      <c r="O4218" t="s">
        <v>12189</v>
      </c>
      <c r="P4218">
        <v>16</v>
      </c>
      <c r="Q4218" t="s">
        <v>43</v>
      </c>
      <c r="R4218">
        <v>5</v>
      </c>
      <c r="S4218" t="s">
        <v>12275</v>
      </c>
      <c r="T4218" t="s">
        <v>30</v>
      </c>
    </row>
    <row r="4219" spans="1:20" x14ac:dyDescent="0.25">
      <c r="A4219" t="s">
        <v>8488</v>
      </c>
      <c r="B4219" t="s">
        <v>38</v>
      </c>
      <c r="C4219" t="s">
        <v>22</v>
      </c>
      <c r="D4219" t="s">
        <v>77</v>
      </c>
      <c r="E4219" t="s">
        <v>12104</v>
      </c>
      <c r="F4219" t="s">
        <v>8489</v>
      </c>
      <c r="G4219" t="s">
        <v>12148</v>
      </c>
      <c r="H4219" t="s">
        <v>58</v>
      </c>
      <c r="I4219" t="s">
        <v>54</v>
      </c>
      <c r="J4219" t="s">
        <v>27</v>
      </c>
      <c r="K4219">
        <v>5</v>
      </c>
      <c r="L4219">
        <v>157.03</v>
      </c>
      <c r="M4219" t="s">
        <v>50</v>
      </c>
      <c r="N4219">
        <v>37</v>
      </c>
      <c r="O4219" t="s">
        <v>12141</v>
      </c>
      <c r="P4219">
        <v>1</v>
      </c>
      <c r="Q4219" t="s">
        <v>43</v>
      </c>
      <c r="R4219">
        <v>2</v>
      </c>
      <c r="S4219" s="1">
        <v>45695</v>
      </c>
      <c r="T4219" t="s">
        <v>30</v>
      </c>
    </row>
    <row r="4220" spans="1:20" x14ac:dyDescent="0.25">
      <c r="A4220" t="s">
        <v>8490</v>
      </c>
      <c r="B4220" t="s">
        <v>45</v>
      </c>
      <c r="C4220" t="s">
        <v>82</v>
      </c>
      <c r="D4220" t="s">
        <v>23</v>
      </c>
      <c r="E4220" s="1">
        <v>45543</v>
      </c>
      <c r="F4220" t="s">
        <v>8491</v>
      </c>
      <c r="G4220" t="s">
        <v>12148</v>
      </c>
      <c r="H4220" t="s">
        <v>47</v>
      </c>
      <c r="I4220" t="s">
        <v>63</v>
      </c>
      <c r="J4220" t="s">
        <v>59</v>
      </c>
      <c r="K4220">
        <v>1</v>
      </c>
      <c r="L4220">
        <v>904.01</v>
      </c>
      <c r="M4220" t="s">
        <v>35</v>
      </c>
      <c r="N4220">
        <v>8</v>
      </c>
      <c r="O4220" t="s">
        <v>12262</v>
      </c>
      <c r="P4220">
        <v>144</v>
      </c>
      <c r="Q4220" t="s">
        <v>43</v>
      </c>
      <c r="R4220">
        <v>5</v>
      </c>
      <c r="S4220" t="s">
        <v>12114</v>
      </c>
      <c r="T4220" t="s">
        <v>36</v>
      </c>
    </row>
    <row r="4221" spans="1:20" x14ac:dyDescent="0.25">
      <c r="A4221" t="s">
        <v>8492</v>
      </c>
      <c r="B4221" t="s">
        <v>45</v>
      </c>
      <c r="C4221" t="s">
        <v>82</v>
      </c>
      <c r="D4221" t="s">
        <v>32</v>
      </c>
      <c r="E4221" t="s">
        <v>12096</v>
      </c>
      <c r="F4221" t="s">
        <v>8493</v>
      </c>
      <c r="G4221" t="s">
        <v>12148</v>
      </c>
      <c r="H4221" t="s">
        <v>25</v>
      </c>
      <c r="I4221" t="s">
        <v>63</v>
      </c>
      <c r="J4221" t="s">
        <v>49</v>
      </c>
      <c r="K4221">
        <v>4</v>
      </c>
      <c r="L4221">
        <v>1466.56</v>
      </c>
      <c r="M4221" t="s">
        <v>50</v>
      </c>
      <c r="N4221">
        <v>25</v>
      </c>
      <c r="O4221" s="1">
        <v>45753</v>
      </c>
      <c r="P4221">
        <v>36</v>
      </c>
      <c r="Q4221" t="s">
        <v>43</v>
      </c>
      <c r="R4221">
        <v>3</v>
      </c>
      <c r="S4221" t="s">
        <v>12215</v>
      </c>
      <c r="T4221" t="s">
        <v>36</v>
      </c>
    </row>
    <row r="4222" spans="1:20" x14ac:dyDescent="0.25">
      <c r="A4222" t="s">
        <v>8494</v>
      </c>
      <c r="B4222" t="s">
        <v>45</v>
      </c>
      <c r="C4222" t="s">
        <v>82</v>
      </c>
      <c r="D4222" t="s">
        <v>23</v>
      </c>
      <c r="E4222" t="s">
        <v>12298</v>
      </c>
      <c r="F4222" t="s">
        <v>8495</v>
      </c>
      <c r="G4222" t="s">
        <v>12148</v>
      </c>
      <c r="H4222" t="s">
        <v>47</v>
      </c>
      <c r="I4222" t="s">
        <v>48</v>
      </c>
      <c r="J4222" t="s">
        <v>59</v>
      </c>
      <c r="K4222">
        <v>5</v>
      </c>
      <c r="L4222">
        <v>1234</v>
      </c>
      <c r="M4222" t="s">
        <v>28</v>
      </c>
      <c r="N4222">
        <v>50</v>
      </c>
      <c r="O4222" t="s">
        <v>12272</v>
      </c>
      <c r="P4222">
        <v>192</v>
      </c>
      <c r="Q4222" t="s">
        <v>43</v>
      </c>
      <c r="R4222">
        <v>1</v>
      </c>
      <c r="S4222" t="s">
        <v>12215</v>
      </c>
      <c r="T4222" t="s">
        <v>36</v>
      </c>
    </row>
    <row r="4223" spans="1:20" x14ac:dyDescent="0.25">
      <c r="A4223" t="s">
        <v>8496</v>
      </c>
      <c r="B4223" t="s">
        <v>38</v>
      </c>
      <c r="C4223" t="s">
        <v>39</v>
      </c>
      <c r="D4223" t="s">
        <v>32</v>
      </c>
      <c r="E4223" s="1">
        <v>44967</v>
      </c>
      <c r="F4223" t="s">
        <v>8497</v>
      </c>
      <c r="G4223" t="s">
        <v>12148</v>
      </c>
      <c r="H4223" t="s">
        <v>25</v>
      </c>
      <c r="I4223" t="s">
        <v>54</v>
      </c>
      <c r="J4223" t="s">
        <v>27</v>
      </c>
      <c r="K4223">
        <v>1</v>
      </c>
      <c r="L4223">
        <v>540.77</v>
      </c>
      <c r="M4223" t="s">
        <v>35</v>
      </c>
      <c r="N4223">
        <v>10</v>
      </c>
      <c r="O4223" t="s">
        <v>12276</v>
      </c>
      <c r="P4223">
        <v>166</v>
      </c>
      <c r="Q4223" t="s">
        <v>29</v>
      </c>
      <c r="R4223">
        <v>5</v>
      </c>
      <c r="S4223" t="s">
        <v>12325</v>
      </c>
      <c r="T4223" t="s">
        <v>30</v>
      </c>
    </row>
    <row r="4224" spans="1:20" x14ac:dyDescent="0.25">
      <c r="A4224" t="s">
        <v>8498</v>
      </c>
      <c r="B4224" t="s">
        <v>45</v>
      </c>
      <c r="C4224" t="s">
        <v>39</v>
      </c>
      <c r="D4224" t="s">
        <v>32</v>
      </c>
      <c r="E4224" t="s">
        <v>12404</v>
      </c>
      <c r="F4224" t="s">
        <v>8499</v>
      </c>
      <c r="G4224" t="s">
        <v>12148</v>
      </c>
      <c r="H4224" t="s">
        <v>34</v>
      </c>
      <c r="I4224" t="s">
        <v>48</v>
      </c>
      <c r="J4224" t="s">
        <v>59</v>
      </c>
      <c r="K4224">
        <v>1</v>
      </c>
      <c r="L4224">
        <v>1223.1300000000001</v>
      </c>
      <c r="M4224" t="s">
        <v>50</v>
      </c>
      <c r="N4224">
        <v>35</v>
      </c>
      <c r="O4224" t="s">
        <v>12140</v>
      </c>
      <c r="P4224">
        <v>358</v>
      </c>
      <c r="Q4224" t="s">
        <v>43</v>
      </c>
      <c r="R4224">
        <v>2</v>
      </c>
      <c r="S4224" t="s">
        <v>12249</v>
      </c>
      <c r="T4224" t="s">
        <v>30</v>
      </c>
    </row>
    <row r="4225" spans="1:20" x14ac:dyDescent="0.25">
      <c r="A4225" t="s">
        <v>8500</v>
      </c>
      <c r="B4225" t="s">
        <v>38</v>
      </c>
      <c r="C4225" t="s">
        <v>39</v>
      </c>
      <c r="D4225" t="s">
        <v>52</v>
      </c>
      <c r="E4225" t="s">
        <v>12357</v>
      </c>
      <c r="F4225" t="s">
        <v>8501</v>
      </c>
      <c r="G4225" t="s">
        <v>12148</v>
      </c>
      <c r="H4225" t="s">
        <v>34</v>
      </c>
      <c r="I4225" t="s">
        <v>26</v>
      </c>
      <c r="J4225" t="s">
        <v>27</v>
      </c>
      <c r="K4225">
        <v>3</v>
      </c>
      <c r="L4225">
        <v>1461.03</v>
      </c>
      <c r="M4225" t="s">
        <v>28</v>
      </c>
      <c r="N4225">
        <v>24</v>
      </c>
      <c r="O4225" s="1">
        <v>45661</v>
      </c>
      <c r="P4225">
        <v>41</v>
      </c>
      <c r="Q4225" t="s">
        <v>29</v>
      </c>
      <c r="R4225">
        <v>4</v>
      </c>
      <c r="S4225" t="s">
        <v>12207</v>
      </c>
      <c r="T4225" t="s">
        <v>30</v>
      </c>
    </row>
    <row r="4226" spans="1:20" x14ac:dyDescent="0.25">
      <c r="A4226" t="s">
        <v>8502</v>
      </c>
      <c r="B4226" t="s">
        <v>21</v>
      </c>
      <c r="C4226" t="s">
        <v>82</v>
      </c>
      <c r="D4226" t="s">
        <v>52</v>
      </c>
      <c r="E4226" s="1">
        <v>45505</v>
      </c>
      <c r="F4226" t="s">
        <v>8503</v>
      </c>
      <c r="G4226" t="s">
        <v>12148</v>
      </c>
      <c r="H4226" t="s">
        <v>41</v>
      </c>
      <c r="I4226" t="s">
        <v>63</v>
      </c>
      <c r="J4226" t="s">
        <v>59</v>
      </c>
      <c r="K4226">
        <v>2</v>
      </c>
      <c r="L4226">
        <v>293.77</v>
      </c>
      <c r="M4226" t="s">
        <v>35</v>
      </c>
      <c r="N4226">
        <v>50</v>
      </c>
      <c r="O4226" t="s">
        <v>12243</v>
      </c>
      <c r="P4226">
        <v>240</v>
      </c>
      <c r="Q4226" t="s">
        <v>43</v>
      </c>
      <c r="R4226">
        <v>4</v>
      </c>
      <c r="S4226" t="s">
        <v>12231</v>
      </c>
      <c r="T4226" t="s">
        <v>30</v>
      </c>
    </row>
    <row r="4227" spans="1:20" x14ac:dyDescent="0.25">
      <c r="A4227" t="s">
        <v>8504</v>
      </c>
      <c r="B4227" t="s">
        <v>21</v>
      </c>
      <c r="C4227" t="s">
        <v>22</v>
      </c>
      <c r="D4227" t="s">
        <v>56</v>
      </c>
      <c r="E4227" s="1">
        <v>45358</v>
      </c>
      <c r="F4227" t="s">
        <v>8505</v>
      </c>
      <c r="G4227" t="s">
        <v>12185</v>
      </c>
      <c r="H4227" t="s">
        <v>41</v>
      </c>
      <c r="I4227" t="s">
        <v>48</v>
      </c>
      <c r="J4227" t="s">
        <v>64</v>
      </c>
      <c r="K4227">
        <v>1</v>
      </c>
      <c r="L4227">
        <v>488.52</v>
      </c>
      <c r="M4227" t="s">
        <v>50</v>
      </c>
      <c r="N4227">
        <v>18</v>
      </c>
      <c r="O4227" t="s">
        <v>12223</v>
      </c>
      <c r="P4227">
        <v>61</v>
      </c>
      <c r="Q4227" t="s">
        <v>43</v>
      </c>
      <c r="R4227">
        <v>2</v>
      </c>
      <c r="S4227" t="s">
        <v>12123</v>
      </c>
      <c r="T4227" t="s">
        <v>60</v>
      </c>
    </row>
    <row r="4228" spans="1:20" x14ac:dyDescent="0.25">
      <c r="A4228" t="s">
        <v>8506</v>
      </c>
      <c r="B4228" t="s">
        <v>38</v>
      </c>
      <c r="C4228" t="s">
        <v>82</v>
      </c>
      <c r="D4228" t="s">
        <v>77</v>
      </c>
      <c r="E4228" t="s">
        <v>12122</v>
      </c>
      <c r="F4228" t="s">
        <v>8507</v>
      </c>
      <c r="G4228" t="s">
        <v>12185</v>
      </c>
      <c r="H4228" t="s">
        <v>25</v>
      </c>
      <c r="I4228" t="s">
        <v>42</v>
      </c>
      <c r="J4228" t="s">
        <v>27</v>
      </c>
      <c r="K4228">
        <v>4</v>
      </c>
      <c r="L4228">
        <v>1452.56</v>
      </c>
      <c r="M4228" t="s">
        <v>28</v>
      </c>
      <c r="N4228">
        <v>23</v>
      </c>
      <c r="O4228" s="1">
        <v>45394</v>
      </c>
      <c r="P4228">
        <v>312</v>
      </c>
      <c r="Q4228" t="s">
        <v>43</v>
      </c>
      <c r="R4228">
        <v>5</v>
      </c>
      <c r="S4228" t="s">
        <v>12225</v>
      </c>
      <c r="T4228" t="s">
        <v>36</v>
      </c>
    </row>
    <row r="4229" spans="1:20" x14ac:dyDescent="0.25">
      <c r="A4229" t="s">
        <v>8508</v>
      </c>
      <c r="B4229" t="s">
        <v>38</v>
      </c>
      <c r="C4229" t="s">
        <v>39</v>
      </c>
      <c r="D4229" t="s">
        <v>23</v>
      </c>
      <c r="E4229" t="s">
        <v>12158</v>
      </c>
      <c r="F4229" t="s">
        <v>8509</v>
      </c>
      <c r="G4229" t="s">
        <v>12185</v>
      </c>
      <c r="H4229" t="s">
        <v>41</v>
      </c>
      <c r="I4229" t="s">
        <v>63</v>
      </c>
      <c r="J4229" t="s">
        <v>27</v>
      </c>
      <c r="K4229">
        <v>4</v>
      </c>
      <c r="L4229">
        <v>420.5</v>
      </c>
      <c r="M4229" t="s">
        <v>35</v>
      </c>
      <c r="N4229">
        <v>30</v>
      </c>
      <c r="O4229" s="1">
        <v>45937</v>
      </c>
      <c r="P4229">
        <v>435</v>
      </c>
      <c r="Q4229" t="s">
        <v>43</v>
      </c>
      <c r="R4229">
        <v>5</v>
      </c>
      <c r="S4229" s="1">
        <v>45577</v>
      </c>
      <c r="T4229" t="s">
        <v>60</v>
      </c>
    </row>
    <row r="4230" spans="1:20" x14ac:dyDescent="0.25">
      <c r="A4230" t="s">
        <v>8510</v>
      </c>
      <c r="B4230" t="s">
        <v>38</v>
      </c>
      <c r="C4230" t="s">
        <v>22</v>
      </c>
      <c r="D4230" t="s">
        <v>77</v>
      </c>
      <c r="E4230" t="s">
        <v>12310</v>
      </c>
      <c r="F4230" t="s">
        <v>8511</v>
      </c>
      <c r="G4230" t="s">
        <v>12185</v>
      </c>
      <c r="H4230" t="s">
        <v>47</v>
      </c>
      <c r="I4230" t="s">
        <v>54</v>
      </c>
      <c r="J4230" t="s">
        <v>27</v>
      </c>
      <c r="K4230">
        <v>2</v>
      </c>
      <c r="L4230">
        <v>261.05</v>
      </c>
      <c r="M4230" t="s">
        <v>35</v>
      </c>
      <c r="N4230">
        <v>4</v>
      </c>
      <c r="O4230" t="s">
        <v>12379</v>
      </c>
      <c r="P4230">
        <v>435</v>
      </c>
      <c r="Q4230" t="s">
        <v>43</v>
      </c>
      <c r="R4230">
        <v>2</v>
      </c>
      <c r="S4230" t="s">
        <v>12137</v>
      </c>
      <c r="T4230" t="s">
        <v>30</v>
      </c>
    </row>
    <row r="4231" spans="1:20" x14ac:dyDescent="0.25">
      <c r="A4231" t="s">
        <v>8512</v>
      </c>
      <c r="B4231" t="s">
        <v>45</v>
      </c>
      <c r="C4231" t="s">
        <v>39</v>
      </c>
      <c r="D4231" t="s">
        <v>56</v>
      </c>
      <c r="E4231" t="s">
        <v>12383</v>
      </c>
      <c r="F4231" t="s">
        <v>8513</v>
      </c>
      <c r="G4231" t="s">
        <v>12185</v>
      </c>
      <c r="H4231" t="s">
        <v>41</v>
      </c>
      <c r="I4231" t="s">
        <v>54</v>
      </c>
      <c r="J4231" t="s">
        <v>59</v>
      </c>
      <c r="K4231">
        <v>5</v>
      </c>
      <c r="L4231">
        <v>237.58</v>
      </c>
      <c r="M4231" t="s">
        <v>35</v>
      </c>
      <c r="N4231">
        <v>20</v>
      </c>
      <c r="O4231" t="s">
        <v>12175</v>
      </c>
      <c r="P4231">
        <v>118</v>
      </c>
      <c r="Q4231" t="s">
        <v>43</v>
      </c>
      <c r="R4231">
        <v>4</v>
      </c>
      <c r="S4231" t="s">
        <v>12212</v>
      </c>
      <c r="T4231" t="s">
        <v>30</v>
      </c>
    </row>
    <row r="4232" spans="1:20" x14ac:dyDescent="0.25">
      <c r="A4232" t="s">
        <v>8514</v>
      </c>
      <c r="B4232" t="s">
        <v>38</v>
      </c>
      <c r="C4232" t="s">
        <v>82</v>
      </c>
      <c r="D4232" t="s">
        <v>77</v>
      </c>
      <c r="E4232" t="s">
        <v>12181</v>
      </c>
      <c r="F4232" t="s">
        <v>8515</v>
      </c>
      <c r="G4232" t="s">
        <v>12185</v>
      </c>
      <c r="H4232" t="s">
        <v>25</v>
      </c>
      <c r="I4232" t="s">
        <v>26</v>
      </c>
      <c r="J4232" t="s">
        <v>59</v>
      </c>
      <c r="K4232">
        <v>4</v>
      </c>
      <c r="L4232">
        <v>852.64</v>
      </c>
      <c r="M4232" t="s">
        <v>50</v>
      </c>
      <c r="N4232">
        <v>9</v>
      </c>
      <c r="O4232" s="1">
        <v>45839</v>
      </c>
      <c r="P4232">
        <v>7</v>
      </c>
      <c r="Q4232" t="s">
        <v>43</v>
      </c>
      <c r="R4232">
        <v>4</v>
      </c>
      <c r="S4232" t="s">
        <v>12383</v>
      </c>
      <c r="T4232" t="s">
        <v>30</v>
      </c>
    </row>
    <row r="4233" spans="1:20" x14ac:dyDescent="0.25">
      <c r="A4233" t="s">
        <v>8516</v>
      </c>
      <c r="B4233" t="s">
        <v>45</v>
      </c>
      <c r="C4233" t="s">
        <v>82</v>
      </c>
      <c r="D4233" t="s">
        <v>52</v>
      </c>
      <c r="E4233" t="s">
        <v>12493</v>
      </c>
      <c r="F4233" t="s">
        <v>8517</v>
      </c>
      <c r="G4233" t="s">
        <v>12343</v>
      </c>
      <c r="H4233" t="s">
        <v>25</v>
      </c>
      <c r="I4233" t="s">
        <v>48</v>
      </c>
      <c r="J4233" t="s">
        <v>27</v>
      </c>
      <c r="K4233">
        <v>1</v>
      </c>
      <c r="L4233">
        <v>402.95</v>
      </c>
      <c r="M4233" t="s">
        <v>35</v>
      </c>
      <c r="N4233">
        <v>37</v>
      </c>
      <c r="O4233" t="s">
        <v>12287</v>
      </c>
      <c r="P4233">
        <v>158</v>
      </c>
      <c r="Q4233" t="s">
        <v>43</v>
      </c>
      <c r="R4233">
        <v>2</v>
      </c>
      <c r="S4233" t="s">
        <v>12158</v>
      </c>
      <c r="T4233" t="s">
        <v>60</v>
      </c>
    </row>
    <row r="4234" spans="1:20" x14ac:dyDescent="0.25">
      <c r="A4234" t="s">
        <v>8518</v>
      </c>
      <c r="B4234" t="s">
        <v>45</v>
      </c>
      <c r="C4234" t="s">
        <v>82</v>
      </c>
      <c r="D4234" t="s">
        <v>23</v>
      </c>
      <c r="E4234" t="s">
        <v>12088</v>
      </c>
      <c r="F4234" t="s">
        <v>8519</v>
      </c>
      <c r="G4234" t="s">
        <v>12343</v>
      </c>
      <c r="H4234" t="s">
        <v>58</v>
      </c>
      <c r="I4234" t="s">
        <v>54</v>
      </c>
      <c r="J4234" t="s">
        <v>49</v>
      </c>
      <c r="K4234">
        <v>3</v>
      </c>
      <c r="L4234">
        <v>1062.5</v>
      </c>
      <c r="M4234" t="s">
        <v>35</v>
      </c>
      <c r="N4234">
        <v>10</v>
      </c>
      <c r="O4234" t="s">
        <v>12388</v>
      </c>
      <c r="P4234">
        <v>262</v>
      </c>
      <c r="Q4234" t="s">
        <v>29</v>
      </c>
      <c r="R4234">
        <v>4</v>
      </c>
      <c r="S4234" s="1">
        <v>45663</v>
      </c>
      <c r="T4234" t="s">
        <v>60</v>
      </c>
    </row>
    <row r="4235" spans="1:20" x14ac:dyDescent="0.25">
      <c r="A4235" t="s">
        <v>8520</v>
      </c>
      <c r="B4235" t="s">
        <v>45</v>
      </c>
      <c r="C4235" t="s">
        <v>22</v>
      </c>
      <c r="D4235" t="s">
        <v>52</v>
      </c>
      <c r="E4235" s="1">
        <v>45752</v>
      </c>
      <c r="F4235" t="s">
        <v>8521</v>
      </c>
      <c r="G4235" t="s">
        <v>12343</v>
      </c>
      <c r="H4235" t="s">
        <v>25</v>
      </c>
      <c r="I4235" t="s">
        <v>26</v>
      </c>
      <c r="J4235" t="s">
        <v>59</v>
      </c>
      <c r="K4235">
        <v>2</v>
      </c>
      <c r="L4235">
        <v>349.08</v>
      </c>
      <c r="M4235" t="s">
        <v>28</v>
      </c>
      <c r="N4235">
        <v>21</v>
      </c>
      <c r="O4235" s="1">
        <v>45362</v>
      </c>
      <c r="P4235">
        <v>86</v>
      </c>
      <c r="Q4235" t="s">
        <v>29</v>
      </c>
      <c r="R4235">
        <v>2</v>
      </c>
      <c r="S4235" s="1">
        <v>45424</v>
      </c>
      <c r="T4235" t="s">
        <v>30</v>
      </c>
    </row>
    <row r="4236" spans="1:20" x14ac:dyDescent="0.25">
      <c r="A4236" t="s">
        <v>8522</v>
      </c>
      <c r="B4236" t="s">
        <v>45</v>
      </c>
      <c r="C4236" t="s">
        <v>82</v>
      </c>
      <c r="D4236" t="s">
        <v>23</v>
      </c>
      <c r="E4236" t="s">
        <v>12352</v>
      </c>
      <c r="F4236" t="s">
        <v>8523</v>
      </c>
      <c r="G4236" t="s">
        <v>12343</v>
      </c>
      <c r="H4236" t="s">
        <v>47</v>
      </c>
      <c r="I4236" t="s">
        <v>63</v>
      </c>
      <c r="J4236" t="s">
        <v>64</v>
      </c>
      <c r="K4236">
        <v>5</v>
      </c>
      <c r="L4236">
        <v>579.55999999999995</v>
      </c>
      <c r="M4236" t="s">
        <v>35</v>
      </c>
      <c r="N4236">
        <v>17</v>
      </c>
      <c r="O4236" t="s">
        <v>12323</v>
      </c>
      <c r="P4236">
        <v>63</v>
      </c>
      <c r="Q4236" t="s">
        <v>29</v>
      </c>
      <c r="R4236">
        <v>4</v>
      </c>
      <c r="S4236" t="s">
        <v>12332</v>
      </c>
      <c r="T4236" t="s">
        <v>36</v>
      </c>
    </row>
    <row r="4237" spans="1:20" x14ac:dyDescent="0.25">
      <c r="A4237" t="s">
        <v>8524</v>
      </c>
      <c r="B4237" t="s">
        <v>45</v>
      </c>
      <c r="C4237" t="s">
        <v>22</v>
      </c>
      <c r="D4237" t="s">
        <v>56</v>
      </c>
      <c r="E4237" s="1">
        <v>45178</v>
      </c>
      <c r="F4237" t="s">
        <v>8525</v>
      </c>
      <c r="G4237" t="s">
        <v>12343</v>
      </c>
      <c r="H4237" t="s">
        <v>47</v>
      </c>
      <c r="I4237" t="s">
        <v>48</v>
      </c>
      <c r="J4237" t="s">
        <v>27</v>
      </c>
      <c r="K4237">
        <v>5</v>
      </c>
      <c r="L4237">
        <v>110.81</v>
      </c>
      <c r="M4237" t="s">
        <v>35</v>
      </c>
      <c r="N4237">
        <v>15</v>
      </c>
      <c r="O4237" s="1">
        <v>45694</v>
      </c>
      <c r="P4237">
        <v>101</v>
      </c>
      <c r="Q4237" t="s">
        <v>43</v>
      </c>
      <c r="R4237">
        <v>1</v>
      </c>
      <c r="S4237" t="s">
        <v>12221</v>
      </c>
      <c r="T4237" t="s">
        <v>36</v>
      </c>
    </row>
    <row r="4238" spans="1:20" x14ac:dyDescent="0.25">
      <c r="A4238" t="s">
        <v>8526</v>
      </c>
      <c r="B4238" t="s">
        <v>45</v>
      </c>
      <c r="C4238" t="s">
        <v>82</v>
      </c>
      <c r="D4238" t="s">
        <v>56</v>
      </c>
      <c r="E4238" t="s">
        <v>12452</v>
      </c>
      <c r="F4238" t="s">
        <v>8527</v>
      </c>
      <c r="G4238" t="s">
        <v>12343</v>
      </c>
      <c r="H4238" t="s">
        <v>47</v>
      </c>
      <c r="I4238" t="s">
        <v>42</v>
      </c>
      <c r="J4238" t="s">
        <v>67</v>
      </c>
      <c r="K4238">
        <v>4</v>
      </c>
      <c r="L4238">
        <v>491.18</v>
      </c>
      <c r="M4238" t="s">
        <v>35</v>
      </c>
      <c r="N4238">
        <v>2</v>
      </c>
      <c r="O4238" t="s">
        <v>12326</v>
      </c>
      <c r="P4238">
        <v>115</v>
      </c>
      <c r="Q4238" t="s">
        <v>43</v>
      </c>
      <c r="R4238">
        <v>3</v>
      </c>
      <c r="S4238" s="1">
        <v>45720</v>
      </c>
      <c r="T4238" t="s">
        <v>60</v>
      </c>
    </row>
    <row r="4239" spans="1:20" x14ac:dyDescent="0.25">
      <c r="A4239" t="s">
        <v>8528</v>
      </c>
      <c r="B4239" t="s">
        <v>38</v>
      </c>
      <c r="C4239" t="s">
        <v>39</v>
      </c>
      <c r="D4239" t="s">
        <v>56</v>
      </c>
      <c r="E4239" s="1">
        <v>45814</v>
      </c>
      <c r="F4239" t="s">
        <v>8529</v>
      </c>
      <c r="G4239" t="s">
        <v>12343</v>
      </c>
      <c r="H4239" t="s">
        <v>34</v>
      </c>
      <c r="I4239" t="s">
        <v>26</v>
      </c>
      <c r="J4239" t="s">
        <v>59</v>
      </c>
      <c r="K4239">
        <v>4</v>
      </c>
      <c r="L4239">
        <v>1321.17</v>
      </c>
      <c r="M4239" t="s">
        <v>35</v>
      </c>
      <c r="N4239">
        <v>32</v>
      </c>
      <c r="O4239" t="s">
        <v>12147</v>
      </c>
      <c r="P4239">
        <v>171</v>
      </c>
      <c r="Q4239" t="s">
        <v>29</v>
      </c>
      <c r="R4239">
        <v>1</v>
      </c>
      <c r="S4239" t="s">
        <v>12377</v>
      </c>
      <c r="T4239" t="s">
        <v>36</v>
      </c>
    </row>
    <row r="4240" spans="1:20" x14ac:dyDescent="0.25">
      <c r="A4240" t="s">
        <v>8530</v>
      </c>
      <c r="B4240" t="s">
        <v>45</v>
      </c>
      <c r="C4240" t="s">
        <v>82</v>
      </c>
      <c r="D4240" t="s">
        <v>56</v>
      </c>
      <c r="E4240" s="1">
        <v>45603</v>
      </c>
      <c r="F4240" t="s">
        <v>8531</v>
      </c>
      <c r="G4240" t="s">
        <v>12343</v>
      </c>
      <c r="H4240" t="s">
        <v>34</v>
      </c>
      <c r="I4240" t="s">
        <v>54</v>
      </c>
      <c r="J4240" t="s">
        <v>64</v>
      </c>
      <c r="K4240">
        <v>1</v>
      </c>
      <c r="L4240">
        <v>969.93</v>
      </c>
      <c r="M4240" t="s">
        <v>35</v>
      </c>
      <c r="N4240">
        <v>47</v>
      </c>
      <c r="O4240" s="1">
        <v>45907</v>
      </c>
      <c r="P4240">
        <v>218</v>
      </c>
      <c r="Q4240" t="s">
        <v>43</v>
      </c>
      <c r="R4240">
        <v>3</v>
      </c>
      <c r="S4240" t="s">
        <v>12232</v>
      </c>
      <c r="T4240" t="s">
        <v>30</v>
      </c>
    </row>
    <row r="4241" spans="1:20" x14ac:dyDescent="0.25">
      <c r="A4241" t="s">
        <v>8532</v>
      </c>
      <c r="B4241" t="s">
        <v>45</v>
      </c>
      <c r="C4241" t="s">
        <v>39</v>
      </c>
      <c r="D4241" t="s">
        <v>23</v>
      </c>
      <c r="E4241" t="s">
        <v>12110</v>
      </c>
      <c r="F4241" t="s">
        <v>8533</v>
      </c>
      <c r="G4241" t="s">
        <v>12343</v>
      </c>
      <c r="H4241" t="s">
        <v>41</v>
      </c>
      <c r="I4241" t="s">
        <v>26</v>
      </c>
      <c r="J4241" t="s">
        <v>64</v>
      </c>
      <c r="K4241">
        <v>4</v>
      </c>
      <c r="L4241">
        <v>1105.9000000000001</v>
      </c>
      <c r="M4241" t="s">
        <v>35</v>
      </c>
      <c r="N4241">
        <v>19</v>
      </c>
      <c r="O4241" t="s">
        <v>12175</v>
      </c>
      <c r="P4241">
        <v>65</v>
      </c>
      <c r="Q4241" t="s">
        <v>29</v>
      </c>
      <c r="R4241">
        <v>4</v>
      </c>
      <c r="S4241" t="s">
        <v>12279</v>
      </c>
      <c r="T4241" t="s">
        <v>60</v>
      </c>
    </row>
    <row r="4242" spans="1:20" x14ac:dyDescent="0.25">
      <c r="A4242" t="s">
        <v>8534</v>
      </c>
      <c r="B4242" t="s">
        <v>38</v>
      </c>
      <c r="C4242" t="s">
        <v>82</v>
      </c>
      <c r="D4242" t="s">
        <v>23</v>
      </c>
      <c r="E4242" s="1">
        <v>45576</v>
      </c>
      <c r="F4242" t="s">
        <v>8535</v>
      </c>
      <c r="G4242" t="s">
        <v>12343</v>
      </c>
      <c r="H4242" t="s">
        <v>34</v>
      </c>
      <c r="I4242" t="s">
        <v>48</v>
      </c>
      <c r="J4242" t="s">
        <v>49</v>
      </c>
      <c r="K4242">
        <v>3</v>
      </c>
      <c r="L4242">
        <v>1179.21</v>
      </c>
      <c r="M4242" t="s">
        <v>50</v>
      </c>
      <c r="N4242">
        <v>27</v>
      </c>
      <c r="O4242" t="s">
        <v>12240</v>
      </c>
      <c r="P4242">
        <v>246</v>
      </c>
      <c r="Q4242" t="s">
        <v>29</v>
      </c>
      <c r="R4242">
        <v>2</v>
      </c>
      <c r="S4242" s="1">
        <v>45905</v>
      </c>
      <c r="T4242" t="s">
        <v>60</v>
      </c>
    </row>
    <row r="4243" spans="1:20" x14ac:dyDescent="0.25">
      <c r="A4243" t="s">
        <v>8536</v>
      </c>
      <c r="B4243" t="s">
        <v>45</v>
      </c>
      <c r="C4243" t="s">
        <v>82</v>
      </c>
      <c r="D4243" t="s">
        <v>52</v>
      </c>
      <c r="E4243" t="s">
        <v>12125</v>
      </c>
      <c r="F4243" t="s">
        <v>8537</v>
      </c>
      <c r="G4243" t="s">
        <v>12343</v>
      </c>
      <c r="H4243" t="s">
        <v>41</v>
      </c>
      <c r="I4243" t="s">
        <v>26</v>
      </c>
      <c r="J4243" t="s">
        <v>59</v>
      </c>
      <c r="K4243">
        <v>2</v>
      </c>
      <c r="L4243">
        <v>911.2</v>
      </c>
      <c r="M4243" t="s">
        <v>50</v>
      </c>
      <c r="N4243">
        <v>12</v>
      </c>
      <c r="O4243" s="1">
        <v>45873</v>
      </c>
      <c r="P4243">
        <v>139</v>
      </c>
      <c r="Q4243" t="s">
        <v>43</v>
      </c>
      <c r="R4243">
        <v>4</v>
      </c>
      <c r="S4243" s="1">
        <v>45453</v>
      </c>
      <c r="T4243" t="s">
        <v>30</v>
      </c>
    </row>
    <row r="4244" spans="1:20" x14ac:dyDescent="0.25">
      <c r="A4244" t="s">
        <v>8538</v>
      </c>
      <c r="B4244" t="s">
        <v>21</v>
      </c>
      <c r="C4244" t="s">
        <v>82</v>
      </c>
      <c r="D4244" t="s">
        <v>32</v>
      </c>
      <c r="E4244" s="1">
        <v>45392</v>
      </c>
      <c r="F4244" t="s">
        <v>8539</v>
      </c>
      <c r="G4244" t="s">
        <v>12231</v>
      </c>
      <c r="H4244" t="s">
        <v>41</v>
      </c>
      <c r="I4244" t="s">
        <v>48</v>
      </c>
      <c r="J4244" t="s">
        <v>67</v>
      </c>
      <c r="K4244">
        <v>3</v>
      </c>
      <c r="L4244">
        <v>1021.83</v>
      </c>
      <c r="M4244" t="s">
        <v>50</v>
      </c>
      <c r="N4244">
        <v>13</v>
      </c>
      <c r="O4244" t="s">
        <v>12284</v>
      </c>
      <c r="P4244">
        <v>452</v>
      </c>
      <c r="Q4244" t="s">
        <v>43</v>
      </c>
      <c r="R4244">
        <v>4</v>
      </c>
      <c r="S4244" t="s">
        <v>12090</v>
      </c>
      <c r="T4244" t="s">
        <v>36</v>
      </c>
    </row>
    <row r="4245" spans="1:20" x14ac:dyDescent="0.25">
      <c r="A4245" t="s">
        <v>8540</v>
      </c>
      <c r="B4245" t="s">
        <v>21</v>
      </c>
      <c r="C4245" t="s">
        <v>22</v>
      </c>
      <c r="D4245" t="s">
        <v>23</v>
      </c>
      <c r="E4245" t="s">
        <v>12453</v>
      </c>
      <c r="F4245" t="s">
        <v>8541</v>
      </c>
      <c r="G4245" t="s">
        <v>12231</v>
      </c>
      <c r="H4245" t="s">
        <v>47</v>
      </c>
      <c r="I4245" t="s">
        <v>26</v>
      </c>
      <c r="J4245" t="s">
        <v>64</v>
      </c>
      <c r="K4245">
        <v>4</v>
      </c>
      <c r="L4245">
        <v>216.81</v>
      </c>
      <c r="M4245" t="s">
        <v>50</v>
      </c>
      <c r="N4245">
        <v>8</v>
      </c>
      <c r="O4245" s="1">
        <v>45845</v>
      </c>
      <c r="P4245">
        <v>390</v>
      </c>
      <c r="Q4245" t="s">
        <v>43</v>
      </c>
      <c r="R4245">
        <v>4</v>
      </c>
      <c r="S4245" t="s">
        <v>12211</v>
      </c>
      <c r="T4245" t="s">
        <v>30</v>
      </c>
    </row>
    <row r="4246" spans="1:20" x14ac:dyDescent="0.25">
      <c r="A4246" t="s">
        <v>8542</v>
      </c>
      <c r="B4246" t="s">
        <v>38</v>
      </c>
      <c r="C4246" t="s">
        <v>22</v>
      </c>
      <c r="D4246" t="s">
        <v>52</v>
      </c>
      <c r="E4246" s="1">
        <v>45323</v>
      </c>
      <c r="F4246" t="s">
        <v>8543</v>
      </c>
      <c r="G4246" t="s">
        <v>12231</v>
      </c>
      <c r="H4246" t="s">
        <v>41</v>
      </c>
      <c r="I4246" t="s">
        <v>26</v>
      </c>
      <c r="J4246" t="s">
        <v>67</v>
      </c>
      <c r="K4246">
        <v>1</v>
      </c>
      <c r="L4246">
        <v>1494.59</v>
      </c>
      <c r="M4246" t="s">
        <v>50</v>
      </c>
      <c r="N4246">
        <v>47</v>
      </c>
      <c r="O4246" t="s">
        <v>12224</v>
      </c>
      <c r="P4246">
        <v>108</v>
      </c>
      <c r="Q4246" t="s">
        <v>43</v>
      </c>
      <c r="R4246">
        <v>5</v>
      </c>
      <c r="S4246" t="s">
        <v>12256</v>
      </c>
      <c r="T4246" t="s">
        <v>30</v>
      </c>
    </row>
    <row r="4247" spans="1:20" x14ac:dyDescent="0.25">
      <c r="A4247" t="s">
        <v>8544</v>
      </c>
      <c r="B4247" t="s">
        <v>45</v>
      </c>
      <c r="C4247" t="s">
        <v>82</v>
      </c>
      <c r="D4247" t="s">
        <v>23</v>
      </c>
      <c r="E4247" t="s">
        <v>12457</v>
      </c>
      <c r="F4247" t="s">
        <v>8545</v>
      </c>
      <c r="G4247" t="s">
        <v>12231</v>
      </c>
      <c r="H4247" t="s">
        <v>47</v>
      </c>
      <c r="I4247" t="s">
        <v>42</v>
      </c>
      <c r="J4247" t="s">
        <v>59</v>
      </c>
      <c r="K4247">
        <v>3</v>
      </c>
      <c r="L4247">
        <v>727.21</v>
      </c>
      <c r="M4247" t="s">
        <v>28</v>
      </c>
      <c r="N4247">
        <v>33</v>
      </c>
      <c r="O4247" s="1">
        <v>45693</v>
      </c>
      <c r="P4247">
        <v>28</v>
      </c>
      <c r="Q4247" t="s">
        <v>29</v>
      </c>
      <c r="R4247">
        <v>1</v>
      </c>
      <c r="S4247" t="s">
        <v>12091</v>
      </c>
      <c r="T4247" t="s">
        <v>36</v>
      </c>
    </row>
    <row r="4248" spans="1:20" x14ac:dyDescent="0.25">
      <c r="A4248" t="s">
        <v>8546</v>
      </c>
      <c r="B4248" t="s">
        <v>21</v>
      </c>
      <c r="C4248" t="s">
        <v>39</v>
      </c>
      <c r="D4248" t="s">
        <v>23</v>
      </c>
      <c r="E4248" s="1">
        <v>45967</v>
      </c>
      <c r="F4248" t="s">
        <v>8547</v>
      </c>
      <c r="G4248" t="s">
        <v>12231</v>
      </c>
      <c r="H4248" t="s">
        <v>34</v>
      </c>
      <c r="I4248" t="s">
        <v>54</v>
      </c>
      <c r="J4248" t="s">
        <v>59</v>
      </c>
      <c r="K4248">
        <v>4</v>
      </c>
      <c r="L4248">
        <v>1096.5899999999999</v>
      </c>
      <c r="M4248" t="s">
        <v>35</v>
      </c>
      <c r="N4248">
        <v>41</v>
      </c>
      <c r="O4248" s="1">
        <v>45636</v>
      </c>
      <c r="P4248">
        <v>160</v>
      </c>
      <c r="Q4248" t="s">
        <v>29</v>
      </c>
      <c r="R4248">
        <v>2</v>
      </c>
      <c r="S4248" t="s">
        <v>12099</v>
      </c>
      <c r="T4248" t="s">
        <v>30</v>
      </c>
    </row>
    <row r="4249" spans="1:20" x14ac:dyDescent="0.25">
      <c r="A4249" t="s">
        <v>8548</v>
      </c>
      <c r="B4249" t="s">
        <v>21</v>
      </c>
      <c r="C4249" t="s">
        <v>39</v>
      </c>
      <c r="D4249" t="s">
        <v>23</v>
      </c>
      <c r="E4249" t="s">
        <v>12344</v>
      </c>
      <c r="F4249" t="s">
        <v>8549</v>
      </c>
      <c r="G4249" t="s">
        <v>12231</v>
      </c>
      <c r="H4249" t="s">
        <v>47</v>
      </c>
      <c r="I4249" t="s">
        <v>63</v>
      </c>
      <c r="J4249" t="s">
        <v>27</v>
      </c>
      <c r="K4249">
        <v>3</v>
      </c>
      <c r="L4249">
        <v>489.55</v>
      </c>
      <c r="M4249" t="s">
        <v>35</v>
      </c>
      <c r="N4249">
        <v>38</v>
      </c>
      <c r="O4249" s="1">
        <v>45816</v>
      </c>
      <c r="P4249">
        <v>389</v>
      </c>
      <c r="Q4249" t="s">
        <v>29</v>
      </c>
      <c r="R4249">
        <v>3</v>
      </c>
      <c r="S4249" t="s">
        <v>12309</v>
      </c>
      <c r="T4249" t="s">
        <v>30</v>
      </c>
    </row>
    <row r="4250" spans="1:20" x14ac:dyDescent="0.25">
      <c r="A4250" t="s">
        <v>8550</v>
      </c>
      <c r="B4250" t="s">
        <v>45</v>
      </c>
      <c r="C4250" t="s">
        <v>82</v>
      </c>
      <c r="D4250" t="s">
        <v>77</v>
      </c>
      <c r="E4250" t="s">
        <v>12355</v>
      </c>
      <c r="F4250" t="s">
        <v>8551</v>
      </c>
      <c r="G4250" t="s">
        <v>12127</v>
      </c>
      <c r="H4250" t="s">
        <v>58</v>
      </c>
      <c r="I4250" t="s">
        <v>63</v>
      </c>
      <c r="J4250" t="s">
        <v>27</v>
      </c>
      <c r="K4250">
        <v>4</v>
      </c>
      <c r="L4250">
        <v>1190.93</v>
      </c>
      <c r="M4250" t="s">
        <v>50</v>
      </c>
      <c r="N4250">
        <v>19</v>
      </c>
      <c r="O4250" s="1">
        <v>45547</v>
      </c>
      <c r="P4250">
        <v>59</v>
      </c>
      <c r="Q4250" t="s">
        <v>29</v>
      </c>
      <c r="R4250">
        <v>2</v>
      </c>
      <c r="S4250" s="1">
        <v>45638</v>
      </c>
      <c r="T4250" t="s">
        <v>60</v>
      </c>
    </row>
    <row r="4251" spans="1:20" x14ac:dyDescent="0.25">
      <c r="A4251" t="s">
        <v>8552</v>
      </c>
      <c r="B4251" t="s">
        <v>21</v>
      </c>
      <c r="C4251" t="s">
        <v>82</v>
      </c>
      <c r="D4251" t="s">
        <v>52</v>
      </c>
      <c r="E4251" s="1">
        <v>45932</v>
      </c>
      <c r="F4251" t="s">
        <v>8553</v>
      </c>
      <c r="G4251" t="s">
        <v>12127</v>
      </c>
      <c r="H4251" t="s">
        <v>25</v>
      </c>
      <c r="I4251" t="s">
        <v>54</v>
      </c>
      <c r="J4251" t="s">
        <v>59</v>
      </c>
      <c r="K4251">
        <v>1</v>
      </c>
      <c r="L4251">
        <v>1232.17</v>
      </c>
      <c r="M4251" t="s">
        <v>50</v>
      </c>
      <c r="N4251">
        <v>37</v>
      </c>
      <c r="O4251" t="s">
        <v>12068</v>
      </c>
      <c r="P4251">
        <v>434</v>
      </c>
      <c r="Q4251" t="s">
        <v>43</v>
      </c>
      <c r="R4251">
        <v>1</v>
      </c>
      <c r="S4251" t="s">
        <v>12125</v>
      </c>
      <c r="T4251" t="s">
        <v>30</v>
      </c>
    </row>
    <row r="4252" spans="1:20" x14ac:dyDescent="0.25">
      <c r="A4252" t="s">
        <v>8554</v>
      </c>
      <c r="B4252" t="s">
        <v>38</v>
      </c>
      <c r="C4252" t="s">
        <v>39</v>
      </c>
      <c r="D4252" t="s">
        <v>56</v>
      </c>
      <c r="E4252" s="1">
        <v>45692</v>
      </c>
      <c r="F4252" t="s">
        <v>8555</v>
      </c>
      <c r="G4252" t="s">
        <v>12127</v>
      </c>
      <c r="H4252" t="s">
        <v>34</v>
      </c>
      <c r="I4252" t="s">
        <v>54</v>
      </c>
      <c r="J4252" t="s">
        <v>27</v>
      </c>
      <c r="K4252">
        <v>3</v>
      </c>
      <c r="L4252">
        <v>1498.79</v>
      </c>
      <c r="M4252" t="s">
        <v>35</v>
      </c>
      <c r="N4252">
        <v>43</v>
      </c>
      <c r="O4252" t="s">
        <v>12119</v>
      </c>
      <c r="P4252">
        <v>132</v>
      </c>
      <c r="Q4252" t="s">
        <v>43</v>
      </c>
      <c r="R4252">
        <v>4</v>
      </c>
      <c r="S4252" s="1">
        <v>45750</v>
      </c>
      <c r="T4252" t="s">
        <v>30</v>
      </c>
    </row>
    <row r="4253" spans="1:20" x14ac:dyDescent="0.25">
      <c r="A4253" t="s">
        <v>8556</v>
      </c>
      <c r="B4253" t="s">
        <v>45</v>
      </c>
      <c r="C4253" t="s">
        <v>82</v>
      </c>
      <c r="D4253" t="s">
        <v>77</v>
      </c>
      <c r="E4253" t="s">
        <v>12393</v>
      </c>
      <c r="F4253" t="s">
        <v>8557</v>
      </c>
      <c r="G4253" t="s">
        <v>12127</v>
      </c>
      <c r="H4253" t="s">
        <v>25</v>
      </c>
      <c r="I4253" t="s">
        <v>42</v>
      </c>
      <c r="J4253" t="s">
        <v>59</v>
      </c>
      <c r="K4253">
        <v>3</v>
      </c>
      <c r="L4253">
        <v>1388.63</v>
      </c>
      <c r="M4253" t="s">
        <v>35</v>
      </c>
      <c r="N4253">
        <v>16</v>
      </c>
      <c r="O4253" t="s">
        <v>12163</v>
      </c>
      <c r="P4253">
        <v>10</v>
      </c>
      <c r="Q4253" t="s">
        <v>43</v>
      </c>
      <c r="R4253">
        <v>4</v>
      </c>
      <c r="S4253" s="1">
        <v>45907</v>
      </c>
      <c r="T4253" t="s">
        <v>60</v>
      </c>
    </row>
    <row r="4254" spans="1:20" x14ac:dyDescent="0.25">
      <c r="A4254" t="s">
        <v>8558</v>
      </c>
      <c r="B4254" t="s">
        <v>21</v>
      </c>
      <c r="C4254" t="s">
        <v>82</v>
      </c>
      <c r="D4254" t="s">
        <v>77</v>
      </c>
      <c r="E4254" t="s">
        <v>12130</v>
      </c>
      <c r="F4254" t="s">
        <v>8559</v>
      </c>
      <c r="G4254" t="s">
        <v>12127</v>
      </c>
      <c r="H4254" t="s">
        <v>41</v>
      </c>
      <c r="I4254" t="s">
        <v>48</v>
      </c>
      <c r="J4254" t="s">
        <v>49</v>
      </c>
      <c r="K4254">
        <v>3</v>
      </c>
      <c r="L4254">
        <v>1229.21</v>
      </c>
      <c r="M4254" t="s">
        <v>35</v>
      </c>
      <c r="N4254">
        <v>16</v>
      </c>
      <c r="O4254" t="s">
        <v>12075</v>
      </c>
      <c r="P4254">
        <v>133</v>
      </c>
      <c r="Q4254" t="s">
        <v>43</v>
      </c>
      <c r="R4254">
        <v>4</v>
      </c>
      <c r="S4254" s="1">
        <v>45392</v>
      </c>
      <c r="T4254" t="s">
        <v>60</v>
      </c>
    </row>
    <row r="4255" spans="1:20" x14ac:dyDescent="0.25">
      <c r="A4255" t="s">
        <v>8560</v>
      </c>
      <c r="B4255" t="s">
        <v>38</v>
      </c>
      <c r="C4255" t="s">
        <v>39</v>
      </c>
      <c r="D4255" t="s">
        <v>23</v>
      </c>
      <c r="E4255" s="1">
        <v>45811</v>
      </c>
      <c r="F4255" t="s">
        <v>8561</v>
      </c>
      <c r="G4255" t="s">
        <v>12361</v>
      </c>
      <c r="H4255" t="s">
        <v>58</v>
      </c>
      <c r="I4255" t="s">
        <v>42</v>
      </c>
      <c r="J4255" t="s">
        <v>49</v>
      </c>
      <c r="K4255">
        <v>5</v>
      </c>
      <c r="L4255">
        <v>302.10000000000002</v>
      </c>
      <c r="M4255" t="s">
        <v>28</v>
      </c>
      <c r="N4255">
        <v>20</v>
      </c>
      <c r="O4255" t="s">
        <v>12261</v>
      </c>
      <c r="P4255">
        <v>79</v>
      </c>
      <c r="Q4255" t="s">
        <v>29</v>
      </c>
      <c r="R4255">
        <v>2</v>
      </c>
      <c r="S4255" t="s">
        <v>12201</v>
      </c>
      <c r="T4255" t="s">
        <v>30</v>
      </c>
    </row>
    <row r="4256" spans="1:20" x14ac:dyDescent="0.25">
      <c r="A4256" t="s">
        <v>8562</v>
      </c>
      <c r="B4256" t="s">
        <v>21</v>
      </c>
      <c r="C4256" t="s">
        <v>82</v>
      </c>
      <c r="D4256" t="s">
        <v>32</v>
      </c>
      <c r="E4256" t="s">
        <v>12314</v>
      </c>
      <c r="F4256" t="s">
        <v>8563</v>
      </c>
      <c r="G4256" t="s">
        <v>12361</v>
      </c>
      <c r="H4256" t="s">
        <v>34</v>
      </c>
      <c r="I4256" t="s">
        <v>26</v>
      </c>
      <c r="J4256" t="s">
        <v>49</v>
      </c>
      <c r="K4256">
        <v>1</v>
      </c>
      <c r="L4256">
        <v>834.14</v>
      </c>
      <c r="M4256" t="s">
        <v>28</v>
      </c>
      <c r="N4256">
        <v>34</v>
      </c>
      <c r="O4256" t="s">
        <v>12256</v>
      </c>
      <c r="P4256">
        <v>500</v>
      </c>
      <c r="Q4256" t="s">
        <v>43</v>
      </c>
      <c r="R4256">
        <v>4</v>
      </c>
      <c r="S4256" s="1">
        <v>45663</v>
      </c>
      <c r="T4256" t="s">
        <v>36</v>
      </c>
    </row>
    <row r="4257" spans="1:20" x14ac:dyDescent="0.25">
      <c r="A4257" t="s">
        <v>8564</v>
      </c>
      <c r="B4257" t="s">
        <v>38</v>
      </c>
      <c r="C4257" t="s">
        <v>22</v>
      </c>
      <c r="D4257" t="s">
        <v>56</v>
      </c>
      <c r="E4257" s="1">
        <v>45514</v>
      </c>
      <c r="F4257" t="s">
        <v>8565</v>
      </c>
      <c r="G4257" t="s">
        <v>12361</v>
      </c>
      <c r="H4257" t="s">
        <v>34</v>
      </c>
      <c r="I4257" t="s">
        <v>42</v>
      </c>
      <c r="J4257" t="s">
        <v>49</v>
      </c>
      <c r="K4257">
        <v>1</v>
      </c>
      <c r="L4257">
        <v>156.47</v>
      </c>
      <c r="M4257" t="s">
        <v>35</v>
      </c>
      <c r="N4257">
        <v>42</v>
      </c>
      <c r="O4257" s="1">
        <v>45662</v>
      </c>
      <c r="P4257">
        <v>18</v>
      </c>
      <c r="Q4257" t="s">
        <v>29</v>
      </c>
      <c r="R4257">
        <v>1</v>
      </c>
      <c r="S4257" s="1">
        <v>45577</v>
      </c>
      <c r="T4257" t="s">
        <v>30</v>
      </c>
    </row>
    <row r="4258" spans="1:20" x14ac:dyDescent="0.25">
      <c r="A4258" t="s">
        <v>8566</v>
      </c>
      <c r="B4258" t="s">
        <v>21</v>
      </c>
      <c r="C4258" t="s">
        <v>22</v>
      </c>
      <c r="D4258" t="s">
        <v>32</v>
      </c>
      <c r="E4258" s="1">
        <v>45148</v>
      </c>
      <c r="F4258" t="s">
        <v>8567</v>
      </c>
      <c r="G4258" t="s">
        <v>12361</v>
      </c>
      <c r="H4258" t="s">
        <v>25</v>
      </c>
      <c r="I4258" t="s">
        <v>42</v>
      </c>
      <c r="J4258" t="s">
        <v>49</v>
      </c>
      <c r="K4258">
        <v>1</v>
      </c>
      <c r="L4258">
        <v>303.25</v>
      </c>
      <c r="M4258" t="s">
        <v>50</v>
      </c>
      <c r="N4258">
        <v>38</v>
      </c>
      <c r="O4258" t="s">
        <v>12101</v>
      </c>
      <c r="P4258">
        <v>230</v>
      </c>
      <c r="Q4258" t="s">
        <v>29</v>
      </c>
      <c r="R4258">
        <v>2</v>
      </c>
      <c r="S4258" t="s">
        <v>12379</v>
      </c>
      <c r="T4258" t="s">
        <v>36</v>
      </c>
    </row>
    <row r="4259" spans="1:20" x14ac:dyDescent="0.25">
      <c r="A4259" t="s">
        <v>8568</v>
      </c>
      <c r="B4259" t="s">
        <v>45</v>
      </c>
      <c r="C4259" t="s">
        <v>39</v>
      </c>
      <c r="D4259" t="s">
        <v>32</v>
      </c>
      <c r="E4259" s="1">
        <v>45691</v>
      </c>
      <c r="F4259" t="s">
        <v>8569</v>
      </c>
      <c r="G4259" t="s">
        <v>12361</v>
      </c>
      <c r="H4259" t="s">
        <v>41</v>
      </c>
      <c r="I4259" t="s">
        <v>48</v>
      </c>
      <c r="J4259" t="s">
        <v>59</v>
      </c>
      <c r="K4259">
        <v>5</v>
      </c>
      <c r="L4259">
        <v>163.24</v>
      </c>
      <c r="M4259" t="s">
        <v>28</v>
      </c>
      <c r="N4259">
        <v>37</v>
      </c>
      <c r="O4259" t="s">
        <v>12310</v>
      </c>
      <c r="P4259">
        <v>447</v>
      </c>
      <c r="Q4259" t="s">
        <v>29</v>
      </c>
      <c r="R4259">
        <v>2</v>
      </c>
      <c r="S4259" s="1">
        <v>45784</v>
      </c>
      <c r="T4259" t="s">
        <v>36</v>
      </c>
    </row>
    <row r="4260" spans="1:20" x14ac:dyDescent="0.25">
      <c r="A4260" t="s">
        <v>8570</v>
      </c>
      <c r="B4260" t="s">
        <v>38</v>
      </c>
      <c r="C4260" t="s">
        <v>82</v>
      </c>
      <c r="D4260" t="s">
        <v>52</v>
      </c>
      <c r="E4260" s="1">
        <v>45088</v>
      </c>
      <c r="F4260" t="s">
        <v>8571</v>
      </c>
      <c r="G4260" t="s">
        <v>12361</v>
      </c>
      <c r="H4260" t="s">
        <v>34</v>
      </c>
      <c r="I4260" t="s">
        <v>63</v>
      </c>
      <c r="J4260" t="s">
        <v>27</v>
      </c>
      <c r="K4260">
        <v>2</v>
      </c>
      <c r="L4260">
        <v>1154.77</v>
      </c>
      <c r="M4260" t="s">
        <v>28</v>
      </c>
      <c r="N4260">
        <v>21</v>
      </c>
      <c r="O4260" t="s">
        <v>12291</v>
      </c>
      <c r="P4260">
        <v>440</v>
      </c>
      <c r="Q4260" t="s">
        <v>43</v>
      </c>
      <c r="R4260">
        <v>5</v>
      </c>
      <c r="S4260" s="1">
        <v>45691</v>
      </c>
      <c r="T4260" t="s">
        <v>30</v>
      </c>
    </row>
    <row r="4261" spans="1:20" x14ac:dyDescent="0.25">
      <c r="A4261" t="s">
        <v>8572</v>
      </c>
      <c r="B4261" t="s">
        <v>45</v>
      </c>
      <c r="C4261" t="s">
        <v>39</v>
      </c>
      <c r="D4261" t="s">
        <v>52</v>
      </c>
      <c r="E4261" t="s">
        <v>12212</v>
      </c>
      <c r="F4261" t="s">
        <v>8573</v>
      </c>
      <c r="G4261" t="s">
        <v>12361</v>
      </c>
      <c r="H4261" t="s">
        <v>58</v>
      </c>
      <c r="I4261" t="s">
        <v>26</v>
      </c>
      <c r="J4261" t="s">
        <v>67</v>
      </c>
      <c r="K4261">
        <v>1</v>
      </c>
      <c r="L4261">
        <v>518.92999999999995</v>
      </c>
      <c r="M4261" t="s">
        <v>35</v>
      </c>
      <c r="N4261">
        <v>37</v>
      </c>
      <c r="O4261" t="s">
        <v>12205</v>
      </c>
      <c r="P4261">
        <v>175</v>
      </c>
      <c r="Q4261" t="s">
        <v>29</v>
      </c>
      <c r="R4261">
        <v>3</v>
      </c>
      <c r="S4261" t="s">
        <v>12178</v>
      </c>
      <c r="T4261" t="s">
        <v>36</v>
      </c>
    </row>
    <row r="4262" spans="1:20" x14ac:dyDescent="0.25">
      <c r="A4262" t="s">
        <v>8574</v>
      </c>
      <c r="B4262" t="s">
        <v>45</v>
      </c>
      <c r="C4262" t="s">
        <v>39</v>
      </c>
      <c r="D4262" t="s">
        <v>77</v>
      </c>
      <c r="E4262" t="s">
        <v>12396</v>
      </c>
      <c r="F4262" t="s">
        <v>8575</v>
      </c>
      <c r="G4262" t="s">
        <v>12361</v>
      </c>
      <c r="H4262" t="s">
        <v>58</v>
      </c>
      <c r="I4262" t="s">
        <v>26</v>
      </c>
      <c r="J4262" t="s">
        <v>64</v>
      </c>
      <c r="K4262">
        <v>5</v>
      </c>
      <c r="L4262">
        <v>1067.4000000000001</v>
      </c>
      <c r="M4262" t="s">
        <v>50</v>
      </c>
      <c r="N4262">
        <v>5</v>
      </c>
      <c r="O4262" t="s">
        <v>12186</v>
      </c>
      <c r="P4262">
        <v>91</v>
      </c>
      <c r="Q4262" t="s">
        <v>43</v>
      </c>
      <c r="R4262">
        <v>1</v>
      </c>
      <c r="S4262" s="1">
        <v>45812</v>
      </c>
      <c r="T4262" t="s">
        <v>60</v>
      </c>
    </row>
    <row r="4263" spans="1:20" x14ac:dyDescent="0.25">
      <c r="A4263" t="s">
        <v>8576</v>
      </c>
      <c r="B4263" t="s">
        <v>21</v>
      </c>
      <c r="C4263" t="s">
        <v>82</v>
      </c>
      <c r="D4263" t="s">
        <v>77</v>
      </c>
      <c r="E4263" s="1">
        <v>45962</v>
      </c>
      <c r="F4263" t="s">
        <v>8577</v>
      </c>
      <c r="G4263" t="s">
        <v>12361</v>
      </c>
      <c r="H4263" t="s">
        <v>47</v>
      </c>
      <c r="I4263" t="s">
        <v>42</v>
      </c>
      <c r="J4263" t="s">
        <v>59</v>
      </c>
      <c r="K4263">
        <v>3</v>
      </c>
      <c r="L4263">
        <v>1003.99</v>
      </c>
      <c r="M4263" t="s">
        <v>28</v>
      </c>
      <c r="N4263">
        <v>9</v>
      </c>
      <c r="O4263" t="s">
        <v>12304</v>
      </c>
      <c r="P4263">
        <v>1</v>
      </c>
      <c r="Q4263" t="s">
        <v>29</v>
      </c>
      <c r="R4263">
        <v>5</v>
      </c>
      <c r="S4263" t="s">
        <v>12136</v>
      </c>
      <c r="T4263" t="s">
        <v>36</v>
      </c>
    </row>
    <row r="4264" spans="1:20" x14ac:dyDescent="0.25">
      <c r="A4264" t="s">
        <v>8578</v>
      </c>
      <c r="B4264" t="s">
        <v>45</v>
      </c>
      <c r="C4264" t="s">
        <v>39</v>
      </c>
      <c r="D4264" t="s">
        <v>56</v>
      </c>
      <c r="E4264" s="1">
        <v>44997</v>
      </c>
      <c r="F4264" t="s">
        <v>8579</v>
      </c>
      <c r="G4264" t="s">
        <v>12361</v>
      </c>
      <c r="H4264" t="s">
        <v>47</v>
      </c>
      <c r="I4264" t="s">
        <v>48</v>
      </c>
      <c r="J4264" t="s">
        <v>67</v>
      </c>
      <c r="K4264">
        <v>4</v>
      </c>
      <c r="L4264">
        <v>922.91</v>
      </c>
      <c r="M4264" t="s">
        <v>35</v>
      </c>
      <c r="N4264">
        <v>14</v>
      </c>
      <c r="O4264" t="s">
        <v>12174</v>
      </c>
      <c r="P4264">
        <v>496</v>
      </c>
      <c r="Q4264" t="s">
        <v>43</v>
      </c>
      <c r="R4264">
        <v>3</v>
      </c>
      <c r="S4264" s="1">
        <v>45660</v>
      </c>
      <c r="T4264" t="s">
        <v>36</v>
      </c>
    </row>
    <row r="4265" spans="1:20" x14ac:dyDescent="0.25">
      <c r="A4265" t="s">
        <v>8580</v>
      </c>
      <c r="B4265" t="s">
        <v>21</v>
      </c>
      <c r="C4265" t="s">
        <v>22</v>
      </c>
      <c r="D4265" t="s">
        <v>23</v>
      </c>
      <c r="E4265" s="1">
        <v>45574</v>
      </c>
      <c r="F4265" t="s">
        <v>8581</v>
      </c>
      <c r="G4265" t="s">
        <v>12169</v>
      </c>
      <c r="H4265" t="s">
        <v>58</v>
      </c>
      <c r="I4265" t="s">
        <v>48</v>
      </c>
      <c r="J4265" t="s">
        <v>64</v>
      </c>
      <c r="K4265">
        <v>4</v>
      </c>
      <c r="L4265">
        <v>257.7</v>
      </c>
      <c r="M4265" t="s">
        <v>35</v>
      </c>
      <c r="N4265">
        <v>33</v>
      </c>
      <c r="O4265" t="s">
        <v>12079</v>
      </c>
      <c r="P4265">
        <v>11</v>
      </c>
      <c r="Q4265" t="s">
        <v>29</v>
      </c>
      <c r="R4265">
        <v>2</v>
      </c>
      <c r="S4265" s="1">
        <v>45875</v>
      </c>
      <c r="T4265" t="s">
        <v>30</v>
      </c>
    </row>
    <row r="4266" spans="1:20" x14ac:dyDescent="0.25">
      <c r="A4266" t="s">
        <v>8582</v>
      </c>
      <c r="B4266" t="s">
        <v>38</v>
      </c>
      <c r="C4266" t="s">
        <v>82</v>
      </c>
      <c r="D4266" t="s">
        <v>32</v>
      </c>
      <c r="E4266" s="1">
        <v>45844</v>
      </c>
      <c r="F4266" t="s">
        <v>8583</v>
      </c>
      <c r="G4266" t="s">
        <v>12169</v>
      </c>
      <c r="H4266" t="s">
        <v>47</v>
      </c>
      <c r="I4266" t="s">
        <v>48</v>
      </c>
      <c r="J4266" t="s">
        <v>64</v>
      </c>
      <c r="K4266">
        <v>1</v>
      </c>
      <c r="L4266">
        <v>464.86</v>
      </c>
      <c r="M4266" t="s">
        <v>28</v>
      </c>
      <c r="N4266">
        <v>25</v>
      </c>
      <c r="O4266" t="s">
        <v>12361</v>
      </c>
      <c r="P4266">
        <v>172</v>
      </c>
      <c r="Q4266" t="s">
        <v>43</v>
      </c>
      <c r="R4266">
        <v>4</v>
      </c>
      <c r="S4266" t="s">
        <v>12436</v>
      </c>
      <c r="T4266" t="s">
        <v>30</v>
      </c>
    </row>
    <row r="4267" spans="1:20" x14ac:dyDescent="0.25">
      <c r="A4267" t="s">
        <v>8584</v>
      </c>
      <c r="B4267" t="s">
        <v>21</v>
      </c>
      <c r="C4267" t="s">
        <v>82</v>
      </c>
      <c r="D4267" t="s">
        <v>52</v>
      </c>
      <c r="E4267" t="s">
        <v>12093</v>
      </c>
      <c r="F4267" t="s">
        <v>8585</v>
      </c>
      <c r="G4267" t="s">
        <v>12169</v>
      </c>
      <c r="H4267" t="s">
        <v>25</v>
      </c>
      <c r="I4267" t="s">
        <v>63</v>
      </c>
      <c r="J4267" t="s">
        <v>64</v>
      </c>
      <c r="K4267">
        <v>2</v>
      </c>
      <c r="L4267">
        <v>1378.74</v>
      </c>
      <c r="M4267" t="s">
        <v>28</v>
      </c>
      <c r="N4267">
        <v>9</v>
      </c>
      <c r="O4267" s="1">
        <v>45784</v>
      </c>
      <c r="P4267">
        <v>500</v>
      </c>
      <c r="Q4267" t="s">
        <v>43</v>
      </c>
      <c r="R4267">
        <v>4</v>
      </c>
      <c r="S4267" s="1">
        <v>45841</v>
      </c>
      <c r="T4267" t="s">
        <v>60</v>
      </c>
    </row>
    <row r="4268" spans="1:20" x14ac:dyDescent="0.25">
      <c r="A4268" t="s">
        <v>8586</v>
      </c>
      <c r="B4268" t="s">
        <v>38</v>
      </c>
      <c r="C4268" t="s">
        <v>39</v>
      </c>
      <c r="D4268" t="s">
        <v>23</v>
      </c>
      <c r="E4268" s="1">
        <v>45454</v>
      </c>
      <c r="F4268" t="s">
        <v>8587</v>
      </c>
      <c r="G4268" t="s">
        <v>12169</v>
      </c>
      <c r="H4268" t="s">
        <v>47</v>
      </c>
      <c r="I4268" t="s">
        <v>63</v>
      </c>
      <c r="J4268" t="s">
        <v>27</v>
      </c>
      <c r="K4268">
        <v>1</v>
      </c>
      <c r="L4268">
        <v>1467.02</v>
      </c>
      <c r="M4268" t="s">
        <v>35</v>
      </c>
      <c r="N4268">
        <v>25</v>
      </c>
      <c r="O4268" t="s">
        <v>12335</v>
      </c>
      <c r="P4268">
        <v>234</v>
      </c>
      <c r="Q4268" t="s">
        <v>29</v>
      </c>
      <c r="R4268">
        <v>1</v>
      </c>
      <c r="S4268" t="s">
        <v>12209</v>
      </c>
      <c r="T4268" t="s">
        <v>60</v>
      </c>
    </row>
    <row r="4269" spans="1:20" x14ac:dyDescent="0.25">
      <c r="A4269" t="s">
        <v>8588</v>
      </c>
      <c r="B4269" t="s">
        <v>45</v>
      </c>
      <c r="C4269" t="s">
        <v>39</v>
      </c>
      <c r="D4269" t="s">
        <v>52</v>
      </c>
      <c r="E4269" t="s">
        <v>12467</v>
      </c>
      <c r="F4269" t="s">
        <v>8589</v>
      </c>
      <c r="G4269" t="s">
        <v>12169</v>
      </c>
      <c r="H4269" t="s">
        <v>41</v>
      </c>
      <c r="I4269" t="s">
        <v>48</v>
      </c>
      <c r="J4269" t="s">
        <v>49</v>
      </c>
      <c r="K4269">
        <v>4</v>
      </c>
      <c r="L4269">
        <v>1060.19</v>
      </c>
      <c r="M4269" t="s">
        <v>35</v>
      </c>
      <c r="N4269">
        <v>22</v>
      </c>
      <c r="O4269" s="1">
        <v>45695</v>
      </c>
      <c r="P4269">
        <v>150</v>
      </c>
      <c r="Q4269" t="s">
        <v>29</v>
      </c>
      <c r="R4269">
        <v>2</v>
      </c>
      <c r="S4269" t="s">
        <v>12229</v>
      </c>
      <c r="T4269" t="s">
        <v>60</v>
      </c>
    </row>
    <row r="4270" spans="1:20" x14ac:dyDescent="0.25">
      <c r="A4270" t="s">
        <v>8590</v>
      </c>
      <c r="B4270" t="s">
        <v>45</v>
      </c>
      <c r="C4270" t="s">
        <v>82</v>
      </c>
      <c r="D4270" t="s">
        <v>52</v>
      </c>
      <c r="E4270" t="s">
        <v>12169</v>
      </c>
      <c r="F4270" t="s">
        <v>8591</v>
      </c>
      <c r="G4270" t="s">
        <v>12169</v>
      </c>
      <c r="H4270" t="s">
        <v>34</v>
      </c>
      <c r="I4270" t="s">
        <v>63</v>
      </c>
      <c r="J4270" t="s">
        <v>67</v>
      </c>
      <c r="K4270">
        <v>4</v>
      </c>
      <c r="L4270">
        <v>925.84</v>
      </c>
      <c r="M4270" t="s">
        <v>35</v>
      </c>
      <c r="N4270">
        <v>50</v>
      </c>
      <c r="O4270" t="s">
        <v>12196</v>
      </c>
      <c r="P4270">
        <v>477</v>
      </c>
      <c r="Q4270" t="s">
        <v>29</v>
      </c>
      <c r="R4270">
        <v>1</v>
      </c>
      <c r="S4270" s="1">
        <v>45964</v>
      </c>
      <c r="T4270" t="s">
        <v>60</v>
      </c>
    </row>
    <row r="4271" spans="1:20" x14ac:dyDescent="0.25">
      <c r="A4271" t="s">
        <v>8592</v>
      </c>
      <c r="B4271" t="s">
        <v>21</v>
      </c>
      <c r="C4271" t="s">
        <v>82</v>
      </c>
      <c r="D4271" t="s">
        <v>23</v>
      </c>
      <c r="E4271" t="s">
        <v>12315</v>
      </c>
      <c r="F4271" t="s">
        <v>8593</v>
      </c>
      <c r="G4271" t="s">
        <v>12169</v>
      </c>
      <c r="H4271" t="s">
        <v>25</v>
      </c>
      <c r="I4271" t="s">
        <v>48</v>
      </c>
      <c r="J4271" t="s">
        <v>59</v>
      </c>
      <c r="K4271">
        <v>4</v>
      </c>
      <c r="L4271">
        <v>685.88</v>
      </c>
      <c r="M4271" t="s">
        <v>28</v>
      </c>
      <c r="N4271">
        <v>25</v>
      </c>
      <c r="O4271" t="s">
        <v>12124</v>
      </c>
      <c r="P4271">
        <v>275</v>
      </c>
      <c r="Q4271" t="s">
        <v>29</v>
      </c>
      <c r="R4271">
        <v>1</v>
      </c>
      <c r="S4271" s="1">
        <v>45938</v>
      </c>
      <c r="T4271" t="s">
        <v>30</v>
      </c>
    </row>
    <row r="4272" spans="1:20" x14ac:dyDescent="0.25">
      <c r="A4272" t="s">
        <v>8594</v>
      </c>
      <c r="B4272" t="s">
        <v>45</v>
      </c>
      <c r="C4272" t="s">
        <v>82</v>
      </c>
      <c r="D4272" t="s">
        <v>23</v>
      </c>
      <c r="E4272" s="1">
        <v>45507</v>
      </c>
      <c r="F4272" t="s">
        <v>8595</v>
      </c>
      <c r="G4272" t="s">
        <v>12169</v>
      </c>
      <c r="H4272" t="s">
        <v>58</v>
      </c>
      <c r="I4272" t="s">
        <v>63</v>
      </c>
      <c r="J4272" t="s">
        <v>49</v>
      </c>
      <c r="K4272">
        <v>2</v>
      </c>
      <c r="L4272">
        <v>374.1</v>
      </c>
      <c r="M4272" t="s">
        <v>35</v>
      </c>
      <c r="N4272">
        <v>41</v>
      </c>
      <c r="O4272" t="s">
        <v>12151</v>
      </c>
      <c r="P4272">
        <v>112</v>
      </c>
      <c r="Q4272" t="s">
        <v>43</v>
      </c>
      <c r="R4272">
        <v>3</v>
      </c>
      <c r="S4272" t="s">
        <v>12131</v>
      </c>
      <c r="T4272" t="s">
        <v>60</v>
      </c>
    </row>
    <row r="4273" spans="1:20" x14ac:dyDescent="0.25">
      <c r="A4273" t="s">
        <v>8596</v>
      </c>
      <c r="B4273" t="s">
        <v>38</v>
      </c>
      <c r="C4273" t="s">
        <v>39</v>
      </c>
      <c r="D4273" t="s">
        <v>56</v>
      </c>
      <c r="E4273" s="1">
        <v>45148</v>
      </c>
      <c r="F4273" t="s">
        <v>8597</v>
      </c>
      <c r="G4273" t="s">
        <v>12169</v>
      </c>
      <c r="H4273" t="s">
        <v>58</v>
      </c>
      <c r="I4273" t="s">
        <v>26</v>
      </c>
      <c r="J4273" t="s">
        <v>64</v>
      </c>
      <c r="K4273">
        <v>2</v>
      </c>
      <c r="L4273">
        <v>829.76</v>
      </c>
      <c r="M4273" t="s">
        <v>35</v>
      </c>
      <c r="N4273">
        <v>30</v>
      </c>
      <c r="O4273" s="1">
        <v>45607</v>
      </c>
      <c r="P4273">
        <v>26</v>
      </c>
      <c r="Q4273" t="s">
        <v>29</v>
      </c>
      <c r="R4273">
        <v>1</v>
      </c>
      <c r="S4273" t="s">
        <v>12170</v>
      </c>
      <c r="T4273" t="s">
        <v>30</v>
      </c>
    </row>
    <row r="4274" spans="1:20" x14ac:dyDescent="0.25">
      <c r="A4274" t="s">
        <v>8598</v>
      </c>
      <c r="B4274" t="s">
        <v>45</v>
      </c>
      <c r="C4274" t="s">
        <v>82</v>
      </c>
      <c r="D4274" t="s">
        <v>32</v>
      </c>
      <c r="E4274" s="1">
        <v>45660</v>
      </c>
      <c r="F4274" t="s">
        <v>8599</v>
      </c>
      <c r="G4274" t="s">
        <v>12200</v>
      </c>
      <c r="H4274" t="s">
        <v>41</v>
      </c>
      <c r="I4274" t="s">
        <v>54</v>
      </c>
      <c r="J4274" t="s">
        <v>27</v>
      </c>
      <c r="K4274">
        <v>5</v>
      </c>
      <c r="L4274">
        <v>794.07</v>
      </c>
      <c r="M4274" t="s">
        <v>35</v>
      </c>
      <c r="N4274">
        <v>22</v>
      </c>
      <c r="O4274" t="s">
        <v>12137</v>
      </c>
      <c r="P4274">
        <v>186</v>
      </c>
      <c r="Q4274" t="s">
        <v>29</v>
      </c>
      <c r="R4274">
        <v>4</v>
      </c>
      <c r="S4274" t="s">
        <v>12188</v>
      </c>
      <c r="T4274" t="s">
        <v>36</v>
      </c>
    </row>
    <row r="4275" spans="1:20" x14ac:dyDescent="0.25">
      <c r="A4275" t="s">
        <v>8600</v>
      </c>
      <c r="B4275" t="s">
        <v>38</v>
      </c>
      <c r="C4275" t="s">
        <v>22</v>
      </c>
      <c r="D4275" t="s">
        <v>52</v>
      </c>
      <c r="E4275" s="1">
        <v>45147</v>
      </c>
      <c r="F4275" t="s">
        <v>8601</v>
      </c>
      <c r="G4275" t="s">
        <v>12200</v>
      </c>
      <c r="H4275" t="s">
        <v>58</v>
      </c>
      <c r="I4275" t="s">
        <v>42</v>
      </c>
      <c r="J4275" t="s">
        <v>49</v>
      </c>
      <c r="K4275">
        <v>2</v>
      </c>
      <c r="L4275">
        <v>1038.9000000000001</v>
      </c>
      <c r="M4275" t="s">
        <v>35</v>
      </c>
      <c r="N4275">
        <v>34</v>
      </c>
      <c r="O4275" t="s">
        <v>12376</v>
      </c>
      <c r="P4275">
        <v>66</v>
      </c>
      <c r="Q4275" t="s">
        <v>43</v>
      </c>
      <c r="R4275">
        <v>5</v>
      </c>
      <c r="S4275" s="1">
        <v>45606</v>
      </c>
      <c r="T4275" t="s">
        <v>60</v>
      </c>
    </row>
    <row r="4276" spans="1:20" x14ac:dyDescent="0.25">
      <c r="A4276" t="s">
        <v>8602</v>
      </c>
      <c r="B4276" t="s">
        <v>21</v>
      </c>
      <c r="C4276" t="s">
        <v>39</v>
      </c>
      <c r="D4276" t="s">
        <v>52</v>
      </c>
      <c r="E4276" s="1">
        <v>45603</v>
      </c>
      <c r="F4276" t="s">
        <v>8603</v>
      </c>
      <c r="G4276" t="s">
        <v>12200</v>
      </c>
      <c r="H4276" t="s">
        <v>47</v>
      </c>
      <c r="I4276" t="s">
        <v>63</v>
      </c>
      <c r="J4276" t="s">
        <v>49</v>
      </c>
      <c r="K4276">
        <v>5</v>
      </c>
      <c r="L4276">
        <v>239.29</v>
      </c>
      <c r="M4276" t="s">
        <v>28</v>
      </c>
      <c r="N4276">
        <v>8</v>
      </c>
      <c r="O4276" t="s">
        <v>12436</v>
      </c>
      <c r="P4276">
        <v>248</v>
      </c>
      <c r="Q4276" t="s">
        <v>43</v>
      </c>
      <c r="R4276">
        <v>1</v>
      </c>
      <c r="S4276" t="s">
        <v>12101</v>
      </c>
      <c r="T4276" t="s">
        <v>36</v>
      </c>
    </row>
    <row r="4277" spans="1:20" x14ac:dyDescent="0.25">
      <c r="A4277" t="s">
        <v>8604</v>
      </c>
      <c r="B4277" t="s">
        <v>45</v>
      </c>
      <c r="C4277" t="s">
        <v>39</v>
      </c>
      <c r="D4277" t="s">
        <v>23</v>
      </c>
      <c r="E4277" s="1">
        <v>45577</v>
      </c>
      <c r="F4277" t="s">
        <v>8605</v>
      </c>
      <c r="G4277" t="s">
        <v>12200</v>
      </c>
      <c r="H4277" t="s">
        <v>58</v>
      </c>
      <c r="I4277" t="s">
        <v>63</v>
      </c>
      <c r="J4277" t="s">
        <v>64</v>
      </c>
      <c r="K4277">
        <v>3</v>
      </c>
      <c r="L4277">
        <v>600.05999999999995</v>
      </c>
      <c r="M4277" t="s">
        <v>35</v>
      </c>
      <c r="N4277">
        <v>25</v>
      </c>
      <c r="O4277" t="s">
        <v>12087</v>
      </c>
      <c r="P4277">
        <v>287</v>
      </c>
      <c r="Q4277" t="s">
        <v>29</v>
      </c>
      <c r="R4277">
        <v>5</v>
      </c>
      <c r="S4277" t="s">
        <v>12354</v>
      </c>
      <c r="T4277" t="s">
        <v>36</v>
      </c>
    </row>
    <row r="4278" spans="1:20" x14ac:dyDescent="0.25">
      <c r="A4278" t="s">
        <v>8606</v>
      </c>
      <c r="B4278" t="s">
        <v>45</v>
      </c>
      <c r="C4278" t="s">
        <v>22</v>
      </c>
      <c r="D4278" t="s">
        <v>77</v>
      </c>
      <c r="E4278" t="s">
        <v>12332</v>
      </c>
      <c r="F4278" t="s">
        <v>8607</v>
      </c>
      <c r="G4278" t="s">
        <v>12200</v>
      </c>
      <c r="H4278" t="s">
        <v>41</v>
      </c>
      <c r="I4278" t="s">
        <v>54</v>
      </c>
      <c r="J4278" t="s">
        <v>49</v>
      </c>
      <c r="K4278">
        <v>2</v>
      </c>
      <c r="L4278">
        <v>1402.75</v>
      </c>
      <c r="M4278" t="s">
        <v>35</v>
      </c>
      <c r="N4278">
        <v>2</v>
      </c>
      <c r="O4278" s="1">
        <v>45360</v>
      </c>
      <c r="P4278">
        <v>269</v>
      </c>
      <c r="Q4278" t="s">
        <v>43</v>
      </c>
      <c r="R4278">
        <v>5</v>
      </c>
      <c r="S4278" s="1">
        <v>45999</v>
      </c>
      <c r="T4278" t="s">
        <v>30</v>
      </c>
    </row>
    <row r="4279" spans="1:20" x14ac:dyDescent="0.25">
      <c r="A4279" t="s">
        <v>8608</v>
      </c>
      <c r="B4279" t="s">
        <v>38</v>
      </c>
      <c r="C4279" t="s">
        <v>39</v>
      </c>
      <c r="D4279" t="s">
        <v>56</v>
      </c>
      <c r="E4279" t="s">
        <v>12491</v>
      </c>
      <c r="F4279" t="s">
        <v>8609</v>
      </c>
      <c r="G4279" t="s">
        <v>12200</v>
      </c>
      <c r="H4279" t="s">
        <v>25</v>
      </c>
      <c r="I4279" t="s">
        <v>42</v>
      </c>
      <c r="J4279" t="s">
        <v>49</v>
      </c>
      <c r="K4279">
        <v>5</v>
      </c>
      <c r="L4279">
        <v>331.84</v>
      </c>
      <c r="M4279" t="s">
        <v>50</v>
      </c>
      <c r="N4279">
        <v>43</v>
      </c>
      <c r="O4279" s="1">
        <v>45360</v>
      </c>
      <c r="P4279">
        <v>489</v>
      </c>
      <c r="Q4279" t="s">
        <v>29</v>
      </c>
      <c r="R4279">
        <v>1</v>
      </c>
      <c r="S4279" t="s">
        <v>12190</v>
      </c>
      <c r="T4279" t="s">
        <v>60</v>
      </c>
    </row>
    <row r="4280" spans="1:20" x14ac:dyDescent="0.25">
      <c r="A4280" t="s">
        <v>8610</v>
      </c>
      <c r="B4280" t="s">
        <v>45</v>
      </c>
      <c r="C4280" t="s">
        <v>82</v>
      </c>
      <c r="D4280" t="s">
        <v>77</v>
      </c>
      <c r="E4280" t="s">
        <v>12158</v>
      </c>
      <c r="F4280" t="s">
        <v>8611</v>
      </c>
      <c r="G4280" t="s">
        <v>12085</v>
      </c>
      <c r="H4280" t="s">
        <v>47</v>
      </c>
      <c r="I4280" t="s">
        <v>54</v>
      </c>
      <c r="J4280" t="s">
        <v>49</v>
      </c>
      <c r="K4280">
        <v>5</v>
      </c>
      <c r="L4280">
        <v>784.13</v>
      </c>
      <c r="M4280" t="s">
        <v>28</v>
      </c>
      <c r="N4280">
        <v>21</v>
      </c>
      <c r="O4280" t="s">
        <v>12397</v>
      </c>
      <c r="P4280">
        <v>160</v>
      </c>
      <c r="Q4280" t="s">
        <v>29</v>
      </c>
      <c r="R4280">
        <v>2</v>
      </c>
      <c r="S4280" t="s">
        <v>12106</v>
      </c>
      <c r="T4280" t="s">
        <v>60</v>
      </c>
    </row>
    <row r="4281" spans="1:20" x14ac:dyDescent="0.25">
      <c r="A4281" t="s">
        <v>8612</v>
      </c>
      <c r="B4281" t="s">
        <v>38</v>
      </c>
      <c r="C4281" t="s">
        <v>82</v>
      </c>
      <c r="D4281" t="s">
        <v>56</v>
      </c>
      <c r="E4281" t="s">
        <v>12412</v>
      </c>
      <c r="F4281" t="s">
        <v>8613</v>
      </c>
      <c r="G4281" t="s">
        <v>12085</v>
      </c>
      <c r="H4281" t="s">
        <v>47</v>
      </c>
      <c r="I4281" t="s">
        <v>26</v>
      </c>
      <c r="J4281" t="s">
        <v>49</v>
      </c>
      <c r="K4281">
        <v>5</v>
      </c>
      <c r="L4281">
        <v>163.05000000000001</v>
      </c>
      <c r="M4281" t="s">
        <v>28</v>
      </c>
      <c r="N4281">
        <v>32</v>
      </c>
      <c r="O4281" s="1">
        <v>45663</v>
      </c>
      <c r="P4281">
        <v>33</v>
      </c>
      <c r="Q4281" t="s">
        <v>29</v>
      </c>
      <c r="R4281">
        <v>4</v>
      </c>
      <c r="S4281" s="1">
        <v>45422</v>
      </c>
      <c r="T4281" t="s">
        <v>36</v>
      </c>
    </row>
    <row r="4282" spans="1:20" x14ac:dyDescent="0.25">
      <c r="A4282" t="s">
        <v>8614</v>
      </c>
      <c r="B4282" t="s">
        <v>38</v>
      </c>
      <c r="C4282" t="s">
        <v>82</v>
      </c>
      <c r="D4282" t="s">
        <v>52</v>
      </c>
      <c r="E4282" s="1">
        <v>45414</v>
      </c>
      <c r="F4282" t="s">
        <v>8615</v>
      </c>
      <c r="G4282" t="s">
        <v>12085</v>
      </c>
      <c r="H4282" t="s">
        <v>58</v>
      </c>
      <c r="I4282" t="s">
        <v>54</v>
      </c>
      <c r="J4282" t="s">
        <v>64</v>
      </c>
      <c r="K4282">
        <v>3</v>
      </c>
      <c r="L4282">
        <v>1372.03</v>
      </c>
      <c r="M4282" t="s">
        <v>35</v>
      </c>
      <c r="N4282">
        <v>16</v>
      </c>
      <c r="O4282" t="s">
        <v>12097</v>
      </c>
      <c r="P4282">
        <v>390</v>
      </c>
      <c r="Q4282" t="s">
        <v>29</v>
      </c>
      <c r="R4282">
        <v>4</v>
      </c>
      <c r="S4282" s="1">
        <v>45721</v>
      </c>
      <c r="T4282" t="s">
        <v>60</v>
      </c>
    </row>
    <row r="4283" spans="1:20" x14ac:dyDescent="0.25">
      <c r="A4283" t="s">
        <v>8616</v>
      </c>
      <c r="B4283" t="s">
        <v>38</v>
      </c>
      <c r="C4283" t="s">
        <v>82</v>
      </c>
      <c r="D4283" t="s">
        <v>52</v>
      </c>
      <c r="E4283" s="1">
        <v>45692</v>
      </c>
      <c r="F4283" t="s">
        <v>8617</v>
      </c>
      <c r="G4283" t="s">
        <v>12085</v>
      </c>
      <c r="H4283" t="s">
        <v>34</v>
      </c>
      <c r="I4283" t="s">
        <v>54</v>
      </c>
      <c r="J4283" t="s">
        <v>64</v>
      </c>
      <c r="K4283">
        <v>5</v>
      </c>
      <c r="L4283">
        <v>142.52000000000001</v>
      </c>
      <c r="M4283" t="s">
        <v>50</v>
      </c>
      <c r="N4283">
        <v>26</v>
      </c>
      <c r="O4283" s="1">
        <v>45455</v>
      </c>
      <c r="P4283">
        <v>120</v>
      </c>
      <c r="Q4283" t="s">
        <v>29</v>
      </c>
      <c r="R4283">
        <v>4</v>
      </c>
      <c r="S4283" s="1">
        <v>45965</v>
      </c>
      <c r="T4283" t="s">
        <v>30</v>
      </c>
    </row>
    <row r="4284" spans="1:20" x14ac:dyDescent="0.25">
      <c r="A4284" t="s">
        <v>8618</v>
      </c>
      <c r="B4284" t="s">
        <v>45</v>
      </c>
      <c r="C4284" t="s">
        <v>22</v>
      </c>
      <c r="D4284" t="s">
        <v>23</v>
      </c>
      <c r="E4284" s="1">
        <v>45294</v>
      </c>
      <c r="F4284" t="s">
        <v>8619</v>
      </c>
      <c r="G4284" t="s">
        <v>12085</v>
      </c>
      <c r="H4284" t="s">
        <v>34</v>
      </c>
      <c r="I4284" t="s">
        <v>26</v>
      </c>
      <c r="J4284" t="s">
        <v>27</v>
      </c>
      <c r="K4284">
        <v>2</v>
      </c>
      <c r="L4284">
        <v>923.16</v>
      </c>
      <c r="M4284" t="s">
        <v>28</v>
      </c>
      <c r="N4284">
        <v>35</v>
      </c>
      <c r="O4284" s="1">
        <v>45721</v>
      </c>
      <c r="P4284">
        <v>337</v>
      </c>
      <c r="Q4284" t="s">
        <v>43</v>
      </c>
      <c r="R4284">
        <v>2</v>
      </c>
      <c r="S4284" t="s">
        <v>12161</v>
      </c>
      <c r="T4284" t="s">
        <v>36</v>
      </c>
    </row>
    <row r="4285" spans="1:20" x14ac:dyDescent="0.25">
      <c r="A4285" t="s">
        <v>8620</v>
      </c>
      <c r="B4285" t="s">
        <v>38</v>
      </c>
      <c r="C4285" t="s">
        <v>22</v>
      </c>
      <c r="D4285" t="s">
        <v>77</v>
      </c>
      <c r="E4285" t="s">
        <v>12173</v>
      </c>
      <c r="F4285" t="s">
        <v>8621</v>
      </c>
      <c r="G4285" t="s">
        <v>12085</v>
      </c>
      <c r="H4285" t="s">
        <v>34</v>
      </c>
      <c r="I4285" t="s">
        <v>42</v>
      </c>
      <c r="J4285" t="s">
        <v>27</v>
      </c>
      <c r="K4285">
        <v>4</v>
      </c>
      <c r="L4285">
        <v>387.5</v>
      </c>
      <c r="M4285" t="s">
        <v>28</v>
      </c>
      <c r="N4285">
        <v>33</v>
      </c>
      <c r="O4285" s="1">
        <v>45718</v>
      </c>
      <c r="P4285">
        <v>418</v>
      </c>
      <c r="Q4285" t="s">
        <v>43</v>
      </c>
      <c r="R4285">
        <v>2</v>
      </c>
      <c r="S4285" t="s">
        <v>12235</v>
      </c>
      <c r="T4285" t="s">
        <v>60</v>
      </c>
    </row>
    <row r="4286" spans="1:20" x14ac:dyDescent="0.25">
      <c r="A4286" t="s">
        <v>8622</v>
      </c>
      <c r="B4286" t="s">
        <v>21</v>
      </c>
      <c r="C4286" t="s">
        <v>82</v>
      </c>
      <c r="D4286" t="s">
        <v>52</v>
      </c>
      <c r="E4286" s="1">
        <v>45634</v>
      </c>
      <c r="F4286" t="s">
        <v>8623</v>
      </c>
      <c r="G4286" t="s">
        <v>12085</v>
      </c>
      <c r="H4286" t="s">
        <v>47</v>
      </c>
      <c r="I4286" t="s">
        <v>54</v>
      </c>
      <c r="J4286" t="s">
        <v>49</v>
      </c>
      <c r="K4286">
        <v>5</v>
      </c>
      <c r="L4286">
        <v>645.79</v>
      </c>
      <c r="M4286" t="s">
        <v>35</v>
      </c>
      <c r="N4286">
        <v>4</v>
      </c>
      <c r="O4286" t="s">
        <v>12230</v>
      </c>
      <c r="P4286">
        <v>479</v>
      </c>
      <c r="Q4286" t="s">
        <v>43</v>
      </c>
      <c r="R4286">
        <v>3</v>
      </c>
      <c r="S4286" s="1">
        <v>45722</v>
      </c>
      <c r="T4286" t="s">
        <v>36</v>
      </c>
    </row>
    <row r="4287" spans="1:20" x14ac:dyDescent="0.25">
      <c r="A4287" t="s">
        <v>8624</v>
      </c>
      <c r="B4287" t="s">
        <v>21</v>
      </c>
      <c r="C4287" t="s">
        <v>82</v>
      </c>
      <c r="D4287" t="s">
        <v>52</v>
      </c>
      <c r="E4287" t="s">
        <v>12294</v>
      </c>
      <c r="F4287" t="s">
        <v>8625</v>
      </c>
      <c r="G4287" t="s">
        <v>12085</v>
      </c>
      <c r="H4287" t="s">
        <v>34</v>
      </c>
      <c r="I4287" t="s">
        <v>26</v>
      </c>
      <c r="J4287" t="s">
        <v>49</v>
      </c>
      <c r="K4287">
        <v>3</v>
      </c>
      <c r="L4287">
        <v>949.16</v>
      </c>
      <c r="M4287" t="s">
        <v>50</v>
      </c>
      <c r="N4287">
        <v>10</v>
      </c>
      <c r="O4287" s="1">
        <v>45453</v>
      </c>
      <c r="P4287">
        <v>97</v>
      </c>
      <c r="Q4287" t="s">
        <v>29</v>
      </c>
      <c r="R4287">
        <v>4</v>
      </c>
      <c r="S4287" t="s">
        <v>12070</v>
      </c>
      <c r="T4287" t="s">
        <v>30</v>
      </c>
    </row>
    <row r="4288" spans="1:20" x14ac:dyDescent="0.25">
      <c r="A4288" t="s">
        <v>8626</v>
      </c>
      <c r="B4288" t="s">
        <v>21</v>
      </c>
      <c r="C4288" t="s">
        <v>82</v>
      </c>
      <c r="D4288" t="s">
        <v>32</v>
      </c>
      <c r="E4288" t="s">
        <v>12468</v>
      </c>
      <c r="F4288" t="s">
        <v>8627</v>
      </c>
      <c r="G4288" t="s">
        <v>12120</v>
      </c>
      <c r="H4288" t="s">
        <v>34</v>
      </c>
      <c r="I4288" t="s">
        <v>54</v>
      </c>
      <c r="J4288" t="s">
        <v>67</v>
      </c>
      <c r="K4288">
        <v>3</v>
      </c>
      <c r="L4288">
        <v>1418.81</v>
      </c>
      <c r="M4288" t="s">
        <v>50</v>
      </c>
      <c r="N4288">
        <v>35</v>
      </c>
      <c r="O4288" s="1">
        <v>45962</v>
      </c>
      <c r="P4288">
        <v>275</v>
      </c>
      <c r="Q4288" t="s">
        <v>43</v>
      </c>
      <c r="R4288">
        <v>5</v>
      </c>
      <c r="S4288" s="1">
        <v>45637</v>
      </c>
      <c r="T4288" t="s">
        <v>30</v>
      </c>
    </row>
    <row r="4289" spans="1:20" x14ac:dyDescent="0.25">
      <c r="A4289" t="s">
        <v>8628</v>
      </c>
      <c r="B4289" t="s">
        <v>45</v>
      </c>
      <c r="C4289" t="s">
        <v>39</v>
      </c>
      <c r="D4289" t="s">
        <v>23</v>
      </c>
      <c r="E4289" s="1">
        <v>45028</v>
      </c>
      <c r="F4289" t="s">
        <v>8629</v>
      </c>
      <c r="G4289" t="s">
        <v>12120</v>
      </c>
      <c r="H4289" t="s">
        <v>25</v>
      </c>
      <c r="I4289" t="s">
        <v>54</v>
      </c>
      <c r="J4289" t="s">
        <v>59</v>
      </c>
      <c r="K4289">
        <v>2</v>
      </c>
      <c r="L4289">
        <v>610.6</v>
      </c>
      <c r="M4289" t="s">
        <v>28</v>
      </c>
      <c r="N4289">
        <v>31</v>
      </c>
      <c r="O4289" s="1">
        <v>45906</v>
      </c>
      <c r="P4289">
        <v>182</v>
      </c>
      <c r="Q4289" t="s">
        <v>43</v>
      </c>
      <c r="R4289">
        <v>5</v>
      </c>
      <c r="S4289" s="1">
        <v>45810</v>
      </c>
      <c r="T4289" t="s">
        <v>36</v>
      </c>
    </row>
    <row r="4290" spans="1:20" x14ac:dyDescent="0.25">
      <c r="A4290" t="s">
        <v>8630</v>
      </c>
      <c r="B4290" t="s">
        <v>45</v>
      </c>
      <c r="C4290" t="s">
        <v>22</v>
      </c>
      <c r="D4290" t="s">
        <v>77</v>
      </c>
      <c r="E4290" s="1">
        <v>45179</v>
      </c>
      <c r="F4290" t="s">
        <v>8631</v>
      </c>
      <c r="G4290" t="s">
        <v>12120</v>
      </c>
      <c r="H4290" t="s">
        <v>58</v>
      </c>
      <c r="I4290" t="s">
        <v>26</v>
      </c>
      <c r="J4290" t="s">
        <v>67</v>
      </c>
      <c r="K4290">
        <v>3</v>
      </c>
      <c r="L4290">
        <v>722.07</v>
      </c>
      <c r="M4290" t="s">
        <v>50</v>
      </c>
      <c r="N4290">
        <v>30</v>
      </c>
      <c r="O4290" s="1">
        <v>45452</v>
      </c>
      <c r="P4290">
        <v>210</v>
      </c>
      <c r="Q4290" t="s">
        <v>43</v>
      </c>
      <c r="R4290">
        <v>5</v>
      </c>
      <c r="S4290" t="s">
        <v>12149</v>
      </c>
      <c r="T4290" t="s">
        <v>36</v>
      </c>
    </row>
    <row r="4291" spans="1:20" x14ac:dyDescent="0.25">
      <c r="A4291" t="s">
        <v>8632</v>
      </c>
      <c r="B4291" t="s">
        <v>21</v>
      </c>
      <c r="C4291" t="s">
        <v>22</v>
      </c>
      <c r="D4291" t="s">
        <v>32</v>
      </c>
      <c r="E4291" s="1">
        <v>45753</v>
      </c>
      <c r="F4291" t="s">
        <v>8633</v>
      </c>
      <c r="G4291" t="s">
        <v>12120</v>
      </c>
      <c r="H4291" t="s">
        <v>34</v>
      </c>
      <c r="I4291" t="s">
        <v>42</v>
      </c>
      <c r="J4291" t="s">
        <v>67</v>
      </c>
      <c r="K4291">
        <v>2</v>
      </c>
      <c r="L4291">
        <v>463.26</v>
      </c>
      <c r="M4291" t="s">
        <v>35</v>
      </c>
      <c r="N4291">
        <v>2</v>
      </c>
      <c r="O4291" t="s">
        <v>12102</v>
      </c>
      <c r="P4291">
        <v>355</v>
      </c>
      <c r="Q4291" t="s">
        <v>43</v>
      </c>
      <c r="R4291">
        <v>4</v>
      </c>
      <c r="S4291" t="s">
        <v>12397</v>
      </c>
      <c r="T4291" t="s">
        <v>30</v>
      </c>
    </row>
    <row r="4292" spans="1:20" x14ac:dyDescent="0.25">
      <c r="A4292" t="s">
        <v>8634</v>
      </c>
      <c r="B4292" t="s">
        <v>45</v>
      </c>
      <c r="C4292" t="s">
        <v>82</v>
      </c>
      <c r="D4292" t="s">
        <v>77</v>
      </c>
      <c r="E4292" s="1">
        <v>45965</v>
      </c>
      <c r="F4292" t="s">
        <v>8635</v>
      </c>
      <c r="G4292" t="s">
        <v>12120</v>
      </c>
      <c r="H4292" t="s">
        <v>58</v>
      </c>
      <c r="I4292" t="s">
        <v>54</v>
      </c>
      <c r="J4292" t="s">
        <v>27</v>
      </c>
      <c r="K4292">
        <v>1</v>
      </c>
      <c r="L4292">
        <v>877.89</v>
      </c>
      <c r="M4292" t="s">
        <v>28</v>
      </c>
      <c r="N4292">
        <v>43</v>
      </c>
      <c r="O4292" t="s">
        <v>12200</v>
      </c>
      <c r="P4292">
        <v>485</v>
      </c>
      <c r="Q4292" t="s">
        <v>43</v>
      </c>
      <c r="R4292">
        <v>1</v>
      </c>
      <c r="S4292" t="s">
        <v>12205</v>
      </c>
      <c r="T4292" t="s">
        <v>60</v>
      </c>
    </row>
    <row r="4293" spans="1:20" x14ac:dyDescent="0.25">
      <c r="A4293" t="s">
        <v>8636</v>
      </c>
      <c r="B4293" t="s">
        <v>21</v>
      </c>
      <c r="C4293" t="s">
        <v>82</v>
      </c>
      <c r="D4293" t="s">
        <v>52</v>
      </c>
      <c r="E4293" s="1">
        <v>45056</v>
      </c>
      <c r="F4293" t="s">
        <v>8637</v>
      </c>
      <c r="G4293" t="s">
        <v>12120</v>
      </c>
      <c r="H4293" t="s">
        <v>47</v>
      </c>
      <c r="I4293" t="s">
        <v>48</v>
      </c>
      <c r="J4293" t="s">
        <v>67</v>
      </c>
      <c r="K4293">
        <v>4</v>
      </c>
      <c r="L4293">
        <v>165.66</v>
      </c>
      <c r="M4293" t="s">
        <v>35</v>
      </c>
      <c r="N4293">
        <v>19</v>
      </c>
      <c r="O4293" s="1">
        <v>45815</v>
      </c>
      <c r="P4293">
        <v>157</v>
      </c>
      <c r="Q4293" t="s">
        <v>29</v>
      </c>
      <c r="R4293">
        <v>5</v>
      </c>
      <c r="S4293" s="1">
        <v>45723</v>
      </c>
      <c r="T4293" t="s">
        <v>30</v>
      </c>
    </row>
    <row r="4294" spans="1:20" x14ac:dyDescent="0.25">
      <c r="A4294" t="s">
        <v>8638</v>
      </c>
      <c r="B4294" t="s">
        <v>21</v>
      </c>
      <c r="C4294" t="s">
        <v>39</v>
      </c>
      <c r="D4294" t="s">
        <v>77</v>
      </c>
      <c r="E4294" t="s">
        <v>12268</v>
      </c>
      <c r="F4294" t="s">
        <v>8639</v>
      </c>
      <c r="G4294" t="s">
        <v>12120</v>
      </c>
      <c r="H4294" t="s">
        <v>25</v>
      </c>
      <c r="I4294" t="s">
        <v>54</v>
      </c>
      <c r="J4294" t="s">
        <v>27</v>
      </c>
      <c r="K4294">
        <v>3</v>
      </c>
      <c r="L4294">
        <v>379.79</v>
      </c>
      <c r="M4294" t="s">
        <v>35</v>
      </c>
      <c r="N4294">
        <v>36</v>
      </c>
      <c r="O4294" s="1">
        <v>45482</v>
      </c>
      <c r="P4294">
        <v>190</v>
      </c>
      <c r="Q4294" t="s">
        <v>29</v>
      </c>
      <c r="R4294">
        <v>1</v>
      </c>
      <c r="S4294" t="s">
        <v>12090</v>
      </c>
      <c r="T4294" t="s">
        <v>60</v>
      </c>
    </row>
    <row r="4295" spans="1:20" x14ac:dyDescent="0.25">
      <c r="A4295" t="s">
        <v>8640</v>
      </c>
      <c r="B4295" t="s">
        <v>38</v>
      </c>
      <c r="C4295" t="s">
        <v>39</v>
      </c>
      <c r="D4295" t="s">
        <v>32</v>
      </c>
      <c r="E4295" t="s">
        <v>12345</v>
      </c>
      <c r="F4295" t="s">
        <v>8641</v>
      </c>
      <c r="G4295" t="s">
        <v>12120</v>
      </c>
      <c r="H4295" t="s">
        <v>58</v>
      </c>
      <c r="I4295" t="s">
        <v>48</v>
      </c>
      <c r="J4295" t="s">
        <v>59</v>
      </c>
      <c r="K4295">
        <v>1</v>
      </c>
      <c r="L4295">
        <v>293.97000000000003</v>
      </c>
      <c r="M4295" t="s">
        <v>50</v>
      </c>
      <c r="N4295">
        <v>23</v>
      </c>
      <c r="O4295" s="1">
        <v>45392</v>
      </c>
      <c r="P4295">
        <v>125</v>
      </c>
      <c r="Q4295" t="s">
        <v>29</v>
      </c>
      <c r="R4295">
        <v>3</v>
      </c>
      <c r="S4295" t="s">
        <v>12081</v>
      </c>
      <c r="T4295" t="s">
        <v>60</v>
      </c>
    </row>
    <row r="4296" spans="1:20" x14ac:dyDescent="0.25">
      <c r="A4296" t="s">
        <v>8642</v>
      </c>
      <c r="B4296" t="s">
        <v>45</v>
      </c>
      <c r="C4296" t="s">
        <v>82</v>
      </c>
      <c r="D4296" t="s">
        <v>23</v>
      </c>
      <c r="E4296" t="s">
        <v>12319</v>
      </c>
      <c r="F4296" t="s">
        <v>8643</v>
      </c>
      <c r="G4296" t="s">
        <v>12120</v>
      </c>
      <c r="H4296" t="s">
        <v>25</v>
      </c>
      <c r="I4296" t="s">
        <v>63</v>
      </c>
      <c r="J4296" t="s">
        <v>49</v>
      </c>
      <c r="K4296">
        <v>1</v>
      </c>
      <c r="L4296">
        <v>396.23</v>
      </c>
      <c r="M4296" t="s">
        <v>28</v>
      </c>
      <c r="N4296">
        <v>4</v>
      </c>
      <c r="O4296" t="s">
        <v>12136</v>
      </c>
      <c r="P4296">
        <v>49</v>
      </c>
      <c r="Q4296" t="s">
        <v>43</v>
      </c>
      <c r="R4296">
        <v>3</v>
      </c>
      <c r="S4296" t="s">
        <v>12138</v>
      </c>
      <c r="T4296" t="s">
        <v>30</v>
      </c>
    </row>
    <row r="4297" spans="1:20" x14ac:dyDescent="0.25">
      <c r="A4297" t="s">
        <v>8644</v>
      </c>
      <c r="B4297" t="s">
        <v>38</v>
      </c>
      <c r="C4297" t="s">
        <v>82</v>
      </c>
      <c r="D4297" t="s">
        <v>56</v>
      </c>
      <c r="E4297" t="s">
        <v>12147</v>
      </c>
      <c r="F4297" t="s">
        <v>8645</v>
      </c>
      <c r="G4297" t="s">
        <v>12107</v>
      </c>
      <c r="H4297" t="s">
        <v>25</v>
      </c>
      <c r="I4297" t="s">
        <v>63</v>
      </c>
      <c r="J4297" t="s">
        <v>49</v>
      </c>
      <c r="K4297">
        <v>2</v>
      </c>
      <c r="L4297">
        <v>438.63</v>
      </c>
      <c r="M4297" t="s">
        <v>50</v>
      </c>
      <c r="N4297">
        <v>48</v>
      </c>
      <c r="O4297" s="1">
        <v>45694</v>
      </c>
      <c r="P4297">
        <v>66</v>
      </c>
      <c r="Q4297" t="s">
        <v>29</v>
      </c>
      <c r="R4297">
        <v>2</v>
      </c>
      <c r="S4297" t="s">
        <v>12110</v>
      </c>
      <c r="T4297" t="s">
        <v>36</v>
      </c>
    </row>
    <row r="4298" spans="1:20" x14ac:dyDescent="0.25">
      <c r="A4298" t="s">
        <v>8646</v>
      </c>
      <c r="B4298" t="s">
        <v>45</v>
      </c>
      <c r="C4298" t="s">
        <v>39</v>
      </c>
      <c r="D4298" t="s">
        <v>52</v>
      </c>
      <c r="E4298" t="s">
        <v>12184</v>
      </c>
      <c r="F4298" t="s">
        <v>8647</v>
      </c>
      <c r="G4298" t="s">
        <v>12107</v>
      </c>
      <c r="H4298" t="s">
        <v>58</v>
      </c>
      <c r="I4298" t="s">
        <v>63</v>
      </c>
      <c r="J4298" t="s">
        <v>59</v>
      </c>
      <c r="K4298">
        <v>4</v>
      </c>
      <c r="L4298">
        <v>304.02</v>
      </c>
      <c r="M4298" t="s">
        <v>28</v>
      </c>
      <c r="N4298">
        <v>31</v>
      </c>
      <c r="O4298" t="s">
        <v>12243</v>
      </c>
      <c r="P4298">
        <v>369</v>
      </c>
      <c r="Q4298" t="s">
        <v>43</v>
      </c>
      <c r="R4298">
        <v>2</v>
      </c>
      <c r="S4298" s="1">
        <v>45421</v>
      </c>
      <c r="T4298" t="s">
        <v>30</v>
      </c>
    </row>
    <row r="4299" spans="1:20" x14ac:dyDescent="0.25">
      <c r="A4299" t="s">
        <v>8648</v>
      </c>
      <c r="B4299" t="s">
        <v>45</v>
      </c>
      <c r="C4299" t="s">
        <v>22</v>
      </c>
      <c r="D4299" t="s">
        <v>77</v>
      </c>
      <c r="E4299" s="1">
        <v>45444</v>
      </c>
      <c r="F4299" t="s">
        <v>8649</v>
      </c>
      <c r="G4299" t="s">
        <v>12107</v>
      </c>
      <c r="H4299" t="s">
        <v>58</v>
      </c>
      <c r="I4299" t="s">
        <v>54</v>
      </c>
      <c r="J4299" t="s">
        <v>64</v>
      </c>
      <c r="K4299">
        <v>4</v>
      </c>
      <c r="L4299">
        <v>969</v>
      </c>
      <c r="M4299" t="s">
        <v>28</v>
      </c>
      <c r="N4299">
        <v>46</v>
      </c>
      <c r="O4299" t="s">
        <v>12378</v>
      </c>
      <c r="P4299">
        <v>147</v>
      </c>
      <c r="Q4299" t="s">
        <v>43</v>
      </c>
      <c r="R4299">
        <v>4</v>
      </c>
      <c r="S4299" s="1">
        <v>45968</v>
      </c>
      <c r="T4299" t="s">
        <v>60</v>
      </c>
    </row>
    <row r="4300" spans="1:20" x14ac:dyDescent="0.25">
      <c r="A4300" t="s">
        <v>8650</v>
      </c>
      <c r="B4300" t="s">
        <v>21</v>
      </c>
      <c r="C4300" t="s">
        <v>22</v>
      </c>
      <c r="D4300" t="s">
        <v>52</v>
      </c>
      <c r="E4300" t="s">
        <v>12482</v>
      </c>
      <c r="F4300" t="s">
        <v>8651</v>
      </c>
      <c r="G4300" t="s">
        <v>12107</v>
      </c>
      <c r="H4300" t="s">
        <v>58</v>
      </c>
      <c r="I4300" t="s">
        <v>26</v>
      </c>
      <c r="J4300" t="s">
        <v>67</v>
      </c>
      <c r="K4300">
        <v>1</v>
      </c>
      <c r="L4300">
        <v>1234.6600000000001</v>
      </c>
      <c r="M4300" t="s">
        <v>50</v>
      </c>
      <c r="N4300">
        <v>21</v>
      </c>
      <c r="O4300" t="s">
        <v>12108</v>
      </c>
      <c r="P4300">
        <v>173</v>
      </c>
      <c r="Q4300" t="s">
        <v>43</v>
      </c>
      <c r="R4300">
        <v>2</v>
      </c>
      <c r="S4300" t="s">
        <v>12266</v>
      </c>
      <c r="T4300" t="s">
        <v>60</v>
      </c>
    </row>
    <row r="4301" spans="1:20" x14ac:dyDescent="0.25">
      <c r="A4301" t="s">
        <v>8652</v>
      </c>
      <c r="B4301" t="s">
        <v>45</v>
      </c>
      <c r="C4301" t="s">
        <v>39</v>
      </c>
      <c r="D4301" t="s">
        <v>32</v>
      </c>
      <c r="E4301" s="1">
        <v>45873</v>
      </c>
      <c r="F4301" t="s">
        <v>8653</v>
      </c>
      <c r="G4301" t="s">
        <v>12107</v>
      </c>
      <c r="H4301" t="s">
        <v>41</v>
      </c>
      <c r="I4301" t="s">
        <v>54</v>
      </c>
      <c r="J4301" t="s">
        <v>27</v>
      </c>
      <c r="K4301">
        <v>4</v>
      </c>
      <c r="L4301">
        <v>1411.16</v>
      </c>
      <c r="M4301" t="s">
        <v>35</v>
      </c>
      <c r="N4301">
        <v>6</v>
      </c>
      <c r="O4301" t="s">
        <v>12190</v>
      </c>
      <c r="P4301">
        <v>193</v>
      </c>
      <c r="Q4301" t="s">
        <v>29</v>
      </c>
      <c r="R4301">
        <v>4</v>
      </c>
      <c r="S4301" t="s">
        <v>12333</v>
      </c>
      <c r="T4301" t="s">
        <v>36</v>
      </c>
    </row>
    <row r="4302" spans="1:20" x14ac:dyDescent="0.25">
      <c r="A4302" t="s">
        <v>8654</v>
      </c>
      <c r="B4302" t="s">
        <v>45</v>
      </c>
      <c r="C4302" t="s">
        <v>22</v>
      </c>
      <c r="D4302" t="s">
        <v>23</v>
      </c>
      <c r="E4302" t="s">
        <v>12249</v>
      </c>
      <c r="F4302" t="s">
        <v>8655</v>
      </c>
      <c r="G4302" t="s">
        <v>12107</v>
      </c>
      <c r="H4302" t="s">
        <v>47</v>
      </c>
      <c r="I4302" t="s">
        <v>54</v>
      </c>
      <c r="J4302" t="s">
        <v>27</v>
      </c>
      <c r="K4302">
        <v>2</v>
      </c>
      <c r="L4302">
        <v>1183.8900000000001</v>
      </c>
      <c r="M4302" t="s">
        <v>35</v>
      </c>
      <c r="N4302">
        <v>2</v>
      </c>
      <c r="O4302" s="1">
        <v>45362</v>
      </c>
      <c r="P4302">
        <v>306</v>
      </c>
      <c r="Q4302" t="s">
        <v>43</v>
      </c>
      <c r="R4302">
        <v>1</v>
      </c>
      <c r="S4302" s="1">
        <v>45662</v>
      </c>
      <c r="T4302" t="s">
        <v>36</v>
      </c>
    </row>
    <row r="4303" spans="1:20" x14ac:dyDescent="0.25">
      <c r="A4303" t="s">
        <v>8656</v>
      </c>
      <c r="B4303" t="s">
        <v>38</v>
      </c>
      <c r="C4303" t="s">
        <v>82</v>
      </c>
      <c r="D4303" t="s">
        <v>56</v>
      </c>
      <c r="E4303" t="s">
        <v>12492</v>
      </c>
      <c r="F4303" t="s">
        <v>8657</v>
      </c>
      <c r="G4303" t="s">
        <v>12107</v>
      </c>
      <c r="H4303" t="s">
        <v>34</v>
      </c>
      <c r="I4303" t="s">
        <v>48</v>
      </c>
      <c r="J4303" t="s">
        <v>64</v>
      </c>
      <c r="K4303">
        <v>5</v>
      </c>
      <c r="L4303">
        <v>1386.97</v>
      </c>
      <c r="M4303" t="s">
        <v>28</v>
      </c>
      <c r="N4303">
        <v>10</v>
      </c>
      <c r="O4303" t="s">
        <v>12243</v>
      </c>
      <c r="P4303">
        <v>214</v>
      </c>
      <c r="Q4303" t="s">
        <v>29</v>
      </c>
      <c r="R4303">
        <v>5</v>
      </c>
      <c r="S4303" t="s">
        <v>12360</v>
      </c>
      <c r="T4303" t="s">
        <v>30</v>
      </c>
    </row>
    <row r="4304" spans="1:20" x14ac:dyDescent="0.25">
      <c r="A4304" t="s">
        <v>8658</v>
      </c>
      <c r="B4304" t="s">
        <v>21</v>
      </c>
      <c r="C4304" t="s">
        <v>82</v>
      </c>
      <c r="D4304" t="s">
        <v>32</v>
      </c>
      <c r="E4304" t="s">
        <v>12381</v>
      </c>
      <c r="F4304" t="s">
        <v>8659</v>
      </c>
      <c r="G4304" t="s">
        <v>12107</v>
      </c>
      <c r="H4304" t="s">
        <v>47</v>
      </c>
      <c r="I4304" t="s">
        <v>48</v>
      </c>
      <c r="J4304" t="s">
        <v>27</v>
      </c>
      <c r="K4304">
        <v>5</v>
      </c>
      <c r="L4304">
        <v>1000.73</v>
      </c>
      <c r="M4304" t="s">
        <v>35</v>
      </c>
      <c r="N4304">
        <v>44</v>
      </c>
      <c r="O4304" t="s">
        <v>12240</v>
      </c>
      <c r="P4304">
        <v>311</v>
      </c>
      <c r="Q4304" t="s">
        <v>29</v>
      </c>
      <c r="R4304">
        <v>2</v>
      </c>
      <c r="S4304" t="s">
        <v>12136</v>
      </c>
      <c r="T4304" t="s">
        <v>36</v>
      </c>
    </row>
    <row r="4305" spans="1:20" x14ac:dyDescent="0.25">
      <c r="A4305" t="s">
        <v>8660</v>
      </c>
      <c r="B4305" t="s">
        <v>38</v>
      </c>
      <c r="C4305" t="s">
        <v>39</v>
      </c>
      <c r="D4305" t="s">
        <v>23</v>
      </c>
      <c r="E4305" s="1">
        <v>45814</v>
      </c>
      <c r="F4305" t="s">
        <v>8661</v>
      </c>
      <c r="G4305" t="s">
        <v>12163</v>
      </c>
      <c r="H4305" t="s">
        <v>34</v>
      </c>
      <c r="I4305" t="s">
        <v>42</v>
      </c>
      <c r="J4305" t="s">
        <v>27</v>
      </c>
      <c r="K4305">
        <v>5</v>
      </c>
      <c r="L4305">
        <v>1101.92</v>
      </c>
      <c r="M4305" t="s">
        <v>28</v>
      </c>
      <c r="N4305">
        <v>5</v>
      </c>
      <c r="O4305" s="1">
        <v>45810</v>
      </c>
      <c r="P4305">
        <v>436</v>
      </c>
      <c r="Q4305" t="s">
        <v>29</v>
      </c>
      <c r="R4305">
        <v>5</v>
      </c>
      <c r="S4305" t="s">
        <v>12079</v>
      </c>
      <c r="T4305" t="s">
        <v>30</v>
      </c>
    </row>
    <row r="4306" spans="1:20" x14ac:dyDescent="0.25">
      <c r="A4306" t="s">
        <v>8662</v>
      </c>
      <c r="B4306" t="s">
        <v>21</v>
      </c>
      <c r="C4306" t="s">
        <v>22</v>
      </c>
      <c r="D4306" t="s">
        <v>52</v>
      </c>
      <c r="E4306" s="1">
        <v>45299</v>
      </c>
      <c r="F4306" t="s">
        <v>8663</v>
      </c>
      <c r="G4306" t="s">
        <v>12163</v>
      </c>
      <c r="H4306" t="s">
        <v>41</v>
      </c>
      <c r="I4306" t="s">
        <v>54</v>
      </c>
      <c r="J4306" t="s">
        <v>67</v>
      </c>
      <c r="K4306">
        <v>5</v>
      </c>
      <c r="L4306">
        <v>1415.07</v>
      </c>
      <c r="M4306" t="s">
        <v>50</v>
      </c>
      <c r="N4306">
        <v>45</v>
      </c>
      <c r="O4306" t="s">
        <v>12365</v>
      </c>
      <c r="P4306">
        <v>52</v>
      </c>
      <c r="Q4306" t="s">
        <v>43</v>
      </c>
      <c r="R4306">
        <v>2</v>
      </c>
      <c r="S4306" s="1">
        <v>45577</v>
      </c>
      <c r="T4306" t="s">
        <v>60</v>
      </c>
    </row>
    <row r="4307" spans="1:20" x14ac:dyDescent="0.25">
      <c r="A4307" t="s">
        <v>8664</v>
      </c>
      <c r="B4307" t="s">
        <v>21</v>
      </c>
      <c r="C4307" t="s">
        <v>39</v>
      </c>
      <c r="D4307" t="s">
        <v>32</v>
      </c>
      <c r="E4307" t="s">
        <v>12174</v>
      </c>
      <c r="F4307" t="s">
        <v>8665</v>
      </c>
      <c r="G4307" t="s">
        <v>12163</v>
      </c>
      <c r="H4307" t="s">
        <v>25</v>
      </c>
      <c r="I4307" t="s">
        <v>63</v>
      </c>
      <c r="J4307" t="s">
        <v>27</v>
      </c>
      <c r="K4307">
        <v>5</v>
      </c>
      <c r="L4307">
        <v>1256.53</v>
      </c>
      <c r="M4307" t="s">
        <v>28</v>
      </c>
      <c r="N4307">
        <v>1</v>
      </c>
      <c r="O4307" t="s">
        <v>12115</v>
      </c>
      <c r="P4307">
        <v>405</v>
      </c>
      <c r="Q4307" t="s">
        <v>29</v>
      </c>
      <c r="R4307">
        <v>3</v>
      </c>
      <c r="S4307" s="1">
        <v>45423</v>
      </c>
      <c r="T4307" t="s">
        <v>60</v>
      </c>
    </row>
    <row r="4308" spans="1:20" x14ac:dyDescent="0.25">
      <c r="A4308" t="s">
        <v>8666</v>
      </c>
      <c r="B4308" t="s">
        <v>21</v>
      </c>
      <c r="C4308" t="s">
        <v>39</v>
      </c>
      <c r="D4308" t="s">
        <v>32</v>
      </c>
      <c r="E4308" t="s">
        <v>12497</v>
      </c>
      <c r="F4308" t="s">
        <v>8667</v>
      </c>
      <c r="G4308" t="s">
        <v>12163</v>
      </c>
      <c r="H4308" t="s">
        <v>25</v>
      </c>
      <c r="I4308" t="s">
        <v>42</v>
      </c>
      <c r="J4308" t="s">
        <v>64</v>
      </c>
      <c r="K4308">
        <v>2</v>
      </c>
      <c r="L4308">
        <v>180.89</v>
      </c>
      <c r="M4308" t="s">
        <v>28</v>
      </c>
      <c r="N4308">
        <v>37</v>
      </c>
      <c r="O4308" t="s">
        <v>12242</v>
      </c>
      <c r="P4308">
        <v>97</v>
      </c>
      <c r="Q4308" t="s">
        <v>29</v>
      </c>
      <c r="R4308">
        <v>4</v>
      </c>
      <c r="S4308" t="s">
        <v>12204</v>
      </c>
      <c r="T4308" t="s">
        <v>30</v>
      </c>
    </row>
    <row r="4309" spans="1:20" x14ac:dyDescent="0.25">
      <c r="A4309" t="s">
        <v>8668</v>
      </c>
      <c r="B4309" t="s">
        <v>21</v>
      </c>
      <c r="C4309" t="s">
        <v>22</v>
      </c>
      <c r="D4309" t="s">
        <v>32</v>
      </c>
      <c r="E4309" t="s">
        <v>12238</v>
      </c>
      <c r="F4309" t="s">
        <v>8669</v>
      </c>
      <c r="G4309" t="s">
        <v>12163</v>
      </c>
      <c r="H4309" t="s">
        <v>25</v>
      </c>
      <c r="I4309" t="s">
        <v>54</v>
      </c>
      <c r="J4309" t="s">
        <v>49</v>
      </c>
      <c r="K4309">
        <v>5</v>
      </c>
      <c r="L4309">
        <v>336.48</v>
      </c>
      <c r="M4309" t="s">
        <v>50</v>
      </c>
      <c r="N4309">
        <v>11</v>
      </c>
      <c r="O4309" s="1">
        <v>45606</v>
      </c>
      <c r="P4309">
        <v>299</v>
      </c>
      <c r="Q4309" t="s">
        <v>43</v>
      </c>
      <c r="R4309">
        <v>5</v>
      </c>
      <c r="S4309" s="1">
        <v>45696</v>
      </c>
      <c r="T4309" t="s">
        <v>36</v>
      </c>
    </row>
    <row r="4310" spans="1:20" x14ac:dyDescent="0.25">
      <c r="A4310" t="s">
        <v>8670</v>
      </c>
      <c r="B4310" t="s">
        <v>45</v>
      </c>
      <c r="C4310" t="s">
        <v>22</v>
      </c>
      <c r="D4310" t="s">
        <v>52</v>
      </c>
      <c r="E4310" t="s">
        <v>12451</v>
      </c>
      <c r="F4310" t="s">
        <v>8671</v>
      </c>
      <c r="G4310" t="s">
        <v>12163</v>
      </c>
      <c r="H4310" t="s">
        <v>47</v>
      </c>
      <c r="I4310" t="s">
        <v>48</v>
      </c>
      <c r="J4310" t="s">
        <v>27</v>
      </c>
      <c r="K4310">
        <v>5</v>
      </c>
      <c r="L4310">
        <v>369.26</v>
      </c>
      <c r="M4310" t="s">
        <v>35</v>
      </c>
      <c r="N4310">
        <v>27</v>
      </c>
      <c r="O4310" t="s">
        <v>12249</v>
      </c>
      <c r="P4310">
        <v>360</v>
      </c>
      <c r="Q4310" t="s">
        <v>29</v>
      </c>
      <c r="R4310">
        <v>1</v>
      </c>
      <c r="S4310" t="s">
        <v>12199</v>
      </c>
      <c r="T4310" t="s">
        <v>60</v>
      </c>
    </row>
    <row r="4311" spans="1:20" x14ac:dyDescent="0.25">
      <c r="A4311" t="s">
        <v>8672</v>
      </c>
      <c r="B4311" t="s">
        <v>21</v>
      </c>
      <c r="C4311" t="s">
        <v>22</v>
      </c>
      <c r="D4311" t="s">
        <v>23</v>
      </c>
      <c r="E4311" t="s">
        <v>12155</v>
      </c>
      <c r="F4311" t="s">
        <v>8673</v>
      </c>
      <c r="G4311" t="s">
        <v>12163</v>
      </c>
      <c r="H4311" t="s">
        <v>41</v>
      </c>
      <c r="I4311" t="s">
        <v>48</v>
      </c>
      <c r="J4311" t="s">
        <v>59</v>
      </c>
      <c r="K4311">
        <v>4</v>
      </c>
      <c r="L4311">
        <v>761.16</v>
      </c>
      <c r="M4311" t="s">
        <v>50</v>
      </c>
      <c r="N4311">
        <v>30</v>
      </c>
      <c r="O4311" t="s">
        <v>12324</v>
      </c>
      <c r="P4311">
        <v>220</v>
      </c>
      <c r="Q4311" t="s">
        <v>29</v>
      </c>
      <c r="R4311">
        <v>4</v>
      </c>
      <c r="S4311" s="1">
        <v>45663</v>
      </c>
      <c r="T4311" t="s">
        <v>36</v>
      </c>
    </row>
    <row r="4312" spans="1:20" x14ac:dyDescent="0.25">
      <c r="A4312" t="s">
        <v>8674</v>
      </c>
      <c r="B4312" t="s">
        <v>45</v>
      </c>
      <c r="C4312" t="s">
        <v>39</v>
      </c>
      <c r="D4312" t="s">
        <v>23</v>
      </c>
      <c r="E4312" s="1">
        <v>45968</v>
      </c>
      <c r="F4312" t="s">
        <v>8675</v>
      </c>
      <c r="G4312" t="s">
        <v>12163</v>
      </c>
      <c r="H4312" t="s">
        <v>25</v>
      </c>
      <c r="I4312" t="s">
        <v>54</v>
      </c>
      <c r="J4312" t="s">
        <v>27</v>
      </c>
      <c r="K4312">
        <v>3</v>
      </c>
      <c r="L4312">
        <v>373.6</v>
      </c>
      <c r="M4312" t="s">
        <v>35</v>
      </c>
      <c r="N4312">
        <v>6</v>
      </c>
      <c r="O4312" t="s">
        <v>12125</v>
      </c>
      <c r="P4312">
        <v>93</v>
      </c>
      <c r="Q4312" t="s">
        <v>29</v>
      </c>
      <c r="R4312">
        <v>2</v>
      </c>
      <c r="S4312" t="s">
        <v>12372</v>
      </c>
      <c r="T4312" t="s">
        <v>36</v>
      </c>
    </row>
    <row r="4313" spans="1:20" x14ac:dyDescent="0.25">
      <c r="A4313" t="s">
        <v>8676</v>
      </c>
      <c r="B4313" t="s">
        <v>45</v>
      </c>
      <c r="C4313" t="s">
        <v>39</v>
      </c>
      <c r="D4313" t="s">
        <v>52</v>
      </c>
      <c r="E4313" t="s">
        <v>12280</v>
      </c>
      <c r="F4313" t="s">
        <v>8677</v>
      </c>
      <c r="G4313" t="s">
        <v>12163</v>
      </c>
      <c r="H4313" t="s">
        <v>58</v>
      </c>
      <c r="I4313" t="s">
        <v>54</v>
      </c>
      <c r="J4313" t="s">
        <v>59</v>
      </c>
      <c r="K4313">
        <v>4</v>
      </c>
      <c r="L4313">
        <v>962.6</v>
      </c>
      <c r="M4313" t="s">
        <v>35</v>
      </c>
      <c r="N4313">
        <v>17</v>
      </c>
      <c r="O4313" s="1">
        <v>45903</v>
      </c>
      <c r="P4313">
        <v>146</v>
      </c>
      <c r="Q4313" t="s">
        <v>43</v>
      </c>
      <c r="R4313">
        <v>2</v>
      </c>
      <c r="S4313" s="1">
        <v>45841</v>
      </c>
      <c r="T4313" t="s">
        <v>60</v>
      </c>
    </row>
    <row r="4314" spans="1:20" x14ac:dyDescent="0.25">
      <c r="A4314" t="s">
        <v>8678</v>
      </c>
      <c r="B4314" t="s">
        <v>21</v>
      </c>
      <c r="C4314" t="s">
        <v>82</v>
      </c>
      <c r="D4314" t="s">
        <v>52</v>
      </c>
      <c r="E4314" t="s">
        <v>12134</v>
      </c>
      <c r="F4314" t="s">
        <v>8679</v>
      </c>
      <c r="G4314" t="s">
        <v>12163</v>
      </c>
      <c r="H4314" t="s">
        <v>58</v>
      </c>
      <c r="I4314" t="s">
        <v>48</v>
      </c>
      <c r="J4314" t="s">
        <v>27</v>
      </c>
      <c r="K4314">
        <v>2</v>
      </c>
      <c r="L4314">
        <v>208.78</v>
      </c>
      <c r="M4314" t="s">
        <v>50</v>
      </c>
      <c r="N4314">
        <v>46</v>
      </c>
      <c r="O4314" t="s">
        <v>12325</v>
      </c>
      <c r="P4314">
        <v>435</v>
      </c>
      <c r="Q4314" t="s">
        <v>43</v>
      </c>
      <c r="R4314">
        <v>2</v>
      </c>
      <c r="S4314" s="1">
        <v>45392</v>
      </c>
      <c r="T4314" t="s">
        <v>30</v>
      </c>
    </row>
    <row r="4315" spans="1:20" x14ac:dyDescent="0.25">
      <c r="A4315" t="s">
        <v>8680</v>
      </c>
      <c r="B4315" t="s">
        <v>45</v>
      </c>
      <c r="C4315" t="s">
        <v>82</v>
      </c>
      <c r="D4315" t="s">
        <v>52</v>
      </c>
      <c r="E4315" t="s">
        <v>12502</v>
      </c>
      <c r="F4315" t="s">
        <v>8681</v>
      </c>
      <c r="G4315" t="s">
        <v>12255</v>
      </c>
      <c r="H4315" t="s">
        <v>58</v>
      </c>
      <c r="I4315" t="s">
        <v>54</v>
      </c>
      <c r="J4315" t="s">
        <v>59</v>
      </c>
      <c r="K4315">
        <v>4</v>
      </c>
      <c r="L4315">
        <v>1331.66</v>
      </c>
      <c r="M4315" t="s">
        <v>50</v>
      </c>
      <c r="N4315">
        <v>50</v>
      </c>
      <c r="O4315" s="1">
        <v>45934</v>
      </c>
      <c r="P4315">
        <v>37</v>
      </c>
      <c r="Q4315" t="s">
        <v>43</v>
      </c>
      <c r="R4315">
        <v>1</v>
      </c>
      <c r="S4315" t="s">
        <v>12319</v>
      </c>
      <c r="T4315" t="s">
        <v>36</v>
      </c>
    </row>
    <row r="4316" spans="1:20" x14ac:dyDescent="0.25">
      <c r="A4316" t="s">
        <v>8682</v>
      </c>
      <c r="B4316" t="s">
        <v>45</v>
      </c>
      <c r="C4316" t="s">
        <v>39</v>
      </c>
      <c r="D4316" t="s">
        <v>56</v>
      </c>
      <c r="E4316" t="s">
        <v>12247</v>
      </c>
      <c r="F4316" t="s">
        <v>8683</v>
      </c>
      <c r="G4316" t="s">
        <v>12255</v>
      </c>
      <c r="H4316" t="s">
        <v>47</v>
      </c>
      <c r="I4316" t="s">
        <v>26</v>
      </c>
      <c r="J4316" t="s">
        <v>59</v>
      </c>
      <c r="K4316">
        <v>5</v>
      </c>
      <c r="L4316">
        <v>1303.82</v>
      </c>
      <c r="M4316" t="s">
        <v>28</v>
      </c>
      <c r="N4316">
        <v>10</v>
      </c>
      <c r="O4316" t="s">
        <v>12436</v>
      </c>
      <c r="P4316">
        <v>50</v>
      </c>
      <c r="Q4316" t="s">
        <v>29</v>
      </c>
      <c r="R4316">
        <v>2</v>
      </c>
      <c r="S4316" s="1">
        <v>45576</v>
      </c>
      <c r="T4316" t="s">
        <v>30</v>
      </c>
    </row>
    <row r="4317" spans="1:20" x14ac:dyDescent="0.25">
      <c r="A4317" t="s">
        <v>8684</v>
      </c>
      <c r="B4317" t="s">
        <v>21</v>
      </c>
      <c r="C4317" t="s">
        <v>22</v>
      </c>
      <c r="D4317" t="s">
        <v>23</v>
      </c>
      <c r="E4317" t="s">
        <v>12108</v>
      </c>
      <c r="F4317" t="s">
        <v>8685</v>
      </c>
      <c r="G4317" t="s">
        <v>12255</v>
      </c>
      <c r="H4317" t="s">
        <v>41</v>
      </c>
      <c r="I4317" t="s">
        <v>54</v>
      </c>
      <c r="J4317" t="s">
        <v>64</v>
      </c>
      <c r="K4317">
        <v>4</v>
      </c>
      <c r="L4317">
        <v>1097.68</v>
      </c>
      <c r="M4317" t="s">
        <v>50</v>
      </c>
      <c r="N4317">
        <v>29</v>
      </c>
      <c r="O4317" t="s">
        <v>12091</v>
      </c>
      <c r="P4317">
        <v>303</v>
      </c>
      <c r="Q4317" t="s">
        <v>43</v>
      </c>
      <c r="R4317">
        <v>2</v>
      </c>
      <c r="S4317" s="1">
        <v>45721</v>
      </c>
      <c r="T4317" t="s">
        <v>60</v>
      </c>
    </row>
    <row r="4318" spans="1:20" x14ac:dyDescent="0.25">
      <c r="A4318" t="s">
        <v>8686</v>
      </c>
      <c r="B4318" t="s">
        <v>21</v>
      </c>
      <c r="C4318" t="s">
        <v>39</v>
      </c>
      <c r="D4318" t="s">
        <v>77</v>
      </c>
      <c r="E4318" t="s">
        <v>12436</v>
      </c>
      <c r="F4318" t="s">
        <v>8687</v>
      </c>
      <c r="G4318" t="s">
        <v>12255</v>
      </c>
      <c r="H4318" t="s">
        <v>34</v>
      </c>
      <c r="I4318" t="s">
        <v>48</v>
      </c>
      <c r="J4318" t="s">
        <v>49</v>
      </c>
      <c r="K4318">
        <v>4</v>
      </c>
      <c r="L4318">
        <v>953.85</v>
      </c>
      <c r="M4318" t="s">
        <v>28</v>
      </c>
      <c r="N4318">
        <v>20</v>
      </c>
      <c r="O4318" s="1">
        <v>45908</v>
      </c>
      <c r="P4318">
        <v>425</v>
      </c>
      <c r="Q4318" t="s">
        <v>29</v>
      </c>
      <c r="R4318">
        <v>1</v>
      </c>
      <c r="S4318" s="1">
        <v>45998</v>
      </c>
      <c r="T4318" t="s">
        <v>60</v>
      </c>
    </row>
    <row r="4319" spans="1:20" x14ac:dyDescent="0.25">
      <c r="A4319" t="s">
        <v>8688</v>
      </c>
      <c r="B4319" t="s">
        <v>38</v>
      </c>
      <c r="C4319" t="s">
        <v>82</v>
      </c>
      <c r="D4319" t="s">
        <v>32</v>
      </c>
      <c r="E4319" t="s">
        <v>12351</v>
      </c>
      <c r="F4319" t="s">
        <v>8689</v>
      </c>
      <c r="G4319" t="s">
        <v>12255</v>
      </c>
      <c r="H4319" t="s">
        <v>41</v>
      </c>
      <c r="I4319" t="s">
        <v>26</v>
      </c>
      <c r="J4319" t="s">
        <v>64</v>
      </c>
      <c r="K4319">
        <v>3</v>
      </c>
      <c r="L4319">
        <v>975.88</v>
      </c>
      <c r="M4319" t="s">
        <v>50</v>
      </c>
      <c r="N4319">
        <v>1</v>
      </c>
      <c r="O4319" t="s">
        <v>12067</v>
      </c>
      <c r="P4319">
        <v>393</v>
      </c>
      <c r="Q4319" t="s">
        <v>29</v>
      </c>
      <c r="R4319">
        <v>2</v>
      </c>
      <c r="S4319" t="s">
        <v>12186</v>
      </c>
      <c r="T4319" t="s">
        <v>30</v>
      </c>
    </row>
    <row r="4320" spans="1:20" x14ac:dyDescent="0.25">
      <c r="A4320" t="s">
        <v>8690</v>
      </c>
      <c r="B4320" t="s">
        <v>21</v>
      </c>
      <c r="C4320" t="s">
        <v>22</v>
      </c>
      <c r="D4320" t="s">
        <v>77</v>
      </c>
      <c r="E4320" s="1">
        <v>45693</v>
      </c>
      <c r="F4320" t="s">
        <v>8691</v>
      </c>
      <c r="G4320" t="s">
        <v>12255</v>
      </c>
      <c r="H4320" t="s">
        <v>25</v>
      </c>
      <c r="I4320" t="s">
        <v>42</v>
      </c>
      <c r="J4320" t="s">
        <v>67</v>
      </c>
      <c r="K4320">
        <v>5</v>
      </c>
      <c r="L4320">
        <v>1250.8699999999999</v>
      </c>
      <c r="M4320" t="s">
        <v>50</v>
      </c>
      <c r="N4320">
        <v>7</v>
      </c>
      <c r="O4320" s="1">
        <v>45605</v>
      </c>
      <c r="P4320">
        <v>43</v>
      </c>
      <c r="Q4320" t="s">
        <v>29</v>
      </c>
      <c r="R4320">
        <v>1</v>
      </c>
      <c r="S4320" t="s">
        <v>12376</v>
      </c>
      <c r="T4320" t="s">
        <v>30</v>
      </c>
    </row>
    <row r="4321" spans="1:20" x14ac:dyDescent="0.25">
      <c r="A4321" t="s">
        <v>8692</v>
      </c>
      <c r="B4321" t="s">
        <v>38</v>
      </c>
      <c r="C4321" t="s">
        <v>39</v>
      </c>
      <c r="D4321" t="s">
        <v>56</v>
      </c>
      <c r="E4321" t="s">
        <v>12262</v>
      </c>
      <c r="F4321" t="s">
        <v>8693</v>
      </c>
      <c r="G4321" t="s">
        <v>12255</v>
      </c>
      <c r="H4321" t="s">
        <v>58</v>
      </c>
      <c r="I4321" t="s">
        <v>54</v>
      </c>
      <c r="J4321" t="s">
        <v>49</v>
      </c>
      <c r="K4321">
        <v>4</v>
      </c>
      <c r="L4321">
        <v>211.17</v>
      </c>
      <c r="M4321" t="s">
        <v>50</v>
      </c>
      <c r="N4321">
        <v>34</v>
      </c>
      <c r="O4321" s="1">
        <v>45936</v>
      </c>
      <c r="P4321">
        <v>168</v>
      </c>
      <c r="Q4321" t="s">
        <v>43</v>
      </c>
      <c r="R4321">
        <v>1</v>
      </c>
      <c r="S4321" t="s">
        <v>12110</v>
      </c>
      <c r="T4321" t="s">
        <v>60</v>
      </c>
    </row>
    <row r="4322" spans="1:20" x14ac:dyDescent="0.25">
      <c r="A4322" t="s">
        <v>8694</v>
      </c>
      <c r="B4322" t="s">
        <v>45</v>
      </c>
      <c r="C4322" t="s">
        <v>39</v>
      </c>
      <c r="D4322" t="s">
        <v>52</v>
      </c>
      <c r="E4322" s="1">
        <v>45662</v>
      </c>
      <c r="F4322" t="s">
        <v>8695</v>
      </c>
      <c r="G4322" t="s">
        <v>12255</v>
      </c>
      <c r="H4322" t="s">
        <v>34</v>
      </c>
      <c r="I4322" t="s">
        <v>26</v>
      </c>
      <c r="J4322" t="s">
        <v>59</v>
      </c>
      <c r="K4322">
        <v>2</v>
      </c>
      <c r="L4322">
        <v>1128.01</v>
      </c>
      <c r="M4322" t="s">
        <v>28</v>
      </c>
      <c r="N4322">
        <v>6</v>
      </c>
      <c r="O4322" t="s">
        <v>12088</v>
      </c>
      <c r="P4322">
        <v>232</v>
      </c>
      <c r="Q4322" t="s">
        <v>29</v>
      </c>
      <c r="R4322">
        <v>5</v>
      </c>
      <c r="S4322" t="s">
        <v>12284</v>
      </c>
      <c r="T4322" t="s">
        <v>36</v>
      </c>
    </row>
    <row r="4323" spans="1:20" x14ac:dyDescent="0.25">
      <c r="A4323" t="s">
        <v>8696</v>
      </c>
      <c r="B4323" t="s">
        <v>38</v>
      </c>
      <c r="C4323" t="s">
        <v>82</v>
      </c>
      <c r="D4323" t="s">
        <v>56</v>
      </c>
      <c r="E4323" t="s">
        <v>12183</v>
      </c>
      <c r="F4323" t="s">
        <v>8697</v>
      </c>
      <c r="G4323" t="s">
        <v>12255</v>
      </c>
      <c r="H4323" t="s">
        <v>47</v>
      </c>
      <c r="I4323" t="s">
        <v>48</v>
      </c>
      <c r="J4323" t="s">
        <v>59</v>
      </c>
      <c r="K4323">
        <v>3</v>
      </c>
      <c r="L4323">
        <v>1189.3399999999999</v>
      </c>
      <c r="M4323" t="s">
        <v>28</v>
      </c>
      <c r="N4323">
        <v>6</v>
      </c>
      <c r="O4323" t="s">
        <v>12250</v>
      </c>
      <c r="P4323">
        <v>86</v>
      </c>
      <c r="Q4323" t="s">
        <v>43</v>
      </c>
      <c r="R4323">
        <v>5</v>
      </c>
      <c r="S4323" s="1">
        <v>45967</v>
      </c>
      <c r="T4323" t="s">
        <v>36</v>
      </c>
    </row>
    <row r="4324" spans="1:20" x14ac:dyDescent="0.25">
      <c r="A4324" t="s">
        <v>8698</v>
      </c>
      <c r="B4324" t="s">
        <v>38</v>
      </c>
      <c r="C4324" t="s">
        <v>82</v>
      </c>
      <c r="D4324" t="s">
        <v>23</v>
      </c>
      <c r="E4324" t="s">
        <v>12120</v>
      </c>
      <c r="F4324" t="s">
        <v>8699</v>
      </c>
      <c r="G4324" t="s">
        <v>12255</v>
      </c>
      <c r="H4324" t="s">
        <v>41</v>
      </c>
      <c r="I4324" t="s">
        <v>26</v>
      </c>
      <c r="J4324" t="s">
        <v>67</v>
      </c>
      <c r="K4324">
        <v>2</v>
      </c>
      <c r="L4324">
        <v>844.9</v>
      </c>
      <c r="M4324" t="s">
        <v>28</v>
      </c>
      <c r="N4324">
        <v>18</v>
      </c>
      <c r="O4324" t="s">
        <v>12222</v>
      </c>
      <c r="P4324">
        <v>272</v>
      </c>
      <c r="Q4324" t="s">
        <v>43</v>
      </c>
      <c r="R4324">
        <v>5</v>
      </c>
      <c r="S4324" s="1">
        <v>45968</v>
      </c>
      <c r="T4324" t="s">
        <v>30</v>
      </c>
    </row>
    <row r="4325" spans="1:20" x14ac:dyDescent="0.25">
      <c r="A4325" t="s">
        <v>8700</v>
      </c>
      <c r="B4325" t="s">
        <v>45</v>
      </c>
      <c r="C4325" t="s">
        <v>22</v>
      </c>
      <c r="D4325" t="s">
        <v>32</v>
      </c>
      <c r="E4325" t="s">
        <v>12321</v>
      </c>
      <c r="F4325" t="s">
        <v>8701</v>
      </c>
      <c r="G4325" t="s">
        <v>12255</v>
      </c>
      <c r="H4325" t="s">
        <v>41</v>
      </c>
      <c r="I4325" t="s">
        <v>48</v>
      </c>
      <c r="J4325" t="s">
        <v>49</v>
      </c>
      <c r="K4325">
        <v>2</v>
      </c>
      <c r="L4325">
        <v>992.55</v>
      </c>
      <c r="M4325" t="s">
        <v>50</v>
      </c>
      <c r="N4325">
        <v>49</v>
      </c>
      <c r="O4325" t="s">
        <v>12384</v>
      </c>
      <c r="P4325">
        <v>244</v>
      </c>
      <c r="Q4325" t="s">
        <v>43</v>
      </c>
      <c r="R4325">
        <v>2</v>
      </c>
      <c r="S4325" s="1">
        <v>45933</v>
      </c>
      <c r="T4325" t="s">
        <v>30</v>
      </c>
    </row>
    <row r="4326" spans="1:20" x14ac:dyDescent="0.25">
      <c r="A4326" t="s">
        <v>8702</v>
      </c>
      <c r="B4326" t="s">
        <v>38</v>
      </c>
      <c r="C4326" t="s">
        <v>22</v>
      </c>
      <c r="D4326" t="s">
        <v>77</v>
      </c>
      <c r="E4326" t="s">
        <v>12259</v>
      </c>
      <c r="F4326" t="s">
        <v>8703</v>
      </c>
      <c r="G4326" t="s">
        <v>12255</v>
      </c>
      <c r="H4326" t="s">
        <v>41</v>
      </c>
      <c r="I4326" t="s">
        <v>48</v>
      </c>
      <c r="J4326" t="s">
        <v>64</v>
      </c>
      <c r="K4326">
        <v>5</v>
      </c>
      <c r="L4326">
        <v>747.96</v>
      </c>
      <c r="M4326" t="s">
        <v>28</v>
      </c>
      <c r="N4326">
        <v>43</v>
      </c>
      <c r="O4326" s="1">
        <v>45691</v>
      </c>
      <c r="P4326">
        <v>146</v>
      </c>
      <c r="Q4326" t="s">
        <v>29</v>
      </c>
      <c r="R4326">
        <v>5</v>
      </c>
      <c r="S4326" t="s">
        <v>12107</v>
      </c>
      <c r="T4326" t="s">
        <v>60</v>
      </c>
    </row>
    <row r="4327" spans="1:20" x14ac:dyDescent="0.25">
      <c r="A4327" t="s">
        <v>8704</v>
      </c>
      <c r="B4327" t="s">
        <v>38</v>
      </c>
      <c r="C4327" t="s">
        <v>39</v>
      </c>
      <c r="D4327" t="s">
        <v>52</v>
      </c>
      <c r="E4327" t="s">
        <v>12238</v>
      </c>
      <c r="F4327" t="s">
        <v>8705</v>
      </c>
      <c r="G4327" t="s">
        <v>12255</v>
      </c>
      <c r="H4327" t="s">
        <v>47</v>
      </c>
      <c r="I4327" t="s">
        <v>26</v>
      </c>
      <c r="J4327" t="s">
        <v>67</v>
      </c>
      <c r="K4327">
        <v>3</v>
      </c>
      <c r="L4327">
        <v>1315.25</v>
      </c>
      <c r="M4327" t="s">
        <v>35</v>
      </c>
      <c r="N4327">
        <v>41</v>
      </c>
      <c r="O4327" s="1">
        <v>45547</v>
      </c>
      <c r="P4327">
        <v>490</v>
      </c>
      <c r="Q4327" t="s">
        <v>43</v>
      </c>
      <c r="R4327">
        <v>1</v>
      </c>
      <c r="S4327" s="1">
        <v>45938</v>
      </c>
      <c r="T4327" t="s">
        <v>60</v>
      </c>
    </row>
    <row r="4328" spans="1:20" x14ac:dyDescent="0.25">
      <c r="A4328" t="s">
        <v>8706</v>
      </c>
      <c r="B4328" t="s">
        <v>45</v>
      </c>
      <c r="C4328" t="s">
        <v>82</v>
      </c>
      <c r="D4328" t="s">
        <v>23</v>
      </c>
      <c r="E4328" t="s">
        <v>12063</v>
      </c>
      <c r="F4328" t="s">
        <v>8707</v>
      </c>
      <c r="G4328" t="s">
        <v>12255</v>
      </c>
      <c r="H4328" t="s">
        <v>34</v>
      </c>
      <c r="I4328" t="s">
        <v>54</v>
      </c>
      <c r="J4328" t="s">
        <v>67</v>
      </c>
      <c r="K4328">
        <v>5</v>
      </c>
      <c r="L4328">
        <v>1048.69</v>
      </c>
      <c r="M4328" t="s">
        <v>50</v>
      </c>
      <c r="N4328">
        <v>6</v>
      </c>
      <c r="O4328" s="1">
        <v>45393</v>
      </c>
      <c r="P4328">
        <v>500</v>
      </c>
      <c r="Q4328" t="s">
        <v>29</v>
      </c>
      <c r="R4328">
        <v>4</v>
      </c>
      <c r="S4328" t="s">
        <v>12268</v>
      </c>
      <c r="T4328" t="s">
        <v>30</v>
      </c>
    </row>
    <row r="4329" spans="1:20" x14ac:dyDescent="0.25">
      <c r="A4329" t="s">
        <v>8708</v>
      </c>
      <c r="B4329" t="s">
        <v>45</v>
      </c>
      <c r="C4329" t="s">
        <v>82</v>
      </c>
      <c r="D4329" t="s">
        <v>56</v>
      </c>
      <c r="E4329" s="1">
        <v>45271</v>
      </c>
      <c r="F4329" t="s">
        <v>8709</v>
      </c>
      <c r="G4329" t="s">
        <v>12198</v>
      </c>
      <c r="H4329" t="s">
        <v>58</v>
      </c>
      <c r="I4329" t="s">
        <v>42</v>
      </c>
      <c r="J4329" t="s">
        <v>59</v>
      </c>
      <c r="K4329">
        <v>3</v>
      </c>
      <c r="L4329">
        <v>213.62</v>
      </c>
      <c r="M4329" t="s">
        <v>35</v>
      </c>
      <c r="N4329">
        <v>5</v>
      </c>
      <c r="O4329" s="1">
        <v>45513</v>
      </c>
      <c r="P4329">
        <v>48</v>
      </c>
      <c r="Q4329" t="s">
        <v>29</v>
      </c>
      <c r="R4329">
        <v>3</v>
      </c>
      <c r="S4329" s="1">
        <v>45693</v>
      </c>
      <c r="T4329" t="s">
        <v>36</v>
      </c>
    </row>
    <row r="4330" spans="1:20" x14ac:dyDescent="0.25">
      <c r="A4330" t="s">
        <v>8710</v>
      </c>
      <c r="B4330" t="s">
        <v>38</v>
      </c>
      <c r="C4330" t="s">
        <v>82</v>
      </c>
      <c r="D4330" t="s">
        <v>52</v>
      </c>
      <c r="E4330" t="s">
        <v>12228</v>
      </c>
      <c r="F4330" t="s">
        <v>8711</v>
      </c>
      <c r="G4330" t="s">
        <v>12198</v>
      </c>
      <c r="H4330" t="s">
        <v>47</v>
      </c>
      <c r="I4330" t="s">
        <v>63</v>
      </c>
      <c r="J4330" t="s">
        <v>49</v>
      </c>
      <c r="K4330">
        <v>4</v>
      </c>
      <c r="L4330">
        <v>778.87</v>
      </c>
      <c r="M4330" t="s">
        <v>50</v>
      </c>
      <c r="N4330">
        <v>28</v>
      </c>
      <c r="O4330" s="1">
        <v>45636</v>
      </c>
      <c r="P4330">
        <v>480</v>
      </c>
      <c r="Q4330" t="s">
        <v>43</v>
      </c>
      <c r="R4330">
        <v>1</v>
      </c>
      <c r="S4330" s="1">
        <v>45938</v>
      </c>
      <c r="T4330" t="s">
        <v>36</v>
      </c>
    </row>
    <row r="4331" spans="1:20" x14ac:dyDescent="0.25">
      <c r="A4331" t="s">
        <v>8712</v>
      </c>
      <c r="B4331" t="s">
        <v>38</v>
      </c>
      <c r="C4331" t="s">
        <v>22</v>
      </c>
      <c r="D4331" t="s">
        <v>56</v>
      </c>
      <c r="E4331" t="s">
        <v>12343</v>
      </c>
      <c r="F4331" t="s">
        <v>8713</v>
      </c>
      <c r="G4331" t="s">
        <v>12198</v>
      </c>
      <c r="H4331" t="s">
        <v>47</v>
      </c>
      <c r="I4331" t="s">
        <v>26</v>
      </c>
      <c r="J4331" t="s">
        <v>49</v>
      </c>
      <c r="K4331">
        <v>5</v>
      </c>
      <c r="L4331">
        <v>1243.71</v>
      </c>
      <c r="M4331" t="s">
        <v>28</v>
      </c>
      <c r="N4331">
        <v>49</v>
      </c>
      <c r="O4331" t="s">
        <v>12287</v>
      </c>
      <c r="P4331">
        <v>119</v>
      </c>
      <c r="Q4331" t="s">
        <v>29</v>
      </c>
      <c r="R4331">
        <v>1</v>
      </c>
      <c r="S4331" t="s">
        <v>12229</v>
      </c>
      <c r="T4331" t="s">
        <v>30</v>
      </c>
    </row>
    <row r="4332" spans="1:20" x14ac:dyDescent="0.25">
      <c r="A4332" t="s">
        <v>8714</v>
      </c>
      <c r="B4332" t="s">
        <v>38</v>
      </c>
      <c r="C4332" t="s">
        <v>22</v>
      </c>
      <c r="D4332" t="s">
        <v>56</v>
      </c>
      <c r="E4332" s="1">
        <v>45938</v>
      </c>
      <c r="F4332" t="s">
        <v>8715</v>
      </c>
      <c r="G4332" t="s">
        <v>12198</v>
      </c>
      <c r="H4332" t="s">
        <v>34</v>
      </c>
      <c r="I4332" t="s">
        <v>26</v>
      </c>
      <c r="J4332" t="s">
        <v>59</v>
      </c>
      <c r="K4332">
        <v>3</v>
      </c>
      <c r="L4332">
        <v>294.95</v>
      </c>
      <c r="M4332" t="s">
        <v>50</v>
      </c>
      <c r="N4332">
        <v>27</v>
      </c>
      <c r="O4332" s="1">
        <v>45665</v>
      </c>
      <c r="P4332">
        <v>429</v>
      </c>
      <c r="Q4332" t="s">
        <v>29</v>
      </c>
      <c r="R4332">
        <v>4</v>
      </c>
      <c r="S4332" t="s">
        <v>12106</v>
      </c>
      <c r="T4332" t="s">
        <v>30</v>
      </c>
    </row>
    <row r="4333" spans="1:20" x14ac:dyDescent="0.25">
      <c r="A4333" t="s">
        <v>8716</v>
      </c>
      <c r="B4333" t="s">
        <v>21</v>
      </c>
      <c r="C4333" t="s">
        <v>22</v>
      </c>
      <c r="D4333" t="s">
        <v>32</v>
      </c>
      <c r="E4333" t="s">
        <v>12082</v>
      </c>
      <c r="F4333" t="s">
        <v>8717</v>
      </c>
      <c r="G4333" t="s">
        <v>12198</v>
      </c>
      <c r="H4333" t="s">
        <v>58</v>
      </c>
      <c r="I4333" t="s">
        <v>42</v>
      </c>
      <c r="J4333" t="s">
        <v>67</v>
      </c>
      <c r="K4333">
        <v>5</v>
      </c>
      <c r="L4333">
        <v>426.94</v>
      </c>
      <c r="M4333" t="s">
        <v>28</v>
      </c>
      <c r="N4333">
        <v>29</v>
      </c>
      <c r="O4333" t="s">
        <v>12147</v>
      </c>
      <c r="P4333">
        <v>319</v>
      </c>
      <c r="Q4333" t="s">
        <v>29</v>
      </c>
      <c r="R4333">
        <v>5</v>
      </c>
      <c r="S4333" s="1">
        <v>45753</v>
      </c>
      <c r="T4333" t="s">
        <v>36</v>
      </c>
    </row>
    <row r="4334" spans="1:20" x14ac:dyDescent="0.25">
      <c r="A4334" t="s">
        <v>8718</v>
      </c>
      <c r="B4334" t="s">
        <v>45</v>
      </c>
      <c r="C4334" t="s">
        <v>82</v>
      </c>
      <c r="D4334" t="s">
        <v>77</v>
      </c>
      <c r="E4334" t="s">
        <v>12199</v>
      </c>
      <c r="F4334" t="s">
        <v>8719</v>
      </c>
      <c r="G4334" t="s">
        <v>12198</v>
      </c>
      <c r="H4334" t="s">
        <v>41</v>
      </c>
      <c r="I4334" t="s">
        <v>26</v>
      </c>
      <c r="J4334" t="s">
        <v>59</v>
      </c>
      <c r="K4334">
        <v>1</v>
      </c>
      <c r="L4334">
        <v>680.67</v>
      </c>
      <c r="M4334" t="s">
        <v>35</v>
      </c>
      <c r="N4334">
        <v>21</v>
      </c>
      <c r="O4334" t="s">
        <v>12217</v>
      </c>
      <c r="P4334">
        <v>319</v>
      </c>
      <c r="Q4334" t="s">
        <v>29</v>
      </c>
      <c r="R4334">
        <v>2</v>
      </c>
      <c r="S4334" t="s">
        <v>12167</v>
      </c>
      <c r="T4334" t="s">
        <v>36</v>
      </c>
    </row>
    <row r="4335" spans="1:20" x14ac:dyDescent="0.25">
      <c r="A4335" t="s">
        <v>8720</v>
      </c>
      <c r="B4335" t="s">
        <v>38</v>
      </c>
      <c r="C4335" t="s">
        <v>82</v>
      </c>
      <c r="D4335" t="s">
        <v>52</v>
      </c>
      <c r="E4335" t="s">
        <v>12342</v>
      </c>
      <c r="F4335" t="s">
        <v>8721</v>
      </c>
      <c r="G4335" t="s">
        <v>12250</v>
      </c>
      <c r="H4335" t="s">
        <v>47</v>
      </c>
      <c r="I4335" t="s">
        <v>48</v>
      </c>
      <c r="J4335" t="s">
        <v>59</v>
      </c>
      <c r="K4335">
        <v>2</v>
      </c>
      <c r="L4335">
        <v>675.4</v>
      </c>
      <c r="M4335" t="s">
        <v>35</v>
      </c>
      <c r="N4335">
        <v>24</v>
      </c>
      <c r="O4335" t="s">
        <v>12119</v>
      </c>
      <c r="P4335">
        <v>239</v>
      </c>
      <c r="Q4335" t="s">
        <v>43</v>
      </c>
      <c r="R4335">
        <v>1</v>
      </c>
      <c r="S4335" t="s">
        <v>12196</v>
      </c>
      <c r="T4335" t="s">
        <v>36</v>
      </c>
    </row>
    <row r="4336" spans="1:20" x14ac:dyDescent="0.25">
      <c r="A4336" t="s">
        <v>8722</v>
      </c>
      <c r="B4336" t="s">
        <v>38</v>
      </c>
      <c r="C4336" t="s">
        <v>39</v>
      </c>
      <c r="D4336" t="s">
        <v>52</v>
      </c>
      <c r="E4336" t="s">
        <v>12468</v>
      </c>
      <c r="F4336" t="s">
        <v>8723</v>
      </c>
      <c r="G4336" t="s">
        <v>12250</v>
      </c>
      <c r="H4336" t="s">
        <v>58</v>
      </c>
      <c r="I4336" t="s">
        <v>42</v>
      </c>
      <c r="J4336" t="s">
        <v>49</v>
      </c>
      <c r="K4336">
        <v>5</v>
      </c>
      <c r="L4336">
        <v>1437</v>
      </c>
      <c r="M4336" t="s">
        <v>28</v>
      </c>
      <c r="N4336">
        <v>27</v>
      </c>
      <c r="O4336" s="1">
        <v>45513</v>
      </c>
      <c r="P4336">
        <v>145</v>
      </c>
      <c r="Q4336" t="s">
        <v>29</v>
      </c>
      <c r="R4336">
        <v>2</v>
      </c>
      <c r="S4336" s="1">
        <v>45718</v>
      </c>
      <c r="T4336" t="s">
        <v>60</v>
      </c>
    </row>
    <row r="4337" spans="1:20" x14ac:dyDescent="0.25">
      <c r="A4337" t="s">
        <v>8724</v>
      </c>
      <c r="B4337" t="s">
        <v>38</v>
      </c>
      <c r="C4337" t="s">
        <v>82</v>
      </c>
      <c r="D4337" t="s">
        <v>32</v>
      </c>
      <c r="E4337" t="s">
        <v>12285</v>
      </c>
      <c r="F4337" t="s">
        <v>8725</v>
      </c>
      <c r="G4337" t="s">
        <v>12250</v>
      </c>
      <c r="H4337" t="s">
        <v>58</v>
      </c>
      <c r="I4337" t="s">
        <v>63</v>
      </c>
      <c r="J4337" t="s">
        <v>49</v>
      </c>
      <c r="K4337">
        <v>5</v>
      </c>
      <c r="L4337">
        <v>448.88</v>
      </c>
      <c r="M4337" t="s">
        <v>50</v>
      </c>
      <c r="N4337">
        <v>6</v>
      </c>
      <c r="O4337" s="1">
        <v>45393</v>
      </c>
      <c r="P4337">
        <v>500</v>
      </c>
      <c r="Q4337" t="s">
        <v>43</v>
      </c>
      <c r="R4337">
        <v>5</v>
      </c>
      <c r="S4337" t="s">
        <v>12210</v>
      </c>
      <c r="T4337" t="s">
        <v>36</v>
      </c>
    </row>
    <row r="4338" spans="1:20" x14ac:dyDescent="0.25">
      <c r="A4338" t="s">
        <v>8726</v>
      </c>
      <c r="B4338" t="s">
        <v>45</v>
      </c>
      <c r="C4338" t="s">
        <v>39</v>
      </c>
      <c r="D4338" t="s">
        <v>77</v>
      </c>
      <c r="E4338" t="s">
        <v>12501</v>
      </c>
      <c r="F4338" t="s">
        <v>8727</v>
      </c>
      <c r="G4338" t="s">
        <v>12250</v>
      </c>
      <c r="H4338" t="s">
        <v>25</v>
      </c>
      <c r="I4338" t="s">
        <v>42</v>
      </c>
      <c r="J4338" t="s">
        <v>64</v>
      </c>
      <c r="K4338">
        <v>2</v>
      </c>
      <c r="L4338">
        <v>193.03</v>
      </c>
      <c r="M4338" t="s">
        <v>28</v>
      </c>
      <c r="N4338">
        <v>7</v>
      </c>
      <c r="O4338" t="s">
        <v>12098</v>
      </c>
      <c r="P4338">
        <v>491</v>
      </c>
      <c r="Q4338" t="s">
        <v>43</v>
      </c>
      <c r="R4338">
        <v>4</v>
      </c>
      <c r="S4338" s="1">
        <v>45995</v>
      </c>
      <c r="T4338" t="s">
        <v>30</v>
      </c>
    </row>
    <row r="4339" spans="1:20" x14ac:dyDescent="0.25">
      <c r="A4339" t="s">
        <v>8728</v>
      </c>
      <c r="B4339" t="s">
        <v>38</v>
      </c>
      <c r="C4339" t="s">
        <v>39</v>
      </c>
      <c r="D4339" t="s">
        <v>23</v>
      </c>
      <c r="E4339" t="s">
        <v>12118</v>
      </c>
      <c r="F4339" t="s">
        <v>8729</v>
      </c>
      <c r="G4339" t="s">
        <v>12250</v>
      </c>
      <c r="H4339" t="s">
        <v>58</v>
      </c>
      <c r="I4339" t="s">
        <v>54</v>
      </c>
      <c r="J4339" t="s">
        <v>27</v>
      </c>
      <c r="K4339">
        <v>1</v>
      </c>
      <c r="L4339">
        <v>1332.21</v>
      </c>
      <c r="M4339" t="s">
        <v>35</v>
      </c>
      <c r="N4339">
        <v>34</v>
      </c>
      <c r="O4339" s="1">
        <v>45513</v>
      </c>
      <c r="P4339">
        <v>351</v>
      </c>
      <c r="Q4339" t="s">
        <v>29</v>
      </c>
      <c r="R4339">
        <v>5</v>
      </c>
      <c r="S4339" t="s">
        <v>12384</v>
      </c>
      <c r="T4339" t="s">
        <v>36</v>
      </c>
    </row>
    <row r="4340" spans="1:20" x14ac:dyDescent="0.25">
      <c r="A4340" t="s">
        <v>8730</v>
      </c>
      <c r="B4340" t="s">
        <v>45</v>
      </c>
      <c r="C4340" t="s">
        <v>22</v>
      </c>
      <c r="D4340" t="s">
        <v>77</v>
      </c>
      <c r="E4340" s="1">
        <v>45602</v>
      </c>
      <c r="F4340" t="s">
        <v>8731</v>
      </c>
      <c r="G4340" t="s">
        <v>12250</v>
      </c>
      <c r="H4340" t="s">
        <v>34</v>
      </c>
      <c r="I4340" t="s">
        <v>54</v>
      </c>
      <c r="J4340" t="s">
        <v>67</v>
      </c>
      <c r="K4340">
        <v>5</v>
      </c>
      <c r="L4340">
        <v>787.33</v>
      </c>
      <c r="M4340" t="s">
        <v>50</v>
      </c>
      <c r="N4340">
        <v>39</v>
      </c>
      <c r="O4340" t="s">
        <v>12141</v>
      </c>
      <c r="P4340">
        <v>402</v>
      </c>
      <c r="Q4340" t="s">
        <v>29</v>
      </c>
      <c r="R4340">
        <v>2</v>
      </c>
      <c r="S4340" s="1">
        <v>45843</v>
      </c>
      <c r="T4340" t="s">
        <v>36</v>
      </c>
    </row>
    <row r="4341" spans="1:20" x14ac:dyDescent="0.25">
      <c r="A4341" t="s">
        <v>8732</v>
      </c>
      <c r="B4341" t="s">
        <v>38</v>
      </c>
      <c r="C4341" t="s">
        <v>22</v>
      </c>
      <c r="D4341" t="s">
        <v>23</v>
      </c>
      <c r="E4341" t="s">
        <v>12199</v>
      </c>
      <c r="F4341" t="s">
        <v>8733</v>
      </c>
      <c r="G4341" t="s">
        <v>12250</v>
      </c>
      <c r="H4341" t="s">
        <v>25</v>
      </c>
      <c r="I4341" t="s">
        <v>54</v>
      </c>
      <c r="J4341" t="s">
        <v>49</v>
      </c>
      <c r="K4341">
        <v>5</v>
      </c>
      <c r="L4341">
        <v>1213.82</v>
      </c>
      <c r="M4341" t="s">
        <v>35</v>
      </c>
      <c r="N4341">
        <v>30</v>
      </c>
      <c r="O4341" t="s">
        <v>12242</v>
      </c>
      <c r="P4341">
        <v>162</v>
      </c>
      <c r="Q4341" t="s">
        <v>29</v>
      </c>
      <c r="R4341">
        <v>3</v>
      </c>
      <c r="S4341" s="1">
        <v>45778</v>
      </c>
      <c r="T4341" t="s">
        <v>60</v>
      </c>
    </row>
    <row r="4342" spans="1:20" x14ac:dyDescent="0.25">
      <c r="A4342" t="s">
        <v>8734</v>
      </c>
      <c r="B4342" t="s">
        <v>21</v>
      </c>
      <c r="C4342" t="s">
        <v>39</v>
      </c>
      <c r="D4342" t="s">
        <v>32</v>
      </c>
      <c r="E4342" s="1">
        <v>45995</v>
      </c>
      <c r="F4342" t="s">
        <v>8735</v>
      </c>
      <c r="G4342" t="s">
        <v>12137</v>
      </c>
      <c r="H4342" t="s">
        <v>34</v>
      </c>
      <c r="I4342" t="s">
        <v>26</v>
      </c>
      <c r="J4342" t="s">
        <v>59</v>
      </c>
      <c r="K4342">
        <v>5</v>
      </c>
      <c r="L4342">
        <v>507.39</v>
      </c>
      <c r="M4342" t="s">
        <v>28</v>
      </c>
      <c r="N4342">
        <v>13</v>
      </c>
      <c r="O4342" s="1">
        <v>45392</v>
      </c>
      <c r="P4342">
        <v>205</v>
      </c>
      <c r="Q4342" t="s">
        <v>43</v>
      </c>
      <c r="R4342">
        <v>2</v>
      </c>
      <c r="S4342" t="s">
        <v>12425</v>
      </c>
      <c r="T4342" t="s">
        <v>60</v>
      </c>
    </row>
    <row r="4343" spans="1:20" x14ac:dyDescent="0.25">
      <c r="A4343" t="s">
        <v>8736</v>
      </c>
      <c r="B4343" t="s">
        <v>45</v>
      </c>
      <c r="C4343" t="s">
        <v>39</v>
      </c>
      <c r="D4343" t="s">
        <v>77</v>
      </c>
      <c r="E4343" s="1">
        <v>45025</v>
      </c>
      <c r="F4343" t="s">
        <v>8737</v>
      </c>
      <c r="G4343" t="s">
        <v>12137</v>
      </c>
      <c r="H4343" t="s">
        <v>41</v>
      </c>
      <c r="I4343" t="s">
        <v>48</v>
      </c>
      <c r="J4343" t="s">
        <v>67</v>
      </c>
      <c r="K4343">
        <v>2</v>
      </c>
      <c r="L4343">
        <v>730.17</v>
      </c>
      <c r="M4343" t="s">
        <v>50</v>
      </c>
      <c r="N4343">
        <v>30</v>
      </c>
      <c r="O4343" s="1">
        <v>45749</v>
      </c>
      <c r="P4343">
        <v>246</v>
      </c>
      <c r="Q4343" t="s">
        <v>29</v>
      </c>
      <c r="R4343">
        <v>1</v>
      </c>
      <c r="S4343" t="s">
        <v>12343</v>
      </c>
      <c r="T4343" t="s">
        <v>30</v>
      </c>
    </row>
    <row r="4344" spans="1:20" x14ac:dyDescent="0.25">
      <c r="A4344" t="s">
        <v>8738</v>
      </c>
      <c r="B4344" t="s">
        <v>45</v>
      </c>
      <c r="C4344" t="s">
        <v>82</v>
      </c>
      <c r="D4344" t="s">
        <v>52</v>
      </c>
      <c r="E4344" t="s">
        <v>12136</v>
      </c>
      <c r="F4344" t="s">
        <v>8739</v>
      </c>
      <c r="G4344" t="s">
        <v>12137</v>
      </c>
      <c r="H4344" t="s">
        <v>34</v>
      </c>
      <c r="I4344" t="s">
        <v>48</v>
      </c>
      <c r="J4344" t="s">
        <v>64</v>
      </c>
      <c r="K4344">
        <v>2</v>
      </c>
      <c r="L4344">
        <v>796.74</v>
      </c>
      <c r="M4344" t="s">
        <v>50</v>
      </c>
      <c r="N4344">
        <v>2</v>
      </c>
      <c r="O4344" t="s">
        <v>12253</v>
      </c>
      <c r="P4344">
        <v>53</v>
      </c>
      <c r="Q4344" t="s">
        <v>43</v>
      </c>
      <c r="R4344">
        <v>5</v>
      </c>
      <c r="S4344" s="1">
        <v>45755</v>
      </c>
      <c r="T4344" t="s">
        <v>60</v>
      </c>
    </row>
    <row r="4345" spans="1:20" x14ac:dyDescent="0.25">
      <c r="A4345" t="s">
        <v>8740</v>
      </c>
      <c r="B4345" t="s">
        <v>38</v>
      </c>
      <c r="C4345" t="s">
        <v>22</v>
      </c>
      <c r="D4345" t="s">
        <v>32</v>
      </c>
      <c r="E4345" t="s">
        <v>12156</v>
      </c>
      <c r="F4345" t="s">
        <v>8741</v>
      </c>
      <c r="G4345" t="s">
        <v>12137</v>
      </c>
      <c r="H4345" t="s">
        <v>47</v>
      </c>
      <c r="I4345" t="s">
        <v>63</v>
      </c>
      <c r="J4345" t="s">
        <v>67</v>
      </c>
      <c r="K4345">
        <v>5</v>
      </c>
      <c r="L4345">
        <v>357.6</v>
      </c>
      <c r="M4345" t="s">
        <v>50</v>
      </c>
      <c r="N4345">
        <v>33</v>
      </c>
      <c r="O4345" t="s">
        <v>12114</v>
      </c>
      <c r="P4345">
        <v>454</v>
      </c>
      <c r="Q4345" t="s">
        <v>29</v>
      </c>
      <c r="R4345">
        <v>5</v>
      </c>
      <c r="S4345" t="s">
        <v>12246</v>
      </c>
      <c r="T4345" t="s">
        <v>36</v>
      </c>
    </row>
    <row r="4346" spans="1:20" x14ac:dyDescent="0.25">
      <c r="A4346" t="s">
        <v>8742</v>
      </c>
      <c r="B4346" t="s">
        <v>21</v>
      </c>
      <c r="C4346" t="s">
        <v>82</v>
      </c>
      <c r="D4346" t="s">
        <v>52</v>
      </c>
      <c r="E4346" t="s">
        <v>12395</v>
      </c>
      <c r="F4346" t="s">
        <v>8743</v>
      </c>
      <c r="G4346" t="s">
        <v>12137</v>
      </c>
      <c r="H4346" t="s">
        <v>47</v>
      </c>
      <c r="I4346" t="s">
        <v>42</v>
      </c>
      <c r="J4346" t="s">
        <v>64</v>
      </c>
      <c r="K4346">
        <v>4</v>
      </c>
      <c r="L4346">
        <v>1132.0899999999999</v>
      </c>
      <c r="M4346" t="s">
        <v>28</v>
      </c>
      <c r="N4346">
        <v>7</v>
      </c>
      <c r="O4346" t="s">
        <v>12113</v>
      </c>
      <c r="P4346">
        <v>343</v>
      </c>
      <c r="Q4346" t="s">
        <v>29</v>
      </c>
      <c r="R4346">
        <v>2</v>
      </c>
      <c r="S4346" t="s">
        <v>12079</v>
      </c>
      <c r="T4346" t="s">
        <v>36</v>
      </c>
    </row>
    <row r="4347" spans="1:20" x14ac:dyDescent="0.25">
      <c r="A4347" t="s">
        <v>8744</v>
      </c>
      <c r="B4347" t="s">
        <v>45</v>
      </c>
      <c r="C4347" t="s">
        <v>39</v>
      </c>
      <c r="D4347" t="s">
        <v>32</v>
      </c>
      <c r="E4347" t="s">
        <v>12208</v>
      </c>
      <c r="F4347" t="s">
        <v>8745</v>
      </c>
      <c r="G4347" t="s">
        <v>12137</v>
      </c>
      <c r="H4347" t="s">
        <v>47</v>
      </c>
      <c r="I4347" t="s">
        <v>63</v>
      </c>
      <c r="J4347" t="s">
        <v>59</v>
      </c>
      <c r="K4347">
        <v>5</v>
      </c>
      <c r="L4347">
        <v>696.49</v>
      </c>
      <c r="M4347" t="s">
        <v>28</v>
      </c>
      <c r="N4347">
        <v>13</v>
      </c>
      <c r="O4347" t="s">
        <v>12197</v>
      </c>
      <c r="P4347">
        <v>139</v>
      </c>
      <c r="Q4347" t="s">
        <v>43</v>
      </c>
      <c r="R4347">
        <v>3</v>
      </c>
      <c r="S4347" s="1">
        <v>45846</v>
      </c>
      <c r="T4347" t="s">
        <v>60</v>
      </c>
    </row>
    <row r="4348" spans="1:20" x14ac:dyDescent="0.25">
      <c r="A4348" t="s">
        <v>8746</v>
      </c>
      <c r="B4348" t="s">
        <v>45</v>
      </c>
      <c r="C4348" t="s">
        <v>82</v>
      </c>
      <c r="D4348" t="s">
        <v>32</v>
      </c>
      <c r="E4348" t="s">
        <v>12112</v>
      </c>
      <c r="F4348" t="s">
        <v>8747</v>
      </c>
      <c r="G4348" t="s">
        <v>12137</v>
      </c>
      <c r="H4348" t="s">
        <v>41</v>
      </c>
      <c r="I4348" t="s">
        <v>26</v>
      </c>
      <c r="J4348" t="s">
        <v>59</v>
      </c>
      <c r="K4348">
        <v>2</v>
      </c>
      <c r="L4348">
        <v>346.54</v>
      </c>
      <c r="M4348" t="s">
        <v>35</v>
      </c>
      <c r="N4348">
        <v>40</v>
      </c>
      <c r="O4348" t="s">
        <v>12065</v>
      </c>
      <c r="P4348">
        <v>281</v>
      </c>
      <c r="Q4348" t="s">
        <v>43</v>
      </c>
      <c r="R4348">
        <v>3</v>
      </c>
      <c r="S4348" t="s">
        <v>12090</v>
      </c>
      <c r="T4348" t="s">
        <v>30</v>
      </c>
    </row>
    <row r="4349" spans="1:20" x14ac:dyDescent="0.25">
      <c r="A4349" t="s">
        <v>8748</v>
      </c>
      <c r="B4349" t="s">
        <v>45</v>
      </c>
      <c r="C4349" t="s">
        <v>82</v>
      </c>
      <c r="D4349" t="s">
        <v>32</v>
      </c>
      <c r="E4349" t="s">
        <v>12442</v>
      </c>
      <c r="F4349" t="s">
        <v>8749</v>
      </c>
      <c r="G4349" t="s">
        <v>12137</v>
      </c>
      <c r="H4349" t="s">
        <v>41</v>
      </c>
      <c r="I4349" t="s">
        <v>54</v>
      </c>
      <c r="J4349" t="s">
        <v>49</v>
      </c>
      <c r="K4349">
        <v>3</v>
      </c>
      <c r="L4349">
        <v>213.28</v>
      </c>
      <c r="M4349" t="s">
        <v>28</v>
      </c>
      <c r="N4349">
        <v>20</v>
      </c>
      <c r="O4349" t="s">
        <v>12244</v>
      </c>
      <c r="P4349">
        <v>477</v>
      </c>
      <c r="Q4349" t="s">
        <v>43</v>
      </c>
      <c r="R4349">
        <v>5</v>
      </c>
      <c r="S4349" t="s">
        <v>12099</v>
      </c>
      <c r="T4349" t="s">
        <v>60</v>
      </c>
    </row>
    <row r="4350" spans="1:20" x14ac:dyDescent="0.25">
      <c r="A4350" t="s">
        <v>8750</v>
      </c>
      <c r="B4350" t="s">
        <v>21</v>
      </c>
      <c r="C4350" t="s">
        <v>82</v>
      </c>
      <c r="D4350" t="s">
        <v>56</v>
      </c>
      <c r="E4350" s="1">
        <v>45388</v>
      </c>
      <c r="F4350" t="s">
        <v>8751</v>
      </c>
      <c r="G4350" s="1">
        <v>45659</v>
      </c>
      <c r="H4350" t="s">
        <v>34</v>
      </c>
      <c r="I4350" t="s">
        <v>26</v>
      </c>
      <c r="J4350" t="s">
        <v>64</v>
      </c>
      <c r="K4350">
        <v>2</v>
      </c>
      <c r="L4350">
        <v>1004.4</v>
      </c>
      <c r="M4350" t="s">
        <v>28</v>
      </c>
      <c r="N4350">
        <v>42</v>
      </c>
      <c r="O4350" t="s">
        <v>12383</v>
      </c>
      <c r="P4350">
        <v>367</v>
      </c>
      <c r="Q4350" t="s">
        <v>29</v>
      </c>
      <c r="R4350">
        <v>1</v>
      </c>
      <c r="S4350" t="s">
        <v>12278</v>
      </c>
      <c r="T4350" t="s">
        <v>30</v>
      </c>
    </row>
    <row r="4351" spans="1:20" x14ac:dyDescent="0.25">
      <c r="A4351" t="s">
        <v>8752</v>
      </c>
      <c r="B4351" t="s">
        <v>38</v>
      </c>
      <c r="C4351" t="s">
        <v>22</v>
      </c>
      <c r="D4351" t="s">
        <v>52</v>
      </c>
      <c r="E4351" t="s">
        <v>12435</v>
      </c>
      <c r="F4351" t="s">
        <v>8753</v>
      </c>
      <c r="G4351" s="1">
        <v>45659</v>
      </c>
      <c r="H4351" t="s">
        <v>47</v>
      </c>
      <c r="I4351" t="s">
        <v>42</v>
      </c>
      <c r="J4351" t="s">
        <v>59</v>
      </c>
      <c r="K4351">
        <v>4</v>
      </c>
      <c r="L4351">
        <v>126.1</v>
      </c>
      <c r="M4351" t="s">
        <v>35</v>
      </c>
      <c r="N4351">
        <v>20</v>
      </c>
      <c r="O4351" t="s">
        <v>12400</v>
      </c>
      <c r="P4351">
        <v>137</v>
      </c>
      <c r="Q4351" t="s">
        <v>43</v>
      </c>
      <c r="R4351">
        <v>4</v>
      </c>
      <c r="S4351" t="s">
        <v>12237</v>
      </c>
      <c r="T4351" t="s">
        <v>36</v>
      </c>
    </row>
    <row r="4352" spans="1:20" x14ac:dyDescent="0.25">
      <c r="A4352" t="s">
        <v>8754</v>
      </c>
      <c r="B4352" t="s">
        <v>21</v>
      </c>
      <c r="C4352" t="s">
        <v>39</v>
      </c>
      <c r="D4352" t="s">
        <v>23</v>
      </c>
      <c r="E4352" t="s">
        <v>12200</v>
      </c>
      <c r="F4352" t="s">
        <v>8755</v>
      </c>
      <c r="G4352" s="1">
        <v>45659</v>
      </c>
      <c r="H4352" t="s">
        <v>47</v>
      </c>
      <c r="I4352" t="s">
        <v>48</v>
      </c>
      <c r="J4352" t="s">
        <v>49</v>
      </c>
      <c r="K4352">
        <v>2</v>
      </c>
      <c r="L4352">
        <v>968.1</v>
      </c>
      <c r="M4352" t="s">
        <v>28</v>
      </c>
      <c r="N4352">
        <v>2</v>
      </c>
      <c r="O4352" t="s">
        <v>12215</v>
      </c>
      <c r="P4352">
        <v>75</v>
      </c>
      <c r="Q4352" t="s">
        <v>43</v>
      </c>
      <c r="R4352">
        <v>5</v>
      </c>
      <c r="S4352" s="1">
        <v>45996</v>
      </c>
      <c r="T4352" t="s">
        <v>30</v>
      </c>
    </row>
    <row r="4353" spans="1:20" x14ac:dyDescent="0.25">
      <c r="A4353" t="s">
        <v>8756</v>
      </c>
      <c r="B4353" t="s">
        <v>38</v>
      </c>
      <c r="C4353" t="s">
        <v>39</v>
      </c>
      <c r="D4353" t="s">
        <v>52</v>
      </c>
      <c r="E4353" t="s">
        <v>12177</v>
      </c>
      <c r="F4353" t="s">
        <v>8757</v>
      </c>
      <c r="G4353" s="1">
        <v>45659</v>
      </c>
      <c r="H4353" t="s">
        <v>58</v>
      </c>
      <c r="I4353" t="s">
        <v>54</v>
      </c>
      <c r="J4353" t="s">
        <v>49</v>
      </c>
      <c r="K4353">
        <v>2</v>
      </c>
      <c r="L4353">
        <v>427.22</v>
      </c>
      <c r="M4353" t="s">
        <v>50</v>
      </c>
      <c r="N4353">
        <v>47</v>
      </c>
      <c r="O4353" s="1">
        <v>45695</v>
      </c>
      <c r="P4353">
        <v>146</v>
      </c>
      <c r="Q4353" t="s">
        <v>43</v>
      </c>
      <c r="R4353">
        <v>1</v>
      </c>
      <c r="S4353" s="1">
        <v>45606</v>
      </c>
      <c r="T4353" t="s">
        <v>36</v>
      </c>
    </row>
    <row r="4354" spans="1:20" x14ac:dyDescent="0.25">
      <c r="A4354" t="s">
        <v>8758</v>
      </c>
      <c r="B4354" t="s">
        <v>38</v>
      </c>
      <c r="C4354" t="s">
        <v>22</v>
      </c>
      <c r="D4354" t="s">
        <v>77</v>
      </c>
      <c r="E4354" t="s">
        <v>12194</v>
      </c>
      <c r="F4354" t="s">
        <v>8759</v>
      </c>
      <c r="G4354" s="1">
        <v>45659</v>
      </c>
      <c r="H4354" t="s">
        <v>34</v>
      </c>
      <c r="I4354" t="s">
        <v>54</v>
      </c>
      <c r="J4354" t="s">
        <v>64</v>
      </c>
      <c r="K4354">
        <v>3</v>
      </c>
      <c r="L4354">
        <v>1497.95</v>
      </c>
      <c r="M4354" t="s">
        <v>50</v>
      </c>
      <c r="N4354">
        <v>31</v>
      </c>
      <c r="O4354" t="s">
        <v>12236</v>
      </c>
      <c r="P4354">
        <v>457</v>
      </c>
      <c r="Q4354" t="s">
        <v>43</v>
      </c>
      <c r="R4354">
        <v>2</v>
      </c>
      <c r="S4354" s="1">
        <v>45658</v>
      </c>
      <c r="T4354" t="s">
        <v>36</v>
      </c>
    </row>
    <row r="4355" spans="1:20" x14ac:dyDescent="0.25">
      <c r="A4355" t="s">
        <v>8760</v>
      </c>
      <c r="B4355" t="s">
        <v>38</v>
      </c>
      <c r="C4355" t="s">
        <v>39</v>
      </c>
      <c r="D4355" t="s">
        <v>32</v>
      </c>
      <c r="E4355" t="s">
        <v>12502</v>
      </c>
      <c r="F4355" t="s">
        <v>8761</v>
      </c>
      <c r="G4355" s="1">
        <v>45659</v>
      </c>
      <c r="H4355" t="s">
        <v>34</v>
      </c>
      <c r="I4355" t="s">
        <v>26</v>
      </c>
      <c r="J4355" t="s">
        <v>64</v>
      </c>
      <c r="K4355">
        <v>3</v>
      </c>
      <c r="L4355">
        <v>1306.07</v>
      </c>
      <c r="M4355" t="s">
        <v>35</v>
      </c>
      <c r="N4355">
        <v>28</v>
      </c>
      <c r="O4355" t="s">
        <v>12152</v>
      </c>
      <c r="P4355">
        <v>306</v>
      </c>
      <c r="Q4355" t="s">
        <v>29</v>
      </c>
      <c r="R4355">
        <v>3</v>
      </c>
      <c r="S4355" t="s">
        <v>12178</v>
      </c>
      <c r="T4355" t="s">
        <v>30</v>
      </c>
    </row>
    <row r="4356" spans="1:20" x14ac:dyDescent="0.25">
      <c r="A4356" t="s">
        <v>8762</v>
      </c>
      <c r="B4356" t="s">
        <v>45</v>
      </c>
      <c r="C4356" t="s">
        <v>22</v>
      </c>
      <c r="D4356" t="s">
        <v>77</v>
      </c>
      <c r="E4356" t="s">
        <v>12328</v>
      </c>
      <c r="F4356" t="s">
        <v>8763</v>
      </c>
      <c r="G4356" s="1">
        <v>45659</v>
      </c>
      <c r="H4356" t="s">
        <v>34</v>
      </c>
      <c r="I4356" t="s">
        <v>48</v>
      </c>
      <c r="J4356" t="s">
        <v>67</v>
      </c>
      <c r="K4356">
        <v>3</v>
      </c>
      <c r="L4356">
        <v>185.62</v>
      </c>
      <c r="M4356" t="s">
        <v>35</v>
      </c>
      <c r="N4356">
        <v>37</v>
      </c>
      <c r="O4356" t="s">
        <v>12199</v>
      </c>
      <c r="P4356">
        <v>488</v>
      </c>
      <c r="Q4356" t="s">
        <v>43</v>
      </c>
      <c r="R4356">
        <v>4</v>
      </c>
      <c r="S4356" t="s">
        <v>12384</v>
      </c>
      <c r="T4356" t="s">
        <v>60</v>
      </c>
    </row>
    <row r="4357" spans="1:20" x14ac:dyDescent="0.25">
      <c r="A4357" t="s">
        <v>8764</v>
      </c>
      <c r="B4357" t="s">
        <v>21</v>
      </c>
      <c r="C4357" t="s">
        <v>22</v>
      </c>
      <c r="D4357" t="s">
        <v>56</v>
      </c>
      <c r="E4357" t="s">
        <v>12205</v>
      </c>
      <c r="F4357" t="s">
        <v>8765</v>
      </c>
      <c r="G4357" s="1">
        <v>45659</v>
      </c>
      <c r="H4357" t="s">
        <v>58</v>
      </c>
      <c r="I4357" t="s">
        <v>48</v>
      </c>
      <c r="J4357" t="s">
        <v>59</v>
      </c>
      <c r="K4357">
        <v>4</v>
      </c>
      <c r="L4357">
        <v>777.07</v>
      </c>
      <c r="M4357" t="s">
        <v>28</v>
      </c>
      <c r="N4357">
        <v>40</v>
      </c>
      <c r="O4357" t="s">
        <v>12253</v>
      </c>
      <c r="P4357">
        <v>105</v>
      </c>
      <c r="Q4357" t="s">
        <v>43</v>
      </c>
      <c r="R4357">
        <v>1</v>
      </c>
      <c r="S4357" s="1">
        <v>45938</v>
      </c>
      <c r="T4357" t="s">
        <v>60</v>
      </c>
    </row>
    <row r="4358" spans="1:20" x14ac:dyDescent="0.25">
      <c r="A4358" t="s">
        <v>8766</v>
      </c>
      <c r="B4358" t="s">
        <v>21</v>
      </c>
      <c r="C4358" t="s">
        <v>39</v>
      </c>
      <c r="D4358" t="s">
        <v>77</v>
      </c>
      <c r="E4358" t="s">
        <v>12168</v>
      </c>
      <c r="F4358" t="s">
        <v>8767</v>
      </c>
      <c r="G4358" s="1">
        <v>45659</v>
      </c>
      <c r="H4358" t="s">
        <v>47</v>
      </c>
      <c r="I4358" t="s">
        <v>42</v>
      </c>
      <c r="J4358" t="s">
        <v>49</v>
      </c>
      <c r="K4358">
        <v>2</v>
      </c>
      <c r="L4358">
        <v>1013.22</v>
      </c>
      <c r="M4358" t="s">
        <v>28</v>
      </c>
      <c r="N4358">
        <v>39</v>
      </c>
      <c r="O4358" t="s">
        <v>12300</v>
      </c>
      <c r="P4358">
        <v>23</v>
      </c>
      <c r="Q4358" t="s">
        <v>43</v>
      </c>
      <c r="R4358">
        <v>3</v>
      </c>
      <c r="S4358" t="s">
        <v>12242</v>
      </c>
      <c r="T4358" t="s">
        <v>60</v>
      </c>
    </row>
    <row r="4359" spans="1:20" x14ac:dyDescent="0.25">
      <c r="A4359" t="s">
        <v>8768</v>
      </c>
      <c r="B4359" t="s">
        <v>21</v>
      </c>
      <c r="C4359" t="s">
        <v>82</v>
      </c>
      <c r="D4359" t="s">
        <v>32</v>
      </c>
      <c r="E4359" s="1">
        <v>45538</v>
      </c>
      <c r="F4359" t="s">
        <v>8769</v>
      </c>
      <c r="G4359" s="1">
        <v>45659</v>
      </c>
      <c r="H4359" t="s">
        <v>25</v>
      </c>
      <c r="I4359" t="s">
        <v>48</v>
      </c>
      <c r="J4359" t="s">
        <v>59</v>
      </c>
      <c r="K4359">
        <v>2</v>
      </c>
      <c r="L4359">
        <v>950.9</v>
      </c>
      <c r="M4359" t="s">
        <v>50</v>
      </c>
      <c r="N4359">
        <v>33</v>
      </c>
      <c r="O4359" t="s">
        <v>12243</v>
      </c>
      <c r="P4359">
        <v>230</v>
      </c>
      <c r="Q4359" t="s">
        <v>29</v>
      </c>
      <c r="R4359">
        <v>4</v>
      </c>
      <c r="S4359" t="s">
        <v>12123</v>
      </c>
      <c r="T4359" t="s">
        <v>30</v>
      </c>
    </row>
    <row r="4360" spans="1:20" x14ac:dyDescent="0.25">
      <c r="A4360" t="s">
        <v>8770</v>
      </c>
      <c r="B4360" t="s">
        <v>21</v>
      </c>
      <c r="C4360" t="s">
        <v>22</v>
      </c>
      <c r="D4360" t="s">
        <v>32</v>
      </c>
      <c r="E4360" t="s">
        <v>12446</v>
      </c>
      <c r="F4360" t="s">
        <v>8771</v>
      </c>
      <c r="G4360" s="1">
        <v>45659</v>
      </c>
      <c r="H4360" t="s">
        <v>34</v>
      </c>
      <c r="I4360" t="s">
        <v>26</v>
      </c>
      <c r="J4360" t="s">
        <v>59</v>
      </c>
      <c r="K4360">
        <v>2</v>
      </c>
      <c r="L4360">
        <v>1269.3900000000001</v>
      </c>
      <c r="M4360" t="s">
        <v>50</v>
      </c>
      <c r="N4360">
        <v>13</v>
      </c>
      <c r="O4360" t="s">
        <v>12270</v>
      </c>
      <c r="P4360">
        <v>396</v>
      </c>
      <c r="Q4360" t="s">
        <v>43</v>
      </c>
      <c r="R4360">
        <v>3</v>
      </c>
      <c r="S4360" s="1">
        <v>45815</v>
      </c>
      <c r="T4360" t="s">
        <v>60</v>
      </c>
    </row>
    <row r="4361" spans="1:20" x14ac:dyDescent="0.25">
      <c r="A4361" t="s">
        <v>8772</v>
      </c>
      <c r="B4361" t="s">
        <v>21</v>
      </c>
      <c r="C4361" t="s">
        <v>82</v>
      </c>
      <c r="D4361" t="s">
        <v>77</v>
      </c>
      <c r="E4361" t="s">
        <v>12363</v>
      </c>
      <c r="F4361" t="s">
        <v>8773</v>
      </c>
      <c r="G4361" s="1">
        <v>45659</v>
      </c>
      <c r="H4361" t="s">
        <v>34</v>
      </c>
      <c r="I4361" t="s">
        <v>54</v>
      </c>
      <c r="J4361" t="s">
        <v>59</v>
      </c>
      <c r="K4361">
        <v>4</v>
      </c>
      <c r="L4361">
        <v>348.88</v>
      </c>
      <c r="M4361" t="s">
        <v>28</v>
      </c>
      <c r="N4361">
        <v>11</v>
      </c>
      <c r="O4361" t="s">
        <v>12211</v>
      </c>
      <c r="P4361">
        <v>96</v>
      </c>
      <c r="Q4361" t="s">
        <v>29</v>
      </c>
      <c r="R4361">
        <v>2</v>
      </c>
      <c r="S4361" t="s">
        <v>12265</v>
      </c>
      <c r="T4361" t="s">
        <v>30</v>
      </c>
    </row>
    <row r="4362" spans="1:20" x14ac:dyDescent="0.25">
      <c r="A4362" t="s">
        <v>8774</v>
      </c>
      <c r="B4362" t="s">
        <v>38</v>
      </c>
      <c r="C4362" t="s">
        <v>22</v>
      </c>
      <c r="D4362" t="s">
        <v>32</v>
      </c>
      <c r="E4362" s="1">
        <v>45843</v>
      </c>
      <c r="F4362" t="s">
        <v>8775</v>
      </c>
      <c r="G4362" s="1">
        <v>45659</v>
      </c>
      <c r="H4362" t="s">
        <v>41</v>
      </c>
      <c r="I4362" t="s">
        <v>42</v>
      </c>
      <c r="J4362" t="s">
        <v>64</v>
      </c>
      <c r="K4362">
        <v>4</v>
      </c>
      <c r="L4362">
        <v>313.94</v>
      </c>
      <c r="M4362" t="s">
        <v>28</v>
      </c>
      <c r="N4362">
        <v>4</v>
      </c>
      <c r="O4362" t="s">
        <v>12231</v>
      </c>
      <c r="P4362">
        <v>177</v>
      </c>
      <c r="Q4362" t="s">
        <v>29</v>
      </c>
      <c r="R4362">
        <v>5</v>
      </c>
      <c r="S4362" s="1">
        <v>45331</v>
      </c>
      <c r="T4362" t="s">
        <v>60</v>
      </c>
    </row>
    <row r="4363" spans="1:20" x14ac:dyDescent="0.25">
      <c r="A4363" t="s">
        <v>8776</v>
      </c>
      <c r="B4363" t="s">
        <v>45</v>
      </c>
      <c r="C4363" t="s">
        <v>39</v>
      </c>
      <c r="D4363" t="s">
        <v>77</v>
      </c>
      <c r="E4363" s="1">
        <v>45325</v>
      </c>
      <c r="F4363" t="s">
        <v>8777</v>
      </c>
      <c r="G4363" s="1">
        <v>45659</v>
      </c>
      <c r="H4363" t="s">
        <v>25</v>
      </c>
      <c r="I4363" t="s">
        <v>48</v>
      </c>
      <c r="J4363" t="s">
        <v>27</v>
      </c>
      <c r="K4363">
        <v>4</v>
      </c>
      <c r="L4363">
        <v>1111.8900000000001</v>
      </c>
      <c r="M4363" t="s">
        <v>35</v>
      </c>
      <c r="N4363">
        <v>5</v>
      </c>
      <c r="O4363" t="s">
        <v>12115</v>
      </c>
      <c r="P4363">
        <v>447</v>
      </c>
      <c r="Q4363" t="s">
        <v>29</v>
      </c>
      <c r="R4363">
        <v>5</v>
      </c>
      <c r="S4363" s="1">
        <v>45724</v>
      </c>
      <c r="T4363" t="s">
        <v>36</v>
      </c>
    </row>
    <row r="4364" spans="1:20" x14ac:dyDescent="0.25">
      <c r="A4364" t="s">
        <v>8778</v>
      </c>
      <c r="B4364" t="s">
        <v>21</v>
      </c>
      <c r="C4364" t="s">
        <v>22</v>
      </c>
      <c r="D4364" t="s">
        <v>23</v>
      </c>
      <c r="E4364" t="s">
        <v>12438</v>
      </c>
      <c r="F4364" t="s">
        <v>8779</v>
      </c>
      <c r="G4364" s="1">
        <v>45659</v>
      </c>
      <c r="H4364" t="s">
        <v>25</v>
      </c>
      <c r="I4364" t="s">
        <v>54</v>
      </c>
      <c r="J4364" t="s">
        <v>64</v>
      </c>
      <c r="K4364">
        <v>5</v>
      </c>
      <c r="L4364">
        <v>524.04999999999995</v>
      </c>
      <c r="M4364" t="s">
        <v>35</v>
      </c>
      <c r="N4364">
        <v>29</v>
      </c>
      <c r="O4364" t="s">
        <v>12400</v>
      </c>
      <c r="P4364">
        <v>55</v>
      </c>
      <c r="Q4364" t="s">
        <v>29</v>
      </c>
      <c r="R4364">
        <v>2</v>
      </c>
      <c r="S4364" s="1">
        <v>45785</v>
      </c>
      <c r="T4364" t="s">
        <v>60</v>
      </c>
    </row>
    <row r="4365" spans="1:20" x14ac:dyDescent="0.25">
      <c r="A4365" t="s">
        <v>8780</v>
      </c>
      <c r="B4365" t="s">
        <v>38</v>
      </c>
      <c r="C4365" t="s">
        <v>22</v>
      </c>
      <c r="D4365" t="s">
        <v>56</v>
      </c>
      <c r="E4365" t="s">
        <v>12393</v>
      </c>
      <c r="F4365" t="s">
        <v>8781</v>
      </c>
      <c r="G4365" s="1">
        <v>45659</v>
      </c>
      <c r="H4365" t="s">
        <v>25</v>
      </c>
      <c r="I4365" t="s">
        <v>48</v>
      </c>
      <c r="J4365" t="s">
        <v>59</v>
      </c>
      <c r="K4365">
        <v>1</v>
      </c>
      <c r="L4365">
        <v>1295.6600000000001</v>
      </c>
      <c r="M4365" t="s">
        <v>35</v>
      </c>
      <c r="N4365">
        <v>22</v>
      </c>
      <c r="O4365" s="1">
        <v>45872</v>
      </c>
      <c r="P4365">
        <v>268</v>
      </c>
      <c r="Q4365" t="s">
        <v>29</v>
      </c>
      <c r="R4365">
        <v>5</v>
      </c>
      <c r="S4365" t="s">
        <v>12090</v>
      </c>
      <c r="T4365" t="s">
        <v>30</v>
      </c>
    </row>
    <row r="4366" spans="1:20" x14ac:dyDescent="0.25">
      <c r="A4366" t="s">
        <v>8782</v>
      </c>
      <c r="B4366" t="s">
        <v>38</v>
      </c>
      <c r="C4366" t="s">
        <v>39</v>
      </c>
      <c r="D4366" t="s">
        <v>56</v>
      </c>
      <c r="E4366" s="1">
        <v>45480</v>
      </c>
      <c r="F4366" t="s">
        <v>8783</v>
      </c>
      <c r="G4366" s="1">
        <v>45690</v>
      </c>
      <c r="H4366" t="s">
        <v>41</v>
      </c>
      <c r="I4366" t="s">
        <v>48</v>
      </c>
      <c r="J4366" t="s">
        <v>27</v>
      </c>
      <c r="K4366">
        <v>5</v>
      </c>
      <c r="L4366">
        <v>1259.42</v>
      </c>
      <c r="M4366" t="s">
        <v>50</v>
      </c>
      <c r="N4366">
        <v>41</v>
      </c>
      <c r="O4366" t="s">
        <v>12215</v>
      </c>
      <c r="P4366">
        <v>129</v>
      </c>
      <c r="Q4366" t="s">
        <v>43</v>
      </c>
      <c r="R4366">
        <v>4</v>
      </c>
      <c r="S4366" t="s">
        <v>12087</v>
      </c>
      <c r="T4366" t="s">
        <v>36</v>
      </c>
    </row>
    <row r="4367" spans="1:20" x14ac:dyDescent="0.25">
      <c r="A4367" t="s">
        <v>8784</v>
      </c>
      <c r="B4367" t="s">
        <v>45</v>
      </c>
      <c r="C4367" t="s">
        <v>82</v>
      </c>
      <c r="D4367" t="s">
        <v>77</v>
      </c>
      <c r="E4367" t="s">
        <v>12114</v>
      </c>
      <c r="F4367" t="s">
        <v>8785</v>
      </c>
      <c r="G4367" s="1">
        <v>45690</v>
      </c>
      <c r="H4367" t="s">
        <v>25</v>
      </c>
      <c r="I4367" t="s">
        <v>42</v>
      </c>
      <c r="J4367" t="s">
        <v>27</v>
      </c>
      <c r="K4367">
        <v>1</v>
      </c>
      <c r="L4367">
        <v>528</v>
      </c>
      <c r="M4367" t="s">
        <v>35</v>
      </c>
      <c r="N4367">
        <v>19</v>
      </c>
      <c r="O4367" t="s">
        <v>12083</v>
      </c>
      <c r="P4367">
        <v>353</v>
      </c>
      <c r="Q4367" t="s">
        <v>29</v>
      </c>
      <c r="R4367">
        <v>4</v>
      </c>
      <c r="S4367" t="s">
        <v>12369</v>
      </c>
      <c r="T4367" t="s">
        <v>36</v>
      </c>
    </row>
    <row r="4368" spans="1:20" x14ac:dyDescent="0.25">
      <c r="A4368" t="s">
        <v>8786</v>
      </c>
      <c r="B4368" t="s">
        <v>38</v>
      </c>
      <c r="C4368" t="s">
        <v>39</v>
      </c>
      <c r="D4368" t="s">
        <v>32</v>
      </c>
      <c r="E4368" t="s">
        <v>12244</v>
      </c>
      <c r="F4368" t="s">
        <v>8787</v>
      </c>
      <c r="G4368" s="1">
        <v>45690</v>
      </c>
      <c r="H4368" t="s">
        <v>58</v>
      </c>
      <c r="I4368" t="s">
        <v>54</v>
      </c>
      <c r="J4368" t="s">
        <v>67</v>
      </c>
      <c r="K4368">
        <v>5</v>
      </c>
      <c r="L4368">
        <v>816.03</v>
      </c>
      <c r="M4368" t="s">
        <v>50</v>
      </c>
      <c r="N4368">
        <v>27</v>
      </c>
      <c r="O4368" t="s">
        <v>12339</v>
      </c>
      <c r="P4368">
        <v>38</v>
      </c>
      <c r="Q4368" t="s">
        <v>43</v>
      </c>
      <c r="R4368">
        <v>1</v>
      </c>
      <c r="S4368" s="1">
        <v>45696</v>
      </c>
      <c r="T4368" t="s">
        <v>30</v>
      </c>
    </row>
    <row r="4369" spans="1:20" x14ac:dyDescent="0.25">
      <c r="A4369" t="s">
        <v>8788</v>
      </c>
      <c r="B4369" t="s">
        <v>21</v>
      </c>
      <c r="C4369" t="s">
        <v>22</v>
      </c>
      <c r="D4369" t="s">
        <v>52</v>
      </c>
      <c r="E4369" t="s">
        <v>12287</v>
      </c>
      <c r="F4369" t="s">
        <v>8789</v>
      </c>
      <c r="G4369" s="1">
        <v>45690</v>
      </c>
      <c r="H4369" t="s">
        <v>58</v>
      </c>
      <c r="I4369" t="s">
        <v>54</v>
      </c>
      <c r="J4369" t="s">
        <v>59</v>
      </c>
      <c r="K4369">
        <v>2</v>
      </c>
      <c r="L4369">
        <v>305.69</v>
      </c>
      <c r="M4369" t="s">
        <v>35</v>
      </c>
      <c r="N4369">
        <v>10</v>
      </c>
      <c r="O4369" t="s">
        <v>12191</v>
      </c>
      <c r="P4369">
        <v>103</v>
      </c>
      <c r="Q4369" t="s">
        <v>43</v>
      </c>
      <c r="R4369">
        <v>3</v>
      </c>
      <c r="S4369" t="s">
        <v>12121</v>
      </c>
      <c r="T4369" t="s">
        <v>36</v>
      </c>
    </row>
    <row r="4370" spans="1:20" x14ac:dyDescent="0.25">
      <c r="A4370" t="s">
        <v>8790</v>
      </c>
      <c r="B4370" t="s">
        <v>21</v>
      </c>
      <c r="C4370" t="s">
        <v>39</v>
      </c>
      <c r="D4370" t="s">
        <v>32</v>
      </c>
      <c r="E4370" s="1">
        <v>45663</v>
      </c>
      <c r="F4370" t="s">
        <v>8791</v>
      </c>
      <c r="G4370" s="1">
        <v>45718</v>
      </c>
      <c r="H4370" t="s">
        <v>25</v>
      </c>
      <c r="I4370" t="s">
        <v>26</v>
      </c>
      <c r="J4370" t="s">
        <v>67</v>
      </c>
      <c r="K4370">
        <v>2</v>
      </c>
      <c r="L4370">
        <v>411.22</v>
      </c>
      <c r="M4370" t="s">
        <v>50</v>
      </c>
      <c r="N4370">
        <v>36</v>
      </c>
      <c r="O4370" s="1">
        <v>45424</v>
      </c>
      <c r="P4370">
        <v>162</v>
      </c>
      <c r="Q4370" t="s">
        <v>43</v>
      </c>
      <c r="R4370">
        <v>2</v>
      </c>
      <c r="S4370" s="1">
        <v>45749</v>
      </c>
      <c r="T4370" t="s">
        <v>60</v>
      </c>
    </row>
    <row r="4371" spans="1:20" x14ac:dyDescent="0.25">
      <c r="A4371" t="s">
        <v>8792</v>
      </c>
      <c r="B4371" t="s">
        <v>45</v>
      </c>
      <c r="C4371" t="s">
        <v>22</v>
      </c>
      <c r="D4371" t="s">
        <v>32</v>
      </c>
      <c r="E4371" t="s">
        <v>12407</v>
      </c>
      <c r="F4371" t="s">
        <v>8793</v>
      </c>
      <c r="G4371" s="1">
        <v>45718</v>
      </c>
      <c r="H4371" t="s">
        <v>41</v>
      </c>
      <c r="I4371" t="s">
        <v>63</v>
      </c>
      <c r="J4371" t="s">
        <v>67</v>
      </c>
      <c r="K4371">
        <v>4</v>
      </c>
      <c r="L4371">
        <v>114.74</v>
      </c>
      <c r="M4371" t="s">
        <v>28</v>
      </c>
      <c r="N4371">
        <v>2</v>
      </c>
      <c r="O4371" s="1">
        <v>45814</v>
      </c>
      <c r="P4371">
        <v>424</v>
      </c>
      <c r="Q4371" t="s">
        <v>43</v>
      </c>
      <c r="R4371">
        <v>5</v>
      </c>
      <c r="S4371" s="1">
        <v>45753</v>
      </c>
      <c r="T4371" t="s">
        <v>30</v>
      </c>
    </row>
    <row r="4372" spans="1:20" x14ac:dyDescent="0.25">
      <c r="A4372" t="s">
        <v>8794</v>
      </c>
      <c r="B4372" t="s">
        <v>45</v>
      </c>
      <c r="C4372" t="s">
        <v>82</v>
      </c>
      <c r="D4372" t="s">
        <v>32</v>
      </c>
      <c r="E4372" t="s">
        <v>12211</v>
      </c>
      <c r="F4372" t="s">
        <v>8795</v>
      </c>
      <c r="G4372" s="1">
        <v>45718</v>
      </c>
      <c r="H4372" t="s">
        <v>58</v>
      </c>
      <c r="I4372" t="s">
        <v>54</v>
      </c>
      <c r="J4372" t="s">
        <v>64</v>
      </c>
      <c r="K4372">
        <v>3</v>
      </c>
      <c r="L4372">
        <v>1411.78</v>
      </c>
      <c r="M4372" t="s">
        <v>35</v>
      </c>
      <c r="N4372">
        <v>29</v>
      </c>
      <c r="O4372" t="s">
        <v>12255</v>
      </c>
      <c r="P4372">
        <v>106</v>
      </c>
      <c r="Q4372" t="s">
        <v>43</v>
      </c>
      <c r="R4372">
        <v>2</v>
      </c>
      <c r="S4372" t="s">
        <v>12141</v>
      </c>
      <c r="T4372" t="s">
        <v>30</v>
      </c>
    </row>
    <row r="4373" spans="1:20" x14ac:dyDescent="0.25">
      <c r="A4373" t="s">
        <v>8796</v>
      </c>
      <c r="B4373" t="s">
        <v>38</v>
      </c>
      <c r="C4373" t="s">
        <v>22</v>
      </c>
      <c r="D4373" t="s">
        <v>56</v>
      </c>
      <c r="E4373" s="1">
        <v>45449</v>
      </c>
      <c r="F4373" t="s">
        <v>8797</v>
      </c>
      <c r="G4373" s="1">
        <v>45718</v>
      </c>
      <c r="H4373" t="s">
        <v>58</v>
      </c>
      <c r="I4373" t="s">
        <v>48</v>
      </c>
      <c r="J4373" t="s">
        <v>64</v>
      </c>
      <c r="K4373">
        <v>1</v>
      </c>
      <c r="L4373">
        <v>242.77</v>
      </c>
      <c r="M4373" t="s">
        <v>28</v>
      </c>
      <c r="N4373">
        <v>41</v>
      </c>
      <c r="O4373" t="s">
        <v>12098</v>
      </c>
      <c r="P4373">
        <v>265</v>
      </c>
      <c r="Q4373" t="s">
        <v>43</v>
      </c>
      <c r="R4373">
        <v>5</v>
      </c>
      <c r="S4373" s="1">
        <v>45874</v>
      </c>
      <c r="T4373" t="s">
        <v>30</v>
      </c>
    </row>
    <row r="4374" spans="1:20" x14ac:dyDescent="0.25">
      <c r="A4374" t="s">
        <v>8798</v>
      </c>
      <c r="B4374" t="s">
        <v>45</v>
      </c>
      <c r="C4374" t="s">
        <v>22</v>
      </c>
      <c r="D4374" t="s">
        <v>56</v>
      </c>
      <c r="E4374" s="1">
        <v>45933</v>
      </c>
      <c r="F4374" t="s">
        <v>8799</v>
      </c>
      <c r="G4374" s="1">
        <v>45718</v>
      </c>
      <c r="H4374" t="s">
        <v>25</v>
      </c>
      <c r="I4374" t="s">
        <v>48</v>
      </c>
      <c r="J4374" t="s">
        <v>59</v>
      </c>
      <c r="K4374">
        <v>2</v>
      </c>
      <c r="L4374">
        <v>1097.4000000000001</v>
      </c>
      <c r="M4374" t="s">
        <v>50</v>
      </c>
      <c r="N4374">
        <v>37</v>
      </c>
      <c r="O4374" s="1">
        <v>45815</v>
      </c>
      <c r="P4374">
        <v>406</v>
      </c>
      <c r="Q4374" t="s">
        <v>43</v>
      </c>
      <c r="R4374">
        <v>2</v>
      </c>
      <c r="S4374" t="s">
        <v>12087</v>
      </c>
      <c r="T4374" t="s">
        <v>30</v>
      </c>
    </row>
    <row r="4375" spans="1:20" x14ac:dyDescent="0.25">
      <c r="A4375" t="s">
        <v>8800</v>
      </c>
      <c r="B4375" t="s">
        <v>21</v>
      </c>
      <c r="C4375" t="s">
        <v>22</v>
      </c>
      <c r="D4375" t="s">
        <v>77</v>
      </c>
      <c r="E4375" s="1">
        <v>45512</v>
      </c>
      <c r="F4375" t="s">
        <v>8801</v>
      </c>
      <c r="G4375" s="1">
        <v>45718</v>
      </c>
      <c r="H4375" t="s">
        <v>25</v>
      </c>
      <c r="I4375" t="s">
        <v>26</v>
      </c>
      <c r="J4375" t="s">
        <v>67</v>
      </c>
      <c r="K4375">
        <v>4</v>
      </c>
      <c r="L4375">
        <v>1039.31</v>
      </c>
      <c r="M4375" t="s">
        <v>50</v>
      </c>
      <c r="N4375">
        <v>36</v>
      </c>
      <c r="O4375" t="s">
        <v>12237</v>
      </c>
      <c r="P4375">
        <v>127</v>
      </c>
      <c r="Q4375" t="s">
        <v>29</v>
      </c>
      <c r="R4375">
        <v>3</v>
      </c>
      <c r="S4375" s="1">
        <v>45723</v>
      </c>
      <c r="T4375" t="s">
        <v>60</v>
      </c>
    </row>
    <row r="4376" spans="1:20" x14ac:dyDescent="0.25">
      <c r="A4376" t="s">
        <v>8802</v>
      </c>
      <c r="B4376" t="s">
        <v>21</v>
      </c>
      <c r="C4376" t="s">
        <v>39</v>
      </c>
      <c r="D4376" t="s">
        <v>77</v>
      </c>
      <c r="E4376" s="1">
        <v>45752</v>
      </c>
      <c r="F4376" t="s">
        <v>8803</v>
      </c>
      <c r="G4376" s="1">
        <v>45718</v>
      </c>
      <c r="H4376" t="s">
        <v>34</v>
      </c>
      <c r="I4376" t="s">
        <v>42</v>
      </c>
      <c r="J4376" t="s">
        <v>27</v>
      </c>
      <c r="K4376">
        <v>2</v>
      </c>
      <c r="L4376">
        <v>788.88</v>
      </c>
      <c r="M4376" t="s">
        <v>50</v>
      </c>
      <c r="N4376">
        <v>16</v>
      </c>
      <c r="O4376" t="s">
        <v>12231</v>
      </c>
      <c r="P4376">
        <v>58</v>
      </c>
      <c r="Q4376" t="s">
        <v>43</v>
      </c>
      <c r="R4376">
        <v>3</v>
      </c>
      <c r="S4376" s="1">
        <v>45547</v>
      </c>
      <c r="T4376" t="s">
        <v>60</v>
      </c>
    </row>
    <row r="4377" spans="1:20" x14ac:dyDescent="0.25">
      <c r="A4377" t="s">
        <v>8804</v>
      </c>
      <c r="B4377" t="s">
        <v>21</v>
      </c>
      <c r="C4377" t="s">
        <v>39</v>
      </c>
      <c r="D4377" t="s">
        <v>23</v>
      </c>
      <c r="E4377" t="s">
        <v>12427</v>
      </c>
      <c r="F4377" t="s">
        <v>8805</v>
      </c>
      <c r="G4377" s="1">
        <v>45718</v>
      </c>
      <c r="H4377" t="s">
        <v>34</v>
      </c>
      <c r="I4377" t="s">
        <v>54</v>
      </c>
      <c r="J4377" t="s">
        <v>59</v>
      </c>
      <c r="K4377">
        <v>5</v>
      </c>
      <c r="L4377">
        <v>1466.38</v>
      </c>
      <c r="M4377" t="s">
        <v>50</v>
      </c>
      <c r="N4377">
        <v>49</v>
      </c>
      <c r="O4377" s="1">
        <v>45334</v>
      </c>
      <c r="P4377">
        <v>185</v>
      </c>
      <c r="Q4377" t="s">
        <v>29</v>
      </c>
      <c r="R4377">
        <v>1</v>
      </c>
      <c r="S4377" s="1">
        <v>45872</v>
      </c>
      <c r="T4377" t="s">
        <v>30</v>
      </c>
    </row>
    <row r="4378" spans="1:20" x14ac:dyDescent="0.25">
      <c r="A4378" t="s">
        <v>8806</v>
      </c>
      <c r="B4378" t="s">
        <v>21</v>
      </c>
      <c r="C4378" t="s">
        <v>39</v>
      </c>
      <c r="D4378" t="s">
        <v>77</v>
      </c>
      <c r="E4378" t="s">
        <v>12321</v>
      </c>
      <c r="F4378" t="s">
        <v>8807</v>
      </c>
      <c r="G4378" s="1">
        <v>45749</v>
      </c>
      <c r="H4378" t="s">
        <v>34</v>
      </c>
      <c r="I4378" t="s">
        <v>63</v>
      </c>
      <c r="J4378" t="s">
        <v>59</v>
      </c>
      <c r="K4378">
        <v>2</v>
      </c>
      <c r="L4378">
        <v>582.32000000000005</v>
      </c>
      <c r="M4378" t="s">
        <v>35</v>
      </c>
      <c r="N4378">
        <v>16</v>
      </c>
      <c r="O4378" s="1">
        <v>45873</v>
      </c>
      <c r="P4378">
        <v>252</v>
      </c>
      <c r="Q4378" t="s">
        <v>43</v>
      </c>
      <c r="R4378">
        <v>4</v>
      </c>
      <c r="S4378" s="1">
        <v>45783</v>
      </c>
      <c r="T4378" t="s">
        <v>30</v>
      </c>
    </row>
    <row r="4379" spans="1:20" x14ac:dyDescent="0.25">
      <c r="A4379" t="s">
        <v>8808</v>
      </c>
      <c r="B4379" t="s">
        <v>45</v>
      </c>
      <c r="C4379" t="s">
        <v>22</v>
      </c>
      <c r="D4379" t="s">
        <v>77</v>
      </c>
      <c r="E4379" s="1">
        <v>45573</v>
      </c>
      <c r="F4379" t="s">
        <v>8809</v>
      </c>
      <c r="G4379" s="1">
        <v>45749</v>
      </c>
      <c r="H4379" t="s">
        <v>58</v>
      </c>
      <c r="I4379" t="s">
        <v>26</v>
      </c>
      <c r="J4379" t="s">
        <v>59</v>
      </c>
      <c r="K4379">
        <v>3</v>
      </c>
      <c r="L4379">
        <v>1292.3499999999999</v>
      </c>
      <c r="M4379" t="s">
        <v>28</v>
      </c>
      <c r="N4379">
        <v>21</v>
      </c>
      <c r="O4379" t="s">
        <v>12199</v>
      </c>
      <c r="P4379">
        <v>319</v>
      </c>
      <c r="Q4379" t="s">
        <v>43</v>
      </c>
      <c r="R4379">
        <v>2</v>
      </c>
      <c r="S4379" s="1">
        <v>45967</v>
      </c>
      <c r="T4379" t="s">
        <v>60</v>
      </c>
    </row>
    <row r="4380" spans="1:20" x14ac:dyDescent="0.25">
      <c r="A4380" t="s">
        <v>8810</v>
      </c>
      <c r="B4380" t="s">
        <v>21</v>
      </c>
      <c r="C4380" t="s">
        <v>39</v>
      </c>
      <c r="D4380" t="s">
        <v>56</v>
      </c>
      <c r="E4380" s="1">
        <v>45423</v>
      </c>
      <c r="F4380" t="s">
        <v>8811</v>
      </c>
      <c r="G4380" s="1">
        <v>45749</v>
      </c>
      <c r="H4380" t="s">
        <v>58</v>
      </c>
      <c r="I4380" t="s">
        <v>54</v>
      </c>
      <c r="J4380" t="s">
        <v>59</v>
      </c>
      <c r="K4380">
        <v>5</v>
      </c>
      <c r="L4380">
        <v>262.87</v>
      </c>
      <c r="M4380" t="s">
        <v>35</v>
      </c>
      <c r="N4380">
        <v>24</v>
      </c>
      <c r="O4380" s="1">
        <v>45877</v>
      </c>
      <c r="P4380">
        <v>109</v>
      </c>
      <c r="Q4380" t="s">
        <v>29</v>
      </c>
      <c r="R4380">
        <v>1</v>
      </c>
      <c r="S4380" t="s">
        <v>12361</v>
      </c>
      <c r="T4380" t="s">
        <v>60</v>
      </c>
    </row>
    <row r="4381" spans="1:20" x14ac:dyDescent="0.25">
      <c r="A4381" t="s">
        <v>8812</v>
      </c>
      <c r="B4381" t="s">
        <v>21</v>
      </c>
      <c r="C4381" t="s">
        <v>39</v>
      </c>
      <c r="D4381" t="s">
        <v>77</v>
      </c>
      <c r="E4381" t="s">
        <v>12165</v>
      </c>
      <c r="F4381" t="s">
        <v>8813</v>
      </c>
      <c r="G4381" s="1">
        <v>45749</v>
      </c>
      <c r="H4381" t="s">
        <v>58</v>
      </c>
      <c r="I4381" t="s">
        <v>42</v>
      </c>
      <c r="J4381" t="s">
        <v>64</v>
      </c>
      <c r="K4381">
        <v>3</v>
      </c>
      <c r="L4381">
        <v>525.95000000000005</v>
      </c>
      <c r="M4381" t="s">
        <v>50</v>
      </c>
      <c r="N4381">
        <v>30</v>
      </c>
      <c r="O4381" s="1">
        <v>45661</v>
      </c>
      <c r="P4381">
        <v>266</v>
      </c>
      <c r="Q4381" t="s">
        <v>43</v>
      </c>
      <c r="R4381">
        <v>4</v>
      </c>
      <c r="S4381" t="s">
        <v>12068</v>
      </c>
      <c r="T4381" t="s">
        <v>60</v>
      </c>
    </row>
    <row r="4382" spans="1:20" x14ac:dyDescent="0.25">
      <c r="A4382" t="s">
        <v>8814</v>
      </c>
      <c r="B4382" t="s">
        <v>21</v>
      </c>
      <c r="C4382" t="s">
        <v>22</v>
      </c>
      <c r="D4382" t="s">
        <v>52</v>
      </c>
      <c r="E4382" t="s">
        <v>12144</v>
      </c>
      <c r="F4382" t="s">
        <v>8815</v>
      </c>
      <c r="G4382" s="1">
        <v>45749</v>
      </c>
      <c r="H4382" t="s">
        <v>41</v>
      </c>
      <c r="I4382" t="s">
        <v>54</v>
      </c>
      <c r="J4382" t="s">
        <v>27</v>
      </c>
      <c r="K4382">
        <v>5</v>
      </c>
      <c r="L4382">
        <v>860.54</v>
      </c>
      <c r="M4382" t="s">
        <v>50</v>
      </c>
      <c r="N4382">
        <v>1</v>
      </c>
      <c r="O4382" s="1">
        <v>45903</v>
      </c>
      <c r="P4382">
        <v>474</v>
      </c>
      <c r="Q4382" t="s">
        <v>29</v>
      </c>
      <c r="R4382">
        <v>4</v>
      </c>
      <c r="S4382" t="s">
        <v>12253</v>
      </c>
      <c r="T4382" t="s">
        <v>36</v>
      </c>
    </row>
    <row r="4383" spans="1:20" x14ac:dyDescent="0.25">
      <c r="A4383" t="s">
        <v>8816</v>
      </c>
      <c r="B4383" t="s">
        <v>45</v>
      </c>
      <c r="C4383" t="s">
        <v>22</v>
      </c>
      <c r="D4383" t="s">
        <v>77</v>
      </c>
      <c r="E4383" s="1">
        <v>45327</v>
      </c>
      <c r="F4383" t="s">
        <v>8817</v>
      </c>
      <c r="G4383" s="1">
        <v>45749</v>
      </c>
      <c r="H4383" t="s">
        <v>34</v>
      </c>
      <c r="I4383" t="s">
        <v>26</v>
      </c>
      <c r="J4383" t="s">
        <v>27</v>
      </c>
      <c r="K4383">
        <v>1</v>
      </c>
      <c r="L4383">
        <v>451.84</v>
      </c>
      <c r="M4383" t="s">
        <v>50</v>
      </c>
      <c r="N4383">
        <v>8</v>
      </c>
      <c r="O4383" t="s">
        <v>12270</v>
      </c>
      <c r="P4383">
        <v>275</v>
      </c>
      <c r="Q4383" t="s">
        <v>43</v>
      </c>
      <c r="R4383">
        <v>1</v>
      </c>
      <c r="S4383" t="s">
        <v>12199</v>
      </c>
      <c r="T4383" t="s">
        <v>36</v>
      </c>
    </row>
    <row r="4384" spans="1:20" x14ac:dyDescent="0.25">
      <c r="A4384" t="s">
        <v>8818</v>
      </c>
      <c r="B4384" t="s">
        <v>45</v>
      </c>
      <c r="C4384" t="s">
        <v>82</v>
      </c>
      <c r="D4384" t="s">
        <v>52</v>
      </c>
      <c r="E4384" t="s">
        <v>12278</v>
      </c>
      <c r="F4384" t="s">
        <v>8819</v>
      </c>
      <c r="G4384" s="1">
        <v>45749</v>
      </c>
      <c r="H4384" t="s">
        <v>47</v>
      </c>
      <c r="I4384" t="s">
        <v>26</v>
      </c>
      <c r="J4384" t="s">
        <v>64</v>
      </c>
      <c r="K4384">
        <v>1</v>
      </c>
      <c r="L4384">
        <v>597.70000000000005</v>
      </c>
      <c r="M4384" t="s">
        <v>28</v>
      </c>
      <c r="N4384">
        <v>5</v>
      </c>
      <c r="O4384" t="s">
        <v>12166</v>
      </c>
      <c r="P4384">
        <v>376</v>
      </c>
      <c r="Q4384" t="s">
        <v>29</v>
      </c>
      <c r="R4384">
        <v>2</v>
      </c>
      <c r="S4384" s="1">
        <v>45637</v>
      </c>
      <c r="T4384" t="s">
        <v>60</v>
      </c>
    </row>
    <row r="4385" spans="1:20" x14ac:dyDescent="0.25">
      <c r="A4385" t="s">
        <v>8820</v>
      </c>
      <c r="B4385" t="s">
        <v>38</v>
      </c>
      <c r="C4385" t="s">
        <v>22</v>
      </c>
      <c r="D4385" t="s">
        <v>52</v>
      </c>
      <c r="E4385" t="s">
        <v>12440</v>
      </c>
      <c r="F4385" t="s">
        <v>8821</v>
      </c>
      <c r="G4385" s="1">
        <v>45779</v>
      </c>
      <c r="H4385" t="s">
        <v>41</v>
      </c>
      <c r="I4385" t="s">
        <v>42</v>
      </c>
      <c r="J4385" t="s">
        <v>59</v>
      </c>
      <c r="K4385">
        <v>1</v>
      </c>
      <c r="L4385">
        <v>121.22</v>
      </c>
      <c r="M4385" t="s">
        <v>50</v>
      </c>
      <c r="N4385">
        <v>28</v>
      </c>
      <c r="O4385" s="1">
        <v>45873</v>
      </c>
      <c r="P4385">
        <v>234</v>
      </c>
      <c r="Q4385" t="s">
        <v>43</v>
      </c>
      <c r="R4385">
        <v>4</v>
      </c>
      <c r="S4385" s="1">
        <v>45845</v>
      </c>
      <c r="T4385" t="s">
        <v>30</v>
      </c>
    </row>
    <row r="4386" spans="1:20" x14ac:dyDescent="0.25">
      <c r="A4386" t="s">
        <v>8822</v>
      </c>
      <c r="B4386" t="s">
        <v>45</v>
      </c>
      <c r="C4386" t="s">
        <v>82</v>
      </c>
      <c r="D4386" t="s">
        <v>77</v>
      </c>
      <c r="E4386" s="1">
        <v>45149</v>
      </c>
      <c r="F4386" t="s">
        <v>8823</v>
      </c>
      <c r="G4386" s="1">
        <v>45779</v>
      </c>
      <c r="H4386" t="s">
        <v>41</v>
      </c>
      <c r="I4386" t="s">
        <v>63</v>
      </c>
      <c r="J4386" t="s">
        <v>49</v>
      </c>
      <c r="K4386">
        <v>3</v>
      </c>
      <c r="L4386">
        <v>989.41</v>
      </c>
      <c r="M4386" t="s">
        <v>50</v>
      </c>
      <c r="N4386">
        <v>27</v>
      </c>
      <c r="O4386" s="1">
        <v>45723</v>
      </c>
      <c r="P4386">
        <v>276</v>
      </c>
      <c r="Q4386" t="s">
        <v>43</v>
      </c>
      <c r="R4386">
        <v>4</v>
      </c>
      <c r="S4386" t="s">
        <v>12250</v>
      </c>
      <c r="T4386" t="s">
        <v>30</v>
      </c>
    </row>
    <row r="4387" spans="1:20" x14ac:dyDescent="0.25">
      <c r="A4387" t="s">
        <v>8824</v>
      </c>
      <c r="B4387" t="s">
        <v>38</v>
      </c>
      <c r="C4387" t="s">
        <v>22</v>
      </c>
      <c r="D4387" t="s">
        <v>23</v>
      </c>
      <c r="E4387" s="1">
        <v>45359</v>
      </c>
      <c r="F4387" t="s">
        <v>8825</v>
      </c>
      <c r="G4387" s="1">
        <v>45779</v>
      </c>
      <c r="H4387" t="s">
        <v>34</v>
      </c>
      <c r="I4387" t="s">
        <v>42</v>
      </c>
      <c r="J4387" t="s">
        <v>59</v>
      </c>
      <c r="K4387">
        <v>2</v>
      </c>
      <c r="L4387">
        <v>1428.52</v>
      </c>
      <c r="M4387" t="s">
        <v>28</v>
      </c>
      <c r="N4387">
        <v>28</v>
      </c>
      <c r="O4387" t="s">
        <v>12249</v>
      </c>
      <c r="P4387">
        <v>394</v>
      </c>
      <c r="Q4387" t="s">
        <v>43</v>
      </c>
      <c r="R4387">
        <v>3</v>
      </c>
      <c r="S4387" t="s">
        <v>12142</v>
      </c>
      <c r="T4387" t="s">
        <v>30</v>
      </c>
    </row>
    <row r="4388" spans="1:20" x14ac:dyDescent="0.25">
      <c r="A4388" t="s">
        <v>8826</v>
      </c>
      <c r="B4388" t="s">
        <v>45</v>
      </c>
      <c r="C4388" t="s">
        <v>39</v>
      </c>
      <c r="D4388" t="s">
        <v>77</v>
      </c>
      <c r="E4388" t="s">
        <v>12169</v>
      </c>
      <c r="F4388" t="s">
        <v>8827</v>
      </c>
      <c r="G4388" s="1">
        <v>45779</v>
      </c>
      <c r="H4388" t="s">
        <v>47</v>
      </c>
      <c r="I4388" t="s">
        <v>48</v>
      </c>
      <c r="J4388" t="s">
        <v>67</v>
      </c>
      <c r="K4388">
        <v>2</v>
      </c>
      <c r="L4388">
        <v>867.21</v>
      </c>
      <c r="M4388" t="s">
        <v>35</v>
      </c>
      <c r="N4388">
        <v>3</v>
      </c>
      <c r="O4388" s="1">
        <v>45694</v>
      </c>
      <c r="P4388">
        <v>376</v>
      </c>
      <c r="Q4388" t="s">
        <v>43</v>
      </c>
      <c r="R4388">
        <v>5</v>
      </c>
      <c r="S4388" t="s">
        <v>12240</v>
      </c>
      <c r="T4388" t="s">
        <v>36</v>
      </c>
    </row>
    <row r="4389" spans="1:20" x14ac:dyDescent="0.25">
      <c r="A4389" t="s">
        <v>8828</v>
      </c>
      <c r="B4389" t="s">
        <v>38</v>
      </c>
      <c r="C4389" t="s">
        <v>39</v>
      </c>
      <c r="D4389" t="s">
        <v>77</v>
      </c>
      <c r="E4389" t="s">
        <v>12441</v>
      </c>
      <c r="F4389" t="s">
        <v>8829</v>
      </c>
      <c r="G4389" s="1">
        <v>45779</v>
      </c>
      <c r="H4389" t="s">
        <v>58</v>
      </c>
      <c r="I4389" t="s">
        <v>63</v>
      </c>
      <c r="J4389" t="s">
        <v>64</v>
      </c>
      <c r="K4389">
        <v>4</v>
      </c>
      <c r="L4389">
        <v>1011.02</v>
      </c>
      <c r="M4389" t="s">
        <v>28</v>
      </c>
      <c r="N4389">
        <v>25</v>
      </c>
      <c r="O4389" t="s">
        <v>12423</v>
      </c>
      <c r="P4389">
        <v>259</v>
      </c>
      <c r="Q4389" t="s">
        <v>29</v>
      </c>
      <c r="R4389">
        <v>1</v>
      </c>
      <c r="S4389" t="s">
        <v>12083</v>
      </c>
      <c r="T4389" t="s">
        <v>36</v>
      </c>
    </row>
    <row r="4390" spans="1:20" x14ac:dyDescent="0.25">
      <c r="A4390" t="s">
        <v>8830</v>
      </c>
      <c r="B4390" t="s">
        <v>45</v>
      </c>
      <c r="C4390" t="s">
        <v>22</v>
      </c>
      <c r="D4390" t="s">
        <v>32</v>
      </c>
      <c r="E4390" t="s">
        <v>12177</v>
      </c>
      <c r="F4390" t="s">
        <v>8831</v>
      </c>
      <c r="G4390" s="1">
        <v>45779</v>
      </c>
      <c r="H4390" t="s">
        <v>47</v>
      </c>
      <c r="I4390" t="s">
        <v>63</v>
      </c>
      <c r="J4390" t="s">
        <v>67</v>
      </c>
      <c r="K4390">
        <v>3</v>
      </c>
      <c r="L4390">
        <v>1058.42</v>
      </c>
      <c r="M4390" t="s">
        <v>35</v>
      </c>
      <c r="N4390">
        <v>6</v>
      </c>
      <c r="O4390" t="s">
        <v>12287</v>
      </c>
      <c r="P4390">
        <v>298</v>
      </c>
      <c r="Q4390" t="s">
        <v>29</v>
      </c>
      <c r="R4390">
        <v>1</v>
      </c>
      <c r="S4390" t="s">
        <v>12144</v>
      </c>
      <c r="T4390" t="s">
        <v>30</v>
      </c>
    </row>
    <row r="4391" spans="1:20" x14ac:dyDescent="0.25">
      <c r="A4391" t="s">
        <v>8832</v>
      </c>
      <c r="B4391" t="s">
        <v>38</v>
      </c>
      <c r="C4391" t="s">
        <v>22</v>
      </c>
      <c r="D4391" t="s">
        <v>52</v>
      </c>
      <c r="E4391" t="s">
        <v>12130</v>
      </c>
      <c r="F4391" t="s">
        <v>8833</v>
      </c>
      <c r="G4391" s="1">
        <v>45779</v>
      </c>
      <c r="H4391" t="s">
        <v>47</v>
      </c>
      <c r="I4391" t="s">
        <v>48</v>
      </c>
      <c r="J4391" t="s">
        <v>64</v>
      </c>
      <c r="K4391">
        <v>2</v>
      </c>
      <c r="L4391">
        <v>418.97</v>
      </c>
      <c r="M4391" t="s">
        <v>50</v>
      </c>
      <c r="N4391">
        <v>2</v>
      </c>
      <c r="O4391" s="1">
        <v>45995</v>
      </c>
      <c r="P4391">
        <v>16</v>
      </c>
      <c r="Q4391" t="s">
        <v>43</v>
      </c>
      <c r="R4391">
        <v>5</v>
      </c>
      <c r="S4391" t="s">
        <v>12226</v>
      </c>
      <c r="T4391" t="s">
        <v>30</v>
      </c>
    </row>
    <row r="4392" spans="1:20" x14ac:dyDescent="0.25">
      <c r="A4392" t="s">
        <v>8834</v>
      </c>
      <c r="B4392" t="s">
        <v>38</v>
      </c>
      <c r="C4392" t="s">
        <v>39</v>
      </c>
      <c r="D4392" t="s">
        <v>52</v>
      </c>
      <c r="E4392" s="1">
        <v>45692</v>
      </c>
      <c r="F4392" t="s">
        <v>8835</v>
      </c>
      <c r="G4392" s="1">
        <v>45779</v>
      </c>
      <c r="H4392" t="s">
        <v>41</v>
      </c>
      <c r="I4392" t="s">
        <v>48</v>
      </c>
      <c r="J4392" t="s">
        <v>27</v>
      </c>
      <c r="K4392">
        <v>5</v>
      </c>
      <c r="L4392">
        <v>300.58</v>
      </c>
      <c r="M4392" t="s">
        <v>28</v>
      </c>
      <c r="N4392">
        <v>1</v>
      </c>
      <c r="O4392" t="s">
        <v>12365</v>
      </c>
      <c r="P4392">
        <v>130</v>
      </c>
      <c r="Q4392" t="s">
        <v>29</v>
      </c>
      <c r="R4392">
        <v>5</v>
      </c>
      <c r="S4392" s="1">
        <v>45723</v>
      </c>
      <c r="T4392" t="s">
        <v>30</v>
      </c>
    </row>
    <row r="4393" spans="1:20" x14ac:dyDescent="0.25">
      <c r="A4393" t="s">
        <v>8836</v>
      </c>
      <c r="B4393" t="s">
        <v>45</v>
      </c>
      <c r="C4393" t="s">
        <v>39</v>
      </c>
      <c r="D4393" t="s">
        <v>23</v>
      </c>
      <c r="E4393" t="s">
        <v>12276</v>
      </c>
      <c r="F4393" t="s">
        <v>8837</v>
      </c>
      <c r="G4393" s="1">
        <v>45779</v>
      </c>
      <c r="H4393" t="s">
        <v>47</v>
      </c>
      <c r="I4393" t="s">
        <v>54</v>
      </c>
      <c r="J4393" t="s">
        <v>27</v>
      </c>
      <c r="K4393">
        <v>5</v>
      </c>
      <c r="L4393">
        <v>470.59</v>
      </c>
      <c r="M4393" t="s">
        <v>28</v>
      </c>
      <c r="N4393">
        <v>40</v>
      </c>
      <c r="O4393" t="s">
        <v>12175</v>
      </c>
      <c r="P4393">
        <v>154</v>
      </c>
      <c r="Q4393" t="s">
        <v>29</v>
      </c>
      <c r="R4393">
        <v>5</v>
      </c>
      <c r="S4393" t="s">
        <v>12122</v>
      </c>
      <c r="T4393" t="s">
        <v>30</v>
      </c>
    </row>
    <row r="4394" spans="1:20" x14ac:dyDescent="0.25">
      <c r="A4394" t="s">
        <v>8838</v>
      </c>
      <c r="B4394" t="s">
        <v>38</v>
      </c>
      <c r="C4394" t="s">
        <v>39</v>
      </c>
      <c r="D4394" t="s">
        <v>32</v>
      </c>
      <c r="E4394" t="s">
        <v>12064</v>
      </c>
      <c r="F4394" t="s">
        <v>8839</v>
      </c>
      <c r="G4394" s="1">
        <v>45779</v>
      </c>
      <c r="H4394" t="s">
        <v>47</v>
      </c>
      <c r="I4394" t="s">
        <v>48</v>
      </c>
      <c r="J4394" t="s">
        <v>59</v>
      </c>
      <c r="K4394">
        <v>3</v>
      </c>
      <c r="L4394">
        <v>273.2</v>
      </c>
      <c r="M4394" t="s">
        <v>28</v>
      </c>
      <c r="N4394">
        <v>47</v>
      </c>
      <c r="O4394" s="1">
        <v>45301</v>
      </c>
      <c r="P4394">
        <v>199</v>
      </c>
      <c r="Q4394" t="s">
        <v>29</v>
      </c>
      <c r="R4394">
        <v>5</v>
      </c>
      <c r="S4394" s="1">
        <v>45333</v>
      </c>
      <c r="T4394" t="s">
        <v>36</v>
      </c>
    </row>
    <row r="4395" spans="1:20" x14ac:dyDescent="0.25">
      <c r="A4395" t="s">
        <v>8840</v>
      </c>
      <c r="B4395" t="s">
        <v>21</v>
      </c>
      <c r="C4395" t="s">
        <v>39</v>
      </c>
      <c r="D4395" t="s">
        <v>23</v>
      </c>
      <c r="E4395" t="s">
        <v>12116</v>
      </c>
      <c r="F4395" t="s">
        <v>8841</v>
      </c>
      <c r="G4395" s="1">
        <v>45779</v>
      </c>
      <c r="H4395" t="s">
        <v>25</v>
      </c>
      <c r="I4395" t="s">
        <v>26</v>
      </c>
      <c r="J4395" t="s">
        <v>64</v>
      </c>
      <c r="K4395">
        <v>2</v>
      </c>
      <c r="L4395">
        <v>1128.98</v>
      </c>
      <c r="M4395" t="s">
        <v>35</v>
      </c>
      <c r="N4395">
        <v>16</v>
      </c>
      <c r="O4395" t="s">
        <v>12212</v>
      </c>
      <c r="P4395">
        <v>297</v>
      </c>
      <c r="Q4395" t="s">
        <v>43</v>
      </c>
      <c r="R4395">
        <v>3</v>
      </c>
      <c r="S4395" t="s">
        <v>12089</v>
      </c>
      <c r="T4395" t="s">
        <v>30</v>
      </c>
    </row>
    <row r="4396" spans="1:20" x14ac:dyDescent="0.25">
      <c r="A4396" t="s">
        <v>8842</v>
      </c>
      <c r="B4396" t="s">
        <v>45</v>
      </c>
      <c r="C4396" t="s">
        <v>82</v>
      </c>
      <c r="D4396" t="s">
        <v>56</v>
      </c>
      <c r="E4396" s="1">
        <v>45992</v>
      </c>
      <c r="F4396" t="s">
        <v>8843</v>
      </c>
      <c r="G4396" s="1">
        <v>45779</v>
      </c>
      <c r="H4396" t="s">
        <v>41</v>
      </c>
      <c r="I4396" t="s">
        <v>63</v>
      </c>
      <c r="J4396" t="s">
        <v>64</v>
      </c>
      <c r="K4396">
        <v>1</v>
      </c>
      <c r="L4396">
        <v>1241.06</v>
      </c>
      <c r="M4396" t="s">
        <v>28</v>
      </c>
      <c r="N4396">
        <v>31</v>
      </c>
      <c r="O4396" t="s">
        <v>12312</v>
      </c>
      <c r="P4396">
        <v>316</v>
      </c>
      <c r="Q4396" t="s">
        <v>29</v>
      </c>
      <c r="R4396">
        <v>3</v>
      </c>
      <c r="S4396" t="s">
        <v>12360</v>
      </c>
      <c r="T4396" t="s">
        <v>60</v>
      </c>
    </row>
    <row r="4397" spans="1:20" x14ac:dyDescent="0.25">
      <c r="A4397" t="s">
        <v>8844</v>
      </c>
      <c r="B4397" t="s">
        <v>38</v>
      </c>
      <c r="C4397" t="s">
        <v>22</v>
      </c>
      <c r="D4397" t="s">
        <v>77</v>
      </c>
      <c r="E4397" t="s">
        <v>12478</v>
      </c>
      <c r="F4397" t="s">
        <v>8845</v>
      </c>
      <c r="G4397" s="1">
        <v>45779</v>
      </c>
      <c r="H4397" t="s">
        <v>25</v>
      </c>
      <c r="I4397" t="s">
        <v>63</v>
      </c>
      <c r="J4397" t="s">
        <v>59</v>
      </c>
      <c r="K4397">
        <v>4</v>
      </c>
      <c r="L4397">
        <v>570.01</v>
      </c>
      <c r="M4397" t="s">
        <v>28</v>
      </c>
      <c r="N4397">
        <v>45</v>
      </c>
      <c r="O4397" t="s">
        <v>12220</v>
      </c>
      <c r="P4397">
        <v>373</v>
      </c>
      <c r="Q4397" t="s">
        <v>43</v>
      </c>
      <c r="R4397">
        <v>4</v>
      </c>
      <c r="S4397" s="1">
        <v>45362</v>
      </c>
      <c r="T4397" t="s">
        <v>36</v>
      </c>
    </row>
    <row r="4398" spans="1:20" x14ac:dyDescent="0.25">
      <c r="A4398" t="s">
        <v>8846</v>
      </c>
      <c r="B4398" t="s">
        <v>38</v>
      </c>
      <c r="C4398" t="s">
        <v>39</v>
      </c>
      <c r="D4398" t="s">
        <v>56</v>
      </c>
      <c r="E4398" t="s">
        <v>12493</v>
      </c>
      <c r="F4398" t="s">
        <v>8847</v>
      </c>
      <c r="G4398" s="1">
        <v>45779</v>
      </c>
      <c r="H4398" t="s">
        <v>41</v>
      </c>
      <c r="I4398" t="s">
        <v>26</v>
      </c>
      <c r="J4398" t="s">
        <v>27</v>
      </c>
      <c r="K4398">
        <v>3</v>
      </c>
      <c r="L4398">
        <v>490.31</v>
      </c>
      <c r="M4398" t="s">
        <v>50</v>
      </c>
      <c r="N4398">
        <v>22</v>
      </c>
      <c r="O4398" t="s">
        <v>12229</v>
      </c>
      <c r="P4398">
        <v>465</v>
      </c>
      <c r="Q4398" t="s">
        <v>29</v>
      </c>
      <c r="R4398">
        <v>1</v>
      </c>
      <c r="S4398" s="1">
        <v>45663</v>
      </c>
      <c r="T4398" t="s">
        <v>60</v>
      </c>
    </row>
    <row r="4399" spans="1:20" x14ac:dyDescent="0.25">
      <c r="A4399" t="s">
        <v>8848</v>
      </c>
      <c r="B4399" t="s">
        <v>45</v>
      </c>
      <c r="C4399" t="s">
        <v>82</v>
      </c>
      <c r="D4399" t="s">
        <v>32</v>
      </c>
      <c r="E4399" t="s">
        <v>12375</v>
      </c>
      <c r="F4399" t="s">
        <v>8849</v>
      </c>
      <c r="G4399" s="1">
        <v>45779</v>
      </c>
      <c r="H4399" t="s">
        <v>41</v>
      </c>
      <c r="I4399" t="s">
        <v>48</v>
      </c>
      <c r="J4399" t="s">
        <v>67</v>
      </c>
      <c r="K4399">
        <v>3</v>
      </c>
      <c r="L4399">
        <v>614.42999999999995</v>
      </c>
      <c r="M4399" t="s">
        <v>28</v>
      </c>
      <c r="N4399">
        <v>10</v>
      </c>
      <c r="O4399" s="1">
        <v>45301</v>
      </c>
      <c r="P4399">
        <v>192</v>
      </c>
      <c r="Q4399" t="s">
        <v>29</v>
      </c>
      <c r="R4399">
        <v>3</v>
      </c>
      <c r="S4399" s="1">
        <v>45637</v>
      </c>
      <c r="T4399" t="s">
        <v>30</v>
      </c>
    </row>
    <row r="4400" spans="1:20" x14ac:dyDescent="0.25">
      <c r="A4400" t="s">
        <v>8850</v>
      </c>
      <c r="B4400" t="s">
        <v>45</v>
      </c>
      <c r="C4400" t="s">
        <v>22</v>
      </c>
      <c r="D4400" t="s">
        <v>77</v>
      </c>
      <c r="E4400" t="s">
        <v>12302</v>
      </c>
      <c r="F4400" t="s">
        <v>8851</v>
      </c>
      <c r="G4400" s="1">
        <v>45810</v>
      </c>
      <c r="H4400" t="s">
        <v>41</v>
      </c>
      <c r="I4400" t="s">
        <v>63</v>
      </c>
      <c r="J4400" t="s">
        <v>64</v>
      </c>
      <c r="K4400">
        <v>5</v>
      </c>
      <c r="L4400">
        <v>1341.78</v>
      </c>
      <c r="M4400" t="s">
        <v>50</v>
      </c>
      <c r="N4400">
        <v>1</v>
      </c>
      <c r="O4400" t="s">
        <v>12149</v>
      </c>
      <c r="P4400">
        <v>353</v>
      </c>
      <c r="Q4400" t="s">
        <v>29</v>
      </c>
      <c r="R4400">
        <v>1</v>
      </c>
      <c r="S4400" t="s">
        <v>12326</v>
      </c>
      <c r="T4400" t="s">
        <v>36</v>
      </c>
    </row>
    <row r="4401" spans="1:20" x14ac:dyDescent="0.25">
      <c r="A4401" t="s">
        <v>8852</v>
      </c>
      <c r="B4401" t="s">
        <v>38</v>
      </c>
      <c r="C4401" t="s">
        <v>22</v>
      </c>
      <c r="D4401" t="s">
        <v>52</v>
      </c>
      <c r="E4401" s="1">
        <v>45448</v>
      </c>
      <c r="F4401" t="s">
        <v>8853</v>
      </c>
      <c r="G4401" s="1">
        <v>45810</v>
      </c>
      <c r="H4401" t="s">
        <v>47</v>
      </c>
      <c r="I4401" t="s">
        <v>42</v>
      </c>
      <c r="J4401" t="s">
        <v>59</v>
      </c>
      <c r="K4401">
        <v>5</v>
      </c>
      <c r="L4401">
        <v>106.19</v>
      </c>
      <c r="M4401" t="s">
        <v>35</v>
      </c>
      <c r="N4401">
        <v>24</v>
      </c>
      <c r="O4401" t="s">
        <v>12369</v>
      </c>
      <c r="P4401">
        <v>287</v>
      </c>
      <c r="Q4401" t="s">
        <v>43</v>
      </c>
      <c r="R4401">
        <v>3</v>
      </c>
      <c r="S4401" s="1">
        <v>45334</v>
      </c>
      <c r="T4401" t="s">
        <v>36</v>
      </c>
    </row>
    <row r="4402" spans="1:20" x14ac:dyDescent="0.25">
      <c r="A4402" t="s">
        <v>8854</v>
      </c>
      <c r="B4402" t="s">
        <v>45</v>
      </c>
      <c r="C4402" t="s">
        <v>82</v>
      </c>
      <c r="D4402" t="s">
        <v>23</v>
      </c>
      <c r="E4402" t="s">
        <v>12140</v>
      </c>
      <c r="F4402" t="s">
        <v>8855</v>
      </c>
      <c r="G4402" s="1">
        <v>45810</v>
      </c>
      <c r="H4402" t="s">
        <v>41</v>
      </c>
      <c r="I4402" t="s">
        <v>63</v>
      </c>
      <c r="J4402" t="s">
        <v>49</v>
      </c>
      <c r="K4402">
        <v>1</v>
      </c>
      <c r="L4402">
        <v>117.91</v>
      </c>
      <c r="M4402" t="s">
        <v>35</v>
      </c>
      <c r="N4402">
        <v>48</v>
      </c>
      <c r="O4402" s="1">
        <v>45724</v>
      </c>
      <c r="P4402">
        <v>140</v>
      </c>
      <c r="Q4402" t="s">
        <v>29</v>
      </c>
      <c r="R4402">
        <v>2</v>
      </c>
      <c r="S4402" t="s">
        <v>12135</v>
      </c>
      <c r="T4402" t="s">
        <v>60</v>
      </c>
    </row>
    <row r="4403" spans="1:20" x14ac:dyDescent="0.25">
      <c r="A4403" t="s">
        <v>8856</v>
      </c>
      <c r="B4403" t="s">
        <v>45</v>
      </c>
      <c r="C4403" t="s">
        <v>39</v>
      </c>
      <c r="D4403" t="s">
        <v>52</v>
      </c>
      <c r="E4403" s="1">
        <v>45416</v>
      </c>
      <c r="F4403" t="s">
        <v>8857</v>
      </c>
      <c r="G4403" s="1">
        <v>45810</v>
      </c>
      <c r="H4403" t="s">
        <v>41</v>
      </c>
      <c r="I4403" t="s">
        <v>48</v>
      </c>
      <c r="J4403" t="s">
        <v>67</v>
      </c>
      <c r="K4403">
        <v>5</v>
      </c>
      <c r="L4403">
        <v>1121.81</v>
      </c>
      <c r="M4403" t="s">
        <v>35</v>
      </c>
      <c r="N4403">
        <v>47</v>
      </c>
      <c r="O4403" t="s">
        <v>12332</v>
      </c>
      <c r="P4403">
        <v>107</v>
      </c>
      <c r="Q4403" t="s">
        <v>29</v>
      </c>
      <c r="R4403">
        <v>2</v>
      </c>
      <c r="S4403" t="s">
        <v>12068</v>
      </c>
      <c r="T4403" t="s">
        <v>60</v>
      </c>
    </row>
    <row r="4404" spans="1:20" x14ac:dyDescent="0.25">
      <c r="A4404" t="s">
        <v>8858</v>
      </c>
      <c r="B4404" t="s">
        <v>38</v>
      </c>
      <c r="C4404" t="s">
        <v>82</v>
      </c>
      <c r="D4404" t="s">
        <v>77</v>
      </c>
      <c r="E4404" t="s">
        <v>12313</v>
      </c>
      <c r="F4404" t="s">
        <v>8859</v>
      </c>
      <c r="G4404" s="1">
        <v>45810</v>
      </c>
      <c r="H4404" t="s">
        <v>47</v>
      </c>
      <c r="I4404" t="s">
        <v>42</v>
      </c>
      <c r="J4404" t="s">
        <v>67</v>
      </c>
      <c r="K4404">
        <v>5</v>
      </c>
      <c r="L4404">
        <v>226.61</v>
      </c>
      <c r="M4404" t="s">
        <v>28</v>
      </c>
      <c r="N4404">
        <v>22</v>
      </c>
      <c r="O4404" t="s">
        <v>12071</v>
      </c>
      <c r="P4404">
        <v>461</v>
      </c>
      <c r="Q4404" t="s">
        <v>43</v>
      </c>
      <c r="R4404">
        <v>4</v>
      </c>
      <c r="S4404" s="1">
        <v>45877</v>
      </c>
      <c r="T4404" t="s">
        <v>30</v>
      </c>
    </row>
    <row r="4405" spans="1:20" x14ac:dyDescent="0.25">
      <c r="A4405" t="s">
        <v>8860</v>
      </c>
      <c r="B4405" t="s">
        <v>45</v>
      </c>
      <c r="C4405" t="s">
        <v>82</v>
      </c>
      <c r="D4405" t="s">
        <v>23</v>
      </c>
      <c r="E4405" t="s">
        <v>12373</v>
      </c>
      <c r="F4405" t="s">
        <v>8861</v>
      </c>
      <c r="G4405" s="1">
        <v>45810</v>
      </c>
      <c r="H4405" t="s">
        <v>34</v>
      </c>
      <c r="I4405" t="s">
        <v>54</v>
      </c>
      <c r="J4405" t="s">
        <v>49</v>
      </c>
      <c r="K4405">
        <v>4</v>
      </c>
      <c r="L4405">
        <v>1470.78</v>
      </c>
      <c r="M4405" t="s">
        <v>28</v>
      </c>
      <c r="N4405">
        <v>12</v>
      </c>
      <c r="O4405" t="s">
        <v>12203</v>
      </c>
      <c r="P4405">
        <v>391</v>
      </c>
      <c r="Q4405" t="s">
        <v>29</v>
      </c>
      <c r="R4405">
        <v>4</v>
      </c>
      <c r="S4405" t="s">
        <v>12209</v>
      </c>
      <c r="T4405" t="s">
        <v>36</v>
      </c>
    </row>
    <row r="4406" spans="1:20" x14ac:dyDescent="0.25">
      <c r="A4406" t="s">
        <v>8862</v>
      </c>
      <c r="B4406" t="s">
        <v>38</v>
      </c>
      <c r="C4406" t="s">
        <v>82</v>
      </c>
      <c r="D4406" t="s">
        <v>52</v>
      </c>
      <c r="E4406" t="s">
        <v>12095</v>
      </c>
      <c r="F4406" t="s">
        <v>8863</v>
      </c>
      <c r="G4406" s="1">
        <v>45810</v>
      </c>
      <c r="H4406" t="s">
        <v>47</v>
      </c>
      <c r="I4406" t="s">
        <v>42</v>
      </c>
      <c r="J4406" t="s">
        <v>59</v>
      </c>
      <c r="K4406">
        <v>3</v>
      </c>
      <c r="L4406">
        <v>314.94</v>
      </c>
      <c r="M4406" t="s">
        <v>50</v>
      </c>
      <c r="N4406">
        <v>41</v>
      </c>
      <c r="O4406" t="s">
        <v>12197</v>
      </c>
      <c r="P4406">
        <v>201</v>
      </c>
      <c r="Q4406" t="s">
        <v>29</v>
      </c>
      <c r="R4406">
        <v>5</v>
      </c>
      <c r="S4406" t="s">
        <v>12141</v>
      </c>
      <c r="T4406" t="s">
        <v>36</v>
      </c>
    </row>
    <row r="4407" spans="1:20" x14ac:dyDescent="0.25">
      <c r="A4407" t="s">
        <v>8864</v>
      </c>
      <c r="B4407" t="s">
        <v>38</v>
      </c>
      <c r="C4407" t="s">
        <v>22</v>
      </c>
      <c r="D4407" t="s">
        <v>77</v>
      </c>
      <c r="E4407" t="s">
        <v>12320</v>
      </c>
      <c r="F4407" t="s">
        <v>8865</v>
      </c>
      <c r="G4407" s="1">
        <v>45810</v>
      </c>
      <c r="H4407" t="s">
        <v>47</v>
      </c>
      <c r="I4407" t="s">
        <v>42</v>
      </c>
      <c r="J4407" t="s">
        <v>64</v>
      </c>
      <c r="K4407">
        <v>2</v>
      </c>
      <c r="L4407">
        <v>504.24</v>
      </c>
      <c r="M4407" t="s">
        <v>28</v>
      </c>
      <c r="N4407">
        <v>35</v>
      </c>
      <c r="O4407" t="s">
        <v>12173</v>
      </c>
      <c r="P4407">
        <v>56</v>
      </c>
      <c r="Q4407" t="s">
        <v>29</v>
      </c>
      <c r="R4407">
        <v>5</v>
      </c>
      <c r="S4407" t="s">
        <v>12091</v>
      </c>
      <c r="T4407" t="s">
        <v>60</v>
      </c>
    </row>
    <row r="4408" spans="1:20" x14ac:dyDescent="0.25">
      <c r="A4408" t="s">
        <v>8866</v>
      </c>
      <c r="B4408" t="s">
        <v>45</v>
      </c>
      <c r="C4408" t="s">
        <v>39</v>
      </c>
      <c r="D4408" t="s">
        <v>77</v>
      </c>
      <c r="E4408" t="s">
        <v>12278</v>
      </c>
      <c r="F4408" t="s">
        <v>8867</v>
      </c>
      <c r="G4408" s="1">
        <v>45810</v>
      </c>
      <c r="H4408" t="s">
        <v>25</v>
      </c>
      <c r="I4408" t="s">
        <v>48</v>
      </c>
      <c r="J4408" t="s">
        <v>59</v>
      </c>
      <c r="K4408">
        <v>5</v>
      </c>
      <c r="L4408">
        <v>804.98</v>
      </c>
      <c r="M4408" t="s">
        <v>28</v>
      </c>
      <c r="N4408">
        <v>38</v>
      </c>
      <c r="O4408" s="1">
        <v>45485</v>
      </c>
      <c r="P4408">
        <v>52</v>
      </c>
      <c r="Q4408" t="s">
        <v>29</v>
      </c>
      <c r="R4408">
        <v>5</v>
      </c>
      <c r="S4408" s="1">
        <v>45637</v>
      </c>
      <c r="T4408" t="s">
        <v>30</v>
      </c>
    </row>
    <row r="4409" spans="1:20" x14ac:dyDescent="0.25">
      <c r="A4409" t="s">
        <v>8868</v>
      </c>
      <c r="B4409" t="s">
        <v>45</v>
      </c>
      <c r="C4409" t="s">
        <v>39</v>
      </c>
      <c r="D4409" t="s">
        <v>56</v>
      </c>
      <c r="E4409" s="1">
        <v>45327</v>
      </c>
      <c r="F4409" t="s">
        <v>8869</v>
      </c>
      <c r="G4409" s="1">
        <v>45810</v>
      </c>
      <c r="H4409" t="s">
        <v>41</v>
      </c>
      <c r="I4409" t="s">
        <v>63</v>
      </c>
      <c r="J4409" t="s">
        <v>67</v>
      </c>
      <c r="K4409">
        <v>1</v>
      </c>
      <c r="L4409">
        <v>106.31</v>
      </c>
      <c r="M4409" t="s">
        <v>35</v>
      </c>
      <c r="N4409">
        <v>45</v>
      </c>
      <c r="O4409" s="1">
        <v>45874</v>
      </c>
      <c r="P4409">
        <v>260</v>
      </c>
      <c r="Q4409" t="s">
        <v>29</v>
      </c>
      <c r="R4409">
        <v>3</v>
      </c>
      <c r="S4409" t="s">
        <v>12384</v>
      </c>
      <c r="T4409" t="s">
        <v>60</v>
      </c>
    </row>
    <row r="4410" spans="1:20" x14ac:dyDescent="0.25">
      <c r="A4410" t="s">
        <v>8870</v>
      </c>
      <c r="B4410" t="s">
        <v>45</v>
      </c>
      <c r="C4410" t="s">
        <v>22</v>
      </c>
      <c r="D4410" t="s">
        <v>23</v>
      </c>
      <c r="E4410" t="s">
        <v>12305</v>
      </c>
      <c r="F4410" t="s">
        <v>8871</v>
      </c>
      <c r="G4410" s="1">
        <v>45810</v>
      </c>
      <c r="H4410" t="s">
        <v>41</v>
      </c>
      <c r="I4410" t="s">
        <v>63</v>
      </c>
      <c r="J4410" t="s">
        <v>59</v>
      </c>
      <c r="K4410">
        <v>5</v>
      </c>
      <c r="L4410">
        <v>108.81</v>
      </c>
      <c r="M4410" t="s">
        <v>28</v>
      </c>
      <c r="N4410">
        <v>42</v>
      </c>
      <c r="O4410" s="1">
        <v>45814</v>
      </c>
      <c r="P4410">
        <v>450</v>
      </c>
      <c r="Q4410" t="s">
        <v>43</v>
      </c>
      <c r="R4410">
        <v>2</v>
      </c>
      <c r="S4410" t="s">
        <v>12188</v>
      </c>
      <c r="T4410" t="s">
        <v>36</v>
      </c>
    </row>
    <row r="4411" spans="1:20" x14ac:dyDescent="0.25">
      <c r="A4411" t="s">
        <v>8872</v>
      </c>
      <c r="B4411" t="s">
        <v>45</v>
      </c>
      <c r="C4411" t="s">
        <v>39</v>
      </c>
      <c r="D4411" t="s">
        <v>56</v>
      </c>
      <c r="E4411" t="s">
        <v>12390</v>
      </c>
      <c r="F4411" t="s">
        <v>8873</v>
      </c>
      <c r="G4411" s="1">
        <v>45840</v>
      </c>
      <c r="H4411" t="s">
        <v>47</v>
      </c>
      <c r="I4411" t="s">
        <v>48</v>
      </c>
      <c r="J4411" t="s">
        <v>59</v>
      </c>
      <c r="K4411">
        <v>2</v>
      </c>
      <c r="L4411">
        <v>595.08000000000004</v>
      </c>
      <c r="M4411" t="s">
        <v>50</v>
      </c>
      <c r="N4411">
        <v>1</v>
      </c>
      <c r="O4411" s="1">
        <v>45454</v>
      </c>
      <c r="P4411">
        <v>213</v>
      </c>
      <c r="Q4411" t="s">
        <v>29</v>
      </c>
      <c r="R4411">
        <v>1</v>
      </c>
      <c r="S4411" s="1">
        <v>45938</v>
      </c>
      <c r="T4411" t="s">
        <v>36</v>
      </c>
    </row>
    <row r="4412" spans="1:20" x14ac:dyDescent="0.25">
      <c r="A4412" t="s">
        <v>8874</v>
      </c>
      <c r="B4412" t="s">
        <v>21</v>
      </c>
      <c r="C4412" t="s">
        <v>82</v>
      </c>
      <c r="D4412" t="s">
        <v>32</v>
      </c>
      <c r="E4412" s="1">
        <v>45477</v>
      </c>
      <c r="F4412" t="s">
        <v>8875</v>
      </c>
      <c r="G4412" s="1">
        <v>45840</v>
      </c>
      <c r="H4412" t="s">
        <v>47</v>
      </c>
      <c r="I4412" t="s">
        <v>48</v>
      </c>
      <c r="J4412" t="s">
        <v>67</v>
      </c>
      <c r="K4412">
        <v>3</v>
      </c>
      <c r="L4412">
        <v>1350.37</v>
      </c>
      <c r="M4412" t="s">
        <v>35</v>
      </c>
      <c r="N4412">
        <v>25</v>
      </c>
      <c r="O4412" t="s">
        <v>12268</v>
      </c>
      <c r="P4412">
        <v>306</v>
      </c>
      <c r="Q4412" t="s">
        <v>29</v>
      </c>
      <c r="R4412">
        <v>1</v>
      </c>
      <c r="S4412" s="1">
        <v>45902</v>
      </c>
      <c r="T4412" t="s">
        <v>36</v>
      </c>
    </row>
    <row r="4413" spans="1:20" x14ac:dyDescent="0.25">
      <c r="A4413" t="s">
        <v>8876</v>
      </c>
      <c r="B4413" t="s">
        <v>45</v>
      </c>
      <c r="C4413" t="s">
        <v>22</v>
      </c>
      <c r="D4413" t="s">
        <v>56</v>
      </c>
      <c r="E4413" s="1">
        <v>45241</v>
      </c>
      <c r="F4413" t="s">
        <v>8877</v>
      </c>
      <c r="G4413" s="1">
        <v>45840</v>
      </c>
      <c r="H4413" t="s">
        <v>47</v>
      </c>
      <c r="I4413" t="s">
        <v>63</v>
      </c>
      <c r="J4413" t="s">
        <v>27</v>
      </c>
      <c r="K4413">
        <v>4</v>
      </c>
      <c r="L4413">
        <v>1491.06</v>
      </c>
      <c r="M4413" t="s">
        <v>35</v>
      </c>
      <c r="N4413">
        <v>49</v>
      </c>
      <c r="O4413" s="1">
        <v>45514</v>
      </c>
      <c r="P4413">
        <v>171</v>
      </c>
      <c r="Q4413" t="s">
        <v>43</v>
      </c>
      <c r="R4413">
        <v>3</v>
      </c>
      <c r="S4413" t="s">
        <v>12314</v>
      </c>
      <c r="T4413" t="s">
        <v>36</v>
      </c>
    </row>
    <row r="4414" spans="1:20" x14ac:dyDescent="0.25">
      <c r="A4414" t="s">
        <v>8878</v>
      </c>
      <c r="B4414" t="s">
        <v>21</v>
      </c>
      <c r="C4414" t="s">
        <v>22</v>
      </c>
      <c r="D4414" t="s">
        <v>52</v>
      </c>
      <c r="E4414" t="s">
        <v>12460</v>
      </c>
      <c r="F4414" t="s">
        <v>8879</v>
      </c>
      <c r="G4414" s="1">
        <v>45840</v>
      </c>
      <c r="H4414" t="s">
        <v>41</v>
      </c>
      <c r="I4414" t="s">
        <v>42</v>
      </c>
      <c r="J4414" t="s">
        <v>59</v>
      </c>
      <c r="K4414">
        <v>3</v>
      </c>
      <c r="L4414">
        <v>418.88</v>
      </c>
      <c r="M4414" t="s">
        <v>50</v>
      </c>
      <c r="N4414">
        <v>50</v>
      </c>
      <c r="O4414" s="1">
        <v>45839</v>
      </c>
      <c r="P4414">
        <v>362</v>
      </c>
      <c r="Q4414" t="s">
        <v>29</v>
      </c>
      <c r="R4414">
        <v>4</v>
      </c>
      <c r="S4414" t="s">
        <v>12309</v>
      </c>
      <c r="T4414" t="s">
        <v>30</v>
      </c>
    </row>
    <row r="4415" spans="1:20" x14ac:dyDescent="0.25">
      <c r="A4415" t="s">
        <v>8880</v>
      </c>
      <c r="B4415" t="s">
        <v>45</v>
      </c>
      <c r="C4415" t="s">
        <v>22</v>
      </c>
      <c r="D4415" t="s">
        <v>23</v>
      </c>
      <c r="E4415" t="s">
        <v>12214</v>
      </c>
      <c r="F4415" t="s">
        <v>8881</v>
      </c>
      <c r="G4415" s="1">
        <v>45840</v>
      </c>
      <c r="H4415" t="s">
        <v>25</v>
      </c>
      <c r="I4415" t="s">
        <v>26</v>
      </c>
      <c r="J4415" t="s">
        <v>59</v>
      </c>
      <c r="K4415">
        <v>2</v>
      </c>
      <c r="L4415">
        <v>700.98</v>
      </c>
      <c r="M4415" t="s">
        <v>50</v>
      </c>
      <c r="N4415">
        <v>26</v>
      </c>
      <c r="O4415" s="1">
        <v>45576</v>
      </c>
      <c r="P4415">
        <v>333</v>
      </c>
      <c r="Q4415" t="s">
        <v>43</v>
      </c>
      <c r="R4415">
        <v>2</v>
      </c>
      <c r="S4415" t="s">
        <v>12143</v>
      </c>
      <c r="T4415" t="s">
        <v>30</v>
      </c>
    </row>
    <row r="4416" spans="1:20" x14ac:dyDescent="0.25">
      <c r="A4416" t="s">
        <v>8882</v>
      </c>
      <c r="B4416" t="s">
        <v>21</v>
      </c>
      <c r="C4416" t="s">
        <v>22</v>
      </c>
      <c r="D4416" t="s">
        <v>32</v>
      </c>
      <c r="E4416" s="1">
        <v>45414</v>
      </c>
      <c r="F4416" t="s">
        <v>8883</v>
      </c>
      <c r="G4416" s="1">
        <v>45840</v>
      </c>
      <c r="H4416" t="s">
        <v>41</v>
      </c>
      <c r="I4416" t="s">
        <v>48</v>
      </c>
      <c r="J4416" t="s">
        <v>27</v>
      </c>
      <c r="K4416">
        <v>1</v>
      </c>
      <c r="L4416">
        <v>709.42</v>
      </c>
      <c r="M4416" t="s">
        <v>50</v>
      </c>
      <c r="N4416">
        <v>35</v>
      </c>
      <c r="O4416" t="s">
        <v>12284</v>
      </c>
      <c r="P4416">
        <v>268</v>
      </c>
      <c r="Q4416" t="s">
        <v>29</v>
      </c>
      <c r="R4416">
        <v>2</v>
      </c>
      <c r="S4416" t="s">
        <v>12231</v>
      </c>
      <c r="T4416" t="s">
        <v>30</v>
      </c>
    </row>
    <row r="4417" spans="1:20" x14ac:dyDescent="0.25">
      <c r="A4417" t="s">
        <v>8884</v>
      </c>
      <c r="B4417" t="s">
        <v>21</v>
      </c>
      <c r="C4417" t="s">
        <v>39</v>
      </c>
      <c r="D4417" t="s">
        <v>32</v>
      </c>
      <c r="E4417" s="1">
        <v>45783</v>
      </c>
      <c r="F4417" t="s">
        <v>8885</v>
      </c>
      <c r="G4417" s="1">
        <v>45840</v>
      </c>
      <c r="H4417" t="s">
        <v>47</v>
      </c>
      <c r="I4417" t="s">
        <v>54</v>
      </c>
      <c r="J4417" t="s">
        <v>64</v>
      </c>
      <c r="K4417">
        <v>3</v>
      </c>
      <c r="L4417">
        <v>929.74</v>
      </c>
      <c r="M4417" t="s">
        <v>50</v>
      </c>
      <c r="N4417">
        <v>44</v>
      </c>
      <c r="O4417" s="1">
        <v>45455</v>
      </c>
      <c r="P4417">
        <v>17</v>
      </c>
      <c r="Q4417" t="s">
        <v>29</v>
      </c>
      <c r="R4417">
        <v>2</v>
      </c>
      <c r="S4417" s="1">
        <v>45844</v>
      </c>
      <c r="T4417" t="s">
        <v>36</v>
      </c>
    </row>
    <row r="4418" spans="1:20" x14ac:dyDescent="0.25">
      <c r="A4418" t="s">
        <v>8886</v>
      </c>
      <c r="B4418" t="s">
        <v>21</v>
      </c>
      <c r="C4418" t="s">
        <v>22</v>
      </c>
      <c r="D4418" t="s">
        <v>32</v>
      </c>
      <c r="E4418" t="s">
        <v>12462</v>
      </c>
      <c r="F4418" t="s">
        <v>8887</v>
      </c>
      <c r="G4418" s="1">
        <v>45840</v>
      </c>
      <c r="H4418" t="s">
        <v>41</v>
      </c>
      <c r="I4418" t="s">
        <v>63</v>
      </c>
      <c r="J4418" t="s">
        <v>59</v>
      </c>
      <c r="K4418">
        <v>2</v>
      </c>
      <c r="L4418">
        <v>310.64999999999998</v>
      </c>
      <c r="M4418" t="s">
        <v>35</v>
      </c>
      <c r="N4418">
        <v>39</v>
      </c>
      <c r="O4418" s="1">
        <v>45424</v>
      </c>
      <c r="P4418">
        <v>488</v>
      </c>
      <c r="Q4418" t="s">
        <v>29</v>
      </c>
      <c r="R4418">
        <v>4</v>
      </c>
      <c r="S4418" s="1">
        <v>45362</v>
      </c>
      <c r="T4418" t="s">
        <v>60</v>
      </c>
    </row>
    <row r="4419" spans="1:20" x14ac:dyDescent="0.25">
      <c r="A4419" t="s">
        <v>8888</v>
      </c>
      <c r="B4419" t="s">
        <v>45</v>
      </c>
      <c r="C4419" t="s">
        <v>22</v>
      </c>
      <c r="D4419" t="s">
        <v>52</v>
      </c>
      <c r="E4419" t="s">
        <v>12464</v>
      </c>
      <c r="F4419" t="s">
        <v>8889</v>
      </c>
      <c r="G4419" s="1">
        <v>45840</v>
      </c>
      <c r="H4419" t="s">
        <v>25</v>
      </c>
      <c r="I4419" t="s">
        <v>48</v>
      </c>
      <c r="J4419" t="s">
        <v>64</v>
      </c>
      <c r="K4419">
        <v>4</v>
      </c>
      <c r="L4419">
        <v>1283.3399999999999</v>
      </c>
      <c r="M4419" t="s">
        <v>35</v>
      </c>
      <c r="N4419">
        <v>46</v>
      </c>
      <c r="O4419" t="s">
        <v>12311</v>
      </c>
      <c r="P4419">
        <v>291</v>
      </c>
      <c r="Q4419" t="s">
        <v>43</v>
      </c>
      <c r="R4419">
        <v>3</v>
      </c>
      <c r="S4419" s="1">
        <v>45781</v>
      </c>
      <c r="T4419" t="s">
        <v>36</v>
      </c>
    </row>
    <row r="4420" spans="1:20" x14ac:dyDescent="0.25">
      <c r="A4420" t="s">
        <v>8890</v>
      </c>
      <c r="B4420" t="s">
        <v>38</v>
      </c>
      <c r="C4420" t="s">
        <v>82</v>
      </c>
      <c r="D4420" t="s">
        <v>52</v>
      </c>
      <c r="E4420" t="s">
        <v>12368</v>
      </c>
      <c r="F4420" t="s">
        <v>8891</v>
      </c>
      <c r="G4420" s="1">
        <v>45840</v>
      </c>
      <c r="H4420" t="s">
        <v>58</v>
      </c>
      <c r="I4420" t="s">
        <v>54</v>
      </c>
      <c r="J4420" t="s">
        <v>27</v>
      </c>
      <c r="K4420">
        <v>3</v>
      </c>
      <c r="L4420">
        <v>544.26</v>
      </c>
      <c r="M4420" t="s">
        <v>50</v>
      </c>
      <c r="N4420">
        <v>26</v>
      </c>
      <c r="O4420" t="s">
        <v>12343</v>
      </c>
      <c r="P4420">
        <v>317</v>
      </c>
      <c r="Q4420" t="s">
        <v>43</v>
      </c>
      <c r="R4420">
        <v>3</v>
      </c>
      <c r="S4420" s="1">
        <v>45663</v>
      </c>
      <c r="T4420" t="s">
        <v>36</v>
      </c>
    </row>
    <row r="4421" spans="1:20" x14ac:dyDescent="0.25">
      <c r="A4421" t="s">
        <v>8892</v>
      </c>
      <c r="B4421" t="s">
        <v>21</v>
      </c>
      <c r="C4421" t="s">
        <v>22</v>
      </c>
      <c r="D4421" t="s">
        <v>23</v>
      </c>
      <c r="E4421" t="s">
        <v>12111</v>
      </c>
      <c r="F4421" t="s">
        <v>8893</v>
      </c>
      <c r="G4421" s="1">
        <v>45871</v>
      </c>
      <c r="H4421" t="s">
        <v>58</v>
      </c>
      <c r="I4421" t="s">
        <v>48</v>
      </c>
      <c r="J4421" t="s">
        <v>59</v>
      </c>
      <c r="K4421">
        <v>4</v>
      </c>
      <c r="L4421">
        <v>200.63</v>
      </c>
      <c r="M4421" t="s">
        <v>35</v>
      </c>
      <c r="N4421">
        <v>34</v>
      </c>
      <c r="O4421" t="s">
        <v>12200</v>
      </c>
      <c r="P4421">
        <v>24</v>
      </c>
      <c r="Q4421" t="s">
        <v>43</v>
      </c>
      <c r="R4421">
        <v>3</v>
      </c>
      <c r="S4421" t="s">
        <v>12160</v>
      </c>
      <c r="T4421" t="s">
        <v>30</v>
      </c>
    </row>
    <row r="4422" spans="1:20" x14ac:dyDescent="0.25">
      <c r="A4422" t="s">
        <v>8894</v>
      </c>
      <c r="B4422" t="s">
        <v>21</v>
      </c>
      <c r="C4422" t="s">
        <v>82</v>
      </c>
      <c r="D4422" t="s">
        <v>56</v>
      </c>
      <c r="E4422" s="1">
        <v>45483</v>
      </c>
      <c r="F4422" t="s">
        <v>8895</v>
      </c>
      <c r="G4422" s="1">
        <v>45871</v>
      </c>
      <c r="H4422" t="s">
        <v>25</v>
      </c>
      <c r="I4422" t="s">
        <v>54</v>
      </c>
      <c r="J4422" t="s">
        <v>49</v>
      </c>
      <c r="K4422">
        <v>3</v>
      </c>
      <c r="L4422">
        <v>365.26</v>
      </c>
      <c r="M4422" t="s">
        <v>28</v>
      </c>
      <c r="N4422">
        <v>28</v>
      </c>
      <c r="O4422" t="s">
        <v>12115</v>
      </c>
      <c r="P4422">
        <v>314</v>
      </c>
      <c r="Q4422" t="s">
        <v>29</v>
      </c>
      <c r="R4422">
        <v>3</v>
      </c>
      <c r="S4422" s="1">
        <v>45877</v>
      </c>
      <c r="T4422" t="s">
        <v>30</v>
      </c>
    </row>
    <row r="4423" spans="1:20" x14ac:dyDescent="0.25">
      <c r="A4423" t="s">
        <v>8896</v>
      </c>
      <c r="B4423" t="s">
        <v>21</v>
      </c>
      <c r="C4423" t="s">
        <v>82</v>
      </c>
      <c r="D4423" t="s">
        <v>32</v>
      </c>
      <c r="E4423" s="1">
        <v>45722</v>
      </c>
      <c r="F4423" t="s">
        <v>8897</v>
      </c>
      <c r="G4423" s="1">
        <v>45871</v>
      </c>
      <c r="H4423" t="s">
        <v>34</v>
      </c>
      <c r="I4423" t="s">
        <v>26</v>
      </c>
      <c r="J4423" t="s">
        <v>67</v>
      </c>
      <c r="K4423">
        <v>3</v>
      </c>
      <c r="L4423">
        <v>1113.44</v>
      </c>
      <c r="M4423" t="s">
        <v>35</v>
      </c>
      <c r="N4423">
        <v>2</v>
      </c>
      <c r="O4423" s="1">
        <v>45391</v>
      </c>
      <c r="P4423">
        <v>497</v>
      </c>
      <c r="Q4423" t="s">
        <v>43</v>
      </c>
      <c r="R4423">
        <v>3</v>
      </c>
      <c r="S4423" t="s">
        <v>12388</v>
      </c>
      <c r="T4423" t="s">
        <v>36</v>
      </c>
    </row>
    <row r="4424" spans="1:20" x14ac:dyDescent="0.25">
      <c r="A4424" t="s">
        <v>8898</v>
      </c>
      <c r="B4424" t="s">
        <v>45</v>
      </c>
      <c r="C4424" t="s">
        <v>22</v>
      </c>
      <c r="D4424" t="s">
        <v>32</v>
      </c>
      <c r="E4424" t="s">
        <v>12115</v>
      </c>
      <c r="F4424" t="s">
        <v>8899</v>
      </c>
      <c r="G4424" s="1">
        <v>45871</v>
      </c>
      <c r="H4424" t="s">
        <v>41</v>
      </c>
      <c r="I4424" t="s">
        <v>42</v>
      </c>
      <c r="J4424" t="s">
        <v>49</v>
      </c>
      <c r="K4424">
        <v>5</v>
      </c>
      <c r="L4424">
        <v>1305.22</v>
      </c>
      <c r="M4424" t="s">
        <v>28</v>
      </c>
      <c r="N4424">
        <v>5</v>
      </c>
      <c r="O4424" s="1">
        <v>45608</v>
      </c>
      <c r="P4424">
        <v>52</v>
      </c>
      <c r="Q4424" t="s">
        <v>43</v>
      </c>
      <c r="R4424">
        <v>2</v>
      </c>
      <c r="S4424" s="1">
        <v>45544</v>
      </c>
      <c r="T4424" t="s">
        <v>60</v>
      </c>
    </row>
    <row r="4425" spans="1:20" x14ac:dyDescent="0.25">
      <c r="A4425" t="s">
        <v>8900</v>
      </c>
      <c r="B4425" t="s">
        <v>38</v>
      </c>
      <c r="C4425" t="s">
        <v>39</v>
      </c>
      <c r="D4425" t="s">
        <v>77</v>
      </c>
      <c r="E4425" t="s">
        <v>12209</v>
      </c>
      <c r="F4425" t="s">
        <v>8901</v>
      </c>
      <c r="G4425" s="1">
        <v>45871</v>
      </c>
      <c r="H4425" t="s">
        <v>34</v>
      </c>
      <c r="I4425" t="s">
        <v>48</v>
      </c>
      <c r="J4425" t="s">
        <v>59</v>
      </c>
      <c r="K4425">
        <v>4</v>
      </c>
      <c r="L4425">
        <v>505.65</v>
      </c>
      <c r="M4425" t="s">
        <v>35</v>
      </c>
      <c r="N4425">
        <v>26</v>
      </c>
      <c r="O4425" s="1">
        <v>45936</v>
      </c>
      <c r="P4425">
        <v>382</v>
      </c>
      <c r="Q4425" t="s">
        <v>43</v>
      </c>
      <c r="R4425">
        <v>2</v>
      </c>
      <c r="S4425" s="1">
        <v>45936</v>
      </c>
      <c r="T4425" t="s">
        <v>36</v>
      </c>
    </row>
    <row r="4426" spans="1:20" x14ac:dyDescent="0.25">
      <c r="A4426" t="s">
        <v>8902</v>
      </c>
      <c r="B4426" t="s">
        <v>38</v>
      </c>
      <c r="C4426" t="s">
        <v>22</v>
      </c>
      <c r="D4426" t="s">
        <v>56</v>
      </c>
      <c r="E4426" s="1">
        <v>45996</v>
      </c>
      <c r="F4426" t="s">
        <v>8903</v>
      </c>
      <c r="G4426" s="1">
        <v>45871</v>
      </c>
      <c r="H4426" t="s">
        <v>58</v>
      </c>
      <c r="I4426" t="s">
        <v>54</v>
      </c>
      <c r="J4426" t="s">
        <v>67</v>
      </c>
      <c r="K4426">
        <v>3</v>
      </c>
      <c r="L4426">
        <v>545.13</v>
      </c>
      <c r="M4426" t="s">
        <v>35</v>
      </c>
      <c r="N4426">
        <v>13</v>
      </c>
      <c r="O4426" t="s">
        <v>12192</v>
      </c>
      <c r="P4426">
        <v>200</v>
      </c>
      <c r="Q4426" t="s">
        <v>29</v>
      </c>
      <c r="R4426">
        <v>3</v>
      </c>
      <c r="S4426" t="s">
        <v>12340</v>
      </c>
      <c r="T4426" t="s">
        <v>36</v>
      </c>
    </row>
    <row r="4427" spans="1:20" x14ac:dyDescent="0.25">
      <c r="A4427" t="s">
        <v>8904</v>
      </c>
      <c r="B4427" t="s">
        <v>45</v>
      </c>
      <c r="C4427" t="s">
        <v>22</v>
      </c>
      <c r="D4427" t="s">
        <v>32</v>
      </c>
      <c r="E4427" t="s">
        <v>12187</v>
      </c>
      <c r="F4427" t="s">
        <v>8905</v>
      </c>
      <c r="G4427" s="1">
        <v>45871</v>
      </c>
      <c r="H4427" t="s">
        <v>47</v>
      </c>
      <c r="I4427" t="s">
        <v>48</v>
      </c>
      <c r="J4427" t="s">
        <v>59</v>
      </c>
      <c r="K4427">
        <v>2</v>
      </c>
      <c r="L4427">
        <v>436.21</v>
      </c>
      <c r="M4427" t="s">
        <v>28</v>
      </c>
      <c r="N4427">
        <v>17</v>
      </c>
      <c r="O4427" s="1">
        <v>45662</v>
      </c>
      <c r="P4427">
        <v>341</v>
      </c>
      <c r="Q4427" t="s">
        <v>43</v>
      </c>
      <c r="R4427">
        <v>2</v>
      </c>
      <c r="S4427" t="s">
        <v>12326</v>
      </c>
      <c r="T4427" t="s">
        <v>30</v>
      </c>
    </row>
    <row r="4428" spans="1:20" x14ac:dyDescent="0.25">
      <c r="A4428" t="s">
        <v>8906</v>
      </c>
      <c r="B4428" t="s">
        <v>38</v>
      </c>
      <c r="C4428" t="s">
        <v>22</v>
      </c>
      <c r="D4428" t="s">
        <v>77</v>
      </c>
      <c r="E4428" t="s">
        <v>12417</v>
      </c>
      <c r="F4428" t="s">
        <v>8907</v>
      </c>
      <c r="G4428" s="1">
        <v>45871</v>
      </c>
      <c r="H4428" t="s">
        <v>34</v>
      </c>
      <c r="I4428" t="s">
        <v>26</v>
      </c>
      <c r="J4428" t="s">
        <v>59</v>
      </c>
      <c r="K4428">
        <v>3</v>
      </c>
      <c r="L4428">
        <v>458.06</v>
      </c>
      <c r="M4428" t="s">
        <v>28</v>
      </c>
      <c r="N4428">
        <v>21</v>
      </c>
      <c r="O4428" t="s">
        <v>12312</v>
      </c>
      <c r="P4428">
        <v>333</v>
      </c>
      <c r="Q4428" t="s">
        <v>29</v>
      </c>
      <c r="R4428">
        <v>2</v>
      </c>
      <c r="S4428" t="s">
        <v>12333</v>
      </c>
      <c r="T4428" t="s">
        <v>36</v>
      </c>
    </row>
    <row r="4429" spans="1:20" x14ac:dyDescent="0.25">
      <c r="A4429" t="s">
        <v>8908</v>
      </c>
      <c r="B4429" t="s">
        <v>45</v>
      </c>
      <c r="C4429" t="s">
        <v>39</v>
      </c>
      <c r="D4429" t="s">
        <v>32</v>
      </c>
      <c r="E4429" s="1">
        <v>45417</v>
      </c>
      <c r="F4429" t="s">
        <v>8909</v>
      </c>
      <c r="G4429" s="1">
        <v>45871</v>
      </c>
      <c r="H4429" t="s">
        <v>41</v>
      </c>
      <c r="I4429" t="s">
        <v>26</v>
      </c>
      <c r="J4429" t="s">
        <v>59</v>
      </c>
      <c r="K4429">
        <v>4</v>
      </c>
      <c r="L4429">
        <v>369.86</v>
      </c>
      <c r="M4429" t="s">
        <v>35</v>
      </c>
      <c r="N4429">
        <v>44</v>
      </c>
      <c r="O4429" t="s">
        <v>12125</v>
      </c>
      <c r="P4429">
        <v>460</v>
      </c>
      <c r="Q4429" t="s">
        <v>43</v>
      </c>
      <c r="R4429">
        <v>4</v>
      </c>
      <c r="S4429" t="s">
        <v>12211</v>
      </c>
      <c r="T4429" t="s">
        <v>30</v>
      </c>
    </row>
    <row r="4430" spans="1:20" x14ac:dyDescent="0.25">
      <c r="A4430" t="s">
        <v>8910</v>
      </c>
      <c r="B4430" t="s">
        <v>45</v>
      </c>
      <c r="C4430" t="s">
        <v>22</v>
      </c>
      <c r="D4430" t="s">
        <v>32</v>
      </c>
      <c r="E4430" s="1">
        <v>45749</v>
      </c>
      <c r="F4430" t="s">
        <v>8911</v>
      </c>
      <c r="G4430" s="1">
        <v>45902</v>
      </c>
      <c r="H4430" t="s">
        <v>34</v>
      </c>
      <c r="I4430" t="s">
        <v>48</v>
      </c>
      <c r="J4430" t="s">
        <v>64</v>
      </c>
      <c r="K4430">
        <v>2</v>
      </c>
      <c r="L4430">
        <v>180.48</v>
      </c>
      <c r="M4430" t="s">
        <v>28</v>
      </c>
      <c r="N4430">
        <v>21</v>
      </c>
      <c r="O4430" t="s">
        <v>12176</v>
      </c>
      <c r="P4430">
        <v>449</v>
      </c>
      <c r="Q4430" t="s">
        <v>29</v>
      </c>
      <c r="R4430">
        <v>3</v>
      </c>
      <c r="S4430" t="s">
        <v>12340</v>
      </c>
      <c r="T4430" t="s">
        <v>60</v>
      </c>
    </row>
    <row r="4431" spans="1:20" x14ac:dyDescent="0.25">
      <c r="A4431" t="s">
        <v>8912</v>
      </c>
      <c r="B4431" t="s">
        <v>38</v>
      </c>
      <c r="C4431" t="s">
        <v>22</v>
      </c>
      <c r="D4431" t="s">
        <v>23</v>
      </c>
      <c r="E4431" s="1">
        <v>45417</v>
      </c>
      <c r="F4431" t="s">
        <v>8913</v>
      </c>
      <c r="G4431" s="1">
        <v>45902</v>
      </c>
      <c r="H4431" t="s">
        <v>25</v>
      </c>
      <c r="I4431" t="s">
        <v>54</v>
      </c>
      <c r="J4431" t="s">
        <v>64</v>
      </c>
      <c r="K4431">
        <v>5</v>
      </c>
      <c r="L4431">
        <v>1315.38</v>
      </c>
      <c r="M4431" t="s">
        <v>28</v>
      </c>
      <c r="N4431">
        <v>6</v>
      </c>
      <c r="O4431" s="1">
        <v>45877</v>
      </c>
      <c r="P4431">
        <v>18</v>
      </c>
      <c r="Q4431" t="s">
        <v>29</v>
      </c>
      <c r="R4431">
        <v>4</v>
      </c>
      <c r="S4431" s="1">
        <v>45455</v>
      </c>
      <c r="T4431" t="s">
        <v>60</v>
      </c>
    </row>
    <row r="4432" spans="1:20" x14ac:dyDescent="0.25">
      <c r="A4432" t="s">
        <v>8914</v>
      </c>
      <c r="B4432" t="s">
        <v>45</v>
      </c>
      <c r="C4432" t="s">
        <v>82</v>
      </c>
      <c r="D4432" t="s">
        <v>77</v>
      </c>
      <c r="E4432" t="s">
        <v>12211</v>
      </c>
      <c r="F4432" t="s">
        <v>8915</v>
      </c>
      <c r="G4432" s="1">
        <v>45902</v>
      </c>
      <c r="H4432" t="s">
        <v>47</v>
      </c>
      <c r="I4432" t="s">
        <v>42</v>
      </c>
      <c r="J4432" t="s">
        <v>49</v>
      </c>
      <c r="K4432">
        <v>5</v>
      </c>
      <c r="L4432">
        <v>1038.74</v>
      </c>
      <c r="M4432" t="s">
        <v>35</v>
      </c>
      <c r="N4432">
        <v>48</v>
      </c>
      <c r="O4432" t="s">
        <v>12286</v>
      </c>
      <c r="P4432">
        <v>317</v>
      </c>
      <c r="Q4432" t="s">
        <v>43</v>
      </c>
      <c r="R4432">
        <v>4</v>
      </c>
      <c r="S4432" t="s">
        <v>12219</v>
      </c>
      <c r="T4432" t="s">
        <v>36</v>
      </c>
    </row>
    <row r="4433" spans="1:20" x14ac:dyDescent="0.25">
      <c r="A4433" t="s">
        <v>8916</v>
      </c>
      <c r="B4433" t="s">
        <v>45</v>
      </c>
      <c r="C4433" t="s">
        <v>39</v>
      </c>
      <c r="D4433" t="s">
        <v>52</v>
      </c>
      <c r="E4433" s="1">
        <v>45877</v>
      </c>
      <c r="F4433" t="s">
        <v>8917</v>
      </c>
      <c r="G4433" s="1">
        <v>45902</v>
      </c>
      <c r="H4433" t="s">
        <v>58</v>
      </c>
      <c r="I4433" t="s">
        <v>26</v>
      </c>
      <c r="J4433" t="s">
        <v>64</v>
      </c>
      <c r="K4433">
        <v>5</v>
      </c>
      <c r="L4433">
        <v>832.38</v>
      </c>
      <c r="M4433" t="s">
        <v>28</v>
      </c>
      <c r="N4433">
        <v>39</v>
      </c>
      <c r="O4433" s="1">
        <v>45360</v>
      </c>
      <c r="P4433">
        <v>358</v>
      </c>
      <c r="Q4433" t="s">
        <v>43</v>
      </c>
      <c r="R4433">
        <v>5</v>
      </c>
      <c r="S4433" s="1">
        <v>45606</v>
      </c>
      <c r="T4433" t="s">
        <v>30</v>
      </c>
    </row>
    <row r="4434" spans="1:20" x14ac:dyDescent="0.25">
      <c r="A4434" t="s">
        <v>8918</v>
      </c>
      <c r="B4434" t="s">
        <v>38</v>
      </c>
      <c r="C4434" t="s">
        <v>22</v>
      </c>
      <c r="D4434" t="s">
        <v>52</v>
      </c>
      <c r="E4434" t="s">
        <v>12382</v>
      </c>
      <c r="F4434" t="s">
        <v>8919</v>
      </c>
      <c r="G4434" s="1">
        <v>45902</v>
      </c>
      <c r="H4434" t="s">
        <v>41</v>
      </c>
      <c r="I4434" t="s">
        <v>63</v>
      </c>
      <c r="J4434" t="s">
        <v>27</v>
      </c>
      <c r="K4434">
        <v>5</v>
      </c>
      <c r="L4434">
        <v>1333.97</v>
      </c>
      <c r="M4434" t="s">
        <v>50</v>
      </c>
      <c r="N4434">
        <v>48</v>
      </c>
      <c r="O4434" s="1">
        <v>45608</v>
      </c>
      <c r="P4434">
        <v>333</v>
      </c>
      <c r="Q4434" t="s">
        <v>29</v>
      </c>
      <c r="R4434">
        <v>4</v>
      </c>
      <c r="S4434" t="s">
        <v>12123</v>
      </c>
      <c r="T4434" t="s">
        <v>30</v>
      </c>
    </row>
    <row r="4435" spans="1:20" x14ac:dyDescent="0.25">
      <c r="A4435" t="s">
        <v>8920</v>
      </c>
      <c r="B4435" t="s">
        <v>21</v>
      </c>
      <c r="C4435" t="s">
        <v>22</v>
      </c>
      <c r="D4435" t="s">
        <v>56</v>
      </c>
      <c r="E4435" t="s">
        <v>12239</v>
      </c>
      <c r="F4435" t="s">
        <v>8921</v>
      </c>
      <c r="G4435" s="1">
        <v>45932</v>
      </c>
      <c r="H4435" t="s">
        <v>34</v>
      </c>
      <c r="I4435" t="s">
        <v>54</v>
      </c>
      <c r="J4435" t="s">
        <v>27</v>
      </c>
      <c r="K4435">
        <v>4</v>
      </c>
      <c r="L4435">
        <v>117.39</v>
      </c>
      <c r="M4435" t="s">
        <v>35</v>
      </c>
      <c r="N4435">
        <v>18</v>
      </c>
      <c r="O4435" s="1">
        <v>45968</v>
      </c>
      <c r="P4435">
        <v>32</v>
      </c>
      <c r="Q4435" t="s">
        <v>29</v>
      </c>
      <c r="R4435">
        <v>3</v>
      </c>
      <c r="S4435" t="s">
        <v>12361</v>
      </c>
      <c r="T4435" t="s">
        <v>60</v>
      </c>
    </row>
    <row r="4436" spans="1:20" x14ac:dyDescent="0.25">
      <c r="A4436" t="s">
        <v>8922</v>
      </c>
      <c r="B4436" t="s">
        <v>38</v>
      </c>
      <c r="C4436" t="s">
        <v>22</v>
      </c>
      <c r="D4436" t="s">
        <v>52</v>
      </c>
      <c r="E4436" s="1">
        <v>45449</v>
      </c>
      <c r="F4436" t="s">
        <v>8923</v>
      </c>
      <c r="G4436" s="1">
        <v>45932</v>
      </c>
      <c r="H4436" t="s">
        <v>34</v>
      </c>
      <c r="I4436" t="s">
        <v>63</v>
      </c>
      <c r="J4436" t="s">
        <v>27</v>
      </c>
      <c r="K4436">
        <v>4</v>
      </c>
      <c r="L4436">
        <v>478.36</v>
      </c>
      <c r="M4436" t="s">
        <v>50</v>
      </c>
      <c r="N4436">
        <v>9</v>
      </c>
      <c r="O4436" s="1">
        <v>45907</v>
      </c>
      <c r="P4436">
        <v>125</v>
      </c>
      <c r="Q4436" t="s">
        <v>43</v>
      </c>
      <c r="R4436">
        <v>5</v>
      </c>
      <c r="S4436" t="s">
        <v>12326</v>
      </c>
      <c r="T4436" t="s">
        <v>30</v>
      </c>
    </row>
    <row r="4437" spans="1:20" x14ac:dyDescent="0.25">
      <c r="A4437" t="s">
        <v>8924</v>
      </c>
      <c r="B4437" t="s">
        <v>38</v>
      </c>
      <c r="C4437" t="s">
        <v>39</v>
      </c>
      <c r="D4437" t="s">
        <v>56</v>
      </c>
      <c r="E4437" t="s">
        <v>12254</v>
      </c>
      <c r="F4437" t="s">
        <v>8925</v>
      </c>
      <c r="G4437" s="1">
        <v>45932</v>
      </c>
      <c r="H4437" t="s">
        <v>47</v>
      </c>
      <c r="I4437" t="s">
        <v>26</v>
      </c>
      <c r="J4437" t="s">
        <v>27</v>
      </c>
      <c r="K4437">
        <v>4</v>
      </c>
      <c r="L4437">
        <v>392.08</v>
      </c>
      <c r="M4437" t="s">
        <v>35</v>
      </c>
      <c r="N4437">
        <v>2</v>
      </c>
      <c r="O4437" t="s">
        <v>12256</v>
      </c>
      <c r="P4437">
        <v>4</v>
      </c>
      <c r="Q4437" t="s">
        <v>43</v>
      </c>
      <c r="R4437">
        <v>1</v>
      </c>
      <c r="S4437" t="s">
        <v>12131</v>
      </c>
      <c r="T4437" t="s">
        <v>30</v>
      </c>
    </row>
    <row r="4438" spans="1:20" x14ac:dyDescent="0.25">
      <c r="A4438" t="s">
        <v>8926</v>
      </c>
      <c r="B4438" t="s">
        <v>38</v>
      </c>
      <c r="C4438" t="s">
        <v>22</v>
      </c>
      <c r="D4438" t="s">
        <v>52</v>
      </c>
      <c r="E4438" t="s">
        <v>12075</v>
      </c>
      <c r="F4438" t="s">
        <v>8927</v>
      </c>
      <c r="G4438" s="1">
        <v>45932</v>
      </c>
      <c r="H4438" t="s">
        <v>58</v>
      </c>
      <c r="I4438" t="s">
        <v>54</v>
      </c>
      <c r="J4438" t="s">
        <v>27</v>
      </c>
      <c r="K4438">
        <v>3</v>
      </c>
      <c r="L4438">
        <v>583.37</v>
      </c>
      <c r="M4438" t="s">
        <v>28</v>
      </c>
      <c r="N4438">
        <v>20</v>
      </c>
      <c r="O4438" t="s">
        <v>12178</v>
      </c>
      <c r="P4438">
        <v>432</v>
      </c>
      <c r="Q4438" t="s">
        <v>43</v>
      </c>
      <c r="R4438">
        <v>4</v>
      </c>
      <c r="S4438" t="s">
        <v>12160</v>
      </c>
      <c r="T4438" t="s">
        <v>60</v>
      </c>
    </row>
    <row r="4439" spans="1:20" x14ac:dyDescent="0.25">
      <c r="A4439" t="s">
        <v>8928</v>
      </c>
      <c r="B4439" t="s">
        <v>38</v>
      </c>
      <c r="C4439" t="s">
        <v>39</v>
      </c>
      <c r="D4439" t="s">
        <v>32</v>
      </c>
      <c r="E4439" s="1">
        <v>45934</v>
      </c>
      <c r="F4439" t="s">
        <v>8929</v>
      </c>
      <c r="G4439" s="1">
        <v>45932</v>
      </c>
      <c r="H4439" t="s">
        <v>34</v>
      </c>
      <c r="I4439" t="s">
        <v>63</v>
      </c>
      <c r="J4439" t="s">
        <v>64</v>
      </c>
      <c r="K4439">
        <v>4</v>
      </c>
      <c r="L4439">
        <v>728.58</v>
      </c>
      <c r="M4439" t="s">
        <v>28</v>
      </c>
      <c r="N4439">
        <v>6</v>
      </c>
      <c r="O4439" t="s">
        <v>12108</v>
      </c>
      <c r="P4439">
        <v>72</v>
      </c>
      <c r="Q4439" t="s">
        <v>43</v>
      </c>
      <c r="R4439">
        <v>2</v>
      </c>
      <c r="S4439" t="s">
        <v>12093</v>
      </c>
      <c r="T4439" t="s">
        <v>36</v>
      </c>
    </row>
    <row r="4440" spans="1:20" x14ac:dyDescent="0.25">
      <c r="A4440" t="s">
        <v>8930</v>
      </c>
      <c r="B4440" t="s">
        <v>45</v>
      </c>
      <c r="C4440" t="s">
        <v>39</v>
      </c>
      <c r="D4440" t="s">
        <v>77</v>
      </c>
      <c r="E4440" t="s">
        <v>12198</v>
      </c>
      <c r="F4440" t="s">
        <v>8931</v>
      </c>
      <c r="G4440" s="1">
        <v>45932</v>
      </c>
      <c r="H4440" t="s">
        <v>47</v>
      </c>
      <c r="I4440" t="s">
        <v>63</v>
      </c>
      <c r="J4440" t="s">
        <v>59</v>
      </c>
      <c r="K4440">
        <v>2</v>
      </c>
      <c r="L4440">
        <v>619.07000000000005</v>
      </c>
      <c r="M4440" t="s">
        <v>50</v>
      </c>
      <c r="N4440">
        <v>39</v>
      </c>
      <c r="O4440" s="1">
        <v>45638</v>
      </c>
      <c r="P4440">
        <v>45</v>
      </c>
      <c r="Q4440" t="s">
        <v>43</v>
      </c>
      <c r="R4440">
        <v>5</v>
      </c>
      <c r="S4440" t="s">
        <v>12236</v>
      </c>
      <c r="T4440" t="s">
        <v>30</v>
      </c>
    </row>
    <row r="4441" spans="1:20" x14ac:dyDescent="0.25">
      <c r="A4441" t="s">
        <v>8932</v>
      </c>
      <c r="B4441" t="s">
        <v>38</v>
      </c>
      <c r="C4441" t="s">
        <v>22</v>
      </c>
      <c r="D4441" t="s">
        <v>77</v>
      </c>
      <c r="E4441" t="s">
        <v>12153</v>
      </c>
      <c r="F4441" t="s">
        <v>8933</v>
      </c>
      <c r="G4441" s="1">
        <v>45932</v>
      </c>
      <c r="H4441" t="s">
        <v>25</v>
      </c>
      <c r="I4441" t="s">
        <v>63</v>
      </c>
      <c r="J4441" t="s">
        <v>49</v>
      </c>
      <c r="K4441">
        <v>5</v>
      </c>
      <c r="L4441">
        <v>416.08</v>
      </c>
      <c r="M4441" t="s">
        <v>35</v>
      </c>
      <c r="N4441">
        <v>29</v>
      </c>
      <c r="O4441" t="s">
        <v>12300</v>
      </c>
      <c r="P4441">
        <v>352</v>
      </c>
      <c r="Q4441" t="s">
        <v>29</v>
      </c>
      <c r="R4441">
        <v>1</v>
      </c>
      <c r="S4441" s="1">
        <v>45452</v>
      </c>
      <c r="T4441" t="s">
        <v>36</v>
      </c>
    </row>
    <row r="4442" spans="1:20" x14ac:dyDescent="0.25">
      <c r="A4442" t="s">
        <v>8934</v>
      </c>
      <c r="B4442" t="s">
        <v>38</v>
      </c>
      <c r="C4442" t="s">
        <v>39</v>
      </c>
      <c r="D4442" t="s">
        <v>23</v>
      </c>
      <c r="E4442" t="s">
        <v>12276</v>
      </c>
      <c r="F4442" t="s">
        <v>8935</v>
      </c>
      <c r="G4442" s="1">
        <v>45932</v>
      </c>
      <c r="H4442" t="s">
        <v>34</v>
      </c>
      <c r="I4442" t="s">
        <v>63</v>
      </c>
      <c r="J4442" t="s">
        <v>59</v>
      </c>
      <c r="K4442">
        <v>2</v>
      </c>
      <c r="L4442">
        <v>782.74</v>
      </c>
      <c r="M4442" t="s">
        <v>50</v>
      </c>
      <c r="N4442">
        <v>13</v>
      </c>
      <c r="O4442" s="1">
        <v>45781</v>
      </c>
      <c r="P4442">
        <v>0</v>
      </c>
      <c r="Q4442" t="s">
        <v>43</v>
      </c>
      <c r="R4442">
        <v>5</v>
      </c>
      <c r="S4442" t="s">
        <v>12309</v>
      </c>
      <c r="T4442" t="s">
        <v>60</v>
      </c>
    </row>
    <row r="4443" spans="1:20" x14ac:dyDescent="0.25">
      <c r="A4443" t="s">
        <v>8936</v>
      </c>
      <c r="B4443" t="s">
        <v>21</v>
      </c>
      <c r="C4443" t="s">
        <v>39</v>
      </c>
      <c r="D4443" t="s">
        <v>56</v>
      </c>
      <c r="E4443" t="s">
        <v>12502</v>
      </c>
      <c r="F4443" t="s">
        <v>8937</v>
      </c>
      <c r="G4443" s="1">
        <v>45932</v>
      </c>
      <c r="H4443" t="s">
        <v>47</v>
      </c>
      <c r="I4443" t="s">
        <v>63</v>
      </c>
      <c r="J4443" t="s">
        <v>27</v>
      </c>
      <c r="K4443">
        <v>3</v>
      </c>
      <c r="L4443">
        <v>528.32000000000005</v>
      </c>
      <c r="M4443" t="s">
        <v>28</v>
      </c>
      <c r="N4443">
        <v>46</v>
      </c>
      <c r="O4443" t="s">
        <v>12207</v>
      </c>
      <c r="P4443">
        <v>248</v>
      </c>
      <c r="Q4443" t="s">
        <v>29</v>
      </c>
      <c r="R4443">
        <v>2</v>
      </c>
      <c r="S4443" s="1">
        <v>45902</v>
      </c>
      <c r="T4443" t="s">
        <v>36</v>
      </c>
    </row>
    <row r="4444" spans="1:20" x14ac:dyDescent="0.25">
      <c r="A4444" t="s">
        <v>8938</v>
      </c>
      <c r="B4444" t="s">
        <v>45</v>
      </c>
      <c r="C4444" t="s">
        <v>22</v>
      </c>
      <c r="D4444" t="s">
        <v>23</v>
      </c>
      <c r="E4444" t="s">
        <v>12383</v>
      </c>
      <c r="F4444" t="s">
        <v>8939</v>
      </c>
      <c r="G4444" s="1">
        <v>45932</v>
      </c>
      <c r="H4444" t="s">
        <v>58</v>
      </c>
      <c r="I4444" t="s">
        <v>54</v>
      </c>
      <c r="J4444" t="s">
        <v>67</v>
      </c>
      <c r="K4444">
        <v>4</v>
      </c>
      <c r="L4444">
        <v>1033.28</v>
      </c>
      <c r="M4444" t="s">
        <v>28</v>
      </c>
      <c r="N4444">
        <v>18</v>
      </c>
      <c r="O4444" t="s">
        <v>12101</v>
      </c>
      <c r="P4444">
        <v>137</v>
      </c>
      <c r="Q4444" t="s">
        <v>43</v>
      </c>
      <c r="R4444">
        <v>5</v>
      </c>
      <c r="S4444" s="1">
        <v>45934</v>
      </c>
      <c r="T4444" t="s">
        <v>60</v>
      </c>
    </row>
    <row r="4445" spans="1:20" x14ac:dyDescent="0.25">
      <c r="A4445" t="s">
        <v>8940</v>
      </c>
      <c r="B4445" t="s">
        <v>21</v>
      </c>
      <c r="C4445" t="s">
        <v>82</v>
      </c>
      <c r="D4445" t="s">
        <v>23</v>
      </c>
      <c r="E4445" t="s">
        <v>12161</v>
      </c>
      <c r="F4445" t="s">
        <v>8941</v>
      </c>
      <c r="G4445" s="1">
        <v>45932</v>
      </c>
      <c r="H4445" t="s">
        <v>34</v>
      </c>
      <c r="I4445" t="s">
        <v>42</v>
      </c>
      <c r="J4445" t="s">
        <v>27</v>
      </c>
      <c r="K4445">
        <v>2</v>
      </c>
      <c r="L4445">
        <v>322.14</v>
      </c>
      <c r="M4445" t="s">
        <v>28</v>
      </c>
      <c r="N4445">
        <v>10</v>
      </c>
      <c r="O4445" s="1">
        <v>45814</v>
      </c>
      <c r="P4445">
        <v>41</v>
      </c>
      <c r="Q4445" t="s">
        <v>43</v>
      </c>
      <c r="R4445">
        <v>2</v>
      </c>
      <c r="S4445" s="1">
        <v>45876</v>
      </c>
      <c r="T4445" t="s">
        <v>60</v>
      </c>
    </row>
    <row r="4446" spans="1:20" x14ac:dyDescent="0.25">
      <c r="A4446" t="s">
        <v>8942</v>
      </c>
      <c r="B4446" t="s">
        <v>38</v>
      </c>
      <c r="C4446" t="s">
        <v>82</v>
      </c>
      <c r="D4446" t="s">
        <v>77</v>
      </c>
      <c r="E4446" t="s">
        <v>12376</v>
      </c>
      <c r="F4446" t="s">
        <v>8943</v>
      </c>
      <c r="G4446" s="1">
        <v>45932</v>
      </c>
      <c r="H4446" t="s">
        <v>58</v>
      </c>
      <c r="I4446" t="s">
        <v>63</v>
      </c>
      <c r="J4446" t="s">
        <v>59</v>
      </c>
      <c r="K4446">
        <v>3</v>
      </c>
      <c r="L4446">
        <v>1445.39</v>
      </c>
      <c r="M4446" t="s">
        <v>50</v>
      </c>
      <c r="N4446">
        <v>11</v>
      </c>
      <c r="O4446" s="1">
        <v>45482</v>
      </c>
      <c r="P4446">
        <v>282</v>
      </c>
      <c r="Q4446" t="s">
        <v>43</v>
      </c>
      <c r="R4446">
        <v>4</v>
      </c>
      <c r="S4446" s="1">
        <v>45300</v>
      </c>
      <c r="T4446" t="s">
        <v>36</v>
      </c>
    </row>
    <row r="4447" spans="1:20" x14ac:dyDescent="0.25">
      <c r="A4447" t="s">
        <v>8944</v>
      </c>
      <c r="B4447" t="s">
        <v>45</v>
      </c>
      <c r="C4447" t="s">
        <v>39</v>
      </c>
      <c r="D4447" t="s">
        <v>23</v>
      </c>
      <c r="E4447" t="s">
        <v>12185</v>
      </c>
      <c r="F4447" t="s">
        <v>8945</v>
      </c>
      <c r="G4447" s="1">
        <v>45963</v>
      </c>
      <c r="H4447" t="s">
        <v>47</v>
      </c>
      <c r="I4447" t="s">
        <v>26</v>
      </c>
      <c r="J4447" t="s">
        <v>59</v>
      </c>
      <c r="K4447">
        <v>4</v>
      </c>
      <c r="L4447">
        <v>404.78</v>
      </c>
      <c r="M4447" t="s">
        <v>28</v>
      </c>
      <c r="N4447">
        <v>38</v>
      </c>
      <c r="O4447" t="s">
        <v>12308</v>
      </c>
      <c r="P4447">
        <v>30</v>
      </c>
      <c r="Q4447" t="s">
        <v>29</v>
      </c>
      <c r="R4447">
        <v>5</v>
      </c>
      <c r="S4447" t="s">
        <v>12310</v>
      </c>
      <c r="T4447" t="s">
        <v>30</v>
      </c>
    </row>
    <row r="4448" spans="1:20" x14ac:dyDescent="0.25">
      <c r="A4448" t="s">
        <v>8946</v>
      </c>
      <c r="B4448" t="s">
        <v>38</v>
      </c>
      <c r="C4448" t="s">
        <v>82</v>
      </c>
      <c r="D4448" t="s">
        <v>23</v>
      </c>
      <c r="E4448" t="s">
        <v>12409</v>
      </c>
      <c r="F4448" t="s">
        <v>8947</v>
      </c>
      <c r="G4448" s="1">
        <v>45963</v>
      </c>
      <c r="H4448" t="s">
        <v>41</v>
      </c>
      <c r="I4448" t="s">
        <v>26</v>
      </c>
      <c r="J4448" t="s">
        <v>67</v>
      </c>
      <c r="K4448">
        <v>2</v>
      </c>
      <c r="L4448">
        <v>1314.7</v>
      </c>
      <c r="M4448" t="s">
        <v>35</v>
      </c>
      <c r="N4448">
        <v>11</v>
      </c>
      <c r="O4448" s="1">
        <v>45333</v>
      </c>
      <c r="P4448">
        <v>28</v>
      </c>
      <c r="Q4448" t="s">
        <v>29</v>
      </c>
      <c r="R4448">
        <v>3</v>
      </c>
      <c r="S4448" s="1">
        <v>45300</v>
      </c>
      <c r="T4448" t="s">
        <v>30</v>
      </c>
    </row>
    <row r="4449" spans="1:20" x14ac:dyDescent="0.25">
      <c r="A4449" t="s">
        <v>8948</v>
      </c>
      <c r="B4449" t="s">
        <v>21</v>
      </c>
      <c r="C4449" t="s">
        <v>39</v>
      </c>
      <c r="D4449" t="s">
        <v>56</v>
      </c>
      <c r="E4449" t="s">
        <v>12217</v>
      </c>
      <c r="F4449" t="s">
        <v>8949</v>
      </c>
      <c r="G4449" s="1">
        <v>45963</v>
      </c>
      <c r="H4449" t="s">
        <v>47</v>
      </c>
      <c r="I4449" t="s">
        <v>42</v>
      </c>
      <c r="J4449" t="s">
        <v>59</v>
      </c>
      <c r="K4449">
        <v>3</v>
      </c>
      <c r="L4449">
        <v>725.42</v>
      </c>
      <c r="M4449" t="s">
        <v>28</v>
      </c>
      <c r="N4449">
        <v>7</v>
      </c>
      <c r="O4449" t="s">
        <v>12176</v>
      </c>
      <c r="P4449">
        <v>326</v>
      </c>
      <c r="Q4449" t="s">
        <v>43</v>
      </c>
      <c r="R4449">
        <v>1</v>
      </c>
      <c r="S4449" t="s">
        <v>12170</v>
      </c>
      <c r="T4449" t="s">
        <v>60</v>
      </c>
    </row>
    <row r="4450" spans="1:20" x14ac:dyDescent="0.25">
      <c r="A4450" t="s">
        <v>8950</v>
      </c>
      <c r="B4450" t="s">
        <v>21</v>
      </c>
      <c r="C4450" t="s">
        <v>22</v>
      </c>
      <c r="D4450" t="s">
        <v>77</v>
      </c>
      <c r="E4450" t="s">
        <v>12178</v>
      </c>
      <c r="F4450" t="s">
        <v>8951</v>
      </c>
      <c r="G4450" s="1">
        <v>45963</v>
      </c>
      <c r="H4450" t="s">
        <v>41</v>
      </c>
      <c r="I4450" t="s">
        <v>54</v>
      </c>
      <c r="J4450" t="s">
        <v>27</v>
      </c>
      <c r="K4450">
        <v>3</v>
      </c>
      <c r="L4450">
        <v>713.67</v>
      </c>
      <c r="M4450" t="s">
        <v>28</v>
      </c>
      <c r="N4450">
        <v>13</v>
      </c>
      <c r="O4450" t="s">
        <v>12084</v>
      </c>
      <c r="P4450">
        <v>67</v>
      </c>
      <c r="Q4450" t="s">
        <v>43</v>
      </c>
      <c r="R4450">
        <v>5</v>
      </c>
      <c r="S4450" s="1">
        <v>45722</v>
      </c>
      <c r="T4450" t="s">
        <v>60</v>
      </c>
    </row>
    <row r="4451" spans="1:20" x14ac:dyDescent="0.25">
      <c r="A4451" t="s">
        <v>8952</v>
      </c>
      <c r="B4451" t="s">
        <v>21</v>
      </c>
      <c r="C4451" t="s">
        <v>22</v>
      </c>
      <c r="D4451" t="s">
        <v>52</v>
      </c>
      <c r="E4451" s="1">
        <v>45996</v>
      </c>
      <c r="F4451" t="s">
        <v>8953</v>
      </c>
      <c r="G4451" s="1">
        <v>45963</v>
      </c>
      <c r="H4451" t="s">
        <v>25</v>
      </c>
      <c r="I4451" t="s">
        <v>48</v>
      </c>
      <c r="J4451" t="s">
        <v>59</v>
      </c>
      <c r="K4451">
        <v>3</v>
      </c>
      <c r="L4451">
        <v>662.96</v>
      </c>
      <c r="M4451" t="s">
        <v>28</v>
      </c>
      <c r="N4451">
        <v>46</v>
      </c>
      <c r="O4451" t="s">
        <v>12069</v>
      </c>
      <c r="P4451">
        <v>348</v>
      </c>
      <c r="Q4451" t="s">
        <v>29</v>
      </c>
      <c r="R4451">
        <v>3</v>
      </c>
      <c r="S4451" s="1">
        <v>45874</v>
      </c>
      <c r="T4451" t="s">
        <v>60</v>
      </c>
    </row>
    <row r="4452" spans="1:20" x14ac:dyDescent="0.25">
      <c r="A4452" t="s">
        <v>8954</v>
      </c>
      <c r="B4452" t="s">
        <v>45</v>
      </c>
      <c r="C4452" t="s">
        <v>82</v>
      </c>
      <c r="D4452" t="s">
        <v>23</v>
      </c>
      <c r="E4452" s="1">
        <v>45511</v>
      </c>
      <c r="F4452" t="s">
        <v>8955</v>
      </c>
      <c r="G4452" s="1">
        <v>45993</v>
      </c>
      <c r="H4452" t="s">
        <v>47</v>
      </c>
      <c r="I4452" t="s">
        <v>63</v>
      </c>
      <c r="J4452" t="s">
        <v>64</v>
      </c>
      <c r="K4452">
        <v>3</v>
      </c>
      <c r="L4452">
        <v>1047.33</v>
      </c>
      <c r="M4452" t="s">
        <v>28</v>
      </c>
      <c r="N4452">
        <v>34</v>
      </c>
      <c r="O4452" s="1">
        <v>45778</v>
      </c>
      <c r="P4452">
        <v>295</v>
      </c>
      <c r="Q4452" t="s">
        <v>29</v>
      </c>
      <c r="R4452">
        <v>2</v>
      </c>
      <c r="S4452" s="1">
        <v>45748</v>
      </c>
      <c r="T4452" t="s">
        <v>36</v>
      </c>
    </row>
    <row r="4453" spans="1:20" x14ac:dyDescent="0.25">
      <c r="A4453" t="s">
        <v>8956</v>
      </c>
      <c r="B4453" t="s">
        <v>21</v>
      </c>
      <c r="C4453" t="s">
        <v>82</v>
      </c>
      <c r="D4453" t="s">
        <v>23</v>
      </c>
      <c r="E4453" s="1">
        <v>45333</v>
      </c>
      <c r="F4453" t="s">
        <v>8957</v>
      </c>
      <c r="G4453" s="1">
        <v>45993</v>
      </c>
      <c r="H4453" t="s">
        <v>47</v>
      </c>
      <c r="I4453" t="s">
        <v>48</v>
      </c>
      <c r="J4453" t="s">
        <v>59</v>
      </c>
      <c r="K4453">
        <v>4</v>
      </c>
      <c r="L4453">
        <v>702.81</v>
      </c>
      <c r="M4453" t="s">
        <v>35</v>
      </c>
      <c r="N4453">
        <v>39</v>
      </c>
      <c r="O4453" t="s">
        <v>12114</v>
      </c>
      <c r="P4453">
        <v>361</v>
      </c>
      <c r="Q4453" t="s">
        <v>43</v>
      </c>
      <c r="R4453">
        <v>4</v>
      </c>
      <c r="S4453" t="s">
        <v>12268</v>
      </c>
      <c r="T4453" t="s">
        <v>36</v>
      </c>
    </row>
    <row r="4454" spans="1:20" x14ac:dyDescent="0.25">
      <c r="A4454" t="s">
        <v>8958</v>
      </c>
      <c r="B4454" t="s">
        <v>21</v>
      </c>
      <c r="C4454" t="s">
        <v>82</v>
      </c>
      <c r="D4454" t="s">
        <v>32</v>
      </c>
      <c r="E4454" t="s">
        <v>12197</v>
      </c>
      <c r="F4454" t="s">
        <v>8959</v>
      </c>
      <c r="G4454" t="s">
        <v>12339</v>
      </c>
      <c r="H4454" t="s">
        <v>47</v>
      </c>
      <c r="I4454" t="s">
        <v>63</v>
      </c>
      <c r="J4454" t="s">
        <v>27</v>
      </c>
      <c r="K4454">
        <v>5</v>
      </c>
      <c r="L4454">
        <v>458.62</v>
      </c>
      <c r="M4454" t="s">
        <v>35</v>
      </c>
      <c r="N4454">
        <v>19</v>
      </c>
      <c r="O4454" t="s">
        <v>12070</v>
      </c>
      <c r="P4454">
        <v>339</v>
      </c>
      <c r="Q4454" t="s">
        <v>29</v>
      </c>
      <c r="R4454">
        <v>2</v>
      </c>
      <c r="S4454" s="1">
        <v>45605</v>
      </c>
      <c r="T4454" t="s">
        <v>36</v>
      </c>
    </row>
    <row r="4455" spans="1:20" x14ac:dyDescent="0.25">
      <c r="A4455" t="s">
        <v>8960</v>
      </c>
      <c r="B4455" t="s">
        <v>45</v>
      </c>
      <c r="C4455" t="s">
        <v>39</v>
      </c>
      <c r="D4455" t="s">
        <v>56</v>
      </c>
      <c r="E4455" t="s">
        <v>12298</v>
      </c>
      <c r="F4455" t="s">
        <v>8961</v>
      </c>
      <c r="G4455" t="s">
        <v>12339</v>
      </c>
      <c r="H4455" t="s">
        <v>34</v>
      </c>
      <c r="I4455" t="s">
        <v>54</v>
      </c>
      <c r="J4455" t="s">
        <v>27</v>
      </c>
      <c r="K4455">
        <v>4</v>
      </c>
      <c r="L4455">
        <v>330.26</v>
      </c>
      <c r="M4455" t="s">
        <v>28</v>
      </c>
      <c r="N4455">
        <v>12</v>
      </c>
      <c r="O4455" s="1">
        <v>45999</v>
      </c>
      <c r="P4455">
        <v>365</v>
      </c>
      <c r="Q4455" t="s">
        <v>43</v>
      </c>
      <c r="R4455">
        <v>2</v>
      </c>
      <c r="S4455" t="s">
        <v>12161</v>
      </c>
      <c r="T4455" t="s">
        <v>36</v>
      </c>
    </row>
    <row r="4456" spans="1:20" x14ac:dyDescent="0.25">
      <c r="A4456" t="s">
        <v>8962</v>
      </c>
      <c r="B4456" t="s">
        <v>38</v>
      </c>
      <c r="C4456" t="s">
        <v>22</v>
      </c>
      <c r="D4456" t="s">
        <v>52</v>
      </c>
      <c r="E4456" t="s">
        <v>12192</v>
      </c>
      <c r="F4456" t="s">
        <v>8963</v>
      </c>
      <c r="G4456" t="s">
        <v>12339</v>
      </c>
      <c r="H4456" t="s">
        <v>34</v>
      </c>
      <c r="I4456" t="s">
        <v>48</v>
      </c>
      <c r="J4456" t="s">
        <v>59</v>
      </c>
      <c r="K4456">
        <v>2</v>
      </c>
      <c r="L4456">
        <v>666.83</v>
      </c>
      <c r="M4456" t="s">
        <v>35</v>
      </c>
      <c r="N4456">
        <v>7</v>
      </c>
      <c r="O4456" s="1">
        <v>45515</v>
      </c>
      <c r="P4456">
        <v>13</v>
      </c>
      <c r="Q4456" t="s">
        <v>29</v>
      </c>
      <c r="R4456">
        <v>5</v>
      </c>
      <c r="S4456" t="s">
        <v>12345</v>
      </c>
      <c r="T4456" t="s">
        <v>60</v>
      </c>
    </row>
    <row r="4457" spans="1:20" x14ac:dyDescent="0.25">
      <c r="A4457" t="s">
        <v>8964</v>
      </c>
      <c r="B4457" t="s">
        <v>45</v>
      </c>
      <c r="C4457" t="s">
        <v>82</v>
      </c>
      <c r="D4457" t="s">
        <v>77</v>
      </c>
      <c r="E4457" s="1">
        <v>45419</v>
      </c>
      <c r="F4457" t="s">
        <v>8965</v>
      </c>
      <c r="G4457" t="s">
        <v>12339</v>
      </c>
      <c r="H4457" t="s">
        <v>47</v>
      </c>
      <c r="I4457" t="s">
        <v>63</v>
      </c>
      <c r="J4457" t="s">
        <v>27</v>
      </c>
      <c r="K4457">
        <v>3</v>
      </c>
      <c r="L4457">
        <v>466.82</v>
      </c>
      <c r="M4457" t="s">
        <v>50</v>
      </c>
      <c r="N4457">
        <v>36</v>
      </c>
      <c r="O4457" t="s">
        <v>12212</v>
      </c>
      <c r="P4457">
        <v>498</v>
      </c>
      <c r="Q4457" t="s">
        <v>29</v>
      </c>
      <c r="R4457">
        <v>1</v>
      </c>
      <c r="S4457" t="s">
        <v>12186</v>
      </c>
      <c r="T4457" t="s">
        <v>30</v>
      </c>
    </row>
    <row r="4458" spans="1:20" x14ac:dyDescent="0.25">
      <c r="A4458" t="s">
        <v>8966</v>
      </c>
      <c r="B4458" t="s">
        <v>21</v>
      </c>
      <c r="C4458" t="s">
        <v>22</v>
      </c>
      <c r="D4458" t="s">
        <v>52</v>
      </c>
      <c r="E4458" t="s">
        <v>12262</v>
      </c>
      <c r="F4458" t="s">
        <v>8967</v>
      </c>
      <c r="G4458" t="s">
        <v>12339</v>
      </c>
      <c r="H4458" t="s">
        <v>25</v>
      </c>
      <c r="I4458" t="s">
        <v>26</v>
      </c>
      <c r="J4458" t="s">
        <v>59</v>
      </c>
      <c r="K4458">
        <v>3</v>
      </c>
      <c r="L4458">
        <v>878.13</v>
      </c>
      <c r="M4458" t="s">
        <v>50</v>
      </c>
      <c r="N4458">
        <v>47</v>
      </c>
      <c r="O4458" s="1">
        <v>45999</v>
      </c>
      <c r="P4458">
        <v>262</v>
      </c>
      <c r="Q4458" t="s">
        <v>29</v>
      </c>
      <c r="R4458">
        <v>3</v>
      </c>
      <c r="S4458" s="1">
        <v>45840</v>
      </c>
      <c r="T4458" t="s">
        <v>60</v>
      </c>
    </row>
    <row r="4459" spans="1:20" x14ac:dyDescent="0.25">
      <c r="A4459" t="s">
        <v>8968</v>
      </c>
      <c r="B4459" t="s">
        <v>45</v>
      </c>
      <c r="C4459" t="s">
        <v>82</v>
      </c>
      <c r="D4459" t="s">
        <v>56</v>
      </c>
      <c r="E4459" t="s">
        <v>12330</v>
      </c>
      <c r="F4459" t="s">
        <v>8969</v>
      </c>
      <c r="G4459" t="s">
        <v>12311</v>
      </c>
      <c r="H4459" t="s">
        <v>58</v>
      </c>
      <c r="I4459" t="s">
        <v>42</v>
      </c>
      <c r="J4459" t="s">
        <v>49</v>
      </c>
      <c r="K4459">
        <v>5</v>
      </c>
      <c r="L4459">
        <v>633.77</v>
      </c>
      <c r="M4459" t="s">
        <v>28</v>
      </c>
      <c r="N4459">
        <v>47</v>
      </c>
      <c r="O4459" t="s">
        <v>12177</v>
      </c>
      <c r="P4459">
        <v>11</v>
      </c>
      <c r="Q4459" t="s">
        <v>29</v>
      </c>
      <c r="R4459">
        <v>3</v>
      </c>
      <c r="S4459" t="s">
        <v>12193</v>
      </c>
      <c r="T4459" t="s">
        <v>36</v>
      </c>
    </row>
    <row r="4460" spans="1:20" x14ac:dyDescent="0.25">
      <c r="A4460" t="s">
        <v>8970</v>
      </c>
      <c r="B4460" t="s">
        <v>21</v>
      </c>
      <c r="C4460" t="s">
        <v>82</v>
      </c>
      <c r="D4460" t="s">
        <v>77</v>
      </c>
      <c r="E4460" t="s">
        <v>12372</v>
      </c>
      <c r="F4460" t="s">
        <v>8971</v>
      </c>
      <c r="G4460" t="s">
        <v>12311</v>
      </c>
      <c r="H4460" t="s">
        <v>58</v>
      </c>
      <c r="I4460" t="s">
        <v>63</v>
      </c>
      <c r="J4460" t="s">
        <v>64</v>
      </c>
      <c r="K4460">
        <v>1</v>
      </c>
      <c r="L4460">
        <v>643.29999999999995</v>
      </c>
      <c r="M4460" t="s">
        <v>50</v>
      </c>
      <c r="N4460">
        <v>43</v>
      </c>
      <c r="O4460" t="s">
        <v>12085</v>
      </c>
      <c r="P4460">
        <v>239</v>
      </c>
      <c r="Q4460" t="s">
        <v>43</v>
      </c>
      <c r="R4460">
        <v>1</v>
      </c>
      <c r="S4460" s="1">
        <v>45871</v>
      </c>
      <c r="T4460" t="s">
        <v>36</v>
      </c>
    </row>
    <row r="4461" spans="1:20" x14ac:dyDescent="0.25">
      <c r="A4461" t="s">
        <v>8972</v>
      </c>
      <c r="B4461" t="s">
        <v>45</v>
      </c>
      <c r="C4461" t="s">
        <v>82</v>
      </c>
      <c r="D4461" t="s">
        <v>23</v>
      </c>
      <c r="E4461" s="1">
        <v>45328</v>
      </c>
      <c r="F4461" t="s">
        <v>8973</v>
      </c>
      <c r="G4461" t="s">
        <v>12311</v>
      </c>
      <c r="H4461" t="s">
        <v>47</v>
      </c>
      <c r="I4461" t="s">
        <v>26</v>
      </c>
      <c r="J4461" t="s">
        <v>64</v>
      </c>
      <c r="K4461">
        <v>5</v>
      </c>
      <c r="L4461">
        <v>106.74</v>
      </c>
      <c r="M4461" t="s">
        <v>35</v>
      </c>
      <c r="N4461">
        <v>10</v>
      </c>
      <c r="O4461" t="s">
        <v>12238</v>
      </c>
      <c r="P4461">
        <v>135</v>
      </c>
      <c r="Q4461" t="s">
        <v>29</v>
      </c>
      <c r="R4461">
        <v>5</v>
      </c>
      <c r="S4461" t="s">
        <v>12265</v>
      </c>
      <c r="T4461" t="s">
        <v>30</v>
      </c>
    </row>
    <row r="4462" spans="1:20" x14ac:dyDescent="0.25">
      <c r="A4462" t="s">
        <v>8974</v>
      </c>
      <c r="B4462" t="s">
        <v>45</v>
      </c>
      <c r="C4462" t="s">
        <v>22</v>
      </c>
      <c r="D4462" t="s">
        <v>77</v>
      </c>
      <c r="E4462" t="s">
        <v>12355</v>
      </c>
      <c r="F4462" t="s">
        <v>8975</v>
      </c>
      <c r="G4462" t="s">
        <v>12311</v>
      </c>
      <c r="H4462" t="s">
        <v>47</v>
      </c>
      <c r="I4462" t="s">
        <v>48</v>
      </c>
      <c r="J4462" t="s">
        <v>59</v>
      </c>
      <c r="K4462">
        <v>4</v>
      </c>
      <c r="L4462">
        <v>1393.95</v>
      </c>
      <c r="M4462" t="s">
        <v>28</v>
      </c>
      <c r="N4462">
        <v>29</v>
      </c>
      <c r="O4462" s="1">
        <v>45846</v>
      </c>
      <c r="P4462">
        <v>204</v>
      </c>
      <c r="Q4462" t="s">
        <v>29</v>
      </c>
      <c r="R4462">
        <v>2</v>
      </c>
      <c r="S4462" s="1">
        <v>45872</v>
      </c>
      <c r="T4462" t="s">
        <v>30</v>
      </c>
    </row>
    <row r="4463" spans="1:20" x14ac:dyDescent="0.25">
      <c r="A4463" t="s">
        <v>8976</v>
      </c>
      <c r="B4463" t="s">
        <v>21</v>
      </c>
      <c r="C4463" t="s">
        <v>82</v>
      </c>
      <c r="D4463" t="s">
        <v>56</v>
      </c>
      <c r="E4463" s="1">
        <v>45447</v>
      </c>
      <c r="F4463" t="s">
        <v>8977</v>
      </c>
      <c r="G4463" t="s">
        <v>12311</v>
      </c>
      <c r="H4463" t="s">
        <v>41</v>
      </c>
      <c r="I4463" t="s">
        <v>63</v>
      </c>
      <c r="J4463" t="s">
        <v>64</v>
      </c>
      <c r="K4463">
        <v>3</v>
      </c>
      <c r="L4463">
        <v>615.22</v>
      </c>
      <c r="M4463" t="s">
        <v>50</v>
      </c>
      <c r="N4463">
        <v>17</v>
      </c>
      <c r="O4463" t="s">
        <v>12229</v>
      </c>
      <c r="P4463">
        <v>314</v>
      </c>
      <c r="Q4463" t="s">
        <v>43</v>
      </c>
      <c r="R4463">
        <v>5</v>
      </c>
      <c r="S4463" t="s">
        <v>12098</v>
      </c>
      <c r="T4463" t="s">
        <v>36</v>
      </c>
    </row>
    <row r="4464" spans="1:20" x14ac:dyDescent="0.25">
      <c r="A4464" t="s">
        <v>8978</v>
      </c>
      <c r="B4464" t="s">
        <v>21</v>
      </c>
      <c r="C4464" t="s">
        <v>82</v>
      </c>
      <c r="D4464" t="s">
        <v>56</v>
      </c>
      <c r="E4464" t="s">
        <v>12432</v>
      </c>
      <c r="F4464" t="s">
        <v>8979</v>
      </c>
      <c r="G4464" t="s">
        <v>12311</v>
      </c>
      <c r="H4464" t="s">
        <v>25</v>
      </c>
      <c r="I4464" t="s">
        <v>54</v>
      </c>
      <c r="J4464" t="s">
        <v>59</v>
      </c>
      <c r="K4464">
        <v>1</v>
      </c>
      <c r="L4464">
        <v>591.27</v>
      </c>
      <c r="M4464" t="s">
        <v>28</v>
      </c>
      <c r="N4464">
        <v>2</v>
      </c>
      <c r="O4464" t="s">
        <v>12198</v>
      </c>
      <c r="P4464">
        <v>119</v>
      </c>
      <c r="Q4464" t="s">
        <v>29</v>
      </c>
      <c r="R4464">
        <v>1</v>
      </c>
      <c r="S4464" t="s">
        <v>12397</v>
      </c>
      <c r="T4464" t="s">
        <v>36</v>
      </c>
    </row>
    <row r="4465" spans="1:20" x14ac:dyDescent="0.25">
      <c r="A4465" t="s">
        <v>8980</v>
      </c>
      <c r="B4465" t="s">
        <v>38</v>
      </c>
      <c r="C4465" t="s">
        <v>22</v>
      </c>
      <c r="D4465" t="s">
        <v>56</v>
      </c>
      <c r="E4465" t="s">
        <v>12261</v>
      </c>
      <c r="F4465" t="s">
        <v>8981</v>
      </c>
      <c r="G4465" t="s">
        <v>12311</v>
      </c>
      <c r="H4465" t="s">
        <v>25</v>
      </c>
      <c r="I4465" t="s">
        <v>26</v>
      </c>
      <c r="J4465" t="s">
        <v>67</v>
      </c>
      <c r="K4465">
        <v>2</v>
      </c>
      <c r="L4465">
        <v>1464.7</v>
      </c>
      <c r="M4465" t="s">
        <v>35</v>
      </c>
      <c r="N4465">
        <v>44</v>
      </c>
      <c r="O4465" s="1">
        <v>45998</v>
      </c>
      <c r="P4465">
        <v>242</v>
      </c>
      <c r="Q4465" t="s">
        <v>29</v>
      </c>
      <c r="R4465">
        <v>3</v>
      </c>
      <c r="S4465" s="1">
        <v>45815</v>
      </c>
      <c r="T4465" t="s">
        <v>30</v>
      </c>
    </row>
    <row r="4466" spans="1:20" x14ac:dyDescent="0.25">
      <c r="A4466" t="s">
        <v>8982</v>
      </c>
      <c r="B4466" t="s">
        <v>45</v>
      </c>
      <c r="C4466" t="s">
        <v>82</v>
      </c>
      <c r="D4466" t="s">
        <v>23</v>
      </c>
      <c r="E4466" s="1">
        <v>45513</v>
      </c>
      <c r="F4466" t="s">
        <v>8983</v>
      </c>
      <c r="G4466" t="s">
        <v>12311</v>
      </c>
      <c r="H4466" t="s">
        <v>25</v>
      </c>
      <c r="I4466" t="s">
        <v>26</v>
      </c>
      <c r="J4466" t="s">
        <v>67</v>
      </c>
      <c r="K4466">
        <v>5</v>
      </c>
      <c r="L4466">
        <v>1248.22</v>
      </c>
      <c r="M4466" t="s">
        <v>50</v>
      </c>
      <c r="N4466">
        <v>16</v>
      </c>
      <c r="O4466" s="1">
        <v>45778</v>
      </c>
      <c r="P4466">
        <v>384</v>
      </c>
      <c r="Q4466" t="s">
        <v>29</v>
      </c>
      <c r="R4466">
        <v>2</v>
      </c>
      <c r="S4466" t="s">
        <v>12097</v>
      </c>
      <c r="T4466" t="s">
        <v>36</v>
      </c>
    </row>
    <row r="4467" spans="1:20" x14ac:dyDescent="0.25">
      <c r="A4467" t="s">
        <v>8984</v>
      </c>
      <c r="B4467" t="s">
        <v>21</v>
      </c>
      <c r="C4467" t="s">
        <v>82</v>
      </c>
      <c r="D4467" t="s">
        <v>32</v>
      </c>
      <c r="E4467" s="1">
        <v>45455</v>
      </c>
      <c r="F4467" t="s">
        <v>8985</v>
      </c>
      <c r="G4467" t="s">
        <v>12311</v>
      </c>
      <c r="H4467" t="s">
        <v>58</v>
      </c>
      <c r="I4467" t="s">
        <v>26</v>
      </c>
      <c r="J4467" t="s">
        <v>49</v>
      </c>
      <c r="K4467">
        <v>2</v>
      </c>
      <c r="L4467">
        <v>1198.82</v>
      </c>
      <c r="M4467" t="s">
        <v>35</v>
      </c>
      <c r="N4467">
        <v>6</v>
      </c>
      <c r="O4467" t="s">
        <v>12390</v>
      </c>
      <c r="P4467">
        <v>227</v>
      </c>
      <c r="Q4467" t="s">
        <v>43</v>
      </c>
      <c r="R4467">
        <v>5</v>
      </c>
      <c r="S4467" t="s">
        <v>12101</v>
      </c>
      <c r="T4467" t="s">
        <v>60</v>
      </c>
    </row>
    <row r="4468" spans="1:20" x14ac:dyDescent="0.25">
      <c r="A4468" t="s">
        <v>8986</v>
      </c>
      <c r="B4468" t="s">
        <v>21</v>
      </c>
      <c r="C4468" t="s">
        <v>39</v>
      </c>
      <c r="D4468" t="s">
        <v>32</v>
      </c>
      <c r="E4468" t="s">
        <v>12255</v>
      </c>
      <c r="F4468" t="s">
        <v>8987</v>
      </c>
      <c r="G4468" t="s">
        <v>12311</v>
      </c>
      <c r="H4468" t="s">
        <v>34</v>
      </c>
      <c r="I4468" t="s">
        <v>48</v>
      </c>
      <c r="J4468" t="s">
        <v>64</v>
      </c>
      <c r="K4468">
        <v>4</v>
      </c>
      <c r="L4468">
        <v>1207.33</v>
      </c>
      <c r="M4468" t="s">
        <v>50</v>
      </c>
      <c r="N4468">
        <v>3</v>
      </c>
      <c r="O4468" t="s">
        <v>12380</v>
      </c>
      <c r="P4468">
        <v>469</v>
      </c>
      <c r="Q4468" t="s">
        <v>29</v>
      </c>
      <c r="R4468">
        <v>4</v>
      </c>
      <c r="S4468" s="1">
        <v>45576</v>
      </c>
      <c r="T4468" t="s">
        <v>60</v>
      </c>
    </row>
    <row r="4469" spans="1:20" x14ac:dyDescent="0.25">
      <c r="A4469" t="s">
        <v>8988</v>
      </c>
      <c r="B4469" t="s">
        <v>45</v>
      </c>
      <c r="C4469" t="s">
        <v>39</v>
      </c>
      <c r="D4469" t="s">
        <v>77</v>
      </c>
      <c r="E4469" t="s">
        <v>12453</v>
      </c>
      <c r="F4469" t="s">
        <v>8989</v>
      </c>
      <c r="G4469" t="s">
        <v>12311</v>
      </c>
      <c r="H4469" t="s">
        <v>41</v>
      </c>
      <c r="I4469" t="s">
        <v>54</v>
      </c>
      <c r="J4469" t="s">
        <v>27</v>
      </c>
      <c r="K4469">
        <v>1</v>
      </c>
      <c r="L4469">
        <v>162.9</v>
      </c>
      <c r="M4469" t="s">
        <v>35</v>
      </c>
      <c r="N4469">
        <v>31</v>
      </c>
      <c r="O4469" t="s">
        <v>12268</v>
      </c>
      <c r="P4469">
        <v>373</v>
      </c>
      <c r="Q4469" t="s">
        <v>43</v>
      </c>
      <c r="R4469">
        <v>2</v>
      </c>
      <c r="S4469" t="s">
        <v>12324</v>
      </c>
      <c r="T4469" t="s">
        <v>36</v>
      </c>
    </row>
    <row r="4470" spans="1:20" x14ac:dyDescent="0.25">
      <c r="A4470" t="s">
        <v>8990</v>
      </c>
      <c r="B4470" t="s">
        <v>38</v>
      </c>
      <c r="C4470" t="s">
        <v>39</v>
      </c>
      <c r="D4470" t="s">
        <v>56</v>
      </c>
      <c r="E4470" t="s">
        <v>12245</v>
      </c>
      <c r="F4470" t="s">
        <v>8991</v>
      </c>
      <c r="G4470" t="s">
        <v>12220</v>
      </c>
      <c r="H4470" t="s">
        <v>58</v>
      </c>
      <c r="I4470" t="s">
        <v>54</v>
      </c>
      <c r="J4470" t="s">
        <v>27</v>
      </c>
      <c r="K4470">
        <v>5</v>
      </c>
      <c r="L4470">
        <v>1048.51</v>
      </c>
      <c r="M4470" t="s">
        <v>35</v>
      </c>
      <c r="N4470">
        <v>48</v>
      </c>
      <c r="O4470" t="s">
        <v>12096</v>
      </c>
      <c r="P4470">
        <v>358</v>
      </c>
      <c r="Q4470" t="s">
        <v>43</v>
      </c>
      <c r="R4470">
        <v>2</v>
      </c>
      <c r="S4470" s="1">
        <v>45659</v>
      </c>
      <c r="T4470" t="s">
        <v>30</v>
      </c>
    </row>
    <row r="4471" spans="1:20" x14ac:dyDescent="0.25">
      <c r="A4471" t="s">
        <v>8992</v>
      </c>
      <c r="B4471" t="s">
        <v>21</v>
      </c>
      <c r="C4471" t="s">
        <v>39</v>
      </c>
      <c r="D4471" t="s">
        <v>23</v>
      </c>
      <c r="E4471" t="s">
        <v>12445</v>
      </c>
      <c r="F4471" t="s">
        <v>8993</v>
      </c>
      <c r="G4471" t="s">
        <v>12220</v>
      </c>
      <c r="H4471" t="s">
        <v>34</v>
      </c>
      <c r="I4471" t="s">
        <v>48</v>
      </c>
      <c r="J4471" t="s">
        <v>49</v>
      </c>
      <c r="K4471">
        <v>4</v>
      </c>
      <c r="L4471">
        <v>527.22</v>
      </c>
      <c r="M4471" t="s">
        <v>35</v>
      </c>
      <c r="N4471">
        <v>45</v>
      </c>
      <c r="O4471" s="1">
        <v>45424</v>
      </c>
      <c r="P4471">
        <v>397</v>
      </c>
      <c r="Q4471" t="s">
        <v>29</v>
      </c>
      <c r="R4471">
        <v>1</v>
      </c>
      <c r="S4471" t="s">
        <v>12177</v>
      </c>
      <c r="T4471" t="s">
        <v>36</v>
      </c>
    </row>
    <row r="4472" spans="1:20" x14ac:dyDescent="0.25">
      <c r="A4472" t="s">
        <v>8994</v>
      </c>
      <c r="B4472" t="s">
        <v>38</v>
      </c>
      <c r="C4472" t="s">
        <v>22</v>
      </c>
      <c r="D4472" t="s">
        <v>56</v>
      </c>
      <c r="E4472" s="1">
        <v>45635</v>
      </c>
      <c r="F4472" t="s">
        <v>8995</v>
      </c>
      <c r="G4472" t="s">
        <v>12220</v>
      </c>
      <c r="H4472" t="s">
        <v>58</v>
      </c>
      <c r="I4472" t="s">
        <v>26</v>
      </c>
      <c r="J4472" t="s">
        <v>59</v>
      </c>
      <c r="K4472">
        <v>3</v>
      </c>
      <c r="L4472">
        <v>1083.48</v>
      </c>
      <c r="M4472" t="s">
        <v>50</v>
      </c>
      <c r="N4472">
        <v>46</v>
      </c>
      <c r="O4472" s="1">
        <v>45748</v>
      </c>
      <c r="P4472">
        <v>73</v>
      </c>
      <c r="Q4472" t="s">
        <v>43</v>
      </c>
      <c r="R4472">
        <v>5</v>
      </c>
      <c r="S4472" s="1">
        <v>45663</v>
      </c>
      <c r="T4472" t="s">
        <v>36</v>
      </c>
    </row>
    <row r="4473" spans="1:20" x14ac:dyDescent="0.25">
      <c r="A4473" t="s">
        <v>8996</v>
      </c>
      <c r="B4473" t="s">
        <v>21</v>
      </c>
      <c r="C4473" t="s">
        <v>22</v>
      </c>
      <c r="D4473" t="s">
        <v>77</v>
      </c>
      <c r="E4473" t="s">
        <v>12070</v>
      </c>
      <c r="F4473" t="s">
        <v>8997</v>
      </c>
      <c r="G4473" t="s">
        <v>12220</v>
      </c>
      <c r="H4473" t="s">
        <v>58</v>
      </c>
      <c r="I4473" t="s">
        <v>42</v>
      </c>
      <c r="J4473" t="s">
        <v>27</v>
      </c>
      <c r="K4473">
        <v>5</v>
      </c>
      <c r="L4473">
        <v>328.74</v>
      </c>
      <c r="M4473" t="s">
        <v>35</v>
      </c>
      <c r="N4473">
        <v>1</v>
      </c>
      <c r="O4473" s="1">
        <v>45933</v>
      </c>
      <c r="P4473">
        <v>462</v>
      </c>
      <c r="Q4473" t="s">
        <v>29</v>
      </c>
      <c r="R4473">
        <v>3</v>
      </c>
      <c r="S4473" t="s">
        <v>12234</v>
      </c>
      <c r="T4473" t="s">
        <v>60</v>
      </c>
    </row>
    <row r="4474" spans="1:20" x14ac:dyDescent="0.25">
      <c r="A4474" t="s">
        <v>8998</v>
      </c>
      <c r="B4474" t="s">
        <v>45</v>
      </c>
      <c r="C4474" t="s">
        <v>82</v>
      </c>
      <c r="D4474" t="s">
        <v>52</v>
      </c>
      <c r="E4474" t="s">
        <v>12287</v>
      </c>
      <c r="F4474" t="s">
        <v>8999</v>
      </c>
      <c r="G4474" t="s">
        <v>12220</v>
      </c>
      <c r="H4474" t="s">
        <v>47</v>
      </c>
      <c r="I4474" t="s">
        <v>63</v>
      </c>
      <c r="J4474" t="s">
        <v>49</v>
      </c>
      <c r="K4474">
        <v>5</v>
      </c>
      <c r="L4474">
        <v>675.59</v>
      </c>
      <c r="M4474" t="s">
        <v>35</v>
      </c>
      <c r="N4474">
        <v>15</v>
      </c>
      <c r="O4474" s="1">
        <v>45902</v>
      </c>
      <c r="P4474">
        <v>240</v>
      </c>
      <c r="Q4474" t="s">
        <v>29</v>
      </c>
      <c r="R4474">
        <v>4</v>
      </c>
      <c r="S4474" s="1">
        <v>45781</v>
      </c>
      <c r="T4474" t="s">
        <v>30</v>
      </c>
    </row>
    <row r="4475" spans="1:20" x14ac:dyDescent="0.25">
      <c r="A4475" t="s">
        <v>9000</v>
      </c>
      <c r="B4475" t="s">
        <v>21</v>
      </c>
      <c r="C4475" t="s">
        <v>39</v>
      </c>
      <c r="D4475" t="s">
        <v>77</v>
      </c>
      <c r="E4475" t="s">
        <v>12105</v>
      </c>
      <c r="F4475" t="s">
        <v>9001</v>
      </c>
      <c r="G4475" t="s">
        <v>12220</v>
      </c>
      <c r="H4475" t="s">
        <v>47</v>
      </c>
      <c r="I4475" t="s">
        <v>26</v>
      </c>
      <c r="J4475" t="s">
        <v>64</v>
      </c>
      <c r="K4475">
        <v>1</v>
      </c>
      <c r="L4475">
        <v>1407.83</v>
      </c>
      <c r="M4475" t="s">
        <v>50</v>
      </c>
      <c r="N4475">
        <v>42</v>
      </c>
      <c r="O4475" t="s">
        <v>12207</v>
      </c>
      <c r="P4475">
        <v>198</v>
      </c>
      <c r="Q4475" t="s">
        <v>43</v>
      </c>
      <c r="R4475">
        <v>1</v>
      </c>
      <c r="S4475" t="s">
        <v>12104</v>
      </c>
      <c r="T4475" t="s">
        <v>36</v>
      </c>
    </row>
    <row r="4476" spans="1:20" x14ac:dyDescent="0.25">
      <c r="A4476" t="s">
        <v>9002</v>
      </c>
      <c r="B4476" t="s">
        <v>45</v>
      </c>
      <c r="C4476" t="s">
        <v>39</v>
      </c>
      <c r="D4476" t="s">
        <v>56</v>
      </c>
      <c r="E4476" s="1">
        <v>45089</v>
      </c>
      <c r="F4476" t="s">
        <v>9003</v>
      </c>
      <c r="G4476" t="s">
        <v>12147</v>
      </c>
      <c r="H4476" t="s">
        <v>58</v>
      </c>
      <c r="I4476" t="s">
        <v>54</v>
      </c>
      <c r="J4476" t="s">
        <v>64</v>
      </c>
      <c r="K4476">
        <v>5</v>
      </c>
      <c r="L4476">
        <v>1272.6099999999999</v>
      </c>
      <c r="M4476" t="s">
        <v>35</v>
      </c>
      <c r="N4476">
        <v>15</v>
      </c>
      <c r="O4476" t="s">
        <v>12189</v>
      </c>
      <c r="P4476">
        <v>379</v>
      </c>
      <c r="Q4476" t="s">
        <v>29</v>
      </c>
      <c r="R4476">
        <v>3</v>
      </c>
      <c r="S4476" s="1">
        <v>45907</v>
      </c>
      <c r="T4476" t="s">
        <v>60</v>
      </c>
    </row>
    <row r="4477" spans="1:20" x14ac:dyDescent="0.25">
      <c r="A4477" t="s">
        <v>9004</v>
      </c>
      <c r="B4477" t="s">
        <v>21</v>
      </c>
      <c r="C4477" t="s">
        <v>82</v>
      </c>
      <c r="D4477" t="s">
        <v>32</v>
      </c>
      <c r="E4477" s="1">
        <v>45507</v>
      </c>
      <c r="F4477" t="s">
        <v>9005</v>
      </c>
      <c r="G4477" t="s">
        <v>12147</v>
      </c>
      <c r="H4477" t="s">
        <v>41</v>
      </c>
      <c r="I4477" t="s">
        <v>26</v>
      </c>
      <c r="J4477" t="s">
        <v>67</v>
      </c>
      <c r="K4477">
        <v>5</v>
      </c>
      <c r="L4477">
        <v>1441.55</v>
      </c>
      <c r="M4477" t="s">
        <v>28</v>
      </c>
      <c r="N4477">
        <v>10</v>
      </c>
      <c r="O4477" s="1">
        <v>45482</v>
      </c>
      <c r="P4477">
        <v>27</v>
      </c>
      <c r="Q4477" t="s">
        <v>43</v>
      </c>
      <c r="R4477">
        <v>1</v>
      </c>
      <c r="S4477" t="s">
        <v>12270</v>
      </c>
      <c r="T4477" t="s">
        <v>60</v>
      </c>
    </row>
    <row r="4478" spans="1:20" x14ac:dyDescent="0.25">
      <c r="A4478" t="s">
        <v>9006</v>
      </c>
      <c r="B4478" t="s">
        <v>21</v>
      </c>
      <c r="C4478" t="s">
        <v>82</v>
      </c>
      <c r="D4478" t="s">
        <v>32</v>
      </c>
      <c r="E4478" t="s">
        <v>12216</v>
      </c>
      <c r="F4478" t="s">
        <v>9007</v>
      </c>
      <c r="G4478" t="s">
        <v>12147</v>
      </c>
      <c r="H4478" t="s">
        <v>25</v>
      </c>
      <c r="I4478" t="s">
        <v>63</v>
      </c>
      <c r="J4478" t="s">
        <v>67</v>
      </c>
      <c r="K4478">
        <v>2</v>
      </c>
      <c r="L4478">
        <v>134.72</v>
      </c>
      <c r="M4478" t="s">
        <v>50</v>
      </c>
      <c r="N4478">
        <v>39</v>
      </c>
      <c r="O4478" t="s">
        <v>12158</v>
      </c>
      <c r="P4478">
        <v>467</v>
      </c>
      <c r="Q4478" t="s">
        <v>43</v>
      </c>
      <c r="R4478">
        <v>2</v>
      </c>
      <c r="S4478" s="1">
        <v>45482</v>
      </c>
      <c r="T4478" t="s">
        <v>60</v>
      </c>
    </row>
    <row r="4479" spans="1:20" x14ac:dyDescent="0.25">
      <c r="A4479" t="s">
        <v>9008</v>
      </c>
      <c r="B4479" t="s">
        <v>38</v>
      </c>
      <c r="C4479" t="s">
        <v>82</v>
      </c>
      <c r="D4479" t="s">
        <v>23</v>
      </c>
      <c r="E4479" t="s">
        <v>12254</v>
      </c>
      <c r="F4479" t="s">
        <v>9009</v>
      </c>
      <c r="G4479" t="s">
        <v>12147</v>
      </c>
      <c r="H4479" t="s">
        <v>41</v>
      </c>
      <c r="I4479" t="s">
        <v>42</v>
      </c>
      <c r="J4479" t="s">
        <v>27</v>
      </c>
      <c r="K4479">
        <v>4</v>
      </c>
      <c r="L4479">
        <v>1188.02</v>
      </c>
      <c r="M4479" t="s">
        <v>28</v>
      </c>
      <c r="N4479">
        <v>1</v>
      </c>
      <c r="O4479" t="s">
        <v>12358</v>
      </c>
      <c r="P4479">
        <v>266</v>
      </c>
      <c r="Q4479" t="s">
        <v>29</v>
      </c>
      <c r="R4479">
        <v>2</v>
      </c>
      <c r="S4479" s="1">
        <v>45839</v>
      </c>
      <c r="T4479" t="s">
        <v>30</v>
      </c>
    </row>
    <row r="4480" spans="1:20" x14ac:dyDescent="0.25">
      <c r="A4480" t="s">
        <v>9010</v>
      </c>
      <c r="B4480" t="s">
        <v>45</v>
      </c>
      <c r="C4480" t="s">
        <v>22</v>
      </c>
      <c r="D4480" t="s">
        <v>32</v>
      </c>
      <c r="E4480" t="s">
        <v>12445</v>
      </c>
      <c r="F4480" t="s">
        <v>9011</v>
      </c>
      <c r="G4480" t="s">
        <v>12147</v>
      </c>
      <c r="H4480" t="s">
        <v>41</v>
      </c>
      <c r="I4480" t="s">
        <v>63</v>
      </c>
      <c r="J4480" t="s">
        <v>67</v>
      </c>
      <c r="K4480">
        <v>4</v>
      </c>
      <c r="L4480">
        <v>1177.08</v>
      </c>
      <c r="M4480" t="s">
        <v>50</v>
      </c>
      <c r="N4480">
        <v>19</v>
      </c>
      <c r="O4480" t="s">
        <v>12204</v>
      </c>
      <c r="P4480">
        <v>267</v>
      </c>
      <c r="Q4480" t="s">
        <v>43</v>
      </c>
      <c r="R4480">
        <v>5</v>
      </c>
      <c r="S4480" t="s">
        <v>12124</v>
      </c>
      <c r="T4480" t="s">
        <v>36</v>
      </c>
    </row>
    <row r="4481" spans="1:20" x14ac:dyDescent="0.25">
      <c r="A4481" t="s">
        <v>9012</v>
      </c>
      <c r="B4481" t="s">
        <v>38</v>
      </c>
      <c r="C4481" t="s">
        <v>82</v>
      </c>
      <c r="D4481" t="s">
        <v>32</v>
      </c>
      <c r="E4481" s="1">
        <v>45963</v>
      </c>
      <c r="F4481" t="s">
        <v>9013</v>
      </c>
      <c r="G4481" t="s">
        <v>12147</v>
      </c>
      <c r="H4481" t="s">
        <v>34</v>
      </c>
      <c r="I4481" t="s">
        <v>26</v>
      </c>
      <c r="J4481" t="s">
        <v>59</v>
      </c>
      <c r="K4481">
        <v>3</v>
      </c>
      <c r="L4481">
        <v>1318.6</v>
      </c>
      <c r="M4481" t="s">
        <v>35</v>
      </c>
      <c r="N4481">
        <v>46</v>
      </c>
      <c r="O4481" s="1">
        <v>45718</v>
      </c>
      <c r="P4481">
        <v>71</v>
      </c>
      <c r="Q4481" t="s">
        <v>43</v>
      </c>
      <c r="R4481">
        <v>3</v>
      </c>
      <c r="S4481" s="1">
        <v>45843</v>
      </c>
      <c r="T4481" t="s">
        <v>30</v>
      </c>
    </row>
    <row r="4482" spans="1:20" x14ac:dyDescent="0.25">
      <c r="A4482" t="s">
        <v>9014</v>
      </c>
      <c r="B4482" t="s">
        <v>45</v>
      </c>
      <c r="C4482" t="s">
        <v>82</v>
      </c>
      <c r="D4482" t="s">
        <v>32</v>
      </c>
      <c r="E4482" s="1">
        <v>45269</v>
      </c>
      <c r="F4482" t="s">
        <v>9015</v>
      </c>
      <c r="G4482" t="s">
        <v>12147</v>
      </c>
      <c r="H4482" t="s">
        <v>34</v>
      </c>
      <c r="I4482" t="s">
        <v>42</v>
      </c>
      <c r="J4482" t="s">
        <v>67</v>
      </c>
      <c r="K4482">
        <v>4</v>
      </c>
      <c r="L4482">
        <v>1341.26</v>
      </c>
      <c r="M4482" t="s">
        <v>50</v>
      </c>
      <c r="N4482">
        <v>4</v>
      </c>
      <c r="O4482" s="1">
        <v>45902</v>
      </c>
      <c r="P4482">
        <v>57</v>
      </c>
      <c r="Q4482" t="s">
        <v>43</v>
      </c>
      <c r="R4482">
        <v>1</v>
      </c>
      <c r="S4482" t="s">
        <v>12185</v>
      </c>
      <c r="T4482" t="s">
        <v>30</v>
      </c>
    </row>
    <row r="4483" spans="1:20" x14ac:dyDescent="0.25">
      <c r="A4483" t="s">
        <v>9016</v>
      </c>
      <c r="B4483" t="s">
        <v>38</v>
      </c>
      <c r="C4483" t="s">
        <v>39</v>
      </c>
      <c r="D4483" t="s">
        <v>32</v>
      </c>
      <c r="E4483" t="s">
        <v>12198</v>
      </c>
      <c r="F4483" t="s">
        <v>9017</v>
      </c>
      <c r="G4483" t="s">
        <v>12147</v>
      </c>
      <c r="H4483" t="s">
        <v>41</v>
      </c>
      <c r="I4483" t="s">
        <v>42</v>
      </c>
      <c r="J4483" t="s">
        <v>67</v>
      </c>
      <c r="K4483">
        <v>1</v>
      </c>
      <c r="L4483">
        <v>1395.47</v>
      </c>
      <c r="M4483" t="s">
        <v>28</v>
      </c>
      <c r="N4483">
        <v>13</v>
      </c>
      <c r="O4483" t="s">
        <v>12236</v>
      </c>
      <c r="P4483">
        <v>321</v>
      </c>
      <c r="Q4483" t="s">
        <v>43</v>
      </c>
      <c r="R4483">
        <v>3</v>
      </c>
      <c r="S4483" t="s">
        <v>12142</v>
      </c>
      <c r="T4483" t="s">
        <v>36</v>
      </c>
    </row>
    <row r="4484" spans="1:20" x14ac:dyDescent="0.25">
      <c r="A4484" t="s">
        <v>9018</v>
      </c>
      <c r="B4484" t="s">
        <v>21</v>
      </c>
      <c r="C4484" t="s">
        <v>22</v>
      </c>
      <c r="D4484" t="s">
        <v>56</v>
      </c>
      <c r="E4484" t="s">
        <v>12063</v>
      </c>
      <c r="F4484" t="s">
        <v>9019</v>
      </c>
      <c r="G4484" t="s">
        <v>12147</v>
      </c>
      <c r="H4484" t="s">
        <v>25</v>
      </c>
      <c r="I4484" t="s">
        <v>54</v>
      </c>
      <c r="J4484" t="s">
        <v>67</v>
      </c>
      <c r="K4484">
        <v>3</v>
      </c>
      <c r="L4484">
        <v>261.82</v>
      </c>
      <c r="M4484" t="s">
        <v>35</v>
      </c>
      <c r="N4484">
        <v>9</v>
      </c>
      <c r="O4484" s="1">
        <v>45485</v>
      </c>
      <c r="P4484">
        <v>59</v>
      </c>
      <c r="Q4484" t="s">
        <v>29</v>
      </c>
      <c r="R4484">
        <v>3</v>
      </c>
      <c r="S4484" t="s">
        <v>12140</v>
      </c>
      <c r="T4484" t="s">
        <v>30</v>
      </c>
    </row>
    <row r="4485" spans="1:20" x14ac:dyDescent="0.25">
      <c r="A4485" t="s">
        <v>9020</v>
      </c>
      <c r="B4485" t="s">
        <v>45</v>
      </c>
      <c r="C4485" t="s">
        <v>39</v>
      </c>
      <c r="D4485" t="s">
        <v>56</v>
      </c>
      <c r="E4485" s="1">
        <v>45413</v>
      </c>
      <c r="F4485" t="s">
        <v>9021</v>
      </c>
      <c r="G4485" t="s">
        <v>12147</v>
      </c>
      <c r="H4485" t="s">
        <v>58</v>
      </c>
      <c r="I4485" t="s">
        <v>26</v>
      </c>
      <c r="J4485" t="s">
        <v>27</v>
      </c>
      <c r="K4485">
        <v>3</v>
      </c>
      <c r="L4485">
        <v>525.28</v>
      </c>
      <c r="M4485" t="s">
        <v>35</v>
      </c>
      <c r="N4485">
        <v>26</v>
      </c>
      <c r="O4485" s="1">
        <v>45360</v>
      </c>
      <c r="P4485">
        <v>88</v>
      </c>
      <c r="Q4485" t="s">
        <v>43</v>
      </c>
      <c r="R4485">
        <v>3</v>
      </c>
      <c r="S4485" t="s">
        <v>12164</v>
      </c>
      <c r="T4485" t="s">
        <v>60</v>
      </c>
    </row>
    <row r="4486" spans="1:20" x14ac:dyDescent="0.25">
      <c r="A4486" t="s">
        <v>9022</v>
      </c>
      <c r="B4486" t="s">
        <v>38</v>
      </c>
      <c r="C4486" t="s">
        <v>39</v>
      </c>
      <c r="D4486" t="s">
        <v>77</v>
      </c>
      <c r="E4486" s="1">
        <v>45476</v>
      </c>
      <c r="F4486" t="s">
        <v>9023</v>
      </c>
      <c r="G4486" t="s">
        <v>12147</v>
      </c>
      <c r="H4486" t="s">
        <v>47</v>
      </c>
      <c r="I4486" t="s">
        <v>48</v>
      </c>
      <c r="J4486" t="s">
        <v>27</v>
      </c>
      <c r="K4486">
        <v>3</v>
      </c>
      <c r="L4486">
        <v>979.89</v>
      </c>
      <c r="M4486" t="s">
        <v>28</v>
      </c>
      <c r="N4486">
        <v>47</v>
      </c>
      <c r="O4486" t="s">
        <v>12125</v>
      </c>
      <c r="P4486">
        <v>473</v>
      </c>
      <c r="Q4486" t="s">
        <v>29</v>
      </c>
      <c r="R4486">
        <v>2</v>
      </c>
      <c r="S4486" t="s">
        <v>12318</v>
      </c>
      <c r="T4486" t="s">
        <v>60</v>
      </c>
    </row>
    <row r="4487" spans="1:20" x14ac:dyDescent="0.25">
      <c r="A4487" t="s">
        <v>9024</v>
      </c>
      <c r="B4487" t="s">
        <v>21</v>
      </c>
      <c r="C4487" t="s">
        <v>39</v>
      </c>
      <c r="D4487" t="s">
        <v>77</v>
      </c>
      <c r="E4487" t="s">
        <v>12420</v>
      </c>
      <c r="F4487" t="s">
        <v>9025</v>
      </c>
      <c r="G4487" t="s">
        <v>12147</v>
      </c>
      <c r="H4487" t="s">
        <v>58</v>
      </c>
      <c r="I4487" t="s">
        <v>48</v>
      </c>
      <c r="J4487" t="s">
        <v>64</v>
      </c>
      <c r="K4487">
        <v>1</v>
      </c>
      <c r="L4487">
        <v>969.91</v>
      </c>
      <c r="M4487" t="s">
        <v>28</v>
      </c>
      <c r="N4487">
        <v>24</v>
      </c>
      <c r="O4487" t="s">
        <v>12225</v>
      </c>
      <c r="P4487">
        <v>338</v>
      </c>
      <c r="Q4487" t="s">
        <v>29</v>
      </c>
      <c r="R4487">
        <v>4</v>
      </c>
      <c r="S4487" t="s">
        <v>12080</v>
      </c>
      <c r="T4487" t="s">
        <v>30</v>
      </c>
    </row>
    <row r="4488" spans="1:20" x14ac:dyDescent="0.25">
      <c r="A4488" t="s">
        <v>9026</v>
      </c>
      <c r="B4488" t="s">
        <v>21</v>
      </c>
      <c r="C4488" t="s">
        <v>39</v>
      </c>
      <c r="D4488" t="s">
        <v>52</v>
      </c>
      <c r="E4488" t="s">
        <v>12122</v>
      </c>
      <c r="F4488" t="s">
        <v>9027</v>
      </c>
      <c r="G4488" t="s">
        <v>12147</v>
      </c>
      <c r="H4488" t="s">
        <v>41</v>
      </c>
      <c r="I4488" t="s">
        <v>42</v>
      </c>
      <c r="J4488" t="s">
        <v>59</v>
      </c>
      <c r="K4488">
        <v>5</v>
      </c>
      <c r="L4488">
        <v>1267.3800000000001</v>
      </c>
      <c r="M4488" t="s">
        <v>35</v>
      </c>
      <c r="N4488">
        <v>46</v>
      </c>
      <c r="O4488" t="s">
        <v>12212</v>
      </c>
      <c r="P4488">
        <v>80</v>
      </c>
      <c r="Q4488" t="s">
        <v>43</v>
      </c>
      <c r="R4488">
        <v>2</v>
      </c>
      <c r="S4488" t="s">
        <v>12087</v>
      </c>
      <c r="T4488" t="s">
        <v>30</v>
      </c>
    </row>
    <row r="4489" spans="1:20" x14ac:dyDescent="0.25">
      <c r="A4489" t="s">
        <v>9028</v>
      </c>
      <c r="B4489" t="s">
        <v>38</v>
      </c>
      <c r="C4489" t="s">
        <v>22</v>
      </c>
      <c r="D4489" t="s">
        <v>32</v>
      </c>
      <c r="E4489" s="1">
        <v>45724</v>
      </c>
      <c r="F4489" t="s">
        <v>9029</v>
      </c>
      <c r="G4489" t="s">
        <v>12147</v>
      </c>
      <c r="H4489" t="s">
        <v>25</v>
      </c>
      <c r="I4489" t="s">
        <v>63</v>
      </c>
      <c r="J4489" t="s">
        <v>64</v>
      </c>
      <c r="K4489">
        <v>5</v>
      </c>
      <c r="L4489">
        <v>1258.7</v>
      </c>
      <c r="M4489" t="s">
        <v>28</v>
      </c>
      <c r="N4489">
        <v>42</v>
      </c>
      <c r="O4489" s="1">
        <v>45546</v>
      </c>
      <c r="P4489">
        <v>198</v>
      </c>
      <c r="Q4489" t="s">
        <v>43</v>
      </c>
      <c r="R4489">
        <v>4</v>
      </c>
      <c r="S4489" t="s">
        <v>12365</v>
      </c>
      <c r="T4489" t="s">
        <v>60</v>
      </c>
    </row>
    <row r="4490" spans="1:20" x14ac:dyDescent="0.25">
      <c r="A4490" t="s">
        <v>9030</v>
      </c>
      <c r="B4490" t="s">
        <v>45</v>
      </c>
      <c r="C4490" t="s">
        <v>39</v>
      </c>
      <c r="D4490" t="s">
        <v>32</v>
      </c>
      <c r="E4490" s="1">
        <v>45360</v>
      </c>
      <c r="F4490" t="s">
        <v>9031</v>
      </c>
      <c r="G4490" t="s">
        <v>12147</v>
      </c>
      <c r="H4490" t="s">
        <v>25</v>
      </c>
      <c r="I4490" t="s">
        <v>48</v>
      </c>
      <c r="J4490" t="s">
        <v>49</v>
      </c>
      <c r="K4490">
        <v>4</v>
      </c>
      <c r="L4490">
        <v>927.75</v>
      </c>
      <c r="M4490" t="s">
        <v>28</v>
      </c>
      <c r="N4490">
        <v>22</v>
      </c>
      <c r="O4490" s="1">
        <v>45993</v>
      </c>
      <c r="P4490">
        <v>153</v>
      </c>
      <c r="Q4490" t="s">
        <v>43</v>
      </c>
      <c r="R4490">
        <v>3</v>
      </c>
      <c r="S4490" s="1">
        <v>45696</v>
      </c>
      <c r="T4490" t="s">
        <v>60</v>
      </c>
    </row>
    <row r="4491" spans="1:20" x14ac:dyDescent="0.25">
      <c r="A4491" t="s">
        <v>9032</v>
      </c>
      <c r="B4491" t="s">
        <v>45</v>
      </c>
      <c r="C4491" t="s">
        <v>39</v>
      </c>
      <c r="D4491" t="s">
        <v>23</v>
      </c>
      <c r="E4491" s="1">
        <v>45478</v>
      </c>
      <c r="F4491" t="s">
        <v>9033</v>
      </c>
      <c r="G4491" t="s">
        <v>12147</v>
      </c>
      <c r="H4491" t="s">
        <v>47</v>
      </c>
      <c r="I4491" t="s">
        <v>48</v>
      </c>
      <c r="J4491" t="s">
        <v>64</v>
      </c>
      <c r="K4491">
        <v>5</v>
      </c>
      <c r="L4491">
        <v>842.5</v>
      </c>
      <c r="M4491" t="s">
        <v>28</v>
      </c>
      <c r="N4491">
        <v>17</v>
      </c>
      <c r="O4491" s="1">
        <v>45724</v>
      </c>
      <c r="P4491">
        <v>442</v>
      </c>
      <c r="Q4491" t="s">
        <v>43</v>
      </c>
      <c r="R4491">
        <v>4</v>
      </c>
      <c r="S4491" s="1">
        <v>45392</v>
      </c>
      <c r="T4491" t="s">
        <v>30</v>
      </c>
    </row>
    <row r="4492" spans="1:20" x14ac:dyDescent="0.25">
      <c r="A4492" t="s">
        <v>9034</v>
      </c>
      <c r="B4492" t="s">
        <v>38</v>
      </c>
      <c r="C4492" t="s">
        <v>39</v>
      </c>
      <c r="D4492" t="s">
        <v>23</v>
      </c>
      <c r="E4492" t="s">
        <v>12395</v>
      </c>
      <c r="F4492" t="s">
        <v>9035</v>
      </c>
      <c r="G4492" t="s">
        <v>12425</v>
      </c>
      <c r="H4492" t="s">
        <v>41</v>
      </c>
      <c r="I4492" t="s">
        <v>54</v>
      </c>
      <c r="J4492" t="s">
        <v>59</v>
      </c>
      <c r="K4492">
        <v>2</v>
      </c>
      <c r="L4492">
        <v>1353.36</v>
      </c>
      <c r="M4492" t="s">
        <v>50</v>
      </c>
      <c r="N4492">
        <v>10</v>
      </c>
      <c r="O4492" t="s">
        <v>12163</v>
      </c>
      <c r="P4492">
        <v>12</v>
      </c>
      <c r="Q4492" t="s">
        <v>43</v>
      </c>
      <c r="R4492">
        <v>5</v>
      </c>
      <c r="S4492" t="s">
        <v>12274</v>
      </c>
      <c r="T4492" t="s">
        <v>30</v>
      </c>
    </row>
    <row r="4493" spans="1:20" x14ac:dyDescent="0.25">
      <c r="A4493" t="s">
        <v>9036</v>
      </c>
      <c r="B4493" t="s">
        <v>21</v>
      </c>
      <c r="C4493" t="s">
        <v>39</v>
      </c>
      <c r="D4493" t="s">
        <v>32</v>
      </c>
      <c r="E4493" s="1">
        <v>45180</v>
      </c>
      <c r="F4493" t="s">
        <v>9037</v>
      </c>
      <c r="G4493" t="s">
        <v>12425</v>
      </c>
      <c r="H4493" t="s">
        <v>25</v>
      </c>
      <c r="I4493" t="s">
        <v>26</v>
      </c>
      <c r="J4493" t="s">
        <v>59</v>
      </c>
      <c r="K4493">
        <v>5</v>
      </c>
      <c r="L4493">
        <v>482.39</v>
      </c>
      <c r="M4493" t="s">
        <v>35</v>
      </c>
      <c r="N4493">
        <v>6</v>
      </c>
      <c r="O4493" s="1">
        <v>45455</v>
      </c>
      <c r="P4493">
        <v>283</v>
      </c>
      <c r="Q4493" t="s">
        <v>43</v>
      </c>
      <c r="R4493">
        <v>4</v>
      </c>
      <c r="S4493" s="1">
        <v>45608</v>
      </c>
      <c r="T4493" t="s">
        <v>30</v>
      </c>
    </row>
    <row r="4494" spans="1:20" x14ac:dyDescent="0.25">
      <c r="A4494" t="s">
        <v>9038</v>
      </c>
      <c r="B4494" t="s">
        <v>45</v>
      </c>
      <c r="C4494" t="s">
        <v>39</v>
      </c>
      <c r="D4494" t="s">
        <v>23</v>
      </c>
      <c r="E4494" s="1">
        <v>45299</v>
      </c>
      <c r="F4494" t="s">
        <v>9039</v>
      </c>
      <c r="G4494" t="s">
        <v>12425</v>
      </c>
      <c r="H4494" t="s">
        <v>34</v>
      </c>
      <c r="I4494" t="s">
        <v>54</v>
      </c>
      <c r="J4494" t="s">
        <v>49</v>
      </c>
      <c r="K4494">
        <v>1</v>
      </c>
      <c r="L4494">
        <v>117.16</v>
      </c>
      <c r="M4494" t="s">
        <v>35</v>
      </c>
      <c r="N4494">
        <v>23</v>
      </c>
      <c r="O4494" t="s">
        <v>12160</v>
      </c>
      <c r="P4494">
        <v>359</v>
      </c>
      <c r="Q4494" t="s">
        <v>29</v>
      </c>
      <c r="R4494">
        <v>4</v>
      </c>
      <c r="S4494" t="s">
        <v>12066</v>
      </c>
      <c r="T4494" t="s">
        <v>36</v>
      </c>
    </row>
    <row r="4495" spans="1:20" x14ac:dyDescent="0.25">
      <c r="A4495" t="s">
        <v>9040</v>
      </c>
      <c r="B4495" t="s">
        <v>38</v>
      </c>
      <c r="C4495" t="s">
        <v>22</v>
      </c>
      <c r="D4495" t="s">
        <v>32</v>
      </c>
      <c r="E4495" s="1">
        <v>45516</v>
      </c>
      <c r="F4495" t="s">
        <v>9041</v>
      </c>
      <c r="G4495" t="s">
        <v>12425</v>
      </c>
      <c r="H4495" t="s">
        <v>58</v>
      </c>
      <c r="I4495" t="s">
        <v>63</v>
      </c>
      <c r="J4495" t="s">
        <v>67</v>
      </c>
      <c r="K4495">
        <v>4</v>
      </c>
      <c r="L4495">
        <v>502.33</v>
      </c>
      <c r="M4495" t="s">
        <v>28</v>
      </c>
      <c r="N4495">
        <v>28</v>
      </c>
      <c r="O4495" t="s">
        <v>12291</v>
      </c>
      <c r="P4495">
        <v>303</v>
      </c>
      <c r="Q4495" t="s">
        <v>29</v>
      </c>
      <c r="R4495">
        <v>1</v>
      </c>
      <c r="S4495" t="s">
        <v>12222</v>
      </c>
      <c r="T4495" t="s">
        <v>36</v>
      </c>
    </row>
    <row r="4496" spans="1:20" x14ac:dyDescent="0.25">
      <c r="A4496" t="s">
        <v>9042</v>
      </c>
      <c r="B4496" t="s">
        <v>38</v>
      </c>
      <c r="C4496" t="s">
        <v>39</v>
      </c>
      <c r="D4496" t="s">
        <v>32</v>
      </c>
      <c r="E4496" t="s">
        <v>12203</v>
      </c>
      <c r="F4496" t="s">
        <v>9043</v>
      </c>
      <c r="G4496" t="s">
        <v>12425</v>
      </c>
      <c r="H4496" t="s">
        <v>58</v>
      </c>
      <c r="I4496" t="s">
        <v>48</v>
      </c>
      <c r="J4496" t="s">
        <v>49</v>
      </c>
      <c r="K4496">
        <v>1</v>
      </c>
      <c r="L4496">
        <v>716.19</v>
      </c>
      <c r="M4496" t="s">
        <v>28</v>
      </c>
      <c r="N4496">
        <v>13</v>
      </c>
      <c r="O4496" s="1">
        <v>45362</v>
      </c>
      <c r="P4496">
        <v>22</v>
      </c>
      <c r="Q4496" t="s">
        <v>43</v>
      </c>
      <c r="R4496">
        <v>1</v>
      </c>
      <c r="S4496" s="1">
        <v>45392</v>
      </c>
      <c r="T4496" t="s">
        <v>60</v>
      </c>
    </row>
    <row r="4497" spans="1:20" x14ac:dyDescent="0.25">
      <c r="A4497" t="s">
        <v>9044</v>
      </c>
      <c r="B4497" t="s">
        <v>38</v>
      </c>
      <c r="C4497" t="s">
        <v>39</v>
      </c>
      <c r="D4497" t="s">
        <v>77</v>
      </c>
      <c r="E4497" t="s">
        <v>12452</v>
      </c>
      <c r="F4497" t="s">
        <v>9045</v>
      </c>
      <c r="G4497" t="s">
        <v>12425</v>
      </c>
      <c r="H4497" t="s">
        <v>25</v>
      </c>
      <c r="I4497" t="s">
        <v>26</v>
      </c>
      <c r="J4497" t="s">
        <v>67</v>
      </c>
      <c r="K4497">
        <v>5</v>
      </c>
      <c r="L4497">
        <v>1002.19</v>
      </c>
      <c r="M4497" t="s">
        <v>28</v>
      </c>
      <c r="N4497">
        <v>43</v>
      </c>
      <c r="O4497" t="s">
        <v>12309</v>
      </c>
      <c r="P4497">
        <v>332</v>
      </c>
      <c r="Q4497" t="s">
        <v>43</v>
      </c>
      <c r="R4497">
        <v>1</v>
      </c>
      <c r="S4497" t="s">
        <v>12152</v>
      </c>
      <c r="T4497" t="s">
        <v>30</v>
      </c>
    </row>
    <row r="4498" spans="1:20" x14ac:dyDescent="0.25">
      <c r="A4498" t="s">
        <v>9046</v>
      </c>
      <c r="B4498" t="s">
        <v>21</v>
      </c>
      <c r="C4498" t="s">
        <v>22</v>
      </c>
      <c r="D4498" t="s">
        <v>32</v>
      </c>
      <c r="E4498" s="1">
        <v>45539</v>
      </c>
      <c r="F4498" t="s">
        <v>9047</v>
      </c>
      <c r="G4498" t="s">
        <v>12425</v>
      </c>
      <c r="H4498" t="s">
        <v>47</v>
      </c>
      <c r="I4498" t="s">
        <v>48</v>
      </c>
      <c r="J4498" t="s">
        <v>27</v>
      </c>
      <c r="K4498">
        <v>5</v>
      </c>
      <c r="L4498">
        <v>505.2</v>
      </c>
      <c r="M4498" t="s">
        <v>50</v>
      </c>
      <c r="N4498">
        <v>12</v>
      </c>
      <c r="O4498" t="s">
        <v>12107</v>
      </c>
      <c r="P4498">
        <v>158</v>
      </c>
      <c r="Q4498" t="s">
        <v>29</v>
      </c>
      <c r="R4498">
        <v>5</v>
      </c>
      <c r="S4498" s="1">
        <v>45303</v>
      </c>
      <c r="T4498" t="s">
        <v>60</v>
      </c>
    </row>
    <row r="4499" spans="1:20" x14ac:dyDescent="0.25">
      <c r="A4499" t="s">
        <v>9048</v>
      </c>
      <c r="B4499" t="s">
        <v>21</v>
      </c>
      <c r="C4499" t="s">
        <v>22</v>
      </c>
      <c r="D4499" t="s">
        <v>23</v>
      </c>
      <c r="E4499" t="s">
        <v>12421</v>
      </c>
      <c r="F4499" t="s">
        <v>9049</v>
      </c>
      <c r="G4499" t="s">
        <v>12384</v>
      </c>
      <c r="H4499" t="s">
        <v>58</v>
      </c>
      <c r="I4499" t="s">
        <v>26</v>
      </c>
      <c r="J4499" t="s">
        <v>27</v>
      </c>
      <c r="K4499">
        <v>3</v>
      </c>
      <c r="L4499">
        <v>1139.1600000000001</v>
      </c>
      <c r="M4499" t="s">
        <v>50</v>
      </c>
      <c r="N4499">
        <v>41</v>
      </c>
      <c r="O4499" s="1">
        <v>45484</v>
      </c>
      <c r="P4499">
        <v>361</v>
      </c>
      <c r="Q4499" t="s">
        <v>29</v>
      </c>
      <c r="R4499">
        <v>3</v>
      </c>
      <c r="S4499" t="s">
        <v>12178</v>
      </c>
      <c r="T4499" t="s">
        <v>30</v>
      </c>
    </row>
    <row r="4500" spans="1:20" x14ac:dyDescent="0.25">
      <c r="A4500" t="s">
        <v>9050</v>
      </c>
      <c r="B4500" t="s">
        <v>38</v>
      </c>
      <c r="C4500" t="s">
        <v>22</v>
      </c>
      <c r="D4500" t="s">
        <v>77</v>
      </c>
      <c r="E4500" t="s">
        <v>12184</v>
      </c>
      <c r="F4500" t="s">
        <v>9051</v>
      </c>
      <c r="G4500" t="s">
        <v>12384</v>
      </c>
      <c r="H4500" t="s">
        <v>47</v>
      </c>
      <c r="I4500" t="s">
        <v>48</v>
      </c>
      <c r="J4500" t="s">
        <v>27</v>
      </c>
      <c r="K4500">
        <v>1</v>
      </c>
      <c r="L4500">
        <v>206.17</v>
      </c>
      <c r="M4500" t="s">
        <v>28</v>
      </c>
      <c r="N4500">
        <v>2</v>
      </c>
      <c r="O4500" t="s">
        <v>12149</v>
      </c>
      <c r="P4500">
        <v>98</v>
      </c>
      <c r="Q4500" t="s">
        <v>43</v>
      </c>
      <c r="R4500">
        <v>3</v>
      </c>
      <c r="S4500" t="s">
        <v>12340</v>
      </c>
      <c r="T4500" t="s">
        <v>30</v>
      </c>
    </row>
    <row r="4501" spans="1:20" x14ac:dyDescent="0.25">
      <c r="A4501" t="s">
        <v>9052</v>
      </c>
      <c r="B4501" t="s">
        <v>38</v>
      </c>
      <c r="C4501" t="s">
        <v>82</v>
      </c>
      <c r="D4501" t="s">
        <v>52</v>
      </c>
      <c r="E4501" t="s">
        <v>12253</v>
      </c>
      <c r="F4501" t="s">
        <v>9053</v>
      </c>
      <c r="G4501" t="s">
        <v>12384</v>
      </c>
      <c r="H4501" t="s">
        <v>47</v>
      </c>
      <c r="I4501" t="s">
        <v>48</v>
      </c>
      <c r="J4501" t="s">
        <v>49</v>
      </c>
      <c r="K4501">
        <v>2</v>
      </c>
      <c r="L4501">
        <v>351.58</v>
      </c>
      <c r="M4501" t="s">
        <v>35</v>
      </c>
      <c r="N4501">
        <v>17</v>
      </c>
      <c r="O4501" s="1">
        <v>45814</v>
      </c>
      <c r="P4501">
        <v>198</v>
      </c>
      <c r="Q4501" t="s">
        <v>43</v>
      </c>
      <c r="R4501">
        <v>1</v>
      </c>
      <c r="S4501" s="1">
        <v>45455</v>
      </c>
      <c r="T4501" t="s">
        <v>60</v>
      </c>
    </row>
    <row r="4502" spans="1:20" x14ac:dyDescent="0.25">
      <c r="A4502" t="s">
        <v>9054</v>
      </c>
      <c r="B4502" t="s">
        <v>45</v>
      </c>
      <c r="C4502" t="s">
        <v>22</v>
      </c>
      <c r="D4502" t="s">
        <v>52</v>
      </c>
      <c r="E4502" s="1">
        <v>45545</v>
      </c>
      <c r="F4502" t="s">
        <v>9055</v>
      </c>
      <c r="G4502" t="s">
        <v>12384</v>
      </c>
      <c r="H4502" t="s">
        <v>47</v>
      </c>
      <c r="I4502" t="s">
        <v>63</v>
      </c>
      <c r="J4502" t="s">
        <v>59</v>
      </c>
      <c r="K4502">
        <v>5</v>
      </c>
      <c r="L4502">
        <v>393.59</v>
      </c>
      <c r="M4502" t="s">
        <v>50</v>
      </c>
      <c r="N4502">
        <v>17</v>
      </c>
      <c r="O4502" t="s">
        <v>12368</v>
      </c>
      <c r="P4502">
        <v>148</v>
      </c>
      <c r="Q4502" t="s">
        <v>43</v>
      </c>
      <c r="R4502">
        <v>1</v>
      </c>
      <c r="S4502" t="s">
        <v>12372</v>
      </c>
      <c r="T4502" t="s">
        <v>36</v>
      </c>
    </row>
    <row r="4503" spans="1:20" x14ac:dyDescent="0.25">
      <c r="A4503" t="s">
        <v>9056</v>
      </c>
      <c r="B4503" t="s">
        <v>21</v>
      </c>
      <c r="C4503" t="s">
        <v>82</v>
      </c>
      <c r="D4503" t="s">
        <v>32</v>
      </c>
      <c r="E4503" t="s">
        <v>12457</v>
      </c>
      <c r="F4503" t="s">
        <v>9057</v>
      </c>
      <c r="G4503" t="s">
        <v>12384</v>
      </c>
      <c r="H4503" t="s">
        <v>25</v>
      </c>
      <c r="I4503" t="s">
        <v>54</v>
      </c>
      <c r="J4503" t="s">
        <v>27</v>
      </c>
      <c r="K4503">
        <v>2</v>
      </c>
      <c r="L4503">
        <v>864.21</v>
      </c>
      <c r="M4503" t="s">
        <v>28</v>
      </c>
      <c r="N4503">
        <v>30</v>
      </c>
      <c r="O4503" t="s">
        <v>12287</v>
      </c>
      <c r="P4503">
        <v>415</v>
      </c>
      <c r="Q4503" t="s">
        <v>29</v>
      </c>
      <c r="R4503">
        <v>3</v>
      </c>
      <c r="S4503" t="s">
        <v>12068</v>
      </c>
      <c r="T4503" t="s">
        <v>60</v>
      </c>
    </row>
    <row r="4504" spans="1:20" x14ac:dyDescent="0.25">
      <c r="A4504" t="s">
        <v>9058</v>
      </c>
      <c r="B4504" t="s">
        <v>45</v>
      </c>
      <c r="C4504" t="s">
        <v>39</v>
      </c>
      <c r="D4504" t="s">
        <v>56</v>
      </c>
      <c r="E4504" t="s">
        <v>12461</v>
      </c>
      <c r="F4504" t="s">
        <v>9059</v>
      </c>
      <c r="G4504" t="s">
        <v>12384</v>
      </c>
      <c r="H4504" t="s">
        <v>41</v>
      </c>
      <c r="I4504" t="s">
        <v>42</v>
      </c>
      <c r="J4504" t="s">
        <v>64</v>
      </c>
      <c r="K4504">
        <v>3</v>
      </c>
      <c r="L4504">
        <v>785.18</v>
      </c>
      <c r="M4504" t="s">
        <v>50</v>
      </c>
      <c r="N4504">
        <v>21</v>
      </c>
      <c r="O4504" t="s">
        <v>12094</v>
      </c>
      <c r="P4504">
        <v>276</v>
      </c>
      <c r="Q4504" t="s">
        <v>29</v>
      </c>
      <c r="R4504">
        <v>5</v>
      </c>
      <c r="S4504" s="1">
        <v>45905</v>
      </c>
      <c r="T4504" t="s">
        <v>30</v>
      </c>
    </row>
    <row r="4505" spans="1:20" x14ac:dyDescent="0.25">
      <c r="A4505" t="s">
        <v>9060</v>
      </c>
      <c r="B4505" t="s">
        <v>45</v>
      </c>
      <c r="C4505" t="s">
        <v>82</v>
      </c>
      <c r="D4505" t="s">
        <v>23</v>
      </c>
      <c r="E4505" t="s">
        <v>12351</v>
      </c>
      <c r="F4505" t="s">
        <v>9061</v>
      </c>
      <c r="G4505" t="s">
        <v>12384</v>
      </c>
      <c r="H4505" t="s">
        <v>58</v>
      </c>
      <c r="I4505" t="s">
        <v>26</v>
      </c>
      <c r="J4505" t="s">
        <v>49</v>
      </c>
      <c r="K4505">
        <v>4</v>
      </c>
      <c r="L4505">
        <v>476.1</v>
      </c>
      <c r="M4505" t="s">
        <v>35</v>
      </c>
      <c r="N4505">
        <v>27</v>
      </c>
      <c r="O4505" t="s">
        <v>12370</v>
      </c>
      <c r="P4505">
        <v>412</v>
      </c>
      <c r="Q4505" t="s">
        <v>29</v>
      </c>
      <c r="R4505">
        <v>1</v>
      </c>
      <c r="S4505" t="s">
        <v>12203</v>
      </c>
      <c r="T4505" t="s">
        <v>36</v>
      </c>
    </row>
    <row r="4506" spans="1:20" x14ac:dyDescent="0.25">
      <c r="A4506" t="s">
        <v>9062</v>
      </c>
      <c r="B4506" t="s">
        <v>45</v>
      </c>
      <c r="C4506" t="s">
        <v>22</v>
      </c>
      <c r="D4506" t="s">
        <v>56</v>
      </c>
      <c r="E4506" s="1">
        <v>45329</v>
      </c>
      <c r="F4506" t="s">
        <v>9063</v>
      </c>
      <c r="G4506" t="s">
        <v>12384</v>
      </c>
      <c r="H4506" t="s">
        <v>47</v>
      </c>
      <c r="I4506" t="s">
        <v>26</v>
      </c>
      <c r="J4506" t="s">
        <v>64</v>
      </c>
      <c r="K4506">
        <v>2</v>
      </c>
      <c r="L4506">
        <v>1413.35</v>
      </c>
      <c r="M4506" t="s">
        <v>28</v>
      </c>
      <c r="N4506">
        <v>44</v>
      </c>
      <c r="O4506" t="s">
        <v>12213</v>
      </c>
      <c r="P4506">
        <v>419</v>
      </c>
      <c r="Q4506" t="s">
        <v>29</v>
      </c>
      <c r="R4506">
        <v>4</v>
      </c>
      <c r="S4506" t="s">
        <v>12249</v>
      </c>
      <c r="T4506" t="s">
        <v>36</v>
      </c>
    </row>
    <row r="4507" spans="1:20" x14ac:dyDescent="0.25">
      <c r="A4507" t="s">
        <v>9064</v>
      </c>
      <c r="B4507" t="s">
        <v>38</v>
      </c>
      <c r="C4507" t="s">
        <v>22</v>
      </c>
      <c r="D4507" t="s">
        <v>23</v>
      </c>
      <c r="E4507" t="s">
        <v>12122</v>
      </c>
      <c r="F4507" t="s">
        <v>9065</v>
      </c>
      <c r="G4507" t="s">
        <v>12158</v>
      </c>
      <c r="H4507" t="s">
        <v>41</v>
      </c>
      <c r="I4507" t="s">
        <v>42</v>
      </c>
      <c r="J4507" t="s">
        <v>64</v>
      </c>
      <c r="K4507">
        <v>2</v>
      </c>
      <c r="L4507">
        <v>595.70000000000005</v>
      </c>
      <c r="M4507" t="s">
        <v>50</v>
      </c>
      <c r="N4507">
        <v>8</v>
      </c>
      <c r="O4507" t="s">
        <v>12232</v>
      </c>
      <c r="P4507">
        <v>281</v>
      </c>
      <c r="Q4507" t="s">
        <v>43</v>
      </c>
      <c r="R4507">
        <v>5</v>
      </c>
      <c r="S4507" t="s">
        <v>12237</v>
      </c>
      <c r="T4507" t="s">
        <v>30</v>
      </c>
    </row>
    <row r="4508" spans="1:20" x14ac:dyDescent="0.25">
      <c r="A4508" t="s">
        <v>9066</v>
      </c>
      <c r="B4508" t="s">
        <v>38</v>
      </c>
      <c r="C4508" t="s">
        <v>22</v>
      </c>
      <c r="D4508" t="s">
        <v>77</v>
      </c>
      <c r="E4508" t="s">
        <v>12239</v>
      </c>
      <c r="F4508" t="s">
        <v>9067</v>
      </c>
      <c r="G4508" t="s">
        <v>12158</v>
      </c>
      <c r="H4508" t="s">
        <v>34</v>
      </c>
      <c r="I4508" t="s">
        <v>26</v>
      </c>
      <c r="J4508" t="s">
        <v>64</v>
      </c>
      <c r="K4508">
        <v>3</v>
      </c>
      <c r="L4508">
        <v>432.47</v>
      </c>
      <c r="M4508" t="s">
        <v>28</v>
      </c>
      <c r="N4508">
        <v>48</v>
      </c>
      <c r="O4508" t="s">
        <v>12101</v>
      </c>
      <c r="P4508">
        <v>129</v>
      </c>
      <c r="Q4508" t="s">
        <v>43</v>
      </c>
      <c r="R4508">
        <v>2</v>
      </c>
      <c r="S4508" t="s">
        <v>12225</v>
      </c>
      <c r="T4508" t="s">
        <v>60</v>
      </c>
    </row>
    <row r="4509" spans="1:20" x14ac:dyDescent="0.25">
      <c r="A4509" t="s">
        <v>9068</v>
      </c>
      <c r="B4509" t="s">
        <v>45</v>
      </c>
      <c r="C4509" t="s">
        <v>39</v>
      </c>
      <c r="D4509" t="s">
        <v>77</v>
      </c>
      <c r="E4509" t="s">
        <v>12304</v>
      </c>
      <c r="F4509" t="s">
        <v>9069</v>
      </c>
      <c r="G4509" t="s">
        <v>12158</v>
      </c>
      <c r="H4509" t="s">
        <v>41</v>
      </c>
      <c r="I4509" t="s">
        <v>48</v>
      </c>
      <c r="J4509" t="s">
        <v>49</v>
      </c>
      <c r="K4509">
        <v>3</v>
      </c>
      <c r="L4509">
        <v>1441.61</v>
      </c>
      <c r="M4509" t="s">
        <v>28</v>
      </c>
      <c r="N4509">
        <v>12</v>
      </c>
      <c r="O4509" t="s">
        <v>12225</v>
      </c>
      <c r="P4509">
        <v>159</v>
      </c>
      <c r="Q4509" t="s">
        <v>29</v>
      </c>
      <c r="R4509">
        <v>2</v>
      </c>
      <c r="S4509" t="s">
        <v>12190</v>
      </c>
      <c r="T4509" t="s">
        <v>60</v>
      </c>
    </row>
    <row r="4510" spans="1:20" x14ac:dyDescent="0.25">
      <c r="A4510" t="s">
        <v>9070</v>
      </c>
      <c r="B4510" t="s">
        <v>45</v>
      </c>
      <c r="C4510" t="s">
        <v>39</v>
      </c>
      <c r="D4510" t="s">
        <v>77</v>
      </c>
      <c r="E4510" s="1">
        <v>45537</v>
      </c>
      <c r="F4510" t="s">
        <v>9071</v>
      </c>
      <c r="G4510" t="s">
        <v>12158</v>
      </c>
      <c r="H4510" t="s">
        <v>34</v>
      </c>
      <c r="I4510" t="s">
        <v>48</v>
      </c>
      <c r="J4510" t="s">
        <v>49</v>
      </c>
      <c r="K4510">
        <v>3</v>
      </c>
      <c r="L4510">
        <v>953.46</v>
      </c>
      <c r="M4510" t="s">
        <v>28</v>
      </c>
      <c r="N4510">
        <v>46</v>
      </c>
      <c r="O4510" t="s">
        <v>12164</v>
      </c>
      <c r="P4510">
        <v>461</v>
      </c>
      <c r="Q4510" t="s">
        <v>29</v>
      </c>
      <c r="R4510">
        <v>3</v>
      </c>
      <c r="S4510" t="s">
        <v>12100</v>
      </c>
      <c r="T4510" t="s">
        <v>60</v>
      </c>
    </row>
    <row r="4511" spans="1:20" x14ac:dyDescent="0.25">
      <c r="A4511" t="s">
        <v>9072</v>
      </c>
      <c r="B4511" t="s">
        <v>21</v>
      </c>
      <c r="C4511" t="s">
        <v>39</v>
      </c>
      <c r="D4511" t="s">
        <v>52</v>
      </c>
      <c r="E4511" s="1">
        <v>45447</v>
      </c>
      <c r="F4511" t="s">
        <v>9073</v>
      </c>
      <c r="G4511" t="s">
        <v>12188</v>
      </c>
      <c r="H4511" t="s">
        <v>58</v>
      </c>
      <c r="I4511" t="s">
        <v>54</v>
      </c>
      <c r="J4511" t="s">
        <v>27</v>
      </c>
      <c r="K4511">
        <v>2</v>
      </c>
      <c r="L4511">
        <v>567.61</v>
      </c>
      <c r="M4511" t="s">
        <v>50</v>
      </c>
      <c r="N4511">
        <v>25</v>
      </c>
      <c r="O4511" t="s">
        <v>12132</v>
      </c>
      <c r="P4511">
        <v>128</v>
      </c>
      <c r="Q4511" t="s">
        <v>43</v>
      </c>
      <c r="R4511">
        <v>1</v>
      </c>
      <c r="S4511" s="1">
        <v>45720</v>
      </c>
      <c r="T4511" t="s">
        <v>30</v>
      </c>
    </row>
    <row r="4512" spans="1:20" x14ac:dyDescent="0.25">
      <c r="A4512" t="s">
        <v>9074</v>
      </c>
      <c r="B4512" t="s">
        <v>45</v>
      </c>
      <c r="C4512" t="s">
        <v>39</v>
      </c>
      <c r="D4512" t="s">
        <v>77</v>
      </c>
      <c r="E4512" s="1">
        <v>45904</v>
      </c>
      <c r="F4512" t="s">
        <v>9075</v>
      </c>
      <c r="G4512" t="s">
        <v>12188</v>
      </c>
      <c r="H4512" t="s">
        <v>41</v>
      </c>
      <c r="I4512" t="s">
        <v>26</v>
      </c>
      <c r="J4512" t="s">
        <v>59</v>
      </c>
      <c r="K4512">
        <v>1</v>
      </c>
      <c r="L4512">
        <v>1063.6400000000001</v>
      </c>
      <c r="M4512" t="s">
        <v>28</v>
      </c>
      <c r="N4512">
        <v>3</v>
      </c>
      <c r="O4512" s="1">
        <v>45394</v>
      </c>
      <c r="P4512">
        <v>276</v>
      </c>
      <c r="Q4512" t="s">
        <v>29</v>
      </c>
      <c r="R4512">
        <v>4</v>
      </c>
      <c r="S4512" s="1">
        <v>45871</v>
      </c>
      <c r="T4512" t="s">
        <v>60</v>
      </c>
    </row>
    <row r="4513" spans="1:20" x14ac:dyDescent="0.25">
      <c r="A4513" t="s">
        <v>9076</v>
      </c>
      <c r="B4513" t="s">
        <v>38</v>
      </c>
      <c r="C4513" t="s">
        <v>39</v>
      </c>
      <c r="D4513" t="s">
        <v>32</v>
      </c>
      <c r="E4513" t="s">
        <v>12082</v>
      </c>
      <c r="F4513" t="s">
        <v>9077</v>
      </c>
      <c r="G4513" t="s">
        <v>12188</v>
      </c>
      <c r="H4513" t="s">
        <v>47</v>
      </c>
      <c r="I4513" t="s">
        <v>42</v>
      </c>
      <c r="J4513" t="s">
        <v>59</v>
      </c>
      <c r="K4513">
        <v>3</v>
      </c>
      <c r="L4513">
        <v>744.77</v>
      </c>
      <c r="M4513" t="s">
        <v>50</v>
      </c>
      <c r="N4513">
        <v>42</v>
      </c>
      <c r="O4513" t="s">
        <v>12086</v>
      </c>
      <c r="P4513">
        <v>315</v>
      </c>
      <c r="Q4513" t="s">
        <v>43</v>
      </c>
      <c r="R4513">
        <v>5</v>
      </c>
      <c r="S4513" t="s">
        <v>12080</v>
      </c>
      <c r="T4513" t="s">
        <v>60</v>
      </c>
    </row>
    <row r="4514" spans="1:20" x14ac:dyDescent="0.25">
      <c r="A4514" t="s">
        <v>9078</v>
      </c>
      <c r="B4514" t="s">
        <v>21</v>
      </c>
      <c r="C4514" t="s">
        <v>39</v>
      </c>
      <c r="D4514" t="s">
        <v>77</v>
      </c>
      <c r="E4514" t="s">
        <v>12394</v>
      </c>
      <c r="F4514" t="s">
        <v>9079</v>
      </c>
      <c r="G4514" t="s">
        <v>12188</v>
      </c>
      <c r="H4514" t="s">
        <v>25</v>
      </c>
      <c r="I4514" t="s">
        <v>48</v>
      </c>
      <c r="J4514" t="s">
        <v>67</v>
      </c>
      <c r="K4514">
        <v>1</v>
      </c>
      <c r="L4514">
        <v>1498.39</v>
      </c>
      <c r="M4514" t="s">
        <v>50</v>
      </c>
      <c r="N4514">
        <v>40</v>
      </c>
      <c r="O4514" s="1">
        <v>45393</v>
      </c>
      <c r="P4514">
        <v>416</v>
      </c>
      <c r="Q4514" t="s">
        <v>29</v>
      </c>
      <c r="R4514">
        <v>1</v>
      </c>
      <c r="S4514" t="s">
        <v>12142</v>
      </c>
      <c r="T4514" t="s">
        <v>36</v>
      </c>
    </row>
    <row r="4515" spans="1:20" x14ac:dyDescent="0.25">
      <c r="A4515" t="s">
        <v>9080</v>
      </c>
      <c r="B4515" t="s">
        <v>38</v>
      </c>
      <c r="C4515" t="s">
        <v>22</v>
      </c>
      <c r="D4515" t="s">
        <v>52</v>
      </c>
      <c r="E4515" s="1">
        <v>45632</v>
      </c>
      <c r="F4515" t="s">
        <v>9081</v>
      </c>
      <c r="G4515" t="s">
        <v>12188</v>
      </c>
      <c r="H4515" t="s">
        <v>41</v>
      </c>
      <c r="I4515" t="s">
        <v>42</v>
      </c>
      <c r="J4515" t="s">
        <v>49</v>
      </c>
      <c r="K4515">
        <v>4</v>
      </c>
      <c r="L4515">
        <v>965.06</v>
      </c>
      <c r="M4515" t="s">
        <v>28</v>
      </c>
      <c r="N4515">
        <v>33</v>
      </c>
      <c r="O4515" s="1">
        <v>45333</v>
      </c>
      <c r="P4515">
        <v>115</v>
      </c>
      <c r="Q4515" t="s">
        <v>29</v>
      </c>
      <c r="R4515">
        <v>1</v>
      </c>
      <c r="S4515" t="s">
        <v>12262</v>
      </c>
      <c r="T4515" t="s">
        <v>30</v>
      </c>
    </row>
    <row r="4516" spans="1:20" x14ac:dyDescent="0.25">
      <c r="A4516" t="s">
        <v>9082</v>
      </c>
      <c r="B4516" t="s">
        <v>45</v>
      </c>
      <c r="C4516" t="s">
        <v>82</v>
      </c>
      <c r="D4516" t="s">
        <v>56</v>
      </c>
      <c r="E4516" t="s">
        <v>12094</v>
      </c>
      <c r="F4516" t="s">
        <v>9083</v>
      </c>
      <c r="G4516" t="s">
        <v>12188</v>
      </c>
      <c r="H4516" t="s">
        <v>47</v>
      </c>
      <c r="I4516" t="s">
        <v>54</v>
      </c>
      <c r="J4516" t="s">
        <v>27</v>
      </c>
      <c r="K4516">
        <v>4</v>
      </c>
      <c r="L4516">
        <v>895.8</v>
      </c>
      <c r="M4516" t="s">
        <v>35</v>
      </c>
      <c r="N4516">
        <v>31</v>
      </c>
      <c r="O4516" t="s">
        <v>12203</v>
      </c>
      <c r="P4516">
        <v>58</v>
      </c>
      <c r="Q4516" t="s">
        <v>43</v>
      </c>
      <c r="R4516">
        <v>2</v>
      </c>
      <c r="S4516" s="1">
        <v>45485</v>
      </c>
      <c r="T4516" t="s">
        <v>36</v>
      </c>
    </row>
    <row r="4517" spans="1:20" x14ac:dyDescent="0.25">
      <c r="A4517" t="s">
        <v>9084</v>
      </c>
      <c r="B4517" t="s">
        <v>45</v>
      </c>
      <c r="C4517" t="s">
        <v>22</v>
      </c>
      <c r="D4517" t="s">
        <v>77</v>
      </c>
      <c r="E4517" s="1">
        <v>45180</v>
      </c>
      <c r="F4517" t="s">
        <v>9085</v>
      </c>
      <c r="G4517" t="s">
        <v>12188</v>
      </c>
      <c r="H4517" t="s">
        <v>58</v>
      </c>
      <c r="I4517" t="s">
        <v>54</v>
      </c>
      <c r="J4517" t="s">
        <v>59</v>
      </c>
      <c r="K4517">
        <v>4</v>
      </c>
      <c r="L4517">
        <v>169.66</v>
      </c>
      <c r="M4517" t="s">
        <v>50</v>
      </c>
      <c r="N4517">
        <v>11</v>
      </c>
      <c r="O4517" t="s">
        <v>12106</v>
      </c>
      <c r="P4517">
        <v>498</v>
      </c>
      <c r="Q4517" t="s">
        <v>29</v>
      </c>
      <c r="R4517">
        <v>3</v>
      </c>
      <c r="S4517" s="1">
        <v>45362</v>
      </c>
      <c r="T4517" t="s">
        <v>30</v>
      </c>
    </row>
    <row r="4518" spans="1:20" x14ac:dyDescent="0.25">
      <c r="A4518" t="s">
        <v>9086</v>
      </c>
      <c r="B4518" t="s">
        <v>45</v>
      </c>
      <c r="C4518" t="s">
        <v>82</v>
      </c>
      <c r="D4518" t="s">
        <v>77</v>
      </c>
      <c r="E4518" s="1">
        <v>45388</v>
      </c>
      <c r="F4518" t="s">
        <v>9087</v>
      </c>
      <c r="G4518" t="s">
        <v>12188</v>
      </c>
      <c r="H4518" t="s">
        <v>58</v>
      </c>
      <c r="I4518" t="s">
        <v>54</v>
      </c>
      <c r="J4518" t="s">
        <v>49</v>
      </c>
      <c r="K4518">
        <v>1</v>
      </c>
      <c r="L4518">
        <v>886.94</v>
      </c>
      <c r="M4518" t="s">
        <v>35</v>
      </c>
      <c r="N4518">
        <v>4</v>
      </c>
      <c r="O4518" s="1">
        <v>45637</v>
      </c>
      <c r="P4518">
        <v>212</v>
      </c>
      <c r="Q4518" t="s">
        <v>43</v>
      </c>
      <c r="R4518">
        <v>1</v>
      </c>
      <c r="S4518" s="1">
        <v>45750</v>
      </c>
      <c r="T4518" t="s">
        <v>30</v>
      </c>
    </row>
    <row r="4519" spans="1:20" x14ac:dyDescent="0.25">
      <c r="A4519" t="s">
        <v>9088</v>
      </c>
      <c r="B4519" t="s">
        <v>45</v>
      </c>
      <c r="C4519" t="s">
        <v>39</v>
      </c>
      <c r="D4519" t="s">
        <v>23</v>
      </c>
      <c r="E4519" s="1">
        <v>45327</v>
      </c>
      <c r="F4519" t="s">
        <v>9089</v>
      </c>
      <c r="G4519" t="s">
        <v>12188</v>
      </c>
      <c r="H4519" t="s">
        <v>41</v>
      </c>
      <c r="I4519" t="s">
        <v>54</v>
      </c>
      <c r="J4519" t="s">
        <v>59</v>
      </c>
      <c r="K4519">
        <v>5</v>
      </c>
      <c r="L4519">
        <v>830.17</v>
      </c>
      <c r="M4519" t="s">
        <v>35</v>
      </c>
      <c r="N4519">
        <v>33</v>
      </c>
      <c r="O4519" t="s">
        <v>12184</v>
      </c>
      <c r="P4519">
        <v>405</v>
      </c>
      <c r="Q4519" t="s">
        <v>29</v>
      </c>
      <c r="R4519">
        <v>1</v>
      </c>
      <c r="S4519" s="1">
        <v>45694</v>
      </c>
      <c r="T4519" t="s">
        <v>36</v>
      </c>
    </row>
    <row r="4520" spans="1:20" x14ac:dyDescent="0.25">
      <c r="A4520" t="s">
        <v>9090</v>
      </c>
      <c r="B4520" t="s">
        <v>21</v>
      </c>
      <c r="C4520" t="s">
        <v>39</v>
      </c>
      <c r="D4520" t="s">
        <v>52</v>
      </c>
      <c r="E4520" s="1">
        <v>45937</v>
      </c>
      <c r="F4520" t="s">
        <v>9091</v>
      </c>
      <c r="G4520" t="s">
        <v>12188</v>
      </c>
      <c r="H4520" t="s">
        <v>34</v>
      </c>
      <c r="I4520" t="s">
        <v>48</v>
      </c>
      <c r="J4520" t="s">
        <v>67</v>
      </c>
      <c r="K4520">
        <v>4</v>
      </c>
      <c r="L4520">
        <v>532.17999999999995</v>
      </c>
      <c r="M4520" t="s">
        <v>50</v>
      </c>
      <c r="N4520">
        <v>38</v>
      </c>
      <c r="O4520" t="s">
        <v>12222</v>
      </c>
      <c r="P4520">
        <v>296</v>
      </c>
      <c r="Q4520" t="s">
        <v>29</v>
      </c>
      <c r="R4520">
        <v>1</v>
      </c>
      <c r="S4520" t="s">
        <v>12180</v>
      </c>
      <c r="T4520" t="s">
        <v>36</v>
      </c>
    </row>
    <row r="4521" spans="1:20" x14ac:dyDescent="0.25">
      <c r="A4521" t="s">
        <v>9092</v>
      </c>
      <c r="B4521" t="s">
        <v>21</v>
      </c>
      <c r="C4521" t="s">
        <v>82</v>
      </c>
      <c r="D4521" t="s">
        <v>32</v>
      </c>
      <c r="E4521" t="s">
        <v>12413</v>
      </c>
      <c r="F4521" t="s">
        <v>9093</v>
      </c>
      <c r="G4521" t="s">
        <v>12188</v>
      </c>
      <c r="H4521" t="s">
        <v>47</v>
      </c>
      <c r="I4521" t="s">
        <v>26</v>
      </c>
      <c r="J4521" t="s">
        <v>59</v>
      </c>
      <c r="K4521">
        <v>2</v>
      </c>
      <c r="L4521">
        <v>1345.02</v>
      </c>
      <c r="M4521" t="s">
        <v>35</v>
      </c>
      <c r="N4521">
        <v>19</v>
      </c>
      <c r="O4521" t="s">
        <v>12310</v>
      </c>
      <c r="P4521">
        <v>94</v>
      </c>
      <c r="Q4521" t="s">
        <v>29</v>
      </c>
      <c r="R4521">
        <v>1</v>
      </c>
      <c r="S4521" t="s">
        <v>12110</v>
      </c>
      <c r="T4521" t="s">
        <v>36</v>
      </c>
    </row>
    <row r="4522" spans="1:20" x14ac:dyDescent="0.25">
      <c r="A4522" t="s">
        <v>9094</v>
      </c>
      <c r="B4522" t="s">
        <v>45</v>
      </c>
      <c r="C4522" t="s">
        <v>39</v>
      </c>
      <c r="D4522" t="s">
        <v>77</v>
      </c>
      <c r="E4522" t="s">
        <v>12453</v>
      </c>
      <c r="F4522" t="s">
        <v>9095</v>
      </c>
      <c r="G4522" t="s">
        <v>12188</v>
      </c>
      <c r="H4522" t="s">
        <v>41</v>
      </c>
      <c r="I4522" t="s">
        <v>54</v>
      </c>
      <c r="J4522" t="s">
        <v>49</v>
      </c>
      <c r="K4522">
        <v>4</v>
      </c>
      <c r="L4522">
        <v>883.69</v>
      </c>
      <c r="M4522" t="s">
        <v>28</v>
      </c>
      <c r="N4522">
        <v>33</v>
      </c>
      <c r="O4522" s="1">
        <v>45779</v>
      </c>
      <c r="P4522">
        <v>212</v>
      </c>
      <c r="Q4522" t="s">
        <v>43</v>
      </c>
      <c r="R4522">
        <v>1</v>
      </c>
      <c r="S4522" s="1">
        <v>45813</v>
      </c>
      <c r="T4522" t="s">
        <v>30</v>
      </c>
    </row>
    <row r="4523" spans="1:20" x14ac:dyDescent="0.25">
      <c r="A4523" t="s">
        <v>9096</v>
      </c>
      <c r="B4523" t="s">
        <v>45</v>
      </c>
      <c r="C4523" t="s">
        <v>22</v>
      </c>
      <c r="D4523" t="s">
        <v>52</v>
      </c>
      <c r="E4523" s="1">
        <v>45601</v>
      </c>
      <c r="F4523" t="s">
        <v>9097</v>
      </c>
      <c r="G4523" t="s">
        <v>12188</v>
      </c>
      <c r="H4523" t="s">
        <v>34</v>
      </c>
      <c r="I4523" t="s">
        <v>42</v>
      </c>
      <c r="J4523" t="s">
        <v>67</v>
      </c>
      <c r="K4523">
        <v>3</v>
      </c>
      <c r="L4523">
        <v>791.59</v>
      </c>
      <c r="M4523" t="s">
        <v>50</v>
      </c>
      <c r="N4523">
        <v>13</v>
      </c>
      <c r="O4523" s="1">
        <v>45421</v>
      </c>
      <c r="P4523">
        <v>85</v>
      </c>
      <c r="Q4523" t="s">
        <v>43</v>
      </c>
      <c r="R4523">
        <v>1</v>
      </c>
      <c r="S4523" t="s">
        <v>12309</v>
      </c>
      <c r="T4523" t="s">
        <v>30</v>
      </c>
    </row>
    <row r="4524" spans="1:20" x14ac:dyDescent="0.25">
      <c r="A4524" t="s">
        <v>9098</v>
      </c>
      <c r="B4524" t="s">
        <v>45</v>
      </c>
      <c r="C4524" t="s">
        <v>22</v>
      </c>
      <c r="D4524" t="s">
        <v>52</v>
      </c>
      <c r="E4524" s="1">
        <v>45937</v>
      </c>
      <c r="F4524" t="s">
        <v>9099</v>
      </c>
      <c r="G4524" t="s">
        <v>12267</v>
      </c>
      <c r="H4524" t="s">
        <v>34</v>
      </c>
      <c r="I4524" t="s">
        <v>63</v>
      </c>
      <c r="J4524" t="s">
        <v>49</v>
      </c>
      <c r="K4524">
        <v>5</v>
      </c>
      <c r="L4524">
        <v>104.75</v>
      </c>
      <c r="M4524" t="s">
        <v>35</v>
      </c>
      <c r="N4524">
        <v>25</v>
      </c>
      <c r="O4524" s="1">
        <v>45689</v>
      </c>
      <c r="P4524">
        <v>191</v>
      </c>
      <c r="Q4524" t="s">
        <v>43</v>
      </c>
      <c r="R4524">
        <v>4</v>
      </c>
      <c r="S4524" s="1">
        <v>45721</v>
      </c>
      <c r="T4524" t="s">
        <v>30</v>
      </c>
    </row>
    <row r="4525" spans="1:20" x14ac:dyDescent="0.25">
      <c r="A4525" t="s">
        <v>9100</v>
      </c>
      <c r="B4525" t="s">
        <v>21</v>
      </c>
      <c r="C4525" t="s">
        <v>82</v>
      </c>
      <c r="D4525" t="s">
        <v>77</v>
      </c>
      <c r="E4525" s="1">
        <v>44997</v>
      </c>
      <c r="F4525" t="s">
        <v>9101</v>
      </c>
      <c r="G4525" t="s">
        <v>12267</v>
      </c>
      <c r="H4525" t="s">
        <v>25</v>
      </c>
      <c r="I4525" t="s">
        <v>54</v>
      </c>
      <c r="J4525" t="s">
        <v>49</v>
      </c>
      <c r="K4525">
        <v>2</v>
      </c>
      <c r="L4525">
        <v>1323.67</v>
      </c>
      <c r="M4525" t="s">
        <v>50</v>
      </c>
      <c r="N4525">
        <v>44</v>
      </c>
      <c r="O4525" t="s">
        <v>12122</v>
      </c>
      <c r="P4525">
        <v>187</v>
      </c>
      <c r="Q4525" t="s">
        <v>29</v>
      </c>
      <c r="R4525">
        <v>1</v>
      </c>
      <c r="S4525" s="1">
        <v>45841</v>
      </c>
      <c r="T4525" t="s">
        <v>30</v>
      </c>
    </row>
    <row r="4526" spans="1:20" x14ac:dyDescent="0.25">
      <c r="A4526" t="s">
        <v>9102</v>
      </c>
      <c r="B4526" t="s">
        <v>21</v>
      </c>
      <c r="C4526" t="s">
        <v>82</v>
      </c>
      <c r="D4526" t="s">
        <v>77</v>
      </c>
      <c r="E4526" t="s">
        <v>12445</v>
      </c>
      <c r="F4526" t="s">
        <v>9103</v>
      </c>
      <c r="G4526" t="s">
        <v>12267</v>
      </c>
      <c r="H4526" t="s">
        <v>47</v>
      </c>
      <c r="I4526" t="s">
        <v>63</v>
      </c>
      <c r="J4526" t="s">
        <v>59</v>
      </c>
      <c r="K4526">
        <v>4</v>
      </c>
      <c r="L4526">
        <v>352.9</v>
      </c>
      <c r="M4526" t="s">
        <v>35</v>
      </c>
      <c r="N4526">
        <v>9</v>
      </c>
      <c r="O4526" t="s">
        <v>12138</v>
      </c>
      <c r="P4526">
        <v>265</v>
      </c>
      <c r="Q4526" t="s">
        <v>29</v>
      </c>
      <c r="R4526">
        <v>2</v>
      </c>
      <c r="S4526" t="s">
        <v>12242</v>
      </c>
      <c r="T4526" t="s">
        <v>30</v>
      </c>
    </row>
    <row r="4527" spans="1:20" x14ac:dyDescent="0.25">
      <c r="A4527" t="s">
        <v>9104</v>
      </c>
      <c r="B4527" t="s">
        <v>21</v>
      </c>
      <c r="C4527" t="s">
        <v>22</v>
      </c>
      <c r="D4527" t="s">
        <v>32</v>
      </c>
      <c r="E4527" t="s">
        <v>12425</v>
      </c>
      <c r="F4527" t="s">
        <v>9105</v>
      </c>
      <c r="G4527" t="s">
        <v>12267</v>
      </c>
      <c r="H4527" t="s">
        <v>34</v>
      </c>
      <c r="I4527" t="s">
        <v>63</v>
      </c>
      <c r="J4527" t="s">
        <v>49</v>
      </c>
      <c r="K4527">
        <v>1</v>
      </c>
      <c r="L4527">
        <v>169.8</v>
      </c>
      <c r="M4527" t="s">
        <v>28</v>
      </c>
      <c r="N4527">
        <v>44</v>
      </c>
      <c r="O4527" t="s">
        <v>12325</v>
      </c>
      <c r="P4527">
        <v>22</v>
      </c>
      <c r="Q4527" t="s">
        <v>43</v>
      </c>
      <c r="R4527">
        <v>5</v>
      </c>
      <c r="S4527" s="1">
        <v>45845</v>
      </c>
      <c r="T4527" t="s">
        <v>36</v>
      </c>
    </row>
    <row r="4528" spans="1:20" x14ac:dyDescent="0.25">
      <c r="A4528" t="s">
        <v>9106</v>
      </c>
      <c r="B4528" t="s">
        <v>45</v>
      </c>
      <c r="C4528" t="s">
        <v>39</v>
      </c>
      <c r="D4528" t="s">
        <v>23</v>
      </c>
      <c r="E4528" s="1">
        <v>45720</v>
      </c>
      <c r="F4528" t="s">
        <v>9107</v>
      </c>
      <c r="G4528" t="s">
        <v>12267</v>
      </c>
      <c r="H4528" t="s">
        <v>58</v>
      </c>
      <c r="I4528" t="s">
        <v>63</v>
      </c>
      <c r="J4528" t="s">
        <v>59</v>
      </c>
      <c r="K4528">
        <v>4</v>
      </c>
      <c r="L4528">
        <v>1445.88</v>
      </c>
      <c r="M4528" t="s">
        <v>35</v>
      </c>
      <c r="N4528">
        <v>41</v>
      </c>
      <c r="O4528" t="s">
        <v>12222</v>
      </c>
      <c r="P4528">
        <v>355</v>
      </c>
      <c r="Q4528" t="s">
        <v>29</v>
      </c>
      <c r="R4528">
        <v>3</v>
      </c>
      <c r="S4528" t="s">
        <v>12352</v>
      </c>
      <c r="T4528" t="s">
        <v>60</v>
      </c>
    </row>
    <row r="4529" spans="1:20" x14ac:dyDescent="0.25">
      <c r="A4529" t="s">
        <v>9108</v>
      </c>
      <c r="B4529" t="s">
        <v>45</v>
      </c>
      <c r="C4529" t="s">
        <v>22</v>
      </c>
      <c r="D4529" t="s">
        <v>52</v>
      </c>
      <c r="E4529" s="1">
        <v>44995</v>
      </c>
      <c r="F4529" t="s">
        <v>9109</v>
      </c>
      <c r="G4529" t="s">
        <v>12267</v>
      </c>
      <c r="H4529" t="s">
        <v>58</v>
      </c>
      <c r="I4529" t="s">
        <v>26</v>
      </c>
      <c r="J4529" t="s">
        <v>27</v>
      </c>
      <c r="K4529">
        <v>1</v>
      </c>
      <c r="L4529">
        <v>1435.26</v>
      </c>
      <c r="M4529" t="s">
        <v>50</v>
      </c>
      <c r="N4529">
        <v>37</v>
      </c>
      <c r="O4529" t="s">
        <v>12318</v>
      </c>
      <c r="P4529">
        <v>497</v>
      </c>
      <c r="Q4529" t="s">
        <v>43</v>
      </c>
      <c r="R4529">
        <v>4</v>
      </c>
      <c r="S4529" t="s">
        <v>12378</v>
      </c>
      <c r="T4529" t="s">
        <v>36</v>
      </c>
    </row>
    <row r="4530" spans="1:20" x14ac:dyDescent="0.25">
      <c r="A4530" t="s">
        <v>9110</v>
      </c>
      <c r="B4530" t="s">
        <v>21</v>
      </c>
      <c r="C4530" t="s">
        <v>22</v>
      </c>
      <c r="D4530" t="s">
        <v>23</v>
      </c>
      <c r="E4530" s="1">
        <v>45845</v>
      </c>
      <c r="F4530" t="s">
        <v>9111</v>
      </c>
      <c r="G4530" t="s">
        <v>12267</v>
      </c>
      <c r="H4530" t="s">
        <v>58</v>
      </c>
      <c r="I4530" t="s">
        <v>42</v>
      </c>
      <c r="J4530" t="s">
        <v>67</v>
      </c>
      <c r="K4530">
        <v>4</v>
      </c>
      <c r="L4530">
        <v>841.59</v>
      </c>
      <c r="M4530" t="s">
        <v>50</v>
      </c>
      <c r="N4530">
        <v>27</v>
      </c>
      <c r="O4530" s="1">
        <v>45907</v>
      </c>
      <c r="P4530">
        <v>142</v>
      </c>
      <c r="Q4530" t="s">
        <v>43</v>
      </c>
      <c r="R4530">
        <v>1</v>
      </c>
      <c r="S4530" t="s">
        <v>12109</v>
      </c>
      <c r="T4530" t="s">
        <v>60</v>
      </c>
    </row>
    <row r="4531" spans="1:20" x14ac:dyDescent="0.25">
      <c r="A4531" t="s">
        <v>9112</v>
      </c>
      <c r="B4531" t="s">
        <v>38</v>
      </c>
      <c r="C4531" t="s">
        <v>39</v>
      </c>
      <c r="D4531" t="s">
        <v>23</v>
      </c>
      <c r="E4531" t="s">
        <v>12342</v>
      </c>
      <c r="F4531" t="s">
        <v>9113</v>
      </c>
      <c r="G4531" t="s">
        <v>12267</v>
      </c>
      <c r="H4531" t="s">
        <v>25</v>
      </c>
      <c r="I4531" t="s">
        <v>26</v>
      </c>
      <c r="J4531" t="s">
        <v>59</v>
      </c>
      <c r="K4531">
        <v>1</v>
      </c>
      <c r="L4531">
        <v>1100.3699999999999</v>
      </c>
      <c r="M4531" t="s">
        <v>35</v>
      </c>
      <c r="N4531">
        <v>17</v>
      </c>
      <c r="O4531" t="s">
        <v>12311</v>
      </c>
      <c r="P4531">
        <v>406</v>
      </c>
      <c r="Q4531" t="s">
        <v>29</v>
      </c>
      <c r="R4531">
        <v>3</v>
      </c>
      <c r="S4531" t="s">
        <v>12211</v>
      </c>
      <c r="T4531" t="s">
        <v>30</v>
      </c>
    </row>
    <row r="4532" spans="1:20" x14ac:dyDescent="0.25">
      <c r="A4532" t="s">
        <v>9114</v>
      </c>
      <c r="B4532" t="s">
        <v>45</v>
      </c>
      <c r="C4532" t="s">
        <v>82</v>
      </c>
      <c r="D4532" t="s">
        <v>56</v>
      </c>
      <c r="E4532" s="1">
        <v>45416</v>
      </c>
      <c r="F4532" t="s">
        <v>9115</v>
      </c>
      <c r="G4532" t="s">
        <v>12207</v>
      </c>
      <c r="H4532" t="s">
        <v>25</v>
      </c>
      <c r="I4532" t="s">
        <v>42</v>
      </c>
      <c r="J4532" t="s">
        <v>64</v>
      </c>
      <c r="K4532">
        <v>5</v>
      </c>
      <c r="L4532">
        <v>374.31</v>
      </c>
      <c r="M4532" t="s">
        <v>35</v>
      </c>
      <c r="N4532">
        <v>41</v>
      </c>
      <c r="O4532" t="s">
        <v>12380</v>
      </c>
      <c r="P4532">
        <v>68</v>
      </c>
      <c r="Q4532" t="s">
        <v>29</v>
      </c>
      <c r="R4532">
        <v>2</v>
      </c>
      <c r="S4532" t="s">
        <v>12120</v>
      </c>
      <c r="T4532" t="s">
        <v>30</v>
      </c>
    </row>
    <row r="4533" spans="1:20" x14ac:dyDescent="0.25">
      <c r="A4533" t="s">
        <v>9116</v>
      </c>
      <c r="B4533" t="s">
        <v>38</v>
      </c>
      <c r="C4533" t="s">
        <v>82</v>
      </c>
      <c r="D4533" t="s">
        <v>56</v>
      </c>
      <c r="E4533" t="s">
        <v>12118</v>
      </c>
      <c r="F4533" t="s">
        <v>9117</v>
      </c>
      <c r="G4533" t="s">
        <v>12207</v>
      </c>
      <c r="H4533" t="s">
        <v>47</v>
      </c>
      <c r="I4533" t="s">
        <v>54</v>
      </c>
      <c r="J4533" t="s">
        <v>59</v>
      </c>
      <c r="K4533">
        <v>4</v>
      </c>
      <c r="L4533">
        <v>1402.11</v>
      </c>
      <c r="M4533" t="s">
        <v>28</v>
      </c>
      <c r="N4533">
        <v>37</v>
      </c>
      <c r="O4533" s="1">
        <v>45994</v>
      </c>
      <c r="P4533">
        <v>87</v>
      </c>
      <c r="Q4533" t="s">
        <v>43</v>
      </c>
      <c r="R4533">
        <v>3</v>
      </c>
      <c r="S4533" t="s">
        <v>12090</v>
      </c>
      <c r="T4533" t="s">
        <v>36</v>
      </c>
    </row>
    <row r="4534" spans="1:20" x14ac:dyDescent="0.25">
      <c r="A4534" t="s">
        <v>9118</v>
      </c>
      <c r="B4534" t="s">
        <v>45</v>
      </c>
      <c r="C4534" t="s">
        <v>22</v>
      </c>
      <c r="D4534" t="s">
        <v>77</v>
      </c>
      <c r="E4534" s="1">
        <v>45692</v>
      </c>
      <c r="F4534" t="s">
        <v>9119</v>
      </c>
      <c r="G4534" t="s">
        <v>12207</v>
      </c>
      <c r="H4534" t="s">
        <v>41</v>
      </c>
      <c r="I4534" t="s">
        <v>48</v>
      </c>
      <c r="J4534" t="s">
        <v>49</v>
      </c>
      <c r="K4534">
        <v>3</v>
      </c>
      <c r="L4534">
        <v>504.09</v>
      </c>
      <c r="M4534" t="s">
        <v>50</v>
      </c>
      <c r="N4534">
        <v>22</v>
      </c>
      <c r="O4534" t="s">
        <v>12267</v>
      </c>
      <c r="P4534">
        <v>347</v>
      </c>
      <c r="Q4534" t="s">
        <v>29</v>
      </c>
      <c r="R4534">
        <v>1</v>
      </c>
      <c r="S4534" t="s">
        <v>12135</v>
      </c>
      <c r="T4534" t="s">
        <v>60</v>
      </c>
    </row>
    <row r="4535" spans="1:20" x14ac:dyDescent="0.25">
      <c r="A4535" t="s">
        <v>9120</v>
      </c>
      <c r="B4535" t="s">
        <v>38</v>
      </c>
      <c r="C4535" t="s">
        <v>22</v>
      </c>
      <c r="D4535" t="s">
        <v>23</v>
      </c>
      <c r="E4535" t="s">
        <v>12290</v>
      </c>
      <c r="F4535" t="s">
        <v>9121</v>
      </c>
      <c r="G4535" t="s">
        <v>12207</v>
      </c>
      <c r="H4535" t="s">
        <v>34</v>
      </c>
      <c r="I4535" t="s">
        <v>54</v>
      </c>
      <c r="J4535" t="s">
        <v>49</v>
      </c>
      <c r="K4535">
        <v>3</v>
      </c>
      <c r="L4535">
        <v>753.05</v>
      </c>
      <c r="M4535" t="s">
        <v>50</v>
      </c>
      <c r="N4535">
        <v>34</v>
      </c>
      <c r="O4535" s="1">
        <v>45608</v>
      </c>
      <c r="P4535">
        <v>416</v>
      </c>
      <c r="Q4535" t="s">
        <v>43</v>
      </c>
      <c r="R4535">
        <v>5</v>
      </c>
      <c r="S4535" t="s">
        <v>12102</v>
      </c>
      <c r="T4535" t="s">
        <v>60</v>
      </c>
    </row>
    <row r="4536" spans="1:20" x14ac:dyDescent="0.25">
      <c r="A4536" t="s">
        <v>9122</v>
      </c>
      <c r="B4536" t="s">
        <v>38</v>
      </c>
      <c r="C4536" t="s">
        <v>82</v>
      </c>
      <c r="D4536" t="s">
        <v>23</v>
      </c>
      <c r="E4536" s="1">
        <v>45331</v>
      </c>
      <c r="F4536" t="s">
        <v>9123</v>
      </c>
      <c r="G4536" t="s">
        <v>12207</v>
      </c>
      <c r="H4536" t="s">
        <v>58</v>
      </c>
      <c r="I4536" t="s">
        <v>42</v>
      </c>
      <c r="J4536" t="s">
        <v>49</v>
      </c>
      <c r="K4536">
        <v>1</v>
      </c>
      <c r="L4536">
        <v>302.33</v>
      </c>
      <c r="M4536" t="s">
        <v>28</v>
      </c>
      <c r="N4536">
        <v>28</v>
      </c>
      <c r="O4536" s="1">
        <v>45932</v>
      </c>
      <c r="P4536">
        <v>412</v>
      </c>
      <c r="Q4536" t="s">
        <v>43</v>
      </c>
      <c r="R4536">
        <v>5</v>
      </c>
      <c r="S4536" s="1">
        <v>45839</v>
      </c>
      <c r="T4536" t="s">
        <v>36</v>
      </c>
    </row>
    <row r="4537" spans="1:20" x14ac:dyDescent="0.25">
      <c r="A4537" t="s">
        <v>9124</v>
      </c>
      <c r="B4537" t="s">
        <v>45</v>
      </c>
      <c r="C4537" t="s">
        <v>82</v>
      </c>
      <c r="D4537" t="s">
        <v>52</v>
      </c>
      <c r="E4537" s="1">
        <v>45416</v>
      </c>
      <c r="F4537" t="s">
        <v>9125</v>
      </c>
      <c r="G4537" t="s">
        <v>12207</v>
      </c>
      <c r="H4537" t="s">
        <v>41</v>
      </c>
      <c r="I4537" t="s">
        <v>26</v>
      </c>
      <c r="J4537" t="s">
        <v>67</v>
      </c>
      <c r="K4537">
        <v>1</v>
      </c>
      <c r="L4537">
        <v>655.16</v>
      </c>
      <c r="M4537" t="s">
        <v>28</v>
      </c>
      <c r="N4537">
        <v>15</v>
      </c>
      <c r="O4537" t="s">
        <v>12397</v>
      </c>
      <c r="P4537">
        <v>299</v>
      </c>
      <c r="Q4537" t="s">
        <v>43</v>
      </c>
      <c r="R4537">
        <v>3</v>
      </c>
      <c r="S4537" t="s">
        <v>12325</v>
      </c>
      <c r="T4537" t="s">
        <v>30</v>
      </c>
    </row>
    <row r="4538" spans="1:20" x14ac:dyDescent="0.25">
      <c r="A4538" t="s">
        <v>9126</v>
      </c>
      <c r="B4538" t="s">
        <v>38</v>
      </c>
      <c r="C4538" t="s">
        <v>22</v>
      </c>
      <c r="D4538" t="s">
        <v>52</v>
      </c>
      <c r="E4538" t="s">
        <v>12124</v>
      </c>
      <c r="F4538" t="s">
        <v>9127</v>
      </c>
      <c r="G4538" t="s">
        <v>12207</v>
      </c>
      <c r="H4538" t="s">
        <v>41</v>
      </c>
      <c r="I4538" t="s">
        <v>42</v>
      </c>
      <c r="J4538" t="s">
        <v>59</v>
      </c>
      <c r="K4538">
        <v>1</v>
      </c>
      <c r="L4538">
        <v>338.95</v>
      </c>
      <c r="M4538" t="s">
        <v>50</v>
      </c>
      <c r="N4538">
        <v>8</v>
      </c>
      <c r="O4538" t="s">
        <v>12280</v>
      </c>
      <c r="P4538">
        <v>196</v>
      </c>
      <c r="Q4538" t="s">
        <v>29</v>
      </c>
      <c r="R4538">
        <v>4</v>
      </c>
      <c r="S4538" t="s">
        <v>12184</v>
      </c>
      <c r="T4538" t="s">
        <v>36</v>
      </c>
    </row>
    <row r="4539" spans="1:20" x14ac:dyDescent="0.25">
      <c r="A4539" t="s">
        <v>9128</v>
      </c>
      <c r="B4539" t="s">
        <v>38</v>
      </c>
      <c r="C4539" t="s">
        <v>39</v>
      </c>
      <c r="D4539" t="s">
        <v>56</v>
      </c>
      <c r="E4539" t="s">
        <v>12347</v>
      </c>
      <c r="F4539" t="s">
        <v>9129</v>
      </c>
      <c r="G4539" t="s">
        <v>12207</v>
      </c>
      <c r="H4539" t="s">
        <v>41</v>
      </c>
      <c r="I4539" t="s">
        <v>26</v>
      </c>
      <c r="J4539" t="s">
        <v>27</v>
      </c>
      <c r="K4539">
        <v>4</v>
      </c>
      <c r="L4539">
        <v>419.43</v>
      </c>
      <c r="M4539" t="s">
        <v>50</v>
      </c>
      <c r="N4539">
        <v>48</v>
      </c>
      <c r="O4539" t="s">
        <v>12149</v>
      </c>
      <c r="P4539">
        <v>142</v>
      </c>
      <c r="Q4539" t="s">
        <v>43</v>
      </c>
      <c r="R4539">
        <v>5</v>
      </c>
      <c r="S4539" t="s">
        <v>12185</v>
      </c>
      <c r="T4539" t="s">
        <v>30</v>
      </c>
    </row>
    <row r="4540" spans="1:20" x14ac:dyDescent="0.25">
      <c r="A4540" t="s">
        <v>9130</v>
      </c>
      <c r="B4540" t="s">
        <v>38</v>
      </c>
      <c r="C4540" t="s">
        <v>82</v>
      </c>
      <c r="D4540" t="s">
        <v>23</v>
      </c>
      <c r="E4540" s="1">
        <v>45752</v>
      </c>
      <c r="F4540" t="s">
        <v>9131</v>
      </c>
      <c r="G4540" t="s">
        <v>12207</v>
      </c>
      <c r="H4540" t="s">
        <v>58</v>
      </c>
      <c r="I4540" t="s">
        <v>54</v>
      </c>
      <c r="J4540" t="s">
        <v>27</v>
      </c>
      <c r="K4540">
        <v>5</v>
      </c>
      <c r="L4540">
        <v>1374.97</v>
      </c>
      <c r="M4540" t="s">
        <v>28</v>
      </c>
      <c r="N4540">
        <v>30</v>
      </c>
      <c r="O4540" t="s">
        <v>12259</v>
      </c>
      <c r="P4540">
        <v>307</v>
      </c>
      <c r="Q4540" t="s">
        <v>43</v>
      </c>
      <c r="R4540">
        <v>5</v>
      </c>
      <c r="S4540" s="1">
        <v>45514</v>
      </c>
      <c r="T4540" t="s">
        <v>36</v>
      </c>
    </row>
    <row r="4541" spans="1:20" x14ac:dyDescent="0.25">
      <c r="A4541" t="s">
        <v>9132</v>
      </c>
      <c r="B4541" t="s">
        <v>21</v>
      </c>
      <c r="C4541" t="s">
        <v>22</v>
      </c>
      <c r="D4541" t="s">
        <v>32</v>
      </c>
      <c r="E4541" t="s">
        <v>12499</v>
      </c>
      <c r="F4541" t="s">
        <v>9133</v>
      </c>
      <c r="G4541" t="s">
        <v>12207</v>
      </c>
      <c r="H4541" t="s">
        <v>34</v>
      </c>
      <c r="I4541" t="s">
        <v>54</v>
      </c>
      <c r="J4541" t="s">
        <v>27</v>
      </c>
      <c r="K4541">
        <v>1</v>
      </c>
      <c r="L4541">
        <v>738.36</v>
      </c>
      <c r="M4541" t="s">
        <v>28</v>
      </c>
      <c r="N4541">
        <v>7</v>
      </c>
      <c r="O4541" t="s">
        <v>12232</v>
      </c>
      <c r="P4541">
        <v>476</v>
      </c>
      <c r="Q4541" t="s">
        <v>29</v>
      </c>
      <c r="R4541">
        <v>1</v>
      </c>
      <c r="S4541" t="s">
        <v>12291</v>
      </c>
      <c r="T4541" t="s">
        <v>30</v>
      </c>
    </row>
    <row r="4542" spans="1:20" x14ac:dyDescent="0.25">
      <c r="A4542" t="s">
        <v>9134</v>
      </c>
      <c r="B4542" t="s">
        <v>21</v>
      </c>
      <c r="C4542" t="s">
        <v>39</v>
      </c>
      <c r="D4542" t="s">
        <v>56</v>
      </c>
      <c r="E4542" t="s">
        <v>12283</v>
      </c>
      <c r="F4542" t="s">
        <v>9135</v>
      </c>
      <c r="G4542" t="s">
        <v>12083</v>
      </c>
      <c r="H4542" t="s">
        <v>58</v>
      </c>
      <c r="I4542" t="s">
        <v>48</v>
      </c>
      <c r="J4542" t="s">
        <v>59</v>
      </c>
      <c r="K4542">
        <v>5</v>
      </c>
      <c r="L4542">
        <v>617.25</v>
      </c>
      <c r="M4542" t="s">
        <v>50</v>
      </c>
      <c r="N4542">
        <v>22</v>
      </c>
      <c r="O4542" t="s">
        <v>12113</v>
      </c>
      <c r="P4542">
        <v>70</v>
      </c>
      <c r="Q4542" t="s">
        <v>43</v>
      </c>
      <c r="R4542">
        <v>4</v>
      </c>
      <c r="S4542" t="s">
        <v>12423</v>
      </c>
      <c r="T4542" t="s">
        <v>36</v>
      </c>
    </row>
    <row r="4543" spans="1:20" x14ac:dyDescent="0.25">
      <c r="A4543" t="s">
        <v>9136</v>
      </c>
      <c r="B4543" t="s">
        <v>21</v>
      </c>
      <c r="C4543" t="s">
        <v>82</v>
      </c>
      <c r="D4543" t="s">
        <v>23</v>
      </c>
      <c r="E4543" s="1">
        <v>45515</v>
      </c>
      <c r="F4543" t="s">
        <v>9137</v>
      </c>
      <c r="G4543" t="s">
        <v>12083</v>
      </c>
      <c r="H4543" t="s">
        <v>25</v>
      </c>
      <c r="I4543" t="s">
        <v>26</v>
      </c>
      <c r="J4543" t="s">
        <v>59</v>
      </c>
      <c r="K4543">
        <v>5</v>
      </c>
      <c r="L4543">
        <v>550.53</v>
      </c>
      <c r="M4543" t="s">
        <v>50</v>
      </c>
      <c r="N4543">
        <v>15</v>
      </c>
      <c r="O4543" t="s">
        <v>12280</v>
      </c>
      <c r="P4543">
        <v>297</v>
      </c>
      <c r="Q4543" t="s">
        <v>29</v>
      </c>
      <c r="R4543">
        <v>2</v>
      </c>
      <c r="S4543" t="s">
        <v>12204</v>
      </c>
      <c r="T4543" t="s">
        <v>30</v>
      </c>
    </row>
    <row r="4544" spans="1:20" x14ac:dyDescent="0.25">
      <c r="A4544" t="s">
        <v>9138</v>
      </c>
      <c r="B4544" t="s">
        <v>45</v>
      </c>
      <c r="C4544" t="s">
        <v>22</v>
      </c>
      <c r="D4544" t="s">
        <v>52</v>
      </c>
      <c r="E4544" s="1">
        <v>45964</v>
      </c>
      <c r="F4544" t="s">
        <v>9139</v>
      </c>
      <c r="G4544" t="s">
        <v>12083</v>
      </c>
      <c r="H4544" t="s">
        <v>25</v>
      </c>
      <c r="I4544" t="s">
        <v>26</v>
      </c>
      <c r="J4544" t="s">
        <v>64</v>
      </c>
      <c r="K4544">
        <v>3</v>
      </c>
      <c r="L4544">
        <v>780.99</v>
      </c>
      <c r="M4544" t="s">
        <v>35</v>
      </c>
      <c r="N4544">
        <v>29</v>
      </c>
      <c r="O4544" s="1">
        <v>45605</v>
      </c>
      <c r="P4544">
        <v>364</v>
      </c>
      <c r="Q4544" t="s">
        <v>29</v>
      </c>
      <c r="R4544">
        <v>5</v>
      </c>
      <c r="S4544" s="1">
        <v>45453</v>
      </c>
      <c r="T4544" t="s">
        <v>30</v>
      </c>
    </row>
    <row r="4545" spans="1:20" x14ac:dyDescent="0.25">
      <c r="A4545" t="s">
        <v>9140</v>
      </c>
      <c r="B4545" t="s">
        <v>45</v>
      </c>
      <c r="C4545" t="s">
        <v>82</v>
      </c>
      <c r="D4545" t="s">
        <v>23</v>
      </c>
      <c r="E4545" t="s">
        <v>12247</v>
      </c>
      <c r="F4545" t="s">
        <v>9141</v>
      </c>
      <c r="G4545" t="s">
        <v>12083</v>
      </c>
      <c r="H4545" t="s">
        <v>47</v>
      </c>
      <c r="I4545" t="s">
        <v>54</v>
      </c>
      <c r="J4545" t="s">
        <v>64</v>
      </c>
      <c r="K4545">
        <v>1</v>
      </c>
      <c r="L4545">
        <v>1455.49</v>
      </c>
      <c r="M4545" t="s">
        <v>50</v>
      </c>
      <c r="N4545">
        <v>44</v>
      </c>
      <c r="O4545" t="s">
        <v>12127</v>
      </c>
      <c r="P4545">
        <v>193</v>
      </c>
      <c r="Q4545" t="s">
        <v>29</v>
      </c>
      <c r="R4545">
        <v>5</v>
      </c>
      <c r="S4545" s="1">
        <v>45778</v>
      </c>
      <c r="T4545" t="s">
        <v>36</v>
      </c>
    </row>
    <row r="4546" spans="1:20" x14ac:dyDescent="0.25">
      <c r="A4546" t="s">
        <v>9142</v>
      </c>
      <c r="B4546" t="s">
        <v>21</v>
      </c>
      <c r="C4546" t="s">
        <v>82</v>
      </c>
      <c r="D4546" t="s">
        <v>56</v>
      </c>
      <c r="E4546" s="1">
        <v>44935</v>
      </c>
      <c r="F4546" t="s">
        <v>9143</v>
      </c>
      <c r="G4546" t="s">
        <v>12083</v>
      </c>
      <c r="H4546" t="s">
        <v>25</v>
      </c>
      <c r="I4546" t="s">
        <v>42</v>
      </c>
      <c r="J4546" t="s">
        <v>64</v>
      </c>
      <c r="K4546">
        <v>5</v>
      </c>
      <c r="L4546">
        <v>915.38</v>
      </c>
      <c r="M4546" t="s">
        <v>50</v>
      </c>
      <c r="N4546">
        <v>49</v>
      </c>
      <c r="O4546" t="s">
        <v>12272</v>
      </c>
      <c r="P4546">
        <v>408</v>
      </c>
      <c r="Q4546" t="s">
        <v>29</v>
      </c>
      <c r="R4546">
        <v>3</v>
      </c>
      <c r="S4546" t="s">
        <v>12102</v>
      </c>
      <c r="T4546" t="s">
        <v>60</v>
      </c>
    </row>
    <row r="4547" spans="1:20" x14ac:dyDescent="0.25">
      <c r="A4547" t="s">
        <v>9144</v>
      </c>
      <c r="B4547" t="s">
        <v>38</v>
      </c>
      <c r="C4547" t="s">
        <v>22</v>
      </c>
      <c r="D4547" t="s">
        <v>56</v>
      </c>
      <c r="E4547" t="s">
        <v>12389</v>
      </c>
      <c r="F4547" t="s">
        <v>9145</v>
      </c>
      <c r="G4547" t="s">
        <v>12083</v>
      </c>
      <c r="H4547" t="s">
        <v>58</v>
      </c>
      <c r="I4547" t="s">
        <v>26</v>
      </c>
      <c r="J4547" t="s">
        <v>64</v>
      </c>
      <c r="K4547">
        <v>5</v>
      </c>
      <c r="L4547">
        <v>479.54</v>
      </c>
      <c r="M4547" t="s">
        <v>35</v>
      </c>
      <c r="N4547">
        <v>8</v>
      </c>
      <c r="O4547" s="1">
        <v>45454</v>
      </c>
      <c r="P4547">
        <v>252</v>
      </c>
      <c r="Q4547" t="s">
        <v>43</v>
      </c>
      <c r="R4547">
        <v>5</v>
      </c>
      <c r="S4547" t="s">
        <v>12378</v>
      </c>
      <c r="T4547" t="s">
        <v>30</v>
      </c>
    </row>
    <row r="4548" spans="1:20" x14ac:dyDescent="0.25">
      <c r="A4548" t="s">
        <v>9146</v>
      </c>
      <c r="B4548" t="s">
        <v>21</v>
      </c>
      <c r="C4548" t="s">
        <v>82</v>
      </c>
      <c r="D4548" t="s">
        <v>32</v>
      </c>
      <c r="E4548" t="s">
        <v>12356</v>
      </c>
      <c r="F4548" t="s">
        <v>9147</v>
      </c>
      <c r="G4548" t="s">
        <v>12083</v>
      </c>
      <c r="H4548" t="s">
        <v>58</v>
      </c>
      <c r="I4548" t="s">
        <v>54</v>
      </c>
      <c r="J4548" t="s">
        <v>49</v>
      </c>
      <c r="K4548">
        <v>2</v>
      </c>
      <c r="L4548">
        <v>237.2</v>
      </c>
      <c r="M4548" t="s">
        <v>35</v>
      </c>
      <c r="N4548">
        <v>2</v>
      </c>
      <c r="O4548" t="s">
        <v>12086</v>
      </c>
      <c r="P4548">
        <v>124</v>
      </c>
      <c r="Q4548" t="s">
        <v>43</v>
      </c>
      <c r="R4548">
        <v>1</v>
      </c>
      <c r="S4548" s="1">
        <v>45901</v>
      </c>
      <c r="T4548" t="s">
        <v>30</v>
      </c>
    </row>
    <row r="4549" spans="1:20" x14ac:dyDescent="0.25">
      <c r="A4549" t="s">
        <v>9148</v>
      </c>
      <c r="B4549" t="s">
        <v>21</v>
      </c>
      <c r="C4549" t="s">
        <v>82</v>
      </c>
      <c r="D4549" t="s">
        <v>56</v>
      </c>
      <c r="E4549" s="1">
        <v>45693</v>
      </c>
      <c r="F4549" t="s">
        <v>9149</v>
      </c>
      <c r="G4549" t="s">
        <v>12390</v>
      </c>
      <c r="H4549" t="s">
        <v>41</v>
      </c>
      <c r="I4549" t="s">
        <v>63</v>
      </c>
      <c r="J4549" t="s">
        <v>59</v>
      </c>
      <c r="K4549">
        <v>5</v>
      </c>
      <c r="L4549">
        <v>721.57</v>
      </c>
      <c r="M4549" t="s">
        <v>35</v>
      </c>
      <c r="N4549">
        <v>50</v>
      </c>
      <c r="O4549" t="s">
        <v>12268</v>
      </c>
      <c r="P4549">
        <v>329</v>
      </c>
      <c r="Q4549" t="s">
        <v>43</v>
      </c>
      <c r="R4549">
        <v>4</v>
      </c>
      <c r="S4549" s="1">
        <v>45962</v>
      </c>
      <c r="T4549" t="s">
        <v>30</v>
      </c>
    </row>
    <row r="4550" spans="1:20" x14ac:dyDescent="0.25">
      <c r="A4550" t="s">
        <v>9150</v>
      </c>
      <c r="B4550" t="s">
        <v>21</v>
      </c>
      <c r="C4550" t="s">
        <v>82</v>
      </c>
      <c r="D4550" t="s">
        <v>23</v>
      </c>
      <c r="E4550" t="s">
        <v>12357</v>
      </c>
      <c r="F4550" t="s">
        <v>9151</v>
      </c>
      <c r="G4550" t="s">
        <v>12390</v>
      </c>
      <c r="H4550" t="s">
        <v>25</v>
      </c>
      <c r="I4550" t="s">
        <v>42</v>
      </c>
      <c r="J4550" t="s">
        <v>67</v>
      </c>
      <c r="K4550">
        <v>2</v>
      </c>
      <c r="L4550">
        <v>1461.72</v>
      </c>
      <c r="M4550" t="s">
        <v>35</v>
      </c>
      <c r="N4550">
        <v>29</v>
      </c>
      <c r="O4550" t="s">
        <v>12325</v>
      </c>
      <c r="P4550">
        <v>343</v>
      </c>
      <c r="Q4550" t="s">
        <v>43</v>
      </c>
      <c r="R4550">
        <v>5</v>
      </c>
      <c r="S4550" t="s">
        <v>12361</v>
      </c>
      <c r="T4550" t="s">
        <v>36</v>
      </c>
    </row>
    <row r="4551" spans="1:20" x14ac:dyDescent="0.25">
      <c r="A4551" t="s">
        <v>9152</v>
      </c>
      <c r="B4551" t="s">
        <v>38</v>
      </c>
      <c r="C4551" t="s">
        <v>39</v>
      </c>
      <c r="D4551" t="s">
        <v>56</v>
      </c>
      <c r="E4551" t="s">
        <v>12419</v>
      </c>
      <c r="F4551" t="s">
        <v>9153</v>
      </c>
      <c r="G4551" t="s">
        <v>12390</v>
      </c>
      <c r="H4551" t="s">
        <v>47</v>
      </c>
      <c r="I4551" t="s">
        <v>26</v>
      </c>
      <c r="J4551" t="s">
        <v>49</v>
      </c>
      <c r="K4551">
        <v>3</v>
      </c>
      <c r="L4551">
        <v>322.56</v>
      </c>
      <c r="M4551" t="s">
        <v>28</v>
      </c>
      <c r="N4551">
        <v>2</v>
      </c>
      <c r="O4551" s="1">
        <v>45779</v>
      </c>
      <c r="P4551">
        <v>227</v>
      </c>
      <c r="Q4551" t="s">
        <v>29</v>
      </c>
      <c r="R4551">
        <v>4</v>
      </c>
      <c r="S4551" t="s">
        <v>12070</v>
      </c>
      <c r="T4551" t="s">
        <v>30</v>
      </c>
    </row>
    <row r="4552" spans="1:20" x14ac:dyDescent="0.25">
      <c r="A4552" t="s">
        <v>9154</v>
      </c>
      <c r="B4552" t="s">
        <v>45</v>
      </c>
      <c r="C4552" t="s">
        <v>39</v>
      </c>
      <c r="D4552" t="s">
        <v>32</v>
      </c>
      <c r="E4552" s="1">
        <v>45272</v>
      </c>
      <c r="F4552" t="s">
        <v>9155</v>
      </c>
      <c r="G4552" t="s">
        <v>12390</v>
      </c>
      <c r="H4552" t="s">
        <v>41</v>
      </c>
      <c r="I4552" t="s">
        <v>63</v>
      </c>
      <c r="J4552" t="s">
        <v>49</v>
      </c>
      <c r="K4552">
        <v>3</v>
      </c>
      <c r="L4552">
        <v>1231.1199999999999</v>
      </c>
      <c r="M4552" t="s">
        <v>50</v>
      </c>
      <c r="N4552">
        <v>45</v>
      </c>
      <c r="O4552" t="s">
        <v>12323</v>
      </c>
      <c r="P4552">
        <v>54</v>
      </c>
      <c r="Q4552" t="s">
        <v>43</v>
      </c>
      <c r="R4552">
        <v>4</v>
      </c>
      <c r="S4552" t="s">
        <v>12084</v>
      </c>
      <c r="T4552" t="s">
        <v>30</v>
      </c>
    </row>
    <row r="4553" spans="1:20" x14ac:dyDescent="0.25">
      <c r="A4553" t="s">
        <v>9156</v>
      </c>
      <c r="B4553" t="s">
        <v>38</v>
      </c>
      <c r="C4553" t="s">
        <v>82</v>
      </c>
      <c r="D4553" t="s">
        <v>52</v>
      </c>
      <c r="E4553" t="s">
        <v>12171</v>
      </c>
      <c r="F4553" t="s">
        <v>9157</v>
      </c>
      <c r="G4553" t="s">
        <v>12390</v>
      </c>
      <c r="H4553" t="s">
        <v>41</v>
      </c>
      <c r="I4553" t="s">
        <v>42</v>
      </c>
      <c r="J4553" t="s">
        <v>49</v>
      </c>
      <c r="K4553">
        <v>5</v>
      </c>
      <c r="L4553">
        <v>1052.9000000000001</v>
      </c>
      <c r="M4553" t="s">
        <v>35</v>
      </c>
      <c r="N4553">
        <v>49</v>
      </c>
      <c r="O4553" t="s">
        <v>12249</v>
      </c>
      <c r="P4553">
        <v>495</v>
      </c>
      <c r="Q4553" t="s">
        <v>29</v>
      </c>
      <c r="R4553">
        <v>2</v>
      </c>
      <c r="S4553" t="s">
        <v>12176</v>
      </c>
      <c r="T4553" t="s">
        <v>36</v>
      </c>
    </row>
    <row r="4554" spans="1:20" x14ac:dyDescent="0.25">
      <c r="A4554" t="s">
        <v>9158</v>
      </c>
      <c r="B4554" t="s">
        <v>21</v>
      </c>
      <c r="C4554" t="s">
        <v>39</v>
      </c>
      <c r="D4554" t="s">
        <v>32</v>
      </c>
      <c r="E4554" s="1">
        <v>45537</v>
      </c>
      <c r="F4554" t="s">
        <v>9159</v>
      </c>
      <c r="G4554" t="s">
        <v>12390</v>
      </c>
      <c r="H4554" t="s">
        <v>41</v>
      </c>
      <c r="I4554" t="s">
        <v>54</v>
      </c>
      <c r="J4554" t="s">
        <v>27</v>
      </c>
      <c r="K4554">
        <v>5</v>
      </c>
      <c r="L4554">
        <v>419.45</v>
      </c>
      <c r="M4554" t="s">
        <v>35</v>
      </c>
      <c r="N4554">
        <v>15</v>
      </c>
      <c r="O4554" t="s">
        <v>12332</v>
      </c>
      <c r="P4554">
        <v>177</v>
      </c>
      <c r="Q4554" t="s">
        <v>29</v>
      </c>
      <c r="R4554">
        <v>1</v>
      </c>
      <c r="S4554" t="s">
        <v>12379</v>
      </c>
      <c r="T4554" t="s">
        <v>60</v>
      </c>
    </row>
    <row r="4555" spans="1:20" x14ac:dyDescent="0.25">
      <c r="A4555" t="s">
        <v>9160</v>
      </c>
      <c r="B4555" t="s">
        <v>38</v>
      </c>
      <c r="C4555" t="s">
        <v>82</v>
      </c>
      <c r="D4555" t="s">
        <v>23</v>
      </c>
      <c r="E4555" t="s">
        <v>12112</v>
      </c>
      <c r="F4555" t="s">
        <v>9161</v>
      </c>
      <c r="G4555" t="s">
        <v>12313</v>
      </c>
      <c r="H4555" t="s">
        <v>25</v>
      </c>
      <c r="I4555" t="s">
        <v>42</v>
      </c>
      <c r="J4555" t="s">
        <v>27</v>
      </c>
      <c r="K4555">
        <v>4</v>
      </c>
      <c r="L4555">
        <v>137.28</v>
      </c>
      <c r="M4555" t="s">
        <v>35</v>
      </c>
      <c r="N4555">
        <v>25</v>
      </c>
      <c r="O4555" t="s">
        <v>12085</v>
      </c>
      <c r="P4555">
        <v>28</v>
      </c>
      <c r="Q4555" t="s">
        <v>29</v>
      </c>
      <c r="R4555">
        <v>1</v>
      </c>
      <c r="S4555" s="1">
        <v>45966</v>
      </c>
      <c r="T4555" t="s">
        <v>60</v>
      </c>
    </row>
    <row r="4556" spans="1:20" x14ac:dyDescent="0.25">
      <c r="A4556" t="s">
        <v>9162</v>
      </c>
      <c r="B4556" t="s">
        <v>45</v>
      </c>
      <c r="C4556" t="s">
        <v>39</v>
      </c>
      <c r="D4556" t="s">
        <v>52</v>
      </c>
      <c r="E4556" t="s">
        <v>12376</v>
      </c>
      <c r="F4556" t="s">
        <v>9163</v>
      </c>
      <c r="G4556" t="s">
        <v>12313</v>
      </c>
      <c r="H4556" t="s">
        <v>47</v>
      </c>
      <c r="I4556" t="s">
        <v>26</v>
      </c>
      <c r="J4556" t="s">
        <v>67</v>
      </c>
      <c r="K4556">
        <v>2</v>
      </c>
      <c r="L4556">
        <v>929.37</v>
      </c>
      <c r="M4556" t="s">
        <v>28</v>
      </c>
      <c r="N4556">
        <v>39</v>
      </c>
      <c r="O4556" t="s">
        <v>12284</v>
      </c>
      <c r="P4556">
        <v>109</v>
      </c>
      <c r="Q4556" t="s">
        <v>43</v>
      </c>
      <c r="R4556">
        <v>4</v>
      </c>
      <c r="S4556" t="s">
        <v>12151</v>
      </c>
      <c r="T4556" t="s">
        <v>36</v>
      </c>
    </row>
    <row r="4557" spans="1:20" x14ac:dyDescent="0.25">
      <c r="A4557" t="s">
        <v>9164</v>
      </c>
      <c r="B4557" t="s">
        <v>21</v>
      </c>
      <c r="C4557" t="s">
        <v>22</v>
      </c>
      <c r="D4557" t="s">
        <v>52</v>
      </c>
      <c r="E4557" s="1">
        <v>45303</v>
      </c>
      <c r="F4557" t="s">
        <v>9165</v>
      </c>
      <c r="G4557" t="s">
        <v>12313</v>
      </c>
      <c r="H4557" t="s">
        <v>25</v>
      </c>
      <c r="I4557" t="s">
        <v>63</v>
      </c>
      <c r="J4557" t="s">
        <v>59</v>
      </c>
      <c r="K4557">
        <v>1</v>
      </c>
      <c r="L4557">
        <v>632.57000000000005</v>
      </c>
      <c r="M4557" t="s">
        <v>28</v>
      </c>
      <c r="N4557">
        <v>31</v>
      </c>
      <c r="O4557" t="s">
        <v>12226</v>
      </c>
      <c r="P4557">
        <v>432</v>
      </c>
      <c r="Q4557" t="s">
        <v>43</v>
      </c>
      <c r="R4557">
        <v>5</v>
      </c>
      <c r="S4557" s="1">
        <v>45842</v>
      </c>
      <c r="T4557" t="s">
        <v>30</v>
      </c>
    </row>
    <row r="4558" spans="1:20" x14ac:dyDescent="0.25">
      <c r="A4558" t="s">
        <v>9166</v>
      </c>
      <c r="B4558" t="s">
        <v>45</v>
      </c>
      <c r="C4558" t="s">
        <v>82</v>
      </c>
      <c r="D4558" t="s">
        <v>52</v>
      </c>
      <c r="E4558" s="1">
        <v>45875</v>
      </c>
      <c r="F4558" t="s">
        <v>9167</v>
      </c>
      <c r="G4558" t="s">
        <v>12313</v>
      </c>
      <c r="H4558" t="s">
        <v>58</v>
      </c>
      <c r="I4558" t="s">
        <v>42</v>
      </c>
      <c r="J4558" t="s">
        <v>67</v>
      </c>
      <c r="K4558">
        <v>4</v>
      </c>
      <c r="L4558">
        <v>1113.33</v>
      </c>
      <c r="M4558" t="s">
        <v>28</v>
      </c>
      <c r="N4558">
        <v>43</v>
      </c>
      <c r="O4558" s="1">
        <v>45931</v>
      </c>
      <c r="P4558">
        <v>486</v>
      </c>
      <c r="Q4558" t="s">
        <v>29</v>
      </c>
      <c r="R4558">
        <v>2</v>
      </c>
      <c r="S4558" t="s">
        <v>12380</v>
      </c>
      <c r="T4558" t="s">
        <v>30</v>
      </c>
    </row>
    <row r="4559" spans="1:20" x14ac:dyDescent="0.25">
      <c r="A4559" t="s">
        <v>9168</v>
      </c>
      <c r="B4559" t="s">
        <v>45</v>
      </c>
      <c r="C4559" t="s">
        <v>82</v>
      </c>
      <c r="D4559" t="s">
        <v>56</v>
      </c>
      <c r="E4559" t="s">
        <v>12305</v>
      </c>
      <c r="F4559" t="s">
        <v>9169</v>
      </c>
      <c r="G4559" t="s">
        <v>12313</v>
      </c>
      <c r="H4559" t="s">
        <v>34</v>
      </c>
      <c r="I4559" t="s">
        <v>54</v>
      </c>
      <c r="J4559" t="s">
        <v>59</v>
      </c>
      <c r="K4559">
        <v>5</v>
      </c>
      <c r="L4559">
        <v>1067.6099999999999</v>
      </c>
      <c r="M4559" t="s">
        <v>35</v>
      </c>
      <c r="N4559">
        <v>34</v>
      </c>
      <c r="O4559" t="s">
        <v>12070</v>
      </c>
      <c r="P4559">
        <v>388</v>
      </c>
      <c r="Q4559" t="s">
        <v>29</v>
      </c>
      <c r="R4559">
        <v>3</v>
      </c>
      <c r="S4559" s="1">
        <v>45875</v>
      </c>
      <c r="T4559" t="s">
        <v>60</v>
      </c>
    </row>
    <row r="4560" spans="1:20" x14ac:dyDescent="0.25">
      <c r="A4560" t="s">
        <v>9170</v>
      </c>
      <c r="B4560" t="s">
        <v>21</v>
      </c>
      <c r="C4560" t="s">
        <v>22</v>
      </c>
      <c r="D4560" t="s">
        <v>77</v>
      </c>
      <c r="E4560" t="s">
        <v>12494</v>
      </c>
      <c r="F4560" t="s">
        <v>9171</v>
      </c>
      <c r="G4560" t="s">
        <v>12313</v>
      </c>
      <c r="H4560" t="s">
        <v>47</v>
      </c>
      <c r="I4560" t="s">
        <v>42</v>
      </c>
      <c r="J4560" t="s">
        <v>49</v>
      </c>
      <c r="K4560">
        <v>4</v>
      </c>
      <c r="L4560">
        <v>1294.27</v>
      </c>
      <c r="M4560" t="s">
        <v>50</v>
      </c>
      <c r="N4560">
        <v>7</v>
      </c>
      <c r="O4560" t="s">
        <v>12113</v>
      </c>
      <c r="P4560">
        <v>494</v>
      </c>
      <c r="Q4560" t="s">
        <v>43</v>
      </c>
      <c r="R4560">
        <v>4</v>
      </c>
      <c r="S4560" t="s">
        <v>12167</v>
      </c>
      <c r="T4560" t="s">
        <v>60</v>
      </c>
    </row>
    <row r="4561" spans="1:20" x14ac:dyDescent="0.25">
      <c r="A4561" t="s">
        <v>9172</v>
      </c>
      <c r="B4561" t="s">
        <v>45</v>
      </c>
      <c r="C4561" t="s">
        <v>82</v>
      </c>
      <c r="D4561" t="s">
        <v>23</v>
      </c>
      <c r="E4561" t="s">
        <v>12396</v>
      </c>
      <c r="F4561" t="s">
        <v>9173</v>
      </c>
      <c r="G4561" t="s">
        <v>12313</v>
      </c>
      <c r="H4561" t="s">
        <v>34</v>
      </c>
      <c r="I4561" t="s">
        <v>42</v>
      </c>
      <c r="J4561" t="s">
        <v>67</v>
      </c>
      <c r="K4561">
        <v>4</v>
      </c>
      <c r="L4561">
        <v>1379.78</v>
      </c>
      <c r="M4561" t="s">
        <v>35</v>
      </c>
      <c r="N4561">
        <v>30</v>
      </c>
      <c r="O4561" s="1">
        <v>45750</v>
      </c>
      <c r="P4561">
        <v>354</v>
      </c>
      <c r="Q4561" t="s">
        <v>43</v>
      </c>
      <c r="R4561">
        <v>1</v>
      </c>
      <c r="S4561" t="s">
        <v>12318</v>
      </c>
      <c r="T4561" t="s">
        <v>36</v>
      </c>
    </row>
    <row r="4562" spans="1:20" x14ac:dyDescent="0.25">
      <c r="A4562" t="s">
        <v>9174</v>
      </c>
      <c r="B4562" t="s">
        <v>45</v>
      </c>
      <c r="C4562" t="s">
        <v>82</v>
      </c>
      <c r="D4562" t="s">
        <v>52</v>
      </c>
      <c r="E4562" s="1">
        <v>45903</v>
      </c>
      <c r="F4562" t="s">
        <v>9175</v>
      </c>
      <c r="G4562" t="s">
        <v>12313</v>
      </c>
      <c r="H4562" t="s">
        <v>25</v>
      </c>
      <c r="I4562" t="s">
        <v>48</v>
      </c>
      <c r="J4562" t="s">
        <v>67</v>
      </c>
      <c r="K4562">
        <v>2</v>
      </c>
      <c r="L4562">
        <v>685.53</v>
      </c>
      <c r="M4562" t="s">
        <v>28</v>
      </c>
      <c r="N4562">
        <v>26</v>
      </c>
      <c r="O4562" t="s">
        <v>12324</v>
      </c>
      <c r="P4562">
        <v>411</v>
      </c>
      <c r="Q4562" t="s">
        <v>43</v>
      </c>
      <c r="R4562">
        <v>2</v>
      </c>
      <c r="S4562" t="s">
        <v>12132</v>
      </c>
      <c r="T4562" t="s">
        <v>60</v>
      </c>
    </row>
    <row r="4563" spans="1:20" x14ac:dyDescent="0.25">
      <c r="A4563" t="s">
        <v>9176</v>
      </c>
      <c r="B4563" t="s">
        <v>45</v>
      </c>
      <c r="C4563" t="s">
        <v>82</v>
      </c>
      <c r="D4563" t="s">
        <v>52</v>
      </c>
      <c r="E4563" t="s">
        <v>12095</v>
      </c>
      <c r="F4563" t="s">
        <v>9177</v>
      </c>
      <c r="G4563" t="s">
        <v>12306</v>
      </c>
      <c r="H4563" t="s">
        <v>58</v>
      </c>
      <c r="I4563" t="s">
        <v>63</v>
      </c>
      <c r="J4563" t="s">
        <v>49</v>
      </c>
      <c r="K4563">
        <v>4</v>
      </c>
      <c r="L4563">
        <v>1128.3</v>
      </c>
      <c r="M4563" t="s">
        <v>50</v>
      </c>
      <c r="N4563">
        <v>17</v>
      </c>
      <c r="O4563" t="s">
        <v>12182</v>
      </c>
      <c r="P4563">
        <v>28</v>
      </c>
      <c r="Q4563" t="s">
        <v>29</v>
      </c>
      <c r="R4563">
        <v>3</v>
      </c>
      <c r="S4563" s="1">
        <v>45608</v>
      </c>
      <c r="T4563" t="s">
        <v>30</v>
      </c>
    </row>
    <row r="4564" spans="1:20" x14ac:dyDescent="0.25">
      <c r="A4564" t="s">
        <v>9178</v>
      </c>
      <c r="B4564" t="s">
        <v>38</v>
      </c>
      <c r="C4564" t="s">
        <v>22</v>
      </c>
      <c r="D4564" t="s">
        <v>52</v>
      </c>
      <c r="E4564" t="s">
        <v>12476</v>
      </c>
      <c r="F4564" t="s">
        <v>9179</v>
      </c>
      <c r="G4564" t="s">
        <v>12306</v>
      </c>
      <c r="H4564" t="s">
        <v>25</v>
      </c>
      <c r="I4564" t="s">
        <v>42</v>
      </c>
      <c r="J4564" t="s">
        <v>27</v>
      </c>
      <c r="K4564">
        <v>4</v>
      </c>
      <c r="L4564">
        <v>942.42</v>
      </c>
      <c r="M4564" t="s">
        <v>35</v>
      </c>
      <c r="N4564">
        <v>41</v>
      </c>
      <c r="O4564" t="s">
        <v>12325</v>
      </c>
      <c r="P4564">
        <v>255</v>
      </c>
      <c r="Q4564" t="s">
        <v>43</v>
      </c>
      <c r="R4564">
        <v>3</v>
      </c>
      <c r="S4564" t="s">
        <v>12209</v>
      </c>
      <c r="T4564" t="s">
        <v>30</v>
      </c>
    </row>
    <row r="4565" spans="1:20" x14ac:dyDescent="0.25">
      <c r="A4565" t="s">
        <v>9180</v>
      </c>
      <c r="B4565" t="s">
        <v>38</v>
      </c>
      <c r="C4565" t="s">
        <v>82</v>
      </c>
      <c r="D4565" t="s">
        <v>77</v>
      </c>
      <c r="E4565" t="s">
        <v>12258</v>
      </c>
      <c r="F4565" t="s">
        <v>9181</v>
      </c>
      <c r="G4565" t="s">
        <v>12306</v>
      </c>
      <c r="H4565" t="s">
        <v>58</v>
      </c>
      <c r="I4565" t="s">
        <v>63</v>
      </c>
      <c r="J4565" t="s">
        <v>59</v>
      </c>
      <c r="K4565">
        <v>2</v>
      </c>
      <c r="L4565">
        <v>890.65</v>
      </c>
      <c r="M4565" t="s">
        <v>28</v>
      </c>
      <c r="N4565">
        <v>10</v>
      </c>
      <c r="O4565" s="1">
        <v>45514</v>
      </c>
      <c r="P4565">
        <v>135</v>
      </c>
      <c r="Q4565" t="s">
        <v>43</v>
      </c>
      <c r="R4565">
        <v>2</v>
      </c>
      <c r="S4565" t="s">
        <v>12120</v>
      </c>
      <c r="T4565" t="s">
        <v>30</v>
      </c>
    </row>
    <row r="4566" spans="1:20" x14ac:dyDescent="0.25">
      <c r="A4566" t="s">
        <v>9182</v>
      </c>
      <c r="B4566" t="s">
        <v>45</v>
      </c>
      <c r="C4566" t="s">
        <v>39</v>
      </c>
      <c r="D4566" t="s">
        <v>52</v>
      </c>
      <c r="E4566" s="1">
        <v>45629</v>
      </c>
      <c r="F4566" t="s">
        <v>9183</v>
      </c>
      <c r="G4566" t="s">
        <v>12306</v>
      </c>
      <c r="H4566" t="s">
        <v>58</v>
      </c>
      <c r="I4566" t="s">
        <v>48</v>
      </c>
      <c r="J4566" t="s">
        <v>49</v>
      </c>
      <c r="K4566">
        <v>3</v>
      </c>
      <c r="L4566">
        <v>315.37</v>
      </c>
      <c r="M4566" t="s">
        <v>28</v>
      </c>
      <c r="N4566">
        <v>35</v>
      </c>
      <c r="O4566" t="s">
        <v>12345</v>
      </c>
      <c r="P4566">
        <v>183</v>
      </c>
      <c r="Q4566" t="s">
        <v>29</v>
      </c>
      <c r="R4566">
        <v>2</v>
      </c>
      <c r="S4566" t="s">
        <v>12213</v>
      </c>
      <c r="T4566" t="s">
        <v>36</v>
      </c>
    </row>
    <row r="4567" spans="1:20" x14ac:dyDescent="0.25">
      <c r="A4567" t="s">
        <v>9184</v>
      </c>
      <c r="B4567" t="s">
        <v>21</v>
      </c>
      <c r="C4567" t="s">
        <v>22</v>
      </c>
      <c r="D4567" t="s">
        <v>32</v>
      </c>
      <c r="E4567" s="1">
        <v>45575</v>
      </c>
      <c r="F4567" t="s">
        <v>9185</v>
      </c>
      <c r="G4567" t="s">
        <v>12306</v>
      </c>
      <c r="H4567" t="s">
        <v>41</v>
      </c>
      <c r="I4567" t="s">
        <v>63</v>
      </c>
      <c r="J4567" t="s">
        <v>64</v>
      </c>
      <c r="K4567">
        <v>3</v>
      </c>
      <c r="L4567">
        <v>547.42999999999995</v>
      </c>
      <c r="M4567" t="s">
        <v>50</v>
      </c>
      <c r="N4567">
        <v>42</v>
      </c>
      <c r="O4567" t="s">
        <v>12277</v>
      </c>
      <c r="P4567">
        <v>42</v>
      </c>
      <c r="Q4567" t="s">
        <v>29</v>
      </c>
      <c r="R4567">
        <v>5</v>
      </c>
      <c r="S4567" t="s">
        <v>12173</v>
      </c>
      <c r="T4567" t="s">
        <v>36</v>
      </c>
    </row>
    <row r="4568" spans="1:20" x14ac:dyDescent="0.25">
      <c r="A4568" t="s">
        <v>9186</v>
      </c>
      <c r="B4568" t="s">
        <v>45</v>
      </c>
      <c r="C4568" t="s">
        <v>22</v>
      </c>
      <c r="D4568" t="s">
        <v>77</v>
      </c>
      <c r="E4568" t="s">
        <v>12427</v>
      </c>
      <c r="F4568" t="s">
        <v>9187</v>
      </c>
      <c r="G4568" t="s">
        <v>12306</v>
      </c>
      <c r="H4568" t="s">
        <v>47</v>
      </c>
      <c r="I4568" t="s">
        <v>54</v>
      </c>
      <c r="J4568" t="s">
        <v>64</v>
      </c>
      <c r="K4568">
        <v>1</v>
      </c>
      <c r="L4568">
        <v>1324.07</v>
      </c>
      <c r="M4568" t="s">
        <v>50</v>
      </c>
      <c r="N4568">
        <v>6</v>
      </c>
      <c r="O4568" t="s">
        <v>12190</v>
      </c>
      <c r="P4568">
        <v>228</v>
      </c>
      <c r="Q4568" t="s">
        <v>29</v>
      </c>
      <c r="R4568">
        <v>1</v>
      </c>
      <c r="S4568" s="1">
        <v>45423</v>
      </c>
      <c r="T4568" t="s">
        <v>30</v>
      </c>
    </row>
    <row r="4569" spans="1:20" x14ac:dyDescent="0.25">
      <c r="A4569" t="s">
        <v>9188</v>
      </c>
      <c r="B4569" t="s">
        <v>38</v>
      </c>
      <c r="C4569" t="s">
        <v>82</v>
      </c>
      <c r="D4569" t="s">
        <v>23</v>
      </c>
      <c r="E4569" s="1">
        <v>45566</v>
      </c>
      <c r="F4569" t="s">
        <v>9189</v>
      </c>
      <c r="G4569" t="s">
        <v>12306</v>
      </c>
      <c r="H4569" t="s">
        <v>41</v>
      </c>
      <c r="I4569" t="s">
        <v>42</v>
      </c>
      <c r="J4569" t="s">
        <v>49</v>
      </c>
      <c r="K4569">
        <v>5</v>
      </c>
      <c r="L4569">
        <v>548.54999999999995</v>
      </c>
      <c r="M4569" t="s">
        <v>28</v>
      </c>
      <c r="N4569">
        <v>40</v>
      </c>
      <c r="O4569" t="s">
        <v>12120</v>
      </c>
      <c r="P4569">
        <v>347</v>
      </c>
      <c r="Q4569" t="s">
        <v>29</v>
      </c>
      <c r="R4569">
        <v>1</v>
      </c>
      <c r="S4569" s="1">
        <v>45993</v>
      </c>
      <c r="T4569" t="s">
        <v>36</v>
      </c>
    </row>
    <row r="4570" spans="1:20" x14ac:dyDescent="0.25">
      <c r="A4570" t="s">
        <v>9190</v>
      </c>
      <c r="B4570" t="s">
        <v>45</v>
      </c>
      <c r="C4570" t="s">
        <v>39</v>
      </c>
      <c r="D4570" t="s">
        <v>56</v>
      </c>
      <c r="E4570" s="1">
        <v>45450</v>
      </c>
      <c r="F4570" t="s">
        <v>9191</v>
      </c>
      <c r="G4570" t="s">
        <v>12306</v>
      </c>
      <c r="H4570" t="s">
        <v>47</v>
      </c>
      <c r="I4570" t="s">
        <v>48</v>
      </c>
      <c r="J4570" t="s">
        <v>27</v>
      </c>
      <c r="K4570">
        <v>5</v>
      </c>
      <c r="L4570">
        <v>1488.26</v>
      </c>
      <c r="M4570" t="s">
        <v>28</v>
      </c>
      <c r="N4570">
        <v>31</v>
      </c>
      <c r="O4570" s="1">
        <v>45781</v>
      </c>
      <c r="P4570">
        <v>280</v>
      </c>
      <c r="Q4570" t="s">
        <v>43</v>
      </c>
      <c r="R4570">
        <v>2</v>
      </c>
      <c r="S4570" t="s">
        <v>12132</v>
      </c>
      <c r="T4570" t="s">
        <v>36</v>
      </c>
    </row>
    <row r="4571" spans="1:20" x14ac:dyDescent="0.25">
      <c r="A4571" t="s">
        <v>9192</v>
      </c>
      <c r="B4571" t="s">
        <v>21</v>
      </c>
      <c r="C4571" t="s">
        <v>82</v>
      </c>
      <c r="D4571" t="s">
        <v>32</v>
      </c>
      <c r="E4571" t="s">
        <v>12146</v>
      </c>
      <c r="F4571" t="s">
        <v>9193</v>
      </c>
      <c r="G4571" t="s">
        <v>12306</v>
      </c>
      <c r="H4571" t="s">
        <v>34</v>
      </c>
      <c r="I4571" t="s">
        <v>42</v>
      </c>
      <c r="J4571" t="s">
        <v>64</v>
      </c>
      <c r="K4571">
        <v>2</v>
      </c>
      <c r="L4571">
        <v>907.36</v>
      </c>
      <c r="M4571" t="s">
        <v>28</v>
      </c>
      <c r="N4571">
        <v>50</v>
      </c>
      <c r="O4571" t="s">
        <v>12099</v>
      </c>
      <c r="P4571">
        <v>79</v>
      </c>
      <c r="Q4571" t="s">
        <v>43</v>
      </c>
      <c r="R4571">
        <v>5</v>
      </c>
      <c r="S4571" t="s">
        <v>12165</v>
      </c>
      <c r="T4571" t="s">
        <v>36</v>
      </c>
    </row>
    <row r="4572" spans="1:20" x14ac:dyDescent="0.25">
      <c r="A4572" t="s">
        <v>9194</v>
      </c>
      <c r="B4572" t="s">
        <v>45</v>
      </c>
      <c r="C4572" t="s">
        <v>82</v>
      </c>
      <c r="D4572" t="s">
        <v>23</v>
      </c>
      <c r="E4572" t="s">
        <v>12077</v>
      </c>
      <c r="F4572" t="s">
        <v>9195</v>
      </c>
      <c r="G4572" t="s">
        <v>12306</v>
      </c>
      <c r="H4572" t="s">
        <v>58</v>
      </c>
      <c r="I4572" t="s">
        <v>42</v>
      </c>
      <c r="J4572" t="s">
        <v>59</v>
      </c>
      <c r="K4572">
        <v>5</v>
      </c>
      <c r="L4572">
        <v>451.81</v>
      </c>
      <c r="M4572" t="s">
        <v>28</v>
      </c>
      <c r="N4572">
        <v>26</v>
      </c>
      <c r="O4572" t="s">
        <v>12309</v>
      </c>
      <c r="P4572">
        <v>107</v>
      </c>
      <c r="Q4572" t="s">
        <v>43</v>
      </c>
      <c r="R4572">
        <v>4</v>
      </c>
      <c r="S4572" s="1">
        <v>45933</v>
      </c>
      <c r="T4572" t="s">
        <v>36</v>
      </c>
    </row>
    <row r="4573" spans="1:20" x14ac:dyDescent="0.25">
      <c r="A4573" t="s">
        <v>9196</v>
      </c>
      <c r="B4573" t="s">
        <v>38</v>
      </c>
      <c r="C4573" t="s">
        <v>22</v>
      </c>
      <c r="D4573" t="s">
        <v>77</v>
      </c>
      <c r="E4573" s="1">
        <v>45178</v>
      </c>
      <c r="F4573" t="s">
        <v>9197</v>
      </c>
      <c r="G4573" t="s">
        <v>12306</v>
      </c>
      <c r="H4573" t="s">
        <v>34</v>
      </c>
      <c r="I4573" t="s">
        <v>42</v>
      </c>
      <c r="J4573" t="s">
        <v>67</v>
      </c>
      <c r="K4573">
        <v>3</v>
      </c>
      <c r="L4573">
        <v>712.73</v>
      </c>
      <c r="M4573" t="s">
        <v>35</v>
      </c>
      <c r="N4573">
        <v>34</v>
      </c>
      <c r="O4573" s="1">
        <v>45718</v>
      </c>
      <c r="P4573">
        <v>450</v>
      </c>
      <c r="Q4573" t="s">
        <v>29</v>
      </c>
      <c r="R4573">
        <v>2</v>
      </c>
      <c r="S4573" s="1">
        <v>45689</v>
      </c>
      <c r="T4573" t="s">
        <v>60</v>
      </c>
    </row>
    <row r="4574" spans="1:20" x14ac:dyDescent="0.25">
      <c r="A4574" t="s">
        <v>9198</v>
      </c>
      <c r="B4574" t="s">
        <v>21</v>
      </c>
      <c r="C4574" t="s">
        <v>22</v>
      </c>
      <c r="D4574" t="s">
        <v>56</v>
      </c>
      <c r="E4574" t="s">
        <v>12482</v>
      </c>
      <c r="F4574" t="s">
        <v>9199</v>
      </c>
      <c r="G4574" t="s">
        <v>12306</v>
      </c>
      <c r="H4574" t="s">
        <v>47</v>
      </c>
      <c r="I4574" t="s">
        <v>48</v>
      </c>
      <c r="J4574" t="s">
        <v>67</v>
      </c>
      <c r="K4574">
        <v>1</v>
      </c>
      <c r="L4574">
        <v>1238.5999999999999</v>
      </c>
      <c r="M4574" t="s">
        <v>35</v>
      </c>
      <c r="N4574">
        <v>16</v>
      </c>
      <c r="O4574" s="1">
        <v>45363</v>
      </c>
      <c r="P4574">
        <v>112</v>
      </c>
      <c r="Q4574" t="s">
        <v>29</v>
      </c>
      <c r="R4574">
        <v>2</v>
      </c>
      <c r="S4574" s="1">
        <v>45484</v>
      </c>
      <c r="T4574" t="s">
        <v>60</v>
      </c>
    </row>
    <row r="4575" spans="1:20" x14ac:dyDescent="0.25">
      <c r="A4575" t="s">
        <v>9200</v>
      </c>
      <c r="B4575" t="s">
        <v>21</v>
      </c>
      <c r="C4575" t="s">
        <v>39</v>
      </c>
      <c r="D4575" t="s">
        <v>77</v>
      </c>
      <c r="E4575" s="1">
        <v>45326</v>
      </c>
      <c r="F4575" t="s">
        <v>9201</v>
      </c>
      <c r="G4575" t="s">
        <v>12091</v>
      </c>
      <c r="H4575" t="s">
        <v>25</v>
      </c>
      <c r="I4575" t="s">
        <v>48</v>
      </c>
      <c r="J4575" t="s">
        <v>59</v>
      </c>
      <c r="K4575">
        <v>3</v>
      </c>
      <c r="L4575">
        <v>1259.49</v>
      </c>
      <c r="M4575" t="s">
        <v>50</v>
      </c>
      <c r="N4575">
        <v>42</v>
      </c>
      <c r="O4575" s="1">
        <v>45844</v>
      </c>
      <c r="P4575">
        <v>15</v>
      </c>
      <c r="Q4575" t="s">
        <v>29</v>
      </c>
      <c r="R4575">
        <v>4</v>
      </c>
      <c r="S4575" s="1">
        <v>45907</v>
      </c>
      <c r="T4575" t="s">
        <v>30</v>
      </c>
    </row>
    <row r="4576" spans="1:20" x14ac:dyDescent="0.25">
      <c r="A4576" t="s">
        <v>9202</v>
      </c>
      <c r="B4576" t="s">
        <v>21</v>
      </c>
      <c r="C4576" t="s">
        <v>39</v>
      </c>
      <c r="D4576" t="s">
        <v>32</v>
      </c>
      <c r="E4576" t="s">
        <v>12191</v>
      </c>
      <c r="F4576" t="s">
        <v>9203</v>
      </c>
      <c r="G4576" t="s">
        <v>12091</v>
      </c>
      <c r="H4576" t="s">
        <v>34</v>
      </c>
      <c r="I4576" t="s">
        <v>26</v>
      </c>
      <c r="J4576" t="s">
        <v>64</v>
      </c>
      <c r="K4576">
        <v>3</v>
      </c>
      <c r="L4576">
        <v>396.25</v>
      </c>
      <c r="M4576" t="s">
        <v>35</v>
      </c>
      <c r="N4576">
        <v>41</v>
      </c>
      <c r="O4576" t="s">
        <v>12340</v>
      </c>
      <c r="P4576">
        <v>457</v>
      </c>
      <c r="Q4576" t="s">
        <v>43</v>
      </c>
      <c r="R4576">
        <v>5</v>
      </c>
      <c r="S4576" s="1">
        <v>45876</v>
      </c>
      <c r="T4576" t="s">
        <v>30</v>
      </c>
    </row>
    <row r="4577" spans="1:20" x14ac:dyDescent="0.25">
      <c r="A4577" t="s">
        <v>9204</v>
      </c>
      <c r="B4577" t="s">
        <v>21</v>
      </c>
      <c r="C4577" t="s">
        <v>39</v>
      </c>
      <c r="D4577" t="s">
        <v>23</v>
      </c>
      <c r="E4577" t="s">
        <v>12254</v>
      </c>
      <c r="F4577" t="s">
        <v>9205</v>
      </c>
      <c r="G4577" t="s">
        <v>12091</v>
      </c>
      <c r="H4577" t="s">
        <v>47</v>
      </c>
      <c r="I4577" t="s">
        <v>48</v>
      </c>
      <c r="J4577" t="s">
        <v>59</v>
      </c>
      <c r="K4577">
        <v>1</v>
      </c>
      <c r="L4577">
        <v>1422.04</v>
      </c>
      <c r="M4577" t="s">
        <v>28</v>
      </c>
      <c r="N4577">
        <v>7</v>
      </c>
      <c r="O4577" t="s">
        <v>12142</v>
      </c>
      <c r="P4577">
        <v>457</v>
      </c>
      <c r="Q4577" t="s">
        <v>29</v>
      </c>
      <c r="R4577">
        <v>3</v>
      </c>
      <c r="S4577" t="s">
        <v>12240</v>
      </c>
      <c r="T4577" t="s">
        <v>30</v>
      </c>
    </row>
    <row r="4578" spans="1:20" x14ac:dyDescent="0.25">
      <c r="A4578" t="s">
        <v>9206</v>
      </c>
      <c r="B4578" t="s">
        <v>21</v>
      </c>
      <c r="C4578" t="s">
        <v>39</v>
      </c>
      <c r="D4578" t="s">
        <v>32</v>
      </c>
      <c r="E4578" s="1">
        <v>44936</v>
      </c>
      <c r="F4578" t="s">
        <v>9207</v>
      </c>
      <c r="G4578" t="s">
        <v>12091</v>
      </c>
      <c r="H4578" t="s">
        <v>34</v>
      </c>
      <c r="I4578" t="s">
        <v>54</v>
      </c>
      <c r="J4578" t="s">
        <v>49</v>
      </c>
      <c r="K4578">
        <v>4</v>
      </c>
      <c r="L4578">
        <v>1426.26</v>
      </c>
      <c r="M4578" t="s">
        <v>28</v>
      </c>
      <c r="N4578">
        <v>3</v>
      </c>
      <c r="O4578" t="s">
        <v>12354</v>
      </c>
      <c r="P4578">
        <v>112</v>
      </c>
      <c r="Q4578" t="s">
        <v>29</v>
      </c>
      <c r="R4578">
        <v>3</v>
      </c>
      <c r="S4578" t="s">
        <v>12136</v>
      </c>
      <c r="T4578" t="s">
        <v>36</v>
      </c>
    </row>
    <row r="4579" spans="1:20" x14ac:dyDescent="0.25">
      <c r="A4579" t="s">
        <v>9208</v>
      </c>
      <c r="B4579" t="s">
        <v>38</v>
      </c>
      <c r="C4579" t="s">
        <v>39</v>
      </c>
      <c r="D4579" t="s">
        <v>32</v>
      </c>
      <c r="E4579" s="1">
        <v>45632</v>
      </c>
      <c r="F4579" t="s">
        <v>9209</v>
      </c>
      <c r="G4579" t="s">
        <v>12091</v>
      </c>
      <c r="H4579" t="s">
        <v>25</v>
      </c>
      <c r="I4579" t="s">
        <v>48</v>
      </c>
      <c r="J4579" t="s">
        <v>59</v>
      </c>
      <c r="K4579">
        <v>4</v>
      </c>
      <c r="L4579">
        <v>478.48</v>
      </c>
      <c r="M4579" t="s">
        <v>28</v>
      </c>
      <c r="N4579">
        <v>25</v>
      </c>
      <c r="O4579" t="s">
        <v>12190</v>
      </c>
      <c r="P4579">
        <v>385</v>
      </c>
      <c r="Q4579" t="s">
        <v>29</v>
      </c>
      <c r="R4579">
        <v>4</v>
      </c>
      <c r="S4579" s="1">
        <v>45962</v>
      </c>
      <c r="T4579" t="s">
        <v>60</v>
      </c>
    </row>
    <row r="4580" spans="1:20" x14ac:dyDescent="0.25">
      <c r="A4580" t="s">
        <v>9210</v>
      </c>
      <c r="B4580" t="s">
        <v>21</v>
      </c>
      <c r="C4580" t="s">
        <v>22</v>
      </c>
      <c r="D4580" t="s">
        <v>52</v>
      </c>
      <c r="E4580" t="s">
        <v>12087</v>
      </c>
      <c r="F4580" t="s">
        <v>9211</v>
      </c>
      <c r="G4580" t="s">
        <v>12189</v>
      </c>
      <c r="H4580" t="s">
        <v>47</v>
      </c>
      <c r="I4580" t="s">
        <v>42</v>
      </c>
      <c r="J4580" t="s">
        <v>64</v>
      </c>
      <c r="K4580">
        <v>3</v>
      </c>
      <c r="L4580">
        <v>773.89</v>
      </c>
      <c r="M4580" t="s">
        <v>35</v>
      </c>
      <c r="N4580">
        <v>42</v>
      </c>
      <c r="O4580" s="1">
        <v>45994</v>
      </c>
      <c r="P4580">
        <v>58</v>
      </c>
      <c r="Q4580" t="s">
        <v>29</v>
      </c>
      <c r="R4580">
        <v>5</v>
      </c>
      <c r="S4580" t="s">
        <v>12223</v>
      </c>
      <c r="T4580" t="s">
        <v>60</v>
      </c>
    </row>
    <row r="4581" spans="1:20" x14ac:dyDescent="0.25">
      <c r="A4581" t="s">
        <v>9212</v>
      </c>
      <c r="B4581" t="s">
        <v>21</v>
      </c>
      <c r="C4581" t="s">
        <v>82</v>
      </c>
      <c r="D4581" t="s">
        <v>77</v>
      </c>
      <c r="E4581" s="1">
        <v>45938</v>
      </c>
      <c r="F4581" t="s">
        <v>9213</v>
      </c>
      <c r="G4581" t="s">
        <v>12189</v>
      </c>
      <c r="H4581" t="s">
        <v>58</v>
      </c>
      <c r="I4581" t="s">
        <v>42</v>
      </c>
      <c r="J4581" t="s">
        <v>67</v>
      </c>
      <c r="K4581">
        <v>2</v>
      </c>
      <c r="L4581">
        <v>319.32</v>
      </c>
      <c r="M4581" t="s">
        <v>28</v>
      </c>
      <c r="N4581">
        <v>45</v>
      </c>
      <c r="O4581" t="s">
        <v>12229</v>
      </c>
      <c r="P4581">
        <v>398</v>
      </c>
      <c r="Q4581" t="s">
        <v>43</v>
      </c>
      <c r="R4581">
        <v>3</v>
      </c>
      <c r="S4581" s="1">
        <v>45998</v>
      </c>
      <c r="T4581" t="s">
        <v>30</v>
      </c>
    </row>
    <row r="4582" spans="1:20" x14ac:dyDescent="0.25">
      <c r="A4582" t="s">
        <v>9214</v>
      </c>
      <c r="B4582" t="s">
        <v>38</v>
      </c>
      <c r="C4582" t="s">
        <v>22</v>
      </c>
      <c r="D4582" t="s">
        <v>32</v>
      </c>
      <c r="E4582" s="1">
        <v>45908</v>
      </c>
      <c r="F4582" t="s">
        <v>9215</v>
      </c>
      <c r="G4582" t="s">
        <v>12189</v>
      </c>
      <c r="H4582" t="s">
        <v>47</v>
      </c>
      <c r="I4582" t="s">
        <v>42</v>
      </c>
      <c r="J4582" t="s">
        <v>64</v>
      </c>
      <c r="K4582">
        <v>5</v>
      </c>
      <c r="L4582">
        <v>692.08</v>
      </c>
      <c r="M4582" t="s">
        <v>50</v>
      </c>
      <c r="N4582">
        <v>42</v>
      </c>
      <c r="O4582" s="1">
        <v>45875</v>
      </c>
      <c r="P4582">
        <v>61</v>
      </c>
      <c r="Q4582" t="s">
        <v>43</v>
      </c>
      <c r="R4582">
        <v>5</v>
      </c>
      <c r="S4582" t="s">
        <v>12346</v>
      </c>
      <c r="T4582" t="s">
        <v>60</v>
      </c>
    </row>
    <row r="4583" spans="1:20" x14ac:dyDescent="0.25">
      <c r="A4583" t="s">
        <v>9216</v>
      </c>
      <c r="B4583" t="s">
        <v>21</v>
      </c>
      <c r="C4583" t="s">
        <v>82</v>
      </c>
      <c r="D4583" t="s">
        <v>23</v>
      </c>
      <c r="E4583" t="s">
        <v>12113</v>
      </c>
      <c r="F4583" t="s">
        <v>9217</v>
      </c>
      <c r="G4583" t="s">
        <v>12189</v>
      </c>
      <c r="H4583" t="s">
        <v>41</v>
      </c>
      <c r="I4583" t="s">
        <v>42</v>
      </c>
      <c r="J4583" t="s">
        <v>49</v>
      </c>
      <c r="K4583">
        <v>2</v>
      </c>
      <c r="L4583">
        <v>730.21</v>
      </c>
      <c r="M4583" t="s">
        <v>50</v>
      </c>
      <c r="N4583">
        <v>28</v>
      </c>
      <c r="O4583" s="1">
        <v>45690</v>
      </c>
      <c r="P4583">
        <v>230</v>
      </c>
      <c r="Q4583" t="s">
        <v>29</v>
      </c>
      <c r="R4583">
        <v>5</v>
      </c>
      <c r="S4583" s="1">
        <v>45994</v>
      </c>
      <c r="T4583" t="s">
        <v>30</v>
      </c>
    </row>
    <row r="4584" spans="1:20" x14ac:dyDescent="0.25">
      <c r="A4584" t="s">
        <v>9218</v>
      </c>
      <c r="B4584" t="s">
        <v>21</v>
      </c>
      <c r="C4584" t="s">
        <v>22</v>
      </c>
      <c r="D4584" t="s">
        <v>56</v>
      </c>
      <c r="E4584" t="s">
        <v>12275</v>
      </c>
      <c r="F4584" t="s">
        <v>9219</v>
      </c>
      <c r="G4584" t="s">
        <v>12189</v>
      </c>
      <c r="H4584" t="s">
        <v>41</v>
      </c>
      <c r="I4584" t="s">
        <v>26</v>
      </c>
      <c r="J4584" t="s">
        <v>49</v>
      </c>
      <c r="K4584">
        <v>1</v>
      </c>
      <c r="L4584">
        <v>580.66999999999996</v>
      </c>
      <c r="M4584" t="s">
        <v>50</v>
      </c>
      <c r="N4584">
        <v>11</v>
      </c>
      <c r="O4584" s="1">
        <v>45844</v>
      </c>
      <c r="P4584">
        <v>295</v>
      </c>
      <c r="Q4584" t="s">
        <v>29</v>
      </c>
      <c r="R4584">
        <v>3</v>
      </c>
      <c r="S4584" s="1">
        <v>45455</v>
      </c>
      <c r="T4584" t="s">
        <v>60</v>
      </c>
    </row>
    <row r="4585" spans="1:20" x14ac:dyDescent="0.25">
      <c r="A4585" t="s">
        <v>9220</v>
      </c>
      <c r="B4585" t="s">
        <v>21</v>
      </c>
      <c r="C4585" t="s">
        <v>39</v>
      </c>
      <c r="D4585" t="s">
        <v>32</v>
      </c>
      <c r="E4585" s="1">
        <v>45577</v>
      </c>
      <c r="F4585" t="s">
        <v>9221</v>
      </c>
      <c r="G4585" t="s">
        <v>12189</v>
      </c>
      <c r="H4585" t="s">
        <v>58</v>
      </c>
      <c r="I4585" t="s">
        <v>42</v>
      </c>
      <c r="J4585" t="s">
        <v>59</v>
      </c>
      <c r="K4585">
        <v>4</v>
      </c>
      <c r="L4585">
        <v>1093.3800000000001</v>
      </c>
      <c r="M4585" t="s">
        <v>35</v>
      </c>
      <c r="N4585">
        <v>10</v>
      </c>
      <c r="O4585" s="1">
        <v>45813</v>
      </c>
      <c r="P4585">
        <v>60</v>
      </c>
      <c r="Q4585" t="s">
        <v>29</v>
      </c>
      <c r="R4585">
        <v>4</v>
      </c>
      <c r="S4585" t="s">
        <v>12119</v>
      </c>
      <c r="T4585" t="s">
        <v>36</v>
      </c>
    </row>
    <row r="4586" spans="1:20" x14ac:dyDescent="0.25">
      <c r="A4586" t="s">
        <v>9222</v>
      </c>
      <c r="B4586" t="s">
        <v>45</v>
      </c>
      <c r="C4586" t="s">
        <v>22</v>
      </c>
      <c r="D4586" t="s">
        <v>56</v>
      </c>
      <c r="E4586" t="s">
        <v>12120</v>
      </c>
      <c r="F4586" t="s">
        <v>9223</v>
      </c>
      <c r="G4586" t="s">
        <v>12189</v>
      </c>
      <c r="H4586" t="s">
        <v>34</v>
      </c>
      <c r="I4586" t="s">
        <v>42</v>
      </c>
      <c r="J4586" t="s">
        <v>67</v>
      </c>
      <c r="K4586">
        <v>2</v>
      </c>
      <c r="L4586">
        <v>476.95</v>
      </c>
      <c r="M4586" t="s">
        <v>28</v>
      </c>
      <c r="N4586">
        <v>5</v>
      </c>
      <c r="O4586" s="1">
        <v>45783</v>
      </c>
      <c r="P4586">
        <v>263</v>
      </c>
      <c r="Q4586" t="s">
        <v>29</v>
      </c>
      <c r="R4586">
        <v>1</v>
      </c>
      <c r="S4586" t="s">
        <v>12268</v>
      </c>
      <c r="T4586" t="s">
        <v>30</v>
      </c>
    </row>
    <row r="4587" spans="1:20" x14ac:dyDescent="0.25">
      <c r="A4587" t="s">
        <v>9224</v>
      </c>
      <c r="B4587" t="s">
        <v>21</v>
      </c>
      <c r="C4587" t="s">
        <v>39</v>
      </c>
      <c r="D4587" t="s">
        <v>52</v>
      </c>
      <c r="E4587" t="s">
        <v>12288</v>
      </c>
      <c r="F4587" t="s">
        <v>9225</v>
      </c>
      <c r="G4587" t="s">
        <v>12189</v>
      </c>
      <c r="H4587" t="s">
        <v>47</v>
      </c>
      <c r="I4587" t="s">
        <v>63</v>
      </c>
      <c r="J4587" t="s">
        <v>64</v>
      </c>
      <c r="K4587">
        <v>1</v>
      </c>
      <c r="L4587">
        <v>615.72</v>
      </c>
      <c r="M4587" t="s">
        <v>50</v>
      </c>
      <c r="N4587">
        <v>10</v>
      </c>
      <c r="O4587" s="1">
        <v>45749</v>
      </c>
      <c r="P4587">
        <v>196</v>
      </c>
      <c r="Q4587" t="s">
        <v>43</v>
      </c>
      <c r="R4587">
        <v>5</v>
      </c>
      <c r="S4587" s="1">
        <v>45873</v>
      </c>
      <c r="T4587" t="s">
        <v>36</v>
      </c>
    </row>
    <row r="4588" spans="1:20" x14ac:dyDescent="0.25">
      <c r="A4588" t="s">
        <v>9226</v>
      </c>
      <c r="B4588" t="s">
        <v>21</v>
      </c>
      <c r="C4588" t="s">
        <v>22</v>
      </c>
      <c r="D4588" t="s">
        <v>56</v>
      </c>
      <c r="E4588" t="s">
        <v>12407</v>
      </c>
      <c r="F4588" t="s">
        <v>9227</v>
      </c>
      <c r="G4588" t="s">
        <v>12189</v>
      </c>
      <c r="H4588" t="s">
        <v>58</v>
      </c>
      <c r="I4588" t="s">
        <v>42</v>
      </c>
      <c r="J4588" t="s">
        <v>49</v>
      </c>
      <c r="K4588">
        <v>2</v>
      </c>
      <c r="L4588">
        <v>674.05</v>
      </c>
      <c r="M4588" t="s">
        <v>35</v>
      </c>
      <c r="N4588">
        <v>6</v>
      </c>
      <c r="O4588" s="1">
        <v>45363</v>
      </c>
      <c r="P4588">
        <v>500</v>
      </c>
      <c r="Q4588" t="s">
        <v>29</v>
      </c>
      <c r="R4588">
        <v>4</v>
      </c>
      <c r="S4588" s="1">
        <v>45876</v>
      </c>
      <c r="T4588" t="s">
        <v>36</v>
      </c>
    </row>
    <row r="4589" spans="1:20" x14ac:dyDescent="0.25">
      <c r="A4589" t="s">
        <v>9228</v>
      </c>
      <c r="B4589" t="s">
        <v>45</v>
      </c>
      <c r="C4589" t="s">
        <v>82</v>
      </c>
      <c r="D4589" t="s">
        <v>52</v>
      </c>
      <c r="E4589" s="1">
        <v>45877</v>
      </c>
      <c r="F4589" t="s">
        <v>9229</v>
      </c>
      <c r="G4589" t="s">
        <v>12189</v>
      </c>
      <c r="H4589" t="s">
        <v>58</v>
      </c>
      <c r="I4589" t="s">
        <v>54</v>
      </c>
      <c r="J4589" t="s">
        <v>64</v>
      </c>
      <c r="K4589">
        <v>3</v>
      </c>
      <c r="L4589">
        <v>1449.4</v>
      </c>
      <c r="M4589" t="s">
        <v>50</v>
      </c>
      <c r="N4589">
        <v>15</v>
      </c>
      <c r="O4589" t="s">
        <v>12169</v>
      </c>
      <c r="P4589">
        <v>213</v>
      </c>
      <c r="Q4589" t="s">
        <v>43</v>
      </c>
      <c r="R4589">
        <v>1</v>
      </c>
      <c r="S4589" t="s">
        <v>12094</v>
      </c>
      <c r="T4589" t="s">
        <v>30</v>
      </c>
    </row>
    <row r="4590" spans="1:20" x14ac:dyDescent="0.25">
      <c r="A4590" t="s">
        <v>9230</v>
      </c>
      <c r="B4590" t="s">
        <v>21</v>
      </c>
      <c r="C4590" t="s">
        <v>22</v>
      </c>
      <c r="D4590" t="s">
        <v>77</v>
      </c>
      <c r="E4590" t="s">
        <v>12344</v>
      </c>
      <c r="F4590" t="s">
        <v>9231</v>
      </c>
      <c r="G4590" s="1">
        <v>45660</v>
      </c>
      <c r="H4590" t="s">
        <v>34</v>
      </c>
      <c r="I4590" t="s">
        <v>42</v>
      </c>
      <c r="J4590" t="s">
        <v>27</v>
      </c>
      <c r="K4590">
        <v>4</v>
      </c>
      <c r="L4590">
        <v>1407.1</v>
      </c>
      <c r="M4590" t="s">
        <v>35</v>
      </c>
      <c r="N4590">
        <v>26</v>
      </c>
      <c r="O4590" t="s">
        <v>12140</v>
      </c>
      <c r="P4590">
        <v>412</v>
      </c>
      <c r="Q4590" t="s">
        <v>43</v>
      </c>
      <c r="R4590">
        <v>3</v>
      </c>
      <c r="S4590" t="s">
        <v>12142</v>
      </c>
      <c r="T4590" t="s">
        <v>60</v>
      </c>
    </row>
    <row r="4591" spans="1:20" x14ac:dyDescent="0.25">
      <c r="A4591" t="s">
        <v>9232</v>
      </c>
      <c r="B4591" t="s">
        <v>38</v>
      </c>
      <c r="C4591" t="s">
        <v>22</v>
      </c>
      <c r="D4591" t="s">
        <v>56</v>
      </c>
      <c r="E4591" t="s">
        <v>12306</v>
      </c>
      <c r="F4591" t="s">
        <v>9233</v>
      </c>
      <c r="G4591" s="1">
        <v>45660</v>
      </c>
      <c r="H4591" t="s">
        <v>25</v>
      </c>
      <c r="I4591" t="s">
        <v>42</v>
      </c>
      <c r="J4591" t="s">
        <v>49</v>
      </c>
      <c r="K4591">
        <v>1</v>
      </c>
      <c r="L4591">
        <v>589.22</v>
      </c>
      <c r="M4591" t="s">
        <v>28</v>
      </c>
      <c r="N4591">
        <v>29</v>
      </c>
      <c r="O4591" t="s">
        <v>12091</v>
      </c>
      <c r="P4591">
        <v>299</v>
      </c>
      <c r="Q4591" t="s">
        <v>43</v>
      </c>
      <c r="R4591">
        <v>3</v>
      </c>
      <c r="S4591" t="s">
        <v>12383</v>
      </c>
      <c r="T4591" t="s">
        <v>36</v>
      </c>
    </row>
    <row r="4592" spans="1:20" x14ac:dyDescent="0.25">
      <c r="A4592" t="s">
        <v>9234</v>
      </c>
      <c r="B4592" t="s">
        <v>21</v>
      </c>
      <c r="C4592" t="s">
        <v>82</v>
      </c>
      <c r="D4592" t="s">
        <v>23</v>
      </c>
      <c r="E4592" s="1">
        <v>45181</v>
      </c>
      <c r="F4592" t="s">
        <v>9235</v>
      </c>
      <c r="G4592" s="1">
        <v>45660</v>
      </c>
      <c r="H4592" t="s">
        <v>47</v>
      </c>
      <c r="I4592" t="s">
        <v>48</v>
      </c>
      <c r="J4592" t="s">
        <v>49</v>
      </c>
      <c r="K4592">
        <v>5</v>
      </c>
      <c r="L4592">
        <v>394.08</v>
      </c>
      <c r="M4592" t="s">
        <v>28</v>
      </c>
      <c r="N4592">
        <v>16</v>
      </c>
      <c r="O4592" s="1">
        <v>45964</v>
      </c>
      <c r="P4592">
        <v>270</v>
      </c>
      <c r="Q4592" t="s">
        <v>29</v>
      </c>
      <c r="R4592">
        <v>1</v>
      </c>
      <c r="S4592" t="s">
        <v>12368</v>
      </c>
      <c r="T4592" t="s">
        <v>60</v>
      </c>
    </row>
    <row r="4593" spans="1:20" x14ac:dyDescent="0.25">
      <c r="A4593" t="s">
        <v>9236</v>
      </c>
      <c r="B4593" t="s">
        <v>21</v>
      </c>
      <c r="C4593" t="s">
        <v>82</v>
      </c>
      <c r="D4593" t="s">
        <v>32</v>
      </c>
      <c r="E4593" t="s">
        <v>12469</v>
      </c>
      <c r="F4593" t="s">
        <v>9237</v>
      </c>
      <c r="G4593" s="1">
        <v>45660</v>
      </c>
      <c r="H4593" t="s">
        <v>58</v>
      </c>
      <c r="I4593" t="s">
        <v>63</v>
      </c>
      <c r="J4593" t="s">
        <v>59</v>
      </c>
      <c r="K4593">
        <v>2</v>
      </c>
      <c r="L4593">
        <v>1073.0899999999999</v>
      </c>
      <c r="M4593" t="s">
        <v>50</v>
      </c>
      <c r="N4593">
        <v>8</v>
      </c>
      <c r="O4593" t="s">
        <v>12203</v>
      </c>
      <c r="P4593">
        <v>13</v>
      </c>
      <c r="Q4593" t="s">
        <v>29</v>
      </c>
      <c r="R4593">
        <v>2</v>
      </c>
      <c r="S4593" s="1">
        <v>45516</v>
      </c>
      <c r="T4593" t="s">
        <v>30</v>
      </c>
    </row>
    <row r="4594" spans="1:20" x14ac:dyDescent="0.25">
      <c r="A4594" t="s">
        <v>9238</v>
      </c>
      <c r="B4594" t="s">
        <v>21</v>
      </c>
      <c r="C4594" t="s">
        <v>82</v>
      </c>
      <c r="D4594" t="s">
        <v>32</v>
      </c>
      <c r="E4594" t="s">
        <v>12236</v>
      </c>
      <c r="F4594" t="s">
        <v>9239</v>
      </c>
      <c r="G4594" s="1">
        <v>45660</v>
      </c>
      <c r="H4594" t="s">
        <v>58</v>
      </c>
      <c r="I4594" t="s">
        <v>48</v>
      </c>
      <c r="J4594" t="s">
        <v>59</v>
      </c>
      <c r="K4594">
        <v>4</v>
      </c>
      <c r="L4594">
        <v>1048.96</v>
      </c>
      <c r="M4594" t="s">
        <v>35</v>
      </c>
      <c r="N4594">
        <v>28</v>
      </c>
      <c r="O4594" t="s">
        <v>12369</v>
      </c>
      <c r="P4594">
        <v>59</v>
      </c>
      <c r="Q4594" t="s">
        <v>29</v>
      </c>
      <c r="R4594">
        <v>3</v>
      </c>
      <c r="S4594" t="s">
        <v>12107</v>
      </c>
      <c r="T4594" t="s">
        <v>60</v>
      </c>
    </row>
    <row r="4595" spans="1:20" x14ac:dyDescent="0.25">
      <c r="A4595" t="s">
        <v>9240</v>
      </c>
      <c r="B4595" t="s">
        <v>45</v>
      </c>
      <c r="C4595" t="s">
        <v>82</v>
      </c>
      <c r="D4595" t="s">
        <v>32</v>
      </c>
      <c r="E4595" s="1">
        <v>45294</v>
      </c>
      <c r="F4595" t="s">
        <v>9241</v>
      </c>
      <c r="G4595" s="1">
        <v>45660</v>
      </c>
      <c r="H4595" t="s">
        <v>47</v>
      </c>
      <c r="I4595" t="s">
        <v>48</v>
      </c>
      <c r="J4595" t="s">
        <v>27</v>
      </c>
      <c r="K4595">
        <v>5</v>
      </c>
      <c r="L4595">
        <v>372.89</v>
      </c>
      <c r="M4595" t="s">
        <v>50</v>
      </c>
      <c r="N4595">
        <v>14</v>
      </c>
      <c r="O4595" t="s">
        <v>12078</v>
      </c>
      <c r="P4595">
        <v>186</v>
      </c>
      <c r="Q4595" t="s">
        <v>43</v>
      </c>
      <c r="R4595">
        <v>5</v>
      </c>
      <c r="S4595" t="s">
        <v>12318</v>
      </c>
      <c r="T4595" t="s">
        <v>36</v>
      </c>
    </row>
    <row r="4596" spans="1:20" x14ac:dyDescent="0.25">
      <c r="A4596" t="s">
        <v>9242</v>
      </c>
      <c r="B4596" t="s">
        <v>21</v>
      </c>
      <c r="C4596" t="s">
        <v>39</v>
      </c>
      <c r="D4596" t="s">
        <v>23</v>
      </c>
      <c r="E4596" t="s">
        <v>12415</v>
      </c>
      <c r="F4596" t="s">
        <v>9243</v>
      </c>
      <c r="G4596" s="1">
        <v>45660</v>
      </c>
      <c r="H4596" t="s">
        <v>58</v>
      </c>
      <c r="I4596" t="s">
        <v>63</v>
      </c>
      <c r="J4596" t="s">
        <v>27</v>
      </c>
      <c r="K4596">
        <v>4</v>
      </c>
      <c r="L4596">
        <v>192.03</v>
      </c>
      <c r="M4596" t="s">
        <v>50</v>
      </c>
      <c r="N4596">
        <v>41</v>
      </c>
      <c r="O4596" t="s">
        <v>12141</v>
      </c>
      <c r="P4596">
        <v>267</v>
      </c>
      <c r="Q4596" t="s">
        <v>29</v>
      </c>
      <c r="R4596">
        <v>2</v>
      </c>
      <c r="S4596" t="s">
        <v>12284</v>
      </c>
      <c r="T4596" t="s">
        <v>60</v>
      </c>
    </row>
    <row r="4597" spans="1:20" x14ac:dyDescent="0.25">
      <c r="A4597" t="s">
        <v>9244</v>
      </c>
      <c r="B4597" t="s">
        <v>21</v>
      </c>
      <c r="C4597" t="s">
        <v>39</v>
      </c>
      <c r="D4597" t="s">
        <v>32</v>
      </c>
      <c r="E4597" s="1">
        <v>45450</v>
      </c>
      <c r="F4597" t="s">
        <v>9245</v>
      </c>
      <c r="G4597" s="1">
        <v>45660</v>
      </c>
      <c r="H4597" t="s">
        <v>58</v>
      </c>
      <c r="I4597" t="s">
        <v>48</v>
      </c>
      <c r="J4597" t="s">
        <v>59</v>
      </c>
      <c r="K4597">
        <v>4</v>
      </c>
      <c r="L4597">
        <v>825.89</v>
      </c>
      <c r="M4597" t="s">
        <v>28</v>
      </c>
      <c r="N4597">
        <v>31</v>
      </c>
      <c r="O4597" s="1">
        <v>45814</v>
      </c>
      <c r="P4597">
        <v>324</v>
      </c>
      <c r="Q4597" t="s">
        <v>43</v>
      </c>
      <c r="R4597">
        <v>3</v>
      </c>
      <c r="S4597" t="s">
        <v>12089</v>
      </c>
      <c r="T4597" t="s">
        <v>36</v>
      </c>
    </row>
    <row r="4598" spans="1:20" x14ac:dyDescent="0.25">
      <c r="A4598" t="s">
        <v>9246</v>
      </c>
      <c r="B4598" t="s">
        <v>21</v>
      </c>
      <c r="C4598" t="s">
        <v>22</v>
      </c>
      <c r="D4598" t="s">
        <v>23</v>
      </c>
      <c r="E4598" s="1">
        <v>45689</v>
      </c>
      <c r="F4598" t="s">
        <v>9247</v>
      </c>
      <c r="G4598" s="1">
        <v>45691</v>
      </c>
      <c r="H4598" t="s">
        <v>41</v>
      </c>
      <c r="I4598" t="s">
        <v>26</v>
      </c>
      <c r="J4598" t="s">
        <v>49</v>
      </c>
      <c r="K4598">
        <v>1</v>
      </c>
      <c r="L4598">
        <v>479.38</v>
      </c>
      <c r="M4598" t="s">
        <v>35</v>
      </c>
      <c r="N4598">
        <v>37</v>
      </c>
      <c r="O4598" t="s">
        <v>12069</v>
      </c>
      <c r="P4598">
        <v>56</v>
      </c>
      <c r="Q4598" t="s">
        <v>29</v>
      </c>
      <c r="R4598">
        <v>2</v>
      </c>
      <c r="S4598" s="1">
        <v>45993</v>
      </c>
      <c r="T4598" t="s">
        <v>60</v>
      </c>
    </row>
    <row r="4599" spans="1:20" x14ac:dyDescent="0.25">
      <c r="A4599" t="s">
        <v>9248</v>
      </c>
      <c r="B4599" t="s">
        <v>45</v>
      </c>
      <c r="C4599" t="s">
        <v>22</v>
      </c>
      <c r="D4599" t="s">
        <v>77</v>
      </c>
      <c r="E4599" t="s">
        <v>12098</v>
      </c>
      <c r="F4599" t="s">
        <v>9249</v>
      </c>
      <c r="G4599" s="1">
        <v>45691</v>
      </c>
      <c r="H4599" t="s">
        <v>34</v>
      </c>
      <c r="I4599" t="s">
        <v>42</v>
      </c>
      <c r="J4599" t="s">
        <v>59</v>
      </c>
      <c r="K4599">
        <v>1</v>
      </c>
      <c r="L4599">
        <v>712.05</v>
      </c>
      <c r="M4599" t="s">
        <v>50</v>
      </c>
      <c r="N4599">
        <v>16</v>
      </c>
      <c r="O4599" t="s">
        <v>12124</v>
      </c>
      <c r="P4599">
        <v>469</v>
      </c>
      <c r="Q4599" t="s">
        <v>29</v>
      </c>
      <c r="R4599">
        <v>4</v>
      </c>
      <c r="S4599" t="s">
        <v>12240</v>
      </c>
      <c r="T4599" t="s">
        <v>30</v>
      </c>
    </row>
    <row r="4600" spans="1:20" x14ac:dyDescent="0.25">
      <c r="A4600" t="s">
        <v>9250</v>
      </c>
      <c r="B4600" t="s">
        <v>45</v>
      </c>
      <c r="C4600" t="s">
        <v>82</v>
      </c>
      <c r="D4600" t="s">
        <v>23</v>
      </c>
      <c r="E4600" s="1">
        <v>45296</v>
      </c>
      <c r="F4600" t="s">
        <v>9251</v>
      </c>
      <c r="G4600" s="1">
        <v>45691</v>
      </c>
      <c r="H4600" t="s">
        <v>34</v>
      </c>
      <c r="I4600" t="s">
        <v>63</v>
      </c>
      <c r="J4600" t="s">
        <v>67</v>
      </c>
      <c r="K4600">
        <v>1</v>
      </c>
      <c r="L4600">
        <v>746.62</v>
      </c>
      <c r="M4600" t="s">
        <v>50</v>
      </c>
      <c r="N4600">
        <v>24</v>
      </c>
      <c r="O4600" t="s">
        <v>12131</v>
      </c>
      <c r="P4600">
        <v>315</v>
      </c>
      <c r="Q4600" t="s">
        <v>29</v>
      </c>
      <c r="R4600">
        <v>4</v>
      </c>
      <c r="S4600" s="1">
        <v>45904</v>
      </c>
      <c r="T4600" t="s">
        <v>36</v>
      </c>
    </row>
    <row r="4601" spans="1:20" x14ac:dyDescent="0.25">
      <c r="A4601" t="s">
        <v>9252</v>
      </c>
      <c r="B4601" t="s">
        <v>38</v>
      </c>
      <c r="C4601" t="s">
        <v>22</v>
      </c>
      <c r="D4601" t="s">
        <v>56</v>
      </c>
      <c r="E4601" t="s">
        <v>12077</v>
      </c>
      <c r="F4601" t="s">
        <v>9253</v>
      </c>
      <c r="G4601" s="1">
        <v>45691</v>
      </c>
      <c r="H4601" t="s">
        <v>47</v>
      </c>
      <c r="I4601" t="s">
        <v>54</v>
      </c>
      <c r="J4601" t="s">
        <v>64</v>
      </c>
      <c r="K4601">
        <v>1</v>
      </c>
      <c r="L4601">
        <v>1471.17</v>
      </c>
      <c r="M4601" t="s">
        <v>28</v>
      </c>
      <c r="N4601">
        <v>28</v>
      </c>
      <c r="O4601" t="s">
        <v>12277</v>
      </c>
      <c r="P4601">
        <v>142</v>
      </c>
      <c r="Q4601" t="s">
        <v>43</v>
      </c>
      <c r="R4601">
        <v>4</v>
      </c>
      <c r="S4601" s="1">
        <v>45846</v>
      </c>
      <c r="T4601" t="s">
        <v>30</v>
      </c>
    </row>
    <row r="4602" spans="1:20" x14ac:dyDescent="0.25">
      <c r="A4602" t="s">
        <v>9254</v>
      </c>
      <c r="B4602" t="s">
        <v>45</v>
      </c>
      <c r="C4602" t="s">
        <v>82</v>
      </c>
      <c r="D4602" t="s">
        <v>52</v>
      </c>
      <c r="E4602" s="1">
        <v>45992</v>
      </c>
      <c r="F4602" t="s">
        <v>9255</v>
      </c>
      <c r="G4602" s="1">
        <v>45691</v>
      </c>
      <c r="H4602" t="s">
        <v>58</v>
      </c>
      <c r="I4602" t="s">
        <v>54</v>
      </c>
      <c r="J4602" t="s">
        <v>59</v>
      </c>
      <c r="K4602">
        <v>4</v>
      </c>
      <c r="L4602">
        <v>1479.64</v>
      </c>
      <c r="M4602" t="s">
        <v>35</v>
      </c>
      <c r="N4602">
        <v>6</v>
      </c>
      <c r="O4602" s="1">
        <v>45843</v>
      </c>
      <c r="P4602">
        <v>157</v>
      </c>
      <c r="Q4602" t="s">
        <v>29</v>
      </c>
      <c r="R4602">
        <v>3</v>
      </c>
      <c r="S4602" s="1">
        <v>45967</v>
      </c>
      <c r="T4602" t="s">
        <v>30</v>
      </c>
    </row>
    <row r="4603" spans="1:20" x14ac:dyDescent="0.25">
      <c r="A4603" t="s">
        <v>9256</v>
      </c>
      <c r="B4603" t="s">
        <v>21</v>
      </c>
      <c r="C4603" t="s">
        <v>39</v>
      </c>
      <c r="D4603" t="s">
        <v>77</v>
      </c>
      <c r="E4603" t="s">
        <v>12269</v>
      </c>
      <c r="F4603" t="s">
        <v>9257</v>
      </c>
      <c r="G4603" s="1">
        <v>45691</v>
      </c>
      <c r="H4603" t="s">
        <v>34</v>
      </c>
      <c r="I4603" t="s">
        <v>26</v>
      </c>
      <c r="J4603" t="s">
        <v>64</v>
      </c>
      <c r="K4603">
        <v>5</v>
      </c>
      <c r="L4603">
        <v>724.35</v>
      </c>
      <c r="M4603" t="s">
        <v>50</v>
      </c>
      <c r="N4603">
        <v>35</v>
      </c>
      <c r="O4603" t="s">
        <v>12119</v>
      </c>
      <c r="P4603">
        <v>109</v>
      </c>
      <c r="Q4603" t="s">
        <v>43</v>
      </c>
      <c r="R4603">
        <v>1</v>
      </c>
      <c r="S4603" t="s">
        <v>12358</v>
      </c>
      <c r="T4603" t="s">
        <v>60</v>
      </c>
    </row>
    <row r="4604" spans="1:20" x14ac:dyDescent="0.25">
      <c r="A4604" t="s">
        <v>9258</v>
      </c>
      <c r="B4604" t="s">
        <v>21</v>
      </c>
      <c r="C4604" t="s">
        <v>39</v>
      </c>
      <c r="D4604" t="s">
        <v>77</v>
      </c>
      <c r="E4604" t="s">
        <v>12103</v>
      </c>
      <c r="F4604" t="s">
        <v>9259</v>
      </c>
      <c r="G4604" s="1">
        <v>45691</v>
      </c>
      <c r="H4604" t="s">
        <v>34</v>
      </c>
      <c r="I4604" t="s">
        <v>54</v>
      </c>
      <c r="J4604" t="s">
        <v>67</v>
      </c>
      <c r="K4604">
        <v>3</v>
      </c>
      <c r="L4604">
        <v>704.07</v>
      </c>
      <c r="M4604" t="s">
        <v>50</v>
      </c>
      <c r="N4604">
        <v>31</v>
      </c>
      <c r="O4604" s="1">
        <v>45906</v>
      </c>
      <c r="P4604">
        <v>451</v>
      </c>
      <c r="Q4604" t="s">
        <v>43</v>
      </c>
      <c r="R4604">
        <v>5</v>
      </c>
      <c r="S4604" s="1">
        <v>45363</v>
      </c>
      <c r="T4604" t="s">
        <v>36</v>
      </c>
    </row>
    <row r="4605" spans="1:20" x14ac:dyDescent="0.25">
      <c r="A4605" t="s">
        <v>9260</v>
      </c>
      <c r="B4605" t="s">
        <v>45</v>
      </c>
      <c r="C4605" t="s">
        <v>82</v>
      </c>
      <c r="D4605" t="s">
        <v>52</v>
      </c>
      <c r="E4605" t="s">
        <v>12416</v>
      </c>
      <c r="F4605" t="s">
        <v>9261</v>
      </c>
      <c r="G4605" s="1">
        <v>45691</v>
      </c>
      <c r="H4605" t="s">
        <v>25</v>
      </c>
      <c r="I4605" t="s">
        <v>42</v>
      </c>
      <c r="J4605" t="s">
        <v>27</v>
      </c>
      <c r="K4605">
        <v>1</v>
      </c>
      <c r="L4605">
        <v>1186.6099999999999</v>
      </c>
      <c r="M4605" t="s">
        <v>35</v>
      </c>
      <c r="N4605">
        <v>48</v>
      </c>
      <c r="O4605" t="s">
        <v>12383</v>
      </c>
      <c r="P4605">
        <v>474</v>
      </c>
      <c r="Q4605" t="s">
        <v>29</v>
      </c>
      <c r="R4605">
        <v>5</v>
      </c>
      <c r="S4605" t="s">
        <v>12146</v>
      </c>
      <c r="T4605" t="s">
        <v>60</v>
      </c>
    </row>
    <row r="4606" spans="1:20" x14ac:dyDescent="0.25">
      <c r="A4606" t="s">
        <v>9262</v>
      </c>
      <c r="B4606" t="s">
        <v>21</v>
      </c>
      <c r="C4606" t="s">
        <v>82</v>
      </c>
      <c r="D4606" t="s">
        <v>32</v>
      </c>
      <c r="E4606" t="s">
        <v>12318</v>
      </c>
      <c r="F4606" t="s">
        <v>9263</v>
      </c>
      <c r="G4606" s="1">
        <v>45691</v>
      </c>
      <c r="H4606" t="s">
        <v>41</v>
      </c>
      <c r="I4606" t="s">
        <v>48</v>
      </c>
      <c r="J4606" t="s">
        <v>64</v>
      </c>
      <c r="K4606">
        <v>4</v>
      </c>
      <c r="L4606">
        <v>729.32</v>
      </c>
      <c r="M4606" t="s">
        <v>50</v>
      </c>
      <c r="N4606">
        <v>30</v>
      </c>
      <c r="O4606" t="s">
        <v>12377</v>
      </c>
      <c r="P4606">
        <v>218</v>
      </c>
      <c r="Q4606" t="s">
        <v>43</v>
      </c>
      <c r="R4606">
        <v>1</v>
      </c>
      <c r="S4606" s="1">
        <v>45811</v>
      </c>
      <c r="T4606" t="s">
        <v>60</v>
      </c>
    </row>
    <row r="4607" spans="1:20" x14ac:dyDescent="0.25">
      <c r="A4607" t="s">
        <v>9264</v>
      </c>
      <c r="B4607" t="s">
        <v>45</v>
      </c>
      <c r="C4607" t="s">
        <v>22</v>
      </c>
      <c r="D4607" t="s">
        <v>32</v>
      </c>
      <c r="E4607" t="s">
        <v>12190</v>
      </c>
      <c r="F4607" t="s">
        <v>9265</v>
      </c>
      <c r="G4607" s="1">
        <v>45691</v>
      </c>
      <c r="H4607" t="s">
        <v>34</v>
      </c>
      <c r="I4607" t="s">
        <v>63</v>
      </c>
      <c r="J4607" t="s">
        <v>64</v>
      </c>
      <c r="K4607">
        <v>3</v>
      </c>
      <c r="L4607">
        <v>1386.81</v>
      </c>
      <c r="M4607" t="s">
        <v>28</v>
      </c>
      <c r="N4607">
        <v>38</v>
      </c>
      <c r="O4607" t="s">
        <v>12097</v>
      </c>
      <c r="P4607">
        <v>174</v>
      </c>
      <c r="Q4607" t="s">
        <v>29</v>
      </c>
      <c r="R4607">
        <v>4</v>
      </c>
      <c r="S4607" s="1">
        <v>45302</v>
      </c>
      <c r="T4607" t="s">
        <v>30</v>
      </c>
    </row>
    <row r="4608" spans="1:20" x14ac:dyDescent="0.25">
      <c r="A4608" t="s">
        <v>9266</v>
      </c>
      <c r="B4608" t="s">
        <v>45</v>
      </c>
      <c r="C4608" t="s">
        <v>39</v>
      </c>
      <c r="D4608" t="s">
        <v>52</v>
      </c>
      <c r="E4608" t="s">
        <v>12177</v>
      </c>
      <c r="F4608" t="s">
        <v>9267</v>
      </c>
      <c r="G4608" s="1">
        <v>45691</v>
      </c>
      <c r="H4608" t="s">
        <v>34</v>
      </c>
      <c r="I4608" t="s">
        <v>63</v>
      </c>
      <c r="J4608" t="s">
        <v>59</v>
      </c>
      <c r="K4608">
        <v>4</v>
      </c>
      <c r="L4608">
        <v>1343.44</v>
      </c>
      <c r="M4608" t="s">
        <v>28</v>
      </c>
      <c r="N4608">
        <v>8</v>
      </c>
      <c r="O4608" t="s">
        <v>12110</v>
      </c>
      <c r="P4608">
        <v>143</v>
      </c>
      <c r="Q4608" t="s">
        <v>29</v>
      </c>
      <c r="R4608">
        <v>3</v>
      </c>
      <c r="S4608" s="1">
        <v>45575</v>
      </c>
      <c r="T4608" t="s">
        <v>30</v>
      </c>
    </row>
    <row r="4609" spans="1:20" x14ac:dyDescent="0.25">
      <c r="A4609" t="s">
        <v>9268</v>
      </c>
      <c r="B4609" t="s">
        <v>21</v>
      </c>
      <c r="C4609" t="s">
        <v>82</v>
      </c>
      <c r="D4609" t="s">
        <v>32</v>
      </c>
      <c r="E4609" t="s">
        <v>12242</v>
      </c>
      <c r="F4609" t="s">
        <v>9269</v>
      </c>
      <c r="G4609" s="1">
        <v>45691</v>
      </c>
      <c r="H4609" t="s">
        <v>25</v>
      </c>
      <c r="I4609" t="s">
        <v>26</v>
      </c>
      <c r="J4609" t="s">
        <v>27</v>
      </c>
      <c r="K4609">
        <v>1</v>
      </c>
      <c r="L4609">
        <v>957.21</v>
      </c>
      <c r="M4609" t="s">
        <v>28</v>
      </c>
      <c r="N4609">
        <v>14</v>
      </c>
      <c r="O4609" t="s">
        <v>12087</v>
      </c>
      <c r="P4609">
        <v>475</v>
      </c>
      <c r="Q4609" t="s">
        <v>29</v>
      </c>
      <c r="R4609">
        <v>1</v>
      </c>
      <c r="S4609" t="s">
        <v>12066</v>
      </c>
      <c r="T4609" t="s">
        <v>60</v>
      </c>
    </row>
    <row r="4610" spans="1:20" x14ac:dyDescent="0.25">
      <c r="A4610" t="s">
        <v>9270</v>
      </c>
      <c r="B4610" t="s">
        <v>45</v>
      </c>
      <c r="C4610" t="s">
        <v>39</v>
      </c>
      <c r="D4610" t="s">
        <v>32</v>
      </c>
      <c r="E4610" s="1">
        <v>45363</v>
      </c>
      <c r="F4610" t="s">
        <v>9271</v>
      </c>
      <c r="G4610" s="1">
        <v>45691</v>
      </c>
      <c r="H4610" t="s">
        <v>47</v>
      </c>
      <c r="I4610" t="s">
        <v>42</v>
      </c>
      <c r="J4610" t="s">
        <v>59</v>
      </c>
      <c r="K4610">
        <v>2</v>
      </c>
      <c r="L4610">
        <v>1497.51</v>
      </c>
      <c r="M4610" t="s">
        <v>35</v>
      </c>
      <c r="N4610">
        <v>14</v>
      </c>
      <c r="O4610" t="s">
        <v>12065</v>
      </c>
      <c r="P4610">
        <v>20</v>
      </c>
      <c r="Q4610" t="s">
        <v>29</v>
      </c>
      <c r="R4610">
        <v>1</v>
      </c>
      <c r="S4610" t="s">
        <v>12070</v>
      </c>
      <c r="T4610" t="s">
        <v>36</v>
      </c>
    </row>
    <row r="4611" spans="1:20" x14ac:dyDescent="0.25">
      <c r="A4611" t="s">
        <v>9272</v>
      </c>
      <c r="B4611" t="s">
        <v>21</v>
      </c>
      <c r="C4611" t="s">
        <v>82</v>
      </c>
      <c r="D4611" t="s">
        <v>32</v>
      </c>
      <c r="E4611" s="1">
        <v>45778</v>
      </c>
      <c r="F4611" t="s">
        <v>9273</v>
      </c>
      <c r="G4611" s="1">
        <v>45691</v>
      </c>
      <c r="H4611" t="s">
        <v>58</v>
      </c>
      <c r="I4611" t="s">
        <v>48</v>
      </c>
      <c r="J4611" t="s">
        <v>59</v>
      </c>
      <c r="K4611">
        <v>5</v>
      </c>
      <c r="L4611">
        <v>832.72</v>
      </c>
      <c r="M4611" t="s">
        <v>35</v>
      </c>
      <c r="N4611">
        <v>47</v>
      </c>
      <c r="O4611" t="s">
        <v>12188</v>
      </c>
      <c r="P4611">
        <v>474</v>
      </c>
      <c r="Q4611" t="s">
        <v>43</v>
      </c>
      <c r="R4611">
        <v>2</v>
      </c>
      <c r="S4611" t="s">
        <v>12068</v>
      </c>
      <c r="T4611" t="s">
        <v>60</v>
      </c>
    </row>
    <row r="4612" spans="1:20" x14ac:dyDescent="0.25">
      <c r="A4612" t="s">
        <v>9274</v>
      </c>
      <c r="B4612" t="s">
        <v>21</v>
      </c>
      <c r="C4612" t="s">
        <v>22</v>
      </c>
      <c r="D4612" t="s">
        <v>52</v>
      </c>
      <c r="E4612" t="s">
        <v>12329</v>
      </c>
      <c r="F4612" t="s">
        <v>9275</v>
      </c>
      <c r="G4612" s="1">
        <v>45691</v>
      </c>
      <c r="H4612" t="s">
        <v>41</v>
      </c>
      <c r="I4612" t="s">
        <v>54</v>
      </c>
      <c r="J4612" t="s">
        <v>49</v>
      </c>
      <c r="K4612">
        <v>2</v>
      </c>
      <c r="L4612">
        <v>1331.16</v>
      </c>
      <c r="M4612" t="s">
        <v>50</v>
      </c>
      <c r="N4612">
        <v>36</v>
      </c>
      <c r="O4612" t="s">
        <v>12200</v>
      </c>
      <c r="P4612">
        <v>225</v>
      </c>
      <c r="Q4612" t="s">
        <v>43</v>
      </c>
      <c r="R4612">
        <v>5</v>
      </c>
      <c r="S4612" t="s">
        <v>12226</v>
      </c>
      <c r="T4612" t="s">
        <v>60</v>
      </c>
    </row>
    <row r="4613" spans="1:20" x14ac:dyDescent="0.25">
      <c r="A4613" t="s">
        <v>9276</v>
      </c>
      <c r="B4613" t="s">
        <v>45</v>
      </c>
      <c r="C4613" t="s">
        <v>82</v>
      </c>
      <c r="D4613" t="s">
        <v>56</v>
      </c>
      <c r="E4613" s="1">
        <v>45209</v>
      </c>
      <c r="F4613" t="s">
        <v>9277</v>
      </c>
      <c r="G4613" s="1">
        <v>45691</v>
      </c>
      <c r="H4613" t="s">
        <v>47</v>
      </c>
      <c r="I4613" t="s">
        <v>42</v>
      </c>
      <c r="J4613" t="s">
        <v>64</v>
      </c>
      <c r="K4613">
        <v>3</v>
      </c>
      <c r="L4613">
        <v>1358.49</v>
      </c>
      <c r="M4613" t="s">
        <v>35</v>
      </c>
      <c r="N4613">
        <v>18</v>
      </c>
      <c r="O4613" s="1">
        <v>45967</v>
      </c>
      <c r="P4613">
        <v>94</v>
      </c>
      <c r="Q4613" t="s">
        <v>29</v>
      </c>
      <c r="R4613">
        <v>4</v>
      </c>
      <c r="S4613" t="s">
        <v>12142</v>
      </c>
      <c r="T4613" t="s">
        <v>60</v>
      </c>
    </row>
    <row r="4614" spans="1:20" x14ac:dyDescent="0.25">
      <c r="A4614" t="s">
        <v>9278</v>
      </c>
      <c r="B4614" t="s">
        <v>38</v>
      </c>
      <c r="C4614" t="s">
        <v>39</v>
      </c>
      <c r="D4614" t="s">
        <v>56</v>
      </c>
      <c r="E4614" s="1">
        <v>45778</v>
      </c>
      <c r="F4614" t="s">
        <v>9279</v>
      </c>
      <c r="G4614" s="1">
        <v>45719</v>
      </c>
      <c r="H4614" t="s">
        <v>58</v>
      </c>
      <c r="I4614" t="s">
        <v>48</v>
      </c>
      <c r="J4614" t="s">
        <v>59</v>
      </c>
      <c r="K4614">
        <v>2</v>
      </c>
      <c r="L4614">
        <v>602.53</v>
      </c>
      <c r="M4614" t="s">
        <v>50</v>
      </c>
      <c r="N4614">
        <v>50</v>
      </c>
      <c r="O4614" s="1">
        <v>45360</v>
      </c>
      <c r="P4614">
        <v>323</v>
      </c>
      <c r="Q4614" t="s">
        <v>29</v>
      </c>
      <c r="R4614">
        <v>3</v>
      </c>
      <c r="S4614" t="s">
        <v>12268</v>
      </c>
      <c r="T4614" t="s">
        <v>60</v>
      </c>
    </row>
    <row r="4615" spans="1:20" x14ac:dyDescent="0.25">
      <c r="A4615" t="s">
        <v>9280</v>
      </c>
      <c r="B4615" t="s">
        <v>21</v>
      </c>
      <c r="C4615" t="s">
        <v>82</v>
      </c>
      <c r="D4615" t="s">
        <v>52</v>
      </c>
      <c r="E4615" s="1">
        <v>45932</v>
      </c>
      <c r="F4615" t="s">
        <v>9281</v>
      </c>
      <c r="G4615" s="1">
        <v>45719</v>
      </c>
      <c r="H4615" t="s">
        <v>58</v>
      </c>
      <c r="I4615" t="s">
        <v>48</v>
      </c>
      <c r="J4615" t="s">
        <v>27</v>
      </c>
      <c r="K4615">
        <v>5</v>
      </c>
      <c r="L4615">
        <v>533.07000000000005</v>
      </c>
      <c r="M4615" t="s">
        <v>50</v>
      </c>
      <c r="N4615">
        <v>41</v>
      </c>
      <c r="O4615" s="1">
        <v>45724</v>
      </c>
      <c r="P4615">
        <v>283</v>
      </c>
      <c r="Q4615" t="s">
        <v>43</v>
      </c>
      <c r="R4615">
        <v>2</v>
      </c>
      <c r="S4615" s="1">
        <v>45997</v>
      </c>
      <c r="T4615" t="s">
        <v>36</v>
      </c>
    </row>
    <row r="4616" spans="1:20" x14ac:dyDescent="0.25">
      <c r="A4616" t="s">
        <v>9282</v>
      </c>
      <c r="B4616" t="s">
        <v>21</v>
      </c>
      <c r="C4616" t="s">
        <v>22</v>
      </c>
      <c r="D4616" t="s">
        <v>32</v>
      </c>
      <c r="E4616" t="s">
        <v>12157</v>
      </c>
      <c r="F4616" t="s">
        <v>9283</v>
      </c>
      <c r="G4616" s="1">
        <v>45719</v>
      </c>
      <c r="H4616" t="s">
        <v>58</v>
      </c>
      <c r="I4616" t="s">
        <v>42</v>
      </c>
      <c r="J4616" t="s">
        <v>27</v>
      </c>
      <c r="K4616">
        <v>1</v>
      </c>
      <c r="L4616">
        <v>1188.1099999999999</v>
      </c>
      <c r="M4616" t="s">
        <v>50</v>
      </c>
      <c r="N4616">
        <v>7</v>
      </c>
      <c r="O4616" s="1">
        <v>45903</v>
      </c>
      <c r="P4616">
        <v>254</v>
      </c>
      <c r="Q4616" t="s">
        <v>43</v>
      </c>
      <c r="R4616">
        <v>4</v>
      </c>
      <c r="S4616" t="s">
        <v>12100</v>
      </c>
      <c r="T4616" t="s">
        <v>36</v>
      </c>
    </row>
    <row r="4617" spans="1:20" x14ac:dyDescent="0.25">
      <c r="A4617" t="s">
        <v>9284</v>
      </c>
      <c r="B4617" t="s">
        <v>38</v>
      </c>
      <c r="C4617" t="s">
        <v>22</v>
      </c>
      <c r="D4617" t="s">
        <v>52</v>
      </c>
      <c r="E4617" t="s">
        <v>12417</v>
      </c>
      <c r="F4617" t="s">
        <v>9285</v>
      </c>
      <c r="G4617" s="1">
        <v>45719</v>
      </c>
      <c r="H4617" t="s">
        <v>47</v>
      </c>
      <c r="I4617" t="s">
        <v>42</v>
      </c>
      <c r="J4617" t="s">
        <v>27</v>
      </c>
      <c r="K4617">
        <v>1</v>
      </c>
      <c r="L4617">
        <v>1135.6600000000001</v>
      </c>
      <c r="M4617" t="s">
        <v>35</v>
      </c>
      <c r="N4617">
        <v>6</v>
      </c>
      <c r="O4617" t="s">
        <v>12258</v>
      </c>
      <c r="P4617">
        <v>386</v>
      </c>
      <c r="Q4617" t="s">
        <v>29</v>
      </c>
      <c r="R4617">
        <v>5</v>
      </c>
      <c r="S4617" t="s">
        <v>12262</v>
      </c>
      <c r="T4617" t="s">
        <v>60</v>
      </c>
    </row>
    <row r="4618" spans="1:20" x14ac:dyDescent="0.25">
      <c r="A4618" t="s">
        <v>9286</v>
      </c>
      <c r="B4618" t="s">
        <v>21</v>
      </c>
      <c r="C4618" t="s">
        <v>82</v>
      </c>
      <c r="D4618" t="s">
        <v>52</v>
      </c>
      <c r="E4618" s="1">
        <v>45356</v>
      </c>
      <c r="F4618" t="s">
        <v>9287</v>
      </c>
      <c r="G4618" s="1">
        <v>45719</v>
      </c>
      <c r="H4618" t="s">
        <v>58</v>
      </c>
      <c r="I4618" t="s">
        <v>48</v>
      </c>
      <c r="J4618" t="s">
        <v>49</v>
      </c>
      <c r="K4618">
        <v>3</v>
      </c>
      <c r="L4618">
        <v>579</v>
      </c>
      <c r="M4618" t="s">
        <v>50</v>
      </c>
      <c r="N4618">
        <v>23</v>
      </c>
      <c r="O4618" s="1">
        <v>45607</v>
      </c>
      <c r="P4618">
        <v>426</v>
      </c>
      <c r="Q4618" t="s">
        <v>43</v>
      </c>
      <c r="R4618">
        <v>1</v>
      </c>
      <c r="S4618" t="s">
        <v>12088</v>
      </c>
      <c r="T4618" t="s">
        <v>60</v>
      </c>
    </row>
    <row r="4619" spans="1:20" x14ac:dyDescent="0.25">
      <c r="A4619" t="s">
        <v>9288</v>
      </c>
      <c r="B4619" t="s">
        <v>21</v>
      </c>
      <c r="C4619" t="s">
        <v>82</v>
      </c>
      <c r="D4619" t="s">
        <v>32</v>
      </c>
      <c r="E4619" t="s">
        <v>12499</v>
      </c>
      <c r="F4619" t="s">
        <v>9289</v>
      </c>
      <c r="G4619" s="1">
        <v>45719</v>
      </c>
      <c r="H4619" t="s">
        <v>58</v>
      </c>
      <c r="I4619" t="s">
        <v>63</v>
      </c>
      <c r="J4619" t="s">
        <v>27</v>
      </c>
      <c r="K4619">
        <v>4</v>
      </c>
      <c r="L4619">
        <v>1027.1300000000001</v>
      </c>
      <c r="M4619" t="s">
        <v>35</v>
      </c>
      <c r="N4619">
        <v>47</v>
      </c>
      <c r="O4619" t="s">
        <v>12423</v>
      </c>
      <c r="P4619">
        <v>360</v>
      </c>
      <c r="Q4619" t="s">
        <v>43</v>
      </c>
      <c r="R4619">
        <v>2</v>
      </c>
      <c r="S4619" s="1">
        <v>45693</v>
      </c>
      <c r="T4619" t="s">
        <v>30</v>
      </c>
    </row>
    <row r="4620" spans="1:20" x14ac:dyDescent="0.25">
      <c r="A4620" t="s">
        <v>9290</v>
      </c>
      <c r="B4620" t="s">
        <v>21</v>
      </c>
      <c r="C4620" t="s">
        <v>39</v>
      </c>
      <c r="D4620" t="s">
        <v>23</v>
      </c>
      <c r="E4620" t="s">
        <v>12206</v>
      </c>
      <c r="F4620" t="s">
        <v>9291</v>
      </c>
      <c r="G4620" s="1">
        <v>45719</v>
      </c>
      <c r="H4620" t="s">
        <v>34</v>
      </c>
      <c r="I4620" t="s">
        <v>63</v>
      </c>
      <c r="J4620" t="s">
        <v>67</v>
      </c>
      <c r="K4620">
        <v>5</v>
      </c>
      <c r="L4620">
        <v>644.65</v>
      </c>
      <c r="M4620" t="s">
        <v>50</v>
      </c>
      <c r="N4620">
        <v>49</v>
      </c>
      <c r="O4620" t="s">
        <v>12198</v>
      </c>
      <c r="P4620">
        <v>217</v>
      </c>
      <c r="Q4620" t="s">
        <v>43</v>
      </c>
      <c r="R4620">
        <v>1</v>
      </c>
      <c r="S4620" t="s">
        <v>12069</v>
      </c>
      <c r="T4620" t="s">
        <v>60</v>
      </c>
    </row>
    <row r="4621" spans="1:20" x14ac:dyDescent="0.25">
      <c r="A4621" t="s">
        <v>9292</v>
      </c>
      <c r="B4621" t="s">
        <v>38</v>
      </c>
      <c r="C4621" t="s">
        <v>82</v>
      </c>
      <c r="D4621" t="s">
        <v>77</v>
      </c>
      <c r="E4621" s="1">
        <v>45356</v>
      </c>
      <c r="F4621" t="s">
        <v>9293</v>
      </c>
      <c r="G4621" s="1">
        <v>45719</v>
      </c>
      <c r="H4621" t="s">
        <v>34</v>
      </c>
      <c r="I4621" t="s">
        <v>48</v>
      </c>
      <c r="J4621" t="s">
        <v>67</v>
      </c>
      <c r="K4621">
        <v>5</v>
      </c>
      <c r="L4621">
        <v>1376.73</v>
      </c>
      <c r="M4621" t="s">
        <v>35</v>
      </c>
      <c r="N4621">
        <v>12</v>
      </c>
      <c r="O4621" t="s">
        <v>12177</v>
      </c>
      <c r="P4621">
        <v>377</v>
      </c>
      <c r="Q4621" t="s">
        <v>29</v>
      </c>
      <c r="R4621">
        <v>2</v>
      </c>
      <c r="S4621" t="s">
        <v>12129</v>
      </c>
      <c r="T4621" t="s">
        <v>60</v>
      </c>
    </row>
    <row r="4622" spans="1:20" x14ac:dyDescent="0.25">
      <c r="A4622" t="s">
        <v>9294</v>
      </c>
      <c r="B4622" t="s">
        <v>38</v>
      </c>
      <c r="C4622" t="s">
        <v>22</v>
      </c>
      <c r="D4622" t="s">
        <v>77</v>
      </c>
      <c r="E4622" t="s">
        <v>12296</v>
      </c>
      <c r="F4622" t="s">
        <v>9295</v>
      </c>
      <c r="G4622" s="1">
        <v>45719</v>
      </c>
      <c r="H4622" t="s">
        <v>41</v>
      </c>
      <c r="I4622" t="s">
        <v>48</v>
      </c>
      <c r="J4622" t="s">
        <v>64</v>
      </c>
      <c r="K4622">
        <v>5</v>
      </c>
      <c r="L4622">
        <v>900.25</v>
      </c>
      <c r="M4622" t="s">
        <v>35</v>
      </c>
      <c r="N4622">
        <v>23</v>
      </c>
      <c r="O4622" s="1">
        <v>45870</v>
      </c>
      <c r="P4622">
        <v>71</v>
      </c>
      <c r="Q4622" t="s">
        <v>29</v>
      </c>
      <c r="R4622">
        <v>3</v>
      </c>
      <c r="S4622" t="s">
        <v>12397</v>
      </c>
      <c r="T4622" t="s">
        <v>30</v>
      </c>
    </row>
    <row r="4623" spans="1:20" x14ac:dyDescent="0.25">
      <c r="A4623" t="s">
        <v>9296</v>
      </c>
      <c r="B4623" t="s">
        <v>38</v>
      </c>
      <c r="C4623" t="s">
        <v>22</v>
      </c>
      <c r="D4623" t="s">
        <v>52</v>
      </c>
      <c r="E4623" s="1">
        <v>45870</v>
      </c>
      <c r="F4623" t="s">
        <v>9297</v>
      </c>
      <c r="G4623" s="1">
        <v>45719</v>
      </c>
      <c r="H4623" t="s">
        <v>34</v>
      </c>
      <c r="I4623" t="s">
        <v>63</v>
      </c>
      <c r="J4623" t="s">
        <v>67</v>
      </c>
      <c r="K4623">
        <v>5</v>
      </c>
      <c r="L4623">
        <v>235.01</v>
      </c>
      <c r="M4623" t="s">
        <v>28</v>
      </c>
      <c r="N4623">
        <v>25</v>
      </c>
      <c r="O4623" s="1">
        <v>45694</v>
      </c>
      <c r="P4623">
        <v>104</v>
      </c>
      <c r="Q4623" t="s">
        <v>43</v>
      </c>
      <c r="R4623">
        <v>2</v>
      </c>
      <c r="S4623" s="1">
        <v>45877</v>
      </c>
      <c r="T4623" t="s">
        <v>30</v>
      </c>
    </row>
    <row r="4624" spans="1:20" x14ac:dyDescent="0.25">
      <c r="A4624" t="s">
        <v>9298</v>
      </c>
      <c r="B4624" t="s">
        <v>45</v>
      </c>
      <c r="C4624" t="s">
        <v>39</v>
      </c>
      <c r="D4624" t="s">
        <v>52</v>
      </c>
      <c r="E4624" t="s">
        <v>12345</v>
      </c>
      <c r="F4624" t="s">
        <v>9299</v>
      </c>
      <c r="G4624" s="1">
        <v>45719</v>
      </c>
      <c r="H4624" t="s">
        <v>58</v>
      </c>
      <c r="I4624" t="s">
        <v>54</v>
      </c>
      <c r="J4624" t="s">
        <v>49</v>
      </c>
      <c r="K4624">
        <v>5</v>
      </c>
      <c r="L4624">
        <v>163.47</v>
      </c>
      <c r="M4624" t="s">
        <v>35</v>
      </c>
      <c r="N4624">
        <v>16</v>
      </c>
      <c r="O4624" s="1">
        <v>45391</v>
      </c>
      <c r="P4624">
        <v>293</v>
      </c>
      <c r="Q4624" t="s">
        <v>29</v>
      </c>
      <c r="R4624">
        <v>2</v>
      </c>
      <c r="S4624" s="1">
        <v>45332</v>
      </c>
      <c r="T4624" t="s">
        <v>36</v>
      </c>
    </row>
    <row r="4625" spans="1:20" x14ac:dyDescent="0.25">
      <c r="A4625" t="s">
        <v>9300</v>
      </c>
      <c r="B4625" t="s">
        <v>21</v>
      </c>
      <c r="C4625" t="s">
        <v>39</v>
      </c>
      <c r="D4625" t="s">
        <v>52</v>
      </c>
      <c r="E4625" s="1">
        <v>44937</v>
      </c>
      <c r="F4625" t="s">
        <v>9301</v>
      </c>
      <c r="G4625" s="1">
        <v>45719</v>
      </c>
      <c r="H4625" t="s">
        <v>34</v>
      </c>
      <c r="I4625" t="s">
        <v>48</v>
      </c>
      <c r="J4625" t="s">
        <v>49</v>
      </c>
      <c r="K4625">
        <v>2</v>
      </c>
      <c r="L4625">
        <v>1096.06</v>
      </c>
      <c r="M4625" t="s">
        <v>50</v>
      </c>
      <c r="N4625">
        <v>36</v>
      </c>
      <c r="O4625" s="1">
        <v>45752</v>
      </c>
      <c r="P4625">
        <v>80</v>
      </c>
      <c r="Q4625" t="s">
        <v>43</v>
      </c>
      <c r="R4625">
        <v>5</v>
      </c>
      <c r="S4625" s="1">
        <v>45424</v>
      </c>
      <c r="T4625" t="s">
        <v>60</v>
      </c>
    </row>
    <row r="4626" spans="1:20" x14ac:dyDescent="0.25">
      <c r="A4626" t="s">
        <v>9302</v>
      </c>
      <c r="B4626" t="s">
        <v>38</v>
      </c>
      <c r="C4626" t="s">
        <v>39</v>
      </c>
      <c r="D4626" t="s">
        <v>32</v>
      </c>
      <c r="E4626" t="s">
        <v>12208</v>
      </c>
      <c r="F4626" t="s">
        <v>9303</v>
      </c>
      <c r="G4626" s="1">
        <v>45719</v>
      </c>
      <c r="H4626" t="s">
        <v>41</v>
      </c>
      <c r="I4626" t="s">
        <v>63</v>
      </c>
      <c r="J4626" t="s">
        <v>59</v>
      </c>
      <c r="K4626">
        <v>5</v>
      </c>
      <c r="L4626">
        <v>894</v>
      </c>
      <c r="M4626" t="s">
        <v>28</v>
      </c>
      <c r="N4626">
        <v>2</v>
      </c>
      <c r="O4626" t="s">
        <v>12188</v>
      </c>
      <c r="P4626">
        <v>313</v>
      </c>
      <c r="Q4626" t="s">
        <v>43</v>
      </c>
      <c r="R4626">
        <v>4</v>
      </c>
      <c r="S4626" t="s">
        <v>12070</v>
      </c>
      <c r="T4626" t="s">
        <v>60</v>
      </c>
    </row>
    <row r="4627" spans="1:20" x14ac:dyDescent="0.25">
      <c r="A4627" t="s">
        <v>9304</v>
      </c>
      <c r="B4627" t="s">
        <v>45</v>
      </c>
      <c r="C4627" t="s">
        <v>22</v>
      </c>
      <c r="D4627" t="s">
        <v>52</v>
      </c>
      <c r="E4627" s="1">
        <v>45362</v>
      </c>
      <c r="F4627" t="s">
        <v>9305</v>
      </c>
      <c r="G4627" s="1">
        <v>45750</v>
      </c>
      <c r="H4627" t="s">
        <v>25</v>
      </c>
      <c r="I4627" t="s">
        <v>26</v>
      </c>
      <c r="J4627" t="s">
        <v>67</v>
      </c>
      <c r="K4627">
        <v>2</v>
      </c>
      <c r="L4627">
        <v>839.14</v>
      </c>
      <c r="M4627" t="s">
        <v>50</v>
      </c>
      <c r="N4627">
        <v>19</v>
      </c>
      <c r="O4627" t="s">
        <v>12308</v>
      </c>
      <c r="P4627">
        <v>218</v>
      </c>
      <c r="Q4627" t="s">
        <v>43</v>
      </c>
      <c r="R4627">
        <v>4</v>
      </c>
      <c r="S4627" t="s">
        <v>12379</v>
      </c>
      <c r="T4627" t="s">
        <v>60</v>
      </c>
    </row>
    <row r="4628" spans="1:20" x14ac:dyDescent="0.25">
      <c r="A4628" t="s">
        <v>9306</v>
      </c>
      <c r="B4628" t="s">
        <v>21</v>
      </c>
      <c r="C4628" t="s">
        <v>82</v>
      </c>
      <c r="D4628" t="s">
        <v>56</v>
      </c>
      <c r="E4628" t="s">
        <v>12106</v>
      </c>
      <c r="F4628" t="s">
        <v>9307</v>
      </c>
      <c r="G4628" s="1">
        <v>45750</v>
      </c>
      <c r="H4628" t="s">
        <v>25</v>
      </c>
      <c r="I4628" t="s">
        <v>48</v>
      </c>
      <c r="J4628" t="s">
        <v>59</v>
      </c>
      <c r="K4628">
        <v>1</v>
      </c>
      <c r="L4628">
        <v>1202.49</v>
      </c>
      <c r="M4628" t="s">
        <v>35</v>
      </c>
      <c r="N4628">
        <v>38</v>
      </c>
      <c r="O4628" t="s">
        <v>12268</v>
      </c>
      <c r="P4628">
        <v>213</v>
      </c>
      <c r="Q4628" t="s">
        <v>29</v>
      </c>
      <c r="R4628">
        <v>3</v>
      </c>
      <c r="S4628" t="s">
        <v>12205</v>
      </c>
      <c r="T4628" t="s">
        <v>30</v>
      </c>
    </row>
    <row r="4629" spans="1:20" x14ac:dyDescent="0.25">
      <c r="A4629" t="s">
        <v>9308</v>
      </c>
      <c r="B4629" t="s">
        <v>38</v>
      </c>
      <c r="C4629" t="s">
        <v>22</v>
      </c>
      <c r="D4629" t="s">
        <v>32</v>
      </c>
      <c r="E4629" t="s">
        <v>12073</v>
      </c>
      <c r="F4629" t="s">
        <v>9309</v>
      </c>
      <c r="G4629" s="1">
        <v>45750</v>
      </c>
      <c r="H4629" t="s">
        <v>25</v>
      </c>
      <c r="I4629" t="s">
        <v>54</v>
      </c>
      <c r="J4629" t="s">
        <v>67</v>
      </c>
      <c r="K4629">
        <v>4</v>
      </c>
      <c r="L4629">
        <v>1094.31</v>
      </c>
      <c r="M4629" t="s">
        <v>35</v>
      </c>
      <c r="N4629">
        <v>33</v>
      </c>
      <c r="O4629" s="1">
        <v>45485</v>
      </c>
      <c r="P4629">
        <v>336</v>
      </c>
      <c r="Q4629" t="s">
        <v>43</v>
      </c>
      <c r="R4629">
        <v>2</v>
      </c>
      <c r="S4629" t="s">
        <v>12097</v>
      </c>
      <c r="T4629" t="s">
        <v>60</v>
      </c>
    </row>
    <row r="4630" spans="1:20" x14ac:dyDescent="0.25">
      <c r="A4630" t="s">
        <v>9310</v>
      </c>
      <c r="B4630" t="s">
        <v>21</v>
      </c>
      <c r="C4630" t="s">
        <v>82</v>
      </c>
      <c r="D4630" t="s">
        <v>56</v>
      </c>
      <c r="E4630" s="1">
        <v>45454</v>
      </c>
      <c r="F4630" t="s">
        <v>9311</v>
      </c>
      <c r="G4630" s="1">
        <v>45750</v>
      </c>
      <c r="H4630" t="s">
        <v>58</v>
      </c>
      <c r="I4630" t="s">
        <v>63</v>
      </c>
      <c r="J4630" t="s">
        <v>27</v>
      </c>
      <c r="K4630">
        <v>4</v>
      </c>
      <c r="L4630">
        <v>135.94</v>
      </c>
      <c r="M4630" t="s">
        <v>35</v>
      </c>
      <c r="N4630">
        <v>38</v>
      </c>
      <c r="O4630" t="s">
        <v>12196</v>
      </c>
      <c r="P4630">
        <v>311</v>
      </c>
      <c r="Q4630" t="s">
        <v>29</v>
      </c>
      <c r="R4630">
        <v>3</v>
      </c>
      <c r="S4630" t="s">
        <v>12085</v>
      </c>
      <c r="T4630" t="s">
        <v>60</v>
      </c>
    </row>
    <row r="4631" spans="1:20" x14ac:dyDescent="0.25">
      <c r="A4631" t="s">
        <v>9312</v>
      </c>
      <c r="B4631" t="s">
        <v>45</v>
      </c>
      <c r="C4631" t="s">
        <v>22</v>
      </c>
      <c r="D4631" t="s">
        <v>23</v>
      </c>
      <c r="E4631" t="s">
        <v>12226</v>
      </c>
      <c r="F4631" t="s">
        <v>9313</v>
      </c>
      <c r="G4631" s="1">
        <v>45750</v>
      </c>
      <c r="H4631" t="s">
        <v>25</v>
      </c>
      <c r="I4631" t="s">
        <v>42</v>
      </c>
      <c r="J4631" t="s">
        <v>49</v>
      </c>
      <c r="K4631">
        <v>1</v>
      </c>
      <c r="L4631">
        <v>1099.8800000000001</v>
      </c>
      <c r="M4631" t="s">
        <v>35</v>
      </c>
      <c r="N4631">
        <v>8</v>
      </c>
      <c r="O4631" s="1">
        <v>45394</v>
      </c>
      <c r="P4631">
        <v>470</v>
      </c>
      <c r="Q4631" t="s">
        <v>43</v>
      </c>
      <c r="R4631">
        <v>2</v>
      </c>
      <c r="S4631" t="s">
        <v>12324</v>
      </c>
      <c r="T4631" t="s">
        <v>60</v>
      </c>
    </row>
    <row r="4632" spans="1:20" x14ac:dyDescent="0.25">
      <c r="A4632" t="s">
        <v>9314</v>
      </c>
      <c r="B4632" t="s">
        <v>21</v>
      </c>
      <c r="C4632" t="s">
        <v>22</v>
      </c>
      <c r="D4632" t="s">
        <v>32</v>
      </c>
      <c r="E4632" s="1">
        <v>45874</v>
      </c>
      <c r="F4632" t="s">
        <v>9315</v>
      </c>
      <c r="G4632" s="1">
        <v>45750</v>
      </c>
      <c r="H4632" t="s">
        <v>41</v>
      </c>
      <c r="I4632" t="s">
        <v>54</v>
      </c>
      <c r="J4632" t="s">
        <v>49</v>
      </c>
      <c r="K4632">
        <v>2</v>
      </c>
      <c r="L4632">
        <v>125.44</v>
      </c>
      <c r="M4632" t="s">
        <v>28</v>
      </c>
      <c r="N4632">
        <v>31</v>
      </c>
      <c r="O4632" s="1">
        <v>45908</v>
      </c>
      <c r="P4632">
        <v>477</v>
      </c>
      <c r="Q4632" t="s">
        <v>43</v>
      </c>
      <c r="R4632">
        <v>1</v>
      </c>
      <c r="S4632" s="1">
        <v>45870</v>
      </c>
      <c r="T4632" t="s">
        <v>30</v>
      </c>
    </row>
    <row r="4633" spans="1:20" x14ac:dyDescent="0.25">
      <c r="A4633" t="s">
        <v>9316</v>
      </c>
      <c r="B4633" t="s">
        <v>45</v>
      </c>
      <c r="C4633" t="s">
        <v>22</v>
      </c>
      <c r="D4633" t="s">
        <v>77</v>
      </c>
      <c r="E4633" s="1">
        <v>44937</v>
      </c>
      <c r="F4633" t="s">
        <v>9317</v>
      </c>
      <c r="G4633" s="1">
        <v>45750</v>
      </c>
      <c r="H4633" t="s">
        <v>58</v>
      </c>
      <c r="I4633" t="s">
        <v>48</v>
      </c>
      <c r="J4633" t="s">
        <v>49</v>
      </c>
      <c r="K4633">
        <v>1</v>
      </c>
      <c r="L4633">
        <v>1099.18</v>
      </c>
      <c r="M4633" t="s">
        <v>50</v>
      </c>
      <c r="N4633">
        <v>50</v>
      </c>
      <c r="O4633" t="s">
        <v>12176</v>
      </c>
      <c r="P4633">
        <v>375</v>
      </c>
      <c r="Q4633" t="s">
        <v>29</v>
      </c>
      <c r="R4633">
        <v>2</v>
      </c>
      <c r="S4633" t="s">
        <v>12152</v>
      </c>
      <c r="T4633" t="s">
        <v>36</v>
      </c>
    </row>
    <row r="4634" spans="1:20" x14ac:dyDescent="0.25">
      <c r="A4634" t="s">
        <v>9318</v>
      </c>
      <c r="B4634" t="s">
        <v>45</v>
      </c>
      <c r="C4634" t="s">
        <v>82</v>
      </c>
      <c r="D4634" t="s">
        <v>23</v>
      </c>
      <c r="E4634" s="1">
        <v>45484</v>
      </c>
      <c r="F4634" t="s">
        <v>9319</v>
      </c>
      <c r="G4634" s="1">
        <v>45780</v>
      </c>
      <c r="H4634" t="s">
        <v>58</v>
      </c>
      <c r="I4634" t="s">
        <v>54</v>
      </c>
      <c r="J4634" t="s">
        <v>67</v>
      </c>
      <c r="K4634">
        <v>3</v>
      </c>
      <c r="L4634">
        <v>672.58</v>
      </c>
      <c r="M4634" t="s">
        <v>35</v>
      </c>
      <c r="N4634">
        <v>43</v>
      </c>
      <c r="O4634" t="s">
        <v>12156</v>
      </c>
      <c r="P4634">
        <v>366</v>
      </c>
      <c r="Q4634" t="s">
        <v>29</v>
      </c>
      <c r="R4634">
        <v>4</v>
      </c>
      <c r="S4634" t="s">
        <v>12120</v>
      </c>
      <c r="T4634" t="s">
        <v>60</v>
      </c>
    </row>
    <row r="4635" spans="1:20" x14ac:dyDescent="0.25">
      <c r="A4635" t="s">
        <v>9320</v>
      </c>
      <c r="B4635" t="s">
        <v>21</v>
      </c>
      <c r="C4635" t="s">
        <v>22</v>
      </c>
      <c r="D4635" t="s">
        <v>23</v>
      </c>
      <c r="E4635" t="s">
        <v>12183</v>
      </c>
      <c r="F4635" t="s">
        <v>9321</v>
      </c>
      <c r="G4635" s="1">
        <v>45780</v>
      </c>
      <c r="H4635" t="s">
        <v>47</v>
      </c>
      <c r="I4635" t="s">
        <v>42</v>
      </c>
      <c r="J4635" t="s">
        <v>64</v>
      </c>
      <c r="K4635">
        <v>3</v>
      </c>
      <c r="L4635">
        <v>504.05</v>
      </c>
      <c r="M4635" t="s">
        <v>50</v>
      </c>
      <c r="N4635">
        <v>10</v>
      </c>
      <c r="O4635" s="1">
        <v>45724</v>
      </c>
      <c r="P4635">
        <v>140</v>
      </c>
      <c r="Q4635" t="s">
        <v>43</v>
      </c>
      <c r="R4635">
        <v>4</v>
      </c>
      <c r="S4635" s="1">
        <v>45690</v>
      </c>
      <c r="T4635" t="s">
        <v>30</v>
      </c>
    </row>
    <row r="4636" spans="1:20" x14ac:dyDescent="0.25">
      <c r="A4636" t="s">
        <v>9322</v>
      </c>
      <c r="B4636" t="s">
        <v>21</v>
      </c>
      <c r="C4636" t="s">
        <v>22</v>
      </c>
      <c r="D4636" t="s">
        <v>52</v>
      </c>
      <c r="E4636" s="1">
        <v>45511</v>
      </c>
      <c r="F4636" t="s">
        <v>9323</v>
      </c>
      <c r="G4636" s="1">
        <v>45780</v>
      </c>
      <c r="H4636" t="s">
        <v>25</v>
      </c>
      <c r="I4636" t="s">
        <v>63</v>
      </c>
      <c r="J4636" t="s">
        <v>64</v>
      </c>
      <c r="K4636">
        <v>4</v>
      </c>
      <c r="L4636">
        <v>964.63</v>
      </c>
      <c r="M4636" t="s">
        <v>35</v>
      </c>
      <c r="N4636">
        <v>21</v>
      </c>
      <c r="O4636" t="s">
        <v>12102</v>
      </c>
      <c r="P4636">
        <v>222</v>
      </c>
      <c r="Q4636" t="s">
        <v>29</v>
      </c>
      <c r="R4636">
        <v>1</v>
      </c>
      <c r="S4636" t="s">
        <v>12100</v>
      </c>
      <c r="T4636" t="s">
        <v>36</v>
      </c>
    </row>
    <row r="4637" spans="1:20" x14ac:dyDescent="0.25">
      <c r="A4637" t="s">
        <v>9324</v>
      </c>
      <c r="B4637" t="s">
        <v>21</v>
      </c>
      <c r="C4637" t="s">
        <v>82</v>
      </c>
      <c r="D4637" t="s">
        <v>77</v>
      </c>
      <c r="E4637" t="s">
        <v>12317</v>
      </c>
      <c r="F4637" t="s">
        <v>9325</v>
      </c>
      <c r="G4637" s="1">
        <v>45780</v>
      </c>
      <c r="H4637" t="s">
        <v>25</v>
      </c>
      <c r="I4637" t="s">
        <v>26</v>
      </c>
      <c r="J4637" t="s">
        <v>27</v>
      </c>
      <c r="K4637">
        <v>3</v>
      </c>
      <c r="L4637">
        <v>1264.47</v>
      </c>
      <c r="M4637" t="s">
        <v>50</v>
      </c>
      <c r="N4637">
        <v>19</v>
      </c>
      <c r="O4637" t="s">
        <v>12378</v>
      </c>
      <c r="P4637">
        <v>497</v>
      </c>
      <c r="Q4637" t="s">
        <v>43</v>
      </c>
      <c r="R4637">
        <v>1</v>
      </c>
      <c r="S4637" t="s">
        <v>12160</v>
      </c>
      <c r="T4637" t="s">
        <v>60</v>
      </c>
    </row>
    <row r="4638" spans="1:20" x14ac:dyDescent="0.25">
      <c r="A4638" t="s">
        <v>9326</v>
      </c>
      <c r="B4638" t="s">
        <v>45</v>
      </c>
      <c r="C4638" t="s">
        <v>39</v>
      </c>
      <c r="D4638" t="s">
        <v>56</v>
      </c>
      <c r="E4638" s="1">
        <v>45413</v>
      </c>
      <c r="F4638" t="s">
        <v>9327</v>
      </c>
      <c r="G4638" s="1">
        <v>45780</v>
      </c>
      <c r="H4638" t="s">
        <v>34</v>
      </c>
      <c r="I4638" t="s">
        <v>42</v>
      </c>
      <c r="J4638" t="s">
        <v>67</v>
      </c>
      <c r="K4638">
        <v>5</v>
      </c>
      <c r="L4638">
        <v>983.12</v>
      </c>
      <c r="M4638" t="s">
        <v>35</v>
      </c>
      <c r="N4638">
        <v>22</v>
      </c>
      <c r="O4638" s="1">
        <v>45753</v>
      </c>
      <c r="P4638">
        <v>472</v>
      </c>
      <c r="Q4638" t="s">
        <v>29</v>
      </c>
      <c r="R4638">
        <v>3</v>
      </c>
      <c r="S4638" t="s">
        <v>12368</v>
      </c>
      <c r="T4638" t="s">
        <v>60</v>
      </c>
    </row>
    <row r="4639" spans="1:20" x14ac:dyDescent="0.25">
      <c r="A4639" t="s">
        <v>9328</v>
      </c>
      <c r="B4639" t="s">
        <v>38</v>
      </c>
      <c r="C4639" t="s">
        <v>39</v>
      </c>
      <c r="D4639" t="s">
        <v>77</v>
      </c>
      <c r="E4639" s="1">
        <v>45717</v>
      </c>
      <c r="F4639" t="s">
        <v>9329</v>
      </c>
      <c r="G4639" s="1">
        <v>45780</v>
      </c>
      <c r="H4639" t="s">
        <v>47</v>
      </c>
      <c r="I4639" t="s">
        <v>54</v>
      </c>
      <c r="J4639" t="s">
        <v>27</v>
      </c>
      <c r="K4639">
        <v>4</v>
      </c>
      <c r="L4639">
        <v>1418.42</v>
      </c>
      <c r="M4639" t="s">
        <v>28</v>
      </c>
      <c r="N4639">
        <v>6</v>
      </c>
      <c r="O4639" s="1">
        <v>45812</v>
      </c>
      <c r="P4639">
        <v>78</v>
      </c>
      <c r="Q4639" t="s">
        <v>29</v>
      </c>
      <c r="R4639">
        <v>3</v>
      </c>
      <c r="S4639" t="s">
        <v>12262</v>
      </c>
      <c r="T4639" t="s">
        <v>30</v>
      </c>
    </row>
    <row r="4640" spans="1:20" x14ac:dyDescent="0.25">
      <c r="A4640" t="s">
        <v>9330</v>
      </c>
      <c r="B4640" t="s">
        <v>45</v>
      </c>
      <c r="C4640" t="s">
        <v>39</v>
      </c>
      <c r="D4640" t="s">
        <v>23</v>
      </c>
      <c r="E4640" s="1">
        <v>45870</v>
      </c>
      <c r="F4640" t="s">
        <v>9331</v>
      </c>
      <c r="G4640" s="1">
        <v>45811</v>
      </c>
      <c r="H4640" t="s">
        <v>34</v>
      </c>
      <c r="I4640" t="s">
        <v>54</v>
      </c>
      <c r="J4640" t="s">
        <v>64</v>
      </c>
      <c r="K4640">
        <v>2</v>
      </c>
      <c r="L4640">
        <v>1214.6500000000001</v>
      </c>
      <c r="M4640" t="s">
        <v>35</v>
      </c>
      <c r="N4640">
        <v>6</v>
      </c>
      <c r="O4640" t="s">
        <v>12213</v>
      </c>
      <c r="P4640">
        <v>88</v>
      </c>
      <c r="Q4640" t="s">
        <v>29</v>
      </c>
      <c r="R4640">
        <v>5</v>
      </c>
      <c r="S4640" t="s">
        <v>12188</v>
      </c>
      <c r="T4640" t="s">
        <v>36</v>
      </c>
    </row>
    <row r="4641" spans="1:20" x14ac:dyDescent="0.25">
      <c r="A4641" t="s">
        <v>9332</v>
      </c>
      <c r="B4641" t="s">
        <v>38</v>
      </c>
      <c r="C4641" t="s">
        <v>82</v>
      </c>
      <c r="D4641" t="s">
        <v>23</v>
      </c>
      <c r="E4641" s="1">
        <v>45841</v>
      </c>
      <c r="F4641" t="s">
        <v>9333</v>
      </c>
      <c r="G4641" s="1">
        <v>45811</v>
      </c>
      <c r="H4641" t="s">
        <v>41</v>
      </c>
      <c r="I4641" t="s">
        <v>48</v>
      </c>
      <c r="J4641" t="s">
        <v>59</v>
      </c>
      <c r="K4641">
        <v>5</v>
      </c>
      <c r="L4641">
        <v>1279.69</v>
      </c>
      <c r="M4641" t="s">
        <v>28</v>
      </c>
      <c r="N4641">
        <v>50</v>
      </c>
      <c r="O4641" t="s">
        <v>12275</v>
      </c>
      <c r="P4641">
        <v>274</v>
      </c>
      <c r="Q4641" t="s">
        <v>29</v>
      </c>
      <c r="R4641">
        <v>1</v>
      </c>
      <c r="S4641" t="s">
        <v>12176</v>
      </c>
      <c r="T4641" t="s">
        <v>36</v>
      </c>
    </row>
    <row r="4642" spans="1:20" x14ac:dyDescent="0.25">
      <c r="A4642" t="s">
        <v>9334</v>
      </c>
      <c r="B4642" t="s">
        <v>38</v>
      </c>
      <c r="C4642" t="s">
        <v>82</v>
      </c>
      <c r="D4642" t="s">
        <v>32</v>
      </c>
      <c r="E4642" t="s">
        <v>12348</v>
      </c>
      <c r="F4642" t="s">
        <v>9335</v>
      </c>
      <c r="G4642" s="1">
        <v>45811</v>
      </c>
      <c r="H4642" t="s">
        <v>47</v>
      </c>
      <c r="I4642" t="s">
        <v>42</v>
      </c>
      <c r="J4642" t="s">
        <v>27</v>
      </c>
      <c r="K4642">
        <v>5</v>
      </c>
      <c r="L4642">
        <v>1157.29</v>
      </c>
      <c r="M4642" t="s">
        <v>35</v>
      </c>
      <c r="N4642">
        <v>43</v>
      </c>
      <c r="O4642" t="s">
        <v>12146</v>
      </c>
      <c r="P4642">
        <v>402</v>
      </c>
      <c r="Q4642" t="s">
        <v>29</v>
      </c>
      <c r="R4642">
        <v>4</v>
      </c>
      <c r="S4642" t="s">
        <v>12288</v>
      </c>
      <c r="T4642" t="s">
        <v>36</v>
      </c>
    </row>
    <row r="4643" spans="1:20" x14ac:dyDescent="0.25">
      <c r="A4643" t="s">
        <v>9336</v>
      </c>
      <c r="B4643" t="s">
        <v>38</v>
      </c>
      <c r="C4643" t="s">
        <v>22</v>
      </c>
      <c r="D4643" t="s">
        <v>77</v>
      </c>
      <c r="E4643" s="1">
        <v>45423</v>
      </c>
      <c r="F4643" t="s">
        <v>9337</v>
      </c>
      <c r="G4643" s="1">
        <v>45811</v>
      </c>
      <c r="H4643" t="s">
        <v>25</v>
      </c>
      <c r="I4643" t="s">
        <v>26</v>
      </c>
      <c r="J4643" t="s">
        <v>49</v>
      </c>
      <c r="K4643">
        <v>4</v>
      </c>
      <c r="L4643">
        <v>536.42999999999995</v>
      </c>
      <c r="M4643" t="s">
        <v>28</v>
      </c>
      <c r="N4643">
        <v>45</v>
      </c>
      <c r="O4643" t="s">
        <v>12310</v>
      </c>
      <c r="P4643">
        <v>136</v>
      </c>
      <c r="Q4643" t="s">
        <v>29</v>
      </c>
      <c r="R4643">
        <v>4</v>
      </c>
      <c r="S4643" t="s">
        <v>12102</v>
      </c>
      <c r="T4643" t="s">
        <v>30</v>
      </c>
    </row>
    <row r="4644" spans="1:20" x14ac:dyDescent="0.25">
      <c r="A4644" t="s">
        <v>9338</v>
      </c>
      <c r="B4644" t="s">
        <v>21</v>
      </c>
      <c r="C4644" t="s">
        <v>39</v>
      </c>
      <c r="D4644" t="s">
        <v>32</v>
      </c>
      <c r="E4644" t="s">
        <v>12325</v>
      </c>
      <c r="F4644" t="s">
        <v>9339</v>
      </c>
      <c r="G4644" s="1">
        <v>45811</v>
      </c>
      <c r="H4644" t="s">
        <v>41</v>
      </c>
      <c r="I4644" t="s">
        <v>63</v>
      </c>
      <c r="J4644" t="s">
        <v>49</v>
      </c>
      <c r="K4644">
        <v>5</v>
      </c>
      <c r="L4644">
        <v>674.64</v>
      </c>
      <c r="M4644" t="s">
        <v>35</v>
      </c>
      <c r="N4644">
        <v>14</v>
      </c>
      <c r="O4644" s="1">
        <v>45815</v>
      </c>
      <c r="P4644">
        <v>469</v>
      </c>
      <c r="Q4644" t="s">
        <v>43</v>
      </c>
      <c r="R4644">
        <v>3</v>
      </c>
      <c r="S4644" t="s">
        <v>12212</v>
      </c>
      <c r="T4644" t="s">
        <v>30</v>
      </c>
    </row>
    <row r="4645" spans="1:20" x14ac:dyDescent="0.25">
      <c r="A4645" t="s">
        <v>9340</v>
      </c>
      <c r="B4645" t="s">
        <v>21</v>
      </c>
      <c r="C4645" t="s">
        <v>82</v>
      </c>
      <c r="D4645" t="s">
        <v>56</v>
      </c>
      <c r="E4645" s="1">
        <v>45333</v>
      </c>
      <c r="F4645" t="s">
        <v>9341</v>
      </c>
      <c r="G4645" s="1">
        <v>45811</v>
      </c>
      <c r="H4645" t="s">
        <v>58</v>
      </c>
      <c r="I4645" t="s">
        <v>48</v>
      </c>
      <c r="J4645" t="s">
        <v>27</v>
      </c>
      <c r="K4645">
        <v>1</v>
      </c>
      <c r="L4645">
        <v>1398.51</v>
      </c>
      <c r="M4645" t="s">
        <v>50</v>
      </c>
      <c r="N4645">
        <v>6</v>
      </c>
      <c r="O4645" s="1">
        <v>45905</v>
      </c>
      <c r="P4645">
        <v>252</v>
      </c>
      <c r="Q4645" t="s">
        <v>29</v>
      </c>
      <c r="R4645">
        <v>3</v>
      </c>
      <c r="S4645" t="s">
        <v>12190</v>
      </c>
      <c r="T4645" t="s">
        <v>30</v>
      </c>
    </row>
    <row r="4646" spans="1:20" x14ac:dyDescent="0.25">
      <c r="A4646" t="s">
        <v>9342</v>
      </c>
      <c r="B4646" t="s">
        <v>38</v>
      </c>
      <c r="C4646" t="s">
        <v>82</v>
      </c>
      <c r="D4646" t="s">
        <v>32</v>
      </c>
      <c r="E4646" s="1">
        <v>45778</v>
      </c>
      <c r="F4646" t="s">
        <v>9343</v>
      </c>
      <c r="G4646" s="1">
        <v>45841</v>
      </c>
      <c r="H4646" t="s">
        <v>34</v>
      </c>
      <c r="I4646" t="s">
        <v>48</v>
      </c>
      <c r="J4646" t="s">
        <v>67</v>
      </c>
      <c r="K4646">
        <v>1</v>
      </c>
      <c r="L4646">
        <v>695.68</v>
      </c>
      <c r="M4646" t="s">
        <v>35</v>
      </c>
      <c r="N4646">
        <v>2</v>
      </c>
      <c r="O4646" s="1">
        <v>45871</v>
      </c>
      <c r="P4646">
        <v>71</v>
      </c>
      <c r="Q4646" t="s">
        <v>43</v>
      </c>
      <c r="R4646">
        <v>3</v>
      </c>
      <c r="S4646" t="s">
        <v>12169</v>
      </c>
      <c r="T4646" t="s">
        <v>36</v>
      </c>
    </row>
    <row r="4647" spans="1:20" x14ac:dyDescent="0.25">
      <c r="A4647" t="s">
        <v>9344</v>
      </c>
      <c r="B4647" t="s">
        <v>45</v>
      </c>
      <c r="C4647" t="s">
        <v>82</v>
      </c>
      <c r="D4647" t="s">
        <v>77</v>
      </c>
      <c r="E4647" s="1">
        <v>45088</v>
      </c>
      <c r="F4647" t="s">
        <v>9345</v>
      </c>
      <c r="G4647" s="1">
        <v>45841</v>
      </c>
      <c r="H4647" t="s">
        <v>25</v>
      </c>
      <c r="I4647" t="s">
        <v>42</v>
      </c>
      <c r="J4647" t="s">
        <v>67</v>
      </c>
      <c r="K4647">
        <v>2</v>
      </c>
      <c r="L4647">
        <v>1467.64</v>
      </c>
      <c r="M4647" t="s">
        <v>35</v>
      </c>
      <c r="N4647">
        <v>49</v>
      </c>
      <c r="O4647" t="s">
        <v>12096</v>
      </c>
      <c r="P4647">
        <v>431</v>
      </c>
      <c r="Q4647" t="s">
        <v>43</v>
      </c>
      <c r="R4647">
        <v>5</v>
      </c>
      <c r="S4647" t="s">
        <v>12160</v>
      </c>
      <c r="T4647" t="s">
        <v>30</v>
      </c>
    </row>
    <row r="4648" spans="1:20" x14ac:dyDescent="0.25">
      <c r="A4648" t="s">
        <v>9346</v>
      </c>
      <c r="B4648" t="s">
        <v>21</v>
      </c>
      <c r="C4648" t="s">
        <v>22</v>
      </c>
      <c r="D4648" t="s">
        <v>23</v>
      </c>
      <c r="E4648" t="s">
        <v>12145</v>
      </c>
      <c r="F4648" t="s">
        <v>9347</v>
      </c>
      <c r="G4648" s="1">
        <v>45841</v>
      </c>
      <c r="H4648" t="s">
        <v>47</v>
      </c>
      <c r="I4648" t="s">
        <v>54</v>
      </c>
      <c r="J4648" t="s">
        <v>64</v>
      </c>
      <c r="K4648">
        <v>2</v>
      </c>
      <c r="L4648">
        <v>1451.1</v>
      </c>
      <c r="M4648" t="s">
        <v>50</v>
      </c>
      <c r="N4648">
        <v>28</v>
      </c>
      <c r="O4648" t="s">
        <v>12259</v>
      </c>
      <c r="P4648">
        <v>98</v>
      </c>
      <c r="Q4648" t="s">
        <v>43</v>
      </c>
      <c r="R4648">
        <v>3</v>
      </c>
      <c r="S4648" s="1">
        <v>45547</v>
      </c>
      <c r="T4648" t="s">
        <v>36</v>
      </c>
    </row>
    <row r="4649" spans="1:20" x14ac:dyDescent="0.25">
      <c r="A4649" t="s">
        <v>9348</v>
      </c>
      <c r="B4649" t="s">
        <v>45</v>
      </c>
      <c r="C4649" t="s">
        <v>82</v>
      </c>
      <c r="D4649" t="s">
        <v>77</v>
      </c>
      <c r="E4649" s="1">
        <v>45871</v>
      </c>
      <c r="F4649" t="s">
        <v>9349</v>
      </c>
      <c r="G4649" s="1">
        <v>45841</v>
      </c>
      <c r="H4649" t="s">
        <v>25</v>
      </c>
      <c r="I4649" t="s">
        <v>48</v>
      </c>
      <c r="J4649" t="s">
        <v>27</v>
      </c>
      <c r="K4649">
        <v>1</v>
      </c>
      <c r="L4649">
        <v>790.44</v>
      </c>
      <c r="M4649" t="s">
        <v>28</v>
      </c>
      <c r="N4649">
        <v>15</v>
      </c>
      <c r="O4649" s="1">
        <v>45333</v>
      </c>
      <c r="P4649">
        <v>206</v>
      </c>
      <c r="Q4649" t="s">
        <v>29</v>
      </c>
      <c r="R4649">
        <v>3</v>
      </c>
      <c r="S4649" s="1">
        <v>45638</v>
      </c>
      <c r="T4649" t="s">
        <v>36</v>
      </c>
    </row>
    <row r="4650" spans="1:20" x14ac:dyDescent="0.25">
      <c r="A4650" t="s">
        <v>9350</v>
      </c>
      <c r="B4650" t="s">
        <v>38</v>
      </c>
      <c r="C4650" t="s">
        <v>22</v>
      </c>
      <c r="D4650" t="s">
        <v>52</v>
      </c>
      <c r="E4650" t="s">
        <v>12214</v>
      </c>
      <c r="F4650" t="s">
        <v>9351</v>
      </c>
      <c r="G4650" s="1">
        <v>45841</v>
      </c>
      <c r="H4650" t="s">
        <v>41</v>
      </c>
      <c r="I4650" t="s">
        <v>54</v>
      </c>
      <c r="J4650" t="s">
        <v>59</v>
      </c>
      <c r="K4650">
        <v>4</v>
      </c>
      <c r="L4650">
        <v>983.46</v>
      </c>
      <c r="M4650" t="s">
        <v>35</v>
      </c>
      <c r="N4650">
        <v>12</v>
      </c>
      <c r="O4650" s="1">
        <v>45692</v>
      </c>
      <c r="P4650">
        <v>160</v>
      </c>
      <c r="Q4650" t="s">
        <v>43</v>
      </c>
      <c r="R4650">
        <v>2</v>
      </c>
      <c r="S4650" t="s">
        <v>12098</v>
      </c>
      <c r="T4650" t="s">
        <v>30</v>
      </c>
    </row>
    <row r="4651" spans="1:20" x14ac:dyDescent="0.25">
      <c r="A4651" t="s">
        <v>9352</v>
      </c>
      <c r="B4651" t="s">
        <v>45</v>
      </c>
      <c r="C4651" t="s">
        <v>82</v>
      </c>
      <c r="D4651" t="s">
        <v>52</v>
      </c>
      <c r="E4651" s="1">
        <v>45363</v>
      </c>
      <c r="F4651" t="s">
        <v>9353</v>
      </c>
      <c r="G4651" s="1">
        <v>45841</v>
      </c>
      <c r="H4651" t="s">
        <v>34</v>
      </c>
      <c r="I4651" t="s">
        <v>54</v>
      </c>
      <c r="J4651" t="s">
        <v>67</v>
      </c>
      <c r="K4651">
        <v>3</v>
      </c>
      <c r="L4651">
        <v>1052.3800000000001</v>
      </c>
      <c r="M4651" t="s">
        <v>35</v>
      </c>
      <c r="N4651">
        <v>5</v>
      </c>
      <c r="O4651" s="1">
        <v>45839</v>
      </c>
      <c r="P4651">
        <v>421</v>
      </c>
      <c r="Q4651" t="s">
        <v>29</v>
      </c>
      <c r="R4651">
        <v>4</v>
      </c>
      <c r="S4651" t="s">
        <v>12339</v>
      </c>
      <c r="T4651" t="s">
        <v>30</v>
      </c>
    </row>
    <row r="4652" spans="1:20" x14ac:dyDescent="0.25">
      <c r="A4652" t="s">
        <v>9354</v>
      </c>
      <c r="B4652" t="s">
        <v>45</v>
      </c>
      <c r="C4652" t="s">
        <v>82</v>
      </c>
      <c r="D4652" t="s">
        <v>23</v>
      </c>
      <c r="E4652" t="s">
        <v>12392</v>
      </c>
      <c r="F4652" t="s">
        <v>9355</v>
      </c>
      <c r="G4652" s="1">
        <v>45841</v>
      </c>
      <c r="H4652" t="s">
        <v>41</v>
      </c>
      <c r="I4652" t="s">
        <v>54</v>
      </c>
      <c r="J4652" t="s">
        <v>59</v>
      </c>
      <c r="K4652">
        <v>1</v>
      </c>
      <c r="L4652">
        <v>244.68</v>
      </c>
      <c r="M4652" t="s">
        <v>35</v>
      </c>
      <c r="N4652">
        <v>15</v>
      </c>
      <c r="O4652" t="s">
        <v>12306</v>
      </c>
      <c r="P4652">
        <v>468</v>
      </c>
      <c r="Q4652" t="s">
        <v>29</v>
      </c>
      <c r="R4652">
        <v>5</v>
      </c>
      <c r="S4652" s="1">
        <v>45719</v>
      </c>
      <c r="T4652" t="s">
        <v>36</v>
      </c>
    </row>
    <row r="4653" spans="1:20" x14ac:dyDescent="0.25">
      <c r="A4653" t="s">
        <v>9356</v>
      </c>
      <c r="B4653" t="s">
        <v>21</v>
      </c>
      <c r="C4653" t="s">
        <v>39</v>
      </c>
      <c r="D4653" t="s">
        <v>77</v>
      </c>
      <c r="E4653" t="s">
        <v>12282</v>
      </c>
      <c r="F4653" t="s">
        <v>9357</v>
      </c>
      <c r="G4653" s="1">
        <v>45841</v>
      </c>
      <c r="H4653" t="s">
        <v>25</v>
      </c>
      <c r="I4653" t="s">
        <v>42</v>
      </c>
      <c r="J4653" t="s">
        <v>59</v>
      </c>
      <c r="K4653">
        <v>1</v>
      </c>
      <c r="L4653">
        <v>540.32000000000005</v>
      </c>
      <c r="M4653" t="s">
        <v>28</v>
      </c>
      <c r="N4653">
        <v>30</v>
      </c>
      <c r="O4653" t="s">
        <v>12240</v>
      </c>
      <c r="P4653">
        <v>235</v>
      </c>
      <c r="Q4653" t="s">
        <v>43</v>
      </c>
      <c r="R4653">
        <v>4</v>
      </c>
      <c r="S4653" t="s">
        <v>12213</v>
      </c>
      <c r="T4653" t="s">
        <v>60</v>
      </c>
    </row>
    <row r="4654" spans="1:20" x14ac:dyDescent="0.25">
      <c r="A4654" t="s">
        <v>9358</v>
      </c>
      <c r="B4654" t="s">
        <v>21</v>
      </c>
      <c r="C4654" t="s">
        <v>22</v>
      </c>
      <c r="D4654" t="s">
        <v>77</v>
      </c>
      <c r="E4654" s="1">
        <v>45324</v>
      </c>
      <c r="F4654" t="s">
        <v>9359</v>
      </c>
      <c r="G4654" s="1">
        <v>45841</v>
      </c>
      <c r="H4654" t="s">
        <v>58</v>
      </c>
      <c r="I4654" t="s">
        <v>48</v>
      </c>
      <c r="J4654" t="s">
        <v>59</v>
      </c>
      <c r="K4654">
        <v>4</v>
      </c>
      <c r="L4654">
        <v>779.36</v>
      </c>
      <c r="M4654" t="s">
        <v>28</v>
      </c>
      <c r="N4654">
        <v>5</v>
      </c>
      <c r="O4654" s="1">
        <v>45967</v>
      </c>
      <c r="P4654">
        <v>298</v>
      </c>
      <c r="Q4654" t="s">
        <v>29</v>
      </c>
      <c r="R4654">
        <v>4</v>
      </c>
      <c r="S4654" s="1">
        <v>45392</v>
      </c>
      <c r="T4654" t="s">
        <v>36</v>
      </c>
    </row>
    <row r="4655" spans="1:20" x14ac:dyDescent="0.25">
      <c r="A4655" t="s">
        <v>9360</v>
      </c>
      <c r="B4655" t="s">
        <v>38</v>
      </c>
      <c r="C4655" t="s">
        <v>22</v>
      </c>
      <c r="D4655" t="s">
        <v>32</v>
      </c>
      <c r="E4655" t="s">
        <v>12336</v>
      </c>
      <c r="F4655" t="s">
        <v>9361</v>
      </c>
      <c r="G4655" s="1">
        <v>45841</v>
      </c>
      <c r="H4655" t="s">
        <v>47</v>
      </c>
      <c r="I4655" t="s">
        <v>26</v>
      </c>
      <c r="J4655" t="s">
        <v>49</v>
      </c>
      <c r="K4655">
        <v>1</v>
      </c>
      <c r="L4655">
        <v>1005.45</v>
      </c>
      <c r="M4655" t="s">
        <v>28</v>
      </c>
      <c r="N4655">
        <v>13</v>
      </c>
      <c r="O4655" s="1">
        <v>45908</v>
      </c>
      <c r="P4655">
        <v>58</v>
      </c>
      <c r="Q4655" t="s">
        <v>29</v>
      </c>
      <c r="R4655">
        <v>1</v>
      </c>
      <c r="S4655" t="s">
        <v>12319</v>
      </c>
      <c r="T4655" t="s">
        <v>60</v>
      </c>
    </row>
    <row r="4656" spans="1:20" x14ac:dyDescent="0.25">
      <c r="A4656" t="s">
        <v>9362</v>
      </c>
      <c r="B4656" t="s">
        <v>21</v>
      </c>
      <c r="C4656" t="s">
        <v>82</v>
      </c>
      <c r="D4656" t="s">
        <v>23</v>
      </c>
      <c r="E4656" t="s">
        <v>12260</v>
      </c>
      <c r="F4656" t="s">
        <v>9363</v>
      </c>
      <c r="G4656" s="1">
        <v>45841</v>
      </c>
      <c r="H4656" t="s">
        <v>34</v>
      </c>
      <c r="I4656" t="s">
        <v>48</v>
      </c>
      <c r="J4656" t="s">
        <v>59</v>
      </c>
      <c r="K4656">
        <v>3</v>
      </c>
      <c r="L4656">
        <v>1480.61</v>
      </c>
      <c r="M4656" t="s">
        <v>35</v>
      </c>
      <c r="N4656">
        <v>34</v>
      </c>
      <c r="O4656" t="s">
        <v>12147</v>
      </c>
      <c r="P4656">
        <v>107</v>
      </c>
      <c r="Q4656" t="s">
        <v>29</v>
      </c>
      <c r="R4656">
        <v>5</v>
      </c>
      <c r="S4656" s="1">
        <v>45454</v>
      </c>
      <c r="T4656" t="s">
        <v>30</v>
      </c>
    </row>
    <row r="4657" spans="1:20" x14ac:dyDescent="0.25">
      <c r="A4657" t="s">
        <v>9364</v>
      </c>
      <c r="B4657" t="s">
        <v>45</v>
      </c>
      <c r="C4657" t="s">
        <v>22</v>
      </c>
      <c r="D4657" t="s">
        <v>77</v>
      </c>
      <c r="E4657" s="1">
        <v>45933</v>
      </c>
      <c r="F4657" t="s">
        <v>9365</v>
      </c>
      <c r="G4657" s="1">
        <v>45841</v>
      </c>
      <c r="H4657" t="s">
        <v>47</v>
      </c>
      <c r="I4657" t="s">
        <v>48</v>
      </c>
      <c r="J4657" t="s">
        <v>59</v>
      </c>
      <c r="K4657">
        <v>4</v>
      </c>
      <c r="L4657">
        <v>578.66</v>
      </c>
      <c r="M4657" t="s">
        <v>28</v>
      </c>
      <c r="N4657">
        <v>1</v>
      </c>
      <c r="O4657" s="1">
        <v>45663</v>
      </c>
      <c r="P4657">
        <v>256</v>
      </c>
      <c r="Q4657" t="s">
        <v>43</v>
      </c>
      <c r="R4657">
        <v>2</v>
      </c>
      <c r="S4657" t="s">
        <v>12148</v>
      </c>
      <c r="T4657" t="s">
        <v>60</v>
      </c>
    </row>
    <row r="4658" spans="1:20" x14ac:dyDescent="0.25">
      <c r="A4658" t="s">
        <v>9366</v>
      </c>
      <c r="B4658" t="s">
        <v>45</v>
      </c>
      <c r="C4658" t="s">
        <v>22</v>
      </c>
      <c r="D4658" t="s">
        <v>23</v>
      </c>
      <c r="E4658" t="s">
        <v>12412</v>
      </c>
      <c r="F4658" t="s">
        <v>9367</v>
      </c>
      <c r="G4658" s="1">
        <v>45872</v>
      </c>
      <c r="H4658" t="s">
        <v>25</v>
      </c>
      <c r="I4658" t="s">
        <v>54</v>
      </c>
      <c r="J4658" t="s">
        <v>59</v>
      </c>
      <c r="K4658">
        <v>1</v>
      </c>
      <c r="L4658">
        <v>588.29999999999995</v>
      </c>
      <c r="M4658" t="s">
        <v>28</v>
      </c>
      <c r="N4658">
        <v>6</v>
      </c>
      <c r="O4658" t="s">
        <v>12224</v>
      </c>
      <c r="P4658">
        <v>66</v>
      </c>
      <c r="Q4658" t="s">
        <v>43</v>
      </c>
      <c r="R4658">
        <v>3</v>
      </c>
      <c r="S4658" s="1">
        <v>45996</v>
      </c>
      <c r="T4658" t="s">
        <v>30</v>
      </c>
    </row>
    <row r="4659" spans="1:20" x14ac:dyDescent="0.25">
      <c r="A4659" t="s">
        <v>9368</v>
      </c>
      <c r="B4659" t="s">
        <v>45</v>
      </c>
      <c r="C4659" t="s">
        <v>39</v>
      </c>
      <c r="D4659" t="s">
        <v>32</v>
      </c>
      <c r="E4659" t="s">
        <v>12074</v>
      </c>
      <c r="F4659" t="s">
        <v>9369</v>
      </c>
      <c r="G4659" s="1">
        <v>45872</v>
      </c>
      <c r="H4659" t="s">
        <v>58</v>
      </c>
      <c r="I4659" t="s">
        <v>54</v>
      </c>
      <c r="J4659" t="s">
        <v>67</v>
      </c>
      <c r="K4659">
        <v>1</v>
      </c>
      <c r="L4659">
        <v>790.13</v>
      </c>
      <c r="M4659" t="s">
        <v>50</v>
      </c>
      <c r="N4659">
        <v>45</v>
      </c>
      <c r="O4659" s="1">
        <v>45840</v>
      </c>
      <c r="P4659">
        <v>192</v>
      </c>
      <c r="Q4659" t="s">
        <v>29</v>
      </c>
      <c r="R4659">
        <v>3</v>
      </c>
      <c r="S4659" s="1">
        <v>45331</v>
      </c>
      <c r="T4659" t="s">
        <v>30</v>
      </c>
    </row>
    <row r="4660" spans="1:20" x14ac:dyDescent="0.25">
      <c r="A4660" t="s">
        <v>9370</v>
      </c>
      <c r="B4660" t="s">
        <v>21</v>
      </c>
      <c r="C4660" t="s">
        <v>22</v>
      </c>
      <c r="D4660" t="s">
        <v>32</v>
      </c>
      <c r="E4660" t="s">
        <v>12105</v>
      </c>
      <c r="F4660" t="s">
        <v>9371</v>
      </c>
      <c r="G4660" s="1">
        <v>45872</v>
      </c>
      <c r="H4660" t="s">
        <v>25</v>
      </c>
      <c r="I4660" t="s">
        <v>63</v>
      </c>
      <c r="J4660" t="s">
        <v>67</v>
      </c>
      <c r="K4660">
        <v>4</v>
      </c>
      <c r="L4660">
        <v>814.18</v>
      </c>
      <c r="M4660" t="s">
        <v>28</v>
      </c>
      <c r="N4660">
        <v>15</v>
      </c>
      <c r="O4660" s="1">
        <v>45421</v>
      </c>
      <c r="P4660">
        <v>366</v>
      </c>
      <c r="Q4660" t="s">
        <v>43</v>
      </c>
      <c r="R4660">
        <v>2</v>
      </c>
      <c r="S4660" t="s">
        <v>12182</v>
      </c>
      <c r="T4660" t="s">
        <v>30</v>
      </c>
    </row>
    <row r="4661" spans="1:20" x14ac:dyDescent="0.25">
      <c r="A4661" t="s">
        <v>9372</v>
      </c>
      <c r="B4661" t="s">
        <v>38</v>
      </c>
      <c r="C4661" t="s">
        <v>82</v>
      </c>
      <c r="D4661" t="s">
        <v>52</v>
      </c>
      <c r="E4661" s="1">
        <v>45901</v>
      </c>
      <c r="F4661" t="s">
        <v>9373</v>
      </c>
      <c r="G4661" s="1">
        <v>45872</v>
      </c>
      <c r="H4661" t="s">
        <v>34</v>
      </c>
      <c r="I4661" t="s">
        <v>26</v>
      </c>
      <c r="J4661" t="s">
        <v>67</v>
      </c>
      <c r="K4661">
        <v>5</v>
      </c>
      <c r="L4661">
        <v>308.7</v>
      </c>
      <c r="M4661" t="s">
        <v>50</v>
      </c>
      <c r="N4661">
        <v>48</v>
      </c>
      <c r="O4661" t="s">
        <v>12204</v>
      </c>
      <c r="P4661">
        <v>425</v>
      </c>
      <c r="Q4661" t="s">
        <v>29</v>
      </c>
      <c r="R4661">
        <v>3</v>
      </c>
      <c r="S4661" t="s">
        <v>12369</v>
      </c>
      <c r="T4661" t="s">
        <v>60</v>
      </c>
    </row>
    <row r="4662" spans="1:20" x14ac:dyDescent="0.25">
      <c r="A4662" t="s">
        <v>9374</v>
      </c>
      <c r="B4662" t="s">
        <v>38</v>
      </c>
      <c r="C4662" t="s">
        <v>22</v>
      </c>
      <c r="D4662" t="s">
        <v>32</v>
      </c>
      <c r="E4662" s="1">
        <v>45483</v>
      </c>
      <c r="F4662" t="s">
        <v>9375</v>
      </c>
      <c r="G4662" s="1">
        <v>45872</v>
      </c>
      <c r="H4662" t="s">
        <v>41</v>
      </c>
      <c r="I4662" t="s">
        <v>26</v>
      </c>
      <c r="J4662" t="s">
        <v>64</v>
      </c>
      <c r="K4662">
        <v>2</v>
      </c>
      <c r="L4662">
        <v>1142.6300000000001</v>
      </c>
      <c r="M4662" t="s">
        <v>28</v>
      </c>
      <c r="N4662">
        <v>43</v>
      </c>
      <c r="O4662" s="1">
        <v>45423</v>
      </c>
      <c r="P4662">
        <v>356</v>
      </c>
      <c r="Q4662" t="s">
        <v>43</v>
      </c>
      <c r="R4662">
        <v>5</v>
      </c>
      <c r="S4662" s="1">
        <v>45721</v>
      </c>
      <c r="T4662" t="s">
        <v>36</v>
      </c>
    </row>
    <row r="4663" spans="1:20" x14ac:dyDescent="0.25">
      <c r="A4663" t="s">
        <v>9376</v>
      </c>
      <c r="B4663" t="s">
        <v>45</v>
      </c>
      <c r="C4663" t="s">
        <v>82</v>
      </c>
      <c r="D4663" t="s">
        <v>32</v>
      </c>
      <c r="E4663" t="s">
        <v>12347</v>
      </c>
      <c r="F4663" t="s">
        <v>9377</v>
      </c>
      <c r="G4663" s="1">
        <v>45872</v>
      </c>
      <c r="H4663" t="s">
        <v>47</v>
      </c>
      <c r="I4663" t="s">
        <v>48</v>
      </c>
      <c r="J4663" t="s">
        <v>49</v>
      </c>
      <c r="K4663">
        <v>1</v>
      </c>
      <c r="L4663">
        <v>630.91</v>
      </c>
      <c r="M4663" t="s">
        <v>28</v>
      </c>
      <c r="N4663">
        <v>39</v>
      </c>
      <c r="O4663" t="s">
        <v>12279</v>
      </c>
      <c r="P4663">
        <v>329</v>
      </c>
      <c r="Q4663" t="s">
        <v>29</v>
      </c>
      <c r="R4663">
        <v>4</v>
      </c>
      <c r="S4663" t="s">
        <v>12219</v>
      </c>
      <c r="T4663" t="s">
        <v>60</v>
      </c>
    </row>
    <row r="4664" spans="1:20" x14ac:dyDescent="0.25">
      <c r="A4664" t="s">
        <v>9378</v>
      </c>
      <c r="B4664" t="s">
        <v>21</v>
      </c>
      <c r="C4664" t="s">
        <v>39</v>
      </c>
      <c r="D4664" t="s">
        <v>77</v>
      </c>
      <c r="E4664" s="1">
        <v>45419</v>
      </c>
      <c r="F4664" t="s">
        <v>9379</v>
      </c>
      <c r="G4664" s="1">
        <v>45872</v>
      </c>
      <c r="H4664" t="s">
        <v>34</v>
      </c>
      <c r="I4664" t="s">
        <v>54</v>
      </c>
      <c r="J4664" t="s">
        <v>64</v>
      </c>
      <c r="K4664">
        <v>2</v>
      </c>
      <c r="L4664">
        <v>123.69</v>
      </c>
      <c r="M4664" t="s">
        <v>50</v>
      </c>
      <c r="N4664">
        <v>1</v>
      </c>
      <c r="O4664" s="1">
        <v>45607</v>
      </c>
      <c r="P4664">
        <v>151</v>
      </c>
      <c r="Q4664" t="s">
        <v>43</v>
      </c>
      <c r="R4664">
        <v>4</v>
      </c>
      <c r="S4664" s="1">
        <v>45514</v>
      </c>
      <c r="T4664" t="s">
        <v>60</v>
      </c>
    </row>
    <row r="4665" spans="1:20" x14ac:dyDescent="0.25">
      <c r="A4665" t="s">
        <v>9380</v>
      </c>
      <c r="B4665" t="s">
        <v>45</v>
      </c>
      <c r="C4665" t="s">
        <v>39</v>
      </c>
      <c r="D4665" t="s">
        <v>32</v>
      </c>
      <c r="E4665" t="s">
        <v>12416</v>
      </c>
      <c r="F4665" t="s">
        <v>9381</v>
      </c>
      <c r="G4665" s="1">
        <v>45903</v>
      </c>
      <c r="H4665" t="s">
        <v>58</v>
      </c>
      <c r="I4665" t="s">
        <v>26</v>
      </c>
      <c r="J4665" t="s">
        <v>59</v>
      </c>
      <c r="K4665">
        <v>3</v>
      </c>
      <c r="L4665">
        <v>1009.7</v>
      </c>
      <c r="M4665" t="s">
        <v>50</v>
      </c>
      <c r="N4665">
        <v>47</v>
      </c>
      <c r="O4665" t="s">
        <v>12318</v>
      </c>
      <c r="P4665">
        <v>87</v>
      </c>
      <c r="Q4665" t="s">
        <v>29</v>
      </c>
      <c r="R4665">
        <v>2</v>
      </c>
      <c r="S4665" s="1">
        <v>45931</v>
      </c>
      <c r="T4665" t="s">
        <v>60</v>
      </c>
    </row>
    <row r="4666" spans="1:20" x14ac:dyDescent="0.25">
      <c r="A4666" t="s">
        <v>9382</v>
      </c>
      <c r="B4666" t="s">
        <v>38</v>
      </c>
      <c r="C4666" t="s">
        <v>39</v>
      </c>
      <c r="D4666" t="s">
        <v>52</v>
      </c>
      <c r="E4666" t="s">
        <v>12352</v>
      </c>
      <c r="F4666" t="s">
        <v>9383</v>
      </c>
      <c r="G4666" s="1">
        <v>45903</v>
      </c>
      <c r="H4666" t="s">
        <v>41</v>
      </c>
      <c r="I4666" t="s">
        <v>54</v>
      </c>
      <c r="J4666" t="s">
        <v>27</v>
      </c>
      <c r="K4666">
        <v>5</v>
      </c>
      <c r="L4666">
        <v>1112.22</v>
      </c>
      <c r="M4666" t="s">
        <v>50</v>
      </c>
      <c r="N4666">
        <v>31</v>
      </c>
      <c r="O4666" t="s">
        <v>12264</v>
      </c>
      <c r="P4666">
        <v>259</v>
      </c>
      <c r="Q4666" t="s">
        <v>43</v>
      </c>
      <c r="R4666">
        <v>5</v>
      </c>
      <c r="S4666" s="1">
        <v>45814</v>
      </c>
      <c r="T4666" t="s">
        <v>36</v>
      </c>
    </row>
    <row r="4667" spans="1:20" x14ac:dyDescent="0.25">
      <c r="A4667" t="s">
        <v>9384</v>
      </c>
      <c r="B4667" t="s">
        <v>21</v>
      </c>
      <c r="C4667" t="s">
        <v>82</v>
      </c>
      <c r="D4667" t="s">
        <v>56</v>
      </c>
      <c r="E4667" t="s">
        <v>12086</v>
      </c>
      <c r="F4667" t="s">
        <v>9385</v>
      </c>
      <c r="G4667" s="1">
        <v>45903</v>
      </c>
      <c r="H4667" t="s">
        <v>41</v>
      </c>
      <c r="I4667" t="s">
        <v>26</v>
      </c>
      <c r="J4667" t="s">
        <v>67</v>
      </c>
      <c r="K4667">
        <v>4</v>
      </c>
      <c r="L4667">
        <v>1410.3</v>
      </c>
      <c r="M4667" t="s">
        <v>35</v>
      </c>
      <c r="N4667">
        <v>16</v>
      </c>
      <c r="O4667" t="s">
        <v>12169</v>
      </c>
      <c r="P4667">
        <v>359</v>
      </c>
      <c r="Q4667" t="s">
        <v>29</v>
      </c>
      <c r="R4667">
        <v>2</v>
      </c>
      <c r="S4667" t="s">
        <v>12069</v>
      </c>
      <c r="T4667" t="s">
        <v>36</v>
      </c>
    </row>
    <row r="4668" spans="1:20" x14ac:dyDescent="0.25">
      <c r="A4668" t="s">
        <v>9386</v>
      </c>
      <c r="B4668" t="s">
        <v>45</v>
      </c>
      <c r="C4668" t="s">
        <v>22</v>
      </c>
      <c r="D4668" t="s">
        <v>32</v>
      </c>
      <c r="E4668" t="s">
        <v>12334</v>
      </c>
      <c r="F4668" t="s">
        <v>9387</v>
      </c>
      <c r="G4668" s="1">
        <v>45903</v>
      </c>
      <c r="H4668" t="s">
        <v>25</v>
      </c>
      <c r="I4668" t="s">
        <v>54</v>
      </c>
      <c r="J4668" t="s">
        <v>59</v>
      </c>
      <c r="K4668">
        <v>5</v>
      </c>
      <c r="L4668">
        <v>1473.62</v>
      </c>
      <c r="M4668" t="s">
        <v>35</v>
      </c>
      <c r="N4668">
        <v>49</v>
      </c>
      <c r="O4668" s="1">
        <v>45720</v>
      </c>
      <c r="P4668">
        <v>171</v>
      </c>
      <c r="Q4668" t="s">
        <v>29</v>
      </c>
      <c r="R4668">
        <v>2</v>
      </c>
      <c r="S4668" t="s">
        <v>12164</v>
      </c>
      <c r="T4668" t="s">
        <v>60</v>
      </c>
    </row>
    <row r="4669" spans="1:20" x14ac:dyDescent="0.25">
      <c r="A4669" t="s">
        <v>9388</v>
      </c>
      <c r="B4669" t="s">
        <v>45</v>
      </c>
      <c r="C4669" t="s">
        <v>22</v>
      </c>
      <c r="D4669" t="s">
        <v>77</v>
      </c>
      <c r="E4669" t="s">
        <v>12195</v>
      </c>
      <c r="F4669" t="s">
        <v>9389</v>
      </c>
      <c r="G4669" s="1">
        <v>45903</v>
      </c>
      <c r="H4669" t="s">
        <v>25</v>
      </c>
      <c r="I4669" t="s">
        <v>26</v>
      </c>
      <c r="J4669" t="s">
        <v>27</v>
      </c>
      <c r="K4669">
        <v>1</v>
      </c>
      <c r="L4669">
        <v>1424.95</v>
      </c>
      <c r="M4669" t="s">
        <v>50</v>
      </c>
      <c r="N4669">
        <v>46</v>
      </c>
      <c r="O4669" t="s">
        <v>12175</v>
      </c>
      <c r="P4669">
        <v>479</v>
      </c>
      <c r="Q4669" t="s">
        <v>43</v>
      </c>
      <c r="R4669">
        <v>5</v>
      </c>
      <c r="S4669" t="s">
        <v>12242</v>
      </c>
      <c r="T4669" t="s">
        <v>60</v>
      </c>
    </row>
    <row r="4670" spans="1:20" x14ac:dyDescent="0.25">
      <c r="A4670" t="s">
        <v>9390</v>
      </c>
      <c r="B4670" t="s">
        <v>21</v>
      </c>
      <c r="C4670" t="s">
        <v>22</v>
      </c>
      <c r="D4670" t="s">
        <v>52</v>
      </c>
      <c r="E4670" t="s">
        <v>12290</v>
      </c>
      <c r="F4670" t="s">
        <v>9391</v>
      </c>
      <c r="G4670" s="1">
        <v>45903</v>
      </c>
      <c r="H4670" t="s">
        <v>47</v>
      </c>
      <c r="I4670" t="s">
        <v>63</v>
      </c>
      <c r="J4670" t="s">
        <v>49</v>
      </c>
      <c r="K4670">
        <v>1</v>
      </c>
      <c r="L4670">
        <v>327.31</v>
      </c>
      <c r="M4670" t="s">
        <v>35</v>
      </c>
      <c r="N4670">
        <v>1</v>
      </c>
      <c r="O4670" s="1">
        <v>45779</v>
      </c>
      <c r="P4670">
        <v>216</v>
      </c>
      <c r="Q4670" t="s">
        <v>29</v>
      </c>
      <c r="R4670">
        <v>2</v>
      </c>
      <c r="S4670" t="s">
        <v>12340</v>
      </c>
      <c r="T4670" t="s">
        <v>36</v>
      </c>
    </row>
    <row r="4671" spans="1:20" x14ac:dyDescent="0.25">
      <c r="A4671" t="s">
        <v>9392</v>
      </c>
      <c r="B4671" t="s">
        <v>21</v>
      </c>
      <c r="C4671" t="s">
        <v>82</v>
      </c>
      <c r="D4671" t="s">
        <v>52</v>
      </c>
      <c r="E4671" t="s">
        <v>12237</v>
      </c>
      <c r="F4671" t="s">
        <v>9393</v>
      </c>
      <c r="G4671" s="1">
        <v>45903</v>
      </c>
      <c r="H4671" t="s">
        <v>58</v>
      </c>
      <c r="I4671" t="s">
        <v>54</v>
      </c>
      <c r="J4671" t="s">
        <v>27</v>
      </c>
      <c r="K4671">
        <v>1</v>
      </c>
      <c r="L4671">
        <v>1422.78</v>
      </c>
      <c r="M4671" t="s">
        <v>50</v>
      </c>
      <c r="N4671">
        <v>50</v>
      </c>
      <c r="O4671" s="1">
        <v>45547</v>
      </c>
      <c r="P4671">
        <v>153</v>
      </c>
      <c r="Q4671" t="s">
        <v>29</v>
      </c>
      <c r="R4671">
        <v>2</v>
      </c>
      <c r="S4671" t="s">
        <v>12340</v>
      </c>
      <c r="T4671" t="s">
        <v>30</v>
      </c>
    </row>
    <row r="4672" spans="1:20" x14ac:dyDescent="0.25">
      <c r="A4672" t="s">
        <v>9394</v>
      </c>
      <c r="B4672" t="s">
        <v>38</v>
      </c>
      <c r="C4672" t="s">
        <v>82</v>
      </c>
      <c r="D4672" t="s">
        <v>32</v>
      </c>
      <c r="E4672" t="s">
        <v>12383</v>
      </c>
      <c r="F4672" t="s">
        <v>9395</v>
      </c>
      <c r="G4672" s="1">
        <v>45933</v>
      </c>
      <c r="H4672" t="s">
        <v>34</v>
      </c>
      <c r="I4672" t="s">
        <v>63</v>
      </c>
      <c r="J4672" t="s">
        <v>59</v>
      </c>
      <c r="K4672">
        <v>4</v>
      </c>
      <c r="L4672">
        <v>1129.8599999999999</v>
      </c>
      <c r="M4672" t="s">
        <v>35</v>
      </c>
      <c r="N4672">
        <v>24</v>
      </c>
      <c r="O4672" s="1">
        <v>45455</v>
      </c>
      <c r="P4672">
        <v>86</v>
      </c>
      <c r="Q4672" t="s">
        <v>29</v>
      </c>
      <c r="R4672">
        <v>3</v>
      </c>
      <c r="S4672" t="s">
        <v>12423</v>
      </c>
      <c r="T4672" t="s">
        <v>36</v>
      </c>
    </row>
    <row r="4673" spans="1:20" x14ac:dyDescent="0.25">
      <c r="A4673" t="s">
        <v>9396</v>
      </c>
      <c r="B4673" t="s">
        <v>45</v>
      </c>
      <c r="C4673" t="s">
        <v>82</v>
      </c>
      <c r="D4673" t="s">
        <v>52</v>
      </c>
      <c r="E4673" t="s">
        <v>12297</v>
      </c>
      <c r="F4673" t="s">
        <v>9397</v>
      </c>
      <c r="G4673" s="1">
        <v>45933</v>
      </c>
      <c r="H4673" t="s">
        <v>25</v>
      </c>
      <c r="I4673" t="s">
        <v>63</v>
      </c>
      <c r="J4673" t="s">
        <v>64</v>
      </c>
      <c r="K4673">
        <v>1</v>
      </c>
      <c r="L4673">
        <v>1413.8</v>
      </c>
      <c r="M4673" t="s">
        <v>28</v>
      </c>
      <c r="N4673">
        <v>7</v>
      </c>
      <c r="O4673" t="s">
        <v>12151</v>
      </c>
      <c r="P4673">
        <v>273</v>
      </c>
      <c r="Q4673" t="s">
        <v>43</v>
      </c>
      <c r="R4673">
        <v>4</v>
      </c>
      <c r="S4673" t="s">
        <v>12102</v>
      </c>
      <c r="T4673" t="s">
        <v>36</v>
      </c>
    </row>
    <row r="4674" spans="1:20" x14ac:dyDescent="0.25">
      <c r="A4674" t="s">
        <v>9398</v>
      </c>
      <c r="B4674" t="s">
        <v>21</v>
      </c>
      <c r="C4674" t="s">
        <v>22</v>
      </c>
      <c r="D4674" t="s">
        <v>32</v>
      </c>
      <c r="E4674" t="s">
        <v>12427</v>
      </c>
      <c r="F4674" t="s">
        <v>9399</v>
      </c>
      <c r="G4674" s="1">
        <v>45933</v>
      </c>
      <c r="H4674" t="s">
        <v>34</v>
      </c>
      <c r="I4674" t="s">
        <v>54</v>
      </c>
      <c r="J4674" t="s">
        <v>59</v>
      </c>
      <c r="K4674">
        <v>3</v>
      </c>
      <c r="L4674">
        <v>1149.92</v>
      </c>
      <c r="M4674" t="s">
        <v>28</v>
      </c>
      <c r="N4674">
        <v>48</v>
      </c>
      <c r="O4674" s="1">
        <v>45901</v>
      </c>
      <c r="P4674">
        <v>344</v>
      </c>
      <c r="Q4674" t="s">
        <v>43</v>
      </c>
      <c r="R4674">
        <v>5</v>
      </c>
      <c r="S4674" s="1">
        <v>45841</v>
      </c>
      <c r="T4674" t="s">
        <v>36</v>
      </c>
    </row>
    <row r="4675" spans="1:20" x14ac:dyDescent="0.25">
      <c r="A4675" t="s">
        <v>9400</v>
      </c>
      <c r="B4675" t="s">
        <v>45</v>
      </c>
      <c r="C4675" t="s">
        <v>22</v>
      </c>
      <c r="D4675" t="s">
        <v>23</v>
      </c>
      <c r="E4675" s="1">
        <v>45089</v>
      </c>
      <c r="F4675" t="s">
        <v>9401</v>
      </c>
      <c r="G4675" s="1">
        <v>45933</v>
      </c>
      <c r="H4675" t="s">
        <v>47</v>
      </c>
      <c r="I4675" t="s">
        <v>54</v>
      </c>
      <c r="J4675" t="s">
        <v>27</v>
      </c>
      <c r="K4675">
        <v>3</v>
      </c>
      <c r="L4675">
        <v>276.10000000000002</v>
      </c>
      <c r="M4675" t="s">
        <v>35</v>
      </c>
      <c r="N4675">
        <v>6</v>
      </c>
      <c r="O4675" t="s">
        <v>12200</v>
      </c>
      <c r="P4675">
        <v>213</v>
      </c>
      <c r="Q4675" t="s">
        <v>43</v>
      </c>
      <c r="R4675">
        <v>1</v>
      </c>
      <c r="S4675" t="s">
        <v>12217</v>
      </c>
      <c r="T4675" t="s">
        <v>60</v>
      </c>
    </row>
    <row r="4676" spans="1:20" x14ac:dyDescent="0.25">
      <c r="A4676" t="s">
        <v>9402</v>
      </c>
      <c r="B4676" t="s">
        <v>21</v>
      </c>
      <c r="C4676" t="s">
        <v>22</v>
      </c>
      <c r="D4676" t="s">
        <v>32</v>
      </c>
      <c r="E4676" s="1">
        <v>45239</v>
      </c>
      <c r="F4676" t="s">
        <v>9403</v>
      </c>
      <c r="G4676" s="1">
        <v>45933</v>
      </c>
      <c r="H4676" t="s">
        <v>47</v>
      </c>
      <c r="I4676" t="s">
        <v>54</v>
      </c>
      <c r="J4676" t="s">
        <v>67</v>
      </c>
      <c r="K4676">
        <v>2</v>
      </c>
      <c r="L4676">
        <v>1456.57</v>
      </c>
      <c r="M4676" t="s">
        <v>28</v>
      </c>
      <c r="N4676">
        <v>9</v>
      </c>
      <c r="O4676" t="s">
        <v>12394</v>
      </c>
      <c r="P4676">
        <v>485</v>
      </c>
      <c r="Q4676" t="s">
        <v>43</v>
      </c>
      <c r="R4676">
        <v>3</v>
      </c>
      <c r="S4676" t="s">
        <v>12365</v>
      </c>
      <c r="T4676" t="s">
        <v>36</v>
      </c>
    </row>
    <row r="4677" spans="1:20" x14ac:dyDescent="0.25">
      <c r="A4677" t="s">
        <v>9404</v>
      </c>
      <c r="B4677" t="s">
        <v>38</v>
      </c>
      <c r="C4677" t="s">
        <v>22</v>
      </c>
      <c r="D4677" t="s">
        <v>77</v>
      </c>
      <c r="E4677" t="s">
        <v>12383</v>
      </c>
      <c r="F4677" t="s">
        <v>9405</v>
      </c>
      <c r="G4677" s="1">
        <v>45933</v>
      </c>
      <c r="H4677" t="s">
        <v>58</v>
      </c>
      <c r="I4677" t="s">
        <v>26</v>
      </c>
      <c r="J4677" t="s">
        <v>64</v>
      </c>
      <c r="K4677">
        <v>2</v>
      </c>
      <c r="L4677">
        <v>228.36</v>
      </c>
      <c r="M4677" t="s">
        <v>28</v>
      </c>
      <c r="N4677">
        <v>29</v>
      </c>
      <c r="O4677" t="s">
        <v>12242</v>
      </c>
      <c r="P4677">
        <v>91</v>
      </c>
      <c r="Q4677" t="s">
        <v>43</v>
      </c>
      <c r="R4677">
        <v>1</v>
      </c>
      <c r="S4677" t="s">
        <v>12323</v>
      </c>
      <c r="T4677" t="s">
        <v>30</v>
      </c>
    </row>
    <row r="4678" spans="1:20" x14ac:dyDescent="0.25">
      <c r="A4678" t="s">
        <v>9406</v>
      </c>
      <c r="B4678" t="s">
        <v>38</v>
      </c>
      <c r="C4678" t="s">
        <v>82</v>
      </c>
      <c r="D4678" t="s">
        <v>32</v>
      </c>
      <c r="E4678" t="s">
        <v>12342</v>
      </c>
      <c r="F4678" t="s">
        <v>9407</v>
      </c>
      <c r="G4678" s="1">
        <v>45933</v>
      </c>
      <c r="H4678" t="s">
        <v>47</v>
      </c>
      <c r="I4678" t="s">
        <v>26</v>
      </c>
      <c r="J4678" t="s">
        <v>64</v>
      </c>
      <c r="K4678">
        <v>2</v>
      </c>
      <c r="L4678">
        <v>1031.6199999999999</v>
      </c>
      <c r="M4678" t="s">
        <v>35</v>
      </c>
      <c r="N4678">
        <v>30</v>
      </c>
      <c r="O4678" t="s">
        <v>12360</v>
      </c>
      <c r="P4678">
        <v>420</v>
      </c>
      <c r="Q4678" t="s">
        <v>43</v>
      </c>
      <c r="R4678">
        <v>1</v>
      </c>
      <c r="S4678" t="s">
        <v>12425</v>
      </c>
      <c r="T4678" t="s">
        <v>60</v>
      </c>
    </row>
    <row r="4679" spans="1:20" x14ac:dyDescent="0.25">
      <c r="A4679" t="s">
        <v>9408</v>
      </c>
      <c r="B4679" t="s">
        <v>21</v>
      </c>
      <c r="C4679" t="s">
        <v>82</v>
      </c>
      <c r="D4679" t="s">
        <v>23</v>
      </c>
      <c r="E4679" s="1">
        <v>45542</v>
      </c>
      <c r="F4679" t="s">
        <v>9409</v>
      </c>
      <c r="G4679" s="1">
        <v>45964</v>
      </c>
      <c r="H4679" t="s">
        <v>47</v>
      </c>
      <c r="I4679" t="s">
        <v>48</v>
      </c>
      <c r="J4679" t="s">
        <v>67</v>
      </c>
      <c r="K4679">
        <v>3</v>
      </c>
      <c r="L4679">
        <v>1197.8</v>
      </c>
      <c r="M4679" t="s">
        <v>35</v>
      </c>
      <c r="N4679">
        <v>10</v>
      </c>
      <c r="O4679" s="1">
        <v>45638</v>
      </c>
      <c r="P4679">
        <v>393</v>
      </c>
      <c r="Q4679" t="s">
        <v>29</v>
      </c>
      <c r="R4679">
        <v>3</v>
      </c>
      <c r="S4679" t="s">
        <v>12093</v>
      </c>
      <c r="T4679" t="s">
        <v>60</v>
      </c>
    </row>
    <row r="4680" spans="1:20" x14ac:dyDescent="0.25">
      <c r="A4680" t="s">
        <v>9410</v>
      </c>
      <c r="B4680" t="s">
        <v>45</v>
      </c>
      <c r="C4680" t="s">
        <v>82</v>
      </c>
      <c r="D4680" t="s">
        <v>23</v>
      </c>
      <c r="E4680" s="1">
        <v>45057</v>
      </c>
      <c r="F4680" t="s">
        <v>9411</v>
      </c>
      <c r="G4680" s="1">
        <v>45964</v>
      </c>
      <c r="H4680" t="s">
        <v>41</v>
      </c>
      <c r="I4680" t="s">
        <v>26</v>
      </c>
      <c r="J4680" t="s">
        <v>27</v>
      </c>
      <c r="K4680">
        <v>1</v>
      </c>
      <c r="L4680">
        <v>1404.81</v>
      </c>
      <c r="M4680" t="s">
        <v>35</v>
      </c>
      <c r="N4680">
        <v>32</v>
      </c>
      <c r="O4680" s="1">
        <v>45362</v>
      </c>
      <c r="P4680">
        <v>129</v>
      </c>
      <c r="Q4680" t="s">
        <v>43</v>
      </c>
      <c r="R4680">
        <v>5</v>
      </c>
      <c r="S4680" s="1">
        <v>45779</v>
      </c>
      <c r="T4680" t="s">
        <v>60</v>
      </c>
    </row>
    <row r="4681" spans="1:20" x14ac:dyDescent="0.25">
      <c r="A4681" t="s">
        <v>9412</v>
      </c>
      <c r="B4681" t="s">
        <v>21</v>
      </c>
      <c r="C4681" t="s">
        <v>22</v>
      </c>
      <c r="D4681" t="s">
        <v>56</v>
      </c>
      <c r="E4681" t="s">
        <v>12232</v>
      </c>
      <c r="F4681" t="s">
        <v>9413</v>
      </c>
      <c r="G4681" s="1">
        <v>45964</v>
      </c>
      <c r="H4681" t="s">
        <v>41</v>
      </c>
      <c r="I4681" t="s">
        <v>42</v>
      </c>
      <c r="J4681" t="s">
        <v>49</v>
      </c>
      <c r="K4681">
        <v>3</v>
      </c>
      <c r="L4681">
        <v>151.56</v>
      </c>
      <c r="M4681" t="s">
        <v>28</v>
      </c>
      <c r="N4681">
        <v>21</v>
      </c>
      <c r="O4681" t="s">
        <v>12199</v>
      </c>
      <c r="P4681">
        <v>22</v>
      </c>
      <c r="Q4681" t="s">
        <v>43</v>
      </c>
      <c r="R4681">
        <v>4</v>
      </c>
      <c r="S4681" t="s">
        <v>12205</v>
      </c>
      <c r="T4681" t="s">
        <v>60</v>
      </c>
    </row>
    <row r="4682" spans="1:20" x14ac:dyDescent="0.25">
      <c r="A4682" t="s">
        <v>9414</v>
      </c>
      <c r="B4682" t="s">
        <v>21</v>
      </c>
      <c r="C4682" t="s">
        <v>39</v>
      </c>
      <c r="D4682" t="s">
        <v>52</v>
      </c>
      <c r="E4682" s="1">
        <v>45812</v>
      </c>
      <c r="F4682" t="s">
        <v>9415</v>
      </c>
      <c r="G4682" s="1">
        <v>45964</v>
      </c>
      <c r="H4682" t="s">
        <v>58</v>
      </c>
      <c r="I4682" t="s">
        <v>63</v>
      </c>
      <c r="J4682" t="s">
        <v>67</v>
      </c>
      <c r="K4682">
        <v>3</v>
      </c>
      <c r="L4682">
        <v>386.54</v>
      </c>
      <c r="M4682" t="s">
        <v>35</v>
      </c>
      <c r="N4682">
        <v>11</v>
      </c>
      <c r="O4682" t="s">
        <v>12300</v>
      </c>
      <c r="P4682">
        <v>188</v>
      </c>
      <c r="Q4682" t="s">
        <v>43</v>
      </c>
      <c r="R4682">
        <v>1</v>
      </c>
      <c r="S4682" s="1">
        <v>45691</v>
      </c>
      <c r="T4682" t="s">
        <v>60</v>
      </c>
    </row>
    <row r="4683" spans="1:20" x14ac:dyDescent="0.25">
      <c r="A4683" t="s">
        <v>9416</v>
      </c>
      <c r="B4683" t="s">
        <v>21</v>
      </c>
      <c r="C4683" t="s">
        <v>82</v>
      </c>
      <c r="D4683" t="s">
        <v>77</v>
      </c>
      <c r="E4683" t="s">
        <v>12067</v>
      </c>
      <c r="F4683" t="s">
        <v>9417</v>
      </c>
      <c r="G4683" s="1">
        <v>45964</v>
      </c>
      <c r="H4683" t="s">
        <v>34</v>
      </c>
      <c r="I4683" t="s">
        <v>63</v>
      </c>
      <c r="J4683" t="s">
        <v>67</v>
      </c>
      <c r="K4683">
        <v>3</v>
      </c>
      <c r="L4683">
        <v>340.68</v>
      </c>
      <c r="M4683" t="s">
        <v>35</v>
      </c>
      <c r="N4683">
        <v>14</v>
      </c>
      <c r="O4683" t="s">
        <v>12203</v>
      </c>
      <c r="P4683">
        <v>48</v>
      </c>
      <c r="Q4683" t="s">
        <v>29</v>
      </c>
      <c r="R4683">
        <v>3</v>
      </c>
      <c r="S4683" t="s">
        <v>12234</v>
      </c>
      <c r="T4683" t="s">
        <v>30</v>
      </c>
    </row>
    <row r="4684" spans="1:20" x14ac:dyDescent="0.25">
      <c r="A4684" t="s">
        <v>9418</v>
      </c>
      <c r="B4684" t="s">
        <v>38</v>
      </c>
      <c r="C4684" t="s">
        <v>39</v>
      </c>
      <c r="D4684" t="s">
        <v>77</v>
      </c>
      <c r="E4684" s="1">
        <v>45447</v>
      </c>
      <c r="F4684" t="s">
        <v>9419</v>
      </c>
      <c r="G4684" s="1">
        <v>45994</v>
      </c>
      <c r="H4684" t="s">
        <v>41</v>
      </c>
      <c r="I4684" t="s">
        <v>26</v>
      </c>
      <c r="J4684" t="s">
        <v>49</v>
      </c>
      <c r="K4684">
        <v>5</v>
      </c>
      <c r="L4684">
        <v>1271.3599999999999</v>
      </c>
      <c r="M4684" t="s">
        <v>35</v>
      </c>
      <c r="N4684">
        <v>38</v>
      </c>
      <c r="O4684" t="s">
        <v>12213</v>
      </c>
      <c r="P4684">
        <v>18</v>
      </c>
      <c r="Q4684" t="s">
        <v>29</v>
      </c>
      <c r="R4684">
        <v>1</v>
      </c>
      <c r="S4684" t="s">
        <v>12259</v>
      </c>
      <c r="T4684" t="s">
        <v>30</v>
      </c>
    </row>
    <row r="4685" spans="1:20" x14ac:dyDescent="0.25">
      <c r="A4685" t="s">
        <v>9420</v>
      </c>
      <c r="B4685" t="s">
        <v>38</v>
      </c>
      <c r="C4685" t="s">
        <v>22</v>
      </c>
      <c r="D4685" t="s">
        <v>56</v>
      </c>
      <c r="E4685" t="s">
        <v>12275</v>
      </c>
      <c r="F4685" t="s">
        <v>9421</v>
      </c>
      <c r="G4685" s="1">
        <v>45994</v>
      </c>
      <c r="H4685" t="s">
        <v>34</v>
      </c>
      <c r="I4685" t="s">
        <v>26</v>
      </c>
      <c r="J4685" t="s">
        <v>67</v>
      </c>
      <c r="K4685">
        <v>5</v>
      </c>
      <c r="L4685">
        <v>816.52</v>
      </c>
      <c r="M4685" t="s">
        <v>50</v>
      </c>
      <c r="N4685">
        <v>27</v>
      </c>
      <c r="O4685" s="1">
        <v>45722</v>
      </c>
      <c r="P4685">
        <v>232</v>
      </c>
      <c r="Q4685" t="s">
        <v>43</v>
      </c>
      <c r="R4685">
        <v>3</v>
      </c>
      <c r="S4685" t="s">
        <v>12185</v>
      </c>
      <c r="T4685" t="s">
        <v>60</v>
      </c>
    </row>
    <row r="4686" spans="1:20" x14ac:dyDescent="0.25">
      <c r="A4686" t="s">
        <v>9422</v>
      </c>
      <c r="B4686" t="s">
        <v>45</v>
      </c>
      <c r="C4686" t="s">
        <v>82</v>
      </c>
      <c r="D4686" t="s">
        <v>77</v>
      </c>
      <c r="E4686" t="s">
        <v>12430</v>
      </c>
      <c r="F4686" t="s">
        <v>9423</v>
      </c>
      <c r="G4686" s="1">
        <v>45994</v>
      </c>
      <c r="H4686" t="s">
        <v>41</v>
      </c>
      <c r="I4686" t="s">
        <v>63</v>
      </c>
      <c r="J4686" t="s">
        <v>27</v>
      </c>
      <c r="K4686">
        <v>2</v>
      </c>
      <c r="L4686">
        <v>645.98</v>
      </c>
      <c r="M4686" t="s">
        <v>35</v>
      </c>
      <c r="N4686">
        <v>12</v>
      </c>
      <c r="O4686" t="s">
        <v>12340</v>
      </c>
      <c r="P4686">
        <v>364</v>
      </c>
      <c r="Q4686" t="s">
        <v>43</v>
      </c>
      <c r="R4686">
        <v>4</v>
      </c>
      <c r="S4686" t="s">
        <v>12354</v>
      </c>
      <c r="T4686" t="s">
        <v>60</v>
      </c>
    </row>
    <row r="4687" spans="1:20" x14ac:dyDescent="0.25">
      <c r="A4687" t="s">
        <v>9424</v>
      </c>
      <c r="B4687" t="s">
        <v>21</v>
      </c>
      <c r="C4687" t="s">
        <v>39</v>
      </c>
      <c r="D4687" t="s">
        <v>56</v>
      </c>
      <c r="E4687" t="s">
        <v>12394</v>
      </c>
      <c r="F4687" t="s">
        <v>9425</v>
      </c>
      <c r="G4687" s="1">
        <v>45994</v>
      </c>
      <c r="H4687" t="s">
        <v>41</v>
      </c>
      <c r="I4687" t="s">
        <v>48</v>
      </c>
      <c r="J4687" t="s">
        <v>49</v>
      </c>
      <c r="K4687">
        <v>3</v>
      </c>
      <c r="L4687">
        <v>429.05</v>
      </c>
      <c r="M4687" t="s">
        <v>35</v>
      </c>
      <c r="N4687">
        <v>35</v>
      </c>
      <c r="O4687" s="1">
        <v>45785</v>
      </c>
      <c r="P4687">
        <v>363</v>
      </c>
      <c r="Q4687" t="s">
        <v>43</v>
      </c>
      <c r="R4687">
        <v>2</v>
      </c>
      <c r="S4687" t="s">
        <v>12243</v>
      </c>
      <c r="T4687" t="s">
        <v>30</v>
      </c>
    </row>
    <row r="4688" spans="1:20" x14ac:dyDescent="0.25">
      <c r="A4688" t="s">
        <v>9426</v>
      </c>
      <c r="B4688" t="s">
        <v>38</v>
      </c>
      <c r="C4688" t="s">
        <v>82</v>
      </c>
      <c r="D4688" t="s">
        <v>32</v>
      </c>
      <c r="E4688" s="1">
        <v>45324</v>
      </c>
      <c r="F4688" t="s">
        <v>9427</v>
      </c>
      <c r="G4688" s="1">
        <v>45994</v>
      </c>
      <c r="H4688" t="s">
        <v>58</v>
      </c>
      <c r="I4688" t="s">
        <v>54</v>
      </c>
      <c r="J4688" t="s">
        <v>49</v>
      </c>
      <c r="K4688">
        <v>4</v>
      </c>
      <c r="L4688">
        <v>722.92</v>
      </c>
      <c r="M4688" t="s">
        <v>50</v>
      </c>
      <c r="N4688">
        <v>8</v>
      </c>
      <c r="O4688" t="s">
        <v>12304</v>
      </c>
      <c r="P4688">
        <v>209</v>
      </c>
      <c r="Q4688" t="s">
        <v>43</v>
      </c>
      <c r="R4688">
        <v>4</v>
      </c>
      <c r="S4688" t="s">
        <v>12173</v>
      </c>
      <c r="T4688" t="s">
        <v>30</v>
      </c>
    </row>
    <row r="4689" spans="1:20" x14ac:dyDescent="0.25">
      <c r="A4689" t="s">
        <v>9428</v>
      </c>
      <c r="B4689" t="s">
        <v>38</v>
      </c>
      <c r="C4689" t="s">
        <v>22</v>
      </c>
      <c r="D4689" t="s">
        <v>23</v>
      </c>
      <c r="E4689" s="1">
        <v>45385</v>
      </c>
      <c r="F4689" t="s">
        <v>9429</v>
      </c>
      <c r="G4689" s="1">
        <v>45994</v>
      </c>
      <c r="H4689" t="s">
        <v>34</v>
      </c>
      <c r="I4689" t="s">
        <v>42</v>
      </c>
      <c r="J4689" t="s">
        <v>27</v>
      </c>
      <c r="K4689">
        <v>4</v>
      </c>
      <c r="L4689">
        <v>971.76</v>
      </c>
      <c r="M4689" t="s">
        <v>35</v>
      </c>
      <c r="N4689">
        <v>45</v>
      </c>
      <c r="O4689" s="1">
        <v>45513</v>
      </c>
      <c r="P4689">
        <v>415</v>
      </c>
      <c r="Q4689" t="s">
        <v>43</v>
      </c>
      <c r="R4689">
        <v>5</v>
      </c>
      <c r="S4689" t="s">
        <v>12380</v>
      </c>
      <c r="T4689" t="s">
        <v>36</v>
      </c>
    </row>
    <row r="4690" spans="1:20" x14ac:dyDescent="0.25">
      <c r="A4690" t="s">
        <v>9430</v>
      </c>
      <c r="B4690" t="s">
        <v>45</v>
      </c>
      <c r="C4690" t="s">
        <v>39</v>
      </c>
      <c r="D4690" t="s">
        <v>23</v>
      </c>
      <c r="E4690" t="s">
        <v>12138</v>
      </c>
      <c r="F4690" t="s">
        <v>9431</v>
      </c>
      <c r="G4690" s="1">
        <v>45994</v>
      </c>
      <c r="H4690" t="s">
        <v>25</v>
      </c>
      <c r="I4690" t="s">
        <v>42</v>
      </c>
      <c r="J4690" t="s">
        <v>59</v>
      </c>
      <c r="K4690">
        <v>1</v>
      </c>
      <c r="L4690">
        <v>1349.76</v>
      </c>
      <c r="M4690" t="s">
        <v>35</v>
      </c>
      <c r="N4690">
        <v>46</v>
      </c>
      <c r="O4690" t="s">
        <v>12107</v>
      </c>
      <c r="P4690">
        <v>61</v>
      </c>
      <c r="Q4690" t="s">
        <v>43</v>
      </c>
      <c r="R4690">
        <v>2</v>
      </c>
      <c r="S4690" t="s">
        <v>12377</v>
      </c>
      <c r="T4690" t="s">
        <v>60</v>
      </c>
    </row>
    <row r="4691" spans="1:20" x14ac:dyDescent="0.25">
      <c r="A4691" t="s">
        <v>9432</v>
      </c>
      <c r="B4691" t="s">
        <v>38</v>
      </c>
      <c r="C4691" t="s">
        <v>82</v>
      </c>
      <c r="D4691" t="s">
        <v>32</v>
      </c>
      <c r="E4691" s="1">
        <v>45328</v>
      </c>
      <c r="F4691" t="s">
        <v>9433</v>
      </c>
      <c r="G4691" s="1">
        <v>45994</v>
      </c>
      <c r="H4691" t="s">
        <v>25</v>
      </c>
      <c r="I4691" t="s">
        <v>48</v>
      </c>
      <c r="J4691" t="s">
        <v>64</v>
      </c>
      <c r="K4691">
        <v>4</v>
      </c>
      <c r="L4691">
        <v>901.11</v>
      </c>
      <c r="M4691" t="s">
        <v>35</v>
      </c>
      <c r="N4691">
        <v>47</v>
      </c>
      <c r="O4691" t="s">
        <v>12266</v>
      </c>
      <c r="P4691">
        <v>56</v>
      </c>
      <c r="Q4691" t="s">
        <v>29</v>
      </c>
      <c r="R4691">
        <v>1</v>
      </c>
      <c r="S4691" t="s">
        <v>12094</v>
      </c>
      <c r="T4691" t="s">
        <v>30</v>
      </c>
    </row>
    <row r="4692" spans="1:20" x14ac:dyDescent="0.25">
      <c r="A4692" t="s">
        <v>9434</v>
      </c>
      <c r="B4692" t="s">
        <v>21</v>
      </c>
      <c r="C4692" t="s">
        <v>39</v>
      </c>
      <c r="D4692" t="s">
        <v>77</v>
      </c>
      <c r="E4692" s="1">
        <v>45568</v>
      </c>
      <c r="F4692" t="s">
        <v>9435</v>
      </c>
      <c r="G4692" s="1">
        <v>45994</v>
      </c>
      <c r="H4692" t="s">
        <v>25</v>
      </c>
      <c r="I4692" t="s">
        <v>54</v>
      </c>
      <c r="J4692" t="s">
        <v>64</v>
      </c>
      <c r="K4692">
        <v>2</v>
      </c>
      <c r="L4692">
        <v>878.68</v>
      </c>
      <c r="M4692" t="s">
        <v>50</v>
      </c>
      <c r="N4692">
        <v>30</v>
      </c>
      <c r="O4692" s="1">
        <v>45717</v>
      </c>
      <c r="P4692">
        <v>166</v>
      </c>
      <c r="Q4692" t="s">
        <v>29</v>
      </c>
      <c r="R4692">
        <v>3</v>
      </c>
      <c r="S4692" s="1">
        <v>45844</v>
      </c>
      <c r="T4692" t="s">
        <v>36</v>
      </c>
    </row>
    <row r="4693" spans="1:20" x14ac:dyDescent="0.25">
      <c r="A4693" t="s">
        <v>9436</v>
      </c>
      <c r="B4693" t="s">
        <v>45</v>
      </c>
      <c r="C4693" t="s">
        <v>39</v>
      </c>
      <c r="D4693" t="s">
        <v>32</v>
      </c>
      <c r="E4693" s="1">
        <v>45938</v>
      </c>
      <c r="F4693" t="s">
        <v>9437</v>
      </c>
      <c r="G4693" s="1">
        <v>45994</v>
      </c>
      <c r="H4693" t="s">
        <v>47</v>
      </c>
      <c r="I4693" t="s">
        <v>63</v>
      </c>
      <c r="J4693" t="s">
        <v>27</v>
      </c>
      <c r="K4693">
        <v>1</v>
      </c>
      <c r="L4693">
        <v>1269.6199999999999</v>
      </c>
      <c r="M4693" t="s">
        <v>35</v>
      </c>
      <c r="N4693">
        <v>49</v>
      </c>
      <c r="O4693" t="s">
        <v>12268</v>
      </c>
      <c r="P4693">
        <v>296</v>
      </c>
      <c r="Q4693" t="s">
        <v>43</v>
      </c>
      <c r="R4693">
        <v>3</v>
      </c>
      <c r="S4693" t="s">
        <v>12313</v>
      </c>
      <c r="T4693" t="s">
        <v>36</v>
      </c>
    </row>
    <row r="4694" spans="1:20" x14ac:dyDescent="0.25">
      <c r="A4694" t="s">
        <v>9438</v>
      </c>
      <c r="B4694" t="s">
        <v>38</v>
      </c>
      <c r="C4694" t="s">
        <v>39</v>
      </c>
      <c r="D4694" t="s">
        <v>23</v>
      </c>
      <c r="E4694" s="1">
        <v>45302</v>
      </c>
      <c r="F4694" t="s">
        <v>9439</v>
      </c>
      <c r="G4694" t="s">
        <v>12170</v>
      </c>
      <c r="H4694" t="s">
        <v>47</v>
      </c>
      <c r="I4694" t="s">
        <v>42</v>
      </c>
      <c r="J4694" t="s">
        <v>49</v>
      </c>
      <c r="K4694">
        <v>2</v>
      </c>
      <c r="L4694">
        <v>398.42</v>
      </c>
      <c r="M4694" t="s">
        <v>50</v>
      </c>
      <c r="N4694">
        <v>48</v>
      </c>
      <c r="O4694" s="1">
        <v>45393</v>
      </c>
      <c r="P4694">
        <v>93</v>
      </c>
      <c r="Q4694" t="s">
        <v>43</v>
      </c>
      <c r="R4694">
        <v>1</v>
      </c>
      <c r="S4694" t="s">
        <v>12227</v>
      </c>
      <c r="T4694" t="s">
        <v>30</v>
      </c>
    </row>
    <row r="4695" spans="1:20" x14ac:dyDescent="0.25">
      <c r="A4695" t="s">
        <v>9440</v>
      </c>
      <c r="B4695" t="s">
        <v>45</v>
      </c>
      <c r="C4695" t="s">
        <v>39</v>
      </c>
      <c r="D4695" t="s">
        <v>77</v>
      </c>
      <c r="E4695" s="1">
        <v>45413</v>
      </c>
      <c r="F4695" t="s">
        <v>9441</v>
      </c>
      <c r="G4695" t="s">
        <v>12170</v>
      </c>
      <c r="H4695" t="s">
        <v>41</v>
      </c>
      <c r="I4695" t="s">
        <v>54</v>
      </c>
      <c r="J4695" t="s">
        <v>67</v>
      </c>
      <c r="K4695">
        <v>1</v>
      </c>
      <c r="L4695">
        <v>317.27</v>
      </c>
      <c r="M4695" t="s">
        <v>50</v>
      </c>
      <c r="N4695">
        <v>19</v>
      </c>
      <c r="O4695" t="s">
        <v>12106</v>
      </c>
      <c r="P4695">
        <v>62</v>
      </c>
      <c r="Q4695" t="s">
        <v>43</v>
      </c>
      <c r="R4695">
        <v>5</v>
      </c>
      <c r="S4695" s="1">
        <v>45363</v>
      </c>
      <c r="T4695" t="s">
        <v>60</v>
      </c>
    </row>
    <row r="4696" spans="1:20" x14ac:dyDescent="0.25">
      <c r="A4696" t="s">
        <v>9442</v>
      </c>
      <c r="B4696" t="s">
        <v>21</v>
      </c>
      <c r="C4696" t="s">
        <v>39</v>
      </c>
      <c r="D4696" t="s">
        <v>56</v>
      </c>
      <c r="E4696" t="s">
        <v>12099</v>
      </c>
      <c r="F4696" t="s">
        <v>9443</v>
      </c>
      <c r="G4696" t="s">
        <v>12170</v>
      </c>
      <c r="H4696" t="s">
        <v>41</v>
      </c>
      <c r="I4696" t="s">
        <v>42</v>
      </c>
      <c r="J4696" t="s">
        <v>27</v>
      </c>
      <c r="K4696">
        <v>1</v>
      </c>
      <c r="L4696">
        <v>235.19</v>
      </c>
      <c r="M4696" t="s">
        <v>28</v>
      </c>
      <c r="N4696">
        <v>25</v>
      </c>
      <c r="O4696" t="s">
        <v>12193</v>
      </c>
      <c r="P4696">
        <v>435</v>
      </c>
      <c r="Q4696" t="s">
        <v>29</v>
      </c>
      <c r="R4696">
        <v>2</v>
      </c>
      <c r="S4696" t="s">
        <v>12368</v>
      </c>
      <c r="T4696" t="s">
        <v>60</v>
      </c>
    </row>
    <row r="4697" spans="1:20" x14ac:dyDescent="0.25">
      <c r="A4697" t="s">
        <v>9444</v>
      </c>
      <c r="B4697" t="s">
        <v>21</v>
      </c>
      <c r="C4697" t="s">
        <v>22</v>
      </c>
      <c r="D4697" t="s">
        <v>23</v>
      </c>
      <c r="E4697" t="s">
        <v>12077</v>
      </c>
      <c r="F4697" t="s">
        <v>9445</v>
      </c>
      <c r="G4697" t="s">
        <v>12170</v>
      </c>
      <c r="H4697" t="s">
        <v>47</v>
      </c>
      <c r="I4697" t="s">
        <v>63</v>
      </c>
      <c r="J4697" t="s">
        <v>49</v>
      </c>
      <c r="K4697">
        <v>5</v>
      </c>
      <c r="L4697">
        <v>302.97000000000003</v>
      </c>
      <c r="M4697" t="s">
        <v>35</v>
      </c>
      <c r="N4697">
        <v>11</v>
      </c>
      <c r="O4697" t="s">
        <v>12142</v>
      </c>
      <c r="P4697">
        <v>365</v>
      </c>
      <c r="Q4697" t="s">
        <v>43</v>
      </c>
      <c r="R4697">
        <v>5</v>
      </c>
      <c r="S4697" s="1">
        <v>45722</v>
      </c>
      <c r="T4697" t="s">
        <v>36</v>
      </c>
    </row>
    <row r="4698" spans="1:20" x14ac:dyDescent="0.25">
      <c r="A4698" t="s">
        <v>9446</v>
      </c>
      <c r="B4698" t="s">
        <v>45</v>
      </c>
      <c r="C4698" t="s">
        <v>22</v>
      </c>
      <c r="D4698" t="s">
        <v>52</v>
      </c>
      <c r="E4698" t="s">
        <v>12505</v>
      </c>
      <c r="F4698" t="s">
        <v>9447</v>
      </c>
      <c r="G4698" t="s">
        <v>12170</v>
      </c>
      <c r="H4698" t="s">
        <v>41</v>
      </c>
      <c r="I4698" t="s">
        <v>63</v>
      </c>
      <c r="J4698" t="s">
        <v>67</v>
      </c>
      <c r="K4698">
        <v>3</v>
      </c>
      <c r="L4698">
        <v>328.03</v>
      </c>
      <c r="M4698" t="s">
        <v>28</v>
      </c>
      <c r="N4698">
        <v>35</v>
      </c>
      <c r="O4698" t="s">
        <v>12186</v>
      </c>
      <c r="P4698">
        <v>183</v>
      </c>
      <c r="Q4698" t="s">
        <v>29</v>
      </c>
      <c r="R4698">
        <v>1</v>
      </c>
      <c r="S4698" t="s">
        <v>12423</v>
      </c>
      <c r="T4698" t="s">
        <v>60</v>
      </c>
    </row>
    <row r="4699" spans="1:20" x14ac:dyDescent="0.25">
      <c r="A4699" t="s">
        <v>9448</v>
      </c>
      <c r="B4699" t="s">
        <v>21</v>
      </c>
      <c r="C4699" t="s">
        <v>22</v>
      </c>
      <c r="D4699" t="s">
        <v>23</v>
      </c>
      <c r="E4699" t="s">
        <v>12393</v>
      </c>
      <c r="F4699" t="s">
        <v>9449</v>
      </c>
      <c r="G4699" t="s">
        <v>12266</v>
      </c>
      <c r="H4699" t="s">
        <v>34</v>
      </c>
      <c r="I4699" t="s">
        <v>54</v>
      </c>
      <c r="J4699" t="s">
        <v>64</v>
      </c>
      <c r="K4699">
        <v>4</v>
      </c>
      <c r="L4699">
        <v>1259.51</v>
      </c>
      <c r="M4699" t="s">
        <v>50</v>
      </c>
      <c r="N4699">
        <v>17</v>
      </c>
      <c r="O4699" s="1">
        <v>45723</v>
      </c>
      <c r="P4699">
        <v>158</v>
      </c>
      <c r="Q4699" t="s">
        <v>43</v>
      </c>
      <c r="R4699">
        <v>5</v>
      </c>
      <c r="S4699" s="1">
        <v>45635</v>
      </c>
      <c r="T4699" t="s">
        <v>36</v>
      </c>
    </row>
    <row r="4700" spans="1:20" x14ac:dyDescent="0.25">
      <c r="A4700" t="s">
        <v>9450</v>
      </c>
      <c r="B4700" t="s">
        <v>21</v>
      </c>
      <c r="C4700" t="s">
        <v>22</v>
      </c>
      <c r="D4700" t="s">
        <v>23</v>
      </c>
      <c r="E4700" s="1">
        <v>45752</v>
      </c>
      <c r="F4700" t="s">
        <v>9451</v>
      </c>
      <c r="G4700" t="s">
        <v>12266</v>
      </c>
      <c r="H4700" t="s">
        <v>47</v>
      </c>
      <c r="I4700" t="s">
        <v>48</v>
      </c>
      <c r="J4700" t="s">
        <v>59</v>
      </c>
      <c r="K4700">
        <v>4</v>
      </c>
      <c r="L4700">
        <v>206.36</v>
      </c>
      <c r="M4700" t="s">
        <v>35</v>
      </c>
      <c r="N4700">
        <v>22</v>
      </c>
      <c r="O4700" s="1">
        <v>45723</v>
      </c>
      <c r="P4700">
        <v>99</v>
      </c>
      <c r="Q4700" t="s">
        <v>29</v>
      </c>
      <c r="R4700">
        <v>3</v>
      </c>
      <c r="S4700" t="s">
        <v>12326</v>
      </c>
      <c r="T4700" t="s">
        <v>30</v>
      </c>
    </row>
    <row r="4701" spans="1:20" x14ac:dyDescent="0.25">
      <c r="A4701" t="s">
        <v>9452</v>
      </c>
      <c r="B4701" t="s">
        <v>38</v>
      </c>
      <c r="C4701" t="s">
        <v>22</v>
      </c>
      <c r="D4701" t="s">
        <v>32</v>
      </c>
      <c r="E4701" t="s">
        <v>12498</v>
      </c>
      <c r="F4701" t="s">
        <v>9453</v>
      </c>
      <c r="G4701" t="s">
        <v>12266</v>
      </c>
      <c r="H4701" t="s">
        <v>34</v>
      </c>
      <c r="I4701" t="s">
        <v>26</v>
      </c>
      <c r="J4701" t="s">
        <v>27</v>
      </c>
      <c r="K4701">
        <v>1</v>
      </c>
      <c r="L4701">
        <v>117.65</v>
      </c>
      <c r="M4701" t="s">
        <v>35</v>
      </c>
      <c r="N4701">
        <v>6</v>
      </c>
      <c r="O4701" t="s">
        <v>12246</v>
      </c>
      <c r="P4701">
        <v>495</v>
      </c>
      <c r="Q4701" t="s">
        <v>29</v>
      </c>
      <c r="R4701">
        <v>5</v>
      </c>
      <c r="S4701" t="s">
        <v>12087</v>
      </c>
      <c r="T4701" t="s">
        <v>30</v>
      </c>
    </row>
    <row r="4702" spans="1:20" x14ac:dyDescent="0.25">
      <c r="A4702" t="s">
        <v>9454</v>
      </c>
      <c r="B4702" t="s">
        <v>45</v>
      </c>
      <c r="C4702" t="s">
        <v>39</v>
      </c>
      <c r="D4702" t="s">
        <v>52</v>
      </c>
      <c r="E4702" t="s">
        <v>12295</v>
      </c>
      <c r="F4702" t="s">
        <v>9455</v>
      </c>
      <c r="G4702" t="s">
        <v>12266</v>
      </c>
      <c r="H4702" t="s">
        <v>41</v>
      </c>
      <c r="I4702" t="s">
        <v>26</v>
      </c>
      <c r="J4702" t="s">
        <v>64</v>
      </c>
      <c r="K4702">
        <v>5</v>
      </c>
      <c r="L4702">
        <v>1280.58</v>
      </c>
      <c r="M4702" t="s">
        <v>35</v>
      </c>
      <c r="N4702">
        <v>27</v>
      </c>
      <c r="O4702" t="s">
        <v>12262</v>
      </c>
      <c r="P4702">
        <v>500</v>
      </c>
      <c r="Q4702" t="s">
        <v>29</v>
      </c>
      <c r="R4702">
        <v>2</v>
      </c>
      <c r="S4702" t="s">
        <v>12097</v>
      </c>
      <c r="T4702" t="s">
        <v>36</v>
      </c>
    </row>
    <row r="4703" spans="1:20" x14ac:dyDescent="0.25">
      <c r="A4703" t="s">
        <v>9456</v>
      </c>
      <c r="B4703" t="s">
        <v>45</v>
      </c>
      <c r="C4703" t="s">
        <v>82</v>
      </c>
      <c r="D4703" t="s">
        <v>32</v>
      </c>
      <c r="E4703" t="s">
        <v>12130</v>
      </c>
      <c r="F4703" t="s">
        <v>9457</v>
      </c>
      <c r="G4703" t="s">
        <v>12159</v>
      </c>
      <c r="H4703" t="s">
        <v>41</v>
      </c>
      <c r="I4703" t="s">
        <v>42</v>
      </c>
      <c r="J4703" t="s">
        <v>64</v>
      </c>
      <c r="K4703">
        <v>2</v>
      </c>
      <c r="L4703">
        <v>498.28</v>
      </c>
      <c r="M4703" t="s">
        <v>35</v>
      </c>
      <c r="N4703">
        <v>49</v>
      </c>
      <c r="O4703" t="s">
        <v>12201</v>
      </c>
      <c r="P4703">
        <v>203</v>
      </c>
      <c r="Q4703" t="s">
        <v>43</v>
      </c>
      <c r="R4703">
        <v>3</v>
      </c>
      <c r="S4703" s="1">
        <v>45752</v>
      </c>
      <c r="T4703" t="s">
        <v>60</v>
      </c>
    </row>
    <row r="4704" spans="1:20" x14ac:dyDescent="0.25">
      <c r="A4704" t="s">
        <v>9458</v>
      </c>
      <c r="B4704" t="s">
        <v>45</v>
      </c>
      <c r="C4704" t="s">
        <v>82</v>
      </c>
      <c r="D4704" t="s">
        <v>32</v>
      </c>
      <c r="E4704" t="s">
        <v>12237</v>
      </c>
      <c r="F4704" t="s">
        <v>9459</v>
      </c>
      <c r="G4704" t="s">
        <v>12159</v>
      </c>
      <c r="H4704" t="s">
        <v>41</v>
      </c>
      <c r="I4704" t="s">
        <v>48</v>
      </c>
      <c r="J4704" t="s">
        <v>59</v>
      </c>
      <c r="K4704">
        <v>3</v>
      </c>
      <c r="L4704">
        <v>675.66</v>
      </c>
      <c r="M4704" t="s">
        <v>50</v>
      </c>
      <c r="N4704">
        <v>25</v>
      </c>
      <c r="O4704" t="s">
        <v>12066</v>
      </c>
      <c r="P4704">
        <v>431</v>
      </c>
      <c r="Q4704" t="s">
        <v>43</v>
      </c>
      <c r="R4704">
        <v>4</v>
      </c>
      <c r="S4704" t="s">
        <v>12319</v>
      </c>
      <c r="T4704" t="s">
        <v>36</v>
      </c>
    </row>
    <row r="4705" spans="1:20" x14ac:dyDescent="0.25">
      <c r="A4705" t="s">
        <v>9460</v>
      </c>
      <c r="B4705" t="s">
        <v>45</v>
      </c>
      <c r="C4705" t="s">
        <v>39</v>
      </c>
      <c r="D4705" t="s">
        <v>52</v>
      </c>
      <c r="E4705" s="1">
        <v>45692</v>
      </c>
      <c r="F4705" t="s">
        <v>9461</v>
      </c>
      <c r="G4705" t="s">
        <v>12159</v>
      </c>
      <c r="H4705" t="s">
        <v>41</v>
      </c>
      <c r="I4705" t="s">
        <v>54</v>
      </c>
      <c r="J4705" t="s">
        <v>59</v>
      </c>
      <c r="K4705">
        <v>1</v>
      </c>
      <c r="L4705">
        <v>1035.02</v>
      </c>
      <c r="M4705" t="s">
        <v>50</v>
      </c>
      <c r="N4705">
        <v>50</v>
      </c>
      <c r="O4705" t="s">
        <v>12250</v>
      </c>
      <c r="P4705">
        <v>144</v>
      </c>
      <c r="Q4705" t="s">
        <v>43</v>
      </c>
      <c r="R4705">
        <v>3</v>
      </c>
      <c r="S4705" t="s">
        <v>12377</v>
      </c>
      <c r="T4705" t="s">
        <v>60</v>
      </c>
    </row>
    <row r="4706" spans="1:20" x14ac:dyDescent="0.25">
      <c r="A4706" t="s">
        <v>9462</v>
      </c>
      <c r="B4706" t="s">
        <v>38</v>
      </c>
      <c r="C4706" t="s">
        <v>82</v>
      </c>
      <c r="D4706" t="s">
        <v>23</v>
      </c>
      <c r="E4706" t="s">
        <v>12094</v>
      </c>
      <c r="F4706" t="s">
        <v>9463</v>
      </c>
      <c r="G4706" t="s">
        <v>12159</v>
      </c>
      <c r="H4706" t="s">
        <v>25</v>
      </c>
      <c r="I4706" t="s">
        <v>42</v>
      </c>
      <c r="J4706" t="s">
        <v>49</v>
      </c>
      <c r="K4706">
        <v>3</v>
      </c>
      <c r="L4706">
        <v>214.37</v>
      </c>
      <c r="M4706" t="s">
        <v>35</v>
      </c>
      <c r="N4706">
        <v>19</v>
      </c>
      <c r="O4706" t="s">
        <v>12104</v>
      </c>
      <c r="P4706">
        <v>196</v>
      </c>
      <c r="Q4706" t="s">
        <v>29</v>
      </c>
      <c r="R4706">
        <v>2</v>
      </c>
      <c r="S4706" s="1">
        <v>45902</v>
      </c>
      <c r="T4706" t="s">
        <v>36</v>
      </c>
    </row>
    <row r="4707" spans="1:20" x14ac:dyDescent="0.25">
      <c r="A4707" t="s">
        <v>9464</v>
      </c>
      <c r="B4707" t="s">
        <v>21</v>
      </c>
      <c r="C4707" t="s">
        <v>22</v>
      </c>
      <c r="D4707" t="s">
        <v>23</v>
      </c>
      <c r="E4707" t="s">
        <v>12080</v>
      </c>
      <c r="F4707" t="s">
        <v>9465</v>
      </c>
      <c r="G4707" t="s">
        <v>12159</v>
      </c>
      <c r="H4707" t="s">
        <v>34</v>
      </c>
      <c r="I4707" t="s">
        <v>42</v>
      </c>
      <c r="J4707" t="s">
        <v>67</v>
      </c>
      <c r="K4707">
        <v>1</v>
      </c>
      <c r="L4707">
        <v>1384.43</v>
      </c>
      <c r="M4707" t="s">
        <v>28</v>
      </c>
      <c r="N4707">
        <v>3</v>
      </c>
      <c r="O4707" s="1">
        <v>45576</v>
      </c>
      <c r="P4707">
        <v>494</v>
      </c>
      <c r="Q4707" t="s">
        <v>29</v>
      </c>
      <c r="R4707">
        <v>1</v>
      </c>
      <c r="S4707" t="s">
        <v>12144</v>
      </c>
      <c r="T4707" t="s">
        <v>36</v>
      </c>
    </row>
    <row r="4708" spans="1:20" x14ac:dyDescent="0.25">
      <c r="A4708" t="s">
        <v>9466</v>
      </c>
      <c r="B4708" t="s">
        <v>21</v>
      </c>
      <c r="C4708" t="s">
        <v>39</v>
      </c>
      <c r="D4708" t="s">
        <v>77</v>
      </c>
      <c r="E4708" t="s">
        <v>12308</v>
      </c>
      <c r="F4708" t="s">
        <v>9467</v>
      </c>
      <c r="G4708" t="s">
        <v>12159</v>
      </c>
      <c r="H4708" t="s">
        <v>34</v>
      </c>
      <c r="I4708" t="s">
        <v>42</v>
      </c>
      <c r="J4708" t="s">
        <v>49</v>
      </c>
      <c r="K4708">
        <v>3</v>
      </c>
      <c r="L4708">
        <v>1192.18</v>
      </c>
      <c r="M4708" t="s">
        <v>50</v>
      </c>
      <c r="N4708">
        <v>12</v>
      </c>
      <c r="O4708" t="s">
        <v>12200</v>
      </c>
      <c r="P4708">
        <v>438</v>
      </c>
      <c r="Q4708" t="s">
        <v>29</v>
      </c>
      <c r="R4708">
        <v>5</v>
      </c>
      <c r="S4708" t="s">
        <v>12138</v>
      </c>
      <c r="T4708" t="s">
        <v>60</v>
      </c>
    </row>
    <row r="4709" spans="1:20" x14ac:dyDescent="0.25">
      <c r="A4709" t="s">
        <v>9468</v>
      </c>
      <c r="B4709" t="s">
        <v>38</v>
      </c>
      <c r="C4709" t="s">
        <v>82</v>
      </c>
      <c r="D4709" t="s">
        <v>77</v>
      </c>
      <c r="E4709" t="s">
        <v>12339</v>
      </c>
      <c r="F4709" t="s">
        <v>9469</v>
      </c>
      <c r="G4709" t="s">
        <v>12159</v>
      </c>
      <c r="H4709" t="s">
        <v>58</v>
      </c>
      <c r="I4709" t="s">
        <v>54</v>
      </c>
      <c r="J4709" t="s">
        <v>27</v>
      </c>
      <c r="K4709">
        <v>2</v>
      </c>
      <c r="L4709">
        <v>111.82</v>
      </c>
      <c r="M4709" t="s">
        <v>50</v>
      </c>
      <c r="N4709">
        <v>27</v>
      </c>
      <c r="O4709" s="1">
        <v>45547</v>
      </c>
      <c r="P4709">
        <v>437</v>
      </c>
      <c r="Q4709" t="s">
        <v>43</v>
      </c>
      <c r="R4709">
        <v>4</v>
      </c>
      <c r="S4709" t="s">
        <v>12159</v>
      </c>
      <c r="T4709" t="s">
        <v>60</v>
      </c>
    </row>
    <row r="4710" spans="1:20" x14ac:dyDescent="0.25">
      <c r="A4710" t="s">
        <v>9470</v>
      </c>
      <c r="B4710" t="s">
        <v>38</v>
      </c>
      <c r="C4710" t="s">
        <v>82</v>
      </c>
      <c r="D4710" t="s">
        <v>32</v>
      </c>
      <c r="E4710" s="1">
        <v>45547</v>
      </c>
      <c r="F4710" t="s">
        <v>9471</v>
      </c>
      <c r="G4710" t="s">
        <v>12159</v>
      </c>
      <c r="H4710" t="s">
        <v>34</v>
      </c>
      <c r="I4710" t="s">
        <v>42</v>
      </c>
      <c r="J4710" t="s">
        <v>27</v>
      </c>
      <c r="K4710">
        <v>5</v>
      </c>
      <c r="L4710">
        <v>1114.1300000000001</v>
      </c>
      <c r="M4710" t="s">
        <v>35</v>
      </c>
      <c r="N4710">
        <v>23</v>
      </c>
      <c r="O4710" t="s">
        <v>12078</v>
      </c>
      <c r="P4710">
        <v>439</v>
      </c>
      <c r="Q4710" t="s">
        <v>29</v>
      </c>
      <c r="R4710">
        <v>4</v>
      </c>
      <c r="S4710" s="1">
        <v>45931</v>
      </c>
      <c r="T4710" t="s">
        <v>30</v>
      </c>
    </row>
    <row r="4711" spans="1:20" x14ac:dyDescent="0.25">
      <c r="A4711" t="s">
        <v>9472</v>
      </c>
      <c r="B4711" t="s">
        <v>38</v>
      </c>
      <c r="C4711" t="s">
        <v>22</v>
      </c>
      <c r="D4711" t="s">
        <v>52</v>
      </c>
      <c r="E4711" t="s">
        <v>12107</v>
      </c>
      <c r="F4711" t="s">
        <v>9473</v>
      </c>
      <c r="G4711" t="s">
        <v>12159</v>
      </c>
      <c r="H4711" t="s">
        <v>25</v>
      </c>
      <c r="I4711" t="s">
        <v>63</v>
      </c>
      <c r="J4711" t="s">
        <v>49</v>
      </c>
      <c r="K4711">
        <v>4</v>
      </c>
      <c r="L4711">
        <v>499.78</v>
      </c>
      <c r="M4711" t="s">
        <v>35</v>
      </c>
      <c r="N4711">
        <v>17</v>
      </c>
      <c r="O4711" s="1">
        <v>45661</v>
      </c>
      <c r="P4711">
        <v>217</v>
      </c>
      <c r="Q4711" t="s">
        <v>43</v>
      </c>
      <c r="R4711">
        <v>3</v>
      </c>
      <c r="S4711" t="s">
        <v>12306</v>
      </c>
      <c r="T4711" t="s">
        <v>36</v>
      </c>
    </row>
    <row r="4712" spans="1:20" x14ac:dyDescent="0.25">
      <c r="A4712" t="s">
        <v>9474</v>
      </c>
      <c r="B4712" t="s">
        <v>38</v>
      </c>
      <c r="C4712" t="s">
        <v>22</v>
      </c>
      <c r="D4712" t="s">
        <v>56</v>
      </c>
      <c r="E4712" t="s">
        <v>12402</v>
      </c>
      <c r="F4712" t="s">
        <v>9475</v>
      </c>
      <c r="G4712" t="s">
        <v>12356</v>
      </c>
      <c r="H4712" t="s">
        <v>41</v>
      </c>
      <c r="I4712" t="s">
        <v>54</v>
      </c>
      <c r="J4712" t="s">
        <v>67</v>
      </c>
      <c r="K4712">
        <v>2</v>
      </c>
      <c r="L4712">
        <v>968.58</v>
      </c>
      <c r="M4712" t="s">
        <v>50</v>
      </c>
      <c r="N4712">
        <v>25</v>
      </c>
      <c r="O4712" t="s">
        <v>12080</v>
      </c>
      <c r="P4712">
        <v>62</v>
      </c>
      <c r="Q4712" t="s">
        <v>43</v>
      </c>
      <c r="R4712">
        <v>4</v>
      </c>
      <c r="S4712" t="s">
        <v>12094</v>
      </c>
      <c r="T4712" t="s">
        <v>30</v>
      </c>
    </row>
    <row r="4713" spans="1:20" x14ac:dyDescent="0.25">
      <c r="A4713" t="s">
        <v>9476</v>
      </c>
      <c r="B4713" t="s">
        <v>45</v>
      </c>
      <c r="C4713" t="s">
        <v>82</v>
      </c>
      <c r="D4713" t="s">
        <v>52</v>
      </c>
      <c r="E4713" t="s">
        <v>12151</v>
      </c>
      <c r="F4713" t="s">
        <v>9477</v>
      </c>
      <c r="G4713" t="s">
        <v>12356</v>
      </c>
      <c r="H4713" t="s">
        <v>34</v>
      </c>
      <c r="I4713" t="s">
        <v>63</v>
      </c>
      <c r="J4713" t="s">
        <v>49</v>
      </c>
      <c r="K4713">
        <v>2</v>
      </c>
      <c r="L4713">
        <v>232.94</v>
      </c>
      <c r="M4713" t="s">
        <v>35</v>
      </c>
      <c r="N4713">
        <v>32</v>
      </c>
      <c r="O4713" s="1">
        <v>45755</v>
      </c>
      <c r="P4713">
        <v>99</v>
      </c>
      <c r="Q4713" t="s">
        <v>43</v>
      </c>
      <c r="R4713">
        <v>5</v>
      </c>
      <c r="S4713" t="s">
        <v>12376</v>
      </c>
      <c r="T4713" t="s">
        <v>30</v>
      </c>
    </row>
    <row r="4714" spans="1:20" x14ac:dyDescent="0.25">
      <c r="A4714" t="s">
        <v>9478</v>
      </c>
      <c r="B4714" t="s">
        <v>38</v>
      </c>
      <c r="C4714" t="s">
        <v>39</v>
      </c>
      <c r="D4714" t="s">
        <v>52</v>
      </c>
      <c r="E4714" t="s">
        <v>12265</v>
      </c>
      <c r="F4714" t="s">
        <v>9479</v>
      </c>
      <c r="G4714" t="s">
        <v>12356</v>
      </c>
      <c r="H4714" t="s">
        <v>58</v>
      </c>
      <c r="I4714" t="s">
        <v>26</v>
      </c>
      <c r="J4714" t="s">
        <v>27</v>
      </c>
      <c r="K4714">
        <v>4</v>
      </c>
      <c r="L4714">
        <v>490.85</v>
      </c>
      <c r="M4714" t="s">
        <v>50</v>
      </c>
      <c r="N4714">
        <v>1</v>
      </c>
      <c r="O4714" s="1">
        <v>45637</v>
      </c>
      <c r="P4714">
        <v>461</v>
      </c>
      <c r="Q4714" t="s">
        <v>29</v>
      </c>
      <c r="R4714">
        <v>3</v>
      </c>
      <c r="S4714" t="s">
        <v>12400</v>
      </c>
      <c r="T4714" t="s">
        <v>60</v>
      </c>
    </row>
    <row r="4715" spans="1:20" x14ac:dyDescent="0.25">
      <c r="A4715" t="s">
        <v>9480</v>
      </c>
      <c r="B4715" t="s">
        <v>38</v>
      </c>
      <c r="C4715" t="s">
        <v>22</v>
      </c>
      <c r="D4715" t="s">
        <v>32</v>
      </c>
      <c r="E4715" t="s">
        <v>12430</v>
      </c>
      <c r="F4715" t="s">
        <v>9481</v>
      </c>
      <c r="G4715" t="s">
        <v>12356</v>
      </c>
      <c r="H4715" t="s">
        <v>34</v>
      </c>
      <c r="I4715" t="s">
        <v>48</v>
      </c>
      <c r="J4715" t="s">
        <v>67</v>
      </c>
      <c r="K4715">
        <v>1</v>
      </c>
      <c r="L4715">
        <v>1246.76</v>
      </c>
      <c r="M4715" t="s">
        <v>50</v>
      </c>
      <c r="N4715">
        <v>44</v>
      </c>
      <c r="O4715" t="s">
        <v>12163</v>
      </c>
      <c r="P4715">
        <v>217</v>
      </c>
      <c r="Q4715" t="s">
        <v>43</v>
      </c>
      <c r="R4715">
        <v>5</v>
      </c>
      <c r="S4715" s="1">
        <v>45574</v>
      </c>
      <c r="T4715" t="s">
        <v>30</v>
      </c>
    </row>
    <row r="4716" spans="1:20" x14ac:dyDescent="0.25">
      <c r="A4716" t="s">
        <v>9482</v>
      </c>
      <c r="B4716" t="s">
        <v>45</v>
      </c>
      <c r="C4716" t="s">
        <v>22</v>
      </c>
      <c r="D4716" t="s">
        <v>77</v>
      </c>
      <c r="E4716" t="s">
        <v>12449</v>
      </c>
      <c r="F4716" t="s">
        <v>9483</v>
      </c>
      <c r="G4716" t="s">
        <v>12356</v>
      </c>
      <c r="H4716" t="s">
        <v>41</v>
      </c>
      <c r="I4716" t="s">
        <v>48</v>
      </c>
      <c r="J4716" t="s">
        <v>49</v>
      </c>
      <c r="K4716">
        <v>3</v>
      </c>
      <c r="L4716">
        <v>297.19</v>
      </c>
      <c r="M4716" t="s">
        <v>28</v>
      </c>
      <c r="N4716">
        <v>18</v>
      </c>
      <c r="O4716" t="s">
        <v>12161</v>
      </c>
      <c r="P4716">
        <v>19</v>
      </c>
      <c r="Q4716" t="s">
        <v>43</v>
      </c>
      <c r="R4716">
        <v>5</v>
      </c>
      <c r="S4716" t="s">
        <v>12356</v>
      </c>
      <c r="T4716" t="s">
        <v>36</v>
      </c>
    </row>
    <row r="4717" spans="1:20" x14ac:dyDescent="0.25">
      <c r="A4717" t="s">
        <v>9484</v>
      </c>
      <c r="B4717" t="s">
        <v>45</v>
      </c>
      <c r="C4717" t="s">
        <v>39</v>
      </c>
      <c r="D4717" t="s">
        <v>52</v>
      </c>
      <c r="E4717" t="s">
        <v>12128</v>
      </c>
      <c r="F4717" t="s">
        <v>9485</v>
      </c>
      <c r="G4717" t="s">
        <v>12356</v>
      </c>
      <c r="H4717" t="s">
        <v>34</v>
      </c>
      <c r="I4717" t="s">
        <v>63</v>
      </c>
      <c r="J4717" t="s">
        <v>27</v>
      </c>
      <c r="K4717">
        <v>3</v>
      </c>
      <c r="L4717">
        <v>1269.04</v>
      </c>
      <c r="M4717" t="s">
        <v>28</v>
      </c>
      <c r="N4717">
        <v>9</v>
      </c>
      <c r="O4717" t="s">
        <v>12169</v>
      </c>
      <c r="P4717">
        <v>6</v>
      </c>
      <c r="Q4717" t="s">
        <v>43</v>
      </c>
      <c r="R4717">
        <v>1</v>
      </c>
      <c r="S4717" t="s">
        <v>12390</v>
      </c>
      <c r="T4717" t="s">
        <v>60</v>
      </c>
    </row>
    <row r="4718" spans="1:20" x14ac:dyDescent="0.25">
      <c r="A4718" t="s">
        <v>9486</v>
      </c>
      <c r="B4718" t="s">
        <v>45</v>
      </c>
      <c r="C4718" t="s">
        <v>82</v>
      </c>
      <c r="D4718" t="s">
        <v>56</v>
      </c>
      <c r="E4718" t="s">
        <v>12106</v>
      </c>
      <c r="F4718" t="s">
        <v>9487</v>
      </c>
      <c r="G4718" t="s">
        <v>12356</v>
      </c>
      <c r="H4718" t="s">
        <v>34</v>
      </c>
      <c r="I4718" t="s">
        <v>54</v>
      </c>
      <c r="J4718" t="s">
        <v>59</v>
      </c>
      <c r="K4718">
        <v>4</v>
      </c>
      <c r="L4718">
        <v>755.58</v>
      </c>
      <c r="M4718" t="s">
        <v>35</v>
      </c>
      <c r="N4718">
        <v>32</v>
      </c>
      <c r="O4718" s="1">
        <v>45665</v>
      </c>
      <c r="P4718">
        <v>83</v>
      </c>
      <c r="Q4718" t="s">
        <v>43</v>
      </c>
      <c r="R4718">
        <v>1</v>
      </c>
      <c r="S4718" t="s">
        <v>12240</v>
      </c>
      <c r="T4718" t="s">
        <v>60</v>
      </c>
    </row>
    <row r="4719" spans="1:20" x14ac:dyDescent="0.25">
      <c r="A4719" t="s">
        <v>9488</v>
      </c>
      <c r="B4719" t="s">
        <v>45</v>
      </c>
      <c r="C4719" t="s">
        <v>82</v>
      </c>
      <c r="D4719" t="s">
        <v>77</v>
      </c>
      <c r="E4719" s="1">
        <v>45299</v>
      </c>
      <c r="F4719" t="s">
        <v>9489</v>
      </c>
      <c r="G4719" t="s">
        <v>12356</v>
      </c>
      <c r="H4719" t="s">
        <v>47</v>
      </c>
      <c r="I4719" t="s">
        <v>63</v>
      </c>
      <c r="J4719" t="s">
        <v>59</v>
      </c>
      <c r="K4719">
        <v>5</v>
      </c>
      <c r="L4719">
        <v>576.82000000000005</v>
      </c>
      <c r="M4719" t="s">
        <v>35</v>
      </c>
      <c r="N4719">
        <v>8</v>
      </c>
      <c r="O4719" t="s">
        <v>12423</v>
      </c>
      <c r="P4719">
        <v>202</v>
      </c>
      <c r="Q4719" t="s">
        <v>29</v>
      </c>
      <c r="R4719">
        <v>2</v>
      </c>
      <c r="S4719" s="1">
        <v>45845</v>
      </c>
      <c r="T4719" t="s">
        <v>30</v>
      </c>
    </row>
    <row r="4720" spans="1:20" x14ac:dyDescent="0.25">
      <c r="A4720" t="s">
        <v>9490</v>
      </c>
      <c r="B4720" t="s">
        <v>45</v>
      </c>
      <c r="C4720" t="s">
        <v>39</v>
      </c>
      <c r="D4720" t="s">
        <v>52</v>
      </c>
      <c r="E4720" t="s">
        <v>12132</v>
      </c>
      <c r="F4720" t="s">
        <v>9491</v>
      </c>
      <c r="G4720" t="s">
        <v>12356</v>
      </c>
      <c r="H4720" t="s">
        <v>41</v>
      </c>
      <c r="I4720" t="s">
        <v>63</v>
      </c>
      <c r="J4720" t="s">
        <v>67</v>
      </c>
      <c r="K4720">
        <v>5</v>
      </c>
      <c r="L4720">
        <v>1000.83</v>
      </c>
      <c r="M4720" t="s">
        <v>35</v>
      </c>
      <c r="N4720">
        <v>25</v>
      </c>
      <c r="O4720" t="s">
        <v>12370</v>
      </c>
      <c r="P4720">
        <v>188</v>
      </c>
      <c r="Q4720" t="s">
        <v>29</v>
      </c>
      <c r="R4720">
        <v>5</v>
      </c>
      <c r="S4720" t="s">
        <v>12400</v>
      </c>
      <c r="T4720" t="s">
        <v>36</v>
      </c>
    </row>
    <row r="4721" spans="1:20" x14ac:dyDescent="0.25">
      <c r="A4721" t="s">
        <v>9492</v>
      </c>
      <c r="B4721" t="s">
        <v>38</v>
      </c>
      <c r="C4721" t="s">
        <v>22</v>
      </c>
      <c r="D4721" t="s">
        <v>52</v>
      </c>
      <c r="E4721" t="s">
        <v>12428</v>
      </c>
      <c r="F4721" t="s">
        <v>9493</v>
      </c>
      <c r="G4721" t="s">
        <v>12356</v>
      </c>
      <c r="H4721" t="s">
        <v>25</v>
      </c>
      <c r="I4721" t="s">
        <v>48</v>
      </c>
      <c r="J4721" t="s">
        <v>49</v>
      </c>
      <c r="K4721">
        <v>2</v>
      </c>
      <c r="L4721">
        <v>479.19</v>
      </c>
      <c r="M4721" t="s">
        <v>35</v>
      </c>
      <c r="N4721">
        <v>5</v>
      </c>
      <c r="O4721" t="s">
        <v>12104</v>
      </c>
      <c r="P4721">
        <v>222</v>
      </c>
      <c r="Q4721" t="s">
        <v>43</v>
      </c>
      <c r="R4721">
        <v>1</v>
      </c>
      <c r="S4721" t="s">
        <v>12108</v>
      </c>
      <c r="T4721" t="s">
        <v>36</v>
      </c>
    </row>
    <row r="4722" spans="1:20" x14ac:dyDescent="0.25">
      <c r="A4722" t="s">
        <v>9494</v>
      </c>
      <c r="B4722" t="s">
        <v>45</v>
      </c>
      <c r="C4722" t="s">
        <v>82</v>
      </c>
      <c r="D4722" t="s">
        <v>52</v>
      </c>
      <c r="E4722" t="s">
        <v>12431</v>
      </c>
      <c r="F4722" t="s">
        <v>9495</v>
      </c>
      <c r="G4722" t="s">
        <v>12219</v>
      </c>
      <c r="H4722" t="s">
        <v>58</v>
      </c>
      <c r="I4722" t="s">
        <v>42</v>
      </c>
      <c r="J4722" t="s">
        <v>59</v>
      </c>
      <c r="K4722">
        <v>3</v>
      </c>
      <c r="L4722">
        <v>884.85</v>
      </c>
      <c r="M4722" t="s">
        <v>35</v>
      </c>
      <c r="N4722">
        <v>44</v>
      </c>
      <c r="O4722" s="1">
        <v>45997</v>
      </c>
      <c r="P4722">
        <v>175</v>
      </c>
      <c r="Q4722" t="s">
        <v>43</v>
      </c>
      <c r="R4722">
        <v>1</v>
      </c>
      <c r="S4722" s="1">
        <v>45814</v>
      </c>
      <c r="T4722" t="s">
        <v>60</v>
      </c>
    </row>
    <row r="4723" spans="1:20" x14ac:dyDescent="0.25">
      <c r="A4723" t="s">
        <v>9496</v>
      </c>
      <c r="B4723" t="s">
        <v>21</v>
      </c>
      <c r="C4723" t="s">
        <v>39</v>
      </c>
      <c r="D4723" t="s">
        <v>56</v>
      </c>
      <c r="E4723" t="s">
        <v>12500</v>
      </c>
      <c r="F4723" t="s">
        <v>9497</v>
      </c>
      <c r="G4723" t="s">
        <v>12219</v>
      </c>
      <c r="H4723" t="s">
        <v>47</v>
      </c>
      <c r="I4723" t="s">
        <v>63</v>
      </c>
      <c r="J4723" t="s">
        <v>59</v>
      </c>
      <c r="K4723">
        <v>4</v>
      </c>
      <c r="L4723">
        <v>452.06</v>
      </c>
      <c r="M4723" t="s">
        <v>28</v>
      </c>
      <c r="N4723">
        <v>33</v>
      </c>
      <c r="O4723" t="s">
        <v>12159</v>
      </c>
      <c r="P4723">
        <v>382</v>
      </c>
      <c r="Q4723" t="s">
        <v>29</v>
      </c>
      <c r="R4723">
        <v>1</v>
      </c>
      <c r="S4723" t="s">
        <v>12383</v>
      </c>
      <c r="T4723" t="s">
        <v>36</v>
      </c>
    </row>
    <row r="4724" spans="1:20" x14ac:dyDescent="0.25">
      <c r="A4724" t="s">
        <v>9498</v>
      </c>
      <c r="B4724" t="s">
        <v>45</v>
      </c>
      <c r="C4724" t="s">
        <v>22</v>
      </c>
      <c r="D4724" t="s">
        <v>52</v>
      </c>
      <c r="E4724" t="s">
        <v>12171</v>
      </c>
      <c r="F4724" t="s">
        <v>9499</v>
      </c>
      <c r="G4724" t="s">
        <v>12219</v>
      </c>
      <c r="H4724" t="s">
        <v>41</v>
      </c>
      <c r="I4724" t="s">
        <v>48</v>
      </c>
      <c r="J4724" t="s">
        <v>27</v>
      </c>
      <c r="K4724">
        <v>5</v>
      </c>
      <c r="L4724">
        <v>1192.6600000000001</v>
      </c>
      <c r="M4724" t="s">
        <v>35</v>
      </c>
      <c r="N4724">
        <v>14</v>
      </c>
      <c r="O4724" t="s">
        <v>12343</v>
      </c>
      <c r="P4724">
        <v>151</v>
      </c>
      <c r="Q4724" t="s">
        <v>43</v>
      </c>
      <c r="R4724">
        <v>3</v>
      </c>
      <c r="S4724" t="s">
        <v>12157</v>
      </c>
      <c r="T4724" t="s">
        <v>60</v>
      </c>
    </row>
    <row r="4725" spans="1:20" x14ac:dyDescent="0.25">
      <c r="A4725" t="s">
        <v>9500</v>
      </c>
      <c r="B4725" t="s">
        <v>38</v>
      </c>
      <c r="C4725" t="s">
        <v>22</v>
      </c>
      <c r="D4725" t="s">
        <v>23</v>
      </c>
      <c r="E4725" t="s">
        <v>12231</v>
      </c>
      <c r="F4725" t="s">
        <v>9501</v>
      </c>
      <c r="G4725" t="s">
        <v>12219</v>
      </c>
      <c r="H4725" t="s">
        <v>58</v>
      </c>
      <c r="I4725" t="s">
        <v>54</v>
      </c>
      <c r="J4725" t="s">
        <v>67</v>
      </c>
      <c r="K4725">
        <v>2</v>
      </c>
      <c r="L4725">
        <v>1494.41</v>
      </c>
      <c r="M4725" t="s">
        <v>35</v>
      </c>
      <c r="N4725">
        <v>16</v>
      </c>
      <c r="O4725" t="s">
        <v>12161</v>
      </c>
      <c r="P4725">
        <v>232</v>
      </c>
      <c r="Q4725" t="s">
        <v>29</v>
      </c>
      <c r="R4725">
        <v>3</v>
      </c>
      <c r="S4725" t="s">
        <v>12123</v>
      </c>
      <c r="T4725" t="s">
        <v>60</v>
      </c>
    </row>
    <row r="4726" spans="1:20" x14ac:dyDescent="0.25">
      <c r="A4726" t="s">
        <v>9502</v>
      </c>
      <c r="B4726" t="s">
        <v>45</v>
      </c>
      <c r="C4726" t="s">
        <v>39</v>
      </c>
      <c r="D4726" t="s">
        <v>23</v>
      </c>
      <c r="E4726" s="1">
        <v>45507</v>
      </c>
      <c r="F4726" t="s">
        <v>9503</v>
      </c>
      <c r="G4726" t="s">
        <v>12219</v>
      </c>
      <c r="H4726" t="s">
        <v>58</v>
      </c>
      <c r="I4726" t="s">
        <v>26</v>
      </c>
      <c r="J4726" t="s">
        <v>59</v>
      </c>
      <c r="K4726">
        <v>5</v>
      </c>
      <c r="L4726">
        <v>1107.81</v>
      </c>
      <c r="M4726" t="s">
        <v>28</v>
      </c>
      <c r="N4726">
        <v>20</v>
      </c>
      <c r="O4726" t="s">
        <v>12272</v>
      </c>
      <c r="P4726">
        <v>383</v>
      </c>
      <c r="Q4726" t="s">
        <v>43</v>
      </c>
      <c r="R4726">
        <v>2</v>
      </c>
      <c r="S4726" t="s">
        <v>12099</v>
      </c>
      <c r="T4726" t="s">
        <v>30</v>
      </c>
    </row>
    <row r="4727" spans="1:20" x14ac:dyDescent="0.25">
      <c r="A4727" t="s">
        <v>9504</v>
      </c>
      <c r="B4727" t="s">
        <v>45</v>
      </c>
      <c r="C4727" t="s">
        <v>82</v>
      </c>
      <c r="D4727" t="s">
        <v>52</v>
      </c>
      <c r="E4727" s="1">
        <v>45327</v>
      </c>
      <c r="F4727" t="s">
        <v>9505</v>
      </c>
      <c r="G4727" t="s">
        <v>12219</v>
      </c>
      <c r="H4727" t="s">
        <v>41</v>
      </c>
      <c r="I4727" t="s">
        <v>48</v>
      </c>
      <c r="J4727" t="s">
        <v>49</v>
      </c>
      <c r="K4727">
        <v>2</v>
      </c>
      <c r="L4727">
        <v>1257.17</v>
      </c>
      <c r="M4727" t="s">
        <v>50</v>
      </c>
      <c r="N4727">
        <v>37</v>
      </c>
      <c r="O4727" s="1">
        <v>45994</v>
      </c>
      <c r="P4727">
        <v>275</v>
      </c>
      <c r="Q4727" t="s">
        <v>43</v>
      </c>
      <c r="R4727">
        <v>2</v>
      </c>
      <c r="S4727" s="1">
        <v>45547</v>
      </c>
      <c r="T4727" t="s">
        <v>60</v>
      </c>
    </row>
    <row r="4728" spans="1:20" x14ac:dyDescent="0.25">
      <c r="A4728" t="s">
        <v>9506</v>
      </c>
      <c r="B4728" t="s">
        <v>21</v>
      </c>
      <c r="C4728" t="s">
        <v>22</v>
      </c>
      <c r="D4728" t="s">
        <v>23</v>
      </c>
      <c r="E4728" s="1">
        <v>45387</v>
      </c>
      <c r="F4728" t="s">
        <v>9507</v>
      </c>
      <c r="G4728" t="s">
        <v>12219</v>
      </c>
      <c r="H4728" t="s">
        <v>25</v>
      </c>
      <c r="I4728" t="s">
        <v>54</v>
      </c>
      <c r="J4728" t="s">
        <v>59</v>
      </c>
      <c r="K4728">
        <v>5</v>
      </c>
      <c r="L4728">
        <v>1312.36</v>
      </c>
      <c r="M4728" t="s">
        <v>28</v>
      </c>
      <c r="N4728">
        <v>5</v>
      </c>
      <c r="O4728" t="s">
        <v>12423</v>
      </c>
      <c r="P4728">
        <v>91</v>
      </c>
      <c r="Q4728" t="s">
        <v>29</v>
      </c>
      <c r="R4728">
        <v>3</v>
      </c>
      <c r="S4728" t="s">
        <v>12211</v>
      </c>
      <c r="T4728" t="s">
        <v>60</v>
      </c>
    </row>
    <row r="4729" spans="1:20" x14ac:dyDescent="0.25">
      <c r="A4729" t="s">
        <v>9508</v>
      </c>
      <c r="B4729" t="s">
        <v>38</v>
      </c>
      <c r="C4729" t="s">
        <v>82</v>
      </c>
      <c r="D4729" t="s">
        <v>23</v>
      </c>
      <c r="E4729" s="1">
        <v>45297</v>
      </c>
      <c r="F4729" t="s">
        <v>9509</v>
      </c>
      <c r="G4729" t="s">
        <v>12219</v>
      </c>
      <c r="H4729" t="s">
        <v>34</v>
      </c>
      <c r="I4729" t="s">
        <v>63</v>
      </c>
      <c r="J4729" t="s">
        <v>67</v>
      </c>
      <c r="K4729">
        <v>3</v>
      </c>
      <c r="L4729">
        <v>484.18</v>
      </c>
      <c r="M4729" t="s">
        <v>35</v>
      </c>
      <c r="N4729">
        <v>4</v>
      </c>
      <c r="O4729" s="1">
        <v>45717</v>
      </c>
      <c r="P4729">
        <v>67</v>
      </c>
      <c r="Q4729" t="s">
        <v>43</v>
      </c>
      <c r="R4729">
        <v>5</v>
      </c>
      <c r="S4729" s="1">
        <v>45606</v>
      </c>
      <c r="T4729" t="s">
        <v>30</v>
      </c>
    </row>
    <row r="4730" spans="1:20" x14ac:dyDescent="0.25">
      <c r="A4730" t="s">
        <v>9510</v>
      </c>
      <c r="B4730" t="s">
        <v>38</v>
      </c>
      <c r="C4730" t="s">
        <v>22</v>
      </c>
      <c r="D4730" t="s">
        <v>77</v>
      </c>
      <c r="E4730" s="1">
        <v>45180</v>
      </c>
      <c r="F4730" t="s">
        <v>9511</v>
      </c>
      <c r="G4730" t="s">
        <v>12219</v>
      </c>
      <c r="H4730" t="s">
        <v>41</v>
      </c>
      <c r="I4730" t="s">
        <v>63</v>
      </c>
      <c r="J4730" t="s">
        <v>59</v>
      </c>
      <c r="K4730">
        <v>1</v>
      </c>
      <c r="L4730">
        <v>608.80999999999995</v>
      </c>
      <c r="M4730" t="s">
        <v>50</v>
      </c>
      <c r="N4730">
        <v>31</v>
      </c>
      <c r="O4730" s="1">
        <v>45718</v>
      </c>
      <c r="P4730">
        <v>6</v>
      </c>
      <c r="Q4730" t="s">
        <v>43</v>
      </c>
      <c r="R4730">
        <v>3</v>
      </c>
      <c r="S4730" t="s">
        <v>12222</v>
      </c>
      <c r="T4730" t="s">
        <v>36</v>
      </c>
    </row>
    <row r="4731" spans="1:20" x14ac:dyDescent="0.25">
      <c r="A4731" t="s">
        <v>9512</v>
      </c>
      <c r="B4731" t="s">
        <v>21</v>
      </c>
      <c r="C4731" t="s">
        <v>82</v>
      </c>
      <c r="D4731" t="s">
        <v>52</v>
      </c>
      <c r="E4731" s="1">
        <v>45604</v>
      </c>
      <c r="F4731" t="s">
        <v>9513</v>
      </c>
      <c r="G4731" t="s">
        <v>12219</v>
      </c>
      <c r="H4731" t="s">
        <v>41</v>
      </c>
      <c r="I4731" t="s">
        <v>42</v>
      </c>
      <c r="J4731" t="s">
        <v>64</v>
      </c>
      <c r="K4731">
        <v>5</v>
      </c>
      <c r="L4731">
        <v>1198.5899999999999</v>
      </c>
      <c r="M4731" t="s">
        <v>28</v>
      </c>
      <c r="N4731">
        <v>37</v>
      </c>
      <c r="O4731" t="s">
        <v>12143</v>
      </c>
      <c r="P4731">
        <v>265</v>
      </c>
      <c r="Q4731" t="s">
        <v>43</v>
      </c>
      <c r="R4731">
        <v>1</v>
      </c>
      <c r="S4731" s="1">
        <v>45718</v>
      </c>
      <c r="T4731" t="s">
        <v>60</v>
      </c>
    </row>
    <row r="4732" spans="1:20" x14ac:dyDescent="0.25">
      <c r="A4732" t="s">
        <v>9514</v>
      </c>
      <c r="B4732" t="s">
        <v>38</v>
      </c>
      <c r="C4732" t="s">
        <v>82</v>
      </c>
      <c r="D4732" t="s">
        <v>32</v>
      </c>
      <c r="E4732" s="1">
        <v>45419</v>
      </c>
      <c r="F4732" t="s">
        <v>9515</v>
      </c>
      <c r="G4732" t="s">
        <v>12219</v>
      </c>
      <c r="H4732" t="s">
        <v>41</v>
      </c>
      <c r="I4732" t="s">
        <v>48</v>
      </c>
      <c r="J4732" t="s">
        <v>64</v>
      </c>
      <c r="K4732">
        <v>2</v>
      </c>
      <c r="L4732">
        <v>427.81</v>
      </c>
      <c r="M4732" t="s">
        <v>35</v>
      </c>
      <c r="N4732">
        <v>28</v>
      </c>
      <c r="O4732" t="s">
        <v>12185</v>
      </c>
      <c r="P4732">
        <v>198</v>
      </c>
      <c r="Q4732" t="s">
        <v>29</v>
      </c>
      <c r="R4732">
        <v>1</v>
      </c>
      <c r="S4732" s="1">
        <v>45872</v>
      </c>
      <c r="T4732" t="s">
        <v>30</v>
      </c>
    </row>
    <row r="4733" spans="1:20" x14ac:dyDescent="0.25">
      <c r="A4733" t="s">
        <v>9516</v>
      </c>
      <c r="B4733" t="s">
        <v>45</v>
      </c>
      <c r="C4733" t="s">
        <v>22</v>
      </c>
      <c r="D4733" t="s">
        <v>32</v>
      </c>
      <c r="E4733" s="1">
        <v>45936</v>
      </c>
      <c r="F4733" t="s">
        <v>9517</v>
      </c>
      <c r="G4733" t="s">
        <v>12219</v>
      </c>
      <c r="H4733" t="s">
        <v>58</v>
      </c>
      <c r="I4733" t="s">
        <v>42</v>
      </c>
      <c r="J4733" t="s">
        <v>64</v>
      </c>
      <c r="K4733">
        <v>5</v>
      </c>
      <c r="L4733">
        <v>302.08999999999997</v>
      </c>
      <c r="M4733" t="s">
        <v>28</v>
      </c>
      <c r="N4733">
        <v>48</v>
      </c>
      <c r="O4733" t="s">
        <v>12343</v>
      </c>
      <c r="P4733">
        <v>25</v>
      </c>
      <c r="Q4733" t="s">
        <v>29</v>
      </c>
      <c r="R4733">
        <v>1</v>
      </c>
      <c r="S4733" s="1">
        <v>45718</v>
      </c>
      <c r="T4733" t="s">
        <v>36</v>
      </c>
    </row>
    <row r="4734" spans="1:20" x14ac:dyDescent="0.25">
      <c r="A4734" t="s">
        <v>9518</v>
      </c>
      <c r="B4734" t="s">
        <v>21</v>
      </c>
      <c r="C4734" t="s">
        <v>22</v>
      </c>
      <c r="D4734" t="s">
        <v>52</v>
      </c>
      <c r="E4734" s="1">
        <v>45598</v>
      </c>
      <c r="F4734" t="s">
        <v>9519</v>
      </c>
      <c r="G4734" t="s">
        <v>12219</v>
      </c>
      <c r="H4734" t="s">
        <v>41</v>
      </c>
      <c r="I4734" t="s">
        <v>63</v>
      </c>
      <c r="J4734" t="s">
        <v>49</v>
      </c>
      <c r="K4734">
        <v>5</v>
      </c>
      <c r="L4734">
        <v>588.17999999999995</v>
      </c>
      <c r="M4734" t="s">
        <v>35</v>
      </c>
      <c r="N4734">
        <v>28</v>
      </c>
      <c r="O4734" s="1">
        <v>45334</v>
      </c>
      <c r="P4734">
        <v>39</v>
      </c>
      <c r="Q4734" t="s">
        <v>43</v>
      </c>
      <c r="R4734">
        <v>4</v>
      </c>
      <c r="S4734" t="s">
        <v>12380</v>
      </c>
      <c r="T4734" t="s">
        <v>36</v>
      </c>
    </row>
    <row r="4735" spans="1:20" x14ac:dyDescent="0.25">
      <c r="A4735" t="s">
        <v>9520</v>
      </c>
      <c r="B4735" t="s">
        <v>45</v>
      </c>
      <c r="C4735" t="s">
        <v>39</v>
      </c>
      <c r="D4735" t="s">
        <v>32</v>
      </c>
      <c r="E4735" t="s">
        <v>12170</v>
      </c>
      <c r="F4735" t="s">
        <v>9521</v>
      </c>
      <c r="G4735" t="s">
        <v>12219</v>
      </c>
      <c r="H4735" t="s">
        <v>25</v>
      </c>
      <c r="I4735" t="s">
        <v>42</v>
      </c>
      <c r="J4735" t="s">
        <v>49</v>
      </c>
      <c r="K4735">
        <v>5</v>
      </c>
      <c r="L4735">
        <v>236.52</v>
      </c>
      <c r="M4735" t="s">
        <v>28</v>
      </c>
      <c r="N4735">
        <v>3</v>
      </c>
      <c r="O4735" t="s">
        <v>12099</v>
      </c>
      <c r="P4735">
        <v>446</v>
      </c>
      <c r="Q4735" t="s">
        <v>29</v>
      </c>
      <c r="R4735">
        <v>3</v>
      </c>
      <c r="S4735" s="1">
        <v>45452</v>
      </c>
      <c r="T4735" t="s">
        <v>36</v>
      </c>
    </row>
    <row r="4736" spans="1:20" x14ac:dyDescent="0.25">
      <c r="A4736" t="s">
        <v>9522</v>
      </c>
      <c r="B4736" t="s">
        <v>45</v>
      </c>
      <c r="C4736" t="s">
        <v>22</v>
      </c>
      <c r="D4736" t="s">
        <v>52</v>
      </c>
      <c r="E4736" t="s">
        <v>12203</v>
      </c>
      <c r="F4736" t="s">
        <v>9523</v>
      </c>
      <c r="G4736" t="s">
        <v>12149</v>
      </c>
      <c r="H4736" t="s">
        <v>34</v>
      </c>
      <c r="I4736" t="s">
        <v>42</v>
      </c>
      <c r="J4736" t="s">
        <v>27</v>
      </c>
      <c r="K4736">
        <v>3</v>
      </c>
      <c r="L4736">
        <v>990.73</v>
      </c>
      <c r="M4736" t="s">
        <v>28</v>
      </c>
      <c r="N4736">
        <v>15</v>
      </c>
      <c r="O4736" s="1">
        <v>45394</v>
      </c>
      <c r="P4736">
        <v>418</v>
      </c>
      <c r="Q4736" t="s">
        <v>29</v>
      </c>
      <c r="R4736">
        <v>2</v>
      </c>
      <c r="S4736" s="1">
        <v>45332</v>
      </c>
      <c r="T4736" t="s">
        <v>36</v>
      </c>
    </row>
    <row r="4737" spans="1:20" x14ac:dyDescent="0.25">
      <c r="A4737" t="s">
        <v>9524</v>
      </c>
      <c r="B4737" t="s">
        <v>21</v>
      </c>
      <c r="C4737" t="s">
        <v>39</v>
      </c>
      <c r="D4737" t="s">
        <v>32</v>
      </c>
      <c r="E4737" t="s">
        <v>12401</v>
      </c>
      <c r="F4737" t="s">
        <v>9525</v>
      </c>
      <c r="G4737" t="s">
        <v>12149</v>
      </c>
      <c r="H4737" t="s">
        <v>47</v>
      </c>
      <c r="I4737" t="s">
        <v>48</v>
      </c>
      <c r="J4737" t="s">
        <v>67</v>
      </c>
      <c r="K4737">
        <v>3</v>
      </c>
      <c r="L4737">
        <v>464.66</v>
      </c>
      <c r="M4737" t="s">
        <v>35</v>
      </c>
      <c r="N4737">
        <v>35</v>
      </c>
      <c r="O4737" t="s">
        <v>12088</v>
      </c>
      <c r="P4737">
        <v>369</v>
      </c>
      <c r="Q4737" t="s">
        <v>43</v>
      </c>
      <c r="R4737">
        <v>4</v>
      </c>
      <c r="S4737" t="s">
        <v>12380</v>
      </c>
      <c r="T4737" t="s">
        <v>60</v>
      </c>
    </row>
    <row r="4738" spans="1:20" x14ac:dyDescent="0.25">
      <c r="A4738" t="s">
        <v>9526</v>
      </c>
      <c r="B4738" t="s">
        <v>45</v>
      </c>
      <c r="C4738" t="s">
        <v>82</v>
      </c>
      <c r="D4738" t="s">
        <v>56</v>
      </c>
      <c r="E4738" t="s">
        <v>12219</v>
      </c>
      <c r="F4738" t="s">
        <v>9527</v>
      </c>
      <c r="G4738" t="s">
        <v>12149</v>
      </c>
      <c r="H4738" t="s">
        <v>25</v>
      </c>
      <c r="I4738" t="s">
        <v>54</v>
      </c>
      <c r="J4738" t="s">
        <v>49</v>
      </c>
      <c r="K4738">
        <v>5</v>
      </c>
      <c r="L4738">
        <v>664.38</v>
      </c>
      <c r="M4738" t="s">
        <v>28</v>
      </c>
      <c r="N4738">
        <v>35</v>
      </c>
      <c r="O4738" s="1">
        <v>45544</v>
      </c>
      <c r="P4738">
        <v>296</v>
      </c>
      <c r="Q4738" t="s">
        <v>43</v>
      </c>
      <c r="R4738">
        <v>5</v>
      </c>
      <c r="S4738" s="1">
        <v>45575</v>
      </c>
      <c r="T4738" t="s">
        <v>60</v>
      </c>
    </row>
    <row r="4739" spans="1:20" x14ac:dyDescent="0.25">
      <c r="A4739" t="s">
        <v>9528</v>
      </c>
      <c r="B4739" t="s">
        <v>38</v>
      </c>
      <c r="C4739" t="s">
        <v>22</v>
      </c>
      <c r="D4739" t="s">
        <v>56</v>
      </c>
      <c r="E4739" s="1">
        <v>45451</v>
      </c>
      <c r="F4739" t="s">
        <v>9529</v>
      </c>
      <c r="G4739" t="s">
        <v>12149</v>
      </c>
      <c r="H4739" t="s">
        <v>25</v>
      </c>
      <c r="I4739" t="s">
        <v>26</v>
      </c>
      <c r="J4739" t="s">
        <v>49</v>
      </c>
      <c r="K4739">
        <v>3</v>
      </c>
      <c r="L4739">
        <v>430.92</v>
      </c>
      <c r="M4739" t="s">
        <v>50</v>
      </c>
      <c r="N4739">
        <v>16</v>
      </c>
      <c r="O4739" t="s">
        <v>12356</v>
      </c>
      <c r="P4739">
        <v>8</v>
      </c>
      <c r="Q4739" t="s">
        <v>29</v>
      </c>
      <c r="R4739">
        <v>4</v>
      </c>
      <c r="S4739" t="s">
        <v>12215</v>
      </c>
      <c r="T4739" t="s">
        <v>60</v>
      </c>
    </row>
    <row r="4740" spans="1:20" x14ac:dyDescent="0.25">
      <c r="A4740" t="s">
        <v>9530</v>
      </c>
      <c r="B4740" t="s">
        <v>38</v>
      </c>
      <c r="C4740" t="s">
        <v>22</v>
      </c>
      <c r="D4740" t="s">
        <v>56</v>
      </c>
      <c r="E4740" t="s">
        <v>12312</v>
      </c>
      <c r="F4740" t="s">
        <v>9531</v>
      </c>
      <c r="G4740" t="s">
        <v>12149</v>
      </c>
      <c r="H4740" t="s">
        <v>58</v>
      </c>
      <c r="I4740" t="s">
        <v>42</v>
      </c>
      <c r="J4740" t="s">
        <v>64</v>
      </c>
      <c r="K4740">
        <v>1</v>
      </c>
      <c r="L4740">
        <v>1008.83</v>
      </c>
      <c r="M4740" t="s">
        <v>50</v>
      </c>
      <c r="N4740">
        <v>12</v>
      </c>
      <c r="O4740" t="s">
        <v>12070</v>
      </c>
      <c r="P4740">
        <v>395</v>
      </c>
      <c r="Q4740" t="s">
        <v>43</v>
      </c>
      <c r="R4740">
        <v>1</v>
      </c>
      <c r="S4740" t="s">
        <v>12166</v>
      </c>
      <c r="T4740" t="s">
        <v>36</v>
      </c>
    </row>
    <row r="4741" spans="1:20" x14ac:dyDescent="0.25">
      <c r="A4741" t="s">
        <v>9532</v>
      </c>
      <c r="B4741" t="s">
        <v>21</v>
      </c>
      <c r="C4741" t="s">
        <v>82</v>
      </c>
      <c r="D4741" t="s">
        <v>52</v>
      </c>
      <c r="E4741" t="s">
        <v>12068</v>
      </c>
      <c r="F4741" t="s">
        <v>9533</v>
      </c>
      <c r="G4741" t="s">
        <v>12149</v>
      </c>
      <c r="H4741" t="s">
        <v>47</v>
      </c>
      <c r="I4741" t="s">
        <v>63</v>
      </c>
      <c r="J4741" t="s">
        <v>49</v>
      </c>
      <c r="K4741">
        <v>4</v>
      </c>
      <c r="L4741">
        <v>169.48</v>
      </c>
      <c r="M4741" t="s">
        <v>35</v>
      </c>
      <c r="N4741">
        <v>47</v>
      </c>
      <c r="O4741" t="s">
        <v>12274</v>
      </c>
      <c r="P4741">
        <v>329</v>
      </c>
      <c r="Q4741" t="s">
        <v>29</v>
      </c>
      <c r="R4741">
        <v>4</v>
      </c>
      <c r="S4741" t="s">
        <v>12114</v>
      </c>
      <c r="T4741" t="s">
        <v>60</v>
      </c>
    </row>
    <row r="4742" spans="1:20" x14ac:dyDescent="0.25">
      <c r="A4742" t="s">
        <v>9534</v>
      </c>
      <c r="B4742" t="s">
        <v>45</v>
      </c>
      <c r="C4742" t="s">
        <v>22</v>
      </c>
      <c r="D4742" t="s">
        <v>23</v>
      </c>
      <c r="E4742" s="1">
        <v>45908</v>
      </c>
      <c r="F4742" t="s">
        <v>9535</v>
      </c>
      <c r="G4742" t="s">
        <v>12149</v>
      </c>
      <c r="H4742" t="s">
        <v>34</v>
      </c>
      <c r="I4742" t="s">
        <v>54</v>
      </c>
      <c r="J4742" t="s">
        <v>67</v>
      </c>
      <c r="K4742">
        <v>2</v>
      </c>
      <c r="L4742">
        <v>973.95</v>
      </c>
      <c r="M4742" t="s">
        <v>50</v>
      </c>
      <c r="N4742">
        <v>13</v>
      </c>
      <c r="O4742" s="1">
        <v>45485</v>
      </c>
      <c r="P4742">
        <v>141</v>
      </c>
      <c r="Q4742" t="s">
        <v>43</v>
      </c>
      <c r="R4742">
        <v>5</v>
      </c>
      <c r="S4742" s="1">
        <v>45485</v>
      </c>
      <c r="T4742" t="s">
        <v>30</v>
      </c>
    </row>
    <row r="4743" spans="1:20" x14ac:dyDescent="0.25">
      <c r="A4743" t="s">
        <v>9536</v>
      </c>
      <c r="B4743" t="s">
        <v>21</v>
      </c>
      <c r="C4743" t="s">
        <v>82</v>
      </c>
      <c r="D4743" t="s">
        <v>32</v>
      </c>
      <c r="E4743" s="1">
        <v>45999</v>
      </c>
      <c r="F4743" t="s">
        <v>9537</v>
      </c>
      <c r="G4743" t="s">
        <v>12149</v>
      </c>
      <c r="H4743" t="s">
        <v>34</v>
      </c>
      <c r="I4743" t="s">
        <v>42</v>
      </c>
      <c r="J4743" t="s">
        <v>59</v>
      </c>
      <c r="K4743">
        <v>3</v>
      </c>
      <c r="L4743">
        <v>346.28</v>
      </c>
      <c r="M4743" t="s">
        <v>50</v>
      </c>
      <c r="N4743">
        <v>30</v>
      </c>
      <c r="O4743" t="s">
        <v>12242</v>
      </c>
      <c r="P4743">
        <v>270</v>
      </c>
      <c r="Q4743" t="s">
        <v>43</v>
      </c>
      <c r="R4743">
        <v>2</v>
      </c>
      <c r="S4743" t="s">
        <v>12272</v>
      </c>
      <c r="T4743" t="s">
        <v>30</v>
      </c>
    </row>
    <row r="4744" spans="1:20" x14ac:dyDescent="0.25">
      <c r="A4744" t="s">
        <v>9538</v>
      </c>
      <c r="B4744" t="s">
        <v>45</v>
      </c>
      <c r="C4744" t="s">
        <v>39</v>
      </c>
      <c r="D4744" t="s">
        <v>52</v>
      </c>
      <c r="E4744" t="s">
        <v>12083</v>
      </c>
      <c r="F4744" t="s">
        <v>9539</v>
      </c>
      <c r="G4744" t="s">
        <v>12377</v>
      </c>
      <c r="H4744" t="s">
        <v>34</v>
      </c>
      <c r="I4744" t="s">
        <v>48</v>
      </c>
      <c r="J4744" t="s">
        <v>64</v>
      </c>
      <c r="K4744">
        <v>2</v>
      </c>
      <c r="L4744">
        <v>520.96</v>
      </c>
      <c r="M4744" t="s">
        <v>50</v>
      </c>
      <c r="N4744">
        <v>19</v>
      </c>
      <c r="O4744" t="s">
        <v>12203</v>
      </c>
      <c r="P4744">
        <v>165</v>
      </c>
      <c r="Q4744" t="s">
        <v>29</v>
      </c>
      <c r="R4744">
        <v>1</v>
      </c>
      <c r="S4744" t="s">
        <v>12345</v>
      </c>
      <c r="T4744" t="s">
        <v>60</v>
      </c>
    </row>
    <row r="4745" spans="1:20" x14ac:dyDescent="0.25">
      <c r="A4745" t="s">
        <v>9540</v>
      </c>
      <c r="B4745" t="s">
        <v>21</v>
      </c>
      <c r="C4745" t="s">
        <v>22</v>
      </c>
      <c r="D4745" t="s">
        <v>23</v>
      </c>
      <c r="E4745" t="s">
        <v>12323</v>
      </c>
      <c r="F4745" t="s">
        <v>9541</v>
      </c>
      <c r="G4745" t="s">
        <v>12377</v>
      </c>
      <c r="H4745" t="s">
        <v>41</v>
      </c>
      <c r="I4745" t="s">
        <v>48</v>
      </c>
      <c r="J4745" t="s">
        <v>49</v>
      </c>
      <c r="K4745">
        <v>2</v>
      </c>
      <c r="L4745">
        <v>114.58</v>
      </c>
      <c r="M4745" t="s">
        <v>28</v>
      </c>
      <c r="N4745">
        <v>27</v>
      </c>
      <c r="O4745" t="s">
        <v>12377</v>
      </c>
      <c r="P4745">
        <v>332</v>
      </c>
      <c r="Q4745" t="s">
        <v>43</v>
      </c>
      <c r="R4745">
        <v>4</v>
      </c>
      <c r="S4745" t="s">
        <v>12120</v>
      </c>
      <c r="T4745" t="s">
        <v>60</v>
      </c>
    </row>
    <row r="4746" spans="1:20" x14ac:dyDescent="0.25">
      <c r="A4746" t="s">
        <v>9542</v>
      </c>
      <c r="B4746" t="s">
        <v>45</v>
      </c>
      <c r="C4746" t="s">
        <v>39</v>
      </c>
      <c r="D4746" t="s">
        <v>32</v>
      </c>
      <c r="E4746" s="1">
        <v>45545</v>
      </c>
      <c r="F4746" t="s">
        <v>9543</v>
      </c>
      <c r="G4746" t="s">
        <v>12377</v>
      </c>
      <c r="H4746" t="s">
        <v>41</v>
      </c>
      <c r="I4746" t="s">
        <v>48</v>
      </c>
      <c r="J4746" t="s">
        <v>67</v>
      </c>
      <c r="K4746">
        <v>5</v>
      </c>
      <c r="L4746">
        <v>875.66</v>
      </c>
      <c r="M4746" t="s">
        <v>28</v>
      </c>
      <c r="N4746">
        <v>17</v>
      </c>
      <c r="O4746" t="s">
        <v>12325</v>
      </c>
      <c r="P4746">
        <v>185</v>
      </c>
      <c r="Q4746" t="s">
        <v>29</v>
      </c>
      <c r="R4746">
        <v>4</v>
      </c>
      <c r="S4746" s="1">
        <v>45721</v>
      </c>
      <c r="T4746" t="s">
        <v>30</v>
      </c>
    </row>
    <row r="4747" spans="1:20" x14ac:dyDescent="0.25">
      <c r="A4747" t="s">
        <v>9544</v>
      </c>
      <c r="B4747" t="s">
        <v>21</v>
      </c>
      <c r="C4747" t="s">
        <v>22</v>
      </c>
      <c r="D4747" t="s">
        <v>56</v>
      </c>
      <c r="E4747" s="1">
        <v>45964</v>
      </c>
      <c r="F4747" t="s">
        <v>9545</v>
      </c>
      <c r="G4747" t="s">
        <v>12377</v>
      </c>
      <c r="H4747" t="s">
        <v>58</v>
      </c>
      <c r="I4747" t="s">
        <v>42</v>
      </c>
      <c r="J4747" t="s">
        <v>59</v>
      </c>
      <c r="K4747">
        <v>3</v>
      </c>
      <c r="L4747">
        <v>839.98</v>
      </c>
      <c r="M4747" t="s">
        <v>28</v>
      </c>
      <c r="N4747">
        <v>37</v>
      </c>
      <c r="O4747" t="s">
        <v>12394</v>
      </c>
      <c r="P4747">
        <v>176</v>
      </c>
      <c r="Q4747" t="s">
        <v>43</v>
      </c>
      <c r="R4747">
        <v>4</v>
      </c>
      <c r="S4747" t="s">
        <v>12280</v>
      </c>
      <c r="T4747" t="s">
        <v>60</v>
      </c>
    </row>
    <row r="4748" spans="1:20" x14ac:dyDescent="0.25">
      <c r="A4748" t="s">
        <v>9546</v>
      </c>
      <c r="B4748" t="s">
        <v>38</v>
      </c>
      <c r="C4748" t="s">
        <v>82</v>
      </c>
      <c r="D4748" t="s">
        <v>77</v>
      </c>
      <c r="E4748" t="s">
        <v>12483</v>
      </c>
      <c r="F4748" t="s">
        <v>9547</v>
      </c>
      <c r="G4748" t="s">
        <v>12377</v>
      </c>
      <c r="H4748" t="s">
        <v>58</v>
      </c>
      <c r="I4748" t="s">
        <v>26</v>
      </c>
      <c r="J4748" t="s">
        <v>59</v>
      </c>
      <c r="K4748">
        <v>2</v>
      </c>
      <c r="L4748">
        <v>267.27999999999997</v>
      </c>
      <c r="M4748" t="s">
        <v>50</v>
      </c>
      <c r="N4748">
        <v>24</v>
      </c>
      <c r="O4748" s="1">
        <v>45938</v>
      </c>
      <c r="P4748">
        <v>341</v>
      </c>
      <c r="Q4748" t="s">
        <v>29</v>
      </c>
      <c r="R4748">
        <v>5</v>
      </c>
      <c r="S4748" t="s">
        <v>12069</v>
      </c>
      <c r="T4748" t="s">
        <v>30</v>
      </c>
    </row>
    <row r="4749" spans="1:20" x14ac:dyDescent="0.25">
      <c r="A4749" t="s">
        <v>9548</v>
      </c>
      <c r="B4749" t="s">
        <v>45</v>
      </c>
      <c r="C4749" t="s">
        <v>82</v>
      </c>
      <c r="D4749" t="s">
        <v>56</v>
      </c>
      <c r="E4749" s="1">
        <v>45240</v>
      </c>
      <c r="F4749" t="s">
        <v>9549</v>
      </c>
      <c r="G4749" t="s">
        <v>12377</v>
      </c>
      <c r="H4749" t="s">
        <v>25</v>
      </c>
      <c r="I4749" t="s">
        <v>42</v>
      </c>
      <c r="J4749" t="s">
        <v>59</v>
      </c>
      <c r="K4749">
        <v>1</v>
      </c>
      <c r="L4749">
        <v>456.61</v>
      </c>
      <c r="M4749" t="s">
        <v>35</v>
      </c>
      <c r="N4749">
        <v>29</v>
      </c>
      <c r="O4749" t="s">
        <v>12343</v>
      </c>
      <c r="P4749">
        <v>1</v>
      </c>
      <c r="Q4749" t="s">
        <v>29</v>
      </c>
      <c r="R4749">
        <v>3</v>
      </c>
      <c r="S4749" s="1">
        <v>45393</v>
      </c>
      <c r="T4749" t="s">
        <v>60</v>
      </c>
    </row>
    <row r="4750" spans="1:20" x14ac:dyDescent="0.25">
      <c r="A4750" t="s">
        <v>9550</v>
      </c>
      <c r="B4750" t="s">
        <v>45</v>
      </c>
      <c r="C4750" t="s">
        <v>82</v>
      </c>
      <c r="D4750" t="s">
        <v>56</v>
      </c>
      <c r="E4750" t="s">
        <v>12439</v>
      </c>
      <c r="F4750" t="s">
        <v>9551</v>
      </c>
      <c r="G4750" t="s">
        <v>12377</v>
      </c>
      <c r="H4750" t="s">
        <v>47</v>
      </c>
      <c r="I4750" t="s">
        <v>42</v>
      </c>
      <c r="J4750" t="s">
        <v>64</v>
      </c>
      <c r="K4750">
        <v>3</v>
      </c>
      <c r="L4750">
        <v>183.07</v>
      </c>
      <c r="M4750" t="s">
        <v>50</v>
      </c>
      <c r="N4750">
        <v>43</v>
      </c>
      <c r="O4750" s="1">
        <v>45754</v>
      </c>
      <c r="P4750">
        <v>456</v>
      </c>
      <c r="Q4750" t="s">
        <v>43</v>
      </c>
      <c r="R4750">
        <v>3</v>
      </c>
      <c r="S4750" s="1">
        <v>45779</v>
      </c>
      <c r="T4750" t="s">
        <v>60</v>
      </c>
    </row>
    <row r="4751" spans="1:20" x14ac:dyDescent="0.25">
      <c r="A4751" t="s">
        <v>9552</v>
      </c>
      <c r="B4751" t="s">
        <v>45</v>
      </c>
      <c r="C4751" t="s">
        <v>39</v>
      </c>
      <c r="D4751" t="s">
        <v>23</v>
      </c>
      <c r="E4751" t="s">
        <v>12225</v>
      </c>
      <c r="F4751" t="s">
        <v>9553</v>
      </c>
      <c r="G4751" t="s">
        <v>12377</v>
      </c>
      <c r="H4751" t="s">
        <v>47</v>
      </c>
      <c r="I4751" t="s">
        <v>42</v>
      </c>
      <c r="J4751" t="s">
        <v>49</v>
      </c>
      <c r="K4751">
        <v>4</v>
      </c>
      <c r="L4751">
        <v>1001.61</v>
      </c>
      <c r="M4751" t="s">
        <v>50</v>
      </c>
      <c r="N4751">
        <v>10</v>
      </c>
      <c r="O4751" t="s">
        <v>12221</v>
      </c>
      <c r="P4751">
        <v>469</v>
      </c>
      <c r="Q4751" t="s">
        <v>43</v>
      </c>
      <c r="R4751">
        <v>1</v>
      </c>
      <c r="S4751" s="1">
        <v>45967</v>
      </c>
      <c r="T4751" t="s">
        <v>30</v>
      </c>
    </row>
    <row r="4752" spans="1:20" x14ac:dyDescent="0.25">
      <c r="A4752" t="s">
        <v>9554</v>
      </c>
      <c r="B4752" t="s">
        <v>21</v>
      </c>
      <c r="C4752" t="s">
        <v>22</v>
      </c>
      <c r="D4752" t="s">
        <v>23</v>
      </c>
      <c r="E4752" t="s">
        <v>12253</v>
      </c>
      <c r="F4752" t="s">
        <v>9555</v>
      </c>
      <c r="G4752" t="s">
        <v>12377</v>
      </c>
      <c r="H4752" t="s">
        <v>47</v>
      </c>
      <c r="I4752" t="s">
        <v>26</v>
      </c>
      <c r="J4752" t="s">
        <v>27</v>
      </c>
      <c r="K4752">
        <v>4</v>
      </c>
      <c r="L4752">
        <v>600.11</v>
      </c>
      <c r="M4752" t="s">
        <v>50</v>
      </c>
      <c r="N4752">
        <v>1</v>
      </c>
      <c r="O4752" t="s">
        <v>12080</v>
      </c>
      <c r="P4752">
        <v>73</v>
      </c>
      <c r="Q4752" t="s">
        <v>43</v>
      </c>
      <c r="R4752">
        <v>3</v>
      </c>
      <c r="S4752" s="1">
        <v>45993</v>
      </c>
      <c r="T4752" t="s">
        <v>36</v>
      </c>
    </row>
    <row r="4753" spans="1:20" x14ac:dyDescent="0.25">
      <c r="A4753" t="s">
        <v>9556</v>
      </c>
      <c r="B4753" t="s">
        <v>21</v>
      </c>
      <c r="C4753" t="s">
        <v>39</v>
      </c>
      <c r="D4753" t="s">
        <v>23</v>
      </c>
      <c r="E4753" t="s">
        <v>12240</v>
      </c>
      <c r="F4753" t="s">
        <v>9557</v>
      </c>
      <c r="G4753" t="s">
        <v>12377</v>
      </c>
      <c r="H4753" t="s">
        <v>58</v>
      </c>
      <c r="I4753" t="s">
        <v>26</v>
      </c>
      <c r="J4753" t="s">
        <v>64</v>
      </c>
      <c r="K4753">
        <v>3</v>
      </c>
      <c r="L4753">
        <v>1277.07</v>
      </c>
      <c r="M4753" t="s">
        <v>50</v>
      </c>
      <c r="N4753">
        <v>33</v>
      </c>
      <c r="O4753" t="s">
        <v>12173</v>
      </c>
      <c r="P4753">
        <v>372</v>
      </c>
      <c r="Q4753" t="s">
        <v>43</v>
      </c>
      <c r="R4753">
        <v>5</v>
      </c>
      <c r="S4753" t="s">
        <v>12176</v>
      </c>
      <c r="T4753" t="s">
        <v>36</v>
      </c>
    </row>
    <row r="4754" spans="1:20" x14ac:dyDescent="0.25">
      <c r="A4754" t="s">
        <v>9558</v>
      </c>
      <c r="B4754" t="s">
        <v>45</v>
      </c>
      <c r="C4754" t="s">
        <v>82</v>
      </c>
      <c r="D4754" t="s">
        <v>56</v>
      </c>
      <c r="E4754" t="s">
        <v>12379</v>
      </c>
      <c r="F4754" t="s">
        <v>9559</v>
      </c>
      <c r="G4754" t="s">
        <v>12377</v>
      </c>
      <c r="H4754" t="s">
        <v>58</v>
      </c>
      <c r="I4754" t="s">
        <v>26</v>
      </c>
      <c r="J4754" t="s">
        <v>49</v>
      </c>
      <c r="K4754">
        <v>4</v>
      </c>
      <c r="L4754">
        <v>1045.95</v>
      </c>
      <c r="M4754" t="s">
        <v>35</v>
      </c>
      <c r="N4754">
        <v>14</v>
      </c>
      <c r="O4754" t="s">
        <v>12271</v>
      </c>
      <c r="P4754">
        <v>303</v>
      </c>
      <c r="Q4754" t="s">
        <v>29</v>
      </c>
      <c r="R4754">
        <v>1</v>
      </c>
      <c r="S4754" s="1">
        <v>45963</v>
      </c>
      <c r="T4754" t="s">
        <v>60</v>
      </c>
    </row>
    <row r="4755" spans="1:20" x14ac:dyDescent="0.25">
      <c r="A4755" t="s">
        <v>9560</v>
      </c>
      <c r="B4755" t="s">
        <v>21</v>
      </c>
      <c r="C4755" t="s">
        <v>22</v>
      </c>
      <c r="D4755" t="s">
        <v>32</v>
      </c>
      <c r="E4755" t="s">
        <v>12475</v>
      </c>
      <c r="F4755" t="s">
        <v>9561</v>
      </c>
      <c r="G4755" t="s">
        <v>12210</v>
      </c>
      <c r="H4755" t="s">
        <v>58</v>
      </c>
      <c r="I4755" t="s">
        <v>26</v>
      </c>
      <c r="J4755" t="s">
        <v>64</v>
      </c>
      <c r="K4755">
        <v>2</v>
      </c>
      <c r="L4755">
        <v>1417.91</v>
      </c>
      <c r="M4755" t="s">
        <v>50</v>
      </c>
      <c r="N4755">
        <v>13</v>
      </c>
      <c r="O4755" t="s">
        <v>12069</v>
      </c>
      <c r="P4755">
        <v>366</v>
      </c>
      <c r="Q4755" t="s">
        <v>43</v>
      </c>
      <c r="R4755">
        <v>1</v>
      </c>
      <c r="S4755" s="1">
        <v>45636</v>
      </c>
      <c r="T4755" t="s">
        <v>30</v>
      </c>
    </row>
    <row r="4756" spans="1:20" x14ac:dyDescent="0.25">
      <c r="A4756" t="s">
        <v>9562</v>
      </c>
      <c r="B4756" t="s">
        <v>21</v>
      </c>
      <c r="C4756" t="s">
        <v>22</v>
      </c>
      <c r="D4756" t="s">
        <v>56</v>
      </c>
      <c r="E4756" t="s">
        <v>12149</v>
      </c>
      <c r="F4756" t="s">
        <v>9563</v>
      </c>
      <c r="G4756" t="s">
        <v>12210</v>
      </c>
      <c r="H4756" t="s">
        <v>41</v>
      </c>
      <c r="I4756" t="s">
        <v>63</v>
      </c>
      <c r="J4756" t="s">
        <v>67</v>
      </c>
      <c r="K4756">
        <v>3</v>
      </c>
      <c r="L4756">
        <v>742.94</v>
      </c>
      <c r="M4756" t="s">
        <v>35</v>
      </c>
      <c r="N4756">
        <v>49</v>
      </c>
      <c r="O4756" s="1">
        <v>45574</v>
      </c>
      <c r="P4756">
        <v>465</v>
      </c>
      <c r="Q4756" t="s">
        <v>29</v>
      </c>
      <c r="R4756">
        <v>2</v>
      </c>
      <c r="S4756" s="1">
        <v>45303</v>
      </c>
      <c r="T4756" t="s">
        <v>36</v>
      </c>
    </row>
    <row r="4757" spans="1:20" x14ac:dyDescent="0.25">
      <c r="A4757" t="s">
        <v>9564</v>
      </c>
      <c r="B4757" t="s">
        <v>38</v>
      </c>
      <c r="C4757" t="s">
        <v>82</v>
      </c>
      <c r="D4757" t="s">
        <v>32</v>
      </c>
      <c r="E4757" t="s">
        <v>12470</v>
      </c>
      <c r="F4757" t="s">
        <v>9565</v>
      </c>
      <c r="G4757" t="s">
        <v>12210</v>
      </c>
      <c r="H4757" t="s">
        <v>25</v>
      </c>
      <c r="I4757" t="s">
        <v>42</v>
      </c>
      <c r="J4757" t="s">
        <v>27</v>
      </c>
      <c r="K4757">
        <v>2</v>
      </c>
      <c r="L4757">
        <v>116.69</v>
      </c>
      <c r="M4757" t="s">
        <v>28</v>
      </c>
      <c r="N4757">
        <v>40</v>
      </c>
      <c r="O4757" t="s">
        <v>12236</v>
      </c>
      <c r="P4757">
        <v>291</v>
      </c>
      <c r="Q4757" t="s">
        <v>29</v>
      </c>
      <c r="R4757">
        <v>5</v>
      </c>
      <c r="S4757" t="s">
        <v>12125</v>
      </c>
      <c r="T4757" t="s">
        <v>36</v>
      </c>
    </row>
    <row r="4758" spans="1:20" x14ac:dyDescent="0.25">
      <c r="A4758" t="s">
        <v>9566</v>
      </c>
      <c r="B4758" t="s">
        <v>38</v>
      </c>
      <c r="C4758" t="s">
        <v>22</v>
      </c>
      <c r="D4758" t="s">
        <v>77</v>
      </c>
      <c r="E4758" t="s">
        <v>12226</v>
      </c>
      <c r="F4758" t="s">
        <v>9567</v>
      </c>
      <c r="G4758" t="s">
        <v>12210</v>
      </c>
      <c r="H4758" t="s">
        <v>41</v>
      </c>
      <c r="I4758" t="s">
        <v>54</v>
      </c>
      <c r="J4758" t="s">
        <v>49</v>
      </c>
      <c r="K4758">
        <v>1</v>
      </c>
      <c r="L4758">
        <v>732.38</v>
      </c>
      <c r="M4758" t="s">
        <v>50</v>
      </c>
      <c r="N4758">
        <v>32</v>
      </c>
      <c r="O4758" t="s">
        <v>12224</v>
      </c>
      <c r="P4758">
        <v>225</v>
      </c>
      <c r="Q4758" t="s">
        <v>43</v>
      </c>
      <c r="R4758">
        <v>1</v>
      </c>
      <c r="S4758" t="s">
        <v>12080</v>
      </c>
      <c r="T4758" t="s">
        <v>60</v>
      </c>
    </row>
    <row r="4759" spans="1:20" x14ac:dyDescent="0.25">
      <c r="A4759" t="s">
        <v>9568</v>
      </c>
      <c r="B4759" t="s">
        <v>38</v>
      </c>
      <c r="C4759" t="s">
        <v>39</v>
      </c>
      <c r="D4759" t="s">
        <v>56</v>
      </c>
      <c r="E4759" t="s">
        <v>12399</v>
      </c>
      <c r="F4759" t="s">
        <v>9569</v>
      </c>
      <c r="G4759" t="s">
        <v>12210</v>
      </c>
      <c r="H4759" t="s">
        <v>34</v>
      </c>
      <c r="I4759" t="s">
        <v>54</v>
      </c>
      <c r="J4759" t="s">
        <v>49</v>
      </c>
      <c r="K4759">
        <v>3</v>
      </c>
      <c r="L4759">
        <v>1412.16</v>
      </c>
      <c r="M4759" t="s">
        <v>28</v>
      </c>
      <c r="N4759">
        <v>37</v>
      </c>
      <c r="O4759" t="s">
        <v>12161</v>
      </c>
      <c r="P4759">
        <v>230</v>
      </c>
      <c r="Q4759" t="s">
        <v>29</v>
      </c>
      <c r="R4759">
        <v>3</v>
      </c>
      <c r="S4759" s="1">
        <v>45608</v>
      </c>
      <c r="T4759" t="s">
        <v>36</v>
      </c>
    </row>
    <row r="4760" spans="1:20" x14ac:dyDescent="0.25">
      <c r="A4760" t="s">
        <v>9570</v>
      </c>
      <c r="B4760" t="s">
        <v>38</v>
      </c>
      <c r="C4760" t="s">
        <v>22</v>
      </c>
      <c r="D4760" t="s">
        <v>23</v>
      </c>
      <c r="E4760" s="1">
        <v>45601</v>
      </c>
      <c r="F4760" t="s">
        <v>9571</v>
      </c>
      <c r="G4760" t="s">
        <v>12210</v>
      </c>
      <c r="H4760" t="s">
        <v>58</v>
      </c>
      <c r="I4760" t="s">
        <v>63</v>
      </c>
      <c r="J4760" t="s">
        <v>64</v>
      </c>
      <c r="K4760">
        <v>3</v>
      </c>
      <c r="L4760">
        <v>541.57000000000005</v>
      </c>
      <c r="M4760" t="s">
        <v>28</v>
      </c>
      <c r="N4760">
        <v>17</v>
      </c>
      <c r="O4760" s="1">
        <v>45363</v>
      </c>
      <c r="P4760">
        <v>411</v>
      </c>
      <c r="Q4760" t="s">
        <v>43</v>
      </c>
      <c r="R4760">
        <v>5</v>
      </c>
      <c r="S4760" s="1">
        <v>45635</v>
      </c>
      <c r="T4760" t="s">
        <v>30</v>
      </c>
    </row>
    <row r="4761" spans="1:20" x14ac:dyDescent="0.25">
      <c r="A4761" t="s">
        <v>9572</v>
      </c>
      <c r="B4761" t="s">
        <v>21</v>
      </c>
      <c r="C4761" t="s">
        <v>22</v>
      </c>
      <c r="D4761" t="s">
        <v>32</v>
      </c>
      <c r="E4761" t="s">
        <v>12384</v>
      </c>
      <c r="F4761" t="s">
        <v>9573</v>
      </c>
      <c r="G4761" t="s">
        <v>12210</v>
      </c>
      <c r="H4761" t="s">
        <v>41</v>
      </c>
      <c r="I4761" t="s">
        <v>63</v>
      </c>
      <c r="J4761" t="s">
        <v>27</v>
      </c>
      <c r="K4761">
        <v>5</v>
      </c>
      <c r="L4761">
        <v>295.81</v>
      </c>
      <c r="M4761" t="s">
        <v>28</v>
      </c>
      <c r="N4761">
        <v>45</v>
      </c>
      <c r="O4761" s="1">
        <v>45516</v>
      </c>
      <c r="P4761">
        <v>437</v>
      </c>
      <c r="Q4761" t="s">
        <v>43</v>
      </c>
      <c r="R4761">
        <v>1</v>
      </c>
      <c r="S4761" t="s">
        <v>12323</v>
      </c>
      <c r="T4761" t="s">
        <v>30</v>
      </c>
    </row>
    <row r="4762" spans="1:20" x14ac:dyDescent="0.25">
      <c r="A4762" t="s">
        <v>9574</v>
      </c>
      <c r="B4762" t="s">
        <v>38</v>
      </c>
      <c r="C4762" t="s">
        <v>22</v>
      </c>
      <c r="D4762" t="s">
        <v>32</v>
      </c>
      <c r="E4762" t="s">
        <v>12192</v>
      </c>
      <c r="F4762" t="s">
        <v>9575</v>
      </c>
      <c r="G4762" t="s">
        <v>12210</v>
      </c>
      <c r="H4762" t="s">
        <v>41</v>
      </c>
      <c r="I4762" t="s">
        <v>26</v>
      </c>
      <c r="J4762" t="s">
        <v>67</v>
      </c>
      <c r="K4762">
        <v>2</v>
      </c>
      <c r="L4762">
        <v>866.01</v>
      </c>
      <c r="M4762" t="s">
        <v>35</v>
      </c>
      <c r="N4762">
        <v>27</v>
      </c>
      <c r="O4762" s="1">
        <v>45904</v>
      </c>
      <c r="P4762">
        <v>192</v>
      </c>
      <c r="Q4762" t="s">
        <v>43</v>
      </c>
      <c r="R4762">
        <v>4</v>
      </c>
      <c r="S4762" t="s">
        <v>12143</v>
      </c>
      <c r="T4762" t="s">
        <v>36</v>
      </c>
    </row>
    <row r="4763" spans="1:20" x14ac:dyDescent="0.25">
      <c r="A4763" t="s">
        <v>9576</v>
      </c>
      <c r="B4763" t="s">
        <v>38</v>
      </c>
      <c r="C4763" t="s">
        <v>82</v>
      </c>
      <c r="D4763" t="s">
        <v>32</v>
      </c>
      <c r="E4763" s="1">
        <v>45632</v>
      </c>
      <c r="F4763" t="s">
        <v>9577</v>
      </c>
      <c r="G4763" t="s">
        <v>12210</v>
      </c>
      <c r="H4763" t="s">
        <v>34</v>
      </c>
      <c r="I4763" t="s">
        <v>42</v>
      </c>
      <c r="J4763" t="s">
        <v>27</v>
      </c>
      <c r="K4763">
        <v>5</v>
      </c>
      <c r="L4763">
        <v>1133.47</v>
      </c>
      <c r="M4763" t="s">
        <v>28</v>
      </c>
      <c r="N4763">
        <v>30</v>
      </c>
      <c r="O4763" t="s">
        <v>12124</v>
      </c>
      <c r="P4763">
        <v>256</v>
      </c>
      <c r="Q4763" t="s">
        <v>29</v>
      </c>
      <c r="R4763">
        <v>1</v>
      </c>
      <c r="S4763" t="s">
        <v>12068</v>
      </c>
      <c r="T4763" t="s">
        <v>36</v>
      </c>
    </row>
    <row r="4764" spans="1:20" x14ac:dyDescent="0.25">
      <c r="A4764" t="s">
        <v>9578</v>
      </c>
      <c r="B4764" t="s">
        <v>38</v>
      </c>
      <c r="C4764" t="s">
        <v>39</v>
      </c>
      <c r="D4764" t="s">
        <v>77</v>
      </c>
      <c r="E4764" t="s">
        <v>12458</v>
      </c>
      <c r="F4764" t="s">
        <v>9579</v>
      </c>
      <c r="G4764" t="s">
        <v>12229</v>
      </c>
      <c r="H4764" t="s">
        <v>25</v>
      </c>
      <c r="I4764" t="s">
        <v>63</v>
      </c>
      <c r="J4764" t="s">
        <v>27</v>
      </c>
      <c r="K4764">
        <v>2</v>
      </c>
      <c r="L4764">
        <v>1408.3</v>
      </c>
      <c r="M4764" t="s">
        <v>35</v>
      </c>
      <c r="N4764">
        <v>17</v>
      </c>
      <c r="O4764" t="s">
        <v>12077</v>
      </c>
      <c r="P4764">
        <v>53</v>
      </c>
      <c r="Q4764" t="s">
        <v>29</v>
      </c>
      <c r="R4764">
        <v>2</v>
      </c>
      <c r="S4764" s="1">
        <v>45839</v>
      </c>
      <c r="T4764" t="s">
        <v>60</v>
      </c>
    </row>
    <row r="4765" spans="1:20" x14ac:dyDescent="0.25">
      <c r="A4765" t="s">
        <v>9580</v>
      </c>
      <c r="B4765" t="s">
        <v>38</v>
      </c>
      <c r="C4765" t="s">
        <v>82</v>
      </c>
      <c r="D4765" t="s">
        <v>77</v>
      </c>
      <c r="E4765" s="1">
        <v>45271</v>
      </c>
      <c r="F4765" t="s">
        <v>9581</v>
      </c>
      <c r="G4765" t="s">
        <v>12229</v>
      </c>
      <c r="H4765" t="s">
        <v>41</v>
      </c>
      <c r="I4765" t="s">
        <v>26</v>
      </c>
      <c r="J4765" t="s">
        <v>64</v>
      </c>
      <c r="K4765">
        <v>5</v>
      </c>
      <c r="L4765">
        <v>397.59</v>
      </c>
      <c r="M4765" t="s">
        <v>28</v>
      </c>
      <c r="N4765">
        <v>39</v>
      </c>
      <c r="O4765" t="s">
        <v>12106</v>
      </c>
      <c r="P4765">
        <v>439</v>
      </c>
      <c r="Q4765" t="s">
        <v>29</v>
      </c>
      <c r="R4765">
        <v>5</v>
      </c>
      <c r="S4765" t="s">
        <v>12091</v>
      </c>
      <c r="T4765" t="s">
        <v>60</v>
      </c>
    </row>
    <row r="4766" spans="1:20" x14ac:dyDescent="0.25">
      <c r="A4766" t="s">
        <v>9582</v>
      </c>
      <c r="B4766" t="s">
        <v>21</v>
      </c>
      <c r="C4766" t="s">
        <v>82</v>
      </c>
      <c r="D4766" t="s">
        <v>32</v>
      </c>
      <c r="E4766" s="1">
        <v>45994</v>
      </c>
      <c r="F4766" t="s">
        <v>9583</v>
      </c>
      <c r="G4766" t="s">
        <v>12229</v>
      </c>
      <c r="H4766" t="s">
        <v>47</v>
      </c>
      <c r="I4766" t="s">
        <v>48</v>
      </c>
      <c r="J4766" t="s">
        <v>67</v>
      </c>
      <c r="K4766">
        <v>3</v>
      </c>
      <c r="L4766">
        <v>607.24</v>
      </c>
      <c r="M4766" t="s">
        <v>50</v>
      </c>
      <c r="N4766">
        <v>17</v>
      </c>
      <c r="O4766" t="s">
        <v>12270</v>
      </c>
      <c r="P4766">
        <v>303</v>
      </c>
      <c r="Q4766" t="s">
        <v>43</v>
      </c>
      <c r="R4766">
        <v>4</v>
      </c>
      <c r="S4766" t="s">
        <v>12310</v>
      </c>
      <c r="T4766" t="s">
        <v>36</v>
      </c>
    </row>
    <row r="4767" spans="1:20" x14ac:dyDescent="0.25">
      <c r="A4767" t="s">
        <v>9584</v>
      </c>
      <c r="B4767" t="s">
        <v>21</v>
      </c>
      <c r="C4767" t="s">
        <v>82</v>
      </c>
      <c r="D4767" t="s">
        <v>32</v>
      </c>
      <c r="E4767" t="s">
        <v>12245</v>
      </c>
      <c r="F4767" t="s">
        <v>9585</v>
      </c>
      <c r="G4767" t="s">
        <v>12229</v>
      </c>
      <c r="H4767" t="s">
        <v>58</v>
      </c>
      <c r="I4767" t="s">
        <v>48</v>
      </c>
      <c r="J4767" t="s">
        <v>59</v>
      </c>
      <c r="K4767">
        <v>3</v>
      </c>
      <c r="L4767">
        <v>1464.99</v>
      </c>
      <c r="M4767" t="s">
        <v>28</v>
      </c>
      <c r="N4767">
        <v>31</v>
      </c>
      <c r="O4767" t="s">
        <v>12223</v>
      </c>
      <c r="P4767">
        <v>447</v>
      </c>
      <c r="Q4767" t="s">
        <v>29</v>
      </c>
      <c r="R4767">
        <v>5</v>
      </c>
      <c r="S4767" s="1">
        <v>45845</v>
      </c>
      <c r="T4767" t="s">
        <v>36</v>
      </c>
    </row>
    <row r="4768" spans="1:20" x14ac:dyDescent="0.25">
      <c r="A4768" t="s">
        <v>9586</v>
      </c>
      <c r="B4768" t="s">
        <v>45</v>
      </c>
      <c r="C4768" t="s">
        <v>22</v>
      </c>
      <c r="D4768" t="s">
        <v>23</v>
      </c>
      <c r="E4768" t="s">
        <v>12122</v>
      </c>
      <c r="F4768" t="s">
        <v>9587</v>
      </c>
      <c r="G4768" t="s">
        <v>12229</v>
      </c>
      <c r="H4768" t="s">
        <v>47</v>
      </c>
      <c r="I4768" t="s">
        <v>42</v>
      </c>
      <c r="J4768" t="s">
        <v>67</v>
      </c>
      <c r="K4768">
        <v>4</v>
      </c>
      <c r="L4768">
        <v>181.76</v>
      </c>
      <c r="M4768" t="s">
        <v>28</v>
      </c>
      <c r="N4768">
        <v>1</v>
      </c>
      <c r="O4768" t="s">
        <v>12314</v>
      </c>
      <c r="P4768">
        <v>431</v>
      </c>
      <c r="Q4768" t="s">
        <v>43</v>
      </c>
      <c r="R4768">
        <v>4</v>
      </c>
      <c r="S4768" t="s">
        <v>12308</v>
      </c>
      <c r="T4768" t="s">
        <v>30</v>
      </c>
    </row>
    <row r="4769" spans="1:20" x14ac:dyDescent="0.25">
      <c r="A4769" t="s">
        <v>9588</v>
      </c>
      <c r="B4769" t="s">
        <v>38</v>
      </c>
      <c r="C4769" t="s">
        <v>39</v>
      </c>
      <c r="D4769" t="s">
        <v>32</v>
      </c>
      <c r="E4769" s="1">
        <v>45842</v>
      </c>
      <c r="F4769" t="s">
        <v>9589</v>
      </c>
      <c r="G4769" t="s">
        <v>12229</v>
      </c>
      <c r="H4769" t="s">
        <v>34</v>
      </c>
      <c r="I4769" t="s">
        <v>54</v>
      </c>
      <c r="J4769" t="s">
        <v>64</v>
      </c>
      <c r="K4769">
        <v>5</v>
      </c>
      <c r="L4769">
        <v>599.67999999999995</v>
      </c>
      <c r="M4769" t="s">
        <v>35</v>
      </c>
      <c r="N4769">
        <v>42</v>
      </c>
      <c r="O4769" s="1">
        <v>45392</v>
      </c>
      <c r="P4769">
        <v>368</v>
      </c>
      <c r="Q4769" t="s">
        <v>29</v>
      </c>
      <c r="R4769">
        <v>3</v>
      </c>
      <c r="S4769" s="1">
        <v>45874</v>
      </c>
      <c r="T4769" t="s">
        <v>30</v>
      </c>
    </row>
    <row r="4770" spans="1:20" x14ac:dyDescent="0.25">
      <c r="A4770" t="s">
        <v>9590</v>
      </c>
      <c r="B4770" t="s">
        <v>38</v>
      </c>
      <c r="C4770" t="s">
        <v>82</v>
      </c>
      <c r="D4770" t="s">
        <v>77</v>
      </c>
      <c r="E4770" t="s">
        <v>12119</v>
      </c>
      <c r="F4770" t="s">
        <v>9591</v>
      </c>
      <c r="G4770" t="s">
        <v>12229</v>
      </c>
      <c r="H4770" t="s">
        <v>34</v>
      </c>
      <c r="I4770" t="s">
        <v>42</v>
      </c>
      <c r="J4770" t="s">
        <v>67</v>
      </c>
      <c r="K4770">
        <v>1</v>
      </c>
      <c r="L4770">
        <v>1483.25</v>
      </c>
      <c r="M4770" t="s">
        <v>28</v>
      </c>
      <c r="N4770">
        <v>37</v>
      </c>
      <c r="O4770" s="1">
        <v>45694</v>
      </c>
      <c r="P4770">
        <v>154</v>
      </c>
      <c r="Q4770" t="s">
        <v>29</v>
      </c>
      <c r="R4770">
        <v>3</v>
      </c>
      <c r="S4770" t="s">
        <v>12270</v>
      </c>
      <c r="T4770" t="s">
        <v>30</v>
      </c>
    </row>
    <row r="4771" spans="1:20" x14ac:dyDescent="0.25">
      <c r="A4771" t="s">
        <v>9592</v>
      </c>
      <c r="B4771" t="s">
        <v>21</v>
      </c>
      <c r="C4771" t="s">
        <v>39</v>
      </c>
      <c r="D4771" t="s">
        <v>23</v>
      </c>
      <c r="E4771" t="s">
        <v>12324</v>
      </c>
      <c r="F4771" t="s">
        <v>9593</v>
      </c>
      <c r="G4771" t="s">
        <v>12229</v>
      </c>
      <c r="H4771" t="s">
        <v>41</v>
      </c>
      <c r="I4771" t="s">
        <v>63</v>
      </c>
      <c r="J4771" t="s">
        <v>59</v>
      </c>
      <c r="K4771">
        <v>2</v>
      </c>
      <c r="L4771">
        <v>161.58000000000001</v>
      </c>
      <c r="M4771" t="s">
        <v>50</v>
      </c>
      <c r="N4771">
        <v>10</v>
      </c>
      <c r="O4771" t="s">
        <v>12379</v>
      </c>
      <c r="P4771">
        <v>80</v>
      </c>
      <c r="Q4771" t="s">
        <v>43</v>
      </c>
      <c r="R4771">
        <v>3</v>
      </c>
      <c r="S4771" s="1">
        <v>45303</v>
      </c>
      <c r="T4771" t="s">
        <v>30</v>
      </c>
    </row>
    <row r="4772" spans="1:20" x14ac:dyDescent="0.25">
      <c r="A4772" t="s">
        <v>9594</v>
      </c>
      <c r="B4772" t="s">
        <v>45</v>
      </c>
      <c r="C4772" t="s">
        <v>39</v>
      </c>
      <c r="D4772" t="s">
        <v>77</v>
      </c>
      <c r="E4772" t="s">
        <v>12078</v>
      </c>
      <c r="F4772" t="s">
        <v>9595</v>
      </c>
      <c r="G4772" t="s">
        <v>12229</v>
      </c>
      <c r="H4772" t="s">
        <v>25</v>
      </c>
      <c r="I4772" t="s">
        <v>48</v>
      </c>
      <c r="J4772" t="s">
        <v>67</v>
      </c>
      <c r="K4772">
        <v>1</v>
      </c>
      <c r="L4772">
        <v>426.21</v>
      </c>
      <c r="M4772" t="s">
        <v>28</v>
      </c>
      <c r="N4772">
        <v>50</v>
      </c>
      <c r="O4772" t="s">
        <v>12165</v>
      </c>
      <c r="P4772">
        <v>232</v>
      </c>
      <c r="Q4772" t="s">
        <v>29</v>
      </c>
      <c r="R4772">
        <v>4</v>
      </c>
      <c r="S4772" s="1">
        <v>45695</v>
      </c>
      <c r="T4772" t="s">
        <v>30</v>
      </c>
    </row>
    <row r="4773" spans="1:20" x14ac:dyDescent="0.25">
      <c r="A4773" t="s">
        <v>9596</v>
      </c>
      <c r="B4773" t="s">
        <v>21</v>
      </c>
      <c r="C4773" t="s">
        <v>22</v>
      </c>
      <c r="D4773" t="s">
        <v>56</v>
      </c>
      <c r="E4773" t="s">
        <v>12096</v>
      </c>
      <c r="F4773" t="s">
        <v>9597</v>
      </c>
      <c r="G4773" t="s">
        <v>12229</v>
      </c>
      <c r="H4773" t="s">
        <v>25</v>
      </c>
      <c r="I4773" t="s">
        <v>63</v>
      </c>
      <c r="J4773" t="s">
        <v>27</v>
      </c>
      <c r="K4773">
        <v>1</v>
      </c>
      <c r="L4773">
        <v>1433.54</v>
      </c>
      <c r="M4773" t="s">
        <v>35</v>
      </c>
      <c r="N4773">
        <v>2</v>
      </c>
      <c r="O4773" s="1">
        <v>45689</v>
      </c>
      <c r="P4773">
        <v>481</v>
      </c>
      <c r="Q4773" t="s">
        <v>29</v>
      </c>
      <c r="R4773">
        <v>5</v>
      </c>
      <c r="S4773" s="1">
        <v>45999</v>
      </c>
      <c r="T4773" t="s">
        <v>36</v>
      </c>
    </row>
    <row r="4774" spans="1:20" x14ac:dyDescent="0.25">
      <c r="A4774" t="s">
        <v>9598</v>
      </c>
      <c r="B4774" t="s">
        <v>45</v>
      </c>
      <c r="C4774" t="s">
        <v>39</v>
      </c>
      <c r="D4774" t="s">
        <v>56</v>
      </c>
      <c r="E4774" t="s">
        <v>12266</v>
      </c>
      <c r="F4774" t="s">
        <v>9599</v>
      </c>
      <c r="G4774" t="s">
        <v>12229</v>
      </c>
      <c r="H4774" t="s">
        <v>41</v>
      </c>
      <c r="I4774" t="s">
        <v>54</v>
      </c>
      <c r="J4774" t="s">
        <v>59</v>
      </c>
      <c r="K4774">
        <v>4</v>
      </c>
      <c r="L4774">
        <v>1162.43</v>
      </c>
      <c r="M4774" t="s">
        <v>50</v>
      </c>
      <c r="N4774">
        <v>44</v>
      </c>
      <c r="O4774" s="1">
        <v>45360</v>
      </c>
      <c r="P4774">
        <v>250</v>
      </c>
      <c r="Q4774" t="s">
        <v>29</v>
      </c>
      <c r="R4774">
        <v>2</v>
      </c>
      <c r="S4774" s="1">
        <v>45694</v>
      </c>
      <c r="T4774" t="s">
        <v>36</v>
      </c>
    </row>
    <row r="4775" spans="1:20" x14ac:dyDescent="0.25">
      <c r="A4775" t="s">
        <v>9600</v>
      </c>
      <c r="B4775" t="s">
        <v>21</v>
      </c>
      <c r="C4775" t="s">
        <v>82</v>
      </c>
      <c r="D4775" t="s">
        <v>32</v>
      </c>
      <c r="E4775" t="s">
        <v>12210</v>
      </c>
      <c r="F4775" t="s">
        <v>9601</v>
      </c>
      <c r="G4775" t="s">
        <v>12229</v>
      </c>
      <c r="H4775" t="s">
        <v>47</v>
      </c>
      <c r="I4775" t="s">
        <v>54</v>
      </c>
      <c r="J4775" t="s">
        <v>49</v>
      </c>
      <c r="K4775">
        <v>5</v>
      </c>
      <c r="L4775">
        <v>782.84</v>
      </c>
      <c r="M4775" t="s">
        <v>28</v>
      </c>
      <c r="N4775">
        <v>37</v>
      </c>
      <c r="O4775" s="1">
        <v>45906</v>
      </c>
      <c r="P4775">
        <v>237</v>
      </c>
      <c r="Q4775" t="s">
        <v>43</v>
      </c>
      <c r="R4775">
        <v>3</v>
      </c>
      <c r="S4775" t="s">
        <v>12274</v>
      </c>
      <c r="T4775" t="s">
        <v>60</v>
      </c>
    </row>
    <row r="4776" spans="1:20" x14ac:dyDescent="0.25">
      <c r="A4776" t="s">
        <v>9602</v>
      </c>
      <c r="B4776" t="s">
        <v>21</v>
      </c>
      <c r="C4776" t="s">
        <v>39</v>
      </c>
      <c r="D4776" t="s">
        <v>32</v>
      </c>
      <c r="E4776" s="1">
        <v>45870</v>
      </c>
      <c r="F4776" t="s">
        <v>9603</v>
      </c>
      <c r="G4776" t="s">
        <v>12229</v>
      </c>
      <c r="H4776" t="s">
        <v>41</v>
      </c>
      <c r="I4776" t="s">
        <v>26</v>
      </c>
      <c r="J4776" t="s">
        <v>27</v>
      </c>
      <c r="K4776">
        <v>4</v>
      </c>
      <c r="L4776">
        <v>976.23</v>
      </c>
      <c r="M4776" t="s">
        <v>28</v>
      </c>
      <c r="N4776">
        <v>38</v>
      </c>
      <c r="O4776" t="s">
        <v>12209</v>
      </c>
      <c r="P4776">
        <v>37</v>
      </c>
      <c r="Q4776" t="s">
        <v>43</v>
      </c>
      <c r="R4776">
        <v>1</v>
      </c>
      <c r="S4776" t="s">
        <v>12256</v>
      </c>
      <c r="T4776" t="s">
        <v>60</v>
      </c>
    </row>
    <row r="4777" spans="1:20" x14ac:dyDescent="0.25">
      <c r="A4777" t="s">
        <v>9604</v>
      </c>
      <c r="B4777" t="s">
        <v>21</v>
      </c>
      <c r="C4777" t="s">
        <v>82</v>
      </c>
      <c r="D4777" t="s">
        <v>77</v>
      </c>
      <c r="E4777" t="s">
        <v>12263</v>
      </c>
      <c r="F4777" t="s">
        <v>9605</v>
      </c>
      <c r="G4777" t="s">
        <v>12229</v>
      </c>
      <c r="H4777" t="s">
        <v>58</v>
      </c>
      <c r="I4777" t="s">
        <v>63</v>
      </c>
      <c r="J4777" t="s">
        <v>27</v>
      </c>
      <c r="K4777">
        <v>2</v>
      </c>
      <c r="L4777">
        <v>1134.77</v>
      </c>
      <c r="M4777" t="s">
        <v>28</v>
      </c>
      <c r="N4777">
        <v>42</v>
      </c>
      <c r="O4777" s="1">
        <v>45934</v>
      </c>
      <c r="P4777">
        <v>178</v>
      </c>
      <c r="Q4777" t="s">
        <v>29</v>
      </c>
      <c r="R4777">
        <v>3</v>
      </c>
      <c r="S4777" t="s">
        <v>12225</v>
      </c>
      <c r="T4777" t="s">
        <v>60</v>
      </c>
    </row>
    <row r="4778" spans="1:20" x14ac:dyDescent="0.25">
      <c r="A4778" t="s">
        <v>9606</v>
      </c>
      <c r="B4778" t="s">
        <v>45</v>
      </c>
      <c r="C4778" t="s">
        <v>39</v>
      </c>
      <c r="D4778" t="s">
        <v>23</v>
      </c>
      <c r="E4778" t="s">
        <v>12399</v>
      </c>
      <c r="F4778" t="s">
        <v>9607</v>
      </c>
      <c r="G4778" t="s">
        <v>12229</v>
      </c>
      <c r="H4778" t="s">
        <v>25</v>
      </c>
      <c r="I4778" t="s">
        <v>63</v>
      </c>
      <c r="J4778" t="s">
        <v>27</v>
      </c>
      <c r="K4778">
        <v>2</v>
      </c>
      <c r="L4778">
        <v>358.88</v>
      </c>
      <c r="M4778" t="s">
        <v>35</v>
      </c>
      <c r="N4778">
        <v>34</v>
      </c>
      <c r="O4778" t="s">
        <v>12185</v>
      </c>
      <c r="P4778">
        <v>334</v>
      </c>
      <c r="Q4778" t="s">
        <v>43</v>
      </c>
      <c r="R4778">
        <v>5</v>
      </c>
      <c r="S4778" t="s">
        <v>12354</v>
      </c>
      <c r="T4778" t="s">
        <v>30</v>
      </c>
    </row>
    <row r="4779" spans="1:20" x14ac:dyDescent="0.25">
      <c r="A4779" t="s">
        <v>9608</v>
      </c>
      <c r="B4779" t="s">
        <v>38</v>
      </c>
      <c r="C4779" t="s">
        <v>22</v>
      </c>
      <c r="D4779" t="s">
        <v>56</v>
      </c>
      <c r="E4779" t="s">
        <v>12173</v>
      </c>
      <c r="F4779" t="s">
        <v>9609</v>
      </c>
      <c r="G4779" t="s">
        <v>12143</v>
      </c>
      <c r="H4779" t="s">
        <v>41</v>
      </c>
      <c r="I4779" t="s">
        <v>54</v>
      </c>
      <c r="J4779" t="s">
        <v>49</v>
      </c>
      <c r="K4779">
        <v>5</v>
      </c>
      <c r="L4779">
        <v>887.69</v>
      </c>
      <c r="M4779" t="s">
        <v>28</v>
      </c>
      <c r="N4779">
        <v>2</v>
      </c>
      <c r="O4779" t="s">
        <v>12141</v>
      </c>
      <c r="P4779">
        <v>83</v>
      </c>
      <c r="Q4779" t="s">
        <v>43</v>
      </c>
      <c r="R4779">
        <v>5</v>
      </c>
      <c r="S4779" t="s">
        <v>12069</v>
      </c>
      <c r="T4779" t="s">
        <v>36</v>
      </c>
    </row>
    <row r="4780" spans="1:20" x14ac:dyDescent="0.25">
      <c r="A4780" t="s">
        <v>9610</v>
      </c>
      <c r="B4780" t="s">
        <v>45</v>
      </c>
      <c r="C4780" t="s">
        <v>82</v>
      </c>
      <c r="D4780" t="s">
        <v>23</v>
      </c>
      <c r="E4780" t="s">
        <v>12270</v>
      </c>
      <c r="F4780" t="s">
        <v>9611</v>
      </c>
      <c r="G4780" t="s">
        <v>12143</v>
      </c>
      <c r="H4780" t="s">
        <v>41</v>
      </c>
      <c r="I4780" t="s">
        <v>48</v>
      </c>
      <c r="J4780" t="s">
        <v>49</v>
      </c>
      <c r="K4780">
        <v>2</v>
      </c>
      <c r="L4780">
        <v>1460.07</v>
      </c>
      <c r="M4780" t="s">
        <v>28</v>
      </c>
      <c r="N4780">
        <v>23</v>
      </c>
      <c r="O4780" s="1">
        <v>45816</v>
      </c>
      <c r="P4780">
        <v>172</v>
      </c>
      <c r="Q4780" t="s">
        <v>43</v>
      </c>
      <c r="R4780">
        <v>1</v>
      </c>
      <c r="S4780" t="s">
        <v>12244</v>
      </c>
      <c r="T4780" t="s">
        <v>60</v>
      </c>
    </row>
    <row r="4781" spans="1:20" x14ac:dyDescent="0.25">
      <c r="A4781" t="s">
        <v>9612</v>
      </c>
      <c r="B4781" t="s">
        <v>21</v>
      </c>
      <c r="C4781" t="s">
        <v>39</v>
      </c>
      <c r="D4781" t="s">
        <v>32</v>
      </c>
      <c r="E4781" s="1">
        <v>45905</v>
      </c>
      <c r="F4781" t="s">
        <v>9613</v>
      </c>
      <c r="G4781" t="s">
        <v>12143</v>
      </c>
      <c r="H4781" t="s">
        <v>34</v>
      </c>
      <c r="I4781" t="s">
        <v>42</v>
      </c>
      <c r="J4781" t="s">
        <v>59</v>
      </c>
      <c r="K4781">
        <v>5</v>
      </c>
      <c r="L4781">
        <v>553.73</v>
      </c>
      <c r="M4781" t="s">
        <v>28</v>
      </c>
      <c r="N4781">
        <v>43</v>
      </c>
      <c r="O4781" t="s">
        <v>12155</v>
      </c>
      <c r="P4781">
        <v>161</v>
      </c>
      <c r="Q4781" t="s">
        <v>43</v>
      </c>
      <c r="R4781">
        <v>5</v>
      </c>
      <c r="S4781" t="s">
        <v>12104</v>
      </c>
      <c r="T4781" t="s">
        <v>60</v>
      </c>
    </row>
    <row r="4782" spans="1:20" x14ac:dyDescent="0.25">
      <c r="A4782" t="s">
        <v>9614</v>
      </c>
      <c r="B4782" t="s">
        <v>45</v>
      </c>
      <c r="C4782" t="s">
        <v>39</v>
      </c>
      <c r="D4782" t="s">
        <v>32</v>
      </c>
      <c r="E4782" t="s">
        <v>12138</v>
      </c>
      <c r="F4782" t="s">
        <v>9615</v>
      </c>
      <c r="G4782" t="s">
        <v>12143</v>
      </c>
      <c r="H4782" t="s">
        <v>58</v>
      </c>
      <c r="I4782" t="s">
        <v>26</v>
      </c>
      <c r="J4782" t="s">
        <v>64</v>
      </c>
      <c r="K4782">
        <v>3</v>
      </c>
      <c r="L4782">
        <v>974.46</v>
      </c>
      <c r="M4782" t="s">
        <v>28</v>
      </c>
      <c r="N4782">
        <v>10</v>
      </c>
      <c r="O4782" s="1">
        <v>45782</v>
      </c>
      <c r="P4782">
        <v>423</v>
      </c>
      <c r="Q4782" t="s">
        <v>29</v>
      </c>
      <c r="R4782">
        <v>3</v>
      </c>
      <c r="S4782" t="s">
        <v>12106</v>
      </c>
      <c r="T4782" t="s">
        <v>60</v>
      </c>
    </row>
    <row r="4783" spans="1:20" x14ac:dyDescent="0.25">
      <c r="A4783" t="s">
        <v>9616</v>
      </c>
      <c r="B4783" t="s">
        <v>38</v>
      </c>
      <c r="C4783" t="s">
        <v>22</v>
      </c>
      <c r="D4783" t="s">
        <v>52</v>
      </c>
      <c r="E4783" s="1">
        <v>45570</v>
      </c>
      <c r="F4783" t="s">
        <v>9617</v>
      </c>
      <c r="G4783" t="s">
        <v>12143</v>
      </c>
      <c r="H4783" t="s">
        <v>58</v>
      </c>
      <c r="I4783" t="s">
        <v>54</v>
      </c>
      <c r="J4783" t="s">
        <v>27</v>
      </c>
      <c r="K4783">
        <v>3</v>
      </c>
      <c r="L4783">
        <v>287.35000000000002</v>
      </c>
      <c r="M4783" t="s">
        <v>35</v>
      </c>
      <c r="N4783">
        <v>16</v>
      </c>
      <c r="O4783" s="1">
        <v>45811</v>
      </c>
      <c r="P4783">
        <v>201</v>
      </c>
      <c r="Q4783" t="s">
        <v>43</v>
      </c>
      <c r="R4783">
        <v>3</v>
      </c>
      <c r="S4783" t="s">
        <v>12224</v>
      </c>
      <c r="T4783" t="s">
        <v>36</v>
      </c>
    </row>
    <row r="4784" spans="1:20" x14ac:dyDescent="0.25">
      <c r="A4784" t="s">
        <v>9618</v>
      </c>
      <c r="B4784" t="s">
        <v>38</v>
      </c>
      <c r="C4784" t="s">
        <v>82</v>
      </c>
      <c r="D4784" t="s">
        <v>52</v>
      </c>
      <c r="E4784" t="s">
        <v>12274</v>
      </c>
      <c r="F4784" t="s">
        <v>9619</v>
      </c>
      <c r="G4784" t="s">
        <v>12143</v>
      </c>
      <c r="H4784" t="s">
        <v>34</v>
      </c>
      <c r="I4784" t="s">
        <v>42</v>
      </c>
      <c r="J4784" t="s">
        <v>64</v>
      </c>
      <c r="K4784">
        <v>3</v>
      </c>
      <c r="L4784">
        <v>591.73</v>
      </c>
      <c r="M4784" t="s">
        <v>50</v>
      </c>
      <c r="N4784">
        <v>26</v>
      </c>
      <c r="O4784" s="1">
        <v>45393</v>
      </c>
      <c r="P4784">
        <v>394</v>
      </c>
      <c r="Q4784" t="s">
        <v>43</v>
      </c>
      <c r="R4784">
        <v>1</v>
      </c>
      <c r="S4784" t="s">
        <v>12157</v>
      </c>
      <c r="T4784" t="s">
        <v>30</v>
      </c>
    </row>
    <row r="4785" spans="1:20" x14ac:dyDescent="0.25">
      <c r="A4785" t="s">
        <v>9620</v>
      </c>
      <c r="B4785" t="s">
        <v>45</v>
      </c>
      <c r="C4785" t="s">
        <v>82</v>
      </c>
      <c r="D4785" t="s">
        <v>23</v>
      </c>
      <c r="E4785" t="s">
        <v>12432</v>
      </c>
      <c r="F4785" t="s">
        <v>9621</v>
      </c>
      <c r="G4785" t="s">
        <v>12143</v>
      </c>
      <c r="H4785" t="s">
        <v>47</v>
      </c>
      <c r="I4785" t="s">
        <v>54</v>
      </c>
      <c r="J4785" t="s">
        <v>64</v>
      </c>
      <c r="K4785">
        <v>5</v>
      </c>
      <c r="L4785">
        <v>1198.29</v>
      </c>
      <c r="M4785" t="s">
        <v>28</v>
      </c>
      <c r="N4785">
        <v>41</v>
      </c>
      <c r="O4785" t="s">
        <v>12096</v>
      </c>
      <c r="P4785">
        <v>431</v>
      </c>
      <c r="Q4785" t="s">
        <v>29</v>
      </c>
      <c r="R4785">
        <v>1</v>
      </c>
      <c r="S4785" t="s">
        <v>12156</v>
      </c>
      <c r="T4785" t="s">
        <v>60</v>
      </c>
    </row>
    <row r="4786" spans="1:20" x14ac:dyDescent="0.25">
      <c r="A4786" t="s">
        <v>9622</v>
      </c>
      <c r="B4786" t="s">
        <v>45</v>
      </c>
      <c r="C4786" t="s">
        <v>39</v>
      </c>
      <c r="D4786" t="s">
        <v>32</v>
      </c>
      <c r="E4786" t="s">
        <v>12195</v>
      </c>
      <c r="F4786" t="s">
        <v>9623</v>
      </c>
      <c r="G4786" t="s">
        <v>12143</v>
      </c>
      <c r="H4786" t="s">
        <v>58</v>
      </c>
      <c r="I4786" t="s">
        <v>48</v>
      </c>
      <c r="J4786" t="s">
        <v>64</v>
      </c>
      <c r="K4786">
        <v>1</v>
      </c>
      <c r="L4786">
        <v>1257.93</v>
      </c>
      <c r="M4786" t="s">
        <v>28</v>
      </c>
      <c r="N4786">
        <v>47</v>
      </c>
      <c r="O4786" s="1">
        <v>45391</v>
      </c>
      <c r="P4786">
        <v>266</v>
      </c>
      <c r="Q4786" t="s">
        <v>29</v>
      </c>
      <c r="R4786">
        <v>4</v>
      </c>
      <c r="S4786" t="s">
        <v>12144</v>
      </c>
      <c r="T4786" t="s">
        <v>30</v>
      </c>
    </row>
    <row r="4787" spans="1:20" x14ac:dyDescent="0.25">
      <c r="A4787" t="s">
        <v>9624</v>
      </c>
      <c r="B4787" t="s">
        <v>21</v>
      </c>
      <c r="C4787" t="s">
        <v>22</v>
      </c>
      <c r="D4787" t="s">
        <v>23</v>
      </c>
      <c r="E4787" t="s">
        <v>12406</v>
      </c>
      <c r="F4787" t="s">
        <v>9625</v>
      </c>
      <c r="G4787" t="s">
        <v>12143</v>
      </c>
      <c r="H4787" t="s">
        <v>41</v>
      </c>
      <c r="I4787" t="s">
        <v>63</v>
      </c>
      <c r="J4787" t="s">
        <v>59</v>
      </c>
      <c r="K4787">
        <v>2</v>
      </c>
      <c r="L4787">
        <v>1048.04</v>
      </c>
      <c r="M4787" t="s">
        <v>50</v>
      </c>
      <c r="N4787">
        <v>45</v>
      </c>
      <c r="O4787" t="s">
        <v>12096</v>
      </c>
      <c r="P4787">
        <v>112</v>
      </c>
      <c r="Q4787" t="s">
        <v>43</v>
      </c>
      <c r="R4787">
        <v>5</v>
      </c>
      <c r="S4787" t="s">
        <v>12276</v>
      </c>
      <c r="T4787" t="s">
        <v>60</v>
      </c>
    </row>
    <row r="4788" spans="1:20" x14ac:dyDescent="0.25">
      <c r="A4788" t="s">
        <v>9626</v>
      </c>
      <c r="B4788" t="s">
        <v>21</v>
      </c>
      <c r="C4788" t="s">
        <v>22</v>
      </c>
      <c r="D4788" t="s">
        <v>32</v>
      </c>
      <c r="E4788" s="1">
        <v>45477</v>
      </c>
      <c r="F4788" t="s">
        <v>9627</v>
      </c>
      <c r="G4788" t="s">
        <v>12143</v>
      </c>
      <c r="H4788" t="s">
        <v>41</v>
      </c>
      <c r="I4788" t="s">
        <v>54</v>
      </c>
      <c r="J4788" t="s">
        <v>64</v>
      </c>
      <c r="K4788">
        <v>2</v>
      </c>
      <c r="L4788">
        <v>1166.3800000000001</v>
      </c>
      <c r="M4788" t="s">
        <v>50</v>
      </c>
      <c r="N4788">
        <v>8</v>
      </c>
      <c r="O4788" t="s">
        <v>12323</v>
      </c>
      <c r="P4788">
        <v>42</v>
      </c>
      <c r="Q4788" t="s">
        <v>43</v>
      </c>
      <c r="R4788">
        <v>1</v>
      </c>
      <c r="S4788" s="1">
        <v>45663</v>
      </c>
      <c r="T4788" t="s">
        <v>30</v>
      </c>
    </row>
    <row r="4789" spans="1:20" x14ac:dyDescent="0.25">
      <c r="A4789" t="s">
        <v>9628</v>
      </c>
      <c r="B4789" t="s">
        <v>21</v>
      </c>
      <c r="C4789" t="s">
        <v>82</v>
      </c>
      <c r="D4789" t="s">
        <v>77</v>
      </c>
      <c r="E4789" t="s">
        <v>12318</v>
      </c>
      <c r="F4789" t="s">
        <v>9629</v>
      </c>
      <c r="G4789" t="s">
        <v>12143</v>
      </c>
      <c r="H4789" t="s">
        <v>41</v>
      </c>
      <c r="I4789" t="s">
        <v>63</v>
      </c>
      <c r="J4789" t="s">
        <v>59</v>
      </c>
      <c r="K4789">
        <v>3</v>
      </c>
      <c r="L4789">
        <v>875.26</v>
      </c>
      <c r="M4789" t="s">
        <v>50</v>
      </c>
      <c r="N4789">
        <v>2</v>
      </c>
      <c r="O4789" t="s">
        <v>12256</v>
      </c>
      <c r="P4789">
        <v>177</v>
      </c>
      <c r="Q4789" t="s">
        <v>43</v>
      </c>
      <c r="R4789">
        <v>1</v>
      </c>
      <c r="S4789" s="1">
        <v>45394</v>
      </c>
      <c r="T4789" t="s">
        <v>60</v>
      </c>
    </row>
    <row r="4790" spans="1:20" x14ac:dyDescent="0.25">
      <c r="A4790" t="s">
        <v>9630</v>
      </c>
      <c r="B4790" t="s">
        <v>45</v>
      </c>
      <c r="C4790" t="s">
        <v>39</v>
      </c>
      <c r="D4790" t="s">
        <v>32</v>
      </c>
      <c r="E4790" t="s">
        <v>12337</v>
      </c>
      <c r="F4790" t="s">
        <v>9631</v>
      </c>
      <c r="G4790" t="s">
        <v>12143</v>
      </c>
      <c r="H4790" t="s">
        <v>34</v>
      </c>
      <c r="I4790" t="s">
        <v>63</v>
      </c>
      <c r="J4790" t="s">
        <v>64</v>
      </c>
      <c r="K4790">
        <v>1</v>
      </c>
      <c r="L4790">
        <v>361.04</v>
      </c>
      <c r="M4790" t="s">
        <v>28</v>
      </c>
      <c r="N4790">
        <v>18</v>
      </c>
      <c r="O4790" t="s">
        <v>12259</v>
      </c>
      <c r="P4790">
        <v>332</v>
      </c>
      <c r="Q4790" t="s">
        <v>43</v>
      </c>
      <c r="R4790">
        <v>2</v>
      </c>
      <c r="S4790" s="1">
        <v>45995</v>
      </c>
      <c r="T4790" t="s">
        <v>60</v>
      </c>
    </row>
    <row r="4791" spans="1:20" x14ac:dyDescent="0.25">
      <c r="A4791" t="s">
        <v>9632</v>
      </c>
      <c r="B4791" t="s">
        <v>21</v>
      </c>
      <c r="C4791" t="s">
        <v>22</v>
      </c>
      <c r="D4791" t="s">
        <v>32</v>
      </c>
      <c r="E4791" t="s">
        <v>12408</v>
      </c>
      <c r="F4791" t="s">
        <v>9633</v>
      </c>
      <c r="G4791" t="s">
        <v>12143</v>
      </c>
      <c r="H4791" t="s">
        <v>25</v>
      </c>
      <c r="I4791" t="s">
        <v>63</v>
      </c>
      <c r="J4791" t="s">
        <v>59</v>
      </c>
      <c r="K4791">
        <v>3</v>
      </c>
      <c r="L4791">
        <v>447.22</v>
      </c>
      <c r="M4791" t="s">
        <v>35</v>
      </c>
      <c r="N4791">
        <v>20</v>
      </c>
      <c r="O4791" t="s">
        <v>12390</v>
      </c>
      <c r="P4791">
        <v>323</v>
      </c>
      <c r="Q4791" t="s">
        <v>29</v>
      </c>
      <c r="R4791">
        <v>4</v>
      </c>
      <c r="S4791" t="s">
        <v>12244</v>
      </c>
      <c r="T4791" t="s">
        <v>36</v>
      </c>
    </row>
    <row r="4792" spans="1:20" x14ac:dyDescent="0.25">
      <c r="A4792" t="s">
        <v>9634</v>
      </c>
      <c r="B4792" t="s">
        <v>38</v>
      </c>
      <c r="C4792" t="s">
        <v>39</v>
      </c>
      <c r="D4792" t="s">
        <v>23</v>
      </c>
      <c r="E4792" t="s">
        <v>12106</v>
      </c>
      <c r="F4792" t="s">
        <v>9635</v>
      </c>
      <c r="G4792" t="s">
        <v>12242</v>
      </c>
      <c r="H4792" t="s">
        <v>34</v>
      </c>
      <c r="I4792" t="s">
        <v>48</v>
      </c>
      <c r="J4792" t="s">
        <v>59</v>
      </c>
      <c r="K4792">
        <v>3</v>
      </c>
      <c r="L4792">
        <v>1199.9100000000001</v>
      </c>
      <c r="M4792" t="s">
        <v>35</v>
      </c>
      <c r="N4792">
        <v>33</v>
      </c>
      <c r="O4792" t="s">
        <v>12107</v>
      </c>
      <c r="P4792">
        <v>241</v>
      </c>
      <c r="Q4792" t="s">
        <v>29</v>
      </c>
      <c r="R4792">
        <v>3</v>
      </c>
      <c r="S4792" s="1">
        <v>45903</v>
      </c>
      <c r="T4792" t="s">
        <v>36</v>
      </c>
    </row>
    <row r="4793" spans="1:20" x14ac:dyDescent="0.25">
      <c r="A4793" t="s">
        <v>9636</v>
      </c>
      <c r="B4793" t="s">
        <v>21</v>
      </c>
      <c r="C4793" t="s">
        <v>22</v>
      </c>
      <c r="D4793" t="s">
        <v>23</v>
      </c>
      <c r="E4793" t="s">
        <v>12498</v>
      </c>
      <c r="F4793" t="s">
        <v>9637</v>
      </c>
      <c r="G4793" t="s">
        <v>12242</v>
      </c>
      <c r="H4793" t="s">
        <v>58</v>
      </c>
      <c r="I4793" t="s">
        <v>48</v>
      </c>
      <c r="J4793" t="s">
        <v>67</v>
      </c>
      <c r="K4793">
        <v>4</v>
      </c>
      <c r="L4793">
        <v>499.29</v>
      </c>
      <c r="M4793" t="s">
        <v>28</v>
      </c>
      <c r="N4793">
        <v>40</v>
      </c>
      <c r="O4793" t="s">
        <v>12384</v>
      </c>
      <c r="P4793">
        <v>390</v>
      </c>
      <c r="Q4793" t="s">
        <v>43</v>
      </c>
      <c r="R4793">
        <v>1</v>
      </c>
      <c r="S4793" s="1">
        <v>45483</v>
      </c>
      <c r="T4793" t="s">
        <v>36</v>
      </c>
    </row>
    <row r="4794" spans="1:20" x14ac:dyDescent="0.25">
      <c r="A4794" t="s">
        <v>9638</v>
      </c>
      <c r="B4794" t="s">
        <v>45</v>
      </c>
      <c r="C4794" t="s">
        <v>82</v>
      </c>
      <c r="D4794" t="s">
        <v>23</v>
      </c>
      <c r="E4794" s="1">
        <v>45240</v>
      </c>
      <c r="F4794" t="s">
        <v>9639</v>
      </c>
      <c r="G4794" t="s">
        <v>12242</v>
      </c>
      <c r="H4794" t="s">
        <v>25</v>
      </c>
      <c r="I4794" t="s">
        <v>48</v>
      </c>
      <c r="J4794" t="s">
        <v>27</v>
      </c>
      <c r="K4794">
        <v>3</v>
      </c>
      <c r="L4794">
        <v>276.24</v>
      </c>
      <c r="M4794" t="s">
        <v>28</v>
      </c>
      <c r="N4794">
        <v>8</v>
      </c>
      <c r="O4794" t="s">
        <v>12394</v>
      </c>
      <c r="P4794">
        <v>244</v>
      </c>
      <c r="Q4794" t="s">
        <v>43</v>
      </c>
      <c r="R4794">
        <v>1</v>
      </c>
      <c r="S4794" t="s">
        <v>12308</v>
      </c>
      <c r="T4794" t="s">
        <v>60</v>
      </c>
    </row>
    <row r="4795" spans="1:20" x14ac:dyDescent="0.25">
      <c r="A4795" t="s">
        <v>9640</v>
      </c>
      <c r="B4795" t="s">
        <v>21</v>
      </c>
      <c r="C4795" t="s">
        <v>39</v>
      </c>
      <c r="D4795" t="s">
        <v>77</v>
      </c>
      <c r="E4795" t="s">
        <v>12292</v>
      </c>
      <c r="F4795" t="s">
        <v>9641</v>
      </c>
      <c r="G4795" t="s">
        <v>12242</v>
      </c>
      <c r="H4795" t="s">
        <v>47</v>
      </c>
      <c r="I4795" t="s">
        <v>26</v>
      </c>
      <c r="J4795" t="s">
        <v>67</v>
      </c>
      <c r="K4795">
        <v>2</v>
      </c>
      <c r="L4795">
        <v>1302.1600000000001</v>
      </c>
      <c r="M4795" t="s">
        <v>50</v>
      </c>
      <c r="N4795">
        <v>35</v>
      </c>
      <c r="O4795" t="s">
        <v>12122</v>
      </c>
      <c r="P4795">
        <v>131</v>
      </c>
      <c r="Q4795" t="s">
        <v>29</v>
      </c>
      <c r="R4795">
        <v>5</v>
      </c>
      <c r="S4795" s="1">
        <v>45455</v>
      </c>
      <c r="T4795" t="s">
        <v>30</v>
      </c>
    </row>
    <row r="4796" spans="1:20" x14ac:dyDescent="0.25">
      <c r="A4796" t="s">
        <v>9642</v>
      </c>
      <c r="B4796" t="s">
        <v>45</v>
      </c>
      <c r="C4796" t="s">
        <v>82</v>
      </c>
      <c r="D4796" t="s">
        <v>52</v>
      </c>
      <c r="E4796" t="s">
        <v>12503</v>
      </c>
      <c r="F4796" t="s">
        <v>9643</v>
      </c>
      <c r="G4796" t="s">
        <v>12242</v>
      </c>
      <c r="H4796" t="s">
        <v>25</v>
      </c>
      <c r="I4796" t="s">
        <v>48</v>
      </c>
      <c r="J4796" t="s">
        <v>59</v>
      </c>
      <c r="K4796">
        <v>4</v>
      </c>
      <c r="L4796">
        <v>850</v>
      </c>
      <c r="M4796" t="s">
        <v>28</v>
      </c>
      <c r="N4796">
        <v>13</v>
      </c>
      <c r="O4796" s="1">
        <v>45908</v>
      </c>
      <c r="P4796">
        <v>9</v>
      </c>
      <c r="Q4796" t="s">
        <v>43</v>
      </c>
      <c r="R4796">
        <v>3</v>
      </c>
      <c r="S4796" t="s">
        <v>12212</v>
      </c>
      <c r="T4796" t="s">
        <v>36</v>
      </c>
    </row>
    <row r="4797" spans="1:20" x14ac:dyDescent="0.25">
      <c r="A4797" t="s">
        <v>9644</v>
      </c>
      <c r="B4797" t="s">
        <v>21</v>
      </c>
      <c r="C4797" t="s">
        <v>22</v>
      </c>
      <c r="D4797" t="s">
        <v>23</v>
      </c>
      <c r="E4797" s="1">
        <v>45361</v>
      </c>
      <c r="F4797" t="s">
        <v>9645</v>
      </c>
      <c r="G4797" t="s">
        <v>12242</v>
      </c>
      <c r="H4797" t="s">
        <v>58</v>
      </c>
      <c r="I4797" t="s">
        <v>42</v>
      </c>
      <c r="J4797" t="s">
        <v>64</v>
      </c>
      <c r="K4797">
        <v>2</v>
      </c>
      <c r="L4797">
        <v>1001.56</v>
      </c>
      <c r="M4797" t="s">
        <v>35</v>
      </c>
      <c r="N4797">
        <v>47</v>
      </c>
      <c r="O4797" t="s">
        <v>12070</v>
      </c>
      <c r="P4797">
        <v>114</v>
      </c>
      <c r="Q4797" t="s">
        <v>29</v>
      </c>
      <c r="R4797">
        <v>2</v>
      </c>
      <c r="S4797" s="1">
        <v>45691</v>
      </c>
      <c r="T4797" t="s">
        <v>36</v>
      </c>
    </row>
    <row r="4798" spans="1:20" x14ac:dyDescent="0.25">
      <c r="A4798" t="s">
        <v>9646</v>
      </c>
      <c r="B4798" t="s">
        <v>45</v>
      </c>
      <c r="C4798" t="s">
        <v>22</v>
      </c>
      <c r="D4798" t="s">
        <v>23</v>
      </c>
      <c r="E4798" s="1">
        <v>45597</v>
      </c>
      <c r="F4798" t="s">
        <v>9647</v>
      </c>
      <c r="G4798" t="s">
        <v>12242</v>
      </c>
      <c r="H4798" t="s">
        <v>41</v>
      </c>
      <c r="I4798" t="s">
        <v>26</v>
      </c>
      <c r="J4798" t="s">
        <v>59</v>
      </c>
      <c r="K4798">
        <v>1</v>
      </c>
      <c r="L4798">
        <v>1443.88</v>
      </c>
      <c r="M4798" t="s">
        <v>50</v>
      </c>
      <c r="N4798">
        <v>34</v>
      </c>
      <c r="O4798" s="1">
        <v>45997</v>
      </c>
      <c r="P4798">
        <v>61</v>
      </c>
      <c r="Q4798" t="s">
        <v>29</v>
      </c>
      <c r="R4798">
        <v>1</v>
      </c>
      <c r="S4798" s="1">
        <v>45719</v>
      </c>
      <c r="T4798" t="s">
        <v>36</v>
      </c>
    </row>
    <row r="4799" spans="1:20" x14ac:dyDescent="0.25">
      <c r="A4799" t="s">
        <v>9648</v>
      </c>
      <c r="B4799" t="s">
        <v>38</v>
      </c>
      <c r="C4799" t="s">
        <v>82</v>
      </c>
      <c r="D4799" t="s">
        <v>32</v>
      </c>
      <c r="E4799" t="s">
        <v>12214</v>
      </c>
      <c r="F4799" t="s">
        <v>9649</v>
      </c>
      <c r="G4799" t="s">
        <v>12242</v>
      </c>
      <c r="H4799" t="s">
        <v>25</v>
      </c>
      <c r="I4799" t="s">
        <v>48</v>
      </c>
      <c r="J4799" t="s">
        <v>67</v>
      </c>
      <c r="K4799">
        <v>4</v>
      </c>
      <c r="L4799">
        <v>892.04</v>
      </c>
      <c r="M4799" t="s">
        <v>28</v>
      </c>
      <c r="N4799">
        <v>3</v>
      </c>
      <c r="O4799" t="s">
        <v>12276</v>
      </c>
      <c r="P4799">
        <v>443</v>
      </c>
      <c r="Q4799" t="s">
        <v>29</v>
      </c>
      <c r="R4799">
        <v>3</v>
      </c>
      <c r="S4799" s="1">
        <v>45515</v>
      </c>
      <c r="T4799" t="s">
        <v>30</v>
      </c>
    </row>
    <row r="4800" spans="1:20" x14ac:dyDescent="0.25">
      <c r="A4800" t="s">
        <v>9650</v>
      </c>
      <c r="B4800" t="s">
        <v>45</v>
      </c>
      <c r="C4800" t="s">
        <v>39</v>
      </c>
      <c r="D4800" t="s">
        <v>52</v>
      </c>
      <c r="E4800" t="s">
        <v>12366</v>
      </c>
      <c r="F4800" t="s">
        <v>9651</v>
      </c>
      <c r="G4800" t="s">
        <v>12242</v>
      </c>
      <c r="H4800" t="s">
        <v>25</v>
      </c>
      <c r="I4800" t="s">
        <v>63</v>
      </c>
      <c r="J4800" t="s">
        <v>49</v>
      </c>
      <c r="K4800">
        <v>5</v>
      </c>
      <c r="L4800">
        <v>135.82</v>
      </c>
      <c r="M4800" t="s">
        <v>35</v>
      </c>
      <c r="N4800">
        <v>3</v>
      </c>
      <c r="O4800" t="s">
        <v>12175</v>
      </c>
      <c r="P4800">
        <v>19</v>
      </c>
      <c r="Q4800" t="s">
        <v>29</v>
      </c>
      <c r="R4800">
        <v>2</v>
      </c>
      <c r="S4800" t="s">
        <v>12165</v>
      </c>
      <c r="T4800" t="s">
        <v>60</v>
      </c>
    </row>
    <row r="4801" spans="1:20" x14ac:dyDescent="0.25">
      <c r="A4801" t="s">
        <v>9652</v>
      </c>
      <c r="B4801" t="s">
        <v>21</v>
      </c>
      <c r="C4801" t="s">
        <v>82</v>
      </c>
      <c r="D4801" t="s">
        <v>32</v>
      </c>
      <c r="E4801" t="s">
        <v>12358</v>
      </c>
      <c r="F4801" t="s">
        <v>9653</v>
      </c>
      <c r="G4801" t="s">
        <v>12182</v>
      </c>
      <c r="H4801" t="s">
        <v>41</v>
      </c>
      <c r="I4801" t="s">
        <v>63</v>
      </c>
      <c r="J4801" t="s">
        <v>67</v>
      </c>
      <c r="K4801">
        <v>5</v>
      </c>
      <c r="L4801">
        <v>814.22</v>
      </c>
      <c r="M4801" t="s">
        <v>35</v>
      </c>
      <c r="N4801">
        <v>29</v>
      </c>
      <c r="O4801" t="s">
        <v>12333</v>
      </c>
      <c r="P4801">
        <v>73</v>
      </c>
      <c r="Q4801" t="s">
        <v>29</v>
      </c>
      <c r="R4801">
        <v>5</v>
      </c>
      <c r="S4801" t="s">
        <v>12290</v>
      </c>
      <c r="T4801" t="s">
        <v>36</v>
      </c>
    </row>
    <row r="4802" spans="1:20" x14ac:dyDescent="0.25">
      <c r="A4802" t="s">
        <v>9654</v>
      </c>
      <c r="B4802" t="s">
        <v>21</v>
      </c>
      <c r="C4802" t="s">
        <v>39</v>
      </c>
      <c r="D4802" t="s">
        <v>32</v>
      </c>
      <c r="E4802" t="s">
        <v>12235</v>
      </c>
      <c r="F4802" t="s">
        <v>9655</v>
      </c>
      <c r="G4802" t="s">
        <v>12182</v>
      </c>
      <c r="H4802" t="s">
        <v>41</v>
      </c>
      <c r="I4802" t="s">
        <v>54</v>
      </c>
      <c r="J4802" t="s">
        <v>59</v>
      </c>
      <c r="K4802">
        <v>4</v>
      </c>
      <c r="L4802">
        <v>403.61</v>
      </c>
      <c r="M4802" t="s">
        <v>35</v>
      </c>
      <c r="N4802">
        <v>32</v>
      </c>
      <c r="O4802" t="s">
        <v>12258</v>
      </c>
      <c r="P4802">
        <v>137</v>
      </c>
      <c r="Q4802" t="s">
        <v>29</v>
      </c>
      <c r="R4802">
        <v>2</v>
      </c>
      <c r="S4802" t="s">
        <v>12312</v>
      </c>
      <c r="T4802" t="s">
        <v>60</v>
      </c>
    </row>
    <row r="4803" spans="1:20" x14ac:dyDescent="0.25">
      <c r="A4803" t="s">
        <v>9656</v>
      </c>
      <c r="B4803" t="s">
        <v>45</v>
      </c>
      <c r="C4803" t="s">
        <v>39</v>
      </c>
      <c r="D4803" t="s">
        <v>52</v>
      </c>
      <c r="E4803" s="1">
        <v>45209</v>
      </c>
      <c r="F4803" t="s">
        <v>9657</v>
      </c>
      <c r="G4803" t="s">
        <v>12182</v>
      </c>
      <c r="H4803" t="s">
        <v>34</v>
      </c>
      <c r="I4803" t="s">
        <v>26</v>
      </c>
      <c r="J4803" t="s">
        <v>27</v>
      </c>
      <c r="K4803">
        <v>3</v>
      </c>
      <c r="L4803">
        <v>1470.56</v>
      </c>
      <c r="M4803" t="s">
        <v>28</v>
      </c>
      <c r="N4803">
        <v>20</v>
      </c>
      <c r="O4803" s="1">
        <v>45965</v>
      </c>
      <c r="P4803">
        <v>349</v>
      </c>
      <c r="Q4803" t="s">
        <v>29</v>
      </c>
      <c r="R4803">
        <v>3</v>
      </c>
      <c r="S4803" t="s">
        <v>12108</v>
      </c>
      <c r="T4803" t="s">
        <v>60</v>
      </c>
    </row>
    <row r="4804" spans="1:20" x14ac:dyDescent="0.25">
      <c r="A4804" t="s">
        <v>9658</v>
      </c>
      <c r="B4804" t="s">
        <v>38</v>
      </c>
      <c r="C4804" t="s">
        <v>39</v>
      </c>
      <c r="D4804" t="s">
        <v>32</v>
      </c>
      <c r="E4804" t="s">
        <v>12472</v>
      </c>
      <c r="F4804" t="s">
        <v>9659</v>
      </c>
      <c r="G4804" t="s">
        <v>12182</v>
      </c>
      <c r="H4804" t="s">
        <v>47</v>
      </c>
      <c r="I4804" t="s">
        <v>42</v>
      </c>
      <c r="J4804" t="s">
        <v>59</v>
      </c>
      <c r="K4804">
        <v>1</v>
      </c>
      <c r="L4804">
        <v>1091.6199999999999</v>
      </c>
      <c r="M4804" t="s">
        <v>35</v>
      </c>
      <c r="N4804">
        <v>11</v>
      </c>
      <c r="O4804" s="1">
        <v>45962</v>
      </c>
      <c r="P4804">
        <v>3</v>
      </c>
      <c r="Q4804" t="s">
        <v>29</v>
      </c>
      <c r="R4804">
        <v>5</v>
      </c>
      <c r="S4804" t="s">
        <v>12332</v>
      </c>
      <c r="T4804" t="s">
        <v>36</v>
      </c>
    </row>
    <row r="4805" spans="1:20" x14ac:dyDescent="0.25">
      <c r="A4805" t="s">
        <v>9660</v>
      </c>
      <c r="B4805" t="s">
        <v>45</v>
      </c>
      <c r="C4805" t="s">
        <v>22</v>
      </c>
      <c r="D4805" t="s">
        <v>32</v>
      </c>
      <c r="E4805" s="1">
        <v>45637</v>
      </c>
      <c r="F4805" t="s">
        <v>9661</v>
      </c>
      <c r="G4805" t="s">
        <v>12182</v>
      </c>
      <c r="H4805" t="s">
        <v>34</v>
      </c>
      <c r="I4805" t="s">
        <v>54</v>
      </c>
      <c r="J4805" t="s">
        <v>64</v>
      </c>
      <c r="K4805">
        <v>3</v>
      </c>
      <c r="L4805">
        <v>268.02</v>
      </c>
      <c r="M4805" t="s">
        <v>28</v>
      </c>
      <c r="N4805">
        <v>47</v>
      </c>
      <c r="O4805" t="s">
        <v>12174</v>
      </c>
      <c r="P4805">
        <v>237</v>
      </c>
      <c r="Q4805" t="s">
        <v>43</v>
      </c>
      <c r="R4805">
        <v>2</v>
      </c>
      <c r="S4805" t="s">
        <v>12373</v>
      </c>
      <c r="T4805" t="s">
        <v>60</v>
      </c>
    </row>
    <row r="4806" spans="1:20" x14ac:dyDescent="0.25">
      <c r="A4806" t="s">
        <v>9662</v>
      </c>
      <c r="B4806" t="s">
        <v>45</v>
      </c>
      <c r="C4806" t="s">
        <v>82</v>
      </c>
      <c r="D4806" t="s">
        <v>23</v>
      </c>
      <c r="E4806" t="s">
        <v>12476</v>
      </c>
      <c r="F4806" t="s">
        <v>9663</v>
      </c>
      <c r="G4806" t="s">
        <v>12182</v>
      </c>
      <c r="H4806" t="s">
        <v>58</v>
      </c>
      <c r="I4806" t="s">
        <v>63</v>
      </c>
      <c r="J4806" t="s">
        <v>59</v>
      </c>
      <c r="K4806">
        <v>2</v>
      </c>
      <c r="L4806">
        <v>1297.8900000000001</v>
      </c>
      <c r="M4806" t="s">
        <v>50</v>
      </c>
      <c r="N4806">
        <v>41</v>
      </c>
      <c r="O4806" t="s">
        <v>12152</v>
      </c>
      <c r="P4806">
        <v>344</v>
      </c>
      <c r="Q4806" t="s">
        <v>29</v>
      </c>
      <c r="R4806">
        <v>4</v>
      </c>
      <c r="S4806" t="s">
        <v>12178</v>
      </c>
      <c r="T4806" t="s">
        <v>60</v>
      </c>
    </row>
    <row r="4807" spans="1:20" x14ac:dyDescent="0.25">
      <c r="A4807" t="s">
        <v>9664</v>
      </c>
      <c r="B4807" t="s">
        <v>21</v>
      </c>
      <c r="C4807" t="s">
        <v>39</v>
      </c>
      <c r="D4807" t="s">
        <v>52</v>
      </c>
      <c r="E4807" s="1">
        <v>45782</v>
      </c>
      <c r="F4807" t="s">
        <v>9665</v>
      </c>
      <c r="G4807" t="s">
        <v>12182</v>
      </c>
      <c r="H4807" t="s">
        <v>25</v>
      </c>
      <c r="I4807" t="s">
        <v>54</v>
      </c>
      <c r="J4807" t="s">
        <v>27</v>
      </c>
      <c r="K4807">
        <v>5</v>
      </c>
      <c r="L4807">
        <v>1368.9</v>
      </c>
      <c r="M4807" t="s">
        <v>28</v>
      </c>
      <c r="N4807">
        <v>1</v>
      </c>
      <c r="O4807" s="1">
        <v>45513</v>
      </c>
      <c r="P4807">
        <v>23</v>
      </c>
      <c r="Q4807" t="s">
        <v>29</v>
      </c>
      <c r="R4807">
        <v>1</v>
      </c>
      <c r="S4807" s="1">
        <v>45391</v>
      </c>
      <c r="T4807" t="s">
        <v>30</v>
      </c>
    </row>
    <row r="4808" spans="1:20" x14ac:dyDescent="0.25">
      <c r="A4808" t="s">
        <v>9666</v>
      </c>
      <c r="B4808" t="s">
        <v>45</v>
      </c>
      <c r="C4808" t="s">
        <v>39</v>
      </c>
      <c r="D4808" t="s">
        <v>77</v>
      </c>
      <c r="E4808" t="s">
        <v>12137</v>
      </c>
      <c r="F4808" t="s">
        <v>9667</v>
      </c>
      <c r="G4808" t="s">
        <v>12182</v>
      </c>
      <c r="H4808" t="s">
        <v>58</v>
      </c>
      <c r="I4808" t="s">
        <v>48</v>
      </c>
      <c r="J4808" t="s">
        <v>67</v>
      </c>
      <c r="K4808">
        <v>1</v>
      </c>
      <c r="L4808">
        <v>1045.01</v>
      </c>
      <c r="M4808" t="s">
        <v>28</v>
      </c>
      <c r="N4808">
        <v>30</v>
      </c>
      <c r="O4808" s="1">
        <v>45999</v>
      </c>
      <c r="P4808">
        <v>476</v>
      </c>
      <c r="Q4808" t="s">
        <v>29</v>
      </c>
      <c r="R4808">
        <v>1</v>
      </c>
      <c r="S4808" t="s">
        <v>12070</v>
      </c>
      <c r="T4808" t="s">
        <v>36</v>
      </c>
    </row>
    <row r="4809" spans="1:20" x14ac:dyDescent="0.25">
      <c r="A4809" t="s">
        <v>9668</v>
      </c>
      <c r="B4809" t="s">
        <v>21</v>
      </c>
      <c r="C4809" t="s">
        <v>39</v>
      </c>
      <c r="D4809" t="s">
        <v>23</v>
      </c>
      <c r="E4809" s="1">
        <v>45969</v>
      </c>
      <c r="F4809" t="s">
        <v>9669</v>
      </c>
      <c r="G4809" t="s">
        <v>12182</v>
      </c>
      <c r="H4809" t="s">
        <v>41</v>
      </c>
      <c r="I4809" t="s">
        <v>48</v>
      </c>
      <c r="J4809" t="s">
        <v>49</v>
      </c>
      <c r="K4809">
        <v>2</v>
      </c>
      <c r="L4809">
        <v>991.88</v>
      </c>
      <c r="M4809" t="s">
        <v>28</v>
      </c>
      <c r="N4809">
        <v>44</v>
      </c>
      <c r="O4809" t="s">
        <v>12068</v>
      </c>
      <c r="P4809">
        <v>39</v>
      </c>
      <c r="Q4809" t="s">
        <v>29</v>
      </c>
      <c r="R4809">
        <v>5</v>
      </c>
      <c r="S4809" s="1">
        <v>45755</v>
      </c>
      <c r="T4809" t="s">
        <v>30</v>
      </c>
    </row>
    <row r="4810" spans="1:20" x14ac:dyDescent="0.25">
      <c r="A4810" t="s">
        <v>9670</v>
      </c>
      <c r="B4810" t="s">
        <v>38</v>
      </c>
      <c r="C4810" t="s">
        <v>39</v>
      </c>
      <c r="D4810" t="s">
        <v>52</v>
      </c>
      <c r="E4810" t="s">
        <v>12263</v>
      </c>
      <c r="F4810" t="s">
        <v>9671</v>
      </c>
      <c r="G4810" t="s">
        <v>12182</v>
      </c>
      <c r="H4810" t="s">
        <v>47</v>
      </c>
      <c r="I4810" t="s">
        <v>54</v>
      </c>
      <c r="J4810" t="s">
        <v>67</v>
      </c>
      <c r="K4810">
        <v>5</v>
      </c>
      <c r="L4810">
        <v>432.29</v>
      </c>
      <c r="M4810" t="s">
        <v>50</v>
      </c>
      <c r="N4810">
        <v>8</v>
      </c>
      <c r="O4810" s="1">
        <v>45720</v>
      </c>
      <c r="P4810">
        <v>73</v>
      </c>
      <c r="Q4810" t="s">
        <v>29</v>
      </c>
      <c r="R4810">
        <v>3</v>
      </c>
      <c r="S4810" s="1">
        <v>45574</v>
      </c>
      <c r="T4810" t="s">
        <v>30</v>
      </c>
    </row>
    <row r="4811" spans="1:20" x14ac:dyDescent="0.25">
      <c r="A4811" t="s">
        <v>9672</v>
      </c>
      <c r="B4811" t="s">
        <v>21</v>
      </c>
      <c r="C4811" t="s">
        <v>22</v>
      </c>
      <c r="D4811" t="s">
        <v>32</v>
      </c>
      <c r="E4811" t="s">
        <v>12219</v>
      </c>
      <c r="F4811" t="s">
        <v>9673</v>
      </c>
      <c r="G4811" t="s">
        <v>12182</v>
      </c>
      <c r="H4811" t="s">
        <v>58</v>
      </c>
      <c r="I4811" t="s">
        <v>42</v>
      </c>
      <c r="J4811" t="s">
        <v>59</v>
      </c>
      <c r="K4811">
        <v>4</v>
      </c>
      <c r="L4811">
        <v>909.36</v>
      </c>
      <c r="M4811" t="s">
        <v>28</v>
      </c>
      <c r="N4811">
        <v>47</v>
      </c>
      <c r="O4811" t="s">
        <v>12120</v>
      </c>
      <c r="P4811">
        <v>61</v>
      </c>
      <c r="Q4811" t="s">
        <v>29</v>
      </c>
      <c r="R4811">
        <v>4</v>
      </c>
      <c r="S4811" t="s">
        <v>12253</v>
      </c>
      <c r="T4811" t="s">
        <v>36</v>
      </c>
    </row>
    <row r="4812" spans="1:20" x14ac:dyDescent="0.25">
      <c r="A4812" t="s">
        <v>9674</v>
      </c>
      <c r="B4812" t="s">
        <v>38</v>
      </c>
      <c r="C4812" t="s">
        <v>39</v>
      </c>
      <c r="D4812" t="s">
        <v>32</v>
      </c>
      <c r="E4812" s="1">
        <v>45390</v>
      </c>
      <c r="F4812" t="s">
        <v>9675</v>
      </c>
      <c r="G4812" t="s">
        <v>12182</v>
      </c>
      <c r="H4812" t="s">
        <v>58</v>
      </c>
      <c r="I4812" t="s">
        <v>48</v>
      </c>
      <c r="J4812" t="s">
        <v>59</v>
      </c>
      <c r="K4812">
        <v>5</v>
      </c>
      <c r="L4812">
        <v>981.06</v>
      </c>
      <c r="M4812" t="s">
        <v>28</v>
      </c>
      <c r="N4812">
        <v>33</v>
      </c>
      <c r="O4812" t="s">
        <v>12097</v>
      </c>
      <c r="P4812">
        <v>259</v>
      </c>
      <c r="Q4812" t="s">
        <v>43</v>
      </c>
      <c r="R4812">
        <v>1</v>
      </c>
      <c r="S4812" t="s">
        <v>12364</v>
      </c>
      <c r="T4812" t="s">
        <v>36</v>
      </c>
    </row>
    <row r="4813" spans="1:20" x14ac:dyDescent="0.25">
      <c r="A4813" t="s">
        <v>9676</v>
      </c>
      <c r="B4813" t="s">
        <v>21</v>
      </c>
      <c r="C4813" t="s">
        <v>39</v>
      </c>
      <c r="D4813" t="s">
        <v>56</v>
      </c>
      <c r="E4813" s="1">
        <v>45964</v>
      </c>
      <c r="F4813" t="s">
        <v>9677</v>
      </c>
      <c r="G4813" t="s">
        <v>12182</v>
      </c>
      <c r="H4813" t="s">
        <v>47</v>
      </c>
      <c r="I4813" t="s">
        <v>63</v>
      </c>
      <c r="J4813" t="s">
        <v>27</v>
      </c>
      <c r="K4813">
        <v>3</v>
      </c>
      <c r="L4813">
        <v>1008.51</v>
      </c>
      <c r="M4813" t="s">
        <v>28</v>
      </c>
      <c r="N4813">
        <v>15</v>
      </c>
      <c r="O4813" t="s">
        <v>12136</v>
      </c>
      <c r="P4813">
        <v>434</v>
      </c>
      <c r="Q4813" t="s">
        <v>43</v>
      </c>
      <c r="R4813">
        <v>5</v>
      </c>
      <c r="S4813" t="s">
        <v>12309</v>
      </c>
      <c r="T4813" t="s">
        <v>30</v>
      </c>
    </row>
    <row r="4814" spans="1:20" x14ac:dyDescent="0.25">
      <c r="A4814" t="s">
        <v>9678</v>
      </c>
      <c r="B4814" t="s">
        <v>21</v>
      </c>
      <c r="C4814" t="s">
        <v>39</v>
      </c>
      <c r="D4814" t="s">
        <v>32</v>
      </c>
      <c r="E4814" t="s">
        <v>12440</v>
      </c>
      <c r="F4814" t="s">
        <v>9679</v>
      </c>
      <c r="G4814" t="s">
        <v>12129</v>
      </c>
      <c r="H4814" t="s">
        <v>34</v>
      </c>
      <c r="I4814" t="s">
        <v>26</v>
      </c>
      <c r="J4814" t="s">
        <v>49</v>
      </c>
      <c r="K4814">
        <v>1</v>
      </c>
      <c r="L4814">
        <v>1314</v>
      </c>
      <c r="M4814" t="s">
        <v>28</v>
      </c>
      <c r="N4814">
        <v>9</v>
      </c>
      <c r="O4814" t="s">
        <v>12378</v>
      </c>
      <c r="P4814">
        <v>205</v>
      </c>
      <c r="Q4814" t="s">
        <v>29</v>
      </c>
      <c r="R4814">
        <v>1</v>
      </c>
      <c r="S4814" s="1">
        <v>45720</v>
      </c>
      <c r="T4814" t="s">
        <v>30</v>
      </c>
    </row>
    <row r="4815" spans="1:20" x14ac:dyDescent="0.25">
      <c r="A4815" t="s">
        <v>9680</v>
      </c>
      <c r="B4815" t="s">
        <v>21</v>
      </c>
      <c r="C4815" t="s">
        <v>82</v>
      </c>
      <c r="D4815" t="s">
        <v>52</v>
      </c>
      <c r="E4815" s="1">
        <v>44968</v>
      </c>
      <c r="F4815" t="s">
        <v>9681</v>
      </c>
      <c r="G4815" t="s">
        <v>12129</v>
      </c>
      <c r="H4815" t="s">
        <v>34</v>
      </c>
      <c r="I4815" t="s">
        <v>48</v>
      </c>
      <c r="J4815" t="s">
        <v>27</v>
      </c>
      <c r="K4815">
        <v>4</v>
      </c>
      <c r="L4815">
        <v>357.27</v>
      </c>
      <c r="M4815" t="s">
        <v>50</v>
      </c>
      <c r="N4815">
        <v>3</v>
      </c>
      <c r="O4815" s="1">
        <v>45331</v>
      </c>
      <c r="P4815">
        <v>253</v>
      </c>
      <c r="Q4815" t="s">
        <v>43</v>
      </c>
      <c r="R4815">
        <v>5</v>
      </c>
      <c r="S4815" t="s">
        <v>12333</v>
      </c>
      <c r="T4815" t="s">
        <v>30</v>
      </c>
    </row>
    <row r="4816" spans="1:20" x14ac:dyDescent="0.25">
      <c r="A4816" t="s">
        <v>9682</v>
      </c>
      <c r="B4816" t="s">
        <v>45</v>
      </c>
      <c r="C4816" t="s">
        <v>82</v>
      </c>
      <c r="D4816" t="s">
        <v>77</v>
      </c>
      <c r="E4816" t="s">
        <v>12070</v>
      </c>
      <c r="F4816" t="s">
        <v>9683</v>
      </c>
      <c r="G4816" t="s">
        <v>12129</v>
      </c>
      <c r="H4816" t="s">
        <v>58</v>
      </c>
      <c r="I4816" t="s">
        <v>42</v>
      </c>
      <c r="J4816" t="s">
        <v>64</v>
      </c>
      <c r="K4816">
        <v>4</v>
      </c>
      <c r="L4816">
        <v>978.91</v>
      </c>
      <c r="M4816" t="s">
        <v>35</v>
      </c>
      <c r="N4816">
        <v>45</v>
      </c>
      <c r="O4816" t="s">
        <v>12129</v>
      </c>
      <c r="P4816">
        <v>207</v>
      </c>
      <c r="Q4816" t="s">
        <v>43</v>
      </c>
      <c r="R4816">
        <v>2</v>
      </c>
      <c r="S4816" t="s">
        <v>12210</v>
      </c>
      <c r="T4816" t="s">
        <v>60</v>
      </c>
    </row>
    <row r="4817" spans="1:20" x14ac:dyDescent="0.25">
      <c r="A4817" t="s">
        <v>9684</v>
      </c>
      <c r="B4817" t="s">
        <v>38</v>
      </c>
      <c r="C4817" t="s">
        <v>39</v>
      </c>
      <c r="D4817" t="s">
        <v>32</v>
      </c>
      <c r="E4817" s="1">
        <v>45413</v>
      </c>
      <c r="F4817" t="s">
        <v>9685</v>
      </c>
      <c r="G4817" t="s">
        <v>12129</v>
      </c>
      <c r="H4817" t="s">
        <v>58</v>
      </c>
      <c r="I4817" t="s">
        <v>63</v>
      </c>
      <c r="J4817" t="s">
        <v>67</v>
      </c>
      <c r="K4817">
        <v>3</v>
      </c>
      <c r="L4817">
        <v>1496.37</v>
      </c>
      <c r="M4817" t="s">
        <v>50</v>
      </c>
      <c r="N4817">
        <v>1</v>
      </c>
      <c r="O4817" t="s">
        <v>12204</v>
      </c>
      <c r="P4817">
        <v>300</v>
      </c>
      <c r="Q4817" t="s">
        <v>43</v>
      </c>
      <c r="R4817">
        <v>3</v>
      </c>
      <c r="S4817" t="s">
        <v>12274</v>
      </c>
      <c r="T4817" t="s">
        <v>36</v>
      </c>
    </row>
    <row r="4818" spans="1:20" x14ac:dyDescent="0.25">
      <c r="A4818" t="s">
        <v>9686</v>
      </c>
      <c r="B4818" t="s">
        <v>21</v>
      </c>
      <c r="C4818" t="s">
        <v>39</v>
      </c>
      <c r="D4818" t="s">
        <v>23</v>
      </c>
      <c r="E4818" t="s">
        <v>12127</v>
      </c>
      <c r="F4818" t="s">
        <v>9687</v>
      </c>
      <c r="G4818" t="s">
        <v>12129</v>
      </c>
      <c r="H4818" t="s">
        <v>58</v>
      </c>
      <c r="I4818" t="s">
        <v>42</v>
      </c>
      <c r="J4818" t="s">
        <v>27</v>
      </c>
      <c r="K4818">
        <v>2</v>
      </c>
      <c r="L4818">
        <v>1365.26</v>
      </c>
      <c r="M4818" t="s">
        <v>35</v>
      </c>
      <c r="N4818">
        <v>6</v>
      </c>
      <c r="O4818" t="s">
        <v>12379</v>
      </c>
      <c r="P4818">
        <v>22</v>
      </c>
      <c r="Q4818" t="s">
        <v>43</v>
      </c>
      <c r="R4818">
        <v>5</v>
      </c>
      <c r="S4818" s="1">
        <v>45515</v>
      </c>
      <c r="T4818" t="s">
        <v>60</v>
      </c>
    </row>
    <row r="4819" spans="1:20" x14ac:dyDescent="0.25">
      <c r="A4819" t="s">
        <v>9688</v>
      </c>
      <c r="B4819" t="s">
        <v>38</v>
      </c>
      <c r="C4819" t="s">
        <v>22</v>
      </c>
      <c r="D4819" t="s">
        <v>23</v>
      </c>
      <c r="E4819" t="s">
        <v>12123</v>
      </c>
      <c r="F4819" t="s">
        <v>9689</v>
      </c>
      <c r="G4819" t="s">
        <v>12129</v>
      </c>
      <c r="H4819" t="s">
        <v>47</v>
      </c>
      <c r="I4819" t="s">
        <v>26</v>
      </c>
      <c r="J4819" t="s">
        <v>49</v>
      </c>
      <c r="K4819">
        <v>1</v>
      </c>
      <c r="L4819">
        <v>930.43</v>
      </c>
      <c r="M4819" t="s">
        <v>35</v>
      </c>
      <c r="N4819">
        <v>18</v>
      </c>
      <c r="O4819" s="1">
        <v>45963</v>
      </c>
      <c r="P4819">
        <v>226</v>
      </c>
      <c r="Q4819" t="s">
        <v>29</v>
      </c>
      <c r="R4819">
        <v>2</v>
      </c>
      <c r="S4819" t="s">
        <v>12131</v>
      </c>
      <c r="T4819" t="s">
        <v>36</v>
      </c>
    </row>
    <row r="4820" spans="1:20" x14ac:dyDescent="0.25">
      <c r="A4820" t="s">
        <v>9690</v>
      </c>
      <c r="B4820" t="s">
        <v>21</v>
      </c>
      <c r="C4820" t="s">
        <v>39</v>
      </c>
      <c r="D4820" t="s">
        <v>77</v>
      </c>
      <c r="E4820" t="s">
        <v>12213</v>
      </c>
      <c r="F4820" t="s">
        <v>9691</v>
      </c>
      <c r="G4820" t="s">
        <v>12129</v>
      </c>
      <c r="H4820" t="s">
        <v>58</v>
      </c>
      <c r="I4820" t="s">
        <v>54</v>
      </c>
      <c r="J4820" t="s">
        <v>27</v>
      </c>
      <c r="K4820">
        <v>5</v>
      </c>
      <c r="L4820">
        <v>1028.8599999999999</v>
      </c>
      <c r="M4820" t="s">
        <v>50</v>
      </c>
      <c r="N4820">
        <v>21</v>
      </c>
      <c r="O4820" t="s">
        <v>12184</v>
      </c>
      <c r="P4820">
        <v>359</v>
      </c>
      <c r="Q4820" t="s">
        <v>29</v>
      </c>
      <c r="R4820">
        <v>3</v>
      </c>
      <c r="S4820" s="1">
        <v>45933</v>
      </c>
      <c r="T4820" t="s">
        <v>60</v>
      </c>
    </row>
    <row r="4821" spans="1:20" x14ac:dyDescent="0.25">
      <c r="A4821" t="s">
        <v>9692</v>
      </c>
      <c r="B4821" t="s">
        <v>45</v>
      </c>
      <c r="C4821" t="s">
        <v>82</v>
      </c>
      <c r="D4821" t="s">
        <v>32</v>
      </c>
      <c r="E4821" t="s">
        <v>12085</v>
      </c>
      <c r="F4821" t="s">
        <v>9693</v>
      </c>
      <c r="G4821" t="s">
        <v>12129</v>
      </c>
      <c r="H4821" t="s">
        <v>41</v>
      </c>
      <c r="I4821" t="s">
        <v>26</v>
      </c>
      <c r="J4821" t="s">
        <v>67</v>
      </c>
      <c r="K4821">
        <v>5</v>
      </c>
      <c r="L4821">
        <v>341.83</v>
      </c>
      <c r="M4821" t="s">
        <v>28</v>
      </c>
      <c r="N4821">
        <v>49</v>
      </c>
      <c r="O4821" t="s">
        <v>12284</v>
      </c>
      <c r="P4821">
        <v>153</v>
      </c>
      <c r="Q4821" t="s">
        <v>43</v>
      </c>
      <c r="R4821">
        <v>4</v>
      </c>
      <c r="S4821" t="s">
        <v>12161</v>
      </c>
      <c r="T4821" t="s">
        <v>60</v>
      </c>
    </row>
    <row r="4822" spans="1:20" x14ac:dyDescent="0.25">
      <c r="A4822" t="s">
        <v>9694</v>
      </c>
      <c r="B4822" t="s">
        <v>21</v>
      </c>
      <c r="C4822" t="s">
        <v>22</v>
      </c>
      <c r="D4822" t="s">
        <v>56</v>
      </c>
      <c r="E4822" s="1">
        <v>45749</v>
      </c>
      <c r="F4822" t="s">
        <v>9695</v>
      </c>
      <c r="G4822" t="s">
        <v>12129</v>
      </c>
      <c r="H4822" t="s">
        <v>58</v>
      </c>
      <c r="I4822" t="s">
        <v>48</v>
      </c>
      <c r="J4822" t="s">
        <v>27</v>
      </c>
      <c r="K4822">
        <v>2</v>
      </c>
      <c r="L4822">
        <v>140.19</v>
      </c>
      <c r="M4822" t="s">
        <v>28</v>
      </c>
      <c r="N4822">
        <v>45</v>
      </c>
      <c r="O4822" t="s">
        <v>12087</v>
      </c>
      <c r="P4822">
        <v>444</v>
      </c>
      <c r="Q4822" t="s">
        <v>43</v>
      </c>
      <c r="R4822">
        <v>3</v>
      </c>
      <c r="S4822" s="1">
        <v>45753</v>
      </c>
      <c r="T4822" t="s">
        <v>30</v>
      </c>
    </row>
    <row r="4823" spans="1:20" x14ac:dyDescent="0.25">
      <c r="A4823" t="s">
        <v>9696</v>
      </c>
      <c r="B4823" t="s">
        <v>45</v>
      </c>
      <c r="C4823" t="s">
        <v>39</v>
      </c>
      <c r="D4823" t="s">
        <v>52</v>
      </c>
      <c r="E4823" s="1">
        <v>45689</v>
      </c>
      <c r="F4823" t="s">
        <v>9697</v>
      </c>
      <c r="G4823" t="s">
        <v>12156</v>
      </c>
      <c r="H4823" t="s">
        <v>25</v>
      </c>
      <c r="I4823" t="s">
        <v>63</v>
      </c>
      <c r="J4823" t="s">
        <v>27</v>
      </c>
      <c r="K4823">
        <v>3</v>
      </c>
      <c r="L4823">
        <v>170.95</v>
      </c>
      <c r="M4823" t="s">
        <v>50</v>
      </c>
      <c r="N4823">
        <v>30</v>
      </c>
      <c r="O4823" t="s">
        <v>12177</v>
      </c>
      <c r="P4823">
        <v>408</v>
      </c>
      <c r="Q4823" t="s">
        <v>29</v>
      </c>
      <c r="R4823">
        <v>3</v>
      </c>
      <c r="S4823" t="s">
        <v>12279</v>
      </c>
      <c r="T4823" t="s">
        <v>60</v>
      </c>
    </row>
    <row r="4824" spans="1:20" x14ac:dyDescent="0.25">
      <c r="A4824" t="s">
        <v>9698</v>
      </c>
      <c r="B4824" t="s">
        <v>45</v>
      </c>
      <c r="C4824" t="s">
        <v>22</v>
      </c>
      <c r="D4824" t="s">
        <v>23</v>
      </c>
      <c r="E4824" s="1">
        <v>45271</v>
      </c>
      <c r="F4824" t="s">
        <v>9699</v>
      </c>
      <c r="G4824" t="s">
        <v>12156</v>
      </c>
      <c r="H4824" t="s">
        <v>25</v>
      </c>
      <c r="I4824" t="s">
        <v>54</v>
      </c>
      <c r="J4824" t="s">
        <v>49</v>
      </c>
      <c r="K4824">
        <v>3</v>
      </c>
      <c r="L4824">
        <v>1455.41</v>
      </c>
      <c r="M4824" t="s">
        <v>35</v>
      </c>
      <c r="N4824">
        <v>48</v>
      </c>
      <c r="O4824" t="s">
        <v>12383</v>
      </c>
      <c r="P4824">
        <v>445</v>
      </c>
      <c r="Q4824" t="s">
        <v>29</v>
      </c>
      <c r="R4824">
        <v>2</v>
      </c>
      <c r="S4824" s="1">
        <v>45839</v>
      </c>
      <c r="T4824" t="s">
        <v>60</v>
      </c>
    </row>
    <row r="4825" spans="1:20" x14ac:dyDescent="0.25">
      <c r="A4825" t="s">
        <v>9700</v>
      </c>
      <c r="B4825" t="s">
        <v>38</v>
      </c>
      <c r="C4825" t="s">
        <v>22</v>
      </c>
      <c r="D4825" t="s">
        <v>77</v>
      </c>
      <c r="E4825" s="1">
        <v>45537</v>
      </c>
      <c r="F4825" t="s">
        <v>9701</v>
      </c>
      <c r="G4825" t="s">
        <v>12156</v>
      </c>
      <c r="H4825" t="s">
        <v>41</v>
      </c>
      <c r="I4825" t="s">
        <v>26</v>
      </c>
      <c r="J4825" t="s">
        <v>59</v>
      </c>
      <c r="K4825">
        <v>3</v>
      </c>
      <c r="L4825">
        <v>1173.6300000000001</v>
      </c>
      <c r="M4825" t="s">
        <v>35</v>
      </c>
      <c r="N4825">
        <v>4</v>
      </c>
      <c r="O4825" t="s">
        <v>12180</v>
      </c>
      <c r="P4825">
        <v>196</v>
      </c>
      <c r="Q4825" t="s">
        <v>29</v>
      </c>
      <c r="R4825">
        <v>4</v>
      </c>
      <c r="S4825" t="s">
        <v>12287</v>
      </c>
      <c r="T4825" t="s">
        <v>36</v>
      </c>
    </row>
    <row r="4826" spans="1:20" x14ac:dyDescent="0.25">
      <c r="A4826" t="s">
        <v>9702</v>
      </c>
      <c r="B4826" t="s">
        <v>21</v>
      </c>
      <c r="C4826" t="s">
        <v>22</v>
      </c>
      <c r="D4826" t="s">
        <v>77</v>
      </c>
      <c r="E4826" s="1">
        <v>45292</v>
      </c>
      <c r="F4826" t="s">
        <v>9703</v>
      </c>
      <c r="G4826" t="s">
        <v>12156</v>
      </c>
      <c r="H4826" t="s">
        <v>58</v>
      </c>
      <c r="I4826" t="s">
        <v>26</v>
      </c>
      <c r="J4826" t="s">
        <v>67</v>
      </c>
      <c r="K4826">
        <v>5</v>
      </c>
      <c r="L4826">
        <v>1497.3</v>
      </c>
      <c r="M4826" t="s">
        <v>50</v>
      </c>
      <c r="N4826">
        <v>45</v>
      </c>
      <c r="O4826" s="1">
        <v>45997</v>
      </c>
      <c r="P4826">
        <v>63</v>
      </c>
      <c r="Q4826" t="s">
        <v>29</v>
      </c>
      <c r="R4826">
        <v>5</v>
      </c>
      <c r="S4826" t="s">
        <v>12185</v>
      </c>
      <c r="T4826" t="s">
        <v>36</v>
      </c>
    </row>
    <row r="4827" spans="1:20" x14ac:dyDescent="0.25">
      <c r="A4827" t="s">
        <v>9704</v>
      </c>
      <c r="B4827" t="s">
        <v>21</v>
      </c>
      <c r="C4827" t="s">
        <v>82</v>
      </c>
      <c r="D4827" t="s">
        <v>52</v>
      </c>
      <c r="E4827" s="1">
        <v>44996</v>
      </c>
      <c r="F4827" t="s">
        <v>9705</v>
      </c>
      <c r="G4827" t="s">
        <v>12156</v>
      </c>
      <c r="H4827" t="s">
        <v>47</v>
      </c>
      <c r="I4827" t="s">
        <v>48</v>
      </c>
      <c r="J4827" t="s">
        <v>59</v>
      </c>
      <c r="K4827">
        <v>2</v>
      </c>
      <c r="L4827">
        <v>948.63</v>
      </c>
      <c r="M4827" t="s">
        <v>35</v>
      </c>
      <c r="N4827">
        <v>6</v>
      </c>
      <c r="O4827" t="s">
        <v>12232</v>
      </c>
      <c r="P4827">
        <v>231</v>
      </c>
      <c r="Q4827" t="s">
        <v>43</v>
      </c>
      <c r="R4827">
        <v>2</v>
      </c>
      <c r="S4827" t="s">
        <v>12113</v>
      </c>
      <c r="T4827" t="s">
        <v>36</v>
      </c>
    </row>
    <row r="4828" spans="1:20" x14ac:dyDescent="0.25">
      <c r="A4828" t="s">
        <v>9706</v>
      </c>
      <c r="B4828" t="s">
        <v>21</v>
      </c>
      <c r="C4828" t="s">
        <v>39</v>
      </c>
      <c r="D4828" t="s">
        <v>52</v>
      </c>
      <c r="E4828" s="1">
        <v>45356</v>
      </c>
      <c r="F4828" t="s">
        <v>9707</v>
      </c>
      <c r="G4828" t="s">
        <v>12099</v>
      </c>
      <c r="H4828" t="s">
        <v>58</v>
      </c>
      <c r="I4828" t="s">
        <v>26</v>
      </c>
      <c r="J4828" t="s">
        <v>27</v>
      </c>
      <c r="K4828">
        <v>1</v>
      </c>
      <c r="L4828">
        <v>1163.81</v>
      </c>
      <c r="M4828" t="s">
        <v>28</v>
      </c>
      <c r="N4828">
        <v>38</v>
      </c>
      <c r="O4828" t="s">
        <v>12335</v>
      </c>
      <c r="P4828">
        <v>96</v>
      </c>
      <c r="Q4828" t="s">
        <v>29</v>
      </c>
      <c r="R4828">
        <v>3</v>
      </c>
      <c r="S4828" t="s">
        <v>12124</v>
      </c>
      <c r="T4828" t="s">
        <v>60</v>
      </c>
    </row>
    <row r="4829" spans="1:20" x14ac:dyDescent="0.25">
      <c r="A4829" t="s">
        <v>9708</v>
      </c>
      <c r="B4829" t="s">
        <v>21</v>
      </c>
      <c r="C4829" t="s">
        <v>22</v>
      </c>
      <c r="D4829" t="s">
        <v>32</v>
      </c>
      <c r="E4829" t="s">
        <v>12336</v>
      </c>
      <c r="F4829" t="s">
        <v>9709</v>
      </c>
      <c r="G4829" t="s">
        <v>12099</v>
      </c>
      <c r="H4829" t="s">
        <v>25</v>
      </c>
      <c r="I4829" t="s">
        <v>48</v>
      </c>
      <c r="J4829" t="s">
        <v>49</v>
      </c>
      <c r="K4829">
        <v>5</v>
      </c>
      <c r="L4829">
        <v>576.91999999999996</v>
      </c>
      <c r="M4829" t="s">
        <v>28</v>
      </c>
      <c r="N4829">
        <v>35</v>
      </c>
      <c r="O4829" t="s">
        <v>12365</v>
      </c>
      <c r="P4829">
        <v>3</v>
      </c>
      <c r="Q4829" t="s">
        <v>43</v>
      </c>
      <c r="R4829">
        <v>4</v>
      </c>
      <c r="S4829" t="s">
        <v>12167</v>
      </c>
      <c r="T4829" t="s">
        <v>60</v>
      </c>
    </row>
    <row r="4830" spans="1:20" x14ac:dyDescent="0.25">
      <c r="A4830" t="s">
        <v>9710</v>
      </c>
      <c r="B4830" t="s">
        <v>21</v>
      </c>
      <c r="C4830" t="s">
        <v>82</v>
      </c>
      <c r="D4830" t="s">
        <v>52</v>
      </c>
      <c r="E4830" t="s">
        <v>12174</v>
      </c>
      <c r="F4830" t="s">
        <v>9711</v>
      </c>
      <c r="G4830" t="s">
        <v>12099</v>
      </c>
      <c r="H4830" t="s">
        <v>41</v>
      </c>
      <c r="I4830" t="s">
        <v>26</v>
      </c>
      <c r="J4830" t="s">
        <v>27</v>
      </c>
      <c r="K4830">
        <v>2</v>
      </c>
      <c r="L4830">
        <v>1189.5899999999999</v>
      </c>
      <c r="M4830" t="s">
        <v>28</v>
      </c>
      <c r="N4830">
        <v>33</v>
      </c>
      <c r="O4830" t="s">
        <v>12224</v>
      </c>
      <c r="P4830">
        <v>7</v>
      </c>
      <c r="Q4830" t="s">
        <v>43</v>
      </c>
      <c r="R4830">
        <v>4</v>
      </c>
      <c r="S4830" s="1">
        <v>45840</v>
      </c>
      <c r="T4830" t="s">
        <v>30</v>
      </c>
    </row>
    <row r="4831" spans="1:20" x14ac:dyDescent="0.25">
      <c r="A4831" t="s">
        <v>9712</v>
      </c>
      <c r="B4831" t="s">
        <v>45</v>
      </c>
      <c r="C4831" t="s">
        <v>39</v>
      </c>
      <c r="D4831" t="s">
        <v>32</v>
      </c>
      <c r="E4831" t="s">
        <v>12095</v>
      </c>
      <c r="F4831" t="s">
        <v>9713</v>
      </c>
      <c r="G4831" t="s">
        <v>12099</v>
      </c>
      <c r="H4831" t="s">
        <v>34</v>
      </c>
      <c r="I4831" t="s">
        <v>42</v>
      </c>
      <c r="J4831" t="s">
        <v>59</v>
      </c>
      <c r="K4831">
        <v>4</v>
      </c>
      <c r="L4831">
        <v>1262.6500000000001</v>
      </c>
      <c r="M4831" t="s">
        <v>28</v>
      </c>
      <c r="N4831">
        <v>21</v>
      </c>
      <c r="O4831" t="s">
        <v>12384</v>
      </c>
      <c r="P4831">
        <v>214</v>
      </c>
      <c r="Q4831" t="s">
        <v>29</v>
      </c>
      <c r="R4831">
        <v>1</v>
      </c>
      <c r="S4831" t="s">
        <v>12244</v>
      </c>
      <c r="T4831" t="s">
        <v>30</v>
      </c>
    </row>
    <row r="4832" spans="1:20" x14ac:dyDescent="0.25">
      <c r="A4832" t="s">
        <v>9714</v>
      </c>
      <c r="B4832" t="s">
        <v>45</v>
      </c>
      <c r="C4832" t="s">
        <v>39</v>
      </c>
      <c r="D4832" t="s">
        <v>23</v>
      </c>
      <c r="E4832" s="1">
        <v>45573</v>
      </c>
      <c r="F4832" t="s">
        <v>9715</v>
      </c>
      <c r="G4832" t="s">
        <v>12099</v>
      </c>
      <c r="H4832" t="s">
        <v>41</v>
      </c>
      <c r="I4832" t="s">
        <v>63</v>
      </c>
      <c r="J4832" t="s">
        <v>49</v>
      </c>
      <c r="K4832">
        <v>1</v>
      </c>
      <c r="L4832">
        <v>787.94</v>
      </c>
      <c r="M4832" t="s">
        <v>35</v>
      </c>
      <c r="N4832">
        <v>8</v>
      </c>
      <c r="O4832" s="1">
        <v>45545</v>
      </c>
      <c r="P4832">
        <v>293</v>
      </c>
      <c r="Q4832" t="s">
        <v>43</v>
      </c>
      <c r="R4832">
        <v>5</v>
      </c>
      <c r="S4832" t="s">
        <v>12175</v>
      </c>
      <c r="T4832" t="s">
        <v>60</v>
      </c>
    </row>
    <row r="4833" spans="1:20" x14ac:dyDescent="0.25">
      <c r="A4833" t="s">
        <v>9716</v>
      </c>
      <c r="B4833" t="s">
        <v>38</v>
      </c>
      <c r="C4833" t="s">
        <v>39</v>
      </c>
      <c r="D4833" t="s">
        <v>56</v>
      </c>
      <c r="E4833" t="s">
        <v>12081</v>
      </c>
      <c r="F4833" t="s">
        <v>9717</v>
      </c>
      <c r="G4833" t="s">
        <v>12099</v>
      </c>
      <c r="H4833" t="s">
        <v>34</v>
      </c>
      <c r="I4833" t="s">
        <v>63</v>
      </c>
      <c r="J4833" t="s">
        <v>64</v>
      </c>
      <c r="K4833">
        <v>5</v>
      </c>
      <c r="L4833">
        <v>1371.56</v>
      </c>
      <c r="M4833" t="s">
        <v>35</v>
      </c>
      <c r="N4833">
        <v>45</v>
      </c>
      <c r="O4833" t="s">
        <v>12090</v>
      </c>
      <c r="P4833">
        <v>343</v>
      </c>
      <c r="Q4833" t="s">
        <v>29</v>
      </c>
      <c r="R4833">
        <v>1</v>
      </c>
      <c r="S4833" s="1">
        <v>45938</v>
      </c>
      <c r="T4833" t="s">
        <v>30</v>
      </c>
    </row>
    <row r="4834" spans="1:20" x14ac:dyDescent="0.25">
      <c r="A4834" t="s">
        <v>9718</v>
      </c>
      <c r="B4834" t="s">
        <v>45</v>
      </c>
      <c r="C4834" t="s">
        <v>82</v>
      </c>
      <c r="D4834" t="s">
        <v>23</v>
      </c>
      <c r="E4834" s="1">
        <v>45149</v>
      </c>
      <c r="F4834" t="s">
        <v>9719</v>
      </c>
      <c r="G4834" t="s">
        <v>12099</v>
      </c>
      <c r="H4834" t="s">
        <v>58</v>
      </c>
      <c r="I4834" t="s">
        <v>54</v>
      </c>
      <c r="J4834" t="s">
        <v>64</v>
      </c>
      <c r="K4834">
        <v>1</v>
      </c>
      <c r="L4834">
        <v>1033.76</v>
      </c>
      <c r="M4834" t="s">
        <v>50</v>
      </c>
      <c r="N4834">
        <v>15</v>
      </c>
      <c r="O4834" s="1">
        <v>45842</v>
      </c>
      <c r="P4834">
        <v>139</v>
      </c>
      <c r="Q4834" t="s">
        <v>29</v>
      </c>
      <c r="R4834">
        <v>4</v>
      </c>
      <c r="S4834" t="s">
        <v>12238</v>
      </c>
      <c r="T4834" t="s">
        <v>36</v>
      </c>
    </row>
    <row r="4835" spans="1:20" x14ac:dyDescent="0.25">
      <c r="A4835" t="s">
        <v>9720</v>
      </c>
      <c r="B4835" t="s">
        <v>45</v>
      </c>
      <c r="C4835" t="s">
        <v>39</v>
      </c>
      <c r="D4835" t="s">
        <v>77</v>
      </c>
      <c r="E4835" t="s">
        <v>12320</v>
      </c>
      <c r="F4835" t="s">
        <v>9721</v>
      </c>
      <c r="G4835" t="s">
        <v>12184</v>
      </c>
      <c r="H4835" t="s">
        <v>41</v>
      </c>
      <c r="I4835" t="s">
        <v>26</v>
      </c>
      <c r="J4835" t="s">
        <v>67</v>
      </c>
      <c r="K4835">
        <v>5</v>
      </c>
      <c r="L4835">
        <v>243.94</v>
      </c>
      <c r="M4835" t="s">
        <v>28</v>
      </c>
      <c r="N4835">
        <v>35</v>
      </c>
      <c r="O4835" s="1">
        <v>45811</v>
      </c>
      <c r="P4835">
        <v>479</v>
      </c>
      <c r="Q4835" t="s">
        <v>43</v>
      </c>
      <c r="R4835">
        <v>5</v>
      </c>
      <c r="S4835" s="1">
        <v>45840</v>
      </c>
      <c r="T4835" t="s">
        <v>60</v>
      </c>
    </row>
    <row r="4836" spans="1:20" x14ac:dyDescent="0.25">
      <c r="A4836" t="s">
        <v>9722</v>
      </c>
      <c r="B4836" t="s">
        <v>21</v>
      </c>
      <c r="C4836" t="s">
        <v>22</v>
      </c>
      <c r="D4836" t="s">
        <v>56</v>
      </c>
      <c r="E4836" t="s">
        <v>12237</v>
      </c>
      <c r="F4836" t="s">
        <v>9723</v>
      </c>
      <c r="G4836" t="s">
        <v>12184</v>
      </c>
      <c r="H4836" t="s">
        <v>34</v>
      </c>
      <c r="I4836" t="s">
        <v>42</v>
      </c>
      <c r="J4836" t="s">
        <v>59</v>
      </c>
      <c r="K4836">
        <v>5</v>
      </c>
      <c r="L4836">
        <v>847.95</v>
      </c>
      <c r="M4836" t="s">
        <v>50</v>
      </c>
      <c r="N4836">
        <v>26</v>
      </c>
      <c r="O4836" t="s">
        <v>12132</v>
      </c>
      <c r="P4836">
        <v>363</v>
      </c>
      <c r="Q4836" t="s">
        <v>29</v>
      </c>
      <c r="R4836">
        <v>1</v>
      </c>
      <c r="S4836" t="s">
        <v>12253</v>
      </c>
      <c r="T4836" t="s">
        <v>60</v>
      </c>
    </row>
    <row r="4837" spans="1:20" x14ac:dyDescent="0.25">
      <c r="A4837" t="s">
        <v>9724</v>
      </c>
      <c r="B4837" t="s">
        <v>45</v>
      </c>
      <c r="C4837" t="s">
        <v>39</v>
      </c>
      <c r="D4837" t="s">
        <v>56</v>
      </c>
      <c r="E4837" s="1">
        <v>45028</v>
      </c>
      <c r="F4837" t="s">
        <v>9725</v>
      </c>
      <c r="G4837" t="s">
        <v>12184</v>
      </c>
      <c r="H4837" t="s">
        <v>25</v>
      </c>
      <c r="I4837" t="s">
        <v>54</v>
      </c>
      <c r="J4837" t="s">
        <v>67</v>
      </c>
      <c r="K4837">
        <v>1</v>
      </c>
      <c r="L4837">
        <v>456.24</v>
      </c>
      <c r="M4837" t="s">
        <v>35</v>
      </c>
      <c r="N4837">
        <v>44</v>
      </c>
      <c r="O4837" s="1">
        <v>45999</v>
      </c>
      <c r="P4837">
        <v>78</v>
      </c>
      <c r="Q4837" t="s">
        <v>29</v>
      </c>
      <c r="R4837">
        <v>2</v>
      </c>
      <c r="S4837" t="s">
        <v>12222</v>
      </c>
      <c r="T4837" t="s">
        <v>36</v>
      </c>
    </row>
    <row r="4838" spans="1:20" x14ac:dyDescent="0.25">
      <c r="A4838" t="s">
        <v>9726</v>
      </c>
      <c r="B4838" t="s">
        <v>38</v>
      </c>
      <c r="C4838" t="s">
        <v>82</v>
      </c>
      <c r="D4838" t="s">
        <v>32</v>
      </c>
      <c r="E4838" s="1">
        <v>45451</v>
      </c>
      <c r="F4838" t="s">
        <v>9727</v>
      </c>
      <c r="G4838" t="s">
        <v>12184</v>
      </c>
      <c r="H4838" t="s">
        <v>47</v>
      </c>
      <c r="I4838" t="s">
        <v>48</v>
      </c>
      <c r="J4838" t="s">
        <v>27</v>
      </c>
      <c r="K4838">
        <v>4</v>
      </c>
      <c r="L4838">
        <v>1403.24</v>
      </c>
      <c r="M4838" t="s">
        <v>35</v>
      </c>
      <c r="N4838">
        <v>5</v>
      </c>
      <c r="O4838" t="s">
        <v>12080</v>
      </c>
      <c r="P4838">
        <v>295</v>
      </c>
      <c r="Q4838" t="s">
        <v>29</v>
      </c>
      <c r="R4838">
        <v>2</v>
      </c>
      <c r="S4838" t="s">
        <v>12147</v>
      </c>
      <c r="T4838" t="s">
        <v>36</v>
      </c>
    </row>
    <row r="4839" spans="1:20" x14ac:dyDescent="0.25">
      <c r="A4839" t="s">
        <v>9728</v>
      </c>
      <c r="B4839" t="s">
        <v>21</v>
      </c>
      <c r="C4839" t="s">
        <v>39</v>
      </c>
      <c r="D4839" t="s">
        <v>23</v>
      </c>
      <c r="E4839" s="1">
        <v>45630</v>
      </c>
      <c r="F4839" t="s">
        <v>9729</v>
      </c>
      <c r="G4839" t="s">
        <v>12244</v>
      </c>
      <c r="H4839" t="s">
        <v>25</v>
      </c>
      <c r="I4839" t="s">
        <v>42</v>
      </c>
      <c r="J4839" t="s">
        <v>67</v>
      </c>
      <c r="K4839">
        <v>5</v>
      </c>
      <c r="L4839">
        <v>978.21</v>
      </c>
      <c r="M4839" t="s">
        <v>50</v>
      </c>
      <c r="N4839">
        <v>24</v>
      </c>
      <c r="O4839" t="s">
        <v>12081</v>
      </c>
      <c r="P4839">
        <v>147</v>
      </c>
      <c r="Q4839" t="s">
        <v>29</v>
      </c>
      <c r="R4839">
        <v>5</v>
      </c>
      <c r="S4839" t="s">
        <v>12222</v>
      </c>
      <c r="T4839" t="s">
        <v>60</v>
      </c>
    </row>
    <row r="4840" spans="1:20" x14ac:dyDescent="0.25">
      <c r="A4840" t="s">
        <v>9730</v>
      </c>
      <c r="B4840" t="s">
        <v>45</v>
      </c>
      <c r="C4840" t="s">
        <v>39</v>
      </c>
      <c r="D4840" t="s">
        <v>77</v>
      </c>
      <c r="E4840" t="s">
        <v>12127</v>
      </c>
      <c r="F4840" t="s">
        <v>9731</v>
      </c>
      <c r="G4840" t="s">
        <v>12244</v>
      </c>
      <c r="H4840" t="s">
        <v>41</v>
      </c>
      <c r="I4840" t="s">
        <v>54</v>
      </c>
      <c r="J4840" t="s">
        <v>27</v>
      </c>
      <c r="K4840">
        <v>1</v>
      </c>
      <c r="L4840">
        <v>1211.1099999999999</v>
      </c>
      <c r="M4840" t="s">
        <v>28</v>
      </c>
      <c r="N4840">
        <v>16</v>
      </c>
      <c r="O4840" s="1">
        <v>45755</v>
      </c>
      <c r="P4840">
        <v>453</v>
      </c>
      <c r="Q4840" t="s">
        <v>29</v>
      </c>
      <c r="R4840">
        <v>3</v>
      </c>
      <c r="S4840" t="s">
        <v>12193</v>
      </c>
      <c r="T4840" t="s">
        <v>36</v>
      </c>
    </row>
    <row r="4841" spans="1:20" x14ac:dyDescent="0.25">
      <c r="A4841" t="s">
        <v>9732</v>
      </c>
      <c r="B4841" t="s">
        <v>38</v>
      </c>
      <c r="C4841" t="s">
        <v>39</v>
      </c>
      <c r="D4841" t="s">
        <v>32</v>
      </c>
      <c r="E4841" t="s">
        <v>12484</v>
      </c>
      <c r="F4841" t="s">
        <v>9733</v>
      </c>
      <c r="G4841" t="s">
        <v>12244</v>
      </c>
      <c r="H4841" t="s">
        <v>47</v>
      </c>
      <c r="I4841" t="s">
        <v>26</v>
      </c>
      <c r="J4841" t="s">
        <v>27</v>
      </c>
      <c r="K4841">
        <v>5</v>
      </c>
      <c r="L4841">
        <v>1499.37</v>
      </c>
      <c r="M4841" t="s">
        <v>35</v>
      </c>
      <c r="N4841">
        <v>19</v>
      </c>
      <c r="O4841" t="s">
        <v>12361</v>
      </c>
      <c r="P4841">
        <v>312</v>
      </c>
      <c r="Q4841" t="s">
        <v>43</v>
      </c>
      <c r="R4841">
        <v>5</v>
      </c>
      <c r="S4841" t="s">
        <v>12277</v>
      </c>
      <c r="T4841" t="s">
        <v>60</v>
      </c>
    </row>
    <row r="4842" spans="1:20" x14ac:dyDescent="0.25">
      <c r="A4842" t="s">
        <v>9734</v>
      </c>
      <c r="B4842" t="s">
        <v>45</v>
      </c>
      <c r="C4842" t="s">
        <v>39</v>
      </c>
      <c r="D4842" t="s">
        <v>52</v>
      </c>
      <c r="E4842" t="s">
        <v>12082</v>
      </c>
      <c r="F4842" t="s">
        <v>9735</v>
      </c>
      <c r="G4842" t="s">
        <v>12244</v>
      </c>
      <c r="H4842" t="s">
        <v>41</v>
      </c>
      <c r="I4842" t="s">
        <v>26</v>
      </c>
      <c r="J4842" t="s">
        <v>27</v>
      </c>
      <c r="K4842">
        <v>4</v>
      </c>
      <c r="L4842">
        <v>218.16</v>
      </c>
      <c r="M4842" t="s">
        <v>50</v>
      </c>
      <c r="N4842">
        <v>9</v>
      </c>
      <c r="O4842" t="s">
        <v>12291</v>
      </c>
      <c r="P4842">
        <v>161</v>
      </c>
      <c r="Q4842" t="s">
        <v>29</v>
      </c>
      <c r="R4842">
        <v>2</v>
      </c>
      <c r="S4842" s="1">
        <v>45515</v>
      </c>
      <c r="T4842" t="s">
        <v>36</v>
      </c>
    </row>
    <row r="4843" spans="1:20" x14ac:dyDescent="0.25">
      <c r="A4843" t="s">
        <v>9736</v>
      </c>
      <c r="B4843" t="s">
        <v>21</v>
      </c>
      <c r="C4843" t="s">
        <v>39</v>
      </c>
      <c r="D4843" t="s">
        <v>32</v>
      </c>
      <c r="E4843" s="1">
        <v>45841</v>
      </c>
      <c r="F4843" t="s">
        <v>9737</v>
      </c>
      <c r="G4843" t="s">
        <v>12244</v>
      </c>
      <c r="H4843" t="s">
        <v>47</v>
      </c>
      <c r="I4843" t="s">
        <v>63</v>
      </c>
      <c r="J4843" t="s">
        <v>64</v>
      </c>
      <c r="K4843">
        <v>4</v>
      </c>
      <c r="L4843">
        <v>1326.39</v>
      </c>
      <c r="M4843" t="s">
        <v>50</v>
      </c>
      <c r="N4843">
        <v>21</v>
      </c>
      <c r="O4843" t="s">
        <v>12423</v>
      </c>
      <c r="P4843">
        <v>477</v>
      </c>
      <c r="Q4843" t="s">
        <v>29</v>
      </c>
      <c r="R4843">
        <v>2</v>
      </c>
      <c r="S4843" s="1">
        <v>45931</v>
      </c>
      <c r="T4843" t="s">
        <v>36</v>
      </c>
    </row>
    <row r="4844" spans="1:20" x14ac:dyDescent="0.25">
      <c r="A4844" t="s">
        <v>9738</v>
      </c>
      <c r="B4844" t="s">
        <v>21</v>
      </c>
      <c r="C4844" t="s">
        <v>39</v>
      </c>
      <c r="D4844" t="s">
        <v>56</v>
      </c>
      <c r="E4844" t="s">
        <v>12149</v>
      </c>
      <c r="F4844" t="s">
        <v>9739</v>
      </c>
      <c r="G4844" t="s">
        <v>12244</v>
      </c>
      <c r="H4844" t="s">
        <v>34</v>
      </c>
      <c r="I4844" t="s">
        <v>63</v>
      </c>
      <c r="J4844" t="s">
        <v>67</v>
      </c>
      <c r="K4844">
        <v>2</v>
      </c>
      <c r="L4844">
        <v>345.08</v>
      </c>
      <c r="M4844" t="s">
        <v>50</v>
      </c>
      <c r="N4844">
        <v>3</v>
      </c>
      <c r="O4844" t="s">
        <v>12079</v>
      </c>
      <c r="P4844">
        <v>288</v>
      </c>
      <c r="Q4844" t="s">
        <v>29</v>
      </c>
      <c r="R4844">
        <v>4</v>
      </c>
      <c r="S4844" t="s">
        <v>12364</v>
      </c>
      <c r="T4844" t="s">
        <v>36</v>
      </c>
    </row>
    <row r="4845" spans="1:20" x14ac:dyDescent="0.25">
      <c r="A4845" t="s">
        <v>9740</v>
      </c>
      <c r="B4845" t="s">
        <v>38</v>
      </c>
      <c r="C4845" t="s">
        <v>82</v>
      </c>
      <c r="D4845" t="s">
        <v>56</v>
      </c>
      <c r="E4845" s="1">
        <v>45931</v>
      </c>
      <c r="F4845" t="s">
        <v>9741</v>
      </c>
      <c r="G4845" t="s">
        <v>12244</v>
      </c>
      <c r="H4845" t="s">
        <v>25</v>
      </c>
      <c r="I4845" t="s">
        <v>26</v>
      </c>
      <c r="J4845" t="s">
        <v>49</v>
      </c>
      <c r="K4845">
        <v>1</v>
      </c>
      <c r="L4845">
        <v>738.08</v>
      </c>
      <c r="M4845" t="s">
        <v>28</v>
      </c>
      <c r="N4845">
        <v>25</v>
      </c>
      <c r="O4845" t="s">
        <v>12155</v>
      </c>
      <c r="P4845">
        <v>39</v>
      </c>
      <c r="Q4845" t="s">
        <v>43</v>
      </c>
      <c r="R4845">
        <v>5</v>
      </c>
      <c r="S4845" t="s">
        <v>12180</v>
      </c>
      <c r="T4845" t="s">
        <v>60</v>
      </c>
    </row>
    <row r="4846" spans="1:20" x14ac:dyDescent="0.25">
      <c r="A4846" t="s">
        <v>9742</v>
      </c>
      <c r="B4846" t="s">
        <v>45</v>
      </c>
      <c r="C4846" t="s">
        <v>82</v>
      </c>
      <c r="D4846" t="s">
        <v>77</v>
      </c>
      <c r="E4846" t="s">
        <v>12226</v>
      </c>
      <c r="F4846" t="s">
        <v>9743</v>
      </c>
      <c r="G4846" t="s">
        <v>12244</v>
      </c>
      <c r="H4846" t="s">
        <v>25</v>
      </c>
      <c r="I4846" t="s">
        <v>26</v>
      </c>
      <c r="J4846" t="s">
        <v>64</v>
      </c>
      <c r="K4846">
        <v>2</v>
      </c>
      <c r="L4846">
        <v>1043.8499999999999</v>
      </c>
      <c r="M4846" t="s">
        <v>35</v>
      </c>
      <c r="N4846">
        <v>18</v>
      </c>
      <c r="O4846" t="s">
        <v>12170</v>
      </c>
      <c r="P4846">
        <v>491</v>
      </c>
      <c r="Q4846" t="s">
        <v>29</v>
      </c>
      <c r="R4846">
        <v>4</v>
      </c>
      <c r="S4846" t="s">
        <v>12131</v>
      </c>
      <c r="T4846" t="s">
        <v>60</v>
      </c>
    </row>
    <row r="4847" spans="1:20" x14ac:dyDescent="0.25">
      <c r="A4847" t="s">
        <v>9744</v>
      </c>
      <c r="B4847" t="s">
        <v>45</v>
      </c>
      <c r="C4847" t="s">
        <v>39</v>
      </c>
      <c r="D4847" t="s">
        <v>32</v>
      </c>
      <c r="E4847" s="1">
        <v>45694</v>
      </c>
      <c r="F4847" t="s">
        <v>9745</v>
      </c>
      <c r="G4847" t="s">
        <v>12131</v>
      </c>
      <c r="H4847" t="s">
        <v>34</v>
      </c>
      <c r="I4847" t="s">
        <v>48</v>
      </c>
      <c r="J4847" t="s">
        <v>64</v>
      </c>
      <c r="K4847">
        <v>3</v>
      </c>
      <c r="L4847">
        <v>300.81</v>
      </c>
      <c r="M4847" t="s">
        <v>28</v>
      </c>
      <c r="N4847">
        <v>33</v>
      </c>
      <c r="O4847" s="1">
        <v>45750</v>
      </c>
      <c r="P4847">
        <v>221</v>
      </c>
      <c r="Q4847" t="s">
        <v>43</v>
      </c>
      <c r="R4847">
        <v>3</v>
      </c>
      <c r="S4847" s="1">
        <v>45874</v>
      </c>
      <c r="T4847" t="s">
        <v>30</v>
      </c>
    </row>
    <row r="4848" spans="1:20" x14ac:dyDescent="0.25">
      <c r="A4848" t="s">
        <v>9746</v>
      </c>
      <c r="B4848" t="s">
        <v>45</v>
      </c>
      <c r="C4848" t="s">
        <v>39</v>
      </c>
      <c r="D4848" t="s">
        <v>56</v>
      </c>
      <c r="E4848" t="s">
        <v>12462</v>
      </c>
      <c r="F4848" t="s">
        <v>9747</v>
      </c>
      <c r="G4848" t="s">
        <v>12131</v>
      </c>
      <c r="H4848" t="s">
        <v>34</v>
      </c>
      <c r="I4848" t="s">
        <v>63</v>
      </c>
      <c r="J4848" t="s">
        <v>27</v>
      </c>
      <c r="K4848">
        <v>3</v>
      </c>
      <c r="L4848">
        <v>971.11</v>
      </c>
      <c r="M4848" t="s">
        <v>50</v>
      </c>
      <c r="N4848">
        <v>29</v>
      </c>
      <c r="O4848" s="1">
        <v>45696</v>
      </c>
      <c r="P4848">
        <v>84</v>
      </c>
      <c r="Q4848" t="s">
        <v>29</v>
      </c>
      <c r="R4848">
        <v>5</v>
      </c>
      <c r="S4848" t="s">
        <v>12108</v>
      </c>
      <c r="T4848" t="s">
        <v>30</v>
      </c>
    </row>
    <row r="4849" spans="1:20" x14ac:dyDescent="0.25">
      <c r="A4849" t="s">
        <v>9748</v>
      </c>
      <c r="B4849" t="s">
        <v>38</v>
      </c>
      <c r="C4849" t="s">
        <v>82</v>
      </c>
      <c r="D4849" t="s">
        <v>32</v>
      </c>
      <c r="E4849" t="s">
        <v>12167</v>
      </c>
      <c r="F4849" t="s">
        <v>9749</v>
      </c>
      <c r="G4849" t="s">
        <v>12131</v>
      </c>
      <c r="H4849" t="s">
        <v>47</v>
      </c>
      <c r="I4849" t="s">
        <v>26</v>
      </c>
      <c r="J4849" t="s">
        <v>27</v>
      </c>
      <c r="K4849">
        <v>2</v>
      </c>
      <c r="L4849">
        <v>1125.03</v>
      </c>
      <c r="M4849" t="s">
        <v>50</v>
      </c>
      <c r="N4849">
        <v>5</v>
      </c>
      <c r="O4849" t="s">
        <v>12265</v>
      </c>
      <c r="P4849">
        <v>402</v>
      </c>
      <c r="Q4849" t="s">
        <v>29</v>
      </c>
      <c r="R4849">
        <v>5</v>
      </c>
      <c r="S4849" s="1">
        <v>45717</v>
      </c>
      <c r="T4849" t="s">
        <v>60</v>
      </c>
    </row>
    <row r="4850" spans="1:20" x14ac:dyDescent="0.25">
      <c r="A4850" t="s">
        <v>9750</v>
      </c>
      <c r="B4850" t="s">
        <v>45</v>
      </c>
      <c r="C4850" t="s">
        <v>22</v>
      </c>
      <c r="D4850" t="s">
        <v>52</v>
      </c>
      <c r="E4850" s="1">
        <v>45635</v>
      </c>
      <c r="F4850" t="s">
        <v>9751</v>
      </c>
      <c r="G4850" t="s">
        <v>12131</v>
      </c>
      <c r="H4850" t="s">
        <v>25</v>
      </c>
      <c r="I4850" t="s">
        <v>48</v>
      </c>
      <c r="J4850" t="s">
        <v>59</v>
      </c>
      <c r="K4850">
        <v>4</v>
      </c>
      <c r="L4850">
        <v>320.83</v>
      </c>
      <c r="M4850" t="s">
        <v>35</v>
      </c>
      <c r="N4850">
        <v>47</v>
      </c>
      <c r="O4850" t="s">
        <v>12246</v>
      </c>
      <c r="P4850">
        <v>288</v>
      </c>
      <c r="Q4850" t="s">
        <v>43</v>
      </c>
      <c r="R4850">
        <v>1</v>
      </c>
      <c r="S4850" t="s">
        <v>12204</v>
      </c>
      <c r="T4850" t="s">
        <v>30</v>
      </c>
    </row>
    <row r="4851" spans="1:20" x14ac:dyDescent="0.25">
      <c r="A4851" t="s">
        <v>9752</v>
      </c>
      <c r="B4851" t="s">
        <v>45</v>
      </c>
      <c r="C4851" t="s">
        <v>22</v>
      </c>
      <c r="D4851" t="s">
        <v>56</v>
      </c>
      <c r="E4851" s="1">
        <v>45846</v>
      </c>
      <c r="F4851" t="s">
        <v>9753</v>
      </c>
      <c r="G4851" t="s">
        <v>12131</v>
      </c>
      <c r="H4851" t="s">
        <v>58</v>
      </c>
      <c r="I4851" t="s">
        <v>63</v>
      </c>
      <c r="J4851" t="s">
        <v>59</v>
      </c>
      <c r="K4851">
        <v>3</v>
      </c>
      <c r="L4851">
        <v>695.74</v>
      </c>
      <c r="M4851" t="s">
        <v>28</v>
      </c>
      <c r="N4851">
        <v>9</v>
      </c>
      <c r="O4851" t="s">
        <v>12373</v>
      </c>
      <c r="P4851">
        <v>83</v>
      </c>
      <c r="Q4851" t="s">
        <v>29</v>
      </c>
      <c r="R4851">
        <v>1</v>
      </c>
      <c r="S4851" s="1">
        <v>45661</v>
      </c>
      <c r="T4851" t="s">
        <v>60</v>
      </c>
    </row>
    <row r="4852" spans="1:20" x14ac:dyDescent="0.25">
      <c r="A4852" t="s">
        <v>9754</v>
      </c>
      <c r="B4852" t="s">
        <v>45</v>
      </c>
      <c r="C4852" t="s">
        <v>39</v>
      </c>
      <c r="D4852" t="s">
        <v>32</v>
      </c>
      <c r="E4852" s="1">
        <v>45816</v>
      </c>
      <c r="F4852" t="s">
        <v>9755</v>
      </c>
      <c r="G4852" t="s">
        <v>12131</v>
      </c>
      <c r="H4852" t="s">
        <v>47</v>
      </c>
      <c r="I4852" t="s">
        <v>26</v>
      </c>
      <c r="J4852" t="s">
        <v>27</v>
      </c>
      <c r="K4852">
        <v>4</v>
      </c>
      <c r="L4852">
        <v>647.97</v>
      </c>
      <c r="M4852" t="s">
        <v>35</v>
      </c>
      <c r="N4852">
        <v>34</v>
      </c>
      <c r="O4852" t="s">
        <v>12312</v>
      </c>
      <c r="P4852">
        <v>243</v>
      </c>
      <c r="Q4852" t="s">
        <v>29</v>
      </c>
      <c r="R4852">
        <v>1</v>
      </c>
      <c r="S4852" t="s">
        <v>12360</v>
      </c>
      <c r="T4852" t="s">
        <v>30</v>
      </c>
    </row>
    <row r="4853" spans="1:20" x14ac:dyDescent="0.25">
      <c r="A4853" t="s">
        <v>9756</v>
      </c>
      <c r="B4853" t="s">
        <v>45</v>
      </c>
      <c r="C4853" t="s">
        <v>22</v>
      </c>
      <c r="D4853" t="s">
        <v>32</v>
      </c>
      <c r="E4853" t="s">
        <v>12415</v>
      </c>
      <c r="F4853" t="s">
        <v>9757</v>
      </c>
      <c r="G4853" t="s">
        <v>12131</v>
      </c>
      <c r="H4853" t="s">
        <v>25</v>
      </c>
      <c r="I4853" t="s">
        <v>26</v>
      </c>
      <c r="J4853" t="s">
        <v>49</v>
      </c>
      <c r="K4853">
        <v>3</v>
      </c>
      <c r="L4853">
        <v>1291.27</v>
      </c>
      <c r="M4853" t="s">
        <v>50</v>
      </c>
      <c r="N4853">
        <v>20</v>
      </c>
      <c r="O4853" t="s">
        <v>12270</v>
      </c>
      <c r="P4853">
        <v>474</v>
      </c>
      <c r="Q4853" t="s">
        <v>43</v>
      </c>
      <c r="R4853">
        <v>2</v>
      </c>
      <c r="S4853" t="s">
        <v>12267</v>
      </c>
      <c r="T4853" t="s">
        <v>36</v>
      </c>
    </row>
    <row r="4854" spans="1:20" x14ac:dyDescent="0.25">
      <c r="A4854" t="s">
        <v>9758</v>
      </c>
      <c r="B4854" t="s">
        <v>21</v>
      </c>
      <c r="C4854" t="s">
        <v>22</v>
      </c>
      <c r="D4854" t="s">
        <v>23</v>
      </c>
      <c r="E4854" t="s">
        <v>12296</v>
      </c>
      <c r="F4854" t="s">
        <v>9759</v>
      </c>
      <c r="G4854" t="s">
        <v>12360</v>
      </c>
      <c r="H4854" t="s">
        <v>47</v>
      </c>
      <c r="I4854" t="s">
        <v>54</v>
      </c>
      <c r="J4854" t="s">
        <v>59</v>
      </c>
      <c r="K4854">
        <v>3</v>
      </c>
      <c r="L4854">
        <v>1202.05</v>
      </c>
      <c r="M4854" t="s">
        <v>35</v>
      </c>
      <c r="N4854">
        <v>14</v>
      </c>
      <c r="O4854" t="s">
        <v>12083</v>
      </c>
      <c r="P4854">
        <v>338</v>
      </c>
      <c r="Q4854" t="s">
        <v>29</v>
      </c>
      <c r="R4854">
        <v>4</v>
      </c>
      <c r="S4854" t="s">
        <v>12069</v>
      </c>
      <c r="T4854" t="s">
        <v>60</v>
      </c>
    </row>
    <row r="4855" spans="1:20" x14ac:dyDescent="0.25">
      <c r="A4855" t="s">
        <v>9760</v>
      </c>
      <c r="B4855" t="s">
        <v>45</v>
      </c>
      <c r="C4855" t="s">
        <v>82</v>
      </c>
      <c r="D4855" t="s">
        <v>77</v>
      </c>
      <c r="E4855" t="s">
        <v>12123</v>
      </c>
      <c r="F4855" t="s">
        <v>9761</v>
      </c>
      <c r="G4855" t="s">
        <v>12360</v>
      </c>
      <c r="H4855" t="s">
        <v>25</v>
      </c>
      <c r="I4855" t="s">
        <v>26</v>
      </c>
      <c r="J4855" t="s">
        <v>27</v>
      </c>
      <c r="K4855">
        <v>3</v>
      </c>
      <c r="L4855">
        <v>1192.98</v>
      </c>
      <c r="M4855" t="s">
        <v>28</v>
      </c>
      <c r="N4855">
        <v>39</v>
      </c>
      <c r="O4855" s="1">
        <v>45963</v>
      </c>
      <c r="P4855">
        <v>26</v>
      </c>
      <c r="Q4855" t="s">
        <v>43</v>
      </c>
      <c r="R4855">
        <v>1</v>
      </c>
      <c r="S4855" t="s">
        <v>12165</v>
      </c>
      <c r="T4855" t="s">
        <v>60</v>
      </c>
    </row>
    <row r="4856" spans="1:20" x14ac:dyDescent="0.25">
      <c r="A4856" t="s">
        <v>9762</v>
      </c>
      <c r="B4856" t="s">
        <v>38</v>
      </c>
      <c r="C4856" t="s">
        <v>22</v>
      </c>
      <c r="D4856" t="s">
        <v>23</v>
      </c>
      <c r="E4856" t="s">
        <v>12424</v>
      </c>
      <c r="F4856" t="s">
        <v>9763</v>
      </c>
      <c r="G4856" t="s">
        <v>12360</v>
      </c>
      <c r="H4856" t="s">
        <v>58</v>
      </c>
      <c r="I4856" t="s">
        <v>54</v>
      </c>
      <c r="J4856" t="s">
        <v>49</v>
      </c>
      <c r="K4856">
        <v>1</v>
      </c>
      <c r="L4856">
        <v>389.34</v>
      </c>
      <c r="M4856" t="s">
        <v>28</v>
      </c>
      <c r="N4856">
        <v>36</v>
      </c>
      <c r="O4856" t="s">
        <v>12311</v>
      </c>
      <c r="P4856">
        <v>82</v>
      </c>
      <c r="Q4856" t="s">
        <v>29</v>
      </c>
      <c r="R4856">
        <v>3</v>
      </c>
      <c r="S4856" t="s">
        <v>12174</v>
      </c>
      <c r="T4856" t="s">
        <v>30</v>
      </c>
    </row>
    <row r="4857" spans="1:20" x14ac:dyDescent="0.25">
      <c r="A4857" t="s">
        <v>9764</v>
      </c>
      <c r="B4857" t="s">
        <v>45</v>
      </c>
      <c r="C4857" t="s">
        <v>22</v>
      </c>
      <c r="D4857" t="s">
        <v>56</v>
      </c>
      <c r="E4857" t="s">
        <v>12188</v>
      </c>
      <c r="F4857" t="s">
        <v>9765</v>
      </c>
      <c r="G4857" t="s">
        <v>12360</v>
      </c>
      <c r="H4857" t="s">
        <v>34</v>
      </c>
      <c r="I4857" t="s">
        <v>42</v>
      </c>
      <c r="J4857" t="s">
        <v>67</v>
      </c>
      <c r="K4857">
        <v>5</v>
      </c>
      <c r="L4857">
        <v>466.48</v>
      </c>
      <c r="M4857" t="s">
        <v>35</v>
      </c>
      <c r="N4857">
        <v>43</v>
      </c>
      <c r="O4857" t="s">
        <v>12372</v>
      </c>
      <c r="P4857">
        <v>90</v>
      </c>
      <c r="Q4857" t="s">
        <v>29</v>
      </c>
      <c r="R4857">
        <v>2</v>
      </c>
      <c r="S4857" t="s">
        <v>12400</v>
      </c>
      <c r="T4857" t="s">
        <v>36</v>
      </c>
    </row>
    <row r="4858" spans="1:20" x14ac:dyDescent="0.25">
      <c r="A4858" t="s">
        <v>9766</v>
      </c>
      <c r="B4858" t="s">
        <v>38</v>
      </c>
      <c r="C4858" t="s">
        <v>82</v>
      </c>
      <c r="D4858" t="s">
        <v>77</v>
      </c>
      <c r="E4858" t="s">
        <v>12196</v>
      </c>
      <c r="F4858" t="s">
        <v>9767</v>
      </c>
      <c r="G4858" t="s">
        <v>12360</v>
      </c>
      <c r="H4858" t="s">
        <v>34</v>
      </c>
      <c r="I4858" t="s">
        <v>63</v>
      </c>
      <c r="J4858" t="s">
        <v>27</v>
      </c>
      <c r="K4858">
        <v>4</v>
      </c>
      <c r="L4858">
        <v>1314.37</v>
      </c>
      <c r="M4858" t="s">
        <v>28</v>
      </c>
      <c r="N4858">
        <v>9</v>
      </c>
      <c r="O4858" t="s">
        <v>12230</v>
      </c>
      <c r="P4858">
        <v>500</v>
      </c>
      <c r="Q4858" t="s">
        <v>43</v>
      </c>
      <c r="R4858">
        <v>3</v>
      </c>
      <c r="S4858" t="s">
        <v>12275</v>
      </c>
      <c r="T4858" t="s">
        <v>36</v>
      </c>
    </row>
    <row r="4859" spans="1:20" x14ac:dyDescent="0.25">
      <c r="A4859" t="s">
        <v>9768</v>
      </c>
      <c r="B4859" t="s">
        <v>45</v>
      </c>
      <c r="C4859" t="s">
        <v>82</v>
      </c>
      <c r="D4859" t="s">
        <v>56</v>
      </c>
      <c r="E4859" t="s">
        <v>12380</v>
      </c>
      <c r="F4859" t="s">
        <v>9769</v>
      </c>
      <c r="G4859" t="s">
        <v>12360</v>
      </c>
      <c r="H4859" t="s">
        <v>58</v>
      </c>
      <c r="I4859" t="s">
        <v>48</v>
      </c>
      <c r="J4859" t="s">
        <v>49</v>
      </c>
      <c r="K4859">
        <v>3</v>
      </c>
      <c r="L4859">
        <v>176.88</v>
      </c>
      <c r="M4859" t="s">
        <v>50</v>
      </c>
      <c r="N4859">
        <v>40</v>
      </c>
      <c r="O4859" s="1">
        <v>45936</v>
      </c>
      <c r="P4859">
        <v>490</v>
      </c>
      <c r="Q4859" t="s">
        <v>29</v>
      </c>
      <c r="R4859">
        <v>5</v>
      </c>
      <c r="S4859" s="1">
        <v>45963</v>
      </c>
      <c r="T4859" t="s">
        <v>36</v>
      </c>
    </row>
    <row r="4860" spans="1:20" x14ac:dyDescent="0.25">
      <c r="A4860" t="s">
        <v>9770</v>
      </c>
      <c r="B4860" t="s">
        <v>45</v>
      </c>
      <c r="C4860" t="s">
        <v>82</v>
      </c>
      <c r="D4860" t="s">
        <v>23</v>
      </c>
      <c r="E4860" s="1">
        <v>45997</v>
      </c>
      <c r="F4860" t="s">
        <v>9771</v>
      </c>
      <c r="G4860" t="s">
        <v>12360</v>
      </c>
      <c r="H4860" t="s">
        <v>25</v>
      </c>
      <c r="I4860" t="s">
        <v>42</v>
      </c>
      <c r="J4860" t="s">
        <v>59</v>
      </c>
      <c r="K4860">
        <v>2</v>
      </c>
      <c r="L4860">
        <v>1180.03</v>
      </c>
      <c r="M4860" t="s">
        <v>50</v>
      </c>
      <c r="N4860">
        <v>9</v>
      </c>
      <c r="O4860" s="1">
        <v>45994</v>
      </c>
      <c r="P4860">
        <v>209</v>
      </c>
      <c r="Q4860" t="s">
        <v>29</v>
      </c>
      <c r="R4860">
        <v>1</v>
      </c>
      <c r="S4860" s="1">
        <v>45455</v>
      </c>
      <c r="T4860" t="s">
        <v>30</v>
      </c>
    </row>
    <row r="4861" spans="1:20" x14ac:dyDescent="0.25">
      <c r="A4861" t="s">
        <v>9772</v>
      </c>
      <c r="B4861" t="s">
        <v>21</v>
      </c>
      <c r="C4861" t="s">
        <v>39</v>
      </c>
      <c r="D4861" t="s">
        <v>23</v>
      </c>
      <c r="E4861" t="s">
        <v>12474</v>
      </c>
      <c r="F4861" t="s">
        <v>9773</v>
      </c>
      <c r="G4861" t="s">
        <v>12360</v>
      </c>
      <c r="H4861" t="s">
        <v>58</v>
      </c>
      <c r="I4861" t="s">
        <v>63</v>
      </c>
      <c r="J4861" t="s">
        <v>59</v>
      </c>
      <c r="K4861">
        <v>1</v>
      </c>
      <c r="L4861">
        <v>1068.5999999999999</v>
      </c>
      <c r="M4861" t="s">
        <v>35</v>
      </c>
      <c r="N4861">
        <v>25</v>
      </c>
      <c r="O4861" t="s">
        <v>12209</v>
      </c>
      <c r="P4861">
        <v>35</v>
      </c>
      <c r="Q4861" t="s">
        <v>43</v>
      </c>
      <c r="R4861">
        <v>5</v>
      </c>
      <c r="S4861" t="s">
        <v>12207</v>
      </c>
      <c r="T4861" t="s">
        <v>30</v>
      </c>
    </row>
    <row r="4862" spans="1:20" x14ac:dyDescent="0.25">
      <c r="A4862" t="s">
        <v>9774</v>
      </c>
      <c r="B4862" t="s">
        <v>45</v>
      </c>
      <c r="C4862" t="s">
        <v>82</v>
      </c>
      <c r="D4862" t="s">
        <v>32</v>
      </c>
      <c r="E4862" s="1">
        <v>45361</v>
      </c>
      <c r="F4862" t="s">
        <v>9775</v>
      </c>
      <c r="G4862" t="s">
        <v>12360</v>
      </c>
      <c r="H4862" t="s">
        <v>47</v>
      </c>
      <c r="I4862" t="s">
        <v>48</v>
      </c>
      <c r="J4862" t="s">
        <v>27</v>
      </c>
      <c r="K4862">
        <v>3</v>
      </c>
      <c r="L4862">
        <v>957.59</v>
      </c>
      <c r="M4862" t="s">
        <v>35</v>
      </c>
      <c r="N4862">
        <v>11</v>
      </c>
      <c r="O4862" s="1">
        <v>45870</v>
      </c>
      <c r="P4862">
        <v>153</v>
      </c>
      <c r="Q4862" t="s">
        <v>29</v>
      </c>
      <c r="R4862">
        <v>2</v>
      </c>
      <c r="S4862" t="s">
        <v>12176</v>
      </c>
      <c r="T4862" t="s">
        <v>36</v>
      </c>
    </row>
    <row r="4863" spans="1:20" x14ac:dyDescent="0.25">
      <c r="A4863" t="s">
        <v>9776</v>
      </c>
      <c r="B4863" t="s">
        <v>45</v>
      </c>
      <c r="C4863" t="s">
        <v>82</v>
      </c>
      <c r="D4863" t="s">
        <v>23</v>
      </c>
      <c r="E4863" t="s">
        <v>12127</v>
      </c>
      <c r="F4863" t="s">
        <v>9777</v>
      </c>
      <c r="G4863" t="s">
        <v>12360</v>
      </c>
      <c r="H4863" t="s">
        <v>25</v>
      </c>
      <c r="I4863" t="s">
        <v>42</v>
      </c>
      <c r="J4863" t="s">
        <v>27</v>
      </c>
      <c r="K4863">
        <v>5</v>
      </c>
      <c r="L4863">
        <v>337.81</v>
      </c>
      <c r="M4863" t="s">
        <v>50</v>
      </c>
      <c r="N4863">
        <v>19</v>
      </c>
      <c r="O4863" t="s">
        <v>12151</v>
      </c>
      <c r="P4863">
        <v>424</v>
      </c>
      <c r="Q4863" t="s">
        <v>29</v>
      </c>
      <c r="R4863">
        <v>3</v>
      </c>
      <c r="S4863" t="s">
        <v>12207</v>
      </c>
      <c r="T4863" t="s">
        <v>60</v>
      </c>
    </row>
    <row r="4864" spans="1:20" x14ac:dyDescent="0.25">
      <c r="A4864" t="s">
        <v>9778</v>
      </c>
      <c r="B4864" t="s">
        <v>21</v>
      </c>
      <c r="C4864" t="s">
        <v>82</v>
      </c>
      <c r="D4864" t="s">
        <v>52</v>
      </c>
      <c r="E4864" s="1">
        <v>45938</v>
      </c>
      <c r="F4864" t="s">
        <v>9779</v>
      </c>
      <c r="G4864" t="s">
        <v>12360</v>
      </c>
      <c r="H4864" t="s">
        <v>41</v>
      </c>
      <c r="I4864" t="s">
        <v>54</v>
      </c>
      <c r="J4864" t="s">
        <v>27</v>
      </c>
      <c r="K4864">
        <v>1</v>
      </c>
      <c r="L4864">
        <v>1449.8</v>
      </c>
      <c r="M4864" t="s">
        <v>28</v>
      </c>
      <c r="N4864">
        <v>42</v>
      </c>
      <c r="O4864" t="s">
        <v>12081</v>
      </c>
      <c r="P4864">
        <v>489</v>
      </c>
      <c r="Q4864" t="s">
        <v>43</v>
      </c>
      <c r="R4864">
        <v>5</v>
      </c>
      <c r="S4864" t="s">
        <v>12189</v>
      </c>
      <c r="T4864" t="s">
        <v>36</v>
      </c>
    </row>
    <row r="4865" spans="1:20" x14ac:dyDescent="0.25">
      <c r="A4865" t="s">
        <v>9780</v>
      </c>
      <c r="B4865" t="s">
        <v>38</v>
      </c>
      <c r="C4865" t="s">
        <v>39</v>
      </c>
      <c r="D4865" t="s">
        <v>32</v>
      </c>
      <c r="E4865" t="s">
        <v>12434</v>
      </c>
      <c r="F4865" t="s">
        <v>9781</v>
      </c>
      <c r="G4865" t="s">
        <v>12360</v>
      </c>
      <c r="H4865" t="s">
        <v>41</v>
      </c>
      <c r="I4865" t="s">
        <v>63</v>
      </c>
      <c r="J4865" t="s">
        <v>64</v>
      </c>
      <c r="K4865">
        <v>2</v>
      </c>
      <c r="L4865">
        <v>168.8</v>
      </c>
      <c r="M4865" t="s">
        <v>50</v>
      </c>
      <c r="N4865">
        <v>38</v>
      </c>
      <c r="O4865" t="s">
        <v>12085</v>
      </c>
      <c r="P4865">
        <v>246</v>
      </c>
      <c r="Q4865" t="s">
        <v>43</v>
      </c>
      <c r="R4865">
        <v>5</v>
      </c>
      <c r="S4865" s="1">
        <v>45752</v>
      </c>
      <c r="T4865" t="s">
        <v>60</v>
      </c>
    </row>
    <row r="4866" spans="1:20" x14ac:dyDescent="0.25">
      <c r="A4866" t="s">
        <v>9782</v>
      </c>
      <c r="B4866" t="s">
        <v>21</v>
      </c>
      <c r="C4866" t="s">
        <v>39</v>
      </c>
      <c r="D4866" t="s">
        <v>56</v>
      </c>
      <c r="E4866" s="1">
        <v>45334</v>
      </c>
      <c r="F4866" t="s">
        <v>9783</v>
      </c>
      <c r="G4866" t="s">
        <v>12360</v>
      </c>
      <c r="H4866" t="s">
        <v>58</v>
      </c>
      <c r="I4866" t="s">
        <v>42</v>
      </c>
      <c r="J4866" t="s">
        <v>49</v>
      </c>
      <c r="K4866">
        <v>3</v>
      </c>
      <c r="L4866">
        <v>141.79</v>
      </c>
      <c r="M4866" t="s">
        <v>28</v>
      </c>
      <c r="N4866">
        <v>34</v>
      </c>
      <c r="O4866" t="s">
        <v>12147</v>
      </c>
      <c r="P4866">
        <v>181</v>
      </c>
      <c r="Q4866" t="s">
        <v>43</v>
      </c>
      <c r="R4866">
        <v>2</v>
      </c>
      <c r="S4866" t="s">
        <v>12223</v>
      </c>
      <c r="T4866" t="s">
        <v>30</v>
      </c>
    </row>
    <row r="4867" spans="1:20" x14ac:dyDescent="0.25">
      <c r="A4867" t="s">
        <v>9784</v>
      </c>
      <c r="B4867" t="s">
        <v>45</v>
      </c>
      <c r="C4867" t="s">
        <v>22</v>
      </c>
      <c r="D4867" t="s">
        <v>77</v>
      </c>
      <c r="E4867" s="1">
        <v>45329</v>
      </c>
      <c r="F4867" t="s">
        <v>9785</v>
      </c>
      <c r="G4867" t="s">
        <v>12360</v>
      </c>
      <c r="H4867" t="s">
        <v>25</v>
      </c>
      <c r="I4867" t="s">
        <v>54</v>
      </c>
      <c r="J4867" t="s">
        <v>64</v>
      </c>
      <c r="K4867">
        <v>1</v>
      </c>
      <c r="L4867">
        <v>192.16</v>
      </c>
      <c r="M4867" t="s">
        <v>50</v>
      </c>
      <c r="N4867">
        <v>40</v>
      </c>
      <c r="O4867" s="1">
        <v>45932</v>
      </c>
      <c r="P4867">
        <v>345</v>
      </c>
      <c r="Q4867" t="s">
        <v>29</v>
      </c>
      <c r="R4867">
        <v>4</v>
      </c>
      <c r="S4867" t="s">
        <v>12271</v>
      </c>
      <c r="T4867" t="s">
        <v>30</v>
      </c>
    </row>
    <row r="4868" spans="1:20" x14ac:dyDescent="0.25">
      <c r="A4868" t="s">
        <v>9786</v>
      </c>
      <c r="B4868" t="s">
        <v>45</v>
      </c>
      <c r="C4868" t="s">
        <v>22</v>
      </c>
      <c r="D4868" t="s">
        <v>56</v>
      </c>
      <c r="E4868" s="1">
        <v>45999</v>
      </c>
      <c r="F4868" t="s">
        <v>9787</v>
      </c>
      <c r="G4868" t="s">
        <v>12360</v>
      </c>
      <c r="H4868" t="s">
        <v>25</v>
      </c>
      <c r="I4868" t="s">
        <v>63</v>
      </c>
      <c r="J4868" t="s">
        <v>49</v>
      </c>
      <c r="K4868">
        <v>5</v>
      </c>
      <c r="L4868">
        <v>438.08</v>
      </c>
      <c r="M4868" t="s">
        <v>28</v>
      </c>
      <c r="N4868">
        <v>34</v>
      </c>
      <c r="O4868" t="s">
        <v>12185</v>
      </c>
      <c r="P4868">
        <v>353</v>
      </c>
      <c r="Q4868" t="s">
        <v>29</v>
      </c>
      <c r="R4868">
        <v>4</v>
      </c>
      <c r="S4868" s="1">
        <v>45720</v>
      </c>
      <c r="T4868" t="s">
        <v>36</v>
      </c>
    </row>
    <row r="4869" spans="1:20" x14ac:dyDescent="0.25">
      <c r="A4869" t="s">
        <v>9788</v>
      </c>
      <c r="B4869" t="s">
        <v>38</v>
      </c>
      <c r="C4869" t="s">
        <v>22</v>
      </c>
      <c r="D4869" t="s">
        <v>52</v>
      </c>
      <c r="E4869" t="s">
        <v>12069</v>
      </c>
      <c r="F4869" t="s">
        <v>9789</v>
      </c>
      <c r="G4869" s="1">
        <v>45661</v>
      </c>
      <c r="H4869" t="s">
        <v>25</v>
      </c>
      <c r="I4869" t="s">
        <v>26</v>
      </c>
      <c r="J4869" t="s">
        <v>67</v>
      </c>
      <c r="K4869">
        <v>4</v>
      </c>
      <c r="L4869">
        <v>932.18</v>
      </c>
      <c r="M4869" t="s">
        <v>35</v>
      </c>
      <c r="N4869">
        <v>32</v>
      </c>
      <c r="O4869" s="1">
        <v>45967</v>
      </c>
      <c r="P4869">
        <v>445</v>
      </c>
      <c r="Q4869" t="s">
        <v>29</v>
      </c>
      <c r="R4869">
        <v>2</v>
      </c>
      <c r="S4869" s="1">
        <v>45966</v>
      </c>
      <c r="T4869" t="s">
        <v>36</v>
      </c>
    </row>
    <row r="4870" spans="1:20" x14ac:dyDescent="0.25">
      <c r="A4870" t="s">
        <v>9790</v>
      </c>
      <c r="B4870" t="s">
        <v>21</v>
      </c>
      <c r="C4870" t="s">
        <v>22</v>
      </c>
      <c r="D4870" t="s">
        <v>23</v>
      </c>
      <c r="E4870" t="s">
        <v>12402</v>
      </c>
      <c r="F4870" t="s">
        <v>9791</v>
      </c>
      <c r="G4870" s="1">
        <v>45661</v>
      </c>
      <c r="H4870" t="s">
        <v>47</v>
      </c>
      <c r="I4870" t="s">
        <v>63</v>
      </c>
      <c r="J4870" t="s">
        <v>49</v>
      </c>
      <c r="K4870">
        <v>2</v>
      </c>
      <c r="L4870">
        <v>1324.05</v>
      </c>
      <c r="M4870" t="s">
        <v>50</v>
      </c>
      <c r="N4870">
        <v>34</v>
      </c>
      <c r="O4870" t="s">
        <v>12340</v>
      </c>
      <c r="P4870">
        <v>24</v>
      </c>
      <c r="Q4870" t="s">
        <v>29</v>
      </c>
      <c r="R4870">
        <v>4</v>
      </c>
      <c r="S4870" t="s">
        <v>12079</v>
      </c>
      <c r="T4870" t="s">
        <v>60</v>
      </c>
    </row>
    <row r="4871" spans="1:20" x14ac:dyDescent="0.25">
      <c r="A4871" t="s">
        <v>9792</v>
      </c>
      <c r="B4871" t="s">
        <v>38</v>
      </c>
      <c r="C4871" t="s">
        <v>82</v>
      </c>
      <c r="D4871" t="s">
        <v>77</v>
      </c>
      <c r="E4871" t="s">
        <v>12343</v>
      </c>
      <c r="F4871" t="s">
        <v>9793</v>
      </c>
      <c r="G4871" s="1">
        <v>45661</v>
      </c>
      <c r="H4871" t="s">
        <v>41</v>
      </c>
      <c r="I4871" t="s">
        <v>63</v>
      </c>
      <c r="J4871" t="s">
        <v>59</v>
      </c>
      <c r="K4871">
        <v>3</v>
      </c>
      <c r="L4871">
        <v>456.04</v>
      </c>
      <c r="M4871" t="s">
        <v>50</v>
      </c>
      <c r="N4871">
        <v>32</v>
      </c>
      <c r="O4871" t="s">
        <v>12072</v>
      </c>
      <c r="P4871">
        <v>74</v>
      </c>
      <c r="Q4871" t="s">
        <v>29</v>
      </c>
      <c r="R4871">
        <v>5</v>
      </c>
      <c r="S4871" t="s">
        <v>12200</v>
      </c>
      <c r="T4871" t="s">
        <v>30</v>
      </c>
    </row>
    <row r="4872" spans="1:20" x14ac:dyDescent="0.25">
      <c r="A4872" t="s">
        <v>9794</v>
      </c>
      <c r="B4872" t="s">
        <v>38</v>
      </c>
      <c r="C4872" t="s">
        <v>82</v>
      </c>
      <c r="D4872" t="s">
        <v>32</v>
      </c>
      <c r="E4872" s="1">
        <v>45538</v>
      </c>
      <c r="F4872" t="s">
        <v>9795</v>
      </c>
      <c r="G4872" s="1">
        <v>45661</v>
      </c>
      <c r="H4872" t="s">
        <v>58</v>
      </c>
      <c r="I4872" t="s">
        <v>48</v>
      </c>
      <c r="J4872" t="s">
        <v>59</v>
      </c>
      <c r="K4872">
        <v>3</v>
      </c>
      <c r="L4872">
        <v>523.28</v>
      </c>
      <c r="M4872" t="s">
        <v>35</v>
      </c>
      <c r="N4872">
        <v>2</v>
      </c>
      <c r="O4872" s="1">
        <v>45755</v>
      </c>
      <c r="P4872">
        <v>165</v>
      </c>
      <c r="Q4872" t="s">
        <v>29</v>
      </c>
      <c r="R4872">
        <v>1</v>
      </c>
      <c r="S4872" t="s">
        <v>12379</v>
      </c>
      <c r="T4872" t="s">
        <v>30</v>
      </c>
    </row>
    <row r="4873" spans="1:20" x14ac:dyDescent="0.25">
      <c r="A4873" t="s">
        <v>9796</v>
      </c>
      <c r="B4873" t="s">
        <v>45</v>
      </c>
      <c r="C4873" t="s">
        <v>22</v>
      </c>
      <c r="D4873" t="s">
        <v>23</v>
      </c>
      <c r="E4873" s="1">
        <v>45540</v>
      </c>
      <c r="F4873" t="s">
        <v>9797</v>
      </c>
      <c r="G4873" s="1">
        <v>45661</v>
      </c>
      <c r="H4873" t="s">
        <v>25</v>
      </c>
      <c r="I4873" t="s">
        <v>63</v>
      </c>
      <c r="J4873" t="s">
        <v>49</v>
      </c>
      <c r="K4873">
        <v>1</v>
      </c>
      <c r="L4873">
        <v>249.35</v>
      </c>
      <c r="M4873" t="s">
        <v>50</v>
      </c>
      <c r="N4873">
        <v>12</v>
      </c>
      <c r="O4873" t="s">
        <v>12365</v>
      </c>
      <c r="P4873">
        <v>495</v>
      </c>
      <c r="Q4873" t="s">
        <v>43</v>
      </c>
      <c r="R4873">
        <v>4</v>
      </c>
      <c r="S4873" s="1">
        <v>45421</v>
      </c>
      <c r="T4873" t="s">
        <v>36</v>
      </c>
    </row>
    <row r="4874" spans="1:20" x14ac:dyDescent="0.25">
      <c r="A4874" t="s">
        <v>9798</v>
      </c>
      <c r="B4874" t="s">
        <v>45</v>
      </c>
      <c r="C4874" t="s">
        <v>82</v>
      </c>
      <c r="D4874" t="s">
        <v>56</v>
      </c>
      <c r="E4874" s="1">
        <v>45721</v>
      </c>
      <c r="F4874" t="s">
        <v>9799</v>
      </c>
      <c r="G4874" s="1">
        <v>45661</v>
      </c>
      <c r="H4874" t="s">
        <v>58</v>
      </c>
      <c r="I4874" t="s">
        <v>48</v>
      </c>
      <c r="J4874" t="s">
        <v>64</v>
      </c>
      <c r="K4874">
        <v>4</v>
      </c>
      <c r="L4874">
        <v>342.37</v>
      </c>
      <c r="M4874" t="s">
        <v>35</v>
      </c>
      <c r="N4874">
        <v>11</v>
      </c>
      <c r="O4874" s="1">
        <v>45873</v>
      </c>
      <c r="P4874">
        <v>180</v>
      </c>
      <c r="Q4874" t="s">
        <v>43</v>
      </c>
      <c r="R4874">
        <v>5</v>
      </c>
      <c r="S4874" t="s">
        <v>12314</v>
      </c>
      <c r="T4874" t="s">
        <v>60</v>
      </c>
    </row>
    <row r="4875" spans="1:20" x14ac:dyDescent="0.25">
      <c r="A4875" t="s">
        <v>9800</v>
      </c>
      <c r="B4875" t="s">
        <v>45</v>
      </c>
      <c r="C4875" t="s">
        <v>39</v>
      </c>
      <c r="D4875" t="s">
        <v>32</v>
      </c>
      <c r="E4875" s="1">
        <v>45180</v>
      </c>
      <c r="F4875" t="s">
        <v>9801</v>
      </c>
      <c r="G4875" s="1">
        <v>45661</v>
      </c>
      <c r="H4875" t="s">
        <v>34</v>
      </c>
      <c r="I4875" t="s">
        <v>26</v>
      </c>
      <c r="J4875" t="s">
        <v>27</v>
      </c>
      <c r="K4875">
        <v>3</v>
      </c>
      <c r="L4875">
        <v>253.6</v>
      </c>
      <c r="M4875" t="s">
        <v>28</v>
      </c>
      <c r="N4875">
        <v>4</v>
      </c>
      <c r="O4875" s="1">
        <v>45964</v>
      </c>
      <c r="P4875">
        <v>316</v>
      </c>
      <c r="Q4875" t="s">
        <v>43</v>
      </c>
      <c r="R4875">
        <v>1</v>
      </c>
      <c r="S4875" s="1">
        <v>45778</v>
      </c>
      <c r="T4875" t="s">
        <v>30</v>
      </c>
    </row>
    <row r="4876" spans="1:20" x14ac:dyDescent="0.25">
      <c r="A4876" t="s">
        <v>9802</v>
      </c>
      <c r="B4876" t="s">
        <v>21</v>
      </c>
      <c r="C4876" t="s">
        <v>22</v>
      </c>
      <c r="D4876" t="s">
        <v>56</v>
      </c>
      <c r="E4876" t="s">
        <v>12087</v>
      </c>
      <c r="F4876" t="s">
        <v>9803</v>
      </c>
      <c r="G4876" s="1">
        <v>45661</v>
      </c>
      <c r="H4876" t="s">
        <v>58</v>
      </c>
      <c r="I4876" t="s">
        <v>54</v>
      </c>
      <c r="J4876" t="s">
        <v>59</v>
      </c>
      <c r="K4876">
        <v>4</v>
      </c>
      <c r="L4876">
        <v>166.06</v>
      </c>
      <c r="M4876" t="s">
        <v>28</v>
      </c>
      <c r="N4876">
        <v>4</v>
      </c>
      <c r="O4876" t="s">
        <v>12098</v>
      </c>
      <c r="P4876">
        <v>417</v>
      </c>
      <c r="Q4876" t="s">
        <v>43</v>
      </c>
      <c r="R4876">
        <v>3</v>
      </c>
      <c r="S4876" t="s">
        <v>12287</v>
      </c>
      <c r="T4876" t="s">
        <v>60</v>
      </c>
    </row>
    <row r="4877" spans="1:20" x14ac:dyDescent="0.25">
      <c r="A4877" t="s">
        <v>9804</v>
      </c>
      <c r="B4877" t="s">
        <v>45</v>
      </c>
      <c r="C4877" t="s">
        <v>39</v>
      </c>
      <c r="D4877" t="s">
        <v>77</v>
      </c>
      <c r="E4877" t="s">
        <v>12427</v>
      </c>
      <c r="F4877" t="s">
        <v>9805</v>
      </c>
      <c r="G4877" s="1">
        <v>45661</v>
      </c>
      <c r="H4877" t="s">
        <v>58</v>
      </c>
      <c r="I4877" t="s">
        <v>63</v>
      </c>
      <c r="J4877" t="s">
        <v>27</v>
      </c>
      <c r="K4877">
        <v>4</v>
      </c>
      <c r="L4877">
        <v>1213.47</v>
      </c>
      <c r="M4877" t="s">
        <v>35</v>
      </c>
      <c r="N4877">
        <v>21</v>
      </c>
      <c r="O4877" t="s">
        <v>12270</v>
      </c>
      <c r="P4877">
        <v>330</v>
      </c>
      <c r="Q4877" t="s">
        <v>43</v>
      </c>
      <c r="R4877">
        <v>5</v>
      </c>
      <c r="S4877" t="s">
        <v>12219</v>
      </c>
      <c r="T4877" t="s">
        <v>30</v>
      </c>
    </row>
    <row r="4878" spans="1:20" x14ac:dyDescent="0.25">
      <c r="A4878" t="s">
        <v>9806</v>
      </c>
      <c r="B4878" t="s">
        <v>38</v>
      </c>
      <c r="C4878" t="s">
        <v>39</v>
      </c>
      <c r="D4878" t="s">
        <v>77</v>
      </c>
      <c r="E4878" t="s">
        <v>12368</v>
      </c>
      <c r="F4878" t="s">
        <v>9807</v>
      </c>
      <c r="G4878" s="1">
        <v>45661</v>
      </c>
      <c r="H4878" t="s">
        <v>41</v>
      </c>
      <c r="I4878" t="s">
        <v>54</v>
      </c>
      <c r="J4878" t="s">
        <v>27</v>
      </c>
      <c r="K4878">
        <v>5</v>
      </c>
      <c r="L4878">
        <v>826.73</v>
      </c>
      <c r="M4878" t="s">
        <v>28</v>
      </c>
      <c r="N4878">
        <v>4</v>
      </c>
      <c r="O4878" t="s">
        <v>12094</v>
      </c>
      <c r="P4878">
        <v>342</v>
      </c>
      <c r="Q4878" t="s">
        <v>29</v>
      </c>
      <c r="R4878">
        <v>3</v>
      </c>
      <c r="S4878" s="1">
        <v>45694</v>
      </c>
      <c r="T4878" t="s">
        <v>30</v>
      </c>
    </row>
    <row r="4879" spans="1:20" x14ac:dyDescent="0.25">
      <c r="A4879" t="s">
        <v>9808</v>
      </c>
      <c r="B4879" t="s">
        <v>38</v>
      </c>
      <c r="C4879" t="s">
        <v>22</v>
      </c>
      <c r="D4879" t="s">
        <v>52</v>
      </c>
      <c r="E4879" t="s">
        <v>12331</v>
      </c>
      <c r="F4879" t="s">
        <v>9809</v>
      </c>
      <c r="G4879" s="1">
        <v>45661</v>
      </c>
      <c r="H4879" t="s">
        <v>58</v>
      </c>
      <c r="I4879" t="s">
        <v>26</v>
      </c>
      <c r="J4879" t="s">
        <v>27</v>
      </c>
      <c r="K4879">
        <v>4</v>
      </c>
      <c r="L4879">
        <v>1003.15</v>
      </c>
      <c r="M4879" t="s">
        <v>50</v>
      </c>
      <c r="N4879">
        <v>28</v>
      </c>
      <c r="O4879" t="s">
        <v>12197</v>
      </c>
      <c r="P4879">
        <v>476</v>
      </c>
      <c r="Q4879" t="s">
        <v>29</v>
      </c>
      <c r="R4879">
        <v>2</v>
      </c>
      <c r="S4879" s="1">
        <v>45605</v>
      </c>
      <c r="T4879" t="s">
        <v>36</v>
      </c>
    </row>
    <row r="4880" spans="1:20" x14ac:dyDescent="0.25">
      <c r="A4880" t="s">
        <v>9810</v>
      </c>
      <c r="B4880" t="s">
        <v>21</v>
      </c>
      <c r="C4880" t="s">
        <v>22</v>
      </c>
      <c r="D4880" t="s">
        <v>77</v>
      </c>
      <c r="E4880" s="1">
        <v>45572</v>
      </c>
      <c r="F4880" t="s">
        <v>9811</v>
      </c>
      <c r="G4880" s="1">
        <v>45661</v>
      </c>
      <c r="H4880" t="s">
        <v>41</v>
      </c>
      <c r="I4880" t="s">
        <v>63</v>
      </c>
      <c r="J4880" t="s">
        <v>64</v>
      </c>
      <c r="K4880">
        <v>5</v>
      </c>
      <c r="L4880">
        <v>274.7</v>
      </c>
      <c r="M4880" t="s">
        <v>50</v>
      </c>
      <c r="N4880">
        <v>12</v>
      </c>
      <c r="O4880" t="s">
        <v>12250</v>
      </c>
      <c r="P4880">
        <v>214</v>
      </c>
      <c r="Q4880" t="s">
        <v>29</v>
      </c>
      <c r="R4880">
        <v>2</v>
      </c>
      <c r="S4880" s="1">
        <v>45392</v>
      </c>
      <c r="T4880" t="s">
        <v>36</v>
      </c>
    </row>
    <row r="4881" spans="1:20" x14ac:dyDescent="0.25">
      <c r="A4881" t="s">
        <v>9812</v>
      </c>
      <c r="B4881" t="s">
        <v>21</v>
      </c>
      <c r="C4881" t="s">
        <v>82</v>
      </c>
      <c r="D4881" t="s">
        <v>32</v>
      </c>
      <c r="E4881" t="s">
        <v>12377</v>
      </c>
      <c r="F4881" t="s">
        <v>9813</v>
      </c>
      <c r="G4881" s="1">
        <v>45661</v>
      </c>
      <c r="H4881" t="s">
        <v>34</v>
      </c>
      <c r="I4881" t="s">
        <v>48</v>
      </c>
      <c r="J4881" t="s">
        <v>59</v>
      </c>
      <c r="K4881">
        <v>3</v>
      </c>
      <c r="L4881">
        <v>494.42</v>
      </c>
      <c r="M4881" t="s">
        <v>35</v>
      </c>
      <c r="N4881">
        <v>1</v>
      </c>
      <c r="O4881" t="s">
        <v>12264</v>
      </c>
      <c r="P4881">
        <v>374</v>
      </c>
      <c r="Q4881" t="s">
        <v>43</v>
      </c>
      <c r="R4881">
        <v>1</v>
      </c>
      <c r="S4881" t="s">
        <v>12278</v>
      </c>
      <c r="T4881" t="s">
        <v>60</v>
      </c>
    </row>
    <row r="4882" spans="1:20" x14ac:dyDescent="0.25">
      <c r="A4882" t="s">
        <v>9814</v>
      </c>
      <c r="B4882" t="s">
        <v>45</v>
      </c>
      <c r="C4882" t="s">
        <v>22</v>
      </c>
      <c r="D4882" t="s">
        <v>52</v>
      </c>
      <c r="E4882" t="s">
        <v>12308</v>
      </c>
      <c r="F4882" t="s">
        <v>9815</v>
      </c>
      <c r="G4882" s="1">
        <v>45661</v>
      </c>
      <c r="H4882" t="s">
        <v>41</v>
      </c>
      <c r="I4882" t="s">
        <v>26</v>
      </c>
      <c r="J4882" t="s">
        <v>64</v>
      </c>
      <c r="K4882">
        <v>1</v>
      </c>
      <c r="L4882">
        <v>1100.22</v>
      </c>
      <c r="M4882" t="s">
        <v>35</v>
      </c>
      <c r="N4882">
        <v>18</v>
      </c>
      <c r="O4882" s="1">
        <v>45753</v>
      </c>
      <c r="P4882">
        <v>315</v>
      </c>
      <c r="Q4882" t="s">
        <v>43</v>
      </c>
      <c r="R4882">
        <v>5</v>
      </c>
      <c r="S4882" t="s">
        <v>12235</v>
      </c>
      <c r="T4882" t="s">
        <v>60</v>
      </c>
    </row>
    <row r="4883" spans="1:20" x14ac:dyDescent="0.25">
      <c r="A4883" t="s">
        <v>9816</v>
      </c>
      <c r="B4883" t="s">
        <v>21</v>
      </c>
      <c r="C4883" t="s">
        <v>39</v>
      </c>
      <c r="D4883" t="s">
        <v>77</v>
      </c>
      <c r="E4883" t="s">
        <v>12361</v>
      </c>
      <c r="F4883" t="s">
        <v>9817</v>
      </c>
      <c r="G4883" s="1">
        <v>45692</v>
      </c>
      <c r="H4883" t="s">
        <v>41</v>
      </c>
      <c r="I4883" t="s">
        <v>48</v>
      </c>
      <c r="J4883" t="s">
        <v>27</v>
      </c>
      <c r="K4883">
        <v>1</v>
      </c>
      <c r="L4883">
        <v>718.68</v>
      </c>
      <c r="M4883" t="s">
        <v>28</v>
      </c>
      <c r="N4883">
        <v>18</v>
      </c>
      <c r="O4883" t="s">
        <v>12369</v>
      </c>
      <c r="P4883">
        <v>498</v>
      </c>
      <c r="Q4883" t="s">
        <v>43</v>
      </c>
      <c r="R4883">
        <v>5</v>
      </c>
      <c r="S4883" s="1">
        <v>45901</v>
      </c>
      <c r="T4883" t="s">
        <v>36</v>
      </c>
    </row>
    <row r="4884" spans="1:20" x14ac:dyDescent="0.25">
      <c r="A4884" t="s">
        <v>9818</v>
      </c>
      <c r="B4884" t="s">
        <v>21</v>
      </c>
      <c r="C4884" t="s">
        <v>39</v>
      </c>
      <c r="D4884" t="s">
        <v>32</v>
      </c>
      <c r="E4884" t="s">
        <v>12271</v>
      </c>
      <c r="F4884" t="s">
        <v>9819</v>
      </c>
      <c r="G4884" s="1">
        <v>45692</v>
      </c>
      <c r="H4884" t="s">
        <v>41</v>
      </c>
      <c r="I4884" t="s">
        <v>42</v>
      </c>
      <c r="J4884" t="s">
        <v>27</v>
      </c>
      <c r="K4884">
        <v>3</v>
      </c>
      <c r="L4884">
        <v>860.96</v>
      </c>
      <c r="M4884" t="s">
        <v>35</v>
      </c>
      <c r="N4884">
        <v>6</v>
      </c>
      <c r="O4884" t="s">
        <v>12157</v>
      </c>
      <c r="P4884">
        <v>308</v>
      </c>
      <c r="Q4884" t="s">
        <v>43</v>
      </c>
      <c r="R4884">
        <v>2</v>
      </c>
      <c r="S4884" s="1">
        <v>45719</v>
      </c>
      <c r="T4884" t="s">
        <v>36</v>
      </c>
    </row>
    <row r="4885" spans="1:20" x14ac:dyDescent="0.25">
      <c r="A4885" t="s">
        <v>9820</v>
      </c>
      <c r="B4885" t="s">
        <v>38</v>
      </c>
      <c r="C4885" t="s">
        <v>82</v>
      </c>
      <c r="D4885" t="s">
        <v>32</v>
      </c>
      <c r="E4885" t="s">
        <v>12500</v>
      </c>
      <c r="F4885" t="s">
        <v>9821</v>
      </c>
      <c r="G4885" s="1">
        <v>45692</v>
      </c>
      <c r="H4885" t="s">
        <v>47</v>
      </c>
      <c r="I4885" t="s">
        <v>54</v>
      </c>
      <c r="J4885" t="s">
        <v>59</v>
      </c>
      <c r="K4885">
        <v>1</v>
      </c>
      <c r="L4885">
        <v>428.49</v>
      </c>
      <c r="M4885" t="s">
        <v>35</v>
      </c>
      <c r="N4885">
        <v>29</v>
      </c>
      <c r="O4885" s="1">
        <v>45691</v>
      </c>
      <c r="P4885">
        <v>434</v>
      </c>
      <c r="Q4885" t="s">
        <v>43</v>
      </c>
      <c r="R4885">
        <v>5</v>
      </c>
      <c r="S4885" s="1">
        <v>45606</v>
      </c>
      <c r="T4885" t="s">
        <v>36</v>
      </c>
    </row>
    <row r="4886" spans="1:20" x14ac:dyDescent="0.25">
      <c r="A4886" t="s">
        <v>9822</v>
      </c>
      <c r="B4886" t="s">
        <v>38</v>
      </c>
      <c r="C4886" t="s">
        <v>22</v>
      </c>
      <c r="D4886" t="s">
        <v>23</v>
      </c>
      <c r="E4886" s="1">
        <v>45513</v>
      </c>
      <c r="F4886" t="s">
        <v>9823</v>
      </c>
      <c r="G4886" s="1">
        <v>45692</v>
      </c>
      <c r="H4886" t="s">
        <v>41</v>
      </c>
      <c r="I4886" t="s">
        <v>48</v>
      </c>
      <c r="J4886" t="s">
        <v>64</v>
      </c>
      <c r="K4886">
        <v>5</v>
      </c>
      <c r="L4886">
        <v>498.44</v>
      </c>
      <c r="M4886" t="s">
        <v>28</v>
      </c>
      <c r="N4886">
        <v>31</v>
      </c>
      <c r="O4886" t="s">
        <v>12314</v>
      </c>
      <c r="P4886">
        <v>480</v>
      </c>
      <c r="Q4886" t="s">
        <v>43</v>
      </c>
      <c r="R4886">
        <v>2</v>
      </c>
      <c r="S4886" s="1">
        <v>45513</v>
      </c>
      <c r="T4886" t="s">
        <v>30</v>
      </c>
    </row>
    <row r="4887" spans="1:20" x14ac:dyDescent="0.25">
      <c r="A4887" t="s">
        <v>9824</v>
      </c>
      <c r="B4887" t="s">
        <v>38</v>
      </c>
      <c r="C4887" t="s">
        <v>82</v>
      </c>
      <c r="D4887" t="s">
        <v>56</v>
      </c>
      <c r="E4887" t="s">
        <v>12341</v>
      </c>
      <c r="F4887" t="s">
        <v>9825</v>
      </c>
      <c r="G4887" s="1">
        <v>45692</v>
      </c>
      <c r="H4887" t="s">
        <v>25</v>
      </c>
      <c r="I4887" t="s">
        <v>26</v>
      </c>
      <c r="J4887" t="s">
        <v>64</v>
      </c>
      <c r="K4887">
        <v>5</v>
      </c>
      <c r="L4887">
        <v>421.94</v>
      </c>
      <c r="M4887" t="s">
        <v>35</v>
      </c>
      <c r="N4887">
        <v>2</v>
      </c>
      <c r="O4887" t="s">
        <v>12276</v>
      </c>
      <c r="P4887">
        <v>214</v>
      </c>
      <c r="Q4887" t="s">
        <v>43</v>
      </c>
      <c r="R4887">
        <v>3</v>
      </c>
      <c r="S4887" t="s">
        <v>12259</v>
      </c>
      <c r="T4887" t="s">
        <v>36</v>
      </c>
    </row>
    <row r="4888" spans="1:20" x14ac:dyDescent="0.25">
      <c r="A4888" t="s">
        <v>9826</v>
      </c>
      <c r="B4888" t="s">
        <v>38</v>
      </c>
      <c r="C4888" t="s">
        <v>39</v>
      </c>
      <c r="D4888" t="s">
        <v>32</v>
      </c>
      <c r="E4888" s="1">
        <v>45908</v>
      </c>
      <c r="F4888" t="s">
        <v>9827</v>
      </c>
      <c r="G4888" s="1">
        <v>45692</v>
      </c>
      <c r="H4888" t="s">
        <v>34</v>
      </c>
      <c r="I4888" t="s">
        <v>42</v>
      </c>
      <c r="J4888" t="s">
        <v>64</v>
      </c>
      <c r="K4888">
        <v>3</v>
      </c>
      <c r="L4888">
        <v>370.45</v>
      </c>
      <c r="M4888" t="s">
        <v>28</v>
      </c>
      <c r="N4888">
        <v>32</v>
      </c>
      <c r="O4888" s="1">
        <v>45721</v>
      </c>
      <c r="P4888">
        <v>355</v>
      </c>
      <c r="Q4888" t="s">
        <v>43</v>
      </c>
      <c r="R4888">
        <v>1</v>
      </c>
      <c r="S4888" s="1">
        <v>45638</v>
      </c>
      <c r="T4888" t="s">
        <v>36</v>
      </c>
    </row>
    <row r="4889" spans="1:20" x14ac:dyDescent="0.25">
      <c r="A4889" t="s">
        <v>9828</v>
      </c>
      <c r="B4889" t="s">
        <v>21</v>
      </c>
      <c r="C4889" t="s">
        <v>82</v>
      </c>
      <c r="D4889" t="s">
        <v>77</v>
      </c>
      <c r="E4889" t="s">
        <v>12168</v>
      </c>
      <c r="F4889" t="s">
        <v>9829</v>
      </c>
      <c r="G4889" s="1">
        <v>45720</v>
      </c>
      <c r="H4889" t="s">
        <v>58</v>
      </c>
      <c r="I4889" t="s">
        <v>42</v>
      </c>
      <c r="J4889" t="s">
        <v>59</v>
      </c>
      <c r="K4889">
        <v>3</v>
      </c>
      <c r="L4889">
        <v>1363.76</v>
      </c>
      <c r="M4889" t="s">
        <v>35</v>
      </c>
      <c r="N4889">
        <v>32</v>
      </c>
      <c r="O4889" t="s">
        <v>12157</v>
      </c>
      <c r="P4889">
        <v>347</v>
      </c>
      <c r="Q4889" t="s">
        <v>29</v>
      </c>
      <c r="R4889">
        <v>2</v>
      </c>
      <c r="S4889" s="1">
        <v>45334</v>
      </c>
      <c r="T4889" t="s">
        <v>36</v>
      </c>
    </row>
    <row r="4890" spans="1:20" x14ac:dyDescent="0.25">
      <c r="A4890" t="s">
        <v>9830</v>
      </c>
      <c r="B4890" t="s">
        <v>21</v>
      </c>
      <c r="C4890" t="s">
        <v>39</v>
      </c>
      <c r="D4890" t="s">
        <v>52</v>
      </c>
      <c r="E4890" s="1">
        <v>45536</v>
      </c>
      <c r="F4890" t="s">
        <v>9831</v>
      </c>
      <c r="G4890" s="1">
        <v>45720</v>
      </c>
      <c r="H4890" t="s">
        <v>34</v>
      </c>
      <c r="I4890" t="s">
        <v>63</v>
      </c>
      <c r="J4890" t="s">
        <v>49</v>
      </c>
      <c r="K4890">
        <v>4</v>
      </c>
      <c r="L4890">
        <v>1381.28</v>
      </c>
      <c r="M4890" t="s">
        <v>28</v>
      </c>
      <c r="N4890">
        <v>43</v>
      </c>
      <c r="O4890" t="s">
        <v>12221</v>
      </c>
      <c r="P4890">
        <v>284</v>
      </c>
      <c r="Q4890" t="s">
        <v>29</v>
      </c>
      <c r="R4890">
        <v>4</v>
      </c>
      <c r="S4890" s="1">
        <v>45424</v>
      </c>
      <c r="T4890" t="s">
        <v>36</v>
      </c>
    </row>
    <row r="4891" spans="1:20" x14ac:dyDescent="0.25">
      <c r="A4891" t="s">
        <v>9832</v>
      </c>
      <c r="B4891" t="s">
        <v>45</v>
      </c>
      <c r="C4891" t="s">
        <v>22</v>
      </c>
      <c r="D4891" t="s">
        <v>52</v>
      </c>
      <c r="E4891" t="s">
        <v>12466</v>
      </c>
      <c r="F4891" t="s">
        <v>9833</v>
      </c>
      <c r="G4891" s="1">
        <v>45720</v>
      </c>
      <c r="H4891" t="s">
        <v>34</v>
      </c>
      <c r="I4891" t="s">
        <v>63</v>
      </c>
      <c r="J4891" t="s">
        <v>64</v>
      </c>
      <c r="K4891">
        <v>5</v>
      </c>
      <c r="L4891">
        <v>1052.73</v>
      </c>
      <c r="M4891" t="s">
        <v>50</v>
      </c>
      <c r="N4891">
        <v>45</v>
      </c>
      <c r="O4891" t="s">
        <v>12097</v>
      </c>
      <c r="P4891">
        <v>469</v>
      </c>
      <c r="Q4891" t="s">
        <v>43</v>
      </c>
      <c r="R4891">
        <v>3</v>
      </c>
      <c r="S4891" t="s">
        <v>12098</v>
      </c>
      <c r="T4891" t="s">
        <v>60</v>
      </c>
    </row>
    <row r="4892" spans="1:20" x14ac:dyDescent="0.25">
      <c r="A4892" t="s">
        <v>9834</v>
      </c>
      <c r="B4892" t="s">
        <v>21</v>
      </c>
      <c r="C4892" t="s">
        <v>39</v>
      </c>
      <c r="D4892" t="s">
        <v>56</v>
      </c>
      <c r="E4892" t="s">
        <v>12387</v>
      </c>
      <c r="F4892" t="s">
        <v>9835</v>
      </c>
      <c r="G4892" s="1">
        <v>45720</v>
      </c>
      <c r="H4892" t="s">
        <v>25</v>
      </c>
      <c r="I4892" t="s">
        <v>48</v>
      </c>
      <c r="J4892" t="s">
        <v>49</v>
      </c>
      <c r="K4892">
        <v>4</v>
      </c>
      <c r="L4892">
        <v>122.54</v>
      </c>
      <c r="M4892" t="s">
        <v>50</v>
      </c>
      <c r="N4892">
        <v>4</v>
      </c>
      <c r="O4892" s="1">
        <v>45361</v>
      </c>
      <c r="P4892">
        <v>45</v>
      </c>
      <c r="Q4892" t="s">
        <v>43</v>
      </c>
      <c r="R4892">
        <v>3</v>
      </c>
      <c r="S4892" t="s">
        <v>12339</v>
      </c>
      <c r="T4892" t="s">
        <v>30</v>
      </c>
    </row>
    <row r="4893" spans="1:20" x14ac:dyDescent="0.25">
      <c r="A4893" t="s">
        <v>9836</v>
      </c>
      <c r="B4893" t="s">
        <v>45</v>
      </c>
      <c r="C4893" t="s">
        <v>22</v>
      </c>
      <c r="D4893" t="s">
        <v>77</v>
      </c>
      <c r="E4893" s="1">
        <v>45843</v>
      </c>
      <c r="F4893" t="s">
        <v>9837</v>
      </c>
      <c r="G4893" s="1">
        <v>45720</v>
      </c>
      <c r="H4893" t="s">
        <v>47</v>
      </c>
      <c r="I4893" t="s">
        <v>63</v>
      </c>
      <c r="J4893" t="s">
        <v>59</v>
      </c>
      <c r="K4893">
        <v>5</v>
      </c>
      <c r="L4893">
        <v>308.69</v>
      </c>
      <c r="M4893" t="s">
        <v>50</v>
      </c>
      <c r="N4893">
        <v>27</v>
      </c>
      <c r="O4893" t="s">
        <v>12372</v>
      </c>
      <c r="P4893">
        <v>150</v>
      </c>
      <c r="Q4893" t="s">
        <v>43</v>
      </c>
      <c r="R4893">
        <v>3</v>
      </c>
      <c r="S4893" t="s">
        <v>12244</v>
      </c>
      <c r="T4893" t="s">
        <v>30</v>
      </c>
    </row>
    <row r="4894" spans="1:20" x14ac:dyDescent="0.25">
      <c r="A4894" t="s">
        <v>9838</v>
      </c>
      <c r="B4894" t="s">
        <v>21</v>
      </c>
      <c r="C4894" t="s">
        <v>22</v>
      </c>
      <c r="D4894" t="s">
        <v>77</v>
      </c>
      <c r="E4894" t="s">
        <v>12393</v>
      </c>
      <c r="F4894" t="s">
        <v>9839</v>
      </c>
      <c r="G4894" s="1">
        <v>45720</v>
      </c>
      <c r="H4894" t="s">
        <v>41</v>
      </c>
      <c r="I4894" t="s">
        <v>26</v>
      </c>
      <c r="J4894" t="s">
        <v>67</v>
      </c>
      <c r="K4894">
        <v>4</v>
      </c>
      <c r="L4894">
        <v>951.21</v>
      </c>
      <c r="M4894" t="s">
        <v>35</v>
      </c>
      <c r="N4894">
        <v>22</v>
      </c>
      <c r="O4894" t="s">
        <v>12141</v>
      </c>
      <c r="P4894">
        <v>123</v>
      </c>
      <c r="Q4894" t="s">
        <v>29</v>
      </c>
      <c r="R4894">
        <v>3</v>
      </c>
      <c r="S4894" s="1">
        <v>45696</v>
      </c>
      <c r="T4894" t="s">
        <v>30</v>
      </c>
    </row>
    <row r="4895" spans="1:20" x14ac:dyDescent="0.25">
      <c r="A4895" t="s">
        <v>9840</v>
      </c>
      <c r="B4895" t="s">
        <v>38</v>
      </c>
      <c r="C4895" t="s">
        <v>39</v>
      </c>
      <c r="D4895" t="s">
        <v>32</v>
      </c>
      <c r="E4895" t="s">
        <v>12314</v>
      </c>
      <c r="F4895" t="s">
        <v>9841</v>
      </c>
      <c r="G4895" s="1">
        <v>45720</v>
      </c>
      <c r="H4895" t="s">
        <v>34</v>
      </c>
      <c r="I4895" t="s">
        <v>54</v>
      </c>
      <c r="J4895" t="s">
        <v>59</v>
      </c>
      <c r="K4895">
        <v>1</v>
      </c>
      <c r="L4895">
        <v>882.37</v>
      </c>
      <c r="M4895" t="s">
        <v>35</v>
      </c>
      <c r="N4895">
        <v>49</v>
      </c>
      <c r="O4895" t="s">
        <v>12313</v>
      </c>
      <c r="P4895">
        <v>479</v>
      </c>
      <c r="Q4895" t="s">
        <v>43</v>
      </c>
      <c r="R4895">
        <v>1</v>
      </c>
      <c r="S4895" s="1">
        <v>45513</v>
      </c>
      <c r="T4895" t="s">
        <v>36</v>
      </c>
    </row>
    <row r="4896" spans="1:20" x14ac:dyDescent="0.25">
      <c r="A4896" t="s">
        <v>9842</v>
      </c>
      <c r="B4896" t="s">
        <v>21</v>
      </c>
      <c r="C4896" t="s">
        <v>39</v>
      </c>
      <c r="D4896" t="s">
        <v>23</v>
      </c>
      <c r="E4896" t="s">
        <v>12352</v>
      </c>
      <c r="F4896" t="s">
        <v>9843</v>
      </c>
      <c r="G4896" s="1">
        <v>45751</v>
      </c>
      <c r="H4896" t="s">
        <v>25</v>
      </c>
      <c r="I4896" t="s">
        <v>54</v>
      </c>
      <c r="J4896" t="s">
        <v>27</v>
      </c>
      <c r="K4896">
        <v>5</v>
      </c>
      <c r="L4896">
        <v>403.82</v>
      </c>
      <c r="M4896" t="s">
        <v>28</v>
      </c>
      <c r="N4896">
        <v>8</v>
      </c>
      <c r="O4896" t="s">
        <v>12379</v>
      </c>
      <c r="P4896">
        <v>203</v>
      </c>
      <c r="Q4896" t="s">
        <v>29</v>
      </c>
      <c r="R4896">
        <v>3</v>
      </c>
      <c r="S4896" s="1">
        <v>45720</v>
      </c>
      <c r="T4896" t="s">
        <v>60</v>
      </c>
    </row>
    <row r="4897" spans="1:20" x14ac:dyDescent="0.25">
      <c r="A4897" t="s">
        <v>9844</v>
      </c>
      <c r="B4897" t="s">
        <v>38</v>
      </c>
      <c r="C4897" t="s">
        <v>22</v>
      </c>
      <c r="D4897" t="s">
        <v>23</v>
      </c>
      <c r="E4897" s="1">
        <v>45474</v>
      </c>
      <c r="F4897" t="s">
        <v>9845</v>
      </c>
      <c r="G4897" s="1">
        <v>45751</v>
      </c>
      <c r="H4897" t="s">
        <v>34</v>
      </c>
      <c r="I4897" t="s">
        <v>54</v>
      </c>
      <c r="J4897" t="s">
        <v>67</v>
      </c>
      <c r="K4897">
        <v>5</v>
      </c>
      <c r="L4897">
        <v>311.82</v>
      </c>
      <c r="M4897" t="s">
        <v>50</v>
      </c>
      <c r="N4897">
        <v>44</v>
      </c>
      <c r="O4897" s="1">
        <v>45963</v>
      </c>
      <c r="P4897">
        <v>144</v>
      </c>
      <c r="Q4897" t="s">
        <v>29</v>
      </c>
      <c r="R4897">
        <v>5</v>
      </c>
      <c r="S4897" s="1">
        <v>45780</v>
      </c>
      <c r="T4897" t="s">
        <v>60</v>
      </c>
    </row>
    <row r="4898" spans="1:20" x14ac:dyDescent="0.25">
      <c r="A4898" t="s">
        <v>9846</v>
      </c>
      <c r="B4898" t="s">
        <v>45</v>
      </c>
      <c r="C4898" t="s">
        <v>39</v>
      </c>
      <c r="D4898" t="s">
        <v>77</v>
      </c>
      <c r="E4898" s="1">
        <v>45444</v>
      </c>
      <c r="F4898" t="s">
        <v>9847</v>
      </c>
      <c r="G4898" s="1">
        <v>45751</v>
      </c>
      <c r="H4898" t="s">
        <v>58</v>
      </c>
      <c r="I4898" t="s">
        <v>63</v>
      </c>
      <c r="J4898" t="s">
        <v>64</v>
      </c>
      <c r="K4898">
        <v>4</v>
      </c>
      <c r="L4898">
        <v>1321.05</v>
      </c>
      <c r="M4898" t="s">
        <v>28</v>
      </c>
      <c r="N4898">
        <v>17</v>
      </c>
      <c r="O4898" t="s">
        <v>12155</v>
      </c>
      <c r="P4898">
        <v>396</v>
      </c>
      <c r="Q4898" t="s">
        <v>43</v>
      </c>
      <c r="R4898">
        <v>3</v>
      </c>
      <c r="S4898" t="s">
        <v>12340</v>
      </c>
      <c r="T4898" t="s">
        <v>60</v>
      </c>
    </row>
    <row r="4899" spans="1:20" x14ac:dyDescent="0.25">
      <c r="A4899" t="s">
        <v>9848</v>
      </c>
      <c r="B4899" t="s">
        <v>38</v>
      </c>
      <c r="C4899" t="s">
        <v>39</v>
      </c>
      <c r="D4899" t="s">
        <v>32</v>
      </c>
      <c r="E4899" t="s">
        <v>12503</v>
      </c>
      <c r="F4899" t="s">
        <v>9849</v>
      </c>
      <c r="G4899" s="1">
        <v>45751</v>
      </c>
      <c r="H4899" t="s">
        <v>25</v>
      </c>
      <c r="I4899" t="s">
        <v>42</v>
      </c>
      <c r="J4899" t="s">
        <v>64</v>
      </c>
      <c r="K4899">
        <v>3</v>
      </c>
      <c r="L4899">
        <v>781.85</v>
      </c>
      <c r="M4899" t="s">
        <v>50</v>
      </c>
      <c r="N4899">
        <v>47</v>
      </c>
      <c r="O4899" t="s">
        <v>12081</v>
      </c>
      <c r="P4899">
        <v>484</v>
      </c>
      <c r="Q4899" t="s">
        <v>43</v>
      </c>
      <c r="R4899">
        <v>1</v>
      </c>
      <c r="S4899" t="s">
        <v>12198</v>
      </c>
      <c r="T4899" t="s">
        <v>36</v>
      </c>
    </row>
    <row r="4900" spans="1:20" x14ac:dyDescent="0.25">
      <c r="A4900" t="s">
        <v>9850</v>
      </c>
      <c r="B4900" t="s">
        <v>45</v>
      </c>
      <c r="C4900" t="s">
        <v>39</v>
      </c>
      <c r="D4900" t="s">
        <v>23</v>
      </c>
      <c r="E4900" s="1">
        <v>45482</v>
      </c>
      <c r="F4900" t="s">
        <v>9851</v>
      </c>
      <c r="G4900" s="1">
        <v>45751</v>
      </c>
      <c r="H4900" t="s">
        <v>25</v>
      </c>
      <c r="I4900" t="s">
        <v>54</v>
      </c>
      <c r="J4900" t="s">
        <v>59</v>
      </c>
      <c r="K4900">
        <v>4</v>
      </c>
      <c r="L4900">
        <v>1168.3399999999999</v>
      </c>
      <c r="M4900" t="s">
        <v>50</v>
      </c>
      <c r="N4900">
        <v>16</v>
      </c>
      <c r="O4900" s="1">
        <v>45393</v>
      </c>
      <c r="P4900">
        <v>364</v>
      </c>
      <c r="Q4900" t="s">
        <v>43</v>
      </c>
      <c r="R4900">
        <v>4</v>
      </c>
      <c r="S4900" s="1">
        <v>45577</v>
      </c>
      <c r="T4900" t="s">
        <v>30</v>
      </c>
    </row>
    <row r="4901" spans="1:20" x14ac:dyDescent="0.25">
      <c r="A4901" t="s">
        <v>9852</v>
      </c>
      <c r="B4901" t="s">
        <v>38</v>
      </c>
      <c r="C4901" t="s">
        <v>82</v>
      </c>
      <c r="D4901" t="s">
        <v>77</v>
      </c>
      <c r="E4901" t="s">
        <v>12103</v>
      </c>
      <c r="F4901" t="s">
        <v>9853</v>
      </c>
      <c r="G4901" s="1">
        <v>45751</v>
      </c>
      <c r="H4901" t="s">
        <v>34</v>
      </c>
      <c r="I4901" t="s">
        <v>42</v>
      </c>
      <c r="J4901" t="s">
        <v>49</v>
      </c>
      <c r="K4901">
        <v>3</v>
      </c>
      <c r="L4901">
        <v>1042.46</v>
      </c>
      <c r="M4901" t="s">
        <v>28</v>
      </c>
      <c r="N4901">
        <v>9</v>
      </c>
      <c r="O4901" t="s">
        <v>12369</v>
      </c>
      <c r="P4901">
        <v>472</v>
      </c>
      <c r="Q4901" t="s">
        <v>43</v>
      </c>
      <c r="R4901">
        <v>4</v>
      </c>
      <c r="S4901" t="s">
        <v>12284</v>
      </c>
      <c r="T4901" t="s">
        <v>30</v>
      </c>
    </row>
    <row r="4902" spans="1:20" x14ac:dyDescent="0.25">
      <c r="A4902" t="s">
        <v>9854</v>
      </c>
      <c r="B4902" t="s">
        <v>45</v>
      </c>
      <c r="C4902" t="s">
        <v>22</v>
      </c>
      <c r="D4902" t="s">
        <v>77</v>
      </c>
      <c r="E4902" t="s">
        <v>12364</v>
      </c>
      <c r="F4902" t="s">
        <v>9855</v>
      </c>
      <c r="G4902" s="1">
        <v>45751</v>
      </c>
      <c r="H4902" t="s">
        <v>47</v>
      </c>
      <c r="I4902" t="s">
        <v>42</v>
      </c>
      <c r="J4902" t="s">
        <v>64</v>
      </c>
      <c r="K4902">
        <v>2</v>
      </c>
      <c r="L4902">
        <v>146.58000000000001</v>
      </c>
      <c r="M4902" t="s">
        <v>35</v>
      </c>
      <c r="N4902">
        <v>23</v>
      </c>
      <c r="O4902" s="1">
        <v>45691</v>
      </c>
      <c r="P4902">
        <v>319</v>
      </c>
      <c r="Q4902" t="s">
        <v>43</v>
      </c>
      <c r="R4902">
        <v>1</v>
      </c>
      <c r="S4902" t="s">
        <v>12205</v>
      </c>
      <c r="T4902" t="s">
        <v>36</v>
      </c>
    </row>
    <row r="4903" spans="1:20" x14ac:dyDescent="0.25">
      <c r="A4903" t="s">
        <v>9856</v>
      </c>
      <c r="B4903" t="s">
        <v>38</v>
      </c>
      <c r="C4903" t="s">
        <v>39</v>
      </c>
      <c r="D4903" t="s">
        <v>52</v>
      </c>
      <c r="E4903" t="s">
        <v>12320</v>
      </c>
      <c r="F4903" t="s">
        <v>9857</v>
      </c>
      <c r="G4903" s="1">
        <v>45751</v>
      </c>
      <c r="H4903" t="s">
        <v>41</v>
      </c>
      <c r="I4903" t="s">
        <v>42</v>
      </c>
      <c r="J4903" t="s">
        <v>49</v>
      </c>
      <c r="K4903">
        <v>3</v>
      </c>
      <c r="L4903">
        <v>1021.17</v>
      </c>
      <c r="M4903" t="s">
        <v>35</v>
      </c>
      <c r="N4903">
        <v>46</v>
      </c>
      <c r="O4903" t="s">
        <v>12106</v>
      </c>
      <c r="P4903">
        <v>334</v>
      </c>
      <c r="Q4903" t="s">
        <v>29</v>
      </c>
      <c r="R4903">
        <v>5</v>
      </c>
      <c r="S4903" s="1">
        <v>45933</v>
      </c>
      <c r="T4903" t="s">
        <v>60</v>
      </c>
    </row>
    <row r="4904" spans="1:20" x14ac:dyDescent="0.25">
      <c r="A4904" t="s">
        <v>9858</v>
      </c>
      <c r="B4904" t="s">
        <v>45</v>
      </c>
      <c r="C4904" t="s">
        <v>22</v>
      </c>
      <c r="D4904" t="s">
        <v>77</v>
      </c>
      <c r="E4904" s="1">
        <v>45696</v>
      </c>
      <c r="F4904" t="s">
        <v>9859</v>
      </c>
      <c r="G4904" s="1">
        <v>45751</v>
      </c>
      <c r="H4904" t="s">
        <v>34</v>
      </c>
      <c r="I4904" t="s">
        <v>48</v>
      </c>
      <c r="J4904" t="s">
        <v>59</v>
      </c>
      <c r="K4904">
        <v>4</v>
      </c>
      <c r="L4904">
        <v>1022.55</v>
      </c>
      <c r="M4904" t="s">
        <v>28</v>
      </c>
      <c r="N4904">
        <v>16</v>
      </c>
      <c r="O4904" t="s">
        <v>12163</v>
      </c>
      <c r="P4904">
        <v>192</v>
      </c>
      <c r="Q4904" t="s">
        <v>43</v>
      </c>
      <c r="R4904">
        <v>4</v>
      </c>
      <c r="S4904" s="1">
        <v>45938</v>
      </c>
      <c r="T4904" t="s">
        <v>36</v>
      </c>
    </row>
    <row r="4905" spans="1:20" x14ac:dyDescent="0.25">
      <c r="A4905" t="s">
        <v>9860</v>
      </c>
      <c r="B4905" t="s">
        <v>21</v>
      </c>
      <c r="C4905" t="s">
        <v>82</v>
      </c>
      <c r="D4905" t="s">
        <v>77</v>
      </c>
      <c r="E4905" s="1">
        <v>45476</v>
      </c>
      <c r="F4905" t="s">
        <v>9861</v>
      </c>
      <c r="G4905" s="1">
        <v>45781</v>
      </c>
      <c r="H4905" t="s">
        <v>34</v>
      </c>
      <c r="I4905" t="s">
        <v>54</v>
      </c>
      <c r="J4905" t="s">
        <v>67</v>
      </c>
      <c r="K4905">
        <v>5</v>
      </c>
      <c r="L4905">
        <v>743.57</v>
      </c>
      <c r="M4905" t="s">
        <v>35</v>
      </c>
      <c r="N4905">
        <v>37</v>
      </c>
      <c r="O4905" s="1">
        <v>45845</v>
      </c>
      <c r="P4905">
        <v>150</v>
      </c>
      <c r="Q4905" t="s">
        <v>43</v>
      </c>
      <c r="R4905">
        <v>1</v>
      </c>
      <c r="S4905" t="s">
        <v>12197</v>
      </c>
      <c r="T4905" t="s">
        <v>60</v>
      </c>
    </row>
    <row r="4906" spans="1:20" x14ac:dyDescent="0.25">
      <c r="A4906" t="s">
        <v>9862</v>
      </c>
      <c r="B4906" t="s">
        <v>38</v>
      </c>
      <c r="C4906" t="s">
        <v>82</v>
      </c>
      <c r="D4906" t="s">
        <v>56</v>
      </c>
      <c r="E4906" t="s">
        <v>12260</v>
      </c>
      <c r="F4906" t="s">
        <v>9863</v>
      </c>
      <c r="G4906" s="1">
        <v>45781</v>
      </c>
      <c r="H4906" t="s">
        <v>47</v>
      </c>
      <c r="I4906" t="s">
        <v>54</v>
      </c>
      <c r="J4906" t="s">
        <v>59</v>
      </c>
      <c r="K4906">
        <v>4</v>
      </c>
      <c r="L4906">
        <v>207</v>
      </c>
      <c r="M4906" t="s">
        <v>35</v>
      </c>
      <c r="N4906">
        <v>30</v>
      </c>
      <c r="O4906" t="s">
        <v>12188</v>
      </c>
      <c r="P4906">
        <v>125</v>
      </c>
      <c r="Q4906" t="s">
        <v>29</v>
      </c>
      <c r="R4906">
        <v>3</v>
      </c>
      <c r="S4906" t="s">
        <v>12123</v>
      </c>
      <c r="T4906" t="s">
        <v>36</v>
      </c>
    </row>
    <row r="4907" spans="1:20" x14ac:dyDescent="0.25">
      <c r="A4907" t="s">
        <v>9864</v>
      </c>
      <c r="B4907" t="s">
        <v>38</v>
      </c>
      <c r="C4907" t="s">
        <v>22</v>
      </c>
      <c r="D4907" t="s">
        <v>32</v>
      </c>
      <c r="E4907" s="1">
        <v>45842</v>
      </c>
      <c r="F4907" t="s">
        <v>9865</v>
      </c>
      <c r="G4907" s="1">
        <v>45781</v>
      </c>
      <c r="H4907" t="s">
        <v>47</v>
      </c>
      <c r="I4907" t="s">
        <v>26</v>
      </c>
      <c r="J4907" t="s">
        <v>27</v>
      </c>
      <c r="K4907">
        <v>2</v>
      </c>
      <c r="L4907">
        <v>232.9</v>
      </c>
      <c r="M4907" t="s">
        <v>28</v>
      </c>
      <c r="N4907">
        <v>3</v>
      </c>
      <c r="O4907" s="1">
        <v>45422</v>
      </c>
      <c r="P4907">
        <v>29</v>
      </c>
      <c r="Q4907" t="s">
        <v>29</v>
      </c>
      <c r="R4907">
        <v>3</v>
      </c>
      <c r="S4907" s="1">
        <v>45932</v>
      </c>
      <c r="T4907" t="s">
        <v>60</v>
      </c>
    </row>
    <row r="4908" spans="1:20" x14ac:dyDescent="0.25">
      <c r="A4908" t="s">
        <v>9866</v>
      </c>
      <c r="B4908" t="s">
        <v>21</v>
      </c>
      <c r="C4908" t="s">
        <v>39</v>
      </c>
      <c r="D4908" t="s">
        <v>52</v>
      </c>
      <c r="E4908" t="s">
        <v>12487</v>
      </c>
      <c r="F4908" t="s">
        <v>9867</v>
      </c>
      <c r="G4908" s="1">
        <v>45781</v>
      </c>
      <c r="H4908" t="s">
        <v>47</v>
      </c>
      <c r="I4908" t="s">
        <v>54</v>
      </c>
      <c r="J4908" t="s">
        <v>67</v>
      </c>
      <c r="K4908">
        <v>4</v>
      </c>
      <c r="L4908">
        <v>1416.37</v>
      </c>
      <c r="M4908" t="s">
        <v>28</v>
      </c>
      <c r="N4908">
        <v>21</v>
      </c>
      <c r="O4908" s="1">
        <v>45873</v>
      </c>
      <c r="P4908">
        <v>141</v>
      </c>
      <c r="Q4908" t="s">
        <v>29</v>
      </c>
      <c r="R4908">
        <v>3</v>
      </c>
      <c r="S4908" t="s">
        <v>12149</v>
      </c>
      <c r="T4908" t="s">
        <v>60</v>
      </c>
    </row>
    <row r="4909" spans="1:20" x14ac:dyDescent="0.25">
      <c r="A4909" t="s">
        <v>9868</v>
      </c>
      <c r="B4909" t="s">
        <v>45</v>
      </c>
      <c r="C4909" t="s">
        <v>39</v>
      </c>
      <c r="D4909" t="s">
        <v>52</v>
      </c>
      <c r="E4909" s="1">
        <v>45934</v>
      </c>
      <c r="F4909" t="s">
        <v>9869</v>
      </c>
      <c r="G4909" s="1">
        <v>45781</v>
      </c>
      <c r="H4909" t="s">
        <v>58</v>
      </c>
      <c r="I4909" t="s">
        <v>26</v>
      </c>
      <c r="J4909" t="s">
        <v>59</v>
      </c>
      <c r="K4909">
        <v>5</v>
      </c>
      <c r="L4909">
        <v>124.74</v>
      </c>
      <c r="M4909" t="s">
        <v>50</v>
      </c>
      <c r="N4909">
        <v>29</v>
      </c>
      <c r="O4909" t="s">
        <v>12276</v>
      </c>
      <c r="P4909">
        <v>200</v>
      </c>
      <c r="Q4909" t="s">
        <v>43</v>
      </c>
      <c r="R4909">
        <v>4</v>
      </c>
      <c r="S4909" t="s">
        <v>12279</v>
      </c>
      <c r="T4909" t="s">
        <v>30</v>
      </c>
    </row>
    <row r="4910" spans="1:20" x14ac:dyDescent="0.25">
      <c r="A4910" t="s">
        <v>9870</v>
      </c>
      <c r="B4910" t="s">
        <v>21</v>
      </c>
      <c r="C4910" t="s">
        <v>22</v>
      </c>
      <c r="D4910" t="s">
        <v>23</v>
      </c>
      <c r="E4910" s="1">
        <v>45417</v>
      </c>
      <c r="F4910" t="s">
        <v>9871</v>
      </c>
      <c r="G4910" s="1">
        <v>45812</v>
      </c>
      <c r="H4910" t="s">
        <v>34</v>
      </c>
      <c r="I4910" t="s">
        <v>26</v>
      </c>
      <c r="J4910" t="s">
        <v>67</v>
      </c>
      <c r="K4910">
        <v>2</v>
      </c>
      <c r="L4910">
        <v>319.82</v>
      </c>
      <c r="M4910" t="s">
        <v>28</v>
      </c>
      <c r="N4910">
        <v>16</v>
      </c>
      <c r="O4910" s="1">
        <v>45608</v>
      </c>
      <c r="P4910">
        <v>24</v>
      </c>
      <c r="Q4910" t="s">
        <v>29</v>
      </c>
      <c r="R4910">
        <v>2</v>
      </c>
      <c r="S4910" t="s">
        <v>12122</v>
      </c>
      <c r="T4910" t="s">
        <v>36</v>
      </c>
    </row>
    <row r="4911" spans="1:20" x14ac:dyDescent="0.25">
      <c r="A4911" t="s">
        <v>9872</v>
      </c>
      <c r="B4911" t="s">
        <v>45</v>
      </c>
      <c r="C4911" t="s">
        <v>82</v>
      </c>
      <c r="D4911" t="s">
        <v>77</v>
      </c>
      <c r="E4911" t="s">
        <v>12070</v>
      </c>
      <c r="F4911" t="s">
        <v>9873</v>
      </c>
      <c r="G4911" s="1">
        <v>45812</v>
      </c>
      <c r="H4911" t="s">
        <v>34</v>
      </c>
      <c r="I4911" t="s">
        <v>63</v>
      </c>
      <c r="J4911" t="s">
        <v>59</v>
      </c>
      <c r="K4911">
        <v>5</v>
      </c>
      <c r="L4911">
        <v>220.48</v>
      </c>
      <c r="M4911" t="s">
        <v>28</v>
      </c>
      <c r="N4911">
        <v>16</v>
      </c>
      <c r="O4911" t="s">
        <v>12115</v>
      </c>
      <c r="P4911">
        <v>226</v>
      </c>
      <c r="Q4911" t="s">
        <v>29</v>
      </c>
      <c r="R4911">
        <v>1</v>
      </c>
      <c r="S4911" s="1">
        <v>45780</v>
      </c>
      <c r="T4911" t="s">
        <v>30</v>
      </c>
    </row>
    <row r="4912" spans="1:20" x14ac:dyDescent="0.25">
      <c r="A4912" t="s">
        <v>9874</v>
      </c>
      <c r="B4912" t="s">
        <v>38</v>
      </c>
      <c r="C4912" t="s">
        <v>39</v>
      </c>
      <c r="D4912" t="s">
        <v>23</v>
      </c>
      <c r="E4912" t="s">
        <v>12118</v>
      </c>
      <c r="F4912" t="s">
        <v>9875</v>
      </c>
      <c r="G4912" s="1">
        <v>45812</v>
      </c>
      <c r="H4912" t="s">
        <v>34</v>
      </c>
      <c r="I4912" t="s">
        <v>26</v>
      </c>
      <c r="J4912" t="s">
        <v>59</v>
      </c>
      <c r="K4912">
        <v>3</v>
      </c>
      <c r="L4912">
        <v>1156.25</v>
      </c>
      <c r="M4912" t="s">
        <v>50</v>
      </c>
      <c r="N4912">
        <v>13</v>
      </c>
      <c r="O4912" t="s">
        <v>12368</v>
      </c>
      <c r="P4912">
        <v>195</v>
      </c>
      <c r="Q4912" t="s">
        <v>29</v>
      </c>
      <c r="R4912">
        <v>4</v>
      </c>
      <c r="S4912" t="s">
        <v>12279</v>
      </c>
      <c r="T4912" t="s">
        <v>60</v>
      </c>
    </row>
    <row r="4913" spans="1:20" x14ac:dyDescent="0.25">
      <c r="A4913" t="s">
        <v>9876</v>
      </c>
      <c r="B4913" t="s">
        <v>21</v>
      </c>
      <c r="C4913" t="s">
        <v>82</v>
      </c>
      <c r="D4913" t="s">
        <v>52</v>
      </c>
      <c r="E4913" s="1">
        <v>45507</v>
      </c>
      <c r="F4913" t="s">
        <v>9877</v>
      </c>
      <c r="G4913" s="1">
        <v>45812</v>
      </c>
      <c r="H4913" t="s">
        <v>58</v>
      </c>
      <c r="I4913" t="s">
        <v>54</v>
      </c>
      <c r="J4913" t="s">
        <v>49</v>
      </c>
      <c r="K4913">
        <v>4</v>
      </c>
      <c r="L4913">
        <v>1046.47</v>
      </c>
      <c r="M4913" t="s">
        <v>35</v>
      </c>
      <c r="N4913">
        <v>7</v>
      </c>
      <c r="O4913" s="1">
        <v>45513</v>
      </c>
      <c r="P4913">
        <v>401</v>
      </c>
      <c r="Q4913" t="s">
        <v>29</v>
      </c>
      <c r="R4913">
        <v>4</v>
      </c>
      <c r="S4913" t="s">
        <v>12318</v>
      </c>
      <c r="T4913" t="s">
        <v>60</v>
      </c>
    </row>
    <row r="4914" spans="1:20" x14ac:dyDescent="0.25">
      <c r="A4914" t="s">
        <v>9878</v>
      </c>
      <c r="B4914" t="s">
        <v>38</v>
      </c>
      <c r="C4914" t="s">
        <v>39</v>
      </c>
      <c r="D4914" t="s">
        <v>56</v>
      </c>
      <c r="E4914" s="1">
        <v>45754</v>
      </c>
      <c r="F4914" t="s">
        <v>9879</v>
      </c>
      <c r="G4914" s="1">
        <v>45812</v>
      </c>
      <c r="H4914" t="s">
        <v>47</v>
      </c>
      <c r="I4914" t="s">
        <v>63</v>
      </c>
      <c r="J4914" t="s">
        <v>64</v>
      </c>
      <c r="K4914">
        <v>4</v>
      </c>
      <c r="L4914">
        <v>850.88</v>
      </c>
      <c r="M4914" t="s">
        <v>50</v>
      </c>
      <c r="N4914">
        <v>48</v>
      </c>
      <c r="O4914" t="s">
        <v>12125</v>
      </c>
      <c r="P4914">
        <v>12</v>
      </c>
      <c r="Q4914" t="s">
        <v>43</v>
      </c>
      <c r="R4914">
        <v>1</v>
      </c>
      <c r="S4914" t="s">
        <v>12203</v>
      </c>
      <c r="T4914" t="s">
        <v>60</v>
      </c>
    </row>
    <row r="4915" spans="1:20" x14ac:dyDescent="0.25">
      <c r="A4915" t="s">
        <v>9880</v>
      </c>
      <c r="B4915" t="s">
        <v>38</v>
      </c>
      <c r="C4915" t="s">
        <v>39</v>
      </c>
      <c r="D4915" t="s">
        <v>23</v>
      </c>
      <c r="E4915" s="1">
        <v>45452</v>
      </c>
      <c r="F4915" t="s">
        <v>9881</v>
      </c>
      <c r="G4915" s="1">
        <v>45812</v>
      </c>
      <c r="H4915" t="s">
        <v>25</v>
      </c>
      <c r="I4915" t="s">
        <v>42</v>
      </c>
      <c r="J4915" t="s">
        <v>64</v>
      </c>
      <c r="K4915">
        <v>4</v>
      </c>
      <c r="L4915">
        <v>293.06</v>
      </c>
      <c r="M4915" t="s">
        <v>28</v>
      </c>
      <c r="N4915">
        <v>23</v>
      </c>
      <c r="O4915" t="s">
        <v>12184</v>
      </c>
      <c r="P4915">
        <v>107</v>
      </c>
      <c r="Q4915" t="s">
        <v>29</v>
      </c>
      <c r="R4915">
        <v>3</v>
      </c>
      <c r="S4915" s="1">
        <v>45963</v>
      </c>
      <c r="T4915" t="s">
        <v>36</v>
      </c>
    </row>
    <row r="4916" spans="1:20" x14ac:dyDescent="0.25">
      <c r="A4916" t="s">
        <v>9882</v>
      </c>
      <c r="B4916" t="s">
        <v>38</v>
      </c>
      <c r="C4916" t="s">
        <v>39</v>
      </c>
      <c r="D4916" t="s">
        <v>52</v>
      </c>
      <c r="E4916" s="1">
        <v>45720</v>
      </c>
      <c r="F4916" t="s">
        <v>9883</v>
      </c>
      <c r="G4916" s="1">
        <v>45812</v>
      </c>
      <c r="H4916" t="s">
        <v>58</v>
      </c>
      <c r="I4916" t="s">
        <v>54</v>
      </c>
      <c r="J4916" t="s">
        <v>49</v>
      </c>
      <c r="K4916">
        <v>5</v>
      </c>
      <c r="L4916">
        <v>1187.31</v>
      </c>
      <c r="M4916" t="s">
        <v>28</v>
      </c>
      <c r="N4916">
        <v>39</v>
      </c>
      <c r="O4916" s="1">
        <v>45998</v>
      </c>
      <c r="P4916">
        <v>26</v>
      </c>
      <c r="Q4916" t="s">
        <v>29</v>
      </c>
      <c r="R4916">
        <v>3</v>
      </c>
      <c r="S4916" s="1">
        <v>45720</v>
      </c>
      <c r="T4916" t="s">
        <v>60</v>
      </c>
    </row>
    <row r="4917" spans="1:20" x14ac:dyDescent="0.25">
      <c r="A4917" t="s">
        <v>9884</v>
      </c>
      <c r="B4917" t="s">
        <v>21</v>
      </c>
      <c r="C4917" t="s">
        <v>39</v>
      </c>
      <c r="D4917" t="s">
        <v>52</v>
      </c>
      <c r="E4917" t="s">
        <v>12485</v>
      </c>
      <c r="F4917" t="s">
        <v>9885</v>
      </c>
      <c r="G4917" s="1">
        <v>45812</v>
      </c>
      <c r="H4917" t="s">
        <v>25</v>
      </c>
      <c r="I4917" t="s">
        <v>42</v>
      </c>
      <c r="J4917" t="s">
        <v>49</v>
      </c>
      <c r="K4917">
        <v>4</v>
      </c>
      <c r="L4917">
        <v>1160.1300000000001</v>
      </c>
      <c r="M4917" t="s">
        <v>35</v>
      </c>
      <c r="N4917">
        <v>22</v>
      </c>
      <c r="O4917" s="1">
        <v>45908</v>
      </c>
      <c r="P4917">
        <v>320</v>
      </c>
      <c r="Q4917" t="s">
        <v>43</v>
      </c>
      <c r="R4917">
        <v>1</v>
      </c>
      <c r="S4917" s="1">
        <v>45719</v>
      </c>
      <c r="T4917" t="s">
        <v>30</v>
      </c>
    </row>
    <row r="4918" spans="1:20" x14ac:dyDescent="0.25">
      <c r="A4918" t="s">
        <v>9886</v>
      </c>
      <c r="B4918" t="s">
        <v>38</v>
      </c>
      <c r="C4918" t="s">
        <v>39</v>
      </c>
      <c r="D4918" t="s">
        <v>52</v>
      </c>
      <c r="E4918" s="1">
        <v>45516</v>
      </c>
      <c r="F4918" t="s">
        <v>9887</v>
      </c>
      <c r="G4918" s="1">
        <v>45812</v>
      </c>
      <c r="H4918" t="s">
        <v>47</v>
      </c>
      <c r="I4918" t="s">
        <v>48</v>
      </c>
      <c r="J4918" t="s">
        <v>59</v>
      </c>
      <c r="K4918">
        <v>2</v>
      </c>
      <c r="L4918">
        <v>444.64</v>
      </c>
      <c r="M4918" t="s">
        <v>35</v>
      </c>
      <c r="N4918">
        <v>5</v>
      </c>
      <c r="O4918" s="1">
        <v>45659</v>
      </c>
      <c r="P4918">
        <v>392</v>
      </c>
      <c r="Q4918" t="s">
        <v>29</v>
      </c>
      <c r="R4918">
        <v>2</v>
      </c>
      <c r="S4918" t="s">
        <v>12115</v>
      </c>
      <c r="T4918" t="s">
        <v>60</v>
      </c>
    </row>
    <row r="4919" spans="1:20" x14ac:dyDescent="0.25">
      <c r="A4919" t="s">
        <v>9888</v>
      </c>
      <c r="B4919" t="s">
        <v>21</v>
      </c>
      <c r="C4919" t="s">
        <v>39</v>
      </c>
      <c r="D4919" t="s">
        <v>32</v>
      </c>
      <c r="E4919" t="s">
        <v>12310</v>
      </c>
      <c r="F4919" t="s">
        <v>9889</v>
      </c>
      <c r="G4919" s="1">
        <v>45812</v>
      </c>
      <c r="H4919" t="s">
        <v>47</v>
      </c>
      <c r="I4919" t="s">
        <v>63</v>
      </c>
      <c r="J4919" t="s">
        <v>49</v>
      </c>
      <c r="K4919">
        <v>1</v>
      </c>
      <c r="L4919">
        <v>250.5</v>
      </c>
      <c r="M4919" t="s">
        <v>50</v>
      </c>
      <c r="N4919">
        <v>21</v>
      </c>
      <c r="O4919" t="s">
        <v>12270</v>
      </c>
      <c r="P4919">
        <v>454</v>
      </c>
      <c r="Q4919" t="s">
        <v>43</v>
      </c>
      <c r="R4919">
        <v>2</v>
      </c>
      <c r="S4919" t="s">
        <v>12388</v>
      </c>
      <c r="T4919" t="s">
        <v>30</v>
      </c>
    </row>
    <row r="4920" spans="1:20" x14ac:dyDescent="0.25">
      <c r="A4920" t="s">
        <v>9890</v>
      </c>
      <c r="B4920" t="s">
        <v>38</v>
      </c>
      <c r="C4920" t="s">
        <v>22</v>
      </c>
      <c r="D4920" t="s">
        <v>56</v>
      </c>
      <c r="E4920" t="s">
        <v>12189</v>
      </c>
      <c r="F4920" t="s">
        <v>9891</v>
      </c>
      <c r="G4920" s="1">
        <v>45812</v>
      </c>
      <c r="H4920" t="s">
        <v>47</v>
      </c>
      <c r="I4920" t="s">
        <v>42</v>
      </c>
      <c r="J4920" t="s">
        <v>27</v>
      </c>
      <c r="K4920">
        <v>2</v>
      </c>
      <c r="L4920">
        <v>1429.43</v>
      </c>
      <c r="M4920" t="s">
        <v>35</v>
      </c>
      <c r="N4920">
        <v>43</v>
      </c>
      <c r="O4920" s="1">
        <v>45839</v>
      </c>
      <c r="P4920">
        <v>168</v>
      </c>
      <c r="Q4920" t="s">
        <v>43</v>
      </c>
      <c r="R4920">
        <v>4</v>
      </c>
      <c r="S4920" t="s">
        <v>12238</v>
      </c>
      <c r="T4920" t="s">
        <v>60</v>
      </c>
    </row>
    <row r="4921" spans="1:20" x14ac:dyDescent="0.25">
      <c r="A4921" t="s">
        <v>9892</v>
      </c>
      <c r="B4921" t="s">
        <v>38</v>
      </c>
      <c r="C4921" t="s">
        <v>39</v>
      </c>
      <c r="D4921" t="s">
        <v>56</v>
      </c>
      <c r="E4921" t="s">
        <v>12274</v>
      </c>
      <c r="F4921" t="s">
        <v>9893</v>
      </c>
      <c r="G4921" s="1">
        <v>45812</v>
      </c>
      <c r="H4921" t="s">
        <v>58</v>
      </c>
      <c r="I4921" t="s">
        <v>48</v>
      </c>
      <c r="J4921" t="s">
        <v>64</v>
      </c>
      <c r="K4921">
        <v>2</v>
      </c>
      <c r="L4921">
        <v>1243.94</v>
      </c>
      <c r="M4921" t="s">
        <v>50</v>
      </c>
      <c r="N4921">
        <v>6</v>
      </c>
      <c r="O4921" t="s">
        <v>12300</v>
      </c>
      <c r="P4921">
        <v>480</v>
      </c>
      <c r="Q4921" t="s">
        <v>43</v>
      </c>
      <c r="R4921">
        <v>1</v>
      </c>
      <c r="S4921" t="s">
        <v>12143</v>
      </c>
      <c r="T4921" t="s">
        <v>60</v>
      </c>
    </row>
    <row r="4922" spans="1:20" x14ac:dyDescent="0.25">
      <c r="A4922" t="s">
        <v>9894</v>
      </c>
      <c r="B4922" t="s">
        <v>38</v>
      </c>
      <c r="C4922" t="s">
        <v>39</v>
      </c>
      <c r="D4922" t="s">
        <v>77</v>
      </c>
      <c r="E4922" t="s">
        <v>12367</v>
      </c>
      <c r="F4922" t="s">
        <v>9895</v>
      </c>
      <c r="G4922" s="1">
        <v>45812</v>
      </c>
      <c r="H4922" t="s">
        <v>34</v>
      </c>
      <c r="I4922" t="s">
        <v>48</v>
      </c>
      <c r="J4922" t="s">
        <v>67</v>
      </c>
      <c r="K4922">
        <v>1</v>
      </c>
      <c r="L4922">
        <v>769.97</v>
      </c>
      <c r="M4922" t="s">
        <v>28</v>
      </c>
      <c r="N4922">
        <v>44</v>
      </c>
      <c r="O4922" s="1">
        <v>45842</v>
      </c>
      <c r="P4922">
        <v>30</v>
      </c>
      <c r="Q4922" t="s">
        <v>43</v>
      </c>
      <c r="R4922">
        <v>3</v>
      </c>
      <c r="S4922" t="s">
        <v>12266</v>
      </c>
      <c r="T4922" t="s">
        <v>60</v>
      </c>
    </row>
    <row r="4923" spans="1:20" x14ac:dyDescent="0.25">
      <c r="A4923" t="s">
        <v>9896</v>
      </c>
      <c r="B4923" t="s">
        <v>45</v>
      </c>
      <c r="C4923" t="s">
        <v>82</v>
      </c>
      <c r="D4923" t="s">
        <v>23</v>
      </c>
      <c r="E4923" s="1">
        <v>45482</v>
      </c>
      <c r="F4923" t="s">
        <v>9897</v>
      </c>
      <c r="G4923" s="1">
        <v>45842</v>
      </c>
      <c r="H4923" t="s">
        <v>58</v>
      </c>
      <c r="I4923" t="s">
        <v>48</v>
      </c>
      <c r="J4923" t="s">
        <v>59</v>
      </c>
      <c r="K4923">
        <v>2</v>
      </c>
      <c r="L4923">
        <v>1425.17</v>
      </c>
      <c r="M4923" t="s">
        <v>50</v>
      </c>
      <c r="N4923">
        <v>4</v>
      </c>
      <c r="O4923" t="s">
        <v>12226</v>
      </c>
      <c r="P4923">
        <v>165</v>
      </c>
      <c r="Q4923" t="s">
        <v>43</v>
      </c>
      <c r="R4923">
        <v>5</v>
      </c>
      <c r="S4923" t="s">
        <v>12261</v>
      </c>
      <c r="T4923" t="s">
        <v>30</v>
      </c>
    </row>
    <row r="4924" spans="1:20" x14ac:dyDescent="0.25">
      <c r="A4924" t="s">
        <v>9898</v>
      </c>
      <c r="B4924" t="s">
        <v>45</v>
      </c>
      <c r="C4924" t="s">
        <v>22</v>
      </c>
      <c r="D4924" t="s">
        <v>56</v>
      </c>
      <c r="E4924" t="s">
        <v>12334</v>
      </c>
      <c r="F4924" t="s">
        <v>9899</v>
      </c>
      <c r="G4924" s="1">
        <v>45842</v>
      </c>
      <c r="H4924" t="s">
        <v>47</v>
      </c>
      <c r="I4924" t="s">
        <v>26</v>
      </c>
      <c r="J4924" t="s">
        <v>59</v>
      </c>
      <c r="K4924">
        <v>4</v>
      </c>
      <c r="L4924">
        <v>1464.88</v>
      </c>
      <c r="M4924" t="s">
        <v>50</v>
      </c>
      <c r="N4924">
        <v>1</v>
      </c>
      <c r="O4924" t="s">
        <v>12199</v>
      </c>
      <c r="P4924">
        <v>282</v>
      </c>
      <c r="Q4924" t="s">
        <v>29</v>
      </c>
      <c r="R4924">
        <v>3</v>
      </c>
      <c r="S4924" t="s">
        <v>12343</v>
      </c>
      <c r="T4924" t="s">
        <v>36</v>
      </c>
    </row>
    <row r="4925" spans="1:20" x14ac:dyDescent="0.25">
      <c r="A4925" t="s">
        <v>9900</v>
      </c>
      <c r="B4925" t="s">
        <v>38</v>
      </c>
      <c r="C4925" t="s">
        <v>22</v>
      </c>
      <c r="D4925" t="s">
        <v>77</v>
      </c>
      <c r="E4925" t="s">
        <v>12260</v>
      </c>
      <c r="F4925" t="s">
        <v>9901</v>
      </c>
      <c r="G4925" s="1">
        <v>45842</v>
      </c>
      <c r="H4925" t="s">
        <v>25</v>
      </c>
      <c r="I4925" t="s">
        <v>26</v>
      </c>
      <c r="J4925" t="s">
        <v>27</v>
      </c>
      <c r="K4925">
        <v>1</v>
      </c>
      <c r="L4925">
        <v>349.52</v>
      </c>
      <c r="M4925" t="s">
        <v>50</v>
      </c>
      <c r="N4925">
        <v>4</v>
      </c>
      <c r="O4925" s="1">
        <v>45905</v>
      </c>
      <c r="P4925">
        <v>75</v>
      </c>
      <c r="Q4925" t="s">
        <v>29</v>
      </c>
      <c r="R4925">
        <v>4</v>
      </c>
      <c r="S4925" t="s">
        <v>12125</v>
      </c>
      <c r="T4925" t="s">
        <v>60</v>
      </c>
    </row>
    <row r="4926" spans="1:20" x14ac:dyDescent="0.25">
      <c r="A4926" t="s">
        <v>9902</v>
      </c>
      <c r="B4926" t="s">
        <v>21</v>
      </c>
      <c r="C4926" t="s">
        <v>82</v>
      </c>
      <c r="D4926" t="s">
        <v>77</v>
      </c>
      <c r="E4926" t="s">
        <v>12291</v>
      </c>
      <c r="F4926" t="s">
        <v>9903</v>
      </c>
      <c r="G4926" s="1">
        <v>45842</v>
      </c>
      <c r="H4926" t="s">
        <v>58</v>
      </c>
      <c r="I4926" t="s">
        <v>42</v>
      </c>
      <c r="J4926" t="s">
        <v>64</v>
      </c>
      <c r="K4926">
        <v>4</v>
      </c>
      <c r="L4926">
        <v>628.53</v>
      </c>
      <c r="M4926" t="s">
        <v>28</v>
      </c>
      <c r="N4926">
        <v>47</v>
      </c>
      <c r="O4926" s="1">
        <v>45872</v>
      </c>
      <c r="P4926">
        <v>460</v>
      </c>
      <c r="Q4926" t="s">
        <v>43</v>
      </c>
      <c r="R4926">
        <v>5</v>
      </c>
      <c r="S4926" t="s">
        <v>12075</v>
      </c>
      <c r="T4926" t="s">
        <v>30</v>
      </c>
    </row>
    <row r="4927" spans="1:20" x14ac:dyDescent="0.25">
      <c r="A4927" t="s">
        <v>9904</v>
      </c>
      <c r="B4927" t="s">
        <v>38</v>
      </c>
      <c r="C4927" t="s">
        <v>82</v>
      </c>
      <c r="D4927" t="s">
        <v>77</v>
      </c>
      <c r="E4927" t="s">
        <v>12313</v>
      </c>
      <c r="F4927" t="s">
        <v>9905</v>
      </c>
      <c r="G4927" s="1">
        <v>45842</v>
      </c>
      <c r="H4927" t="s">
        <v>47</v>
      </c>
      <c r="I4927" t="s">
        <v>42</v>
      </c>
      <c r="J4927" t="s">
        <v>67</v>
      </c>
      <c r="K4927">
        <v>5</v>
      </c>
      <c r="L4927">
        <v>1030.6300000000001</v>
      </c>
      <c r="M4927" t="s">
        <v>35</v>
      </c>
      <c r="N4927">
        <v>37</v>
      </c>
      <c r="O4927" s="1">
        <v>45391</v>
      </c>
      <c r="P4927">
        <v>63</v>
      </c>
      <c r="Q4927" t="s">
        <v>29</v>
      </c>
      <c r="R4927">
        <v>3</v>
      </c>
      <c r="S4927" t="s">
        <v>12137</v>
      </c>
      <c r="T4927" t="s">
        <v>60</v>
      </c>
    </row>
    <row r="4928" spans="1:20" x14ac:dyDescent="0.25">
      <c r="A4928" t="s">
        <v>9906</v>
      </c>
      <c r="B4928" t="s">
        <v>38</v>
      </c>
      <c r="C4928" t="s">
        <v>82</v>
      </c>
      <c r="D4928" t="s">
        <v>56</v>
      </c>
      <c r="E4928" s="1">
        <v>45721</v>
      </c>
      <c r="F4928" t="s">
        <v>9907</v>
      </c>
      <c r="G4928" s="1">
        <v>45842</v>
      </c>
      <c r="H4928" t="s">
        <v>34</v>
      </c>
      <c r="I4928" t="s">
        <v>54</v>
      </c>
      <c r="J4928" t="s">
        <v>59</v>
      </c>
      <c r="K4928">
        <v>1</v>
      </c>
      <c r="L4928">
        <v>409.67</v>
      </c>
      <c r="M4928" t="s">
        <v>28</v>
      </c>
      <c r="N4928">
        <v>45</v>
      </c>
      <c r="O4928" s="1">
        <v>45696</v>
      </c>
      <c r="P4928">
        <v>420</v>
      </c>
      <c r="Q4928" t="s">
        <v>29</v>
      </c>
      <c r="R4928">
        <v>5</v>
      </c>
      <c r="S4928" t="s">
        <v>12152</v>
      </c>
      <c r="T4928" t="s">
        <v>36</v>
      </c>
    </row>
    <row r="4929" spans="1:20" x14ac:dyDescent="0.25">
      <c r="A4929" t="s">
        <v>9908</v>
      </c>
      <c r="B4929" t="s">
        <v>38</v>
      </c>
      <c r="C4929" t="s">
        <v>82</v>
      </c>
      <c r="D4929" t="s">
        <v>52</v>
      </c>
      <c r="E4929" t="s">
        <v>12161</v>
      </c>
      <c r="F4929" t="s">
        <v>9909</v>
      </c>
      <c r="G4929" s="1">
        <v>45873</v>
      </c>
      <c r="H4929" t="s">
        <v>58</v>
      </c>
      <c r="I4929" t="s">
        <v>48</v>
      </c>
      <c r="J4929" t="s">
        <v>59</v>
      </c>
      <c r="K4929">
        <v>2</v>
      </c>
      <c r="L4929">
        <v>937.23</v>
      </c>
      <c r="M4929" t="s">
        <v>28</v>
      </c>
      <c r="N4929">
        <v>45</v>
      </c>
      <c r="O4929" t="s">
        <v>12314</v>
      </c>
      <c r="P4929">
        <v>216</v>
      </c>
      <c r="Q4929" t="s">
        <v>29</v>
      </c>
      <c r="R4929">
        <v>4</v>
      </c>
      <c r="S4929" s="1">
        <v>45810</v>
      </c>
      <c r="T4929" t="s">
        <v>36</v>
      </c>
    </row>
    <row r="4930" spans="1:20" x14ac:dyDescent="0.25">
      <c r="A4930" t="s">
        <v>9910</v>
      </c>
      <c r="B4930" t="s">
        <v>45</v>
      </c>
      <c r="C4930" t="s">
        <v>22</v>
      </c>
      <c r="D4930" t="s">
        <v>52</v>
      </c>
      <c r="E4930" t="s">
        <v>12236</v>
      </c>
      <c r="F4930" t="s">
        <v>9911</v>
      </c>
      <c r="G4930" s="1">
        <v>45873</v>
      </c>
      <c r="H4930" t="s">
        <v>41</v>
      </c>
      <c r="I4930" t="s">
        <v>48</v>
      </c>
      <c r="J4930" t="s">
        <v>59</v>
      </c>
      <c r="K4930">
        <v>2</v>
      </c>
      <c r="L4930">
        <v>637.1</v>
      </c>
      <c r="M4930" t="s">
        <v>35</v>
      </c>
      <c r="N4930">
        <v>41</v>
      </c>
      <c r="O4930" t="s">
        <v>12197</v>
      </c>
      <c r="P4930">
        <v>0</v>
      </c>
      <c r="Q4930" t="s">
        <v>43</v>
      </c>
      <c r="R4930">
        <v>3</v>
      </c>
      <c r="S4930" s="1">
        <v>45934</v>
      </c>
      <c r="T4930" t="s">
        <v>30</v>
      </c>
    </row>
    <row r="4931" spans="1:20" x14ac:dyDescent="0.25">
      <c r="A4931" t="s">
        <v>9912</v>
      </c>
      <c r="B4931" t="s">
        <v>38</v>
      </c>
      <c r="C4931" t="s">
        <v>82</v>
      </c>
      <c r="D4931" t="s">
        <v>23</v>
      </c>
      <c r="E4931" t="s">
        <v>12121</v>
      </c>
      <c r="F4931" t="s">
        <v>9913</v>
      </c>
      <c r="G4931" s="1">
        <v>45873</v>
      </c>
      <c r="H4931" t="s">
        <v>58</v>
      </c>
      <c r="I4931" t="s">
        <v>26</v>
      </c>
      <c r="J4931" t="s">
        <v>27</v>
      </c>
      <c r="K4931">
        <v>1</v>
      </c>
      <c r="L4931">
        <v>139.91999999999999</v>
      </c>
      <c r="M4931" t="s">
        <v>35</v>
      </c>
      <c r="N4931">
        <v>20</v>
      </c>
      <c r="O4931" t="s">
        <v>12108</v>
      </c>
      <c r="P4931">
        <v>115</v>
      </c>
      <c r="Q4931" t="s">
        <v>29</v>
      </c>
      <c r="R4931">
        <v>3</v>
      </c>
      <c r="S4931" s="1">
        <v>45840</v>
      </c>
      <c r="T4931" t="s">
        <v>30</v>
      </c>
    </row>
    <row r="4932" spans="1:20" x14ac:dyDescent="0.25">
      <c r="A4932" t="s">
        <v>9914</v>
      </c>
      <c r="B4932" t="s">
        <v>21</v>
      </c>
      <c r="C4932" t="s">
        <v>82</v>
      </c>
      <c r="D4932" t="s">
        <v>77</v>
      </c>
      <c r="E4932" s="1">
        <v>45999</v>
      </c>
      <c r="F4932" t="s">
        <v>9915</v>
      </c>
      <c r="G4932" s="1">
        <v>45873</v>
      </c>
      <c r="H4932" t="s">
        <v>25</v>
      </c>
      <c r="I4932" t="s">
        <v>42</v>
      </c>
      <c r="J4932" t="s">
        <v>64</v>
      </c>
      <c r="K4932">
        <v>2</v>
      </c>
      <c r="L4932">
        <v>454.58</v>
      </c>
      <c r="M4932" t="s">
        <v>28</v>
      </c>
      <c r="N4932">
        <v>22</v>
      </c>
      <c r="O4932" t="s">
        <v>12119</v>
      </c>
      <c r="P4932">
        <v>125</v>
      </c>
      <c r="Q4932" t="s">
        <v>29</v>
      </c>
      <c r="R4932">
        <v>2</v>
      </c>
      <c r="S4932" t="s">
        <v>12085</v>
      </c>
      <c r="T4932" t="s">
        <v>60</v>
      </c>
    </row>
    <row r="4933" spans="1:20" x14ac:dyDescent="0.25">
      <c r="A4933" t="s">
        <v>9916</v>
      </c>
      <c r="B4933" t="s">
        <v>21</v>
      </c>
      <c r="C4933" t="s">
        <v>39</v>
      </c>
      <c r="D4933" t="s">
        <v>32</v>
      </c>
      <c r="E4933" s="1">
        <v>45058</v>
      </c>
      <c r="F4933" t="s">
        <v>9917</v>
      </c>
      <c r="G4933" s="1">
        <v>45873</v>
      </c>
      <c r="H4933" t="s">
        <v>47</v>
      </c>
      <c r="I4933" t="s">
        <v>42</v>
      </c>
      <c r="J4933" t="s">
        <v>27</v>
      </c>
      <c r="K4933">
        <v>4</v>
      </c>
      <c r="L4933">
        <v>1296.23</v>
      </c>
      <c r="M4933" t="s">
        <v>28</v>
      </c>
      <c r="N4933">
        <v>5</v>
      </c>
      <c r="O4933" t="s">
        <v>12091</v>
      </c>
      <c r="P4933">
        <v>110</v>
      </c>
      <c r="Q4933" t="s">
        <v>43</v>
      </c>
      <c r="R4933">
        <v>4</v>
      </c>
      <c r="S4933" t="s">
        <v>12176</v>
      </c>
      <c r="T4933" t="s">
        <v>60</v>
      </c>
    </row>
    <row r="4934" spans="1:20" x14ac:dyDescent="0.25">
      <c r="A4934" t="s">
        <v>9918</v>
      </c>
      <c r="B4934" t="s">
        <v>21</v>
      </c>
      <c r="C4934" t="s">
        <v>82</v>
      </c>
      <c r="D4934" t="s">
        <v>32</v>
      </c>
      <c r="E4934" t="s">
        <v>12328</v>
      </c>
      <c r="F4934" t="s">
        <v>9919</v>
      </c>
      <c r="G4934" s="1">
        <v>45873</v>
      </c>
      <c r="H4934" t="s">
        <v>25</v>
      </c>
      <c r="I4934" t="s">
        <v>42</v>
      </c>
      <c r="J4934" t="s">
        <v>27</v>
      </c>
      <c r="K4934">
        <v>1</v>
      </c>
      <c r="L4934">
        <v>1158.6099999999999</v>
      </c>
      <c r="M4934" t="s">
        <v>35</v>
      </c>
      <c r="N4934">
        <v>17</v>
      </c>
      <c r="O4934" s="1">
        <v>45781</v>
      </c>
      <c r="P4934">
        <v>422</v>
      </c>
      <c r="Q4934" t="s">
        <v>43</v>
      </c>
      <c r="R4934">
        <v>5</v>
      </c>
      <c r="S4934" t="s">
        <v>12099</v>
      </c>
      <c r="T4934" t="s">
        <v>36</v>
      </c>
    </row>
    <row r="4935" spans="1:20" x14ac:dyDescent="0.25">
      <c r="A4935" t="s">
        <v>9920</v>
      </c>
      <c r="B4935" t="s">
        <v>45</v>
      </c>
      <c r="C4935" t="s">
        <v>39</v>
      </c>
      <c r="D4935" t="s">
        <v>77</v>
      </c>
      <c r="E4935" s="1">
        <v>45482</v>
      </c>
      <c r="F4935" t="s">
        <v>9921</v>
      </c>
      <c r="G4935" s="1">
        <v>45904</v>
      </c>
      <c r="H4935" t="s">
        <v>41</v>
      </c>
      <c r="I4935" t="s">
        <v>54</v>
      </c>
      <c r="J4935" t="s">
        <v>59</v>
      </c>
      <c r="K4935">
        <v>3</v>
      </c>
      <c r="L4935">
        <v>581.41</v>
      </c>
      <c r="M4935" t="s">
        <v>35</v>
      </c>
      <c r="N4935">
        <v>19</v>
      </c>
      <c r="O4935" s="1">
        <v>45718</v>
      </c>
      <c r="P4935">
        <v>364</v>
      </c>
      <c r="Q4935" t="s">
        <v>43</v>
      </c>
      <c r="R4935">
        <v>5</v>
      </c>
      <c r="S4935" t="s">
        <v>12286</v>
      </c>
      <c r="T4935" t="s">
        <v>36</v>
      </c>
    </row>
    <row r="4936" spans="1:20" x14ac:dyDescent="0.25">
      <c r="A4936" t="s">
        <v>9922</v>
      </c>
      <c r="B4936" t="s">
        <v>38</v>
      </c>
      <c r="C4936" t="s">
        <v>82</v>
      </c>
      <c r="D4936" t="s">
        <v>32</v>
      </c>
      <c r="E4936" t="s">
        <v>12365</v>
      </c>
      <c r="F4936" t="s">
        <v>9923</v>
      </c>
      <c r="G4936" s="1">
        <v>45904</v>
      </c>
      <c r="H4936" t="s">
        <v>34</v>
      </c>
      <c r="I4936" t="s">
        <v>54</v>
      </c>
      <c r="J4936" t="s">
        <v>64</v>
      </c>
      <c r="K4936">
        <v>3</v>
      </c>
      <c r="L4936">
        <v>701.39</v>
      </c>
      <c r="M4936" t="s">
        <v>28</v>
      </c>
      <c r="N4936">
        <v>16</v>
      </c>
      <c r="O4936" t="s">
        <v>12231</v>
      </c>
      <c r="P4936">
        <v>8</v>
      </c>
      <c r="Q4936" t="s">
        <v>43</v>
      </c>
      <c r="R4936">
        <v>4</v>
      </c>
      <c r="S4936" s="1">
        <v>45811</v>
      </c>
      <c r="T4936" t="s">
        <v>60</v>
      </c>
    </row>
    <row r="4937" spans="1:20" x14ac:dyDescent="0.25">
      <c r="A4937" t="s">
        <v>9924</v>
      </c>
      <c r="B4937" t="s">
        <v>45</v>
      </c>
      <c r="C4937" t="s">
        <v>22</v>
      </c>
      <c r="D4937" t="s">
        <v>32</v>
      </c>
      <c r="E4937" s="1">
        <v>45119</v>
      </c>
      <c r="F4937" t="s">
        <v>9925</v>
      </c>
      <c r="G4937" s="1">
        <v>45904</v>
      </c>
      <c r="H4937" t="s">
        <v>25</v>
      </c>
      <c r="I4937" t="s">
        <v>63</v>
      </c>
      <c r="J4937" t="s">
        <v>67</v>
      </c>
      <c r="K4937">
        <v>1</v>
      </c>
      <c r="L4937">
        <v>520.91999999999996</v>
      </c>
      <c r="M4937" t="s">
        <v>28</v>
      </c>
      <c r="N4937">
        <v>48</v>
      </c>
      <c r="O4937" s="1">
        <v>45455</v>
      </c>
      <c r="P4937">
        <v>322</v>
      </c>
      <c r="Q4937" t="s">
        <v>43</v>
      </c>
      <c r="R4937">
        <v>1</v>
      </c>
      <c r="S4937" t="s">
        <v>12140</v>
      </c>
      <c r="T4937" t="s">
        <v>30</v>
      </c>
    </row>
    <row r="4938" spans="1:20" x14ac:dyDescent="0.25">
      <c r="A4938" t="s">
        <v>9926</v>
      </c>
      <c r="B4938" t="s">
        <v>21</v>
      </c>
      <c r="C4938" t="s">
        <v>22</v>
      </c>
      <c r="D4938" t="s">
        <v>52</v>
      </c>
      <c r="E4938" t="s">
        <v>12064</v>
      </c>
      <c r="F4938" t="s">
        <v>9927</v>
      </c>
      <c r="G4938" s="1">
        <v>45904</v>
      </c>
      <c r="H4938" t="s">
        <v>41</v>
      </c>
      <c r="I4938" t="s">
        <v>26</v>
      </c>
      <c r="J4938" t="s">
        <v>64</v>
      </c>
      <c r="K4938">
        <v>4</v>
      </c>
      <c r="L4938">
        <v>1061.58</v>
      </c>
      <c r="M4938" t="s">
        <v>50</v>
      </c>
      <c r="N4938">
        <v>44</v>
      </c>
      <c r="O4938" s="1">
        <v>45997</v>
      </c>
      <c r="P4938">
        <v>69</v>
      </c>
      <c r="Q4938" t="s">
        <v>29</v>
      </c>
      <c r="R4938">
        <v>3</v>
      </c>
      <c r="S4938" t="s">
        <v>12105</v>
      </c>
      <c r="T4938" t="s">
        <v>60</v>
      </c>
    </row>
    <row r="4939" spans="1:20" x14ac:dyDescent="0.25">
      <c r="A4939" t="s">
        <v>9928</v>
      </c>
      <c r="B4939" t="s">
        <v>21</v>
      </c>
      <c r="C4939" t="s">
        <v>39</v>
      </c>
      <c r="D4939" t="s">
        <v>56</v>
      </c>
      <c r="E4939" s="1">
        <v>45689</v>
      </c>
      <c r="F4939" t="s">
        <v>9929</v>
      </c>
      <c r="G4939" s="1">
        <v>45904</v>
      </c>
      <c r="H4939" t="s">
        <v>25</v>
      </c>
      <c r="I4939" t="s">
        <v>26</v>
      </c>
      <c r="J4939" t="s">
        <v>49</v>
      </c>
      <c r="K4939">
        <v>1</v>
      </c>
      <c r="L4939">
        <v>161.93</v>
      </c>
      <c r="M4939" t="s">
        <v>50</v>
      </c>
      <c r="N4939">
        <v>10</v>
      </c>
      <c r="O4939" s="1">
        <v>45992</v>
      </c>
      <c r="P4939">
        <v>108</v>
      </c>
      <c r="Q4939" t="s">
        <v>29</v>
      </c>
      <c r="R4939">
        <v>5</v>
      </c>
      <c r="S4939" t="s">
        <v>12178</v>
      </c>
      <c r="T4939" t="s">
        <v>30</v>
      </c>
    </row>
    <row r="4940" spans="1:20" x14ac:dyDescent="0.25">
      <c r="A4940" t="s">
        <v>9930</v>
      </c>
      <c r="B4940" t="s">
        <v>21</v>
      </c>
      <c r="C4940" t="s">
        <v>82</v>
      </c>
      <c r="D4940" t="s">
        <v>32</v>
      </c>
      <c r="E4940" t="s">
        <v>12261</v>
      </c>
      <c r="F4940" t="s">
        <v>9931</v>
      </c>
      <c r="G4940" s="1">
        <v>45904</v>
      </c>
      <c r="H4940" t="s">
        <v>58</v>
      </c>
      <c r="I4940" t="s">
        <v>63</v>
      </c>
      <c r="J4940" t="s">
        <v>59</v>
      </c>
      <c r="K4940">
        <v>3</v>
      </c>
      <c r="L4940">
        <v>1168.68</v>
      </c>
      <c r="M4940" t="s">
        <v>28</v>
      </c>
      <c r="N4940">
        <v>38</v>
      </c>
      <c r="O4940" s="1">
        <v>45872</v>
      </c>
      <c r="P4940">
        <v>204</v>
      </c>
      <c r="Q4940" t="s">
        <v>29</v>
      </c>
      <c r="R4940">
        <v>5</v>
      </c>
      <c r="S4940" t="s">
        <v>12278</v>
      </c>
      <c r="T4940" t="s">
        <v>60</v>
      </c>
    </row>
    <row r="4941" spans="1:20" x14ac:dyDescent="0.25">
      <c r="A4941" t="s">
        <v>9932</v>
      </c>
      <c r="B4941" t="s">
        <v>45</v>
      </c>
      <c r="C4941" t="s">
        <v>22</v>
      </c>
      <c r="D4941" t="s">
        <v>52</v>
      </c>
      <c r="E4941" s="1">
        <v>45567</v>
      </c>
      <c r="F4941" t="s">
        <v>9933</v>
      </c>
      <c r="G4941" s="1">
        <v>45904</v>
      </c>
      <c r="H4941" t="s">
        <v>58</v>
      </c>
      <c r="I4941" t="s">
        <v>63</v>
      </c>
      <c r="J4941" t="s">
        <v>27</v>
      </c>
      <c r="K4941">
        <v>4</v>
      </c>
      <c r="L4941">
        <v>1210.6199999999999</v>
      </c>
      <c r="M4941" t="s">
        <v>35</v>
      </c>
      <c r="N4941">
        <v>23</v>
      </c>
      <c r="O4941" t="s">
        <v>12081</v>
      </c>
      <c r="P4941">
        <v>348</v>
      </c>
      <c r="Q4941" t="s">
        <v>29</v>
      </c>
      <c r="R4941">
        <v>1</v>
      </c>
      <c r="S4941" t="s">
        <v>12354</v>
      </c>
      <c r="T4941" t="s">
        <v>30</v>
      </c>
    </row>
    <row r="4942" spans="1:20" x14ac:dyDescent="0.25">
      <c r="A4942" t="s">
        <v>9934</v>
      </c>
      <c r="B4942" t="s">
        <v>38</v>
      </c>
      <c r="C4942" t="s">
        <v>82</v>
      </c>
      <c r="D4942" t="s">
        <v>52</v>
      </c>
      <c r="E4942" s="1">
        <v>45718</v>
      </c>
      <c r="F4942" t="s">
        <v>9935</v>
      </c>
      <c r="G4942" s="1">
        <v>45904</v>
      </c>
      <c r="H4942" t="s">
        <v>58</v>
      </c>
      <c r="I4942" t="s">
        <v>48</v>
      </c>
      <c r="J4942" t="s">
        <v>59</v>
      </c>
      <c r="K4942">
        <v>1</v>
      </c>
      <c r="L4942">
        <v>1090.8499999999999</v>
      </c>
      <c r="M4942" t="s">
        <v>35</v>
      </c>
      <c r="N4942">
        <v>28</v>
      </c>
      <c r="O4942" s="1">
        <v>45515</v>
      </c>
      <c r="P4942">
        <v>387</v>
      </c>
      <c r="Q4942" t="s">
        <v>43</v>
      </c>
      <c r="R4942">
        <v>1</v>
      </c>
      <c r="S4942" s="1">
        <v>45937</v>
      </c>
      <c r="T4942" t="s">
        <v>30</v>
      </c>
    </row>
    <row r="4943" spans="1:20" x14ac:dyDescent="0.25">
      <c r="A4943" t="s">
        <v>9936</v>
      </c>
      <c r="B4943" t="s">
        <v>38</v>
      </c>
      <c r="C4943" t="s">
        <v>82</v>
      </c>
      <c r="D4943" t="s">
        <v>23</v>
      </c>
      <c r="E4943" t="s">
        <v>12170</v>
      </c>
      <c r="F4943" t="s">
        <v>9937</v>
      </c>
      <c r="G4943" s="1">
        <v>45904</v>
      </c>
      <c r="H4943" t="s">
        <v>47</v>
      </c>
      <c r="I4943" t="s">
        <v>48</v>
      </c>
      <c r="J4943" t="s">
        <v>49</v>
      </c>
      <c r="K4943">
        <v>2</v>
      </c>
      <c r="L4943">
        <v>1492.4</v>
      </c>
      <c r="M4943" t="s">
        <v>28</v>
      </c>
      <c r="N4943">
        <v>23</v>
      </c>
      <c r="O4943" t="s">
        <v>12200</v>
      </c>
      <c r="P4943">
        <v>87</v>
      </c>
      <c r="Q4943" t="s">
        <v>29</v>
      </c>
      <c r="R4943">
        <v>1</v>
      </c>
      <c r="S4943" s="1">
        <v>45360</v>
      </c>
      <c r="T4943" t="s">
        <v>30</v>
      </c>
    </row>
    <row r="4944" spans="1:20" x14ac:dyDescent="0.25">
      <c r="A4944" t="s">
        <v>9938</v>
      </c>
      <c r="B4944" t="s">
        <v>21</v>
      </c>
      <c r="C4944" t="s">
        <v>22</v>
      </c>
      <c r="D4944" t="s">
        <v>23</v>
      </c>
      <c r="E4944" s="1">
        <v>45508</v>
      </c>
      <c r="F4944" t="s">
        <v>9939</v>
      </c>
      <c r="G4944" s="1">
        <v>45904</v>
      </c>
      <c r="H4944" t="s">
        <v>41</v>
      </c>
      <c r="I4944" t="s">
        <v>26</v>
      </c>
      <c r="J4944" t="s">
        <v>64</v>
      </c>
      <c r="K4944">
        <v>5</v>
      </c>
      <c r="L4944">
        <v>810.66</v>
      </c>
      <c r="M4944" t="s">
        <v>50</v>
      </c>
      <c r="N4944">
        <v>2</v>
      </c>
      <c r="O4944" t="s">
        <v>12131</v>
      </c>
      <c r="P4944">
        <v>163</v>
      </c>
      <c r="Q4944" t="s">
        <v>29</v>
      </c>
      <c r="R4944">
        <v>2</v>
      </c>
      <c r="S4944" s="1">
        <v>45749</v>
      </c>
      <c r="T4944" t="s">
        <v>60</v>
      </c>
    </row>
    <row r="4945" spans="1:20" x14ac:dyDescent="0.25">
      <c r="A4945" t="s">
        <v>9940</v>
      </c>
      <c r="B4945" t="s">
        <v>38</v>
      </c>
      <c r="C4945" t="s">
        <v>39</v>
      </c>
      <c r="D4945" t="s">
        <v>52</v>
      </c>
      <c r="E4945" t="s">
        <v>12169</v>
      </c>
      <c r="F4945" t="s">
        <v>9941</v>
      </c>
      <c r="G4945" s="1">
        <v>45904</v>
      </c>
      <c r="H4945" t="s">
        <v>25</v>
      </c>
      <c r="I4945" t="s">
        <v>48</v>
      </c>
      <c r="J4945" t="s">
        <v>49</v>
      </c>
      <c r="K4945">
        <v>5</v>
      </c>
      <c r="L4945">
        <v>668.88</v>
      </c>
      <c r="M4945" t="s">
        <v>35</v>
      </c>
      <c r="N4945">
        <v>7</v>
      </c>
      <c r="O4945" s="1">
        <v>45606</v>
      </c>
      <c r="P4945">
        <v>70</v>
      </c>
      <c r="Q4945" t="s">
        <v>43</v>
      </c>
      <c r="R4945">
        <v>5</v>
      </c>
      <c r="S4945" s="1">
        <v>45724</v>
      </c>
      <c r="T4945" t="s">
        <v>30</v>
      </c>
    </row>
    <row r="4946" spans="1:20" x14ac:dyDescent="0.25">
      <c r="A4946" t="s">
        <v>9942</v>
      </c>
      <c r="B4946" t="s">
        <v>21</v>
      </c>
      <c r="C4946" t="s">
        <v>39</v>
      </c>
      <c r="D4946" t="s">
        <v>32</v>
      </c>
      <c r="E4946" s="1">
        <v>45902</v>
      </c>
      <c r="F4946" t="s">
        <v>9943</v>
      </c>
      <c r="G4946" s="1">
        <v>45904</v>
      </c>
      <c r="H4946" t="s">
        <v>58</v>
      </c>
      <c r="I4946" t="s">
        <v>48</v>
      </c>
      <c r="J4946" t="s">
        <v>64</v>
      </c>
      <c r="K4946">
        <v>1</v>
      </c>
      <c r="L4946">
        <v>352.96</v>
      </c>
      <c r="M4946" t="s">
        <v>28</v>
      </c>
      <c r="N4946">
        <v>6</v>
      </c>
      <c r="O4946" t="s">
        <v>12343</v>
      </c>
      <c r="P4946">
        <v>405</v>
      </c>
      <c r="Q4946" t="s">
        <v>43</v>
      </c>
      <c r="R4946">
        <v>4</v>
      </c>
      <c r="S4946" s="1">
        <v>45658</v>
      </c>
      <c r="T4946" t="s">
        <v>30</v>
      </c>
    </row>
    <row r="4947" spans="1:20" x14ac:dyDescent="0.25">
      <c r="A4947" t="s">
        <v>9944</v>
      </c>
      <c r="B4947" t="s">
        <v>45</v>
      </c>
      <c r="C4947" t="s">
        <v>22</v>
      </c>
      <c r="D4947" t="s">
        <v>32</v>
      </c>
      <c r="E4947" t="s">
        <v>12268</v>
      </c>
      <c r="F4947" t="s">
        <v>9945</v>
      </c>
      <c r="G4947" s="1">
        <v>45934</v>
      </c>
      <c r="H4947" t="s">
        <v>34</v>
      </c>
      <c r="I4947" t="s">
        <v>42</v>
      </c>
      <c r="J4947" t="s">
        <v>59</v>
      </c>
      <c r="K4947">
        <v>1</v>
      </c>
      <c r="L4947">
        <v>694.2</v>
      </c>
      <c r="M4947" t="s">
        <v>28</v>
      </c>
      <c r="N4947">
        <v>41</v>
      </c>
      <c r="O4947" t="s">
        <v>12173</v>
      </c>
      <c r="P4947">
        <v>108</v>
      </c>
      <c r="Q4947" t="s">
        <v>43</v>
      </c>
      <c r="R4947">
        <v>4</v>
      </c>
      <c r="S4947" t="s">
        <v>12203</v>
      </c>
      <c r="T4947" t="s">
        <v>30</v>
      </c>
    </row>
    <row r="4948" spans="1:20" x14ac:dyDescent="0.25">
      <c r="A4948" t="s">
        <v>9946</v>
      </c>
      <c r="B4948" t="s">
        <v>45</v>
      </c>
      <c r="C4948" t="s">
        <v>82</v>
      </c>
      <c r="D4948" t="s">
        <v>56</v>
      </c>
      <c r="E4948" t="s">
        <v>12413</v>
      </c>
      <c r="F4948" t="s">
        <v>9947</v>
      </c>
      <c r="G4948" s="1">
        <v>45934</v>
      </c>
      <c r="H4948" t="s">
        <v>41</v>
      </c>
      <c r="I4948" t="s">
        <v>26</v>
      </c>
      <c r="J4948" t="s">
        <v>27</v>
      </c>
      <c r="K4948">
        <v>1</v>
      </c>
      <c r="L4948">
        <v>590.91</v>
      </c>
      <c r="M4948" t="s">
        <v>35</v>
      </c>
      <c r="N4948">
        <v>27</v>
      </c>
      <c r="O4948" s="1">
        <v>45423</v>
      </c>
      <c r="P4948">
        <v>54</v>
      </c>
      <c r="Q4948" t="s">
        <v>43</v>
      </c>
      <c r="R4948">
        <v>2</v>
      </c>
      <c r="S4948" t="s">
        <v>12101</v>
      </c>
      <c r="T4948" t="s">
        <v>30</v>
      </c>
    </row>
    <row r="4949" spans="1:20" x14ac:dyDescent="0.25">
      <c r="A4949" t="s">
        <v>9948</v>
      </c>
      <c r="B4949" t="s">
        <v>38</v>
      </c>
      <c r="C4949" t="s">
        <v>82</v>
      </c>
      <c r="D4949" t="s">
        <v>23</v>
      </c>
      <c r="E4949" t="s">
        <v>12210</v>
      </c>
      <c r="F4949" t="s">
        <v>9949</v>
      </c>
      <c r="G4949" s="1">
        <v>45934</v>
      </c>
      <c r="H4949" t="s">
        <v>25</v>
      </c>
      <c r="I4949" t="s">
        <v>54</v>
      </c>
      <c r="J4949" t="s">
        <v>27</v>
      </c>
      <c r="K4949">
        <v>3</v>
      </c>
      <c r="L4949">
        <v>245.89</v>
      </c>
      <c r="M4949" t="s">
        <v>50</v>
      </c>
      <c r="N4949">
        <v>33</v>
      </c>
      <c r="O4949" t="s">
        <v>12163</v>
      </c>
      <c r="P4949">
        <v>144</v>
      </c>
      <c r="Q4949" t="s">
        <v>29</v>
      </c>
      <c r="R4949">
        <v>3</v>
      </c>
      <c r="S4949" s="1">
        <v>45454</v>
      </c>
      <c r="T4949" t="s">
        <v>36</v>
      </c>
    </row>
    <row r="4950" spans="1:20" x14ac:dyDescent="0.25">
      <c r="A4950" t="s">
        <v>9950</v>
      </c>
      <c r="B4950" t="s">
        <v>45</v>
      </c>
      <c r="C4950" t="s">
        <v>82</v>
      </c>
      <c r="D4950" t="s">
        <v>56</v>
      </c>
      <c r="E4950" t="s">
        <v>12438</v>
      </c>
      <c r="F4950" t="s">
        <v>9951</v>
      </c>
      <c r="G4950" s="1">
        <v>45934</v>
      </c>
      <c r="H4950" t="s">
        <v>41</v>
      </c>
      <c r="I4950" t="s">
        <v>48</v>
      </c>
      <c r="J4950" t="s">
        <v>64</v>
      </c>
      <c r="K4950">
        <v>4</v>
      </c>
      <c r="L4950">
        <v>238.43</v>
      </c>
      <c r="M4950" t="s">
        <v>28</v>
      </c>
      <c r="N4950">
        <v>24</v>
      </c>
      <c r="O4950" t="s">
        <v>12255</v>
      </c>
      <c r="P4950">
        <v>353</v>
      </c>
      <c r="Q4950" t="s">
        <v>43</v>
      </c>
      <c r="R4950">
        <v>3</v>
      </c>
      <c r="S4950" s="1">
        <v>45659</v>
      </c>
      <c r="T4950" t="s">
        <v>30</v>
      </c>
    </row>
    <row r="4951" spans="1:20" x14ac:dyDescent="0.25">
      <c r="A4951" t="s">
        <v>9952</v>
      </c>
      <c r="B4951" t="s">
        <v>45</v>
      </c>
      <c r="C4951" t="s">
        <v>22</v>
      </c>
      <c r="D4951" t="s">
        <v>32</v>
      </c>
      <c r="E4951" t="s">
        <v>12482</v>
      </c>
      <c r="F4951" t="s">
        <v>9953</v>
      </c>
      <c r="G4951" s="1">
        <v>45934</v>
      </c>
      <c r="H4951" t="s">
        <v>41</v>
      </c>
      <c r="I4951" t="s">
        <v>26</v>
      </c>
      <c r="J4951" t="s">
        <v>49</v>
      </c>
      <c r="K4951">
        <v>5</v>
      </c>
      <c r="L4951">
        <v>1116.21</v>
      </c>
      <c r="M4951" t="s">
        <v>28</v>
      </c>
      <c r="N4951">
        <v>36</v>
      </c>
      <c r="O4951" t="s">
        <v>12176</v>
      </c>
      <c r="P4951">
        <v>247</v>
      </c>
      <c r="Q4951" t="s">
        <v>29</v>
      </c>
      <c r="R4951">
        <v>1</v>
      </c>
      <c r="S4951" t="s">
        <v>12376</v>
      </c>
      <c r="T4951" t="s">
        <v>30</v>
      </c>
    </row>
    <row r="4952" spans="1:20" x14ac:dyDescent="0.25">
      <c r="A4952" t="s">
        <v>9954</v>
      </c>
      <c r="B4952" t="s">
        <v>38</v>
      </c>
      <c r="C4952" t="s">
        <v>39</v>
      </c>
      <c r="D4952" t="s">
        <v>56</v>
      </c>
      <c r="E4952" t="s">
        <v>12491</v>
      </c>
      <c r="F4952" t="s">
        <v>9955</v>
      </c>
      <c r="G4952" s="1">
        <v>45934</v>
      </c>
      <c r="H4952" t="s">
        <v>25</v>
      </c>
      <c r="I4952" t="s">
        <v>63</v>
      </c>
      <c r="J4952" t="s">
        <v>49</v>
      </c>
      <c r="K4952">
        <v>4</v>
      </c>
      <c r="L4952">
        <v>834.64</v>
      </c>
      <c r="M4952" t="s">
        <v>35</v>
      </c>
      <c r="N4952">
        <v>2</v>
      </c>
      <c r="O4952" s="1">
        <v>45965</v>
      </c>
      <c r="P4952">
        <v>172</v>
      </c>
      <c r="Q4952" t="s">
        <v>29</v>
      </c>
      <c r="R4952">
        <v>5</v>
      </c>
      <c r="S4952" t="s">
        <v>12397</v>
      </c>
      <c r="T4952" t="s">
        <v>36</v>
      </c>
    </row>
    <row r="4953" spans="1:20" x14ac:dyDescent="0.25">
      <c r="A4953" t="s">
        <v>9956</v>
      </c>
      <c r="B4953" t="s">
        <v>38</v>
      </c>
      <c r="C4953" t="s">
        <v>39</v>
      </c>
      <c r="D4953" t="s">
        <v>23</v>
      </c>
      <c r="E4953" s="1">
        <v>44996</v>
      </c>
      <c r="F4953" t="s">
        <v>9957</v>
      </c>
      <c r="G4953" s="1">
        <v>45934</v>
      </c>
      <c r="H4953" t="s">
        <v>25</v>
      </c>
      <c r="I4953" t="s">
        <v>26</v>
      </c>
      <c r="J4953" t="s">
        <v>27</v>
      </c>
      <c r="K4953">
        <v>2</v>
      </c>
      <c r="L4953">
        <v>705.85</v>
      </c>
      <c r="M4953" t="s">
        <v>50</v>
      </c>
      <c r="N4953">
        <v>34</v>
      </c>
      <c r="O4953" t="s">
        <v>12326</v>
      </c>
      <c r="P4953">
        <v>70</v>
      </c>
      <c r="Q4953" t="s">
        <v>29</v>
      </c>
      <c r="R4953">
        <v>1</v>
      </c>
      <c r="S4953" s="1">
        <v>45938</v>
      </c>
      <c r="T4953" t="s">
        <v>36</v>
      </c>
    </row>
    <row r="4954" spans="1:20" x14ac:dyDescent="0.25">
      <c r="A4954" t="s">
        <v>9958</v>
      </c>
      <c r="B4954" t="s">
        <v>38</v>
      </c>
      <c r="C4954" t="s">
        <v>39</v>
      </c>
      <c r="D4954" t="s">
        <v>23</v>
      </c>
      <c r="E4954" t="s">
        <v>12272</v>
      </c>
      <c r="F4954" t="s">
        <v>9959</v>
      </c>
      <c r="G4954" s="1">
        <v>45965</v>
      </c>
      <c r="H4954" t="s">
        <v>25</v>
      </c>
      <c r="I4954" t="s">
        <v>48</v>
      </c>
      <c r="J4954" t="s">
        <v>49</v>
      </c>
      <c r="K4954">
        <v>2</v>
      </c>
      <c r="L4954">
        <v>973.89</v>
      </c>
      <c r="M4954" t="s">
        <v>35</v>
      </c>
      <c r="N4954">
        <v>8</v>
      </c>
      <c r="O4954" s="1">
        <v>45781</v>
      </c>
      <c r="P4954">
        <v>483</v>
      </c>
      <c r="Q4954" t="s">
        <v>29</v>
      </c>
      <c r="R4954">
        <v>1</v>
      </c>
      <c r="S4954" t="s">
        <v>12306</v>
      </c>
      <c r="T4954" t="s">
        <v>30</v>
      </c>
    </row>
    <row r="4955" spans="1:20" x14ac:dyDescent="0.25">
      <c r="A4955" t="s">
        <v>9960</v>
      </c>
      <c r="B4955" t="s">
        <v>21</v>
      </c>
      <c r="C4955" t="s">
        <v>22</v>
      </c>
      <c r="D4955" t="s">
        <v>52</v>
      </c>
      <c r="E4955" t="s">
        <v>12225</v>
      </c>
      <c r="F4955" t="s">
        <v>9961</v>
      </c>
      <c r="G4955" s="1">
        <v>45965</v>
      </c>
      <c r="H4955" t="s">
        <v>58</v>
      </c>
      <c r="I4955" t="s">
        <v>63</v>
      </c>
      <c r="J4955" t="s">
        <v>27</v>
      </c>
      <c r="K4955">
        <v>5</v>
      </c>
      <c r="L4955">
        <v>826.66</v>
      </c>
      <c r="M4955" t="s">
        <v>35</v>
      </c>
      <c r="N4955">
        <v>45</v>
      </c>
      <c r="O4955" t="s">
        <v>12215</v>
      </c>
      <c r="P4955">
        <v>410</v>
      </c>
      <c r="Q4955" t="s">
        <v>43</v>
      </c>
      <c r="R4955">
        <v>1</v>
      </c>
      <c r="S4955" s="1">
        <v>45873</v>
      </c>
      <c r="T4955" t="s">
        <v>36</v>
      </c>
    </row>
    <row r="4956" spans="1:20" x14ac:dyDescent="0.25">
      <c r="A4956" t="s">
        <v>9962</v>
      </c>
      <c r="B4956" t="s">
        <v>45</v>
      </c>
      <c r="C4956" t="s">
        <v>39</v>
      </c>
      <c r="D4956" t="s">
        <v>23</v>
      </c>
      <c r="E4956" t="s">
        <v>12118</v>
      </c>
      <c r="F4956" t="s">
        <v>9963</v>
      </c>
      <c r="G4956" s="1">
        <v>45965</v>
      </c>
      <c r="H4956" t="s">
        <v>47</v>
      </c>
      <c r="I4956" t="s">
        <v>63</v>
      </c>
      <c r="J4956" t="s">
        <v>27</v>
      </c>
      <c r="K4956">
        <v>5</v>
      </c>
      <c r="L4956">
        <v>963.85</v>
      </c>
      <c r="M4956" t="s">
        <v>35</v>
      </c>
      <c r="N4956">
        <v>42</v>
      </c>
      <c r="O4956" t="s">
        <v>12364</v>
      </c>
      <c r="P4956">
        <v>124</v>
      </c>
      <c r="Q4956" t="s">
        <v>43</v>
      </c>
      <c r="R4956">
        <v>1</v>
      </c>
      <c r="S4956" s="1">
        <v>45303</v>
      </c>
      <c r="T4956" t="s">
        <v>30</v>
      </c>
    </row>
    <row r="4957" spans="1:20" x14ac:dyDescent="0.25">
      <c r="A4957" t="s">
        <v>9964</v>
      </c>
      <c r="B4957" t="s">
        <v>21</v>
      </c>
      <c r="C4957" t="s">
        <v>39</v>
      </c>
      <c r="D4957" t="s">
        <v>77</v>
      </c>
      <c r="E4957" t="s">
        <v>12331</v>
      </c>
      <c r="F4957" t="s">
        <v>9965</v>
      </c>
      <c r="G4957" s="1">
        <v>45965</v>
      </c>
      <c r="H4957" t="s">
        <v>34</v>
      </c>
      <c r="I4957" t="s">
        <v>54</v>
      </c>
      <c r="J4957" t="s">
        <v>59</v>
      </c>
      <c r="K4957">
        <v>3</v>
      </c>
      <c r="L4957">
        <v>202.92</v>
      </c>
      <c r="M4957" t="s">
        <v>50</v>
      </c>
      <c r="N4957">
        <v>34</v>
      </c>
      <c r="O4957" t="s">
        <v>12266</v>
      </c>
      <c r="P4957">
        <v>69</v>
      </c>
      <c r="Q4957" t="s">
        <v>43</v>
      </c>
      <c r="R4957">
        <v>1</v>
      </c>
      <c r="S4957" t="s">
        <v>12085</v>
      </c>
      <c r="T4957" t="s">
        <v>36</v>
      </c>
    </row>
    <row r="4958" spans="1:20" x14ac:dyDescent="0.25">
      <c r="A4958" t="s">
        <v>9966</v>
      </c>
      <c r="B4958" t="s">
        <v>45</v>
      </c>
      <c r="C4958" t="s">
        <v>39</v>
      </c>
      <c r="D4958" t="s">
        <v>23</v>
      </c>
      <c r="E4958" t="s">
        <v>12143</v>
      </c>
      <c r="F4958" t="s">
        <v>9967</v>
      </c>
      <c r="G4958" s="1">
        <v>45965</v>
      </c>
      <c r="H4958" t="s">
        <v>58</v>
      </c>
      <c r="I4958" t="s">
        <v>26</v>
      </c>
      <c r="J4958" t="s">
        <v>27</v>
      </c>
      <c r="K4958">
        <v>3</v>
      </c>
      <c r="L4958">
        <v>779.8</v>
      </c>
      <c r="M4958" t="s">
        <v>28</v>
      </c>
      <c r="N4958">
        <v>7</v>
      </c>
      <c r="O4958" t="s">
        <v>12071</v>
      </c>
      <c r="P4958">
        <v>254</v>
      </c>
      <c r="Q4958" t="s">
        <v>43</v>
      </c>
      <c r="R4958">
        <v>1</v>
      </c>
      <c r="S4958" t="s">
        <v>12067</v>
      </c>
      <c r="T4958" t="s">
        <v>36</v>
      </c>
    </row>
    <row r="4959" spans="1:20" x14ac:dyDescent="0.25">
      <c r="A4959" t="s">
        <v>9968</v>
      </c>
      <c r="B4959" t="s">
        <v>45</v>
      </c>
      <c r="C4959" t="s">
        <v>22</v>
      </c>
      <c r="D4959" t="s">
        <v>77</v>
      </c>
      <c r="E4959" t="s">
        <v>12282</v>
      </c>
      <c r="F4959" t="s">
        <v>9969</v>
      </c>
      <c r="G4959" s="1">
        <v>45965</v>
      </c>
      <c r="H4959" t="s">
        <v>41</v>
      </c>
      <c r="I4959" t="s">
        <v>63</v>
      </c>
      <c r="J4959" t="s">
        <v>59</v>
      </c>
      <c r="K4959">
        <v>1</v>
      </c>
      <c r="L4959">
        <v>820.62</v>
      </c>
      <c r="M4959" t="s">
        <v>35</v>
      </c>
      <c r="N4959">
        <v>15</v>
      </c>
      <c r="O4959" t="s">
        <v>12277</v>
      </c>
      <c r="P4959">
        <v>74</v>
      </c>
      <c r="Q4959" t="s">
        <v>29</v>
      </c>
      <c r="R4959">
        <v>3</v>
      </c>
      <c r="S4959" t="s">
        <v>12224</v>
      </c>
      <c r="T4959" t="s">
        <v>30</v>
      </c>
    </row>
    <row r="4960" spans="1:20" x14ac:dyDescent="0.25">
      <c r="A4960" t="s">
        <v>9970</v>
      </c>
      <c r="B4960" t="s">
        <v>21</v>
      </c>
      <c r="C4960" t="s">
        <v>39</v>
      </c>
      <c r="D4960" t="s">
        <v>77</v>
      </c>
      <c r="E4960" t="s">
        <v>12353</v>
      </c>
      <c r="F4960" t="s">
        <v>9971</v>
      </c>
      <c r="G4960" s="1">
        <v>45965</v>
      </c>
      <c r="H4960" t="s">
        <v>25</v>
      </c>
      <c r="I4960" t="s">
        <v>42</v>
      </c>
      <c r="J4960" t="s">
        <v>67</v>
      </c>
      <c r="K4960">
        <v>2</v>
      </c>
      <c r="L4960">
        <v>498.6</v>
      </c>
      <c r="M4960" t="s">
        <v>35</v>
      </c>
      <c r="N4960">
        <v>19</v>
      </c>
      <c r="O4960" t="s">
        <v>12198</v>
      </c>
      <c r="P4960">
        <v>14</v>
      </c>
      <c r="Q4960" t="s">
        <v>43</v>
      </c>
      <c r="R4960">
        <v>1</v>
      </c>
      <c r="S4960" s="1">
        <v>45664</v>
      </c>
      <c r="T4960" t="s">
        <v>60</v>
      </c>
    </row>
    <row r="4961" spans="1:20" x14ac:dyDescent="0.25">
      <c r="A4961" t="s">
        <v>9972</v>
      </c>
      <c r="B4961" t="s">
        <v>38</v>
      </c>
      <c r="C4961" t="s">
        <v>82</v>
      </c>
      <c r="D4961" t="s">
        <v>32</v>
      </c>
      <c r="E4961" t="s">
        <v>12115</v>
      </c>
      <c r="F4961" t="s">
        <v>9973</v>
      </c>
      <c r="G4961" s="1">
        <v>45965</v>
      </c>
      <c r="H4961" t="s">
        <v>47</v>
      </c>
      <c r="I4961" t="s">
        <v>48</v>
      </c>
      <c r="J4961" t="s">
        <v>27</v>
      </c>
      <c r="K4961">
        <v>5</v>
      </c>
      <c r="L4961">
        <v>119.28</v>
      </c>
      <c r="M4961" t="s">
        <v>35</v>
      </c>
      <c r="N4961">
        <v>2</v>
      </c>
      <c r="O4961" s="1">
        <v>45660</v>
      </c>
      <c r="P4961">
        <v>405</v>
      </c>
      <c r="Q4961" t="s">
        <v>43</v>
      </c>
      <c r="R4961">
        <v>2</v>
      </c>
      <c r="S4961" s="1">
        <v>45750</v>
      </c>
      <c r="T4961" t="s">
        <v>36</v>
      </c>
    </row>
    <row r="4962" spans="1:20" x14ac:dyDescent="0.25">
      <c r="A4962" t="s">
        <v>9974</v>
      </c>
      <c r="B4962" t="s">
        <v>21</v>
      </c>
      <c r="C4962" t="s">
        <v>39</v>
      </c>
      <c r="D4962" t="s">
        <v>56</v>
      </c>
      <c r="E4962" t="s">
        <v>12385</v>
      </c>
      <c r="F4962" t="s">
        <v>9975</v>
      </c>
      <c r="G4962" s="1">
        <v>45995</v>
      </c>
      <c r="H4962" t="s">
        <v>41</v>
      </c>
      <c r="I4962" t="s">
        <v>54</v>
      </c>
      <c r="J4962" t="s">
        <v>64</v>
      </c>
      <c r="K4962">
        <v>1</v>
      </c>
      <c r="L4962">
        <v>243.18</v>
      </c>
      <c r="M4962" t="s">
        <v>35</v>
      </c>
      <c r="N4962">
        <v>24</v>
      </c>
      <c r="O4962" t="s">
        <v>12232</v>
      </c>
      <c r="P4962">
        <v>260</v>
      </c>
      <c r="Q4962" t="s">
        <v>29</v>
      </c>
      <c r="R4962">
        <v>2</v>
      </c>
      <c r="S4962" s="1">
        <v>45992</v>
      </c>
      <c r="T4962" t="s">
        <v>30</v>
      </c>
    </row>
    <row r="4963" spans="1:20" x14ac:dyDescent="0.25">
      <c r="A4963" t="s">
        <v>9976</v>
      </c>
      <c r="B4963" t="s">
        <v>21</v>
      </c>
      <c r="C4963" t="s">
        <v>22</v>
      </c>
      <c r="D4963" t="s">
        <v>52</v>
      </c>
      <c r="E4963" s="1">
        <v>45475</v>
      </c>
      <c r="F4963" t="s">
        <v>9977</v>
      </c>
      <c r="G4963" s="1">
        <v>45995</v>
      </c>
      <c r="H4963" t="s">
        <v>25</v>
      </c>
      <c r="I4963" t="s">
        <v>54</v>
      </c>
      <c r="J4963" t="s">
        <v>64</v>
      </c>
      <c r="K4963">
        <v>1</v>
      </c>
      <c r="L4963">
        <v>681.12</v>
      </c>
      <c r="M4963" t="s">
        <v>35</v>
      </c>
      <c r="N4963">
        <v>37</v>
      </c>
      <c r="O4963" t="s">
        <v>12124</v>
      </c>
      <c r="P4963">
        <v>55</v>
      </c>
      <c r="Q4963" t="s">
        <v>43</v>
      </c>
      <c r="R4963">
        <v>3</v>
      </c>
      <c r="S4963" t="s">
        <v>12300</v>
      </c>
      <c r="T4963" t="s">
        <v>60</v>
      </c>
    </row>
    <row r="4964" spans="1:20" x14ac:dyDescent="0.25">
      <c r="A4964" t="s">
        <v>9978</v>
      </c>
      <c r="B4964" t="s">
        <v>38</v>
      </c>
      <c r="C4964" t="s">
        <v>82</v>
      </c>
      <c r="D4964" t="s">
        <v>32</v>
      </c>
      <c r="E4964" s="1">
        <v>45027</v>
      </c>
      <c r="F4964" t="s">
        <v>9979</v>
      </c>
      <c r="G4964" s="1">
        <v>45995</v>
      </c>
      <c r="H4964" t="s">
        <v>47</v>
      </c>
      <c r="I4964" t="s">
        <v>26</v>
      </c>
      <c r="J4964" t="s">
        <v>59</v>
      </c>
      <c r="K4964">
        <v>3</v>
      </c>
      <c r="L4964">
        <v>1272.3599999999999</v>
      </c>
      <c r="M4964" t="s">
        <v>50</v>
      </c>
      <c r="N4964">
        <v>22</v>
      </c>
      <c r="O4964" t="s">
        <v>12201</v>
      </c>
      <c r="P4964">
        <v>320</v>
      </c>
      <c r="Q4964" t="s">
        <v>29</v>
      </c>
      <c r="R4964">
        <v>5</v>
      </c>
      <c r="S4964" s="1">
        <v>45422</v>
      </c>
      <c r="T4964" t="s">
        <v>30</v>
      </c>
    </row>
    <row r="4965" spans="1:20" x14ac:dyDescent="0.25">
      <c r="A4965" t="s">
        <v>9980</v>
      </c>
      <c r="B4965" t="s">
        <v>45</v>
      </c>
      <c r="C4965" t="s">
        <v>82</v>
      </c>
      <c r="D4965" t="s">
        <v>23</v>
      </c>
      <c r="E4965" t="s">
        <v>12271</v>
      </c>
      <c r="F4965" t="s">
        <v>9981</v>
      </c>
      <c r="G4965" s="1">
        <v>45995</v>
      </c>
      <c r="H4965" t="s">
        <v>34</v>
      </c>
      <c r="I4965" t="s">
        <v>54</v>
      </c>
      <c r="J4965" t="s">
        <v>59</v>
      </c>
      <c r="K4965">
        <v>4</v>
      </c>
      <c r="L4965">
        <v>1040.77</v>
      </c>
      <c r="M4965" t="s">
        <v>50</v>
      </c>
      <c r="N4965">
        <v>20</v>
      </c>
      <c r="O4965" s="1">
        <v>45903</v>
      </c>
      <c r="P4965">
        <v>383</v>
      </c>
      <c r="Q4965" t="s">
        <v>29</v>
      </c>
      <c r="R4965">
        <v>5</v>
      </c>
      <c r="S4965" t="s">
        <v>12142</v>
      </c>
      <c r="T4965" t="s">
        <v>30</v>
      </c>
    </row>
    <row r="4966" spans="1:20" x14ac:dyDescent="0.25">
      <c r="A4966" t="s">
        <v>9982</v>
      </c>
      <c r="B4966" t="s">
        <v>45</v>
      </c>
      <c r="C4966" t="s">
        <v>39</v>
      </c>
      <c r="D4966" t="s">
        <v>56</v>
      </c>
      <c r="E4966" s="1">
        <v>45690</v>
      </c>
      <c r="F4966" t="s">
        <v>9983</v>
      </c>
      <c r="G4966" s="1">
        <v>45995</v>
      </c>
      <c r="H4966" t="s">
        <v>25</v>
      </c>
      <c r="I4966" t="s">
        <v>54</v>
      </c>
      <c r="J4966" t="s">
        <v>49</v>
      </c>
      <c r="K4966">
        <v>1</v>
      </c>
      <c r="L4966">
        <v>1453.16</v>
      </c>
      <c r="M4966" t="s">
        <v>35</v>
      </c>
      <c r="N4966">
        <v>21</v>
      </c>
      <c r="O4966" t="s">
        <v>12217</v>
      </c>
      <c r="P4966">
        <v>20</v>
      </c>
      <c r="Q4966" t="s">
        <v>43</v>
      </c>
      <c r="R4966">
        <v>1</v>
      </c>
      <c r="S4966" s="1">
        <v>45966</v>
      </c>
      <c r="T4966" t="s">
        <v>30</v>
      </c>
    </row>
    <row r="4967" spans="1:20" x14ac:dyDescent="0.25">
      <c r="A4967" t="s">
        <v>9984</v>
      </c>
      <c r="B4967" t="s">
        <v>38</v>
      </c>
      <c r="C4967" t="s">
        <v>39</v>
      </c>
      <c r="D4967" t="s">
        <v>56</v>
      </c>
      <c r="E4967" s="1">
        <v>45479</v>
      </c>
      <c r="F4967" t="s">
        <v>9985</v>
      </c>
      <c r="G4967" s="1">
        <v>45995</v>
      </c>
      <c r="H4967" t="s">
        <v>25</v>
      </c>
      <c r="I4967" t="s">
        <v>63</v>
      </c>
      <c r="J4967" t="s">
        <v>49</v>
      </c>
      <c r="K4967">
        <v>1</v>
      </c>
      <c r="L4967">
        <v>478.06</v>
      </c>
      <c r="M4967" t="s">
        <v>35</v>
      </c>
      <c r="N4967">
        <v>37</v>
      </c>
      <c r="O4967" t="s">
        <v>12122</v>
      </c>
      <c r="P4967">
        <v>350</v>
      </c>
      <c r="Q4967" t="s">
        <v>43</v>
      </c>
      <c r="R4967">
        <v>2</v>
      </c>
      <c r="S4967" s="1">
        <v>45514</v>
      </c>
      <c r="T4967" t="s">
        <v>36</v>
      </c>
    </row>
    <row r="4968" spans="1:20" x14ac:dyDescent="0.25">
      <c r="A4968" t="s">
        <v>9986</v>
      </c>
      <c r="B4968" t="s">
        <v>38</v>
      </c>
      <c r="C4968" t="s">
        <v>39</v>
      </c>
      <c r="D4968" t="s">
        <v>52</v>
      </c>
      <c r="E4968" s="1">
        <v>44936</v>
      </c>
      <c r="F4968" t="s">
        <v>9987</v>
      </c>
      <c r="G4968" s="1">
        <v>45995</v>
      </c>
      <c r="H4968" t="s">
        <v>34</v>
      </c>
      <c r="I4968" t="s">
        <v>63</v>
      </c>
      <c r="J4968" t="s">
        <v>59</v>
      </c>
      <c r="K4968">
        <v>5</v>
      </c>
      <c r="L4968">
        <v>407.78</v>
      </c>
      <c r="M4968" t="s">
        <v>28</v>
      </c>
      <c r="N4968">
        <v>29</v>
      </c>
      <c r="O4968" s="1">
        <v>45811</v>
      </c>
      <c r="P4968">
        <v>308</v>
      </c>
      <c r="Q4968" t="s">
        <v>29</v>
      </c>
      <c r="R4968">
        <v>4</v>
      </c>
      <c r="S4968" t="s">
        <v>12255</v>
      </c>
      <c r="T4968" t="s">
        <v>30</v>
      </c>
    </row>
    <row r="4969" spans="1:20" x14ac:dyDescent="0.25">
      <c r="A4969" t="s">
        <v>9988</v>
      </c>
      <c r="B4969" t="s">
        <v>38</v>
      </c>
      <c r="C4969" t="s">
        <v>22</v>
      </c>
      <c r="D4969" t="s">
        <v>23</v>
      </c>
      <c r="E4969" t="s">
        <v>12498</v>
      </c>
      <c r="F4969" t="s">
        <v>9989</v>
      </c>
      <c r="G4969" s="1">
        <v>45995</v>
      </c>
      <c r="H4969" t="s">
        <v>34</v>
      </c>
      <c r="I4969" t="s">
        <v>54</v>
      </c>
      <c r="J4969" t="s">
        <v>67</v>
      </c>
      <c r="K4969">
        <v>1</v>
      </c>
      <c r="L4969">
        <v>211.51</v>
      </c>
      <c r="M4969" t="s">
        <v>28</v>
      </c>
      <c r="N4969">
        <v>30</v>
      </c>
      <c r="O4969" t="s">
        <v>12394</v>
      </c>
      <c r="P4969">
        <v>147</v>
      </c>
      <c r="Q4969" t="s">
        <v>29</v>
      </c>
      <c r="R4969">
        <v>5</v>
      </c>
      <c r="S4969" s="1">
        <v>45423</v>
      </c>
      <c r="T4969" t="s">
        <v>36</v>
      </c>
    </row>
    <row r="4970" spans="1:20" x14ac:dyDescent="0.25">
      <c r="A4970" t="s">
        <v>9990</v>
      </c>
      <c r="B4970" t="s">
        <v>21</v>
      </c>
      <c r="C4970" t="s">
        <v>82</v>
      </c>
      <c r="D4970" t="s">
        <v>52</v>
      </c>
      <c r="E4970" s="1">
        <v>45692</v>
      </c>
      <c r="F4970" t="s">
        <v>9991</v>
      </c>
      <c r="G4970" s="1">
        <v>45995</v>
      </c>
      <c r="H4970" t="s">
        <v>47</v>
      </c>
      <c r="I4970" t="s">
        <v>63</v>
      </c>
      <c r="J4970" t="s">
        <v>67</v>
      </c>
      <c r="K4970">
        <v>2</v>
      </c>
      <c r="L4970">
        <v>769.54</v>
      </c>
      <c r="M4970" t="s">
        <v>28</v>
      </c>
      <c r="N4970">
        <v>25</v>
      </c>
      <c r="O4970" t="s">
        <v>12072</v>
      </c>
      <c r="P4970">
        <v>143</v>
      </c>
      <c r="Q4970" t="s">
        <v>43</v>
      </c>
      <c r="R4970">
        <v>4</v>
      </c>
      <c r="S4970" s="1">
        <v>45693</v>
      </c>
      <c r="T4970" t="s">
        <v>36</v>
      </c>
    </row>
    <row r="4971" spans="1:20" x14ac:dyDescent="0.25">
      <c r="A4971" t="s">
        <v>9992</v>
      </c>
      <c r="B4971" t="s">
        <v>21</v>
      </c>
      <c r="C4971" t="s">
        <v>22</v>
      </c>
      <c r="D4971" t="s">
        <v>32</v>
      </c>
      <c r="E4971" s="1">
        <v>45573</v>
      </c>
      <c r="F4971" t="s">
        <v>9993</v>
      </c>
      <c r="G4971" s="1">
        <v>45995</v>
      </c>
      <c r="H4971" t="s">
        <v>25</v>
      </c>
      <c r="I4971" t="s">
        <v>63</v>
      </c>
      <c r="J4971" t="s">
        <v>27</v>
      </c>
      <c r="K4971">
        <v>1</v>
      </c>
      <c r="L4971">
        <v>1290.8</v>
      </c>
      <c r="M4971" t="s">
        <v>50</v>
      </c>
      <c r="N4971">
        <v>1</v>
      </c>
      <c r="O4971" s="1">
        <v>45755</v>
      </c>
      <c r="P4971">
        <v>86</v>
      </c>
      <c r="Q4971" t="s">
        <v>43</v>
      </c>
      <c r="R4971">
        <v>4</v>
      </c>
      <c r="S4971" s="1">
        <v>45810</v>
      </c>
      <c r="T4971" t="s">
        <v>60</v>
      </c>
    </row>
    <row r="4972" spans="1:20" x14ac:dyDescent="0.25">
      <c r="A4972" t="s">
        <v>9994</v>
      </c>
      <c r="B4972" t="s">
        <v>45</v>
      </c>
      <c r="C4972" t="s">
        <v>22</v>
      </c>
      <c r="D4972" t="s">
        <v>52</v>
      </c>
      <c r="E4972" t="s">
        <v>12380</v>
      </c>
      <c r="F4972" t="s">
        <v>9995</v>
      </c>
      <c r="G4972" s="1">
        <v>45995</v>
      </c>
      <c r="H4972" t="s">
        <v>58</v>
      </c>
      <c r="I4972" t="s">
        <v>48</v>
      </c>
      <c r="J4972" t="s">
        <v>59</v>
      </c>
      <c r="K4972">
        <v>4</v>
      </c>
      <c r="L4972">
        <v>1387.15</v>
      </c>
      <c r="M4972" t="s">
        <v>28</v>
      </c>
      <c r="N4972">
        <v>5</v>
      </c>
      <c r="O4972" s="1">
        <v>45901</v>
      </c>
      <c r="P4972">
        <v>82</v>
      </c>
      <c r="Q4972" t="s">
        <v>29</v>
      </c>
      <c r="R4972">
        <v>5</v>
      </c>
      <c r="S4972" s="1">
        <v>45875</v>
      </c>
      <c r="T4972" t="s">
        <v>36</v>
      </c>
    </row>
    <row r="4973" spans="1:20" x14ac:dyDescent="0.25">
      <c r="A4973" t="s">
        <v>9996</v>
      </c>
      <c r="B4973" t="s">
        <v>38</v>
      </c>
      <c r="C4973" t="s">
        <v>39</v>
      </c>
      <c r="D4973" t="s">
        <v>56</v>
      </c>
      <c r="E4973" t="s">
        <v>12191</v>
      </c>
      <c r="F4973" t="s">
        <v>9997</v>
      </c>
      <c r="G4973" s="1">
        <v>45995</v>
      </c>
      <c r="H4973" t="s">
        <v>47</v>
      </c>
      <c r="I4973" t="s">
        <v>26</v>
      </c>
      <c r="J4973" t="s">
        <v>49</v>
      </c>
      <c r="K4973">
        <v>5</v>
      </c>
      <c r="L4973">
        <v>1150.43</v>
      </c>
      <c r="M4973" t="s">
        <v>35</v>
      </c>
      <c r="N4973">
        <v>24</v>
      </c>
      <c r="O4973" t="s">
        <v>12236</v>
      </c>
      <c r="P4973">
        <v>328</v>
      </c>
      <c r="Q4973" t="s">
        <v>29</v>
      </c>
      <c r="R4973">
        <v>5</v>
      </c>
      <c r="S4973" t="s">
        <v>12135</v>
      </c>
      <c r="T4973" t="s">
        <v>30</v>
      </c>
    </row>
    <row r="4974" spans="1:20" x14ac:dyDescent="0.25">
      <c r="A4974" t="s">
        <v>9998</v>
      </c>
      <c r="B4974" t="s">
        <v>45</v>
      </c>
      <c r="C4974" t="s">
        <v>39</v>
      </c>
      <c r="D4974" t="s">
        <v>77</v>
      </c>
      <c r="E4974" s="1">
        <v>45474</v>
      </c>
      <c r="F4974" t="s">
        <v>9999</v>
      </c>
      <c r="G4974" t="s">
        <v>12376</v>
      </c>
      <c r="H4974" t="s">
        <v>58</v>
      </c>
      <c r="I4974" t="s">
        <v>42</v>
      </c>
      <c r="J4974" t="s">
        <v>59</v>
      </c>
      <c r="K4974">
        <v>4</v>
      </c>
      <c r="L4974">
        <v>769.46</v>
      </c>
      <c r="M4974" t="s">
        <v>35</v>
      </c>
      <c r="N4974">
        <v>28</v>
      </c>
      <c r="O4974" s="1">
        <v>45662</v>
      </c>
      <c r="P4974">
        <v>86</v>
      </c>
      <c r="Q4974" t="s">
        <v>29</v>
      </c>
      <c r="R4974">
        <v>4</v>
      </c>
      <c r="S4974" s="1">
        <v>45996</v>
      </c>
      <c r="T4974" t="s">
        <v>36</v>
      </c>
    </row>
    <row r="4975" spans="1:20" x14ac:dyDescent="0.25">
      <c r="A4975" t="s">
        <v>10000</v>
      </c>
      <c r="B4975" t="s">
        <v>38</v>
      </c>
      <c r="C4975" t="s">
        <v>82</v>
      </c>
      <c r="D4975" t="s">
        <v>52</v>
      </c>
      <c r="E4975" t="s">
        <v>12237</v>
      </c>
      <c r="F4975" t="s">
        <v>10001</v>
      </c>
      <c r="G4975" t="s">
        <v>12376</v>
      </c>
      <c r="H4975" t="s">
        <v>47</v>
      </c>
      <c r="I4975" t="s">
        <v>48</v>
      </c>
      <c r="J4975" t="s">
        <v>64</v>
      </c>
      <c r="K4975">
        <v>5</v>
      </c>
      <c r="L4975">
        <v>1086.45</v>
      </c>
      <c r="M4975" t="s">
        <v>35</v>
      </c>
      <c r="N4975">
        <v>36</v>
      </c>
      <c r="O4975" t="s">
        <v>12177</v>
      </c>
      <c r="P4975">
        <v>414</v>
      </c>
      <c r="Q4975" t="s">
        <v>29</v>
      </c>
      <c r="R4975">
        <v>2</v>
      </c>
      <c r="S4975" t="s">
        <v>12300</v>
      </c>
      <c r="T4975" t="s">
        <v>36</v>
      </c>
    </row>
    <row r="4976" spans="1:20" x14ac:dyDescent="0.25">
      <c r="A4976" t="s">
        <v>10002</v>
      </c>
      <c r="B4976" t="s">
        <v>21</v>
      </c>
      <c r="C4976" t="s">
        <v>39</v>
      </c>
      <c r="D4976" t="s">
        <v>52</v>
      </c>
      <c r="E4976" t="s">
        <v>12498</v>
      </c>
      <c r="F4976" t="s">
        <v>10003</v>
      </c>
      <c r="G4976" t="s">
        <v>12376</v>
      </c>
      <c r="H4976" t="s">
        <v>58</v>
      </c>
      <c r="I4976" t="s">
        <v>42</v>
      </c>
      <c r="J4976" t="s">
        <v>49</v>
      </c>
      <c r="K4976">
        <v>5</v>
      </c>
      <c r="L4976">
        <v>868.23</v>
      </c>
      <c r="M4976" t="s">
        <v>35</v>
      </c>
      <c r="N4976">
        <v>20</v>
      </c>
      <c r="O4976" t="s">
        <v>12123</v>
      </c>
      <c r="P4976">
        <v>166</v>
      </c>
      <c r="Q4976" t="s">
        <v>29</v>
      </c>
      <c r="R4976">
        <v>3</v>
      </c>
      <c r="S4976" t="s">
        <v>12102</v>
      </c>
      <c r="T4976" t="s">
        <v>60</v>
      </c>
    </row>
    <row r="4977" spans="1:20" x14ac:dyDescent="0.25">
      <c r="A4977" t="s">
        <v>10004</v>
      </c>
      <c r="B4977" t="s">
        <v>45</v>
      </c>
      <c r="C4977" t="s">
        <v>39</v>
      </c>
      <c r="D4977" t="s">
        <v>56</v>
      </c>
      <c r="E4977" t="s">
        <v>12146</v>
      </c>
      <c r="F4977" t="s">
        <v>10005</v>
      </c>
      <c r="G4977" t="s">
        <v>12376</v>
      </c>
      <c r="H4977" t="s">
        <v>41</v>
      </c>
      <c r="I4977" t="s">
        <v>54</v>
      </c>
      <c r="J4977" t="s">
        <v>27</v>
      </c>
      <c r="K4977">
        <v>3</v>
      </c>
      <c r="L4977">
        <v>542.17999999999995</v>
      </c>
      <c r="M4977" t="s">
        <v>50</v>
      </c>
      <c r="N4977">
        <v>18</v>
      </c>
      <c r="O4977" s="1">
        <v>45996</v>
      </c>
      <c r="P4977">
        <v>137</v>
      </c>
      <c r="Q4977" t="s">
        <v>43</v>
      </c>
      <c r="R4977">
        <v>3</v>
      </c>
      <c r="S4977" t="s">
        <v>12346</v>
      </c>
      <c r="T4977" t="s">
        <v>36</v>
      </c>
    </row>
    <row r="4978" spans="1:20" x14ac:dyDescent="0.25">
      <c r="A4978" t="s">
        <v>10006</v>
      </c>
      <c r="B4978" t="s">
        <v>38</v>
      </c>
      <c r="C4978" t="s">
        <v>22</v>
      </c>
      <c r="D4978" t="s">
        <v>56</v>
      </c>
      <c r="E4978" t="s">
        <v>12239</v>
      </c>
      <c r="F4978" t="s">
        <v>10007</v>
      </c>
      <c r="G4978" t="s">
        <v>12376</v>
      </c>
      <c r="H4978" t="s">
        <v>34</v>
      </c>
      <c r="I4978" t="s">
        <v>48</v>
      </c>
      <c r="J4978" t="s">
        <v>64</v>
      </c>
      <c r="K4978">
        <v>1</v>
      </c>
      <c r="L4978">
        <v>1487.78</v>
      </c>
      <c r="M4978" t="s">
        <v>50</v>
      </c>
      <c r="N4978">
        <v>46</v>
      </c>
      <c r="O4978" t="s">
        <v>12090</v>
      </c>
      <c r="P4978">
        <v>254</v>
      </c>
      <c r="Q4978" t="s">
        <v>43</v>
      </c>
      <c r="R4978">
        <v>4</v>
      </c>
      <c r="S4978" s="1">
        <v>45839</v>
      </c>
      <c r="T4978" t="s">
        <v>36</v>
      </c>
    </row>
    <row r="4979" spans="1:20" x14ac:dyDescent="0.25">
      <c r="A4979" t="s">
        <v>10008</v>
      </c>
      <c r="B4979" t="s">
        <v>21</v>
      </c>
      <c r="C4979" t="s">
        <v>22</v>
      </c>
      <c r="D4979" t="s">
        <v>32</v>
      </c>
      <c r="E4979" t="s">
        <v>12406</v>
      </c>
      <c r="F4979" t="s">
        <v>10009</v>
      </c>
      <c r="G4979" t="s">
        <v>12376</v>
      </c>
      <c r="H4979" t="s">
        <v>25</v>
      </c>
      <c r="I4979" t="s">
        <v>54</v>
      </c>
      <c r="J4979" t="s">
        <v>64</v>
      </c>
      <c r="K4979">
        <v>1</v>
      </c>
      <c r="L4979">
        <v>673.48</v>
      </c>
      <c r="M4979" t="s">
        <v>35</v>
      </c>
      <c r="N4979">
        <v>39</v>
      </c>
      <c r="O4979" s="1">
        <v>45750</v>
      </c>
      <c r="P4979">
        <v>177</v>
      </c>
      <c r="Q4979" t="s">
        <v>29</v>
      </c>
      <c r="R4979">
        <v>5</v>
      </c>
      <c r="S4979" s="1">
        <v>45691</v>
      </c>
      <c r="T4979" t="s">
        <v>60</v>
      </c>
    </row>
    <row r="4980" spans="1:20" x14ac:dyDescent="0.25">
      <c r="A4980" t="s">
        <v>10010</v>
      </c>
      <c r="B4980" t="s">
        <v>21</v>
      </c>
      <c r="C4980" t="s">
        <v>39</v>
      </c>
      <c r="D4980" t="s">
        <v>56</v>
      </c>
      <c r="E4980" s="1">
        <v>45359</v>
      </c>
      <c r="F4980" t="s">
        <v>10011</v>
      </c>
      <c r="G4980" t="s">
        <v>12376</v>
      </c>
      <c r="H4980" t="s">
        <v>58</v>
      </c>
      <c r="I4980" t="s">
        <v>48</v>
      </c>
      <c r="J4980" t="s">
        <v>64</v>
      </c>
      <c r="K4980">
        <v>5</v>
      </c>
      <c r="L4980">
        <v>280.16000000000003</v>
      </c>
      <c r="M4980" t="s">
        <v>50</v>
      </c>
      <c r="N4980">
        <v>5</v>
      </c>
      <c r="O4980" t="s">
        <v>12319</v>
      </c>
      <c r="P4980">
        <v>30</v>
      </c>
      <c r="Q4980" t="s">
        <v>29</v>
      </c>
      <c r="R4980">
        <v>3</v>
      </c>
      <c r="S4980" t="s">
        <v>12318</v>
      </c>
      <c r="T4980" t="s">
        <v>60</v>
      </c>
    </row>
    <row r="4981" spans="1:20" x14ac:dyDescent="0.25">
      <c r="A4981" t="s">
        <v>10012</v>
      </c>
      <c r="B4981" t="s">
        <v>45</v>
      </c>
      <c r="C4981" t="s">
        <v>22</v>
      </c>
      <c r="D4981" t="s">
        <v>52</v>
      </c>
      <c r="E4981" s="1">
        <v>45354</v>
      </c>
      <c r="F4981" t="s">
        <v>10013</v>
      </c>
      <c r="G4981" t="s">
        <v>12376</v>
      </c>
      <c r="H4981" t="s">
        <v>25</v>
      </c>
      <c r="I4981" t="s">
        <v>26</v>
      </c>
      <c r="J4981" t="s">
        <v>59</v>
      </c>
      <c r="K4981">
        <v>5</v>
      </c>
      <c r="L4981">
        <v>248.29</v>
      </c>
      <c r="M4981" t="s">
        <v>50</v>
      </c>
      <c r="N4981">
        <v>35</v>
      </c>
      <c r="O4981" s="1">
        <v>45719</v>
      </c>
      <c r="P4981">
        <v>177</v>
      </c>
      <c r="Q4981" t="s">
        <v>29</v>
      </c>
      <c r="R4981">
        <v>1</v>
      </c>
      <c r="S4981" t="s">
        <v>12114</v>
      </c>
      <c r="T4981" t="s">
        <v>36</v>
      </c>
    </row>
    <row r="4982" spans="1:20" x14ac:dyDescent="0.25">
      <c r="A4982" t="s">
        <v>10014</v>
      </c>
      <c r="B4982" t="s">
        <v>38</v>
      </c>
      <c r="C4982" t="s">
        <v>82</v>
      </c>
      <c r="D4982" t="s">
        <v>23</v>
      </c>
      <c r="E4982" t="s">
        <v>12427</v>
      </c>
      <c r="F4982" t="s">
        <v>10015</v>
      </c>
      <c r="G4982" t="s">
        <v>12196</v>
      </c>
      <c r="H4982" t="s">
        <v>25</v>
      </c>
      <c r="I4982" t="s">
        <v>54</v>
      </c>
      <c r="J4982" t="s">
        <v>59</v>
      </c>
      <c r="K4982">
        <v>1</v>
      </c>
      <c r="L4982">
        <v>900.17</v>
      </c>
      <c r="M4982" t="s">
        <v>28</v>
      </c>
      <c r="N4982">
        <v>45</v>
      </c>
      <c r="O4982" t="s">
        <v>12370</v>
      </c>
      <c r="P4982">
        <v>170</v>
      </c>
      <c r="Q4982" t="s">
        <v>43</v>
      </c>
      <c r="R4982">
        <v>5</v>
      </c>
      <c r="S4982" t="s">
        <v>12077</v>
      </c>
      <c r="T4982" t="s">
        <v>60</v>
      </c>
    </row>
    <row r="4983" spans="1:20" x14ac:dyDescent="0.25">
      <c r="A4983" t="s">
        <v>10016</v>
      </c>
      <c r="B4983" t="s">
        <v>21</v>
      </c>
      <c r="C4983" t="s">
        <v>82</v>
      </c>
      <c r="D4983" t="s">
        <v>56</v>
      </c>
      <c r="E4983" s="1">
        <v>45938</v>
      </c>
      <c r="F4983" t="s">
        <v>10017</v>
      </c>
      <c r="G4983" t="s">
        <v>12196</v>
      </c>
      <c r="H4983" t="s">
        <v>41</v>
      </c>
      <c r="I4983" t="s">
        <v>48</v>
      </c>
      <c r="J4983" t="s">
        <v>64</v>
      </c>
      <c r="K4983">
        <v>2</v>
      </c>
      <c r="L4983">
        <v>480.48</v>
      </c>
      <c r="M4983" t="s">
        <v>50</v>
      </c>
      <c r="N4983">
        <v>20</v>
      </c>
      <c r="O4983" t="s">
        <v>12159</v>
      </c>
      <c r="P4983">
        <v>387</v>
      </c>
      <c r="Q4983" t="s">
        <v>43</v>
      </c>
      <c r="R4983">
        <v>4</v>
      </c>
      <c r="S4983" t="s">
        <v>12193</v>
      </c>
      <c r="T4983" t="s">
        <v>30</v>
      </c>
    </row>
    <row r="4984" spans="1:20" x14ac:dyDescent="0.25">
      <c r="A4984" t="s">
        <v>10018</v>
      </c>
      <c r="B4984" t="s">
        <v>45</v>
      </c>
      <c r="C4984" t="s">
        <v>22</v>
      </c>
      <c r="D4984" t="s">
        <v>77</v>
      </c>
      <c r="E4984" s="1">
        <v>45028</v>
      </c>
      <c r="F4984" t="s">
        <v>10019</v>
      </c>
      <c r="G4984" t="s">
        <v>12196</v>
      </c>
      <c r="H4984" t="s">
        <v>25</v>
      </c>
      <c r="I4984" t="s">
        <v>26</v>
      </c>
      <c r="J4984" t="s">
        <v>27</v>
      </c>
      <c r="K4984">
        <v>1</v>
      </c>
      <c r="L4984">
        <v>779.13</v>
      </c>
      <c r="M4984" t="s">
        <v>28</v>
      </c>
      <c r="N4984">
        <v>16</v>
      </c>
      <c r="O4984" t="s">
        <v>12237</v>
      </c>
      <c r="P4984">
        <v>109</v>
      </c>
      <c r="Q4984" t="s">
        <v>43</v>
      </c>
      <c r="R4984">
        <v>2</v>
      </c>
      <c r="S4984" t="s">
        <v>12335</v>
      </c>
      <c r="T4984" t="s">
        <v>36</v>
      </c>
    </row>
    <row r="4985" spans="1:20" x14ac:dyDescent="0.25">
      <c r="A4985" t="s">
        <v>10020</v>
      </c>
      <c r="B4985" t="s">
        <v>21</v>
      </c>
      <c r="C4985" t="s">
        <v>39</v>
      </c>
      <c r="D4985" t="s">
        <v>77</v>
      </c>
      <c r="E4985" t="s">
        <v>12353</v>
      </c>
      <c r="F4985" t="s">
        <v>10021</v>
      </c>
      <c r="G4985" t="s">
        <v>12196</v>
      </c>
      <c r="H4985" t="s">
        <v>25</v>
      </c>
      <c r="I4985" t="s">
        <v>48</v>
      </c>
      <c r="J4985" t="s">
        <v>49</v>
      </c>
      <c r="K4985">
        <v>3</v>
      </c>
      <c r="L4985">
        <v>763.34</v>
      </c>
      <c r="M4985" t="s">
        <v>28</v>
      </c>
      <c r="N4985">
        <v>48</v>
      </c>
      <c r="O4985" t="s">
        <v>12127</v>
      </c>
      <c r="P4985">
        <v>145</v>
      </c>
      <c r="Q4985" t="s">
        <v>43</v>
      </c>
      <c r="R4985">
        <v>1</v>
      </c>
      <c r="S4985" s="1">
        <v>45872</v>
      </c>
      <c r="T4985" t="s">
        <v>36</v>
      </c>
    </row>
    <row r="4986" spans="1:20" x14ac:dyDescent="0.25">
      <c r="A4986" t="s">
        <v>10022</v>
      </c>
      <c r="B4986" t="s">
        <v>45</v>
      </c>
      <c r="C4986" t="s">
        <v>82</v>
      </c>
      <c r="D4986" t="s">
        <v>77</v>
      </c>
      <c r="E4986" t="s">
        <v>12402</v>
      </c>
      <c r="F4986" t="s">
        <v>10023</v>
      </c>
      <c r="G4986" t="s">
        <v>12196</v>
      </c>
      <c r="H4986" t="s">
        <v>41</v>
      </c>
      <c r="I4986" t="s">
        <v>48</v>
      </c>
      <c r="J4986" t="s">
        <v>27</v>
      </c>
      <c r="K4986">
        <v>1</v>
      </c>
      <c r="L4986">
        <v>849.31</v>
      </c>
      <c r="M4986" t="s">
        <v>28</v>
      </c>
      <c r="N4986">
        <v>36</v>
      </c>
      <c r="O4986" t="s">
        <v>12234</v>
      </c>
      <c r="P4986">
        <v>1</v>
      </c>
      <c r="Q4986" t="s">
        <v>29</v>
      </c>
      <c r="R4986">
        <v>1</v>
      </c>
      <c r="S4986" t="s">
        <v>12184</v>
      </c>
      <c r="T4986" t="s">
        <v>30</v>
      </c>
    </row>
    <row r="4987" spans="1:20" x14ac:dyDescent="0.25">
      <c r="A4987" t="s">
        <v>10024</v>
      </c>
      <c r="B4987" t="s">
        <v>38</v>
      </c>
      <c r="C4987" t="s">
        <v>39</v>
      </c>
      <c r="D4987" t="s">
        <v>77</v>
      </c>
      <c r="E4987" s="1">
        <v>44994</v>
      </c>
      <c r="F4987" t="s">
        <v>10025</v>
      </c>
      <c r="G4987" t="s">
        <v>12196</v>
      </c>
      <c r="H4987" t="s">
        <v>34</v>
      </c>
      <c r="I4987" t="s">
        <v>42</v>
      </c>
      <c r="J4987" t="s">
        <v>64</v>
      </c>
      <c r="K4987">
        <v>5</v>
      </c>
      <c r="L4987">
        <v>830.99</v>
      </c>
      <c r="M4987" t="s">
        <v>28</v>
      </c>
      <c r="N4987">
        <v>33</v>
      </c>
      <c r="O4987" t="s">
        <v>12252</v>
      </c>
      <c r="P4987">
        <v>403</v>
      </c>
      <c r="Q4987" t="s">
        <v>29</v>
      </c>
      <c r="R4987">
        <v>5</v>
      </c>
      <c r="S4987" s="1">
        <v>45424</v>
      </c>
      <c r="T4987" t="s">
        <v>30</v>
      </c>
    </row>
    <row r="4988" spans="1:20" x14ac:dyDescent="0.25">
      <c r="A4988" t="s">
        <v>10026</v>
      </c>
      <c r="B4988" t="s">
        <v>38</v>
      </c>
      <c r="C4988" t="s">
        <v>39</v>
      </c>
      <c r="D4988" t="s">
        <v>32</v>
      </c>
      <c r="E4988" s="1">
        <v>45455</v>
      </c>
      <c r="F4988" t="s">
        <v>10027</v>
      </c>
      <c r="G4988" t="s">
        <v>12196</v>
      </c>
      <c r="H4988" t="s">
        <v>47</v>
      </c>
      <c r="I4988" t="s">
        <v>54</v>
      </c>
      <c r="J4988" t="s">
        <v>27</v>
      </c>
      <c r="K4988">
        <v>4</v>
      </c>
      <c r="L4988">
        <v>233.22</v>
      </c>
      <c r="M4988" t="s">
        <v>35</v>
      </c>
      <c r="N4988">
        <v>20</v>
      </c>
      <c r="O4988" s="1">
        <v>45753</v>
      </c>
      <c r="P4988">
        <v>467</v>
      </c>
      <c r="Q4988" t="s">
        <v>43</v>
      </c>
      <c r="R4988">
        <v>3</v>
      </c>
      <c r="S4988" t="s">
        <v>12361</v>
      </c>
      <c r="T4988" t="s">
        <v>30</v>
      </c>
    </row>
    <row r="4989" spans="1:20" x14ac:dyDescent="0.25">
      <c r="A4989" t="s">
        <v>10028</v>
      </c>
      <c r="B4989" t="s">
        <v>45</v>
      </c>
      <c r="C4989" t="s">
        <v>82</v>
      </c>
      <c r="D4989" t="s">
        <v>32</v>
      </c>
      <c r="E4989" t="s">
        <v>12127</v>
      </c>
      <c r="F4989" t="s">
        <v>10029</v>
      </c>
      <c r="G4989" t="s">
        <v>12173</v>
      </c>
      <c r="H4989" t="s">
        <v>25</v>
      </c>
      <c r="I4989" t="s">
        <v>54</v>
      </c>
      <c r="J4989" t="s">
        <v>49</v>
      </c>
      <c r="K4989">
        <v>1</v>
      </c>
      <c r="L4989">
        <v>388.59</v>
      </c>
      <c r="M4989" t="s">
        <v>28</v>
      </c>
      <c r="N4989">
        <v>29</v>
      </c>
      <c r="O4989" t="s">
        <v>12280</v>
      </c>
      <c r="P4989">
        <v>46</v>
      </c>
      <c r="Q4989" t="s">
        <v>29</v>
      </c>
      <c r="R4989">
        <v>5</v>
      </c>
      <c r="S4989" t="s">
        <v>12207</v>
      </c>
      <c r="T4989" t="s">
        <v>36</v>
      </c>
    </row>
    <row r="4990" spans="1:20" x14ac:dyDescent="0.25">
      <c r="A4990" t="s">
        <v>10030</v>
      </c>
      <c r="B4990" t="s">
        <v>21</v>
      </c>
      <c r="C4990" t="s">
        <v>82</v>
      </c>
      <c r="D4990" t="s">
        <v>77</v>
      </c>
      <c r="E4990" s="1">
        <v>45359</v>
      </c>
      <c r="F4990" t="s">
        <v>10031</v>
      </c>
      <c r="G4990" t="s">
        <v>12173</v>
      </c>
      <c r="H4990" t="s">
        <v>34</v>
      </c>
      <c r="I4990" t="s">
        <v>26</v>
      </c>
      <c r="J4990" t="s">
        <v>67</v>
      </c>
      <c r="K4990">
        <v>3</v>
      </c>
      <c r="L4990">
        <v>786.86</v>
      </c>
      <c r="M4990" t="s">
        <v>50</v>
      </c>
      <c r="N4990">
        <v>41</v>
      </c>
      <c r="O4990" s="1">
        <v>45753</v>
      </c>
      <c r="P4990">
        <v>55</v>
      </c>
      <c r="Q4990" t="s">
        <v>29</v>
      </c>
      <c r="R4990">
        <v>5</v>
      </c>
      <c r="S4990" t="s">
        <v>12166</v>
      </c>
      <c r="T4990" t="s">
        <v>60</v>
      </c>
    </row>
    <row r="4991" spans="1:20" x14ac:dyDescent="0.25">
      <c r="A4991" t="s">
        <v>10032</v>
      </c>
      <c r="B4991" t="s">
        <v>45</v>
      </c>
      <c r="C4991" t="s">
        <v>82</v>
      </c>
      <c r="D4991" t="s">
        <v>56</v>
      </c>
      <c r="E4991" t="s">
        <v>12260</v>
      </c>
      <c r="F4991" t="s">
        <v>10033</v>
      </c>
      <c r="G4991" t="s">
        <v>12173</v>
      </c>
      <c r="H4991" t="s">
        <v>47</v>
      </c>
      <c r="I4991" t="s">
        <v>48</v>
      </c>
      <c r="J4991" t="s">
        <v>49</v>
      </c>
      <c r="K4991">
        <v>5</v>
      </c>
      <c r="L4991">
        <v>390.28</v>
      </c>
      <c r="M4991" t="s">
        <v>28</v>
      </c>
      <c r="N4991">
        <v>13</v>
      </c>
      <c r="O4991" t="s">
        <v>12332</v>
      </c>
      <c r="P4991">
        <v>455</v>
      </c>
      <c r="Q4991" t="s">
        <v>29</v>
      </c>
      <c r="R4991">
        <v>3</v>
      </c>
      <c r="S4991" s="1">
        <v>45875</v>
      </c>
      <c r="T4991" t="s">
        <v>36</v>
      </c>
    </row>
    <row r="4992" spans="1:20" x14ac:dyDescent="0.25">
      <c r="A4992" t="s">
        <v>10034</v>
      </c>
      <c r="B4992" t="s">
        <v>21</v>
      </c>
      <c r="C4992" t="s">
        <v>82</v>
      </c>
      <c r="D4992" t="s">
        <v>32</v>
      </c>
      <c r="E4992" t="s">
        <v>12125</v>
      </c>
      <c r="F4992" t="s">
        <v>10035</v>
      </c>
      <c r="G4992" t="s">
        <v>12173</v>
      </c>
      <c r="H4992" t="s">
        <v>41</v>
      </c>
      <c r="I4992" t="s">
        <v>42</v>
      </c>
      <c r="J4992" t="s">
        <v>59</v>
      </c>
      <c r="K4992">
        <v>4</v>
      </c>
      <c r="L4992">
        <v>1424.32</v>
      </c>
      <c r="M4992" t="s">
        <v>28</v>
      </c>
      <c r="N4992">
        <v>16</v>
      </c>
      <c r="O4992" t="s">
        <v>12250</v>
      </c>
      <c r="P4992">
        <v>257</v>
      </c>
      <c r="Q4992" t="s">
        <v>29</v>
      </c>
      <c r="R4992">
        <v>2</v>
      </c>
      <c r="S4992" t="s">
        <v>12066</v>
      </c>
      <c r="T4992" t="s">
        <v>30</v>
      </c>
    </row>
    <row r="4993" spans="1:20" x14ac:dyDescent="0.25">
      <c r="A4993" t="s">
        <v>10036</v>
      </c>
      <c r="B4993" t="s">
        <v>21</v>
      </c>
      <c r="C4993" t="s">
        <v>82</v>
      </c>
      <c r="D4993" t="s">
        <v>52</v>
      </c>
      <c r="E4993" t="s">
        <v>12086</v>
      </c>
      <c r="F4993" t="s">
        <v>10037</v>
      </c>
      <c r="G4993" t="s">
        <v>12173</v>
      </c>
      <c r="H4993" t="s">
        <v>34</v>
      </c>
      <c r="I4993" t="s">
        <v>54</v>
      </c>
      <c r="J4993" t="s">
        <v>64</v>
      </c>
      <c r="K4993">
        <v>5</v>
      </c>
      <c r="L4993">
        <v>1010.06</v>
      </c>
      <c r="M4993" t="s">
        <v>28</v>
      </c>
      <c r="N4993">
        <v>45</v>
      </c>
      <c r="O4993" s="1">
        <v>45873</v>
      </c>
      <c r="P4993">
        <v>409</v>
      </c>
      <c r="Q4993" t="s">
        <v>29</v>
      </c>
      <c r="R4993">
        <v>1</v>
      </c>
      <c r="S4993" s="1">
        <v>45962</v>
      </c>
      <c r="T4993" t="s">
        <v>60</v>
      </c>
    </row>
    <row r="4994" spans="1:20" x14ac:dyDescent="0.25">
      <c r="A4994" t="s">
        <v>10038</v>
      </c>
      <c r="B4994" t="s">
        <v>21</v>
      </c>
      <c r="C4994" t="s">
        <v>39</v>
      </c>
      <c r="D4994" t="s">
        <v>23</v>
      </c>
      <c r="E4994" s="1">
        <v>45874</v>
      </c>
      <c r="F4994" t="s">
        <v>10039</v>
      </c>
      <c r="G4994" t="s">
        <v>12173</v>
      </c>
      <c r="H4994" t="s">
        <v>41</v>
      </c>
      <c r="I4994" t="s">
        <v>48</v>
      </c>
      <c r="J4994" t="s">
        <v>67</v>
      </c>
      <c r="K4994">
        <v>1</v>
      </c>
      <c r="L4994">
        <v>594.87</v>
      </c>
      <c r="M4994" t="s">
        <v>50</v>
      </c>
      <c r="N4994">
        <v>35</v>
      </c>
      <c r="O4994" t="s">
        <v>12346</v>
      </c>
      <c r="P4994">
        <v>12</v>
      </c>
      <c r="Q4994" t="s">
        <v>43</v>
      </c>
      <c r="R4994">
        <v>1</v>
      </c>
      <c r="S4994" s="1">
        <v>45360</v>
      </c>
      <c r="T4994" t="s">
        <v>30</v>
      </c>
    </row>
    <row r="4995" spans="1:20" x14ac:dyDescent="0.25">
      <c r="A4995" t="s">
        <v>10040</v>
      </c>
      <c r="B4995" t="s">
        <v>21</v>
      </c>
      <c r="C4995" t="s">
        <v>22</v>
      </c>
      <c r="D4995" t="s">
        <v>52</v>
      </c>
      <c r="E4995" t="s">
        <v>12152</v>
      </c>
      <c r="F4995" t="s">
        <v>10041</v>
      </c>
      <c r="G4995" t="s">
        <v>12173</v>
      </c>
      <c r="H4995" t="s">
        <v>41</v>
      </c>
      <c r="I4995" t="s">
        <v>48</v>
      </c>
      <c r="J4995" t="s">
        <v>59</v>
      </c>
      <c r="K4995">
        <v>1</v>
      </c>
      <c r="L4995">
        <v>330.36</v>
      </c>
      <c r="M4995" t="s">
        <v>28</v>
      </c>
      <c r="N4995">
        <v>34</v>
      </c>
      <c r="O4995" t="s">
        <v>12100</v>
      </c>
      <c r="P4995">
        <v>73</v>
      </c>
      <c r="Q4995" t="s">
        <v>29</v>
      </c>
      <c r="R4995">
        <v>5</v>
      </c>
      <c r="S4995" t="s">
        <v>12156</v>
      </c>
      <c r="T4995" t="s">
        <v>36</v>
      </c>
    </row>
    <row r="4996" spans="1:20" x14ac:dyDescent="0.25">
      <c r="A4996" t="s">
        <v>10042</v>
      </c>
      <c r="B4996" t="s">
        <v>38</v>
      </c>
      <c r="C4996" t="s">
        <v>22</v>
      </c>
      <c r="D4996" t="s">
        <v>52</v>
      </c>
      <c r="E4996" t="s">
        <v>12396</v>
      </c>
      <c r="F4996" t="s">
        <v>10043</v>
      </c>
      <c r="G4996" t="s">
        <v>12173</v>
      </c>
      <c r="H4996" t="s">
        <v>25</v>
      </c>
      <c r="I4996" t="s">
        <v>48</v>
      </c>
      <c r="J4996" t="s">
        <v>27</v>
      </c>
      <c r="K4996">
        <v>2</v>
      </c>
      <c r="L4996">
        <v>746.19</v>
      </c>
      <c r="M4996" t="s">
        <v>50</v>
      </c>
      <c r="N4996">
        <v>2</v>
      </c>
      <c r="O4996" s="1">
        <v>45453</v>
      </c>
      <c r="P4996">
        <v>376</v>
      </c>
      <c r="Q4996" t="s">
        <v>29</v>
      </c>
      <c r="R4996">
        <v>3</v>
      </c>
      <c r="S4996" t="s">
        <v>12186</v>
      </c>
      <c r="T4996" t="s">
        <v>36</v>
      </c>
    </row>
    <row r="4997" spans="1:20" x14ac:dyDescent="0.25">
      <c r="A4997" t="s">
        <v>10044</v>
      </c>
      <c r="B4997" t="s">
        <v>21</v>
      </c>
      <c r="C4997" t="s">
        <v>39</v>
      </c>
      <c r="D4997" t="s">
        <v>56</v>
      </c>
      <c r="E4997" t="s">
        <v>12178</v>
      </c>
      <c r="F4997" t="s">
        <v>10045</v>
      </c>
      <c r="G4997" t="s">
        <v>12173</v>
      </c>
      <c r="H4997" t="s">
        <v>58</v>
      </c>
      <c r="I4997" t="s">
        <v>63</v>
      </c>
      <c r="J4997" t="s">
        <v>27</v>
      </c>
      <c r="K4997">
        <v>2</v>
      </c>
      <c r="L4997">
        <v>312.38</v>
      </c>
      <c r="M4997" t="s">
        <v>50</v>
      </c>
      <c r="N4997">
        <v>46</v>
      </c>
      <c r="O4997" t="s">
        <v>12225</v>
      </c>
      <c r="P4997">
        <v>269</v>
      </c>
      <c r="Q4997" t="s">
        <v>43</v>
      </c>
      <c r="R4997">
        <v>4</v>
      </c>
      <c r="S4997" t="s">
        <v>12178</v>
      </c>
      <c r="T4997" t="s">
        <v>30</v>
      </c>
    </row>
    <row r="4998" spans="1:20" x14ac:dyDescent="0.25">
      <c r="A4998" t="s">
        <v>10046</v>
      </c>
      <c r="B4998" t="s">
        <v>45</v>
      </c>
      <c r="C4998" t="s">
        <v>39</v>
      </c>
      <c r="D4998" t="s">
        <v>56</v>
      </c>
      <c r="E4998" t="s">
        <v>12404</v>
      </c>
      <c r="F4998" t="s">
        <v>10047</v>
      </c>
      <c r="G4998" t="s">
        <v>12173</v>
      </c>
      <c r="H4998" t="s">
        <v>34</v>
      </c>
      <c r="I4998" t="s">
        <v>42</v>
      </c>
      <c r="J4998" t="s">
        <v>64</v>
      </c>
      <c r="K4998">
        <v>5</v>
      </c>
      <c r="L4998">
        <v>416.99</v>
      </c>
      <c r="M4998" t="s">
        <v>50</v>
      </c>
      <c r="N4998">
        <v>38</v>
      </c>
      <c r="O4998" s="1">
        <v>45421</v>
      </c>
      <c r="P4998">
        <v>252</v>
      </c>
      <c r="Q4998" t="s">
        <v>43</v>
      </c>
      <c r="R4998">
        <v>5</v>
      </c>
      <c r="S4998" t="s">
        <v>12346</v>
      </c>
      <c r="T4998" t="s">
        <v>60</v>
      </c>
    </row>
    <row r="4999" spans="1:20" x14ac:dyDescent="0.25">
      <c r="A4999" t="s">
        <v>10048</v>
      </c>
      <c r="B4999" t="s">
        <v>45</v>
      </c>
      <c r="C4999" t="s">
        <v>82</v>
      </c>
      <c r="D4999" t="s">
        <v>77</v>
      </c>
      <c r="E4999" t="s">
        <v>12352</v>
      </c>
      <c r="F4999" t="s">
        <v>10049</v>
      </c>
      <c r="G4999" t="s">
        <v>12090</v>
      </c>
      <c r="H4999" t="s">
        <v>34</v>
      </c>
      <c r="I4999" t="s">
        <v>48</v>
      </c>
      <c r="J4999" t="s">
        <v>59</v>
      </c>
      <c r="K4999">
        <v>2</v>
      </c>
      <c r="L4999">
        <v>1369.32</v>
      </c>
      <c r="M4999" t="s">
        <v>28</v>
      </c>
      <c r="N4999">
        <v>5</v>
      </c>
      <c r="O4999" t="s">
        <v>12354</v>
      </c>
      <c r="P4999">
        <v>412</v>
      </c>
      <c r="Q4999" t="s">
        <v>43</v>
      </c>
      <c r="R4999">
        <v>4</v>
      </c>
      <c r="S4999" s="1">
        <v>45663</v>
      </c>
      <c r="T4999" t="s">
        <v>60</v>
      </c>
    </row>
    <row r="5000" spans="1:20" x14ac:dyDescent="0.25">
      <c r="A5000" t="s">
        <v>10050</v>
      </c>
      <c r="B5000" t="s">
        <v>38</v>
      </c>
      <c r="C5000" t="s">
        <v>22</v>
      </c>
      <c r="D5000" t="s">
        <v>77</v>
      </c>
      <c r="E5000" t="s">
        <v>12295</v>
      </c>
      <c r="F5000" t="s">
        <v>10051</v>
      </c>
      <c r="G5000" t="s">
        <v>12090</v>
      </c>
      <c r="H5000" t="s">
        <v>47</v>
      </c>
      <c r="I5000" t="s">
        <v>42</v>
      </c>
      <c r="J5000" t="s">
        <v>67</v>
      </c>
      <c r="K5000">
        <v>3</v>
      </c>
      <c r="L5000">
        <v>1113.4100000000001</v>
      </c>
      <c r="M5000" t="s">
        <v>50</v>
      </c>
      <c r="N5000">
        <v>7</v>
      </c>
      <c r="O5000" s="1">
        <v>45300</v>
      </c>
      <c r="P5000">
        <v>317</v>
      </c>
      <c r="Q5000" t="s">
        <v>29</v>
      </c>
      <c r="R5000">
        <v>1</v>
      </c>
      <c r="S5000" s="1">
        <v>45969</v>
      </c>
      <c r="T5000" t="s">
        <v>36</v>
      </c>
    </row>
    <row r="5001" spans="1:20" x14ac:dyDescent="0.25">
      <c r="A5001" t="s">
        <v>10052</v>
      </c>
      <c r="B5001" t="s">
        <v>21</v>
      </c>
      <c r="C5001" t="s">
        <v>39</v>
      </c>
      <c r="D5001" t="s">
        <v>23</v>
      </c>
      <c r="E5001" s="1">
        <v>45843</v>
      </c>
      <c r="F5001" t="s">
        <v>10053</v>
      </c>
      <c r="G5001" t="s">
        <v>12090</v>
      </c>
      <c r="H5001" t="s">
        <v>34</v>
      </c>
      <c r="I5001" t="s">
        <v>26</v>
      </c>
      <c r="J5001" t="s">
        <v>59</v>
      </c>
      <c r="K5001">
        <v>4</v>
      </c>
      <c r="L5001">
        <v>367.43</v>
      </c>
      <c r="M5001" t="s">
        <v>28</v>
      </c>
      <c r="N5001">
        <v>49</v>
      </c>
      <c r="O5001" t="s">
        <v>12261</v>
      </c>
      <c r="P5001">
        <v>487</v>
      </c>
      <c r="Q5001" t="s">
        <v>43</v>
      </c>
      <c r="R5001">
        <v>5</v>
      </c>
      <c r="S5001" t="s">
        <v>12205</v>
      </c>
      <c r="T5001" t="s">
        <v>36</v>
      </c>
    </row>
    <row r="5002" spans="1:20" x14ac:dyDescent="0.25">
      <c r="A5002" t="s">
        <v>10054</v>
      </c>
      <c r="B5002" t="s">
        <v>38</v>
      </c>
      <c r="C5002" t="s">
        <v>22</v>
      </c>
      <c r="D5002" t="s">
        <v>32</v>
      </c>
      <c r="E5002" t="s">
        <v>12108</v>
      </c>
      <c r="F5002" t="s">
        <v>10055</v>
      </c>
      <c r="G5002" t="s">
        <v>12090</v>
      </c>
      <c r="H5002" t="s">
        <v>47</v>
      </c>
      <c r="I5002" t="s">
        <v>54</v>
      </c>
      <c r="J5002" t="s">
        <v>27</v>
      </c>
      <c r="K5002">
        <v>2</v>
      </c>
      <c r="L5002">
        <v>277.23</v>
      </c>
      <c r="M5002" t="s">
        <v>35</v>
      </c>
      <c r="N5002">
        <v>30</v>
      </c>
      <c r="O5002" t="s">
        <v>12230</v>
      </c>
      <c r="P5002">
        <v>88</v>
      </c>
      <c r="Q5002" t="s">
        <v>29</v>
      </c>
      <c r="R5002">
        <v>3</v>
      </c>
      <c r="S5002" t="s">
        <v>12068</v>
      </c>
      <c r="T5002" t="s">
        <v>30</v>
      </c>
    </row>
    <row r="5003" spans="1:20" x14ac:dyDescent="0.25">
      <c r="A5003" t="s">
        <v>10056</v>
      </c>
      <c r="B5003" t="s">
        <v>45</v>
      </c>
      <c r="C5003" t="s">
        <v>39</v>
      </c>
      <c r="D5003" t="s">
        <v>23</v>
      </c>
      <c r="E5003" s="1">
        <v>45058</v>
      </c>
      <c r="F5003" t="s">
        <v>10057</v>
      </c>
      <c r="G5003" t="s">
        <v>12090</v>
      </c>
      <c r="H5003" t="s">
        <v>25</v>
      </c>
      <c r="I5003" t="s">
        <v>48</v>
      </c>
      <c r="J5003" t="s">
        <v>49</v>
      </c>
      <c r="K5003">
        <v>4</v>
      </c>
      <c r="L5003">
        <v>125.81</v>
      </c>
      <c r="M5003" t="s">
        <v>35</v>
      </c>
      <c r="N5003">
        <v>33</v>
      </c>
      <c r="O5003" s="1">
        <v>45778</v>
      </c>
      <c r="P5003">
        <v>486</v>
      </c>
      <c r="Q5003" t="s">
        <v>43</v>
      </c>
      <c r="R5003">
        <v>5</v>
      </c>
      <c r="S5003" t="s">
        <v>12123</v>
      </c>
      <c r="T5003" t="s">
        <v>36</v>
      </c>
    </row>
    <row r="5004" spans="1:20" x14ac:dyDescent="0.25">
      <c r="A5004" t="s">
        <v>10058</v>
      </c>
      <c r="B5004" t="s">
        <v>21</v>
      </c>
      <c r="C5004" t="s">
        <v>22</v>
      </c>
      <c r="D5004" t="s">
        <v>56</v>
      </c>
      <c r="E5004" t="s">
        <v>12416</v>
      </c>
      <c r="F5004" t="s">
        <v>10059</v>
      </c>
      <c r="G5004" t="s">
        <v>12090</v>
      </c>
      <c r="H5004" t="s">
        <v>25</v>
      </c>
      <c r="I5004" t="s">
        <v>48</v>
      </c>
      <c r="J5004" t="s">
        <v>27</v>
      </c>
      <c r="K5004">
        <v>1</v>
      </c>
      <c r="L5004">
        <v>327.98</v>
      </c>
      <c r="M5004" t="s">
        <v>28</v>
      </c>
      <c r="N5004">
        <v>34</v>
      </c>
      <c r="O5004" s="1">
        <v>45811</v>
      </c>
      <c r="P5004">
        <v>156</v>
      </c>
      <c r="Q5004" t="s">
        <v>43</v>
      </c>
      <c r="R5004">
        <v>3</v>
      </c>
      <c r="S5004" t="s">
        <v>12365</v>
      </c>
      <c r="T5004" t="s">
        <v>36</v>
      </c>
    </row>
    <row r="5005" spans="1:20" x14ac:dyDescent="0.25">
      <c r="A5005" t="s">
        <v>10060</v>
      </c>
      <c r="B5005" t="s">
        <v>45</v>
      </c>
      <c r="C5005" t="s">
        <v>22</v>
      </c>
      <c r="D5005" t="s">
        <v>32</v>
      </c>
      <c r="E5005" s="1">
        <v>45296</v>
      </c>
      <c r="F5005" t="s">
        <v>10061</v>
      </c>
      <c r="G5005" t="s">
        <v>12246</v>
      </c>
      <c r="H5005" t="s">
        <v>58</v>
      </c>
      <c r="I5005" t="s">
        <v>63</v>
      </c>
      <c r="J5005" t="s">
        <v>67</v>
      </c>
      <c r="K5005">
        <v>3</v>
      </c>
      <c r="L5005">
        <v>1379.85</v>
      </c>
      <c r="M5005" t="s">
        <v>28</v>
      </c>
      <c r="N5005">
        <v>21</v>
      </c>
      <c r="O5005" t="s">
        <v>12222</v>
      </c>
      <c r="P5005">
        <v>138</v>
      </c>
      <c r="Q5005" t="s">
        <v>29</v>
      </c>
      <c r="R5005">
        <v>1</v>
      </c>
      <c r="S5005" s="1">
        <v>45391</v>
      </c>
      <c r="T5005" t="s">
        <v>60</v>
      </c>
    </row>
    <row r="5006" spans="1:20" x14ac:dyDescent="0.25">
      <c r="A5006" t="s">
        <v>10062</v>
      </c>
      <c r="B5006" t="s">
        <v>45</v>
      </c>
      <c r="C5006" t="s">
        <v>22</v>
      </c>
      <c r="D5006" t="s">
        <v>23</v>
      </c>
      <c r="E5006" t="s">
        <v>12084</v>
      </c>
      <c r="F5006" t="s">
        <v>10063</v>
      </c>
      <c r="G5006" t="s">
        <v>12246</v>
      </c>
      <c r="H5006" t="s">
        <v>41</v>
      </c>
      <c r="I5006" t="s">
        <v>26</v>
      </c>
      <c r="J5006" t="s">
        <v>67</v>
      </c>
      <c r="K5006">
        <v>4</v>
      </c>
      <c r="L5006">
        <v>1227.1199999999999</v>
      </c>
      <c r="M5006" t="s">
        <v>28</v>
      </c>
      <c r="N5006">
        <v>20</v>
      </c>
      <c r="O5006" s="1">
        <v>45905</v>
      </c>
      <c r="P5006">
        <v>229</v>
      </c>
      <c r="Q5006" t="s">
        <v>43</v>
      </c>
      <c r="R5006">
        <v>3</v>
      </c>
      <c r="S5006" s="1">
        <v>45907</v>
      </c>
      <c r="T5006" t="s">
        <v>36</v>
      </c>
    </row>
    <row r="5007" spans="1:20" x14ac:dyDescent="0.25">
      <c r="A5007" t="s">
        <v>10064</v>
      </c>
      <c r="B5007" t="s">
        <v>21</v>
      </c>
      <c r="C5007" t="s">
        <v>82</v>
      </c>
      <c r="D5007" t="s">
        <v>23</v>
      </c>
      <c r="E5007" t="s">
        <v>12100</v>
      </c>
      <c r="F5007" t="s">
        <v>10065</v>
      </c>
      <c r="G5007" t="s">
        <v>12246</v>
      </c>
      <c r="H5007" t="s">
        <v>47</v>
      </c>
      <c r="I5007" t="s">
        <v>54</v>
      </c>
      <c r="J5007" t="s">
        <v>49</v>
      </c>
      <c r="K5007">
        <v>4</v>
      </c>
      <c r="L5007">
        <v>817.25</v>
      </c>
      <c r="M5007" t="s">
        <v>28</v>
      </c>
      <c r="N5007">
        <v>36</v>
      </c>
      <c r="O5007" s="1">
        <v>45996</v>
      </c>
      <c r="P5007">
        <v>68</v>
      </c>
      <c r="Q5007" t="s">
        <v>29</v>
      </c>
      <c r="R5007">
        <v>5</v>
      </c>
      <c r="S5007" s="1">
        <v>45998</v>
      </c>
      <c r="T5007" t="s">
        <v>30</v>
      </c>
    </row>
    <row r="5008" spans="1:20" x14ac:dyDescent="0.25">
      <c r="A5008" t="s">
        <v>10066</v>
      </c>
      <c r="B5008" t="s">
        <v>45</v>
      </c>
      <c r="C5008" t="s">
        <v>39</v>
      </c>
      <c r="D5008" t="s">
        <v>23</v>
      </c>
      <c r="E5008" s="1">
        <v>45724</v>
      </c>
      <c r="F5008" t="s">
        <v>10067</v>
      </c>
      <c r="G5008" t="s">
        <v>12246</v>
      </c>
      <c r="H5008" t="s">
        <v>25</v>
      </c>
      <c r="I5008" t="s">
        <v>26</v>
      </c>
      <c r="J5008" t="s">
        <v>64</v>
      </c>
      <c r="K5008">
        <v>2</v>
      </c>
      <c r="L5008">
        <v>1479.74</v>
      </c>
      <c r="M5008" t="s">
        <v>35</v>
      </c>
      <c r="N5008">
        <v>14</v>
      </c>
      <c r="O5008" s="1">
        <v>45905</v>
      </c>
      <c r="P5008">
        <v>158</v>
      </c>
      <c r="Q5008" t="s">
        <v>29</v>
      </c>
      <c r="R5008">
        <v>2</v>
      </c>
      <c r="S5008" t="s">
        <v>12174</v>
      </c>
      <c r="T5008" t="s">
        <v>60</v>
      </c>
    </row>
    <row r="5009" spans="1:20" x14ac:dyDescent="0.25">
      <c r="A5009" t="s">
        <v>10068</v>
      </c>
      <c r="B5009" t="s">
        <v>21</v>
      </c>
      <c r="C5009" t="s">
        <v>22</v>
      </c>
      <c r="D5009" t="s">
        <v>23</v>
      </c>
      <c r="E5009" t="s">
        <v>12136</v>
      </c>
      <c r="F5009" t="s">
        <v>10069</v>
      </c>
      <c r="G5009" t="s">
        <v>12115</v>
      </c>
      <c r="H5009" t="s">
        <v>34</v>
      </c>
      <c r="I5009" t="s">
        <v>48</v>
      </c>
      <c r="J5009" t="s">
        <v>49</v>
      </c>
      <c r="K5009">
        <v>2</v>
      </c>
      <c r="L5009">
        <v>467.96</v>
      </c>
      <c r="M5009" t="s">
        <v>28</v>
      </c>
      <c r="N5009">
        <v>9</v>
      </c>
      <c r="O5009" t="s">
        <v>12360</v>
      </c>
      <c r="P5009">
        <v>51</v>
      </c>
      <c r="Q5009" t="s">
        <v>29</v>
      </c>
      <c r="R5009">
        <v>1</v>
      </c>
      <c r="S5009" t="s">
        <v>12266</v>
      </c>
      <c r="T5009" t="s">
        <v>36</v>
      </c>
    </row>
    <row r="5010" spans="1:20" x14ac:dyDescent="0.25">
      <c r="A5010" t="s">
        <v>10070</v>
      </c>
      <c r="B5010" t="s">
        <v>21</v>
      </c>
      <c r="C5010" t="s">
        <v>22</v>
      </c>
      <c r="D5010" t="s">
        <v>32</v>
      </c>
      <c r="E5010" s="1">
        <v>45447</v>
      </c>
      <c r="F5010" t="s">
        <v>10071</v>
      </c>
      <c r="G5010" t="s">
        <v>12115</v>
      </c>
      <c r="H5010" t="s">
        <v>47</v>
      </c>
      <c r="I5010" t="s">
        <v>26</v>
      </c>
      <c r="J5010" t="s">
        <v>64</v>
      </c>
      <c r="K5010">
        <v>4</v>
      </c>
      <c r="L5010">
        <v>1290.58</v>
      </c>
      <c r="M5010" t="s">
        <v>50</v>
      </c>
      <c r="N5010">
        <v>40</v>
      </c>
      <c r="O5010" t="s">
        <v>12229</v>
      </c>
      <c r="P5010">
        <v>29</v>
      </c>
      <c r="Q5010" t="s">
        <v>43</v>
      </c>
      <c r="R5010">
        <v>2</v>
      </c>
      <c r="S5010" t="s">
        <v>12271</v>
      </c>
      <c r="T5010" t="s">
        <v>30</v>
      </c>
    </row>
    <row r="5011" spans="1:20" x14ac:dyDescent="0.25">
      <c r="A5011" t="s">
        <v>10072</v>
      </c>
      <c r="B5011" t="s">
        <v>38</v>
      </c>
      <c r="C5011" t="s">
        <v>39</v>
      </c>
      <c r="D5011" t="s">
        <v>56</v>
      </c>
      <c r="E5011" s="1">
        <v>45997</v>
      </c>
      <c r="F5011" t="s">
        <v>10073</v>
      </c>
      <c r="G5011" t="s">
        <v>12115</v>
      </c>
      <c r="H5011" t="s">
        <v>47</v>
      </c>
      <c r="I5011" t="s">
        <v>63</v>
      </c>
      <c r="J5011" t="s">
        <v>64</v>
      </c>
      <c r="K5011">
        <v>5</v>
      </c>
      <c r="L5011">
        <v>1025</v>
      </c>
      <c r="M5011" t="s">
        <v>28</v>
      </c>
      <c r="N5011">
        <v>37</v>
      </c>
      <c r="O5011" t="s">
        <v>12144</v>
      </c>
      <c r="P5011">
        <v>432</v>
      </c>
      <c r="Q5011" t="s">
        <v>29</v>
      </c>
      <c r="R5011">
        <v>4</v>
      </c>
      <c r="S5011" t="s">
        <v>12270</v>
      </c>
      <c r="T5011" t="s">
        <v>60</v>
      </c>
    </row>
    <row r="5012" spans="1:20" x14ac:dyDescent="0.25">
      <c r="A5012" t="s">
        <v>10074</v>
      </c>
      <c r="B5012" t="s">
        <v>38</v>
      </c>
      <c r="C5012" t="s">
        <v>39</v>
      </c>
      <c r="D5012" t="s">
        <v>52</v>
      </c>
      <c r="E5012" t="s">
        <v>12339</v>
      </c>
      <c r="F5012" t="s">
        <v>10075</v>
      </c>
      <c r="G5012" t="s">
        <v>12115</v>
      </c>
      <c r="H5012" t="s">
        <v>25</v>
      </c>
      <c r="I5012" t="s">
        <v>54</v>
      </c>
      <c r="J5012" t="s">
        <v>27</v>
      </c>
      <c r="K5012">
        <v>1</v>
      </c>
      <c r="L5012">
        <v>691.09</v>
      </c>
      <c r="M5012" t="s">
        <v>28</v>
      </c>
      <c r="N5012">
        <v>2</v>
      </c>
      <c r="O5012" t="s">
        <v>12311</v>
      </c>
      <c r="P5012">
        <v>415</v>
      </c>
      <c r="Q5012" t="s">
        <v>43</v>
      </c>
      <c r="R5012">
        <v>1</v>
      </c>
      <c r="S5012" s="1">
        <v>45302</v>
      </c>
      <c r="T5012" t="s">
        <v>36</v>
      </c>
    </row>
    <row r="5013" spans="1:20" x14ac:dyDescent="0.25">
      <c r="A5013" t="s">
        <v>10076</v>
      </c>
      <c r="B5013" t="s">
        <v>38</v>
      </c>
      <c r="C5013" t="s">
        <v>39</v>
      </c>
      <c r="D5013" t="s">
        <v>32</v>
      </c>
      <c r="E5013" s="1">
        <v>45424</v>
      </c>
      <c r="F5013" t="s">
        <v>10077</v>
      </c>
      <c r="G5013" t="s">
        <v>12115</v>
      </c>
      <c r="H5013" t="s">
        <v>47</v>
      </c>
      <c r="I5013" t="s">
        <v>42</v>
      </c>
      <c r="J5013" t="s">
        <v>59</v>
      </c>
      <c r="K5013">
        <v>3</v>
      </c>
      <c r="L5013">
        <v>258.77</v>
      </c>
      <c r="M5013" t="s">
        <v>28</v>
      </c>
      <c r="N5013">
        <v>27</v>
      </c>
      <c r="O5013" s="1">
        <v>45932</v>
      </c>
      <c r="P5013">
        <v>100</v>
      </c>
      <c r="Q5013" t="s">
        <v>43</v>
      </c>
      <c r="R5013">
        <v>5</v>
      </c>
      <c r="S5013" t="s">
        <v>12210</v>
      </c>
      <c r="T5013" t="s">
        <v>36</v>
      </c>
    </row>
    <row r="5014" spans="1:20" x14ac:dyDescent="0.25">
      <c r="A5014" t="s">
        <v>10078</v>
      </c>
      <c r="B5014" t="s">
        <v>45</v>
      </c>
      <c r="C5014" t="s">
        <v>22</v>
      </c>
      <c r="D5014" t="s">
        <v>56</v>
      </c>
      <c r="E5014" s="1">
        <v>45814</v>
      </c>
      <c r="F5014" t="s">
        <v>10079</v>
      </c>
      <c r="G5014" t="s">
        <v>12115</v>
      </c>
      <c r="H5014" t="s">
        <v>25</v>
      </c>
      <c r="I5014" t="s">
        <v>48</v>
      </c>
      <c r="J5014" t="s">
        <v>49</v>
      </c>
      <c r="K5014">
        <v>1</v>
      </c>
      <c r="L5014">
        <v>876.76</v>
      </c>
      <c r="M5014" t="s">
        <v>50</v>
      </c>
      <c r="N5014">
        <v>34</v>
      </c>
      <c r="O5014" t="s">
        <v>12284</v>
      </c>
      <c r="P5014">
        <v>491</v>
      </c>
      <c r="Q5014" t="s">
        <v>43</v>
      </c>
      <c r="R5014">
        <v>2</v>
      </c>
      <c r="S5014" s="1">
        <v>45933</v>
      </c>
      <c r="T5014" t="s">
        <v>30</v>
      </c>
    </row>
    <row r="5015" spans="1:20" x14ac:dyDescent="0.25">
      <c r="A5015" t="s">
        <v>10080</v>
      </c>
      <c r="B5015" t="s">
        <v>38</v>
      </c>
      <c r="C5015" t="s">
        <v>39</v>
      </c>
      <c r="D5015" t="s">
        <v>32</v>
      </c>
      <c r="E5015" s="1">
        <v>45027</v>
      </c>
      <c r="F5015" t="s">
        <v>10081</v>
      </c>
      <c r="G5015" t="s">
        <v>12115</v>
      </c>
      <c r="H5015" t="s">
        <v>47</v>
      </c>
      <c r="I5015" t="s">
        <v>54</v>
      </c>
      <c r="J5015" t="s">
        <v>64</v>
      </c>
      <c r="K5015">
        <v>4</v>
      </c>
      <c r="L5015">
        <v>739</v>
      </c>
      <c r="M5015" t="s">
        <v>35</v>
      </c>
      <c r="N5015">
        <v>10</v>
      </c>
      <c r="O5015" t="s">
        <v>12259</v>
      </c>
      <c r="P5015">
        <v>294</v>
      </c>
      <c r="Q5015" t="s">
        <v>43</v>
      </c>
      <c r="R5015">
        <v>1</v>
      </c>
      <c r="S5015" s="1">
        <v>45995</v>
      </c>
      <c r="T5015" t="s">
        <v>60</v>
      </c>
    </row>
    <row r="5016" spans="1:20" x14ac:dyDescent="0.25">
      <c r="A5016" t="s">
        <v>10082</v>
      </c>
      <c r="B5016" t="s">
        <v>21</v>
      </c>
      <c r="C5016" t="s">
        <v>22</v>
      </c>
      <c r="D5016" t="s">
        <v>52</v>
      </c>
      <c r="E5016" s="1">
        <v>45546</v>
      </c>
      <c r="F5016" t="s">
        <v>10083</v>
      </c>
      <c r="G5016" t="s">
        <v>12115</v>
      </c>
      <c r="H5016" t="s">
        <v>34</v>
      </c>
      <c r="I5016" t="s">
        <v>63</v>
      </c>
      <c r="J5016" t="s">
        <v>59</v>
      </c>
      <c r="K5016">
        <v>1</v>
      </c>
      <c r="L5016">
        <v>143.72</v>
      </c>
      <c r="M5016" t="s">
        <v>28</v>
      </c>
      <c r="N5016">
        <v>49</v>
      </c>
      <c r="O5016" t="s">
        <v>12084</v>
      </c>
      <c r="P5016">
        <v>1</v>
      </c>
      <c r="Q5016" t="s">
        <v>29</v>
      </c>
      <c r="R5016">
        <v>2</v>
      </c>
      <c r="S5016" s="1">
        <v>45907</v>
      </c>
      <c r="T5016" t="s">
        <v>36</v>
      </c>
    </row>
    <row r="5017" spans="1:20" x14ac:dyDescent="0.25">
      <c r="A5017" t="s">
        <v>10084</v>
      </c>
      <c r="B5017" t="s">
        <v>21</v>
      </c>
      <c r="C5017" t="s">
        <v>22</v>
      </c>
      <c r="D5017" t="s">
        <v>52</v>
      </c>
      <c r="E5017" t="s">
        <v>12393</v>
      </c>
      <c r="F5017" t="s">
        <v>10085</v>
      </c>
      <c r="G5017" t="s">
        <v>12115</v>
      </c>
      <c r="H5017" t="s">
        <v>25</v>
      </c>
      <c r="I5017" t="s">
        <v>48</v>
      </c>
      <c r="J5017" t="s">
        <v>27</v>
      </c>
      <c r="K5017">
        <v>1</v>
      </c>
      <c r="L5017">
        <v>359.01</v>
      </c>
      <c r="M5017" t="s">
        <v>35</v>
      </c>
      <c r="N5017">
        <v>16</v>
      </c>
      <c r="O5017" t="s">
        <v>12250</v>
      </c>
      <c r="P5017">
        <v>138</v>
      </c>
      <c r="Q5017" t="s">
        <v>29</v>
      </c>
      <c r="R5017">
        <v>2</v>
      </c>
      <c r="S5017" t="s">
        <v>12265</v>
      </c>
      <c r="T5017" t="s">
        <v>36</v>
      </c>
    </row>
    <row r="5018" spans="1:20" x14ac:dyDescent="0.25">
      <c r="A5018" t="s">
        <v>10086</v>
      </c>
      <c r="B5018" t="s">
        <v>21</v>
      </c>
      <c r="C5018" t="s">
        <v>82</v>
      </c>
      <c r="D5018" t="s">
        <v>23</v>
      </c>
      <c r="E5018" t="s">
        <v>12352</v>
      </c>
      <c r="F5018" t="s">
        <v>10087</v>
      </c>
      <c r="G5018" t="s">
        <v>12094</v>
      </c>
      <c r="H5018" t="s">
        <v>41</v>
      </c>
      <c r="I5018" t="s">
        <v>54</v>
      </c>
      <c r="J5018" t="s">
        <v>49</v>
      </c>
      <c r="K5018">
        <v>2</v>
      </c>
      <c r="L5018">
        <v>1179.6099999999999</v>
      </c>
      <c r="M5018" t="s">
        <v>50</v>
      </c>
      <c r="N5018">
        <v>16</v>
      </c>
      <c r="O5018" s="1">
        <v>45967</v>
      </c>
      <c r="P5018">
        <v>307</v>
      </c>
      <c r="Q5018" t="s">
        <v>29</v>
      </c>
      <c r="R5018">
        <v>3</v>
      </c>
      <c r="S5018" t="s">
        <v>12077</v>
      </c>
      <c r="T5018" t="s">
        <v>36</v>
      </c>
    </row>
    <row r="5019" spans="1:20" x14ac:dyDescent="0.25">
      <c r="A5019" t="s">
        <v>10088</v>
      </c>
      <c r="B5019" t="s">
        <v>21</v>
      </c>
      <c r="C5019" t="s">
        <v>82</v>
      </c>
      <c r="D5019" t="s">
        <v>56</v>
      </c>
      <c r="E5019" t="s">
        <v>12478</v>
      </c>
      <c r="F5019" t="s">
        <v>10089</v>
      </c>
      <c r="G5019" t="s">
        <v>12094</v>
      </c>
      <c r="H5019" t="s">
        <v>47</v>
      </c>
      <c r="I5019" t="s">
        <v>63</v>
      </c>
      <c r="J5019" t="s">
        <v>27</v>
      </c>
      <c r="K5019">
        <v>5</v>
      </c>
      <c r="L5019">
        <v>207.5</v>
      </c>
      <c r="M5019" t="s">
        <v>50</v>
      </c>
      <c r="N5019">
        <v>48</v>
      </c>
      <c r="O5019" t="s">
        <v>12081</v>
      </c>
      <c r="P5019">
        <v>241</v>
      </c>
      <c r="Q5019" t="s">
        <v>43</v>
      </c>
      <c r="R5019">
        <v>1</v>
      </c>
      <c r="S5019" t="s">
        <v>12090</v>
      </c>
      <c r="T5019" t="s">
        <v>36</v>
      </c>
    </row>
    <row r="5020" spans="1:20" x14ac:dyDescent="0.25">
      <c r="A5020" t="s">
        <v>10090</v>
      </c>
      <c r="B5020" t="s">
        <v>38</v>
      </c>
      <c r="C5020" t="s">
        <v>82</v>
      </c>
      <c r="D5020" t="s">
        <v>52</v>
      </c>
      <c r="E5020" t="s">
        <v>12316</v>
      </c>
      <c r="F5020" t="s">
        <v>10091</v>
      </c>
      <c r="G5020" t="s">
        <v>12094</v>
      </c>
      <c r="H5020" t="s">
        <v>34</v>
      </c>
      <c r="I5020" t="s">
        <v>26</v>
      </c>
      <c r="J5020" t="s">
        <v>49</v>
      </c>
      <c r="K5020">
        <v>1</v>
      </c>
      <c r="L5020">
        <v>549.19000000000005</v>
      </c>
      <c r="M5020" t="s">
        <v>28</v>
      </c>
      <c r="N5020">
        <v>18</v>
      </c>
      <c r="O5020" t="s">
        <v>12068</v>
      </c>
      <c r="P5020">
        <v>242</v>
      </c>
      <c r="Q5020" t="s">
        <v>29</v>
      </c>
      <c r="R5020">
        <v>2</v>
      </c>
      <c r="S5020" t="s">
        <v>12369</v>
      </c>
      <c r="T5020" t="s">
        <v>36</v>
      </c>
    </row>
    <row r="5021" spans="1:20" x14ac:dyDescent="0.25">
      <c r="A5021" t="s">
        <v>10092</v>
      </c>
      <c r="B5021" t="s">
        <v>45</v>
      </c>
      <c r="C5021" t="s">
        <v>82</v>
      </c>
      <c r="D5021" t="s">
        <v>56</v>
      </c>
      <c r="E5021" t="s">
        <v>12374</v>
      </c>
      <c r="F5021" t="s">
        <v>10093</v>
      </c>
      <c r="G5021" t="s">
        <v>12094</v>
      </c>
      <c r="H5021" t="s">
        <v>25</v>
      </c>
      <c r="I5021" t="s">
        <v>63</v>
      </c>
      <c r="J5021" t="s">
        <v>64</v>
      </c>
      <c r="K5021">
        <v>4</v>
      </c>
      <c r="L5021">
        <v>1351.55</v>
      </c>
      <c r="M5021" t="s">
        <v>35</v>
      </c>
      <c r="N5021">
        <v>12</v>
      </c>
      <c r="O5021" t="s">
        <v>12265</v>
      </c>
      <c r="P5021">
        <v>25</v>
      </c>
      <c r="Q5021" t="s">
        <v>43</v>
      </c>
      <c r="R5021">
        <v>2</v>
      </c>
      <c r="S5021" s="1">
        <v>45718</v>
      </c>
      <c r="T5021" t="s">
        <v>60</v>
      </c>
    </row>
    <row r="5022" spans="1:20" x14ac:dyDescent="0.25">
      <c r="A5022" t="s">
        <v>10094</v>
      </c>
      <c r="B5022" t="s">
        <v>38</v>
      </c>
      <c r="C5022" t="s">
        <v>39</v>
      </c>
      <c r="D5022" t="s">
        <v>56</v>
      </c>
      <c r="E5022" s="1">
        <v>45420</v>
      </c>
      <c r="F5022" t="s">
        <v>10095</v>
      </c>
      <c r="G5022" t="s">
        <v>12378</v>
      </c>
      <c r="H5022" t="s">
        <v>41</v>
      </c>
      <c r="I5022" t="s">
        <v>48</v>
      </c>
      <c r="J5022" t="s">
        <v>27</v>
      </c>
      <c r="K5022">
        <v>1</v>
      </c>
      <c r="L5022">
        <v>225.99</v>
      </c>
      <c r="M5022" t="s">
        <v>28</v>
      </c>
      <c r="N5022">
        <v>23</v>
      </c>
      <c r="O5022" s="1">
        <v>45904</v>
      </c>
      <c r="P5022">
        <v>76</v>
      </c>
      <c r="Q5022" t="s">
        <v>43</v>
      </c>
      <c r="R5022">
        <v>5</v>
      </c>
      <c r="S5022" t="s">
        <v>12155</v>
      </c>
      <c r="T5022" t="s">
        <v>60</v>
      </c>
    </row>
    <row r="5023" spans="1:20" x14ac:dyDescent="0.25">
      <c r="A5023" t="s">
        <v>10096</v>
      </c>
      <c r="B5023" t="s">
        <v>45</v>
      </c>
      <c r="C5023" t="s">
        <v>22</v>
      </c>
      <c r="D5023" t="s">
        <v>77</v>
      </c>
      <c r="E5023" t="s">
        <v>12361</v>
      </c>
      <c r="F5023" t="s">
        <v>10097</v>
      </c>
      <c r="G5023" t="s">
        <v>12378</v>
      </c>
      <c r="H5023" t="s">
        <v>58</v>
      </c>
      <c r="I5023" t="s">
        <v>42</v>
      </c>
      <c r="J5023" t="s">
        <v>59</v>
      </c>
      <c r="K5023">
        <v>5</v>
      </c>
      <c r="L5023">
        <v>527.11</v>
      </c>
      <c r="M5023" t="s">
        <v>50</v>
      </c>
      <c r="N5023">
        <v>17</v>
      </c>
      <c r="O5023" t="s">
        <v>12383</v>
      </c>
      <c r="P5023">
        <v>495</v>
      </c>
      <c r="Q5023" t="s">
        <v>29</v>
      </c>
      <c r="R5023">
        <v>1</v>
      </c>
      <c r="S5023" t="s">
        <v>12313</v>
      </c>
      <c r="T5023" t="s">
        <v>30</v>
      </c>
    </row>
    <row r="5024" spans="1:20" x14ac:dyDescent="0.25">
      <c r="A5024" t="s">
        <v>10098</v>
      </c>
      <c r="B5024" t="s">
        <v>38</v>
      </c>
      <c r="C5024" t="s">
        <v>82</v>
      </c>
      <c r="D5024" t="s">
        <v>77</v>
      </c>
      <c r="E5024" s="1">
        <v>45057</v>
      </c>
      <c r="F5024" t="s">
        <v>10099</v>
      </c>
      <c r="G5024" t="s">
        <v>12378</v>
      </c>
      <c r="H5024" t="s">
        <v>58</v>
      </c>
      <c r="I5024" t="s">
        <v>26</v>
      </c>
      <c r="J5024" t="s">
        <v>67</v>
      </c>
      <c r="K5024">
        <v>3</v>
      </c>
      <c r="L5024">
        <v>801.5</v>
      </c>
      <c r="M5024" t="s">
        <v>50</v>
      </c>
      <c r="N5024">
        <v>33</v>
      </c>
      <c r="O5024" t="s">
        <v>12240</v>
      </c>
      <c r="P5024">
        <v>353</v>
      </c>
      <c r="Q5024" t="s">
        <v>29</v>
      </c>
      <c r="R5024">
        <v>2</v>
      </c>
      <c r="S5024" t="s">
        <v>12436</v>
      </c>
      <c r="T5024" t="s">
        <v>30</v>
      </c>
    </row>
    <row r="5025" spans="1:20" x14ac:dyDescent="0.25">
      <c r="A5025" t="s">
        <v>10100</v>
      </c>
      <c r="B5025" t="s">
        <v>21</v>
      </c>
      <c r="C5025" t="s">
        <v>22</v>
      </c>
      <c r="D5025" t="s">
        <v>23</v>
      </c>
      <c r="E5025" s="1">
        <v>45809</v>
      </c>
      <c r="F5025" t="s">
        <v>10101</v>
      </c>
      <c r="G5025" t="s">
        <v>12378</v>
      </c>
      <c r="H5025" t="s">
        <v>41</v>
      </c>
      <c r="I5025" t="s">
        <v>63</v>
      </c>
      <c r="J5025" t="s">
        <v>49</v>
      </c>
      <c r="K5025">
        <v>5</v>
      </c>
      <c r="L5025">
        <v>1324.83</v>
      </c>
      <c r="M5025" t="s">
        <v>28</v>
      </c>
      <c r="N5025">
        <v>46</v>
      </c>
      <c r="O5025" s="1">
        <v>45749</v>
      </c>
      <c r="P5025">
        <v>329</v>
      </c>
      <c r="Q5025" t="s">
        <v>43</v>
      </c>
      <c r="R5025">
        <v>2</v>
      </c>
      <c r="S5025" t="s">
        <v>12109</v>
      </c>
      <c r="T5025" t="s">
        <v>60</v>
      </c>
    </row>
    <row r="5026" spans="1:20" x14ac:dyDescent="0.25">
      <c r="A5026" t="s">
        <v>10102</v>
      </c>
      <c r="B5026" t="s">
        <v>21</v>
      </c>
      <c r="C5026" t="s">
        <v>22</v>
      </c>
      <c r="D5026" t="s">
        <v>23</v>
      </c>
      <c r="E5026" s="1">
        <v>45629</v>
      </c>
      <c r="F5026" t="s">
        <v>10103</v>
      </c>
      <c r="G5026" t="s">
        <v>12378</v>
      </c>
      <c r="H5026" t="s">
        <v>34</v>
      </c>
      <c r="I5026" t="s">
        <v>54</v>
      </c>
      <c r="J5026" t="s">
        <v>59</v>
      </c>
      <c r="K5026">
        <v>1</v>
      </c>
      <c r="L5026">
        <v>1083.6500000000001</v>
      </c>
      <c r="M5026" t="s">
        <v>35</v>
      </c>
      <c r="N5026">
        <v>48</v>
      </c>
      <c r="O5026" t="s">
        <v>12157</v>
      </c>
      <c r="P5026">
        <v>131</v>
      </c>
      <c r="Q5026" t="s">
        <v>29</v>
      </c>
      <c r="R5026">
        <v>2</v>
      </c>
      <c r="S5026" t="s">
        <v>12212</v>
      </c>
      <c r="T5026" t="s">
        <v>30</v>
      </c>
    </row>
    <row r="5027" spans="1:20" x14ac:dyDescent="0.25">
      <c r="A5027" t="s">
        <v>10104</v>
      </c>
      <c r="B5027" t="s">
        <v>38</v>
      </c>
      <c r="C5027" t="s">
        <v>82</v>
      </c>
      <c r="D5027" t="s">
        <v>77</v>
      </c>
      <c r="E5027" s="1">
        <v>45454</v>
      </c>
      <c r="F5027" t="s">
        <v>10105</v>
      </c>
      <c r="G5027" t="s">
        <v>12378</v>
      </c>
      <c r="H5027" t="s">
        <v>34</v>
      </c>
      <c r="I5027" t="s">
        <v>63</v>
      </c>
      <c r="J5027" t="s">
        <v>64</v>
      </c>
      <c r="K5027">
        <v>2</v>
      </c>
      <c r="L5027">
        <v>226.3</v>
      </c>
      <c r="M5027" t="s">
        <v>50</v>
      </c>
      <c r="N5027">
        <v>16</v>
      </c>
      <c r="O5027" s="1">
        <v>45545</v>
      </c>
      <c r="P5027">
        <v>105</v>
      </c>
      <c r="Q5027" t="s">
        <v>29</v>
      </c>
      <c r="R5027">
        <v>4</v>
      </c>
      <c r="S5027" t="s">
        <v>12192</v>
      </c>
      <c r="T5027" t="s">
        <v>60</v>
      </c>
    </row>
    <row r="5028" spans="1:20" x14ac:dyDescent="0.25">
      <c r="A5028" t="s">
        <v>10106</v>
      </c>
      <c r="B5028" t="s">
        <v>45</v>
      </c>
      <c r="C5028" t="s">
        <v>22</v>
      </c>
      <c r="D5028" t="s">
        <v>32</v>
      </c>
      <c r="E5028" t="s">
        <v>12404</v>
      </c>
      <c r="F5028" t="s">
        <v>10107</v>
      </c>
      <c r="G5028" t="s">
        <v>12378</v>
      </c>
      <c r="H5028" t="s">
        <v>58</v>
      </c>
      <c r="I5028" t="s">
        <v>54</v>
      </c>
      <c r="J5028" t="s">
        <v>67</v>
      </c>
      <c r="K5028">
        <v>2</v>
      </c>
      <c r="L5028">
        <v>588.96</v>
      </c>
      <c r="M5028" t="s">
        <v>35</v>
      </c>
      <c r="N5028">
        <v>50</v>
      </c>
      <c r="O5028" s="1">
        <v>45998</v>
      </c>
      <c r="P5028">
        <v>188</v>
      </c>
      <c r="Q5028" t="s">
        <v>29</v>
      </c>
      <c r="R5028">
        <v>2</v>
      </c>
      <c r="S5028" t="s">
        <v>12249</v>
      </c>
      <c r="T5028" t="s">
        <v>30</v>
      </c>
    </row>
    <row r="5029" spans="1:20" x14ac:dyDescent="0.25">
      <c r="A5029" t="s">
        <v>10108</v>
      </c>
      <c r="B5029" t="s">
        <v>21</v>
      </c>
      <c r="C5029" t="s">
        <v>39</v>
      </c>
      <c r="D5029" t="s">
        <v>23</v>
      </c>
      <c r="E5029" s="1">
        <v>45810</v>
      </c>
      <c r="F5029" t="s">
        <v>10109</v>
      </c>
      <c r="G5029" t="s">
        <v>12378</v>
      </c>
      <c r="H5029" t="s">
        <v>34</v>
      </c>
      <c r="I5029" t="s">
        <v>63</v>
      </c>
      <c r="J5029" t="s">
        <v>59</v>
      </c>
      <c r="K5029">
        <v>1</v>
      </c>
      <c r="L5029">
        <v>1323.72</v>
      </c>
      <c r="M5029" t="s">
        <v>50</v>
      </c>
      <c r="N5029">
        <v>29</v>
      </c>
      <c r="O5029" t="s">
        <v>12383</v>
      </c>
      <c r="P5029">
        <v>111</v>
      </c>
      <c r="Q5029" t="s">
        <v>43</v>
      </c>
      <c r="R5029">
        <v>4</v>
      </c>
      <c r="S5029" s="1">
        <v>45969</v>
      </c>
      <c r="T5029" t="s">
        <v>30</v>
      </c>
    </row>
    <row r="5030" spans="1:20" x14ac:dyDescent="0.25">
      <c r="A5030" t="s">
        <v>10110</v>
      </c>
      <c r="B5030" t="s">
        <v>45</v>
      </c>
      <c r="C5030" t="s">
        <v>39</v>
      </c>
      <c r="D5030" t="s">
        <v>56</v>
      </c>
      <c r="E5030" t="s">
        <v>12076</v>
      </c>
      <c r="F5030" t="s">
        <v>10111</v>
      </c>
      <c r="G5030" t="s">
        <v>12122</v>
      </c>
      <c r="H5030" t="s">
        <v>41</v>
      </c>
      <c r="I5030" t="s">
        <v>54</v>
      </c>
      <c r="J5030" t="s">
        <v>64</v>
      </c>
      <c r="K5030">
        <v>2</v>
      </c>
      <c r="L5030">
        <v>1332.19</v>
      </c>
      <c r="M5030" t="s">
        <v>35</v>
      </c>
      <c r="N5030">
        <v>22</v>
      </c>
      <c r="O5030" t="s">
        <v>12158</v>
      </c>
      <c r="P5030">
        <v>298</v>
      </c>
      <c r="Q5030" t="s">
        <v>43</v>
      </c>
      <c r="R5030">
        <v>1</v>
      </c>
      <c r="S5030" t="s">
        <v>12377</v>
      </c>
      <c r="T5030" t="s">
        <v>36</v>
      </c>
    </row>
    <row r="5031" spans="1:20" x14ac:dyDescent="0.25">
      <c r="A5031" t="s">
        <v>10112</v>
      </c>
      <c r="B5031" t="s">
        <v>38</v>
      </c>
      <c r="C5031" t="s">
        <v>39</v>
      </c>
      <c r="D5031" t="s">
        <v>56</v>
      </c>
      <c r="E5031" s="1">
        <v>45574</v>
      </c>
      <c r="F5031" t="s">
        <v>10113</v>
      </c>
      <c r="G5031" t="s">
        <v>12122</v>
      </c>
      <c r="H5031" t="s">
        <v>34</v>
      </c>
      <c r="I5031" t="s">
        <v>48</v>
      </c>
      <c r="J5031" t="s">
        <v>59</v>
      </c>
      <c r="K5031">
        <v>1</v>
      </c>
      <c r="L5031">
        <v>187.78</v>
      </c>
      <c r="M5031" t="s">
        <v>28</v>
      </c>
      <c r="N5031">
        <v>14</v>
      </c>
      <c r="O5031" t="s">
        <v>12122</v>
      </c>
      <c r="P5031">
        <v>219</v>
      </c>
      <c r="Q5031" t="s">
        <v>29</v>
      </c>
      <c r="R5031">
        <v>5</v>
      </c>
      <c r="S5031" t="s">
        <v>12069</v>
      </c>
      <c r="T5031" t="s">
        <v>36</v>
      </c>
    </row>
    <row r="5032" spans="1:20" x14ac:dyDescent="0.25">
      <c r="A5032" t="s">
        <v>10114</v>
      </c>
      <c r="B5032" t="s">
        <v>21</v>
      </c>
      <c r="C5032" t="s">
        <v>82</v>
      </c>
      <c r="D5032" t="s">
        <v>32</v>
      </c>
      <c r="E5032" s="1">
        <v>45842</v>
      </c>
      <c r="F5032" t="s">
        <v>10115</v>
      </c>
      <c r="G5032" t="s">
        <v>12122</v>
      </c>
      <c r="H5032" t="s">
        <v>58</v>
      </c>
      <c r="I5032" t="s">
        <v>42</v>
      </c>
      <c r="J5032" t="s">
        <v>49</v>
      </c>
      <c r="K5032">
        <v>3</v>
      </c>
      <c r="L5032">
        <v>566.76</v>
      </c>
      <c r="M5032" t="s">
        <v>28</v>
      </c>
      <c r="N5032">
        <v>31</v>
      </c>
      <c r="O5032" s="1">
        <v>45424</v>
      </c>
      <c r="P5032">
        <v>91</v>
      </c>
      <c r="Q5032" t="s">
        <v>29</v>
      </c>
      <c r="R5032">
        <v>2</v>
      </c>
      <c r="S5032" s="1">
        <v>45453</v>
      </c>
      <c r="T5032" t="s">
        <v>36</v>
      </c>
    </row>
    <row r="5033" spans="1:20" x14ac:dyDescent="0.25">
      <c r="A5033" t="s">
        <v>10116</v>
      </c>
      <c r="B5033" t="s">
        <v>38</v>
      </c>
      <c r="C5033" t="s">
        <v>22</v>
      </c>
      <c r="D5033" t="s">
        <v>32</v>
      </c>
      <c r="E5033" t="s">
        <v>12367</v>
      </c>
      <c r="F5033" t="s">
        <v>10117</v>
      </c>
      <c r="G5033" t="s">
        <v>12122</v>
      </c>
      <c r="H5033" t="s">
        <v>47</v>
      </c>
      <c r="I5033" t="s">
        <v>63</v>
      </c>
      <c r="J5033" t="s">
        <v>64</v>
      </c>
      <c r="K5033">
        <v>2</v>
      </c>
      <c r="L5033">
        <v>1499.95</v>
      </c>
      <c r="M5033" t="s">
        <v>35</v>
      </c>
      <c r="N5033">
        <v>7</v>
      </c>
      <c r="O5033" t="s">
        <v>12272</v>
      </c>
      <c r="P5033">
        <v>497</v>
      </c>
      <c r="Q5033" t="s">
        <v>43</v>
      </c>
      <c r="R5033">
        <v>5</v>
      </c>
      <c r="S5033" t="s">
        <v>12203</v>
      </c>
      <c r="T5033" t="s">
        <v>30</v>
      </c>
    </row>
    <row r="5034" spans="1:20" x14ac:dyDescent="0.25">
      <c r="A5034" t="s">
        <v>10118</v>
      </c>
      <c r="B5034" t="s">
        <v>21</v>
      </c>
      <c r="C5034" t="s">
        <v>22</v>
      </c>
      <c r="D5034" t="s">
        <v>32</v>
      </c>
      <c r="E5034" t="s">
        <v>12347</v>
      </c>
      <c r="F5034" t="s">
        <v>10119</v>
      </c>
      <c r="G5034" t="s">
        <v>12122</v>
      </c>
      <c r="H5034" t="s">
        <v>47</v>
      </c>
      <c r="I5034" t="s">
        <v>42</v>
      </c>
      <c r="J5034" t="s">
        <v>49</v>
      </c>
      <c r="K5034">
        <v>5</v>
      </c>
      <c r="L5034">
        <v>1243.32</v>
      </c>
      <c r="M5034" t="s">
        <v>28</v>
      </c>
      <c r="N5034">
        <v>11</v>
      </c>
      <c r="O5034" t="s">
        <v>12207</v>
      </c>
      <c r="P5034">
        <v>408</v>
      </c>
      <c r="Q5034" t="s">
        <v>43</v>
      </c>
      <c r="R5034">
        <v>2</v>
      </c>
      <c r="S5034" t="s">
        <v>12237</v>
      </c>
      <c r="T5034" t="s">
        <v>60</v>
      </c>
    </row>
    <row r="5035" spans="1:20" x14ac:dyDescent="0.25">
      <c r="A5035" t="s">
        <v>10120</v>
      </c>
      <c r="B5035" t="s">
        <v>45</v>
      </c>
      <c r="C5035" t="s">
        <v>82</v>
      </c>
      <c r="D5035" t="s">
        <v>23</v>
      </c>
      <c r="E5035" t="s">
        <v>12390</v>
      </c>
      <c r="F5035" t="s">
        <v>10121</v>
      </c>
      <c r="G5035" t="s">
        <v>12122</v>
      </c>
      <c r="H5035" t="s">
        <v>47</v>
      </c>
      <c r="I5035" t="s">
        <v>48</v>
      </c>
      <c r="J5035" t="s">
        <v>59</v>
      </c>
      <c r="K5035">
        <v>4</v>
      </c>
      <c r="L5035">
        <v>203.11</v>
      </c>
      <c r="M5035" t="s">
        <v>35</v>
      </c>
      <c r="N5035">
        <v>22</v>
      </c>
      <c r="O5035" t="s">
        <v>12231</v>
      </c>
      <c r="P5035">
        <v>86</v>
      </c>
      <c r="Q5035" t="s">
        <v>29</v>
      </c>
      <c r="R5035">
        <v>3</v>
      </c>
      <c r="S5035" s="1">
        <v>45994</v>
      </c>
      <c r="T5035" t="s">
        <v>36</v>
      </c>
    </row>
    <row r="5036" spans="1:20" x14ac:dyDescent="0.25">
      <c r="A5036" t="s">
        <v>10122</v>
      </c>
      <c r="B5036" t="s">
        <v>21</v>
      </c>
      <c r="C5036" t="s">
        <v>22</v>
      </c>
      <c r="D5036" t="s">
        <v>23</v>
      </c>
      <c r="E5036" s="1">
        <v>45088</v>
      </c>
      <c r="F5036" t="s">
        <v>10123</v>
      </c>
      <c r="G5036" t="s">
        <v>12093</v>
      </c>
      <c r="H5036" t="s">
        <v>41</v>
      </c>
      <c r="I5036" t="s">
        <v>26</v>
      </c>
      <c r="J5036" t="s">
        <v>49</v>
      </c>
      <c r="K5036">
        <v>5</v>
      </c>
      <c r="L5036">
        <v>172.96</v>
      </c>
      <c r="M5036" t="s">
        <v>50</v>
      </c>
      <c r="N5036">
        <v>28</v>
      </c>
      <c r="O5036" t="s">
        <v>12280</v>
      </c>
      <c r="P5036">
        <v>162</v>
      </c>
      <c r="Q5036" t="s">
        <v>43</v>
      </c>
      <c r="R5036">
        <v>3</v>
      </c>
      <c r="S5036" t="s">
        <v>12131</v>
      </c>
      <c r="T5036" t="s">
        <v>60</v>
      </c>
    </row>
    <row r="5037" spans="1:20" x14ac:dyDescent="0.25">
      <c r="A5037" t="s">
        <v>10124</v>
      </c>
      <c r="B5037" t="s">
        <v>21</v>
      </c>
      <c r="C5037" t="s">
        <v>22</v>
      </c>
      <c r="D5037" t="s">
        <v>52</v>
      </c>
      <c r="E5037" t="s">
        <v>12256</v>
      </c>
      <c r="F5037" t="s">
        <v>10125</v>
      </c>
      <c r="G5037" t="s">
        <v>12093</v>
      </c>
      <c r="H5037" t="s">
        <v>58</v>
      </c>
      <c r="I5037" t="s">
        <v>42</v>
      </c>
      <c r="J5037" t="s">
        <v>27</v>
      </c>
      <c r="K5037">
        <v>3</v>
      </c>
      <c r="L5037">
        <v>267.39</v>
      </c>
      <c r="M5037" t="s">
        <v>35</v>
      </c>
      <c r="N5037">
        <v>7</v>
      </c>
      <c r="O5037" t="s">
        <v>12306</v>
      </c>
      <c r="P5037">
        <v>422</v>
      </c>
      <c r="Q5037" t="s">
        <v>29</v>
      </c>
      <c r="R5037">
        <v>2</v>
      </c>
      <c r="S5037" s="1">
        <v>45993</v>
      </c>
      <c r="T5037" t="s">
        <v>36</v>
      </c>
    </row>
    <row r="5038" spans="1:20" x14ac:dyDescent="0.25">
      <c r="A5038" t="s">
        <v>10126</v>
      </c>
      <c r="B5038" t="s">
        <v>38</v>
      </c>
      <c r="C5038" t="s">
        <v>39</v>
      </c>
      <c r="D5038" t="s">
        <v>32</v>
      </c>
      <c r="E5038" t="s">
        <v>12197</v>
      </c>
      <c r="F5038" t="s">
        <v>10127</v>
      </c>
      <c r="G5038" t="s">
        <v>12093</v>
      </c>
      <c r="H5038" t="s">
        <v>34</v>
      </c>
      <c r="I5038" t="s">
        <v>54</v>
      </c>
      <c r="J5038" t="s">
        <v>27</v>
      </c>
      <c r="K5038">
        <v>1</v>
      </c>
      <c r="L5038">
        <v>837.28</v>
      </c>
      <c r="M5038" t="s">
        <v>35</v>
      </c>
      <c r="N5038">
        <v>11</v>
      </c>
      <c r="O5038" s="1">
        <v>45302</v>
      </c>
      <c r="P5038">
        <v>218</v>
      </c>
      <c r="Q5038" t="s">
        <v>29</v>
      </c>
      <c r="R5038">
        <v>1</v>
      </c>
      <c r="S5038" t="s">
        <v>12123</v>
      </c>
      <c r="T5038" t="s">
        <v>36</v>
      </c>
    </row>
    <row r="5039" spans="1:20" x14ac:dyDescent="0.25">
      <c r="A5039" t="s">
        <v>10128</v>
      </c>
      <c r="B5039" t="s">
        <v>38</v>
      </c>
      <c r="C5039" t="s">
        <v>22</v>
      </c>
      <c r="D5039" t="s">
        <v>77</v>
      </c>
      <c r="E5039" s="1">
        <v>45358</v>
      </c>
      <c r="F5039" t="s">
        <v>10129</v>
      </c>
      <c r="G5039" t="s">
        <v>12093</v>
      </c>
      <c r="H5039" t="s">
        <v>58</v>
      </c>
      <c r="I5039" t="s">
        <v>54</v>
      </c>
      <c r="J5039" t="s">
        <v>49</v>
      </c>
      <c r="K5039">
        <v>2</v>
      </c>
      <c r="L5039">
        <v>535.15</v>
      </c>
      <c r="M5039" t="s">
        <v>50</v>
      </c>
      <c r="N5039">
        <v>27</v>
      </c>
      <c r="O5039" s="1">
        <v>45937</v>
      </c>
      <c r="P5039">
        <v>87</v>
      </c>
      <c r="Q5039" t="s">
        <v>29</v>
      </c>
      <c r="R5039">
        <v>5</v>
      </c>
      <c r="S5039" s="1">
        <v>45754</v>
      </c>
      <c r="T5039" t="s">
        <v>30</v>
      </c>
    </row>
    <row r="5040" spans="1:20" x14ac:dyDescent="0.25">
      <c r="A5040" t="s">
        <v>10130</v>
      </c>
      <c r="B5040" t="s">
        <v>45</v>
      </c>
      <c r="C5040" t="s">
        <v>39</v>
      </c>
      <c r="D5040" t="s">
        <v>23</v>
      </c>
      <c r="E5040" t="s">
        <v>12369</v>
      </c>
      <c r="F5040" t="s">
        <v>10131</v>
      </c>
      <c r="G5040" t="s">
        <v>12093</v>
      </c>
      <c r="H5040" t="s">
        <v>47</v>
      </c>
      <c r="I5040" t="s">
        <v>42</v>
      </c>
      <c r="J5040" t="s">
        <v>67</v>
      </c>
      <c r="K5040">
        <v>3</v>
      </c>
      <c r="L5040">
        <v>1228.43</v>
      </c>
      <c r="M5040" t="s">
        <v>28</v>
      </c>
      <c r="N5040">
        <v>24</v>
      </c>
      <c r="O5040" t="s">
        <v>12142</v>
      </c>
      <c r="P5040">
        <v>299</v>
      </c>
      <c r="Q5040" t="s">
        <v>29</v>
      </c>
      <c r="R5040">
        <v>5</v>
      </c>
      <c r="S5040" t="s">
        <v>12237</v>
      </c>
      <c r="T5040" t="s">
        <v>36</v>
      </c>
    </row>
    <row r="5041" spans="1:20" x14ac:dyDescent="0.25">
      <c r="A5041" t="s">
        <v>10132</v>
      </c>
      <c r="B5041" t="s">
        <v>38</v>
      </c>
      <c r="C5041" t="s">
        <v>39</v>
      </c>
      <c r="D5041" t="s">
        <v>56</v>
      </c>
      <c r="E5041" t="s">
        <v>12182</v>
      </c>
      <c r="F5041" t="s">
        <v>10133</v>
      </c>
      <c r="G5041" t="s">
        <v>12093</v>
      </c>
      <c r="H5041" t="s">
        <v>47</v>
      </c>
      <c r="I5041" t="s">
        <v>54</v>
      </c>
      <c r="J5041" t="s">
        <v>49</v>
      </c>
      <c r="K5041">
        <v>3</v>
      </c>
      <c r="L5041">
        <v>587.41</v>
      </c>
      <c r="M5041" t="s">
        <v>35</v>
      </c>
      <c r="N5041">
        <v>17</v>
      </c>
      <c r="O5041" t="s">
        <v>12108</v>
      </c>
      <c r="P5041">
        <v>4</v>
      </c>
      <c r="Q5041" t="s">
        <v>43</v>
      </c>
      <c r="R5041">
        <v>5</v>
      </c>
      <c r="S5041" s="1">
        <v>45810</v>
      </c>
      <c r="T5041" t="s">
        <v>36</v>
      </c>
    </row>
    <row r="5042" spans="1:20" x14ac:dyDescent="0.25">
      <c r="A5042" t="s">
        <v>10134</v>
      </c>
      <c r="B5042" t="s">
        <v>45</v>
      </c>
      <c r="C5042" t="s">
        <v>39</v>
      </c>
      <c r="D5042" t="s">
        <v>23</v>
      </c>
      <c r="E5042" s="1">
        <v>45354</v>
      </c>
      <c r="F5042" t="s">
        <v>10135</v>
      </c>
      <c r="G5042" t="s">
        <v>12291</v>
      </c>
      <c r="H5042" t="s">
        <v>34</v>
      </c>
      <c r="I5042" t="s">
        <v>63</v>
      </c>
      <c r="J5042" t="s">
        <v>67</v>
      </c>
      <c r="K5042">
        <v>4</v>
      </c>
      <c r="L5042">
        <v>289.68</v>
      </c>
      <c r="M5042" t="s">
        <v>35</v>
      </c>
      <c r="N5042">
        <v>38</v>
      </c>
      <c r="O5042" s="1">
        <v>45877</v>
      </c>
      <c r="P5042">
        <v>450</v>
      </c>
      <c r="Q5042" t="s">
        <v>43</v>
      </c>
      <c r="R5042">
        <v>1</v>
      </c>
      <c r="S5042" t="s">
        <v>12343</v>
      </c>
      <c r="T5042" t="s">
        <v>60</v>
      </c>
    </row>
    <row r="5043" spans="1:20" x14ac:dyDescent="0.25">
      <c r="A5043" t="s">
        <v>10136</v>
      </c>
      <c r="B5043" t="s">
        <v>38</v>
      </c>
      <c r="C5043" t="s">
        <v>22</v>
      </c>
      <c r="D5043" t="s">
        <v>56</v>
      </c>
      <c r="E5043" t="s">
        <v>12499</v>
      </c>
      <c r="F5043" t="s">
        <v>10137</v>
      </c>
      <c r="G5043" t="s">
        <v>12291</v>
      </c>
      <c r="H5043" t="s">
        <v>34</v>
      </c>
      <c r="I5043" t="s">
        <v>54</v>
      </c>
      <c r="J5043" t="s">
        <v>59</v>
      </c>
      <c r="K5043">
        <v>1</v>
      </c>
      <c r="L5043">
        <v>1290.08</v>
      </c>
      <c r="M5043" t="s">
        <v>28</v>
      </c>
      <c r="N5043">
        <v>17</v>
      </c>
      <c r="O5043" t="s">
        <v>12164</v>
      </c>
      <c r="P5043">
        <v>39</v>
      </c>
      <c r="Q5043" t="s">
        <v>29</v>
      </c>
      <c r="R5043">
        <v>1</v>
      </c>
      <c r="S5043" t="s">
        <v>12277</v>
      </c>
      <c r="T5043" t="s">
        <v>30</v>
      </c>
    </row>
    <row r="5044" spans="1:20" x14ac:dyDescent="0.25">
      <c r="A5044" t="s">
        <v>10138</v>
      </c>
      <c r="B5044" t="s">
        <v>45</v>
      </c>
      <c r="C5044" t="s">
        <v>22</v>
      </c>
      <c r="D5044" t="s">
        <v>52</v>
      </c>
      <c r="E5044" t="s">
        <v>12287</v>
      </c>
      <c r="F5044" t="s">
        <v>10139</v>
      </c>
      <c r="G5044" t="s">
        <v>12291</v>
      </c>
      <c r="H5044" t="s">
        <v>25</v>
      </c>
      <c r="I5044" t="s">
        <v>26</v>
      </c>
      <c r="J5044" t="s">
        <v>59</v>
      </c>
      <c r="K5044">
        <v>2</v>
      </c>
      <c r="L5044">
        <v>271.82</v>
      </c>
      <c r="M5044" t="s">
        <v>50</v>
      </c>
      <c r="N5044">
        <v>8</v>
      </c>
      <c r="O5044" s="1">
        <v>45660</v>
      </c>
      <c r="P5044">
        <v>437</v>
      </c>
      <c r="Q5044" t="s">
        <v>43</v>
      </c>
      <c r="R5044">
        <v>3</v>
      </c>
      <c r="S5044" s="1">
        <v>45545</v>
      </c>
      <c r="T5044" t="s">
        <v>30</v>
      </c>
    </row>
    <row r="5045" spans="1:20" x14ac:dyDescent="0.25">
      <c r="A5045" t="s">
        <v>10140</v>
      </c>
      <c r="B5045" t="s">
        <v>21</v>
      </c>
      <c r="C5045" t="s">
        <v>82</v>
      </c>
      <c r="D5045" t="s">
        <v>23</v>
      </c>
      <c r="E5045" t="s">
        <v>12249</v>
      </c>
      <c r="F5045" t="s">
        <v>10141</v>
      </c>
      <c r="G5045" t="s">
        <v>12291</v>
      </c>
      <c r="H5045" t="s">
        <v>47</v>
      </c>
      <c r="I5045" t="s">
        <v>42</v>
      </c>
      <c r="J5045" t="s">
        <v>49</v>
      </c>
      <c r="K5045">
        <v>1</v>
      </c>
      <c r="L5045">
        <v>1403.6</v>
      </c>
      <c r="M5045" t="s">
        <v>50</v>
      </c>
      <c r="N5045">
        <v>37</v>
      </c>
      <c r="O5045" s="1">
        <v>45995</v>
      </c>
      <c r="P5045">
        <v>31</v>
      </c>
      <c r="Q5045" t="s">
        <v>43</v>
      </c>
      <c r="R5045">
        <v>3</v>
      </c>
      <c r="S5045" t="s">
        <v>12105</v>
      </c>
      <c r="T5045" t="s">
        <v>30</v>
      </c>
    </row>
    <row r="5046" spans="1:20" x14ac:dyDescent="0.25">
      <c r="A5046" t="s">
        <v>10142</v>
      </c>
      <c r="B5046" t="s">
        <v>38</v>
      </c>
      <c r="C5046" t="s">
        <v>82</v>
      </c>
      <c r="D5046" t="s">
        <v>52</v>
      </c>
      <c r="E5046" s="1">
        <v>45723</v>
      </c>
      <c r="F5046" t="s">
        <v>10143</v>
      </c>
      <c r="G5046" t="s">
        <v>12291</v>
      </c>
      <c r="H5046" t="s">
        <v>47</v>
      </c>
      <c r="I5046" t="s">
        <v>48</v>
      </c>
      <c r="J5046" t="s">
        <v>49</v>
      </c>
      <c r="K5046">
        <v>3</v>
      </c>
      <c r="L5046">
        <v>1384.22</v>
      </c>
      <c r="M5046" t="s">
        <v>50</v>
      </c>
      <c r="N5046">
        <v>40</v>
      </c>
      <c r="O5046" t="s">
        <v>12244</v>
      </c>
      <c r="P5046">
        <v>94</v>
      </c>
      <c r="Q5046" t="s">
        <v>29</v>
      </c>
      <c r="R5046">
        <v>1</v>
      </c>
      <c r="S5046" t="s">
        <v>12384</v>
      </c>
      <c r="T5046" t="s">
        <v>60</v>
      </c>
    </row>
    <row r="5047" spans="1:20" x14ac:dyDescent="0.25">
      <c r="A5047" t="s">
        <v>10144</v>
      </c>
      <c r="B5047" t="s">
        <v>21</v>
      </c>
      <c r="C5047" t="s">
        <v>22</v>
      </c>
      <c r="D5047" t="s">
        <v>52</v>
      </c>
      <c r="E5047" t="s">
        <v>12205</v>
      </c>
      <c r="F5047" t="s">
        <v>10145</v>
      </c>
      <c r="G5047" t="s">
        <v>12291</v>
      </c>
      <c r="H5047" t="s">
        <v>58</v>
      </c>
      <c r="I5047" t="s">
        <v>63</v>
      </c>
      <c r="J5047" t="s">
        <v>67</v>
      </c>
      <c r="K5047">
        <v>2</v>
      </c>
      <c r="L5047">
        <v>803.96</v>
      </c>
      <c r="M5047" t="s">
        <v>28</v>
      </c>
      <c r="N5047">
        <v>5</v>
      </c>
      <c r="O5047" t="s">
        <v>12121</v>
      </c>
      <c r="P5047">
        <v>283</v>
      </c>
      <c r="Q5047" t="s">
        <v>43</v>
      </c>
      <c r="R5047">
        <v>4</v>
      </c>
      <c r="S5047" t="s">
        <v>12261</v>
      </c>
      <c r="T5047" t="s">
        <v>60</v>
      </c>
    </row>
    <row r="5048" spans="1:20" x14ac:dyDescent="0.25">
      <c r="A5048" t="s">
        <v>10146</v>
      </c>
      <c r="B5048" t="s">
        <v>45</v>
      </c>
      <c r="C5048" t="s">
        <v>22</v>
      </c>
      <c r="D5048" t="s">
        <v>32</v>
      </c>
      <c r="E5048" t="s">
        <v>12230</v>
      </c>
      <c r="F5048" t="s">
        <v>10147</v>
      </c>
      <c r="G5048" t="s">
        <v>12291</v>
      </c>
      <c r="H5048" t="s">
        <v>34</v>
      </c>
      <c r="I5048" t="s">
        <v>54</v>
      </c>
      <c r="J5048" t="s">
        <v>59</v>
      </c>
      <c r="K5048">
        <v>1</v>
      </c>
      <c r="L5048">
        <v>761.93</v>
      </c>
      <c r="M5048" t="s">
        <v>35</v>
      </c>
      <c r="N5048">
        <v>38</v>
      </c>
      <c r="O5048" s="1">
        <v>45999</v>
      </c>
      <c r="P5048">
        <v>259</v>
      </c>
      <c r="Q5048" t="s">
        <v>29</v>
      </c>
      <c r="R5048">
        <v>4</v>
      </c>
      <c r="S5048" s="1">
        <v>45752</v>
      </c>
      <c r="T5048" t="s">
        <v>36</v>
      </c>
    </row>
    <row r="5049" spans="1:20" x14ac:dyDescent="0.25">
      <c r="A5049" t="s">
        <v>10148</v>
      </c>
      <c r="B5049" t="s">
        <v>38</v>
      </c>
      <c r="C5049" t="s">
        <v>22</v>
      </c>
      <c r="D5049" t="s">
        <v>52</v>
      </c>
      <c r="E5049" s="1">
        <v>45547</v>
      </c>
      <c r="F5049" t="s">
        <v>10149</v>
      </c>
      <c r="G5049" t="s">
        <v>12291</v>
      </c>
      <c r="H5049" t="s">
        <v>25</v>
      </c>
      <c r="I5049" t="s">
        <v>26</v>
      </c>
      <c r="J5049" t="s">
        <v>67</v>
      </c>
      <c r="K5049">
        <v>3</v>
      </c>
      <c r="L5049">
        <v>1175.8499999999999</v>
      </c>
      <c r="M5049" t="s">
        <v>35</v>
      </c>
      <c r="N5049">
        <v>10</v>
      </c>
      <c r="O5049" s="1">
        <v>45846</v>
      </c>
      <c r="P5049">
        <v>132</v>
      </c>
      <c r="Q5049" t="s">
        <v>43</v>
      </c>
      <c r="R5049">
        <v>4</v>
      </c>
      <c r="S5049" t="s">
        <v>12100</v>
      </c>
      <c r="T5049" t="s">
        <v>36</v>
      </c>
    </row>
    <row r="5050" spans="1:20" x14ac:dyDescent="0.25">
      <c r="A5050" t="s">
        <v>10150</v>
      </c>
      <c r="B5050" t="s">
        <v>21</v>
      </c>
      <c r="C5050" t="s">
        <v>82</v>
      </c>
      <c r="D5050" t="s">
        <v>23</v>
      </c>
      <c r="E5050" s="1">
        <v>45782</v>
      </c>
      <c r="F5050" t="s">
        <v>10151</v>
      </c>
      <c r="G5050" t="s">
        <v>12291</v>
      </c>
      <c r="H5050" t="s">
        <v>41</v>
      </c>
      <c r="I5050" t="s">
        <v>63</v>
      </c>
      <c r="J5050" t="s">
        <v>59</v>
      </c>
      <c r="K5050">
        <v>3</v>
      </c>
      <c r="L5050">
        <v>106.7</v>
      </c>
      <c r="M5050" t="s">
        <v>35</v>
      </c>
      <c r="N5050">
        <v>10</v>
      </c>
      <c r="O5050" s="1">
        <v>45781</v>
      </c>
      <c r="P5050">
        <v>198</v>
      </c>
      <c r="Q5050" t="s">
        <v>29</v>
      </c>
      <c r="R5050">
        <v>3</v>
      </c>
      <c r="S5050" t="s">
        <v>12280</v>
      </c>
      <c r="T5050" t="s">
        <v>60</v>
      </c>
    </row>
    <row r="5051" spans="1:20" x14ac:dyDescent="0.25">
      <c r="A5051" t="s">
        <v>10152</v>
      </c>
      <c r="B5051" t="s">
        <v>21</v>
      </c>
      <c r="C5051" t="s">
        <v>82</v>
      </c>
      <c r="D5051" t="s">
        <v>77</v>
      </c>
      <c r="E5051" t="s">
        <v>12089</v>
      </c>
      <c r="F5051" t="s">
        <v>10153</v>
      </c>
      <c r="G5051" t="s">
        <v>12100</v>
      </c>
      <c r="H5051" t="s">
        <v>34</v>
      </c>
      <c r="I5051" t="s">
        <v>54</v>
      </c>
      <c r="J5051" t="s">
        <v>27</v>
      </c>
      <c r="K5051">
        <v>1</v>
      </c>
      <c r="L5051">
        <v>295.14</v>
      </c>
      <c r="M5051" t="s">
        <v>28</v>
      </c>
      <c r="N5051">
        <v>8</v>
      </c>
      <c r="O5051" t="s">
        <v>12323</v>
      </c>
      <c r="P5051">
        <v>324</v>
      </c>
      <c r="Q5051" t="s">
        <v>29</v>
      </c>
      <c r="R5051">
        <v>5</v>
      </c>
      <c r="S5051" t="s">
        <v>12354</v>
      </c>
      <c r="T5051" t="s">
        <v>30</v>
      </c>
    </row>
    <row r="5052" spans="1:20" x14ac:dyDescent="0.25">
      <c r="A5052" t="s">
        <v>10154</v>
      </c>
      <c r="B5052" t="s">
        <v>21</v>
      </c>
      <c r="C5052" t="s">
        <v>22</v>
      </c>
      <c r="D5052" t="s">
        <v>56</v>
      </c>
      <c r="E5052" t="s">
        <v>12493</v>
      </c>
      <c r="F5052" t="s">
        <v>10155</v>
      </c>
      <c r="G5052" t="s">
        <v>12100</v>
      </c>
      <c r="H5052" t="s">
        <v>58</v>
      </c>
      <c r="I5052" t="s">
        <v>26</v>
      </c>
      <c r="J5052" t="s">
        <v>64</v>
      </c>
      <c r="K5052">
        <v>2</v>
      </c>
      <c r="L5052">
        <v>1298.33</v>
      </c>
      <c r="M5052" t="s">
        <v>50</v>
      </c>
      <c r="N5052">
        <v>39</v>
      </c>
      <c r="O5052" t="s">
        <v>12088</v>
      </c>
      <c r="P5052">
        <v>55</v>
      </c>
      <c r="Q5052" t="s">
        <v>43</v>
      </c>
      <c r="R5052">
        <v>4</v>
      </c>
      <c r="S5052" t="s">
        <v>12152</v>
      </c>
      <c r="T5052" t="s">
        <v>36</v>
      </c>
    </row>
    <row r="5053" spans="1:20" x14ac:dyDescent="0.25">
      <c r="A5053" t="s">
        <v>10156</v>
      </c>
      <c r="B5053" t="s">
        <v>45</v>
      </c>
      <c r="C5053" t="s">
        <v>39</v>
      </c>
      <c r="D5053" t="s">
        <v>77</v>
      </c>
      <c r="E5053" t="s">
        <v>12500</v>
      </c>
      <c r="F5053" t="s">
        <v>10157</v>
      </c>
      <c r="G5053" t="s">
        <v>12100</v>
      </c>
      <c r="H5053" t="s">
        <v>41</v>
      </c>
      <c r="I5053" t="s">
        <v>26</v>
      </c>
      <c r="J5053" t="s">
        <v>59</v>
      </c>
      <c r="K5053">
        <v>3</v>
      </c>
      <c r="L5053">
        <v>1166.83</v>
      </c>
      <c r="M5053" t="s">
        <v>50</v>
      </c>
      <c r="N5053">
        <v>27</v>
      </c>
      <c r="O5053" s="1">
        <v>45693</v>
      </c>
      <c r="P5053">
        <v>333</v>
      </c>
      <c r="Q5053" t="s">
        <v>29</v>
      </c>
      <c r="R5053">
        <v>2</v>
      </c>
      <c r="S5053" s="1">
        <v>45333</v>
      </c>
      <c r="T5053" t="s">
        <v>30</v>
      </c>
    </row>
    <row r="5054" spans="1:20" x14ac:dyDescent="0.25">
      <c r="A5054" t="s">
        <v>10158</v>
      </c>
      <c r="B5054" t="s">
        <v>45</v>
      </c>
      <c r="C5054" t="s">
        <v>82</v>
      </c>
      <c r="D5054" t="s">
        <v>56</v>
      </c>
      <c r="E5054" t="s">
        <v>12069</v>
      </c>
      <c r="F5054" t="s">
        <v>10159</v>
      </c>
      <c r="G5054" t="s">
        <v>12100</v>
      </c>
      <c r="H5054" t="s">
        <v>34</v>
      </c>
      <c r="I5054" t="s">
        <v>48</v>
      </c>
      <c r="J5054" t="s">
        <v>59</v>
      </c>
      <c r="K5054">
        <v>3</v>
      </c>
      <c r="L5054">
        <v>658.63</v>
      </c>
      <c r="M5054" t="s">
        <v>28</v>
      </c>
      <c r="N5054">
        <v>47</v>
      </c>
      <c r="O5054" s="1">
        <v>45516</v>
      </c>
      <c r="P5054">
        <v>84</v>
      </c>
      <c r="Q5054" t="s">
        <v>29</v>
      </c>
      <c r="R5054">
        <v>1</v>
      </c>
      <c r="S5054" t="s">
        <v>12077</v>
      </c>
      <c r="T5054" t="s">
        <v>30</v>
      </c>
    </row>
    <row r="5055" spans="1:20" x14ac:dyDescent="0.25">
      <c r="A5055" t="s">
        <v>10160</v>
      </c>
      <c r="B5055" t="s">
        <v>45</v>
      </c>
      <c r="C5055" t="s">
        <v>22</v>
      </c>
      <c r="D5055" t="s">
        <v>23</v>
      </c>
      <c r="E5055" s="1">
        <v>45995</v>
      </c>
      <c r="F5055" t="s">
        <v>10161</v>
      </c>
      <c r="G5055" t="s">
        <v>12100</v>
      </c>
      <c r="H5055" t="s">
        <v>41</v>
      </c>
      <c r="I5055" t="s">
        <v>48</v>
      </c>
      <c r="J5055" t="s">
        <v>64</v>
      </c>
      <c r="K5055">
        <v>2</v>
      </c>
      <c r="L5055">
        <v>1247.54</v>
      </c>
      <c r="M5055" t="s">
        <v>28</v>
      </c>
      <c r="N5055">
        <v>48</v>
      </c>
      <c r="O5055" s="1">
        <v>45485</v>
      </c>
      <c r="P5055">
        <v>54</v>
      </c>
      <c r="Q5055" t="s">
        <v>43</v>
      </c>
      <c r="R5055">
        <v>5</v>
      </c>
      <c r="S5055" t="s">
        <v>12184</v>
      </c>
      <c r="T5055" t="s">
        <v>30</v>
      </c>
    </row>
    <row r="5056" spans="1:20" x14ac:dyDescent="0.25">
      <c r="A5056" t="s">
        <v>10162</v>
      </c>
      <c r="B5056" t="s">
        <v>38</v>
      </c>
      <c r="C5056" t="s">
        <v>39</v>
      </c>
      <c r="D5056" t="s">
        <v>32</v>
      </c>
      <c r="E5056" t="s">
        <v>12360</v>
      </c>
      <c r="F5056" t="s">
        <v>10163</v>
      </c>
      <c r="G5056" t="s">
        <v>12100</v>
      </c>
      <c r="H5056" t="s">
        <v>58</v>
      </c>
      <c r="I5056" t="s">
        <v>48</v>
      </c>
      <c r="J5056" t="s">
        <v>59</v>
      </c>
      <c r="K5056">
        <v>1</v>
      </c>
      <c r="L5056">
        <v>272.61</v>
      </c>
      <c r="M5056" t="s">
        <v>50</v>
      </c>
      <c r="N5056">
        <v>7</v>
      </c>
      <c r="O5056" s="1">
        <v>45360</v>
      </c>
      <c r="P5056">
        <v>422</v>
      </c>
      <c r="Q5056" t="s">
        <v>43</v>
      </c>
      <c r="R5056">
        <v>3</v>
      </c>
      <c r="S5056" s="1">
        <v>45515</v>
      </c>
      <c r="T5056" t="s">
        <v>60</v>
      </c>
    </row>
    <row r="5057" spans="1:20" x14ac:dyDescent="0.25">
      <c r="A5057" t="s">
        <v>10164</v>
      </c>
      <c r="B5057" t="s">
        <v>21</v>
      </c>
      <c r="C5057" t="s">
        <v>22</v>
      </c>
      <c r="D5057" t="s">
        <v>77</v>
      </c>
      <c r="E5057" t="s">
        <v>12362</v>
      </c>
      <c r="F5057" t="s">
        <v>10165</v>
      </c>
      <c r="G5057" t="s">
        <v>12287</v>
      </c>
      <c r="H5057" t="s">
        <v>34</v>
      </c>
      <c r="I5057" t="s">
        <v>63</v>
      </c>
      <c r="J5057" t="s">
        <v>64</v>
      </c>
      <c r="K5057">
        <v>2</v>
      </c>
      <c r="L5057">
        <v>230.53</v>
      </c>
      <c r="M5057" t="s">
        <v>28</v>
      </c>
      <c r="N5057">
        <v>34</v>
      </c>
      <c r="O5057" t="s">
        <v>12186</v>
      </c>
      <c r="P5057">
        <v>205</v>
      </c>
      <c r="Q5057" t="s">
        <v>29</v>
      </c>
      <c r="R5057">
        <v>1</v>
      </c>
      <c r="S5057" s="1">
        <v>45874</v>
      </c>
      <c r="T5057" t="s">
        <v>36</v>
      </c>
    </row>
    <row r="5058" spans="1:20" x14ac:dyDescent="0.25">
      <c r="A5058" t="s">
        <v>10166</v>
      </c>
      <c r="B5058" t="s">
        <v>45</v>
      </c>
      <c r="C5058" t="s">
        <v>39</v>
      </c>
      <c r="D5058" t="s">
        <v>77</v>
      </c>
      <c r="E5058" s="1">
        <v>45026</v>
      </c>
      <c r="F5058" t="s">
        <v>10167</v>
      </c>
      <c r="G5058" t="s">
        <v>12287</v>
      </c>
      <c r="H5058" t="s">
        <v>47</v>
      </c>
      <c r="I5058" t="s">
        <v>63</v>
      </c>
      <c r="J5058" t="s">
        <v>27</v>
      </c>
      <c r="K5058">
        <v>1</v>
      </c>
      <c r="L5058">
        <v>340.32</v>
      </c>
      <c r="M5058" t="s">
        <v>50</v>
      </c>
      <c r="N5058">
        <v>26</v>
      </c>
      <c r="O5058" s="1">
        <v>45483</v>
      </c>
      <c r="P5058">
        <v>307</v>
      </c>
      <c r="Q5058" t="s">
        <v>29</v>
      </c>
      <c r="R5058">
        <v>5</v>
      </c>
      <c r="S5058" t="s">
        <v>12229</v>
      </c>
      <c r="T5058" t="s">
        <v>60</v>
      </c>
    </row>
    <row r="5059" spans="1:20" x14ac:dyDescent="0.25">
      <c r="A5059" t="s">
        <v>10168</v>
      </c>
      <c r="B5059" t="s">
        <v>45</v>
      </c>
      <c r="C5059" t="s">
        <v>82</v>
      </c>
      <c r="D5059" t="s">
        <v>23</v>
      </c>
      <c r="E5059" t="s">
        <v>12179</v>
      </c>
      <c r="F5059" t="s">
        <v>10169</v>
      </c>
      <c r="G5059" t="s">
        <v>12287</v>
      </c>
      <c r="H5059" t="s">
        <v>41</v>
      </c>
      <c r="I5059" t="s">
        <v>54</v>
      </c>
      <c r="J5059" t="s">
        <v>49</v>
      </c>
      <c r="K5059">
        <v>5</v>
      </c>
      <c r="L5059">
        <v>356.91</v>
      </c>
      <c r="M5059" t="s">
        <v>50</v>
      </c>
      <c r="N5059">
        <v>47</v>
      </c>
      <c r="O5059" s="1">
        <v>45755</v>
      </c>
      <c r="P5059">
        <v>262</v>
      </c>
      <c r="Q5059" t="s">
        <v>29</v>
      </c>
      <c r="R5059">
        <v>2</v>
      </c>
      <c r="S5059" s="1">
        <v>45905</v>
      </c>
      <c r="T5059" t="s">
        <v>60</v>
      </c>
    </row>
    <row r="5060" spans="1:20" x14ac:dyDescent="0.25">
      <c r="A5060" t="s">
        <v>10170</v>
      </c>
      <c r="B5060" t="s">
        <v>45</v>
      </c>
      <c r="C5060" t="s">
        <v>39</v>
      </c>
      <c r="D5060" t="s">
        <v>32</v>
      </c>
      <c r="E5060" t="s">
        <v>12214</v>
      </c>
      <c r="F5060" t="s">
        <v>10171</v>
      </c>
      <c r="G5060" t="s">
        <v>12287</v>
      </c>
      <c r="H5060" t="s">
        <v>58</v>
      </c>
      <c r="I5060" t="s">
        <v>63</v>
      </c>
      <c r="J5060" t="s">
        <v>27</v>
      </c>
      <c r="K5060">
        <v>3</v>
      </c>
      <c r="L5060">
        <v>560.78</v>
      </c>
      <c r="M5060" t="s">
        <v>35</v>
      </c>
      <c r="N5060">
        <v>32</v>
      </c>
      <c r="O5060" t="s">
        <v>12212</v>
      </c>
      <c r="P5060">
        <v>16</v>
      </c>
      <c r="Q5060" t="s">
        <v>43</v>
      </c>
      <c r="R5060">
        <v>1</v>
      </c>
      <c r="S5060" s="1">
        <v>45607</v>
      </c>
      <c r="T5060" t="s">
        <v>30</v>
      </c>
    </row>
    <row r="5061" spans="1:20" x14ac:dyDescent="0.25">
      <c r="A5061" t="s">
        <v>10172</v>
      </c>
      <c r="B5061" t="s">
        <v>45</v>
      </c>
      <c r="C5061" t="s">
        <v>39</v>
      </c>
      <c r="D5061" t="s">
        <v>23</v>
      </c>
      <c r="E5061" t="s">
        <v>12215</v>
      </c>
      <c r="F5061" t="s">
        <v>10173</v>
      </c>
      <c r="G5061" t="s">
        <v>12287</v>
      </c>
      <c r="H5061" t="s">
        <v>58</v>
      </c>
      <c r="I5061" t="s">
        <v>54</v>
      </c>
      <c r="J5061" t="s">
        <v>27</v>
      </c>
      <c r="K5061">
        <v>4</v>
      </c>
      <c r="L5061">
        <v>1362.25</v>
      </c>
      <c r="M5061" t="s">
        <v>50</v>
      </c>
      <c r="N5061">
        <v>8</v>
      </c>
      <c r="O5061" s="1">
        <v>45333</v>
      </c>
      <c r="P5061">
        <v>354</v>
      </c>
      <c r="Q5061" t="s">
        <v>29</v>
      </c>
      <c r="R5061">
        <v>4</v>
      </c>
      <c r="S5061" t="s">
        <v>12197</v>
      </c>
      <c r="T5061" t="s">
        <v>60</v>
      </c>
    </row>
    <row r="5062" spans="1:20" x14ac:dyDescent="0.25">
      <c r="A5062" t="s">
        <v>10174</v>
      </c>
      <c r="B5062" t="s">
        <v>21</v>
      </c>
      <c r="C5062" t="s">
        <v>82</v>
      </c>
      <c r="D5062" t="s">
        <v>56</v>
      </c>
      <c r="E5062" t="s">
        <v>12249</v>
      </c>
      <c r="F5062" t="s">
        <v>10175</v>
      </c>
      <c r="G5062" t="s">
        <v>12287</v>
      </c>
      <c r="H5062" t="s">
        <v>34</v>
      </c>
      <c r="I5062" t="s">
        <v>63</v>
      </c>
      <c r="J5062" t="s">
        <v>49</v>
      </c>
      <c r="K5062">
        <v>4</v>
      </c>
      <c r="L5062">
        <v>566.39</v>
      </c>
      <c r="M5062" t="s">
        <v>28</v>
      </c>
      <c r="N5062">
        <v>42</v>
      </c>
      <c r="O5062" t="s">
        <v>12152</v>
      </c>
      <c r="P5062">
        <v>419</v>
      </c>
      <c r="Q5062" t="s">
        <v>43</v>
      </c>
      <c r="R5062">
        <v>4</v>
      </c>
      <c r="S5062" s="1">
        <v>45998</v>
      </c>
      <c r="T5062" t="s">
        <v>60</v>
      </c>
    </row>
    <row r="5063" spans="1:20" x14ac:dyDescent="0.25">
      <c r="A5063" t="s">
        <v>10176</v>
      </c>
      <c r="B5063" t="s">
        <v>45</v>
      </c>
      <c r="C5063" t="s">
        <v>39</v>
      </c>
      <c r="D5063" t="s">
        <v>23</v>
      </c>
      <c r="E5063" s="1">
        <v>45178</v>
      </c>
      <c r="F5063" t="s">
        <v>10177</v>
      </c>
      <c r="G5063" t="s">
        <v>12287</v>
      </c>
      <c r="H5063" t="s">
        <v>47</v>
      </c>
      <c r="I5063" t="s">
        <v>42</v>
      </c>
      <c r="J5063" t="s">
        <v>67</v>
      </c>
      <c r="K5063">
        <v>5</v>
      </c>
      <c r="L5063">
        <v>1373.1</v>
      </c>
      <c r="M5063" t="s">
        <v>35</v>
      </c>
      <c r="N5063">
        <v>34</v>
      </c>
      <c r="O5063" t="s">
        <v>12361</v>
      </c>
      <c r="P5063">
        <v>332</v>
      </c>
      <c r="Q5063" t="s">
        <v>43</v>
      </c>
      <c r="R5063">
        <v>3</v>
      </c>
      <c r="S5063" t="s">
        <v>12122</v>
      </c>
      <c r="T5063" t="s">
        <v>30</v>
      </c>
    </row>
    <row r="5064" spans="1:20" x14ac:dyDescent="0.25">
      <c r="A5064" t="s">
        <v>10178</v>
      </c>
      <c r="B5064" t="s">
        <v>38</v>
      </c>
      <c r="C5064" t="s">
        <v>82</v>
      </c>
      <c r="D5064" t="s">
        <v>77</v>
      </c>
      <c r="E5064" t="s">
        <v>12111</v>
      </c>
      <c r="F5064" t="s">
        <v>10179</v>
      </c>
      <c r="G5064" t="s">
        <v>12287</v>
      </c>
      <c r="H5064" t="s">
        <v>47</v>
      </c>
      <c r="I5064" t="s">
        <v>63</v>
      </c>
      <c r="J5064" t="s">
        <v>49</v>
      </c>
      <c r="K5064">
        <v>3</v>
      </c>
      <c r="L5064">
        <v>966.86</v>
      </c>
      <c r="M5064" t="s">
        <v>28</v>
      </c>
      <c r="N5064">
        <v>22</v>
      </c>
      <c r="O5064" t="s">
        <v>12137</v>
      </c>
      <c r="P5064">
        <v>100</v>
      </c>
      <c r="Q5064" t="s">
        <v>29</v>
      </c>
      <c r="R5064">
        <v>5</v>
      </c>
      <c r="S5064" t="s">
        <v>12304</v>
      </c>
      <c r="T5064" t="s">
        <v>60</v>
      </c>
    </row>
    <row r="5065" spans="1:20" x14ac:dyDescent="0.25">
      <c r="A5065" t="s">
        <v>10180</v>
      </c>
      <c r="B5065" t="s">
        <v>38</v>
      </c>
      <c r="C5065" t="s">
        <v>82</v>
      </c>
      <c r="D5065" t="s">
        <v>32</v>
      </c>
      <c r="E5065" t="s">
        <v>12104</v>
      </c>
      <c r="F5065" t="s">
        <v>10181</v>
      </c>
      <c r="G5065" t="s">
        <v>12287</v>
      </c>
      <c r="H5065" t="s">
        <v>34</v>
      </c>
      <c r="I5065" t="s">
        <v>42</v>
      </c>
      <c r="J5065" t="s">
        <v>49</v>
      </c>
      <c r="K5065">
        <v>5</v>
      </c>
      <c r="L5065">
        <v>409.72</v>
      </c>
      <c r="M5065" t="s">
        <v>35</v>
      </c>
      <c r="N5065">
        <v>46</v>
      </c>
      <c r="O5065" s="1">
        <v>45934</v>
      </c>
      <c r="P5065">
        <v>137</v>
      </c>
      <c r="Q5065" t="s">
        <v>43</v>
      </c>
      <c r="R5065">
        <v>1</v>
      </c>
      <c r="S5065" t="s">
        <v>12146</v>
      </c>
      <c r="T5065" t="s">
        <v>30</v>
      </c>
    </row>
    <row r="5066" spans="1:20" x14ac:dyDescent="0.25">
      <c r="A5066" t="s">
        <v>10182</v>
      </c>
      <c r="B5066" t="s">
        <v>38</v>
      </c>
      <c r="C5066" t="s">
        <v>39</v>
      </c>
      <c r="D5066" t="s">
        <v>32</v>
      </c>
      <c r="E5066" t="s">
        <v>12114</v>
      </c>
      <c r="F5066" t="s">
        <v>10183</v>
      </c>
      <c r="G5066" t="s">
        <v>12324</v>
      </c>
      <c r="H5066" t="s">
        <v>34</v>
      </c>
      <c r="I5066" t="s">
        <v>48</v>
      </c>
      <c r="J5066" t="s">
        <v>27</v>
      </c>
      <c r="K5066">
        <v>1</v>
      </c>
      <c r="L5066">
        <v>475.81</v>
      </c>
      <c r="M5066" t="s">
        <v>50</v>
      </c>
      <c r="N5066">
        <v>7</v>
      </c>
      <c r="O5066" t="s">
        <v>12217</v>
      </c>
      <c r="P5066">
        <v>263</v>
      </c>
      <c r="Q5066" t="s">
        <v>43</v>
      </c>
      <c r="R5066">
        <v>2</v>
      </c>
      <c r="S5066" t="s">
        <v>12108</v>
      </c>
      <c r="T5066" t="s">
        <v>36</v>
      </c>
    </row>
    <row r="5067" spans="1:20" x14ac:dyDescent="0.25">
      <c r="A5067" t="s">
        <v>10184</v>
      </c>
      <c r="B5067" t="s">
        <v>38</v>
      </c>
      <c r="C5067" t="s">
        <v>22</v>
      </c>
      <c r="D5067" t="s">
        <v>77</v>
      </c>
      <c r="E5067" t="s">
        <v>12163</v>
      </c>
      <c r="F5067" t="s">
        <v>10185</v>
      </c>
      <c r="G5067" t="s">
        <v>12324</v>
      </c>
      <c r="H5067" t="s">
        <v>34</v>
      </c>
      <c r="I5067" t="s">
        <v>48</v>
      </c>
      <c r="J5067" t="s">
        <v>67</v>
      </c>
      <c r="K5067">
        <v>1</v>
      </c>
      <c r="L5067">
        <v>646.42999999999995</v>
      </c>
      <c r="M5067" t="s">
        <v>50</v>
      </c>
      <c r="N5067">
        <v>10</v>
      </c>
      <c r="O5067" t="s">
        <v>12157</v>
      </c>
      <c r="P5067">
        <v>438</v>
      </c>
      <c r="Q5067" t="s">
        <v>43</v>
      </c>
      <c r="R5067">
        <v>4</v>
      </c>
      <c r="S5067" t="s">
        <v>12196</v>
      </c>
      <c r="T5067" t="s">
        <v>60</v>
      </c>
    </row>
    <row r="5068" spans="1:20" x14ac:dyDescent="0.25">
      <c r="A5068" t="s">
        <v>10186</v>
      </c>
      <c r="B5068" t="s">
        <v>45</v>
      </c>
      <c r="C5068" t="s">
        <v>22</v>
      </c>
      <c r="D5068" t="s">
        <v>32</v>
      </c>
      <c r="E5068" s="1">
        <v>45058</v>
      </c>
      <c r="F5068" t="s">
        <v>10187</v>
      </c>
      <c r="G5068" t="s">
        <v>12324</v>
      </c>
      <c r="H5068" t="s">
        <v>41</v>
      </c>
      <c r="I5068" t="s">
        <v>42</v>
      </c>
      <c r="J5068" t="s">
        <v>67</v>
      </c>
      <c r="K5068">
        <v>2</v>
      </c>
      <c r="L5068">
        <v>181.8</v>
      </c>
      <c r="M5068" t="s">
        <v>50</v>
      </c>
      <c r="N5068">
        <v>21</v>
      </c>
      <c r="O5068" s="1">
        <v>45332</v>
      </c>
      <c r="P5068">
        <v>329</v>
      </c>
      <c r="Q5068" t="s">
        <v>29</v>
      </c>
      <c r="R5068">
        <v>3</v>
      </c>
      <c r="S5068" s="1">
        <v>45779</v>
      </c>
      <c r="T5068" t="s">
        <v>30</v>
      </c>
    </row>
    <row r="5069" spans="1:20" x14ac:dyDescent="0.25">
      <c r="A5069" t="s">
        <v>10188</v>
      </c>
      <c r="B5069" t="s">
        <v>21</v>
      </c>
      <c r="C5069" t="s">
        <v>82</v>
      </c>
      <c r="D5069" t="s">
        <v>52</v>
      </c>
      <c r="E5069" s="1">
        <v>45546</v>
      </c>
      <c r="F5069" t="s">
        <v>10189</v>
      </c>
      <c r="G5069" t="s">
        <v>12324</v>
      </c>
      <c r="H5069" t="s">
        <v>58</v>
      </c>
      <c r="I5069" t="s">
        <v>63</v>
      </c>
      <c r="J5069" t="s">
        <v>67</v>
      </c>
      <c r="K5069">
        <v>5</v>
      </c>
      <c r="L5069">
        <v>1498.36</v>
      </c>
      <c r="M5069" t="s">
        <v>28</v>
      </c>
      <c r="N5069">
        <v>20</v>
      </c>
      <c r="O5069" s="1">
        <v>45810</v>
      </c>
      <c r="P5069">
        <v>103</v>
      </c>
      <c r="Q5069" t="s">
        <v>29</v>
      </c>
      <c r="R5069">
        <v>5</v>
      </c>
      <c r="S5069" s="1">
        <v>45422</v>
      </c>
      <c r="T5069" t="s">
        <v>36</v>
      </c>
    </row>
    <row r="5070" spans="1:20" x14ac:dyDescent="0.25">
      <c r="A5070" t="s">
        <v>10190</v>
      </c>
      <c r="B5070" t="s">
        <v>38</v>
      </c>
      <c r="C5070" t="s">
        <v>82</v>
      </c>
      <c r="D5070" t="s">
        <v>32</v>
      </c>
      <c r="E5070" s="1">
        <v>45545</v>
      </c>
      <c r="F5070" t="s">
        <v>10191</v>
      </c>
      <c r="G5070" t="s">
        <v>12324</v>
      </c>
      <c r="H5070" t="s">
        <v>25</v>
      </c>
      <c r="I5070" t="s">
        <v>26</v>
      </c>
      <c r="J5070" t="s">
        <v>67</v>
      </c>
      <c r="K5070">
        <v>3</v>
      </c>
      <c r="L5070">
        <v>310.67</v>
      </c>
      <c r="M5070" t="s">
        <v>35</v>
      </c>
      <c r="N5070">
        <v>18</v>
      </c>
      <c r="O5070" t="s">
        <v>12300</v>
      </c>
      <c r="P5070">
        <v>69</v>
      </c>
      <c r="Q5070" t="s">
        <v>29</v>
      </c>
      <c r="R5070">
        <v>1</v>
      </c>
      <c r="S5070" t="s">
        <v>12253</v>
      </c>
      <c r="T5070" t="s">
        <v>30</v>
      </c>
    </row>
    <row r="5071" spans="1:20" x14ac:dyDescent="0.25">
      <c r="A5071" t="s">
        <v>10192</v>
      </c>
      <c r="B5071" t="s">
        <v>45</v>
      </c>
      <c r="C5071" t="s">
        <v>39</v>
      </c>
      <c r="D5071" t="s">
        <v>77</v>
      </c>
      <c r="E5071" s="1">
        <v>45516</v>
      </c>
      <c r="F5071" t="s">
        <v>10193</v>
      </c>
      <c r="G5071" t="s">
        <v>12324</v>
      </c>
      <c r="H5071" t="s">
        <v>41</v>
      </c>
      <c r="I5071" t="s">
        <v>54</v>
      </c>
      <c r="J5071" t="s">
        <v>64</v>
      </c>
      <c r="K5071">
        <v>4</v>
      </c>
      <c r="L5071">
        <v>771.34</v>
      </c>
      <c r="M5071" t="s">
        <v>35</v>
      </c>
      <c r="N5071">
        <v>27</v>
      </c>
      <c r="O5071" t="s">
        <v>12160</v>
      </c>
      <c r="P5071">
        <v>383</v>
      </c>
      <c r="Q5071" t="s">
        <v>43</v>
      </c>
      <c r="R5071">
        <v>2</v>
      </c>
      <c r="S5071" t="s">
        <v>12207</v>
      </c>
      <c r="T5071" t="s">
        <v>36</v>
      </c>
    </row>
    <row r="5072" spans="1:20" x14ac:dyDescent="0.25">
      <c r="A5072" t="s">
        <v>10194</v>
      </c>
      <c r="B5072" t="s">
        <v>38</v>
      </c>
      <c r="C5072" t="s">
        <v>39</v>
      </c>
      <c r="D5072" t="s">
        <v>32</v>
      </c>
      <c r="E5072" t="s">
        <v>12446</v>
      </c>
      <c r="F5072" t="s">
        <v>10195</v>
      </c>
      <c r="G5072" t="s">
        <v>12174</v>
      </c>
      <c r="H5072" t="s">
        <v>34</v>
      </c>
      <c r="I5072" t="s">
        <v>48</v>
      </c>
      <c r="J5072" t="s">
        <v>67</v>
      </c>
      <c r="K5072">
        <v>3</v>
      </c>
      <c r="L5072">
        <v>1201.6400000000001</v>
      </c>
      <c r="M5072" t="s">
        <v>50</v>
      </c>
      <c r="N5072">
        <v>4</v>
      </c>
      <c r="O5072" t="s">
        <v>12325</v>
      </c>
      <c r="P5072">
        <v>412</v>
      </c>
      <c r="Q5072" t="s">
        <v>29</v>
      </c>
      <c r="R5072">
        <v>1</v>
      </c>
      <c r="S5072" t="s">
        <v>12309</v>
      </c>
      <c r="T5072" t="s">
        <v>30</v>
      </c>
    </row>
    <row r="5073" spans="1:20" x14ac:dyDescent="0.25">
      <c r="A5073" t="s">
        <v>10196</v>
      </c>
      <c r="B5073" t="s">
        <v>45</v>
      </c>
      <c r="C5073" t="s">
        <v>82</v>
      </c>
      <c r="D5073" t="s">
        <v>23</v>
      </c>
      <c r="E5073" t="s">
        <v>12335</v>
      </c>
      <c r="F5073" t="s">
        <v>10197</v>
      </c>
      <c r="G5073" t="s">
        <v>12174</v>
      </c>
      <c r="H5073" t="s">
        <v>58</v>
      </c>
      <c r="I5073" t="s">
        <v>26</v>
      </c>
      <c r="J5073" t="s">
        <v>67</v>
      </c>
      <c r="K5073">
        <v>1</v>
      </c>
      <c r="L5073">
        <v>429.47</v>
      </c>
      <c r="M5073" t="s">
        <v>50</v>
      </c>
      <c r="N5073">
        <v>46</v>
      </c>
      <c r="O5073" t="s">
        <v>12189</v>
      </c>
      <c r="P5073">
        <v>461</v>
      </c>
      <c r="Q5073" t="s">
        <v>43</v>
      </c>
      <c r="R5073">
        <v>3</v>
      </c>
      <c r="S5073" t="s">
        <v>12069</v>
      </c>
      <c r="T5073" t="s">
        <v>60</v>
      </c>
    </row>
    <row r="5074" spans="1:20" x14ac:dyDescent="0.25">
      <c r="A5074" t="s">
        <v>10198</v>
      </c>
      <c r="B5074" t="s">
        <v>38</v>
      </c>
      <c r="C5074" t="s">
        <v>39</v>
      </c>
      <c r="D5074" t="s">
        <v>56</v>
      </c>
      <c r="E5074" t="s">
        <v>12298</v>
      </c>
      <c r="F5074" t="s">
        <v>10199</v>
      </c>
      <c r="G5074" t="s">
        <v>12174</v>
      </c>
      <c r="H5074" t="s">
        <v>34</v>
      </c>
      <c r="I5074" t="s">
        <v>63</v>
      </c>
      <c r="J5074" t="s">
        <v>27</v>
      </c>
      <c r="K5074">
        <v>1</v>
      </c>
      <c r="L5074">
        <v>412.44</v>
      </c>
      <c r="M5074" t="s">
        <v>28</v>
      </c>
      <c r="N5074">
        <v>19</v>
      </c>
      <c r="O5074" t="s">
        <v>12088</v>
      </c>
      <c r="P5074">
        <v>480</v>
      </c>
      <c r="Q5074" t="s">
        <v>43</v>
      </c>
      <c r="R5074">
        <v>5</v>
      </c>
      <c r="S5074" s="1">
        <v>45995</v>
      </c>
      <c r="T5074" t="s">
        <v>36</v>
      </c>
    </row>
    <row r="5075" spans="1:20" x14ac:dyDescent="0.25">
      <c r="A5075" t="s">
        <v>10200</v>
      </c>
      <c r="B5075" t="s">
        <v>21</v>
      </c>
      <c r="C5075" t="s">
        <v>39</v>
      </c>
      <c r="D5075" t="s">
        <v>32</v>
      </c>
      <c r="E5075" t="s">
        <v>12220</v>
      </c>
      <c r="F5075" t="s">
        <v>10201</v>
      </c>
      <c r="G5075" t="s">
        <v>12174</v>
      </c>
      <c r="H5075" t="s">
        <v>25</v>
      </c>
      <c r="I5075" t="s">
        <v>48</v>
      </c>
      <c r="J5075" t="s">
        <v>67</v>
      </c>
      <c r="K5075">
        <v>4</v>
      </c>
      <c r="L5075">
        <v>447.67</v>
      </c>
      <c r="M5075" t="s">
        <v>35</v>
      </c>
      <c r="N5075">
        <v>22</v>
      </c>
      <c r="O5075" t="s">
        <v>12087</v>
      </c>
      <c r="P5075">
        <v>75</v>
      </c>
      <c r="Q5075" t="s">
        <v>43</v>
      </c>
      <c r="R5075">
        <v>1</v>
      </c>
      <c r="S5075" t="s">
        <v>12191</v>
      </c>
      <c r="T5075" t="s">
        <v>36</v>
      </c>
    </row>
    <row r="5076" spans="1:20" x14ac:dyDescent="0.25">
      <c r="A5076" t="s">
        <v>10202</v>
      </c>
      <c r="B5076" t="s">
        <v>21</v>
      </c>
      <c r="C5076" t="s">
        <v>22</v>
      </c>
      <c r="D5076" t="s">
        <v>56</v>
      </c>
      <c r="E5076" t="s">
        <v>12339</v>
      </c>
      <c r="F5076" t="s">
        <v>10203</v>
      </c>
      <c r="G5076" t="s">
        <v>12174</v>
      </c>
      <c r="H5076" t="s">
        <v>34</v>
      </c>
      <c r="I5076" t="s">
        <v>54</v>
      </c>
      <c r="J5076" t="s">
        <v>64</v>
      </c>
      <c r="K5076">
        <v>3</v>
      </c>
      <c r="L5076">
        <v>1399.58</v>
      </c>
      <c r="M5076" t="s">
        <v>50</v>
      </c>
      <c r="N5076">
        <v>11</v>
      </c>
      <c r="O5076" t="s">
        <v>12106</v>
      </c>
      <c r="P5076">
        <v>313</v>
      </c>
      <c r="Q5076" t="s">
        <v>29</v>
      </c>
      <c r="R5076">
        <v>1</v>
      </c>
      <c r="S5076" t="s">
        <v>12291</v>
      </c>
      <c r="T5076" t="s">
        <v>30</v>
      </c>
    </row>
    <row r="5077" spans="1:20" x14ac:dyDescent="0.25">
      <c r="A5077" t="s">
        <v>10204</v>
      </c>
      <c r="B5077" t="s">
        <v>38</v>
      </c>
      <c r="C5077" t="s">
        <v>39</v>
      </c>
      <c r="D5077" t="s">
        <v>32</v>
      </c>
      <c r="E5077" t="s">
        <v>12083</v>
      </c>
      <c r="F5077" t="s">
        <v>10205</v>
      </c>
      <c r="G5077" t="s">
        <v>12174</v>
      </c>
      <c r="H5077" t="s">
        <v>58</v>
      </c>
      <c r="I5077" t="s">
        <v>63</v>
      </c>
      <c r="J5077" t="s">
        <v>27</v>
      </c>
      <c r="K5077">
        <v>1</v>
      </c>
      <c r="L5077">
        <v>1359.23</v>
      </c>
      <c r="M5077" t="s">
        <v>28</v>
      </c>
      <c r="N5077">
        <v>21</v>
      </c>
      <c r="O5077" s="1">
        <v>45901</v>
      </c>
      <c r="P5077">
        <v>171</v>
      </c>
      <c r="Q5077" t="s">
        <v>29</v>
      </c>
      <c r="R5077">
        <v>4</v>
      </c>
      <c r="S5077" s="1">
        <v>45996</v>
      </c>
      <c r="T5077" t="s">
        <v>36</v>
      </c>
    </row>
    <row r="5078" spans="1:20" x14ac:dyDescent="0.25">
      <c r="A5078" t="s">
        <v>10206</v>
      </c>
      <c r="B5078" t="s">
        <v>38</v>
      </c>
      <c r="C5078" t="s">
        <v>22</v>
      </c>
      <c r="D5078" t="s">
        <v>32</v>
      </c>
      <c r="E5078" t="s">
        <v>12157</v>
      </c>
      <c r="F5078" t="s">
        <v>10207</v>
      </c>
      <c r="G5078" t="s">
        <v>12174</v>
      </c>
      <c r="H5078" t="s">
        <v>41</v>
      </c>
      <c r="I5078" t="s">
        <v>63</v>
      </c>
      <c r="J5078" t="s">
        <v>59</v>
      </c>
      <c r="K5078">
        <v>1</v>
      </c>
      <c r="L5078">
        <v>1201.04</v>
      </c>
      <c r="M5078" t="s">
        <v>28</v>
      </c>
      <c r="N5078">
        <v>37</v>
      </c>
      <c r="O5078" s="1">
        <v>45938</v>
      </c>
      <c r="P5078">
        <v>194</v>
      </c>
      <c r="Q5078" t="s">
        <v>29</v>
      </c>
      <c r="R5078">
        <v>5</v>
      </c>
      <c r="S5078" s="1">
        <v>45391</v>
      </c>
      <c r="T5078" t="s">
        <v>30</v>
      </c>
    </row>
    <row r="5079" spans="1:20" x14ac:dyDescent="0.25">
      <c r="A5079" t="s">
        <v>10208</v>
      </c>
      <c r="B5079" t="s">
        <v>45</v>
      </c>
      <c r="C5079" t="s">
        <v>22</v>
      </c>
      <c r="D5079" t="s">
        <v>32</v>
      </c>
      <c r="E5079" s="1">
        <v>45386</v>
      </c>
      <c r="F5079" t="s">
        <v>10209</v>
      </c>
      <c r="G5079" t="s">
        <v>12174</v>
      </c>
      <c r="H5079" t="s">
        <v>34</v>
      </c>
      <c r="I5079" t="s">
        <v>63</v>
      </c>
      <c r="J5079" t="s">
        <v>59</v>
      </c>
      <c r="K5079">
        <v>2</v>
      </c>
      <c r="L5079">
        <v>939.98</v>
      </c>
      <c r="M5079" t="s">
        <v>28</v>
      </c>
      <c r="N5079">
        <v>48</v>
      </c>
      <c r="O5079" s="1">
        <v>45871</v>
      </c>
      <c r="P5079">
        <v>300</v>
      </c>
      <c r="Q5079" t="s">
        <v>43</v>
      </c>
      <c r="R5079">
        <v>4</v>
      </c>
      <c r="S5079" s="1">
        <v>45874</v>
      </c>
      <c r="T5079" t="s">
        <v>36</v>
      </c>
    </row>
    <row r="5080" spans="1:20" x14ac:dyDescent="0.25">
      <c r="A5080" t="s">
        <v>10210</v>
      </c>
      <c r="B5080" t="s">
        <v>21</v>
      </c>
      <c r="C5080" t="s">
        <v>22</v>
      </c>
      <c r="D5080" t="s">
        <v>56</v>
      </c>
      <c r="E5080" t="s">
        <v>12300</v>
      </c>
      <c r="F5080" t="s">
        <v>10211</v>
      </c>
      <c r="G5080" t="s">
        <v>12174</v>
      </c>
      <c r="H5080" t="s">
        <v>47</v>
      </c>
      <c r="I5080" t="s">
        <v>54</v>
      </c>
      <c r="J5080" t="s">
        <v>67</v>
      </c>
      <c r="K5080">
        <v>2</v>
      </c>
      <c r="L5080">
        <v>308.72000000000003</v>
      </c>
      <c r="M5080" t="s">
        <v>35</v>
      </c>
      <c r="N5080">
        <v>24</v>
      </c>
      <c r="O5080" t="s">
        <v>12109</v>
      </c>
      <c r="P5080">
        <v>118</v>
      </c>
      <c r="Q5080" t="s">
        <v>29</v>
      </c>
      <c r="R5080">
        <v>5</v>
      </c>
      <c r="S5080" t="s">
        <v>12360</v>
      </c>
      <c r="T5080" t="s">
        <v>60</v>
      </c>
    </row>
    <row r="5081" spans="1:20" x14ac:dyDescent="0.25">
      <c r="A5081" t="s">
        <v>10212</v>
      </c>
      <c r="B5081" t="s">
        <v>21</v>
      </c>
      <c r="C5081" t="s">
        <v>82</v>
      </c>
      <c r="D5081" t="s">
        <v>23</v>
      </c>
      <c r="E5081" t="s">
        <v>12166</v>
      </c>
      <c r="F5081" t="s">
        <v>10213</v>
      </c>
      <c r="G5081" t="s">
        <v>12174</v>
      </c>
      <c r="H5081" t="s">
        <v>47</v>
      </c>
      <c r="I5081" t="s">
        <v>42</v>
      </c>
      <c r="J5081" t="s">
        <v>67</v>
      </c>
      <c r="K5081">
        <v>1</v>
      </c>
      <c r="L5081">
        <v>844.38</v>
      </c>
      <c r="M5081" t="s">
        <v>50</v>
      </c>
      <c r="N5081">
        <v>2</v>
      </c>
      <c r="O5081" s="1">
        <v>45998</v>
      </c>
      <c r="P5081">
        <v>324</v>
      </c>
      <c r="Q5081" t="s">
        <v>43</v>
      </c>
      <c r="R5081">
        <v>1</v>
      </c>
      <c r="S5081" t="s">
        <v>12333</v>
      </c>
      <c r="T5081" t="s">
        <v>60</v>
      </c>
    </row>
    <row r="5082" spans="1:20" x14ac:dyDescent="0.25">
      <c r="A5082" t="s">
        <v>10214</v>
      </c>
      <c r="B5082" t="s">
        <v>21</v>
      </c>
      <c r="C5082" t="s">
        <v>82</v>
      </c>
      <c r="D5082" t="s">
        <v>52</v>
      </c>
      <c r="E5082" t="s">
        <v>12444</v>
      </c>
      <c r="F5082" t="s">
        <v>10215</v>
      </c>
      <c r="G5082" t="s">
        <v>12174</v>
      </c>
      <c r="H5082" t="s">
        <v>34</v>
      </c>
      <c r="I5082" t="s">
        <v>63</v>
      </c>
      <c r="J5082" t="s">
        <v>59</v>
      </c>
      <c r="K5082">
        <v>2</v>
      </c>
      <c r="L5082">
        <v>455.11</v>
      </c>
      <c r="M5082" t="s">
        <v>35</v>
      </c>
      <c r="N5082">
        <v>1</v>
      </c>
      <c r="O5082" t="s">
        <v>12122</v>
      </c>
      <c r="P5082">
        <v>104</v>
      </c>
      <c r="Q5082" t="s">
        <v>29</v>
      </c>
      <c r="R5082">
        <v>3</v>
      </c>
      <c r="S5082" s="1">
        <v>45454</v>
      </c>
      <c r="T5082" t="s">
        <v>60</v>
      </c>
    </row>
    <row r="5083" spans="1:20" x14ac:dyDescent="0.25">
      <c r="A5083" t="s">
        <v>10216</v>
      </c>
      <c r="B5083" t="s">
        <v>45</v>
      </c>
      <c r="C5083" t="s">
        <v>82</v>
      </c>
      <c r="D5083" t="s">
        <v>77</v>
      </c>
      <c r="E5083" s="1">
        <v>45545</v>
      </c>
      <c r="F5083" t="s">
        <v>10217</v>
      </c>
      <c r="G5083" t="s">
        <v>12174</v>
      </c>
      <c r="H5083" t="s">
        <v>58</v>
      </c>
      <c r="I5083" t="s">
        <v>48</v>
      </c>
      <c r="J5083" t="s">
        <v>59</v>
      </c>
      <c r="K5083">
        <v>1</v>
      </c>
      <c r="L5083">
        <v>175.96</v>
      </c>
      <c r="M5083" t="s">
        <v>28</v>
      </c>
      <c r="N5083">
        <v>50</v>
      </c>
      <c r="O5083" t="s">
        <v>12096</v>
      </c>
      <c r="P5083">
        <v>236</v>
      </c>
      <c r="Q5083" t="s">
        <v>29</v>
      </c>
      <c r="R5083">
        <v>2</v>
      </c>
      <c r="S5083" t="s">
        <v>12104</v>
      </c>
      <c r="T5083" t="s">
        <v>30</v>
      </c>
    </row>
    <row r="5084" spans="1:20" x14ac:dyDescent="0.25">
      <c r="A5084" t="s">
        <v>10218</v>
      </c>
      <c r="B5084" t="s">
        <v>38</v>
      </c>
      <c r="C5084" t="s">
        <v>22</v>
      </c>
      <c r="D5084" t="s">
        <v>56</v>
      </c>
      <c r="E5084" s="1">
        <v>45420</v>
      </c>
      <c r="F5084" t="s">
        <v>10219</v>
      </c>
      <c r="G5084" t="s">
        <v>12358</v>
      </c>
      <c r="H5084" t="s">
        <v>58</v>
      </c>
      <c r="I5084" t="s">
        <v>48</v>
      </c>
      <c r="J5084" t="s">
        <v>49</v>
      </c>
      <c r="K5084">
        <v>3</v>
      </c>
      <c r="L5084">
        <v>1064.24</v>
      </c>
      <c r="M5084" t="s">
        <v>50</v>
      </c>
      <c r="N5084">
        <v>44</v>
      </c>
      <c r="O5084" t="s">
        <v>12083</v>
      </c>
      <c r="P5084">
        <v>284</v>
      </c>
      <c r="Q5084" t="s">
        <v>29</v>
      </c>
      <c r="R5084">
        <v>5</v>
      </c>
      <c r="S5084" t="s">
        <v>12102</v>
      </c>
      <c r="T5084" t="s">
        <v>36</v>
      </c>
    </row>
    <row r="5085" spans="1:20" x14ac:dyDescent="0.25">
      <c r="A5085" t="s">
        <v>10220</v>
      </c>
      <c r="B5085" t="s">
        <v>38</v>
      </c>
      <c r="C5085" t="s">
        <v>82</v>
      </c>
      <c r="D5085" t="s">
        <v>52</v>
      </c>
      <c r="E5085" s="1">
        <v>45965</v>
      </c>
      <c r="F5085" t="s">
        <v>10221</v>
      </c>
      <c r="G5085" t="s">
        <v>12358</v>
      </c>
      <c r="H5085" t="s">
        <v>41</v>
      </c>
      <c r="I5085" t="s">
        <v>54</v>
      </c>
      <c r="J5085" t="s">
        <v>27</v>
      </c>
      <c r="K5085">
        <v>4</v>
      </c>
      <c r="L5085">
        <v>279.36</v>
      </c>
      <c r="M5085" t="s">
        <v>35</v>
      </c>
      <c r="N5085">
        <v>36</v>
      </c>
      <c r="O5085" s="1">
        <v>45931</v>
      </c>
      <c r="P5085">
        <v>164</v>
      </c>
      <c r="Q5085" t="s">
        <v>43</v>
      </c>
      <c r="R5085">
        <v>5</v>
      </c>
      <c r="S5085" s="1">
        <v>45513</v>
      </c>
      <c r="T5085" t="s">
        <v>36</v>
      </c>
    </row>
    <row r="5086" spans="1:20" x14ac:dyDescent="0.25">
      <c r="A5086" t="s">
        <v>10222</v>
      </c>
      <c r="B5086" t="s">
        <v>38</v>
      </c>
      <c r="C5086" t="s">
        <v>22</v>
      </c>
      <c r="D5086" t="s">
        <v>77</v>
      </c>
      <c r="E5086" t="s">
        <v>12148</v>
      </c>
      <c r="F5086" t="s">
        <v>10223</v>
      </c>
      <c r="G5086" t="s">
        <v>12358</v>
      </c>
      <c r="H5086" t="s">
        <v>25</v>
      </c>
      <c r="I5086" t="s">
        <v>48</v>
      </c>
      <c r="J5086" t="s">
        <v>49</v>
      </c>
      <c r="K5086">
        <v>3</v>
      </c>
      <c r="L5086">
        <v>838.38</v>
      </c>
      <c r="M5086" t="s">
        <v>50</v>
      </c>
      <c r="N5086">
        <v>29</v>
      </c>
      <c r="O5086" t="s">
        <v>12314</v>
      </c>
      <c r="P5086">
        <v>217</v>
      </c>
      <c r="Q5086" t="s">
        <v>29</v>
      </c>
      <c r="R5086">
        <v>4</v>
      </c>
      <c r="S5086" t="s">
        <v>12169</v>
      </c>
      <c r="T5086" t="s">
        <v>36</v>
      </c>
    </row>
    <row r="5087" spans="1:20" x14ac:dyDescent="0.25">
      <c r="A5087" t="s">
        <v>10224</v>
      </c>
      <c r="B5087" t="s">
        <v>21</v>
      </c>
      <c r="C5087" t="s">
        <v>39</v>
      </c>
      <c r="D5087" t="s">
        <v>77</v>
      </c>
      <c r="E5087" t="s">
        <v>12245</v>
      </c>
      <c r="F5087" t="s">
        <v>10225</v>
      </c>
      <c r="G5087" t="s">
        <v>12358</v>
      </c>
      <c r="H5087" t="s">
        <v>47</v>
      </c>
      <c r="I5087" t="s">
        <v>42</v>
      </c>
      <c r="J5087" t="s">
        <v>67</v>
      </c>
      <c r="K5087">
        <v>4</v>
      </c>
      <c r="L5087">
        <v>1200.23</v>
      </c>
      <c r="M5087" t="s">
        <v>35</v>
      </c>
      <c r="N5087">
        <v>14</v>
      </c>
      <c r="O5087" t="s">
        <v>12265</v>
      </c>
      <c r="P5087">
        <v>374</v>
      </c>
      <c r="Q5087" t="s">
        <v>29</v>
      </c>
      <c r="R5087">
        <v>1</v>
      </c>
      <c r="S5087" t="s">
        <v>12186</v>
      </c>
      <c r="T5087" t="s">
        <v>30</v>
      </c>
    </row>
    <row r="5088" spans="1:20" x14ac:dyDescent="0.25">
      <c r="A5088" t="s">
        <v>10226</v>
      </c>
      <c r="B5088" t="s">
        <v>45</v>
      </c>
      <c r="C5088" t="s">
        <v>22</v>
      </c>
      <c r="D5088" t="s">
        <v>77</v>
      </c>
      <c r="E5088" t="s">
        <v>12241</v>
      </c>
      <c r="F5088" t="s">
        <v>10227</v>
      </c>
      <c r="G5088" t="s">
        <v>12318</v>
      </c>
      <c r="H5088" t="s">
        <v>58</v>
      </c>
      <c r="I5088" t="s">
        <v>26</v>
      </c>
      <c r="J5088" t="s">
        <v>49</v>
      </c>
      <c r="K5088">
        <v>5</v>
      </c>
      <c r="L5088">
        <v>171.17</v>
      </c>
      <c r="M5088" t="s">
        <v>50</v>
      </c>
      <c r="N5088">
        <v>26</v>
      </c>
      <c r="O5088" t="s">
        <v>12072</v>
      </c>
      <c r="P5088">
        <v>479</v>
      </c>
      <c r="Q5088" t="s">
        <v>29</v>
      </c>
      <c r="R5088">
        <v>5</v>
      </c>
      <c r="S5088" s="1">
        <v>45994</v>
      </c>
      <c r="T5088" t="s">
        <v>30</v>
      </c>
    </row>
    <row r="5089" spans="1:20" x14ac:dyDescent="0.25">
      <c r="A5089" t="s">
        <v>10228</v>
      </c>
      <c r="B5089" t="s">
        <v>38</v>
      </c>
      <c r="C5089" t="s">
        <v>39</v>
      </c>
      <c r="D5089" t="s">
        <v>77</v>
      </c>
      <c r="E5089" s="1">
        <v>45416</v>
      </c>
      <c r="F5089" t="s">
        <v>10229</v>
      </c>
      <c r="G5089" t="s">
        <v>12318</v>
      </c>
      <c r="H5089" t="s">
        <v>41</v>
      </c>
      <c r="I5089" t="s">
        <v>63</v>
      </c>
      <c r="J5089" t="s">
        <v>64</v>
      </c>
      <c r="K5089">
        <v>1</v>
      </c>
      <c r="L5089">
        <v>870.38</v>
      </c>
      <c r="M5089" t="s">
        <v>28</v>
      </c>
      <c r="N5089">
        <v>2</v>
      </c>
      <c r="O5089" s="1">
        <v>45997</v>
      </c>
      <c r="P5089">
        <v>125</v>
      </c>
      <c r="Q5089" t="s">
        <v>29</v>
      </c>
      <c r="R5089">
        <v>3</v>
      </c>
      <c r="S5089" s="1">
        <v>45424</v>
      </c>
      <c r="T5089" t="s">
        <v>60</v>
      </c>
    </row>
    <row r="5090" spans="1:20" x14ac:dyDescent="0.25">
      <c r="A5090" t="s">
        <v>10230</v>
      </c>
      <c r="B5090" t="s">
        <v>45</v>
      </c>
      <c r="C5090" t="s">
        <v>82</v>
      </c>
      <c r="D5090" t="s">
        <v>56</v>
      </c>
      <c r="E5090" t="s">
        <v>12436</v>
      </c>
      <c r="F5090" t="s">
        <v>10231</v>
      </c>
      <c r="G5090" t="s">
        <v>12318</v>
      </c>
      <c r="H5090" t="s">
        <v>34</v>
      </c>
      <c r="I5090" t="s">
        <v>42</v>
      </c>
      <c r="J5090" t="s">
        <v>59</v>
      </c>
      <c r="K5090">
        <v>3</v>
      </c>
      <c r="L5090">
        <v>420.17</v>
      </c>
      <c r="M5090" t="s">
        <v>28</v>
      </c>
      <c r="N5090">
        <v>46</v>
      </c>
      <c r="O5090" s="1">
        <v>45840</v>
      </c>
      <c r="P5090">
        <v>322</v>
      </c>
      <c r="Q5090" t="s">
        <v>43</v>
      </c>
      <c r="R5090">
        <v>4</v>
      </c>
      <c r="S5090" s="1">
        <v>45607</v>
      </c>
      <c r="T5090" t="s">
        <v>30</v>
      </c>
    </row>
    <row r="5091" spans="1:20" x14ac:dyDescent="0.25">
      <c r="A5091" t="s">
        <v>10232</v>
      </c>
      <c r="B5091" t="s">
        <v>45</v>
      </c>
      <c r="C5091" t="s">
        <v>39</v>
      </c>
      <c r="D5091" t="s">
        <v>56</v>
      </c>
      <c r="E5091" t="s">
        <v>12368</v>
      </c>
      <c r="F5091" t="s">
        <v>10233</v>
      </c>
      <c r="G5091" t="s">
        <v>12318</v>
      </c>
      <c r="H5091" t="s">
        <v>25</v>
      </c>
      <c r="I5091" t="s">
        <v>48</v>
      </c>
      <c r="J5091" t="s">
        <v>27</v>
      </c>
      <c r="K5091">
        <v>3</v>
      </c>
      <c r="L5091">
        <v>1073.83</v>
      </c>
      <c r="M5091" t="s">
        <v>35</v>
      </c>
      <c r="N5091">
        <v>45</v>
      </c>
      <c r="O5091" s="1">
        <v>45724</v>
      </c>
      <c r="P5091">
        <v>485</v>
      </c>
      <c r="Q5091" t="s">
        <v>43</v>
      </c>
      <c r="R5091">
        <v>1</v>
      </c>
      <c r="S5091" t="s">
        <v>12230</v>
      </c>
      <c r="T5091" t="s">
        <v>36</v>
      </c>
    </row>
    <row r="5092" spans="1:20" x14ac:dyDescent="0.25">
      <c r="A5092" t="s">
        <v>10234</v>
      </c>
      <c r="B5092" t="s">
        <v>45</v>
      </c>
      <c r="C5092" t="s">
        <v>39</v>
      </c>
      <c r="D5092" t="s">
        <v>52</v>
      </c>
      <c r="E5092" t="s">
        <v>12137</v>
      </c>
      <c r="F5092" t="s">
        <v>10235</v>
      </c>
      <c r="G5092" t="s">
        <v>12318</v>
      </c>
      <c r="H5092" t="s">
        <v>41</v>
      </c>
      <c r="I5092" t="s">
        <v>42</v>
      </c>
      <c r="J5092" t="s">
        <v>59</v>
      </c>
      <c r="K5092">
        <v>2</v>
      </c>
      <c r="L5092">
        <v>1024.4000000000001</v>
      </c>
      <c r="M5092" t="s">
        <v>50</v>
      </c>
      <c r="N5092">
        <v>26</v>
      </c>
      <c r="O5092" t="s">
        <v>12186</v>
      </c>
      <c r="P5092">
        <v>268</v>
      </c>
      <c r="Q5092" t="s">
        <v>29</v>
      </c>
      <c r="R5092">
        <v>1</v>
      </c>
      <c r="S5092" t="s">
        <v>12142</v>
      </c>
      <c r="T5092" t="s">
        <v>36</v>
      </c>
    </row>
    <row r="5093" spans="1:20" x14ac:dyDescent="0.25">
      <c r="A5093" t="s">
        <v>10236</v>
      </c>
      <c r="B5093" t="s">
        <v>21</v>
      </c>
      <c r="C5093" t="s">
        <v>82</v>
      </c>
      <c r="D5093" t="s">
        <v>56</v>
      </c>
      <c r="E5093" s="1">
        <v>45812</v>
      </c>
      <c r="F5093" t="s">
        <v>10237</v>
      </c>
      <c r="G5093" t="s">
        <v>12318</v>
      </c>
      <c r="H5093" t="s">
        <v>41</v>
      </c>
      <c r="I5093" t="s">
        <v>48</v>
      </c>
      <c r="J5093" t="s">
        <v>67</v>
      </c>
      <c r="K5093">
        <v>5</v>
      </c>
      <c r="L5093">
        <v>1269.72</v>
      </c>
      <c r="M5093" t="s">
        <v>28</v>
      </c>
      <c r="N5093">
        <v>39</v>
      </c>
      <c r="O5093" t="s">
        <v>12080</v>
      </c>
      <c r="P5093">
        <v>157</v>
      </c>
      <c r="Q5093" t="s">
        <v>43</v>
      </c>
      <c r="R5093">
        <v>3</v>
      </c>
      <c r="S5093" t="s">
        <v>12211</v>
      </c>
      <c r="T5093" t="s">
        <v>60</v>
      </c>
    </row>
    <row r="5094" spans="1:20" x14ac:dyDescent="0.25">
      <c r="A5094" t="s">
        <v>10238</v>
      </c>
      <c r="B5094" t="s">
        <v>21</v>
      </c>
      <c r="C5094" t="s">
        <v>39</v>
      </c>
      <c r="D5094" t="s">
        <v>56</v>
      </c>
      <c r="E5094" t="s">
        <v>12389</v>
      </c>
      <c r="F5094" t="s">
        <v>10239</v>
      </c>
      <c r="G5094" t="s">
        <v>12318</v>
      </c>
      <c r="H5094" t="s">
        <v>25</v>
      </c>
      <c r="I5094" t="s">
        <v>63</v>
      </c>
      <c r="J5094" t="s">
        <v>67</v>
      </c>
      <c r="K5094">
        <v>4</v>
      </c>
      <c r="L5094">
        <v>1280.6199999999999</v>
      </c>
      <c r="M5094" t="s">
        <v>35</v>
      </c>
      <c r="N5094">
        <v>29</v>
      </c>
      <c r="O5094" t="s">
        <v>12113</v>
      </c>
      <c r="P5094">
        <v>312</v>
      </c>
      <c r="Q5094" t="s">
        <v>29</v>
      </c>
      <c r="R5094">
        <v>2</v>
      </c>
      <c r="S5094" t="s">
        <v>12069</v>
      </c>
      <c r="T5094" t="s">
        <v>30</v>
      </c>
    </row>
    <row r="5095" spans="1:20" x14ac:dyDescent="0.25">
      <c r="A5095" t="s">
        <v>10240</v>
      </c>
      <c r="B5095" t="s">
        <v>38</v>
      </c>
      <c r="C5095" t="s">
        <v>82</v>
      </c>
      <c r="D5095" t="s">
        <v>77</v>
      </c>
      <c r="E5095" t="s">
        <v>12217</v>
      </c>
      <c r="F5095" t="s">
        <v>10241</v>
      </c>
      <c r="G5095" t="s">
        <v>12318</v>
      </c>
      <c r="H5095" t="s">
        <v>41</v>
      </c>
      <c r="I5095" t="s">
        <v>42</v>
      </c>
      <c r="J5095" t="s">
        <v>67</v>
      </c>
      <c r="K5095">
        <v>3</v>
      </c>
      <c r="L5095">
        <v>259.83999999999997</v>
      </c>
      <c r="M5095" t="s">
        <v>28</v>
      </c>
      <c r="N5095">
        <v>33</v>
      </c>
      <c r="O5095" s="1">
        <v>45785</v>
      </c>
      <c r="P5095">
        <v>205</v>
      </c>
      <c r="Q5095" t="s">
        <v>43</v>
      </c>
      <c r="R5095">
        <v>3</v>
      </c>
      <c r="S5095" t="s">
        <v>12323</v>
      </c>
      <c r="T5095" t="s">
        <v>60</v>
      </c>
    </row>
    <row r="5096" spans="1:20" x14ac:dyDescent="0.25">
      <c r="A5096" t="s">
        <v>10242</v>
      </c>
      <c r="B5096" t="s">
        <v>45</v>
      </c>
      <c r="C5096" t="s">
        <v>39</v>
      </c>
      <c r="D5096" t="s">
        <v>56</v>
      </c>
      <c r="E5096" s="1">
        <v>45302</v>
      </c>
      <c r="F5096" t="s">
        <v>10243</v>
      </c>
      <c r="G5096" t="s">
        <v>12318</v>
      </c>
      <c r="H5096" t="s">
        <v>58</v>
      </c>
      <c r="I5096" t="s">
        <v>54</v>
      </c>
      <c r="J5096" t="s">
        <v>49</v>
      </c>
      <c r="K5096">
        <v>1</v>
      </c>
      <c r="L5096">
        <v>976.63</v>
      </c>
      <c r="M5096" t="s">
        <v>28</v>
      </c>
      <c r="N5096">
        <v>3</v>
      </c>
      <c r="O5096" t="s">
        <v>12262</v>
      </c>
      <c r="P5096">
        <v>181</v>
      </c>
      <c r="Q5096" t="s">
        <v>29</v>
      </c>
      <c r="R5096">
        <v>5</v>
      </c>
      <c r="S5096" t="s">
        <v>12368</v>
      </c>
      <c r="T5096" t="s">
        <v>36</v>
      </c>
    </row>
    <row r="5097" spans="1:20" x14ac:dyDescent="0.25">
      <c r="A5097" t="s">
        <v>10244</v>
      </c>
      <c r="B5097" t="s">
        <v>21</v>
      </c>
      <c r="C5097" t="s">
        <v>82</v>
      </c>
      <c r="D5097" t="s">
        <v>52</v>
      </c>
      <c r="E5097" t="s">
        <v>12139</v>
      </c>
      <c r="F5097" t="s">
        <v>10245</v>
      </c>
      <c r="G5097" t="s">
        <v>12201</v>
      </c>
      <c r="H5097" t="s">
        <v>47</v>
      </c>
      <c r="I5097" t="s">
        <v>48</v>
      </c>
      <c r="J5097" t="s">
        <v>49</v>
      </c>
      <c r="K5097">
        <v>3</v>
      </c>
      <c r="L5097">
        <v>1368.81</v>
      </c>
      <c r="M5097" t="s">
        <v>28</v>
      </c>
      <c r="N5097">
        <v>41</v>
      </c>
      <c r="O5097" s="1">
        <v>45750</v>
      </c>
      <c r="P5097">
        <v>176</v>
      </c>
      <c r="Q5097" t="s">
        <v>43</v>
      </c>
      <c r="R5097">
        <v>5</v>
      </c>
      <c r="S5097" t="s">
        <v>12364</v>
      </c>
      <c r="T5097" t="s">
        <v>36</v>
      </c>
    </row>
    <row r="5098" spans="1:20" x14ac:dyDescent="0.25">
      <c r="A5098" t="s">
        <v>10246</v>
      </c>
      <c r="B5098" t="s">
        <v>45</v>
      </c>
      <c r="C5098" t="s">
        <v>22</v>
      </c>
      <c r="D5098" t="s">
        <v>23</v>
      </c>
      <c r="E5098" t="s">
        <v>12243</v>
      </c>
      <c r="F5098" t="s">
        <v>10247</v>
      </c>
      <c r="G5098" t="s">
        <v>12201</v>
      </c>
      <c r="H5098" t="s">
        <v>25</v>
      </c>
      <c r="I5098" t="s">
        <v>54</v>
      </c>
      <c r="J5098" t="s">
        <v>64</v>
      </c>
      <c r="K5098">
        <v>2</v>
      </c>
      <c r="L5098">
        <v>850.43</v>
      </c>
      <c r="M5098" t="s">
        <v>50</v>
      </c>
      <c r="N5098">
        <v>18</v>
      </c>
      <c r="O5098" t="s">
        <v>12099</v>
      </c>
      <c r="P5098">
        <v>230</v>
      </c>
      <c r="Q5098" t="s">
        <v>29</v>
      </c>
      <c r="R5098">
        <v>1</v>
      </c>
      <c r="S5098" s="1">
        <v>45872</v>
      </c>
      <c r="T5098" t="s">
        <v>30</v>
      </c>
    </row>
    <row r="5099" spans="1:20" x14ac:dyDescent="0.25">
      <c r="A5099" t="s">
        <v>10248</v>
      </c>
      <c r="B5099" t="s">
        <v>45</v>
      </c>
      <c r="C5099" t="s">
        <v>22</v>
      </c>
      <c r="D5099" t="s">
        <v>77</v>
      </c>
      <c r="E5099" s="1">
        <v>45451</v>
      </c>
      <c r="F5099" t="s">
        <v>10249</v>
      </c>
      <c r="G5099" t="s">
        <v>12201</v>
      </c>
      <c r="H5099" t="s">
        <v>47</v>
      </c>
      <c r="I5099" t="s">
        <v>48</v>
      </c>
      <c r="J5099" t="s">
        <v>64</v>
      </c>
      <c r="K5099">
        <v>4</v>
      </c>
      <c r="L5099">
        <v>1106.48</v>
      </c>
      <c r="M5099" t="s">
        <v>35</v>
      </c>
      <c r="N5099">
        <v>22</v>
      </c>
      <c r="O5099" s="1">
        <v>45393</v>
      </c>
      <c r="P5099">
        <v>484</v>
      </c>
      <c r="Q5099" t="s">
        <v>43</v>
      </c>
      <c r="R5099">
        <v>4</v>
      </c>
      <c r="S5099" t="s">
        <v>12323</v>
      </c>
      <c r="T5099" t="s">
        <v>60</v>
      </c>
    </row>
    <row r="5100" spans="1:20" x14ac:dyDescent="0.25">
      <c r="A5100" t="s">
        <v>10250</v>
      </c>
      <c r="B5100" t="s">
        <v>21</v>
      </c>
      <c r="C5100" t="s">
        <v>22</v>
      </c>
      <c r="D5100" t="s">
        <v>77</v>
      </c>
      <c r="E5100" t="s">
        <v>12353</v>
      </c>
      <c r="F5100" t="s">
        <v>10251</v>
      </c>
      <c r="G5100" t="s">
        <v>12201</v>
      </c>
      <c r="H5100" t="s">
        <v>41</v>
      </c>
      <c r="I5100" t="s">
        <v>42</v>
      </c>
      <c r="J5100" t="s">
        <v>27</v>
      </c>
      <c r="K5100">
        <v>3</v>
      </c>
      <c r="L5100">
        <v>330.8</v>
      </c>
      <c r="M5100" t="s">
        <v>35</v>
      </c>
      <c r="N5100">
        <v>12</v>
      </c>
      <c r="O5100" t="s">
        <v>12261</v>
      </c>
      <c r="P5100">
        <v>300</v>
      </c>
      <c r="Q5100" t="s">
        <v>29</v>
      </c>
      <c r="R5100">
        <v>2</v>
      </c>
      <c r="S5100" s="1">
        <v>45516</v>
      </c>
      <c r="T5100" t="s">
        <v>30</v>
      </c>
    </row>
    <row r="5101" spans="1:20" x14ac:dyDescent="0.25">
      <c r="A5101" t="s">
        <v>10252</v>
      </c>
      <c r="B5101" t="s">
        <v>38</v>
      </c>
      <c r="C5101" t="s">
        <v>22</v>
      </c>
      <c r="D5101" t="s">
        <v>52</v>
      </c>
      <c r="E5101" s="1">
        <v>45386</v>
      </c>
      <c r="F5101" t="s">
        <v>10253</v>
      </c>
      <c r="G5101" t="s">
        <v>12201</v>
      </c>
      <c r="H5101" t="s">
        <v>25</v>
      </c>
      <c r="I5101" t="s">
        <v>54</v>
      </c>
      <c r="J5101" t="s">
        <v>59</v>
      </c>
      <c r="K5101">
        <v>4</v>
      </c>
      <c r="L5101">
        <v>783.93</v>
      </c>
      <c r="M5101" t="s">
        <v>28</v>
      </c>
      <c r="N5101">
        <v>31</v>
      </c>
      <c r="O5101" t="s">
        <v>12136</v>
      </c>
      <c r="P5101">
        <v>170</v>
      </c>
      <c r="Q5101" t="s">
        <v>29</v>
      </c>
      <c r="R5101">
        <v>3</v>
      </c>
      <c r="S5101" s="1">
        <v>45874</v>
      </c>
      <c r="T5101" t="s">
        <v>60</v>
      </c>
    </row>
    <row r="5102" spans="1:20" x14ac:dyDescent="0.25">
      <c r="A5102" t="s">
        <v>10254</v>
      </c>
      <c r="B5102" t="s">
        <v>45</v>
      </c>
      <c r="C5102" t="s">
        <v>82</v>
      </c>
      <c r="D5102" t="s">
        <v>32</v>
      </c>
      <c r="E5102" s="1">
        <v>45994</v>
      </c>
      <c r="F5102" t="s">
        <v>10255</v>
      </c>
      <c r="G5102" t="s">
        <v>12201</v>
      </c>
      <c r="H5102" t="s">
        <v>25</v>
      </c>
      <c r="I5102" t="s">
        <v>26</v>
      </c>
      <c r="J5102" t="s">
        <v>59</v>
      </c>
      <c r="K5102">
        <v>3</v>
      </c>
      <c r="L5102">
        <v>1049.72</v>
      </c>
      <c r="M5102" t="s">
        <v>28</v>
      </c>
      <c r="N5102">
        <v>18</v>
      </c>
      <c r="O5102" t="s">
        <v>12240</v>
      </c>
      <c r="P5102">
        <v>41</v>
      </c>
      <c r="Q5102" t="s">
        <v>29</v>
      </c>
      <c r="R5102">
        <v>2</v>
      </c>
      <c r="S5102" t="s">
        <v>12244</v>
      </c>
      <c r="T5102" t="s">
        <v>60</v>
      </c>
    </row>
    <row r="5103" spans="1:20" x14ac:dyDescent="0.25">
      <c r="A5103" t="s">
        <v>10256</v>
      </c>
      <c r="B5103" t="s">
        <v>21</v>
      </c>
      <c r="C5103" t="s">
        <v>82</v>
      </c>
      <c r="D5103" t="s">
        <v>77</v>
      </c>
      <c r="E5103" t="s">
        <v>12155</v>
      </c>
      <c r="F5103" t="s">
        <v>10257</v>
      </c>
      <c r="G5103" t="s">
        <v>12201</v>
      </c>
      <c r="H5103" t="s">
        <v>47</v>
      </c>
      <c r="I5103" t="s">
        <v>63</v>
      </c>
      <c r="J5103" t="s">
        <v>67</v>
      </c>
      <c r="K5103">
        <v>4</v>
      </c>
      <c r="L5103">
        <v>232.01</v>
      </c>
      <c r="M5103" t="s">
        <v>50</v>
      </c>
      <c r="N5103">
        <v>32</v>
      </c>
      <c r="O5103" s="1">
        <v>45637</v>
      </c>
      <c r="P5103">
        <v>313</v>
      </c>
      <c r="Q5103" t="s">
        <v>29</v>
      </c>
      <c r="R5103">
        <v>4</v>
      </c>
      <c r="S5103" t="s">
        <v>12425</v>
      </c>
      <c r="T5103" t="s">
        <v>36</v>
      </c>
    </row>
    <row r="5104" spans="1:20" x14ac:dyDescent="0.25">
      <c r="A5104" t="s">
        <v>10258</v>
      </c>
      <c r="B5104" t="s">
        <v>21</v>
      </c>
      <c r="C5104" t="s">
        <v>22</v>
      </c>
      <c r="D5104" t="s">
        <v>77</v>
      </c>
      <c r="E5104" t="s">
        <v>12430</v>
      </c>
      <c r="F5104" t="s">
        <v>10259</v>
      </c>
      <c r="G5104" s="1">
        <v>45662</v>
      </c>
      <c r="H5104" t="s">
        <v>47</v>
      </c>
      <c r="I5104" t="s">
        <v>48</v>
      </c>
      <c r="J5104" t="s">
        <v>59</v>
      </c>
      <c r="K5104">
        <v>2</v>
      </c>
      <c r="L5104">
        <v>475.07</v>
      </c>
      <c r="M5104" t="s">
        <v>28</v>
      </c>
      <c r="N5104">
        <v>12</v>
      </c>
      <c r="O5104" t="s">
        <v>12220</v>
      </c>
      <c r="P5104">
        <v>319</v>
      </c>
      <c r="Q5104" t="s">
        <v>29</v>
      </c>
      <c r="R5104">
        <v>4</v>
      </c>
      <c r="S5104" s="1">
        <v>45815</v>
      </c>
      <c r="T5104" t="s">
        <v>60</v>
      </c>
    </row>
    <row r="5105" spans="1:20" x14ac:dyDescent="0.25">
      <c r="A5105" t="s">
        <v>10260</v>
      </c>
      <c r="B5105" t="s">
        <v>38</v>
      </c>
      <c r="C5105" t="s">
        <v>22</v>
      </c>
      <c r="D5105" t="s">
        <v>23</v>
      </c>
      <c r="E5105" t="s">
        <v>12391</v>
      </c>
      <c r="F5105" t="s">
        <v>10261</v>
      </c>
      <c r="G5105" s="1">
        <v>45662</v>
      </c>
      <c r="H5105" t="s">
        <v>25</v>
      </c>
      <c r="I5105" t="s">
        <v>54</v>
      </c>
      <c r="J5105" t="s">
        <v>67</v>
      </c>
      <c r="K5105">
        <v>1</v>
      </c>
      <c r="L5105">
        <v>125.73</v>
      </c>
      <c r="M5105" t="s">
        <v>50</v>
      </c>
      <c r="N5105">
        <v>32</v>
      </c>
      <c r="O5105" t="s">
        <v>12370</v>
      </c>
      <c r="P5105">
        <v>251</v>
      </c>
      <c r="Q5105" t="s">
        <v>29</v>
      </c>
      <c r="R5105">
        <v>5</v>
      </c>
      <c r="S5105" s="1">
        <v>45692</v>
      </c>
      <c r="T5105" t="s">
        <v>36</v>
      </c>
    </row>
    <row r="5106" spans="1:20" x14ac:dyDescent="0.25">
      <c r="A5106" t="s">
        <v>10262</v>
      </c>
      <c r="B5106" t="s">
        <v>38</v>
      </c>
      <c r="C5106" t="s">
        <v>39</v>
      </c>
      <c r="D5106" t="s">
        <v>23</v>
      </c>
      <c r="E5106" t="s">
        <v>12314</v>
      </c>
      <c r="F5106" t="s">
        <v>10263</v>
      </c>
      <c r="G5106" s="1">
        <v>45662</v>
      </c>
      <c r="H5106" t="s">
        <v>34</v>
      </c>
      <c r="I5106" t="s">
        <v>54</v>
      </c>
      <c r="J5106" t="s">
        <v>49</v>
      </c>
      <c r="K5106">
        <v>1</v>
      </c>
      <c r="L5106">
        <v>669.37</v>
      </c>
      <c r="M5106" t="s">
        <v>28</v>
      </c>
      <c r="N5106">
        <v>34</v>
      </c>
      <c r="O5106" t="s">
        <v>12094</v>
      </c>
      <c r="P5106">
        <v>359</v>
      </c>
      <c r="Q5106" t="s">
        <v>43</v>
      </c>
      <c r="R5106">
        <v>1</v>
      </c>
      <c r="S5106" t="s">
        <v>12131</v>
      </c>
      <c r="T5106" t="s">
        <v>60</v>
      </c>
    </row>
    <row r="5107" spans="1:20" x14ac:dyDescent="0.25">
      <c r="A5107" t="s">
        <v>10264</v>
      </c>
      <c r="B5107" t="s">
        <v>21</v>
      </c>
      <c r="C5107" t="s">
        <v>39</v>
      </c>
      <c r="D5107" t="s">
        <v>23</v>
      </c>
      <c r="E5107" t="s">
        <v>12355</v>
      </c>
      <c r="F5107" t="s">
        <v>10265</v>
      </c>
      <c r="G5107" s="1">
        <v>45662</v>
      </c>
      <c r="H5107" t="s">
        <v>25</v>
      </c>
      <c r="I5107" t="s">
        <v>42</v>
      </c>
      <c r="J5107" t="s">
        <v>64</v>
      </c>
      <c r="K5107">
        <v>1</v>
      </c>
      <c r="L5107">
        <v>755.72</v>
      </c>
      <c r="M5107" t="s">
        <v>28</v>
      </c>
      <c r="N5107">
        <v>5</v>
      </c>
      <c r="O5107" t="s">
        <v>12252</v>
      </c>
      <c r="P5107">
        <v>182</v>
      </c>
      <c r="Q5107" t="s">
        <v>29</v>
      </c>
      <c r="R5107">
        <v>2</v>
      </c>
      <c r="S5107" t="s">
        <v>12135</v>
      </c>
      <c r="T5107" t="s">
        <v>36</v>
      </c>
    </row>
    <row r="5108" spans="1:20" x14ac:dyDescent="0.25">
      <c r="A5108" t="s">
        <v>10266</v>
      </c>
      <c r="B5108" t="s">
        <v>21</v>
      </c>
      <c r="C5108" t="s">
        <v>22</v>
      </c>
      <c r="D5108" t="s">
        <v>77</v>
      </c>
      <c r="E5108" s="1">
        <v>45603</v>
      </c>
      <c r="F5108" t="s">
        <v>10267</v>
      </c>
      <c r="G5108" s="1">
        <v>45662</v>
      </c>
      <c r="H5108" t="s">
        <v>47</v>
      </c>
      <c r="I5108" t="s">
        <v>42</v>
      </c>
      <c r="J5108" t="s">
        <v>49</v>
      </c>
      <c r="K5108">
        <v>1</v>
      </c>
      <c r="L5108">
        <v>983.45</v>
      </c>
      <c r="M5108" t="s">
        <v>35</v>
      </c>
      <c r="N5108">
        <v>38</v>
      </c>
      <c r="O5108" t="s">
        <v>12098</v>
      </c>
      <c r="P5108">
        <v>63</v>
      </c>
      <c r="Q5108" t="s">
        <v>43</v>
      </c>
      <c r="R5108">
        <v>4</v>
      </c>
      <c r="S5108" t="s">
        <v>12278</v>
      </c>
      <c r="T5108" t="s">
        <v>30</v>
      </c>
    </row>
    <row r="5109" spans="1:20" x14ac:dyDescent="0.25">
      <c r="A5109" t="s">
        <v>10268</v>
      </c>
      <c r="B5109" t="s">
        <v>38</v>
      </c>
      <c r="C5109" t="s">
        <v>22</v>
      </c>
      <c r="D5109" t="s">
        <v>77</v>
      </c>
      <c r="E5109" s="1">
        <v>45841</v>
      </c>
      <c r="F5109" t="s">
        <v>10269</v>
      </c>
      <c r="G5109" s="1">
        <v>45662</v>
      </c>
      <c r="H5109" t="s">
        <v>47</v>
      </c>
      <c r="I5109" t="s">
        <v>26</v>
      </c>
      <c r="J5109" t="s">
        <v>67</v>
      </c>
      <c r="K5109">
        <v>1</v>
      </c>
      <c r="L5109">
        <v>312.31</v>
      </c>
      <c r="M5109" t="s">
        <v>50</v>
      </c>
      <c r="N5109">
        <v>29</v>
      </c>
      <c r="O5109" s="1">
        <v>45810</v>
      </c>
      <c r="P5109">
        <v>450</v>
      </c>
      <c r="Q5109" t="s">
        <v>29</v>
      </c>
      <c r="R5109">
        <v>5</v>
      </c>
      <c r="S5109" s="1">
        <v>45422</v>
      </c>
      <c r="T5109" t="s">
        <v>36</v>
      </c>
    </row>
    <row r="5110" spans="1:20" x14ac:dyDescent="0.25">
      <c r="A5110" t="s">
        <v>10270</v>
      </c>
      <c r="B5110" t="s">
        <v>21</v>
      </c>
      <c r="C5110" t="s">
        <v>82</v>
      </c>
      <c r="D5110" t="s">
        <v>23</v>
      </c>
      <c r="E5110" t="s">
        <v>12239</v>
      </c>
      <c r="F5110" t="s">
        <v>10271</v>
      </c>
      <c r="G5110" s="1">
        <v>45693</v>
      </c>
      <c r="H5110" t="s">
        <v>58</v>
      </c>
      <c r="I5110" t="s">
        <v>54</v>
      </c>
      <c r="J5110" t="s">
        <v>64</v>
      </c>
      <c r="K5110">
        <v>1</v>
      </c>
      <c r="L5110">
        <v>1375.87</v>
      </c>
      <c r="M5110" t="s">
        <v>28</v>
      </c>
      <c r="N5110">
        <v>40</v>
      </c>
      <c r="O5110" s="1">
        <v>45963</v>
      </c>
      <c r="P5110">
        <v>125</v>
      </c>
      <c r="Q5110" t="s">
        <v>29</v>
      </c>
      <c r="R5110">
        <v>5</v>
      </c>
      <c r="S5110" s="1">
        <v>45718</v>
      </c>
      <c r="T5110" t="s">
        <v>30</v>
      </c>
    </row>
    <row r="5111" spans="1:20" x14ac:dyDescent="0.25">
      <c r="A5111" t="s">
        <v>10272</v>
      </c>
      <c r="B5111" t="s">
        <v>21</v>
      </c>
      <c r="C5111" t="s">
        <v>22</v>
      </c>
      <c r="D5111" t="s">
        <v>56</v>
      </c>
      <c r="E5111" s="1">
        <v>45292</v>
      </c>
      <c r="F5111" t="s">
        <v>10273</v>
      </c>
      <c r="G5111" s="1">
        <v>45693</v>
      </c>
      <c r="H5111" t="s">
        <v>34</v>
      </c>
      <c r="I5111" t="s">
        <v>42</v>
      </c>
      <c r="J5111" t="s">
        <v>67</v>
      </c>
      <c r="K5111">
        <v>3</v>
      </c>
      <c r="L5111">
        <v>678.43</v>
      </c>
      <c r="M5111" t="s">
        <v>50</v>
      </c>
      <c r="N5111">
        <v>15</v>
      </c>
      <c r="O5111" t="s">
        <v>12184</v>
      </c>
      <c r="P5111">
        <v>406</v>
      </c>
      <c r="Q5111" t="s">
        <v>29</v>
      </c>
      <c r="R5111">
        <v>4</v>
      </c>
      <c r="S5111" s="1">
        <v>45843</v>
      </c>
      <c r="T5111" t="s">
        <v>30</v>
      </c>
    </row>
    <row r="5112" spans="1:20" x14ac:dyDescent="0.25">
      <c r="A5112" t="s">
        <v>10274</v>
      </c>
      <c r="B5112" t="s">
        <v>21</v>
      </c>
      <c r="C5112" t="s">
        <v>39</v>
      </c>
      <c r="D5112" t="s">
        <v>56</v>
      </c>
      <c r="E5112" t="s">
        <v>12158</v>
      </c>
      <c r="F5112" t="s">
        <v>10275</v>
      </c>
      <c r="G5112" s="1">
        <v>45693</v>
      </c>
      <c r="H5112" t="s">
        <v>47</v>
      </c>
      <c r="I5112" t="s">
        <v>63</v>
      </c>
      <c r="J5112" t="s">
        <v>59</v>
      </c>
      <c r="K5112">
        <v>3</v>
      </c>
      <c r="L5112">
        <v>977.17</v>
      </c>
      <c r="M5112" t="s">
        <v>28</v>
      </c>
      <c r="N5112">
        <v>11</v>
      </c>
      <c r="O5112" t="s">
        <v>12143</v>
      </c>
      <c r="P5112">
        <v>309</v>
      </c>
      <c r="Q5112" t="s">
        <v>43</v>
      </c>
      <c r="R5112">
        <v>5</v>
      </c>
      <c r="S5112" t="s">
        <v>12114</v>
      </c>
      <c r="T5112" t="s">
        <v>30</v>
      </c>
    </row>
    <row r="5113" spans="1:20" x14ac:dyDescent="0.25">
      <c r="A5113" t="s">
        <v>10276</v>
      </c>
      <c r="B5113" t="s">
        <v>45</v>
      </c>
      <c r="C5113" t="s">
        <v>39</v>
      </c>
      <c r="D5113" t="s">
        <v>23</v>
      </c>
      <c r="E5113" t="s">
        <v>12179</v>
      </c>
      <c r="F5113" t="s">
        <v>10277</v>
      </c>
      <c r="G5113" s="1">
        <v>45693</v>
      </c>
      <c r="H5113" t="s">
        <v>58</v>
      </c>
      <c r="I5113" t="s">
        <v>26</v>
      </c>
      <c r="J5113" t="s">
        <v>67</v>
      </c>
      <c r="K5113">
        <v>1</v>
      </c>
      <c r="L5113">
        <v>549.47</v>
      </c>
      <c r="M5113" t="s">
        <v>35</v>
      </c>
      <c r="N5113">
        <v>42</v>
      </c>
      <c r="O5113" s="1">
        <v>45636</v>
      </c>
      <c r="P5113">
        <v>345</v>
      </c>
      <c r="Q5113" t="s">
        <v>29</v>
      </c>
      <c r="R5113">
        <v>3</v>
      </c>
      <c r="S5113" s="1">
        <v>45755</v>
      </c>
      <c r="T5113" t="s">
        <v>36</v>
      </c>
    </row>
    <row r="5114" spans="1:20" x14ac:dyDescent="0.25">
      <c r="A5114" t="s">
        <v>10278</v>
      </c>
      <c r="B5114" t="s">
        <v>21</v>
      </c>
      <c r="C5114" t="s">
        <v>39</v>
      </c>
      <c r="D5114" t="s">
        <v>56</v>
      </c>
      <c r="E5114" s="1">
        <v>45544</v>
      </c>
      <c r="F5114" t="s">
        <v>10279</v>
      </c>
      <c r="G5114" s="1">
        <v>45693</v>
      </c>
      <c r="H5114" t="s">
        <v>47</v>
      </c>
      <c r="I5114" t="s">
        <v>26</v>
      </c>
      <c r="J5114" t="s">
        <v>27</v>
      </c>
      <c r="K5114">
        <v>2</v>
      </c>
      <c r="L5114">
        <v>732.99</v>
      </c>
      <c r="M5114" t="s">
        <v>28</v>
      </c>
      <c r="N5114">
        <v>41</v>
      </c>
      <c r="O5114" t="s">
        <v>12279</v>
      </c>
      <c r="P5114">
        <v>210</v>
      </c>
      <c r="Q5114" t="s">
        <v>43</v>
      </c>
      <c r="R5114">
        <v>5</v>
      </c>
      <c r="S5114" t="s">
        <v>12189</v>
      </c>
      <c r="T5114" t="s">
        <v>30</v>
      </c>
    </row>
    <row r="5115" spans="1:20" x14ac:dyDescent="0.25">
      <c r="A5115" t="s">
        <v>10280</v>
      </c>
      <c r="B5115" t="s">
        <v>38</v>
      </c>
      <c r="C5115" t="s">
        <v>22</v>
      </c>
      <c r="D5115" t="s">
        <v>52</v>
      </c>
      <c r="E5115" t="s">
        <v>12151</v>
      </c>
      <c r="F5115" t="s">
        <v>10281</v>
      </c>
      <c r="G5115" s="1">
        <v>45693</v>
      </c>
      <c r="H5115" t="s">
        <v>58</v>
      </c>
      <c r="I5115" t="s">
        <v>26</v>
      </c>
      <c r="J5115" t="s">
        <v>64</v>
      </c>
      <c r="K5115">
        <v>3</v>
      </c>
      <c r="L5115">
        <v>1125.9000000000001</v>
      </c>
      <c r="M5115" t="s">
        <v>28</v>
      </c>
      <c r="N5115">
        <v>7</v>
      </c>
      <c r="O5115" t="s">
        <v>12383</v>
      </c>
      <c r="P5115">
        <v>175</v>
      </c>
      <c r="Q5115" t="s">
        <v>29</v>
      </c>
      <c r="R5115">
        <v>4</v>
      </c>
      <c r="S5115" t="s">
        <v>12146</v>
      </c>
      <c r="T5115" t="s">
        <v>36</v>
      </c>
    </row>
    <row r="5116" spans="1:20" x14ac:dyDescent="0.25">
      <c r="A5116" t="s">
        <v>10282</v>
      </c>
      <c r="B5116" t="s">
        <v>38</v>
      </c>
      <c r="C5116" t="s">
        <v>22</v>
      </c>
      <c r="D5116" t="s">
        <v>32</v>
      </c>
      <c r="E5116" s="1">
        <v>45355</v>
      </c>
      <c r="F5116" t="s">
        <v>10283</v>
      </c>
      <c r="G5116" s="1">
        <v>45693</v>
      </c>
      <c r="H5116" t="s">
        <v>47</v>
      </c>
      <c r="I5116" t="s">
        <v>54</v>
      </c>
      <c r="J5116" t="s">
        <v>67</v>
      </c>
      <c r="K5116">
        <v>5</v>
      </c>
      <c r="L5116">
        <v>1389.33</v>
      </c>
      <c r="M5116" t="s">
        <v>28</v>
      </c>
      <c r="N5116">
        <v>8</v>
      </c>
      <c r="O5116" t="s">
        <v>12125</v>
      </c>
      <c r="P5116">
        <v>74</v>
      </c>
      <c r="Q5116" t="s">
        <v>29</v>
      </c>
      <c r="R5116">
        <v>5</v>
      </c>
      <c r="S5116" t="s">
        <v>12071</v>
      </c>
      <c r="T5116" t="s">
        <v>30</v>
      </c>
    </row>
    <row r="5117" spans="1:20" x14ac:dyDescent="0.25">
      <c r="A5117" t="s">
        <v>10284</v>
      </c>
      <c r="B5117" t="s">
        <v>38</v>
      </c>
      <c r="C5117" t="s">
        <v>22</v>
      </c>
      <c r="D5117" t="s">
        <v>77</v>
      </c>
      <c r="E5117" s="1">
        <v>45577</v>
      </c>
      <c r="F5117" t="s">
        <v>10285</v>
      </c>
      <c r="G5117" s="1">
        <v>45693</v>
      </c>
      <c r="H5117" t="s">
        <v>25</v>
      </c>
      <c r="I5117" t="s">
        <v>26</v>
      </c>
      <c r="J5117" t="s">
        <v>64</v>
      </c>
      <c r="K5117">
        <v>2</v>
      </c>
      <c r="L5117">
        <v>1356.54</v>
      </c>
      <c r="M5117" t="s">
        <v>50</v>
      </c>
      <c r="N5117">
        <v>9</v>
      </c>
      <c r="O5117" s="1">
        <v>45607</v>
      </c>
      <c r="P5117">
        <v>377</v>
      </c>
      <c r="Q5117" t="s">
        <v>29</v>
      </c>
      <c r="R5117">
        <v>3</v>
      </c>
      <c r="S5117" s="1">
        <v>45659</v>
      </c>
      <c r="T5117" t="s">
        <v>36</v>
      </c>
    </row>
    <row r="5118" spans="1:20" x14ac:dyDescent="0.25">
      <c r="A5118" t="s">
        <v>10286</v>
      </c>
      <c r="B5118" t="s">
        <v>45</v>
      </c>
      <c r="C5118" t="s">
        <v>22</v>
      </c>
      <c r="D5118" t="s">
        <v>32</v>
      </c>
      <c r="E5118" t="s">
        <v>12398</v>
      </c>
      <c r="F5118" t="s">
        <v>10287</v>
      </c>
      <c r="G5118" s="1">
        <v>45693</v>
      </c>
      <c r="H5118" t="s">
        <v>58</v>
      </c>
      <c r="I5118" t="s">
        <v>48</v>
      </c>
      <c r="J5118" t="s">
        <v>59</v>
      </c>
      <c r="K5118">
        <v>4</v>
      </c>
      <c r="L5118">
        <v>384.51</v>
      </c>
      <c r="M5118" t="s">
        <v>28</v>
      </c>
      <c r="N5118">
        <v>44</v>
      </c>
      <c r="O5118" t="s">
        <v>12236</v>
      </c>
      <c r="P5118">
        <v>209</v>
      </c>
      <c r="Q5118" t="s">
        <v>29</v>
      </c>
      <c r="R5118">
        <v>1</v>
      </c>
      <c r="S5118" t="s">
        <v>12110</v>
      </c>
      <c r="T5118" t="s">
        <v>30</v>
      </c>
    </row>
    <row r="5119" spans="1:20" x14ac:dyDescent="0.25">
      <c r="A5119" t="s">
        <v>10288</v>
      </c>
      <c r="B5119" t="s">
        <v>45</v>
      </c>
      <c r="C5119" t="s">
        <v>39</v>
      </c>
      <c r="D5119" t="s">
        <v>32</v>
      </c>
      <c r="E5119" t="s">
        <v>12377</v>
      </c>
      <c r="F5119" t="s">
        <v>10289</v>
      </c>
      <c r="G5119" s="1">
        <v>45721</v>
      </c>
      <c r="H5119" t="s">
        <v>58</v>
      </c>
      <c r="I5119" t="s">
        <v>54</v>
      </c>
      <c r="J5119" t="s">
        <v>64</v>
      </c>
      <c r="K5119">
        <v>5</v>
      </c>
      <c r="L5119">
        <v>975.15</v>
      </c>
      <c r="M5119" t="s">
        <v>50</v>
      </c>
      <c r="N5119">
        <v>27</v>
      </c>
      <c r="O5119" s="1">
        <v>45513</v>
      </c>
      <c r="P5119">
        <v>443</v>
      </c>
      <c r="Q5119" t="s">
        <v>29</v>
      </c>
      <c r="R5119">
        <v>5</v>
      </c>
      <c r="S5119" s="1">
        <v>45996</v>
      </c>
      <c r="T5119" t="s">
        <v>36</v>
      </c>
    </row>
    <row r="5120" spans="1:20" x14ac:dyDescent="0.25">
      <c r="A5120" t="s">
        <v>10290</v>
      </c>
      <c r="B5120" t="s">
        <v>21</v>
      </c>
      <c r="C5120" t="s">
        <v>22</v>
      </c>
      <c r="D5120" t="s">
        <v>77</v>
      </c>
      <c r="E5120" s="1">
        <v>45506</v>
      </c>
      <c r="F5120" t="s">
        <v>10291</v>
      </c>
      <c r="G5120" s="1">
        <v>45721</v>
      </c>
      <c r="H5120" t="s">
        <v>34</v>
      </c>
      <c r="I5120" t="s">
        <v>63</v>
      </c>
      <c r="J5120" t="s">
        <v>59</v>
      </c>
      <c r="K5120">
        <v>3</v>
      </c>
      <c r="L5120">
        <v>1239.5</v>
      </c>
      <c r="M5120" t="s">
        <v>35</v>
      </c>
      <c r="N5120">
        <v>31</v>
      </c>
      <c r="O5120" s="1">
        <v>45871</v>
      </c>
      <c r="P5120">
        <v>303</v>
      </c>
      <c r="Q5120" t="s">
        <v>43</v>
      </c>
      <c r="R5120">
        <v>3</v>
      </c>
      <c r="S5120" t="s">
        <v>12083</v>
      </c>
      <c r="T5120" t="s">
        <v>60</v>
      </c>
    </row>
    <row r="5121" spans="1:20" x14ac:dyDescent="0.25">
      <c r="A5121" t="s">
        <v>10292</v>
      </c>
      <c r="B5121" t="s">
        <v>38</v>
      </c>
      <c r="C5121" t="s">
        <v>82</v>
      </c>
      <c r="D5121" t="s">
        <v>77</v>
      </c>
      <c r="E5121" s="1">
        <v>45598</v>
      </c>
      <c r="F5121" t="s">
        <v>10293</v>
      </c>
      <c r="G5121" s="1">
        <v>45721</v>
      </c>
      <c r="H5121" t="s">
        <v>58</v>
      </c>
      <c r="I5121" t="s">
        <v>54</v>
      </c>
      <c r="J5121" t="s">
        <v>49</v>
      </c>
      <c r="K5121">
        <v>2</v>
      </c>
      <c r="L5121">
        <v>1196.77</v>
      </c>
      <c r="M5121" t="s">
        <v>50</v>
      </c>
      <c r="N5121">
        <v>29</v>
      </c>
      <c r="O5121" t="s">
        <v>12390</v>
      </c>
      <c r="P5121">
        <v>227</v>
      </c>
      <c r="Q5121" t="s">
        <v>43</v>
      </c>
      <c r="R5121">
        <v>5</v>
      </c>
      <c r="S5121" t="s">
        <v>12141</v>
      </c>
      <c r="T5121" t="s">
        <v>36</v>
      </c>
    </row>
    <row r="5122" spans="1:20" x14ac:dyDescent="0.25">
      <c r="A5122" t="s">
        <v>10294</v>
      </c>
      <c r="B5122" t="s">
        <v>21</v>
      </c>
      <c r="C5122" t="s">
        <v>39</v>
      </c>
      <c r="D5122" t="s">
        <v>32</v>
      </c>
      <c r="E5122" t="s">
        <v>12195</v>
      </c>
      <c r="F5122" t="s">
        <v>10295</v>
      </c>
      <c r="G5122" s="1">
        <v>45721</v>
      </c>
      <c r="H5122" t="s">
        <v>25</v>
      </c>
      <c r="I5122" t="s">
        <v>63</v>
      </c>
      <c r="J5122" t="s">
        <v>59</v>
      </c>
      <c r="K5122">
        <v>4</v>
      </c>
      <c r="L5122">
        <v>798.62</v>
      </c>
      <c r="M5122" t="s">
        <v>28</v>
      </c>
      <c r="N5122">
        <v>7</v>
      </c>
      <c r="O5122" t="s">
        <v>12108</v>
      </c>
      <c r="P5122">
        <v>11</v>
      </c>
      <c r="Q5122" t="s">
        <v>43</v>
      </c>
      <c r="R5122">
        <v>4</v>
      </c>
      <c r="S5122" t="s">
        <v>12373</v>
      </c>
      <c r="T5122" t="s">
        <v>36</v>
      </c>
    </row>
    <row r="5123" spans="1:20" x14ac:dyDescent="0.25">
      <c r="A5123" t="s">
        <v>10296</v>
      </c>
      <c r="B5123" t="s">
        <v>45</v>
      </c>
      <c r="C5123" t="s">
        <v>39</v>
      </c>
      <c r="D5123" t="s">
        <v>32</v>
      </c>
      <c r="E5123" s="1">
        <v>45389</v>
      </c>
      <c r="F5123" t="s">
        <v>10297</v>
      </c>
      <c r="G5123" s="1">
        <v>45721</v>
      </c>
      <c r="H5123" t="s">
        <v>58</v>
      </c>
      <c r="I5123" t="s">
        <v>26</v>
      </c>
      <c r="J5123" t="s">
        <v>27</v>
      </c>
      <c r="K5123">
        <v>4</v>
      </c>
      <c r="L5123">
        <v>935.99</v>
      </c>
      <c r="M5123" t="s">
        <v>50</v>
      </c>
      <c r="N5123">
        <v>17</v>
      </c>
      <c r="O5123" t="s">
        <v>12131</v>
      </c>
      <c r="P5123">
        <v>158</v>
      </c>
      <c r="Q5123" t="s">
        <v>29</v>
      </c>
      <c r="R5123">
        <v>5</v>
      </c>
      <c r="S5123" t="s">
        <v>12388</v>
      </c>
      <c r="T5123" t="s">
        <v>60</v>
      </c>
    </row>
    <row r="5124" spans="1:20" x14ac:dyDescent="0.25">
      <c r="A5124" t="s">
        <v>10298</v>
      </c>
      <c r="B5124" t="s">
        <v>45</v>
      </c>
      <c r="C5124" t="s">
        <v>22</v>
      </c>
      <c r="D5124" t="s">
        <v>23</v>
      </c>
      <c r="E5124" s="1">
        <v>45514</v>
      </c>
      <c r="F5124" t="s">
        <v>10299</v>
      </c>
      <c r="G5124" s="1">
        <v>45721</v>
      </c>
      <c r="H5124" t="s">
        <v>25</v>
      </c>
      <c r="I5124" t="s">
        <v>26</v>
      </c>
      <c r="J5124" t="s">
        <v>59</v>
      </c>
      <c r="K5124">
        <v>4</v>
      </c>
      <c r="L5124">
        <v>436.08</v>
      </c>
      <c r="M5124" t="s">
        <v>50</v>
      </c>
      <c r="N5124">
        <v>14</v>
      </c>
      <c r="O5124" t="s">
        <v>12155</v>
      </c>
      <c r="P5124">
        <v>453</v>
      </c>
      <c r="Q5124" t="s">
        <v>43</v>
      </c>
      <c r="R5124">
        <v>1</v>
      </c>
      <c r="S5124" t="s">
        <v>12291</v>
      </c>
      <c r="T5124" t="s">
        <v>30</v>
      </c>
    </row>
    <row r="5125" spans="1:20" x14ac:dyDescent="0.25">
      <c r="A5125" t="s">
        <v>10300</v>
      </c>
      <c r="B5125" t="s">
        <v>45</v>
      </c>
      <c r="C5125" t="s">
        <v>22</v>
      </c>
      <c r="D5125" t="s">
        <v>23</v>
      </c>
      <c r="E5125" t="s">
        <v>12351</v>
      </c>
      <c r="F5125" t="s">
        <v>10301</v>
      </c>
      <c r="G5125" s="1">
        <v>45752</v>
      </c>
      <c r="H5125" t="s">
        <v>41</v>
      </c>
      <c r="I5125" t="s">
        <v>63</v>
      </c>
      <c r="J5125" t="s">
        <v>27</v>
      </c>
      <c r="K5125">
        <v>1</v>
      </c>
      <c r="L5125">
        <v>758.75</v>
      </c>
      <c r="M5125" t="s">
        <v>28</v>
      </c>
      <c r="N5125">
        <v>25</v>
      </c>
      <c r="O5125" t="s">
        <v>12278</v>
      </c>
      <c r="P5125">
        <v>67</v>
      </c>
      <c r="Q5125" t="s">
        <v>29</v>
      </c>
      <c r="R5125">
        <v>1</v>
      </c>
      <c r="S5125" t="s">
        <v>12200</v>
      </c>
      <c r="T5125" t="s">
        <v>60</v>
      </c>
    </row>
    <row r="5126" spans="1:20" x14ac:dyDescent="0.25">
      <c r="A5126" t="s">
        <v>10302</v>
      </c>
      <c r="B5126" t="s">
        <v>38</v>
      </c>
      <c r="C5126" t="s">
        <v>82</v>
      </c>
      <c r="D5126" t="s">
        <v>32</v>
      </c>
      <c r="E5126" t="s">
        <v>12442</v>
      </c>
      <c r="F5126" t="s">
        <v>10303</v>
      </c>
      <c r="G5126" s="1">
        <v>45752</v>
      </c>
      <c r="H5126" t="s">
        <v>58</v>
      </c>
      <c r="I5126" t="s">
        <v>48</v>
      </c>
      <c r="J5126" t="s">
        <v>64</v>
      </c>
      <c r="K5126">
        <v>3</v>
      </c>
      <c r="L5126">
        <v>548.67999999999995</v>
      </c>
      <c r="M5126" t="s">
        <v>50</v>
      </c>
      <c r="N5126">
        <v>48</v>
      </c>
      <c r="O5126" t="s">
        <v>12156</v>
      </c>
      <c r="P5126">
        <v>260</v>
      </c>
      <c r="Q5126" t="s">
        <v>29</v>
      </c>
      <c r="R5126">
        <v>5</v>
      </c>
      <c r="S5126" t="s">
        <v>12186</v>
      </c>
      <c r="T5126" t="s">
        <v>60</v>
      </c>
    </row>
    <row r="5127" spans="1:20" x14ac:dyDescent="0.25">
      <c r="A5127" t="s">
        <v>10304</v>
      </c>
      <c r="B5127" t="s">
        <v>21</v>
      </c>
      <c r="C5127" t="s">
        <v>22</v>
      </c>
      <c r="D5127" t="s">
        <v>52</v>
      </c>
      <c r="E5127" s="1">
        <v>45901</v>
      </c>
      <c r="F5127" t="s">
        <v>10305</v>
      </c>
      <c r="G5127" s="1">
        <v>45752</v>
      </c>
      <c r="H5127" t="s">
        <v>34</v>
      </c>
      <c r="I5127" t="s">
        <v>48</v>
      </c>
      <c r="J5127" t="s">
        <v>67</v>
      </c>
      <c r="K5127">
        <v>4</v>
      </c>
      <c r="L5127">
        <v>851.2</v>
      </c>
      <c r="M5127" t="s">
        <v>35</v>
      </c>
      <c r="N5127">
        <v>12</v>
      </c>
      <c r="O5127" t="s">
        <v>12379</v>
      </c>
      <c r="P5127">
        <v>350</v>
      </c>
      <c r="Q5127" t="s">
        <v>29</v>
      </c>
      <c r="R5127">
        <v>3</v>
      </c>
      <c r="S5127" s="1">
        <v>45962</v>
      </c>
      <c r="T5127" t="s">
        <v>60</v>
      </c>
    </row>
    <row r="5128" spans="1:20" x14ac:dyDescent="0.25">
      <c r="A5128" t="s">
        <v>10306</v>
      </c>
      <c r="B5128" t="s">
        <v>45</v>
      </c>
      <c r="C5128" t="s">
        <v>82</v>
      </c>
      <c r="D5128" t="s">
        <v>56</v>
      </c>
      <c r="E5128" t="s">
        <v>12063</v>
      </c>
      <c r="F5128" t="s">
        <v>10307</v>
      </c>
      <c r="G5128" s="1">
        <v>45752</v>
      </c>
      <c r="H5128" t="s">
        <v>47</v>
      </c>
      <c r="I5128" t="s">
        <v>48</v>
      </c>
      <c r="J5128" t="s">
        <v>27</v>
      </c>
      <c r="K5128">
        <v>2</v>
      </c>
      <c r="L5128">
        <v>1039.7</v>
      </c>
      <c r="M5128" t="s">
        <v>35</v>
      </c>
      <c r="N5128">
        <v>35</v>
      </c>
      <c r="O5128" t="s">
        <v>12110</v>
      </c>
      <c r="P5128">
        <v>262</v>
      </c>
      <c r="Q5128" t="s">
        <v>43</v>
      </c>
      <c r="R5128">
        <v>2</v>
      </c>
      <c r="S5128" s="1">
        <v>45966</v>
      </c>
      <c r="T5128" t="s">
        <v>30</v>
      </c>
    </row>
    <row r="5129" spans="1:20" x14ac:dyDescent="0.25">
      <c r="A5129" t="s">
        <v>10308</v>
      </c>
      <c r="B5129" t="s">
        <v>45</v>
      </c>
      <c r="C5129" t="s">
        <v>39</v>
      </c>
      <c r="D5129" t="s">
        <v>23</v>
      </c>
      <c r="E5129" t="s">
        <v>12177</v>
      </c>
      <c r="F5129" t="s">
        <v>10309</v>
      </c>
      <c r="G5129" s="1">
        <v>45752</v>
      </c>
      <c r="H5129" t="s">
        <v>58</v>
      </c>
      <c r="I5129" t="s">
        <v>54</v>
      </c>
      <c r="J5129" t="s">
        <v>49</v>
      </c>
      <c r="K5129">
        <v>1</v>
      </c>
      <c r="L5129">
        <v>1168.05</v>
      </c>
      <c r="M5129" t="s">
        <v>28</v>
      </c>
      <c r="N5129">
        <v>48</v>
      </c>
      <c r="O5129" t="s">
        <v>12243</v>
      </c>
      <c r="P5129">
        <v>153</v>
      </c>
      <c r="Q5129" t="s">
        <v>43</v>
      </c>
      <c r="R5129">
        <v>3</v>
      </c>
      <c r="S5129" t="s">
        <v>12152</v>
      </c>
      <c r="T5129" t="s">
        <v>36</v>
      </c>
    </row>
    <row r="5130" spans="1:20" x14ac:dyDescent="0.25">
      <c r="A5130" t="s">
        <v>10310</v>
      </c>
      <c r="B5130" t="s">
        <v>21</v>
      </c>
      <c r="C5130" t="s">
        <v>82</v>
      </c>
      <c r="D5130" t="s">
        <v>52</v>
      </c>
      <c r="E5130" t="s">
        <v>12308</v>
      </c>
      <c r="F5130" t="s">
        <v>10311</v>
      </c>
      <c r="G5130" s="1">
        <v>45752</v>
      </c>
      <c r="H5130" t="s">
        <v>41</v>
      </c>
      <c r="I5130" t="s">
        <v>48</v>
      </c>
      <c r="J5130" t="s">
        <v>27</v>
      </c>
      <c r="K5130">
        <v>1</v>
      </c>
      <c r="L5130">
        <v>572.1</v>
      </c>
      <c r="M5130" t="s">
        <v>28</v>
      </c>
      <c r="N5130">
        <v>43</v>
      </c>
      <c r="O5130" s="1">
        <v>45907</v>
      </c>
      <c r="P5130">
        <v>472</v>
      </c>
      <c r="Q5130" t="s">
        <v>29</v>
      </c>
      <c r="R5130">
        <v>4</v>
      </c>
      <c r="S5130" t="s">
        <v>12169</v>
      </c>
      <c r="T5130" t="s">
        <v>30</v>
      </c>
    </row>
    <row r="5131" spans="1:20" x14ac:dyDescent="0.25">
      <c r="A5131" t="s">
        <v>10312</v>
      </c>
      <c r="B5131" t="s">
        <v>21</v>
      </c>
      <c r="C5131" t="s">
        <v>39</v>
      </c>
      <c r="D5131" t="s">
        <v>77</v>
      </c>
      <c r="E5131" t="s">
        <v>12211</v>
      </c>
      <c r="F5131" t="s">
        <v>10313</v>
      </c>
      <c r="G5131" s="1">
        <v>45752</v>
      </c>
      <c r="H5131" t="s">
        <v>25</v>
      </c>
      <c r="I5131" t="s">
        <v>54</v>
      </c>
      <c r="J5131" t="s">
        <v>67</v>
      </c>
      <c r="K5131">
        <v>2</v>
      </c>
      <c r="L5131">
        <v>1072.3499999999999</v>
      </c>
      <c r="M5131" t="s">
        <v>35</v>
      </c>
      <c r="N5131">
        <v>26</v>
      </c>
      <c r="O5131" s="1">
        <v>45907</v>
      </c>
      <c r="P5131">
        <v>107</v>
      </c>
      <c r="Q5131" t="s">
        <v>43</v>
      </c>
      <c r="R5131">
        <v>2</v>
      </c>
      <c r="S5131" s="1">
        <v>45576</v>
      </c>
      <c r="T5131" t="s">
        <v>30</v>
      </c>
    </row>
    <row r="5132" spans="1:20" x14ac:dyDescent="0.25">
      <c r="A5132" t="s">
        <v>10314</v>
      </c>
      <c r="B5132" t="s">
        <v>38</v>
      </c>
      <c r="C5132" t="s">
        <v>82</v>
      </c>
      <c r="D5132" t="s">
        <v>32</v>
      </c>
      <c r="E5132" t="s">
        <v>12448</v>
      </c>
      <c r="F5132" t="s">
        <v>10315</v>
      </c>
      <c r="G5132" s="1">
        <v>45752</v>
      </c>
      <c r="H5132" t="s">
        <v>34</v>
      </c>
      <c r="I5132" t="s">
        <v>63</v>
      </c>
      <c r="J5132" t="s">
        <v>64</v>
      </c>
      <c r="K5132">
        <v>1</v>
      </c>
      <c r="L5132">
        <v>1083.8800000000001</v>
      </c>
      <c r="M5132" t="s">
        <v>35</v>
      </c>
      <c r="N5132">
        <v>23</v>
      </c>
      <c r="O5132" t="s">
        <v>12313</v>
      </c>
      <c r="P5132">
        <v>60</v>
      </c>
      <c r="Q5132" t="s">
        <v>29</v>
      </c>
      <c r="R5132">
        <v>3</v>
      </c>
      <c r="S5132" t="s">
        <v>12160</v>
      </c>
      <c r="T5132" t="s">
        <v>60</v>
      </c>
    </row>
    <row r="5133" spans="1:20" x14ac:dyDescent="0.25">
      <c r="A5133" t="s">
        <v>10316</v>
      </c>
      <c r="B5133" t="s">
        <v>38</v>
      </c>
      <c r="C5133" t="s">
        <v>39</v>
      </c>
      <c r="D5133" t="s">
        <v>56</v>
      </c>
      <c r="E5133" s="1">
        <v>45516</v>
      </c>
      <c r="F5133" t="s">
        <v>10317</v>
      </c>
      <c r="G5133" s="1">
        <v>45782</v>
      </c>
      <c r="H5133" t="s">
        <v>58</v>
      </c>
      <c r="I5133" t="s">
        <v>26</v>
      </c>
      <c r="J5133" t="s">
        <v>64</v>
      </c>
      <c r="K5133">
        <v>5</v>
      </c>
      <c r="L5133">
        <v>353.94</v>
      </c>
      <c r="M5133" t="s">
        <v>28</v>
      </c>
      <c r="N5133">
        <v>42</v>
      </c>
      <c r="O5133" t="s">
        <v>12311</v>
      </c>
      <c r="P5133">
        <v>112</v>
      </c>
      <c r="Q5133" t="s">
        <v>43</v>
      </c>
      <c r="R5133">
        <v>1</v>
      </c>
      <c r="S5133" s="1">
        <v>45333</v>
      </c>
      <c r="T5133" t="s">
        <v>36</v>
      </c>
    </row>
    <row r="5134" spans="1:20" x14ac:dyDescent="0.25">
      <c r="A5134" t="s">
        <v>10318</v>
      </c>
      <c r="B5134" t="s">
        <v>38</v>
      </c>
      <c r="C5134" t="s">
        <v>39</v>
      </c>
      <c r="D5134" t="s">
        <v>52</v>
      </c>
      <c r="E5134" s="1">
        <v>45599</v>
      </c>
      <c r="F5134" t="s">
        <v>10319</v>
      </c>
      <c r="G5134" s="1">
        <v>45782</v>
      </c>
      <c r="H5134" t="s">
        <v>47</v>
      </c>
      <c r="I5134" t="s">
        <v>54</v>
      </c>
      <c r="J5134" t="s">
        <v>27</v>
      </c>
      <c r="K5134">
        <v>4</v>
      </c>
      <c r="L5134">
        <v>1459.27</v>
      </c>
      <c r="M5134" t="s">
        <v>28</v>
      </c>
      <c r="N5134">
        <v>8</v>
      </c>
      <c r="O5134" t="s">
        <v>12252</v>
      </c>
      <c r="P5134">
        <v>344</v>
      </c>
      <c r="Q5134" t="s">
        <v>43</v>
      </c>
      <c r="R5134">
        <v>4</v>
      </c>
      <c r="S5134" t="s">
        <v>12227</v>
      </c>
      <c r="T5134" t="s">
        <v>30</v>
      </c>
    </row>
    <row r="5135" spans="1:20" x14ac:dyDescent="0.25">
      <c r="A5135" t="s">
        <v>10320</v>
      </c>
      <c r="B5135" t="s">
        <v>45</v>
      </c>
      <c r="C5135" t="s">
        <v>22</v>
      </c>
      <c r="D5135" t="s">
        <v>32</v>
      </c>
      <c r="E5135" t="s">
        <v>12214</v>
      </c>
      <c r="F5135" t="s">
        <v>10321</v>
      </c>
      <c r="G5135" s="1">
        <v>45782</v>
      </c>
      <c r="H5135" t="s">
        <v>34</v>
      </c>
      <c r="I5135" t="s">
        <v>42</v>
      </c>
      <c r="J5135" t="s">
        <v>59</v>
      </c>
      <c r="K5135">
        <v>3</v>
      </c>
      <c r="L5135">
        <v>499.97</v>
      </c>
      <c r="M5135" t="s">
        <v>28</v>
      </c>
      <c r="N5135">
        <v>22</v>
      </c>
      <c r="O5135" t="s">
        <v>12086</v>
      </c>
      <c r="P5135">
        <v>49</v>
      </c>
      <c r="Q5135" t="s">
        <v>29</v>
      </c>
      <c r="R5135">
        <v>4</v>
      </c>
      <c r="S5135" t="s">
        <v>12199</v>
      </c>
      <c r="T5135" t="s">
        <v>36</v>
      </c>
    </row>
    <row r="5136" spans="1:20" x14ac:dyDescent="0.25">
      <c r="A5136" t="s">
        <v>10322</v>
      </c>
      <c r="B5136" t="s">
        <v>45</v>
      </c>
      <c r="C5136" t="s">
        <v>22</v>
      </c>
      <c r="D5136" t="s">
        <v>23</v>
      </c>
      <c r="E5136" t="s">
        <v>12382</v>
      </c>
      <c r="F5136" t="s">
        <v>10323</v>
      </c>
      <c r="G5136" s="1">
        <v>45782</v>
      </c>
      <c r="H5136" t="s">
        <v>47</v>
      </c>
      <c r="I5136" t="s">
        <v>42</v>
      </c>
      <c r="J5136" t="s">
        <v>59</v>
      </c>
      <c r="K5136">
        <v>5</v>
      </c>
      <c r="L5136">
        <v>1127.94</v>
      </c>
      <c r="M5136" t="s">
        <v>50</v>
      </c>
      <c r="N5136">
        <v>28</v>
      </c>
      <c r="O5136" t="s">
        <v>12071</v>
      </c>
      <c r="P5136">
        <v>462</v>
      </c>
      <c r="Q5136" t="s">
        <v>29</v>
      </c>
      <c r="R5136">
        <v>1</v>
      </c>
      <c r="S5136" t="s">
        <v>12277</v>
      </c>
      <c r="T5136" t="s">
        <v>36</v>
      </c>
    </row>
    <row r="5137" spans="1:20" x14ac:dyDescent="0.25">
      <c r="A5137" t="s">
        <v>10324</v>
      </c>
      <c r="B5137" t="s">
        <v>45</v>
      </c>
      <c r="C5137" t="s">
        <v>22</v>
      </c>
      <c r="D5137" t="s">
        <v>56</v>
      </c>
      <c r="E5137" t="s">
        <v>12101</v>
      </c>
      <c r="F5137" t="s">
        <v>10325</v>
      </c>
      <c r="G5137" s="1">
        <v>45782</v>
      </c>
      <c r="H5137" t="s">
        <v>58</v>
      </c>
      <c r="I5137" t="s">
        <v>42</v>
      </c>
      <c r="J5137" t="s">
        <v>59</v>
      </c>
      <c r="K5137">
        <v>5</v>
      </c>
      <c r="L5137">
        <v>1499.01</v>
      </c>
      <c r="M5137" t="s">
        <v>35</v>
      </c>
      <c r="N5137">
        <v>18</v>
      </c>
      <c r="O5137" t="s">
        <v>12186</v>
      </c>
      <c r="P5137">
        <v>352</v>
      </c>
      <c r="Q5137" t="s">
        <v>29</v>
      </c>
      <c r="R5137">
        <v>5</v>
      </c>
      <c r="S5137" t="s">
        <v>12196</v>
      </c>
      <c r="T5137" t="s">
        <v>36</v>
      </c>
    </row>
    <row r="5138" spans="1:20" x14ac:dyDescent="0.25">
      <c r="A5138" t="s">
        <v>10326</v>
      </c>
      <c r="B5138" t="s">
        <v>21</v>
      </c>
      <c r="C5138" t="s">
        <v>22</v>
      </c>
      <c r="D5138" t="s">
        <v>32</v>
      </c>
      <c r="E5138" s="1">
        <v>45445</v>
      </c>
      <c r="F5138" t="s">
        <v>10327</v>
      </c>
      <c r="G5138" s="1">
        <v>45813</v>
      </c>
      <c r="H5138" t="s">
        <v>47</v>
      </c>
      <c r="I5138" t="s">
        <v>42</v>
      </c>
      <c r="J5138" t="s">
        <v>27</v>
      </c>
      <c r="K5138">
        <v>4</v>
      </c>
      <c r="L5138">
        <v>1456.25</v>
      </c>
      <c r="M5138" t="s">
        <v>35</v>
      </c>
      <c r="N5138">
        <v>47</v>
      </c>
      <c r="O5138" s="1">
        <v>45723</v>
      </c>
      <c r="P5138">
        <v>29</v>
      </c>
      <c r="Q5138" t="s">
        <v>43</v>
      </c>
      <c r="R5138">
        <v>2</v>
      </c>
      <c r="S5138" t="s">
        <v>12225</v>
      </c>
      <c r="T5138" t="s">
        <v>30</v>
      </c>
    </row>
    <row r="5139" spans="1:20" x14ac:dyDescent="0.25">
      <c r="A5139" t="s">
        <v>10328</v>
      </c>
      <c r="B5139" t="s">
        <v>45</v>
      </c>
      <c r="C5139" t="s">
        <v>39</v>
      </c>
      <c r="D5139" t="s">
        <v>52</v>
      </c>
      <c r="E5139" s="1">
        <v>45178</v>
      </c>
      <c r="F5139" t="s">
        <v>10329</v>
      </c>
      <c r="G5139" s="1">
        <v>45813</v>
      </c>
      <c r="H5139" t="s">
        <v>58</v>
      </c>
      <c r="I5139" t="s">
        <v>42</v>
      </c>
      <c r="J5139" t="s">
        <v>59</v>
      </c>
      <c r="K5139">
        <v>4</v>
      </c>
      <c r="L5139">
        <v>352.18</v>
      </c>
      <c r="M5139" t="s">
        <v>35</v>
      </c>
      <c r="N5139">
        <v>4</v>
      </c>
      <c r="O5139" t="s">
        <v>12358</v>
      </c>
      <c r="P5139">
        <v>479</v>
      </c>
      <c r="Q5139" t="s">
        <v>43</v>
      </c>
      <c r="R5139">
        <v>2</v>
      </c>
      <c r="S5139" t="s">
        <v>12268</v>
      </c>
      <c r="T5139" t="s">
        <v>36</v>
      </c>
    </row>
    <row r="5140" spans="1:20" x14ac:dyDescent="0.25">
      <c r="A5140" t="s">
        <v>10330</v>
      </c>
      <c r="B5140" t="s">
        <v>38</v>
      </c>
      <c r="C5140" t="s">
        <v>82</v>
      </c>
      <c r="D5140" t="s">
        <v>32</v>
      </c>
      <c r="E5140" s="1">
        <v>45147</v>
      </c>
      <c r="F5140" t="s">
        <v>10331</v>
      </c>
      <c r="G5140" s="1">
        <v>45813</v>
      </c>
      <c r="H5140" t="s">
        <v>34</v>
      </c>
      <c r="I5140" t="s">
        <v>48</v>
      </c>
      <c r="J5140" t="s">
        <v>59</v>
      </c>
      <c r="K5140">
        <v>5</v>
      </c>
      <c r="L5140">
        <v>1325.09</v>
      </c>
      <c r="M5140" t="s">
        <v>50</v>
      </c>
      <c r="N5140">
        <v>18</v>
      </c>
      <c r="O5140" t="s">
        <v>12258</v>
      </c>
      <c r="P5140">
        <v>461</v>
      </c>
      <c r="Q5140" t="s">
        <v>29</v>
      </c>
      <c r="R5140">
        <v>2</v>
      </c>
      <c r="S5140" t="s">
        <v>12164</v>
      </c>
      <c r="T5140" t="s">
        <v>30</v>
      </c>
    </row>
    <row r="5141" spans="1:20" x14ac:dyDescent="0.25">
      <c r="A5141" t="s">
        <v>10332</v>
      </c>
      <c r="B5141" t="s">
        <v>38</v>
      </c>
      <c r="C5141" t="s">
        <v>22</v>
      </c>
      <c r="D5141" t="s">
        <v>56</v>
      </c>
      <c r="E5141" t="s">
        <v>12309</v>
      </c>
      <c r="F5141" t="s">
        <v>10333</v>
      </c>
      <c r="G5141" s="1">
        <v>45813</v>
      </c>
      <c r="H5141" t="s">
        <v>41</v>
      </c>
      <c r="I5141" t="s">
        <v>48</v>
      </c>
      <c r="J5141" t="s">
        <v>64</v>
      </c>
      <c r="K5141">
        <v>2</v>
      </c>
      <c r="L5141">
        <v>332.1</v>
      </c>
      <c r="M5141" t="s">
        <v>28</v>
      </c>
      <c r="N5141">
        <v>26</v>
      </c>
      <c r="O5141" t="s">
        <v>12067</v>
      </c>
      <c r="P5141">
        <v>89</v>
      </c>
      <c r="Q5141" t="s">
        <v>43</v>
      </c>
      <c r="R5141">
        <v>4</v>
      </c>
      <c r="S5141" t="s">
        <v>12345</v>
      </c>
      <c r="T5141" t="s">
        <v>60</v>
      </c>
    </row>
    <row r="5142" spans="1:20" x14ac:dyDescent="0.25">
      <c r="A5142" t="s">
        <v>10334</v>
      </c>
      <c r="B5142" t="s">
        <v>21</v>
      </c>
      <c r="C5142" t="s">
        <v>82</v>
      </c>
      <c r="D5142" t="s">
        <v>23</v>
      </c>
      <c r="E5142" t="s">
        <v>12273</v>
      </c>
      <c r="F5142" t="s">
        <v>10335</v>
      </c>
      <c r="G5142" s="1">
        <v>45813</v>
      </c>
      <c r="H5142" t="s">
        <v>58</v>
      </c>
      <c r="I5142" t="s">
        <v>54</v>
      </c>
      <c r="J5142" t="s">
        <v>27</v>
      </c>
      <c r="K5142">
        <v>3</v>
      </c>
      <c r="L5142">
        <v>1004.25</v>
      </c>
      <c r="M5142" t="s">
        <v>50</v>
      </c>
      <c r="N5142">
        <v>2</v>
      </c>
      <c r="O5142" s="1">
        <v>45778</v>
      </c>
      <c r="P5142">
        <v>45</v>
      </c>
      <c r="Q5142" t="s">
        <v>29</v>
      </c>
      <c r="R5142">
        <v>1</v>
      </c>
      <c r="S5142" t="s">
        <v>12105</v>
      </c>
      <c r="T5142" t="s">
        <v>30</v>
      </c>
    </row>
    <row r="5143" spans="1:20" x14ac:dyDescent="0.25">
      <c r="A5143" t="s">
        <v>10336</v>
      </c>
      <c r="B5143" t="s">
        <v>38</v>
      </c>
      <c r="C5143" t="s">
        <v>82</v>
      </c>
      <c r="D5143" t="s">
        <v>56</v>
      </c>
      <c r="E5143" t="s">
        <v>12262</v>
      </c>
      <c r="F5143" t="s">
        <v>10337</v>
      </c>
      <c r="G5143" s="1">
        <v>45813</v>
      </c>
      <c r="H5143" t="s">
        <v>25</v>
      </c>
      <c r="I5143" t="s">
        <v>63</v>
      </c>
      <c r="J5143" t="s">
        <v>27</v>
      </c>
      <c r="K5143">
        <v>3</v>
      </c>
      <c r="L5143">
        <v>682.28</v>
      </c>
      <c r="M5143" t="s">
        <v>28</v>
      </c>
      <c r="N5143">
        <v>47</v>
      </c>
      <c r="O5143" s="1">
        <v>45907</v>
      </c>
      <c r="P5143">
        <v>221</v>
      </c>
      <c r="Q5143" t="s">
        <v>43</v>
      </c>
      <c r="R5143">
        <v>4</v>
      </c>
      <c r="S5143" s="1">
        <v>45514</v>
      </c>
      <c r="T5143" t="s">
        <v>60</v>
      </c>
    </row>
    <row r="5144" spans="1:20" x14ac:dyDescent="0.25">
      <c r="A5144" t="s">
        <v>10338</v>
      </c>
      <c r="B5144" t="s">
        <v>21</v>
      </c>
      <c r="C5144" t="s">
        <v>39</v>
      </c>
      <c r="D5144" t="s">
        <v>23</v>
      </c>
      <c r="E5144" t="s">
        <v>12318</v>
      </c>
      <c r="F5144" t="s">
        <v>10339</v>
      </c>
      <c r="G5144" s="1">
        <v>45813</v>
      </c>
      <c r="H5144" t="s">
        <v>25</v>
      </c>
      <c r="I5144" t="s">
        <v>42</v>
      </c>
      <c r="J5144" t="s">
        <v>67</v>
      </c>
      <c r="K5144">
        <v>1</v>
      </c>
      <c r="L5144">
        <v>1071.75</v>
      </c>
      <c r="M5144" t="s">
        <v>28</v>
      </c>
      <c r="N5144">
        <v>21</v>
      </c>
      <c r="O5144" s="1">
        <v>45969</v>
      </c>
      <c r="P5144">
        <v>321</v>
      </c>
      <c r="Q5144" t="s">
        <v>43</v>
      </c>
      <c r="R5144">
        <v>3</v>
      </c>
      <c r="S5144" s="1">
        <v>45877</v>
      </c>
      <c r="T5144" t="s">
        <v>30</v>
      </c>
    </row>
    <row r="5145" spans="1:20" x14ac:dyDescent="0.25">
      <c r="A5145" t="s">
        <v>10340</v>
      </c>
      <c r="B5145" t="s">
        <v>38</v>
      </c>
      <c r="C5145" t="s">
        <v>39</v>
      </c>
      <c r="D5145" t="s">
        <v>56</v>
      </c>
      <c r="E5145" t="s">
        <v>12298</v>
      </c>
      <c r="F5145" t="s">
        <v>10341</v>
      </c>
      <c r="G5145" s="1">
        <v>45813</v>
      </c>
      <c r="H5145" t="s">
        <v>47</v>
      </c>
      <c r="I5145" t="s">
        <v>63</v>
      </c>
      <c r="J5145" t="s">
        <v>49</v>
      </c>
      <c r="K5145">
        <v>1</v>
      </c>
      <c r="L5145">
        <v>1163.5999999999999</v>
      </c>
      <c r="M5145" t="s">
        <v>35</v>
      </c>
      <c r="N5145">
        <v>15</v>
      </c>
      <c r="O5145" s="1">
        <v>45781</v>
      </c>
      <c r="P5145">
        <v>195</v>
      </c>
      <c r="Q5145" t="s">
        <v>29</v>
      </c>
      <c r="R5145">
        <v>4</v>
      </c>
      <c r="S5145" t="s">
        <v>12180</v>
      </c>
      <c r="T5145" t="s">
        <v>30</v>
      </c>
    </row>
    <row r="5146" spans="1:20" x14ac:dyDescent="0.25">
      <c r="A5146" t="s">
        <v>10342</v>
      </c>
      <c r="B5146" t="s">
        <v>45</v>
      </c>
      <c r="C5146" t="s">
        <v>82</v>
      </c>
      <c r="D5146" t="s">
        <v>77</v>
      </c>
      <c r="E5146" t="s">
        <v>12095</v>
      </c>
      <c r="F5146" t="s">
        <v>10343</v>
      </c>
      <c r="G5146" s="1">
        <v>45843</v>
      </c>
      <c r="H5146" t="s">
        <v>58</v>
      </c>
      <c r="I5146" t="s">
        <v>63</v>
      </c>
      <c r="J5146" t="s">
        <v>27</v>
      </c>
      <c r="K5146">
        <v>2</v>
      </c>
      <c r="L5146">
        <v>382.73</v>
      </c>
      <c r="M5146" t="s">
        <v>50</v>
      </c>
      <c r="N5146">
        <v>7</v>
      </c>
      <c r="O5146" s="1">
        <v>45363</v>
      </c>
      <c r="P5146">
        <v>355</v>
      </c>
      <c r="Q5146" t="s">
        <v>29</v>
      </c>
      <c r="R5146">
        <v>5</v>
      </c>
      <c r="S5146" s="1">
        <v>45663</v>
      </c>
      <c r="T5146" t="s">
        <v>36</v>
      </c>
    </row>
    <row r="5147" spans="1:20" x14ac:dyDescent="0.25">
      <c r="A5147" t="s">
        <v>10344</v>
      </c>
      <c r="B5147" t="s">
        <v>38</v>
      </c>
      <c r="C5147" t="s">
        <v>22</v>
      </c>
      <c r="D5147" t="s">
        <v>52</v>
      </c>
      <c r="E5147" s="1">
        <v>45293</v>
      </c>
      <c r="F5147" t="s">
        <v>10345</v>
      </c>
      <c r="G5147" s="1">
        <v>45843</v>
      </c>
      <c r="H5147" t="s">
        <v>41</v>
      </c>
      <c r="I5147" t="s">
        <v>48</v>
      </c>
      <c r="J5147" t="s">
        <v>64</v>
      </c>
      <c r="K5147">
        <v>4</v>
      </c>
      <c r="L5147">
        <v>434.95</v>
      </c>
      <c r="M5147" t="s">
        <v>28</v>
      </c>
      <c r="N5147">
        <v>20</v>
      </c>
      <c r="O5147" t="s">
        <v>12212</v>
      </c>
      <c r="P5147">
        <v>434</v>
      </c>
      <c r="Q5147" t="s">
        <v>43</v>
      </c>
      <c r="R5147">
        <v>1</v>
      </c>
      <c r="S5147" s="1">
        <v>45936</v>
      </c>
      <c r="T5147" t="s">
        <v>60</v>
      </c>
    </row>
    <row r="5148" spans="1:20" x14ac:dyDescent="0.25">
      <c r="A5148" t="s">
        <v>10346</v>
      </c>
      <c r="B5148" t="s">
        <v>38</v>
      </c>
      <c r="C5148" t="s">
        <v>39</v>
      </c>
      <c r="D5148" t="s">
        <v>32</v>
      </c>
      <c r="E5148" t="s">
        <v>12213</v>
      </c>
      <c r="F5148" t="s">
        <v>10347</v>
      </c>
      <c r="G5148" s="1">
        <v>45843</v>
      </c>
      <c r="H5148" t="s">
        <v>41</v>
      </c>
      <c r="I5148" t="s">
        <v>54</v>
      </c>
      <c r="J5148" t="s">
        <v>27</v>
      </c>
      <c r="K5148">
        <v>4</v>
      </c>
      <c r="L5148">
        <v>463.79</v>
      </c>
      <c r="M5148" t="s">
        <v>35</v>
      </c>
      <c r="N5148">
        <v>29</v>
      </c>
      <c r="O5148" t="s">
        <v>12275</v>
      </c>
      <c r="P5148">
        <v>245</v>
      </c>
      <c r="Q5148" t="s">
        <v>43</v>
      </c>
      <c r="R5148">
        <v>2</v>
      </c>
      <c r="S5148" t="s">
        <v>12204</v>
      </c>
      <c r="T5148" t="s">
        <v>36</v>
      </c>
    </row>
    <row r="5149" spans="1:20" x14ac:dyDescent="0.25">
      <c r="A5149" t="s">
        <v>10348</v>
      </c>
      <c r="B5149" t="s">
        <v>45</v>
      </c>
      <c r="C5149" t="s">
        <v>22</v>
      </c>
      <c r="D5149" t="s">
        <v>52</v>
      </c>
      <c r="E5149" s="1">
        <v>45181</v>
      </c>
      <c r="F5149" t="s">
        <v>10349</v>
      </c>
      <c r="G5149" s="1">
        <v>45843</v>
      </c>
      <c r="H5149" t="s">
        <v>34</v>
      </c>
      <c r="I5149" t="s">
        <v>63</v>
      </c>
      <c r="J5149" t="s">
        <v>67</v>
      </c>
      <c r="K5149">
        <v>1</v>
      </c>
      <c r="L5149">
        <v>132.38</v>
      </c>
      <c r="M5149" t="s">
        <v>28</v>
      </c>
      <c r="N5149">
        <v>20</v>
      </c>
      <c r="O5149" t="s">
        <v>12370</v>
      </c>
      <c r="P5149">
        <v>85</v>
      </c>
      <c r="Q5149" t="s">
        <v>29</v>
      </c>
      <c r="R5149">
        <v>5</v>
      </c>
      <c r="S5149" t="s">
        <v>12135</v>
      </c>
      <c r="T5149" t="s">
        <v>30</v>
      </c>
    </row>
    <row r="5150" spans="1:20" x14ac:dyDescent="0.25">
      <c r="A5150" t="s">
        <v>10350</v>
      </c>
      <c r="B5150" t="s">
        <v>38</v>
      </c>
      <c r="C5150" t="s">
        <v>22</v>
      </c>
      <c r="D5150" t="s">
        <v>56</v>
      </c>
      <c r="E5150" t="s">
        <v>12273</v>
      </c>
      <c r="F5150" t="s">
        <v>10351</v>
      </c>
      <c r="G5150" s="1">
        <v>45843</v>
      </c>
      <c r="H5150" t="s">
        <v>25</v>
      </c>
      <c r="I5150" t="s">
        <v>26</v>
      </c>
      <c r="J5150" t="s">
        <v>59</v>
      </c>
      <c r="K5150">
        <v>2</v>
      </c>
      <c r="L5150">
        <v>964.25</v>
      </c>
      <c r="M5150" t="s">
        <v>50</v>
      </c>
      <c r="N5150">
        <v>35</v>
      </c>
      <c r="O5150" s="1">
        <v>45968</v>
      </c>
      <c r="P5150">
        <v>412</v>
      </c>
      <c r="Q5150" t="s">
        <v>29</v>
      </c>
      <c r="R5150">
        <v>4</v>
      </c>
      <c r="S5150" s="1">
        <v>45904</v>
      </c>
      <c r="T5150" t="s">
        <v>30</v>
      </c>
    </row>
    <row r="5151" spans="1:20" x14ac:dyDescent="0.25">
      <c r="A5151" t="s">
        <v>10352</v>
      </c>
      <c r="B5151" t="s">
        <v>21</v>
      </c>
      <c r="C5151" t="s">
        <v>22</v>
      </c>
      <c r="D5151" t="s">
        <v>52</v>
      </c>
      <c r="E5151" t="s">
        <v>12150</v>
      </c>
      <c r="F5151" t="s">
        <v>10353</v>
      </c>
      <c r="G5151" s="1">
        <v>45874</v>
      </c>
      <c r="H5151" t="s">
        <v>25</v>
      </c>
      <c r="I5151" t="s">
        <v>54</v>
      </c>
      <c r="J5151" t="s">
        <v>67</v>
      </c>
      <c r="K5151">
        <v>2</v>
      </c>
      <c r="L5151">
        <v>215.23</v>
      </c>
      <c r="M5151" t="s">
        <v>50</v>
      </c>
      <c r="N5151">
        <v>48</v>
      </c>
      <c r="O5151" t="s">
        <v>12244</v>
      </c>
      <c r="P5151">
        <v>141</v>
      </c>
      <c r="Q5151" t="s">
        <v>29</v>
      </c>
      <c r="R5151">
        <v>3</v>
      </c>
      <c r="S5151" s="1">
        <v>45303</v>
      </c>
      <c r="T5151" t="s">
        <v>60</v>
      </c>
    </row>
    <row r="5152" spans="1:20" x14ac:dyDescent="0.25">
      <c r="A5152" t="s">
        <v>10354</v>
      </c>
      <c r="B5152" t="s">
        <v>21</v>
      </c>
      <c r="C5152" t="s">
        <v>39</v>
      </c>
      <c r="D5152" t="s">
        <v>56</v>
      </c>
      <c r="E5152" t="s">
        <v>12262</v>
      </c>
      <c r="F5152" t="s">
        <v>10355</v>
      </c>
      <c r="G5152" s="1">
        <v>45874</v>
      </c>
      <c r="H5152" t="s">
        <v>47</v>
      </c>
      <c r="I5152" t="s">
        <v>63</v>
      </c>
      <c r="J5152" t="s">
        <v>49</v>
      </c>
      <c r="K5152">
        <v>1</v>
      </c>
      <c r="L5152">
        <v>906.73</v>
      </c>
      <c r="M5152" t="s">
        <v>50</v>
      </c>
      <c r="N5152">
        <v>38</v>
      </c>
      <c r="O5152" s="1">
        <v>45969</v>
      </c>
      <c r="P5152">
        <v>406</v>
      </c>
      <c r="Q5152" t="s">
        <v>43</v>
      </c>
      <c r="R5152">
        <v>2</v>
      </c>
      <c r="S5152" t="s">
        <v>12354</v>
      </c>
      <c r="T5152" t="s">
        <v>60</v>
      </c>
    </row>
    <row r="5153" spans="1:20" x14ac:dyDescent="0.25">
      <c r="A5153" t="s">
        <v>10356</v>
      </c>
      <c r="B5153" t="s">
        <v>38</v>
      </c>
      <c r="C5153" t="s">
        <v>82</v>
      </c>
      <c r="D5153" t="s">
        <v>32</v>
      </c>
      <c r="E5153" s="1">
        <v>45600</v>
      </c>
      <c r="F5153" t="s">
        <v>10357</v>
      </c>
      <c r="G5153" s="1">
        <v>45874</v>
      </c>
      <c r="H5153" t="s">
        <v>47</v>
      </c>
      <c r="I5153" t="s">
        <v>48</v>
      </c>
      <c r="J5153" t="s">
        <v>67</v>
      </c>
      <c r="K5153">
        <v>3</v>
      </c>
      <c r="L5153">
        <v>558.05999999999995</v>
      </c>
      <c r="M5153" t="s">
        <v>35</v>
      </c>
      <c r="N5153">
        <v>12</v>
      </c>
      <c r="O5153" t="s">
        <v>12072</v>
      </c>
      <c r="P5153">
        <v>498</v>
      </c>
      <c r="Q5153" t="s">
        <v>43</v>
      </c>
      <c r="R5153">
        <v>3</v>
      </c>
      <c r="S5153" t="s">
        <v>12364</v>
      </c>
      <c r="T5153" t="s">
        <v>36</v>
      </c>
    </row>
    <row r="5154" spans="1:20" x14ac:dyDescent="0.25">
      <c r="A5154" t="s">
        <v>10358</v>
      </c>
      <c r="B5154" t="s">
        <v>21</v>
      </c>
      <c r="C5154" t="s">
        <v>22</v>
      </c>
      <c r="D5154" t="s">
        <v>32</v>
      </c>
      <c r="E5154" t="s">
        <v>12411</v>
      </c>
      <c r="F5154" t="s">
        <v>10359</v>
      </c>
      <c r="G5154" s="1">
        <v>45874</v>
      </c>
      <c r="H5154" t="s">
        <v>34</v>
      </c>
      <c r="I5154" t="s">
        <v>42</v>
      </c>
      <c r="J5154" t="s">
        <v>64</v>
      </c>
      <c r="K5154">
        <v>3</v>
      </c>
      <c r="L5154">
        <v>257.37</v>
      </c>
      <c r="M5154" t="s">
        <v>35</v>
      </c>
      <c r="N5154">
        <v>24</v>
      </c>
      <c r="O5154" s="1">
        <v>45717</v>
      </c>
      <c r="P5154">
        <v>276</v>
      </c>
      <c r="Q5154" t="s">
        <v>43</v>
      </c>
      <c r="R5154">
        <v>3</v>
      </c>
      <c r="S5154" t="s">
        <v>12147</v>
      </c>
      <c r="T5154" t="s">
        <v>36</v>
      </c>
    </row>
    <row r="5155" spans="1:20" x14ac:dyDescent="0.25">
      <c r="A5155" t="s">
        <v>10360</v>
      </c>
      <c r="B5155" t="s">
        <v>38</v>
      </c>
      <c r="C5155" t="s">
        <v>22</v>
      </c>
      <c r="D5155" t="s">
        <v>77</v>
      </c>
      <c r="E5155" t="s">
        <v>12119</v>
      </c>
      <c r="F5155" t="s">
        <v>10361</v>
      </c>
      <c r="G5155" s="1">
        <v>45874</v>
      </c>
      <c r="H5155" t="s">
        <v>25</v>
      </c>
      <c r="I5155" t="s">
        <v>42</v>
      </c>
      <c r="J5155" t="s">
        <v>59</v>
      </c>
      <c r="K5155">
        <v>5</v>
      </c>
      <c r="L5155">
        <v>335.64</v>
      </c>
      <c r="M5155" t="s">
        <v>35</v>
      </c>
      <c r="N5155">
        <v>28</v>
      </c>
      <c r="O5155" s="1">
        <v>45963</v>
      </c>
      <c r="P5155">
        <v>322</v>
      </c>
      <c r="Q5155" t="s">
        <v>29</v>
      </c>
      <c r="R5155">
        <v>3</v>
      </c>
      <c r="S5155" s="1">
        <v>45845</v>
      </c>
      <c r="T5155" t="s">
        <v>60</v>
      </c>
    </row>
    <row r="5156" spans="1:20" x14ac:dyDescent="0.25">
      <c r="A5156" t="s">
        <v>10362</v>
      </c>
      <c r="B5156" t="s">
        <v>38</v>
      </c>
      <c r="C5156" t="s">
        <v>39</v>
      </c>
      <c r="D5156" t="s">
        <v>23</v>
      </c>
      <c r="E5156" s="1">
        <v>45447</v>
      </c>
      <c r="F5156" t="s">
        <v>10363</v>
      </c>
      <c r="G5156" s="1">
        <v>45874</v>
      </c>
      <c r="H5156" t="s">
        <v>25</v>
      </c>
      <c r="I5156" t="s">
        <v>42</v>
      </c>
      <c r="J5156" t="s">
        <v>59</v>
      </c>
      <c r="K5156">
        <v>3</v>
      </c>
      <c r="L5156">
        <v>1152.1199999999999</v>
      </c>
      <c r="M5156" t="s">
        <v>28</v>
      </c>
      <c r="N5156">
        <v>9</v>
      </c>
      <c r="O5156" s="1">
        <v>45969</v>
      </c>
      <c r="P5156">
        <v>55</v>
      </c>
      <c r="Q5156" t="s">
        <v>43</v>
      </c>
      <c r="R5156">
        <v>5</v>
      </c>
      <c r="S5156" t="s">
        <v>12314</v>
      </c>
      <c r="T5156" t="s">
        <v>36</v>
      </c>
    </row>
    <row r="5157" spans="1:20" x14ac:dyDescent="0.25">
      <c r="A5157" t="s">
        <v>10364</v>
      </c>
      <c r="B5157" t="s">
        <v>38</v>
      </c>
      <c r="C5157" t="s">
        <v>82</v>
      </c>
      <c r="D5157" t="s">
        <v>52</v>
      </c>
      <c r="E5157" s="1">
        <v>45178</v>
      </c>
      <c r="F5157" t="s">
        <v>10365</v>
      </c>
      <c r="G5157" s="1">
        <v>45874</v>
      </c>
      <c r="H5157" t="s">
        <v>41</v>
      </c>
      <c r="I5157" t="s">
        <v>26</v>
      </c>
      <c r="J5157" t="s">
        <v>27</v>
      </c>
      <c r="K5157">
        <v>4</v>
      </c>
      <c r="L5157">
        <v>904.32</v>
      </c>
      <c r="M5157" t="s">
        <v>50</v>
      </c>
      <c r="N5157">
        <v>25</v>
      </c>
      <c r="O5157" t="s">
        <v>12081</v>
      </c>
      <c r="P5157">
        <v>21</v>
      </c>
      <c r="Q5157" t="s">
        <v>43</v>
      </c>
      <c r="R5157">
        <v>3</v>
      </c>
      <c r="S5157" t="s">
        <v>12224</v>
      </c>
      <c r="T5157" t="s">
        <v>60</v>
      </c>
    </row>
    <row r="5158" spans="1:20" x14ac:dyDescent="0.25">
      <c r="A5158" t="s">
        <v>10366</v>
      </c>
      <c r="B5158" t="s">
        <v>21</v>
      </c>
      <c r="C5158" t="s">
        <v>82</v>
      </c>
      <c r="D5158" t="s">
        <v>52</v>
      </c>
      <c r="E5158" t="s">
        <v>12465</v>
      </c>
      <c r="F5158" t="s">
        <v>10367</v>
      </c>
      <c r="G5158" s="1">
        <v>45874</v>
      </c>
      <c r="H5158" t="s">
        <v>47</v>
      </c>
      <c r="I5158" t="s">
        <v>42</v>
      </c>
      <c r="J5158" t="s">
        <v>64</v>
      </c>
      <c r="K5158">
        <v>3</v>
      </c>
      <c r="L5158">
        <v>185.84</v>
      </c>
      <c r="M5158" t="s">
        <v>35</v>
      </c>
      <c r="N5158">
        <v>16</v>
      </c>
      <c r="O5158" s="1">
        <v>45608</v>
      </c>
      <c r="P5158">
        <v>104</v>
      </c>
      <c r="Q5158" t="s">
        <v>43</v>
      </c>
      <c r="R5158">
        <v>4</v>
      </c>
      <c r="S5158" t="s">
        <v>12199</v>
      </c>
      <c r="T5158" t="s">
        <v>36</v>
      </c>
    </row>
    <row r="5159" spans="1:20" x14ac:dyDescent="0.25">
      <c r="A5159" t="s">
        <v>10368</v>
      </c>
      <c r="B5159" t="s">
        <v>45</v>
      </c>
      <c r="C5159" t="s">
        <v>39</v>
      </c>
      <c r="D5159" t="s">
        <v>77</v>
      </c>
      <c r="E5159" t="s">
        <v>12444</v>
      </c>
      <c r="F5159" t="s">
        <v>10369</v>
      </c>
      <c r="G5159" s="1">
        <v>45874</v>
      </c>
      <c r="H5159" t="s">
        <v>34</v>
      </c>
      <c r="I5159" t="s">
        <v>54</v>
      </c>
      <c r="J5159" t="s">
        <v>49</v>
      </c>
      <c r="K5159">
        <v>1</v>
      </c>
      <c r="L5159">
        <v>1240.76</v>
      </c>
      <c r="M5159" t="s">
        <v>50</v>
      </c>
      <c r="N5159">
        <v>17</v>
      </c>
      <c r="O5159" s="1">
        <v>45577</v>
      </c>
      <c r="P5159">
        <v>293</v>
      </c>
      <c r="Q5159" t="s">
        <v>43</v>
      </c>
      <c r="R5159">
        <v>5</v>
      </c>
      <c r="S5159" s="1">
        <v>45392</v>
      </c>
      <c r="T5159" t="s">
        <v>36</v>
      </c>
    </row>
    <row r="5160" spans="1:20" x14ac:dyDescent="0.25">
      <c r="A5160" t="s">
        <v>10370</v>
      </c>
      <c r="B5160" t="s">
        <v>38</v>
      </c>
      <c r="C5160" t="s">
        <v>22</v>
      </c>
      <c r="D5160" t="s">
        <v>32</v>
      </c>
      <c r="E5160" t="s">
        <v>12071</v>
      </c>
      <c r="F5160" t="s">
        <v>10371</v>
      </c>
      <c r="G5160" s="1">
        <v>45874</v>
      </c>
      <c r="H5160" t="s">
        <v>47</v>
      </c>
      <c r="I5160" t="s">
        <v>54</v>
      </c>
      <c r="J5160" t="s">
        <v>67</v>
      </c>
      <c r="K5160">
        <v>4</v>
      </c>
      <c r="L5160">
        <v>980.01</v>
      </c>
      <c r="M5160" t="s">
        <v>50</v>
      </c>
      <c r="N5160">
        <v>11</v>
      </c>
      <c r="O5160" s="1">
        <v>45360</v>
      </c>
      <c r="P5160">
        <v>90</v>
      </c>
      <c r="Q5160" t="s">
        <v>43</v>
      </c>
      <c r="R5160">
        <v>2</v>
      </c>
      <c r="S5160" t="s">
        <v>12278</v>
      </c>
      <c r="T5160" t="s">
        <v>30</v>
      </c>
    </row>
    <row r="5161" spans="1:20" x14ac:dyDescent="0.25">
      <c r="A5161" t="s">
        <v>10372</v>
      </c>
      <c r="B5161" t="s">
        <v>21</v>
      </c>
      <c r="C5161" t="s">
        <v>39</v>
      </c>
      <c r="D5161" t="s">
        <v>23</v>
      </c>
      <c r="E5161" s="1">
        <v>45209</v>
      </c>
      <c r="F5161" t="s">
        <v>10373</v>
      </c>
      <c r="G5161" s="1">
        <v>45905</v>
      </c>
      <c r="H5161" t="s">
        <v>58</v>
      </c>
      <c r="I5161" t="s">
        <v>26</v>
      </c>
      <c r="J5161" t="s">
        <v>64</v>
      </c>
      <c r="K5161">
        <v>1</v>
      </c>
      <c r="L5161">
        <v>165.82</v>
      </c>
      <c r="M5161" t="s">
        <v>50</v>
      </c>
      <c r="N5161">
        <v>13</v>
      </c>
      <c r="O5161" s="1">
        <v>45875</v>
      </c>
      <c r="P5161">
        <v>436</v>
      </c>
      <c r="Q5161" t="s">
        <v>43</v>
      </c>
      <c r="R5161">
        <v>5</v>
      </c>
      <c r="S5161" t="s">
        <v>12148</v>
      </c>
      <c r="T5161" t="s">
        <v>60</v>
      </c>
    </row>
    <row r="5162" spans="1:20" x14ac:dyDescent="0.25">
      <c r="A5162" t="s">
        <v>10374</v>
      </c>
      <c r="B5162" t="s">
        <v>21</v>
      </c>
      <c r="C5162" t="s">
        <v>39</v>
      </c>
      <c r="D5162" t="s">
        <v>56</v>
      </c>
      <c r="E5162" s="1">
        <v>45871</v>
      </c>
      <c r="F5162" t="s">
        <v>10375</v>
      </c>
      <c r="G5162" s="1">
        <v>45905</v>
      </c>
      <c r="H5162" t="s">
        <v>41</v>
      </c>
      <c r="I5162" t="s">
        <v>42</v>
      </c>
      <c r="J5162" t="s">
        <v>59</v>
      </c>
      <c r="K5162">
        <v>3</v>
      </c>
      <c r="L5162">
        <v>310.16000000000003</v>
      </c>
      <c r="M5162" t="s">
        <v>35</v>
      </c>
      <c r="N5162">
        <v>29</v>
      </c>
      <c r="O5162" s="1">
        <v>45693</v>
      </c>
      <c r="P5162">
        <v>237</v>
      </c>
      <c r="Q5162" t="s">
        <v>29</v>
      </c>
      <c r="R5162">
        <v>3</v>
      </c>
      <c r="S5162" t="s">
        <v>12192</v>
      </c>
      <c r="T5162" t="s">
        <v>30</v>
      </c>
    </row>
    <row r="5163" spans="1:20" x14ac:dyDescent="0.25">
      <c r="A5163" t="s">
        <v>10376</v>
      </c>
      <c r="B5163" t="s">
        <v>45</v>
      </c>
      <c r="C5163" t="s">
        <v>39</v>
      </c>
      <c r="D5163" t="s">
        <v>56</v>
      </c>
      <c r="E5163" t="s">
        <v>12496</v>
      </c>
      <c r="F5163" t="s">
        <v>10377</v>
      </c>
      <c r="G5163" s="1">
        <v>45905</v>
      </c>
      <c r="H5163" t="s">
        <v>41</v>
      </c>
      <c r="I5163" t="s">
        <v>42</v>
      </c>
      <c r="J5163" t="s">
        <v>27</v>
      </c>
      <c r="K5163">
        <v>5</v>
      </c>
      <c r="L5163">
        <v>967.2</v>
      </c>
      <c r="M5163" t="s">
        <v>50</v>
      </c>
      <c r="N5163">
        <v>37</v>
      </c>
      <c r="O5163" t="s">
        <v>12077</v>
      </c>
      <c r="P5163">
        <v>164</v>
      </c>
      <c r="Q5163" t="s">
        <v>29</v>
      </c>
      <c r="R5163">
        <v>1</v>
      </c>
      <c r="S5163" t="s">
        <v>12325</v>
      </c>
      <c r="T5163" t="s">
        <v>60</v>
      </c>
    </row>
    <row r="5164" spans="1:20" x14ac:dyDescent="0.25">
      <c r="A5164" t="s">
        <v>10378</v>
      </c>
      <c r="B5164" t="s">
        <v>38</v>
      </c>
      <c r="C5164" t="s">
        <v>82</v>
      </c>
      <c r="D5164" t="s">
        <v>52</v>
      </c>
      <c r="E5164" t="s">
        <v>12413</v>
      </c>
      <c r="F5164" t="s">
        <v>10379</v>
      </c>
      <c r="G5164" s="1">
        <v>45905</v>
      </c>
      <c r="H5164" t="s">
        <v>47</v>
      </c>
      <c r="I5164" t="s">
        <v>48</v>
      </c>
      <c r="J5164" t="s">
        <v>67</v>
      </c>
      <c r="K5164">
        <v>3</v>
      </c>
      <c r="L5164">
        <v>1129.81</v>
      </c>
      <c r="M5164" t="s">
        <v>35</v>
      </c>
      <c r="N5164">
        <v>36</v>
      </c>
      <c r="O5164" t="s">
        <v>12157</v>
      </c>
      <c r="P5164">
        <v>485</v>
      </c>
      <c r="Q5164" t="s">
        <v>29</v>
      </c>
      <c r="R5164">
        <v>2</v>
      </c>
      <c r="S5164" s="1">
        <v>45842</v>
      </c>
      <c r="T5164" t="s">
        <v>60</v>
      </c>
    </row>
    <row r="5165" spans="1:20" x14ac:dyDescent="0.25">
      <c r="A5165" t="s">
        <v>10380</v>
      </c>
      <c r="B5165" t="s">
        <v>38</v>
      </c>
      <c r="C5165" t="s">
        <v>22</v>
      </c>
      <c r="D5165" t="s">
        <v>56</v>
      </c>
      <c r="E5165" t="s">
        <v>12273</v>
      </c>
      <c r="F5165" t="s">
        <v>10381</v>
      </c>
      <c r="G5165" s="1">
        <v>45905</v>
      </c>
      <c r="H5165" t="s">
        <v>47</v>
      </c>
      <c r="I5165" t="s">
        <v>42</v>
      </c>
      <c r="J5165" t="s">
        <v>27</v>
      </c>
      <c r="K5165">
        <v>3</v>
      </c>
      <c r="L5165">
        <v>474.38</v>
      </c>
      <c r="M5165" t="s">
        <v>50</v>
      </c>
      <c r="N5165">
        <v>10</v>
      </c>
      <c r="O5165" t="s">
        <v>12332</v>
      </c>
      <c r="P5165">
        <v>109</v>
      </c>
      <c r="Q5165" t="s">
        <v>43</v>
      </c>
      <c r="R5165">
        <v>4</v>
      </c>
      <c r="S5165" t="s">
        <v>12124</v>
      </c>
      <c r="T5165" t="s">
        <v>30</v>
      </c>
    </row>
    <row r="5166" spans="1:20" x14ac:dyDescent="0.25">
      <c r="A5166" t="s">
        <v>10382</v>
      </c>
      <c r="B5166" t="s">
        <v>45</v>
      </c>
      <c r="C5166" t="s">
        <v>22</v>
      </c>
      <c r="D5166" t="s">
        <v>52</v>
      </c>
      <c r="E5166" t="s">
        <v>12357</v>
      </c>
      <c r="F5166" t="s">
        <v>10383</v>
      </c>
      <c r="G5166" s="1">
        <v>45905</v>
      </c>
      <c r="H5166" t="s">
        <v>25</v>
      </c>
      <c r="I5166" t="s">
        <v>42</v>
      </c>
      <c r="J5166" t="s">
        <v>27</v>
      </c>
      <c r="K5166">
        <v>2</v>
      </c>
      <c r="L5166">
        <v>1360.49</v>
      </c>
      <c r="M5166" t="s">
        <v>28</v>
      </c>
      <c r="N5166">
        <v>49</v>
      </c>
      <c r="O5166" s="1">
        <v>45608</v>
      </c>
      <c r="P5166">
        <v>162</v>
      </c>
      <c r="Q5166" t="s">
        <v>29</v>
      </c>
      <c r="R5166">
        <v>1</v>
      </c>
      <c r="S5166" t="s">
        <v>12229</v>
      </c>
      <c r="T5166" t="s">
        <v>30</v>
      </c>
    </row>
    <row r="5167" spans="1:20" x14ac:dyDescent="0.25">
      <c r="A5167" t="s">
        <v>10384</v>
      </c>
      <c r="B5167" t="s">
        <v>45</v>
      </c>
      <c r="C5167" t="s">
        <v>39</v>
      </c>
      <c r="D5167" t="s">
        <v>52</v>
      </c>
      <c r="E5167" s="1">
        <v>45570</v>
      </c>
      <c r="F5167" t="s">
        <v>10385</v>
      </c>
      <c r="G5167" s="1">
        <v>45905</v>
      </c>
      <c r="H5167" t="s">
        <v>25</v>
      </c>
      <c r="I5167" t="s">
        <v>63</v>
      </c>
      <c r="J5167" t="s">
        <v>59</v>
      </c>
      <c r="K5167">
        <v>3</v>
      </c>
      <c r="L5167">
        <v>1177.51</v>
      </c>
      <c r="M5167" t="s">
        <v>50</v>
      </c>
      <c r="N5167">
        <v>39</v>
      </c>
      <c r="O5167" t="s">
        <v>12268</v>
      </c>
      <c r="P5167">
        <v>470</v>
      </c>
      <c r="Q5167" t="s">
        <v>43</v>
      </c>
      <c r="R5167">
        <v>2</v>
      </c>
      <c r="S5167" s="1">
        <v>45689</v>
      </c>
      <c r="T5167" t="s">
        <v>60</v>
      </c>
    </row>
    <row r="5168" spans="1:20" x14ac:dyDescent="0.25">
      <c r="A5168" t="s">
        <v>10386</v>
      </c>
      <c r="B5168" t="s">
        <v>21</v>
      </c>
      <c r="C5168" t="s">
        <v>22</v>
      </c>
      <c r="D5168" t="s">
        <v>77</v>
      </c>
      <c r="E5168" t="s">
        <v>12315</v>
      </c>
      <c r="F5168" t="s">
        <v>10387</v>
      </c>
      <c r="G5168" s="1">
        <v>45905</v>
      </c>
      <c r="H5168" t="s">
        <v>58</v>
      </c>
      <c r="I5168" t="s">
        <v>26</v>
      </c>
      <c r="J5168" t="s">
        <v>27</v>
      </c>
      <c r="K5168">
        <v>4</v>
      </c>
      <c r="L5168">
        <v>991.66</v>
      </c>
      <c r="M5168" t="s">
        <v>50</v>
      </c>
      <c r="N5168">
        <v>20</v>
      </c>
      <c r="O5168" t="s">
        <v>12188</v>
      </c>
      <c r="P5168">
        <v>319</v>
      </c>
      <c r="Q5168" t="s">
        <v>29</v>
      </c>
      <c r="R5168">
        <v>3</v>
      </c>
      <c r="S5168" t="s">
        <v>12099</v>
      </c>
      <c r="T5168" t="s">
        <v>60</v>
      </c>
    </row>
    <row r="5169" spans="1:20" x14ac:dyDescent="0.25">
      <c r="A5169" t="s">
        <v>10388</v>
      </c>
      <c r="B5169" t="s">
        <v>45</v>
      </c>
      <c r="C5169" t="s">
        <v>82</v>
      </c>
      <c r="D5169" t="s">
        <v>52</v>
      </c>
      <c r="E5169" t="s">
        <v>12198</v>
      </c>
      <c r="F5169" t="s">
        <v>10389</v>
      </c>
      <c r="G5169" s="1">
        <v>45905</v>
      </c>
      <c r="H5169" t="s">
        <v>47</v>
      </c>
      <c r="I5169" t="s">
        <v>48</v>
      </c>
      <c r="J5169" t="s">
        <v>27</v>
      </c>
      <c r="K5169">
        <v>1</v>
      </c>
      <c r="L5169">
        <v>1458.48</v>
      </c>
      <c r="M5169" t="s">
        <v>50</v>
      </c>
      <c r="N5169">
        <v>43</v>
      </c>
      <c r="O5169" t="s">
        <v>12318</v>
      </c>
      <c r="P5169">
        <v>206</v>
      </c>
      <c r="Q5169" t="s">
        <v>29</v>
      </c>
      <c r="R5169">
        <v>4</v>
      </c>
      <c r="S5169" t="s">
        <v>12175</v>
      </c>
      <c r="T5169" t="s">
        <v>30</v>
      </c>
    </row>
    <row r="5170" spans="1:20" x14ac:dyDescent="0.25">
      <c r="A5170" t="s">
        <v>10390</v>
      </c>
      <c r="B5170" t="s">
        <v>45</v>
      </c>
      <c r="C5170" t="s">
        <v>22</v>
      </c>
      <c r="D5170" t="s">
        <v>23</v>
      </c>
      <c r="E5170" t="s">
        <v>12275</v>
      </c>
      <c r="F5170" t="s">
        <v>10391</v>
      </c>
      <c r="G5170" s="1">
        <v>45905</v>
      </c>
      <c r="H5170" t="s">
        <v>47</v>
      </c>
      <c r="I5170" t="s">
        <v>54</v>
      </c>
      <c r="J5170" t="s">
        <v>49</v>
      </c>
      <c r="K5170">
        <v>1</v>
      </c>
      <c r="L5170">
        <v>486.94</v>
      </c>
      <c r="M5170" t="s">
        <v>35</v>
      </c>
      <c r="N5170">
        <v>21</v>
      </c>
      <c r="O5170" t="s">
        <v>12219</v>
      </c>
      <c r="P5170">
        <v>127</v>
      </c>
      <c r="Q5170" t="s">
        <v>29</v>
      </c>
      <c r="R5170">
        <v>5</v>
      </c>
      <c r="S5170" t="s">
        <v>12140</v>
      </c>
      <c r="T5170" t="s">
        <v>60</v>
      </c>
    </row>
    <row r="5171" spans="1:20" x14ac:dyDescent="0.25">
      <c r="A5171" t="s">
        <v>10392</v>
      </c>
      <c r="B5171" t="s">
        <v>45</v>
      </c>
      <c r="C5171" t="s">
        <v>82</v>
      </c>
      <c r="D5171" t="s">
        <v>56</v>
      </c>
      <c r="E5171" s="1">
        <v>45635</v>
      </c>
      <c r="F5171" t="s">
        <v>10393</v>
      </c>
      <c r="G5171" s="1">
        <v>45905</v>
      </c>
      <c r="H5171" t="s">
        <v>47</v>
      </c>
      <c r="I5171" t="s">
        <v>48</v>
      </c>
      <c r="J5171" t="s">
        <v>59</v>
      </c>
      <c r="K5171">
        <v>3</v>
      </c>
      <c r="L5171">
        <v>619.66999999999996</v>
      </c>
      <c r="M5171" t="s">
        <v>28</v>
      </c>
      <c r="N5171">
        <v>35</v>
      </c>
      <c r="O5171" t="s">
        <v>12279</v>
      </c>
      <c r="P5171">
        <v>437</v>
      </c>
      <c r="Q5171" t="s">
        <v>29</v>
      </c>
      <c r="R5171">
        <v>4</v>
      </c>
      <c r="S5171" s="1">
        <v>45780</v>
      </c>
      <c r="T5171" t="s">
        <v>36</v>
      </c>
    </row>
    <row r="5172" spans="1:20" x14ac:dyDescent="0.25">
      <c r="A5172" t="s">
        <v>10394</v>
      </c>
      <c r="B5172" t="s">
        <v>38</v>
      </c>
      <c r="C5172" t="s">
        <v>82</v>
      </c>
      <c r="D5172" t="s">
        <v>56</v>
      </c>
      <c r="E5172" t="s">
        <v>12422</v>
      </c>
      <c r="F5172" t="s">
        <v>10395</v>
      </c>
      <c r="G5172" s="1">
        <v>45935</v>
      </c>
      <c r="H5172" t="s">
        <v>47</v>
      </c>
      <c r="I5172" t="s">
        <v>48</v>
      </c>
      <c r="J5172" t="s">
        <v>27</v>
      </c>
      <c r="K5172">
        <v>3</v>
      </c>
      <c r="L5172">
        <v>999.26</v>
      </c>
      <c r="M5172" t="s">
        <v>50</v>
      </c>
      <c r="N5172">
        <v>20</v>
      </c>
      <c r="O5172" t="s">
        <v>12204</v>
      </c>
      <c r="P5172">
        <v>210</v>
      </c>
      <c r="Q5172" t="s">
        <v>43</v>
      </c>
      <c r="R5172">
        <v>4</v>
      </c>
      <c r="S5172" s="1">
        <v>45815</v>
      </c>
      <c r="T5172" t="s">
        <v>30</v>
      </c>
    </row>
    <row r="5173" spans="1:20" x14ac:dyDescent="0.25">
      <c r="A5173" t="s">
        <v>10396</v>
      </c>
      <c r="B5173" t="s">
        <v>45</v>
      </c>
      <c r="C5173" t="s">
        <v>22</v>
      </c>
      <c r="D5173" t="s">
        <v>56</v>
      </c>
      <c r="E5173" s="1">
        <v>45147</v>
      </c>
      <c r="F5173" t="s">
        <v>10397</v>
      </c>
      <c r="G5173" s="1">
        <v>45935</v>
      </c>
      <c r="H5173" t="s">
        <v>47</v>
      </c>
      <c r="I5173" t="s">
        <v>63</v>
      </c>
      <c r="J5173" t="s">
        <v>27</v>
      </c>
      <c r="K5173">
        <v>1</v>
      </c>
      <c r="L5173">
        <v>1224.69</v>
      </c>
      <c r="M5173" t="s">
        <v>50</v>
      </c>
      <c r="N5173">
        <v>30</v>
      </c>
      <c r="O5173" s="1">
        <v>45846</v>
      </c>
      <c r="P5173">
        <v>476</v>
      </c>
      <c r="Q5173" t="s">
        <v>29</v>
      </c>
      <c r="R5173">
        <v>1</v>
      </c>
      <c r="S5173" t="s">
        <v>12083</v>
      </c>
      <c r="T5173" t="s">
        <v>36</v>
      </c>
    </row>
    <row r="5174" spans="1:20" x14ac:dyDescent="0.25">
      <c r="A5174" t="s">
        <v>10398</v>
      </c>
      <c r="B5174" t="s">
        <v>45</v>
      </c>
      <c r="C5174" t="s">
        <v>22</v>
      </c>
      <c r="D5174" t="s">
        <v>77</v>
      </c>
      <c r="E5174" t="s">
        <v>12372</v>
      </c>
      <c r="F5174" t="s">
        <v>10399</v>
      </c>
      <c r="G5174" s="1">
        <v>45935</v>
      </c>
      <c r="H5174" t="s">
        <v>34</v>
      </c>
      <c r="I5174" t="s">
        <v>42</v>
      </c>
      <c r="J5174" t="s">
        <v>27</v>
      </c>
      <c r="K5174">
        <v>5</v>
      </c>
      <c r="L5174">
        <v>949.42</v>
      </c>
      <c r="M5174" t="s">
        <v>35</v>
      </c>
      <c r="N5174">
        <v>48</v>
      </c>
      <c r="O5174" s="1">
        <v>45812</v>
      </c>
      <c r="P5174">
        <v>18</v>
      </c>
      <c r="Q5174" t="s">
        <v>43</v>
      </c>
      <c r="R5174">
        <v>1</v>
      </c>
      <c r="S5174" t="s">
        <v>12078</v>
      </c>
      <c r="T5174" t="s">
        <v>36</v>
      </c>
    </row>
    <row r="5175" spans="1:20" x14ac:dyDescent="0.25">
      <c r="A5175" t="s">
        <v>10400</v>
      </c>
      <c r="B5175" t="s">
        <v>45</v>
      </c>
      <c r="C5175" t="s">
        <v>39</v>
      </c>
      <c r="D5175" t="s">
        <v>77</v>
      </c>
      <c r="E5175" t="s">
        <v>12453</v>
      </c>
      <c r="F5175" t="s">
        <v>10401</v>
      </c>
      <c r="G5175" s="1">
        <v>45966</v>
      </c>
      <c r="H5175" t="s">
        <v>25</v>
      </c>
      <c r="I5175" t="s">
        <v>54</v>
      </c>
      <c r="J5175" t="s">
        <v>27</v>
      </c>
      <c r="K5175">
        <v>5</v>
      </c>
      <c r="L5175">
        <v>607.62</v>
      </c>
      <c r="M5175" t="s">
        <v>28</v>
      </c>
      <c r="N5175">
        <v>37</v>
      </c>
      <c r="O5175" s="1">
        <v>45300</v>
      </c>
      <c r="P5175">
        <v>285</v>
      </c>
      <c r="Q5175" t="s">
        <v>29</v>
      </c>
      <c r="R5175">
        <v>4</v>
      </c>
      <c r="S5175" t="s">
        <v>12096</v>
      </c>
      <c r="T5175" t="s">
        <v>60</v>
      </c>
    </row>
    <row r="5176" spans="1:20" x14ac:dyDescent="0.25">
      <c r="A5176" t="s">
        <v>10402</v>
      </c>
      <c r="B5176" t="s">
        <v>45</v>
      </c>
      <c r="C5176" t="s">
        <v>22</v>
      </c>
      <c r="D5176" t="s">
        <v>23</v>
      </c>
      <c r="E5176" t="s">
        <v>12140</v>
      </c>
      <c r="F5176" t="s">
        <v>10403</v>
      </c>
      <c r="G5176" s="1">
        <v>45966</v>
      </c>
      <c r="H5176" t="s">
        <v>41</v>
      </c>
      <c r="I5176" t="s">
        <v>54</v>
      </c>
      <c r="J5176" t="s">
        <v>49</v>
      </c>
      <c r="K5176">
        <v>5</v>
      </c>
      <c r="L5176">
        <v>888.4</v>
      </c>
      <c r="M5176" t="s">
        <v>50</v>
      </c>
      <c r="N5176">
        <v>11</v>
      </c>
      <c r="O5176" t="s">
        <v>12225</v>
      </c>
      <c r="P5176">
        <v>305</v>
      </c>
      <c r="Q5176" t="s">
        <v>29</v>
      </c>
      <c r="R5176">
        <v>3</v>
      </c>
      <c r="S5176" t="s">
        <v>12182</v>
      </c>
      <c r="T5176" t="s">
        <v>30</v>
      </c>
    </row>
    <row r="5177" spans="1:20" x14ac:dyDescent="0.25">
      <c r="A5177" t="s">
        <v>10404</v>
      </c>
      <c r="B5177" t="s">
        <v>45</v>
      </c>
      <c r="C5177" t="s">
        <v>39</v>
      </c>
      <c r="D5177" t="s">
        <v>52</v>
      </c>
      <c r="E5177" s="1">
        <v>45605</v>
      </c>
      <c r="F5177" t="s">
        <v>10405</v>
      </c>
      <c r="G5177" s="1">
        <v>45966</v>
      </c>
      <c r="H5177" t="s">
        <v>25</v>
      </c>
      <c r="I5177" t="s">
        <v>54</v>
      </c>
      <c r="J5177" t="s">
        <v>67</v>
      </c>
      <c r="K5177">
        <v>2</v>
      </c>
      <c r="L5177">
        <v>1110.5999999999999</v>
      </c>
      <c r="M5177" t="s">
        <v>28</v>
      </c>
      <c r="N5177">
        <v>32</v>
      </c>
      <c r="O5177" t="s">
        <v>12379</v>
      </c>
      <c r="P5177">
        <v>438</v>
      </c>
      <c r="Q5177" t="s">
        <v>43</v>
      </c>
      <c r="R5177">
        <v>3</v>
      </c>
      <c r="S5177" t="s">
        <v>12255</v>
      </c>
      <c r="T5177" t="s">
        <v>36</v>
      </c>
    </row>
    <row r="5178" spans="1:20" x14ac:dyDescent="0.25">
      <c r="A5178" t="s">
        <v>10406</v>
      </c>
      <c r="B5178" t="s">
        <v>38</v>
      </c>
      <c r="C5178" t="s">
        <v>82</v>
      </c>
      <c r="D5178" t="s">
        <v>52</v>
      </c>
      <c r="E5178" t="s">
        <v>12333</v>
      </c>
      <c r="F5178" t="s">
        <v>10407</v>
      </c>
      <c r="G5178" s="1">
        <v>45966</v>
      </c>
      <c r="H5178" t="s">
        <v>47</v>
      </c>
      <c r="I5178" t="s">
        <v>54</v>
      </c>
      <c r="J5178" t="s">
        <v>64</v>
      </c>
      <c r="K5178">
        <v>5</v>
      </c>
      <c r="L5178">
        <v>799.64</v>
      </c>
      <c r="M5178" t="s">
        <v>28</v>
      </c>
      <c r="N5178">
        <v>45</v>
      </c>
      <c r="O5178" s="1">
        <v>45422</v>
      </c>
      <c r="P5178">
        <v>162</v>
      </c>
      <c r="Q5178" t="s">
        <v>43</v>
      </c>
      <c r="R5178">
        <v>4</v>
      </c>
      <c r="S5178" t="s">
        <v>12376</v>
      </c>
      <c r="T5178" t="s">
        <v>60</v>
      </c>
    </row>
    <row r="5179" spans="1:20" x14ac:dyDescent="0.25">
      <c r="A5179" t="s">
        <v>10408</v>
      </c>
      <c r="B5179" t="s">
        <v>38</v>
      </c>
      <c r="C5179" t="s">
        <v>82</v>
      </c>
      <c r="D5179" t="s">
        <v>23</v>
      </c>
      <c r="E5179" s="1">
        <v>45630</v>
      </c>
      <c r="F5179" t="s">
        <v>10409</v>
      </c>
      <c r="G5179" s="1">
        <v>45966</v>
      </c>
      <c r="H5179" t="s">
        <v>58</v>
      </c>
      <c r="I5179" t="s">
        <v>26</v>
      </c>
      <c r="J5179" t="s">
        <v>49</v>
      </c>
      <c r="K5179">
        <v>5</v>
      </c>
      <c r="L5179">
        <v>717.42</v>
      </c>
      <c r="M5179" t="s">
        <v>28</v>
      </c>
      <c r="N5179">
        <v>10</v>
      </c>
      <c r="O5179" s="1">
        <v>45722</v>
      </c>
      <c r="P5179">
        <v>139</v>
      </c>
      <c r="Q5179" t="s">
        <v>29</v>
      </c>
      <c r="R5179">
        <v>4</v>
      </c>
      <c r="S5179" t="s">
        <v>12072</v>
      </c>
      <c r="T5179" t="s">
        <v>36</v>
      </c>
    </row>
    <row r="5180" spans="1:20" x14ac:dyDescent="0.25">
      <c r="A5180" t="s">
        <v>10410</v>
      </c>
      <c r="B5180" t="s">
        <v>38</v>
      </c>
      <c r="C5180" t="s">
        <v>22</v>
      </c>
      <c r="D5180" t="s">
        <v>52</v>
      </c>
      <c r="E5180" t="s">
        <v>12238</v>
      </c>
      <c r="F5180" t="s">
        <v>10411</v>
      </c>
      <c r="G5180" s="1">
        <v>45966</v>
      </c>
      <c r="H5180" t="s">
        <v>47</v>
      </c>
      <c r="I5180" t="s">
        <v>42</v>
      </c>
      <c r="J5180" t="s">
        <v>49</v>
      </c>
      <c r="K5180">
        <v>1</v>
      </c>
      <c r="L5180">
        <v>1157.24</v>
      </c>
      <c r="M5180" t="s">
        <v>35</v>
      </c>
      <c r="N5180">
        <v>14</v>
      </c>
      <c r="O5180" t="s">
        <v>12068</v>
      </c>
      <c r="P5180">
        <v>152</v>
      </c>
      <c r="Q5180" t="s">
        <v>43</v>
      </c>
      <c r="R5180">
        <v>2</v>
      </c>
      <c r="S5180" t="s">
        <v>12107</v>
      </c>
      <c r="T5180" t="s">
        <v>60</v>
      </c>
    </row>
    <row r="5181" spans="1:20" x14ac:dyDescent="0.25">
      <c r="A5181" t="s">
        <v>10412</v>
      </c>
      <c r="B5181" t="s">
        <v>21</v>
      </c>
      <c r="C5181" t="s">
        <v>22</v>
      </c>
      <c r="D5181" t="s">
        <v>23</v>
      </c>
      <c r="E5181" t="s">
        <v>12080</v>
      </c>
      <c r="F5181" t="s">
        <v>10413</v>
      </c>
      <c r="G5181" s="1">
        <v>45966</v>
      </c>
      <c r="H5181" t="s">
        <v>34</v>
      </c>
      <c r="I5181" t="s">
        <v>26</v>
      </c>
      <c r="J5181" t="s">
        <v>67</v>
      </c>
      <c r="K5181">
        <v>1</v>
      </c>
      <c r="L5181">
        <v>764.52</v>
      </c>
      <c r="M5181" t="s">
        <v>35</v>
      </c>
      <c r="N5181">
        <v>27</v>
      </c>
      <c r="O5181" s="1">
        <v>45333</v>
      </c>
      <c r="P5181">
        <v>157</v>
      </c>
      <c r="Q5181" t="s">
        <v>43</v>
      </c>
      <c r="R5181">
        <v>2</v>
      </c>
      <c r="S5181" t="s">
        <v>12343</v>
      </c>
      <c r="T5181" t="s">
        <v>36</v>
      </c>
    </row>
    <row r="5182" spans="1:20" x14ac:dyDescent="0.25">
      <c r="A5182" t="s">
        <v>10414</v>
      </c>
      <c r="B5182" t="s">
        <v>38</v>
      </c>
      <c r="C5182" t="s">
        <v>82</v>
      </c>
      <c r="D5182" t="s">
        <v>52</v>
      </c>
      <c r="E5182" t="s">
        <v>12136</v>
      </c>
      <c r="F5182" t="s">
        <v>10415</v>
      </c>
      <c r="G5182" s="1">
        <v>45966</v>
      </c>
      <c r="H5182" t="s">
        <v>34</v>
      </c>
      <c r="I5182" t="s">
        <v>63</v>
      </c>
      <c r="J5182" t="s">
        <v>59</v>
      </c>
      <c r="K5182">
        <v>2</v>
      </c>
      <c r="L5182">
        <v>593.34</v>
      </c>
      <c r="M5182" t="s">
        <v>50</v>
      </c>
      <c r="N5182">
        <v>45</v>
      </c>
      <c r="O5182" s="1">
        <v>45484</v>
      </c>
      <c r="P5182">
        <v>409</v>
      </c>
      <c r="Q5182" t="s">
        <v>43</v>
      </c>
      <c r="R5182">
        <v>1</v>
      </c>
      <c r="S5182" s="1">
        <v>45693</v>
      </c>
      <c r="T5182" t="s">
        <v>30</v>
      </c>
    </row>
    <row r="5183" spans="1:20" x14ac:dyDescent="0.25">
      <c r="A5183" t="s">
        <v>10416</v>
      </c>
      <c r="B5183" t="s">
        <v>38</v>
      </c>
      <c r="C5183" t="s">
        <v>82</v>
      </c>
      <c r="D5183" t="s">
        <v>77</v>
      </c>
      <c r="E5183" t="s">
        <v>12290</v>
      </c>
      <c r="F5183" t="s">
        <v>10417</v>
      </c>
      <c r="G5183" s="1">
        <v>45966</v>
      </c>
      <c r="H5183" t="s">
        <v>25</v>
      </c>
      <c r="I5183" t="s">
        <v>63</v>
      </c>
      <c r="J5183" t="s">
        <v>67</v>
      </c>
      <c r="K5183">
        <v>3</v>
      </c>
      <c r="L5183">
        <v>874.62</v>
      </c>
      <c r="M5183" t="s">
        <v>28</v>
      </c>
      <c r="N5183">
        <v>1</v>
      </c>
      <c r="O5183" s="1">
        <v>45907</v>
      </c>
      <c r="P5183">
        <v>383</v>
      </c>
      <c r="Q5183" t="s">
        <v>29</v>
      </c>
      <c r="R5183">
        <v>2</v>
      </c>
      <c r="S5183" t="s">
        <v>12237</v>
      </c>
      <c r="T5183" t="s">
        <v>30</v>
      </c>
    </row>
    <row r="5184" spans="1:20" x14ac:dyDescent="0.25">
      <c r="A5184" t="s">
        <v>10418</v>
      </c>
      <c r="B5184" t="s">
        <v>38</v>
      </c>
      <c r="C5184" t="s">
        <v>82</v>
      </c>
      <c r="D5184" t="s">
        <v>23</v>
      </c>
      <c r="E5184" t="s">
        <v>12275</v>
      </c>
      <c r="F5184" t="s">
        <v>10419</v>
      </c>
      <c r="G5184" s="1">
        <v>45966</v>
      </c>
      <c r="H5184" t="s">
        <v>47</v>
      </c>
      <c r="I5184" t="s">
        <v>54</v>
      </c>
      <c r="J5184" t="s">
        <v>27</v>
      </c>
      <c r="K5184">
        <v>2</v>
      </c>
      <c r="L5184">
        <v>1160.2</v>
      </c>
      <c r="M5184" t="s">
        <v>35</v>
      </c>
      <c r="N5184">
        <v>21</v>
      </c>
      <c r="O5184" s="1">
        <v>45963</v>
      </c>
      <c r="P5184">
        <v>181</v>
      </c>
      <c r="Q5184" t="s">
        <v>29</v>
      </c>
      <c r="R5184">
        <v>4</v>
      </c>
      <c r="S5184" t="s">
        <v>12129</v>
      </c>
      <c r="T5184" t="s">
        <v>60</v>
      </c>
    </row>
    <row r="5185" spans="1:20" x14ac:dyDescent="0.25">
      <c r="A5185" t="s">
        <v>10420</v>
      </c>
      <c r="B5185" t="s">
        <v>21</v>
      </c>
      <c r="C5185" t="s">
        <v>82</v>
      </c>
      <c r="D5185" t="s">
        <v>77</v>
      </c>
      <c r="E5185" t="s">
        <v>12263</v>
      </c>
      <c r="F5185" t="s">
        <v>10421</v>
      </c>
      <c r="G5185" s="1">
        <v>45996</v>
      </c>
      <c r="H5185" t="s">
        <v>34</v>
      </c>
      <c r="I5185" t="s">
        <v>63</v>
      </c>
      <c r="J5185" t="s">
        <v>64</v>
      </c>
      <c r="K5185">
        <v>3</v>
      </c>
      <c r="L5185">
        <v>904.79</v>
      </c>
      <c r="M5185" t="s">
        <v>28</v>
      </c>
      <c r="N5185">
        <v>25</v>
      </c>
      <c r="O5185" s="1">
        <v>45482</v>
      </c>
      <c r="P5185">
        <v>355</v>
      </c>
      <c r="Q5185" t="s">
        <v>29</v>
      </c>
      <c r="R5185">
        <v>5</v>
      </c>
      <c r="S5185" t="s">
        <v>12177</v>
      </c>
      <c r="T5185" t="s">
        <v>30</v>
      </c>
    </row>
    <row r="5186" spans="1:20" x14ac:dyDescent="0.25">
      <c r="A5186" t="s">
        <v>10422</v>
      </c>
      <c r="B5186" t="s">
        <v>38</v>
      </c>
      <c r="C5186" t="s">
        <v>39</v>
      </c>
      <c r="D5186" t="s">
        <v>23</v>
      </c>
      <c r="E5186" t="s">
        <v>12420</v>
      </c>
      <c r="F5186" t="s">
        <v>10423</v>
      </c>
      <c r="G5186" s="1">
        <v>45996</v>
      </c>
      <c r="H5186" t="s">
        <v>41</v>
      </c>
      <c r="I5186" t="s">
        <v>48</v>
      </c>
      <c r="J5186" t="s">
        <v>59</v>
      </c>
      <c r="K5186">
        <v>2</v>
      </c>
      <c r="L5186">
        <v>836.41</v>
      </c>
      <c r="M5186" t="s">
        <v>50</v>
      </c>
      <c r="N5186">
        <v>44</v>
      </c>
      <c r="O5186" t="s">
        <v>12312</v>
      </c>
      <c r="P5186">
        <v>267</v>
      </c>
      <c r="Q5186" t="s">
        <v>29</v>
      </c>
      <c r="R5186">
        <v>4</v>
      </c>
      <c r="S5186" t="s">
        <v>12196</v>
      </c>
      <c r="T5186" t="s">
        <v>30</v>
      </c>
    </row>
    <row r="5187" spans="1:20" x14ac:dyDescent="0.25">
      <c r="A5187" t="s">
        <v>10424</v>
      </c>
      <c r="B5187" t="s">
        <v>21</v>
      </c>
      <c r="C5187" t="s">
        <v>39</v>
      </c>
      <c r="D5187" t="s">
        <v>23</v>
      </c>
      <c r="E5187" t="s">
        <v>12285</v>
      </c>
      <c r="F5187" t="s">
        <v>10425</v>
      </c>
      <c r="G5187" t="s">
        <v>12243</v>
      </c>
      <c r="H5187" t="s">
        <v>34</v>
      </c>
      <c r="I5187" t="s">
        <v>26</v>
      </c>
      <c r="J5187" t="s">
        <v>67</v>
      </c>
      <c r="K5187">
        <v>3</v>
      </c>
      <c r="L5187">
        <v>980.75</v>
      </c>
      <c r="M5187" t="s">
        <v>50</v>
      </c>
      <c r="N5187">
        <v>31</v>
      </c>
      <c r="O5187" s="1">
        <v>45780</v>
      </c>
      <c r="P5187">
        <v>186</v>
      </c>
      <c r="Q5187" t="s">
        <v>29</v>
      </c>
      <c r="R5187">
        <v>4</v>
      </c>
      <c r="S5187" t="s">
        <v>12129</v>
      </c>
      <c r="T5187" t="s">
        <v>36</v>
      </c>
    </row>
    <row r="5188" spans="1:20" x14ac:dyDescent="0.25">
      <c r="A5188" t="s">
        <v>10426</v>
      </c>
      <c r="B5188" t="s">
        <v>45</v>
      </c>
      <c r="C5188" t="s">
        <v>82</v>
      </c>
      <c r="D5188" t="s">
        <v>52</v>
      </c>
      <c r="E5188" t="s">
        <v>12361</v>
      </c>
      <c r="F5188" t="s">
        <v>10427</v>
      </c>
      <c r="G5188" t="s">
        <v>12243</v>
      </c>
      <c r="H5188" t="s">
        <v>41</v>
      </c>
      <c r="I5188" t="s">
        <v>48</v>
      </c>
      <c r="J5188" t="s">
        <v>64</v>
      </c>
      <c r="K5188">
        <v>5</v>
      </c>
      <c r="L5188">
        <v>1039.3</v>
      </c>
      <c r="M5188" t="s">
        <v>50</v>
      </c>
      <c r="N5188">
        <v>9</v>
      </c>
      <c r="O5188" t="s">
        <v>12313</v>
      </c>
      <c r="P5188">
        <v>466</v>
      </c>
      <c r="Q5188" t="s">
        <v>43</v>
      </c>
      <c r="R5188">
        <v>1</v>
      </c>
      <c r="S5188" t="s">
        <v>12100</v>
      </c>
      <c r="T5188" t="s">
        <v>36</v>
      </c>
    </row>
    <row r="5189" spans="1:20" x14ac:dyDescent="0.25">
      <c r="A5189" t="s">
        <v>10428</v>
      </c>
      <c r="B5189" t="s">
        <v>21</v>
      </c>
      <c r="C5189" t="s">
        <v>22</v>
      </c>
      <c r="D5189" t="s">
        <v>77</v>
      </c>
      <c r="E5189" t="s">
        <v>12274</v>
      </c>
      <c r="F5189" t="s">
        <v>10429</v>
      </c>
      <c r="G5189" t="s">
        <v>12243</v>
      </c>
      <c r="H5189" t="s">
        <v>58</v>
      </c>
      <c r="I5189" t="s">
        <v>54</v>
      </c>
      <c r="J5189" t="s">
        <v>27</v>
      </c>
      <c r="K5189">
        <v>4</v>
      </c>
      <c r="L5189">
        <v>412.23</v>
      </c>
      <c r="M5189" t="s">
        <v>35</v>
      </c>
      <c r="N5189">
        <v>40</v>
      </c>
      <c r="O5189" s="1">
        <v>45870</v>
      </c>
      <c r="P5189">
        <v>222</v>
      </c>
      <c r="Q5189" t="s">
        <v>29</v>
      </c>
      <c r="R5189">
        <v>5</v>
      </c>
      <c r="S5189" t="s">
        <v>12213</v>
      </c>
      <c r="T5189" t="s">
        <v>30</v>
      </c>
    </row>
    <row r="5190" spans="1:20" x14ac:dyDescent="0.25">
      <c r="A5190" t="s">
        <v>10430</v>
      </c>
      <c r="B5190" t="s">
        <v>21</v>
      </c>
      <c r="C5190" t="s">
        <v>39</v>
      </c>
      <c r="D5190" t="s">
        <v>77</v>
      </c>
      <c r="E5190" s="1">
        <v>45241</v>
      </c>
      <c r="F5190" t="s">
        <v>10431</v>
      </c>
      <c r="G5190" t="s">
        <v>12243</v>
      </c>
      <c r="H5190" t="s">
        <v>58</v>
      </c>
      <c r="I5190" t="s">
        <v>42</v>
      </c>
      <c r="J5190" t="s">
        <v>27</v>
      </c>
      <c r="K5190">
        <v>3</v>
      </c>
      <c r="L5190">
        <v>1321.33</v>
      </c>
      <c r="M5190" t="s">
        <v>35</v>
      </c>
      <c r="N5190">
        <v>14</v>
      </c>
      <c r="O5190" s="1">
        <v>45935</v>
      </c>
      <c r="P5190">
        <v>251</v>
      </c>
      <c r="Q5190" t="s">
        <v>29</v>
      </c>
      <c r="R5190">
        <v>5</v>
      </c>
      <c r="S5190" t="s">
        <v>12166</v>
      </c>
      <c r="T5190" t="s">
        <v>60</v>
      </c>
    </row>
    <row r="5191" spans="1:20" x14ac:dyDescent="0.25">
      <c r="A5191" t="s">
        <v>10432</v>
      </c>
      <c r="B5191" t="s">
        <v>45</v>
      </c>
      <c r="C5191" t="s">
        <v>39</v>
      </c>
      <c r="D5191" t="s">
        <v>56</v>
      </c>
      <c r="E5191" s="1">
        <v>45355</v>
      </c>
      <c r="F5191" t="s">
        <v>10433</v>
      </c>
      <c r="G5191" t="s">
        <v>12243</v>
      </c>
      <c r="H5191" t="s">
        <v>41</v>
      </c>
      <c r="I5191" t="s">
        <v>54</v>
      </c>
      <c r="J5191" t="s">
        <v>67</v>
      </c>
      <c r="K5191">
        <v>2</v>
      </c>
      <c r="L5191">
        <v>211.07</v>
      </c>
      <c r="M5191" t="s">
        <v>28</v>
      </c>
      <c r="N5191">
        <v>24</v>
      </c>
      <c r="O5191" t="s">
        <v>12113</v>
      </c>
      <c r="P5191">
        <v>56</v>
      </c>
      <c r="Q5191" t="s">
        <v>29</v>
      </c>
      <c r="R5191">
        <v>5</v>
      </c>
      <c r="S5191" t="s">
        <v>12109</v>
      </c>
      <c r="T5191" t="s">
        <v>30</v>
      </c>
    </row>
    <row r="5192" spans="1:20" x14ac:dyDescent="0.25">
      <c r="A5192" t="s">
        <v>10434</v>
      </c>
      <c r="B5192" t="s">
        <v>21</v>
      </c>
      <c r="C5192" t="s">
        <v>82</v>
      </c>
      <c r="D5192" t="s">
        <v>52</v>
      </c>
      <c r="E5192" t="s">
        <v>12106</v>
      </c>
      <c r="F5192" t="s">
        <v>10435</v>
      </c>
      <c r="G5192" t="s">
        <v>12323</v>
      </c>
      <c r="H5192" t="s">
        <v>58</v>
      </c>
      <c r="I5192" t="s">
        <v>54</v>
      </c>
      <c r="J5192" t="s">
        <v>67</v>
      </c>
      <c r="K5192">
        <v>2</v>
      </c>
      <c r="L5192">
        <v>916.97</v>
      </c>
      <c r="M5192" t="s">
        <v>50</v>
      </c>
      <c r="N5192">
        <v>13</v>
      </c>
      <c r="O5192" s="1">
        <v>45693</v>
      </c>
      <c r="P5192">
        <v>8</v>
      </c>
      <c r="Q5192" t="s">
        <v>43</v>
      </c>
      <c r="R5192">
        <v>4</v>
      </c>
      <c r="S5192" s="1">
        <v>45606</v>
      </c>
      <c r="T5192" t="s">
        <v>60</v>
      </c>
    </row>
    <row r="5193" spans="1:20" x14ac:dyDescent="0.25">
      <c r="A5193" t="s">
        <v>10436</v>
      </c>
      <c r="B5193" t="s">
        <v>21</v>
      </c>
      <c r="C5193" t="s">
        <v>22</v>
      </c>
      <c r="D5193" t="s">
        <v>56</v>
      </c>
      <c r="E5193" t="s">
        <v>12327</v>
      </c>
      <c r="F5193" t="s">
        <v>10437</v>
      </c>
      <c r="G5193" t="s">
        <v>12323</v>
      </c>
      <c r="H5193" t="s">
        <v>34</v>
      </c>
      <c r="I5193" t="s">
        <v>26</v>
      </c>
      <c r="J5193" t="s">
        <v>59</v>
      </c>
      <c r="K5193">
        <v>1</v>
      </c>
      <c r="L5193">
        <v>1240.51</v>
      </c>
      <c r="M5193" t="s">
        <v>35</v>
      </c>
      <c r="N5193">
        <v>17</v>
      </c>
      <c r="O5193" s="1">
        <v>45966</v>
      </c>
      <c r="P5193">
        <v>1</v>
      </c>
      <c r="Q5193" t="s">
        <v>43</v>
      </c>
      <c r="R5193">
        <v>4</v>
      </c>
      <c r="S5193" s="1">
        <v>45332</v>
      </c>
      <c r="T5193" t="s">
        <v>60</v>
      </c>
    </row>
    <row r="5194" spans="1:20" x14ac:dyDescent="0.25">
      <c r="A5194" t="s">
        <v>10438</v>
      </c>
      <c r="B5194" t="s">
        <v>38</v>
      </c>
      <c r="C5194" t="s">
        <v>82</v>
      </c>
      <c r="D5194" t="s">
        <v>77</v>
      </c>
      <c r="E5194" s="1">
        <v>45512</v>
      </c>
      <c r="F5194" t="s">
        <v>10439</v>
      </c>
      <c r="G5194" t="s">
        <v>12323</v>
      </c>
      <c r="H5194" t="s">
        <v>41</v>
      </c>
      <c r="I5194" t="s">
        <v>42</v>
      </c>
      <c r="J5194" t="s">
        <v>64</v>
      </c>
      <c r="K5194">
        <v>4</v>
      </c>
      <c r="L5194">
        <v>1424.6</v>
      </c>
      <c r="M5194" t="s">
        <v>35</v>
      </c>
      <c r="N5194">
        <v>11</v>
      </c>
      <c r="O5194" t="s">
        <v>12083</v>
      </c>
      <c r="P5194">
        <v>14</v>
      </c>
      <c r="Q5194" t="s">
        <v>43</v>
      </c>
      <c r="R5194">
        <v>1</v>
      </c>
      <c r="S5194" t="s">
        <v>12262</v>
      </c>
      <c r="T5194" t="s">
        <v>30</v>
      </c>
    </row>
    <row r="5195" spans="1:20" x14ac:dyDescent="0.25">
      <c r="A5195" t="s">
        <v>10440</v>
      </c>
      <c r="B5195" t="s">
        <v>21</v>
      </c>
      <c r="C5195" t="s">
        <v>82</v>
      </c>
      <c r="D5195" t="s">
        <v>77</v>
      </c>
      <c r="E5195" s="1">
        <v>45902</v>
      </c>
      <c r="F5195" t="s">
        <v>10441</v>
      </c>
      <c r="G5195" t="s">
        <v>12323</v>
      </c>
      <c r="H5195" t="s">
        <v>58</v>
      </c>
      <c r="I5195" t="s">
        <v>26</v>
      </c>
      <c r="J5195" t="s">
        <v>27</v>
      </c>
      <c r="K5195">
        <v>5</v>
      </c>
      <c r="L5195">
        <v>1360.99</v>
      </c>
      <c r="M5195" t="s">
        <v>35</v>
      </c>
      <c r="N5195">
        <v>17</v>
      </c>
      <c r="O5195" s="1">
        <v>45638</v>
      </c>
      <c r="P5195">
        <v>161</v>
      </c>
      <c r="Q5195" t="s">
        <v>43</v>
      </c>
      <c r="R5195">
        <v>4</v>
      </c>
      <c r="S5195" s="1">
        <v>45935</v>
      </c>
      <c r="T5195" t="s">
        <v>36</v>
      </c>
    </row>
    <row r="5196" spans="1:20" x14ac:dyDescent="0.25">
      <c r="A5196" t="s">
        <v>10442</v>
      </c>
      <c r="B5196" t="s">
        <v>21</v>
      </c>
      <c r="C5196" t="s">
        <v>39</v>
      </c>
      <c r="D5196" t="s">
        <v>56</v>
      </c>
      <c r="E5196" t="s">
        <v>12413</v>
      </c>
      <c r="F5196" t="s">
        <v>10443</v>
      </c>
      <c r="G5196" t="s">
        <v>12323</v>
      </c>
      <c r="H5196" t="s">
        <v>47</v>
      </c>
      <c r="I5196" t="s">
        <v>63</v>
      </c>
      <c r="J5196" t="s">
        <v>67</v>
      </c>
      <c r="K5196">
        <v>4</v>
      </c>
      <c r="L5196">
        <v>414.19</v>
      </c>
      <c r="M5196" t="s">
        <v>28</v>
      </c>
      <c r="N5196">
        <v>31</v>
      </c>
      <c r="O5196" t="s">
        <v>12165</v>
      </c>
      <c r="P5196">
        <v>278</v>
      </c>
      <c r="Q5196" t="s">
        <v>29</v>
      </c>
      <c r="R5196">
        <v>5</v>
      </c>
      <c r="S5196" t="s">
        <v>12122</v>
      </c>
      <c r="T5196" t="s">
        <v>30</v>
      </c>
    </row>
    <row r="5197" spans="1:20" x14ac:dyDescent="0.25">
      <c r="A5197" t="s">
        <v>10444</v>
      </c>
      <c r="B5197" t="s">
        <v>21</v>
      </c>
      <c r="C5197" t="s">
        <v>22</v>
      </c>
      <c r="D5197" t="s">
        <v>32</v>
      </c>
      <c r="E5197" t="s">
        <v>12177</v>
      </c>
      <c r="F5197" t="s">
        <v>10445</v>
      </c>
      <c r="G5197" t="s">
        <v>12323</v>
      </c>
      <c r="H5197" t="s">
        <v>34</v>
      </c>
      <c r="I5197" t="s">
        <v>26</v>
      </c>
      <c r="J5197" t="s">
        <v>59</v>
      </c>
      <c r="K5197">
        <v>5</v>
      </c>
      <c r="L5197">
        <v>433.17</v>
      </c>
      <c r="M5197" t="s">
        <v>50</v>
      </c>
      <c r="N5197">
        <v>19</v>
      </c>
      <c r="O5197" t="s">
        <v>12234</v>
      </c>
      <c r="P5197">
        <v>411</v>
      </c>
      <c r="Q5197" t="s">
        <v>43</v>
      </c>
      <c r="R5197">
        <v>3</v>
      </c>
      <c r="S5197" t="s">
        <v>12094</v>
      </c>
      <c r="T5197" t="s">
        <v>60</v>
      </c>
    </row>
    <row r="5198" spans="1:20" x14ac:dyDescent="0.25">
      <c r="A5198" t="s">
        <v>10446</v>
      </c>
      <c r="B5198" t="s">
        <v>45</v>
      </c>
      <c r="C5198" t="s">
        <v>82</v>
      </c>
      <c r="D5198" t="s">
        <v>56</v>
      </c>
      <c r="E5198" s="1">
        <v>45906</v>
      </c>
      <c r="F5198" t="s">
        <v>10447</v>
      </c>
      <c r="G5198" t="s">
        <v>12323</v>
      </c>
      <c r="H5198" t="s">
        <v>47</v>
      </c>
      <c r="I5198" t="s">
        <v>48</v>
      </c>
      <c r="J5198" t="s">
        <v>27</v>
      </c>
      <c r="K5198">
        <v>5</v>
      </c>
      <c r="L5198">
        <v>877.27</v>
      </c>
      <c r="M5198" t="s">
        <v>35</v>
      </c>
      <c r="N5198">
        <v>4</v>
      </c>
      <c r="O5198" s="1">
        <v>45514</v>
      </c>
      <c r="P5198">
        <v>286</v>
      </c>
      <c r="Q5198" t="s">
        <v>43</v>
      </c>
      <c r="R5198">
        <v>4</v>
      </c>
      <c r="S5198" t="s">
        <v>12368</v>
      </c>
      <c r="T5198" t="s">
        <v>36</v>
      </c>
    </row>
    <row r="5199" spans="1:20" x14ac:dyDescent="0.25">
      <c r="A5199" t="s">
        <v>10448</v>
      </c>
      <c r="B5199" t="s">
        <v>21</v>
      </c>
      <c r="C5199" t="s">
        <v>39</v>
      </c>
      <c r="D5199" t="s">
        <v>32</v>
      </c>
      <c r="E5199" t="s">
        <v>12074</v>
      </c>
      <c r="F5199" t="s">
        <v>10449</v>
      </c>
      <c r="G5199" t="s">
        <v>12323</v>
      </c>
      <c r="H5199" t="s">
        <v>58</v>
      </c>
      <c r="I5199" t="s">
        <v>63</v>
      </c>
      <c r="J5199" t="s">
        <v>59</v>
      </c>
      <c r="K5199">
        <v>3</v>
      </c>
      <c r="L5199">
        <v>165.98</v>
      </c>
      <c r="M5199" t="s">
        <v>35</v>
      </c>
      <c r="N5199">
        <v>15</v>
      </c>
      <c r="O5199" t="s">
        <v>12167</v>
      </c>
      <c r="P5199">
        <v>478</v>
      </c>
      <c r="Q5199" t="s">
        <v>43</v>
      </c>
      <c r="R5199">
        <v>4</v>
      </c>
      <c r="S5199" s="1">
        <v>45779</v>
      </c>
      <c r="T5199" t="s">
        <v>30</v>
      </c>
    </row>
    <row r="5200" spans="1:20" x14ac:dyDescent="0.25">
      <c r="A5200" t="s">
        <v>10450</v>
      </c>
      <c r="B5200" t="s">
        <v>38</v>
      </c>
      <c r="C5200" t="s">
        <v>39</v>
      </c>
      <c r="D5200" t="s">
        <v>52</v>
      </c>
      <c r="E5200" s="1">
        <v>45028</v>
      </c>
      <c r="F5200" t="s">
        <v>10451</v>
      </c>
      <c r="G5200" t="s">
        <v>12323</v>
      </c>
      <c r="H5200" t="s">
        <v>34</v>
      </c>
      <c r="I5200" t="s">
        <v>48</v>
      </c>
      <c r="J5200" t="s">
        <v>27</v>
      </c>
      <c r="K5200">
        <v>4</v>
      </c>
      <c r="L5200">
        <v>1073.46</v>
      </c>
      <c r="M5200" t="s">
        <v>28</v>
      </c>
      <c r="N5200">
        <v>25</v>
      </c>
      <c r="O5200" s="1">
        <v>45693</v>
      </c>
      <c r="P5200">
        <v>294</v>
      </c>
      <c r="Q5200" t="s">
        <v>29</v>
      </c>
      <c r="R5200">
        <v>5</v>
      </c>
      <c r="S5200" s="1">
        <v>45752</v>
      </c>
      <c r="T5200" t="s">
        <v>36</v>
      </c>
    </row>
    <row r="5201" spans="1:20" x14ac:dyDescent="0.25">
      <c r="A5201" t="s">
        <v>10452</v>
      </c>
      <c r="B5201" t="s">
        <v>45</v>
      </c>
      <c r="C5201" t="s">
        <v>22</v>
      </c>
      <c r="D5201" t="s">
        <v>23</v>
      </c>
      <c r="E5201" t="s">
        <v>12262</v>
      </c>
      <c r="F5201" t="s">
        <v>10453</v>
      </c>
      <c r="G5201" t="s">
        <v>12323</v>
      </c>
      <c r="H5201" t="s">
        <v>41</v>
      </c>
      <c r="I5201" t="s">
        <v>54</v>
      </c>
      <c r="J5201" t="s">
        <v>67</v>
      </c>
      <c r="K5201">
        <v>2</v>
      </c>
      <c r="L5201">
        <v>1321.46</v>
      </c>
      <c r="M5201" t="s">
        <v>50</v>
      </c>
      <c r="N5201">
        <v>33</v>
      </c>
      <c r="O5201" t="s">
        <v>12314</v>
      </c>
      <c r="P5201">
        <v>94</v>
      </c>
      <c r="Q5201" t="s">
        <v>29</v>
      </c>
      <c r="R5201">
        <v>4</v>
      </c>
      <c r="S5201" t="s">
        <v>12184</v>
      </c>
      <c r="T5201" t="s">
        <v>60</v>
      </c>
    </row>
    <row r="5202" spans="1:20" x14ac:dyDescent="0.25">
      <c r="A5202" t="s">
        <v>10454</v>
      </c>
      <c r="B5202" t="s">
        <v>45</v>
      </c>
      <c r="C5202" t="s">
        <v>39</v>
      </c>
      <c r="D5202" t="s">
        <v>23</v>
      </c>
      <c r="E5202" s="1">
        <v>45602</v>
      </c>
      <c r="F5202" t="s">
        <v>10455</v>
      </c>
      <c r="G5202" t="s">
        <v>12323</v>
      </c>
      <c r="H5202" t="s">
        <v>25</v>
      </c>
      <c r="I5202" t="s">
        <v>48</v>
      </c>
      <c r="J5202" t="s">
        <v>49</v>
      </c>
      <c r="K5202">
        <v>2</v>
      </c>
      <c r="L5202">
        <v>289.17</v>
      </c>
      <c r="M5202" t="s">
        <v>28</v>
      </c>
      <c r="N5202">
        <v>11</v>
      </c>
      <c r="O5202" t="s">
        <v>12318</v>
      </c>
      <c r="P5202">
        <v>18</v>
      </c>
      <c r="Q5202" t="s">
        <v>29</v>
      </c>
      <c r="R5202">
        <v>1</v>
      </c>
      <c r="S5202" t="s">
        <v>12163</v>
      </c>
      <c r="T5202" t="s">
        <v>30</v>
      </c>
    </row>
    <row r="5203" spans="1:20" x14ac:dyDescent="0.25">
      <c r="A5203" t="s">
        <v>10456</v>
      </c>
      <c r="B5203" t="s">
        <v>45</v>
      </c>
      <c r="C5203" t="s">
        <v>22</v>
      </c>
      <c r="D5203" t="s">
        <v>52</v>
      </c>
      <c r="E5203" t="s">
        <v>12096</v>
      </c>
      <c r="F5203" t="s">
        <v>10457</v>
      </c>
      <c r="G5203" t="s">
        <v>12323</v>
      </c>
      <c r="H5203" t="s">
        <v>34</v>
      </c>
      <c r="I5203" t="s">
        <v>48</v>
      </c>
      <c r="J5203" t="s">
        <v>64</v>
      </c>
      <c r="K5203">
        <v>2</v>
      </c>
      <c r="L5203">
        <v>517.78</v>
      </c>
      <c r="M5203" t="s">
        <v>35</v>
      </c>
      <c r="N5203">
        <v>49</v>
      </c>
      <c r="O5203" t="s">
        <v>12278</v>
      </c>
      <c r="P5203">
        <v>321</v>
      </c>
      <c r="Q5203" t="s">
        <v>43</v>
      </c>
      <c r="R5203">
        <v>4</v>
      </c>
      <c r="S5203" t="s">
        <v>12221</v>
      </c>
      <c r="T5203" t="s">
        <v>30</v>
      </c>
    </row>
    <row r="5204" spans="1:20" x14ac:dyDescent="0.25">
      <c r="A5204" t="s">
        <v>10458</v>
      </c>
      <c r="B5204" t="s">
        <v>21</v>
      </c>
      <c r="C5204" t="s">
        <v>22</v>
      </c>
      <c r="D5204" t="s">
        <v>77</v>
      </c>
      <c r="E5204" t="s">
        <v>12502</v>
      </c>
      <c r="F5204" t="s">
        <v>10459</v>
      </c>
      <c r="G5204" t="s">
        <v>12323</v>
      </c>
      <c r="H5204" t="s">
        <v>25</v>
      </c>
      <c r="I5204" t="s">
        <v>48</v>
      </c>
      <c r="J5204" t="s">
        <v>59</v>
      </c>
      <c r="K5204">
        <v>5</v>
      </c>
      <c r="L5204">
        <v>1259.93</v>
      </c>
      <c r="M5204" t="s">
        <v>35</v>
      </c>
      <c r="N5204">
        <v>43</v>
      </c>
      <c r="O5204" t="s">
        <v>12137</v>
      </c>
      <c r="P5204">
        <v>437</v>
      </c>
      <c r="Q5204" t="s">
        <v>43</v>
      </c>
      <c r="R5204">
        <v>5</v>
      </c>
      <c r="S5204" t="s">
        <v>12236</v>
      </c>
      <c r="T5204" t="s">
        <v>60</v>
      </c>
    </row>
    <row r="5205" spans="1:20" x14ac:dyDescent="0.25">
      <c r="A5205" t="s">
        <v>10460</v>
      </c>
      <c r="B5205" t="s">
        <v>45</v>
      </c>
      <c r="C5205" t="s">
        <v>22</v>
      </c>
      <c r="D5205" t="s">
        <v>52</v>
      </c>
      <c r="E5205" s="1">
        <v>45844</v>
      </c>
      <c r="F5205" t="s">
        <v>10461</v>
      </c>
      <c r="G5205" t="s">
        <v>12167</v>
      </c>
      <c r="H5205" t="s">
        <v>41</v>
      </c>
      <c r="I5205" t="s">
        <v>63</v>
      </c>
      <c r="J5205" t="s">
        <v>59</v>
      </c>
      <c r="K5205">
        <v>3</v>
      </c>
      <c r="L5205">
        <v>616.38</v>
      </c>
      <c r="M5205" t="s">
        <v>50</v>
      </c>
      <c r="N5205">
        <v>12</v>
      </c>
      <c r="O5205" t="s">
        <v>12369</v>
      </c>
      <c r="P5205">
        <v>93</v>
      </c>
      <c r="Q5205" t="s">
        <v>29</v>
      </c>
      <c r="R5205">
        <v>5</v>
      </c>
      <c r="S5205" t="s">
        <v>12065</v>
      </c>
      <c r="T5205" t="s">
        <v>36</v>
      </c>
    </row>
    <row r="5206" spans="1:20" x14ac:dyDescent="0.25">
      <c r="A5206" t="s">
        <v>10462</v>
      </c>
      <c r="B5206" t="s">
        <v>38</v>
      </c>
      <c r="C5206" t="s">
        <v>82</v>
      </c>
      <c r="D5206" t="s">
        <v>32</v>
      </c>
      <c r="E5206" s="1">
        <v>45690</v>
      </c>
      <c r="F5206" t="s">
        <v>10463</v>
      </c>
      <c r="G5206" t="s">
        <v>12167</v>
      </c>
      <c r="H5206" t="s">
        <v>25</v>
      </c>
      <c r="I5206" t="s">
        <v>48</v>
      </c>
      <c r="J5206" t="s">
        <v>59</v>
      </c>
      <c r="K5206">
        <v>2</v>
      </c>
      <c r="L5206">
        <v>181.48</v>
      </c>
      <c r="M5206" t="s">
        <v>35</v>
      </c>
      <c r="N5206">
        <v>18</v>
      </c>
      <c r="O5206" t="s">
        <v>12083</v>
      </c>
      <c r="P5206">
        <v>446</v>
      </c>
      <c r="Q5206" t="s">
        <v>29</v>
      </c>
      <c r="R5206">
        <v>4</v>
      </c>
      <c r="S5206" s="1">
        <v>45574</v>
      </c>
      <c r="T5206" t="s">
        <v>30</v>
      </c>
    </row>
    <row r="5207" spans="1:20" x14ac:dyDescent="0.25">
      <c r="A5207" t="s">
        <v>10464</v>
      </c>
      <c r="B5207" t="s">
        <v>21</v>
      </c>
      <c r="C5207" t="s">
        <v>39</v>
      </c>
      <c r="D5207" t="s">
        <v>32</v>
      </c>
      <c r="E5207" t="s">
        <v>12106</v>
      </c>
      <c r="F5207" t="s">
        <v>10465</v>
      </c>
      <c r="G5207" t="s">
        <v>12167</v>
      </c>
      <c r="H5207" t="s">
        <v>47</v>
      </c>
      <c r="I5207" t="s">
        <v>26</v>
      </c>
      <c r="J5207" t="s">
        <v>27</v>
      </c>
      <c r="K5207">
        <v>2</v>
      </c>
      <c r="L5207">
        <v>1308.6300000000001</v>
      </c>
      <c r="M5207" t="s">
        <v>35</v>
      </c>
      <c r="N5207">
        <v>37</v>
      </c>
      <c r="O5207" s="1">
        <v>45809</v>
      </c>
      <c r="P5207">
        <v>471</v>
      </c>
      <c r="Q5207" t="s">
        <v>43</v>
      </c>
      <c r="R5207">
        <v>1</v>
      </c>
      <c r="S5207" t="s">
        <v>12272</v>
      </c>
      <c r="T5207" t="s">
        <v>60</v>
      </c>
    </row>
    <row r="5208" spans="1:20" x14ac:dyDescent="0.25">
      <c r="A5208" t="s">
        <v>10466</v>
      </c>
      <c r="B5208" t="s">
        <v>38</v>
      </c>
      <c r="C5208" t="s">
        <v>82</v>
      </c>
      <c r="D5208" t="s">
        <v>77</v>
      </c>
      <c r="E5208" s="1">
        <v>45571</v>
      </c>
      <c r="F5208" t="s">
        <v>10467</v>
      </c>
      <c r="G5208" t="s">
        <v>12167</v>
      </c>
      <c r="H5208" t="s">
        <v>58</v>
      </c>
      <c r="I5208" t="s">
        <v>42</v>
      </c>
      <c r="J5208" t="s">
        <v>64</v>
      </c>
      <c r="K5208">
        <v>4</v>
      </c>
      <c r="L5208">
        <v>850.24</v>
      </c>
      <c r="M5208" t="s">
        <v>35</v>
      </c>
      <c r="N5208">
        <v>49</v>
      </c>
      <c r="O5208" s="1">
        <v>45482</v>
      </c>
      <c r="P5208">
        <v>176</v>
      </c>
      <c r="Q5208" t="s">
        <v>43</v>
      </c>
      <c r="R5208">
        <v>3</v>
      </c>
      <c r="S5208" t="s">
        <v>12217</v>
      </c>
      <c r="T5208" t="s">
        <v>60</v>
      </c>
    </row>
    <row r="5209" spans="1:20" x14ac:dyDescent="0.25">
      <c r="A5209" t="s">
        <v>10468</v>
      </c>
      <c r="B5209" t="s">
        <v>21</v>
      </c>
      <c r="C5209" t="s">
        <v>82</v>
      </c>
      <c r="D5209" t="s">
        <v>52</v>
      </c>
      <c r="E5209" t="s">
        <v>12321</v>
      </c>
      <c r="F5209" t="s">
        <v>10469</v>
      </c>
      <c r="G5209" t="s">
        <v>12167</v>
      </c>
      <c r="H5209" t="s">
        <v>47</v>
      </c>
      <c r="I5209" t="s">
        <v>63</v>
      </c>
      <c r="J5209" t="s">
        <v>59</v>
      </c>
      <c r="K5209">
        <v>3</v>
      </c>
      <c r="L5209">
        <v>1131.68</v>
      </c>
      <c r="M5209" t="s">
        <v>50</v>
      </c>
      <c r="N5209">
        <v>1</v>
      </c>
      <c r="O5209" t="s">
        <v>12286</v>
      </c>
      <c r="P5209">
        <v>98</v>
      </c>
      <c r="Q5209" t="s">
        <v>43</v>
      </c>
      <c r="R5209">
        <v>5</v>
      </c>
      <c r="S5209" t="s">
        <v>12314</v>
      </c>
      <c r="T5209" t="s">
        <v>36</v>
      </c>
    </row>
    <row r="5210" spans="1:20" x14ac:dyDescent="0.25">
      <c r="A5210" t="s">
        <v>10470</v>
      </c>
      <c r="B5210" t="s">
        <v>45</v>
      </c>
      <c r="C5210" t="s">
        <v>82</v>
      </c>
      <c r="D5210" t="s">
        <v>52</v>
      </c>
      <c r="E5210" s="1">
        <v>45148</v>
      </c>
      <c r="F5210" t="s">
        <v>10471</v>
      </c>
      <c r="G5210" t="s">
        <v>12167</v>
      </c>
      <c r="H5210" t="s">
        <v>34</v>
      </c>
      <c r="I5210" t="s">
        <v>42</v>
      </c>
      <c r="J5210" t="s">
        <v>59</v>
      </c>
      <c r="K5210">
        <v>2</v>
      </c>
      <c r="L5210">
        <v>917.63</v>
      </c>
      <c r="M5210" t="s">
        <v>28</v>
      </c>
      <c r="N5210">
        <v>50</v>
      </c>
      <c r="O5210" t="s">
        <v>12226</v>
      </c>
      <c r="P5210">
        <v>77</v>
      </c>
      <c r="Q5210" t="s">
        <v>29</v>
      </c>
      <c r="R5210">
        <v>3</v>
      </c>
      <c r="S5210" t="s">
        <v>12155</v>
      </c>
      <c r="T5210" t="s">
        <v>30</v>
      </c>
    </row>
    <row r="5211" spans="1:20" x14ac:dyDescent="0.25">
      <c r="A5211" t="s">
        <v>10472</v>
      </c>
      <c r="B5211" t="s">
        <v>45</v>
      </c>
      <c r="C5211" t="s">
        <v>39</v>
      </c>
      <c r="D5211" t="s">
        <v>52</v>
      </c>
      <c r="E5211" t="s">
        <v>12135</v>
      </c>
      <c r="F5211" t="s">
        <v>10473</v>
      </c>
      <c r="G5211" t="s">
        <v>12167</v>
      </c>
      <c r="H5211" t="s">
        <v>34</v>
      </c>
      <c r="I5211" t="s">
        <v>54</v>
      </c>
      <c r="J5211" t="s">
        <v>64</v>
      </c>
      <c r="K5211">
        <v>1</v>
      </c>
      <c r="L5211">
        <v>853.03</v>
      </c>
      <c r="M5211" t="s">
        <v>35</v>
      </c>
      <c r="N5211">
        <v>42</v>
      </c>
      <c r="O5211" t="s">
        <v>12266</v>
      </c>
      <c r="P5211">
        <v>192</v>
      </c>
      <c r="Q5211" t="s">
        <v>43</v>
      </c>
      <c r="R5211">
        <v>4</v>
      </c>
      <c r="S5211" t="s">
        <v>12310</v>
      </c>
      <c r="T5211" t="s">
        <v>60</v>
      </c>
    </row>
    <row r="5212" spans="1:20" x14ac:dyDescent="0.25">
      <c r="A5212" t="s">
        <v>10474</v>
      </c>
      <c r="B5212" t="s">
        <v>38</v>
      </c>
      <c r="C5212" t="s">
        <v>82</v>
      </c>
      <c r="D5212" t="s">
        <v>52</v>
      </c>
      <c r="E5212" t="s">
        <v>12321</v>
      </c>
      <c r="F5212" t="s">
        <v>10475</v>
      </c>
      <c r="G5212" t="s">
        <v>12167</v>
      </c>
      <c r="H5212" t="s">
        <v>41</v>
      </c>
      <c r="I5212" t="s">
        <v>26</v>
      </c>
      <c r="J5212" t="s">
        <v>67</v>
      </c>
      <c r="K5212">
        <v>5</v>
      </c>
      <c r="L5212">
        <v>1116.23</v>
      </c>
      <c r="M5212" t="s">
        <v>35</v>
      </c>
      <c r="N5212">
        <v>11</v>
      </c>
      <c r="O5212" t="s">
        <v>12225</v>
      </c>
      <c r="P5212">
        <v>349</v>
      </c>
      <c r="Q5212" t="s">
        <v>29</v>
      </c>
      <c r="R5212">
        <v>5</v>
      </c>
      <c r="S5212" t="s">
        <v>12070</v>
      </c>
      <c r="T5212" t="s">
        <v>30</v>
      </c>
    </row>
    <row r="5213" spans="1:20" x14ac:dyDescent="0.25">
      <c r="A5213" t="s">
        <v>10476</v>
      </c>
      <c r="B5213" t="s">
        <v>21</v>
      </c>
      <c r="C5213" t="s">
        <v>39</v>
      </c>
      <c r="D5213" t="s">
        <v>52</v>
      </c>
      <c r="E5213" t="s">
        <v>12282</v>
      </c>
      <c r="F5213" t="s">
        <v>10477</v>
      </c>
      <c r="G5213" t="s">
        <v>12080</v>
      </c>
      <c r="H5213" t="s">
        <v>25</v>
      </c>
      <c r="I5213" t="s">
        <v>54</v>
      </c>
      <c r="J5213" t="s">
        <v>59</v>
      </c>
      <c r="K5213">
        <v>3</v>
      </c>
      <c r="L5213">
        <v>1017.81</v>
      </c>
      <c r="M5213" t="s">
        <v>35</v>
      </c>
      <c r="N5213">
        <v>42</v>
      </c>
      <c r="O5213" s="1">
        <v>45936</v>
      </c>
      <c r="P5213">
        <v>358</v>
      </c>
      <c r="Q5213" t="s">
        <v>29</v>
      </c>
      <c r="R5213">
        <v>5</v>
      </c>
      <c r="S5213" t="s">
        <v>12388</v>
      </c>
      <c r="T5213" t="s">
        <v>60</v>
      </c>
    </row>
    <row r="5214" spans="1:20" x14ac:dyDescent="0.25">
      <c r="A5214" t="s">
        <v>10478</v>
      </c>
      <c r="B5214" t="s">
        <v>45</v>
      </c>
      <c r="C5214" t="s">
        <v>22</v>
      </c>
      <c r="D5214" t="s">
        <v>32</v>
      </c>
      <c r="E5214" s="1">
        <v>45873</v>
      </c>
      <c r="F5214" t="s">
        <v>10479</v>
      </c>
      <c r="G5214" t="s">
        <v>12080</v>
      </c>
      <c r="H5214" t="s">
        <v>41</v>
      </c>
      <c r="I5214" t="s">
        <v>48</v>
      </c>
      <c r="J5214" t="s">
        <v>67</v>
      </c>
      <c r="K5214">
        <v>5</v>
      </c>
      <c r="L5214">
        <v>734.85</v>
      </c>
      <c r="M5214" t="s">
        <v>28</v>
      </c>
      <c r="N5214">
        <v>25</v>
      </c>
      <c r="O5214" t="s">
        <v>12312</v>
      </c>
      <c r="P5214">
        <v>127</v>
      </c>
      <c r="Q5214" t="s">
        <v>29</v>
      </c>
      <c r="R5214">
        <v>3</v>
      </c>
      <c r="S5214" t="s">
        <v>12069</v>
      </c>
      <c r="T5214" t="s">
        <v>30</v>
      </c>
    </row>
    <row r="5215" spans="1:20" x14ac:dyDescent="0.25">
      <c r="A5215" t="s">
        <v>10480</v>
      </c>
      <c r="B5215" t="s">
        <v>45</v>
      </c>
      <c r="C5215" t="s">
        <v>39</v>
      </c>
      <c r="D5215" t="s">
        <v>56</v>
      </c>
      <c r="E5215" t="s">
        <v>12080</v>
      </c>
      <c r="F5215" t="s">
        <v>10481</v>
      </c>
      <c r="G5215" t="s">
        <v>12080</v>
      </c>
      <c r="H5215" t="s">
        <v>34</v>
      </c>
      <c r="I5215" t="s">
        <v>48</v>
      </c>
      <c r="J5215" t="s">
        <v>27</v>
      </c>
      <c r="K5215">
        <v>1</v>
      </c>
      <c r="L5215">
        <v>512.26</v>
      </c>
      <c r="M5215" t="s">
        <v>35</v>
      </c>
      <c r="N5215">
        <v>20</v>
      </c>
      <c r="O5215" s="1">
        <v>45421</v>
      </c>
      <c r="P5215">
        <v>300</v>
      </c>
      <c r="Q5215" t="s">
        <v>29</v>
      </c>
      <c r="R5215">
        <v>1</v>
      </c>
      <c r="S5215" t="s">
        <v>12225</v>
      </c>
      <c r="T5215" t="s">
        <v>36</v>
      </c>
    </row>
    <row r="5216" spans="1:20" x14ac:dyDescent="0.25">
      <c r="A5216" t="s">
        <v>10482</v>
      </c>
      <c r="B5216" t="s">
        <v>21</v>
      </c>
      <c r="C5216" t="s">
        <v>82</v>
      </c>
      <c r="D5216" t="s">
        <v>56</v>
      </c>
      <c r="E5216" s="1">
        <v>45720</v>
      </c>
      <c r="F5216" t="s">
        <v>10483</v>
      </c>
      <c r="G5216" t="s">
        <v>12236</v>
      </c>
      <c r="H5216" t="s">
        <v>34</v>
      </c>
      <c r="I5216" t="s">
        <v>63</v>
      </c>
      <c r="J5216" t="s">
        <v>64</v>
      </c>
      <c r="K5216">
        <v>4</v>
      </c>
      <c r="L5216">
        <v>278.06</v>
      </c>
      <c r="M5216" t="s">
        <v>28</v>
      </c>
      <c r="N5216">
        <v>21</v>
      </c>
      <c r="O5216" t="s">
        <v>12157</v>
      </c>
      <c r="P5216">
        <v>370</v>
      </c>
      <c r="Q5216" t="s">
        <v>29</v>
      </c>
      <c r="R5216">
        <v>3</v>
      </c>
      <c r="S5216" s="1">
        <v>45778</v>
      </c>
      <c r="T5216" t="s">
        <v>36</v>
      </c>
    </row>
    <row r="5217" spans="1:20" x14ac:dyDescent="0.25">
      <c r="A5217" t="s">
        <v>10484</v>
      </c>
      <c r="B5217" t="s">
        <v>45</v>
      </c>
      <c r="C5217" t="s">
        <v>39</v>
      </c>
      <c r="D5217" t="s">
        <v>32</v>
      </c>
      <c r="E5217" s="1">
        <v>45453</v>
      </c>
      <c r="F5217" t="s">
        <v>10485</v>
      </c>
      <c r="G5217" t="s">
        <v>12236</v>
      </c>
      <c r="H5217" t="s">
        <v>47</v>
      </c>
      <c r="I5217" t="s">
        <v>63</v>
      </c>
      <c r="J5217" t="s">
        <v>67</v>
      </c>
      <c r="K5217">
        <v>1</v>
      </c>
      <c r="L5217">
        <v>685.07</v>
      </c>
      <c r="M5217" t="s">
        <v>50</v>
      </c>
      <c r="N5217">
        <v>12</v>
      </c>
      <c r="O5217" s="1">
        <v>45301</v>
      </c>
      <c r="P5217">
        <v>410</v>
      </c>
      <c r="Q5217" t="s">
        <v>43</v>
      </c>
      <c r="R5217">
        <v>1</v>
      </c>
      <c r="S5217" s="1">
        <v>45816</v>
      </c>
      <c r="T5217" t="s">
        <v>30</v>
      </c>
    </row>
    <row r="5218" spans="1:20" x14ac:dyDescent="0.25">
      <c r="A5218" t="s">
        <v>10486</v>
      </c>
      <c r="B5218" t="s">
        <v>45</v>
      </c>
      <c r="C5218" t="s">
        <v>39</v>
      </c>
      <c r="D5218" t="s">
        <v>77</v>
      </c>
      <c r="E5218" s="1">
        <v>44994</v>
      </c>
      <c r="F5218" t="s">
        <v>10487</v>
      </c>
      <c r="G5218" t="s">
        <v>12236</v>
      </c>
      <c r="H5218" t="s">
        <v>34</v>
      </c>
      <c r="I5218" t="s">
        <v>42</v>
      </c>
      <c r="J5218" t="s">
        <v>59</v>
      </c>
      <c r="K5218">
        <v>4</v>
      </c>
      <c r="L5218">
        <v>1167.28</v>
      </c>
      <c r="M5218" t="s">
        <v>35</v>
      </c>
      <c r="N5218">
        <v>21</v>
      </c>
      <c r="O5218" s="1">
        <v>45720</v>
      </c>
      <c r="P5218">
        <v>358</v>
      </c>
      <c r="Q5218" t="s">
        <v>43</v>
      </c>
      <c r="R5218">
        <v>5</v>
      </c>
      <c r="S5218" s="1">
        <v>45719</v>
      </c>
      <c r="T5218" t="s">
        <v>60</v>
      </c>
    </row>
    <row r="5219" spans="1:20" x14ac:dyDescent="0.25">
      <c r="A5219" t="s">
        <v>10488</v>
      </c>
      <c r="B5219" t="s">
        <v>38</v>
      </c>
      <c r="C5219" t="s">
        <v>22</v>
      </c>
      <c r="D5219" t="s">
        <v>56</v>
      </c>
      <c r="E5219" t="s">
        <v>12170</v>
      </c>
      <c r="F5219" t="s">
        <v>10489</v>
      </c>
      <c r="G5219" t="s">
        <v>12236</v>
      </c>
      <c r="H5219" t="s">
        <v>58</v>
      </c>
      <c r="I5219" t="s">
        <v>26</v>
      </c>
      <c r="J5219" t="s">
        <v>49</v>
      </c>
      <c r="K5219">
        <v>3</v>
      </c>
      <c r="L5219">
        <v>619.63</v>
      </c>
      <c r="M5219" t="s">
        <v>28</v>
      </c>
      <c r="N5219">
        <v>32</v>
      </c>
      <c r="O5219" t="s">
        <v>12138</v>
      </c>
      <c r="P5219">
        <v>334</v>
      </c>
      <c r="Q5219" t="s">
        <v>43</v>
      </c>
      <c r="R5219">
        <v>1</v>
      </c>
      <c r="S5219" s="1">
        <v>45331</v>
      </c>
      <c r="T5219" t="s">
        <v>36</v>
      </c>
    </row>
    <row r="5220" spans="1:20" x14ac:dyDescent="0.25">
      <c r="A5220" t="s">
        <v>10490</v>
      </c>
      <c r="B5220" t="s">
        <v>21</v>
      </c>
      <c r="C5220" t="s">
        <v>82</v>
      </c>
      <c r="D5220" t="s">
        <v>77</v>
      </c>
      <c r="E5220" t="s">
        <v>12184</v>
      </c>
      <c r="F5220" t="s">
        <v>10491</v>
      </c>
      <c r="G5220" t="s">
        <v>12236</v>
      </c>
      <c r="H5220" t="s">
        <v>25</v>
      </c>
      <c r="I5220" t="s">
        <v>48</v>
      </c>
      <c r="J5220" t="s">
        <v>67</v>
      </c>
      <c r="K5220">
        <v>1</v>
      </c>
      <c r="L5220">
        <v>142.26</v>
      </c>
      <c r="M5220" t="s">
        <v>35</v>
      </c>
      <c r="N5220">
        <v>20</v>
      </c>
      <c r="O5220" t="s">
        <v>12258</v>
      </c>
      <c r="P5220">
        <v>368</v>
      </c>
      <c r="Q5220" t="s">
        <v>43</v>
      </c>
      <c r="R5220">
        <v>3</v>
      </c>
      <c r="S5220" s="1">
        <v>45784</v>
      </c>
      <c r="T5220" t="s">
        <v>36</v>
      </c>
    </row>
    <row r="5221" spans="1:20" x14ac:dyDescent="0.25">
      <c r="A5221" t="s">
        <v>10492</v>
      </c>
      <c r="B5221" t="s">
        <v>21</v>
      </c>
      <c r="C5221" t="s">
        <v>82</v>
      </c>
      <c r="D5221" t="s">
        <v>52</v>
      </c>
      <c r="E5221" t="s">
        <v>12426</v>
      </c>
      <c r="F5221" t="s">
        <v>10493</v>
      </c>
      <c r="G5221" t="s">
        <v>12236</v>
      </c>
      <c r="H5221" t="s">
        <v>41</v>
      </c>
      <c r="I5221" t="s">
        <v>63</v>
      </c>
      <c r="J5221" t="s">
        <v>49</v>
      </c>
      <c r="K5221">
        <v>4</v>
      </c>
      <c r="L5221">
        <v>940.77</v>
      </c>
      <c r="M5221" t="s">
        <v>50</v>
      </c>
      <c r="N5221">
        <v>11</v>
      </c>
      <c r="O5221" s="1">
        <v>45361</v>
      </c>
      <c r="P5221">
        <v>384</v>
      </c>
      <c r="Q5221" t="s">
        <v>43</v>
      </c>
      <c r="R5221">
        <v>2</v>
      </c>
      <c r="S5221" t="s">
        <v>12310</v>
      </c>
      <c r="T5221" t="s">
        <v>60</v>
      </c>
    </row>
    <row r="5222" spans="1:20" x14ac:dyDescent="0.25">
      <c r="A5222" t="s">
        <v>10494</v>
      </c>
      <c r="B5222" t="s">
        <v>38</v>
      </c>
      <c r="C5222" t="s">
        <v>22</v>
      </c>
      <c r="D5222" t="s">
        <v>56</v>
      </c>
      <c r="E5222" t="s">
        <v>12416</v>
      </c>
      <c r="F5222" t="s">
        <v>10495</v>
      </c>
      <c r="G5222" t="s">
        <v>12191</v>
      </c>
      <c r="H5222" t="s">
        <v>25</v>
      </c>
      <c r="I5222" t="s">
        <v>54</v>
      </c>
      <c r="J5222" t="s">
        <v>67</v>
      </c>
      <c r="K5222">
        <v>4</v>
      </c>
      <c r="L5222">
        <v>1361.56</v>
      </c>
      <c r="M5222" t="s">
        <v>28</v>
      </c>
      <c r="N5222">
        <v>18</v>
      </c>
      <c r="O5222" s="1">
        <v>45516</v>
      </c>
      <c r="P5222">
        <v>41</v>
      </c>
      <c r="Q5222" t="s">
        <v>43</v>
      </c>
      <c r="R5222">
        <v>3</v>
      </c>
      <c r="S5222" t="s">
        <v>12196</v>
      </c>
      <c r="T5222" t="s">
        <v>30</v>
      </c>
    </row>
    <row r="5223" spans="1:20" x14ac:dyDescent="0.25">
      <c r="A5223" t="s">
        <v>10496</v>
      </c>
      <c r="B5223" t="s">
        <v>45</v>
      </c>
      <c r="C5223" t="s">
        <v>82</v>
      </c>
      <c r="D5223" t="s">
        <v>77</v>
      </c>
      <c r="E5223" t="s">
        <v>12386</v>
      </c>
      <c r="F5223" t="s">
        <v>10497</v>
      </c>
      <c r="G5223" t="s">
        <v>12191</v>
      </c>
      <c r="H5223" t="s">
        <v>41</v>
      </c>
      <c r="I5223" t="s">
        <v>63</v>
      </c>
      <c r="J5223" t="s">
        <v>27</v>
      </c>
      <c r="K5223">
        <v>4</v>
      </c>
      <c r="L5223">
        <v>750.05</v>
      </c>
      <c r="M5223" t="s">
        <v>50</v>
      </c>
      <c r="N5223">
        <v>20</v>
      </c>
      <c r="O5223" s="1">
        <v>45695</v>
      </c>
      <c r="P5223">
        <v>53</v>
      </c>
      <c r="Q5223" t="s">
        <v>43</v>
      </c>
      <c r="R5223">
        <v>3</v>
      </c>
      <c r="S5223" t="s">
        <v>12234</v>
      </c>
      <c r="T5223" t="s">
        <v>30</v>
      </c>
    </row>
    <row r="5224" spans="1:20" x14ac:dyDescent="0.25">
      <c r="A5224" t="s">
        <v>10498</v>
      </c>
      <c r="B5224" t="s">
        <v>21</v>
      </c>
      <c r="C5224" t="s">
        <v>82</v>
      </c>
      <c r="D5224" t="s">
        <v>56</v>
      </c>
      <c r="E5224" s="1">
        <v>45842</v>
      </c>
      <c r="F5224" t="s">
        <v>10499</v>
      </c>
      <c r="G5224" t="s">
        <v>12191</v>
      </c>
      <c r="H5224" t="s">
        <v>47</v>
      </c>
      <c r="I5224" t="s">
        <v>48</v>
      </c>
      <c r="J5224" t="s">
        <v>59</v>
      </c>
      <c r="K5224">
        <v>3</v>
      </c>
      <c r="L5224">
        <v>230.18</v>
      </c>
      <c r="M5224" t="s">
        <v>35</v>
      </c>
      <c r="N5224">
        <v>11</v>
      </c>
      <c r="O5224" s="1">
        <v>45719</v>
      </c>
      <c r="P5224">
        <v>341</v>
      </c>
      <c r="Q5224" t="s">
        <v>29</v>
      </c>
      <c r="R5224">
        <v>5</v>
      </c>
      <c r="S5224" t="s">
        <v>12182</v>
      </c>
      <c r="T5224" t="s">
        <v>30</v>
      </c>
    </row>
    <row r="5225" spans="1:20" x14ac:dyDescent="0.25">
      <c r="A5225" t="s">
        <v>10500</v>
      </c>
      <c r="B5225" t="s">
        <v>45</v>
      </c>
      <c r="C5225" t="s">
        <v>39</v>
      </c>
      <c r="D5225" t="s">
        <v>52</v>
      </c>
      <c r="E5225" t="s">
        <v>12224</v>
      </c>
      <c r="F5225" t="s">
        <v>10501</v>
      </c>
      <c r="G5225" t="s">
        <v>12191</v>
      </c>
      <c r="H5225" t="s">
        <v>47</v>
      </c>
      <c r="I5225" t="s">
        <v>54</v>
      </c>
      <c r="J5225" t="s">
        <v>64</v>
      </c>
      <c r="K5225">
        <v>1</v>
      </c>
      <c r="L5225">
        <v>1340.45</v>
      </c>
      <c r="M5225" t="s">
        <v>35</v>
      </c>
      <c r="N5225">
        <v>23</v>
      </c>
      <c r="O5225" t="s">
        <v>12072</v>
      </c>
      <c r="P5225">
        <v>92</v>
      </c>
      <c r="Q5225" t="s">
        <v>29</v>
      </c>
      <c r="R5225">
        <v>3</v>
      </c>
      <c r="S5225" s="1">
        <v>45841</v>
      </c>
      <c r="T5225" t="s">
        <v>30</v>
      </c>
    </row>
    <row r="5226" spans="1:20" x14ac:dyDescent="0.25">
      <c r="A5226" t="s">
        <v>10502</v>
      </c>
      <c r="B5226" t="s">
        <v>45</v>
      </c>
      <c r="C5226" t="s">
        <v>82</v>
      </c>
      <c r="D5226" t="s">
        <v>77</v>
      </c>
      <c r="E5226" t="s">
        <v>12380</v>
      </c>
      <c r="F5226" t="s">
        <v>10503</v>
      </c>
      <c r="G5226" t="s">
        <v>12191</v>
      </c>
      <c r="H5226" t="s">
        <v>41</v>
      </c>
      <c r="I5226" t="s">
        <v>54</v>
      </c>
      <c r="J5226" t="s">
        <v>59</v>
      </c>
      <c r="K5226">
        <v>1</v>
      </c>
      <c r="L5226">
        <v>359.52</v>
      </c>
      <c r="M5226" t="s">
        <v>50</v>
      </c>
      <c r="N5226">
        <v>12</v>
      </c>
      <c r="O5226" t="s">
        <v>12339</v>
      </c>
      <c r="P5226">
        <v>54</v>
      </c>
      <c r="Q5226" t="s">
        <v>29</v>
      </c>
      <c r="R5226">
        <v>4</v>
      </c>
      <c r="S5226" s="1">
        <v>45872</v>
      </c>
      <c r="T5226" t="s">
        <v>60</v>
      </c>
    </row>
    <row r="5227" spans="1:20" x14ac:dyDescent="0.25">
      <c r="A5227" t="s">
        <v>10504</v>
      </c>
      <c r="B5227" t="s">
        <v>21</v>
      </c>
      <c r="C5227" t="s">
        <v>82</v>
      </c>
      <c r="D5227" t="s">
        <v>23</v>
      </c>
      <c r="E5227" s="1">
        <v>45241</v>
      </c>
      <c r="F5227" t="s">
        <v>10505</v>
      </c>
      <c r="G5227" t="s">
        <v>12191</v>
      </c>
      <c r="H5227" t="s">
        <v>47</v>
      </c>
      <c r="I5227" t="s">
        <v>63</v>
      </c>
      <c r="J5227" t="s">
        <v>49</v>
      </c>
      <c r="K5227">
        <v>2</v>
      </c>
      <c r="L5227">
        <v>1024.98</v>
      </c>
      <c r="M5227" t="s">
        <v>28</v>
      </c>
      <c r="N5227">
        <v>40</v>
      </c>
      <c r="O5227" t="s">
        <v>12188</v>
      </c>
      <c r="P5227">
        <v>183</v>
      </c>
      <c r="Q5227" t="s">
        <v>29</v>
      </c>
      <c r="R5227">
        <v>1</v>
      </c>
      <c r="S5227" t="s">
        <v>12346</v>
      </c>
      <c r="T5227" t="s">
        <v>36</v>
      </c>
    </row>
    <row r="5228" spans="1:20" x14ac:dyDescent="0.25">
      <c r="A5228" t="s">
        <v>10506</v>
      </c>
      <c r="B5228" t="s">
        <v>38</v>
      </c>
      <c r="C5228" t="s">
        <v>39</v>
      </c>
      <c r="D5228" t="s">
        <v>23</v>
      </c>
      <c r="E5228" s="1">
        <v>45389</v>
      </c>
      <c r="F5228" t="s">
        <v>10507</v>
      </c>
      <c r="G5228" t="s">
        <v>12191</v>
      </c>
      <c r="H5228" t="s">
        <v>41</v>
      </c>
      <c r="I5228" t="s">
        <v>63</v>
      </c>
      <c r="J5228" t="s">
        <v>64</v>
      </c>
      <c r="K5228">
        <v>4</v>
      </c>
      <c r="L5228">
        <v>639.15</v>
      </c>
      <c r="M5228" t="s">
        <v>28</v>
      </c>
      <c r="N5228">
        <v>47</v>
      </c>
      <c r="O5228" s="1">
        <v>45718</v>
      </c>
      <c r="P5228">
        <v>61</v>
      </c>
      <c r="Q5228" t="s">
        <v>29</v>
      </c>
      <c r="R5228">
        <v>2</v>
      </c>
      <c r="S5228" t="s">
        <v>12088</v>
      </c>
      <c r="T5228" t="s">
        <v>36</v>
      </c>
    </row>
    <row r="5229" spans="1:20" x14ac:dyDescent="0.25">
      <c r="A5229" t="s">
        <v>10508</v>
      </c>
      <c r="B5229" t="s">
        <v>38</v>
      </c>
      <c r="C5229" t="s">
        <v>82</v>
      </c>
      <c r="D5229" t="s">
        <v>52</v>
      </c>
      <c r="E5229" t="s">
        <v>12322</v>
      </c>
      <c r="F5229" t="s">
        <v>10509</v>
      </c>
      <c r="G5229" t="s">
        <v>12191</v>
      </c>
      <c r="H5229" t="s">
        <v>25</v>
      </c>
      <c r="I5229" t="s">
        <v>54</v>
      </c>
      <c r="J5229" t="s">
        <v>67</v>
      </c>
      <c r="K5229">
        <v>3</v>
      </c>
      <c r="L5229">
        <v>838.2</v>
      </c>
      <c r="M5229" t="s">
        <v>28</v>
      </c>
      <c r="N5229">
        <v>21</v>
      </c>
      <c r="O5229" s="1">
        <v>45544</v>
      </c>
      <c r="P5229">
        <v>473</v>
      </c>
      <c r="Q5229" t="s">
        <v>29</v>
      </c>
      <c r="R5229">
        <v>4</v>
      </c>
      <c r="S5229" t="s">
        <v>12333</v>
      </c>
      <c r="T5229" t="s">
        <v>36</v>
      </c>
    </row>
    <row r="5230" spans="1:20" x14ac:dyDescent="0.25">
      <c r="A5230" t="s">
        <v>10510</v>
      </c>
      <c r="B5230" t="s">
        <v>45</v>
      </c>
      <c r="C5230" t="s">
        <v>39</v>
      </c>
      <c r="D5230" t="s">
        <v>77</v>
      </c>
      <c r="E5230" t="s">
        <v>12191</v>
      </c>
      <c r="F5230" t="s">
        <v>10511</v>
      </c>
      <c r="G5230" t="s">
        <v>12191</v>
      </c>
      <c r="H5230" t="s">
        <v>58</v>
      </c>
      <c r="I5230" t="s">
        <v>42</v>
      </c>
      <c r="J5230" t="s">
        <v>59</v>
      </c>
      <c r="K5230">
        <v>2</v>
      </c>
      <c r="L5230">
        <v>651.17999999999995</v>
      </c>
      <c r="M5230" t="s">
        <v>50</v>
      </c>
      <c r="N5230">
        <v>28</v>
      </c>
      <c r="O5230" t="s">
        <v>12272</v>
      </c>
      <c r="P5230">
        <v>105</v>
      </c>
      <c r="Q5230" t="s">
        <v>29</v>
      </c>
      <c r="R5230">
        <v>1</v>
      </c>
      <c r="S5230" t="s">
        <v>12131</v>
      </c>
      <c r="T5230" t="s">
        <v>60</v>
      </c>
    </row>
    <row r="5231" spans="1:20" x14ac:dyDescent="0.25">
      <c r="A5231" t="s">
        <v>10512</v>
      </c>
      <c r="B5231" t="s">
        <v>45</v>
      </c>
      <c r="C5231" t="s">
        <v>22</v>
      </c>
      <c r="D5231" t="s">
        <v>23</v>
      </c>
      <c r="E5231" t="s">
        <v>12440</v>
      </c>
      <c r="F5231" t="s">
        <v>10513</v>
      </c>
      <c r="G5231" t="s">
        <v>12191</v>
      </c>
      <c r="H5231" t="s">
        <v>25</v>
      </c>
      <c r="I5231" t="s">
        <v>26</v>
      </c>
      <c r="J5231" t="s">
        <v>59</v>
      </c>
      <c r="K5231">
        <v>2</v>
      </c>
      <c r="L5231">
        <v>1257.05</v>
      </c>
      <c r="M5231" t="s">
        <v>50</v>
      </c>
      <c r="N5231">
        <v>34</v>
      </c>
      <c r="O5231" s="1">
        <v>45638</v>
      </c>
      <c r="P5231">
        <v>158</v>
      </c>
      <c r="Q5231" t="s">
        <v>43</v>
      </c>
      <c r="R5231">
        <v>3</v>
      </c>
      <c r="S5231" s="1">
        <v>45993</v>
      </c>
      <c r="T5231" t="s">
        <v>36</v>
      </c>
    </row>
    <row r="5232" spans="1:20" x14ac:dyDescent="0.25">
      <c r="A5232" t="s">
        <v>10514</v>
      </c>
      <c r="B5232" t="s">
        <v>21</v>
      </c>
      <c r="C5232" t="s">
        <v>82</v>
      </c>
      <c r="D5232" t="s">
        <v>56</v>
      </c>
      <c r="E5232" s="1">
        <v>45483</v>
      </c>
      <c r="F5232" t="s">
        <v>10515</v>
      </c>
      <c r="G5232" t="s">
        <v>12109</v>
      </c>
      <c r="H5232" t="s">
        <v>58</v>
      </c>
      <c r="I5232" t="s">
        <v>63</v>
      </c>
      <c r="J5232" t="s">
        <v>59</v>
      </c>
      <c r="K5232">
        <v>5</v>
      </c>
      <c r="L5232">
        <v>295.69</v>
      </c>
      <c r="M5232" t="s">
        <v>28</v>
      </c>
      <c r="N5232">
        <v>39</v>
      </c>
      <c r="O5232" t="s">
        <v>12088</v>
      </c>
      <c r="P5232">
        <v>383</v>
      </c>
      <c r="Q5232" t="s">
        <v>43</v>
      </c>
      <c r="R5232">
        <v>4</v>
      </c>
      <c r="S5232" t="s">
        <v>12203</v>
      </c>
      <c r="T5232" t="s">
        <v>60</v>
      </c>
    </row>
    <row r="5233" spans="1:20" x14ac:dyDescent="0.25">
      <c r="A5233" t="s">
        <v>10516</v>
      </c>
      <c r="B5233" t="s">
        <v>21</v>
      </c>
      <c r="C5233" t="s">
        <v>22</v>
      </c>
      <c r="D5233" t="s">
        <v>77</v>
      </c>
      <c r="E5233" t="s">
        <v>12216</v>
      </c>
      <c r="F5233" t="s">
        <v>10517</v>
      </c>
      <c r="G5233" t="s">
        <v>12109</v>
      </c>
      <c r="H5233" t="s">
        <v>41</v>
      </c>
      <c r="I5233" t="s">
        <v>42</v>
      </c>
      <c r="J5233" t="s">
        <v>27</v>
      </c>
      <c r="K5233">
        <v>4</v>
      </c>
      <c r="L5233">
        <v>247.11</v>
      </c>
      <c r="M5233" t="s">
        <v>35</v>
      </c>
      <c r="N5233">
        <v>35</v>
      </c>
      <c r="O5233" t="s">
        <v>12080</v>
      </c>
      <c r="P5233">
        <v>233</v>
      </c>
      <c r="Q5233" t="s">
        <v>43</v>
      </c>
      <c r="R5233">
        <v>1</v>
      </c>
      <c r="S5233" t="s">
        <v>12311</v>
      </c>
      <c r="T5233" t="s">
        <v>36</v>
      </c>
    </row>
    <row r="5234" spans="1:20" x14ac:dyDescent="0.25">
      <c r="A5234" t="s">
        <v>10518</v>
      </c>
      <c r="B5234" t="s">
        <v>38</v>
      </c>
      <c r="C5234" t="s">
        <v>22</v>
      </c>
      <c r="D5234" t="s">
        <v>23</v>
      </c>
      <c r="E5234" t="s">
        <v>12158</v>
      </c>
      <c r="F5234" t="s">
        <v>10519</v>
      </c>
      <c r="G5234" t="s">
        <v>12109</v>
      </c>
      <c r="H5234" t="s">
        <v>58</v>
      </c>
      <c r="I5234" t="s">
        <v>63</v>
      </c>
      <c r="J5234" t="s">
        <v>59</v>
      </c>
      <c r="K5234">
        <v>3</v>
      </c>
      <c r="L5234">
        <v>691.15</v>
      </c>
      <c r="M5234" t="s">
        <v>35</v>
      </c>
      <c r="N5234">
        <v>13</v>
      </c>
      <c r="O5234" s="1">
        <v>45876</v>
      </c>
      <c r="P5234">
        <v>437</v>
      </c>
      <c r="Q5234" t="s">
        <v>29</v>
      </c>
      <c r="R5234">
        <v>4</v>
      </c>
      <c r="S5234" s="1">
        <v>45575</v>
      </c>
      <c r="T5234" t="s">
        <v>30</v>
      </c>
    </row>
    <row r="5235" spans="1:20" x14ac:dyDescent="0.25">
      <c r="A5235" t="s">
        <v>10520</v>
      </c>
      <c r="B5235" t="s">
        <v>21</v>
      </c>
      <c r="C5235" t="s">
        <v>82</v>
      </c>
      <c r="D5235" t="s">
        <v>77</v>
      </c>
      <c r="E5235" t="s">
        <v>12433</v>
      </c>
      <c r="F5235" t="s">
        <v>10521</v>
      </c>
      <c r="G5235" t="s">
        <v>12109</v>
      </c>
      <c r="H5235" t="s">
        <v>25</v>
      </c>
      <c r="I5235" t="s">
        <v>48</v>
      </c>
      <c r="J5235" t="s">
        <v>27</v>
      </c>
      <c r="K5235">
        <v>2</v>
      </c>
      <c r="L5235">
        <v>542.20000000000005</v>
      </c>
      <c r="M5235" t="s">
        <v>28</v>
      </c>
      <c r="N5235">
        <v>17</v>
      </c>
      <c r="O5235" t="s">
        <v>12085</v>
      </c>
      <c r="P5235">
        <v>464</v>
      </c>
      <c r="Q5235" t="s">
        <v>43</v>
      </c>
      <c r="R5235">
        <v>4</v>
      </c>
      <c r="S5235" t="s">
        <v>12354</v>
      </c>
      <c r="T5235" t="s">
        <v>30</v>
      </c>
    </row>
    <row r="5236" spans="1:20" x14ac:dyDescent="0.25">
      <c r="A5236" t="s">
        <v>10522</v>
      </c>
      <c r="B5236" t="s">
        <v>21</v>
      </c>
      <c r="C5236" t="s">
        <v>39</v>
      </c>
      <c r="D5236" t="s">
        <v>32</v>
      </c>
      <c r="E5236" t="s">
        <v>12299</v>
      </c>
      <c r="F5236" t="s">
        <v>10523</v>
      </c>
      <c r="G5236" t="s">
        <v>12109</v>
      </c>
      <c r="H5236" t="s">
        <v>25</v>
      </c>
      <c r="I5236" t="s">
        <v>54</v>
      </c>
      <c r="J5236" t="s">
        <v>59</v>
      </c>
      <c r="K5236">
        <v>3</v>
      </c>
      <c r="L5236">
        <v>277.04000000000002</v>
      </c>
      <c r="M5236" t="s">
        <v>35</v>
      </c>
      <c r="N5236">
        <v>33</v>
      </c>
      <c r="O5236" t="s">
        <v>12200</v>
      </c>
      <c r="P5236">
        <v>483</v>
      </c>
      <c r="Q5236" t="s">
        <v>29</v>
      </c>
      <c r="R5236">
        <v>4</v>
      </c>
      <c r="S5236" t="s">
        <v>12089</v>
      </c>
      <c r="T5236" t="s">
        <v>36</v>
      </c>
    </row>
    <row r="5237" spans="1:20" x14ac:dyDescent="0.25">
      <c r="A5237" t="s">
        <v>10524</v>
      </c>
      <c r="B5237" t="s">
        <v>38</v>
      </c>
      <c r="C5237" t="s">
        <v>39</v>
      </c>
      <c r="D5237" t="s">
        <v>77</v>
      </c>
      <c r="E5237" s="1">
        <v>45270</v>
      </c>
      <c r="F5237" t="s">
        <v>10525</v>
      </c>
      <c r="G5237" t="s">
        <v>12109</v>
      </c>
      <c r="H5237" t="s">
        <v>25</v>
      </c>
      <c r="I5237" t="s">
        <v>26</v>
      </c>
      <c r="J5237" t="s">
        <v>64</v>
      </c>
      <c r="K5237">
        <v>1</v>
      </c>
      <c r="L5237">
        <v>1366.48</v>
      </c>
      <c r="M5237" t="s">
        <v>50</v>
      </c>
      <c r="N5237">
        <v>19</v>
      </c>
      <c r="O5237" s="1">
        <v>45877</v>
      </c>
      <c r="P5237">
        <v>491</v>
      </c>
      <c r="Q5237" t="s">
        <v>43</v>
      </c>
      <c r="R5237">
        <v>1</v>
      </c>
      <c r="S5237" s="1">
        <v>45605</v>
      </c>
      <c r="T5237" t="s">
        <v>60</v>
      </c>
    </row>
    <row r="5238" spans="1:20" x14ac:dyDescent="0.25">
      <c r="A5238" t="s">
        <v>10526</v>
      </c>
      <c r="B5238" t="s">
        <v>38</v>
      </c>
      <c r="C5238" t="s">
        <v>39</v>
      </c>
      <c r="D5238" t="s">
        <v>56</v>
      </c>
      <c r="E5238" t="s">
        <v>12481</v>
      </c>
      <c r="F5238" t="s">
        <v>10527</v>
      </c>
      <c r="G5238" t="s">
        <v>12109</v>
      </c>
      <c r="H5238" t="s">
        <v>58</v>
      </c>
      <c r="I5238" t="s">
        <v>26</v>
      </c>
      <c r="J5238" t="s">
        <v>64</v>
      </c>
      <c r="K5238">
        <v>2</v>
      </c>
      <c r="L5238">
        <v>568.4</v>
      </c>
      <c r="M5238" t="s">
        <v>50</v>
      </c>
      <c r="N5238">
        <v>21</v>
      </c>
      <c r="O5238" t="s">
        <v>12220</v>
      </c>
      <c r="P5238">
        <v>162</v>
      </c>
      <c r="Q5238" t="s">
        <v>29</v>
      </c>
      <c r="R5238">
        <v>1</v>
      </c>
      <c r="S5238" s="1">
        <v>45810</v>
      </c>
      <c r="T5238" t="s">
        <v>36</v>
      </c>
    </row>
    <row r="5239" spans="1:20" x14ac:dyDescent="0.25">
      <c r="A5239" t="s">
        <v>10528</v>
      </c>
      <c r="B5239" t="s">
        <v>38</v>
      </c>
      <c r="C5239" t="s">
        <v>39</v>
      </c>
      <c r="D5239" t="s">
        <v>32</v>
      </c>
      <c r="E5239" s="1">
        <v>45479</v>
      </c>
      <c r="F5239" t="s">
        <v>10529</v>
      </c>
      <c r="G5239" t="s">
        <v>12109</v>
      </c>
      <c r="H5239" t="s">
        <v>34</v>
      </c>
      <c r="I5239" t="s">
        <v>63</v>
      </c>
      <c r="J5239" t="s">
        <v>49</v>
      </c>
      <c r="K5239">
        <v>3</v>
      </c>
      <c r="L5239">
        <v>1433.58</v>
      </c>
      <c r="M5239" t="s">
        <v>28</v>
      </c>
      <c r="N5239">
        <v>17</v>
      </c>
      <c r="O5239" s="1">
        <v>45902</v>
      </c>
      <c r="P5239">
        <v>407</v>
      </c>
      <c r="Q5239" t="s">
        <v>29</v>
      </c>
      <c r="R5239">
        <v>1</v>
      </c>
      <c r="S5239" s="1">
        <v>45969</v>
      </c>
      <c r="T5239" t="s">
        <v>60</v>
      </c>
    </row>
    <row r="5240" spans="1:20" x14ac:dyDescent="0.25">
      <c r="A5240" t="s">
        <v>10530</v>
      </c>
      <c r="B5240" t="s">
        <v>21</v>
      </c>
      <c r="C5240" t="s">
        <v>82</v>
      </c>
      <c r="D5240" t="s">
        <v>23</v>
      </c>
      <c r="E5240" t="s">
        <v>12458</v>
      </c>
      <c r="F5240" t="s">
        <v>10531</v>
      </c>
      <c r="G5240" t="s">
        <v>12109</v>
      </c>
      <c r="H5240" t="s">
        <v>47</v>
      </c>
      <c r="I5240" t="s">
        <v>26</v>
      </c>
      <c r="J5240" t="s">
        <v>27</v>
      </c>
      <c r="K5240">
        <v>4</v>
      </c>
      <c r="L5240">
        <v>598.80999999999995</v>
      </c>
      <c r="M5240" t="s">
        <v>50</v>
      </c>
      <c r="N5240">
        <v>32</v>
      </c>
      <c r="O5240" t="s">
        <v>12123</v>
      </c>
      <c r="P5240">
        <v>246</v>
      </c>
      <c r="Q5240" t="s">
        <v>29</v>
      </c>
      <c r="R5240">
        <v>1</v>
      </c>
      <c r="S5240" s="1">
        <v>45875</v>
      </c>
      <c r="T5240" t="s">
        <v>36</v>
      </c>
    </row>
    <row r="5241" spans="1:20" x14ac:dyDescent="0.25">
      <c r="A5241" t="s">
        <v>10532</v>
      </c>
      <c r="B5241" t="s">
        <v>45</v>
      </c>
      <c r="C5241" t="s">
        <v>82</v>
      </c>
      <c r="D5241" t="s">
        <v>32</v>
      </c>
      <c r="E5241" t="s">
        <v>12243</v>
      </c>
      <c r="F5241" t="s">
        <v>10533</v>
      </c>
      <c r="G5241" t="s">
        <v>12109</v>
      </c>
      <c r="H5241" t="s">
        <v>25</v>
      </c>
      <c r="I5241" t="s">
        <v>63</v>
      </c>
      <c r="J5241" t="s">
        <v>27</v>
      </c>
      <c r="K5241">
        <v>2</v>
      </c>
      <c r="L5241">
        <v>1236.3900000000001</v>
      </c>
      <c r="M5241" t="s">
        <v>50</v>
      </c>
      <c r="N5241">
        <v>37</v>
      </c>
      <c r="O5241" s="1">
        <v>45993</v>
      </c>
      <c r="P5241">
        <v>173</v>
      </c>
      <c r="Q5241" t="s">
        <v>43</v>
      </c>
      <c r="R5241">
        <v>4</v>
      </c>
      <c r="S5241" t="s">
        <v>12339</v>
      </c>
      <c r="T5241" t="s">
        <v>30</v>
      </c>
    </row>
    <row r="5242" spans="1:20" x14ac:dyDescent="0.25">
      <c r="A5242" t="s">
        <v>10534</v>
      </c>
      <c r="B5242" t="s">
        <v>38</v>
      </c>
      <c r="C5242" t="s">
        <v>22</v>
      </c>
      <c r="D5242" t="s">
        <v>23</v>
      </c>
      <c r="E5242" t="s">
        <v>12122</v>
      </c>
      <c r="F5242" t="s">
        <v>10535</v>
      </c>
      <c r="G5242" t="s">
        <v>12224</v>
      </c>
      <c r="H5242" t="s">
        <v>25</v>
      </c>
      <c r="I5242" t="s">
        <v>48</v>
      </c>
      <c r="J5242" t="s">
        <v>64</v>
      </c>
      <c r="K5242">
        <v>1</v>
      </c>
      <c r="L5242">
        <v>308.67</v>
      </c>
      <c r="M5242" t="s">
        <v>35</v>
      </c>
      <c r="N5242">
        <v>47</v>
      </c>
      <c r="O5242" t="s">
        <v>12180</v>
      </c>
      <c r="P5242">
        <v>87</v>
      </c>
      <c r="Q5242" t="s">
        <v>29</v>
      </c>
      <c r="R5242">
        <v>3</v>
      </c>
      <c r="S5242" t="s">
        <v>12191</v>
      </c>
      <c r="T5242" t="s">
        <v>60</v>
      </c>
    </row>
    <row r="5243" spans="1:20" x14ac:dyDescent="0.25">
      <c r="A5243" t="s">
        <v>10536</v>
      </c>
      <c r="B5243" t="s">
        <v>45</v>
      </c>
      <c r="C5243" t="s">
        <v>22</v>
      </c>
      <c r="D5243" t="s">
        <v>32</v>
      </c>
      <c r="E5243" t="s">
        <v>12489</v>
      </c>
      <c r="F5243" t="s">
        <v>10537</v>
      </c>
      <c r="G5243" t="s">
        <v>12224</v>
      </c>
      <c r="H5243" t="s">
        <v>34</v>
      </c>
      <c r="I5243" t="s">
        <v>26</v>
      </c>
      <c r="J5243" t="s">
        <v>64</v>
      </c>
      <c r="K5243">
        <v>1</v>
      </c>
      <c r="L5243">
        <v>1270.43</v>
      </c>
      <c r="M5243" t="s">
        <v>28</v>
      </c>
      <c r="N5243">
        <v>22</v>
      </c>
      <c r="O5243" t="s">
        <v>12215</v>
      </c>
      <c r="P5243">
        <v>76</v>
      </c>
      <c r="Q5243" t="s">
        <v>43</v>
      </c>
      <c r="R5243">
        <v>5</v>
      </c>
      <c r="S5243" t="s">
        <v>12340</v>
      </c>
      <c r="T5243" t="s">
        <v>36</v>
      </c>
    </row>
    <row r="5244" spans="1:20" x14ac:dyDescent="0.25">
      <c r="A5244" t="s">
        <v>10538</v>
      </c>
      <c r="B5244" t="s">
        <v>45</v>
      </c>
      <c r="C5244" t="s">
        <v>39</v>
      </c>
      <c r="D5244" t="s">
        <v>56</v>
      </c>
      <c r="E5244" t="s">
        <v>12224</v>
      </c>
      <c r="F5244" t="s">
        <v>10539</v>
      </c>
      <c r="G5244" t="s">
        <v>12224</v>
      </c>
      <c r="H5244" t="s">
        <v>47</v>
      </c>
      <c r="I5244" t="s">
        <v>42</v>
      </c>
      <c r="J5244" t="s">
        <v>59</v>
      </c>
      <c r="K5244">
        <v>4</v>
      </c>
      <c r="L5244">
        <v>1213.04</v>
      </c>
      <c r="M5244" t="s">
        <v>28</v>
      </c>
      <c r="N5244">
        <v>23</v>
      </c>
      <c r="O5244" t="s">
        <v>12304</v>
      </c>
      <c r="P5244">
        <v>64</v>
      </c>
      <c r="Q5244" t="s">
        <v>43</v>
      </c>
      <c r="R5244">
        <v>2</v>
      </c>
      <c r="S5244" t="s">
        <v>12094</v>
      </c>
      <c r="T5244" t="s">
        <v>36</v>
      </c>
    </row>
    <row r="5245" spans="1:20" x14ac:dyDescent="0.25">
      <c r="A5245" t="s">
        <v>10540</v>
      </c>
      <c r="B5245" t="s">
        <v>38</v>
      </c>
      <c r="C5245" t="s">
        <v>82</v>
      </c>
      <c r="D5245" t="s">
        <v>56</v>
      </c>
      <c r="E5245" t="s">
        <v>12496</v>
      </c>
      <c r="F5245" t="s">
        <v>10541</v>
      </c>
      <c r="G5245" t="s">
        <v>12224</v>
      </c>
      <c r="H5245" t="s">
        <v>58</v>
      </c>
      <c r="I5245" t="s">
        <v>48</v>
      </c>
      <c r="J5245" t="s">
        <v>59</v>
      </c>
      <c r="K5245">
        <v>4</v>
      </c>
      <c r="L5245">
        <v>327.87</v>
      </c>
      <c r="M5245" t="s">
        <v>50</v>
      </c>
      <c r="N5245">
        <v>38</v>
      </c>
      <c r="O5245" t="s">
        <v>12265</v>
      </c>
      <c r="P5245">
        <v>300</v>
      </c>
      <c r="Q5245" t="s">
        <v>29</v>
      </c>
      <c r="R5245">
        <v>2</v>
      </c>
      <c r="S5245" t="s">
        <v>12278</v>
      </c>
      <c r="T5245" t="s">
        <v>60</v>
      </c>
    </row>
    <row r="5246" spans="1:20" x14ac:dyDescent="0.25">
      <c r="A5246" t="s">
        <v>10542</v>
      </c>
      <c r="B5246" t="s">
        <v>21</v>
      </c>
      <c r="C5246" t="s">
        <v>22</v>
      </c>
      <c r="D5246" t="s">
        <v>52</v>
      </c>
      <c r="E5246" s="1">
        <v>45417</v>
      </c>
      <c r="F5246" t="s">
        <v>10543</v>
      </c>
      <c r="G5246" t="s">
        <v>12224</v>
      </c>
      <c r="H5246" t="s">
        <v>58</v>
      </c>
      <c r="I5246" t="s">
        <v>63</v>
      </c>
      <c r="J5246" t="s">
        <v>67</v>
      </c>
      <c r="K5246">
        <v>1</v>
      </c>
      <c r="L5246">
        <v>603.52</v>
      </c>
      <c r="M5246" t="s">
        <v>28</v>
      </c>
      <c r="N5246">
        <v>36</v>
      </c>
      <c r="O5246" t="s">
        <v>12122</v>
      </c>
      <c r="P5246">
        <v>57</v>
      </c>
      <c r="Q5246" t="s">
        <v>29</v>
      </c>
      <c r="R5246">
        <v>5</v>
      </c>
      <c r="S5246" s="1">
        <v>45752</v>
      </c>
      <c r="T5246" t="s">
        <v>30</v>
      </c>
    </row>
    <row r="5247" spans="1:20" x14ac:dyDescent="0.25">
      <c r="A5247" t="s">
        <v>10544</v>
      </c>
      <c r="B5247" t="s">
        <v>38</v>
      </c>
      <c r="C5247" t="s">
        <v>39</v>
      </c>
      <c r="D5247" t="s">
        <v>23</v>
      </c>
      <c r="E5247" s="1">
        <v>45359</v>
      </c>
      <c r="F5247" t="s">
        <v>10545</v>
      </c>
      <c r="G5247" t="s">
        <v>12224</v>
      </c>
      <c r="H5247" t="s">
        <v>34</v>
      </c>
      <c r="I5247" t="s">
        <v>54</v>
      </c>
      <c r="J5247" t="s">
        <v>49</v>
      </c>
      <c r="K5247">
        <v>5</v>
      </c>
      <c r="L5247">
        <v>1421.5</v>
      </c>
      <c r="M5247" t="s">
        <v>50</v>
      </c>
      <c r="N5247">
        <v>47</v>
      </c>
      <c r="O5247" t="s">
        <v>12114</v>
      </c>
      <c r="P5247">
        <v>402</v>
      </c>
      <c r="Q5247" t="s">
        <v>43</v>
      </c>
      <c r="R5247">
        <v>4</v>
      </c>
      <c r="S5247" s="1">
        <v>45901</v>
      </c>
      <c r="T5247" t="s">
        <v>60</v>
      </c>
    </row>
    <row r="5248" spans="1:20" x14ac:dyDescent="0.25">
      <c r="A5248" t="s">
        <v>10546</v>
      </c>
      <c r="B5248" t="s">
        <v>45</v>
      </c>
      <c r="C5248" t="s">
        <v>22</v>
      </c>
      <c r="D5248" t="s">
        <v>56</v>
      </c>
      <c r="E5248" s="1">
        <v>45538</v>
      </c>
      <c r="F5248" t="s">
        <v>10547</v>
      </c>
      <c r="G5248" t="s">
        <v>12224</v>
      </c>
      <c r="H5248" t="s">
        <v>58</v>
      </c>
      <c r="I5248" t="s">
        <v>42</v>
      </c>
      <c r="J5248" t="s">
        <v>64</v>
      </c>
      <c r="K5248">
        <v>3</v>
      </c>
      <c r="L5248">
        <v>416.49</v>
      </c>
      <c r="M5248" t="s">
        <v>28</v>
      </c>
      <c r="N5248">
        <v>32</v>
      </c>
      <c r="O5248" t="s">
        <v>12340</v>
      </c>
      <c r="P5248">
        <v>165</v>
      </c>
      <c r="Q5248" t="s">
        <v>43</v>
      </c>
      <c r="R5248">
        <v>2</v>
      </c>
      <c r="S5248" t="s">
        <v>12157</v>
      </c>
      <c r="T5248" t="s">
        <v>36</v>
      </c>
    </row>
    <row r="5249" spans="1:20" x14ac:dyDescent="0.25">
      <c r="A5249" t="s">
        <v>10548</v>
      </c>
      <c r="B5249" t="s">
        <v>21</v>
      </c>
      <c r="C5249" t="s">
        <v>82</v>
      </c>
      <c r="D5249" t="s">
        <v>77</v>
      </c>
      <c r="E5249" t="s">
        <v>12076</v>
      </c>
      <c r="F5249" t="s">
        <v>10549</v>
      </c>
      <c r="G5249" t="s">
        <v>12224</v>
      </c>
      <c r="H5249" t="s">
        <v>58</v>
      </c>
      <c r="I5249" t="s">
        <v>26</v>
      </c>
      <c r="J5249" t="s">
        <v>64</v>
      </c>
      <c r="K5249">
        <v>2</v>
      </c>
      <c r="L5249">
        <v>161.72999999999999</v>
      </c>
      <c r="M5249" t="s">
        <v>28</v>
      </c>
      <c r="N5249">
        <v>6</v>
      </c>
      <c r="O5249" t="s">
        <v>12087</v>
      </c>
      <c r="P5249">
        <v>8</v>
      </c>
      <c r="Q5249" t="s">
        <v>29</v>
      </c>
      <c r="R5249">
        <v>4</v>
      </c>
      <c r="S5249" s="1">
        <v>45809</v>
      </c>
      <c r="T5249" t="s">
        <v>60</v>
      </c>
    </row>
    <row r="5250" spans="1:20" x14ac:dyDescent="0.25">
      <c r="A5250" t="s">
        <v>10550</v>
      </c>
      <c r="B5250" t="s">
        <v>21</v>
      </c>
      <c r="C5250" t="s">
        <v>39</v>
      </c>
      <c r="D5250" t="s">
        <v>23</v>
      </c>
      <c r="E5250" s="1">
        <v>45086</v>
      </c>
      <c r="F5250" t="s">
        <v>10551</v>
      </c>
      <c r="G5250" t="s">
        <v>12224</v>
      </c>
      <c r="H5250" t="s">
        <v>58</v>
      </c>
      <c r="I5250" t="s">
        <v>63</v>
      </c>
      <c r="J5250" t="s">
        <v>64</v>
      </c>
      <c r="K5250">
        <v>4</v>
      </c>
      <c r="L5250">
        <v>583.54</v>
      </c>
      <c r="M5250" t="s">
        <v>35</v>
      </c>
      <c r="N5250">
        <v>13</v>
      </c>
      <c r="O5250" s="1">
        <v>45690</v>
      </c>
      <c r="P5250">
        <v>490</v>
      </c>
      <c r="Q5250" t="s">
        <v>29</v>
      </c>
      <c r="R5250">
        <v>2</v>
      </c>
      <c r="S5250" s="1">
        <v>45995</v>
      </c>
      <c r="T5250" t="s">
        <v>36</v>
      </c>
    </row>
    <row r="5251" spans="1:20" x14ac:dyDescent="0.25">
      <c r="A5251" t="s">
        <v>10552</v>
      </c>
      <c r="B5251" t="s">
        <v>45</v>
      </c>
      <c r="C5251" t="s">
        <v>82</v>
      </c>
      <c r="D5251" t="s">
        <v>32</v>
      </c>
      <c r="E5251" t="s">
        <v>12497</v>
      </c>
      <c r="F5251" t="s">
        <v>10553</v>
      </c>
      <c r="G5251" t="s">
        <v>12223</v>
      </c>
      <c r="H5251" t="s">
        <v>34</v>
      </c>
      <c r="I5251" t="s">
        <v>54</v>
      </c>
      <c r="J5251" t="s">
        <v>27</v>
      </c>
      <c r="K5251">
        <v>4</v>
      </c>
      <c r="L5251">
        <v>1243.0999999999999</v>
      </c>
      <c r="M5251" t="s">
        <v>35</v>
      </c>
      <c r="N5251">
        <v>38</v>
      </c>
      <c r="O5251" s="1">
        <v>45845</v>
      </c>
      <c r="P5251">
        <v>475</v>
      </c>
      <c r="Q5251" t="s">
        <v>43</v>
      </c>
      <c r="R5251">
        <v>4</v>
      </c>
      <c r="S5251" s="1">
        <v>45906</v>
      </c>
      <c r="T5251" t="s">
        <v>36</v>
      </c>
    </row>
    <row r="5252" spans="1:20" x14ac:dyDescent="0.25">
      <c r="A5252" t="s">
        <v>10554</v>
      </c>
      <c r="B5252" t="s">
        <v>21</v>
      </c>
      <c r="C5252" t="s">
        <v>22</v>
      </c>
      <c r="D5252" t="s">
        <v>32</v>
      </c>
      <c r="E5252" s="1">
        <v>45966</v>
      </c>
      <c r="F5252" t="s">
        <v>10555</v>
      </c>
      <c r="G5252" t="s">
        <v>12223</v>
      </c>
      <c r="H5252" t="s">
        <v>25</v>
      </c>
      <c r="I5252" t="s">
        <v>63</v>
      </c>
      <c r="J5252" t="s">
        <v>59</v>
      </c>
      <c r="K5252">
        <v>5</v>
      </c>
      <c r="L5252">
        <v>645.04999999999995</v>
      </c>
      <c r="M5252" t="s">
        <v>35</v>
      </c>
      <c r="N5252">
        <v>11</v>
      </c>
      <c r="O5252" s="1">
        <v>45665</v>
      </c>
      <c r="P5252">
        <v>243</v>
      </c>
      <c r="Q5252" t="s">
        <v>29</v>
      </c>
      <c r="R5252">
        <v>4</v>
      </c>
      <c r="S5252" s="1">
        <v>45785</v>
      </c>
      <c r="T5252" t="s">
        <v>60</v>
      </c>
    </row>
    <row r="5253" spans="1:20" x14ac:dyDescent="0.25">
      <c r="A5253" t="s">
        <v>10556</v>
      </c>
      <c r="B5253" t="s">
        <v>45</v>
      </c>
      <c r="C5253" t="s">
        <v>22</v>
      </c>
      <c r="D5253" t="s">
        <v>56</v>
      </c>
      <c r="E5253" t="s">
        <v>12083</v>
      </c>
      <c r="F5253" t="s">
        <v>10557</v>
      </c>
      <c r="G5253" t="s">
        <v>12223</v>
      </c>
      <c r="H5253" t="s">
        <v>58</v>
      </c>
      <c r="I5253" t="s">
        <v>26</v>
      </c>
      <c r="J5253" t="s">
        <v>49</v>
      </c>
      <c r="K5253">
        <v>1</v>
      </c>
      <c r="L5253">
        <v>1496.02</v>
      </c>
      <c r="M5253" t="s">
        <v>50</v>
      </c>
      <c r="N5253">
        <v>18</v>
      </c>
      <c r="O5253" t="s">
        <v>12237</v>
      </c>
      <c r="P5253">
        <v>211</v>
      </c>
      <c r="Q5253" t="s">
        <v>43</v>
      </c>
      <c r="R5253">
        <v>5</v>
      </c>
      <c r="S5253" s="1">
        <v>45392</v>
      </c>
      <c r="T5253" t="s">
        <v>30</v>
      </c>
    </row>
    <row r="5254" spans="1:20" x14ac:dyDescent="0.25">
      <c r="A5254" t="s">
        <v>10558</v>
      </c>
      <c r="B5254" t="s">
        <v>38</v>
      </c>
      <c r="C5254" t="s">
        <v>39</v>
      </c>
      <c r="D5254" t="s">
        <v>23</v>
      </c>
      <c r="E5254" s="1">
        <v>44968</v>
      </c>
      <c r="F5254" t="s">
        <v>10559</v>
      </c>
      <c r="G5254" t="s">
        <v>12223</v>
      </c>
      <c r="H5254" t="s">
        <v>25</v>
      </c>
      <c r="I5254" t="s">
        <v>54</v>
      </c>
      <c r="J5254" t="s">
        <v>67</v>
      </c>
      <c r="K5254">
        <v>4</v>
      </c>
      <c r="L5254">
        <v>502.84</v>
      </c>
      <c r="M5254" t="s">
        <v>50</v>
      </c>
      <c r="N5254">
        <v>47</v>
      </c>
      <c r="O5254" t="s">
        <v>12275</v>
      </c>
      <c r="P5254">
        <v>211</v>
      </c>
      <c r="Q5254" t="s">
        <v>29</v>
      </c>
      <c r="R5254">
        <v>5</v>
      </c>
      <c r="S5254" s="1">
        <v>45454</v>
      </c>
      <c r="T5254" t="s">
        <v>36</v>
      </c>
    </row>
    <row r="5255" spans="1:20" x14ac:dyDescent="0.25">
      <c r="A5255" t="s">
        <v>10560</v>
      </c>
      <c r="B5255" t="s">
        <v>38</v>
      </c>
      <c r="C5255" t="s">
        <v>39</v>
      </c>
      <c r="D5255" t="s">
        <v>23</v>
      </c>
      <c r="E5255" s="1">
        <v>45967</v>
      </c>
      <c r="F5255" t="s">
        <v>10561</v>
      </c>
      <c r="G5255" t="s">
        <v>12223</v>
      </c>
      <c r="H5255" t="s">
        <v>58</v>
      </c>
      <c r="I5255" t="s">
        <v>63</v>
      </c>
      <c r="J5255" t="s">
        <v>67</v>
      </c>
      <c r="K5255">
        <v>4</v>
      </c>
      <c r="L5255">
        <v>624.79</v>
      </c>
      <c r="M5255" t="s">
        <v>50</v>
      </c>
      <c r="N5255">
        <v>43</v>
      </c>
      <c r="O5255" t="s">
        <v>12201</v>
      </c>
      <c r="P5255">
        <v>441</v>
      </c>
      <c r="Q5255" t="s">
        <v>43</v>
      </c>
      <c r="R5255">
        <v>5</v>
      </c>
      <c r="S5255" s="1">
        <v>45809</v>
      </c>
      <c r="T5255" t="s">
        <v>60</v>
      </c>
    </row>
    <row r="5256" spans="1:20" x14ac:dyDescent="0.25">
      <c r="A5256" t="s">
        <v>10562</v>
      </c>
      <c r="B5256" t="s">
        <v>45</v>
      </c>
      <c r="C5256" t="s">
        <v>22</v>
      </c>
      <c r="D5256" t="s">
        <v>77</v>
      </c>
      <c r="E5256" s="1">
        <v>45363</v>
      </c>
      <c r="F5256" t="s">
        <v>10563</v>
      </c>
      <c r="G5256" t="s">
        <v>12223</v>
      </c>
      <c r="H5256" t="s">
        <v>47</v>
      </c>
      <c r="I5256" t="s">
        <v>42</v>
      </c>
      <c r="J5256" t="s">
        <v>27</v>
      </c>
      <c r="K5256">
        <v>3</v>
      </c>
      <c r="L5256">
        <v>164.6</v>
      </c>
      <c r="M5256" t="s">
        <v>50</v>
      </c>
      <c r="N5256">
        <v>26</v>
      </c>
      <c r="O5256" t="s">
        <v>12169</v>
      </c>
      <c r="P5256">
        <v>154</v>
      </c>
      <c r="Q5256" t="s">
        <v>43</v>
      </c>
      <c r="R5256">
        <v>1</v>
      </c>
      <c r="S5256" s="1">
        <v>45636</v>
      </c>
      <c r="T5256" t="s">
        <v>30</v>
      </c>
    </row>
    <row r="5257" spans="1:20" x14ac:dyDescent="0.25">
      <c r="A5257" t="s">
        <v>10564</v>
      </c>
      <c r="B5257" t="s">
        <v>45</v>
      </c>
      <c r="C5257" t="s">
        <v>39</v>
      </c>
      <c r="D5257" t="s">
        <v>52</v>
      </c>
      <c r="E5257" t="s">
        <v>12479</v>
      </c>
      <c r="F5257" t="s">
        <v>10565</v>
      </c>
      <c r="G5257" t="s">
        <v>12223</v>
      </c>
      <c r="H5257" t="s">
        <v>34</v>
      </c>
      <c r="I5257" t="s">
        <v>26</v>
      </c>
      <c r="J5257" t="s">
        <v>27</v>
      </c>
      <c r="K5257">
        <v>5</v>
      </c>
      <c r="L5257">
        <v>428.98</v>
      </c>
      <c r="M5257" t="s">
        <v>35</v>
      </c>
      <c r="N5257">
        <v>9</v>
      </c>
      <c r="O5257" s="1">
        <v>45815</v>
      </c>
      <c r="P5257">
        <v>258</v>
      </c>
      <c r="Q5257" t="s">
        <v>43</v>
      </c>
      <c r="R5257">
        <v>2</v>
      </c>
      <c r="S5257" t="s">
        <v>12080</v>
      </c>
      <c r="T5257" t="s">
        <v>36</v>
      </c>
    </row>
    <row r="5258" spans="1:20" x14ac:dyDescent="0.25">
      <c r="A5258" t="s">
        <v>10566</v>
      </c>
      <c r="B5258" t="s">
        <v>45</v>
      </c>
      <c r="C5258" t="s">
        <v>82</v>
      </c>
      <c r="D5258" t="s">
        <v>77</v>
      </c>
      <c r="E5258" t="s">
        <v>12098</v>
      </c>
      <c r="F5258" t="s">
        <v>10567</v>
      </c>
      <c r="G5258" t="s">
        <v>12223</v>
      </c>
      <c r="H5258" t="s">
        <v>34</v>
      </c>
      <c r="I5258" t="s">
        <v>26</v>
      </c>
      <c r="J5258" t="s">
        <v>49</v>
      </c>
      <c r="K5258">
        <v>2</v>
      </c>
      <c r="L5258">
        <v>108.62</v>
      </c>
      <c r="M5258" t="s">
        <v>28</v>
      </c>
      <c r="N5258">
        <v>40</v>
      </c>
      <c r="O5258" t="s">
        <v>12252</v>
      </c>
      <c r="P5258">
        <v>132</v>
      </c>
      <c r="Q5258" t="s">
        <v>43</v>
      </c>
      <c r="R5258">
        <v>1</v>
      </c>
      <c r="S5258" t="s">
        <v>12106</v>
      </c>
      <c r="T5258" t="s">
        <v>60</v>
      </c>
    </row>
    <row r="5259" spans="1:20" x14ac:dyDescent="0.25">
      <c r="A5259" t="s">
        <v>10568</v>
      </c>
      <c r="B5259" t="s">
        <v>38</v>
      </c>
      <c r="C5259" t="s">
        <v>39</v>
      </c>
      <c r="D5259" t="s">
        <v>52</v>
      </c>
      <c r="E5259" t="s">
        <v>12313</v>
      </c>
      <c r="F5259" t="s">
        <v>10569</v>
      </c>
      <c r="G5259" t="s">
        <v>12326</v>
      </c>
      <c r="H5259" t="s">
        <v>47</v>
      </c>
      <c r="I5259" t="s">
        <v>26</v>
      </c>
      <c r="J5259" t="s">
        <v>67</v>
      </c>
      <c r="K5259">
        <v>4</v>
      </c>
      <c r="L5259">
        <v>1497.89</v>
      </c>
      <c r="M5259" t="s">
        <v>35</v>
      </c>
      <c r="N5259">
        <v>5</v>
      </c>
      <c r="O5259" t="s">
        <v>12400</v>
      </c>
      <c r="P5259">
        <v>462</v>
      </c>
      <c r="Q5259" t="s">
        <v>43</v>
      </c>
      <c r="R5259">
        <v>4</v>
      </c>
      <c r="S5259" t="s">
        <v>12101</v>
      </c>
      <c r="T5259" t="s">
        <v>30</v>
      </c>
    </row>
    <row r="5260" spans="1:20" x14ac:dyDescent="0.25">
      <c r="A5260" t="s">
        <v>10570</v>
      </c>
      <c r="B5260" t="s">
        <v>45</v>
      </c>
      <c r="C5260" t="s">
        <v>82</v>
      </c>
      <c r="D5260" t="s">
        <v>77</v>
      </c>
      <c r="E5260" s="1">
        <v>45602</v>
      </c>
      <c r="F5260" t="s">
        <v>10571</v>
      </c>
      <c r="G5260" t="s">
        <v>12326</v>
      </c>
      <c r="H5260" t="s">
        <v>41</v>
      </c>
      <c r="I5260" t="s">
        <v>26</v>
      </c>
      <c r="J5260" t="s">
        <v>27</v>
      </c>
      <c r="K5260">
        <v>4</v>
      </c>
      <c r="L5260">
        <v>892.73</v>
      </c>
      <c r="M5260" t="s">
        <v>50</v>
      </c>
      <c r="N5260">
        <v>34</v>
      </c>
      <c r="O5260" s="1">
        <v>45391</v>
      </c>
      <c r="P5260">
        <v>355</v>
      </c>
      <c r="Q5260" t="s">
        <v>29</v>
      </c>
      <c r="R5260">
        <v>1</v>
      </c>
      <c r="S5260" t="s">
        <v>12288</v>
      </c>
      <c r="T5260" t="s">
        <v>30</v>
      </c>
    </row>
    <row r="5261" spans="1:20" x14ac:dyDescent="0.25">
      <c r="A5261" t="s">
        <v>10572</v>
      </c>
      <c r="B5261" t="s">
        <v>38</v>
      </c>
      <c r="C5261" t="s">
        <v>39</v>
      </c>
      <c r="D5261" t="s">
        <v>23</v>
      </c>
      <c r="E5261" s="1">
        <v>45539</v>
      </c>
      <c r="F5261" t="s">
        <v>10573</v>
      </c>
      <c r="G5261" t="s">
        <v>12326</v>
      </c>
      <c r="H5261" t="s">
        <v>34</v>
      </c>
      <c r="I5261" t="s">
        <v>63</v>
      </c>
      <c r="J5261" t="s">
        <v>59</v>
      </c>
      <c r="K5261">
        <v>2</v>
      </c>
      <c r="L5261">
        <v>1373.27</v>
      </c>
      <c r="M5261" t="s">
        <v>50</v>
      </c>
      <c r="N5261">
        <v>4</v>
      </c>
      <c r="O5261" s="1">
        <v>45665</v>
      </c>
      <c r="P5261">
        <v>189</v>
      </c>
      <c r="Q5261" t="s">
        <v>29</v>
      </c>
      <c r="R5261">
        <v>1</v>
      </c>
      <c r="S5261" s="1">
        <v>45809</v>
      </c>
      <c r="T5261" t="s">
        <v>36</v>
      </c>
    </row>
    <row r="5262" spans="1:20" x14ac:dyDescent="0.25">
      <c r="A5262" t="s">
        <v>10574</v>
      </c>
      <c r="B5262" t="s">
        <v>38</v>
      </c>
      <c r="C5262" t="s">
        <v>22</v>
      </c>
      <c r="D5262" t="s">
        <v>56</v>
      </c>
      <c r="E5262" t="s">
        <v>12396</v>
      </c>
      <c r="F5262" t="s">
        <v>10575</v>
      </c>
      <c r="G5262" t="s">
        <v>12326</v>
      </c>
      <c r="H5262" t="s">
        <v>41</v>
      </c>
      <c r="I5262" t="s">
        <v>63</v>
      </c>
      <c r="J5262" t="s">
        <v>59</v>
      </c>
      <c r="K5262">
        <v>3</v>
      </c>
      <c r="L5262">
        <v>901.81</v>
      </c>
      <c r="M5262" t="s">
        <v>50</v>
      </c>
      <c r="N5262">
        <v>25</v>
      </c>
      <c r="O5262" s="1">
        <v>45421</v>
      </c>
      <c r="P5262">
        <v>252</v>
      </c>
      <c r="Q5262" t="s">
        <v>29</v>
      </c>
      <c r="R5262">
        <v>5</v>
      </c>
      <c r="S5262" t="s">
        <v>12230</v>
      </c>
      <c r="T5262" t="s">
        <v>30</v>
      </c>
    </row>
    <row r="5263" spans="1:20" x14ac:dyDescent="0.25">
      <c r="A5263" t="s">
        <v>10576</v>
      </c>
      <c r="B5263" t="s">
        <v>38</v>
      </c>
      <c r="C5263" t="s">
        <v>82</v>
      </c>
      <c r="D5263" t="s">
        <v>77</v>
      </c>
      <c r="E5263" s="1">
        <v>45359</v>
      </c>
      <c r="F5263" t="s">
        <v>10577</v>
      </c>
      <c r="G5263" t="s">
        <v>12326</v>
      </c>
      <c r="H5263" t="s">
        <v>47</v>
      </c>
      <c r="I5263" t="s">
        <v>48</v>
      </c>
      <c r="J5263" t="s">
        <v>59</v>
      </c>
      <c r="K5263">
        <v>5</v>
      </c>
      <c r="L5263">
        <v>401.14</v>
      </c>
      <c r="M5263" t="s">
        <v>50</v>
      </c>
      <c r="N5263">
        <v>12</v>
      </c>
      <c r="O5263" s="1">
        <v>45872</v>
      </c>
      <c r="P5263">
        <v>385</v>
      </c>
      <c r="Q5263" t="s">
        <v>29</v>
      </c>
      <c r="R5263">
        <v>3</v>
      </c>
      <c r="S5263" s="1">
        <v>45871</v>
      </c>
      <c r="T5263" t="s">
        <v>30</v>
      </c>
    </row>
    <row r="5264" spans="1:20" x14ac:dyDescent="0.25">
      <c r="A5264" t="s">
        <v>10578</v>
      </c>
      <c r="B5264" t="s">
        <v>38</v>
      </c>
      <c r="C5264" t="s">
        <v>39</v>
      </c>
      <c r="D5264" t="s">
        <v>23</v>
      </c>
      <c r="E5264" t="s">
        <v>12102</v>
      </c>
      <c r="F5264" t="s">
        <v>10579</v>
      </c>
      <c r="G5264" t="s">
        <v>12326</v>
      </c>
      <c r="H5264" t="s">
        <v>41</v>
      </c>
      <c r="I5264" t="s">
        <v>26</v>
      </c>
      <c r="J5264" t="s">
        <v>59</v>
      </c>
      <c r="K5264">
        <v>1</v>
      </c>
      <c r="L5264">
        <v>1117.6400000000001</v>
      </c>
      <c r="M5264" t="s">
        <v>28</v>
      </c>
      <c r="N5264">
        <v>31</v>
      </c>
      <c r="O5264" t="s">
        <v>12189</v>
      </c>
      <c r="P5264">
        <v>369</v>
      </c>
      <c r="Q5264" t="s">
        <v>43</v>
      </c>
      <c r="R5264">
        <v>1</v>
      </c>
      <c r="S5264" t="s">
        <v>12215</v>
      </c>
      <c r="T5264" t="s">
        <v>36</v>
      </c>
    </row>
    <row r="5265" spans="1:20" x14ac:dyDescent="0.25">
      <c r="A5265" t="s">
        <v>10580</v>
      </c>
      <c r="B5265" t="s">
        <v>38</v>
      </c>
      <c r="C5265" t="s">
        <v>39</v>
      </c>
      <c r="D5265" t="s">
        <v>32</v>
      </c>
      <c r="E5265" t="s">
        <v>12185</v>
      </c>
      <c r="F5265" t="s">
        <v>10581</v>
      </c>
      <c r="G5265" t="s">
        <v>12326</v>
      </c>
      <c r="H5265" t="s">
        <v>47</v>
      </c>
      <c r="I5265" t="s">
        <v>42</v>
      </c>
      <c r="J5265" t="s">
        <v>59</v>
      </c>
      <c r="K5265">
        <v>1</v>
      </c>
      <c r="L5265">
        <v>205.79</v>
      </c>
      <c r="M5265" t="s">
        <v>35</v>
      </c>
      <c r="N5265">
        <v>13</v>
      </c>
      <c r="O5265" t="s">
        <v>12226</v>
      </c>
      <c r="P5265">
        <v>240</v>
      </c>
      <c r="Q5265" t="s">
        <v>29</v>
      </c>
      <c r="R5265">
        <v>1</v>
      </c>
      <c r="S5265" s="1">
        <v>45754</v>
      </c>
      <c r="T5265" t="s">
        <v>30</v>
      </c>
    </row>
    <row r="5266" spans="1:20" x14ac:dyDescent="0.25">
      <c r="A5266" t="s">
        <v>10582</v>
      </c>
      <c r="B5266" t="s">
        <v>21</v>
      </c>
      <c r="C5266" t="s">
        <v>39</v>
      </c>
      <c r="D5266" t="s">
        <v>32</v>
      </c>
      <c r="E5266" s="1">
        <v>45629</v>
      </c>
      <c r="F5266" t="s">
        <v>10583</v>
      </c>
      <c r="G5266" t="s">
        <v>12326</v>
      </c>
      <c r="H5266" t="s">
        <v>47</v>
      </c>
      <c r="I5266" t="s">
        <v>63</v>
      </c>
      <c r="J5266" t="s">
        <v>67</v>
      </c>
      <c r="K5266">
        <v>4</v>
      </c>
      <c r="L5266">
        <v>524.94000000000005</v>
      </c>
      <c r="M5266" t="s">
        <v>28</v>
      </c>
      <c r="N5266">
        <v>14</v>
      </c>
      <c r="O5266" t="s">
        <v>12246</v>
      </c>
      <c r="P5266">
        <v>488</v>
      </c>
      <c r="Q5266" t="s">
        <v>43</v>
      </c>
      <c r="R5266">
        <v>3</v>
      </c>
      <c r="S5266" t="s">
        <v>12200</v>
      </c>
      <c r="T5266" t="s">
        <v>36</v>
      </c>
    </row>
    <row r="5267" spans="1:20" x14ac:dyDescent="0.25">
      <c r="A5267" t="s">
        <v>10584</v>
      </c>
      <c r="B5267" t="s">
        <v>21</v>
      </c>
      <c r="C5267" t="s">
        <v>39</v>
      </c>
      <c r="D5267" t="s">
        <v>77</v>
      </c>
      <c r="E5267" s="1">
        <v>45391</v>
      </c>
      <c r="F5267" t="s">
        <v>10585</v>
      </c>
      <c r="G5267" t="s">
        <v>12423</v>
      </c>
      <c r="H5267" t="s">
        <v>47</v>
      </c>
      <c r="I5267" t="s">
        <v>63</v>
      </c>
      <c r="J5267" t="s">
        <v>49</v>
      </c>
      <c r="K5267">
        <v>3</v>
      </c>
      <c r="L5267">
        <v>237.94</v>
      </c>
      <c r="M5267" t="s">
        <v>50</v>
      </c>
      <c r="N5267">
        <v>12</v>
      </c>
      <c r="O5267" s="1">
        <v>45839</v>
      </c>
      <c r="P5267">
        <v>256</v>
      </c>
      <c r="Q5267" t="s">
        <v>43</v>
      </c>
      <c r="R5267">
        <v>4</v>
      </c>
      <c r="S5267" s="1">
        <v>45637</v>
      </c>
      <c r="T5267" t="s">
        <v>30</v>
      </c>
    </row>
    <row r="5268" spans="1:20" x14ac:dyDescent="0.25">
      <c r="A5268" t="s">
        <v>10586</v>
      </c>
      <c r="B5268" t="s">
        <v>21</v>
      </c>
      <c r="C5268" t="s">
        <v>39</v>
      </c>
      <c r="D5268" t="s">
        <v>52</v>
      </c>
      <c r="E5268" t="s">
        <v>12498</v>
      </c>
      <c r="F5268" t="s">
        <v>10587</v>
      </c>
      <c r="G5268" t="s">
        <v>12423</v>
      </c>
      <c r="H5268" t="s">
        <v>25</v>
      </c>
      <c r="I5268" t="s">
        <v>42</v>
      </c>
      <c r="J5268" t="s">
        <v>67</v>
      </c>
      <c r="K5268">
        <v>3</v>
      </c>
      <c r="L5268">
        <v>461.14</v>
      </c>
      <c r="M5268" t="s">
        <v>50</v>
      </c>
      <c r="N5268">
        <v>45</v>
      </c>
      <c r="O5268" t="s">
        <v>12120</v>
      </c>
      <c r="P5268">
        <v>299</v>
      </c>
      <c r="Q5268" t="s">
        <v>43</v>
      </c>
      <c r="R5268">
        <v>3</v>
      </c>
      <c r="S5268" s="1">
        <v>45908</v>
      </c>
      <c r="T5268" t="s">
        <v>30</v>
      </c>
    </row>
    <row r="5269" spans="1:20" x14ac:dyDescent="0.25">
      <c r="A5269" t="s">
        <v>10588</v>
      </c>
      <c r="B5269" t="s">
        <v>21</v>
      </c>
      <c r="C5269" t="s">
        <v>82</v>
      </c>
      <c r="D5269" t="s">
        <v>52</v>
      </c>
      <c r="E5269" t="s">
        <v>12096</v>
      </c>
      <c r="F5269" t="s">
        <v>10589</v>
      </c>
      <c r="G5269" t="s">
        <v>12423</v>
      </c>
      <c r="H5269" t="s">
        <v>47</v>
      </c>
      <c r="I5269" t="s">
        <v>54</v>
      </c>
      <c r="J5269" t="s">
        <v>59</v>
      </c>
      <c r="K5269">
        <v>1</v>
      </c>
      <c r="L5269">
        <v>459.35</v>
      </c>
      <c r="M5269" t="s">
        <v>35</v>
      </c>
      <c r="N5269">
        <v>50</v>
      </c>
      <c r="O5269" t="s">
        <v>12151</v>
      </c>
      <c r="P5269">
        <v>492</v>
      </c>
      <c r="Q5269" t="s">
        <v>29</v>
      </c>
      <c r="R5269">
        <v>5</v>
      </c>
      <c r="S5269" s="1">
        <v>45937</v>
      </c>
      <c r="T5269" t="s">
        <v>60</v>
      </c>
    </row>
    <row r="5270" spans="1:20" x14ac:dyDescent="0.25">
      <c r="A5270" t="s">
        <v>10590</v>
      </c>
      <c r="B5270" t="s">
        <v>21</v>
      </c>
      <c r="C5270" t="s">
        <v>82</v>
      </c>
      <c r="D5270" t="s">
        <v>52</v>
      </c>
      <c r="E5270" t="s">
        <v>12164</v>
      </c>
      <c r="F5270" t="s">
        <v>10591</v>
      </c>
      <c r="G5270" t="s">
        <v>12423</v>
      </c>
      <c r="H5270" t="s">
        <v>41</v>
      </c>
      <c r="I5270" t="s">
        <v>48</v>
      </c>
      <c r="J5270" t="s">
        <v>67</v>
      </c>
      <c r="K5270">
        <v>4</v>
      </c>
      <c r="L5270">
        <v>543.08000000000004</v>
      </c>
      <c r="M5270" t="s">
        <v>50</v>
      </c>
      <c r="N5270">
        <v>11</v>
      </c>
      <c r="O5270" s="1">
        <v>45606</v>
      </c>
      <c r="P5270">
        <v>332</v>
      </c>
      <c r="Q5270" t="s">
        <v>43</v>
      </c>
      <c r="R5270">
        <v>5</v>
      </c>
      <c r="S5270" s="1">
        <v>45810</v>
      </c>
      <c r="T5270" t="s">
        <v>36</v>
      </c>
    </row>
    <row r="5271" spans="1:20" x14ac:dyDescent="0.25">
      <c r="A5271" t="s">
        <v>10592</v>
      </c>
      <c r="B5271" t="s">
        <v>45</v>
      </c>
      <c r="C5271" t="s">
        <v>22</v>
      </c>
      <c r="D5271" t="s">
        <v>77</v>
      </c>
      <c r="E5271" s="1">
        <v>45302</v>
      </c>
      <c r="F5271" t="s">
        <v>10593</v>
      </c>
      <c r="G5271" t="s">
        <v>12423</v>
      </c>
      <c r="H5271" t="s">
        <v>25</v>
      </c>
      <c r="I5271" t="s">
        <v>54</v>
      </c>
      <c r="J5271" t="s">
        <v>49</v>
      </c>
      <c r="K5271">
        <v>2</v>
      </c>
      <c r="L5271">
        <v>697.87</v>
      </c>
      <c r="M5271" t="s">
        <v>35</v>
      </c>
      <c r="N5271">
        <v>18</v>
      </c>
      <c r="O5271" s="1">
        <v>45392</v>
      </c>
      <c r="P5271">
        <v>412</v>
      </c>
      <c r="Q5271" t="s">
        <v>29</v>
      </c>
      <c r="R5271">
        <v>2</v>
      </c>
      <c r="S5271" s="1">
        <v>45422</v>
      </c>
      <c r="T5271" t="s">
        <v>36</v>
      </c>
    </row>
    <row r="5272" spans="1:20" x14ac:dyDescent="0.25">
      <c r="A5272" t="s">
        <v>10594</v>
      </c>
      <c r="B5272" t="s">
        <v>45</v>
      </c>
      <c r="C5272" t="s">
        <v>39</v>
      </c>
      <c r="D5272" t="s">
        <v>32</v>
      </c>
      <c r="E5272" s="1">
        <v>45754</v>
      </c>
      <c r="F5272" t="s">
        <v>10595</v>
      </c>
      <c r="G5272" t="s">
        <v>12423</v>
      </c>
      <c r="H5272" t="s">
        <v>41</v>
      </c>
      <c r="I5272" t="s">
        <v>48</v>
      </c>
      <c r="J5272" t="s">
        <v>49</v>
      </c>
      <c r="K5272">
        <v>5</v>
      </c>
      <c r="L5272">
        <v>783.99</v>
      </c>
      <c r="M5272" t="s">
        <v>28</v>
      </c>
      <c r="N5272">
        <v>7</v>
      </c>
      <c r="O5272" s="1">
        <v>45873</v>
      </c>
      <c r="P5272">
        <v>110</v>
      </c>
      <c r="Q5272" t="s">
        <v>29</v>
      </c>
      <c r="R5272">
        <v>4</v>
      </c>
      <c r="S5272" t="s">
        <v>12164</v>
      </c>
      <c r="T5272" t="s">
        <v>60</v>
      </c>
    </row>
    <row r="5273" spans="1:20" x14ac:dyDescent="0.25">
      <c r="A5273" t="s">
        <v>10596</v>
      </c>
      <c r="B5273" t="s">
        <v>21</v>
      </c>
      <c r="C5273" t="s">
        <v>39</v>
      </c>
      <c r="D5273" t="s">
        <v>56</v>
      </c>
      <c r="E5273" t="s">
        <v>12337</v>
      </c>
      <c r="F5273" t="s">
        <v>10597</v>
      </c>
      <c r="G5273" t="s">
        <v>12423</v>
      </c>
      <c r="H5273" t="s">
        <v>41</v>
      </c>
      <c r="I5273" t="s">
        <v>26</v>
      </c>
      <c r="J5273" t="s">
        <v>64</v>
      </c>
      <c r="K5273">
        <v>2</v>
      </c>
      <c r="L5273">
        <v>931.35</v>
      </c>
      <c r="M5273" t="s">
        <v>35</v>
      </c>
      <c r="N5273">
        <v>23</v>
      </c>
      <c r="O5273" t="s">
        <v>12120</v>
      </c>
      <c r="P5273">
        <v>208</v>
      </c>
      <c r="Q5273" t="s">
        <v>29</v>
      </c>
      <c r="R5273">
        <v>2</v>
      </c>
      <c r="S5273" t="s">
        <v>12310</v>
      </c>
      <c r="T5273" t="s">
        <v>60</v>
      </c>
    </row>
    <row r="5274" spans="1:20" x14ac:dyDescent="0.25">
      <c r="A5274" t="s">
        <v>10598</v>
      </c>
      <c r="B5274" t="s">
        <v>21</v>
      </c>
      <c r="C5274" t="s">
        <v>82</v>
      </c>
      <c r="D5274" t="s">
        <v>32</v>
      </c>
      <c r="E5274" t="s">
        <v>12264</v>
      </c>
      <c r="F5274" t="s">
        <v>10599</v>
      </c>
      <c r="G5274" t="s">
        <v>12423</v>
      </c>
      <c r="H5274" t="s">
        <v>34</v>
      </c>
      <c r="I5274" t="s">
        <v>26</v>
      </c>
      <c r="J5274" t="s">
        <v>27</v>
      </c>
      <c r="K5274">
        <v>3</v>
      </c>
      <c r="L5274">
        <v>994.5</v>
      </c>
      <c r="M5274" t="s">
        <v>50</v>
      </c>
      <c r="N5274">
        <v>36</v>
      </c>
      <c r="O5274" s="1">
        <v>45515</v>
      </c>
      <c r="P5274">
        <v>168</v>
      </c>
      <c r="Q5274" t="s">
        <v>43</v>
      </c>
      <c r="R5274">
        <v>4</v>
      </c>
      <c r="S5274" t="s">
        <v>12264</v>
      </c>
      <c r="T5274" t="s">
        <v>36</v>
      </c>
    </row>
    <row r="5275" spans="1:20" x14ac:dyDescent="0.25">
      <c r="A5275" t="s">
        <v>10600</v>
      </c>
      <c r="B5275" t="s">
        <v>45</v>
      </c>
      <c r="C5275" t="s">
        <v>22</v>
      </c>
      <c r="D5275" t="s">
        <v>52</v>
      </c>
      <c r="E5275" t="s">
        <v>12232</v>
      </c>
      <c r="F5275" t="s">
        <v>10601</v>
      </c>
      <c r="G5275" t="s">
        <v>12234</v>
      </c>
      <c r="H5275" t="s">
        <v>25</v>
      </c>
      <c r="I5275" t="s">
        <v>42</v>
      </c>
      <c r="J5275" t="s">
        <v>49</v>
      </c>
      <c r="K5275">
        <v>3</v>
      </c>
      <c r="L5275">
        <v>111.42</v>
      </c>
      <c r="M5275" t="s">
        <v>50</v>
      </c>
      <c r="N5275">
        <v>40</v>
      </c>
      <c r="O5275" s="1">
        <v>45753</v>
      </c>
      <c r="P5275">
        <v>169</v>
      </c>
      <c r="Q5275" t="s">
        <v>43</v>
      </c>
      <c r="R5275">
        <v>3</v>
      </c>
      <c r="S5275" s="1">
        <v>45605</v>
      </c>
      <c r="T5275" t="s">
        <v>36</v>
      </c>
    </row>
    <row r="5276" spans="1:20" x14ac:dyDescent="0.25">
      <c r="A5276" t="s">
        <v>10602</v>
      </c>
      <c r="B5276" t="s">
        <v>45</v>
      </c>
      <c r="C5276" t="s">
        <v>22</v>
      </c>
      <c r="D5276" t="s">
        <v>23</v>
      </c>
      <c r="E5276" t="s">
        <v>12268</v>
      </c>
      <c r="F5276" t="s">
        <v>10603</v>
      </c>
      <c r="G5276" t="s">
        <v>12234</v>
      </c>
      <c r="H5276" t="s">
        <v>47</v>
      </c>
      <c r="I5276" t="s">
        <v>42</v>
      </c>
      <c r="J5276" t="s">
        <v>27</v>
      </c>
      <c r="K5276">
        <v>2</v>
      </c>
      <c r="L5276">
        <v>919.58</v>
      </c>
      <c r="M5276" t="s">
        <v>28</v>
      </c>
      <c r="N5276">
        <v>11</v>
      </c>
      <c r="O5276" t="s">
        <v>12191</v>
      </c>
      <c r="P5276">
        <v>129</v>
      </c>
      <c r="Q5276" t="s">
        <v>43</v>
      </c>
      <c r="R5276">
        <v>4</v>
      </c>
      <c r="S5276" t="s">
        <v>12191</v>
      </c>
      <c r="T5276" t="s">
        <v>30</v>
      </c>
    </row>
    <row r="5277" spans="1:20" x14ac:dyDescent="0.25">
      <c r="A5277" t="s">
        <v>10604</v>
      </c>
      <c r="B5277" t="s">
        <v>45</v>
      </c>
      <c r="C5277" t="s">
        <v>22</v>
      </c>
      <c r="D5277" t="s">
        <v>77</v>
      </c>
      <c r="E5277" t="s">
        <v>12479</v>
      </c>
      <c r="F5277" t="s">
        <v>10605</v>
      </c>
      <c r="G5277" t="s">
        <v>12234</v>
      </c>
      <c r="H5277" t="s">
        <v>47</v>
      </c>
      <c r="I5277" t="s">
        <v>42</v>
      </c>
      <c r="J5277" t="s">
        <v>59</v>
      </c>
      <c r="K5277">
        <v>2</v>
      </c>
      <c r="L5277">
        <v>485.63</v>
      </c>
      <c r="M5277" t="s">
        <v>28</v>
      </c>
      <c r="N5277">
        <v>37</v>
      </c>
      <c r="O5277" s="1">
        <v>45575</v>
      </c>
      <c r="P5277">
        <v>292</v>
      </c>
      <c r="Q5277" t="s">
        <v>29</v>
      </c>
      <c r="R5277">
        <v>2</v>
      </c>
      <c r="S5277" s="1">
        <v>45575</v>
      </c>
      <c r="T5277" t="s">
        <v>36</v>
      </c>
    </row>
    <row r="5278" spans="1:20" x14ac:dyDescent="0.25">
      <c r="A5278" t="s">
        <v>10606</v>
      </c>
      <c r="B5278" t="s">
        <v>21</v>
      </c>
      <c r="C5278" t="s">
        <v>22</v>
      </c>
      <c r="D5278" t="s">
        <v>77</v>
      </c>
      <c r="E5278" t="s">
        <v>12447</v>
      </c>
      <c r="F5278" t="s">
        <v>10607</v>
      </c>
      <c r="G5278" t="s">
        <v>12234</v>
      </c>
      <c r="H5278" t="s">
        <v>41</v>
      </c>
      <c r="I5278" t="s">
        <v>26</v>
      </c>
      <c r="J5278" t="s">
        <v>27</v>
      </c>
      <c r="K5278">
        <v>3</v>
      </c>
      <c r="L5278">
        <v>1409.13</v>
      </c>
      <c r="M5278" t="s">
        <v>28</v>
      </c>
      <c r="N5278">
        <v>11</v>
      </c>
      <c r="O5278" t="s">
        <v>12272</v>
      </c>
      <c r="P5278">
        <v>353</v>
      </c>
      <c r="Q5278" t="s">
        <v>29</v>
      </c>
      <c r="R5278">
        <v>2</v>
      </c>
      <c r="S5278" t="s">
        <v>12200</v>
      </c>
      <c r="T5278" t="s">
        <v>60</v>
      </c>
    </row>
    <row r="5279" spans="1:20" x14ac:dyDescent="0.25">
      <c r="A5279" t="s">
        <v>10608</v>
      </c>
      <c r="B5279" t="s">
        <v>45</v>
      </c>
      <c r="C5279" t="s">
        <v>82</v>
      </c>
      <c r="D5279" t="s">
        <v>23</v>
      </c>
      <c r="E5279" t="s">
        <v>12227</v>
      </c>
      <c r="F5279" t="s">
        <v>10609</v>
      </c>
      <c r="G5279" t="s">
        <v>12234</v>
      </c>
      <c r="H5279" t="s">
        <v>34</v>
      </c>
      <c r="I5279" t="s">
        <v>26</v>
      </c>
      <c r="J5279" t="s">
        <v>64</v>
      </c>
      <c r="K5279">
        <v>2</v>
      </c>
      <c r="L5279">
        <v>720.93</v>
      </c>
      <c r="M5279" t="s">
        <v>28</v>
      </c>
      <c r="N5279">
        <v>44</v>
      </c>
      <c r="O5279" t="s">
        <v>12084</v>
      </c>
      <c r="P5279">
        <v>404</v>
      </c>
      <c r="Q5279" t="s">
        <v>29</v>
      </c>
      <c r="R5279">
        <v>5</v>
      </c>
      <c r="S5279" t="s">
        <v>12240</v>
      </c>
      <c r="T5279" t="s">
        <v>60</v>
      </c>
    </row>
    <row r="5280" spans="1:20" x14ac:dyDescent="0.25">
      <c r="A5280" t="s">
        <v>10610</v>
      </c>
      <c r="B5280" t="s">
        <v>21</v>
      </c>
      <c r="C5280" t="s">
        <v>22</v>
      </c>
      <c r="D5280" t="s">
        <v>77</v>
      </c>
      <c r="E5280" s="1">
        <v>45447</v>
      </c>
      <c r="F5280" t="s">
        <v>10611</v>
      </c>
      <c r="G5280" t="s">
        <v>12234</v>
      </c>
      <c r="H5280" t="s">
        <v>58</v>
      </c>
      <c r="I5280" t="s">
        <v>63</v>
      </c>
      <c r="J5280" t="s">
        <v>64</v>
      </c>
      <c r="K5280">
        <v>4</v>
      </c>
      <c r="L5280">
        <v>121.1</v>
      </c>
      <c r="M5280" t="s">
        <v>35</v>
      </c>
      <c r="N5280">
        <v>23</v>
      </c>
      <c r="O5280" t="s">
        <v>12079</v>
      </c>
      <c r="P5280">
        <v>123</v>
      </c>
      <c r="Q5280" t="s">
        <v>29</v>
      </c>
      <c r="R5280">
        <v>4</v>
      </c>
      <c r="S5280" t="s">
        <v>12394</v>
      </c>
      <c r="T5280" t="s">
        <v>36</v>
      </c>
    </row>
    <row r="5281" spans="1:20" x14ac:dyDescent="0.25">
      <c r="A5281" t="s">
        <v>10612</v>
      </c>
      <c r="B5281" t="s">
        <v>21</v>
      </c>
      <c r="C5281" t="s">
        <v>22</v>
      </c>
      <c r="D5281" t="s">
        <v>23</v>
      </c>
      <c r="E5281" t="s">
        <v>12368</v>
      </c>
      <c r="F5281" t="s">
        <v>10613</v>
      </c>
      <c r="G5281" t="s">
        <v>12234</v>
      </c>
      <c r="H5281" t="s">
        <v>25</v>
      </c>
      <c r="I5281" t="s">
        <v>42</v>
      </c>
      <c r="J5281" t="s">
        <v>67</v>
      </c>
      <c r="K5281">
        <v>1</v>
      </c>
      <c r="L5281">
        <v>219.93</v>
      </c>
      <c r="M5281" t="s">
        <v>35</v>
      </c>
      <c r="N5281">
        <v>22</v>
      </c>
      <c r="O5281" t="s">
        <v>12190</v>
      </c>
      <c r="P5281">
        <v>382</v>
      </c>
      <c r="Q5281" t="s">
        <v>43</v>
      </c>
      <c r="R5281">
        <v>2</v>
      </c>
      <c r="S5281" t="s">
        <v>12244</v>
      </c>
      <c r="T5281" t="s">
        <v>60</v>
      </c>
    </row>
    <row r="5282" spans="1:20" x14ac:dyDescent="0.25">
      <c r="A5282" t="s">
        <v>10614</v>
      </c>
      <c r="B5282" t="s">
        <v>21</v>
      </c>
      <c r="C5282" t="s">
        <v>22</v>
      </c>
      <c r="D5282" t="s">
        <v>23</v>
      </c>
      <c r="E5282" t="s">
        <v>12072</v>
      </c>
      <c r="F5282" t="s">
        <v>10615</v>
      </c>
      <c r="G5282" t="s">
        <v>12234</v>
      </c>
      <c r="H5282" t="s">
        <v>25</v>
      </c>
      <c r="I5282" t="s">
        <v>63</v>
      </c>
      <c r="J5282" t="s">
        <v>27</v>
      </c>
      <c r="K5282">
        <v>5</v>
      </c>
      <c r="L5282">
        <v>930.26</v>
      </c>
      <c r="M5282" t="s">
        <v>28</v>
      </c>
      <c r="N5282">
        <v>21</v>
      </c>
      <c r="O5282" s="1">
        <v>45751</v>
      </c>
      <c r="P5282">
        <v>178</v>
      </c>
      <c r="Q5282" t="s">
        <v>43</v>
      </c>
      <c r="R5282">
        <v>5</v>
      </c>
      <c r="S5282" t="s">
        <v>12249</v>
      </c>
      <c r="T5282" t="s">
        <v>36</v>
      </c>
    </row>
    <row r="5283" spans="1:20" x14ac:dyDescent="0.25">
      <c r="A5283" t="s">
        <v>10616</v>
      </c>
      <c r="B5283" t="s">
        <v>45</v>
      </c>
      <c r="C5283" t="s">
        <v>39</v>
      </c>
      <c r="D5283" t="s">
        <v>56</v>
      </c>
      <c r="E5283" s="1">
        <v>45749</v>
      </c>
      <c r="F5283" t="s">
        <v>10617</v>
      </c>
      <c r="G5283" t="s">
        <v>12077</v>
      </c>
      <c r="H5283" t="s">
        <v>58</v>
      </c>
      <c r="I5283" t="s">
        <v>54</v>
      </c>
      <c r="J5283" t="s">
        <v>59</v>
      </c>
      <c r="K5283">
        <v>3</v>
      </c>
      <c r="L5283">
        <v>327.58999999999997</v>
      </c>
      <c r="M5283" t="s">
        <v>35</v>
      </c>
      <c r="N5283">
        <v>50</v>
      </c>
      <c r="O5283" t="s">
        <v>12335</v>
      </c>
      <c r="P5283">
        <v>309</v>
      </c>
      <c r="Q5283" t="s">
        <v>29</v>
      </c>
      <c r="R5283">
        <v>4</v>
      </c>
      <c r="S5283" t="s">
        <v>12081</v>
      </c>
      <c r="T5283" t="s">
        <v>30</v>
      </c>
    </row>
    <row r="5284" spans="1:20" x14ac:dyDescent="0.25">
      <c r="A5284" t="s">
        <v>10618</v>
      </c>
      <c r="B5284" t="s">
        <v>45</v>
      </c>
      <c r="C5284" t="s">
        <v>82</v>
      </c>
      <c r="D5284" t="s">
        <v>23</v>
      </c>
      <c r="E5284" t="s">
        <v>12354</v>
      </c>
      <c r="F5284" t="s">
        <v>10619</v>
      </c>
      <c r="G5284" t="s">
        <v>12077</v>
      </c>
      <c r="H5284" t="s">
        <v>25</v>
      </c>
      <c r="I5284" t="s">
        <v>54</v>
      </c>
      <c r="J5284" t="s">
        <v>49</v>
      </c>
      <c r="K5284">
        <v>5</v>
      </c>
      <c r="L5284">
        <v>725.18</v>
      </c>
      <c r="M5284" t="s">
        <v>35</v>
      </c>
      <c r="N5284">
        <v>6</v>
      </c>
      <c r="O5284" t="s">
        <v>12388</v>
      </c>
      <c r="P5284">
        <v>339</v>
      </c>
      <c r="Q5284" t="s">
        <v>29</v>
      </c>
      <c r="R5284">
        <v>1</v>
      </c>
      <c r="S5284" t="s">
        <v>12354</v>
      </c>
      <c r="T5284" t="s">
        <v>60</v>
      </c>
    </row>
    <row r="5285" spans="1:20" x14ac:dyDescent="0.25">
      <c r="A5285" t="s">
        <v>10620</v>
      </c>
      <c r="B5285" t="s">
        <v>45</v>
      </c>
      <c r="C5285" t="s">
        <v>39</v>
      </c>
      <c r="D5285" t="s">
        <v>77</v>
      </c>
      <c r="E5285" t="s">
        <v>12481</v>
      </c>
      <c r="F5285" t="s">
        <v>10621</v>
      </c>
      <c r="G5285" t="s">
        <v>12077</v>
      </c>
      <c r="H5285" t="s">
        <v>34</v>
      </c>
      <c r="I5285" t="s">
        <v>26</v>
      </c>
      <c r="J5285" t="s">
        <v>64</v>
      </c>
      <c r="K5285">
        <v>1</v>
      </c>
      <c r="L5285">
        <v>250.24</v>
      </c>
      <c r="M5285" t="s">
        <v>35</v>
      </c>
      <c r="N5285">
        <v>5</v>
      </c>
      <c r="O5285" s="1">
        <v>45840</v>
      </c>
      <c r="P5285">
        <v>170</v>
      </c>
      <c r="Q5285" t="s">
        <v>43</v>
      </c>
      <c r="R5285">
        <v>3</v>
      </c>
      <c r="S5285" s="1">
        <v>45300</v>
      </c>
      <c r="T5285" t="s">
        <v>60</v>
      </c>
    </row>
    <row r="5286" spans="1:20" x14ac:dyDescent="0.25">
      <c r="A5286" t="s">
        <v>10622</v>
      </c>
      <c r="B5286" t="s">
        <v>38</v>
      </c>
      <c r="C5286" t="s">
        <v>39</v>
      </c>
      <c r="D5286" t="s">
        <v>52</v>
      </c>
      <c r="E5286" t="s">
        <v>12195</v>
      </c>
      <c r="F5286" t="s">
        <v>10623</v>
      </c>
      <c r="G5286" t="s">
        <v>12077</v>
      </c>
      <c r="H5286" t="s">
        <v>47</v>
      </c>
      <c r="I5286" t="s">
        <v>63</v>
      </c>
      <c r="J5286" t="s">
        <v>49</v>
      </c>
      <c r="K5286">
        <v>4</v>
      </c>
      <c r="L5286">
        <v>578.47</v>
      </c>
      <c r="M5286" t="s">
        <v>35</v>
      </c>
      <c r="N5286">
        <v>24</v>
      </c>
      <c r="O5286" t="s">
        <v>12226</v>
      </c>
      <c r="P5286">
        <v>68</v>
      </c>
      <c r="Q5286" t="s">
        <v>43</v>
      </c>
      <c r="R5286">
        <v>5</v>
      </c>
      <c r="S5286" t="s">
        <v>12146</v>
      </c>
      <c r="T5286" t="s">
        <v>36</v>
      </c>
    </row>
    <row r="5287" spans="1:20" x14ac:dyDescent="0.25">
      <c r="A5287" t="s">
        <v>10624</v>
      </c>
      <c r="B5287" t="s">
        <v>38</v>
      </c>
      <c r="C5287" t="s">
        <v>82</v>
      </c>
      <c r="D5287" t="s">
        <v>56</v>
      </c>
      <c r="E5287" t="s">
        <v>12477</v>
      </c>
      <c r="F5287" t="s">
        <v>10625</v>
      </c>
      <c r="G5287" t="s">
        <v>12077</v>
      </c>
      <c r="H5287" t="s">
        <v>58</v>
      </c>
      <c r="I5287" t="s">
        <v>42</v>
      </c>
      <c r="J5287" t="s">
        <v>27</v>
      </c>
      <c r="K5287">
        <v>5</v>
      </c>
      <c r="L5287">
        <v>1141.03</v>
      </c>
      <c r="M5287" t="s">
        <v>35</v>
      </c>
      <c r="N5287">
        <v>49</v>
      </c>
      <c r="O5287" t="s">
        <v>12170</v>
      </c>
      <c r="P5287">
        <v>115</v>
      </c>
      <c r="Q5287" t="s">
        <v>43</v>
      </c>
      <c r="R5287">
        <v>5</v>
      </c>
      <c r="S5287" s="1">
        <v>45663</v>
      </c>
      <c r="T5287" t="s">
        <v>60</v>
      </c>
    </row>
    <row r="5288" spans="1:20" x14ac:dyDescent="0.25">
      <c r="A5288" t="s">
        <v>10626</v>
      </c>
      <c r="B5288" t="s">
        <v>21</v>
      </c>
      <c r="C5288" t="s">
        <v>39</v>
      </c>
      <c r="D5288" t="s">
        <v>77</v>
      </c>
      <c r="E5288" t="s">
        <v>12356</v>
      </c>
      <c r="F5288" t="s">
        <v>10627</v>
      </c>
      <c r="G5288" t="s">
        <v>12077</v>
      </c>
      <c r="H5288" t="s">
        <v>25</v>
      </c>
      <c r="I5288" t="s">
        <v>54</v>
      </c>
      <c r="J5288" t="s">
        <v>27</v>
      </c>
      <c r="K5288">
        <v>4</v>
      </c>
      <c r="L5288">
        <v>411.39</v>
      </c>
      <c r="M5288" t="s">
        <v>28</v>
      </c>
      <c r="N5288">
        <v>31</v>
      </c>
      <c r="O5288" s="1">
        <v>45360</v>
      </c>
      <c r="P5288">
        <v>447</v>
      </c>
      <c r="Q5288" t="s">
        <v>29</v>
      </c>
      <c r="R5288">
        <v>5</v>
      </c>
      <c r="S5288" s="1">
        <v>45841</v>
      </c>
      <c r="T5288" t="s">
        <v>30</v>
      </c>
    </row>
    <row r="5289" spans="1:20" x14ac:dyDescent="0.25">
      <c r="A5289" t="s">
        <v>10628</v>
      </c>
      <c r="B5289" t="s">
        <v>38</v>
      </c>
      <c r="C5289" t="s">
        <v>82</v>
      </c>
      <c r="D5289" t="s">
        <v>77</v>
      </c>
      <c r="E5289" s="1">
        <v>45025</v>
      </c>
      <c r="F5289" t="s">
        <v>10629</v>
      </c>
      <c r="G5289" t="s">
        <v>12077</v>
      </c>
      <c r="H5289" t="s">
        <v>25</v>
      </c>
      <c r="I5289" t="s">
        <v>63</v>
      </c>
      <c r="J5289" t="s">
        <v>59</v>
      </c>
      <c r="K5289">
        <v>5</v>
      </c>
      <c r="L5289">
        <v>817.06</v>
      </c>
      <c r="M5289" t="s">
        <v>28</v>
      </c>
      <c r="N5289">
        <v>47</v>
      </c>
      <c r="O5289" t="s">
        <v>12184</v>
      </c>
      <c r="P5289">
        <v>64</v>
      </c>
      <c r="Q5289" t="s">
        <v>29</v>
      </c>
      <c r="R5289">
        <v>5</v>
      </c>
      <c r="S5289" t="s">
        <v>12250</v>
      </c>
      <c r="T5289" t="s">
        <v>60</v>
      </c>
    </row>
    <row r="5290" spans="1:20" x14ac:dyDescent="0.25">
      <c r="A5290" t="s">
        <v>10630</v>
      </c>
      <c r="B5290" t="s">
        <v>21</v>
      </c>
      <c r="C5290" t="s">
        <v>82</v>
      </c>
      <c r="D5290" t="s">
        <v>52</v>
      </c>
      <c r="E5290" t="s">
        <v>12284</v>
      </c>
      <c r="F5290" t="s">
        <v>10631</v>
      </c>
      <c r="G5290" t="s">
        <v>12319</v>
      </c>
      <c r="H5290" t="s">
        <v>25</v>
      </c>
      <c r="I5290" t="s">
        <v>26</v>
      </c>
      <c r="J5290" t="s">
        <v>27</v>
      </c>
      <c r="K5290">
        <v>3</v>
      </c>
      <c r="L5290">
        <v>157.55000000000001</v>
      </c>
      <c r="M5290" t="s">
        <v>50</v>
      </c>
      <c r="N5290">
        <v>32</v>
      </c>
      <c r="O5290" t="s">
        <v>12101</v>
      </c>
      <c r="P5290">
        <v>394</v>
      </c>
      <c r="Q5290" t="s">
        <v>43</v>
      </c>
      <c r="R5290">
        <v>3</v>
      </c>
      <c r="S5290" t="s">
        <v>12259</v>
      </c>
      <c r="T5290" t="s">
        <v>36</v>
      </c>
    </row>
    <row r="5291" spans="1:20" x14ac:dyDescent="0.25">
      <c r="A5291" t="s">
        <v>10632</v>
      </c>
      <c r="B5291" t="s">
        <v>38</v>
      </c>
      <c r="C5291" t="s">
        <v>22</v>
      </c>
      <c r="D5291" t="s">
        <v>52</v>
      </c>
      <c r="E5291" t="s">
        <v>12110</v>
      </c>
      <c r="F5291" t="s">
        <v>10633</v>
      </c>
      <c r="G5291" t="s">
        <v>12319</v>
      </c>
      <c r="H5291" t="s">
        <v>34</v>
      </c>
      <c r="I5291" t="s">
        <v>42</v>
      </c>
      <c r="J5291" t="s">
        <v>59</v>
      </c>
      <c r="K5291">
        <v>4</v>
      </c>
      <c r="L5291">
        <v>192.51</v>
      </c>
      <c r="M5291" t="s">
        <v>50</v>
      </c>
      <c r="N5291">
        <v>7</v>
      </c>
      <c r="O5291" s="1">
        <v>45663</v>
      </c>
      <c r="P5291">
        <v>370</v>
      </c>
      <c r="Q5291" t="s">
        <v>29</v>
      </c>
      <c r="R5291">
        <v>3</v>
      </c>
      <c r="S5291" t="s">
        <v>12212</v>
      </c>
      <c r="T5291" t="s">
        <v>60</v>
      </c>
    </row>
    <row r="5292" spans="1:20" x14ac:dyDescent="0.25">
      <c r="A5292" t="s">
        <v>10634</v>
      </c>
      <c r="B5292" t="s">
        <v>21</v>
      </c>
      <c r="C5292" t="s">
        <v>22</v>
      </c>
      <c r="D5292" t="s">
        <v>23</v>
      </c>
      <c r="E5292" t="s">
        <v>12072</v>
      </c>
      <c r="F5292" t="s">
        <v>10635</v>
      </c>
      <c r="G5292" t="s">
        <v>12319</v>
      </c>
      <c r="H5292" t="s">
        <v>41</v>
      </c>
      <c r="I5292" t="s">
        <v>26</v>
      </c>
      <c r="J5292" t="s">
        <v>59</v>
      </c>
      <c r="K5292">
        <v>1</v>
      </c>
      <c r="L5292">
        <v>846.49</v>
      </c>
      <c r="M5292" t="s">
        <v>28</v>
      </c>
      <c r="N5292">
        <v>15</v>
      </c>
      <c r="O5292" t="s">
        <v>12086</v>
      </c>
      <c r="P5292">
        <v>387</v>
      </c>
      <c r="Q5292" t="s">
        <v>29</v>
      </c>
      <c r="R5292">
        <v>2</v>
      </c>
      <c r="S5292" t="s">
        <v>12201</v>
      </c>
      <c r="T5292" t="s">
        <v>36</v>
      </c>
    </row>
    <row r="5293" spans="1:20" x14ac:dyDescent="0.25">
      <c r="A5293" t="s">
        <v>10636</v>
      </c>
      <c r="B5293" t="s">
        <v>38</v>
      </c>
      <c r="C5293" t="s">
        <v>82</v>
      </c>
      <c r="D5293" t="s">
        <v>23</v>
      </c>
      <c r="E5293" t="s">
        <v>12409</v>
      </c>
      <c r="F5293" t="s">
        <v>10637</v>
      </c>
      <c r="G5293" t="s">
        <v>12319</v>
      </c>
      <c r="H5293" t="s">
        <v>58</v>
      </c>
      <c r="I5293" t="s">
        <v>48</v>
      </c>
      <c r="J5293" t="s">
        <v>64</v>
      </c>
      <c r="K5293">
        <v>5</v>
      </c>
      <c r="L5293">
        <v>720.3</v>
      </c>
      <c r="M5293" t="s">
        <v>35</v>
      </c>
      <c r="N5293">
        <v>13</v>
      </c>
      <c r="O5293" s="1">
        <v>45301</v>
      </c>
      <c r="P5293">
        <v>271</v>
      </c>
      <c r="Q5293" t="s">
        <v>29</v>
      </c>
      <c r="R5293">
        <v>3</v>
      </c>
      <c r="S5293" s="1">
        <v>45814</v>
      </c>
      <c r="T5293" t="s">
        <v>30</v>
      </c>
    </row>
    <row r="5294" spans="1:20" x14ac:dyDescent="0.25">
      <c r="A5294" t="s">
        <v>10638</v>
      </c>
      <c r="B5294" t="s">
        <v>45</v>
      </c>
      <c r="C5294" t="s">
        <v>22</v>
      </c>
      <c r="D5294" t="s">
        <v>56</v>
      </c>
      <c r="E5294" s="1">
        <v>45326</v>
      </c>
      <c r="F5294" t="s">
        <v>10639</v>
      </c>
      <c r="G5294" t="s">
        <v>12319</v>
      </c>
      <c r="H5294" t="s">
        <v>58</v>
      </c>
      <c r="I5294" t="s">
        <v>63</v>
      </c>
      <c r="J5294" t="s">
        <v>49</v>
      </c>
      <c r="K5294">
        <v>5</v>
      </c>
      <c r="L5294">
        <v>479.24</v>
      </c>
      <c r="M5294" t="s">
        <v>28</v>
      </c>
      <c r="N5294">
        <v>1</v>
      </c>
      <c r="O5294" s="1">
        <v>45575</v>
      </c>
      <c r="P5294">
        <v>251</v>
      </c>
      <c r="Q5294" t="s">
        <v>43</v>
      </c>
      <c r="R5294">
        <v>5</v>
      </c>
      <c r="S5294" t="s">
        <v>12390</v>
      </c>
      <c r="T5294" t="s">
        <v>36</v>
      </c>
    </row>
    <row r="5295" spans="1:20" x14ac:dyDescent="0.25">
      <c r="A5295" t="s">
        <v>10640</v>
      </c>
      <c r="B5295" t="s">
        <v>45</v>
      </c>
      <c r="C5295" t="s">
        <v>22</v>
      </c>
      <c r="D5295" t="s">
        <v>23</v>
      </c>
      <c r="E5295" s="1">
        <v>45414</v>
      </c>
      <c r="F5295" t="s">
        <v>10641</v>
      </c>
      <c r="G5295" t="s">
        <v>12319</v>
      </c>
      <c r="H5295" t="s">
        <v>25</v>
      </c>
      <c r="I5295" t="s">
        <v>54</v>
      </c>
      <c r="J5295" t="s">
        <v>67</v>
      </c>
      <c r="K5295">
        <v>2</v>
      </c>
      <c r="L5295">
        <v>145.94999999999999</v>
      </c>
      <c r="M5295" t="s">
        <v>28</v>
      </c>
      <c r="N5295">
        <v>12</v>
      </c>
      <c r="O5295" t="s">
        <v>12177</v>
      </c>
      <c r="P5295">
        <v>486</v>
      </c>
      <c r="Q5295" t="s">
        <v>29</v>
      </c>
      <c r="R5295">
        <v>2</v>
      </c>
      <c r="S5295" t="s">
        <v>12121</v>
      </c>
      <c r="T5295" t="s">
        <v>36</v>
      </c>
    </row>
    <row r="5296" spans="1:20" x14ac:dyDescent="0.25">
      <c r="A5296" t="s">
        <v>10642</v>
      </c>
      <c r="B5296" t="s">
        <v>38</v>
      </c>
      <c r="C5296" t="s">
        <v>39</v>
      </c>
      <c r="D5296" t="s">
        <v>32</v>
      </c>
      <c r="E5296" t="s">
        <v>12304</v>
      </c>
      <c r="F5296" t="s">
        <v>10643</v>
      </c>
      <c r="G5296" t="s">
        <v>12319</v>
      </c>
      <c r="H5296" t="s">
        <v>58</v>
      </c>
      <c r="I5296" t="s">
        <v>42</v>
      </c>
      <c r="J5296" t="s">
        <v>49</v>
      </c>
      <c r="K5296">
        <v>2</v>
      </c>
      <c r="L5296">
        <v>933.9</v>
      </c>
      <c r="M5296" t="s">
        <v>28</v>
      </c>
      <c r="N5296">
        <v>19</v>
      </c>
      <c r="O5296" s="1">
        <v>45575</v>
      </c>
      <c r="P5296">
        <v>152</v>
      </c>
      <c r="Q5296" t="s">
        <v>43</v>
      </c>
      <c r="R5296">
        <v>4</v>
      </c>
      <c r="S5296" t="s">
        <v>12266</v>
      </c>
      <c r="T5296" t="s">
        <v>60</v>
      </c>
    </row>
    <row r="5297" spans="1:20" x14ac:dyDescent="0.25">
      <c r="A5297" t="s">
        <v>10644</v>
      </c>
      <c r="B5297" t="s">
        <v>45</v>
      </c>
      <c r="C5297" t="s">
        <v>22</v>
      </c>
      <c r="D5297" t="s">
        <v>23</v>
      </c>
      <c r="E5297" s="1">
        <v>44995</v>
      </c>
      <c r="F5297" t="s">
        <v>10645</v>
      </c>
      <c r="G5297" t="s">
        <v>12319</v>
      </c>
      <c r="H5297" t="s">
        <v>47</v>
      </c>
      <c r="I5297" t="s">
        <v>42</v>
      </c>
      <c r="J5297" t="s">
        <v>59</v>
      </c>
      <c r="K5297">
        <v>4</v>
      </c>
      <c r="L5297">
        <v>127.56</v>
      </c>
      <c r="M5297" t="s">
        <v>50</v>
      </c>
      <c r="N5297">
        <v>32</v>
      </c>
      <c r="O5297" t="s">
        <v>12151</v>
      </c>
      <c r="P5297">
        <v>130</v>
      </c>
      <c r="Q5297" t="s">
        <v>43</v>
      </c>
      <c r="R5297">
        <v>1</v>
      </c>
      <c r="S5297" t="s">
        <v>12346</v>
      </c>
      <c r="T5297" t="s">
        <v>36</v>
      </c>
    </row>
    <row r="5298" spans="1:20" x14ac:dyDescent="0.25">
      <c r="A5298" t="s">
        <v>10646</v>
      </c>
      <c r="B5298" t="s">
        <v>45</v>
      </c>
      <c r="C5298" t="s">
        <v>82</v>
      </c>
      <c r="D5298" t="s">
        <v>52</v>
      </c>
      <c r="E5298" t="s">
        <v>12351</v>
      </c>
      <c r="F5298" t="s">
        <v>10647</v>
      </c>
      <c r="G5298" t="s">
        <v>12372</v>
      </c>
      <c r="H5298" t="s">
        <v>58</v>
      </c>
      <c r="I5298" t="s">
        <v>54</v>
      </c>
      <c r="J5298" t="s">
        <v>27</v>
      </c>
      <c r="K5298">
        <v>4</v>
      </c>
      <c r="L5298">
        <v>882.35</v>
      </c>
      <c r="M5298" t="s">
        <v>50</v>
      </c>
      <c r="N5298">
        <v>42</v>
      </c>
      <c r="O5298" s="1">
        <v>45635</v>
      </c>
      <c r="P5298">
        <v>248</v>
      </c>
      <c r="Q5298" t="s">
        <v>43</v>
      </c>
      <c r="R5298">
        <v>5</v>
      </c>
      <c r="S5298" t="s">
        <v>12090</v>
      </c>
      <c r="T5298" t="s">
        <v>36</v>
      </c>
    </row>
    <row r="5299" spans="1:20" x14ac:dyDescent="0.25">
      <c r="A5299" t="s">
        <v>10648</v>
      </c>
      <c r="B5299" t="s">
        <v>45</v>
      </c>
      <c r="C5299" t="s">
        <v>39</v>
      </c>
      <c r="D5299" t="s">
        <v>23</v>
      </c>
      <c r="E5299" s="1">
        <v>45209</v>
      </c>
      <c r="F5299" t="s">
        <v>10649</v>
      </c>
      <c r="G5299" t="s">
        <v>12372</v>
      </c>
      <c r="H5299" t="s">
        <v>58</v>
      </c>
      <c r="I5299" t="s">
        <v>26</v>
      </c>
      <c r="J5299" t="s">
        <v>27</v>
      </c>
      <c r="K5299">
        <v>4</v>
      </c>
      <c r="L5299">
        <v>1197.23</v>
      </c>
      <c r="M5299" t="s">
        <v>28</v>
      </c>
      <c r="N5299">
        <v>50</v>
      </c>
      <c r="O5299" t="s">
        <v>12267</v>
      </c>
      <c r="P5299">
        <v>406</v>
      </c>
      <c r="Q5299" t="s">
        <v>43</v>
      </c>
      <c r="R5299">
        <v>4</v>
      </c>
      <c r="S5299" t="s">
        <v>12340</v>
      </c>
      <c r="T5299" t="s">
        <v>30</v>
      </c>
    </row>
    <row r="5300" spans="1:20" x14ac:dyDescent="0.25">
      <c r="A5300" t="s">
        <v>10650</v>
      </c>
      <c r="B5300" t="s">
        <v>21</v>
      </c>
      <c r="C5300" t="s">
        <v>82</v>
      </c>
      <c r="D5300" t="s">
        <v>32</v>
      </c>
      <c r="E5300" t="s">
        <v>12067</v>
      </c>
      <c r="F5300" t="s">
        <v>10651</v>
      </c>
      <c r="G5300" t="s">
        <v>12372</v>
      </c>
      <c r="H5300" t="s">
        <v>25</v>
      </c>
      <c r="I5300" t="s">
        <v>26</v>
      </c>
      <c r="J5300" t="s">
        <v>49</v>
      </c>
      <c r="K5300">
        <v>1</v>
      </c>
      <c r="L5300">
        <v>549.79</v>
      </c>
      <c r="M5300" t="s">
        <v>50</v>
      </c>
      <c r="N5300">
        <v>8</v>
      </c>
      <c r="O5300" s="1">
        <v>45839</v>
      </c>
      <c r="P5300">
        <v>470</v>
      </c>
      <c r="Q5300" t="s">
        <v>29</v>
      </c>
      <c r="R5300">
        <v>4</v>
      </c>
      <c r="S5300" t="s">
        <v>12086</v>
      </c>
      <c r="T5300" t="s">
        <v>36</v>
      </c>
    </row>
    <row r="5301" spans="1:20" x14ac:dyDescent="0.25">
      <c r="A5301" t="s">
        <v>10652</v>
      </c>
      <c r="B5301" t="s">
        <v>21</v>
      </c>
      <c r="C5301" t="s">
        <v>39</v>
      </c>
      <c r="D5301" t="s">
        <v>77</v>
      </c>
      <c r="E5301" t="s">
        <v>12189</v>
      </c>
      <c r="F5301" t="s">
        <v>10653</v>
      </c>
      <c r="G5301" t="s">
        <v>12372</v>
      </c>
      <c r="H5301" t="s">
        <v>34</v>
      </c>
      <c r="I5301" t="s">
        <v>48</v>
      </c>
      <c r="J5301" t="s">
        <v>67</v>
      </c>
      <c r="K5301">
        <v>3</v>
      </c>
      <c r="L5301">
        <v>310.36</v>
      </c>
      <c r="M5301" t="s">
        <v>50</v>
      </c>
      <c r="N5301">
        <v>3</v>
      </c>
      <c r="O5301" s="1">
        <v>45718</v>
      </c>
      <c r="P5301">
        <v>12</v>
      </c>
      <c r="Q5301" t="s">
        <v>43</v>
      </c>
      <c r="R5301">
        <v>4</v>
      </c>
      <c r="S5301" t="s">
        <v>12290</v>
      </c>
      <c r="T5301" t="s">
        <v>36</v>
      </c>
    </row>
    <row r="5302" spans="1:20" x14ac:dyDescent="0.25">
      <c r="A5302" t="s">
        <v>10654</v>
      </c>
      <c r="B5302" t="s">
        <v>45</v>
      </c>
      <c r="C5302" t="s">
        <v>22</v>
      </c>
      <c r="D5302" t="s">
        <v>23</v>
      </c>
      <c r="E5302" s="1">
        <v>45295</v>
      </c>
      <c r="F5302" t="s">
        <v>10655</v>
      </c>
      <c r="G5302" t="s">
        <v>12372</v>
      </c>
      <c r="H5302" t="s">
        <v>47</v>
      </c>
      <c r="I5302" t="s">
        <v>42</v>
      </c>
      <c r="J5302" t="s">
        <v>67</v>
      </c>
      <c r="K5302">
        <v>5</v>
      </c>
      <c r="L5302">
        <v>1298.67</v>
      </c>
      <c r="M5302" t="s">
        <v>28</v>
      </c>
      <c r="N5302">
        <v>30</v>
      </c>
      <c r="O5302" t="s">
        <v>12122</v>
      </c>
      <c r="P5302">
        <v>251</v>
      </c>
      <c r="Q5302" t="s">
        <v>29</v>
      </c>
      <c r="R5302">
        <v>1</v>
      </c>
      <c r="S5302" s="1">
        <v>45994</v>
      </c>
      <c r="T5302" t="s">
        <v>30</v>
      </c>
    </row>
    <row r="5303" spans="1:20" x14ac:dyDescent="0.25">
      <c r="A5303" t="s">
        <v>10656</v>
      </c>
      <c r="B5303" t="s">
        <v>38</v>
      </c>
      <c r="C5303" t="s">
        <v>82</v>
      </c>
      <c r="D5303" t="s">
        <v>32</v>
      </c>
      <c r="E5303" t="s">
        <v>12179</v>
      </c>
      <c r="F5303" t="s">
        <v>10657</v>
      </c>
      <c r="G5303" t="s">
        <v>12372</v>
      </c>
      <c r="H5303" t="s">
        <v>47</v>
      </c>
      <c r="I5303" t="s">
        <v>54</v>
      </c>
      <c r="J5303" t="s">
        <v>49</v>
      </c>
      <c r="K5303">
        <v>2</v>
      </c>
      <c r="L5303">
        <v>137.94</v>
      </c>
      <c r="M5303" t="s">
        <v>28</v>
      </c>
      <c r="N5303">
        <v>40</v>
      </c>
      <c r="O5303" s="1">
        <v>45749</v>
      </c>
      <c r="P5303">
        <v>92</v>
      </c>
      <c r="Q5303" t="s">
        <v>43</v>
      </c>
      <c r="R5303">
        <v>4</v>
      </c>
      <c r="S5303" t="s">
        <v>12205</v>
      </c>
      <c r="T5303" t="s">
        <v>36</v>
      </c>
    </row>
    <row r="5304" spans="1:20" x14ac:dyDescent="0.25">
      <c r="A5304" t="s">
        <v>10658</v>
      </c>
      <c r="B5304" t="s">
        <v>21</v>
      </c>
      <c r="C5304" t="s">
        <v>22</v>
      </c>
      <c r="D5304" t="s">
        <v>32</v>
      </c>
      <c r="E5304" t="s">
        <v>12065</v>
      </c>
      <c r="F5304" t="s">
        <v>10659</v>
      </c>
      <c r="G5304" t="s">
        <v>12372</v>
      </c>
      <c r="H5304" t="s">
        <v>25</v>
      </c>
      <c r="I5304" t="s">
        <v>26</v>
      </c>
      <c r="J5304" t="s">
        <v>67</v>
      </c>
      <c r="K5304">
        <v>2</v>
      </c>
      <c r="L5304">
        <v>1068.4100000000001</v>
      </c>
      <c r="M5304" t="s">
        <v>50</v>
      </c>
      <c r="N5304">
        <v>29</v>
      </c>
      <c r="O5304" t="s">
        <v>12346</v>
      </c>
      <c r="P5304">
        <v>149</v>
      </c>
      <c r="Q5304" t="s">
        <v>29</v>
      </c>
      <c r="R5304">
        <v>2</v>
      </c>
      <c r="S5304" s="1">
        <v>45391</v>
      </c>
      <c r="T5304" t="s">
        <v>60</v>
      </c>
    </row>
    <row r="5305" spans="1:20" x14ac:dyDescent="0.25">
      <c r="A5305" t="s">
        <v>10660</v>
      </c>
      <c r="B5305" t="s">
        <v>45</v>
      </c>
      <c r="C5305" t="s">
        <v>22</v>
      </c>
      <c r="D5305" t="s">
        <v>77</v>
      </c>
      <c r="E5305" t="s">
        <v>12077</v>
      </c>
      <c r="F5305" t="s">
        <v>10661</v>
      </c>
      <c r="G5305" t="s">
        <v>12372</v>
      </c>
      <c r="H5305" t="s">
        <v>25</v>
      </c>
      <c r="I5305" t="s">
        <v>48</v>
      </c>
      <c r="J5305" t="s">
        <v>27</v>
      </c>
      <c r="K5305">
        <v>2</v>
      </c>
      <c r="L5305">
        <v>1397.55</v>
      </c>
      <c r="M5305" t="s">
        <v>35</v>
      </c>
      <c r="N5305">
        <v>8</v>
      </c>
      <c r="O5305" s="1">
        <v>45424</v>
      </c>
      <c r="P5305">
        <v>333</v>
      </c>
      <c r="Q5305" t="s">
        <v>29</v>
      </c>
      <c r="R5305">
        <v>4</v>
      </c>
      <c r="S5305" t="s">
        <v>12081</v>
      </c>
      <c r="T5305" t="s">
        <v>36</v>
      </c>
    </row>
    <row r="5306" spans="1:20" x14ac:dyDescent="0.25">
      <c r="A5306" t="s">
        <v>10662</v>
      </c>
      <c r="B5306" t="s">
        <v>38</v>
      </c>
      <c r="C5306" t="s">
        <v>22</v>
      </c>
      <c r="D5306" t="s">
        <v>77</v>
      </c>
      <c r="E5306" t="s">
        <v>12483</v>
      </c>
      <c r="F5306" t="s">
        <v>10663</v>
      </c>
      <c r="G5306" t="s">
        <v>12372</v>
      </c>
      <c r="H5306" t="s">
        <v>25</v>
      </c>
      <c r="I5306" t="s">
        <v>48</v>
      </c>
      <c r="J5306" t="s">
        <v>59</v>
      </c>
      <c r="K5306">
        <v>1</v>
      </c>
      <c r="L5306">
        <v>882.12</v>
      </c>
      <c r="M5306" t="s">
        <v>35</v>
      </c>
      <c r="N5306">
        <v>17</v>
      </c>
      <c r="O5306" t="s">
        <v>12425</v>
      </c>
      <c r="P5306">
        <v>178</v>
      </c>
      <c r="Q5306" t="s">
        <v>29</v>
      </c>
      <c r="R5306">
        <v>4</v>
      </c>
      <c r="S5306" t="s">
        <v>12105</v>
      </c>
      <c r="T5306" t="s">
        <v>30</v>
      </c>
    </row>
    <row r="5307" spans="1:20" x14ac:dyDescent="0.25">
      <c r="A5307" t="s">
        <v>10664</v>
      </c>
      <c r="B5307" t="s">
        <v>21</v>
      </c>
      <c r="C5307" t="s">
        <v>82</v>
      </c>
      <c r="D5307" t="s">
        <v>56</v>
      </c>
      <c r="E5307" t="s">
        <v>12451</v>
      </c>
      <c r="F5307" t="s">
        <v>10665</v>
      </c>
      <c r="G5307" t="s">
        <v>12232</v>
      </c>
      <c r="H5307" t="s">
        <v>34</v>
      </c>
      <c r="I5307" t="s">
        <v>48</v>
      </c>
      <c r="J5307" t="s">
        <v>67</v>
      </c>
      <c r="K5307">
        <v>2</v>
      </c>
      <c r="L5307">
        <v>146.06</v>
      </c>
      <c r="M5307" t="s">
        <v>35</v>
      </c>
      <c r="N5307">
        <v>6</v>
      </c>
      <c r="O5307" s="1">
        <v>45811</v>
      </c>
      <c r="P5307">
        <v>166</v>
      </c>
      <c r="Q5307" t="s">
        <v>29</v>
      </c>
      <c r="R5307">
        <v>2</v>
      </c>
      <c r="S5307" t="s">
        <v>12323</v>
      </c>
      <c r="T5307" t="s">
        <v>30</v>
      </c>
    </row>
    <row r="5308" spans="1:20" x14ac:dyDescent="0.25">
      <c r="A5308" t="s">
        <v>10666</v>
      </c>
      <c r="B5308" t="s">
        <v>38</v>
      </c>
      <c r="C5308" t="s">
        <v>22</v>
      </c>
      <c r="D5308" t="s">
        <v>32</v>
      </c>
      <c r="E5308" s="1">
        <v>45511</v>
      </c>
      <c r="F5308" t="s">
        <v>10667</v>
      </c>
      <c r="G5308" t="s">
        <v>12232</v>
      </c>
      <c r="H5308" t="s">
        <v>41</v>
      </c>
      <c r="I5308" t="s">
        <v>63</v>
      </c>
      <c r="J5308" t="s">
        <v>67</v>
      </c>
      <c r="K5308">
        <v>3</v>
      </c>
      <c r="L5308">
        <v>586.55999999999995</v>
      </c>
      <c r="M5308" t="s">
        <v>35</v>
      </c>
      <c r="N5308">
        <v>26</v>
      </c>
      <c r="O5308" s="1">
        <v>45545</v>
      </c>
      <c r="P5308">
        <v>300</v>
      </c>
      <c r="Q5308" t="s">
        <v>43</v>
      </c>
      <c r="R5308">
        <v>4</v>
      </c>
      <c r="S5308" s="1">
        <v>45424</v>
      </c>
      <c r="T5308" t="s">
        <v>30</v>
      </c>
    </row>
    <row r="5309" spans="1:20" x14ac:dyDescent="0.25">
      <c r="A5309" t="s">
        <v>10668</v>
      </c>
      <c r="B5309" t="s">
        <v>45</v>
      </c>
      <c r="C5309" t="s">
        <v>82</v>
      </c>
      <c r="D5309" t="s">
        <v>56</v>
      </c>
      <c r="E5309" s="1">
        <v>45331</v>
      </c>
      <c r="F5309" t="s">
        <v>10669</v>
      </c>
      <c r="G5309" t="s">
        <v>12232</v>
      </c>
      <c r="H5309" t="s">
        <v>58</v>
      </c>
      <c r="I5309" t="s">
        <v>42</v>
      </c>
      <c r="J5309" t="s">
        <v>59</v>
      </c>
      <c r="K5309">
        <v>3</v>
      </c>
      <c r="L5309">
        <v>324.74</v>
      </c>
      <c r="M5309" t="s">
        <v>28</v>
      </c>
      <c r="N5309">
        <v>40</v>
      </c>
      <c r="O5309" t="s">
        <v>12083</v>
      </c>
      <c r="P5309">
        <v>376</v>
      </c>
      <c r="Q5309" t="s">
        <v>29</v>
      </c>
      <c r="R5309">
        <v>2</v>
      </c>
      <c r="S5309" s="1">
        <v>45334</v>
      </c>
      <c r="T5309" t="s">
        <v>36</v>
      </c>
    </row>
    <row r="5310" spans="1:20" x14ac:dyDescent="0.25">
      <c r="A5310" t="s">
        <v>10670</v>
      </c>
      <c r="B5310" t="s">
        <v>45</v>
      </c>
      <c r="C5310" t="s">
        <v>22</v>
      </c>
      <c r="D5310" t="s">
        <v>52</v>
      </c>
      <c r="E5310" s="1">
        <v>45966</v>
      </c>
      <c r="F5310" t="s">
        <v>10671</v>
      </c>
      <c r="G5310" t="s">
        <v>12232</v>
      </c>
      <c r="H5310" t="s">
        <v>25</v>
      </c>
      <c r="I5310" t="s">
        <v>48</v>
      </c>
      <c r="J5310" t="s">
        <v>49</v>
      </c>
      <c r="K5310">
        <v>1</v>
      </c>
      <c r="L5310">
        <v>216.76</v>
      </c>
      <c r="M5310" t="s">
        <v>28</v>
      </c>
      <c r="N5310">
        <v>13</v>
      </c>
      <c r="O5310" t="s">
        <v>12080</v>
      </c>
      <c r="P5310">
        <v>361</v>
      </c>
      <c r="Q5310" t="s">
        <v>43</v>
      </c>
      <c r="R5310">
        <v>5</v>
      </c>
      <c r="S5310" t="s">
        <v>12335</v>
      </c>
      <c r="T5310" t="s">
        <v>36</v>
      </c>
    </row>
    <row r="5311" spans="1:20" x14ac:dyDescent="0.25">
      <c r="A5311" t="s">
        <v>10672</v>
      </c>
      <c r="B5311" t="s">
        <v>45</v>
      </c>
      <c r="C5311" t="s">
        <v>22</v>
      </c>
      <c r="D5311" t="s">
        <v>77</v>
      </c>
      <c r="E5311" t="s">
        <v>12364</v>
      </c>
      <c r="F5311" t="s">
        <v>10673</v>
      </c>
      <c r="G5311" t="s">
        <v>12232</v>
      </c>
      <c r="H5311" t="s">
        <v>41</v>
      </c>
      <c r="I5311" t="s">
        <v>26</v>
      </c>
      <c r="J5311" t="s">
        <v>64</v>
      </c>
      <c r="K5311">
        <v>1</v>
      </c>
      <c r="L5311">
        <v>1273.46</v>
      </c>
      <c r="M5311" t="s">
        <v>35</v>
      </c>
      <c r="N5311">
        <v>18</v>
      </c>
      <c r="O5311" t="s">
        <v>12306</v>
      </c>
      <c r="P5311">
        <v>430</v>
      </c>
      <c r="Q5311" t="s">
        <v>29</v>
      </c>
      <c r="R5311">
        <v>5</v>
      </c>
      <c r="S5311" t="s">
        <v>12373</v>
      </c>
      <c r="T5311" t="s">
        <v>30</v>
      </c>
    </row>
    <row r="5312" spans="1:20" x14ac:dyDescent="0.25">
      <c r="A5312" t="s">
        <v>10674</v>
      </c>
      <c r="B5312" t="s">
        <v>45</v>
      </c>
      <c r="C5312" t="s">
        <v>82</v>
      </c>
      <c r="D5312" t="s">
        <v>32</v>
      </c>
      <c r="E5312" t="s">
        <v>12460</v>
      </c>
      <c r="F5312" t="s">
        <v>10675</v>
      </c>
      <c r="G5312" t="s">
        <v>12232</v>
      </c>
      <c r="H5312" t="s">
        <v>41</v>
      </c>
      <c r="I5312" t="s">
        <v>42</v>
      </c>
      <c r="J5312" t="s">
        <v>49</v>
      </c>
      <c r="K5312">
        <v>2</v>
      </c>
      <c r="L5312">
        <v>1180.28</v>
      </c>
      <c r="M5312" t="s">
        <v>28</v>
      </c>
      <c r="N5312">
        <v>24</v>
      </c>
      <c r="O5312" t="s">
        <v>12291</v>
      </c>
      <c r="P5312">
        <v>302</v>
      </c>
      <c r="Q5312" t="s">
        <v>43</v>
      </c>
      <c r="R5312">
        <v>5</v>
      </c>
      <c r="S5312" t="s">
        <v>12242</v>
      </c>
      <c r="T5312" t="s">
        <v>60</v>
      </c>
    </row>
    <row r="5313" spans="1:20" x14ac:dyDescent="0.25">
      <c r="A5313" t="s">
        <v>10676</v>
      </c>
      <c r="B5313" t="s">
        <v>21</v>
      </c>
      <c r="C5313" t="s">
        <v>39</v>
      </c>
      <c r="D5313" t="s">
        <v>32</v>
      </c>
      <c r="E5313" t="s">
        <v>12447</v>
      </c>
      <c r="F5313" t="s">
        <v>10677</v>
      </c>
      <c r="G5313" t="s">
        <v>12232</v>
      </c>
      <c r="H5313" t="s">
        <v>25</v>
      </c>
      <c r="I5313" t="s">
        <v>26</v>
      </c>
      <c r="J5313" t="s">
        <v>49</v>
      </c>
      <c r="K5313">
        <v>4</v>
      </c>
      <c r="L5313">
        <v>565.1</v>
      </c>
      <c r="M5313" t="s">
        <v>28</v>
      </c>
      <c r="N5313">
        <v>7</v>
      </c>
      <c r="O5313" t="s">
        <v>12123</v>
      </c>
      <c r="P5313">
        <v>157</v>
      </c>
      <c r="Q5313" t="s">
        <v>43</v>
      </c>
      <c r="R5313">
        <v>2</v>
      </c>
      <c r="S5313" t="s">
        <v>12146</v>
      </c>
      <c r="T5313" t="s">
        <v>36</v>
      </c>
    </row>
    <row r="5314" spans="1:20" x14ac:dyDescent="0.25">
      <c r="A5314" t="s">
        <v>10678</v>
      </c>
      <c r="B5314" t="s">
        <v>45</v>
      </c>
      <c r="C5314" t="s">
        <v>39</v>
      </c>
      <c r="D5314" t="s">
        <v>32</v>
      </c>
      <c r="E5314" t="s">
        <v>12307</v>
      </c>
      <c r="F5314" t="s">
        <v>10679</v>
      </c>
      <c r="G5314" t="s">
        <v>12232</v>
      </c>
      <c r="H5314" t="s">
        <v>47</v>
      </c>
      <c r="I5314" t="s">
        <v>48</v>
      </c>
      <c r="J5314" t="s">
        <v>59</v>
      </c>
      <c r="K5314">
        <v>2</v>
      </c>
      <c r="L5314">
        <v>220.14</v>
      </c>
      <c r="M5314" t="s">
        <v>50</v>
      </c>
      <c r="N5314">
        <v>15</v>
      </c>
      <c r="O5314" t="s">
        <v>12079</v>
      </c>
      <c r="P5314">
        <v>56</v>
      </c>
      <c r="Q5314" t="s">
        <v>43</v>
      </c>
      <c r="R5314">
        <v>1</v>
      </c>
      <c r="S5314" t="s">
        <v>12259</v>
      </c>
      <c r="T5314" t="s">
        <v>30</v>
      </c>
    </row>
    <row r="5315" spans="1:20" x14ac:dyDescent="0.25">
      <c r="A5315" t="s">
        <v>10680</v>
      </c>
      <c r="B5315" t="s">
        <v>45</v>
      </c>
      <c r="C5315" t="s">
        <v>82</v>
      </c>
      <c r="D5315" t="s">
        <v>32</v>
      </c>
      <c r="E5315" t="s">
        <v>12242</v>
      </c>
      <c r="F5315" t="s">
        <v>10681</v>
      </c>
      <c r="G5315" t="s">
        <v>12232</v>
      </c>
      <c r="H5315" t="s">
        <v>47</v>
      </c>
      <c r="I5315" t="s">
        <v>54</v>
      </c>
      <c r="J5315" t="s">
        <v>49</v>
      </c>
      <c r="K5315">
        <v>5</v>
      </c>
      <c r="L5315">
        <v>886.76</v>
      </c>
      <c r="M5315" t="s">
        <v>35</v>
      </c>
      <c r="N5315">
        <v>44</v>
      </c>
      <c r="O5315" s="1">
        <v>45782</v>
      </c>
      <c r="P5315">
        <v>299</v>
      </c>
      <c r="Q5315" t="s">
        <v>43</v>
      </c>
      <c r="R5315">
        <v>4</v>
      </c>
      <c r="S5315" t="s">
        <v>12077</v>
      </c>
      <c r="T5315" t="s">
        <v>36</v>
      </c>
    </row>
    <row r="5316" spans="1:20" x14ac:dyDescent="0.25">
      <c r="A5316" t="s">
        <v>10682</v>
      </c>
      <c r="B5316" t="s">
        <v>21</v>
      </c>
      <c r="C5316" t="s">
        <v>82</v>
      </c>
      <c r="D5316" t="s">
        <v>56</v>
      </c>
      <c r="E5316" s="1">
        <v>45935</v>
      </c>
      <c r="F5316" t="s">
        <v>10683</v>
      </c>
      <c r="G5316" t="s">
        <v>12274</v>
      </c>
      <c r="H5316" t="s">
        <v>58</v>
      </c>
      <c r="I5316" t="s">
        <v>42</v>
      </c>
      <c r="J5316" t="s">
        <v>49</v>
      </c>
      <c r="K5316">
        <v>4</v>
      </c>
      <c r="L5316">
        <v>127.31</v>
      </c>
      <c r="M5316" t="s">
        <v>35</v>
      </c>
      <c r="N5316">
        <v>47</v>
      </c>
      <c r="O5316" s="1">
        <v>45363</v>
      </c>
      <c r="P5316">
        <v>420</v>
      </c>
      <c r="Q5316" t="s">
        <v>29</v>
      </c>
      <c r="R5316">
        <v>2</v>
      </c>
      <c r="S5316" t="s">
        <v>12222</v>
      </c>
      <c r="T5316" t="s">
        <v>60</v>
      </c>
    </row>
    <row r="5317" spans="1:20" x14ac:dyDescent="0.25">
      <c r="A5317" t="s">
        <v>10684</v>
      </c>
      <c r="B5317" t="s">
        <v>45</v>
      </c>
      <c r="C5317" t="s">
        <v>22</v>
      </c>
      <c r="D5317" t="s">
        <v>77</v>
      </c>
      <c r="E5317" t="s">
        <v>12139</v>
      </c>
      <c r="F5317" t="s">
        <v>10685</v>
      </c>
      <c r="G5317" t="s">
        <v>12274</v>
      </c>
      <c r="H5317" t="s">
        <v>58</v>
      </c>
      <c r="I5317" t="s">
        <v>26</v>
      </c>
      <c r="J5317" t="s">
        <v>59</v>
      </c>
      <c r="K5317">
        <v>4</v>
      </c>
      <c r="L5317">
        <v>622.64</v>
      </c>
      <c r="M5317" t="s">
        <v>28</v>
      </c>
      <c r="N5317">
        <v>23</v>
      </c>
      <c r="O5317" s="1">
        <v>45965</v>
      </c>
      <c r="P5317">
        <v>239</v>
      </c>
      <c r="Q5317" t="s">
        <v>29</v>
      </c>
      <c r="R5317">
        <v>1</v>
      </c>
      <c r="S5317" s="1">
        <v>45484</v>
      </c>
      <c r="T5317" t="s">
        <v>36</v>
      </c>
    </row>
    <row r="5318" spans="1:20" x14ac:dyDescent="0.25">
      <c r="A5318" t="s">
        <v>10686</v>
      </c>
      <c r="B5318" t="s">
        <v>38</v>
      </c>
      <c r="C5318" t="s">
        <v>82</v>
      </c>
      <c r="D5318" t="s">
        <v>77</v>
      </c>
      <c r="E5318" t="s">
        <v>12175</v>
      </c>
      <c r="F5318" t="s">
        <v>10687</v>
      </c>
      <c r="G5318" t="s">
        <v>12274</v>
      </c>
      <c r="H5318" t="s">
        <v>34</v>
      </c>
      <c r="I5318" t="s">
        <v>48</v>
      </c>
      <c r="J5318" t="s">
        <v>59</v>
      </c>
      <c r="K5318">
        <v>3</v>
      </c>
      <c r="L5318">
        <v>190.79</v>
      </c>
      <c r="M5318" t="s">
        <v>50</v>
      </c>
      <c r="N5318">
        <v>18</v>
      </c>
      <c r="O5318" t="s">
        <v>12217</v>
      </c>
      <c r="P5318">
        <v>110</v>
      </c>
      <c r="Q5318" t="s">
        <v>29</v>
      </c>
      <c r="R5318">
        <v>5</v>
      </c>
      <c r="S5318" t="s">
        <v>12141</v>
      </c>
      <c r="T5318" t="s">
        <v>36</v>
      </c>
    </row>
    <row r="5319" spans="1:20" x14ac:dyDescent="0.25">
      <c r="A5319" t="s">
        <v>10688</v>
      </c>
      <c r="B5319" t="s">
        <v>38</v>
      </c>
      <c r="C5319" t="s">
        <v>22</v>
      </c>
      <c r="D5319" t="s">
        <v>77</v>
      </c>
      <c r="E5319" t="s">
        <v>12384</v>
      </c>
      <c r="F5319" t="s">
        <v>10689</v>
      </c>
      <c r="G5319" t="s">
        <v>12274</v>
      </c>
      <c r="H5319" t="s">
        <v>34</v>
      </c>
      <c r="I5319" t="s">
        <v>26</v>
      </c>
      <c r="J5319" t="s">
        <v>64</v>
      </c>
      <c r="K5319">
        <v>5</v>
      </c>
      <c r="L5319">
        <v>1425.51</v>
      </c>
      <c r="M5319" t="s">
        <v>28</v>
      </c>
      <c r="N5319">
        <v>12</v>
      </c>
      <c r="O5319" s="1">
        <v>45750</v>
      </c>
      <c r="P5319">
        <v>130</v>
      </c>
      <c r="Q5319" t="s">
        <v>43</v>
      </c>
      <c r="R5319">
        <v>4</v>
      </c>
      <c r="S5319" t="s">
        <v>12165</v>
      </c>
      <c r="T5319" t="s">
        <v>60</v>
      </c>
    </row>
    <row r="5320" spans="1:20" x14ac:dyDescent="0.25">
      <c r="A5320" t="s">
        <v>10690</v>
      </c>
      <c r="B5320" t="s">
        <v>38</v>
      </c>
      <c r="C5320" t="s">
        <v>82</v>
      </c>
      <c r="D5320" t="s">
        <v>56</v>
      </c>
      <c r="E5320" s="1">
        <v>45394</v>
      </c>
      <c r="F5320" t="s">
        <v>10691</v>
      </c>
      <c r="G5320" t="s">
        <v>12274</v>
      </c>
      <c r="H5320" t="s">
        <v>34</v>
      </c>
      <c r="I5320" t="s">
        <v>54</v>
      </c>
      <c r="J5320" t="s">
        <v>64</v>
      </c>
      <c r="K5320">
        <v>5</v>
      </c>
      <c r="L5320">
        <v>1179.7</v>
      </c>
      <c r="M5320" t="s">
        <v>35</v>
      </c>
      <c r="N5320">
        <v>27</v>
      </c>
      <c r="O5320" s="1">
        <v>45546</v>
      </c>
      <c r="P5320">
        <v>437</v>
      </c>
      <c r="Q5320" t="s">
        <v>43</v>
      </c>
      <c r="R5320">
        <v>5</v>
      </c>
      <c r="S5320" s="1">
        <v>45839</v>
      </c>
      <c r="T5320" t="s">
        <v>36</v>
      </c>
    </row>
    <row r="5321" spans="1:20" x14ac:dyDescent="0.25">
      <c r="A5321" t="s">
        <v>10692</v>
      </c>
      <c r="B5321" t="s">
        <v>38</v>
      </c>
      <c r="C5321" t="s">
        <v>22</v>
      </c>
      <c r="D5321" t="s">
        <v>77</v>
      </c>
      <c r="E5321" s="1">
        <v>45180</v>
      </c>
      <c r="F5321" t="s">
        <v>10693</v>
      </c>
      <c r="G5321" t="s">
        <v>12274</v>
      </c>
      <c r="H5321" t="s">
        <v>58</v>
      </c>
      <c r="I5321" t="s">
        <v>54</v>
      </c>
      <c r="J5321" t="s">
        <v>27</v>
      </c>
      <c r="K5321">
        <v>1</v>
      </c>
      <c r="L5321">
        <v>161.66999999999999</v>
      </c>
      <c r="M5321" t="s">
        <v>35</v>
      </c>
      <c r="N5321">
        <v>40</v>
      </c>
      <c r="O5321" t="s">
        <v>12151</v>
      </c>
      <c r="P5321">
        <v>104</v>
      </c>
      <c r="Q5321" t="s">
        <v>43</v>
      </c>
      <c r="R5321">
        <v>5</v>
      </c>
      <c r="S5321" s="1">
        <v>45717</v>
      </c>
      <c r="T5321" t="s">
        <v>60</v>
      </c>
    </row>
    <row r="5322" spans="1:20" x14ac:dyDescent="0.25">
      <c r="A5322" t="s">
        <v>10694</v>
      </c>
      <c r="B5322" t="s">
        <v>21</v>
      </c>
      <c r="C5322" t="s">
        <v>82</v>
      </c>
      <c r="D5322" t="s">
        <v>56</v>
      </c>
      <c r="E5322" s="1">
        <v>45292</v>
      </c>
      <c r="F5322" t="s">
        <v>10695</v>
      </c>
      <c r="G5322" t="s">
        <v>12290</v>
      </c>
      <c r="H5322" t="s">
        <v>41</v>
      </c>
      <c r="I5322" t="s">
        <v>48</v>
      </c>
      <c r="J5322" t="s">
        <v>59</v>
      </c>
      <c r="K5322">
        <v>2</v>
      </c>
      <c r="L5322">
        <v>412.08</v>
      </c>
      <c r="M5322" t="s">
        <v>50</v>
      </c>
      <c r="N5322">
        <v>48</v>
      </c>
      <c r="O5322" s="1">
        <v>45484</v>
      </c>
      <c r="P5322">
        <v>466</v>
      </c>
      <c r="Q5322" t="s">
        <v>43</v>
      </c>
      <c r="R5322">
        <v>2</v>
      </c>
      <c r="S5322" t="s">
        <v>12199</v>
      </c>
      <c r="T5322" t="s">
        <v>30</v>
      </c>
    </row>
    <row r="5323" spans="1:20" x14ac:dyDescent="0.25">
      <c r="A5323" t="s">
        <v>10696</v>
      </c>
      <c r="B5323" t="s">
        <v>45</v>
      </c>
      <c r="C5323" t="s">
        <v>22</v>
      </c>
      <c r="D5323" t="s">
        <v>77</v>
      </c>
      <c r="E5323" t="s">
        <v>12122</v>
      </c>
      <c r="F5323" t="s">
        <v>10697</v>
      </c>
      <c r="G5323" t="s">
        <v>12290</v>
      </c>
      <c r="H5323" t="s">
        <v>41</v>
      </c>
      <c r="I5323" t="s">
        <v>63</v>
      </c>
      <c r="J5323" t="s">
        <v>27</v>
      </c>
      <c r="K5323">
        <v>5</v>
      </c>
      <c r="L5323">
        <v>921.51</v>
      </c>
      <c r="M5323" t="s">
        <v>35</v>
      </c>
      <c r="N5323">
        <v>31</v>
      </c>
      <c r="O5323" t="s">
        <v>12085</v>
      </c>
      <c r="P5323">
        <v>469</v>
      </c>
      <c r="Q5323" t="s">
        <v>29</v>
      </c>
      <c r="R5323">
        <v>3</v>
      </c>
      <c r="S5323" s="1">
        <v>45755</v>
      </c>
      <c r="T5323" t="s">
        <v>60</v>
      </c>
    </row>
    <row r="5324" spans="1:20" x14ac:dyDescent="0.25">
      <c r="A5324" t="s">
        <v>10698</v>
      </c>
      <c r="B5324" t="s">
        <v>21</v>
      </c>
      <c r="C5324" t="s">
        <v>39</v>
      </c>
      <c r="D5324" t="s">
        <v>32</v>
      </c>
      <c r="E5324" s="1">
        <v>45906</v>
      </c>
      <c r="F5324" t="s">
        <v>10699</v>
      </c>
      <c r="G5324" t="s">
        <v>12290</v>
      </c>
      <c r="H5324" t="s">
        <v>47</v>
      </c>
      <c r="I5324" t="s">
        <v>54</v>
      </c>
      <c r="J5324" t="s">
        <v>67</v>
      </c>
      <c r="K5324">
        <v>1</v>
      </c>
      <c r="L5324">
        <v>889.53</v>
      </c>
      <c r="M5324" t="s">
        <v>35</v>
      </c>
      <c r="N5324">
        <v>17</v>
      </c>
      <c r="O5324" s="1">
        <v>45965</v>
      </c>
      <c r="P5324">
        <v>408</v>
      </c>
      <c r="Q5324" t="s">
        <v>43</v>
      </c>
      <c r="R5324">
        <v>4</v>
      </c>
      <c r="S5324" s="1">
        <v>45483</v>
      </c>
      <c r="T5324" t="s">
        <v>36</v>
      </c>
    </row>
    <row r="5325" spans="1:20" x14ac:dyDescent="0.25">
      <c r="A5325" t="s">
        <v>10700</v>
      </c>
      <c r="B5325" t="s">
        <v>45</v>
      </c>
      <c r="C5325" t="s">
        <v>39</v>
      </c>
      <c r="D5325" t="s">
        <v>56</v>
      </c>
      <c r="E5325" s="1">
        <v>45780</v>
      </c>
      <c r="F5325" t="s">
        <v>10701</v>
      </c>
      <c r="G5325" t="s">
        <v>12290</v>
      </c>
      <c r="H5325" t="s">
        <v>34</v>
      </c>
      <c r="I5325" t="s">
        <v>42</v>
      </c>
      <c r="J5325" t="s">
        <v>59</v>
      </c>
      <c r="K5325">
        <v>4</v>
      </c>
      <c r="L5325">
        <v>294.67</v>
      </c>
      <c r="M5325" t="s">
        <v>35</v>
      </c>
      <c r="N5325">
        <v>25</v>
      </c>
      <c r="O5325" t="s">
        <v>12086</v>
      </c>
      <c r="P5325">
        <v>31</v>
      </c>
      <c r="Q5325" t="s">
        <v>29</v>
      </c>
      <c r="R5325">
        <v>4</v>
      </c>
      <c r="S5325" t="s">
        <v>12147</v>
      </c>
      <c r="T5325" t="s">
        <v>30</v>
      </c>
    </row>
    <row r="5326" spans="1:20" x14ac:dyDescent="0.25">
      <c r="A5326" t="s">
        <v>10702</v>
      </c>
      <c r="B5326" t="s">
        <v>38</v>
      </c>
      <c r="C5326" t="s">
        <v>22</v>
      </c>
      <c r="D5326" t="s">
        <v>23</v>
      </c>
      <c r="E5326" t="s">
        <v>12173</v>
      </c>
      <c r="F5326" t="s">
        <v>10703</v>
      </c>
      <c r="G5326" t="s">
        <v>12290</v>
      </c>
      <c r="H5326" t="s">
        <v>47</v>
      </c>
      <c r="I5326" t="s">
        <v>63</v>
      </c>
      <c r="J5326" t="s">
        <v>64</v>
      </c>
      <c r="K5326">
        <v>5</v>
      </c>
      <c r="L5326">
        <v>1461.92</v>
      </c>
      <c r="M5326" t="s">
        <v>50</v>
      </c>
      <c r="N5326">
        <v>23</v>
      </c>
      <c r="O5326" s="1">
        <v>45333</v>
      </c>
      <c r="P5326">
        <v>29</v>
      </c>
      <c r="Q5326" t="s">
        <v>29</v>
      </c>
      <c r="R5326">
        <v>5</v>
      </c>
      <c r="S5326" s="1">
        <v>45965</v>
      </c>
      <c r="T5326" t="s">
        <v>36</v>
      </c>
    </row>
    <row r="5327" spans="1:20" x14ac:dyDescent="0.25">
      <c r="A5327" t="s">
        <v>10704</v>
      </c>
      <c r="B5327" t="s">
        <v>21</v>
      </c>
      <c r="C5327" t="s">
        <v>39</v>
      </c>
      <c r="D5327" t="s">
        <v>52</v>
      </c>
      <c r="E5327" t="s">
        <v>12068</v>
      </c>
      <c r="F5327" t="s">
        <v>10705</v>
      </c>
      <c r="G5327" t="s">
        <v>12290</v>
      </c>
      <c r="H5327" t="s">
        <v>47</v>
      </c>
      <c r="I5327" t="s">
        <v>48</v>
      </c>
      <c r="J5327" t="s">
        <v>49</v>
      </c>
      <c r="K5327">
        <v>1</v>
      </c>
      <c r="L5327">
        <v>1021.91</v>
      </c>
      <c r="M5327" t="s">
        <v>28</v>
      </c>
      <c r="N5327">
        <v>36</v>
      </c>
      <c r="O5327" t="s">
        <v>12343</v>
      </c>
      <c r="P5327">
        <v>450</v>
      </c>
      <c r="Q5327" t="s">
        <v>43</v>
      </c>
      <c r="R5327">
        <v>2</v>
      </c>
      <c r="S5327" t="s">
        <v>12311</v>
      </c>
      <c r="T5327" t="s">
        <v>36</v>
      </c>
    </row>
    <row r="5328" spans="1:20" x14ac:dyDescent="0.25">
      <c r="A5328" t="s">
        <v>10706</v>
      </c>
      <c r="B5328" t="s">
        <v>45</v>
      </c>
      <c r="C5328" t="s">
        <v>82</v>
      </c>
      <c r="D5328" t="s">
        <v>52</v>
      </c>
      <c r="E5328" t="s">
        <v>12193</v>
      </c>
      <c r="F5328" t="s">
        <v>10707</v>
      </c>
      <c r="G5328" t="s">
        <v>12394</v>
      </c>
      <c r="H5328" t="s">
        <v>58</v>
      </c>
      <c r="I5328" t="s">
        <v>54</v>
      </c>
      <c r="J5328" t="s">
        <v>64</v>
      </c>
      <c r="K5328">
        <v>3</v>
      </c>
      <c r="L5328">
        <v>1345.26</v>
      </c>
      <c r="M5328" t="s">
        <v>28</v>
      </c>
      <c r="N5328">
        <v>33</v>
      </c>
      <c r="O5328" t="s">
        <v>12240</v>
      </c>
      <c r="P5328">
        <v>303</v>
      </c>
      <c r="Q5328" t="s">
        <v>29</v>
      </c>
      <c r="R5328">
        <v>4</v>
      </c>
      <c r="S5328" s="1">
        <v>45812</v>
      </c>
      <c r="T5328" t="s">
        <v>36</v>
      </c>
    </row>
    <row r="5329" spans="1:20" x14ac:dyDescent="0.25">
      <c r="A5329" t="s">
        <v>10708</v>
      </c>
      <c r="B5329" t="s">
        <v>45</v>
      </c>
      <c r="C5329" t="s">
        <v>22</v>
      </c>
      <c r="D5329" t="s">
        <v>32</v>
      </c>
      <c r="E5329" t="s">
        <v>12399</v>
      </c>
      <c r="F5329" t="s">
        <v>10709</v>
      </c>
      <c r="G5329" t="s">
        <v>12394</v>
      </c>
      <c r="H5329" t="s">
        <v>47</v>
      </c>
      <c r="I5329" t="s">
        <v>54</v>
      </c>
      <c r="J5329" t="s">
        <v>59</v>
      </c>
      <c r="K5329">
        <v>4</v>
      </c>
      <c r="L5329">
        <v>974.2</v>
      </c>
      <c r="M5329" t="s">
        <v>35</v>
      </c>
      <c r="N5329">
        <v>22</v>
      </c>
      <c r="O5329" s="1">
        <v>45905</v>
      </c>
      <c r="P5329">
        <v>10</v>
      </c>
      <c r="Q5329" t="s">
        <v>43</v>
      </c>
      <c r="R5329">
        <v>1</v>
      </c>
      <c r="S5329" t="s">
        <v>12106</v>
      </c>
      <c r="T5329" t="s">
        <v>60</v>
      </c>
    </row>
    <row r="5330" spans="1:20" x14ac:dyDescent="0.25">
      <c r="A5330" t="s">
        <v>10710</v>
      </c>
      <c r="B5330" t="s">
        <v>21</v>
      </c>
      <c r="C5330" t="s">
        <v>82</v>
      </c>
      <c r="D5330" t="s">
        <v>23</v>
      </c>
      <c r="E5330" s="1">
        <v>45387</v>
      </c>
      <c r="F5330" t="s">
        <v>10711</v>
      </c>
      <c r="G5330" t="s">
        <v>12394</v>
      </c>
      <c r="H5330" t="s">
        <v>47</v>
      </c>
      <c r="I5330" t="s">
        <v>26</v>
      </c>
      <c r="J5330" t="s">
        <v>27</v>
      </c>
      <c r="K5330">
        <v>2</v>
      </c>
      <c r="L5330">
        <v>858.97</v>
      </c>
      <c r="M5330" t="s">
        <v>28</v>
      </c>
      <c r="N5330">
        <v>12</v>
      </c>
      <c r="O5330" s="1">
        <v>45300</v>
      </c>
      <c r="P5330">
        <v>38</v>
      </c>
      <c r="Q5330" t="s">
        <v>43</v>
      </c>
      <c r="R5330">
        <v>3</v>
      </c>
      <c r="S5330" s="1">
        <v>45936</v>
      </c>
      <c r="T5330" t="s">
        <v>36</v>
      </c>
    </row>
    <row r="5331" spans="1:20" x14ac:dyDescent="0.25">
      <c r="A5331" t="s">
        <v>10712</v>
      </c>
      <c r="B5331" t="s">
        <v>21</v>
      </c>
      <c r="C5331" t="s">
        <v>22</v>
      </c>
      <c r="D5331" t="s">
        <v>23</v>
      </c>
      <c r="E5331" s="1">
        <v>45449</v>
      </c>
      <c r="F5331" t="s">
        <v>10713</v>
      </c>
      <c r="G5331" t="s">
        <v>12394</v>
      </c>
      <c r="H5331" t="s">
        <v>41</v>
      </c>
      <c r="I5331" t="s">
        <v>54</v>
      </c>
      <c r="J5331" t="s">
        <v>67</v>
      </c>
      <c r="K5331">
        <v>3</v>
      </c>
      <c r="L5331">
        <v>142.86000000000001</v>
      </c>
      <c r="M5331" t="s">
        <v>50</v>
      </c>
      <c r="N5331">
        <v>28</v>
      </c>
      <c r="O5331" t="s">
        <v>12186</v>
      </c>
      <c r="P5331">
        <v>470</v>
      </c>
      <c r="Q5331" t="s">
        <v>29</v>
      </c>
      <c r="R5331">
        <v>3</v>
      </c>
      <c r="S5331" t="s">
        <v>12356</v>
      </c>
      <c r="T5331" t="s">
        <v>36</v>
      </c>
    </row>
    <row r="5332" spans="1:20" x14ac:dyDescent="0.25">
      <c r="A5332" t="s">
        <v>10714</v>
      </c>
      <c r="B5332" t="s">
        <v>21</v>
      </c>
      <c r="C5332" t="s">
        <v>82</v>
      </c>
      <c r="D5332" t="s">
        <v>56</v>
      </c>
      <c r="E5332" t="s">
        <v>12091</v>
      </c>
      <c r="F5332" t="s">
        <v>10715</v>
      </c>
      <c r="G5332" t="s">
        <v>12394</v>
      </c>
      <c r="H5332" t="s">
        <v>47</v>
      </c>
      <c r="I5332" t="s">
        <v>63</v>
      </c>
      <c r="J5332" t="s">
        <v>64</v>
      </c>
      <c r="K5332">
        <v>3</v>
      </c>
      <c r="L5332">
        <v>1476.49</v>
      </c>
      <c r="M5332" t="s">
        <v>35</v>
      </c>
      <c r="N5332">
        <v>29</v>
      </c>
      <c r="O5332" t="s">
        <v>12176</v>
      </c>
      <c r="P5332">
        <v>446</v>
      </c>
      <c r="Q5332" t="s">
        <v>29</v>
      </c>
      <c r="R5332">
        <v>4</v>
      </c>
      <c r="S5332" t="s">
        <v>12099</v>
      </c>
      <c r="T5332" t="s">
        <v>60</v>
      </c>
    </row>
    <row r="5333" spans="1:20" x14ac:dyDescent="0.25">
      <c r="A5333" t="s">
        <v>10716</v>
      </c>
      <c r="B5333" t="s">
        <v>45</v>
      </c>
      <c r="C5333" t="s">
        <v>22</v>
      </c>
      <c r="D5333" t="s">
        <v>52</v>
      </c>
      <c r="E5333" s="1">
        <v>45354</v>
      </c>
      <c r="F5333" t="s">
        <v>10717</v>
      </c>
      <c r="G5333" t="s">
        <v>12394</v>
      </c>
      <c r="H5333" t="s">
        <v>25</v>
      </c>
      <c r="I5333" t="s">
        <v>63</v>
      </c>
      <c r="J5333" t="s">
        <v>64</v>
      </c>
      <c r="K5333">
        <v>3</v>
      </c>
      <c r="L5333">
        <v>651.75</v>
      </c>
      <c r="M5333" t="s">
        <v>28</v>
      </c>
      <c r="N5333">
        <v>15</v>
      </c>
      <c r="O5333" s="1">
        <v>45998</v>
      </c>
      <c r="P5333">
        <v>64</v>
      </c>
      <c r="Q5333" t="s">
        <v>29</v>
      </c>
      <c r="R5333">
        <v>4</v>
      </c>
      <c r="S5333" t="s">
        <v>12280</v>
      </c>
      <c r="T5333" t="s">
        <v>30</v>
      </c>
    </row>
    <row r="5334" spans="1:20" x14ac:dyDescent="0.25">
      <c r="A5334" t="s">
        <v>10718</v>
      </c>
      <c r="B5334" t="s">
        <v>45</v>
      </c>
      <c r="C5334" t="s">
        <v>82</v>
      </c>
      <c r="D5334" t="s">
        <v>52</v>
      </c>
      <c r="E5334" t="s">
        <v>12380</v>
      </c>
      <c r="F5334" t="s">
        <v>10719</v>
      </c>
      <c r="G5334" t="s">
        <v>12394</v>
      </c>
      <c r="H5334" t="s">
        <v>47</v>
      </c>
      <c r="I5334" t="s">
        <v>54</v>
      </c>
      <c r="J5334" t="s">
        <v>49</v>
      </c>
      <c r="K5334">
        <v>1</v>
      </c>
      <c r="L5334">
        <v>594.79999999999995</v>
      </c>
      <c r="M5334" t="s">
        <v>50</v>
      </c>
      <c r="N5334">
        <v>26</v>
      </c>
      <c r="O5334" s="1">
        <v>45839</v>
      </c>
      <c r="P5334">
        <v>399</v>
      </c>
      <c r="Q5334" t="s">
        <v>29</v>
      </c>
      <c r="R5334">
        <v>5</v>
      </c>
      <c r="S5334" t="s">
        <v>12256</v>
      </c>
      <c r="T5334" t="s">
        <v>30</v>
      </c>
    </row>
    <row r="5335" spans="1:20" x14ac:dyDescent="0.25">
      <c r="A5335" t="s">
        <v>10720</v>
      </c>
      <c r="B5335" t="s">
        <v>45</v>
      </c>
      <c r="C5335" t="s">
        <v>22</v>
      </c>
      <c r="D5335" t="s">
        <v>32</v>
      </c>
      <c r="E5335" t="s">
        <v>12334</v>
      </c>
      <c r="F5335" t="s">
        <v>10721</v>
      </c>
      <c r="G5335" s="1">
        <v>45663</v>
      </c>
      <c r="H5335" t="s">
        <v>34</v>
      </c>
      <c r="I5335" t="s">
        <v>48</v>
      </c>
      <c r="J5335" t="s">
        <v>49</v>
      </c>
      <c r="K5335">
        <v>4</v>
      </c>
      <c r="L5335">
        <v>1203.18</v>
      </c>
      <c r="M5335" t="s">
        <v>28</v>
      </c>
      <c r="N5335">
        <v>48</v>
      </c>
      <c r="O5335" s="1">
        <v>45846</v>
      </c>
      <c r="P5335">
        <v>458</v>
      </c>
      <c r="Q5335" t="s">
        <v>43</v>
      </c>
      <c r="R5335">
        <v>5</v>
      </c>
      <c r="S5335" t="s">
        <v>12165</v>
      </c>
      <c r="T5335" t="s">
        <v>60</v>
      </c>
    </row>
    <row r="5336" spans="1:20" x14ac:dyDescent="0.25">
      <c r="A5336" t="s">
        <v>10722</v>
      </c>
      <c r="B5336" t="s">
        <v>21</v>
      </c>
      <c r="C5336" t="s">
        <v>82</v>
      </c>
      <c r="D5336" t="s">
        <v>23</v>
      </c>
      <c r="E5336" s="1">
        <v>45452</v>
      </c>
      <c r="F5336" t="s">
        <v>10723</v>
      </c>
      <c r="G5336" s="1">
        <v>45663</v>
      </c>
      <c r="H5336" t="s">
        <v>41</v>
      </c>
      <c r="I5336" t="s">
        <v>63</v>
      </c>
      <c r="J5336" t="s">
        <v>49</v>
      </c>
      <c r="K5336">
        <v>1</v>
      </c>
      <c r="L5336">
        <v>1401.43</v>
      </c>
      <c r="M5336" t="s">
        <v>28</v>
      </c>
      <c r="N5336">
        <v>45</v>
      </c>
      <c r="O5336" t="s">
        <v>12264</v>
      </c>
      <c r="P5336">
        <v>480</v>
      </c>
      <c r="Q5336" t="s">
        <v>29</v>
      </c>
      <c r="R5336">
        <v>2</v>
      </c>
      <c r="S5336" t="s">
        <v>12277</v>
      </c>
      <c r="T5336" t="s">
        <v>30</v>
      </c>
    </row>
    <row r="5337" spans="1:20" x14ac:dyDescent="0.25">
      <c r="A5337" t="s">
        <v>10724</v>
      </c>
      <c r="B5337" t="s">
        <v>21</v>
      </c>
      <c r="C5337" t="s">
        <v>22</v>
      </c>
      <c r="D5337" t="s">
        <v>52</v>
      </c>
      <c r="E5337" t="s">
        <v>12390</v>
      </c>
      <c r="F5337" t="s">
        <v>10725</v>
      </c>
      <c r="G5337" s="1">
        <v>45663</v>
      </c>
      <c r="H5337" t="s">
        <v>58</v>
      </c>
      <c r="I5337" t="s">
        <v>26</v>
      </c>
      <c r="J5337" t="s">
        <v>59</v>
      </c>
      <c r="K5337">
        <v>1</v>
      </c>
      <c r="L5337">
        <v>977.55</v>
      </c>
      <c r="M5337" t="s">
        <v>50</v>
      </c>
      <c r="N5337">
        <v>23</v>
      </c>
      <c r="O5337" t="s">
        <v>12132</v>
      </c>
      <c r="P5337">
        <v>369</v>
      </c>
      <c r="Q5337" t="s">
        <v>43</v>
      </c>
      <c r="R5337">
        <v>2</v>
      </c>
      <c r="S5337" t="s">
        <v>12343</v>
      </c>
      <c r="T5337" t="s">
        <v>60</v>
      </c>
    </row>
    <row r="5338" spans="1:20" x14ac:dyDescent="0.25">
      <c r="A5338" t="s">
        <v>10726</v>
      </c>
      <c r="B5338" t="s">
        <v>38</v>
      </c>
      <c r="C5338" t="s">
        <v>39</v>
      </c>
      <c r="D5338" t="s">
        <v>77</v>
      </c>
      <c r="E5338" t="s">
        <v>12419</v>
      </c>
      <c r="F5338" t="s">
        <v>10727</v>
      </c>
      <c r="G5338" s="1">
        <v>45663</v>
      </c>
      <c r="H5338" t="s">
        <v>34</v>
      </c>
      <c r="I5338" t="s">
        <v>42</v>
      </c>
      <c r="J5338" t="s">
        <v>64</v>
      </c>
      <c r="K5338">
        <v>1</v>
      </c>
      <c r="L5338">
        <v>676.31</v>
      </c>
      <c r="M5338" t="s">
        <v>50</v>
      </c>
      <c r="N5338">
        <v>9</v>
      </c>
      <c r="O5338" t="s">
        <v>12207</v>
      </c>
      <c r="P5338">
        <v>226</v>
      </c>
      <c r="Q5338" t="s">
        <v>43</v>
      </c>
      <c r="R5338">
        <v>3</v>
      </c>
      <c r="S5338" s="1">
        <v>45333</v>
      </c>
      <c r="T5338" t="s">
        <v>30</v>
      </c>
    </row>
    <row r="5339" spans="1:20" x14ac:dyDescent="0.25">
      <c r="A5339" t="s">
        <v>10728</v>
      </c>
      <c r="B5339" t="s">
        <v>38</v>
      </c>
      <c r="C5339" t="s">
        <v>39</v>
      </c>
      <c r="D5339" t="s">
        <v>77</v>
      </c>
      <c r="E5339" t="s">
        <v>12304</v>
      </c>
      <c r="F5339" t="s">
        <v>10729</v>
      </c>
      <c r="G5339" s="1">
        <v>45663</v>
      </c>
      <c r="H5339" t="s">
        <v>25</v>
      </c>
      <c r="I5339" t="s">
        <v>63</v>
      </c>
      <c r="J5339" t="s">
        <v>64</v>
      </c>
      <c r="K5339">
        <v>2</v>
      </c>
      <c r="L5339">
        <v>578.51</v>
      </c>
      <c r="M5339" t="s">
        <v>28</v>
      </c>
      <c r="N5339">
        <v>14</v>
      </c>
      <c r="O5339" t="s">
        <v>12108</v>
      </c>
      <c r="P5339">
        <v>76</v>
      </c>
      <c r="Q5339" t="s">
        <v>29</v>
      </c>
      <c r="R5339">
        <v>4</v>
      </c>
      <c r="S5339" t="s">
        <v>12264</v>
      </c>
      <c r="T5339" t="s">
        <v>60</v>
      </c>
    </row>
    <row r="5340" spans="1:20" x14ac:dyDescent="0.25">
      <c r="A5340" t="s">
        <v>10730</v>
      </c>
      <c r="B5340" t="s">
        <v>21</v>
      </c>
      <c r="C5340" t="s">
        <v>22</v>
      </c>
      <c r="D5340" t="s">
        <v>77</v>
      </c>
      <c r="E5340" s="1">
        <v>45385</v>
      </c>
      <c r="F5340" t="s">
        <v>10731</v>
      </c>
      <c r="G5340" s="1">
        <v>45663</v>
      </c>
      <c r="H5340" t="s">
        <v>34</v>
      </c>
      <c r="I5340" t="s">
        <v>63</v>
      </c>
      <c r="J5340" t="s">
        <v>67</v>
      </c>
      <c r="K5340">
        <v>3</v>
      </c>
      <c r="L5340">
        <v>1458.72</v>
      </c>
      <c r="M5340" t="s">
        <v>28</v>
      </c>
      <c r="N5340">
        <v>25</v>
      </c>
      <c r="O5340" s="1">
        <v>45811</v>
      </c>
      <c r="P5340">
        <v>85</v>
      </c>
      <c r="Q5340" t="s">
        <v>29</v>
      </c>
      <c r="R5340">
        <v>1</v>
      </c>
      <c r="S5340" t="s">
        <v>12326</v>
      </c>
      <c r="T5340" t="s">
        <v>60</v>
      </c>
    </row>
    <row r="5341" spans="1:20" x14ac:dyDescent="0.25">
      <c r="A5341" t="s">
        <v>10732</v>
      </c>
      <c r="B5341" t="s">
        <v>38</v>
      </c>
      <c r="C5341" t="s">
        <v>39</v>
      </c>
      <c r="D5341" t="s">
        <v>23</v>
      </c>
      <c r="E5341" s="1">
        <v>45394</v>
      </c>
      <c r="F5341" t="s">
        <v>10733</v>
      </c>
      <c r="G5341" s="1">
        <v>45663</v>
      </c>
      <c r="H5341" t="s">
        <v>47</v>
      </c>
      <c r="I5341" t="s">
        <v>63</v>
      </c>
      <c r="J5341" t="s">
        <v>59</v>
      </c>
      <c r="K5341">
        <v>5</v>
      </c>
      <c r="L5341">
        <v>354.88</v>
      </c>
      <c r="M5341" t="s">
        <v>50</v>
      </c>
      <c r="N5341">
        <v>20</v>
      </c>
      <c r="O5341" t="s">
        <v>12378</v>
      </c>
      <c r="P5341">
        <v>96</v>
      </c>
      <c r="Q5341" t="s">
        <v>43</v>
      </c>
      <c r="R5341">
        <v>3</v>
      </c>
      <c r="S5341" s="1">
        <v>45515</v>
      </c>
      <c r="T5341" t="s">
        <v>60</v>
      </c>
    </row>
    <row r="5342" spans="1:20" x14ac:dyDescent="0.25">
      <c r="A5342" t="s">
        <v>10734</v>
      </c>
      <c r="B5342" t="s">
        <v>21</v>
      </c>
      <c r="C5342" t="s">
        <v>22</v>
      </c>
      <c r="D5342" t="s">
        <v>32</v>
      </c>
      <c r="E5342" t="s">
        <v>12310</v>
      </c>
      <c r="F5342" t="s">
        <v>10735</v>
      </c>
      <c r="G5342" s="1">
        <v>45663</v>
      </c>
      <c r="H5342" t="s">
        <v>41</v>
      </c>
      <c r="I5342" t="s">
        <v>26</v>
      </c>
      <c r="J5342" t="s">
        <v>49</v>
      </c>
      <c r="K5342">
        <v>1</v>
      </c>
      <c r="L5342">
        <v>323.06</v>
      </c>
      <c r="M5342" t="s">
        <v>50</v>
      </c>
      <c r="N5342">
        <v>17</v>
      </c>
      <c r="O5342" s="1">
        <v>45393</v>
      </c>
      <c r="P5342">
        <v>109</v>
      </c>
      <c r="Q5342" t="s">
        <v>43</v>
      </c>
      <c r="R5342">
        <v>4</v>
      </c>
      <c r="S5342" t="s">
        <v>12177</v>
      </c>
      <c r="T5342" t="s">
        <v>30</v>
      </c>
    </row>
    <row r="5343" spans="1:20" x14ac:dyDescent="0.25">
      <c r="A5343" t="s">
        <v>10736</v>
      </c>
      <c r="B5343" t="s">
        <v>21</v>
      </c>
      <c r="C5343" t="s">
        <v>39</v>
      </c>
      <c r="D5343" t="s">
        <v>32</v>
      </c>
      <c r="E5343" t="s">
        <v>12123</v>
      </c>
      <c r="F5343" t="s">
        <v>10737</v>
      </c>
      <c r="G5343" s="1">
        <v>45663</v>
      </c>
      <c r="H5343" t="s">
        <v>34</v>
      </c>
      <c r="I5343" t="s">
        <v>54</v>
      </c>
      <c r="J5343" t="s">
        <v>27</v>
      </c>
      <c r="K5343">
        <v>2</v>
      </c>
      <c r="L5343">
        <v>1497.83</v>
      </c>
      <c r="M5343" t="s">
        <v>50</v>
      </c>
      <c r="N5343">
        <v>29</v>
      </c>
      <c r="O5343" t="s">
        <v>12306</v>
      </c>
      <c r="P5343">
        <v>13</v>
      </c>
      <c r="Q5343" t="s">
        <v>29</v>
      </c>
      <c r="R5343">
        <v>4</v>
      </c>
      <c r="S5343" s="1">
        <v>45546</v>
      </c>
      <c r="T5343" t="s">
        <v>60</v>
      </c>
    </row>
    <row r="5344" spans="1:20" x14ac:dyDescent="0.25">
      <c r="A5344" t="s">
        <v>10738</v>
      </c>
      <c r="B5344" t="s">
        <v>45</v>
      </c>
      <c r="C5344" t="s">
        <v>22</v>
      </c>
      <c r="D5344" t="s">
        <v>56</v>
      </c>
      <c r="E5344" t="s">
        <v>12253</v>
      </c>
      <c r="F5344" t="s">
        <v>10739</v>
      </c>
      <c r="G5344" s="1">
        <v>45694</v>
      </c>
      <c r="H5344" t="s">
        <v>25</v>
      </c>
      <c r="I5344" t="s">
        <v>42</v>
      </c>
      <c r="J5344" t="s">
        <v>64</v>
      </c>
      <c r="K5344">
        <v>2</v>
      </c>
      <c r="L5344">
        <v>490.94</v>
      </c>
      <c r="M5344" t="s">
        <v>50</v>
      </c>
      <c r="N5344">
        <v>49</v>
      </c>
      <c r="O5344" t="s">
        <v>12098</v>
      </c>
      <c r="P5344">
        <v>345</v>
      </c>
      <c r="Q5344" t="s">
        <v>29</v>
      </c>
      <c r="R5344">
        <v>3</v>
      </c>
      <c r="S5344" s="1">
        <v>45748</v>
      </c>
      <c r="T5344" t="s">
        <v>36</v>
      </c>
    </row>
    <row r="5345" spans="1:20" x14ac:dyDescent="0.25">
      <c r="A5345" t="s">
        <v>10740</v>
      </c>
      <c r="B5345" t="s">
        <v>45</v>
      </c>
      <c r="C5345" t="s">
        <v>82</v>
      </c>
      <c r="D5345" t="s">
        <v>52</v>
      </c>
      <c r="E5345" s="1">
        <v>45384</v>
      </c>
      <c r="F5345" t="s">
        <v>10741</v>
      </c>
      <c r="G5345" s="1">
        <v>45694</v>
      </c>
      <c r="H5345" t="s">
        <v>47</v>
      </c>
      <c r="I5345" t="s">
        <v>63</v>
      </c>
      <c r="J5345" t="s">
        <v>64</v>
      </c>
      <c r="K5345">
        <v>2</v>
      </c>
      <c r="L5345">
        <v>1485.48</v>
      </c>
      <c r="M5345" t="s">
        <v>50</v>
      </c>
      <c r="N5345">
        <v>46</v>
      </c>
      <c r="O5345" t="s">
        <v>12287</v>
      </c>
      <c r="P5345">
        <v>228</v>
      </c>
      <c r="Q5345" t="s">
        <v>29</v>
      </c>
      <c r="R5345">
        <v>1</v>
      </c>
      <c r="S5345" t="s">
        <v>12138</v>
      </c>
      <c r="T5345" t="s">
        <v>60</v>
      </c>
    </row>
    <row r="5346" spans="1:20" x14ac:dyDescent="0.25">
      <c r="A5346" t="s">
        <v>10742</v>
      </c>
      <c r="B5346" t="s">
        <v>45</v>
      </c>
      <c r="C5346" t="s">
        <v>39</v>
      </c>
      <c r="D5346" t="s">
        <v>32</v>
      </c>
      <c r="E5346" s="1">
        <v>45507</v>
      </c>
      <c r="F5346" t="s">
        <v>10743</v>
      </c>
      <c r="G5346" s="1">
        <v>45694</v>
      </c>
      <c r="H5346" t="s">
        <v>25</v>
      </c>
      <c r="I5346" t="s">
        <v>54</v>
      </c>
      <c r="J5346" t="s">
        <v>59</v>
      </c>
      <c r="K5346">
        <v>1</v>
      </c>
      <c r="L5346">
        <v>749.26</v>
      </c>
      <c r="M5346" t="s">
        <v>35</v>
      </c>
      <c r="N5346">
        <v>46</v>
      </c>
      <c r="O5346" s="1">
        <v>45484</v>
      </c>
      <c r="P5346">
        <v>449</v>
      </c>
      <c r="Q5346" t="s">
        <v>29</v>
      </c>
      <c r="R5346">
        <v>3</v>
      </c>
      <c r="S5346" t="s">
        <v>12105</v>
      </c>
      <c r="T5346" t="s">
        <v>36</v>
      </c>
    </row>
    <row r="5347" spans="1:20" x14ac:dyDescent="0.25">
      <c r="A5347" t="s">
        <v>10744</v>
      </c>
      <c r="B5347" t="s">
        <v>38</v>
      </c>
      <c r="C5347" t="s">
        <v>39</v>
      </c>
      <c r="D5347" t="s">
        <v>32</v>
      </c>
      <c r="E5347" s="1">
        <v>45089</v>
      </c>
      <c r="F5347" t="s">
        <v>10745</v>
      </c>
      <c r="G5347" s="1">
        <v>45694</v>
      </c>
      <c r="H5347" t="s">
        <v>47</v>
      </c>
      <c r="I5347" t="s">
        <v>42</v>
      </c>
      <c r="J5347" t="s">
        <v>64</v>
      </c>
      <c r="K5347">
        <v>1</v>
      </c>
      <c r="L5347">
        <v>963.42</v>
      </c>
      <c r="M5347" t="s">
        <v>28</v>
      </c>
      <c r="N5347">
        <v>39</v>
      </c>
      <c r="O5347" s="1">
        <v>45694</v>
      </c>
      <c r="P5347">
        <v>276</v>
      </c>
      <c r="Q5347" t="s">
        <v>29</v>
      </c>
      <c r="R5347">
        <v>2</v>
      </c>
      <c r="S5347" t="s">
        <v>12226</v>
      </c>
      <c r="T5347" t="s">
        <v>30</v>
      </c>
    </row>
    <row r="5348" spans="1:20" x14ac:dyDescent="0.25">
      <c r="A5348" t="s">
        <v>10746</v>
      </c>
      <c r="B5348" t="s">
        <v>21</v>
      </c>
      <c r="C5348" t="s">
        <v>39</v>
      </c>
      <c r="D5348" t="s">
        <v>52</v>
      </c>
      <c r="E5348" s="1">
        <v>45209</v>
      </c>
      <c r="F5348" t="s">
        <v>10747</v>
      </c>
      <c r="G5348" s="1">
        <v>45694</v>
      </c>
      <c r="H5348" t="s">
        <v>41</v>
      </c>
      <c r="I5348" t="s">
        <v>26</v>
      </c>
      <c r="J5348" t="s">
        <v>49</v>
      </c>
      <c r="K5348">
        <v>4</v>
      </c>
      <c r="L5348">
        <v>240.27</v>
      </c>
      <c r="M5348" t="s">
        <v>28</v>
      </c>
      <c r="N5348">
        <v>5</v>
      </c>
      <c r="O5348" t="s">
        <v>12360</v>
      </c>
      <c r="P5348">
        <v>474</v>
      </c>
      <c r="Q5348" t="s">
        <v>29</v>
      </c>
      <c r="R5348">
        <v>4</v>
      </c>
      <c r="S5348" t="s">
        <v>12277</v>
      </c>
      <c r="T5348" t="s">
        <v>30</v>
      </c>
    </row>
    <row r="5349" spans="1:20" x14ac:dyDescent="0.25">
      <c r="A5349" t="s">
        <v>10748</v>
      </c>
      <c r="B5349" t="s">
        <v>45</v>
      </c>
      <c r="C5349" t="s">
        <v>82</v>
      </c>
      <c r="D5349" t="s">
        <v>32</v>
      </c>
      <c r="E5349" s="1">
        <v>45394</v>
      </c>
      <c r="F5349" t="s">
        <v>10749</v>
      </c>
      <c r="G5349" s="1">
        <v>45694</v>
      </c>
      <c r="H5349" t="s">
        <v>25</v>
      </c>
      <c r="I5349" t="s">
        <v>48</v>
      </c>
      <c r="J5349" t="s">
        <v>27</v>
      </c>
      <c r="K5349">
        <v>2</v>
      </c>
      <c r="L5349">
        <v>1407.36</v>
      </c>
      <c r="M5349" t="s">
        <v>35</v>
      </c>
      <c r="N5349">
        <v>46</v>
      </c>
      <c r="O5349" t="s">
        <v>12284</v>
      </c>
      <c r="P5349">
        <v>446</v>
      </c>
      <c r="Q5349" t="s">
        <v>43</v>
      </c>
      <c r="R5349">
        <v>3</v>
      </c>
      <c r="S5349" s="1">
        <v>45689</v>
      </c>
      <c r="T5349" t="s">
        <v>36</v>
      </c>
    </row>
    <row r="5350" spans="1:20" x14ac:dyDescent="0.25">
      <c r="A5350" t="s">
        <v>10750</v>
      </c>
      <c r="B5350" t="s">
        <v>38</v>
      </c>
      <c r="C5350" t="s">
        <v>22</v>
      </c>
      <c r="D5350" t="s">
        <v>77</v>
      </c>
      <c r="E5350" s="1">
        <v>45870</v>
      </c>
      <c r="F5350" t="s">
        <v>10751</v>
      </c>
      <c r="G5350" s="1">
        <v>45694</v>
      </c>
      <c r="H5350" t="s">
        <v>58</v>
      </c>
      <c r="I5350" t="s">
        <v>54</v>
      </c>
      <c r="J5350" t="s">
        <v>67</v>
      </c>
      <c r="K5350">
        <v>4</v>
      </c>
      <c r="L5350">
        <v>684.57</v>
      </c>
      <c r="M5350" t="s">
        <v>35</v>
      </c>
      <c r="N5350">
        <v>5</v>
      </c>
      <c r="O5350" s="1">
        <v>45936</v>
      </c>
      <c r="P5350">
        <v>255</v>
      </c>
      <c r="Q5350" t="s">
        <v>29</v>
      </c>
      <c r="R5350">
        <v>2</v>
      </c>
      <c r="S5350" s="1">
        <v>45334</v>
      </c>
      <c r="T5350" t="s">
        <v>60</v>
      </c>
    </row>
    <row r="5351" spans="1:20" x14ac:dyDescent="0.25">
      <c r="A5351" t="s">
        <v>10752</v>
      </c>
      <c r="B5351" t="s">
        <v>38</v>
      </c>
      <c r="C5351" t="s">
        <v>39</v>
      </c>
      <c r="D5351" t="s">
        <v>77</v>
      </c>
      <c r="E5351" s="1">
        <v>45937</v>
      </c>
      <c r="F5351" t="s">
        <v>10753</v>
      </c>
      <c r="G5351" s="1">
        <v>45722</v>
      </c>
      <c r="H5351" t="s">
        <v>41</v>
      </c>
      <c r="I5351" t="s">
        <v>42</v>
      </c>
      <c r="J5351" t="s">
        <v>49</v>
      </c>
      <c r="K5351">
        <v>3</v>
      </c>
      <c r="L5351">
        <v>1272.6600000000001</v>
      </c>
      <c r="M5351" t="s">
        <v>28</v>
      </c>
      <c r="N5351">
        <v>32</v>
      </c>
      <c r="O5351" t="s">
        <v>12080</v>
      </c>
      <c r="P5351">
        <v>57</v>
      </c>
      <c r="Q5351" t="s">
        <v>43</v>
      </c>
      <c r="R5351">
        <v>2</v>
      </c>
      <c r="S5351" t="s">
        <v>12232</v>
      </c>
      <c r="T5351" t="s">
        <v>60</v>
      </c>
    </row>
    <row r="5352" spans="1:20" x14ac:dyDescent="0.25">
      <c r="A5352" t="s">
        <v>10754</v>
      </c>
      <c r="B5352" t="s">
        <v>21</v>
      </c>
      <c r="C5352" t="s">
        <v>39</v>
      </c>
      <c r="D5352" t="s">
        <v>52</v>
      </c>
      <c r="E5352" s="1">
        <v>45150</v>
      </c>
      <c r="F5352" t="s">
        <v>10755</v>
      </c>
      <c r="G5352" s="1">
        <v>45722</v>
      </c>
      <c r="H5352" t="s">
        <v>41</v>
      </c>
      <c r="I5352" t="s">
        <v>54</v>
      </c>
      <c r="J5352" t="s">
        <v>27</v>
      </c>
      <c r="K5352">
        <v>1</v>
      </c>
      <c r="L5352">
        <v>467.57</v>
      </c>
      <c r="M5352" t="s">
        <v>50</v>
      </c>
      <c r="N5352">
        <v>19</v>
      </c>
      <c r="O5352" s="1">
        <v>45695</v>
      </c>
      <c r="P5352">
        <v>308</v>
      </c>
      <c r="Q5352" t="s">
        <v>29</v>
      </c>
      <c r="R5352">
        <v>5</v>
      </c>
      <c r="S5352" s="1">
        <v>45813</v>
      </c>
      <c r="T5352" t="s">
        <v>36</v>
      </c>
    </row>
    <row r="5353" spans="1:20" x14ac:dyDescent="0.25">
      <c r="A5353" t="s">
        <v>10756</v>
      </c>
      <c r="B5353" t="s">
        <v>38</v>
      </c>
      <c r="C5353" t="s">
        <v>82</v>
      </c>
      <c r="D5353" t="s">
        <v>77</v>
      </c>
      <c r="E5353" t="s">
        <v>12231</v>
      </c>
      <c r="F5353" t="s">
        <v>10757</v>
      </c>
      <c r="G5353" s="1">
        <v>45722</v>
      </c>
      <c r="H5353" t="s">
        <v>34</v>
      </c>
      <c r="I5353" t="s">
        <v>42</v>
      </c>
      <c r="J5353" t="s">
        <v>49</v>
      </c>
      <c r="K5353">
        <v>5</v>
      </c>
      <c r="L5353">
        <v>296.54000000000002</v>
      </c>
      <c r="M5353" t="s">
        <v>50</v>
      </c>
      <c r="N5353">
        <v>39</v>
      </c>
      <c r="O5353" s="1">
        <v>45870</v>
      </c>
      <c r="P5353">
        <v>29</v>
      </c>
      <c r="Q5353" t="s">
        <v>43</v>
      </c>
      <c r="R5353">
        <v>5</v>
      </c>
      <c r="S5353" t="s">
        <v>12178</v>
      </c>
      <c r="T5353" t="s">
        <v>60</v>
      </c>
    </row>
    <row r="5354" spans="1:20" x14ac:dyDescent="0.25">
      <c r="A5354" t="s">
        <v>10758</v>
      </c>
      <c r="B5354" t="s">
        <v>38</v>
      </c>
      <c r="C5354" t="s">
        <v>22</v>
      </c>
      <c r="D5354" t="s">
        <v>32</v>
      </c>
      <c r="E5354" t="s">
        <v>12167</v>
      </c>
      <c r="F5354" t="s">
        <v>10759</v>
      </c>
      <c r="G5354" s="1">
        <v>45722</v>
      </c>
      <c r="H5354" t="s">
        <v>47</v>
      </c>
      <c r="I5354" t="s">
        <v>48</v>
      </c>
      <c r="J5354" t="s">
        <v>67</v>
      </c>
      <c r="K5354">
        <v>2</v>
      </c>
      <c r="L5354">
        <v>168.43</v>
      </c>
      <c r="M5354" t="s">
        <v>28</v>
      </c>
      <c r="N5354">
        <v>40</v>
      </c>
      <c r="O5354" t="s">
        <v>12155</v>
      </c>
      <c r="P5354">
        <v>218</v>
      </c>
      <c r="Q5354" t="s">
        <v>43</v>
      </c>
      <c r="R5354">
        <v>2</v>
      </c>
      <c r="S5354" t="s">
        <v>12394</v>
      </c>
      <c r="T5354" t="s">
        <v>36</v>
      </c>
    </row>
    <row r="5355" spans="1:20" x14ac:dyDescent="0.25">
      <c r="A5355" t="s">
        <v>10760</v>
      </c>
      <c r="B5355" t="s">
        <v>45</v>
      </c>
      <c r="C5355" t="s">
        <v>82</v>
      </c>
      <c r="D5355" t="s">
        <v>32</v>
      </c>
      <c r="E5355" s="1">
        <v>45269</v>
      </c>
      <c r="F5355" t="s">
        <v>10761</v>
      </c>
      <c r="G5355" s="1">
        <v>45722</v>
      </c>
      <c r="H5355" t="s">
        <v>25</v>
      </c>
      <c r="I5355" t="s">
        <v>26</v>
      </c>
      <c r="J5355" t="s">
        <v>59</v>
      </c>
      <c r="K5355">
        <v>4</v>
      </c>
      <c r="L5355">
        <v>1217.08</v>
      </c>
      <c r="M5355" t="s">
        <v>50</v>
      </c>
      <c r="N5355">
        <v>44</v>
      </c>
      <c r="O5355" t="s">
        <v>12276</v>
      </c>
      <c r="P5355">
        <v>307</v>
      </c>
      <c r="Q5355" t="s">
        <v>43</v>
      </c>
      <c r="R5355">
        <v>2</v>
      </c>
      <c r="S5355" s="1">
        <v>45963</v>
      </c>
      <c r="T5355" t="s">
        <v>30</v>
      </c>
    </row>
    <row r="5356" spans="1:20" x14ac:dyDescent="0.25">
      <c r="A5356" t="s">
        <v>10762</v>
      </c>
      <c r="B5356" t="s">
        <v>21</v>
      </c>
      <c r="C5356" t="s">
        <v>39</v>
      </c>
      <c r="D5356" t="s">
        <v>52</v>
      </c>
      <c r="E5356" t="s">
        <v>12474</v>
      </c>
      <c r="F5356" t="s">
        <v>10763</v>
      </c>
      <c r="G5356" s="1">
        <v>45722</v>
      </c>
      <c r="H5356" t="s">
        <v>47</v>
      </c>
      <c r="I5356" t="s">
        <v>54</v>
      </c>
      <c r="J5356" t="s">
        <v>49</v>
      </c>
      <c r="K5356">
        <v>1</v>
      </c>
      <c r="L5356">
        <v>590.25</v>
      </c>
      <c r="M5356" t="s">
        <v>50</v>
      </c>
      <c r="N5356">
        <v>11</v>
      </c>
      <c r="O5356" t="s">
        <v>12318</v>
      </c>
      <c r="P5356">
        <v>146</v>
      </c>
      <c r="Q5356" t="s">
        <v>43</v>
      </c>
      <c r="R5356">
        <v>1</v>
      </c>
      <c r="S5356" t="s">
        <v>12129</v>
      </c>
      <c r="T5356" t="s">
        <v>30</v>
      </c>
    </row>
    <row r="5357" spans="1:20" x14ac:dyDescent="0.25">
      <c r="A5357" t="s">
        <v>10764</v>
      </c>
      <c r="B5357" t="s">
        <v>38</v>
      </c>
      <c r="C5357" t="s">
        <v>39</v>
      </c>
      <c r="D5357" t="s">
        <v>23</v>
      </c>
      <c r="E5357" t="s">
        <v>12449</v>
      </c>
      <c r="F5357" t="s">
        <v>10765</v>
      </c>
      <c r="G5357" s="1">
        <v>45753</v>
      </c>
      <c r="H5357" t="s">
        <v>41</v>
      </c>
      <c r="I5357" t="s">
        <v>42</v>
      </c>
      <c r="J5357" t="s">
        <v>64</v>
      </c>
      <c r="K5357">
        <v>4</v>
      </c>
      <c r="L5357">
        <v>388.4</v>
      </c>
      <c r="M5357" t="s">
        <v>50</v>
      </c>
      <c r="N5357">
        <v>42</v>
      </c>
      <c r="O5357" t="s">
        <v>12104</v>
      </c>
      <c r="P5357">
        <v>228</v>
      </c>
      <c r="Q5357" t="s">
        <v>29</v>
      </c>
      <c r="R5357">
        <v>4</v>
      </c>
      <c r="S5357" t="s">
        <v>12271</v>
      </c>
      <c r="T5357" t="s">
        <v>30</v>
      </c>
    </row>
    <row r="5358" spans="1:20" x14ac:dyDescent="0.25">
      <c r="A5358" t="s">
        <v>10766</v>
      </c>
      <c r="B5358" t="s">
        <v>21</v>
      </c>
      <c r="C5358" t="s">
        <v>22</v>
      </c>
      <c r="D5358" t="s">
        <v>32</v>
      </c>
      <c r="E5358" t="s">
        <v>12137</v>
      </c>
      <c r="F5358" t="s">
        <v>10767</v>
      </c>
      <c r="G5358" s="1">
        <v>45753</v>
      </c>
      <c r="H5358" t="s">
        <v>58</v>
      </c>
      <c r="I5358" t="s">
        <v>42</v>
      </c>
      <c r="J5358" t="s">
        <v>64</v>
      </c>
      <c r="K5358">
        <v>2</v>
      </c>
      <c r="L5358">
        <v>773.38</v>
      </c>
      <c r="M5358" t="s">
        <v>50</v>
      </c>
      <c r="N5358">
        <v>14</v>
      </c>
      <c r="O5358" t="s">
        <v>12352</v>
      </c>
      <c r="P5358">
        <v>131</v>
      </c>
      <c r="Q5358" t="s">
        <v>43</v>
      </c>
      <c r="R5358">
        <v>4</v>
      </c>
      <c r="S5358" t="s">
        <v>12379</v>
      </c>
      <c r="T5358" t="s">
        <v>36</v>
      </c>
    </row>
    <row r="5359" spans="1:20" x14ac:dyDescent="0.25">
      <c r="A5359" t="s">
        <v>10768</v>
      </c>
      <c r="B5359" t="s">
        <v>45</v>
      </c>
      <c r="C5359" t="s">
        <v>22</v>
      </c>
      <c r="D5359" t="s">
        <v>52</v>
      </c>
      <c r="E5359" t="s">
        <v>12185</v>
      </c>
      <c r="F5359" t="s">
        <v>10769</v>
      </c>
      <c r="G5359" s="1">
        <v>45753</v>
      </c>
      <c r="H5359" t="s">
        <v>25</v>
      </c>
      <c r="I5359" t="s">
        <v>42</v>
      </c>
      <c r="J5359" t="s">
        <v>49</v>
      </c>
      <c r="K5359">
        <v>3</v>
      </c>
      <c r="L5359">
        <v>1427.41</v>
      </c>
      <c r="M5359" t="s">
        <v>28</v>
      </c>
      <c r="N5359">
        <v>45</v>
      </c>
      <c r="O5359" t="s">
        <v>12078</v>
      </c>
      <c r="P5359">
        <v>36</v>
      </c>
      <c r="Q5359" t="s">
        <v>29</v>
      </c>
      <c r="R5359">
        <v>5</v>
      </c>
      <c r="S5359" t="s">
        <v>12081</v>
      </c>
      <c r="T5359" t="s">
        <v>30</v>
      </c>
    </row>
    <row r="5360" spans="1:20" x14ac:dyDescent="0.25">
      <c r="A5360" t="s">
        <v>10770</v>
      </c>
      <c r="B5360" t="s">
        <v>38</v>
      </c>
      <c r="C5360" t="s">
        <v>82</v>
      </c>
      <c r="D5360" t="s">
        <v>56</v>
      </c>
      <c r="E5360" s="1">
        <v>45388</v>
      </c>
      <c r="F5360" t="s">
        <v>10771</v>
      </c>
      <c r="G5360" s="1">
        <v>45753</v>
      </c>
      <c r="H5360" t="s">
        <v>41</v>
      </c>
      <c r="I5360" t="s">
        <v>42</v>
      </c>
      <c r="J5360" t="s">
        <v>64</v>
      </c>
      <c r="K5360">
        <v>2</v>
      </c>
      <c r="L5360">
        <v>110.81</v>
      </c>
      <c r="M5360" t="s">
        <v>28</v>
      </c>
      <c r="N5360">
        <v>37</v>
      </c>
      <c r="O5360" s="1">
        <v>45301</v>
      </c>
      <c r="P5360">
        <v>490</v>
      </c>
      <c r="Q5360" t="s">
        <v>43</v>
      </c>
      <c r="R5360">
        <v>3</v>
      </c>
      <c r="S5360" t="s">
        <v>12368</v>
      </c>
      <c r="T5360" t="s">
        <v>30</v>
      </c>
    </row>
    <row r="5361" spans="1:20" x14ac:dyDescent="0.25">
      <c r="A5361" t="s">
        <v>10772</v>
      </c>
      <c r="B5361" t="s">
        <v>21</v>
      </c>
      <c r="C5361" t="s">
        <v>82</v>
      </c>
      <c r="D5361" t="s">
        <v>23</v>
      </c>
      <c r="E5361" s="1">
        <v>45363</v>
      </c>
      <c r="F5361" t="s">
        <v>10773</v>
      </c>
      <c r="G5361" s="1">
        <v>45753</v>
      </c>
      <c r="H5361" t="s">
        <v>34</v>
      </c>
      <c r="I5361" t="s">
        <v>54</v>
      </c>
      <c r="J5361" t="s">
        <v>59</v>
      </c>
      <c r="K5361">
        <v>4</v>
      </c>
      <c r="L5361">
        <v>304.01</v>
      </c>
      <c r="M5361" t="s">
        <v>35</v>
      </c>
      <c r="N5361">
        <v>29</v>
      </c>
      <c r="O5361" t="s">
        <v>12120</v>
      </c>
      <c r="P5361">
        <v>410</v>
      </c>
      <c r="Q5361" t="s">
        <v>29</v>
      </c>
      <c r="R5361">
        <v>1</v>
      </c>
      <c r="S5361" t="s">
        <v>12238</v>
      </c>
      <c r="T5361" t="s">
        <v>30</v>
      </c>
    </row>
    <row r="5362" spans="1:20" x14ac:dyDescent="0.25">
      <c r="A5362" t="s">
        <v>10774</v>
      </c>
      <c r="B5362" t="s">
        <v>38</v>
      </c>
      <c r="C5362" t="s">
        <v>22</v>
      </c>
      <c r="D5362" t="s">
        <v>52</v>
      </c>
      <c r="E5362" s="1">
        <v>45876</v>
      </c>
      <c r="F5362" t="s">
        <v>10775</v>
      </c>
      <c r="G5362" s="1">
        <v>45753</v>
      </c>
      <c r="H5362" t="s">
        <v>47</v>
      </c>
      <c r="I5362" t="s">
        <v>26</v>
      </c>
      <c r="J5362" t="s">
        <v>67</v>
      </c>
      <c r="K5362">
        <v>3</v>
      </c>
      <c r="L5362">
        <v>857.02</v>
      </c>
      <c r="M5362" t="s">
        <v>35</v>
      </c>
      <c r="N5362">
        <v>23</v>
      </c>
      <c r="O5362" t="s">
        <v>12072</v>
      </c>
      <c r="P5362">
        <v>64</v>
      </c>
      <c r="Q5362" t="s">
        <v>29</v>
      </c>
      <c r="R5362">
        <v>5</v>
      </c>
      <c r="S5362" s="1">
        <v>45363</v>
      </c>
      <c r="T5362" t="s">
        <v>60</v>
      </c>
    </row>
    <row r="5363" spans="1:20" x14ac:dyDescent="0.25">
      <c r="A5363" t="s">
        <v>10776</v>
      </c>
      <c r="B5363" t="s">
        <v>38</v>
      </c>
      <c r="C5363" t="s">
        <v>39</v>
      </c>
      <c r="D5363" t="s">
        <v>77</v>
      </c>
      <c r="E5363" t="s">
        <v>12206</v>
      </c>
      <c r="F5363" t="s">
        <v>10777</v>
      </c>
      <c r="G5363" s="1">
        <v>45753</v>
      </c>
      <c r="H5363" t="s">
        <v>34</v>
      </c>
      <c r="I5363" t="s">
        <v>26</v>
      </c>
      <c r="J5363" t="s">
        <v>64</v>
      </c>
      <c r="K5363">
        <v>4</v>
      </c>
      <c r="L5363">
        <v>1279.47</v>
      </c>
      <c r="M5363" t="s">
        <v>28</v>
      </c>
      <c r="N5363">
        <v>50</v>
      </c>
      <c r="O5363" s="1">
        <v>45992</v>
      </c>
      <c r="P5363">
        <v>177</v>
      </c>
      <c r="Q5363" t="s">
        <v>43</v>
      </c>
      <c r="R5363">
        <v>3</v>
      </c>
      <c r="S5363" s="1">
        <v>45422</v>
      </c>
      <c r="T5363" t="s">
        <v>60</v>
      </c>
    </row>
    <row r="5364" spans="1:20" x14ac:dyDescent="0.25">
      <c r="A5364" t="s">
        <v>10778</v>
      </c>
      <c r="B5364" t="s">
        <v>38</v>
      </c>
      <c r="C5364" t="s">
        <v>22</v>
      </c>
      <c r="D5364" t="s">
        <v>56</v>
      </c>
      <c r="E5364" t="s">
        <v>12477</v>
      </c>
      <c r="F5364" t="s">
        <v>10779</v>
      </c>
      <c r="G5364" s="1">
        <v>45753</v>
      </c>
      <c r="H5364" t="s">
        <v>47</v>
      </c>
      <c r="I5364" t="s">
        <v>48</v>
      </c>
      <c r="J5364" t="s">
        <v>49</v>
      </c>
      <c r="K5364">
        <v>4</v>
      </c>
      <c r="L5364">
        <v>308.24</v>
      </c>
      <c r="M5364" t="s">
        <v>50</v>
      </c>
      <c r="N5364">
        <v>42</v>
      </c>
      <c r="O5364" t="s">
        <v>12306</v>
      </c>
      <c r="P5364">
        <v>276</v>
      </c>
      <c r="Q5364" t="s">
        <v>29</v>
      </c>
      <c r="R5364">
        <v>3</v>
      </c>
      <c r="S5364" s="1">
        <v>45454</v>
      </c>
      <c r="T5364" t="s">
        <v>36</v>
      </c>
    </row>
    <row r="5365" spans="1:20" x14ac:dyDescent="0.25">
      <c r="A5365" t="s">
        <v>10780</v>
      </c>
      <c r="B5365" t="s">
        <v>45</v>
      </c>
      <c r="C5365" t="s">
        <v>39</v>
      </c>
      <c r="D5365" t="s">
        <v>32</v>
      </c>
      <c r="E5365" t="s">
        <v>12072</v>
      </c>
      <c r="F5365" t="s">
        <v>10781</v>
      </c>
      <c r="G5365" s="1">
        <v>45753</v>
      </c>
      <c r="H5365" t="s">
        <v>34</v>
      </c>
      <c r="I5365" t="s">
        <v>42</v>
      </c>
      <c r="J5365" t="s">
        <v>27</v>
      </c>
      <c r="K5365">
        <v>4</v>
      </c>
      <c r="L5365">
        <v>857.22</v>
      </c>
      <c r="M5365" t="s">
        <v>50</v>
      </c>
      <c r="N5365">
        <v>5</v>
      </c>
      <c r="O5365" t="s">
        <v>12069</v>
      </c>
      <c r="P5365">
        <v>355</v>
      </c>
      <c r="Q5365" t="s">
        <v>29</v>
      </c>
      <c r="R5365">
        <v>4</v>
      </c>
      <c r="S5365" s="1">
        <v>45721</v>
      </c>
      <c r="T5365" t="s">
        <v>30</v>
      </c>
    </row>
    <row r="5366" spans="1:20" x14ac:dyDescent="0.25">
      <c r="A5366" t="s">
        <v>10782</v>
      </c>
      <c r="B5366" t="s">
        <v>45</v>
      </c>
      <c r="C5366" t="s">
        <v>82</v>
      </c>
      <c r="D5366" t="s">
        <v>32</v>
      </c>
      <c r="E5366" t="s">
        <v>12286</v>
      </c>
      <c r="F5366" t="s">
        <v>10783</v>
      </c>
      <c r="G5366" s="1">
        <v>45753</v>
      </c>
      <c r="H5366" t="s">
        <v>25</v>
      </c>
      <c r="I5366" t="s">
        <v>42</v>
      </c>
      <c r="J5366" t="s">
        <v>64</v>
      </c>
      <c r="K5366">
        <v>5</v>
      </c>
      <c r="L5366">
        <v>1309.83</v>
      </c>
      <c r="M5366" t="s">
        <v>35</v>
      </c>
      <c r="N5366">
        <v>15</v>
      </c>
      <c r="O5366" t="s">
        <v>12220</v>
      </c>
      <c r="P5366">
        <v>8</v>
      </c>
      <c r="Q5366" t="s">
        <v>29</v>
      </c>
      <c r="R5366">
        <v>3</v>
      </c>
      <c r="S5366" s="1">
        <v>45661</v>
      </c>
      <c r="T5366" t="s">
        <v>30</v>
      </c>
    </row>
    <row r="5367" spans="1:20" x14ac:dyDescent="0.25">
      <c r="A5367" t="s">
        <v>10784</v>
      </c>
      <c r="B5367" t="s">
        <v>38</v>
      </c>
      <c r="C5367" t="s">
        <v>82</v>
      </c>
      <c r="D5367" t="s">
        <v>23</v>
      </c>
      <c r="E5367" t="s">
        <v>12127</v>
      </c>
      <c r="F5367" t="s">
        <v>10785</v>
      </c>
      <c r="G5367" s="1">
        <v>45783</v>
      </c>
      <c r="H5367" t="s">
        <v>58</v>
      </c>
      <c r="I5367" t="s">
        <v>54</v>
      </c>
      <c r="J5367" t="s">
        <v>27</v>
      </c>
      <c r="K5367">
        <v>2</v>
      </c>
      <c r="L5367">
        <v>678.2</v>
      </c>
      <c r="M5367" t="s">
        <v>50</v>
      </c>
      <c r="N5367">
        <v>4</v>
      </c>
      <c r="O5367" t="s">
        <v>12184</v>
      </c>
      <c r="P5367">
        <v>458</v>
      </c>
      <c r="Q5367" t="s">
        <v>29</v>
      </c>
      <c r="R5367">
        <v>3</v>
      </c>
      <c r="S5367" t="s">
        <v>12205</v>
      </c>
      <c r="T5367" t="s">
        <v>60</v>
      </c>
    </row>
    <row r="5368" spans="1:20" x14ac:dyDescent="0.25">
      <c r="A5368" t="s">
        <v>10786</v>
      </c>
      <c r="B5368" t="s">
        <v>21</v>
      </c>
      <c r="C5368" t="s">
        <v>39</v>
      </c>
      <c r="D5368" t="s">
        <v>56</v>
      </c>
      <c r="E5368" t="s">
        <v>12375</v>
      </c>
      <c r="F5368" t="s">
        <v>10787</v>
      </c>
      <c r="G5368" s="1">
        <v>45783</v>
      </c>
      <c r="H5368" t="s">
        <v>58</v>
      </c>
      <c r="I5368" t="s">
        <v>63</v>
      </c>
      <c r="J5368" t="s">
        <v>27</v>
      </c>
      <c r="K5368">
        <v>2</v>
      </c>
      <c r="L5368">
        <v>380.28</v>
      </c>
      <c r="M5368" t="s">
        <v>50</v>
      </c>
      <c r="N5368">
        <v>30</v>
      </c>
      <c r="O5368" s="1">
        <v>45515</v>
      </c>
      <c r="P5368">
        <v>50</v>
      </c>
      <c r="Q5368" t="s">
        <v>43</v>
      </c>
      <c r="R5368">
        <v>1</v>
      </c>
      <c r="S5368" t="s">
        <v>12067</v>
      </c>
      <c r="T5368" t="s">
        <v>60</v>
      </c>
    </row>
    <row r="5369" spans="1:20" x14ac:dyDescent="0.25">
      <c r="A5369" t="s">
        <v>10788</v>
      </c>
      <c r="B5369" t="s">
        <v>38</v>
      </c>
      <c r="C5369" t="s">
        <v>39</v>
      </c>
      <c r="D5369" t="s">
        <v>23</v>
      </c>
      <c r="E5369" s="1">
        <v>45383</v>
      </c>
      <c r="F5369" t="s">
        <v>10789</v>
      </c>
      <c r="G5369" s="1">
        <v>45783</v>
      </c>
      <c r="H5369" t="s">
        <v>47</v>
      </c>
      <c r="I5369" t="s">
        <v>54</v>
      </c>
      <c r="J5369" t="s">
        <v>27</v>
      </c>
      <c r="K5369">
        <v>4</v>
      </c>
      <c r="L5369">
        <v>1060.1199999999999</v>
      </c>
      <c r="M5369" t="s">
        <v>35</v>
      </c>
      <c r="N5369">
        <v>34</v>
      </c>
      <c r="O5369" s="1">
        <v>45664</v>
      </c>
      <c r="P5369">
        <v>40</v>
      </c>
      <c r="Q5369" t="s">
        <v>29</v>
      </c>
      <c r="R5369">
        <v>4</v>
      </c>
      <c r="S5369" t="s">
        <v>12069</v>
      </c>
      <c r="T5369" t="s">
        <v>60</v>
      </c>
    </row>
    <row r="5370" spans="1:20" x14ac:dyDescent="0.25">
      <c r="A5370" t="s">
        <v>10790</v>
      </c>
      <c r="B5370" t="s">
        <v>21</v>
      </c>
      <c r="C5370" t="s">
        <v>22</v>
      </c>
      <c r="D5370" t="s">
        <v>32</v>
      </c>
      <c r="E5370" s="1">
        <v>45846</v>
      </c>
      <c r="F5370" t="s">
        <v>10791</v>
      </c>
      <c r="G5370" s="1">
        <v>45783</v>
      </c>
      <c r="H5370" t="s">
        <v>47</v>
      </c>
      <c r="I5370" t="s">
        <v>48</v>
      </c>
      <c r="J5370" t="s">
        <v>59</v>
      </c>
      <c r="K5370">
        <v>3</v>
      </c>
      <c r="L5370">
        <v>1413.88</v>
      </c>
      <c r="M5370" t="s">
        <v>35</v>
      </c>
      <c r="N5370">
        <v>37</v>
      </c>
      <c r="O5370" t="s">
        <v>12219</v>
      </c>
      <c r="P5370">
        <v>489</v>
      </c>
      <c r="Q5370" t="s">
        <v>29</v>
      </c>
      <c r="R5370">
        <v>1</v>
      </c>
      <c r="S5370" t="s">
        <v>12238</v>
      </c>
      <c r="T5370" t="s">
        <v>36</v>
      </c>
    </row>
    <row r="5371" spans="1:20" x14ac:dyDescent="0.25">
      <c r="A5371" t="s">
        <v>10792</v>
      </c>
      <c r="B5371" t="s">
        <v>45</v>
      </c>
      <c r="C5371" t="s">
        <v>39</v>
      </c>
      <c r="D5371" t="s">
        <v>32</v>
      </c>
      <c r="E5371" s="1">
        <v>45540</v>
      </c>
      <c r="F5371" t="s">
        <v>10793</v>
      </c>
      <c r="G5371" s="1">
        <v>45783</v>
      </c>
      <c r="H5371" t="s">
        <v>34</v>
      </c>
      <c r="I5371" t="s">
        <v>26</v>
      </c>
      <c r="J5371" t="s">
        <v>27</v>
      </c>
      <c r="K5371">
        <v>4</v>
      </c>
      <c r="L5371">
        <v>412.8</v>
      </c>
      <c r="M5371" t="s">
        <v>28</v>
      </c>
      <c r="N5371">
        <v>34</v>
      </c>
      <c r="O5371" t="s">
        <v>12227</v>
      </c>
      <c r="P5371">
        <v>453</v>
      </c>
      <c r="Q5371" t="s">
        <v>43</v>
      </c>
      <c r="R5371">
        <v>4</v>
      </c>
      <c r="S5371" t="s">
        <v>12220</v>
      </c>
      <c r="T5371" t="s">
        <v>36</v>
      </c>
    </row>
    <row r="5372" spans="1:20" x14ac:dyDescent="0.25">
      <c r="A5372" t="s">
        <v>10794</v>
      </c>
      <c r="B5372" t="s">
        <v>38</v>
      </c>
      <c r="C5372" t="s">
        <v>22</v>
      </c>
      <c r="D5372" t="s">
        <v>52</v>
      </c>
      <c r="E5372" s="1">
        <v>45294</v>
      </c>
      <c r="F5372" t="s">
        <v>10795</v>
      </c>
      <c r="G5372" s="1">
        <v>45783</v>
      </c>
      <c r="H5372" t="s">
        <v>47</v>
      </c>
      <c r="I5372" t="s">
        <v>26</v>
      </c>
      <c r="J5372" t="s">
        <v>67</v>
      </c>
      <c r="K5372">
        <v>1</v>
      </c>
      <c r="L5372">
        <v>302.93</v>
      </c>
      <c r="M5372" t="s">
        <v>35</v>
      </c>
      <c r="N5372">
        <v>18</v>
      </c>
      <c r="O5372" t="s">
        <v>12127</v>
      </c>
      <c r="P5372">
        <v>214</v>
      </c>
      <c r="Q5372" t="s">
        <v>43</v>
      </c>
      <c r="R5372">
        <v>3</v>
      </c>
      <c r="S5372" s="1">
        <v>45782</v>
      </c>
      <c r="T5372" t="s">
        <v>30</v>
      </c>
    </row>
    <row r="5373" spans="1:20" x14ac:dyDescent="0.25">
      <c r="A5373" t="s">
        <v>10796</v>
      </c>
      <c r="B5373" t="s">
        <v>38</v>
      </c>
      <c r="C5373" t="s">
        <v>39</v>
      </c>
      <c r="D5373" t="s">
        <v>23</v>
      </c>
      <c r="E5373" t="s">
        <v>12178</v>
      </c>
      <c r="F5373" t="s">
        <v>10797</v>
      </c>
      <c r="G5373" s="1">
        <v>45783</v>
      </c>
      <c r="H5373" t="s">
        <v>25</v>
      </c>
      <c r="I5373" t="s">
        <v>63</v>
      </c>
      <c r="J5373" t="s">
        <v>64</v>
      </c>
      <c r="K5373">
        <v>1</v>
      </c>
      <c r="L5373">
        <v>428.69</v>
      </c>
      <c r="M5373" t="s">
        <v>28</v>
      </c>
      <c r="N5373">
        <v>17</v>
      </c>
      <c r="O5373" s="1">
        <v>45721</v>
      </c>
      <c r="P5373">
        <v>374</v>
      </c>
      <c r="Q5373" t="s">
        <v>43</v>
      </c>
      <c r="R5373">
        <v>2</v>
      </c>
      <c r="S5373" t="s">
        <v>12311</v>
      </c>
      <c r="T5373" t="s">
        <v>30</v>
      </c>
    </row>
    <row r="5374" spans="1:20" x14ac:dyDescent="0.25">
      <c r="A5374" t="s">
        <v>10798</v>
      </c>
      <c r="B5374" t="s">
        <v>21</v>
      </c>
      <c r="C5374" t="s">
        <v>39</v>
      </c>
      <c r="D5374" t="s">
        <v>32</v>
      </c>
      <c r="E5374" t="s">
        <v>12503</v>
      </c>
      <c r="F5374" t="s">
        <v>10799</v>
      </c>
      <c r="G5374" s="1">
        <v>45814</v>
      </c>
      <c r="H5374" t="s">
        <v>58</v>
      </c>
      <c r="I5374" t="s">
        <v>54</v>
      </c>
      <c r="J5374" t="s">
        <v>59</v>
      </c>
      <c r="K5374">
        <v>1</v>
      </c>
      <c r="L5374">
        <v>742.73</v>
      </c>
      <c r="M5374" t="s">
        <v>28</v>
      </c>
      <c r="N5374">
        <v>41</v>
      </c>
      <c r="O5374" s="1">
        <v>45577</v>
      </c>
      <c r="P5374">
        <v>421</v>
      </c>
      <c r="Q5374" t="s">
        <v>43</v>
      </c>
      <c r="R5374">
        <v>3</v>
      </c>
      <c r="S5374" t="s">
        <v>12378</v>
      </c>
      <c r="T5374" t="s">
        <v>60</v>
      </c>
    </row>
    <row r="5375" spans="1:20" x14ac:dyDescent="0.25">
      <c r="A5375" t="s">
        <v>10800</v>
      </c>
      <c r="B5375" t="s">
        <v>45</v>
      </c>
      <c r="C5375" t="s">
        <v>82</v>
      </c>
      <c r="D5375" t="s">
        <v>32</v>
      </c>
      <c r="E5375" t="s">
        <v>12254</v>
      </c>
      <c r="F5375" t="s">
        <v>10801</v>
      </c>
      <c r="G5375" s="1">
        <v>45814</v>
      </c>
      <c r="H5375" t="s">
        <v>58</v>
      </c>
      <c r="I5375" t="s">
        <v>54</v>
      </c>
      <c r="J5375" t="s">
        <v>27</v>
      </c>
      <c r="K5375">
        <v>1</v>
      </c>
      <c r="L5375">
        <v>929.78</v>
      </c>
      <c r="M5375" t="s">
        <v>35</v>
      </c>
      <c r="N5375">
        <v>45</v>
      </c>
      <c r="O5375" t="s">
        <v>12079</v>
      </c>
      <c r="P5375">
        <v>137</v>
      </c>
      <c r="Q5375" t="s">
        <v>29</v>
      </c>
      <c r="R5375">
        <v>3</v>
      </c>
      <c r="S5375" t="s">
        <v>12186</v>
      </c>
      <c r="T5375" t="s">
        <v>36</v>
      </c>
    </row>
    <row r="5376" spans="1:20" x14ac:dyDescent="0.25">
      <c r="A5376" t="s">
        <v>10802</v>
      </c>
      <c r="B5376" t="s">
        <v>21</v>
      </c>
      <c r="C5376" t="s">
        <v>22</v>
      </c>
      <c r="D5376" t="s">
        <v>52</v>
      </c>
      <c r="E5376" t="s">
        <v>12172</v>
      </c>
      <c r="F5376" t="s">
        <v>10803</v>
      </c>
      <c r="G5376" s="1">
        <v>45814</v>
      </c>
      <c r="H5376" t="s">
        <v>34</v>
      </c>
      <c r="I5376" t="s">
        <v>63</v>
      </c>
      <c r="J5376" t="s">
        <v>27</v>
      </c>
      <c r="K5376">
        <v>3</v>
      </c>
      <c r="L5376">
        <v>1116.3599999999999</v>
      </c>
      <c r="M5376" t="s">
        <v>28</v>
      </c>
      <c r="N5376">
        <v>45</v>
      </c>
      <c r="O5376" t="s">
        <v>12345</v>
      </c>
      <c r="P5376">
        <v>31</v>
      </c>
      <c r="Q5376" t="s">
        <v>43</v>
      </c>
      <c r="R5376">
        <v>5</v>
      </c>
      <c r="S5376" t="s">
        <v>12094</v>
      </c>
      <c r="T5376" t="s">
        <v>60</v>
      </c>
    </row>
    <row r="5377" spans="1:20" x14ac:dyDescent="0.25">
      <c r="A5377" t="s">
        <v>10804</v>
      </c>
      <c r="B5377" t="s">
        <v>38</v>
      </c>
      <c r="C5377" t="s">
        <v>22</v>
      </c>
      <c r="D5377" t="s">
        <v>52</v>
      </c>
      <c r="E5377" t="s">
        <v>12343</v>
      </c>
      <c r="F5377" t="s">
        <v>10805</v>
      </c>
      <c r="G5377" s="1">
        <v>45814</v>
      </c>
      <c r="H5377" t="s">
        <v>41</v>
      </c>
      <c r="I5377" t="s">
        <v>63</v>
      </c>
      <c r="J5377" t="s">
        <v>64</v>
      </c>
      <c r="K5377">
        <v>4</v>
      </c>
      <c r="L5377">
        <v>236.8</v>
      </c>
      <c r="M5377" t="s">
        <v>35</v>
      </c>
      <c r="N5377">
        <v>27</v>
      </c>
      <c r="O5377" t="s">
        <v>12097</v>
      </c>
      <c r="P5377">
        <v>257</v>
      </c>
      <c r="Q5377" t="s">
        <v>29</v>
      </c>
      <c r="R5377">
        <v>3</v>
      </c>
      <c r="S5377" t="s">
        <v>12400</v>
      </c>
      <c r="T5377" t="s">
        <v>30</v>
      </c>
    </row>
    <row r="5378" spans="1:20" x14ac:dyDescent="0.25">
      <c r="A5378" t="s">
        <v>10806</v>
      </c>
      <c r="B5378" t="s">
        <v>21</v>
      </c>
      <c r="C5378" t="s">
        <v>39</v>
      </c>
      <c r="D5378" t="s">
        <v>77</v>
      </c>
      <c r="E5378" s="1">
        <v>45839</v>
      </c>
      <c r="F5378" t="s">
        <v>10807</v>
      </c>
      <c r="G5378" s="1">
        <v>45814</v>
      </c>
      <c r="H5378" t="s">
        <v>47</v>
      </c>
      <c r="I5378" t="s">
        <v>54</v>
      </c>
      <c r="J5378" t="s">
        <v>59</v>
      </c>
      <c r="K5378">
        <v>3</v>
      </c>
      <c r="L5378">
        <v>851.7</v>
      </c>
      <c r="M5378" t="s">
        <v>28</v>
      </c>
      <c r="N5378">
        <v>20</v>
      </c>
      <c r="O5378" t="s">
        <v>12318</v>
      </c>
      <c r="P5378">
        <v>411</v>
      </c>
      <c r="Q5378" t="s">
        <v>43</v>
      </c>
      <c r="R5378">
        <v>2</v>
      </c>
      <c r="S5378" t="s">
        <v>12065</v>
      </c>
      <c r="T5378" t="s">
        <v>36</v>
      </c>
    </row>
    <row r="5379" spans="1:20" x14ac:dyDescent="0.25">
      <c r="A5379" t="s">
        <v>10808</v>
      </c>
      <c r="B5379" t="s">
        <v>21</v>
      </c>
      <c r="C5379" t="s">
        <v>82</v>
      </c>
      <c r="D5379" t="s">
        <v>56</v>
      </c>
      <c r="E5379" t="s">
        <v>12120</v>
      </c>
      <c r="F5379" t="s">
        <v>10809</v>
      </c>
      <c r="G5379" s="1">
        <v>45814</v>
      </c>
      <c r="H5379" t="s">
        <v>34</v>
      </c>
      <c r="I5379" t="s">
        <v>54</v>
      </c>
      <c r="J5379" t="s">
        <v>27</v>
      </c>
      <c r="K5379">
        <v>4</v>
      </c>
      <c r="L5379">
        <v>388.34</v>
      </c>
      <c r="M5379" t="s">
        <v>28</v>
      </c>
      <c r="N5379">
        <v>14</v>
      </c>
      <c r="O5379" s="1">
        <v>45778</v>
      </c>
      <c r="P5379">
        <v>235</v>
      </c>
      <c r="Q5379" t="s">
        <v>29</v>
      </c>
      <c r="R5379">
        <v>5</v>
      </c>
      <c r="S5379" s="1">
        <v>45904</v>
      </c>
      <c r="T5379" t="s">
        <v>60</v>
      </c>
    </row>
    <row r="5380" spans="1:20" x14ac:dyDescent="0.25">
      <c r="A5380" t="s">
        <v>10810</v>
      </c>
      <c r="B5380" t="s">
        <v>45</v>
      </c>
      <c r="C5380" t="s">
        <v>22</v>
      </c>
      <c r="D5380" t="s">
        <v>52</v>
      </c>
      <c r="E5380" s="1">
        <v>45332</v>
      </c>
      <c r="F5380" t="s">
        <v>10811</v>
      </c>
      <c r="G5380" s="1">
        <v>45814</v>
      </c>
      <c r="H5380" t="s">
        <v>41</v>
      </c>
      <c r="I5380" t="s">
        <v>54</v>
      </c>
      <c r="J5380" t="s">
        <v>49</v>
      </c>
      <c r="K5380">
        <v>5</v>
      </c>
      <c r="L5380">
        <v>511.48</v>
      </c>
      <c r="M5380" t="s">
        <v>35</v>
      </c>
      <c r="N5380">
        <v>28</v>
      </c>
      <c r="O5380" t="s">
        <v>12198</v>
      </c>
      <c r="P5380">
        <v>307</v>
      </c>
      <c r="Q5380" t="s">
        <v>29</v>
      </c>
      <c r="R5380">
        <v>3</v>
      </c>
      <c r="S5380" s="1">
        <v>45937</v>
      </c>
      <c r="T5380" t="s">
        <v>36</v>
      </c>
    </row>
    <row r="5381" spans="1:20" x14ac:dyDescent="0.25">
      <c r="A5381" t="s">
        <v>10812</v>
      </c>
      <c r="B5381" t="s">
        <v>21</v>
      </c>
      <c r="C5381" t="s">
        <v>82</v>
      </c>
      <c r="D5381" t="s">
        <v>77</v>
      </c>
      <c r="E5381" t="s">
        <v>12489</v>
      </c>
      <c r="F5381" t="s">
        <v>10813</v>
      </c>
      <c r="G5381" s="1">
        <v>45814</v>
      </c>
      <c r="H5381" t="s">
        <v>47</v>
      </c>
      <c r="I5381" t="s">
        <v>48</v>
      </c>
      <c r="J5381" t="s">
        <v>49</v>
      </c>
      <c r="K5381">
        <v>5</v>
      </c>
      <c r="L5381">
        <v>937.55</v>
      </c>
      <c r="M5381" t="s">
        <v>50</v>
      </c>
      <c r="N5381">
        <v>49</v>
      </c>
      <c r="O5381" t="s">
        <v>12264</v>
      </c>
      <c r="P5381">
        <v>9</v>
      </c>
      <c r="Q5381" t="s">
        <v>29</v>
      </c>
      <c r="R5381">
        <v>3</v>
      </c>
      <c r="S5381" s="1">
        <v>45871</v>
      </c>
      <c r="T5381" t="s">
        <v>60</v>
      </c>
    </row>
    <row r="5382" spans="1:20" x14ac:dyDescent="0.25">
      <c r="A5382" t="s">
        <v>10814</v>
      </c>
      <c r="B5382" t="s">
        <v>21</v>
      </c>
      <c r="C5382" t="s">
        <v>82</v>
      </c>
      <c r="D5382" t="s">
        <v>32</v>
      </c>
      <c r="E5382" t="s">
        <v>12363</v>
      </c>
      <c r="F5382" t="s">
        <v>10815</v>
      </c>
      <c r="G5382" s="1">
        <v>45814</v>
      </c>
      <c r="H5382" t="s">
        <v>25</v>
      </c>
      <c r="I5382" t="s">
        <v>48</v>
      </c>
      <c r="J5382" t="s">
        <v>67</v>
      </c>
      <c r="K5382">
        <v>3</v>
      </c>
      <c r="L5382">
        <v>126.68</v>
      </c>
      <c r="M5382" t="s">
        <v>50</v>
      </c>
      <c r="N5382">
        <v>1</v>
      </c>
      <c r="O5382" s="1">
        <v>45816</v>
      </c>
      <c r="P5382">
        <v>453</v>
      </c>
      <c r="Q5382" t="s">
        <v>29</v>
      </c>
      <c r="R5382">
        <v>3</v>
      </c>
      <c r="S5382" s="1">
        <v>45754</v>
      </c>
      <c r="T5382" t="s">
        <v>36</v>
      </c>
    </row>
    <row r="5383" spans="1:20" x14ac:dyDescent="0.25">
      <c r="A5383" t="s">
        <v>10816</v>
      </c>
      <c r="B5383" t="s">
        <v>38</v>
      </c>
      <c r="C5383" t="s">
        <v>22</v>
      </c>
      <c r="D5383" t="s">
        <v>32</v>
      </c>
      <c r="E5383" s="1">
        <v>45506</v>
      </c>
      <c r="F5383" t="s">
        <v>10817</v>
      </c>
      <c r="G5383" s="1">
        <v>45814</v>
      </c>
      <c r="H5383" t="s">
        <v>47</v>
      </c>
      <c r="I5383" t="s">
        <v>54</v>
      </c>
      <c r="J5383" t="s">
        <v>64</v>
      </c>
      <c r="K5383">
        <v>3</v>
      </c>
      <c r="L5383">
        <v>1203.33</v>
      </c>
      <c r="M5383" t="s">
        <v>28</v>
      </c>
      <c r="N5383">
        <v>10</v>
      </c>
      <c r="O5383" s="1">
        <v>45331</v>
      </c>
      <c r="P5383">
        <v>360</v>
      </c>
      <c r="Q5383" t="s">
        <v>43</v>
      </c>
      <c r="R5383">
        <v>1</v>
      </c>
      <c r="S5383" s="1">
        <v>45392</v>
      </c>
      <c r="T5383" t="s">
        <v>30</v>
      </c>
    </row>
    <row r="5384" spans="1:20" x14ac:dyDescent="0.25">
      <c r="A5384" t="s">
        <v>10818</v>
      </c>
      <c r="B5384" t="s">
        <v>21</v>
      </c>
      <c r="C5384" t="s">
        <v>22</v>
      </c>
      <c r="D5384" t="s">
        <v>77</v>
      </c>
      <c r="E5384" t="s">
        <v>12342</v>
      </c>
      <c r="F5384" t="s">
        <v>10819</v>
      </c>
      <c r="G5384" s="1">
        <v>45814</v>
      </c>
      <c r="H5384" t="s">
        <v>25</v>
      </c>
      <c r="I5384" t="s">
        <v>48</v>
      </c>
      <c r="J5384" t="s">
        <v>64</v>
      </c>
      <c r="K5384">
        <v>1</v>
      </c>
      <c r="L5384">
        <v>205.13</v>
      </c>
      <c r="M5384" t="s">
        <v>50</v>
      </c>
      <c r="N5384">
        <v>39</v>
      </c>
      <c r="O5384" t="s">
        <v>12090</v>
      </c>
      <c r="P5384">
        <v>90</v>
      </c>
      <c r="Q5384" t="s">
        <v>43</v>
      </c>
      <c r="R5384">
        <v>3</v>
      </c>
      <c r="S5384" t="s">
        <v>12070</v>
      </c>
      <c r="T5384" t="s">
        <v>30</v>
      </c>
    </row>
    <row r="5385" spans="1:20" x14ac:dyDescent="0.25">
      <c r="A5385" t="s">
        <v>10820</v>
      </c>
      <c r="B5385" t="s">
        <v>21</v>
      </c>
      <c r="C5385" t="s">
        <v>82</v>
      </c>
      <c r="D5385" t="s">
        <v>77</v>
      </c>
      <c r="E5385" t="s">
        <v>12269</v>
      </c>
      <c r="F5385" t="s">
        <v>10821</v>
      </c>
      <c r="G5385" s="1">
        <v>45814</v>
      </c>
      <c r="H5385" t="s">
        <v>58</v>
      </c>
      <c r="I5385" t="s">
        <v>48</v>
      </c>
      <c r="J5385" t="s">
        <v>49</v>
      </c>
      <c r="K5385">
        <v>3</v>
      </c>
      <c r="L5385">
        <v>780.32</v>
      </c>
      <c r="M5385" t="s">
        <v>50</v>
      </c>
      <c r="N5385">
        <v>26</v>
      </c>
      <c r="O5385" t="s">
        <v>12110</v>
      </c>
      <c r="P5385">
        <v>194</v>
      </c>
      <c r="Q5385" t="s">
        <v>29</v>
      </c>
      <c r="R5385">
        <v>5</v>
      </c>
      <c r="S5385" s="1">
        <v>45452</v>
      </c>
      <c r="T5385" t="s">
        <v>36</v>
      </c>
    </row>
    <row r="5386" spans="1:20" x14ac:dyDescent="0.25">
      <c r="A5386" t="s">
        <v>10822</v>
      </c>
      <c r="B5386" t="s">
        <v>45</v>
      </c>
      <c r="C5386" t="s">
        <v>82</v>
      </c>
      <c r="D5386" t="s">
        <v>56</v>
      </c>
      <c r="E5386" t="s">
        <v>12148</v>
      </c>
      <c r="F5386" t="s">
        <v>10823</v>
      </c>
      <c r="G5386" s="1">
        <v>45814</v>
      </c>
      <c r="H5386" t="s">
        <v>47</v>
      </c>
      <c r="I5386" t="s">
        <v>42</v>
      </c>
      <c r="J5386" t="s">
        <v>27</v>
      </c>
      <c r="K5386">
        <v>4</v>
      </c>
      <c r="L5386">
        <v>574.97</v>
      </c>
      <c r="M5386" t="s">
        <v>28</v>
      </c>
      <c r="N5386">
        <v>18</v>
      </c>
      <c r="O5386" s="1">
        <v>45546</v>
      </c>
      <c r="P5386">
        <v>217</v>
      </c>
      <c r="Q5386" t="s">
        <v>29</v>
      </c>
      <c r="R5386">
        <v>1</v>
      </c>
      <c r="S5386" t="s">
        <v>12383</v>
      </c>
      <c r="T5386" t="s">
        <v>60</v>
      </c>
    </row>
    <row r="5387" spans="1:20" x14ac:dyDescent="0.25">
      <c r="A5387" t="s">
        <v>10824</v>
      </c>
      <c r="B5387" t="s">
        <v>45</v>
      </c>
      <c r="C5387" t="s">
        <v>22</v>
      </c>
      <c r="D5387" t="s">
        <v>32</v>
      </c>
      <c r="E5387" s="1">
        <v>45816</v>
      </c>
      <c r="F5387" t="s">
        <v>10825</v>
      </c>
      <c r="G5387" s="1">
        <v>45844</v>
      </c>
      <c r="H5387" t="s">
        <v>25</v>
      </c>
      <c r="I5387" t="s">
        <v>54</v>
      </c>
      <c r="J5387" t="s">
        <v>49</v>
      </c>
      <c r="K5387">
        <v>3</v>
      </c>
      <c r="L5387">
        <v>119.6</v>
      </c>
      <c r="M5387" t="s">
        <v>50</v>
      </c>
      <c r="N5387">
        <v>46</v>
      </c>
      <c r="O5387" s="1">
        <v>45724</v>
      </c>
      <c r="P5387">
        <v>311</v>
      </c>
      <c r="Q5387" t="s">
        <v>43</v>
      </c>
      <c r="R5387">
        <v>5</v>
      </c>
      <c r="S5387" t="s">
        <v>12230</v>
      </c>
      <c r="T5387" t="s">
        <v>60</v>
      </c>
    </row>
    <row r="5388" spans="1:20" x14ac:dyDescent="0.25">
      <c r="A5388" t="s">
        <v>10826</v>
      </c>
      <c r="B5388" t="s">
        <v>21</v>
      </c>
      <c r="C5388" t="s">
        <v>82</v>
      </c>
      <c r="D5388" t="s">
        <v>77</v>
      </c>
      <c r="E5388" t="s">
        <v>12146</v>
      </c>
      <c r="F5388" t="s">
        <v>10827</v>
      </c>
      <c r="G5388" s="1">
        <v>45844</v>
      </c>
      <c r="H5388" t="s">
        <v>58</v>
      </c>
      <c r="I5388" t="s">
        <v>63</v>
      </c>
      <c r="J5388" t="s">
        <v>59</v>
      </c>
      <c r="K5388">
        <v>4</v>
      </c>
      <c r="L5388">
        <v>608.96</v>
      </c>
      <c r="M5388" t="s">
        <v>28</v>
      </c>
      <c r="N5388">
        <v>39</v>
      </c>
      <c r="O5388" t="s">
        <v>12125</v>
      </c>
      <c r="P5388">
        <v>427</v>
      </c>
      <c r="Q5388" t="s">
        <v>29</v>
      </c>
      <c r="R5388">
        <v>5</v>
      </c>
      <c r="S5388" t="s">
        <v>12201</v>
      </c>
      <c r="T5388" t="s">
        <v>36</v>
      </c>
    </row>
    <row r="5389" spans="1:20" x14ac:dyDescent="0.25">
      <c r="A5389" t="s">
        <v>10828</v>
      </c>
      <c r="B5389" t="s">
        <v>38</v>
      </c>
      <c r="C5389" t="s">
        <v>22</v>
      </c>
      <c r="D5389" t="s">
        <v>32</v>
      </c>
      <c r="E5389" s="1">
        <v>45993</v>
      </c>
      <c r="F5389" t="s">
        <v>10829</v>
      </c>
      <c r="G5389" s="1">
        <v>45844</v>
      </c>
      <c r="H5389" t="s">
        <v>58</v>
      </c>
      <c r="I5389" t="s">
        <v>26</v>
      </c>
      <c r="J5389" t="s">
        <v>67</v>
      </c>
      <c r="K5389">
        <v>5</v>
      </c>
      <c r="L5389">
        <v>173.87</v>
      </c>
      <c r="M5389" t="s">
        <v>35</v>
      </c>
      <c r="N5389">
        <v>12</v>
      </c>
      <c r="O5389" t="s">
        <v>12262</v>
      </c>
      <c r="P5389">
        <v>321</v>
      </c>
      <c r="Q5389" t="s">
        <v>29</v>
      </c>
      <c r="R5389">
        <v>4</v>
      </c>
      <c r="S5389" t="s">
        <v>12365</v>
      </c>
      <c r="T5389" t="s">
        <v>30</v>
      </c>
    </row>
    <row r="5390" spans="1:20" x14ac:dyDescent="0.25">
      <c r="A5390" t="s">
        <v>10830</v>
      </c>
      <c r="B5390" t="s">
        <v>21</v>
      </c>
      <c r="C5390" t="s">
        <v>82</v>
      </c>
      <c r="D5390" t="s">
        <v>32</v>
      </c>
      <c r="E5390" s="1">
        <v>45840</v>
      </c>
      <c r="F5390" t="s">
        <v>10831</v>
      </c>
      <c r="G5390" s="1">
        <v>45844</v>
      </c>
      <c r="H5390" t="s">
        <v>34</v>
      </c>
      <c r="I5390" t="s">
        <v>26</v>
      </c>
      <c r="J5390" t="s">
        <v>64</v>
      </c>
      <c r="K5390">
        <v>4</v>
      </c>
      <c r="L5390">
        <v>983</v>
      </c>
      <c r="M5390" t="s">
        <v>35</v>
      </c>
      <c r="N5390">
        <v>15</v>
      </c>
      <c r="O5390" t="s">
        <v>12240</v>
      </c>
      <c r="P5390">
        <v>41</v>
      </c>
      <c r="Q5390" t="s">
        <v>43</v>
      </c>
      <c r="R5390">
        <v>2</v>
      </c>
      <c r="S5390" t="s">
        <v>12380</v>
      </c>
      <c r="T5390" t="s">
        <v>30</v>
      </c>
    </row>
    <row r="5391" spans="1:20" x14ac:dyDescent="0.25">
      <c r="A5391" t="s">
        <v>10832</v>
      </c>
      <c r="B5391" t="s">
        <v>21</v>
      </c>
      <c r="C5391" t="s">
        <v>82</v>
      </c>
      <c r="D5391" t="s">
        <v>23</v>
      </c>
      <c r="E5391" t="s">
        <v>12133</v>
      </c>
      <c r="F5391" t="s">
        <v>10833</v>
      </c>
      <c r="G5391" s="1">
        <v>45844</v>
      </c>
      <c r="H5391" t="s">
        <v>47</v>
      </c>
      <c r="I5391" t="s">
        <v>48</v>
      </c>
      <c r="J5391" t="s">
        <v>27</v>
      </c>
      <c r="K5391">
        <v>3</v>
      </c>
      <c r="L5391">
        <v>653.80999999999995</v>
      </c>
      <c r="M5391" t="s">
        <v>35</v>
      </c>
      <c r="N5391">
        <v>31</v>
      </c>
      <c r="O5391" t="s">
        <v>12205</v>
      </c>
      <c r="P5391">
        <v>3</v>
      </c>
      <c r="Q5391" t="s">
        <v>43</v>
      </c>
      <c r="R5391">
        <v>2</v>
      </c>
      <c r="S5391" s="1">
        <v>45658</v>
      </c>
      <c r="T5391" t="s">
        <v>60</v>
      </c>
    </row>
    <row r="5392" spans="1:20" x14ac:dyDescent="0.25">
      <c r="A5392" t="s">
        <v>10834</v>
      </c>
      <c r="B5392" t="s">
        <v>38</v>
      </c>
      <c r="C5392" t="s">
        <v>82</v>
      </c>
      <c r="D5392" t="s">
        <v>77</v>
      </c>
      <c r="E5392" s="1">
        <v>45299</v>
      </c>
      <c r="F5392" t="s">
        <v>10835</v>
      </c>
      <c r="G5392" s="1">
        <v>45844</v>
      </c>
      <c r="H5392" t="s">
        <v>47</v>
      </c>
      <c r="I5392" t="s">
        <v>42</v>
      </c>
      <c r="J5392" t="s">
        <v>67</v>
      </c>
      <c r="K5392">
        <v>5</v>
      </c>
      <c r="L5392">
        <v>403.4</v>
      </c>
      <c r="M5392" t="s">
        <v>35</v>
      </c>
      <c r="N5392">
        <v>2</v>
      </c>
      <c r="O5392" t="s">
        <v>12361</v>
      </c>
      <c r="P5392">
        <v>452</v>
      </c>
      <c r="Q5392" t="s">
        <v>43</v>
      </c>
      <c r="R5392">
        <v>3</v>
      </c>
      <c r="S5392" t="s">
        <v>12384</v>
      </c>
      <c r="T5392" t="s">
        <v>36</v>
      </c>
    </row>
    <row r="5393" spans="1:20" x14ac:dyDescent="0.25">
      <c r="A5393" t="s">
        <v>10836</v>
      </c>
      <c r="B5393" t="s">
        <v>45</v>
      </c>
      <c r="C5393" t="s">
        <v>82</v>
      </c>
      <c r="D5393" t="s">
        <v>52</v>
      </c>
      <c r="E5393" t="s">
        <v>12324</v>
      </c>
      <c r="F5393" t="s">
        <v>10837</v>
      </c>
      <c r="G5393" s="1">
        <v>45844</v>
      </c>
      <c r="H5393" t="s">
        <v>25</v>
      </c>
      <c r="I5393" t="s">
        <v>54</v>
      </c>
      <c r="J5393" t="s">
        <v>27</v>
      </c>
      <c r="K5393">
        <v>5</v>
      </c>
      <c r="L5393">
        <v>617.80999999999995</v>
      </c>
      <c r="M5393" t="s">
        <v>28</v>
      </c>
      <c r="N5393">
        <v>21</v>
      </c>
      <c r="O5393" t="s">
        <v>12085</v>
      </c>
      <c r="P5393">
        <v>53</v>
      </c>
      <c r="Q5393" t="s">
        <v>43</v>
      </c>
      <c r="R5393">
        <v>5</v>
      </c>
      <c r="S5393" t="s">
        <v>12196</v>
      </c>
      <c r="T5393" t="s">
        <v>30</v>
      </c>
    </row>
    <row r="5394" spans="1:20" x14ac:dyDescent="0.25">
      <c r="A5394" t="s">
        <v>10838</v>
      </c>
      <c r="B5394" t="s">
        <v>21</v>
      </c>
      <c r="C5394" t="s">
        <v>82</v>
      </c>
      <c r="D5394" t="s">
        <v>23</v>
      </c>
      <c r="E5394" t="s">
        <v>12503</v>
      </c>
      <c r="F5394" t="s">
        <v>10839</v>
      </c>
      <c r="G5394" s="1">
        <v>45875</v>
      </c>
      <c r="H5394" t="s">
        <v>41</v>
      </c>
      <c r="I5394" t="s">
        <v>48</v>
      </c>
      <c r="J5394" t="s">
        <v>49</v>
      </c>
      <c r="K5394">
        <v>5</v>
      </c>
      <c r="L5394">
        <v>716.92</v>
      </c>
      <c r="M5394" t="s">
        <v>35</v>
      </c>
      <c r="N5394">
        <v>8</v>
      </c>
      <c r="O5394" t="s">
        <v>12309</v>
      </c>
      <c r="P5394">
        <v>292</v>
      </c>
      <c r="Q5394" t="s">
        <v>29</v>
      </c>
      <c r="R5394">
        <v>3</v>
      </c>
      <c r="S5394" s="1">
        <v>45969</v>
      </c>
      <c r="T5394" t="s">
        <v>36</v>
      </c>
    </row>
    <row r="5395" spans="1:20" x14ac:dyDescent="0.25">
      <c r="A5395" t="s">
        <v>10840</v>
      </c>
      <c r="B5395" t="s">
        <v>21</v>
      </c>
      <c r="C5395" t="s">
        <v>82</v>
      </c>
      <c r="D5395" t="s">
        <v>77</v>
      </c>
      <c r="E5395" t="s">
        <v>12240</v>
      </c>
      <c r="F5395" t="s">
        <v>10841</v>
      </c>
      <c r="G5395" s="1">
        <v>45875</v>
      </c>
      <c r="H5395" t="s">
        <v>47</v>
      </c>
      <c r="I5395" t="s">
        <v>63</v>
      </c>
      <c r="J5395" t="s">
        <v>27</v>
      </c>
      <c r="K5395">
        <v>5</v>
      </c>
      <c r="L5395">
        <v>1468.24</v>
      </c>
      <c r="M5395" t="s">
        <v>50</v>
      </c>
      <c r="N5395">
        <v>5</v>
      </c>
      <c r="O5395" t="s">
        <v>12249</v>
      </c>
      <c r="P5395">
        <v>388</v>
      </c>
      <c r="Q5395" t="s">
        <v>43</v>
      </c>
      <c r="R5395">
        <v>2</v>
      </c>
      <c r="S5395" t="s">
        <v>12286</v>
      </c>
      <c r="T5395" t="s">
        <v>36</v>
      </c>
    </row>
    <row r="5396" spans="1:20" x14ac:dyDescent="0.25">
      <c r="A5396" t="s">
        <v>10842</v>
      </c>
      <c r="B5396" t="s">
        <v>21</v>
      </c>
      <c r="C5396" t="s">
        <v>22</v>
      </c>
      <c r="D5396" t="s">
        <v>56</v>
      </c>
      <c r="E5396" t="s">
        <v>12332</v>
      </c>
      <c r="F5396" t="s">
        <v>10843</v>
      </c>
      <c r="G5396" s="1">
        <v>45875</v>
      </c>
      <c r="H5396" t="s">
        <v>41</v>
      </c>
      <c r="I5396" t="s">
        <v>63</v>
      </c>
      <c r="J5396" t="s">
        <v>67</v>
      </c>
      <c r="K5396">
        <v>3</v>
      </c>
      <c r="L5396">
        <v>399.7</v>
      </c>
      <c r="M5396" t="s">
        <v>35</v>
      </c>
      <c r="N5396">
        <v>40</v>
      </c>
      <c r="O5396" t="s">
        <v>12170</v>
      </c>
      <c r="P5396">
        <v>380</v>
      </c>
      <c r="Q5396" t="s">
        <v>29</v>
      </c>
      <c r="R5396">
        <v>3</v>
      </c>
      <c r="S5396" s="1">
        <v>45694</v>
      </c>
      <c r="T5396" t="s">
        <v>60</v>
      </c>
    </row>
    <row r="5397" spans="1:20" x14ac:dyDescent="0.25">
      <c r="A5397" t="s">
        <v>10844</v>
      </c>
      <c r="B5397" t="s">
        <v>45</v>
      </c>
      <c r="C5397" t="s">
        <v>39</v>
      </c>
      <c r="D5397" t="s">
        <v>23</v>
      </c>
      <c r="E5397" s="1">
        <v>45357</v>
      </c>
      <c r="F5397" t="s">
        <v>10845</v>
      </c>
      <c r="G5397" s="1">
        <v>45875</v>
      </c>
      <c r="H5397" t="s">
        <v>34</v>
      </c>
      <c r="I5397" t="s">
        <v>26</v>
      </c>
      <c r="J5397" t="s">
        <v>49</v>
      </c>
      <c r="K5397">
        <v>5</v>
      </c>
      <c r="L5397">
        <v>717.92</v>
      </c>
      <c r="M5397" t="s">
        <v>28</v>
      </c>
      <c r="N5397">
        <v>19</v>
      </c>
      <c r="O5397" t="s">
        <v>12081</v>
      </c>
      <c r="P5397">
        <v>71</v>
      </c>
      <c r="Q5397" t="s">
        <v>29</v>
      </c>
      <c r="R5397">
        <v>3</v>
      </c>
      <c r="S5397" t="s">
        <v>12255</v>
      </c>
      <c r="T5397" t="s">
        <v>60</v>
      </c>
    </row>
    <row r="5398" spans="1:20" x14ac:dyDescent="0.25">
      <c r="A5398" t="s">
        <v>10846</v>
      </c>
      <c r="B5398" t="s">
        <v>21</v>
      </c>
      <c r="C5398" t="s">
        <v>39</v>
      </c>
      <c r="D5398" t="s">
        <v>52</v>
      </c>
      <c r="E5398" t="s">
        <v>12133</v>
      </c>
      <c r="F5398" t="s">
        <v>10847</v>
      </c>
      <c r="G5398" s="1">
        <v>45875</v>
      </c>
      <c r="H5398" t="s">
        <v>47</v>
      </c>
      <c r="I5398" t="s">
        <v>54</v>
      </c>
      <c r="J5398" t="s">
        <v>49</v>
      </c>
      <c r="K5398">
        <v>1</v>
      </c>
      <c r="L5398">
        <v>1313.01</v>
      </c>
      <c r="M5398" t="s">
        <v>50</v>
      </c>
      <c r="N5398">
        <v>44</v>
      </c>
      <c r="O5398" t="s">
        <v>12268</v>
      </c>
      <c r="P5398">
        <v>130</v>
      </c>
      <c r="Q5398" t="s">
        <v>29</v>
      </c>
      <c r="R5398">
        <v>1</v>
      </c>
      <c r="S5398" t="s">
        <v>12176</v>
      </c>
      <c r="T5398" t="s">
        <v>36</v>
      </c>
    </row>
    <row r="5399" spans="1:20" x14ac:dyDescent="0.25">
      <c r="A5399" t="s">
        <v>10848</v>
      </c>
      <c r="B5399" t="s">
        <v>38</v>
      </c>
      <c r="C5399" t="s">
        <v>39</v>
      </c>
      <c r="D5399" t="s">
        <v>32</v>
      </c>
      <c r="E5399" t="s">
        <v>12357</v>
      </c>
      <c r="F5399" t="s">
        <v>10849</v>
      </c>
      <c r="G5399" s="1">
        <v>45875</v>
      </c>
      <c r="H5399" t="s">
        <v>25</v>
      </c>
      <c r="I5399" t="s">
        <v>48</v>
      </c>
      <c r="J5399" t="s">
        <v>59</v>
      </c>
      <c r="K5399">
        <v>5</v>
      </c>
      <c r="L5399">
        <v>836.38</v>
      </c>
      <c r="M5399" t="s">
        <v>50</v>
      </c>
      <c r="N5399">
        <v>14</v>
      </c>
      <c r="O5399" s="1">
        <v>45904</v>
      </c>
      <c r="P5399">
        <v>161</v>
      </c>
      <c r="Q5399" t="s">
        <v>29</v>
      </c>
      <c r="R5399">
        <v>1</v>
      </c>
      <c r="S5399" t="s">
        <v>12268</v>
      </c>
      <c r="T5399" t="s">
        <v>60</v>
      </c>
    </row>
    <row r="5400" spans="1:20" x14ac:dyDescent="0.25">
      <c r="A5400" t="s">
        <v>10850</v>
      </c>
      <c r="B5400" t="s">
        <v>21</v>
      </c>
      <c r="C5400" t="s">
        <v>82</v>
      </c>
      <c r="D5400" t="s">
        <v>77</v>
      </c>
      <c r="E5400" s="1">
        <v>45873</v>
      </c>
      <c r="F5400" t="s">
        <v>10851</v>
      </c>
      <c r="G5400" s="1">
        <v>45875</v>
      </c>
      <c r="H5400" t="s">
        <v>34</v>
      </c>
      <c r="I5400" t="s">
        <v>26</v>
      </c>
      <c r="J5400" t="s">
        <v>64</v>
      </c>
      <c r="K5400">
        <v>3</v>
      </c>
      <c r="L5400">
        <v>766.39</v>
      </c>
      <c r="M5400" t="s">
        <v>50</v>
      </c>
      <c r="N5400">
        <v>50</v>
      </c>
      <c r="O5400" t="s">
        <v>12270</v>
      </c>
      <c r="P5400">
        <v>172</v>
      </c>
      <c r="Q5400" t="s">
        <v>43</v>
      </c>
      <c r="R5400">
        <v>4</v>
      </c>
      <c r="S5400" t="s">
        <v>12125</v>
      </c>
      <c r="T5400" t="s">
        <v>30</v>
      </c>
    </row>
    <row r="5401" spans="1:20" x14ac:dyDescent="0.25">
      <c r="A5401" t="s">
        <v>10852</v>
      </c>
      <c r="B5401" t="s">
        <v>38</v>
      </c>
      <c r="C5401" t="s">
        <v>39</v>
      </c>
      <c r="D5401" t="s">
        <v>56</v>
      </c>
      <c r="E5401" s="1">
        <v>45446</v>
      </c>
      <c r="F5401" t="s">
        <v>10853</v>
      </c>
      <c r="G5401" s="1">
        <v>45875</v>
      </c>
      <c r="H5401" t="s">
        <v>58</v>
      </c>
      <c r="I5401" t="s">
        <v>54</v>
      </c>
      <c r="J5401" t="s">
        <v>64</v>
      </c>
      <c r="K5401">
        <v>2</v>
      </c>
      <c r="L5401">
        <v>120.09</v>
      </c>
      <c r="M5401" t="s">
        <v>28</v>
      </c>
      <c r="N5401">
        <v>29</v>
      </c>
      <c r="O5401" t="s">
        <v>12182</v>
      </c>
      <c r="P5401">
        <v>424</v>
      </c>
      <c r="Q5401" t="s">
        <v>29</v>
      </c>
      <c r="R5401">
        <v>4</v>
      </c>
      <c r="S5401" t="s">
        <v>12423</v>
      </c>
      <c r="T5401" t="s">
        <v>36</v>
      </c>
    </row>
    <row r="5402" spans="1:20" x14ac:dyDescent="0.25">
      <c r="A5402" t="s">
        <v>10854</v>
      </c>
      <c r="B5402" t="s">
        <v>38</v>
      </c>
      <c r="C5402" t="s">
        <v>39</v>
      </c>
      <c r="D5402" t="s">
        <v>32</v>
      </c>
      <c r="E5402" t="s">
        <v>12267</v>
      </c>
      <c r="F5402" t="s">
        <v>10855</v>
      </c>
      <c r="G5402" s="1">
        <v>45875</v>
      </c>
      <c r="H5402" t="s">
        <v>58</v>
      </c>
      <c r="I5402" t="s">
        <v>42</v>
      </c>
      <c r="J5402" t="s">
        <v>59</v>
      </c>
      <c r="K5402">
        <v>2</v>
      </c>
      <c r="L5402">
        <v>921.45</v>
      </c>
      <c r="M5402" t="s">
        <v>35</v>
      </c>
      <c r="N5402">
        <v>15</v>
      </c>
      <c r="O5402" t="s">
        <v>12177</v>
      </c>
      <c r="P5402">
        <v>474</v>
      </c>
      <c r="Q5402" t="s">
        <v>29</v>
      </c>
      <c r="R5402">
        <v>2</v>
      </c>
      <c r="S5402" t="s">
        <v>12174</v>
      </c>
      <c r="T5402" t="s">
        <v>30</v>
      </c>
    </row>
    <row r="5403" spans="1:20" x14ac:dyDescent="0.25">
      <c r="A5403" t="s">
        <v>10856</v>
      </c>
      <c r="B5403" t="s">
        <v>21</v>
      </c>
      <c r="C5403" t="s">
        <v>82</v>
      </c>
      <c r="D5403" t="s">
        <v>32</v>
      </c>
      <c r="E5403" s="1">
        <v>45452</v>
      </c>
      <c r="F5403" t="s">
        <v>10857</v>
      </c>
      <c r="G5403" s="1">
        <v>45875</v>
      </c>
      <c r="H5403" t="s">
        <v>47</v>
      </c>
      <c r="I5403" t="s">
        <v>63</v>
      </c>
      <c r="J5403" t="s">
        <v>59</v>
      </c>
      <c r="K5403">
        <v>3</v>
      </c>
      <c r="L5403">
        <v>903.63</v>
      </c>
      <c r="M5403" t="s">
        <v>35</v>
      </c>
      <c r="N5403">
        <v>21</v>
      </c>
      <c r="O5403" t="s">
        <v>12158</v>
      </c>
      <c r="P5403">
        <v>97</v>
      </c>
      <c r="Q5403" t="s">
        <v>29</v>
      </c>
      <c r="R5403">
        <v>5</v>
      </c>
      <c r="S5403" t="s">
        <v>12209</v>
      </c>
      <c r="T5403" t="s">
        <v>60</v>
      </c>
    </row>
    <row r="5404" spans="1:20" x14ac:dyDescent="0.25">
      <c r="A5404" t="s">
        <v>10858</v>
      </c>
      <c r="B5404" t="s">
        <v>38</v>
      </c>
      <c r="C5404" t="s">
        <v>22</v>
      </c>
      <c r="D5404" t="s">
        <v>77</v>
      </c>
      <c r="E5404" s="1">
        <v>45846</v>
      </c>
      <c r="F5404" t="s">
        <v>10859</v>
      </c>
      <c r="G5404" s="1">
        <v>45875</v>
      </c>
      <c r="H5404" t="s">
        <v>34</v>
      </c>
      <c r="I5404" t="s">
        <v>54</v>
      </c>
      <c r="J5404" t="s">
        <v>67</v>
      </c>
      <c r="K5404">
        <v>1</v>
      </c>
      <c r="L5404">
        <v>1366.77</v>
      </c>
      <c r="M5404" t="s">
        <v>50</v>
      </c>
      <c r="N5404">
        <v>20</v>
      </c>
      <c r="O5404" t="s">
        <v>12147</v>
      </c>
      <c r="P5404">
        <v>157</v>
      </c>
      <c r="Q5404" t="s">
        <v>43</v>
      </c>
      <c r="R5404">
        <v>2</v>
      </c>
      <c r="S5404" t="s">
        <v>12164</v>
      </c>
      <c r="T5404" t="s">
        <v>36</v>
      </c>
    </row>
    <row r="5405" spans="1:20" x14ac:dyDescent="0.25">
      <c r="A5405" t="s">
        <v>10860</v>
      </c>
      <c r="B5405" t="s">
        <v>21</v>
      </c>
      <c r="C5405" t="s">
        <v>39</v>
      </c>
      <c r="D5405" t="s">
        <v>23</v>
      </c>
      <c r="E5405" t="s">
        <v>12172</v>
      </c>
      <c r="F5405" t="s">
        <v>10861</v>
      </c>
      <c r="G5405" s="1">
        <v>45906</v>
      </c>
      <c r="H5405" t="s">
        <v>41</v>
      </c>
      <c r="I5405" t="s">
        <v>63</v>
      </c>
      <c r="J5405" t="s">
        <v>27</v>
      </c>
      <c r="K5405">
        <v>5</v>
      </c>
      <c r="L5405">
        <v>738.43</v>
      </c>
      <c r="M5405" t="s">
        <v>35</v>
      </c>
      <c r="N5405">
        <v>28</v>
      </c>
      <c r="O5405" t="s">
        <v>12237</v>
      </c>
      <c r="P5405">
        <v>296</v>
      </c>
      <c r="Q5405" t="s">
        <v>43</v>
      </c>
      <c r="R5405">
        <v>4</v>
      </c>
      <c r="S5405" s="1">
        <v>45998</v>
      </c>
      <c r="T5405" t="s">
        <v>36</v>
      </c>
    </row>
    <row r="5406" spans="1:20" x14ac:dyDescent="0.25">
      <c r="A5406" t="s">
        <v>10862</v>
      </c>
      <c r="B5406" t="s">
        <v>45</v>
      </c>
      <c r="C5406" t="s">
        <v>22</v>
      </c>
      <c r="D5406" t="s">
        <v>77</v>
      </c>
      <c r="E5406" s="1">
        <v>45872</v>
      </c>
      <c r="F5406" t="s">
        <v>10863</v>
      </c>
      <c r="G5406" s="1">
        <v>45906</v>
      </c>
      <c r="H5406" t="s">
        <v>58</v>
      </c>
      <c r="I5406" t="s">
        <v>42</v>
      </c>
      <c r="J5406" t="s">
        <v>49</v>
      </c>
      <c r="K5406">
        <v>3</v>
      </c>
      <c r="L5406">
        <v>261.51</v>
      </c>
      <c r="M5406" t="s">
        <v>35</v>
      </c>
      <c r="N5406">
        <v>3</v>
      </c>
      <c r="O5406" s="1">
        <v>45995</v>
      </c>
      <c r="P5406">
        <v>295</v>
      </c>
      <c r="Q5406" t="s">
        <v>29</v>
      </c>
      <c r="R5406">
        <v>5</v>
      </c>
      <c r="S5406" s="1">
        <v>45455</v>
      </c>
      <c r="T5406" t="s">
        <v>36</v>
      </c>
    </row>
    <row r="5407" spans="1:20" x14ac:dyDescent="0.25">
      <c r="A5407" t="s">
        <v>10864</v>
      </c>
      <c r="B5407" t="s">
        <v>21</v>
      </c>
      <c r="C5407" t="s">
        <v>39</v>
      </c>
      <c r="D5407" t="s">
        <v>32</v>
      </c>
      <c r="E5407" t="s">
        <v>12413</v>
      </c>
      <c r="F5407" t="s">
        <v>10865</v>
      </c>
      <c r="G5407" s="1">
        <v>45906</v>
      </c>
      <c r="H5407" t="s">
        <v>25</v>
      </c>
      <c r="I5407" t="s">
        <v>42</v>
      </c>
      <c r="J5407" t="s">
        <v>49</v>
      </c>
      <c r="K5407">
        <v>1</v>
      </c>
      <c r="L5407">
        <v>940.91</v>
      </c>
      <c r="M5407" t="s">
        <v>28</v>
      </c>
      <c r="N5407">
        <v>4</v>
      </c>
      <c r="O5407" s="1">
        <v>45423</v>
      </c>
      <c r="P5407">
        <v>240</v>
      </c>
      <c r="Q5407" t="s">
        <v>43</v>
      </c>
      <c r="R5407">
        <v>5</v>
      </c>
      <c r="S5407" s="1">
        <v>45751</v>
      </c>
      <c r="T5407" t="s">
        <v>30</v>
      </c>
    </row>
    <row r="5408" spans="1:20" x14ac:dyDescent="0.25">
      <c r="A5408" t="s">
        <v>10866</v>
      </c>
      <c r="B5408" t="s">
        <v>45</v>
      </c>
      <c r="C5408" t="s">
        <v>82</v>
      </c>
      <c r="D5408" t="s">
        <v>52</v>
      </c>
      <c r="E5408" t="s">
        <v>12460</v>
      </c>
      <c r="F5408" t="s">
        <v>10867</v>
      </c>
      <c r="G5408" s="1">
        <v>45906</v>
      </c>
      <c r="H5408" t="s">
        <v>41</v>
      </c>
      <c r="I5408" t="s">
        <v>54</v>
      </c>
      <c r="J5408" t="s">
        <v>27</v>
      </c>
      <c r="K5408">
        <v>1</v>
      </c>
      <c r="L5408">
        <v>703.24</v>
      </c>
      <c r="M5408" t="s">
        <v>35</v>
      </c>
      <c r="N5408">
        <v>15</v>
      </c>
      <c r="O5408" t="s">
        <v>12120</v>
      </c>
      <c r="P5408">
        <v>308</v>
      </c>
      <c r="Q5408" t="s">
        <v>43</v>
      </c>
      <c r="R5408">
        <v>3</v>
      </c>
      <c r="S5408" s="1">
        <v>45717</v>
      </c>
      <c r="T5408" t="s">
        <v>36</v>
      </c>
    </row>
    <row r="5409" spans="1:20" x14ac:dyDescent="0.25">
      <c r="A5409" t="s">
        <v>10868</v>
      </c>
      <c r="B5409" t="s">
        <v>45</v>
      </c>
      <c r="C5409" t="s">
        <v>39</v>
      </c>
      <c r="D5409" t="s">
        <v>23</v>
      </c>
      <c r="E5409" t="s">
        <v>12085</v>
      </c>
      <c r="F5409" t="s">
        <v>10869</v>
      </c>
      <c r="G5409" s="1">
        <v>45906</v>
      </c>
      <c r="H5409" t="s">
        <v>41</v>
      </c>
      <c r="I5409" t="s">
        <v>42</v>
      </c>
      <c r="J5409" t="s">
        <v>49</v>
      </c>
      <c r="K5409">
        <v>3</v>
      </c>
      <c r="L5409">
        <v>398.54</v>
      </c>
      <c r="M5409" t="s">
        <v>50</v>
      </c>
      <c r="N5409">
        <v>37</v>
      </c>
      <c r="O5409" t="s">
        <v>12310</v>
      </c>
      <c r="P5409">
        <v>425</v>
      </c>
      <c r="Q5409" t="s">
        <v>43</v>
      </c>
      <c r="R5409">
        <v>2</v>
      </c>
      <c r="S5409" s="1">
        <v>45724</v>
      </c>
      <c r="T5409" t="s">
        <v>36</v>
      </c>
    </row>
    <row r="5410" spans="1:20" x14ac:dyDescent="0.25">
      <c r="A5410" t="s">
        <v>10870</v>
      </c>
      <c r="B5410" t="s">
        <v>45</v>
      </c>
      <c r="C5410" t="s">
        <v>22</v>
      </c>
      <c r="D5410" t="s">
        <v>52</v>
      </c>
      <c r="E5410" s="1">
        <v>45694</v>
      </c>
      <c r="F5410" t="s">
        <v>10871</v>
      </c>
      <c r="G5410" s="1">
        <v>45906</v>
      </c>
      <c r="H5410" t="s">
        <v>47</v>
      </c>
      <c r="I5410" t="s">
        <v>48</v>
      </c>
      <c r="J5410" t="s">
        <v>49</v>
      </c>
      <c r="K5410">
        <v>2</v>
      </c>
      <c r="L5410">
        <v>196.1</v>
      </c>
      <c r="M5410" t="s">
        <v>28</v>
      </c>
      <c r="N5410">
        <v>14</v>
      </c>
      <c r="O5410" t="s">
        <v>12140</v>
      </c>
      <c r="P5410">
        <v>423</v>
      </c>
      <c r="Q5410" t="s">
        <v>43</v>
      </c>
      <c r="R5410">
        <v>5</v>
      </c>
      <c r="S5410" s="1">
        <v>45635</v>
      </c>
      <c r="T5410" t="s">
        <v>60</v>
      </c>
    </row>
    <row r="5411" spans="1:20" x14ac:dyDescent="0.25">
      <c r="A5411" t="s">
        <v>10872</v>
      </c>
      <c r="B5411" t="s">
        <v>38</v>
      </c>
      <c r="C5411" t="s">
        <v>39</v>
      </c>
      <c r="D5411" t="s">
        <v>77</v>
      </c>
      <c r="E5411" s="1">
        <v>45905</v>
      </c>
      <c r="F5411" t="s">
        <v>10873</v>
      </c>
      <c r="G5411" s="1">
        <v>45906</v>
      </c>
      <c r="H5411" t="s">
        <v>25</v>
      </c>
      <c r="I5411" t="s">
        <v>54</v>
      </c>
      <c r="J5411" t="s">
        <v>64</v>
      </c>
      <c r="K5411">
        <v>4</v>
      </c>
      <c r="L5411">
        <v>356.27</v>
      </c>
      <c r="M5411" t="s">
        <v>35</v>
      </c>
      <c r="N5411">
        <v>38</v>
      </c>
      <c r="O5411" s="1">
        <v>45482</v>
      </c>
      <c r="P5411">
        <v>389</v>
      </c>
      <c r="Q5411" t="s">
        <v>29</v>
      </c>
      <c r="R5411">
        <v>2</v>
      </c>
      <c r="S5411" s="1">
        <v>45332</v>
      </c>
      <c r="T5411" t="s">
        <v>30</v>
      </c>
    </row>
    <row r="5412" spans="1:20" x14ac:dyDescent="0.25">
      <c r="A5412" t="s">
        <v>10874</v>
      </c>
      <c r="B5412" t="s">
        <v>45</v>
      </c>
      <c r="C5412" t="s">
        <v>22</v>
      </c>
      <c r="D5412" t="s">
        <v>23</v>
      </c>
      <c r="E5412" s="1">
        <v>45415</v>
      </c>
      <c r="F5412" t="s">
        <v>10875</v>
      </c>
      <c r="G5412" s="1">
        <v>45906</v>
      </c>
      <c r="H5412" t="s">
        <v>41</v>
      </c>
      <c r="I5412" t="s">
        <v>42</v>
      </c>
      <c r="J5412" t="s">
        <v>59</v>
      </c>
      <c r="K5412">
        <v>1</v>
      </c>
      <c r="L5412">
        <v>1444.55</v>
      </c>
      <c r="M5412" t="s">
        <v>50</v>
      </c>
      <c r="N5412">
        <v>36</v>
      </c>
      <c r="O5412" t="s">
        <v>12089</v>
      </c>
      <c r="P5412">
        <v>281</v>
      </c>
      <c r="Q5412" t="s">
        <v>43</v>
      </c>
      <c r="R5412">
        <v>5</v>
      </c>
      <c r="S5412" s="1">
        <v>45332</v>
      </c>
      <c r="T5412" t="s">
        <v>60</v>
      </c>
    </row>
    <row r="5413" spans="1:20" x14ac:dyDescent="0.25">
      <c r="A5413" t="s">
        <v>10876</v>
      </c>
      <c r="B5413" t="s">
        <v>45</v>
      </c>
      <c r="C5413" t="s">
        <v>22</v>
      </c>
      <c r="D5413" t="s">
        <v>52</v>
      </c>
      <c r="E5413" s="1">
        <v>45607</v>
      </c>
      <c r="F5413" t="s">
        <v>10877</v>
      </c>
      <c r="G5413" s="1">
        <v>45906</v>
      </c>
      <c r="H5413" t="s">
        <v>58</v>
      </c>
      <c r="I5413" t="s">
        <v>54</v>
      </c>
      <c r="J5413" t="s">
        <v>67</v>
      </c>
      <c r="K5413">
        <v>4</v>
      </c>
      <c r="L5413">
        <v>927.62</v>
      </c>
      <c r="M5413" t="s">
        <v>35</v>
      </c>
      <c r="N5413">
        <v>33</v>
      </c>
      <c r="O5413" s="1">
        <v>45810</v>
      </c>
      <c r="P5413">
        <v>482</v>
      </c>
      <c r="Q5413" t="s">
        <v>43</v>
      </c>
      <c r="R5413">
        <v>5</v>
      </c>
      <c r="S5413" t="s">
        <v>12084</v>
      </c>
      <c r="T5413" t="s">
        <v>36</v>
      </c>
    </row>
    <row r="5414" spans="1:20" x14ac:dyDescent="0.25">
      <c r="A5414" t="s">
        <v>10878</v>
      </c>
      <c r="B5414" t="s">
        <v>38</v>
      </c>
      <c r="C5414" t="s">
        <v>39</v>
      </c>
      <c r="D5414" t="s">
        <v>52</v>
      </c>
      <c r="E5414" t="s">
        <v>12477</v>
      </c>
      <c r="F5414" t="s">
        <v>10879</v>
      </c>
      <c r="G5414" s="1">
        <v>45906</v>
      </c>
      <c r="H5414" t="s">
        <v>25</v>
      </c>
      <c r="I5414" t="s">
        <v>63</v>
      </c>
      <c r="J5414" t="s">
        <v>64</v>
      </c>
      <c r="K5414">
        <v>1</v>
      </c>
      <c r="L5414">
        <v>1143.58</v>
      </c>
      <c r="M5414" t="s">
        <v>28</v>
      </c>
      <c r="N5414">
        <v>28</v>
      </c>
      <c r="O5414" s="1">
        <v>45724</v>
      </c>
      <c r="P5414">
        <v>184</v>
      </c>
      <c r="Q5414" t="s">
        <v>29</v>
      </c>
      <c r="R5414">
        <v>1</v>
      </c>
      <c r="S5414" s="1">
        <v>45932</v>
      </c>
      <c r="T5414" t="s">
        <v>36</v>
      </c>
    </row>
    <row r="5415" spans="1:20" x14ac:dyDescent="0.25">
      <c r="A5415" t="s">
        <v>10880</v>
      </c>
      <c r="B5415" t="s">
        <v>21</v>
      </c>
      <c r="C5415" t="s">
        <v>39</v>
      </c>
      <c r="D5415" t="s">
        <v>77</v>
      </c>
      <c r="E5415" t="s">
        <v>12135</v>
      </c>
      <c r="F5415" t="s">
        <v>10881</v>
      </c>
      <c r="G5415" s="1">
        <v>45906</v>
      </c>
      <c r="H5415" t="s">
        <v>47</v>
      </c>
      <c r="I5415" t="s">
        <v>63</v>
      </c>
      <c r="J5415" t="s">
        <v>64</v>
      </c>
      <c r="K5415">
        <v>2</v>
      </c>
      <c r="L5415">
        <v>250.11</v>
      </c>
      <c r="M5415" t="s">
        <v>28</v>
      </c>
      <c r="N5415">
        <v>8</v>
      </c>
      <c r="O5415" s="1">
        <v>45635</v>
      </c>
      <c r="P5415">
        <v>28</v>
      </c>
      <c r="Q5415" t="s">
        <v>29</v>
      </c>
      <c r="R5415">
        <v>5</v>
      </c>
      <c r="S5415" t="s">
        <v>12173</v>
      </c>
      <c r="T5415" t="s">
        <v>60</v>
      </c>
    </row>
    <row r="5416" spans="1:20" x14ac:dyDescent="0.25">
      <c r="A5416" t="s">
        <v>10882</v>
      </c>
      <c r="B5416" t="s">
        <v>45</v>
      </c>
      <c r="C5416" t="s">
        <v>39</v>
      </c>
      <c r="D5416" t="s">
        <v>56</v>
      </c>
      <c r="E5416" t="s">
        <v>12421</v>
      </c>
      <c r="F5416" t="s">
        <v>10883</v>
      </c>
      <c r="G5416" s="1">
        <v>45906</v>
      </c>
      <c r="H5416" t="s">
        <v>47</v>
      </c>
      <c r="I5416" t="s">
        <v>63</v>
      </c>
      <c r="J5416" t="s">
        <v>27</v>
      </c>
      <c r="K5416">
        <v>1</v>
      </c>
      <c r="L5416">
        <v>225.61</v>
      </c>
      <c r="M5416" t="s">
        <v>50</v>
      </c>
      <c r="N5416">
        <v>14</v>
      </c>
      <c r="O5416" t="s">
        <v>12259</v>
      </c>
      <c r="P5416">
        <v>412</v>
      </c>
      <c r="Q5416" t="s">
        <v>29</v>
      </c>
      <c r="R5416">
        <v>5</v>
      </c>
      <c r="S5416" s="1">
        <v>45303</v>
      </c>
      <c r="T5416" t="s">
        <v>36</v>
      </c>
    </row>
    <row r="5417" spans="1:20" x14ac:dyDescent="0.25">
      <c r="A5417" t="s">
        <v>10884</v>
      </c>
      <c r="B5417" t="s">
        <v>21</v>
      </c>
      <c r="C5417" t="s">
        <v>39</v>
      </c>
      <c r="D5417" t="s">
        <v>56</v>
      </c>
      <c r="E5417" t="s">
        <v>12084</v>
      </c>
      <c r="F5417" t="s">
        <v>10885</v>
      </c>
      <c r="G5417" s="1">
        <v>45906</v>
      </c>
      <c r="H5417" t="s">
        <v>41</v>
      </c>
      <c r="I5417" t="s">
        <v>54</v>
      </c>
      <c r="J5417" t="s">
        <v>59</v>
      </c>
      <c r="K5417">
        <v>2</v>
      </c>
      <c r="L5417">
        <v>1176.27</v>
      </c>
      <c r="M5417" t="s">
        <v>35</v>
      </c>
      <c r="N5417">
        <v>17</v>
      </c>
      <c r="O5417" t="s">
        <v>12151</v>
      </c>
      <c r="P5417">
        <v>423</v>
      </c>
      <c r="Q5417" t="s">
        <v>43</v>
      </c>
      <c r="R5417">
        <v>4</v>
      </c>
      <c r="S5417" s="1">
        <v>45691</v>
      </c>
      <c r="T5417" t="s">
        <v>60</v>
      </c>
    </row>
    <row r="5418" spans="1:20" x14ac:dyDescent="0.25">
      <c r="A5418" t="s">
        <v>10886</v>
      </c>
      <c r="B5418" t="s">
        <v>45</v>
      </c>
      <c r="C5418" t="s">
        <v>39</v>
      </c>
      <c r="D5418" t="s">
        <v>77</v>
      </c>
      <c r="E5418" s="1">
        <v>44967</v>
      </c>
      <c r="F5418" t="s">
        <v>10887</v>
      </c>
      <c r="G5418" s="1">
        <v>45906</v>
      </c>
      <c r="H5418" t="s">
        <v>41</v>
      </c>
      <c r="I5418" t="s">
        <v>26</v>
      </c>
      <c r="J5418" t="s">
        <v>64</v>
      </c>
      <c r="K5418">
        <v>4</v>
      </c>
      <c r="L5418">
        <v>1414.02</v>
      </c>
      <c r="M5418" t="s">
        <v>28</v>
      </c>
      <c r="N5418">
        <v>6</v>
      </c>
      <c r="O5418" s="1">
        <v>45901</v>
      </c>
      <c r="P5418">
        <v>13</v>
      </c>
      <c r="Q5418" t="s">
        <v>43</v>
      </c>
      <c r="R5418">
        <v>3</v>
      </c>
      <c r="S5418" s="1">
        <v>45334</v>
      </c>
      <c r="T5418" t="s">
        <v>60</v>
      </c>
    </row>
    <row r="5419" spans="1:20" x14ac:dyDescent="0.25">
      <c r="A5419" t="s">
        <v>10888</v>
      </c>
      <c r="B5419" t="s">
        <v>45</v>
      </c>
      <c r="C5419" t="s">
        <v>22</v>
      </c>
      <c r="D5419" t="s">
        <v>23</v>
      </c>
      <c r="E5419" t="s">
        <v>12423</v>
      </c>
      <c r="F5419" t="s">
        <v>10889</v>
      </c>
      <c r="G5419" s="1">
        <v>45906</v>
      </c>
      <c r="H5419" t="s">
        <v>41</v>
      </c>
      <c r="I5419" t="s">
        <v>26</v>
      </c>
      <c r="J5419" t="s">
        <v>27</v>
      </c>
      <c r="K5419">
        <v>5</v>
      </c>
      <c r="L5419">
        <v>515.19000000000005</v>
      </c>
      <c r="M5419" t="s">
        <v>50</v>
      </c>
      <c r="N5419">
        <v>38</v>
      </c>
      <c r="O5419" t="s">
        <v>12135</v>
      </c>
      <c r="P5419">
        <v>275</v>
      </c>
      <c r="Q5419" t="s">
        <v>43</v>
      </c>
      <c r="R5419">
        <v>1</v>
      </c>
      <c r="S5419" s="1">
        <v>45513</v>
      </c>
      <c r="T5419" t="s">
        <v>60</v>
      </c>
    </row>
    <row r="5420" spans="1:20" x14ac:dyDescent="0.25">
      <c r="A5420" t="s">
        <v>10890</v>
      </c>
      <c r="B5420" t="s">
        <v>45</v>
      </c>
      <c r="C5420" t="s">
        <v>22</v>
      </c>
      <c r="D5420" t="s">
        <v>52</v>
      </c>
      <c r="E5420" t="s">
        <v>12117</v>
      </c>
      <c r="F5420" t="s">
        <v>10891</v>
      </c>
      <c r="G5420" s="1">
        <v>45906</v>
      </c>
      <c r="H5420" t="s">
        <v>25</v>
      </c>
      <c r="I5420" t="s">
        <v>48</v>
      </c>
      <c r="J5420" t="s">
        <v>67</v>
      </c>
      <c r="K5420">
        <v>4</v>
      </c>
      <c r="L5420">
        <v>217.27</v>
      </c>
      <c r="M5420" t="s">
        <v>28</v>
      </c>
      <c r="N5420">
        <v>49</v>
      </c>
      <c r="O5420" t="s">
        <v>12123</v>
      </c>
      <c r="P5420">
        <v>299</v>
      </c>
      <c r="Q5420" t="s">
        <v>43</v>
      </c>
      <c r="R5420">
        <v>5</v>
      </c>
      <c r="S5420" t="s">
        <v>12221</v>
      </c>
      <c r="T5420" t="s">
        <v>36</v>
      </c>
    </row>
    <row r="5421" spans="1:20" x14ac:dyDescent="0.25">
      <c r="A5421" t="s">
        <v>10892</v>
      </c>
      <c r="B5421" t="s">
        <v>45</v>
      </c>
      <c r="C5421" t="s">
        <v>22</v>
      </c>
      <c r="D5421" t="s">
        <v>52</v>
      </c>
      <c r="E5421" s="1">
        <v>45516</v>
      </c>
      <c r="F5421" t="s">
        <v>10893</v>
      </c>
      <c r="G5421" s="1">
        <v>45936</v>
      </c>
      <c r="H5421" t="s">
        <v>34</v>
      </c>
      <c r="I5421" t="s">
        <v>54</v>
      </c>
      <c r="J5421" t="s">
        <v>27</v>
      </c>
      <c r="K5421">
        <v>2</v>
      </c>
      <c r="L5421">
        <v>260.69</v>
      </c>
      <c r="M5421" t="s">
        <v>50</v>
      </c>
      <c r="N5421">
        <v>6</v>
      </c>
      <c r="O5421" t="s">
        <v>12213</v>
      </c>
      <c r="P5421">
        <v>454</v>
      </c>
      <c r="Q5421" t="s">
        <v>29</v>
      </c>
      <c r="R5421">
        <v>3</v>
      </c>
      <c r="S5421" t="s">
        <v>12264</v>
      </c>
      <c r="T5421" t="s">
        <v>36</v>
      </c>
    </row>
    <row r="5422" spans="1:20" x14ac:dyDescent="0.25">
      <c r="A5422" t="s">
        <v>10894</v>
      </c>
      <c r="B5422" t="s">
        <v>45</v>
      </c>
      <c r="C5422" t="s">
        <v>82</v>
      </c>
      <c r="D5422" t="s">
        <v>56</v>
      </c>
      <c r="E5422" s="1">
        <v>45383</v>
      </c>
      <c r="F5422" t="s">
        <v>10895</v>
      </c>
      <c r="G5422" s="1">
        <v>45936</v>
      </c>
      <c r="H5422" t="s">
        <v>41</v>
      </c>
      <c r="I5422" t="s">
        <v>54</v>
      </c>
      <c r="J5422" t="s">
        <v>67</v>
      </c>
      <c r="K5422">
        <v>3</v>
      </c>
      <c r="L5422">
        <v>1284.76</v>
      </c>
      <c r="M5422" t="s">
        <v>28</v>
      </c>
      <c r="N5422">
        <v>21</v>
      </c>
      <c r="O5422" t="s">
        <v>12225</v>
      </c>
      <c r="P5422">
        <v>203</v>
      </c>
      <c r="Q5422" t="s">
        <v>29</v>
      </c>
      <c r="R5422">
        <v>4</v>
      </c>
      <c r="S5422" t="s">
        <v>12261</v>
      </c>
      <c r="T5422" t="s">
        <v>60</v>
      </c>
    </row>
    <row r="5423" spans="1:20" x14ac:dyDescent="0.25">
      <c r="A5423" t="s">
        <v>10896</v>
      </c>
      <c r="B5423" t="s">
        <v>38</v>
      </c>
      <c r="C5423" t="s">
        <v>82</v>
      </c>
      <c r="D5423" t="s">
        <v>23</v>
      </c>
      <c r="E5423" t="s">
        <v>12411</v>
      </c>
      <c r="F5423" t="s">
        <v>10897</v>
      </c>
      <c r="G5423" s="1">
        <v>45936</v>
      </c>
      <c r="H5423" t="s">
        <v>58</v>
      </c>
      <c r="I5423" t="s">
        <v>48</v>
      </c>
      <c r="J5423" t="s">
        <v>64</v>
      </c>
      <c r="K5423">
        <v>4</v>
      </c>
      <c r="L5423">
        <v>528.91999999999996</v>
      </c>
      <c r="M5423" t="s">
        <v>50</v>
      </c>
      <c r="N5423">
        <v>10</v>
      </c>
      <c r="O5423" s="1">
        <v>45812</v>
      </c>
      <c r="P5423">
        <v>105</v>
      </c>
      <c r="Q5423" t="s">
        <v>43</v>
      </c>
      <c r="R5423">
        <v>1</v>
      </c>
      <c r="S5423" s="1">
        <v>45362</v>
      </c>
      <c r="T5423" t="s">
        <v>30</v>
      </c>
    </row>
    <row r="5424" spans="1:20" x14ac:dyDescent="0.25">
      <c r="A5424" t="s">
        <v>10898</v>
      </c>
      <c r="B5424" t="s">
        <v>38</v>
      </c>
      <c r="C5424" t="s">
        <v>39</v>
      </c>
      <c r="D5424" t="s">
        <v>23</v>
      </c>
      <c r="E5424" t="s">
        <v>12484</v>
      </c>
      <c r="F5424" t="s">
        <v>10899</v>
      </c>
      <c r="G5424" s="1">
        <v>45936</v>
      </c>
      <c r="H5424" t="s">
        <v>34</v>
      </c>
      <c r="I5424" t="s">
        <v>54</v>
      </c>
      <c r="J5424" t="s">
        <v>64</v>
      </c>
      <c r="K5424">
        <v>1</v>
      </c>
      <c r="L5424">
        <v>1035.1500000000001</v>
      </c>
      <c r="M5424" t="s">
        <v>50</v>
      </c>
      <c r="N5424">
        <v>50</v>
      </c>
      <c r="O5424" t="s">
        <v>12358</v>
      </c>
      <c r="P5424">
        <v>488</v>
      </c>
      <c r="Q5424" t="s">
        <v>29</v>
      </c>
      <c r="R5424">
        <v>4</v>
      </c>
      <c r="S5424" t="s">
        <v>12313</v>
      </c>
      <c r="T5424" t="s">
        <v>30</v>
      </c>
    </row>
    <row r="5425" spans="1:20" x14ac:dyDescent="0.25">
      <c r="A5425" t="s">
        <v>10900</v>
      </c>
      <c r="B5425" t="s">
        <v>45</v>
      </c>
      <c r="C5425" t="s">
        <v>39</v>
      </c>
      <c r="D5425" t="s">
        <v>56</v>
      </c>
      <c r="E5425" t="s">
        <v>12258</v>
      </c>
      <c r="F5425" t="s">
        <v>10901</v>
      </c>
      <c r="G5425" s="1">
        <v>45936</v>
      </c>
      <c r="H5425" t="s">
        <v>25</v>
      </c>
      <c r="I5425" t="s">
        <v>63</v>
      </c>
      <c r="J5425" t="s">
        <v>49</v>
      </c>
      <c r="K5425">
        <v>1</v>
      </c>
      <c r="L5425">
        <v>1379.75</v>
      </c>
      <c r="M5425" t="s">
        <v>50</v>
      </c>
      <c r="N5425">
        <v>22</v>
      </c>
      <c r="O5425" s="1">
        <v>45661</v>
      </c>
      <c r="P5425">
        <v>398</v>
      </c>
      <c r="Q5425" t="s">
        <v>29</v>
      </c>
      <c r="R5425">
        <v>4</v>
      </c>
      <c r="S5425" s="1">
        <v>45755</v>
      </c>
      <c r="T5425" t="s">
        <v>30</v>
      </c>
    </row>
    <row r="5426" spans="1:20" x14ac:dyDescent="0.25">
      <c r="A5426" t="s">
        <v>10902</v>
      </c>
      <c r="B5426" t="s">
        <v>38</v>
      </c>
      <c r="C5426" t="s">
        <v>39</v>
      </c>
      <c r="D5426" t="s">
        <v>77</v>
      </c>
      <c r="E5426" s="1">
        <v>45601</v>
      </c>
      <c r="F5426" t="s">
        <v>10903</v>
      </c>
      <c r="G5426" s="1">
        <v>45936</v>
      </c>
      <c r="H5426" t="s">
        <v>58</v>
      </c>
      <c r="I5426" t="s">
        <v>63</v>
      </c>
      <c r="J5426" t="s">
        <v>49</v>
      </c>
      <c r="K5426">
        <v>5</v>
      </c>
      <c r="L5426">
        <v>1085.43</v>
      </c>
      <c r="M5426" t="s">
        <v>28</v>
      </c>
      <c r="N5426">
        <v>8</v>
      </c>
      <c r="O5426" s="1">
        <v>45694</v>
      </c>
      <c r="P5426">
        <v>88</v>
      </c>
      <c r="Q5426" t="s">
        <v>43</v>
      </c>
      <c r="R5426">
        <v>3</v>
      </c>
      <c r="S5426" s="1">
        <v>45809</v>
      </c>
      <c r="T5426" t="s">
        <v>36</v>
      </c>
    </row>
    <row r="5427" spans="1:20" x14ac:dyDescent="0.25">
      <c r="A5427" t="s">
        <v>10904</v>
      </c>
      <c r="B5427" t="s">
        <v>38</v>
      </c>
      <c r="C5427" t="s">
        <v>82</v>
      </c>
      <c r="D5427" t="s">
        <v>77</v>
      </c>
      <c r="E5427" s="1">
        <v>45414</v>
      </c>
      <c r="F5427" t="s">
        <v>10905</v>
      </c>
      <c r="G5427" s="1">
        <v>45936</v>
      </c>
      <c r="H5427" t="s">
        <v>58</v>
      </c>
      <c r="I5427" t="s">
        <v>48</v>
      </c>
      <c r="J5427" t="s">
        <v>49</v>
      </c>
      <c r="K5427">
        <v>2</v>
      </c>
      <c r="L5427">
        <v>1048.82</v>
      </c>
      <c r="M5427" t="s">
        <v>35</v>
      </c>
      <c r="N5427">
        <v>16</v>
      </c>
      <c r="O5427" t="s">
        <v>12204</v>
      </c>
      <c r="P5427">
        <v>479</v>
      </c>
      <c r="Q5427" t="s">
        <v>43</v>
      </c>
      <c r="R5427">
        <v>1</v>
      </c>
      <c r="S5427" t="s">
        <v>12261</v>
      </c>
      <c r="T5427" t="s">
        <v>30</v>
      </c>
    </row>
    <row r="5428" spans="1:20" x14ac:dyDescent="0.25">
      <c r="A5428" t="s">
        <v>10906</v>
      </c>
      <c r="B5428" t="s">
        <v>21</v>
      </c>
      <c r="C5428" t="s">
        <v>39</v>
      </c>
      <c r="D5428" t="s">
        <v>32</v>
      </c>
      <c r="E5428" t="s">
        <v>12447</v>
      </c>
      <c r="F5428" t="s">
        <v>10907</v>
      </c>
      <c r="G5428" s="1">
        <v>45936</v>
      </c>
      <c r="H5428" t="s">
        <v>58</v>
      </c>
      <c r="I5428" t="s">
        <v>42</v>
      </c>
      <c r="J5428" t="s">
        <v>59</v>
      </c>
      <c r="K5428">
        <v>5</v>
      </c>
      <c r="L5428">
        <v>676.02</v>
      </c>
      <c r="M5428" t="s">
        <v>50</v>
      </c>
      <c r="N5428">
        <v>10</v>
      </c>
      <c r="O5428" t="s">
        <v>12290</v>
      </c>
      <c r="P5428">
        <v>80</v>
      </c>
      <c r="Q5428" t="s">
        <v>43</v>
      </c>
      <c r="R5428">
        <v>2</v>
      </c>
      <c r="S5428" t="s">
        <v>12314</v>
      </c>
      <c r="T5428" t="s">
        <v>30</v>
      </c>
    </row>
    <row r="5429" spans="1:20" x14ac:dyDescent="0.25">
      <c r="A5429" t="s">
        <v>10908</v>
      </c>
      <c r="B5429" t="s">
        <v>21</v>
      </c>
      <c r="C5429" t="s">
        <v>22</v>
      </c>
      <c r="D5429" t="s">
        <v>56</v>
      </c>
      <c r="E5429" t="s">
        <v>12473</v>
      </c>
      <c r="F5429" t="s">
        <v>10909</v>
      </c>
      <c r="G5429" s="1">
        <v>45936</v>
      </c>
      <c r="H5429" t="s">
        <v>47</v>
      </c>
      <c r="I5429" t="s">
        <v>63</v>
      </c>
      <c r="J5429" t="s">
        <v>59</v>
      </c>
      <c r="K5429">
        <v>4</v>
      </c>
      <c r="L5429">
        <v>577.46</v>
      </c>
      <c r="M5429" t="s">
        <v>50</v>
      </c>
      <c r="N5429">
        <v>26</v>
      </c>
      <c r="O5429" t="s">
        <v>12425</v>
      </c>
      <c r="P5429">
        <v>477</v>
      </c>
      <c r="Q5429" t="s">
        <v>43</v>
      </c>
      <c r="R5429">
        <v>3</v>
      </c>
      <c r="S5429" t="s">
        <v>12167</v>
      </c>
      <c r="T5429" t="s">
        <v>60</v>
      </c>
    </row>
    <row r="5430" spans="1:20" x14ac:dyDescent="0.25">
      <c r="A5430" t="s">
        <v>10910</v>
      </c>
      <c r="B5430" t="s">
        <v>38</v>
      </c>
      <c r="C5430" t="s">
        <v>22</v>
      </c>
      <c r="D5430" t="s">
        <v>56</v>
      </c>
      <c r="E5430" s="1">
        <v>44936</v>
      </c>
      <c r="F5430" t="s">
        <v>10911</v>
      </c>
      <c r="G5430" s="1">
        <v>45936</v>
      </c>
      <c r="H5430" t="s">
        <v>25</v>
      </c>
      <c r="I5430" t="s">
        <v>26</v>
      </c>
      <c r="J5430" t="s">
        <v>64</v>
      </c>
      <c r="K5430">
        <v>3</v>
      </c>
      <c r="L5430">
        <v>407.11</v>
      </c>
      <c r="M5430" t="s">
        <v>28</v>
      </c>
      <c r="N5430">
        <v>26</v>
      </c>
      <c r="O5430" t="s">
        <v>12286</v>
      </c>
      <c r="P5430">
        <v>448</v>
      </c>
      <c r="Q5430" t="s">
        <v>43</v>
      </c>
      <c r="R5430">
        <v>3</v>
      </c>
      <c r="S5430" t="s">
        <v>12258</v>
      </c>
      <c r="T5430" t="s">
        <v>30</v>
      </c>
    </row>
    <row r="5431" spans="1:20" x14ac:dyDescent="0.25">
      <c r="A5431" t="s">
        <v>10912</v>
      </c>
      <c r="B5431" t="s">
        <v>45</v>
      </c>
      <c r="C5431" t="s">
        <v>82</v>
      </c>
      <c r="D5431" t="s">
        <v>77</v>
      </c>
      <c r="E5431" t="s">
        <v>12401</v>
      </c>
      <c r="F5431" t="s">
        <v>10913</v>
      </c>
      <c r="G5431" s="1">
        <v>45936</v>
      </c>
      <c r="H5431" t="s">
        <v>41</v>
      </c>
      <c r="I5431" t="s">
        <v>63</v>
      </c>
      <c r="J5431" t="s">
        <v>59</v>
      </c>
      <c r="K5431">
        <v>4</v>
      </c>
      <c r="L5431">
        <v>634.66999999999996</v>
      </c>
      <c r="M5431" t="s">
        <v>28</v>
      </c>
      <c r="N5431">
        <v>50</v>
      </c>
      <c r="O5431" s="1">
        <v>45750</v>
      </c>
      <c r="P5431">
        <v>407</v>
      </c>
      <c r="Q5431" t="s">
        <v>29</v>
      </c>
      <c r="R5431">
        <v>1</v>
      </c>
      <c r="S5431" t="s">
        <v>12197</v>
      </c>
      <c r="T5431" t="s">
        <v>30</v>
      </c>
    </row>
    <row r="5432" spans="1:20" x14ac:dyDescent="0.25">
      <c r="A5432" t="s">
        <v>10914</v>
      </c>
      <c r="B5432" t="s">
        <v>45</v>
      </c>
      <c r="C5432" t="s">
        <v>39</v>
      </c>
      <c r="D5432" t="s">
        <v>32</v>
      </c>
      <c r="E5432" t="s">
        <v>12308</v>
      </c>
      <c r="F5432" t="s">
        <v>10915</v>
      </c>
      <c r="G5432" s="1">
        <v>45936</v>
      </c>
      <c r="H5432" t="s">
        <v>58</v>
      </c>
      <c r="I5432" t="s">
        <v>48</v>
      </c>
      <c r="J5432" t="s">
        <v>27</v>
      </c>
      <c r="K5432">
        <v>3</v>
      </c>
      <c r="L5432">
        <v>402.35</v>
      </c>
      <c r="M5432" t="s">
        <v>28</v>
      </c>
      <c r="N5432">
        <v>13</v>
      </c>
      <c r="O5432" t="s">
        <v>12219</v>
      </c>
      <c r="P5432">
        <v>164</v>
      </c>
      <c r="Q5432" t="s">
        <v>43</v>
      </c>
      <c r="R5432">
        <v>1</v>
      </c>
      <c r="S5432" t="s">
        <v>12097</v>
      </c>
      <c r="T5432" t="s">
        <v>30</v>
      </c>
    </row>
    <row r="5433" spans="1:20" x14ac:dyDescent="0.25">
      <c r="A5433" t="s">
        <v>10916</v>
      </c>
      <c r="B5433" t="s">
        <v>21</v>
      </c>
      <c r="C5433" t="s">
        <v>39</v>
      </c>
      <c r="D5433" t="s">
        <v>23</v>
      </c>
      <c r="E5433" t="s">
        <v>12309</v>
      </c>
      <c r="F5433" t="s">
        <v>10917</v>
      </c>
      <c r="G5433" s="1">
        <v>45936</v>
      </c>
      <c r="H5433" t="s">
        <v>34</v>
      </c>
      <c r="I5433" t="s">
        <v>54</v>
      </c>
      <c r="J5433" t="s">
        <v>49</v>
      </c>
      <c r="K5433">
        <v>2</v>
      </c>
      <c r="L5433">
        <v>897.72</v>
      </c>
      <c r="M5433" t="s">
        <v>50</v>
      </c>
      <c r="N5433">
        <v>11</v>
      </c>
      <c r="O5433" s="1">
        <v>45908</v>
      </c>
      <c r="P5433">
        <v>296</v>
      </c>
      <c r="Q5433" t="s">
        <v>29</v>
      </c>
      <c r="R5433">
        <v>2</v>
      </c>
      <c r="S5433" t="s">
        <v>12340</v>
      </c>
      <c r="T5433" t="s">
        <v>30</v>
      </c>
    </row>
    <row r="5434" spans="1:20" x14ac:dyDescent="0.25">
      <c r="A5434" t="s">
        <v>10918</v>
      </c>
      <c r="B5434" t="s">
        <v>45</v>
      </c>
      <c r="C5434" t="s">
        <v>82</v>
      </c>
      <c r="D5434" t="s">
        <v>56</v>
      </c>
      <c r="E5434" t="s">
        <v>12289</v>
      </c>
      <c r="F5434" t="s">
        <v>10919</v>
      </c>
      <c r="G5434" s="1">
        <v>45967</v>
      </c>
      <c r="H5434" t="s">
        <v>58</v>
      </c>
      <c r="I5434" t="s">
        <v>26</v>
      </c>
      <c r="J5434" t="s">
        <v>27</v>
      </c>
      <c r="K5434">
        <v>1</v>
      </c>
      <c r="L5434">
        <v>285.99</v>
      </c>
      <c r="M5434" t="s">
        <v>28</v>
      </c>
      <c r="N5434">
        <v>16</v>
      </c>
      <c r="O5434" s="1">
        <v>45608</v>
      </c>
      <c r="P5434">
        <v>345</v>
      </c>
      <c r="Q5434" t="s">
        <v>29</v>
      </c>
      <c r="R5434">
        <v>2</v>
      </c>
      <c r="S5434" t="s">
        <v>12287</v>
      </c>
      <c r="T5434" t="s">
        <v>60</v>
      </c>
    </row>
    <row r="5435" spans="1:20" x14ac:dyDescent="0.25">
      <c r="A5435" t="s">
        <v>10920</v>
      </c>
      <c r="B5435" t="s">
        <v>45</v>
      </c>
      <c r="C5435" t="s">
        <v>22</v>
      </c>
      <c r="D5435" t="s">
        <v>23</v>
      </c>
      <c r="E5435" t="s">
        <v>12439</v>
      </c>
      <c r="F5435" t="s">
        <v>10921</v>
      </c>
      <c r="G5435" s="1">
        <v>45967</v>
      </c>
      <c r="H5435" t="s">
        <v>25</v>
      </c>
      <c r="I5435" t="s">
        <v>48</v>
      </c>
      <c r="J5435" t="s">
        <v>27</v>
      </c>
      <c r="K5435">
        <v>1</v>
      </c>
      <c r="L5435">
        <v>453.01</v>
      </c>
      <c r="M5435" t="s">
        <v>35</v>
      </c>
      <c r="N5435">
        <v>21</v>
      </c>
      <c r="O5435" t="s">
        <v>12284</v>
      </c>
      <c r="P5435">
        <v>120</v>
      </c>
      <c r="Q5435" t="s">
        <v>29</v>
      </c>
      <c r="R5435">
        <v>5</v>
      </c>
      <c r="S5435" t="s">
        <v>12249</v>
      </c>
      <c r="T5435" t="s">
        <v>60</v>
      </c>
    </row>
    <row r="5436" spans="1:20" x14ac:dyDescent="0.25">
      <c r="A5436" t="s">
        <v>10922</v>
      </c>
      <c r="B5436" t="s">
        <v>45</v>
      </c>
      <c r="C5436" t="s">
        <v>82</v>
      </c>
      <c r="D5436" t="s">
        <v>32</v>
      </c>
      <c r="E5436" t="s">
        <v>12160</v>
      </c>
      <c r="F5436" t="s">
        <v>10923</v>
      </c>
      <c r="G5436" s="1">
        <v>45967</v>
      </c>
      <c r="H5436" t="s">
        <v>58</v>
      </c>
      <c r="I5436" t="s">
        <v>42</v>
      </c>
      <c r="J5436" t="s">
        <v>64</v>
      </c>
      <c r="K5436">
        <v>3</v>
      </c>
      <c r="L5436">
        <v>433.82</v>
      </c>
      <c r="M5436" t="s">
        <v>28</v>
      </c>
      <c r="N5436">
        <v>19</v>
      </c>
      <c r="O5436" s="1">
        <v>45545</v>
      </c>
      <c r="P5436">
        <v>249</v>
      </c>
      <c r="Q5436" t="s">
        <v>29</v>
      </c>
      <c r="R5436">
        <v>5</v>
      </c>
      <c r="S5436" t="s">
        <v>12360</v>
      </c>
      <c r="T5436" t="s">
        <v>36</v>
      </c>
    </row>
    <row r="5437" spans="1:20" x14ac:dyDescent="0.25">
      <c r="A5437" t="s">
        <v>10924</v>
      </c>
      <c r="B5437" t="s">
        <v>21</v>
      </c>
      <c r="C5437" t="s">
        <v>82</v>
      </c>
      <c r="D5437" t="s">
        <v>77</v>
      </c>
      <c r="E5437" s="1">
        <v>45604</v>
      </c>
      <c r="F5437" t="s">
        <v>10925</v>
      </c>
      <c r="G5437" s="1">
        <v>45967</v>
      </c>
      <c r="H5437" t="s">
        <v>25</v>
      </c>
      <c r="I5437" t="s">
        <v>26</v>
      </c>
      <c r="J5437" t="s">
        <v>49</v>
      </c>
      <c r="K5437">
        <v>2</v>
      </c>
      <c r="L5437">
        <v>772.48</v>
      </c>
      <c r="M5437" t="s">
        <v>28</v>
      </c>
      <c r="N5437">
        <v>11</v>
      </c>
      <c r="O5437" t="s">
        <v>12207</v>
      </c>
      <c r="P5437">
        <v>36</v>
      </c>
      <c r="Q5437" t="s">
        <v>43</v>
      </c>
      <c r="R5437">
        <v>2</v>
      </c>
      <c r="S5437" t="s">
        <v>12313</v>
      </c>
      <c r="T5437" t="s">
        <v>36</v>
      </c>
    </row>
    <row r="5438" spans="1:20" x14ac:dyDescent="0.25">
      <c r="A5438" t="s">
        <v>10926</v>
      </c>
      <c r="B5438" t="s">
        <v>45</v>
      </c>
      <c r="C5438" t="s">
        <v>22</v>
      </c>
      <c r="D5438" t="s">
        <v>77</v>
      </c>
      <c r="E5438" t="s">
        <v>12311</v>
      </c>
      <c r="F5438" t="s">
        <v>10927</v>
      </c>
      <c r="G5438" s="1">
        <v>45967</v>
      </c>
      <c r="H5438" t="s">
        <v>34</v>
      </c>
      <c r="I5438" t="s">
        <v>63</v>
      </c>
      <c r="J5438" t="s">
        <v>49</v>
      </c>
      <c r="K5438">
        <v>5</v>
      </c>
      <c r="L5438">
        <v>1172.43</v>
      </c>
      <c r="M5438" t="s">
        <v>28</v>
      </c>
      <c r="N5438">
        <v>7</v>
      </c>
      <c r="O5438" t="s">
        <v>12332</v>
      </c>
      <c r="P5438">
        <v>465</v>
      </c>
      <c r="Q5438" t="s">
        <v>29</v>
      </c>
      <c r="R5438">
        <v>2</v>
      </c>
      <c r="S5438" s="1">
        <v>45689</v>
      </c>
      <c r="T5438" t="s">
        <v>60</v>
      </c>
    </row>
    <row r="5439" spans="1:20" x14ac:dyDescent="0.25">
      <c r="A5439" t="s">
        <v>10928</v>
      </c>
      <c r="B5439" t="s">
        <v>45</v>
      </c>
      <c r="C5439" t="s">
        <v>82</v>
      </c>
      <c r="D5439" t="s">
        <v>32</v>
      </c>
      <c r="E5439" t="s">
        <v>12271</v>
      </c>
      <c r="F5439" t="s">
        <v>10929</v>
      </c>
      <c r="G5439" s="1">
        <v>45967</v>
      </c>
      <c r="H5439" t="s">
        <v>25</v>
      </c>
      <c r="I5439" t="s">
        <v>26</v>
      </c>
      <c r="J5439" t="s">
        <v>49</v>
      </c>
      <c r="K5439">
        <v>3</v>
      </c>
      <c r="L5439">
        <v>1332.01</v>
      </c>
      <c r="M5439" t="s">
        <v>50</v>
      </c>
      <c r="N5439">
        <v>1</v>
      </c>
      <c r="O5439" t="s">
        <v>12078</v>
      </c>
      <c r="P5439">
        <v>489</v>
      </c>
      <c r="Q5439" t="s">
        <v>43</v>
      </c>
      <c r="R5439">
        <v>2</v>
      </c>
      <c r="S5439" t="s">
        <v>12184</v>
      </c>
      <c r="T5439" t="s">
        <v>60</v>
      </c>
    </row>
    <row r="5440" spans="1:20" x14ac:dyDescent="0.25">
      <c r="A5440" t="s">
        <v>10930</v>
      </c>
      <c r="B5440" t="s">
        <v>21</v>
      </c>
      <c r="C5440" t="s">
        <v>39</v>
      </c>
      <c r="D5440" t="s">
        <v>23</v>
      </c>
      <c r="E5440" t="s">
        <v>12249</v>
      </c>
      <c r="F5440" t="s">
        <v>10931</v>
      </c>
      <c r="G5440" s="1">
        <v>45967</v>
      </c>
      <c r="H5440" t="s">
        <v>58</v>
      </c>
      <c r="I5440" t="s">
        <v>48</v>
      </c>
      <c r="J5440" t="s">
        <v>27</v>
      </c>
      <c r="K5440">
        <v>3</v>
      </c>
      <c r="L5440">
        <v>121.69</v>
      </c>
      <c r="M5440" t="s">
        <v>50</v>
      </c>
      <c r="N5440">
        <v>44</v>
      </c>
      <c r="O5440" t="s">
        <v>12088</v>
      </c>
      <c r="P5440">
        <v>207</v>
      </c>
      <c r="Q5440" t="s">
        <v>43</v>
      </c>
      <c r="R5440">
        <v>4</v>
      </c>
      <c r="S5440" t="s">
        <v>12332</v>
      </c>
      <c r="T5440" t="s">
        <v>30</v>
      </c>
    </row>
    <row r="5441" spans="1:20" x14ac:dyDescent="0.25">
      <c r="A5441" t="s">
        <v>10932</v>
      </c>
      <c r="B5441" t="s">
        <v>38</v>
      </c>
      <c r="C5441" t="s">
        <v>82</v>
      </c>
      <c r="D5441" t="s">
        <v>32</v>
      </c>
      <c r="E5441" s="1">
        <v>45454</v>
      </c>
      <c r="F5441" t="s">
        <v>10933</v>
      </c>
      <c r="G5441" s="1">
        <v>45967</v>
      </c>
      <c r="H5441" t="s">
        <v>58</v>
      </c>
      <c r="I5441" t="s">
        <v>54</v>
      </c>
      <c r="J5441" t="s">
        <v>59</v>
      </c>
      <c r="K5441">
        <v>2</v>
      </c>
      <c r="L5441">
        <v>1430.67</v>
      </c>
      <c r="M5441" t="s">
        <v>50</v>
      </c>
      <c r="N5441">
        <v>45</v>
      </c>
      <c r="O5441" t="s">
        <v>12157</v>
      </c>
      <c r="P5441">
        <v>370</v>
      </c>
      <c r="Q5441" t="s">
        <v>43</v>
      </c>
      <c r="R5441">
        <v>3</v>
      </c>
      <c r="S5441" t="s">
        <v>12390</v>
      </c>
      <c r="T5441" t="s">
        <v>30</v>
      </c>
    </row>
    <row r="5442" spans="1:20" x14ac:dyDescent="0.25">
      <c r="A5442" t="s">
        <v>10934</v>
      </c>
      <c r="B5442" t="s">
        <v>21</v>
      </c>
      <c r="C5442" t="s">
        <v>22</v>
      </c>
      <c r="D5442" t="s">
        <v>32</v>
      </c>
      <c r="E5442" s="1">
        <v>45417</v>
      </c>
      <c r="F5442" t="s">
        <v>10935</v>
      </c>
      <c r="G5442" s="1">
        <v>45967</v>
      </c>
      <c r="H5442" t="s">
        <v>41</v>
      </c>
      <c r="I5442" t="s">
        <v>42</v>
      </c>
      <c r="J5442" t="s">
        <v>64</v>
      </c>
      <c r="K5442">
        <v>1</v>
      </c>
      <c r="L5442">
        <v>890.71</v>
      </c>
      <c r="M5442" t="s">
        <v>50</v>
      </c>
      <c r="N5442">
        <v>29</v>
      </c>
      <c r="O5442" t="s">
        <v>12290</v>
      </c>
      <c r="P5442">
        <v>481</v>
      </c>
      <c r="Q5442" t="s">
        <v>29</v>
      </c>
      <c r="R5442">
        <v>5</v>
      </c>
      <c r="S5442" t="s">
        <v>12146</v>
      </c>
      <c r="T5442" t="s">
        <v>60</v>
      </c>
    </row>
    <row r="5443" spans="1:20" x14ac:dyDescent="0.25">
      <c r="A5443" t="s">
        <v>10936</v>
      </c>
      <c r="B5443" t="s">
        <v>38</v>
      </c>
      <c r="C5443" t="s">
        <v>82</v>
      </c>
      <c r="D5443" t="s">
        <v>56</v>
      </c>
      <c r="E5443" s="1">
        <v>45326</v>
      </c>
      <c r="F5443" t="s">
        <v>10937</v>
      </c>
      <c r="G5443" s="1">
        <v>45967</v>
      </c>
      <c r="H5443" t="s">
        <v>58</v>
      </c>
      <c r="I5443" t="s">
        <v>54</v>
      </c>
      <c r="J5443" t="s">
        <v>67</v>
      </c>
      <c r="K5443">
        <v>2</v>
      </c>
      <c r="L5443">
        <v>835.84</v>
      </c>
      <c r="M5443" t="s">
        <v>35</v>
      </c>
      <c r="N5443">
        <v>25</v>
      </c>
      <c r="O5443" s="1">
        <v>45574</v>
      </c>
      <c r="P5443">
        <v>421</v>
      </c>
      <c r="Q5443" t="s">
        <v>29</v>
      </c>
      <c r="R5443">
        <v>3</v>
      </c>
      <c r="S5443" t="s">
        <v>12080</v>
      </c>
      <c r="T5443" t="s">
        <v>30</v>
      </c>
    </row>
    <row r="5444" spans="1:20" x14ac:dyDescent="0.25">
      <c r="A5444" t="s">
        <v>10938</v>
      </c>
      <c r="B5444" t="s">
        <v>45</v>
      </c>
      <c r="C5444" t="s">
        <v>22</v>
      </c>
      <c r="D5444" t="s">
        <v>77</v>
      </c>
      <c r="E5444" t="s">
        <v>12321</v>
      </c>
      <c r="F5444" t="s">
        <v>10939</v>
      </c>
      <c r="G5444" s="1">
        <v>45967</v>
      </c>
      <c r="H5444" t="s">
        <v>25</v>
      </c>
      <c r="I5444" t="s">
        <v>42</v>
      </c>
      <c r="J5444" t="s">
        <v>27</v>
      </c>
      <c r="K5444">
        <v>4</v>
      </c>
      <c r="L5444">
        <v>1442.66</v>
      </c>
      <c r="M5444" t="s">
        <v>35</v>
      </c>
      <c r="N5444">
        <v>23</v>
      </c>
      <c r="O5444" t="s">
        <v>12376</v>
      </c>
      <c r="P5444">
        <v>318</v>
      </c>
      <c r="Q5444" t="s">
        <v>29</v>
      </c>
      <c r="R5444">
        <v>2</v>
      </c>
      <c r="S5444" s="1">
        <v>45873</v>
      </c>
      <c r="T5444" t="s">
        <v>30</v>
      </c>
    </row>
    <row r="5445" spans="1:20" x14ac:dyDescent="0.25">
      <c r="A5445" t="s">
        <v>10940</v>
      </c>
      <c r="B5445" t="s">
        <v>45</v>
      </c>
      <c r="C5445" t="s">
        <v>39</v>
      </c>
      <c r="D5445" t="s">
        <v>52</v>
      </c>
      <c r="E5445" t="s">
        <v>12103</v>
      </c>
      <c r="F5445" t="s">
        <v>10941</v>
      </c>
      <c r="G5445" s="1">
        <v>45967</v>
      </c>
      <c r="H5445" t="s">
        <v>47</v>
      </c>
      <c r="I5445" t="s">
        <v>26</v>
      </c>
      <c r="J5445" t="s">
        <v>64</v>
      </c>
      <c r="K5445">
        <v>3</v>
      </c>
      <c r="L5445">
        <v>1108.3399999999999</v>
      </c>
      <c r="M5445" t="s">
        <v>50</v>
      </c>
      <c r="N5445">
        <v>34</v>
      </c>
      <c r="O5445" t="s">
        <v>12205</v>
      </c>
      <c r="P5445">
        <v>136</v>
      </c>
      <c r="Q5445" t="s">
        <v>29</v>
      </c>
      <c r="R5445">
        <v>3</v>
      </c>
      <c r="S5445" t="s">
        <v>12325</v>
      </c>
      <c r="T5445" t="s">
        <v>30</v>
      </c>
    </row>
    <row r="5446" spans="1:20" x14ac:dyDescent="0.25">
      <c r="A5446" t="s">
        <v>10942</v>
      </c>
      <c r="B5446" t="s">
        <v>38</v>
      </c>
      <c r="C5446" t="s">
        <v>82</v>
      </c>
      <c r="D5446" t="s">
        <v>56</v>
      </c>
      <c r="E5446" t="s">
        <v>12502</v>
      </c>
      <c r="F5446" t="s">
        <v>10943</v>
      </c>
      <c r="G5446" s="1">
        <v>45997</v>
      </c>
      <c r="H5446" t="s">
        <v>34</v>
      </c>
      <c r="I5446" t="s">
        <v>26</v>
      </c>
      <c r="J5446" t="s">
        <v>27</v>
      </c>
      <c r="K5446">
        <v>4</v>
      </c>
      <c r="L5446">
        <v>633.75</v>
      </c>
      <c r="M5446" t="s">
        <v>28</v>
      </c>
      <c r="N5446">
        <v>11</v>
      </c>
      <c r="O5446" t="s">
        <v>12083</v>
      </c>
      <c r="P5446">
        <v>56</v>
      </c>
      <c r="Q5446" t="s">
        <v>43</v>
      </c>
      <c r="R5446">
        <v>3</v>
      </c>
      <c r="S5446" t="s">
        <v>12136</v>
      </c>
      <c r="T5446" t="s">
        <v>60</v>
      </c>
    </row>
    <row r="5447" spans="1:20" x14ac:dyDescent="0.25">
      <c r="A5447" t="s">
        <v>10944</v>
      </c>
      <c r="B5447" t="s">
        <v>21</v>
      </c>
      <c r="C5447" t="s">
        <v>82</v>
      </c>
      <c r="D5447" t="s">
        <v>52</v>
      </c>
      <c r="E5447" s="1">
        <v>45450</v>
      </c>
      <c r="F5447" t="s">
        <v>10945</v>
      </c>
      <c r="G5447" s="1">
        <v>45997</v>
      </c>
      <c r="H5447" t="s">
        <v>58</v>
      </c>
      <c r="I5447" t="s">
        <v>63</v>
      </c>
      <c r="J5447" t="s">
        <v>59</v>
      </c>
      <c r="K5447">
        <v>4</v>
      </c>
      <c r="L5447">
        <v>305.44</v>
      </c>
      <c r="M5447" t="s">
        <v>35</v>
      </c>
      <c r="N5447">
        <v>9</v>
      </c>
      <c r="O5447" s="1">
        <v>45901</v>
      </c>
      <c r="P5447">
        <v>182</v>
      </c>
      <c r="Q5447" t="s">
        <v>43</v>
      </c>
      <c r="R5447">
        <v>1</v>
      </c>
      <c r="S5447" t="s">
        <v>12256</v>
      </c>
      <c r="T5447" t="s">
        <v>60</v>
      </c>
    </row>
    <row r="5448" spans="1:20" x14ac:dyDescent="0.25">
      <c r="A5448" t="s">
        <v>10946</v>
      </c>
      <c r="B5448" t="s">
        <v>38</v>
      </c>
      <c r="C5448" t="s">
        <v>22</v>
      </c>
      <c r="D5448" t="s">
        <v>32</v>
      </c>
      <c r="E5448" t="s">
        <v>12312</v>
      </c>
      <c r="F5448" t="s">
        <v>10947</v>
      </c>
      <c r="G5448" s="1">
        <v>45997</v>
      </c>
      <c r="H5448" t="s">
        <v>47</v>
      </c>
      <c r="I5448" t="s">
        <v>48</v>
      </c>
      <c r="J5448" t="s">
        <v>67</v>
      </c>
      <c r="K5448">
        <v>4</v>
      </c>
      <c r="L5448">
        <v>1422.54</v>
      </c>
      <c r="M5448" t="s">
        <v>50</v>
      </c>
      <c r="N5448">
        <v>36</v>
      </c>
      <c r="O5448" s="1">
        <v>45846</v>
      </c>
      <c r="P5448">
        <v>410</v>
      </c>
      <c r="Q5448" t="s">
        <v>29</v>
      </c>
      <c r="R5448">
        <v>3</v>
      </c>
      <c r="S5448" t="s">
        <v>12369</v>
      </c>
      <c r="T5448" t="s">
        <v>30</v>
      </c>
    </row>
    <row r="5449" spans="1:20" x14ac:dyDescent="0.25">
      <c r="A5449" t="s">
        <v>10948</v>
      </c>
      <c r="B5449" t="s">
        <v>45</v>
      </c>
      <c r="C5449" t="s">
        <v>22</v>
      </c>
      <c r="D5449" t="s">
        <v>56</v>
      </c>
      <c r="E5449" s="1">
        <v>45150</v>
      </c>
      <c r="F5449" t="s">
        <v>10949</v>
      </c>
      <c r="G5449" s="1">
        <v>45997</v>
      </c>
      <c r="H5449" t="s">
        <v>25</v>
      </c>
      <c r="I5449" t="s">
        <v>48</v>
      </c>
      <c r="J5449" t="s">
        <v>67</v>
      </c>
      <c r="K5449">
        <v>2</v>
      </c>
      <c r="L5449">
        <v>493.92</v>
      </c>
      <c r="M5449" t="s">
        <v>50</v>
      </c>
      <c r="N5449">
        <v>46</v>
      </c>
      <c r="O5449" t="s">
        <v>12178</v>
      </c>
      <c r="P5449">
        <v>374</v>
      </c>
      <c r="Q5449" t="s">
        <v>29</v>
      </c>
      <c r="R5449">
        <v>4</v>
      </c>
      <c r="S5449" t="s">
        <v>12138</v>
      </c>
      <c r="T5449" t="s">
        <v>30</v>
      </c>
    </row>
    <row r="5450" spans="1:20" x14ac:dyDescent="0.25">
      <c r="A5450" t="s">
        <v>10950</v>
      </c>
      <c r="B5450" t="s">
        <v>45</v>
      </c>
      <c r="C5450" t="s">
        <v>39</v>
      </c>
      <c r="D5450" t="s">
        <v>52</v>
      </c>
      <c r="E5450" s="1">
        <v>45087</v>
      </c>
      <c r="F5450" t="s">
        <v>10951</v>
      </c>
      <c r="G5450" s="1">
        <v>45997</v>
      </c>
      <c r="H5450" t="s">
        <v>25</v>
      </c>
      <c r="I5450" t="s">
        <v>26</v>
      </c>
      <c r="J5450" t="s">
        <v>27</v>
      </c>
      <c r="K5450">
        <v>1</v>
      </c>
      <c r="L5450">
        <v>368.57</v>
      </c>
      <c r="M5450" t="s">
        <v>35</v>
      </c>
      <c r="N5450">
        <v>40</v>
      </c>
      <c r="O5450" t="s">
        <v>12217</v>
      </c>
      <c r="P5450">
        <v>109</v>
      </c>
      <c r="Q5450" t="s">
        <v>29</v>
      </c>
      <c r="R5450">
        <v>3</v>
      </c>
      <c r="S5450" s="1">
        <v>45809</v>
      </c>
      <c r="T5450" t="s">
        <v>30</v>
      </c>
    </row>
    <row r="5451" spans="1:20" x14ac:dyDescent="0.25">
      <c r="A5451" t="s">
        <v>10952</v>
      </c>
      <c r="B5451" t="s">
        <v>38</v>
      </c>
      <c r="C5451" t="s">
        <v>39</v>
      </c>
      <c r="D5451" t="s">
        <v>32</v>
      </c>
      <c r="E5451" s="1">
        <v>45363</v>
      </c>
      <c r="F5451" t="s">
        <v>10953</v>
      </c>
      <c r="G5451" s="1">
        <v>45997</v>
      </c>
      <c r="H5451" t="s">
        <v>25</v>
      </c>
      <c r="I5451" t="s">
        <v>63</v>
      </c>
      <c r="J5451" t="s">
        <v>27</v>
      </c>
      <c r="K5451">
        <v>1</v>
      </c>
      <c r="L5451">
        <v>1469.6</v>
      </c>
      <c r="M5451" t="s">
        <v>50</v>
      </c>
      <c r="N5451">
        <v>20</v>
      </c>
      <c r="O5451" s="1">
        <v>45968</v>
      </c>
      <c r="P5451">
        <v>357</v>
      </c>
      <c r="Q5451" t="s">
        <v>29</v>
      </c>
      <c r="R5451">
        <v>4</v>
      </c>
      <c r="S5451" t="s">
        <v>12106</v>
      </c>
      <c r="T5451" t="s">
        <v>36</v>
      </c>
    </row>
    <row r="5452" spans="1:20" x14ac:dyDescent="0.25">
      <c r="A5452" t="s">
        <v>10954</v>
      </c>
      <c r="B5452" t="s">
        <v>38</v>
      </c>
      <c r="C5452" t="s">
        <v>82</v>
      </c>
      <c r="D5452" t="s">
        <v>23</v>
      </c>
      <c r="E5452" t="s">
        <v>12144</v>
      </c>
      <c r="F5452" t="s">
        <v>10955</v>
      </c>
      <c r="G5452" s="1">
        <v>45997</v>
      </c>
      <c r="H5452" t="s">
        <v>58</v>
      </c>
      <c r="I5452" t="s">
        <v>48</v>
      </c>
      <c r="J5452" t="s">
        <v>49</v>
      </c>
      <c r="K5452">
        <v>1</v>
      </c>
      <c r="L5452">
        <v>231.36</v>
      </c>
      <c r="M5452" t="s">
        <v>35</v>
      </c>
      <c r="N5452">
        <v>33</v>
      </c>
      <c r="O5452" t="s">
        <v>12123</v>
      </c>
      <c r="P5452">
        <v>284</v>
      </c>
      <c r="Q5452" t="s">
        <v>29</v>
      </c>
      <c r="R5452">
        <v>4</v>
      </c>
      <c r="S5452" t="s">
        <v>12144</v>
      </c>
      <c r="T5452" t="s">
        <v>30</v>
      </c>
    </row>
    <row r="5453" spans="1:20" x14ac:dyDescent="0.25">
      <c r="A5453" t="s">
        <v>10956</v>
      </c>
      <c r="B5453" t="s">
        <v>45</v>
      </c>
      <c r="C5453" t="s">
        <v>82</v>
      </c>
      <c r="D5453" t="s">
        <v>56</v>
      </c>
      <c r="E5453" s="1">
        <v>45484</v>
      </c>
      <c r="F5453" t="s">
        <v>10957</v>
      </c>
      <c r="G5453" t="s">
        <v>12276</v>
      </c>
      <c r="H5453" t="s">
        <v>41</v>
      </c>
      <c r="I5453" t="s">
        <v>42</v>
      </c>
      <c r="J5453" t="s">
        <v>49</v>
      </c>
      <c r="K5453">
        <v>5</v>
      </c>
      <c r="L5453">
        <v>314.16000000000003</v>
      </c>
      <c r="M5453" t="s">
        <v>28</v>
      </c>
      <c r="N5453">
        <v>5</v>
      </c>
      <c r="O5453" t="s">
        <v>12138</v>
      </c>
      <c r="P5453">
        <v>29</v>
      </c>
      <c r="Q5453" t="s">
        <v>29</v>
      </c>
      <c r="R5453">
        <v>5</v>
      </c>
      <c r="S5453" t="s">
        <v>12182</v>
      </c>
      <c r="T5453" t="s">
        <v>60</v>
      </c>
    </row>
    <row r="5454" spans="1:20" x14ac:dyDescent="0.25">
      <c r="A5454" t="s">
        <v>10958</v>
      </c>
      <c r="B5454" t="s">
        <v>21</v>
      </c>
      <c r="C5454" t="s">
        <v>39</v>
      </c>
      <c r="D5454" t="s">
        <v>52</v>
      </c>
      <c r="E5454" s="1">
        <v>45329</v>
      </c>
      <c r="F5454" t="s">
        <v>10959</v>
      </c>
      <c r="G5454" t="s">
        <v>12276</v>
      </c>
      <c r="H5454" t="s">
        <v>34</v>
      </c>
      <c r="I5454" t="s">
        <v>54</v>
      </c>
      <c r="J5454" t="s">
        <v>59</v>
      </c>
      <c r="K5454">
        <v>4</v>
      </c>
      <c r="L5454">
        <v>1136.51</v>
      </c>
      <c r="M5454" t="s">
        <v>50</v>
      </c>
      <c r="N5454">
        <v>31</v>
      </c>
      <c r="O5454" t="s">
        <v>12274</v>
      </c>
      <c r="P5454">
        <v>123</v>
      </c>
      <c r="Q5454" t="s">
        <v>43</v>
      </c>
      <c r="R5454">
        <v>1</v>
      </c>
      <c r="S5454" t="s">
        <v>12278</v>
      </c>
      <c r="T5454" t="s">
        <v>36</v>
      </c>
    </row>
    <row r="5455" spans="1:20" x14ac:dyDescent="0.25">
      <c r="A5455" t="s">
        <v>10960</v>
      </c>
      <c r="B5455" t="s">
        <v>21</v>
      </c>
      <c r="C5455" t="s">
        <v>39</v>
      </c>
      <c r="D5455" t="s">
        <v>23</v>
      </c>
      <c r="E5455" t="s">
        <v>12176</v>
      </c>
      <c r="F5455" t="s">
        <v>10961</v>
      </c>
      <c r="G5455" t="s">
        <v>12276</v>
      </c>
      <c r="H5455" t="s">
        <v>47</v>
      </c>
      <c r="I5455" t="s">
        <v>54</v>
      </c>
      <c r="J5455" t="s">
        <v>59</v>
      </c>
      <c r="K5455">
        <v>2</v>
      </c>
      <c r="L5455">
        <v>834.42</v>
      </c>
      <c r="M5455" t="s">
        <v>35</v>
      </c>
      <c r="N5455">
        <v>33</v>
      </c>
      <c r="O5455" t="s">
        <v>12105</v>
      </c>
      <c r="P5455">
        <v>371</v>
      </c>
      <c r="Q5455" t="s">
        <v>43</v>
      </c>
      <c r="R5455">
        <v>3</v>
      </c>
      <c r="S5455" t="s">
        <v>12098</v>
      </c>
      <c r="T5455" t="s">
        <v>36</v>
      </c>
    </row>
    <row r="5456" spans="1:20" x14ac:dyDescent="0.25">
      <c r="A5456" t="s">
        <v>10962</v>
      </c>
      <c r="B5456" t="s">
        <v>38</v>
      </c>
      <c r="C5456" t="s">
        <v>22</v>
      </c>
      <c r="D5456" t="s">
        <v>77</v>
      </c>
      <c r="E5456" t="s">
        <v>12075</v>
      </c>
      <c r="F5456" t="s">
        <v>10963</v>
      </c>
      <c r="G5456" t="s">
        <v>12276</v>
      </c>
      <c r="H5456" t="s">
        <v>25</v>
      </c>
      <c r="I5456" t="s">
        <v>48</v>
      </c>
      <c r="J5456" t="s">
        <v>27</v>
      </c>
      <c r="K5456">
        <v>1</v>
      </c>
      <c r="L5456">
        <v>206.02</v>
      </c>
      <c r="M5456" t="s">
        <v>50</v>
      </c>
      <c r="N5456">
        <v>3</v>
      </c>
      <c r="O5456" s="1">
        <v>45690</v>
      </c>
      <c r="P5456">
        <v>161</v>
      </c>
      <c r="Q5456" t="s">
        <v>43</v>
      </c>
      <c r="R5456">
        <v>1</v>
      </c>
      <c r="S5456" s="1">
        <v>45814</v>
      </c>
      <c r="T5456" t="s">
        <v>60</v>
      </c>
    </row>
    <row r="5457" spans="1:20" x14ac:dyDescent="0.25">
      <c r="A5457" t="s">
        <v>10964</v>
      </c>
      <c r="B5457" t="s">
        <v>38</v>
      </c>
      <c r="C5457" t="s">
        <v>22</v>
      </c>
      <c r="D5457" t="s">
        <v>32</v>
      </c>
      <c r="E5457" t="s">
        <v>12105</v>
      </c>
      <c r="F5457" t="s">
        <v>10965</v>
      </c>
      <c r="G5457" t="s">
        <v>12276</v>
      </c>
      <c r="H5457" t="s">
        <v>25</v>
      </c>
      <c r="I5457" t="s">
        <v>63</v>
      </c>
      <c r="J5457" t="s">
        <v>59</v>
      </c>
      <c r="K5457">
        <v>1</v>
      </c>
      <c r="L5457">
        <v>119.53</v>
      </c>
      <c r="M5457" t="s">
        <v>35</v>
      </c>
      <c r="N5457">
        <v>34</v>
      </c>
      <c r="O5457" t="s">
        <v>12123</v>
      </c>
      <c r="P5457">
        <v>320</v>
      </c>
      <c r="Q5457" t="s">
        <v>29</v>
      </c>
      <c r="R5457">
        <v>5</v>
      </c>
      <c r="S5457" s="1">
        <v>45694</v>
      </c>
      <c r="T5457" t="s">
        <v>60</v>
      </c>
    </row>
    <row r="5458" spans="1:20" x14ac:dyDescent="0.25">
      <c r="A5458" t="s">
        <v>10966</v>
      </c>
      <c r="B5458" t="s">
        <v>38</v>
      </c>
      <c r="C5458" t="s">
        <v>22</v>
      </c>
      <c r="D5458" t="s">
        <v>23</v>
      </c>
      <c r="E5458" s="1">
        <v>45996</v>
      </c>
      <c r="F5458" t="s">
        <v>10967</v>
      </c>
      <c r="G5458" t="s">
        <v>12125</v>
      </c>
      <c r="H5458" t="s">
        <v>25</v>
      </c>
      <c r="I5458" t="s">
        <v>63</v>
      </c>
      <c r="J5458" t="s">
        <v>64</v>
      </c>
      <c r="K5458">
        <v>1</v>
      </c>
      <c r="L5458">
        <v>664.78</v>
      </c>
      <c r="M5458" t="s">
        <v>50</v>
      </c>
      <c r="N5458">
        <v>6</v>
      </c>
      <c r="O5458" t="s">
        <v>12078</v>
      </c>
      <c r="P5458">
        <v>479</v>
      </c>
      <c r="Q5458" t="s">
        <v>29</v>
      </c>
      <c r="R5458">
        <v>3</v>
      </c>
      <c r="S5458" t="s">
        <v>12072</v>
      </c>
      <c r="T5458" t="s">
        <v>60</v>
      </c>
    </row>
    <row r="5459" spans="1:20" x14ac:dyDescent="0.25">
      <c r="A5459" t="s">
        <v>10968</v>
      </c>
      <c r="B5459" t="s">
        <v>38</v>
      </c>
      <c r="C5459" t="s">
        <v>39</v>
      </c>
      <c r="D5459" t="s">
        <v>56</v>
      </c>
      <c r="E5459" s="1">
        <v>45627</v>
      </c>
      <c r="F5459" t="s">
        <v>10969</v>
      </c>
      <c r="G5459" t="s">
        <v>12125</v>
      </c>
      <c r="H5459" t="s">
        <v>34</v>
      </c>
      <c r="I5459" t="s">
        <v>63</v>
      </c>
      <c r="J5459" t="s">
        <v>27</v>
      </c>
      <c r="K5459">
        <v>3</v>
      </c>
      <c r="L5459">
        <v>1027.67</v>
      </c>
      <c r="M5459" t="s">
        <v>50</v>
      </c>
      <c r="N5459">
        <v>13</v>
      </c>
      <c r="O5459" s="1">
        <v>45994</v>
      </c>
      <c r="P5459">
        <v>245</v>
      </c>
      <c r="Q5459" t="s">
        <v>43</v>
      </c>
      <c r="R5459">
        <v>5</v>
      </c>
      <c r="S5459" t="s">
        <v>12264</v>
      </c>
      <c r="T5459" t="s">
        <v>60</v>
      </c>
    </row>
    <row r="5460" spans="1:20" x14ac:dyDescent="0.25">
      <c r="A5460" t="s">
        <v>10970</v>
      </c>
      <c r="B5460" t="s">
        <v>38</v>
      </c>
      <c r="C5460" t="s">
        <v>39</v>
      </c>
      <c r="D5460" t="s">
        <v>56</v>
      </c>
      <c r="E5460" s="1">
        <v>45452</v>
      </c>
      <c r="F5460" t="s">
        <v>10971</v>
      </c>
      <c r="G5460" t="s">
        <v>12125</v>
      </c>
      <c r="H5460" t="s">
        <v>41</v>
      </c>
      <c r="I5460" t="s">
        <v>63</v>
      </c>
      <c r="J5460" t="s">
        <v>67</v>
      </c>
      <c r="K5460">
        <v>3</v>
      </c>
      <c r="L5460">
        <v>1345.11</v>
      </c>
      <c r="M5460" t="s">
        <v>50</v>
      </c>
      <c r="N5460">
        <v>18</v>
      </c>
      <c r="O5460" s="1">
        <v>45360</v>
      </c>
      <c r="P5460">
        <v>357</v>
      </c>
      <c r="Q5460" t="s">
        <v>29</v>
      </c>
      <c r="R5460">
        <v>1</v>
      </c>
      <c r="S5460" s="1">
        <v>45484</v>
      </c>
      <c r="T5460" t="s">
        <v>36</v>
      </c>
    </row>
    <row r="5461" spans="1:20" x14ac:dyDescent="0.25">
      <c r="A5461" t="s">
        <v>10972</v>
      </c>
      <c r="B5461" t="s">
        <v>38</v>
      </c>
      <c r="C5461" t="s">
        <v>82</v>
      </c>
      <c r="D5461" t="s">
        <v>52</v>
      </c>
      <c r="E5461" t="s">
        <v>12260</v>
      </c>
      <c r="F5461" t="s">
        <v>10973</v>
      </c>
      <c r="G5461" t="s">
        <v>12125</v>
      </c>
      <c r="H5461" t="s">
        <v>47</v>
      </c>
      <c r="I5461" t="s">
        <v>42</v>
      </c>
      <c r="J5461" t="s">
        <v>67</v>
      </c>
      <c r="K5461">
        <v>5</v>
      </c>
      <c r="L5461">
        <v>219.76</v>
      </c>
      <c r="M5461" t="s">
        <v>50</v>
      </c>
      <c r="N5461">
        <v>10</v>
      </c>
      <c r="O5461" t="s">
        <v>12137</v>
      </c>
      <c r="P5461">
        <v>78</v>
      </c>
      <c r="Q5461" t="s">
        <v>29</v>
      </c>
      <c r="R5461">
        <v>4</v>
      </c>
      <c r="S5461" t="s">
        <v>12234</v>
      </c>
      <c r="T5461" t="s">
        <v>30</v>
      </c>
    </row>
    <row r="5462" spans="1:20" x14ac:dyDescent="0.25">
      <c r="A5462" t="s">
        <v>10974</v>
      </c>
      <c r="B5462" t="s">
        <v>21</v>
      </c>
      <c r="C5462" t="s">
        <v>22</v>
      </c>
      <c r="D5462" t="s">
        <v>23</v>
      </c>
      <c r="E5462" t="s">
        <v>12406</v>
      </c>
      <c r="F5462" t="s">
        <v>10975</v>
      </c>
      <c r="G5462" t="s">
        <v>12177</v>
      </c>
      <c r="H5462" t="s">
        <v>34</v>
      </c>
      <c r="I5462" t="s">
        <v>42</v>
      </c>
      <c r="J5462" t="s">
        <v>67</v>
      </c>
      <c r="K5462">
        <v>1</v>
      </c>
      <c r="L5462">
        <v>1054.07</v>
      </c>
      <c r="M5462" t="s">
        <v>35</v>
      </c>
      <c r="N5462">
        <v>33</v>
      </c>
      <c r="O5462" s="1">
        <v>45717</v>
      </c>
      <c r="P5462">
        <v>444</v>
      </c>
      <c r="Q5462" t="s">
        <v>43</v>
      </c>
      <c r="R5462">
        <v>5</v>
      </c>
      <c r="S5462" s="1">
        <v>45993</v>
      </c>
      <c r="T5462" t="s">
        <v>30</v>
      </c>
    </row>
    <row r="5463" spans="1:20" x14ac:dyDescent="0.25">
      <c r="A5463" t="s">
        <v>10976</v>
      </c>
      <c r="B5463" t="s">
        <v>21</v>
      </c>
      <c r="C5463" t="s">
        <v>82</v>
      </c>
      <c r="D5463" t="s">
        <v>77</v>
      </c>
      <c r="E5463" s="1">
        <v>45872</v>
      </c>
      <c r="F5463" t="s">
        <v>10977</v>
      </c>
      <c r="G5463" t="s">
        <v>12177</v>
      </c>
      <c r="H5463" t="s">
        <v>34</v>
      </c>
      <c r="I5463" t="s">
        <v>54</v>
      </c>
      <c r="J5463" t="s">
        <v>49</v>
      </c>
      <c r="K5463">
        <v>3</v>
      </c>
      <c r="L5463">
        <v>677.12</v>
      </c>
      <c r="M5463" t="s">
        <v>50</v>
      </c>
      <c r="N5463">
        <v>13</v>
      </c>
      <c r="O5463" s="1">
        <v>45575</v>
      </c>
      <c r="P5463">
        <v>31</v>
      </c>
      <c r="Q5463" t="s">
        <v>43</v>
      </c>
      <c r="R5463">
        <v>1</v>
      </c>
      <c r="S5463" t="s">
        <v>12143</v>
      </c>
      <c r="T5463" t="s">
        <v>60</v>
      </c>
    </row>
    <row r="5464" spans="1:20" x14ac:dyDescent="0.25">
      <c r="A5464" t="s">
        <v>10978</v>
      </c>
      <c r="B5464" t="s">
        <v>45</v>
      </c>
      <c r="C5464" t="s">
        <v>22</v>
      </c>
      <c r="D5464" t="s">
        <v>77</v>
      </c>
      <c r="E5464" t="s">
        <v>12436</v>
      </c>
      <c r="F5464" t="s">
        <v>10979</v>
      </c>
      <c r="G5464" t="s">
        <v>12177</v>
      </c>
      <c r="H5464" t="s">
        <v>47</v>
      </c>
      <c r="I5464" t="s">
        <v>48</v>
      </c>
      <c r="J5464" t="s">
        <v>59</v>
      </c>
      <c r="K5464">
        <v>4</v>
      </c>
      <c r="L5464">
        <v>1315.07</v>
      </c>
      <c r="M5464" t="s">
        <v>28</v>
      </c>
      <c r="N5464">
        <v>14</v>
      </c>
      <c r="O5464" s="1">
        <v>45723</v>
      </c>
      <c r="P5464">
        <v>95</v>
      </c>
      <c r="Q5464" t="s">
        <v>43</v>
      </c>
      <c r="R5464">
        <v>5</v>
      </c>
      <c r="S5464" s="1">
        <v>45812</v>
      </c>
      <c r="T5464" t="s">
        <v>36</v>
      </c>
    </row>
    <row r="5465" spans="1:20" x14ac:dyDescent="0.25">
      <c r="A5465" t="s">
        <v>10980</v>
      </c>
      <c r="B5465" t="s">
        <v>21</v>
      </c>
      <c r="C5465" t="s">
        <v>82</v>
      </c>
      <c r="D5465" t="s">
        <v>56</v>
      </c>
      <c r="E5465" t="s">
        <v>12428</v>
      </c>
      <c r="F5465" t="s">
        <v>10981</v>
      </c>
      <c r="G5465" t="s">
        <v>12177</v>
      </c>
      <c r="H5465" t="s">
        <v>58</v>
      </c>
      <c r="I5465" t="s">
        <v>42</v>
      </c>
      <c r="J5465" t="s">
        <v>49</v>
      </c>
      <c r="K5465">
        <v>2</v>
      </c>
      <c r="L5465">
        <v>446.11</v>
      </c>
      <c r="M5465" t="s">
        <v>28</v>
      </c>
      <c r="N5465">
        <v>26</v>
      </c>
      <c r="O5465" t="s">
        <v>12071</v>
      </c>
      <c r="P5465">
        <v>500</v>
      </c>
      <c r="Q5465" t="s">
        <v>43</v>
      </c>
      <c r="R5465">
        <v>3</v>
      </c>
      <c r="S5465" t="s">
        <v>12192</v>
      </c>
      <c r="T5465" t="s">
        <v>36</v>
      </c>
    </row>
    <row r="5466" spans="1:20" x14ac:dyDescent="0.25">
      <c r="A5466" t="s">
        <v>10982</v>
      </c>
      <c r="B5466" t="s">
        <v>38</v>
      </c>
      <c r="C5466" t="s">
        <v>82</v>
      </c>
      <c r="D5466" t="s">
        <v>32</v>
      </c>
      <c r="E5466" s="1">
        <v>45598</v>
      </c>
      <c r="F5466" t="s">
        <v>10983</v>
      </c>
      <c r="G5466" t="s">
        <v>12177</v>
      </c>
      <c r="H5466" t="s">
        <v>41</v>
      </c>
      <c r="I5466" t="s">
        <v>54</v>
      </c>
      <c r="J5466" t="s">
        <v>64</v>
      </c>
      <c r="K5466">
        <v>5</v>
      </c>
      <c r="L5466">
        <v>800.94</v>
      </c>
      <c r="M5466" t="s">
        <v>35</v>
      </c>
      <c r="N5466">
        <v>32</v>
      </c>
      <c r="O5466" s="1">
        <v>45422</v>
      </c>
      <c r="P5466">
        <v>69</v>
      </c>
      <c r="Q5466" t="s">
        <v>29</v>
      </c>
      <c r="R5466">
        <v>4</v>
      </c>
      <c r="S5466" t="s">
        <v>12157</v>
      </c>
      <c r="T5466" t="s">
        <v>36</v>
      </c>
    </row>
    <row r="5467" spans="1:20" x14ac:dyDescent="0.25">
      <c r="A5467" t="s">
        <v>10984</v>
      </c>
      <c r="B5467" t="s">
        <v>45</v>
      </c>
      <c r="C5467" t="s">
        <v>82</v>
      </c>
      <c r="D5467" t="s">
        <v>56</v>
      </c>
      <c r="E5467" t="s">
        <v>12355</v>
      </c>
      <c r="F5467" t="s">
        <v>10985</v>
      </c>
      <c r="G5467" t="s">
        <v>12177</v>
      </c>
      <c r="H5467" t="s">
        <v>25</v>
      </c>
      <c r="I5467" t="s">
        <v>26</v>
      </c>
      <c r="J5467" t="s">
        <v>67</v>
      </c>
      <c r="K5467">
        <v>3</v>
      </c>
      <c r="L5467">
        <v>1062.79</v>
      </c>
      <c r="M5467" t="s">
        <v>50</v>
      </c>
      <c r="N5467">
        <v>14</v>
      </c>
      <c r="O5467" t="s">
        <v>12204</v>
      </c>
      <c r="P5467">
        <v>44</v>
      </c>
      <c r="Q5467" t="s">
        <v>43</v>
      </c>
      <c r="R5467">
        <v>2</v>
      </c>
      <c r="S5467" s="1">
        <v>45301</v>
      </c>
      <c r="T5467" t="s">
        <v>36</v>
      </c>
    </row>
    <row r="5468" spans="1:20" x14ac:dyDescent="0.25">
      <c r="A5468" t="s">
        <v>10986</v>
      </c>
      <c r="B5468" t="s">
        <v>45</v>
      </c>
      <c r="C5468" t="s">
        <v>22</v>
      </c>
      <c r="D5468" t="s">
        <v>52</v>
      </c>
      <c r="E5468" t="s">
        <v>12175</v>
      </c>
      <c r="F5468" t="s">
        <v>10987</v>
      </c>
      <c r="G5468" t="s">
        <v>12177</v>
      </c>
      <c r="H5468" t="s">
        <v>58</v>
      </c>
      <c r="I5468" t="s">
        <v>26</v>
      </c>
      <c r="J5468" t="s">
        <v>64</v>
      </c>
      <c r="K5468">
        <v>4</v>
      </c>
      <c r="L5468">
        <v>244.72</v>
      </c>
      <c r="M5468" t="s">
        <v>35</v>
      </c>
      <c r="N5468">
        <v>19</v>
      </c>
      <c r="O5468" s="1">
        <v>45695</v>
      </c>
      <c r="P5468">
        <v>199</v>
      </c>
      <c r="Q5468" t="s">
        <v>29</v>
      </c>
      <c r="R5468">
        <v>1</v>
      </c>
      <c r="S5468" t="s">
        <v>12217</v>
      </c>
      <c r="T5468" t="s">
        <v>36</v>
      </c>
    </row>
    <row r="5469" spans="1:20" x14ac:dyDescent="0.25">
      <c r="A5469" t="s">
        <v>10988</v>
      </c>
      <c r="B5469" t="s">
        <v>38</v>
      </c>
      <c r="C5469" t="s">
        <v>39</v>
      </c>
      <c r="D5469" t="s">
        <v>32</v>
      </c>
      <c r="E5469" t="s">
        <v>12219</v>
      </c>
      <c r="F5469" t="s">
        <v>10989</v>
      </c>
      <c r="G5469" t="s">
        <v>12177</v>
      </c>
      <c r="H5469" t="s">
        <v>47</v>
      </c>
      <c r="I5469" t="s">
        <v>63</v>
      </c>
      <c r="J5469" t="s">
        <v>64</v>
      </c>
      <c r="K5469">
        <v>4</v>
      </c>
      <c r="L5469">
        <v>728.66</v>
      </c>
      <c r="M5469" t="s">
        <v>35</v>
      </c>
      <c r="N5469">
        <v>42</v>
      </c>
      <c r="O5469" t="s">
        <v>12318</v>
      </c>
      <c r="P5469">
        <v>314</v>
      </c>
      <c r="Q5469" t="s">
        <v>29</v>
      </c>
      <c r="R5469">
        <v>4</v>
      </c>
      <c r="S5469" s="1">
        <v>45485</v>
      </c>
      <c r="T5469" t="s">
        <v>30</v>
      </c>
    </row>
    <row r="5470" spans="1:20" x14ac:dyDescent="0.25">
      <c r="A5470" t="s">
        <v>10990</v>
      </c>
      <c r="B5470" t="s">
        <v>21</v>
      </c>
      <c r="C5470" t="s">
        <v>22</v>
      </c>
      <c r="D5470" t="s">
        <v>77</v>
      </c>
      <c r="E5470" t="s">
        <v>12239</v>
      </c>
      <c r="F5470" t="s">
        <v>10991</v>
      </c>
      <c r="G5470" t="s">
        <v>12177</v>
      </c>
      <c r="H5470" t="s">
        <v>34</v>
      </c>
      <c r="I5470" t="s">
        <v>42</v>
      </c>
      <c r="J5470" t="s">
        <v>64</v>
      </c>
      <c r="K5470">
        <v>2</v>
      </c>
      <c r="L5470">
        <v>236.14</v>
      </c>
      <c r="M5470" t="s">
        <v>50</v>
      </c>
      <c r="N5470">
        <v>27</v>
      </c>
      <c r="O5470" s="1">
        <v>45872</v>
      </c>
      <c r="P5470">
        <v>158</v>
      </c>
      <c r="Q5470" t="s">
        <v>43</v>
      </c>
      <c r="R5470">
        <v>5</v>
      </c>
      <c r="S5470" s="1">
        <v>45996</v>
      </c>
      <c r="T5470" t="s">
        <v>36</v>
      </c>
    </row>
    <row r="5471" spans="1:20" x14ac:dyDescent="0.25">
      <c r="A5471" t="s">
        <v>10992</v>
      </c>
      <c r="B5471" t="s">
        <v>21</v>
      </c>
      <c r="C5471" t="s">
        <v>39</v>
      </c>
      <c r="D5471" t="s">
        <v>77</v>
      </c>
      <c r="E5471" s="1">
        <v>45362</v>
      </c>
      <c r="F5471" t="s">
        <v>10993</v>
      </c>
      <c r="G5471" t="s">
        <v>12177</v>
      </c>
      <c r="H5471" t="s">
        <v>47</v>
      </c>
      <c r="I5471" t="s">
        <v>42</v>
      </c>
      <c r="J5471" t="s">
        <v>59</v>
      </c>
      <c r="K5471">
        <v>1</v>
      </c>
      <c r="L5471">
        <v>676.36</v>
      </c>
      <c r="M5471" t="s">
        <v>50</v>
      </c>
      <c r="N5471">
        <v>40</v>
      </c>
      <c r="O5471" t="s">
        <v>12080</v>
      </c>
      <c r="P5471">
        <v>354</v>
      </c>
      <c r="Q5471" t="s">
        <v>43</v>
      </c>
      <c r="R5471">
        <v>1</v>
      </c>
      <c r="S5471" t="s">
        <v>12267</v>
      </c>
      <c r="T5471" t="s">
        <v>60</v>
      </c>
    </row>
    <row r="5472" spans="1:20" x14ac:dyDescent="0.25">
      <c r="A5472" t="s">
        <v>10994</v>
      </c>
      <c r="B5472" t="s">
        <v>45</v>
      </c>
      <c r="C5472" t="s">
        <v>22</v>
      </c>
      <c r="D5472" t="s">
        <v>56</v>
      </c>
      <c r="E5472" t="s">
        <v>12294</v>
      </c>
      <c r="F5472" t="s">
        <v>10995</v>
      </c>
      <c r="G5472" t="s">
        <v>12177</v>
      </c>
      <c r="H5472" t="s">
        <v>25</v>
      </c>
      <c r="I5472" t="s">
        <v>63</v>
      </c>
      <c r="J5472" t="s">
        <v>64</v>
      </c>
      <c r="K5472">
        <v>1</v>
      </c>
      <c r="L5472">
        <v>1009.06</v>
      </c>
      <c r="M5472" t="s">
        <v>28</v>
      </c>
      <c r="N5472">
        <v>6</v>
      </c>
      <c r="O5472" t="s">
        <v>12379</v>
      </c>
      <c r="P5472">
        <v>475</v>
      </c>
      <c r="Q5472" t="s">
        <v>29</v>
      </c>
      <c r="R5472">
        <v>2</v>
      </c>
      <c r="S5472" t="s">
        <v>12259</v>
      </c>
      <c r="T5472" t="s">
        <v>36</v>
      </c>
    </row>
    <row r="5473" spans="1:20" x14ac:dyDescent="0.25">
      <c r="A5473" t="s">
        <v>10996</v>
      </c>
      <c r="B5473" t="s">
        <v>21</v>
      </c>
      <c r="C5473" t="s">
        <v>82</v>
      </c>
      <c r="D5473" t="s">
        <v>32</v>
      </c>
      <c r="E5473" t="s">
        <v>12257</v>
      </c>
      <c r="F5473" t="s">
        <v>10997</v>
      </c>
      <c r="G5473" t="s">
        <v>12177</v>
      </c>
      <c r="H5473" t="s">
        <v>47</v>
      </c>
      <c r="I5473" t="s">
        <v>54</v>
      </c>
      <c r="J5473" t="s">
        <v>67</v>
      </c>
      <c r="K5473">
        <v>5</v>
      </c>
      <c r="L5473">
        <v>754.11</v>
      </c>
      <c r="M5473" t="s">
        <v>35</v>
      </c>
      <c r="N5473">
        <v>49</v>
      </c>
      <c r="O5473" t="s">
        <v>12217</v>
      </c>
      <c r="P5473">
        <v>313</v>
      </c>
      <c r="Q5473" t="s">
        <v>29</v>
      </c>
      <c r="R5473">
        <v>4</v>
      </c>
      <c r="S5473" t="s">
        <v>12264</v>
      </c>
      <c r="T5473" t="s">
        <v>30</v>
      </c>
    </row>
    <row r="5474" spans="1:20" x14ac:dyDescent="0.25">
      <c r="A5474" t="s">
        <v>10998</v>
      </c>
      <c r="B5474" t="s">
        <v>45</v>
      </c>
      <c r="C5474" t="s">
        <v>82</v>
      </c>
      <c r="D5474" t="s">
        <v>77</v>
      </c>
      <c r="E5474" s="1">
        <v>44937</v>
      </c>
      <c r="F5474" t="s">
        <v>10999</v>
      </c>
      <c r="G5474" t="s">
        <v>12104</v>
      </c>
      <c r="H5474" t="s">
        <v>34</v>
      </c>
      <c r="I5474" t="s">
        <v>63</v>
      </c>
      <c r="J5474" t="s">
        <v>27</v>
      </c>
      <c r="K5474">
        <v>5</v>
      </c>
      <c r="L5474">
        <v>542.58000000000004</v>
      </c>
      <c r="M5474" t="s">
        <v>35</v>
      </c>
      <c r="N5474">
        <v>35</v>
      </c>
      <c r="O5474" s="1">
        <v>45577</v>
      </c>
      <c r="P5474">
        <v>189</v>
      </c>
      <c r="Q5474" t="s">
        <v>29</v>
      </c>
      <c r="R5474">
        <v>1</v>
      </c>
      <c r="S5474" t="s">
        <v>12125</v>
      </c>
      <c r="T5474" t="s">
        <v>30</v>
      </c>
    </row>
    <row r="5475" spans="1:20" x14ac:dyDescent="0.25">
      <c r="A5475" t="s">
        <v>11000</v>
      </c>
      <c r="B5475" t="s">
        <v>38</v>
      </c>
      <c r="C5475" t="s">
        <v>82</v>
      </c>
      <c r="D5475" t="s">
        <v>32</v>
      </c>
      <c r="E5475" t="s">
        <v>12146</v>
      </c>
      <c r="F5475" t="s">
        <v>11001</v>
      </c>
      <c r="G5475" t="s">
        <v>12104</v>
      </c>
      <c r="H5475" t="s">
        <v>34</v>
      </c>
      <c r="I5475" t="s">
        <v>48</v>
      </c>
      <c r="J5475" t="s">
        <v>64</v>
      </c>
      <c r="K5475">
        <v>3</v>
      </c>
      <c r="L5475">
        <v>461.03</v>
      </c>
      <c r="M5475" t="s">
        <v>28</v>
      </c>
      <c r="N5475">
        <v>15</v>
      </c>
      <c r="O5475" t="s">
        <v>12319</v>
      </c>
      <c r="P5475">
        <v>432</v>
      </c>
      <c r="Q5475" t="s">
        <v>29</v>
      </c>
      <c r="R5475">
        <v>1</v>
      </c>
      <c r="S5475" t="s">
        <v>12207</v>
      </c>
      <c r="T5475" t="s">
        <v>36</v>
      </c>
    </row>
    <row r="5476" spans="1:20" x14ac:dyDescent="0.25">
      <c r="A5476" t="s">
        <v>11002</v>
      </c>
      <c r="B5476" t="s">
        <v>38</v>
      </c>
      <c r="C5476" t="s">
        <v>82</v>
      </c>
      <c r="D5476" t="s">
        <v>52</v>
      </c>
      <c r="E5476" t="s">
        <v>12157</v>
      </c>
      <c r="F5476" t="s">
        <v>11003</v>
      </c>
      <c r="G5476" t="s">
        <v>12104</v>
      </c>
      <c r="H5476" t="s">
        <v>34</v>
      </c>
      <c r="I5476" t="s">
        <v>26</v>
      </c>
      <c r="J5476" t="s">
        <v>49</v>
      </c>
      <c r="K5476">
        <v>5</v>
      </c>
      <c r="L5476">
        <v>316.17</v>
      </c>
      <c r="M5476" t="s">
        <v>35</v>
      </c>
      <c r="N5476">
        <v>40</v>
      </c>
      <c r="O5476" s="1">
        <v>45750</v>
      </c>
      <c r="P5476">
        <v>58</v>
      </c>
      <c r="Q5476" t="s">
        <v>29</v>
      </c>
      <c r="R5476">
        <v>2</v>
      </c>
      <c r="S5476" t="s">
        <v>12104</v>
      </c>
      <c r="T5476" t="s">
        <v>60</v>
      </c>
    </row>
    <row r="5477" spans="1:20" x14ac:dyDescent="0.25">
      <c r="A5477" t="s">
        <v>11004</v>
      </c>
      <c r="B5477" t="s">
        <v>38</v>
      </c>
      <c r="C5477" t="s">
        <v>22</v>
      </c>
      <c r="D5477" t="s">
        <v>32</v>
      </c>
      <c r="E5477" s="1">
        <v>45537</v>
      </c>
      <c r="F5477" t="s">
        <v>11005</v>
      </c>
      <c r="G5477" t="s">
        <v>12104</v>
      </c>
      <c r="H5477" t="s">
        <v>47</v>
      </c>
      <c r="I5477" t="s">
        <v>42</v>
      </c>
      <c r="J5477" t="s">
        <v>27</v>
      </c>
      <c r="K5477">
        <v>5</v>
      </c>
      <c r="L5477">
        <v>1458.18</v>
      </c>
      <c r="M5477" t="s">
        <v>35</v>
      </c>
      <c r="N5477">
        <v>25</v>
      </c>
      <c r="O5477" s="1">
        <v>45785</v>
      </c>
      <c r="P5477">
        <v>481</v>
      </c>
      <c r="Q5477" t="s">
        <v>29</v>
      </c>
      <c r="R5477">
        <v>1</v>
      </c>
      <c r="S5477" s="1">
        <v>45658</v>
      </c>
      <c r="T5477" t="s">
        <v>30</v>
      </c>
    </row>
    <row r="5478" spans="1:20" x14ac:dyDescent="0.25">
      <c r="A5478" t="s">
        <v>11006</v>
      </c>
      <c r="B5478" t="s">
        <v>45</v>
      </c>
      <c r="C5478" t="s">
        <v>39</v>
      </c>
      <c r="D5478" t="s">
        <v>32</v>
      </c>
      <c r="E5478" t="s">
        <v>12091</v>
      </c>
      <c r="F5478" t="s">
        <v>11007</v>
      </c>
      <c r="G5478" t="s">
        <v>12104</v>
      </c>
      <c r="H5478" t="s">
        <v>25</v>
      </c>
      <c r="I5478" t="s">
        <v>26</v>
      </c>
      <c r="J5478" t="s">
        <v>49</v>
      </c>
      <c r="K5478">
        <v>5</v>
      </c>
      <c r="L5478">
        <v>348.82</v>
      </c>
      <c r="M5478" t="s">
        <v>50</v>
      </c>
      <c r="N5478">
        <v>17</v>
      </c>
      <c r="O5478" t="s">
        <v>12354</v>
      </c>
      <c r="P5478">
        <v>386</v>
      </c>
      <c r="Q5478" t="s">
        <v>29</v>
      </c>
      <c r="R5478">
        <v>4</v>
      </c>
      <c r="S5478" t="s">
        <v>12213</v>
      </c>
      <c r="T5478" t="s">
        <v>36</v>
      </c>
    </row>
    <row r="5479" spans="1:20" x14ac:dyDescent="0.25">
      <c r="A5479" t="s">
        <v>11008</v>
      </c>
      <c r="B5479" t="s">
        <v>45</v>
      </c>
      <c r="C5479" t="s">
        <v>22</v>
      </c>
      <c r="D5479" t="s">
        <v>77</v>
      </c>
      <c r="E5479" s="1">
        <v>45966</v>
      </c>
      <c r="F5479" t="s">
        <v>11009</v>
      </c>
      <c r="G5479" t="s">
        <v>12104</v>
      </c>
      <c r="H5479" t="s">
        <v>34</v>
      </c>
      <c r="I5479" t="s">
        <v>42</v>
      </c>
      <c r="J5479" t="s">
        <v>49</v>
      </c>
      <c r="K5479">
        <v>3</v>
      </c>
      <c r="L5479">
        <v>784.63</v>
      </c>
      <c r="M5479" t="s">
        <v>28</v>
      </c>
      <c r="N5479">
        <v>17</v>
      </c>
      <c r="O5479" t="s">
        <v>12080</v>
      </c>
      <c r="P5479">
        <v>299</v>
      </c>
      <c r="Q5479" t="s">
        <v>43</v>
      </c>
      <c r="R5479">
        <v>2</v>
      </c>
      <c r="S5479" t="s">
        <v>12158</v>
      </c>
      <c r="T5479" t="s">
        <v>36</v>
      </c>
    </row>
    <row r="5480" spans="1:20" x14ac:dyDescent="0.25">
      <c r="A5480" t="s">
        <v>11010</v>
      </c>
      <c r="B5480" t="s">
        <v>38</v>
      </c>
      <c r="C5480" t="s">
        <v>22</v>
      </c>
      <c r="D5480" t="s">
        <v>52</v>
      </c>
      <c r="E5480" t="s">
        <v>12201</v>
      </c>
      <c r="F5480" t="s">
        <v>11011</v>
      </c>
      <c r="G5480" t="s">
        <v>12333</v>
      </c>
      <c r="H5480" t="s">
        <v>25</v>
      </c>
      <c r="I5480" t="s">
        <v>42</v>
      </c>
      <c r="J5480" t="s">
        <v>49</v>
      </c>
      <c r="K5480">
        <v>3</v>
      </c>
      <c r="L5480">
        <v>1443.26</v>
      </c>
      <c r="M5480" t="s">
        <v>35</v>
      </c>
      <c r="N5480">
        <v>38</v>
      </c>
      <c r="O5480" s="1">
        <v>45811</v>
      </c>
      <c r="P5480">
        <v>438</v>
      </c>
      <c r="Q5480" t="s">
        <v>43</v>
      </c>
      <c r="R5480">
        <v>2</v>
      </c>
      <c r="S5480" s="1">
        <v>45962</v>
      </c>
      <c r="T5480" t="s">
        <v>30</v>
      </c>
    </row>
    <row r="5481" spans="1:20" x14ac:dyDescent="0.25">
      <c r="A5481" t="s">
        <v>11012</v>
      </c>
      <c r="B5481" t="s">
        <v>38</v>
      </c>
      <c r="C5481" t="s">
        <v>22</v>
      </c>
      <c r="D5481" t="s">
        <v>77</v>
      </c>
      <c r="E5481" s="1">
        <v>45966</v>
      </c>
      <c r="F5481" t="s">
        <v>11013</v>
      </c>
      <c r="G5481" t="s">
        <v>12333</v>
      </c>
      <c r="H5481" t="s">
        <v>41</v>
      </c>
      <c r="I5481" t="s">
        <v>54</v>
      </c>
      <c r="J5481" t="s">
        <v>27</v>
      </c>
      <c r="K5481">
        <v>1</v>
      </c>
      <c r="L5481">
        <v>322.54000000000002</v>
      </c>
      <c r="M5481" t="s">
        <v>35</v>
      </c>
      <c r="N5481">
        <v>45</v>
      </c>
      <c r="O5481" s="1">
        <v>45877</v>
      </c>
      <c r="P5481">
        <v>17</v>
      </c>
      <c r="Q5481" t="s">
        <v>29</v>
      </c>
      <c r="R5481">
        <v>3</v>
      </c>
      <c r="S5481" t="s">
        <v>12141</v>
      </c>
      <c r="T5481" t="s">
        <v>36</v>
      </c>
    </row>
    <row r="5482" spans="1:20" x14ac:dyDescent="0.25">
      <c r="A5482" t="s">
        <v>11014</v>
      </c>
      <c r="B5482" t="s">
        <v>38</v>
      </c>
      <c r="C5482" t="s">
        <v>82</v>
      </c>
      <c r="D5482" t="s">
        <v>23</v>
      </c>
      <c r="E5482" s="1">
        <v>45812</v>
      </c>
      <c r="F5482" t="s">
        <v>11015</v>
      </c>
      <c r="G5482" t="s">
        <v>12333</v>
      </c>
      <c r="H5482" t="s">
        <v>47</v>
      </c>
      <c r="I5482" t="s">
        <v>26</v>
      </c>
      <c r="J5482" t="s">
        <v>59</v>
      </c>
      <c r="K5482">
        <v>2</v>
      </c>
      <c r="L5482">
        <v>611.24</v>
      </c>
      <c r="M5482" t="s">
        <v>35</v>
      </c>
      <c r="N5482">
        <v>36</v>
      </c>
      <c r="O5482" s="1">
        <v>45814</v>
      </c>
      <c r="P5482">
        <v>420</v>
      </c>
      <c r="Q5482" t="s">
        <v>43</v>
      </c>
      <c r="R5482">
        <v>5</v>
      </c>
      <c r="S5482" t="s">
        <v>12159</v>
      </c>
      <c r="T5482" t="s">
        <v>30</v>
      </c>
    </row>
    <row r="5483" spans="1:20" x14ac:dyDescent="0.25">
      <c r="A5483" t="s">
        <v>11016</v>
      </c>
      <c r="B5483" t="s">
        <v>38</v>
      </c>
      <c r="C5483" t="s">
        <v>39</v>
      </c>
      <c r="D5483" t="s">
        <v>52</v>
      </c>
      <c r="E5483" t="s">
        <v>12248</v>
      </c>
      <c r="F5483" t="s">
        <v>11017</v>
      </c>
      <c r="G5483" t="s">
        <v>12333</v>
      </c>
      <c r="H5483" t="s">
        <v>25</v>
      </c>
      <c r="I5483" t="s">
        <v>48</v>
      </c>
      <c r="J5483" t="s">
        <v>64</v>
      </c>
      <c r="K5483">
        <v>1</v>
      </c>
      <c r="L5483">
        <v>1335.93</v>
      </c>
      <c r="M5483" t="s">
        <v>35</v>
      </c>
      <c r="N5483">
        <v>42</v>
      </c>
      <c r="O5483" s="1">
        <v>45662</v>
      </c>
      <c r="P5483">
        <v>383</v>
      </c>
      <c r="Q5483" t="s">
        <v>29</v>
      </c>
      <c r="R5483">
        <v>2</v>
      </c>
      <c r="S5483" t="s">
        <v>12243</v>
      </c>
      <c r="T5483" t="s">
        <v>60</v>
      </c>
    </row>
    <row r="5484" spans="1:20" x14ac:dyDescent="0.25">
      <c r="A5484" t="s">
        <v>11018</v>
      </c>
      <c r="B5484" t="s">
        <v>21</v>
      </c>
      <c r="C5484" t="s">
        <v>39</v>
      </c>
      <c r="D5484" t="s">
        <v>32</v>
      </c>
      <c r="E5484" t="s">
        <v>12384</v>
      </c>
      <c r="F5484" t="s">
        <v>11019</v>
      </c>
      <c r="G5484" t="s">
        <v>12333</v>
      </c>
      <c r="H5484" t="s">
        <v>58</v>
      </c>
      <c r="I5484" t="s">
        <v>42</v>
      </c>
      <c r="J5484" t="s">
        <v>59</v>
      </c>
      <c r="K5484">
        <v>5</v>
      </c>
      <c r="L5484">
        <v>1108.18</v>
      </c>
      <c r="M5484" t="s">
        <v>28</v>
      </c>
      <c r="N5484">
        <v>2</v>
      </c>
      <c r="O5484" s="1">
        <v>45778</v>
      </c>
      <c r="P5484">
        <v>149</v>
      </c>
      <c r="Q5484" t="s">
        <v>29</v>
      </c>
      <c r="R5484">
        <v>3</v>
      </c>
      <c r="S5484" s="1">
        <v>45482</v>
      </c>
      <c r="T5484" t="s">
        <v>30</v>
      </c>
    </row>
    <row r="5485" spans="1:20" x14ac:dyDescent="0.25">
      <c r="A5485" t="s">
        <v>11020</v>
      </c>
      <c r="B5485" t="s">
        <v>45</v>
      </c>
      <c r="C5485" t="s">
        <v>22</v>
      </c>
      <c r="D5485" t="s">
        <v>77</v>
      </c>
      <c r="E5485" t="s">
        <v>12130</v>
      </c>
      <c r="F5485" t="s">
        <v>11021</v>
      </c>
      <c r="G5485" t="s">
        <v>12333</v>
      </c>
      <c r="H5485" t="s">
        <v>34</v>
      </c>
      <c r="I5485" t="s">
        <v>26</v>
      </c>
      <c r="J5485" t="s">
        <v>64</v>
      </c>
      <c r="K5485">
        <v>3</v>
      </c>
      <c r="L5485">
        <v>841.76</v>
      </c>
      <c r="M5485" t="s">
        <v>50</v>
      </c>
      <c r="N5485">
        <v>32</v>
      </c>
      <c r="O5485" t="s">
        <v>12306</v>
      </c>
      <c r="P5485">
        <v>221</v>
      </c>
      <c r="Q5485" t="s">
        <v>43</v>
      </c>
      <c r="R5485">
        <v>5</v>
      </c>
      <c r="S5485" t="s">
        <v>12310</v>
      </c>
      <c r="T5485" t="s">
        <v>36</v>
      </c>
    </row>
    <row r="5486" spans="1:20" x14ac:dyDescent="0.25">
      <c r="A5486" t="s">
        <v>11022</v>
      </c>
      <c r="B5486" t="s">
        <v>21</v>
      </c>
      <c r="C5486" t="s">
        <v>82</v>
      </c>
      <c r="D5486" t="s">
        <v>32</v>
      </c>
      <c r="E5486" s="1">
        <v>45056</v>
      </c>
      <c r="F5486" t="s">
        <v>11023</v>
      </c>
      <c r="G5486" t="s">
        <v>12333</v>
      </c>
      <c r="H5486" t="s">
        <v>41</v>
      </c>
      <c r="I5486" t="s">
        <v>63</v>
      </c>
      <c r="J5486" t="s">
        <v>27</v>
      </c>
      <c r="K5486">
        <v>2</v>
      </c>
      <c r="L5486">
        <v>1197.8900000000001</v>
      </c>
      <c r="M5486" t="s">
        <v>50</v>
      </c>
      <c r="N5486">
        <v>27</v>
      </c>
      <c r="O5486" t="s">
        <v>12275</v>
      </c>
      <c r="P5486">
        <v>338</v>
      </c>
      <c r="Q5486" t="s">
        <v>43</v>
      </c>
      <c r="R5486">
        <v>1</v>
      </c>
      <c r="S5486" t="s">
        <v>12224</v>
      </c>
      <c r="T5486" t="s">
        <v>30</v>
      </c>
    </row>
    <row r="5487" spans="1:20" x14ac:dyDescent="0.25">
      <c r="A5487" t="s">
        <v>11024</v>
      </c>
      <c r="B5487" t="s">
        <v>38</v>
      </c>
      <c r="C5487" t="s">
        <v>22</v>
      </c>
      <c r="D5487" t="s">
        <v>52</v>
      </c>
      <c r="E5487" s="1">
        <v>45058</v>
      </c>
      <c r="F5487" t="s">
        <v>11025</v>
      </c>
      <c r="G5487" t="s">
        <v>12333</v>
      </c>
      <c r="H5487" t="s">
        <v>58</v>
      </c>
      <c r="I5487" t="s">
        <v>48</v>
      </c>
      <c r="J5487" t="s">
        <v>67</v>
      </c>
      <c r="K5487">
        <v>4</v>
      </c>
      <c r="L5487">
        <v>796.43</v>
      </c>
      <c r="M5487" t="s">
        <v>28</v>
      </c>
      <c r="N5487">
        <v>40</v>
      </c>
      <c r="O5487" t="s">
        <v>12138</v>
      </c>
      <c r="P5487">
        <v>95</v>
      </c>
      <c r="Q5487" t="s">
        <v>29</v>
      </c>
      <c r="R5487">
        <v>2</v>
      </c>
      <c r="S5487" t="s">
        <v>12377</v>
      </c>
      <c r="T5487" t="s">
        <v>60</v>
      </c>
    </row>
    <row r="5488" spans="1:20" x14ac:dyDescent="0.25">
      <c r="A5488" t="s">
        <v>11026</v>
      </c>
      <c r="B5488" t="s">
        <v>38</v>
      </c>
      <c r="C5488" t="s">
        <v>82</v>
      </c>
      <c r="D5488" t="s">
        <v>32</v>
      </c>
      <c r="E5488" t="s">
        <v>12455</v>
      </c>
      <c r="F5488" t="s">
        <v>11027</v>
      </c>
      <c r="G5488" t="s">
        <v>12144</v>
      </c>
      <c r="H5488" t="s">
        <v>34</v>
      </c>
      <c r="I5488" t="s">
        <v>48</v>
      </c>
      <c r="J5488" t="s">
        <v>49</v>
      </c>
      <c r="K5488">
        <v>1</v>
      </c>
      <c r="L5488">
        <v>1413.02</v>
      </c>
      <c r="M5488" t="s">
        <v>35</v>
      </c>
      <c r="N5488">
        <v>20</v>
      </c>
      <c r="O5488" t="s">
        <v>12318</v>
      </c>
      <c r="P5488">
        <v>97</v>
      </c>
      <c r="Q5488" t="s">
        <v>29</v>
      </c>
      <c r="R5488">
        <v>4</v>
      </c>
      <c r="S5488" s="1">
        <v>45360</v>
      </c>
      <c r="T5488" t="s">
        <v>60</v>
      </c>
    </row>
    <row r="5489" spans="1:20" x14ac:dyDescent="0.25">
      <c r="A5489" t="s">
        <v>11028</v>
      </c>
      <c r="B5489" t="s">
        <v>45</v>
      </c>
      <c r="C5489" t="s">
        <v>82</v>
      </c>
      <c r="D5489" t="s">
        <v>56</v>
      </c>
      <c r="E5489" t="s">
        <v>12316</v>
      </c>
      <c r="F5489" t="s">
        <v>11029</v>
      </c>
      <c r="G5489" t="s">
        <v>12144</v>
      </c>
      <c r="H5489" t="s">
        <v>58</v>
      </c>
      <c r="I5489" t="s">
        <v>54</v>
      </c>
      <c r="J5489" t="s">
        <v>49</v>
      </c>
      <c r="K5489">
        <v>4</v>
      </c>
      <c r="L5489">
        <v>1407.37</v>
      </c>
      <c r="M5489" t="s">
        <v>50</v>
      </c>
      <c r="N5489">
        <v>24</v>
      </c>
      <c r="O5489" s="1">
        <v>45423</v>
      </c>
      <c r="P5489">
        <v>446</v>
      </c>
      <c r="Q5489" t="s">
        <v>29</v>
      </c>
      <c r="R5489">
        <v>4</v>
      </c>
      <c r="S5489" t="s">
        <v>12354</v>
      </c>
      <c r="T5489" t="s">
        <v>36</v>
      </c>
    </row>
    <row r="5490" spans="1:20" x14ac:dyDescent="0.25">
      <c r="A5490" t="s">
        <v>11030</v>
      </c>
      <c r="B5490" t="s">
        <v>38</v>
      </c>
      <c r="C5490" t="s">
        <v>22</v>
      </c>
      <c r="D5490" t="s">
        <v>52</v>
      </c>
      <c r="E5490" t="s">
        <v>12322</v>
      </c>
      <c r="F5490" t="s">
        <v>11031</v>
      </c>
      <c r="G5490" t="s">
        <v>12144</v>
      </c>
      <c r="H5490" t="s">
        <v>34</v>
      </c>
      <c r="I5490" t="s">
        <v>42</v>
      </c>
      <c r="J5490" t="s">
        <v>59</v>
      </c>
      <c r="K5490">
        <v>3</v>
      </c>
      <c r="L5490">
        <v>111.48</v>
      </c>
      <c r="M5490" t="s">
        <v>35</v>
      </c>
      <c r="N5490">
        <v>47</v>
      </c>
      <c r="O5490" t="s">
        <v>12099</v>
      </c>
      <c r="P5490">
        <v>275</v>
      </c>
      <c r="Q5490" t="s">
        <v>43</v>
      </c>
      <c r="R5490">
        <v>1</v>
      </c>
      <c r="S5490" t="s">
        <v>12141</v>
      </c>
      <c r="T5490" t="s">
        <v>30</v>
      </c>
    </row>
    <row r="5491" spans="1:20" x14ac:dyDescent="0.25">
      <c r="A5491" t="s">
        <v>11032</v>
      </c>
      <c r="B5491" t="s">
        <v>38</v>
      </c>
      <c r="C5491" t="s">
        <v>82</v>
      </c>
      <c r="D5491" t="s">
        <v>77</v>
      </c>
      <c r="E5491" t="s">
        <v>12228</v>
      </c>
      <c r="F5491" t="s">
        <v>11033</v>
      </c>
      <c r="G5491" t="s">
        <v>12144</v>
      </c>
      <c r="H5491" t="s">
        <v>58</v>
      </c>
      <c r="I5491" t="s">
        <v>26</v>
      </c>
      <c r="J5491" t="s">
        <v>64</v>
      </c>
      <c r="K5491">
        <v>3</v>
      </c>
      <c r="L5491">
        <v>891.09</v>
      </c>
      <c r="M5491" t="s">
        <v>35</v>
      </c>
      <c r="N5491">
        <v>35</v>
      </c>
      <c r="O5491" t="s">
        <v>12278</v>
      </c>
      <c r="P5491">
        <v>182</v>
      </c>
      <c r="Q5491" t="s">
        <v>29</v>
      </c>
      <c r="R5491">
        <v>1</v>
      </c>
      <c r="S5491" t="s">
        <v>12276</v>
      </c>
      <c r="T5491" t="s">
        <v>36</v>
      </c>
    </row>
    <row r="5492" spans="1:20" x14ac:dyDescent="0.25">
      <c r="A5492" t="s">
        <v>11034</v>
      </c>
      <c r="B5492" t="s">
        <v>38</v>
      </c>
      <c r="C5492" t="s">
        <v>82</v>
      </c>
      <c r="D5492" t="s">
        <v>52</v>
      </c>
      <c r="E5492" s="1">
        <v>45600</v>
      </c>
      <c r="F5492" t="s">
        <v>11035</v>
      </c>
      <c r="G5492" t="s">
        <v>12144</v>
      </c>
      <c r="H5492" t="s">
        <v>34</v>
      </c>
      <c r="I5492" t="s">
        <v>42</v>
      </c>
      <c r="J5492" t="s">
        <v>49</v>
      </c>
      <c r="K5492">
        <v>3</v>
      </c>
      <c r="L5492">
        <v>811.4</v>
      </c>
      <c r="M5492" t="s">
        <v>50</v>
      </c>
      <c r="N5492">
        <v>41</v>
      </c>
      <c r="O5492" s="1">
        <v>45721</v>
      </c>
      <c r="P5492">
        <v>198</v>
      </c>
      <c r="Q5492" t="s">
        <v>29</v>
      </c>
      <c r="R5492">
        <v>1</v>
      </c>
      <c r="S5492" s="1">
        <v>45783</v>
      </c>
      <c r="T5492" t="s">
        <v>36</v>
      </c>
    </row>
    <row r="5493" spans="1:20" x14ac:dyDescent="0.25">
      <c r="A5493" t="s">
        <v>11036</v>
      </c>
      <c r="B5493" t="s">
        <v>38</v>
      </c>
      <c r="C5493" t="s">
        <v>22</v>
      </c>
      <c r="D5493" t="s">
        <v>52</v>
      </c>
      <c r="E5493" s="1">
        <v>45475</v>
      </c>
      <c r="F5493" t="s">
        <v>11037</v>
      </c>
      <c r="G5493" t="s">
        <v>12144</v>
      </c>
      <c r="H5493" t="s">
        <v>47</v>
      </c>
      <c r="I5493" t="s">
        <v>48</v>
      </c>
      <c r="J5493" t="s">
        <v>64</v>
      </c>
      <c r="K5493">
        <v>4</v>
      </c>
      <c r="L5493">
        <v>863.64</v>
      </c>
      <c r="M5493" t="s">
        <v>35</v>
      </c>
      <c r="N5493">
        <v>40</v>
      </c>
      <c r="O5493" t="s">
        <v>12077</v>
      </c>
      <c r="P5493">
        <v>220</v>
      </c>
      <c r="Q5493" t="s">
        <v>29</v>
      </c>
      <c r="R5493">
        <v>4</v>
      </c>
      <c r="S5493" s="1">
        <v>45574</v>
      </c>
      <c r="T5493" t="s">
        <v>60</v>
      </c>
    </row>
    <row r="5494" spans="1:20" x14ac:dyDescent="0.25">
      <c r="A5494" t="s">
        <v>11038</v>
      </c>
      <c r="B5494" t="s">
        <v>38</v>
      </c>
      <c r="C5494" t="s">
        <v>39</v>
      </c>
      <c r="D5494" t="s">
        <v>56</v>
      </c>
      <c r="E5494" t="s">
        <v>12376</v>
      </c>
      <c r="F5494" t="s">
        <v>11039</v>
      </c>
      <c r="G5494" t="s">
        <v>12215</v>
      </c>
      <c r="H5494" t="s">
        <v>47</v>
      </c>
      <c r="I5494" t="s">
        <v>42</v>
      </c>
      <c r="J5494" t="s">
        <v>49</v>
      </c>
      <c r="K5494">
        <v>3</v>
      </c>
      <c r="L5494">
        <v>148.78</v>
      </c>
      <c r="M5494" t="s">
        <v>28</v>
      </c>
      <c r="N5494">
        <v>20</v>
      </c>
      <c r="O5494" t="s">
        <v>12075</v>
      </c>
      <c r="P5494">
        <v>311</v>
      </c>
      <c r="Q5494" t="s">
        <v>43</v>
      </c>
      <c r="R5494">
        <v>3</v>
      </c>
      <c r="S5494" s="1">
        <v>45932</v>
      </c>
      <c r="T5494" t="s">
        <v>36</v>
      </c>
    </row>
    <row r="5495" spans="1:20" x14ac:dyDescent="0.25">
      <c r="A5495" t="s">
        <v>11040</v>
      </c>
      <c r="B5495" t="s">
        <v>38</v>
      </c>
      <c r="C5495" t="s">
        <v>39</v>
      </c>
      <c r="D5495" t="s">
        <v>23</v>
      </c>
      <c r="E5495" t="s">
        <v>12430</v>
      </c>
      <c r="F5495" t="s">
        <v>11041</v>
      </c>
      <c r="G5495" t="s">
        <v>12215</v>
      </c>
      <c r="H5495" t="s">
        <v>47</v>
      </c>
      <c r="I5495" t="s">
        <v>54</v>
      </c>
      <c r="J5495" t="s">
        <v>64</v>
      </c>
      <c r="K5495">
        <v>4</v>
      </c>
      <c r="L5495">
        <v>426.49</v>
      </c>
      <c r="M5495" t="s">
        <v>50</v>
      </c>
      <c r="N5495">
        <v>48</v>
      </c>
      <c r="O5495" t="s">
        <v>12232</v>
      </c>
      <c r="P5495">
        <v>220</v>
      </c>
      <c r="Q5495" t="s">
        <v>43</v>
      </c>
      <c r="R5495">
        <v>4</v>
      </c>
      <c r="S5495" t="s">
        <v>12131</v>
      </c>
      <c r="T5495" t="s">
        <v>30</v>
      </c>
    </row>
    <row r="5496" spans="1:20" x14ac:dyDescent="0.25">
      <c r="A5496" t="s">
        <v>11042</v>
      </c>
      <c r="B5496" t="s">
        <v>38</v>
      </c>
      <c r="C5496" t="s">
        <v>39</v>
      </c>
      <c r="D5496" t="s">
        <v>23</v>
      </c>
      <c r="E5496" s="1">
        <v>45572</v>
      </c>
      <c r="F5496" t="s">
        <v>11043</v>
      </c>
      <c r="G5496" t="s">
        <v>12215</v>
      </c>
      <c r="H5496" t="s">
        <v>58</v>
      </c>
      <c r="I5496" t="s">
        <v>48</v>
      </c>
      <c r="J5496" t="s">
        <v>27</v>
      </c>
      <c r="K5496">
        <v>1</v>
      </c>
      <c r="L5496">
        <v>810.1</v>
      </c>
      <c r="M5496" t="s">
        <v>28</v>
      </c>
      <c r="N5496">
        <v>23</v>
      </c>
      <c r="O5496" t="s">
        <v>12279</v>
      </c>
      <c r="P5496">
        <v>338</v>
      </c>
      <c r="Q5496" t="s">
        <v>43</v>
      </c>
      <c r="R5496">
        <v>2</v>
      </c>
      <c r="S5496" s="1">
        <v>45874</v>
      </c>
      <c r="T5496" t="s">
        <v>30</v>
      </c>
    </row>
    <row r="5497" spans="1:20" x14ac:dyDescent="0.25">
      <c r="A5497" t="s">
        <v>11044</v>
      </c>
      <c r="B5497" t="s">
        <v>38</v>
      </c>
      <c r="C5497" t="s">
        <v>22</v>
      </c>
      <c r="D5497" t="s">
        <v>32</v>
      </c>
      <c r="E5497" t="s">
        <v>12161</v>
      </c>
      <c r="F5497" t="s">
        <v>11045</v>
      </c>
      <c r="G5497" t="s">
        <v>12215</v>
      </c>
      <c r="H5497" t="s">
        <v>41</v>
      </c>
      <c r="I5497" t="s">
        <v>42</v>
      </c>
      <c r="J5497" t="s">
        <v>49</v>
      </c>
      <c r="K5497">
        <v>3</v>
      </c>
      <c r="L5497">
        <v>145.56</v>
      </c>
      <c r="M5497" t="s">
        <v>50</v>
      </c>
      <c r="N5497">
        <v>43</v>
      </c>
      <c r="O5497" t="s">
        <v>12191</v>
      </c>
      <c r="P5497">
        <v>8</v>
      </c>
      <c r="Q5497" t="s">
        <v>43</v>
      </c>
      <c r="R5497">
        <v>1</v>
      </c>
      <c r="S5497" s="1">
        <v>45607</v>
      </c>
      <c r="T5497" t="s">
        <v>36</v>
      </c>
    </row>
    <row r="5498" spans="1:20" x14ac:dyDescent="0.25">
      <c r="A5498" t="s">
        <v>11046</v>
      </c>
      <c r="B5498" t="s">
        <v>45</v>
      </c>
      <c r="C5498" t="s">
        <v>39</v>
      </c>
      <c r="D5498" t="s">
        <v>52</v>
      </c>
      <c r="E5498" s="1">
        <v>45387</v>
      </c>
      <c r="F5498" t="s">
        <v>11047</v>
      </c>
      <c r="G5498" t="s">
        <v>12215</v>
      </c>
      <c r="H5498" t="s">
        <v>47</v>
      </c>
      <c r="I5498" t="s">
        <v>54</v>
      </c>
      <c r="J5498" t="s">
        <v>67</v>
      </c>
      <c r="K5498">
        <v>5</v>
      </c>
      <c r="L5498">
        <v>887.69</v>
      </c>
      <c r="M5498" t="s">
        <v>50</v>
      </c>
      <c r="N5498">
        <v>43</v>
      </c>
      <c r="O5498" t="s">
        <v>12089</v>
      </c>
      <c r="P5498">
        <v>265</v>
      </c>
      <c r="Q5498" t="s">
        <v>29</v>
      </c>
      <c r="R5498">
        <v>3</v>
      </c>
      <c r="S5498" t="s">
        <v>12380</v>
      </c>
      <c r="T5498" t="s">
        <v>30</v>
      </c>
    </row>
    <row r="5499" spans="1:20" x14ac:dyDescent="0.25">
      <c r="A5499" t="s">
        <v>11048</v>
      </c>
      <c r="B5499" t="s">
        <v>38</v>
      </c>
      <c r="C5499" t="s">
        <v>22</v>
      </c>
      <c r="D5499" t="s">
        <v>52</v>
      </c>
      <c r="E5499" s="1">
        <v>45810</v>
      </c>
      <c r="F5499" t="s">
        <v>11049</v>
      </c>
      <c r="G5499" t="s">
        <v>12069</v>
      </c>
      <c r="H5499" t="s">
        <v>34</v>
      </c>
      <c r="I5499" t="s">
        <v>42</v>
      </c>
      <c r="J5499" t="s">
        <v>27</v>
      </c>
      <c r="K5499">
        <v>2</v>
      </c>
      <c r="L5499">
        <v>286.52999999999997</v>
      </c>
      <c r="M5499" t="s">
        <v>35</v>
      </c>
      <c r="N5499">
        <v>17</v>
      </c>
      <c r="O5499" t="s">
        <v>12291</v>
      </c>
      <c r="P5499">
        <v>487</v>
      </c>
      <c r="Q5499" t="s">
        <v>43</v>
      </c>
      <c r="R5499">
        <v>2</v>
      </c>
      <c r="S5499" t="s">
        <v>12306</v>
      </c>
      <c r="T5499" t="s">
        <v>60</v>
      </c>
    </row>
    <row r="5500" spans="1:20" x14ac:dyDescent="0.25">
      <c r="A5500" t="s">
        <v>11050</v>
      </c>
      <c r="B5500" t="s">
        <v>45</v>
      </c>
      <c r="C5500" t="s">
        <v>82</v>
      </c>
      <c r="D5500" t="s">
        <v>23</v>
      </c>
      <c r="E5500" t="s">
        <v>12169</v>
      </c>
      <c r="F5500" t="s">
        <v>11051</v>
      </c>
      <c r="G5500" t="s">
        <v>12069</v>
      </c>
      <c r="H5500" t="s">
        <v>41</v>
      </c>
      <c r="I5500" t="s">
        <v>63</v>
      </c>
      <c r="J5500" t="s">
        <v>67</v>
      </c>
      <c r="K5500">
        <v>5</v>
      </c>
      <c r="L5500">
        <v>912.72</v>
      </c>
      <c r="M5500" t="s">
        <v>35</v>
      </c>
      <c r="N5500">
        <v>16</v>
      </c>
      <c r="O5500" s="1">
        <v>45962</v>
      </c>
      <c r="P5500">
        <v>292</v>
      </c>
      <c r="Q5500" t="s">
        <v>29</v>
      </c>
      <c r="R5500">
        <v>4</v>
      </c>
      <c r="S5500" s="1">
        <v>45969</v>
      </c>
      <c r="T5500" t="s">
        <v>30</v>
      </c>
    </row>
    <row r="5501" spans="1:20" x14ac:dyDescent="0.25">
      <c r="A5501" t="s">
        <v>11052</v>
      </c>
      <c r="B5501" t="s">
        <v>45</v>
      </c>
      <c r="C5501" t="s">
        <v>82</v>
      </c>
      <c r="D5501" t="s">
        <v>52</v>
      </c>
      <c r="E5501" t="s">
        <v>12354</v>
      </c>
      <c r="F5501" t="s">
        <v>11053</v>
      </c>
      <c r="G5501" t="s">
        <v>12069</v>
      </c>
      <c r="H5501" t="s">
        <v>25</v>
      </c>
      <c r="I5501" t="s">
        <v>26</v>
      </c>
      <c r="J5501" t="s">
        <v>27</v>
      </c>
      <c r="K5501">
        <v>2</v>
      </c>
      <c r="L5501">
        <v>1434.61</v>
      </c>
      <c r="M5501" t="s">
        <v>50</v>
      </c>
      <c r="N5501">
        <v>32</v>
      </c>
      <c r="O5501" t="s">
        <v>12400</v>
      </c>
      <c r="P5501">
        <v>35</v>
      </c>
      <c r="Q5501" t="s">
        <v>29</v>
      </c>
      <c r="R5501">
        <v>4</v>
      </c>
      <c r="S5501" t="s">
        <v>12205</v>
      </c>
      <c r="T5501" t="s">
        <v>30</v>
      </c>
    </row>
    <row r="5502" spans="1:20" x14ac:dyDescent="0.25">
      <c r="A5502" t="s">
        <v>11054</v>
      </c>
      <c r="B5502" t="s">
        <v>45</v>
      </c>
      <c r="C5502" t="s">
        <v>22</v>
      </c>
      <c r="D5502" t="s">
        <v>52</v>
      </c>
      <c r="E5502" s="1">
        <v>45627</v>
      </c>
      <c r="F5502" t="s">
        <v>11055</v>
      </c>
      <c r="G5502" t="s">
        <v>12069</v>
      </c>
      <c r="H5502" t="s">
        <v>25</v>
      </c>
      <c r="I5502" t="s">
        <v>48</v>
      </c>
      <c r="J5502" t="s">
        <v>67</v>
      </c>
      <c r="K5502">
        <v>5</v>
      </c>
      <c r="L5502">
        <v>1313.19</v>
      </c>
      <c r="M5502" t="s">
        <v>35</v>
      </c>
      <c r="N5502">
        <v>6</v>
      </c>
      <c r="O5502" t="s">
        <v>12205</v>
      </c>
      <c r="P5502">
        <v>53</v>
      </c>
      <c r="Q5502" t="s">
        <v>43</v>
      </c>
      <c r="R5502">
        <v>1</v>
      </c>
      <c r="S5502" s="1">
        <v>45393</v>
      </c>
      <c r="T5502" t="s">
        <v>30</v>
      </c>
    </row>
    <row r="5503" spans="1:20" x14ac:dyDescent="0.25">
      <c r="A5503" t="s">
        <v>11056</v>
      </c>
      <c r="B5503" t="s">
        <v>45</v>
      </c>
      <c r="C5503" t="s">
        <v>22</v>
      </c>
      <c r="D5503" t="s">
        <v>56</v>
      </c>
      <c r="E5503" t="s">
        <v>12365</v>
      </c>
      <c r="F5503" t="s">
        <v>11057</v>
      </c>
      <c r="G5503" t="s">
        <v>12069</v>
      </c>
      <c r="H5503" t="s">
        <v>47</v>
      </c>
      <c r="I5503" t="s">
        <v>54</v>
      </c>
      <c r="J5503" t="s">
        <v>67</v>
      </c>
      <c r="K5503">
        <v>1</v>
      </c>
      <c r="L5503">
        <v>1163.48</v>
      </c>
      <c r="M5503" t="s">
        <v>50</v>
      </c>
      <c r="N5503">
        <v>27</v>
      </c>
      <c r="O5503" s="1">
        <v>45815</v>
      </c>
      <c r="P5503">
        <v>468</v>
      </c>
      <c r="Q5503" t="s">
        <v>29</v>
      </c>
      <c r="R5503">
        <v>5</v>
      </c>
      <c r="S5503" s="1">
        <v>45721</v>
      </c>
      <c r="T5503" t="s">
        <v>60</v>
      </c>
    </row>
    <row r="5504" spans="1:20" x14ac:dyDescent="0.25">
      <c r="A5504" t="s">
        <v>11058</v>
      </c>
      <c r="B5504" t="s">
        <v>21</v>
      </c>
      <c r="C5504" t="s">
        <v>22</v>
      </c>
      <c r="D5504" t="s">
        <v>77</v>
      </c>
      <c r="E5504" t="s">
        <v>12373</v>
      </c>
      <c r="F5504" t="s">
        <v>11059</v>
      </c>
      <c r="G5504" t="s">
        <v>12069</v>
      </c>
      <c r="H5504" t="s">
        <v>41</v>
      </c>
      <c r="I5504" t="s">
        <v>48</v>
      </c>
      <c r="J5504" t="s">
        <v>67</v>
      </c>
      <c r="K5504">
        <v>3</v>
      </c>
      <c r="L5504">
        <v>1272.06</v>
      </c>
      <c r="M5504" t="s">
        <v>28</v>
      </c>
      <c r="N5504">
        <v>35</v>
      </c>
      <c r="O5504" t="s">
        <v>12169</v>
      </c>
      <c r="P5504">
        <v>324</v>
      </c>
      <c r="Q5504" t="s">
        <v>43</v>
      </c>
      <c r="R5504">
        <v>2</v>
      </c>
      <c r="S5504" t="s">
        <v>12115</v>
      </c>
      <c r="T5504" t="s">
        <v>36</v>
      </c>
    </row>
    <row r="5505" spans="1:20" x14ac:dyDescent="0.25">
      <c r="A5505" t="s">
        <v>11060</v>
      </c>
      <c r="B5505" t="s">
        <v>21</v>
      </c>
      <c r="C5505" t="s">
        <v>82</v>
      </c>
      <c r="D5505" t="s">
        <v>32</v>
      </c>
      <c r="E5505" s="1">
        <v>45147</v>
      </c>
      <c r="F5505" t="s">
        <v>11061</v>
      </c>
      <c r="G5505" t="s">
        <v>12069</v>
      </c>
      <c r="H5505" t="s">
        <v>47</v>
      </c>
      <c r="I5505" t="s">
        <v>26</v>
      </c>
      <c r="J5505" t="s">
        <v>59</v>
      </c>
      <c r="K5505">
        <v>1</v>
      </c>
      <c r="L5505">
        <v>1255.5899999999999</v>
      </c>
      <c r="M5505" t="s">
        <v>35</v>
      </c>
      <c r="N5505">
        <v>48</v>
      </c>
      <c r="O5505" t="s">
        <v>12272</v>
      </c>
      <c r="P5505">
        <v>220</v>
      </c>
      <c r="Q5505" t="s">
        <v>29</v>
      </c>
      <c r="R5505">
        <v>3</v>
      </c>
      <c r="S5505" s="1">
        <v>45392</v>
      </c>
      <c r="T5505" t="s">
        <v>60</v>
      </c>
    </row>
    <row r="5506" spans="1:20" x14ac:dyDescent="0.25">
      <c r="A5506" t="s">
        <v>11062</v>
      </c>
      <c r="B5506" t="s">
        <v>45</v>
      </c>
      <c r="C5506" t="s">
        <v>82</v>
      </c>
      <c r="D5506" t="s">
        <v>52</v>
      </c>
      <c r="E5506" s="1">
        <v>45690</v>
      </c>
      <c r="F5506" t="s">
        <v>11063</v>
      </c>
      <c r="G5506" t="s">
        <v>12383</v>
      </c>
      <c r="H5506" t="s">
        <v>47</v>
      </c>
      <c r="I5506" t="s">
        <v>26</v>
      </c>
      <c r="J5506" t="s">
        <v>64</v>
      </c>
      <c r="K5506">
        <v>1</v>
      </c>
      <c r="L5506">
        <v>275.12</v>
      </c>
      <c r="M5506" t="s">
        <v>50</v>
      </c>
      <c r="N5506">
        <v>10</v>
      </c>
      <c r="O5506" t="s">
        <v>12265</v>
      </c>
      <c r="P5506">
        <v>262</v>
      </c>
      <c r="Q5506" t="s">
        <v>29</v>
      </c>
      <c r="R5506">
        <v>4</v>
      </c>
      <c r="S5506" s="1">
        <v>45516</v>
      </c>
      <c r="T5506" t="s">
        <v>30</v>
      </c>
    </row>
    <row r="5507" spans="1:20" x14ac:dyDescent="0.25">
      <c r="A5507" t="s">
        <v>11064</v>
      </c>
      <c r="B5507" t="s">
        <v>38</v>
      </c>
      <c r="C5507" t="s">
        <v>82</v>
      </c>
      <c r="D5507" t="s">
        <v>77</v>
      </c>
      <c r="E5507" s="1">
        <v>45295</v>
      </c>
      <c r="F5507" t="s">
        <v>11065</v>
      </c>
      <c r="G5507" t="s">
        <v>12383</v>
      </c>
      <c r="H5507" t="s">
        <v>47</v>
      </c>
      <c r="I5507" t="s">
        <v>26</v>
      </c>
      <c r="J5507" t="s">
        <v>27</v>
      </c>
      <c r="K5507">
        <v>1</v>
      </c>
      <c r="L5507">
        <v>918.15</v>
      </c>
      <c r="M5507" t="s">
        <v>28</v>
      </c>
      <c r="N5507">
        <v>11</v>
      </c>
      <c r="O5507" s="1">
        <v>45302</v>
      </c>
      <c r="P5507">
        <v>96</v>
      </c>
      <c r="Q5507" t="s">
        <v>29</v>
      </c>
      <c r="R5507">
        <v>4</v>
      </c>
      <c r="S5507" t="s">
        <v>12230</v>
      </c>
      <c r="T5507" t="s">
        <v>30</v>
      </c>
    </row>
    <row r="5508" spans="1:20" x14ac:dyDescent="0.25">
      <c r="A5508" t="s">
        <v>11066</v>
      </c>
      <c r="B5508" t="s">
        <v>38</v>
      </c>
      <c r="C5508" t="s">
        <v>82</v>
      </c>
      <c r="D5508" t="s">
        <v>32</v>
      </c>
      <c r="E5508" t="s">
        <v>12446</v>
      </c>
      <c r="F5508" t="s">
        <v>11067</v>
      </c>
      <c r="G5508" t="s">
        <v>12383</v>
      </c>
      <c r="H5508" t="s">
        <v>25</v>
      </c>
      <c r="I5508" t="s">
        <v>48</v>
      </c>
      <c r="J5508" t="s">
        <v>64</v>
      </c>
      <c r="K5508">
        <v>5</v>
      </c>
      <c r="L5508">
        <v>939.38</v>
      </c>
      <c r="M5508" t="s">
        <v>28</v>
      </c>
      <c r="N5508">
        <v>34</v>
      </c>
      <c r="O5508" t="s">
        <v>12155</v>
      </c>
      <c r="P5508">
        <v>393</v>
      </c>
      <c r="Q5508" t="s">
        <v>29</v>
      </c>
      <c r="R5508">
        <v>4</v>
      </c>
      <c r="S5508" t="s">
        <v>12090</v>
      </c>
      <c r="T5508" t="s">
        <v>60</v>
      </c>
    </row>
    <row r="5509" spans="1:20" x14ac:dyDescent="0.25">
      <c r="A5509" t="s">
        <v>11068</v>
      </c>
      <c r="B5509" t="s">
        <v>38</v>
      </c>
      <c r="C5509" t="s">
        <v>82</v>
      </c>
      <c r="D5509" t="s">
        <v>56</v>
      </c>
      <c r="E5509" s="1">
        <v>45547</v>
      </c>
      <c r="F5509" t="s">
        <v>11069</v>
      </c>
      <c r="G5509" t="s">
        <v>12383</v>
      </c>
      <c r="H5509" t="s">
        <v>34</v>
      </c>
      <c r="I5509" t="s">
        <v>54</v>
      </c>
      <c r="J5509" t="s">
        <v>59</v>
      </c>
      <c r="K5509">
        <v>1</v>
      </c>
      <c r="L5509">
        <v>889.57</v>
      </c>
      <c r="M5509" t="s">
        <v>50</v>
      </c>
      <c r="N5509">
        <v>25</v>
      </c>
      <c r="O5509" s="1">
        <v>45871</v>
      </c>
      <c r="P5509">
        <v>169</v>
      </c>
      <c r="Q5509" t="s">
        <v>29</v>
      </c>
      <c r="R5509">
        <v>1</v>
      </c>
      <c r="S5509" t="s">
        <v>12335</v>
      </c>
      <c r="T5509" t="s">
        <v>30</v>
      </c>
    </row>
    <row r="5510" spans="1:20" x14ac:dyDescent="0.25">
      <c r="A5510" t="s">
        <v>11070</v>
      </c>
      <c r="B5510" t="s">
        <v>21</v>
      </c>
      <c r="C5510" t="s">
        <v>39</v>
      </c>
      <c r="D5510" t="s">
        <v>32</v>
      </c>
      <c r="E5510" t="s">
        <v>12468</v>
      </c>
      <c r="F5510" t="s">
        <v>11071</v>
      </c>
      <c r="G5510" t="s">
        <v>12383</v>
      </c>
      <c r="H5510" t="s">
        <v>41</v>
      </c>
      <c r="I5510" t="s">
        <v>54</v>
      </c>
      <c r="J5510" t="s">
        <v>49</v>
      </c>
      <c r="K5510">
        <v>5</v>
      </c>
      <c r="L5510">
        <v>318.76</v>
      </c>
      <c r="M5510" t="s">
        <v>50</v>
      </c>
      <c r="N5510">
        <v>26</v>
      </c>
      <c r="O5510" t="s">
        <v>12310</v>
      </c>
      <c r="P5510">
        <v>472</v>
      </c>
      <c r="Q5510" t="s">
        <v>43</v>
      </c>
      <c r="R5510">
        <v>4</v>
      </c>
      <c r="S5510" t="s">
        <v>12209</v>
      </c>
      <c r="T5510" t="s">
        <v>36</v>
      </c>
    </row>
    <row r="5511" spans="1:20" x14ac:dyDescent="0.25">
      <c r="A5511" t="s">
        <v>11072</v>
      </c>
      <c r="B5511" t="s">
        <v>45</v>
      </c>
      <c r="C5511" t="s">
        <v>22</v>
      </c>
      <c r="D5511" t="s">
        <v>23</v>
      </c>
      <c r="E5511" s="1">
        <v>45902</v>
      </c>
      <c r="F5511" t="s">
        <v>11073</v>
      </c>
      <c r="G5511" t="s">
        <v>12383</v>
      </c>
      <c r="H5511" t="s">
        <v>47</v>
      </c>
      <c r="I5511" t="s">
        <v>48</v>
      </c>
      <c r="J5511" t="s">
        <v>64</v>
      </c>
      <c r="K5511">
        <v>3</v>
      </c>
      <c r="L5511">
        <v>1094.56</v>
      </c>
      <c r="M5511" t="s">
        <v>28</v>
      </c>
      <c r="N5511">
        <v>19</v>
      </c>
      <c r="O5511" t="s">
        <v>12123</v>
      </c>
      <c r="P5511">
        <v>403</v>
      </c>
      <c r="Q5511" t="s">
        <v>29</v>
      </c>
      <c r="R5511">
        <v>4</v>
      </c>
      <c r="S5511" t="s">
        <v>12098</v>
      </c>
      <c r="T5511" t="s">
        <v>60</v>
      </c>
    </row>
    <row r="5512" spans="1:20" x14ac:dyDescent="0.25">
      <c r="A5512" t="s">
        <v>11074</v>
      </c>
      <c r="B5512" t="s">
        <v>21</v>
      </c>
      <c r="C5512" t="s">
        <v>22</v>
      </c>
      <c r="D5512" t="s">
        <v>52</v>
      </c>
      <c r="E5512" s="1">
        <v>45748</v>
      </c>
      <c r="F5512" t="s">
        <v>11075</v>
      </c>
      <c r="G5512" t="s">
        <v>12383</v>
      </c>
      <c r="H5512" t="s">
        <v>58</v>
      </c>
      <c r="I5512" t="s">
        <v>54</v>
      </c>
      <c r="J5512" t="s">
        <v>27</v>
      </c>
      <c r="K5512">
        <v>2</v>
      </c>
      <c r="L5512">
        <v>918.39</v>
      </c>
      <c r="M5512" t="s">
        <v>50</v>
      </c>
      <c r="N5512">
        <v>5</v>
      </c>
      <c r="O5512" t="s">
        <v>12226</v>
      </c>
      <c r="P5512">
        <v>33</v>
      </c>
      <c r="Q5512" t="s">
        <v>43</v>
      </c>
      <c r="R5512">
        <v>3</v>
      </c>
      <c r="S5512" s="1">
        <v>45659</v>
      </c>
      <c r="T5512" t="s">
        <v>36</v>
      </c>
    </row>
    <row r="5513" spans="1:20" x14ac:dyDescent="0.25">
      <c r="A5513" t="s">
        <v>11076</v>
      </c>
      <c r="B5513" t="s">
        <v>45</v>
      </c>
      <c r="C5513" t="s">
        <v>39</v>
      </c>
      <c r="D5513" t="s">
        <v>52</v>
      </c>
      <c r="E5513" s="1">
        <v>45510</v>
      </c>
      <c r="F5513" t="s">
        <v>11077</v>
      </c>
      <c r="G5513" t="s">
        <v>12383</v>
      </c>
      <c r="H5513" t="s">
        <v>47</v>
      </c>
      <c r="I5513" t="s">
        <v>48</v>
      </c>
      <c r="J5513" t="s">
        <v>67</v>
      </c>
      <c r="K5513">
        <v>1</v>
      </c>
      <c r="L5513">
        <v>254.44</v>
      </c>
      <c r="M5513" t="s">
        <v>50</v>
      </c>
      <c r="N5513">
        <v>9</v>
      </c>
      <c r="O5513" t="s">
        <v>12087</v>
      </c>
      <c r="P5513">
        <v>191</v>
      </c>
      <c r="Q5513" t="s">
        <v>29</v>
      </c>
      <c r="R5513">
        <v>2</v>
      </c>
      <c r="S5513" s="1">
        <v>45331</v>
      </c>
      <c r="T5513" t="s">
        <v>30</v>
      </c>
    </row>
    <row r="5514" spans="1:20" x14ac:dyDescent="0.25">
      <c r="A5514" t="s">
        <v>11078</v>
      </c>
      <c r="B5514" t="s">
        <v>45</v>
      </c>
      <c r="C5514" t="s">
        <v>22</v>
      </c>
      <c r="D5514" t="s">
        <v>23</v>
      </c>
      <c r="E5514" t="s">
        <v>12480</v>
      </c>
      <c r="F5514" t="s">
        <v>11079</v>
      </c>
      <c r="G5514" t="s">
        <v>12383</v>
      </c>
      <c r="H5514" t="s">
        <v>34</v>
      </c>
      <c r="I5514" t="s">
        <v>48</v>
      </c>
      <c r="J5514" t="s">
        <v>49</v>
      </c>
      <c r="K5514">
        <v>1</v>
      </c>
      <c r="L5514">
        <v>945.37</v>
      </c>
      <c r="M5514" t="s">
        <v>35</v>
      </c>
      <c r="N5514">
        <v>1</v>
      </c>
      <c r="O5514" t="s">
        <v>12141</v>
      </c>
      <c r="P5514">
        <v>310</v>
      </c>
      <c r="Q5514" t="s">
        <v>29</v>
      </c>
      <c r="R5514">
        <v>4</v>
      </c>
      <c r="S5514" t="s">
        <v>12400</v>
      </c>
      <c r="T5514" t="s">
        <v>30</v>
      </c>
    </row>
    <row r="5515" spans="1:20" x14ac:dyDescent="0.25">
      <c r="A5515" t="s">
        <v>11080</v>
      </c>
      <c r="B5515" t="s">
        <v>45</v>
      </c>
      <c r="C5515" t="s">
        <v>39</v>
      </c>
      <c r="D5515" t="s">
        <v>23</v>
      </c>
      <c r="E5515" t="s">
        <v>12336</v>
      </c>
      <c r="F5515" t="s">
        <v>11081</v>
      </c>
      <c r="G5515" t="s">
        <v>12383</v>
      </c>
      <c r="H5515" t="s">
        <v>47</v>
      </c>
      <c r="I5515" t="s">
        <v>54</v>
      </c>
      <c r="J5515" t="s">
        <v>27</v>
      </c>
      <c r="K5515">
        <v>5</v>
      </c>
      <c r="L5515">
        <v>210.27</v>
      </c>
      <c r="M5515" t="s">
        <v>50</v>
      </c>
      <c r="N5515">
        <v>47</v>
      </c>
      <c r="O5515" t="s">
        <v>12072</v>
      </c>
      <c r="P5515">
        <v>62</v>
      </c>
      <c r="Q5515" t="s">
        <v>29</v>
      </c>
      <c r="R5515">
        <v>1</v>
      </c>
      <c r="S5515" t="s">
        <v>12390</v>
      </c>
      <c r="T5515" t="s">
        <v>30</v>
      </c>
    </row>
    <row r="5516" spans="1:20" x14ac:dyDescent="0.25">
      <c r="A5516" t="s">
        <v>11082</v>
      </c>
      <c r="B5516" t="s">
        <v>38</v>
      </c>
      <c r="C5516" t="s">
        <v>82</v>
      </c>
      <c r="D5516" t="s">
        <v>32</v>
      </c>
      <c r="E5516" t="s">
        <v>12206</v>
      </c>
      <c r="F5516" t="s">
        <v>11083</v>
      </c>
      <c r="G5516" t="s">
        <v>12383</v>
      </c>
      <c r="H5516" t="s">
        <v>41</v>
      </c>
      <c r="I5516" t="s">
        <v>48</v>
      </c>
      <c r="J5516" t="s">
        <v>64</v>
      </c>
      <c r="K5516">
        <v>5</v>
      </c>
      <c r="L5516">
        <v>798.52</v>
      </c>
      <c r="M5516" t="s">
        <v>50</v>
      </c>
      <c r="N5516">
        <v>10</v>
      </c>
      <c r="O5516" t="s">
        <v>12265</v>
      </c>
      <c r="P5516">
        <v>361</v>
      </c>
      <c r="Q5516" t="s">
        <v>29</v>
      </c>
      <c r="R5516">
        <v>1</v>
      </c>
      <c r="S5516" s="1">
        <v>45748</v>
      </c>
      <c r="T5516" t="s">
        <v>30</v>
      </c>
    </row>
    <row r="5517" spans="1:20" x14ac:dyDescent="0.25">
      <c r="A5517" t="s">
        <v>11084</v>
      </c>
      <c r="B5517" t="s">
        <v>45</v>
      </c>
      <c r="C5517" t="s">
        <v>39</v>
      </c>
      <c r="D5517" t="s">
        <v>56</v>
      </c>
      <c r="E5517" t="s">
        <v>12085</v>
      </c>
      <c r="F5517" t="s">
        <v>11085</v>
      </c>
      <c r="G5517" t="s">
        <v>12142</v>
      </c>
      <c r="H5517" t="s">
        <v>41</v>
      </c>
      <c r="I5517" t="s">
        <v>54</v>
      </c>
      <c r="J5517" t="s">
        <v>49</v>
      </c>
      <c r="K5517">
        <v>1</v>
      </c>
      <c r="L5517">
        <v>393.43</v>
      </c>
      <c r="M5517" t="s">
        <v>35</v>
      </c>
      <c r="N5517">
        <v>11</v>
      </c>
      <c r="O5517" s="1">
        <v>45993</v>
      </c>
      <c r="P5517">
        <v>158</v>
      </c>
      <c r="Q5517" t="s">
        <v>43</v>
      </c>
      <c r="R5517">
        <v>5</v>
      </c>
      <c r="S5517" s="1">
        <v>45815</v>
      </c>
      <c r="T5517" t="s">
        <v>30</v>
      </c>
    </row>
    <row r="5518" spans="1:20" x14ac:dyDescent="0.25">
      <c r="A5518" t="s">
        <v>11086</v>
      </c>
      <c r="B5518" t="s">
        <v>21</v>
      </c>
      <c r="C5518" t="s">
        <v>22</v>
      </c>
      <c r="D5518" t="s">
        <v>32</v>
      </c>
      <c r="E5518" t="s">
        <v>12449</v>
      </c>
      <c r="F5518" t="s">
        <v>11087</v>
      </c>
      <c r="G5518" t="s">
        <v>12142</v>
      </c>
      <c r="H5518" t="s">
        <v>34</v>
      </c>
      <c r="I5518" t="s">
        <v>54</v>
      </c>
      <c r="J5518" t="s">
        <v>27</v>
      </c>
      <c r="K5518">
        <v>1</v>
      </c>
      <c r="L5518">
        <v>1465.65</v>
      </c>
      <c r="M5518" t="s">
        <v>35</v>
      </c>
      <c r="N5518">
        <v>20</v>
      </c>
      <c r="O5518" s="1">
        <v>45875</v>
      </c>
      <c r="P5518">
        <v>31</v>
      </c>
      <c r="Q5518" t="s">
        <v>43</v>
      </c>
      <c r="R5518">
        <v>2</v>
      </c>
      <c r="S5518" s="1">
        <v>45717</v>
      </c>
      <c r="T5518" t="s">
        <v>60</v>
      </c>
    </row>
    <row r="5519" spans="1:20" x14ac:dyDescent="0.25">
      <c r="A5519" t="s">
        <v>11088</v>
      </c>
      <c r="B5519" t="s">
        <v>45</v>
      </c>
      <c r="C5519" t="s">
        <v>39</v>
      </c>
      <c r="D5519" t="s">
        <v>52</v>
      </c>
      <c r="E5519" t="s">
        <v>12084</v>
      </c>
      <c r="F5519" t="s">
        <v>11089</v>
      </c>
      <c r="G5519" t="s">
        <v>12142</v>
      </c>
      <c r="H5519" t="s">
        <v>34</v>
      </c>
      <c r="I5519" t="s">
        <v>42</v>
      </c>
      <c r="J5519" t="s">
        <v>64</v>
      </c>
      <c r="K5519">
        <v>5</v>
      </c>
      <c r="L5519">
        <v>1083.4000000000001</v>
      </c>
      <c r="M5519" t="s">
        <v>50</v>
      </c>
      <c r="N5519">
        <v>5</v>
      </c>
      <c r="O5519" s="1">
        <v>45695</v>
      </c>
      <c r="P5519">
        <v>414</v>
      </c>
      <c r="Q5519" t="s">
        <v>43</v>
      </c>
      <c r="R5519">
        <v>5</v>
      </c>
      <c r="S5519" s="1">
        <v>45814</v>
      </c>
      <c r="T5519" t="s">
        <v>36</v>
      </c>
    </row>
    <row r="5520" spans="1:20" x14ac:dyDescent="0.25">
      <c r="A5520" t="s">
        <v>11090</v>
      </c>
      <c r="B5520" t="s">
        <v>21</v>
      </c>
      <c r="C5520" t="s">
        <v>22</v>
      </c>
      <c r="D5520" t="s">
        <v>52</v>
      </c>
      <c r="E5520" t="s">
        <v>12242</v>
      </c>
      <c r="F5520" t="s">
        <v>11091</v>
      </c>
      <c r="G5520" t="s">
        <v>12142</v>
      </c>
      <c r="H5520" t="s">
        <v>25</v>
      </c>
      <c r="I5520" t="s">
        <v>26</v>
      </c>
      <c r="J5520" t="s">
        <v>64</v>
      </c>
      <c r="K5520">
        <v>1</v>
      </c>
      <c r="L5520">
        <v>374.99</v>
      </c>
      <c r="M5520" t="s">
        <v>28</v>
      </c>
      <c r="N5520">
        <v>49</v>
      </c>
      <c r="O5520" t="s">
        <v>12161</v>
      </c>
      <c r="P5520">
        <v>394</v>
      </c>
      <c r="Q5520" t="s">
        <v>43</v>
      </c>
      <c r="R5520">
        <v>3</v>
      </c>
      <c r="S5520" s="1">
        <v>45394</v>
      </c>
      <c r="T5520" t="s">
        <v>36</v>
      </c>
    </row>
    <row r="5521" spans="1:20" x14ac:dyDescent="0.25">
      <c r="A5521" t="s">
        <v>11092</v>
      </c>
      <c r="B5521" t="s">
        <v>21</v>
      </c>
      <c r="C5521" t="s">
        <v>39</v>
      </c>
      <c r="D5521" t="s">
        <v>56</v>
      </c>
      <c r="E5521" t="s">
        <v>12177</v>
      </c>
      <c r="F5521" t="s">
        <v>11093</v>
      </c>
      <c r="G5521" t="s">
        <v>12142</v>
      </c>
      <c r="H5521" t="s">
        <v>41</v>
      </c>
      <c r="I5521" t="s">
        <v>26</v>
      </c>
      <c r="J5521" t="s">
        <v>27</v>
      </c>
      <c r="K5521">
        <v>4</v>
      </c>
      <c r="L5521">
        <v>436.18</v>
      </c>
      <c r="M5521" t="s">
        <v>50</v>
      </c>
      <c r="N5521">
        <v>33</v>
      </c>
      <c r="O5521" t="s">
        <v>12127</v>
      </c>
      <c r="P5521">
        <v>446</v>
      </c>
      <c r="Q5521" t="s">
        <v>29</v>
      </c>
      <c r="R5521">
        <v>3</v>
      </c>
      <c r="S5521" s="1">
        <v>45693</v>
      </c>
      <c r="T5521" t="s">
        <v>60</v>
      </c>
    </row>
    <row r="5522" spans="1:20" x14ac:dyDescent="0.25">
      <c r="A5522" t="s">
        <v>11094</v>
      </c>
      <c r="B5522" t="s">
        <v>45</v>
      </c>
      <c r="C5522" t="s">
        <v>82</v>
      </c>
      <c r="D5522" t="s">
        <v>52</v>
      </c>
      <c r="E5522" t="s">
        <v>12383</v>
      </c>
      <c r="F5522" t="s">
        <v>11095</v>
      </c>
      <c r="G5522" t="s">
        <v>12142</v>
      </c>
      <c r="H5522" t="s">
        <v>58</v>
      </c>
      <c r="I5522" t="s">
        <v>54</v>
      </c>
      <c r="J5522" t="s">
        <v>59</v>
      </c>
      <c r="K5522">
        <v>2</v>
      </c>
      <c r="L5522">
        <v>267.89999999999998</v>
      </c>
      <c r="M5522" t="s">
        <v>50</v>
      </c>
      <c r="N5522">
        <v>22</v>
      </c>
      <c r="O5522" s="1">
        <v>45363</v>
      </c>
      <c r="P5522">
        <v>44</v>
      </c>
      <c r="Q5522" t="s">
        <v>29</v>
      </c>
      <c r="R5522">
        <v>1</v>
      </c>
      <c r="S5522" t="s">
        <v>12255</v>
      </c>
      <c r="T5522" t="s">
        <v>30</v>
      </c>
    </row>
    <row r="5523" spans="1:20" x14ac:dyDescent="0.25">
      <c r="A5523" t="s">
        <v>11096</v>
      </c>
      <c r="B5523" t="s">
        <v>21</v>
      </c>
      <c r="C5523" t="s">
        <v>82</v>
      </c>
      <c r="D5523" t="s">
        <v>52</v>
      </c>
      <c r="E5523" s="1">
        <v>45568</v>
      </c>
      <c r="F5523" t="s">
        <v>11097</v>
      </c>
      <c r="G5523" t="s">
        <v>12142</v>
      </c>
      <c r="H5523" t="s">
        <v>58</v>
      </c>
      <c r="I5523" t="s">
        <v>63</v>
      </c>
      <c r="J5523" t="s">
        <v>67</v>
      </c>
      <c r="K5523">
        <v>4</v>
      </c>
      <c r="L5523">
        <v>645.97</v>
      </c>
      <c r="M5523" t="s">
        <v>28</v>
      </c>
      <c r="N5523">
        <v>49</v>
      </c>
      <c r="O5523" s="1">
        <v>45995</v>
      </c>
      <c r="P5523">
        <v>237</v>
      </c>
      <c r="Q5523" t="s">
        <v>29</v>
      </c>
      <c r="R5523">
        <v>4</v>
      </c>
      <c r="S5523" t="s">
        <v>12122</v>
      </c>
      <c r="T5523" t="s">
        <v>30</v>
      </c>
    </row>
    <row r="5524" spans="1:20" x14ac:dyDescent="0.25">
      <c r="A5524" t="s">
        <v>11098</v>
      </c>
      <c r="B5524" t="s">
        <v>45</v>
      </c>
      <c r="C5524" t="s">
        <v>82</v>
      </c>
      <c r="D5524" t="s">
        <v>23</v>
      </c>
      <c r="E5524" s="1">
        <v>45363</v>
      </c>
      <c r="F5524" t="s">
        <v>11099</v>
      </c>
      <c r="G5524" t="s">
        <v>12142</v>
      </c>
      <c r="H5524" t="s">
        <v>58</v>
      </c>
      <c r="I5524" t="s">
        <v>26</v>
      </c>
      <c r="J5524" t="s">
        <v>67</v>
      </c>
      <c r="K5524">
        <v>1</v>
      </c>
      <c r="L5524">
        <v>420.03</v>
      </c>
      <c r="M5524" t="s">
        <v>28</v>
      </c>
      <c r="N5524">
        <v>30</v>
      </c>
      <c r="O5524" s="1">
        <v>45723</v>
      </c>
      <c r="P5524">
        <v>471</v>
      </c>
      <c r="Q5524" t="s">
        <v>29</v>
      </c>
      <c r="R5524">
        <v>1</v>
      </c>
      <c r="S5524" t="s">
        <v>12226</v>
      </c>
      <c r="T5524" t="s">
        <v>36</v>
      </c>
    </row>
    <row r="5525" spans="1:20" x14ac:dyDescent="0.25">
      <c r="A5525" t="s">
        <v>11100</v>
      </c>
      <c r="B5525" t="s">
        <v>45</v>
      </c>
      <c r="C5525" t="s">
        <v>82</v>
      </c>
      <c r="D5525" t="s">
        <v>56</v>
      </c>
      <c r="E5525" t="s">
        <v>12417</v>
      </c>
      <c r="F5525" t="s">
        <v>11101</v>
      </c>
      <c r="G5525" t="s">
        <v>12142</v>
      </c>
      <c r="H5525" t="s">
        <v>47</v>
      </c>
      <c r="I5525" t="s">
        <v>26</v>
      </c>
      <c r="J5525" t="s">
        <v>64</v>
      </c>
      <c r="K5525">
        <v>3</v>
      </c>
      <c r="L5525">
        <v>433.3</v>
      </c>
      <c r="M5525" t="s">
        <v>35</v>
      </c>
      <c r="N5525">
        <v>22</v>
      </c>
      <c r="O5525" s="1">
        <v>45546</v>
      </c>
      <c r="P5525">
        <v>455</v>
      </c>
      <c r="Q5525" t="s">
        <v>29</v>
      </c>
      <c r="R5525">
        <v>2</v>
      </c>
      <c r="S5525" s="1">
        <v>45363</v>
      </c>
      <c r="T5525" t="s">
        <v>36</v>
      </c>
    </row>
    <row r="5526" spans="1:20" x14ac:dyDescent="0.25">
      <c r="A5526" t="s">
        <v>11102</v>
      </c>
      <c r="B5526" t="s">
        <v>38</v>
      </c>
      <c r="C5526" t="s">
        <v>39</v>
      </c>
      <c r="D5526" t="s">
        <v>23</v>
      </c>
      <c r="E5526" t="s">
        <v>12367</v>
      </c>
      <c r="F5526" t="s">
        <v>11103</v>
      </c>
      <c r="G5526" t="s">
        <v>12369</v>
      </c>
      <c r="H5526" t="s">
        <v>34</v>
      </c>
      <c r="I5526" t="s">
        <v>54</v>
      </c>
      <c r="J5526" t="s">
        <v>49</v>
      </c>
      <c r="K5526">
        <v>2</v>
      </c>
      <c r="L5526">
        <v>1497.66</v>
      </c>
      <c r="M5526" t="s">
        <v>50</v>
      </c>
      <c r="N5526">
        <v>39</v>
      </c>
      <c r="O5526" s="1">
        <v>45998</v>
      </c>
      <c r="P5526">
        <v>496</v>
      </c>
      <c r="Q5526" t="s">
        <v>29</v>
      </c>
      <c r="R5526">
        <v>3</v>
      </c>
      <c r="S5526" t="s">
        <v>12262</v>
      </c>
      <c r="T5526" t="s">
        <v>30</v>
      </c>
    </row>
    <row r="5527" spans="1:20" x14ac:dyDescent="0.25">
      <c r="A5527" t="s">
        <v>11104</v>
      </c>
      <c r="B5527" t="s">
        <v>45</v>
      </c>
      <c r="C5527" t="s">
        <v>82</v>
      </c>
      <c r="D5527" t="s">
        <v>52</v>
      </c>
      <c r="E5527" t="s">
        <v>12327</v>
      </c>
      <c r="F5527" t="s">
        <v>11105</v>
      </c>
      <c r="G5527" t="s">
        <v>12369</v>
      </c>
      <c r="H5527" t="s">
        <v>47</v>
      </c>
      <c r="I5527" t="s">
        <v>63</v>
      </c>
      <c r="J5527" t="s">
        <v>59</v>
      </c>
      <c r="K5527">
        <v>2</v>
      </c>
      <c r="L5527">
        <v>670.25</v>
      </c>
      <c r="M5527" t="s">
        <v>50</v>
      </c>
      <c r="N5527">
        <v>30</v>
      </c>
      <c r="O5527" s="1">
        <v>45778</v>
      </c>
      <c r="P5527">
        <v>237</v>
      </c>
      <c r="Q5527" t="s">
        <v>29</v>
      </c>
      <c r="R5527">
        <v>2</v>
      </c>
      <c r="S5527" s="1">
        <v>45423</v>
      </c>
      <c r="T5527" t="s">
        <v>30</v>
      </c>
    </row>
    <row r="5528" spans="1:20" x14ac:dyDescent="0.25">
      <c r="A5528" t="s">
        <v>11106</v>
      </c>
      <c r="B5528" t="s">
        <v>21</v>
      </c>
      <c r="C5528" t="s">
        <v>39</v>
      </c>
      <c r="D5528" t="s">
        <v>32</v>
      </c>
      <c r="E5528" s="1">
        <v>45444</v>
      </c>
      <c r="F5528" t="s">
        <v>11107</v>
      </c>
      <c r="G5528" t="s">
        <v>12369</v>
      </c>
      <c r="H5528" t="s">
        <v>34</v>
      </c>
      <c r="I5528" t="s">
        <v>48</v>
      </c>
      <c r="J5528" t="s">
        <v>49</v>
      </c>
      <c r="K5528">
        <v>4</v>
      </c>
      <c r="L5528">
        <v>1371.97</v>
      </c>
      <c r="M5528" t="s">
        <v>28</v>
      </c>
      <c r="N5528">
        <v>33</v>
      </c>
      <c r="O5528" t="s">
        <v>12323</v>
      </c>
      <c r="P5528">
        <v>362</v>
      </c>
      <c r="Q5528" t="s">
        <v>43</v>
      </c>
      <c r="R5528">
        <v>3</v>
      </c>
      <c r="S5528" t="s">
        <v>12267</v>
      </c>
      <c r="T5528" t="s">
        <v>60</v>
      </c>
    </row>
    <row r="5529" spans="1:20" x14ac:dyDescent="0.25">
      <c r="A5529" t="s">
        <v>11108</v>
      </c>
      <c r="B5529" t="s">
        <v>45</v>
      </c>
      <c r="C5529" t="s">
        <v>39</v>
      </c>
      <c r="D5529" t="s">
        <v>56</v>
      </c>
      <c r="E5529" s="1">
        <v>45387</v>
      </c>
      <c r="F5529" t="s">
        <v>11109</v>
      </c>
      <c r="G5529" t="s">
        <v>12369</v>
      </c>
      <c r="H5529" t="s">
        <v>47</v>
      </c>
      <c r="I5529" t="s">
        <v>26</v>
      </c>
      <c r="J5529" t="s">
        <v>64</v>
      </c>
      <c r="K5529">
        <v>1</v>
      </c>
      <c r="L5529">
        <v>1282.23</v>
      </c>
      <c r="M5529" t="s">
        <v>35</v>
      </c>
      <c r="N5529">
        <v>5</v>
      </c>
      <c r="O5529" t="s">
        <v>12226</v>
      </c>
      <c r="P5529">
        <v>443</v>
      </c>
      <c r="Q5529" t="s">
        <v>43</v>
      </c>
      <c r="R5529">
        <v>3</v>
      </c>
      <c r="S5529" s="1">
        <v>45720</v>
      </c>
      <c r="T5529" t="s">
        <v>60</v>
      </c>
    </row>
    <row r="5530" spans="1:20" x14ac:dyDescent="0.25">
      <c r="A5530" t="s">
        <v>11110</v>
      </c>
      <c r="B5530" t="s">
        <v>21</v>
      </c>
      <c r="C5530" t="s">
        <v>39</v>
      </c>
      <c r="D5530" t="s">
        <v>23</v>
      </c>
      <c r="E5530" t="s">
        <v>12355</v>
      </c>
      <c r="F5530" t="s">
        <v>11111</v>
      </c>
      <c r="G5530" t="s">
        <v>12369</v>
      </c>
      <c r="H5530" t="s">
        <v>25</v>
      </c>
      <c r="I5530" t="s">
        <v>26</v>
      </c>
      <c r="J5530" t="s">
        <v>49</v>
      </c>
      <c r="K5530">
        <v>4</v>
      </c>
      <c r="L5530">
        <v>630.44000000000005</v>
      </c>
      <c r="M5530" t="s">
        <v>28</v>
      </c>
      <c r="N5530">
        <v>49</v>
      </c>
      <c r="O5530" t="s">
        <v>12114</v>
      </c>
      <c r="P5530">
        <v>4</v>
      </c>
      <c r="Q5530" t="s">
        <v>29</v>
      </c>
      <c r="R5530">
        <v>5</v>
      </c>
      <c r="S5530" t="s">
        <v>12276</v>
      </c>
      <c r="T5530" t="s">
        <v>60</v>
      </c>
    </row>
    <row r="5531" spans="1:20" x14ac:dyDescent="0.25">
      <c r="A5531" t="s">
        <v>11112</v>
      </c>
      <c r="B5531" t="s">
        <v>38</v>
      </c>
      <c r="C5531" t="s">
        <v>82</v>
      </c>
      <c r="D5531" t="s">
        <v>77</v>
      </c>
      <c r="E5531" t="s">
        <v>12191</v>
      </c>
      <c r="F5531" t="s">
        <v>11113</v>
      </c>
      <c r="G5531" t="s">
        <v>12265</v>
      </c>
      <c r="H5531" t="s">
        <v>34</v>
      </c>
      <c r="I5531" t="s">
        <v>42</v>
      </c>
      <c r="J5531" t="s">
        <v>49</v>
      </c>
      <c r="K5531">
        <v>5</v>
      </c>
      <c r="L5531">
        <v>454.63</v>
      </c>
      <c r="M5531" t="s">
        <v>35</v>
      </c>
      <c r="N5531">
        <v>45</v>
      </c>
      <c r="O5531" s="1">
        <v>45658</v>
      </c>
      <c r="P5531">
        <v>441</v>
      </c>
      <c r="Q5531" t="s">
        <v>29</v>
      </c>
      <c r="R5531">
        <v>3</v>
      </c>
      <c r="S5531" t="s">
        <v>12203</v>
      </c>
      <c r="T5531" t="s">
        <v>30</v>
      </c>
    </row>
    <row r="5532" spans="1:20" x14ac:dyDescent="0.25">
      <c r="A5532" t="s">
        <v>11114</v>
      </c>
      <c r="B5532" t="s">
        <v>21</v>
      </c>
      <c r="C5532" t="s">
        <v>22</v>
      </c>
      <c r="D5532" t="s">
        <v>56</v>
      </c>
      <c r="E5532" t="s">
        <v>12241</v>
      </c>
      <c r="F5532" t="s">
        <v>11115</v>
      </c>
      <c r="G5532" t="s">
        <v>12265</v>
      </c>
      <c r="H5532" t="s">
        <v>34</v>
      </c>
      <c r="I5532" t="s">
        <v>48</v>
      </c>
      <c r="J5532" t="s">
        <v>59</v>
      </c>
      <c r="K5532">
        <v>4</v>
      </c>
      <c r="L5532">
        <v>672.24</v>
      </c>
      <c r="M5532" t="s">
        <v>50</v>
      </c>
      <c r="N5532">
        <v>44</v>
      </c>
      <c r="O5532" t="s">
        <v>12394</v>
      </c>
      <c r="P5532">
        <v>62</v>
      </c>
      <c r="Q5532" t="s">
        <v>43</v>
      </c>
      <c r="R5532">
        <v>2</v>
      </c>
      <c r="S5532" t="s">
        <v>12100</v>
      </c>
      <c r="T5532" t="s">
        <v>30</v>
      </c>
    </row>
    <row r="5533" spans="1:20" x14ac:dyDescent="0.25">
      <c r="A5533" t="s">
        <v>11116</v>
      </c>
      <c r="B5533" t="s">
        <v>45</v>
      </c>
      <c r="C5533" t="s">
        <v>22</v>
      </c>
      <c r="D5533" t="s">
        <v>32</v>
      </c>
      <c r="E5533" t="s">
        <v>12447</v>
      </c>
      <c r="F5533" t="s">
        <v>11117</v>
      </c>
      <c r="G5533" t="s">
        <v>12265</v>
      </c>
      <c r="H5533" t="s">
        <v>25</v>
      </c>
      <c r="I5533" t="s">
        <v>54</v>
      </c>
      <c r="J5533" t="s">
        <v>49</v>
      </c>
      <c r="K5533">
        <v>4</v>
      </c>
      <c r="L5533">
        <v>1281.53</v>
      </c>
      <c r="M5533" t="s">
        <v>28</v>
      </c>
      <c r="N5533">
        <v>14</v>
      </c>
      <c r="O5533" s="1">
        <v>45753</v>
      </c>
      <c r="P5533">
        <v>136</v>
      </c>
      <c r="Q5533" t="s">
        <v>43</v>
      </c>
      <c r="R5533">
        <v>2</v>
      </c>
      <c r="S5533" t="s">
        <v>12165</v>
      </c>
      <c r="T5533" t="s">
        <v>30</v>
      </c>
    </row>
    <row r="5534" spans="1:20" x14ac:dyDescent="0.25">
      <c r="A5534" t="s">
        <v>11118</v>
      </c>
      <c r="B5534" t="s">
        <v>45</v>
      </c>
      <c r="C5534" t="s">
        <v>39</v>
      </c>
      <c r="D5534" t="s">
        <v>77</v>
      </c>
      <c r="E5534" t="s">
        <v>12431</v>
      </c>
      <c r="F5534" t="s">
        <v>11119</v>
      </c>
      <c r="G5534" t="s">
        <v>12265</v>
      </c>
      <c r="H5534" t="s">
        <v>58</v>
      </c>
      <c r="I5534" t="s">
        <v>54</v>
      </c>
      <c r="J5534" t="s">
        <v>64</v>
      </c>
      <c r="K5534">
        <v>2</v>
      </c>
      <c r="L5534">
        <v>993.33</v>
      </c>
      <c r="M5534" t="s">
        <v>35</v>
      </c>
      <c r="N5534">
        <v>33</v>
      </c>
      <c r="O5534" t="s">
        <v>12235</v>
      </c>
      <c r="P5534">
        <v>117</v>
      </c>
      <c r="Q5534" t="s">
        <v>43</v>
      </c>
      <c r="R5534">
        <v>2</v>
      </c>
      <c r="S5534" s="1">
        <v>45694</v>
      </c>
      <c r="T5534" t="s">
        <v>36</v>
      </c>
    </row>
    <row r="5535" spans="1:20" x14ac:dyDescent="0.25">
      <c r="A5535" t="s">
        <v>11120</v>
      </c>
      <c r="B5535" t="s">
        <v>38</v>
      </c>
      <c r="C5535" t="s">
        <v>82</v>
      </c>
      <c r="D5535" t="s">
        <v>23</v>
      </c>
      <c r="E5535" t="s">
        <v>12314</v>
      </c>
      <c r="F5535" t="s">
        <v>11121</v>
      </c>
      <c r="G5535" t="s">
        <v>12265</v>
      </c>
      <c r="H5535" t="s">
        <v>58</v>
      </c>
      <c r="I5535" t="s">
        <v>42</v>
      </c>
      <c r="J5535" t="s">
        <v>27</v>
      </c>
      <c r="K5535">
        <v>5</v>
      </c>
      <c r="L5535">
        <v>1228.51</v>
      </c>
      <c r="M5535" t="s">
        <v>35</v>
      </c>
      <c r="N5535">
        <v>44</v>
      </c>
      <c r="O5535" s="1">
        <v>45748</v>
      </c>
      <c r="P5535">
        <v>406</v>
      </c>
      <c r="Q5535" t="s">
        <v>29</v>
      </c>
      <c r="R5535">
        <v>2</v>
      </c>
      <c r="S5535" s="1">
        <v>45331</v>
      </c>
      <c r="T5535" t="s">
        <v>36</v>
      </c>
    </row>
    <row r="5536" spans="1:20" x14ac:dyDescent="0.25">
      <c r="A5536" t="s">
        <v>11122</v>
      </c>
      <c r="B5536" t="s">
        <v>45</v>
      </c>
      <c r="C5536" t="s">
        <v>22</v>
      </c>
      <c r="D5536" t="s">
        <v>32</v>
      </c>
      <c r="E5536" s="1">
        <v>45544</v>
      </c>
      <c r="F5536" t="s">
        <v>11123</v>
      </c>
      <c r="G5536" t="s">
        <v>12265</v>
      </c>
      <c r="H5536" t="s">
        <v>47</v>
      </c>
      <c r="I5536" t="s">
        <v>63</v>
      </c>
      <c r="J5536" t="s">
        <v>64</v>
      </c>
      <c r="K5536">
        <v>2</v>
      </c>
      <c r="L5536">
        <v>740.3</v>
      </c>
      <c r="M5536" t="s">
        <v>35</v>
      </c>
      <c r="N5536">
        <v>31</v>
      </c>
      <c r="O5536" s="1">
        <v>45515</v>
      </c>
      <c r="P5536">
        <v>358</v>
      </c>
      <c r="Q5536" t="s">
        <v>29</v>
      </c>
      <c r="R5536">
        <v>1</v>
      </c>
      <c r="S5536" t="s">
        <v>12224</v>
      </c>
      <c r="T5536" t="s">
        <v>60</v>
      </c>
    </row>
    <row r="5537" spans="1:20" x14ac:dyDescent="0.25">
      <c r="A5537" t="s">
        <v>11124</v>
      </c>
      <c r="B5537" t="s">
        <v>45</v>
      </c>
      <c r="C5537" t="s">
        <v>22</v>
      </c>
      <c r="D5537" t="s">
        <v>56</v>
      </c>
      <c r="E5537" t="s">
        <v>12246</v>
      </c>
      <c r="F5537" t="s">
        <v>11125</v>
      </c>
      <c r="G5537" t="s">
        <v>12209</v>
      </c>
      <c r="H5537" t="s">
        <v>34</v>
      </c>
      <c r="I5537" t="s">
        <v>42</v>
      </c>
      <c r="J5537" t="s">
        <v>59</v>
      </c>
      <c r="K5537">
        <v>2</v>
      </c>
      <c r="L5537">
        <v>855.88</v>
      </c>
      <c r="M5537" t="s">
        <v>50</v>
      </c>
      <c r="N5537">
        <v>20</v>
      </c>
      <c r="O5537" s="1">
        <v>45392</v>
      </c>
      <c r="P5537">
        <v>132</v>
      </c>
      <c r="Q5537" t="s">
        <v>43</v>
      </c>
      <c r="R5537">
        <v>1</v>
      </c>
      <c r="S5537" t="s">
        <v>12094</v>
      </c>
      <c r="T5537" t="s">
        <v>36</v>
      </c>
    </row>
    <row r="5538" spans="1:20" x14ac:dyDescent="0.25">
      <c r="A5538" t="s">
        <v>11126</v>
      </c>
      <c r="B5538" t="s">
        <v>21</v>
      </c>
      <c r="C5538" t="s">
        <v>22</v>
      </c>
      <c r="D5538" t="s">
        <v>32</v>
      </c>
      <c r="E5538" t="s">
        <v>12109</v>
      </c>
      <c r="F5538" t="s">
        <v>11127</v>
      </c>
      <c r="G5538" t="s">
        <v>12209</v>
      </c>
      <c r="H5538" t="s">
        <v>34</v>
      </c>
      <c r="I5538" t="s">
        <v>54</v>
      </c>
      <c r="J5538" t="s">
        <v>67</v>
      </c>
      <c r="K5538">
        <v>1</v>
      </c>
      <c r="L5538">
        <v>196</v>
      </c>
      <c r="M5538" t="s">
        <v>28</v>
      </c>
      <c r="N5538">
        <v>37</v>
      </c>
      <c r="O5538" t="s">
        <v>12193</v>
      </c>
      <c r="P5538">
        <v>152</v>
      </c>
      <c r="Q5538" t="s">
        <v>29</v>
      </c>
      <c r="R5538">
        <v>1</v>
      </c>
      <c r="S5538" t="s">
        <v>12122</v>
      </c>
      <c r="T5538" t="s">
        <v>30</v>
      </c>
    </row>
    <row r="5539" spans="1:20" x14ac:dyDescent="0.25">
      <c r="A5539" t="s">
        <v>11128</v>
      </c>
      <c r="B5539" t="s">
        <v>21</v>
      </c>
      <c r="C5539" t="s">
        <v>22</v>
      </c>
      <c r="D5539" t="s">
        <v>52</v>
      </c>
      <c r="E5539" t="s">
        <v>12316</v>
      </c>
      <c r="F5539" t="s">
        <v>11129</v>
      </c>
      <c r="G5539" t="s">
        <v>12209</v>
      </c>
      <c r="H5539" t="s">
        <v>41</v>
      </c>
      <c r="I5539" t="s">
        <v>63</v>
      </c>
      <c r="J5539" t="s">
        <v>27</v>
      </c>
      <c r="K5539">
        <v>1</v>
      </c>
      <c r="L5539">
        <v>661.75</v>
      </c>
      <c r="M5539" t="s">
        <v>35</v>
      </c>
      <c r="N5539">
        <v>25</v>
      </c>
      <c r="O5539" t="s">
        <v>12159</v>
      </c>
      <c r="P5539">
        <v>288</v>
      </c>
      <c r="Q5539" t="s">
        <v>29</v>
      </c>
      <c r="R5539">
        <v>3</v>
      </c>
      <c r="S5539" t="s">
        <v>12204</v>
      </c>
      <c r="T5539" t="s">
        <v>30</v>
      </c>
    </row>
    <row r="5540" spans="1:20" x14ac:dyDescent="0.25">
      <c r="A5540" t="s">
        <v>11130</v>
      </c>
      <c r="B5540" t="s">
        <v>21</v>
      </c>
      <c r="C5540" t="s">
        <v>82</v>
      </c>
      <c r="D5540" t="s">
        <v>77</v>
      </c>
      <c r="E5540" s="1">
        <v>45633</v>
      </c>
      <c r="F5540" t="s">
        <v>11131</v>
      </c>
      <c r="G5540" t="s">
        <v>12209</v>
      </c>
      <c r="H5540" t="s">
        <v>34</v>
      </c>
      <c r="I5540" t="s">
        <v>26</v>
      </c>
      <c r="J5540" t="s">
        <v>59</v>
      </c>
      <c r="K5540">
        <v>1</v>
      </c>
      <c r="L5540">
        <v>1216.18</v>
      </c>
      <c r="M5540" t="s">
        <v>28</v>
      </c>
      <c r="N5540">
        <v>44</v>
      </c>
      <c r="O5540" t="s">
        <v>12249</v>
      </c>
      <c r="P5540">
        <v>450</v>
      </c>
      <c r="Q5540" t="s">
        <v>29</v>
      </c>
      <c r="R5540">
        <v>4</v>
      </c>
      <c r="S5540" s="1">
        <v>45998</v>
      </c>
      <c r="T5540" t="s">
        <v>60</v>
      </c>
    </row>
    <row r="5541" spans="1:20" x14ac:dyDescent="0.25">
      <c r="A5541" t="s">
        <v>11132</v>
      </c>
      <c r="B5541" t="s">
        <v>45</v>
      </c>
      <c r="C5541" t="s">
        <v>22</v>
      </c>
      <c r="D5541" t="s">
        <v>32</v>
      </c>
      <c r="E5541" s="1">
        <v>45814</v>
      </c>
      <c r="F5541" t="s">
        <v>11133</v>
      </c>
      <c r="G5541" t="s">
        <v>12209</v>
      </c>
      <c r="H5541" t="s">
        <v>25</v>
      </c>
      <c r="I5541" t="s">
        <v>42</v>
      </c>
      <c r="J5541" t="s">
        <v>64</v>
      </c>
      <c r="K5541">
        <v>2</v>
      </c>
      <c r="L5541">
        <v>1093.72</v>
      </c>
      <c r="M5541" t="s">
        <v>50</v>
      </c>
      <c r="N5541">
        <v>23</v>
      </c>
      <c r="O5541" t="s">
        <v>12379</v>
      </c>
      <c r="P5541">
        <v>153</v>
      </c>
      <c r="Q5541" t="s">
        <v>29</v>
      </c>
      <c r="R5541">
        <v>2</v>
      </c>
      <c r="S5541" t="s">
        <v>12372</v>
      </c>
      <c r="T5541" t="s">
        <v>36</v>
      </c>
    </row>
    <row r="5542" spans="1:20" x14ac:dyDescent="0.25">
      <c r="A5542" t="s">
        <v>11134</v>
      </c>
      <c r="B5542" t="s">
        <v>45</v>
      </c>
      <c r="C5542" t="s">
        <v>22</v>
      </c>
      <c r="D5542" t="s">
        <v>32</v>
      </c>
      <c r="E5542" t="s">
        <v>12125</v>
      </c>
      <c r="F5542" t="s">
        <v>11135</v>
      </c>
      <c r="G5542" t="s">
        <v>12209</v>
      </c>
      <c r="H5542" t="s">
        <v>47</v>
      </c>
      <c r="I5542" t="s">
        <v>63</v>
      </c>
      <c r="J5542" t="s">
        <v>67</v>
      </c>
      <c r="K5542">
        <v>2</v>
      </c>
      <c r="L5542">
        <v>1108.27</v>
      </c>
      <c r="M5542" t="s">
        <v>28</v>
      </c>
      <c r="N5542">
        <v>40</v>
      </c>
      <c r="O5542" t="s">
        <v>12084</v>
      </c>
      <c r="P5542">
        <v>50</v>
      </c>
      <c r="Q5542" t="s">
        <v>29</v>
      </c>
      <c r="R5542">
        <v>5</v>
      </c>
      <c r="S5542" t="s">
        <v>12140</v>
      </c>
      <c r="T5542" t="s">
        <v>36</v>
      </c>
    </row>
    <row r="5543" spans="1:20" x14ac:dyDescent="0.25">
      <c r="A5543" t="s">
        <v>11136</v>
      </c>
      <c r="B5543" t="s">
        <v>38</v>
      </c>
      <c r="C5543" t="s">
        <v>82</v>
      </c>
      <c r="D5543" t="s">
        <v>56</v>
      </c>
      <c r="E5543" s="1">
        <v>44968</v>
      </c>
      <c r="F5543" t="s">
        <v>11137</v>
      </c>
      <c r="G5543" t="s">
        <v>12209</v>
      </c>
      <c r="H5543" t="s">
        <v>47</v>
      </c>
      <c r="I5543" t="s">
        <v>48</v>
      </c>
      <c r="J5543" t="s">
        <v>64</v>
      </c>
      <c r="K5543">
        <v>1</v>
      </c>
      <c r="L5543">
        <v>826.87</v>
      </c>
      <c r="M5543" t="s">
        <v>35</v>
      </c>
      <c r="N5543">
        <v>45</v>
      </c>
      <c r="O5543" t="s">
        <v>12352</v>
      </c>
      <c r="P5543">
        <v>249</v>
      </c>
      <c r="Q5543" t="s">
        <v>43</v>
      </c>
      <c r="R5543">
        <v>2</v>
      </c>
      <c r="S5543" s="1">
        <v>45717</v>
      </c>
      <c r="T5543" t="s">
        <v>36</v>
      </c>
    </row>
    <row r="5544" spans="1:20" x14ac:dyDescent="0.25">
      <c r="A5544" t="s">
        <v>11138</v>
      </c>
      <c r="B5544" t="s">
        <v>38</v>
      </c>
      <c r="C5544" t="s">
        <v>22</v>
      </c>
      <c r="D5544" t="s">
        <v>23</v>
      </c>
      <c r="E5544" t="s">
        <v>12185</v>
      </c>
      <c r="F5544" t="s">
        <v>11139</v>
      </c>
      <c r="G5544" t="s">
        <v>12209</v>
      </c>
      <c r="H5544" t="s">
        <v>58</v>
      </c>
      <c r="I5544" t="s">
        <v>63</v>
      </c>
      <c r="J5544" t="s">
        <v>59</v>
      </c>
      <c r="K5544">
        <v>1</v>
      </c>
      <c r="L5544">
        <v>1372.83</v>
      </c>
      <c r="M5544" t="s">
        <v>28</v>
      </c>
      <c r="N5544">
        <v>4</v>
      </c>
      <c r="O5544" s="1">
        <v>45544</v>
      </c>
      <c r="P5544">
        <v>400</v>
      </c>
      <c r="Q5544" t="s">
        <v>43</v>
      </c>
      <c r="R5544">
        <v>1</v>
      </c>
      <c r="S5544" t="s">
        <v>12170</v>
      </c>
      <c r="T5544" t="s">
        <v>60</v>
      </c>
    </row>
    <row r="5545" spans="1:20" x14ac:dyDescent="0.25">
      <c r="A5545" t="s">
        <v>11140</v>
      </c>
      <c r="B5545" t="s">
        <v>38</v>
      </c>
      <c r="C5545" t="s">
        <v>82</v>
      </c>
      <c r="D5545" t="s">
        <v>32</v>
      </c>
      <c r="E5545" t="s">
        <v>12359</v>
      </c>
      <c r="F5545" t="s">
        <v>11141</v>
      </c>
      <c r="G5545" t="s">
        <v>12113</v>
      </c>
      <c r="H5545" t="s">
        <v>58</v>
      </c>
      <c r="I5545" t="s">
        <v>42</v>
      </c>
      <c r="J5545" t="s">
        <v>64</v>
      </c>
      <c r="K5545">
        <v>5</v>
      </c>
      <c r="L5545">
        <v>1305.8900000000001</v>
      </c>
      <c r="M5545" t="s">
        <v>35</v>
      </c>
      <c r="N5545">
        <v>17</v>
      </c>
      <c r="O5545" s="1">
        <v>45750</v>
      </c>
      <c r="P5545">
        <v>185</v>
      </c>
      <c r="Q5545" t="s">
        <v>43</v>
      </c>
      <c r="R5545">
        <v>3</v>
      </c>
      <c r="S5545" t="s">
        <v>12175</v>
      </c>
      <c r="T5545" t="s">
        <v>60</v>
      </c>
    </row>
    <row r="5546" spans="1:20" x14ac:dyDescent="0.25">
      <c r="A5546" t="s">
        <v>11142</v>
      </c>
      <c r="B5546" t="s">
        <v>21</v>
      </c>
      <c r="C5546" t="s">
        <v>39</v>
      </c>
      <c r="D5546" t="s">
        <v>52</v>
      </c>
      <c r="E5546" t="s">
        <v>12285</v>
      </c>
      <c r="F5546" t="s">
        <v>11143</v>
      </c>
      <c r="G5546" t="s">
        <v>12113</v>
      </c>
      <c r="H5546" t="s">
        <v>41</v>
      </c>
      <c r="I5546" t="s">
        <v>63</v>
      </c>
      <c r="J5546" t="s">
        <v>49</v>
      </c>
      <c r="K5546">
        <v>3</v>
      </c>
      <c r="L5546">
        <v>467.52</v>
      </c>
      <c r="M5546" t="s">
        <v>50</v>
      </c>
      <c r="N5546">
        <v>6</v>
      </c>
      <c r="O5546" s="1">
        <v>45871</v>
      </c>
      <c r="P5546">
        <v>438</v>
      </c>
      <c r="Q5546" t="s">
        <v>29</v>
      </c>
      <c r="R5546">
        <v>5</v>
      </c>
      <c r="S5546" t="s">
        <v>12423</v>
      </c>
      <c r="T5546" t="s">
        <v>60</v>
      </c>
    </row>
    <row r="5547" spans="1:20" x14ac:dyDescent="0.25">
      <c r="A5547" t="s">
        <v>11144</v>
      </c>
      <c r="B5547" t="s">
        <v>21</v>
      </c>
      <c r="C5547" t="s">
        <v>39</v>
      </c>
      <c r="D5547" t="s">
        <v>77</v>
      </c>
      <c r="E5547" t="s">
        <v>12473</v>
      </c>
      <c r="F5547" t="s">
        <v>11145</v>
      </c>
      <c r="G5547" t="s">
        <v>12113</v>
      </c>
      <c r="H5547" t="s">
        <v>34</v>
      </c>
      <c r="I5547" t="s">
        <v>54</v>
      </c>
      <c r="J5547" t="s">
        <v>64</v>
      </c>
      <c r="K5547">
        <v>5</v>
      </c>
      <c r="L5547">
        <v>714.36</v>
      </c>
      <c r="M5547" t="s">
        <v>28</v>
      </c>
      <c r="N5547">
        <v>24</v>
      </c>
      <c r="O5547" t="s">
        <v>12226</v>
      </c>
      <c r="P5547">
        <v>75</v>
      </c>
      <c r="Q5547" t="s">
        <v>29</v>
      </c>
      <c r="R5547">
        <v>2</v>
      </c>
      <c r="S5547" t="s">
        <v>12309</v>
      </c>
      <c r="T5547" t="s">
        <v>60</v>
      </c>
    </row>
    <row r="5548" spans="1:20" x14ac:dyDescent="0.25">
      <c r="A5548" t="s">
        <v>11146</v>
      </c>
      <c r="B5548" t="s">
        <v>38</v>
      </c>
      <c r="C5548" t="s">
        <v>22</v>
      </c>
      <c r="D5548" t="s">
        <v>56</v>
      </c>
      <c r="E5548" t="s">
        <v>12067</v>
      </c>
      <c r="F5548" t="s">
        <v>11147</v>
      </c>
      <c r="G5548" t="s">
        <v>12113</v>
      </c>
      <c r="H5548" t="s">
        <v>34</v>
      </c>
      <c r="I5548" t="s">
        <v>48</v>
      </c>
      <c r="J5548" t="s">
        <v>49</v>
      </c>
      <c r="K5548">
        <v>4</v>
      </c>
      <c r="L5548">
        <v>1134.57</v>
      </c>
      <c r="M5548" t="s">
        <v>50</v>
      </c>
      <c r="N5548">
        <v>10</v>
      </c>
      <c r="O5548" s="1">
        <v>45453</v>
      </c>
      <c r="P5548">
        <v>339</v>
      </c>
      <c r="Q5548" t="s">
        <v>29</v>
      </c>
      <c r="R5548">
        <v>5</v>
      </c>
      <c r="S5548" t="s">
        <v>12265</v>
      </c>
      <c r="T5548" t="s">
        <v>36</v>
      </c>
    </row>
    <row r="5549" spans="1:20" x14ac:dyDescent="0.25">
      <c r="A5549" t="s">
        <v>11148</v>
      </c>
      <c r="B5549" t="s">
        <v>45</v>
      </c>
      <c r="C5549" t="s">
        <v>22</v>
      </c>
      <c r="D5549" t="s">
        <v>32</v>
      </c>
      <c r="E5549" s="1">
        <v>45360</v>
      </c>
      <c r="F5549" t="s">
        <v>11149</v>
      </c>
      <c r="G5549" t="s">
        <v>12113</v>
      </c>
      <c r="H5549" t="s">
        <v>34</v>
      </c>
      <c r="I5549" t="s">
        <v>54</v>
      </c>
      <c r="J5549" t="s">
        <v>67</v>
      </c>
      <c r="K5549">
        <v>5</v>
      </c>
      <c r="L5549">
        <v>996.97</v>
      </c>
      <c r="M5549" t="s">
        <v>50</v>
      </c>
      <c r="N5549">
        <v>26</v>
      </c>
      <c r="O5549" s="1">
        <v>45331</v>
      </c>
      <c r="P5549">
        <v>177</v>
      </c>
      <c r="Q5549" t="s">
        <v>29</v>
      </c>
      <c r="R5549">
        <v>4</v>
      </c>
      <c r="S5549" t="s">
        <v>12224</v>
      </c>
      <c r="T5549" t="s">
        <v>30</v>
      </c>
    </row>
    <row r="5550" spans="1:20" x14ac:dyDescent="0.25">
      <c r="A5550" t="s">
        <v>11150</v>
      </c>
      <c r="B5550" t="s">
        <v>45</v>
      </c>
      <c r="C5550" t="s">
        <v>22</v>
      </c>
      <c r="D5550" t="s">
        <v>77</v>
      </c>
      <c r="E5550" t="s">
        <v>12189</v>
      </c>
      <c r="F5550" t="s">
        <v>11151</v>
      </c>
      <c r="G5550" t="s">
        <v>12113</v>
      </c>
      <c r="H5550" t="s">
        <v>58</v>
      </c>
      <c r="I5550" t="s">
        <v>42</v>
      </c>
      <c r="J5550" t="s">
        <v>64</v>
      </c>
      <c r="K5550">
        <v>3</v>
      </c>
      <c r="L5550">
        <v>1238.56</v>
      </c>
      <c r="M5550" t="s">
        <v>50</v>
      </c>
      <c r="N5550">
        <v>6</v>
      </c>
      <c r="O5550" s="1">
        <v>45607</v>
      </c>
      <c r="P5550">
        <v>403</v>
      </c>
      <c r="Q5550" t="s">
        <v>43</v>
      </c>
      <c r="R5550">
        <v>2</v>
      </c>
      <c r="S5550" s="1">
        <v>45870</v>
      </c>
      <c r="T5550" t="s">
        <v>30</v>
      </c>
    </row>
    <row r="5551" spans="1:20" x14ac:dyDescent="0.25">
      <c r="A5551" t="s">
        <v>11152</v>
      </c>
      <c r="B5551" t="s">
        <v>45</v>
      </c>
      <c r="C5551" t="s">
        <v>82</v>
      </c>
      <c r="D5551" t="s">
        <v>77</v>
      </c>
      <c r="E5551" t="s">
        <v>12096</v>
      </c>
      <c r="F5551" t="s">
        <v>11153</v>
      </c>
      <c r="G5551" t="s">
        <v>12113</v>
      </c>
      <c r="H5551" t="s">
        <v>47</v>
      </c>
      <c r="I5551" t="s">
        <v>48</v>
      </c>
      <c r="J5551" t="s">
        <v>49</v>
      </c>
      <c r="K5551">
        <v>3</v>
      </c>
      <c r="L5551">
        <v>359.84</v>
      </c>
      <c r="M5551" t="s">
        <v>35</v>
      </c>
      <c r="N5551">
        <v>16</v>
      </c>
      <c r="O5551" s="1">
        <v>45484</v>
      </c>
      <c r="P5551">
        <v>486</v>
      </c>
      <c r="Q5551" t="s">
        <v>43</v>
      </c>
      <c r="R5551">
        <v>2</v>
      </c>
      <c r="S5551" t="s">
        <v>12304</v>
      </c>
      <c r="T5551" t="s">
        <v>60</v>
      </c>
    </row>
    <row r="5552" spans="1:20" x14ac:dyDescent="0.25">
      <c r="A5552" t="s">
        <v>11154</v>
      </c>
      <c r="B5552" t="s">
        <v>21</v>
      </c>
      <c r="C5552" t="s">
        <v>39</v>
      </c>
      <c r="D5552" t="s">
        <v>23</v>
      </c>
      <c r="E5552" t="s">
        <v>12136</v>
      </c>
      <c r="F5552" t="s">
        <v>11155</v>
      </c>
      <c r="G5552" t="s">
        <v>12113</v>
      </c>
      <c r="H5552" t="s">
        <v>34</v>
      </c>
      <c r="I5552" t="s">
        <v>26</v>
      </c>
      <c r="J5552" t="s">
        <v>59</v>
      </c>
      <c r="K5552">
        <v>4</v>
      </c>
      <c r="L5552">
        <v>619.21</v>
      </c>
      <c r="M5552" t="s">
        <v>28</v>
      </c>
      <c r="N5552">
        <v>40</v>
      </c>
      <c r="O5552" s="1">
        <v>45606</v>
      </c>
      <c r="P5552">
        <v>86</v>
      </c>
      <c r="Q5552" t="s">
        <v>43</v>
      </c>
      <c r="R5552">
        <v>2</v>
      </c>
      <c r="S5552" s="1">
        <v>45303</v>
      </c>
      <c r="T5552" t="s">
        <v>36</v>
      </c>
    </row>
    <row r="5553" spans="1:20" x14ac:dyDescent="0.25">
      <c r="A5553" t="s">
        <v>11156</v>
      </c>
      <c r="B5553" t="s">
        <v>21</v>
      </c>
      <c r="C5553" t="s">
        <v>82</v>
      </c>
      <c r="D5553" t="s">
        <v>32</v>
      </c>
      <c r="E5553" s="1">
        <v>45603</v>
      </c>
      <c r="F5553" t="s">
        <v>11157</v>
      </c>
      <c r="G5553" t="s">
        <v>12138</v>
      </c>
      <c r="H5553" t="s">
        <v>41</v>
      </c>
      <c r="I5553" t="s">
        <v>54</v>
      </c>
      <c r="J5553" t="s">
        <v>64</v>
      </c>
      <c r="K5553">
        <v>1</v>
      </c>
      <c r="L5553">
        <v>906.37</v>
      </c>
      <c r="M5553" t="s">
        <v>50</v>
      </c>
      <c r="N5553">
        <v>25</v>
      </c>
      <c r="O5553" s="1">
        <v>45333</v>
      </c>
      <c r="P5553">
        <v>251</v>
      </c>
      <c r="Q5553" t="s">
        <v>43</v>
      </c>
      <c r="R5553">
        <v>4</v>
      </c>
      <c r="S5553" t="s">
        <v>12188</v>
      </c>
      <c r="T5553" t="s">
        <v>30</v>
      </c>
    </row>
    <row r="5554" spans="1:20" x14ac:dyDescent="0.25">
      <c r="A5554" t="s">
        <v>11158</v>
      </c>
      <c r="B5554" t="s">
        <v>45</v>
      </c>
      <c r="C5554" t="s">
        <v>39</v>
      </c>
      <c r="D5554" t="s">
        <v>77</v>
      </c>
      <c r="E5554" s="1">
        <v>45446</v>
      </c>
      <c r="F5554" t="s">
        <v>11159</v>
      </c>
      <c r="G5554" t="s">
        <v>12138</v>
      </c>
      <c r="H5554" t="s">
        <v>41</v>
      </c>
      <c r="I5554" t="s">
        <v>48</v>
      </c>
      <c r="J5554" t="s">
        <v>64</v>
      </c>
      <c r="K5554">
        <v>5</v>
      </c>
      <c r="L5554">
        <v>898.63</v>
      </c>
      <c r="M5554" t="s">
        <v>28</v>
      </c>
      <c r="N5554">
        <v>11</v>
      </c>
      <c r="O5554" t="s">
        <v>12149</v>
      </c>
      <c r="P5554">
        <v>405</v>
      </c>
      <c r="Q5554" t="s">
        <v>29</v>
      </c>
      <c r="R5554">
        <v>3</v>
      </c>
      <c r="S5554" t="s">
        <v>12390</v>
      </c>
      <c r="T5554" t="s">
        <v>30</v>
      </c>
    </row>
    <row r="5555" spans="1:20" x14ac:dyDescent="0.25">
      <c r="A5555" t="s">
        <v>11160</v>
      </c>
      <c r="B5555" t="s">
        <v>38</v>
      </c>
      <c r="C5555" t="s">
        <v>22</v>
      </c>
      <c r="D5555" t="s">
        <v>56</v>
      </c>
      <c r="E5555" t="s">
        <v>12468</v>
      </c>
      <c r="F5555" t="s">
        <v>11161</v>
      </c>
      <c r="G5555" t="s">
        <v>12138</v>
      </c>
      <c r="H5555" t="s">
        <v>47</v>
      </c>
      <c r="I5555" t="s">
        <v>48</v>
      </c>
      <c r="J5555" t="s">
        <v>27</v>
      </c>
      <c r="K5555">
        <v>2</v>
      </c>
      <c r="L5555">
        <v>1094.45</v>
      </c>
      <c r="M5555" t="s">
        <v>50</v>
      </c>
      <c r="N5555">
        <v>18</v>
      </c>
      <c r="O5555" s="1">
        <v>45784</v>
      </c>
      <c r="P5555">
        <v>329</v>
      </c>
      <c r="Q5555" t="s">
        <v>29</v>
      </c>
      <c r="R5555">
        <v>3</v>
      </c>
      <c r="S5555" t="s">
        <v>12067</v>
      </c>
      <c r="T5555" t="s">
        <v>30</v>
      </c>
    </row>
    <row r="5556" spans="1:20" x14ac:dyDescent="0.25">
      <c r="A5556" t="s">
        <v>11162</v>
      </c>
      <c r="B5556" t="s">
        <v>45</v>
      </c>
      <c r="C5556" t="s">
        <v>39</v>
      </c>
      <c r="D5556" t="s">
        <v>52</v>
      </c>
      <c r="E5556" t="s">
        <v>12456</v>
      </c>
      <c r="F5556" t="s">
        <v>11163</v>
      </c>
      <c r="G5556" t="s">
        <v>12138</v>
      </c>
      <c r="H5556" t="s">
        <v>41</v>
      </c>
      <c r="I5556" t="s">
        <v>63</v>
      </c>
      <c r="J5556" t="s">
        <v>27</v>
      </c>
      <c r="K5556">
        <v>3</v>
      </c>
      <c r="L5556">
        <v>1179.8800000000001</v>
      </c>
      <c r="M5556" t="s">
        <v>35</v>
      </c>
      <c r="N5556">
        <v>26</v>
      </c>
      <c r="O5556" s="1">
        <v>45872</v>
      </c>
      <c r="P5556">
        <v>85</v>
      </c>
      <c r="Q5556" t="s">
        <v>43</v>
      </c>
      <c r="R5556">
        <v>2</v>
      </c>
      <c r="S5556" s="1">
        <v>45575</v>
      </c>
      <c r="T5556" t="s">
        <v>36</v>
      </c>
    </row>
    <row r="5557" spans="1:20" x14ac:dyDescent="0.25">
      <c r="A5557" t="s">
        <v>11164</v>
      </c>
      <c r="B5557" t="s">
        <v>38</v>
      </c>
      <c r="C5557" t="s">
        <v>22</v>
      </c>
      <c r="D5557" t="s">
        <v>32</v>
      </c>
      <c r="E5557" t="s">
        <v>12492</v>
      </c>
      <c r="F5557" t="s">
        <v>11165</v>
      </c>
      <c r="G5557" t="s">
        <v>12138</v>
      </c>
      <c r="H5557" t="s">
        <v>34</v>
      </c>
      <c r="I5557" t="s">
        <v>26</v>
      </c>
      <c r="J5557" t="s">
        <v>59</v>
      </c>
      <c r="K5557">
        <v>3</v>
      </c>
      <c r="L5557">
        <v>436.72</v>
      </c>
      <c r="M5557" t="s">
        <v>50</v>
      </c>
      <c r="N5557">
        <v>3</v>
      </c>
      <c r="O5557" s="1">
        <v>45637</v>
      </c>
      <c r="P5557">
        <v>245</v>
      </c>
      <c r="Q5557" t="s">
        <v>43</v>
      </c>
      <c r="R5557">
        <v>3</v>
      </c>
      <c r="S5557" t="s">
        <v>12070</v>
      </c>
      <c r="T5557" t="s">
        <v>60</v>
      </c>
    </row>
    <row r="5558" spans="1:20" x14ac:dyDescent="0.25">
      <c r="A5558" t="s">
        <v>11166</v>
      </c>
      <c r="B5558" t="s">
        <v>45</v>
      </c>
      <c r="C5558" t="s">
        <v>82</v>
      </c>
      <c r="D5558" t="s">
        <v>77</v>
      </c>
      <c r="E5558" s="1">
        <v>45353</v>
      </c>
      <c r="F5558" t="s">
        <v>11167</v>
      </c>
      <c r="G5558" t="s">
        <v>12138</v>
      </c>
      <c r="H5558" t="s">
        <v>34</v>
      </c>
      <c r="I5558" t="s">
        <v>48</v>
      </c>
      <c r="J5558" t="s">
        <v>27</v>
      </c>
      <c r="K5558">
        <v>3</v>
      </c>
      <c r="L5558">
        <v>1063.78</v>
      </c>
      <c r="M5558" t="s">
        <v>50</v>
      </c>
      <c r="N5558">
        <v>13</v>
      </c>
      <c r="O5558" s="1">
        <v>45392</v>
      </c>
      <c r="P5558">
        <v>96</v>
      </c>
      <c r="Q5558" t="s">
        <v>43</v>
      </c>
      <c r="R5558">
        <v>5</v>
      </c>
      <c r="S5558" t="s">
        <v>12211</v>
      </c>
      <c r="T5558" t="s">
        <v>36</v>
      </c>
    </row>
    <row r="5559" spans="1:20" x14ac:dyDescent="0.25">
      <c r="A5559" t="s">
        <v>11168</v>
      </c>
      <c r="B5559" t="s">
        <v>38</v>
      </c>
      <c r="C5559" t="s">
        <v>22</v>
      </c>
      <c r="D5559" t="s">
        <v>56</v>
      </c>
      <c r="E5559" t="s">
        <v>12413</v>
      </c>
      <c r="F5559" t="s">
        <v>11169</v>
      </c>
      <c r="G5559" t="s">
        <v>12165</v>
      </c>
      <c r="H5559" t="s">
        <v>41</v>
      </c>
      <c r="I5559" t="s">
        <v>48</v>
      </c>
      <c r="J5559" t="s">
        <v>49</v>
      </c>
      <c r="K5559">
        <v>4</v>
      </c>
      <c r="L5559">
        <v>580.47</v>
      </c>
      <c r="M5559" t="s">
        <v>50</v>
      </c>
      <c r="N5559">
        <v>13</v>
      </c>
      <c r="O5559" s="1">
        <v>45638</v>
      </c>
      <c r="P5559">
        <v>453</v>
      </c>
      <c r="Q5559" t="s">
        <v>29</v>
      </c>
      <c r="R5559">
        <v>3</v>
      </c>
      <c r="S5559" t="s">
        <v>12369</v>
      </c>
      <c r="T5559" t="s">
        <v>36</v>
      </c>
    </row>
    <row r="5560" spans="1:20" x14ac:dyDescent="0.25">
      <c r="A5560" t="s">
        <v>11170</v>
      </c>
      <c r="B5560" t="s">
        <v>21</v>
      </c>
      <c r="C5560" t="s">
        <v>82</v>
      </c>
      <c r="D5560" t="s">
        <v>52</v>
      </c>
      <c r="E5560" s="1">
        <v>45696</v>
      </c>
      <c r="F5560" t="s">
        <v>11171</v>
      </c>
      <c r="G5560" t="s">
        <v>12165</v>
      </c>
      <c r="H5560" t="s">
        <v>34</v>
      </c>
      <c r="I5560" t="s">
        <v>42</v>
      </c>
      <c r="J5560" t="s">
        <v>27</v>
      </c>
      <c r="K5560">
        <v>4</v>
      </c>
      <c r="L5560">
        <v>219.93</v>
      </c>
      <c r="M5560" t="s">
        <v>35</v>
      </c>
      <c r="N5560">
        <v>40</v>
      </c>
      <c r="O5560" s="1">
        <v>45421</v>
      </c>
      <c r="P5560">
        <v>307</v>
      </c>
      <c r="Q5560" t="s">
        <v>29</v>
      </c>
      <c r="R5560">
        <v>3</v>
      </c>
      <c r="S5560" t="s">
        <v>12069</v>
      </c>
      <c r="T5560" t="s">
        <v>36</v>
      </c>
    </row>
    <row r="5561" spans="1:20" x14ac:dyDescent="0.25">
      <c r="A5561" t="s">
        <v>11172</v>
      </c>
      <c r="B5561" t="s">
        <v>21</v>
      </c>
      <c r="C5561" t="s">
        <v>22</v>
      </c>
      <c r="D5561" t="s">
        <v>23</v>
      </c>
      <c r="E5561" t="s">
        <v>12240</v>
      </c>
      <c r="F5561" t="s">
        <v>11173</v>
      </c>
      <c r="G5561" t="s">
        <v>12165</v>
      </c>
      <c r="H5561" t="s">
        <v>47</v>
      </c>
      <c r="I5561" t="s">
        <v>26</v>
      </c>
      <c r="J5561" t="s">
        <v>67</v>
      </c>
      <c r="K5561">
        <v>5</v>
      </c>
      <c r="L5561">
        <v>1494.68</v>
      </c>
      <c r="M5561" t="s">
        <v>28</v>
      </c>
      <c r="N5561">
        <v>40</v>
      </c>
      <c r="O5561" t="s">
        <v>12088</v>
      </c>
      <c r="P5561">
        <v>407</v>
      </c>
      <c r="Q5561" t="s">
        <v>29</v>
      </c>
      <c r="R5561">
        <v>5</v>
      </c>
      <c r="S5561" t="s">
        <v>12189</v>
      </c>
      <c r="T5561" t="s">
        <v>30</v>
      </c>
    </row>
    <row r="5562" spans="1:20" x14ac:dyDescent="0.25">
      <c r="A5562" t="s">
        <v>11174</v>
      </c>
      <c r="B5562" t="s">
        <v>45</v>
      </c>
      <c r="C5562" t="s">
        <v>22</v>
      </c>
      <c r="D5562" t="s">
        <v>52</v>
      </c>
      <c r="E5562" s="1">
        <v>45575</v>
      </c>
      <c r="F5562" t="s">
        <v>11175</v>
      </c>
      <c r="G5562" t="s">
        <v>12165</v>
      </c>
      <c r="H5562" t="s">
        <v>25</v>
      </c>
      <c r="I5562" t="s">
        <v>42</v>
      </c>
      <c r="J5562" t="s">
        <v>67</v>
      </c>
      <c r="K5562">
        <v>5</v>
      </c>
      <c r="L5562">
        <v>197.17</v>
      </c>
      <c r="M5562" t="s">
        <v>35</v>
      </c>
      <c r="N5562">
        <v>23</v>
      </c>
      <c r="O5562" t="s">
        <v>12255</v>
      </c>
      <c r="P5562">
        <v>375</v>
      </c>
      <c r="Q5562" t="s">
        <v>43</v>
      </c>
      <c r="R5562">
        <v>4</v>
      </c>
      <c r="S5562" s="1">
        <v>45724</v>
      </c>
      <c r="T5562" t="s">
        <v>30</v>
      </c>
    </row>
    <row r="5563" spans="1:20" x14ac:dyDescent="0.25">
      <c r="A5563" t="s">
        <v>11176</v>
      </c>
      <c r="B5563" t="s">
        <v>21</v>
      </c>
      <c r="C5563" t="s">
        <v>22</v>
      </c>
      <c r="D5563" t="s">
        <v>23</v>
      </c>
      <c r="E5563" t="s">
        <v>12342</v>
      </c>
      <c r="F5563" t="s">
        <v>11177</v>
      </c>
      <c r="G5563" t="s">
        <v>12165</v>
      </c>
      <c r="H5563" t="s">
        <v>58</v>
      </c>
      <c r="I5563" t="s">
        <v>54</v>
      </c>
      <c r="J5563" t="s">
        <v>49</v>
      </c>
      <c r="K5563">
        <v>3</v>
      </c>
      <c r="L5563">
        <v>862.1</v>
      </c>
      <c r="M5563" t="s">
        <v>35</v>
      </c>
      <c r="N5563">
        <v>8</v>
      </c>
      <c r="O5563" t="s">
        <v>12272</v>
      </c>
      <c r="P5563">
        <v>123</v>
      </c>
      <c r="Q5563" t="s">
        <v>29</v>
      </c>
      <c r="R5563">
        <v>1</v>
      </c>
      <c r="S5563" s="1">
        <v>45333</v>
      </c>
      <c r="T5563" t="s">
        <v>30</v>
      </c>
    </row>
    <row r="5564" spans="1:20" x14ac:dyDescent="0.25">
      <c r="A5564" t="s">
        <v>11178</v>
      </c>
      <c r="B5564" t="s">
        <v>45</v>
      </c>
      <c r="C5564" t="s">
        <v>22</v>
      </c>
      <c r="D5564" t="s">
        <v>23</v>
      </c>
      <c r="E5564" t="s">
        <v>12229</v>
      </c>
      <c r="F5564" t="s">
        <v>11179</v>
      </c>
      <c r="G5564" t="s">
        <v>12165</v>
      </c>
      <c r="H5564" t="s">
        <v>34</v>
      </c>
      <c r="I5564" t="s">
        <v>42</v>
      </c>
      <c r="J5564" t="s">
        <v>64</v>
      </c>
      <c r="K5564">
        <v>4</v>
      </c>
      <c r="L5564">
        <v>1263.08</v>
      </c>
      <c r="M5564" t="s">
        <v>28</v>
      </c>
      <c r="N5564">
        <v>18</v>
      </c>
      <c r="O5564" s="1">
        <v>45966</v>
      </c>
      <c r="P5564">
        <v>323</v>
      </c>
      <c r="Q5564" t="s">
        <v>29</v>
      </c>
      <c r="R5564">
        <v>4</v>
      </c>
      <c r="S5564" s="1">
        <v>45934</v>
      </c>
      <c r="T5564" t="s">
        <v>30</v>
      </c>
    </row>
    <row r="5565" spans="1:20" x14ac:dyDescent="0.25">
      <c r="A5565" t="s">
        <v>11180</v>
      </c>
      <c r="B5565" t="s">
        <v>21</v>
      </c>
      <c r="C5565" t="s">
        <v>39</v>
      </c>
      <c r="D5565" t="s">
        <v>56</v>
      </c>
      <c r="E5565" t="s">
        <v>12383</v>
      </c>
      <c r="F5565" t="s">
        <v>11181</v>
      </c>
      <c r="G5565" t="s">
        <v>12072</v>
      </c>
      <c r="H5565" t="s">
        <v>25</v>
      </c>
      <c r="I5565" t="s">
        <v>48</v>
      </c>
      <c r="J5565" t="s">
        <v>49</v>
      </c>
      <c r="K5565">
        <v>4</v>
      </c>
      <c r="L5565">
        <v>836.21</v>
      </c>
      <c r="M5565" t="s">
        <v>50</v>
      </c>
      <c r="N5565">
        <v>18</v>
      </c>
      <c r="O5565" t="s">
        <v>12258</v>
      </c>
      <c r="P5565">
        <v>482</v>
      </c>
      <c r="Q5565" t="s">
        <v>43</v>
      </c>
      <c r="R5565">
        <v>2</v>
      </c>
      <c r="S5565" s="1">
        <v>45453</v>
      </c>
      <c r="T5565" t="s">
        <v>60</v>
      </c>
    </row>
    <row r="5566" spans="1:20" x14ac:dyDescent="0.25">
      <c r="A5566" t="s">
        <v>11182</v>
      </c>
      <c r="B5566" t="s">
        <v>38</v>
      </c>
      <c r="C5566" t="s">
        <v>39</v>
      </c>
      <c r="D5566" t="s">
        <v>77</v>
      </c>
      <c r="E5566" s="1">
        <v>45359</v>
      </c>
      <c r="F5566" t="s">
        <v>11183</v>
      </c>
      <c r="G5566" t="s">
        <v>12072</v>
      </c>
      <c r="H5566" t="s">
        <v>34</v>
      </c>
      <c r="I5566" t="s">
        <v>26</v>
      </c>
      <c r="J5566" t="s">
        <v>64</v>
      </c>
      <c r="K5566">
        <v>2</v>
      </c>
      <c r="L5566">
        <v>502.91</v>
      </c>
      <c r="M5566" t="s">
        <v>35</v>
      </c>
      <c r="N5566">
        <v>30</v>
      </c>
      <c r="O5566" s="1">
        <v>45845</v>
      </c>
      <c r="P5566">
        <v>109</v>
      </c>
      <c r="Q5566" t="s">
        <v>29</v>
      </c>
      <c r="R5566">
        <v>5</v>
      </c>
      <c r="S5566" t="s">
        <v>12220</v>
      </c>
      <c r="T5566" t="s">
        <v>60</v>
      </c>
    </row>
    <row r="5567" spans="1:20" x14ac:dyDescent="0.25">
      <c r="A5567" t="s">
        <v>11184</v>
      </c>
      <c r="B5567" t="s">
        <v>38</v>
      </c>
      <c r="C5567" t="s">
        <v>22</v>
      </c>
      <c r="D5567" t="s">
        <v>52</v>
      </c>
      <c r="E5567" s="1">
        <v>45270</v>
      </c>
      <c r="F5567" t="s">
        <v>11185</v>
      </c>
      <c r="G5567" t="s">
        <v>12072</v>
      </c>
      <c r="H5567" t="s">
        <v>25</v>
      </c>
      <c r="I5567" t="s">
        <v>48</v>
      </c>
      <c r="J5567" t="s">
        <v>59</v>
      </c>
      <c r="K5567">
        <v>3</v>
      </c>
      <c r="L5567">
        <v>859.56</v>
      </c>
      <c r="M5567" t="s">
        <v>28</v>
      </c>
      <c r="N5567">
        <v>24</v>
      </c>
      <c r="O5567" s="1">
        <v>45779</v>
      </c>
      <c r="P5567">
        <v>337</v>
      </c>
      <c r="Q5567" t="s">
        <v>43</v>
      </c>
      <c r="R5567">
        <v>2</v>
      </c>
      <c r="S5567" t="s">
        <v>12091</v>
      </c>
      <c r="T5567" t="s">
        <v>36</v>
      </c>
    </row>
    <row r="5568" spans="1:20" x14ac:dyDescent="0.25">
      <c r="A5568" t="s">
        <v>11186</v>
      </c>
      <c r="B5568" t="s">
        <v>38</v>
      </c>
      <c r="C5568" t="s">
        <v>82</v>
      </c>
      <c r="D5568" t="s">
        <v>32</v>
      </c>
      <c r="E5568" t="s">
        <v>12202</v>
      </c>
      <c r="F5568" t="s">
        <v>11187</v>
      </c>
      <c r="G5568" t="s">
        <v>12072</v>
      </c>
      <c r="H5568" t="s">
        <v>47</v>
      </c>
      <c r="I5568" t="s">
        <v>48</v>
      </c>
      <c r="J5568" t="s">
        <v>49</v>
      </c>
      <c r="K5568">
        <v>4</v>
      </c>
      <c r="L5568">
        <v>1202.95</v>
      </c>
      <c r="M5568" t="s">
        <v>35</v>
      </c>
      <c r="N5568">
        <v>37</v>
      </c>
      <c r="O5568" s="1">
        <v>45748</v>
      </c>
      <c r="P5568">
        <v>183</v>
      </c>
      <c r="Q5568" t="s">
        <v>43</v>
      </c>
      <c r="R5568">
        <v>4</v>
      </c>
      <c r="S5568" s="1">
        <v>45393</v>
      </c>
      <c r="T5568" t="s">
        <v>36</v>
      </c>
    </row>
    <row r="5569" spans="1:20" x14ac:dyDescent="0.25">
      <c r="A5569" t="s">
        <v>11188</v>
      </c>
      <c r="B5569" t="s">
        <v>21</v>
      </c>
      <c r="C5569" t="s">
        <v>82</v>
      </c>
      <c r="D5569" t="s">
        <v>56</v>
      </c>
      <c r="E5569" t="s">
        <v>12103</v>
      </c>
      <c r="F5569" t="s">
        <v>11189</v>
      </c>
      <c r="G5569" t="s">
        <v>12072</v>
      </c>
      <c r="H5569" t="s">
        <v>34</v>
      </c>
      <c r="I5569" t="s">
        <v>54</v>
      </c>
      <c r="J5569" t="s">
        <v>67</v>
      </c>
      <c r="K5569">
        <v>3</v>
      </c>
      <c r="L5569">
        <v>880.72</v>
      </c>
      <c r="M5569" t="s">
        <v>50</v>
      </c>
      <c r="N5569">
        <v>11</v>
      </c>
      <c r="O5569" t="s">
        <v>12250</v>
      </c>
      <c r="P5569">
        <v>318</v>
      </c>
      <c r="Q5569" t="s">
        <v>29</v>
      </c>
      <c r="R5569">
        <v>5</v>
      </c>
      <c r="S5569" s="1">
        <v>45935</v>
      </c>
      <c r="T5569" t="s">
        <v>36</v>
      </c>
    </row>
    <row r="5570" spans="1:20" x14ac:dyDescent="0.25">
      <c r="A5570" t="s">
        <v>11190</v>
      </c>
      <c r="B5570" t="s">
        <v>38</v>
      </c>
      <c r="C5570" t="s">
        <v>22</v>
      </c>
      <c r="D5570" t="s">
        <v>56</v>
      </c>
      <c r="E5570" s="1">
        <v>45480</v>
      </c>
      <c r="F5570" t="s">
        <v>11191</v>
      </c>
      <c r="G5570" t="s">
        <v>12072</v>
      </c>
      <c r="H5570" t="s">
        <v>25</v>
      </c>
      <c r="I5570" t="s">
        <v>42</v>
      </c>
      <c r="J5570" t="s">
        <v>64</v>
      </c>
      <c r="K5570">
        <v>2</v>
      </c>
      <c r="L5570">
        <v>221.64</v>
      </c>
      <c r="M5570" t="s">
        <v>28</v>
      </c>
      <c r="N5570">
        <v>20</v>
      </c>
      <c r="O5570" t="s">
        <v>12256</v>
      </c>
      <c r="P5570">
        <v>125</v>
      </c>
      <c r="Q5570" t="s">
        <v>29</v>
      </c>
      <c r="R5570">
        <v>3</v>
      </c>
      <c r="S5570" t="s">
        <v>12340</v>
      </c>
      <c r="T5570" t="s">
        <v>36</v>
      </c>
    </row>
    <row r="5571" spans="1:20" x14ac:dyDescent="0.25">
      <c r="A5571" t="s">
        <v>11192</v>
      </c>
      <c r="B5571" t="s">
        <v>38</v>
      </c>
      <c r="C5571" t="s">
        <v>39</v>
      </c>
      <c r="D5571" t="s">
        <v>52</v>
      </c>
      <c r="E5571" t="s">
        <v>12184</v>
      </c>
      <c r="F5571" t="s">
        <v>11193</v>
      </c>
      <c r="G5571" t="s">
        <v>12072</v>
      </c>
      <c r="H5571" t="s">
        <v>34</v>
      </c>
      <c r="I5571" t="s">
        <v>42</v>
      </c>
      <c r="J5571" t="s">
        <v>49</v>
      </c>
      <c r="K5571">
        <v>5</v>
      </c>
      <c r="L5571">
        <v>1158.75</v>
      </c>
      <c r="M5571" t="s">
        <v>35</v>
      </c>
      <c r="N5571">
        <v>27</v>
      </c>
      <c r="O5571" t="s">
        <v>12138</v>
      </c>
      <c r="P5571">
        <v>500</v>
      </c>
      <c r="Q5571" t="s">
        <v>43</v>
      </c>
      <c r="R5571">
        <v>4</v>
      </c>
      <c r="S5571" t="s">
        <v>12335</v>
      </c>
      <c r="T5571" t="s">
        <v>30</v>
      </c>
    </row>
    <row r="5572" spans="1:20" x14ac:dyDescent="0.25">
      <c r="A5572" t="s">
        <v>11194</v>
      </c>
      <c r="B5572" t="s">
        <v>38</v>
      </c>
      <c r="C5572" t="s">
        <v>82</v>
      </c>
      <c r="D5572" t="s">
        <v>32</v>
      </c>
      <c r="E5572" s="1">
        <v>45717</v>
      </c>
      <c r="F5572" t="s">
        <v>11195</v>
      </c>
      <c r="G5572" t="s">
        <v>12379</v>
      </c>
      <c r="H5572" t="s">
        <v>47</v>
      </c>
      <c r="I5572" t="s">
        <v>54</v>
      </c>
      <c r="J5572" t="s">
        <v>49</v>
      </c>
      <c r="K5572">
        <v>3</v>
      </c>
      <c r="L5572">
        <v>728.59</v>
      </c>
      <c r="M5572" t="s">
        <v>28</v>
      </c>
      <c r="N5572">
        <v>3</v>
      </c>
      <c r="O5572" t="s">
        <v>12157</v>
      </c>
      <c r="P5572">
        <v>378</v>
      </c>
      <c r="Q5572" t="s">
        <v>29</v>
      </c>
      <c r="R5572">
        <v>5</v>
      </c>
      <c r="S5572" t="s">
        <v>12272</v>
      </c>
      <c r="T5572" t="s">
        <v>30</v>
      </c>
    </row>
    <row r="5573" spans="1:20" x14ac:dyDescent="0.25">
      <c r="A5573" t="s">
        <v>11196</v>
      </c>
      <c r="B5573" t="s">
        <v>38</v>
      </c>
      <c r="C5573" t="s">
        <v>22</v>
      </c>
      <c r="D5573" t="s">
        <v>56</v>
      </c>
      <c r="E5573" t="s">
        <v>12276</v>
      </c>
      <c r="F5573" t="s">
        <v>11197</v>
      </c>
      <c r="G5573" t="s">
        <v>12379</v>
      </c>
      <c r="H5573" t="s">
        <v>25</v>
      </c>
      <c r="I5573" t="s">
        <v>42</v>
      </c>
      <c r="J5573" t="s">
        <v>67</v>
      </c>
      <c r="K5573">
        <v>4</v>
      </c>
      <c r="L5573">
        <v>751.87</v>
      </c>
      <c r="M5573" t="s">
        <v>28</v>
      </c>
      <c r="N5573">
        <v>37</v>
      </c>
      <c r="O5573" t="s">
        <v>12358</v>
      </c>
      <c r="P5573">
        <v>418</v>
      </c>
      <c r="Q5573" t="s">
        <v>43</v>
      </c>
      <c r="R5573">
        <v>2</v>
      </c>
      <c r="S5573" t="s">
        <v>12238</v>
      </c>
      <c r="T5573" t="s">
        <v>36</v>
      </c>
    </row>
    <row r="5574" spans="1:20" x14ac:dyDescent="0.25">
      <c r="A5574" t="s">
        <v>11198</v>
      </c>
      <c r="B5574" t="s">
        <v>38</v>
      </c>
      <c r="C5574" t="s">
        <v>39</v>
      </c>
      <c r="D5574" t="s">
        <v>23</v>
      </c>
      <c r="E5574" t="s">
        <v>12303</v>
      </c>
      <c r="F5574" t="s">
        <v>11199</v>
      </c>
      <c r="G5574" t="s">
        <v>12379</v>
      </c>
      <c r="H5574" t="s">
        <v>25</v>
      </c>
      <c r="I5574" t="s">
        <v>42</v>
      </c>
      <c r="J5574" t="s">
        <v>67</v>
      </c>
      <c r="K5574">
        <v>2</v>
      </c>
      <c r="L5574">
        <v>400.74</v>
      </c>
      <c r="M5574" t="s">
        <v>28</v>
      </c>
      <c r="N5574">
        <v>30</v>
      </c>
      <c r="O5574" s="1">
        <v>45870</v>
      </c>
      <c r="P5574">
        <v>259</v>
      </c>
      <c r="Q5574" t="s">
        <v>43</v>
      </c>
      <c r="R5574">
        <v>1</v>
      </c>
      <c r="S5574" t="s">
        <v>12340</v>
      </c>
      <c r="T5574" t="s">
        <v>60</v>
      </c>
    </row>
    <row r="5575" spans="1:20" x14ac:dyDescent="0.25">
      <c r="A5575" t="s">
        <v>11200</v>
      </c>
      <c r="B5575" t="s">
        <v>45</v>
      </c>
      <c r="C5575" t="s">
        <v>39</v>
      </c>
      <c r="D5575" t="s">
        <v>23</v>
      </c>
      <c r="E5575" t="s">
        <v>12259</v>
      </c>
      <c r="F5575" t="s">
        <v>11201</v>
      </c>
      <c r="G5575" t="s">
        <v>12379</v>
      </c>
      <c r="H5575" t="s">
        <v>25</v>
      </c>
      <c r="I5575" t="s">
        <v>63</v>
      </c>
      <c r="J5575" t="s">
        <v>67</v>
      </c>
      <c r="K5575">
        <v>2</v>
      </c>
      <c r="L5575">
        <v>381.23</v>
      </c>
      <c r="M5575" t="s">
        <v>50</v>
      </c>
      <c r="N5575">
        <v>11</v>
      </c>
      <c r="O5575" s="1">
        <v>45574</v>
      </c>
      <c r="P5575">
        <v>213</v>
      </c>
      <c r="Q5575" t="s">
        <v>29</v>
      </c>
      <c r="R5575">
        <v>1</v>
      </c>
      <c r="S5575" s="1">
        <v>45936</v>
      </c>
      <c r="T5575" t="s">
        <v>30</v>
      </c>
    </row>
    <row r="5576" spans="1:20" x14ac:dyDescent="0.25">
      <c r="A5576" t="s">
        <v>11202</v>
      </c>
      <c r="B5576" t="s">
        <v>21</v>
      </c>
      <c r="C5576" t="s">
        <v>22</v>
      </c>
      <c r="D5576" t="s">
        <v>52</v>
      </c>
      <c r="E5576" s="1">
        <v>45662</v>
      </c>
      <c r="F5576" t="s">
        <v>11203</v>
      </c>
      <c r="G5576" t="s">
        <v>12379</v>
      </c>
      <c r="H5576" t="s">
        <v>47</v>
      </c>
      <c r="I5576" t="s">
        <v>42</v>
      </c>
      <c r="J5576" t="s">
        <v>67</v>
      </c>
      <c r="K5576">
        <v>4</v>
      </c>
      <c r="L5576">
        <v>847.96</v>
      </c>
      <c r="M5576" t="s">
        <v>28</v>
      </c>
      <c r="N5576">
        <v>47</v>
      </c>
      <c r="O5576" t="s">
        <v>12108</v>
      </c>
      <c r="P5576">
        <v>396</v>
      </c>
      <c r="Q5576" t="s">
        <v>43</v>
      </c>
      <c r="R5576">
        <v>1</v>
      </c>
      <c r="S5576" t="s">
        <v>12370</v>
      </c>
      <c r="T5576" t="s">
        <v>60</v>
      </c>
    </row>
    <row r="5577" spans="1:20" x14ac:dyDescent="0.25">
      <c r="A5577" t="s">
        <v>11204</v>
      </c>
      <c r="B5577" t="s">
        <v>45</v>
      </c>
      <c r="C5577" t="s">
        <v>22</v>
      </c>
      <c r="D5577" t="s">
        <v>23</v>
      </c>
      <c r="E5577" t="s">
        <v>12172</v>
      </c>
      <c r="F5577" t="s">
        <v>11205</v>
      </c>
      <c r="G5577" t="s">
        <v>12379</v>
      </c>
      <c r="H5577" t="s">
        <v>41</v>
      </c>
      <c r="I5577" t="s">
        <v>63</v>
      </c>
      <c r="J5577" t="s">
        <v>67</v>
      </c>
      <c r="K5577">
        <v>1</v>
      </c>
      <c r="L5577">
        <v>707.94</v>
      </c>
      <c r="M5577" t="s">
        <v>35</v>
      </c>
      <c r="N5577">
        <v>4</v>
      </c>
      <c r="O5577" t="s">
        <v>12313</v>
      </c>
      <c r="P5577">
        <v>497</v>
      </c>
      <c r="Q5577" t="s">
        <v>29</v>
      </c>
      <c r="R5577">
        <v>1</v>
      </c>
      <c r="S5577" t="s">
        <v>12287</v>
      </c>
      <c r="T5577" t="s">
        <v>36</v>
      </c>
    </row>
    <row r="5578" spans="1:20" x14ac:dyDescent="0.25">
      <c r="A5578" t="s">
        <v>11206</v>
      </c>
      <c r="B5578" t="s">
        <v>45</v>
      </c>
      <c r="C5578" t="s">
        <v>22</v>
      </c>
      <c r="D5578" t="s">
        <v>52</v>
      </c>
      <c r="E5578" t="s">
        <v>12169</v>
      </c>
      <c r="F5578" t="s">
        <v>11207</v>
      </c>
      <c r="G5578" s="1">
        <v>45664</v>
      </c>
      <c r="H5578" t="s">
        <v>25</v>
      </c>
      <c r="I5578" t="s">
        <v>26</v>
      </c>
      <c r="J5578" t="s">
        <v>64</v>
      </c>
      <c r="K5578">
        <v>2</v>
      </c>
      <c r="L5578">
        <v>1390.03</v>
      </c>
      <c r="M5578" t="s">
        <v>28</v>
      </c>
      <c r="N5578">
        <v>27</v>
      </c>
      <c r="O5578" s="1">
        <v>45660</v>
      </c>
      <c r="P5578">
        <v>411</v>
      </c>
      <c r="Q5578" t="s">
        <v>43</v>
      </c>
      <c r="R5578">
        <v>2</v>
      </c>
      <c r="S5578" s="1">
        <v>45546</v>
      </c>
      <c r="T5578" t="s">
        <v>36</v>
      </c>
    </row>
    <row r="5579" spans="1:20" x14ac:dyDescent="0.25">
      <c r="A5579" t="s">
        <v>11208</v>
      </c>
      <c r="B5579" t="s">
        <v>38</v>
      </c>
      <c r="C5579" t="s">
        <v>39</v>
      </c>
      <c r="D5579" t="s">
        <v>52</v>
      </c>
      <c r="E5579" s="1">
        <v>45057</v>
      </c>
      <c r="F5579" t="s">
        <v>11209</v>
      </c>
      <c r="G5579" s="1">
        <v>45664</v>
      </c>
      <c r="H5579" t="s">
        <v>58</v>
      </c>
      <c r="I5579" t="s">
        <v>54</v>
      </c>
      <c r="J5579" t="s">
        <v>67</v>
      </c>
      <c r="K5579">
        <v>4</v>
      </c>
      <c r="L5579">
        <v>1181.44</v>
      </c>
      <c r="M5579" t="s">
        <v>35</v>
      </c>
      <c r="N5579">
        <v>29</v>
      </c>
      <c r="O5579" t="s">
        <v>12080</v>
      </c>
      <c r="P5579">
        <v>32</v>
      </c>
      <c r="Q5579" t="s">
        <v>29</v>
      </c>
      <c r="R5579">
        <v>4</v>
      </c>
      <c r="S5579" s="1">
        <v>45781</v>
      </c>
      <c r="T5579" t="s">
        <v>60</v>
      </c>
    </row>
    <row r="5580" spans="1:20" x14ac:dyDescent="0.25">
      <c r="A5580" t="s">
        <v>11210</v>
      </c>
      <c r="B5580" t="s">
        <v>38</v>
      </c>
      <c r="C5580" t="s">
        <v>82</v>
      </c>
      <c r="D5580" t="s">
        <v>77</v>
      </c>
      <c r="E5580" t="s">
        <v>12224</v>
      </c>
      <c r="F5580" t="s">
        <v>11211</v>
      </c>
      <c r="G5580" s="1">
        <v>45664</v>
      </c>
      <c r="H5580" t="s">
        <v>41</v>
      </c>
      <c r="I5580" t="s">
        <v>54</v>
      </c>
      <c r="J5580" t="s">
        <v>27</v>
      </c>
      <c r="K5580">
        <v>2</v>
      </c>
      <c r="L5580">
        <v>481.77</v>
      </c>
      <c r="M5580" t="s">
        <v>50</v>
      </c>
      <c r="N5580">
        <v>41</v>
      </c>
      <c r="O5580" s="1">
        <v>45392</v>
      </c>
      <c r="P5580">
        <v>257</v>
      </c>
      <c r="Q5580" t="s">
        <v>43</v>
      </c>
      <c r="R5580">
        <v>3</v>
      </c>
      <c r="S5580" s="1">
        <v>45814</v>
      </c>
      <c r="T5580" t="s">
        <v>30</v>
      </c>
    </row>
    <row r="5581" spans="1:20" x14ac:dyDescent="0.25">
      <c r="A5581" t="s">
        <v>11212</v>
      </c>
      <c r="B5581" t="s">
        <v>45</v>
      </c>
      <c r="C5581" t="s">
        <v>39</v>
      </c>
      <c r="D5581" t="s">
        <v>23</v>
      </c>
      <c r="E5581" t="s">
        <v>12430</v>
      </c>
      <c r="F5581" t="s">
        <v>11213</v>
      </c>
      <c r="G5581" s="1">
        <v>45664</v>
      </c>
      <c r="H5581" t="s">
        <v>34</v>
      </c>
      <c r="I5581" t="s">
        <v>42</v>
      </c>
      <c r="J5581" t="s">
        <v>27</v>
      </c>
      <c r="K5581">
        <v>3</v>
      </c>
      <c r="L5581">
        <v>679.72</v>
      </c>
      <c r="M5581" t="s">
        <v>28</v>
      </c>
      <c r="N5581">
        <v>24</v>
      </c>
      <c r="O5581" s="1">
        <v>45483</v>
      </c>
      <c r="P5581">
        <v>162</v>
      </c>
      <c r="Q5581" t="s">
        <v>43</v>
      </c>
      <c r="R5581">
        <v>3</v>
      </c>
      <c r="S5581" s="1">
        <v>45392</v>
      </c>
      <c r="T5581" t="s">
        <v>36</v>
      </c>
    </row>
    <row r="5582" spans="1:20" x14ac:dyDescent="0.25">
      <c r="A5582" t="s">
        <v>11214</v>
      </c>
      <c r="B5582" t="s">
        <v>45</v>
      </c>
      <c r="C5582" t="s">
        <v>39</v>
      </c>
      <c r="D5582" t="s">
        <v>23</v>
      </c>
      <c r="E5582" t="s">
        <v>12177</v>
      </c>
      <c r="F5582" t="s">
        <v>11215</v>
      </c>
      <c r="G5582" s="1">
        <v>45664</v>
      </c>
      <c r="H5582" t="s">
        <v>47</v>
      </c>
      <c r="I5582" t="s">
        <v>54</v>
      </c>
      <c r="J5582" t="s">
        <v>67</v>
      </c>
      <c r="K5582">
        <v>3</v>
      </c>
      <c r="L5582">
        <v>474.8</v>
      </c>
      <c r="M5582" t="s">
        <v>50</v>
      </c>
      <c r="N5582">
        <v>5</v>
      </c>
      <c r="O5582" s="1">
        <v>45576</v>
      </c>
      <c r="P5582">
        <v>247</v>
      </c>
      <c r="Q5582" t="s">
        <v>29</v>
      </c>
      <c r="R5582">
        <v>3</v>
      </c>
      <c r="S5582" t="s">
        <v>12071</v>
      </c>
      <c r="T5582" t="s">
        <v>30</v>
      </c>
    </row>
    <row r="5583" spans="1:20" x14ac:dyDescent="0.25">
      <c r="A5583" t="s">
        <v>11216</v>
      </c>
      <c r="B5583" t="s">
        <v>45</v>
      </c>
      <c r="C5583" t="s">
        <v>22</v>
      </c>
      <c r="D5583" t="s">
        <v>77</v>
      </c>
      <c r="E5583" t="s">
        <v>12318</v>
      </c>
      <c r="F5583" t="s">
        <v>11217</v>
      </c>
      <c r="G5583" s="1">
        <v>45664</v>
      </c>
      <c r="H5583" t="s">
        <v>47</v>
      </c>
      <c r="I5583" t="s">
        <v>63</v>
      </c>
      <c r="J5583" t="s">
        <v>27</v>
      </c>
      <c r="K5583">
        <v>5</v>
      </c>
      <c r="L5583">
        <v>1073.32</v>
      </c>
      <c r="M5583" t="s">
        <v>35</v>
      </c>
      <c r="N5583">
        <v>45</v>
      </c>
      <c r="O5583" s="1">
        <v>45935</v>
      </c>
      <c r="P5583">
        <v>258</v>
      </c>
      <c r="Q5583" t="s">
        <v>29</v>
      </c>
      <c r="R5583">
        <v>1</v>
      </c>
      <c r="S5583" s="1">
        <v>45964</v>
      </c>
      <c r="T5583" t="s">
        <v>60</v>
      </c>
    </row>
    <row r="5584" spans="1:20" x14ac:dyDescent="0.25">
      <c r="A5584" t="s">
        <v>11218</v>
      </c>
      <c r="B5584" t="s">
        <v>38</v>
      </c>
      <c r="C5584" t="s">
        <v>82</v>
      </c>
      <c r="D5584" t="s">
        <v>56</v>
      </c>
      <c r="E5584" s="1">
        <v>45901</v>
      </c>
      <c r="F5584" t="s">
        <v>11219</v>
      </c>
      <c r="G5584" s="1">
        <v>45695</v>
      </c>
      <c r="H5584" t="s">
        <v>25</v>
      </c>
      <c r="I5584" t="s">
        <v>26</v>
      </c>
      <c r="J5584" t="s">
        <v>49</v>
      </c>
      <c r="K5584">
        <v>4</v>
      </c>
      <c r="L5584">
        <v>699.35</v>
      </c>
      <c r="M5584" t="s">
        <v>50</v>
      </c>
      <c r="N5584">
        <v>37</v>
      </c>
      <c r="O5584" s="1">
        <v>45695</v>
      </c>
      <c r="P5584">
        <v>190</v>
      </c>
      <c r="Q5584" t="s">
        <v>29</v>
      </c>
      <c r="R5584">
        <v>5</v>
      </c>
      <c r="S5584" t="s">
        <v>12148</v>
      </c>
      <c r="T5584" t="s">
        <v>30</v>
      </c>
    </row>
    <row r="5585" spans="1:20" x14ac:dyDescent="0.25">
      <c r="A5585" t="s">
        <v>11220</v>
      </c>
      <c r="B5585" t="s">
        <v>38</v>
      </c>
      <c r="C5585" t="s">
        <v>39</v>
      </c>
      <c r="D5585" t="s">
        <v>52</v>
      </c>
      <c r="E5585" s="1">
        <v>45418</v>
      </c>
      <c r="F5585" t="s">
        <v>11221</v>
      </c>
      <c r="G5585" s="1">
        <v>45695</v>
      </c>
      <c r="H5585" t="s">
        <v>41</v>
      </c>
      <c r="I5585" t="s">
        <v>63</v>
      </c>
      <c r="J5585" t="s">
        <v>49</v>
      </c>
      <c r="K5585">
        <v>2</v>
      </c>
      <c r="L5585">
        <v>120.35</v>
      </c>
      <c r="M5585" t="s">
        <v>28</v>
      </c>
      <c r="N5585">
        <v>21</v>
      </c>
      <c r="O5585" s="1">
        <v>45903</v>
      </c>
      <c r="P5585">
        <v>137</v>
      </c>
      <c r="Q5585" t="s">
        <v>43</v>
      </c>
      <c r="R5585">
        <v>1</v>
      </c>
      <c r="S5585" s="1">
        <v>45607</v>
      </c>
      <c r="T5585" t="s">
        <v>30</v>
      </c>
    </row>
    <row r="5586" spans="1:20" x14ac:dyDescent="0.25">
      <c r="A5586" t="s">
        <v>11222</v>
      </c>
      <c r="B5586" t="s">
        <v>45</v>
      </c>
      <c r="C5586" t="s">
        <v>82</v>
      </c>
      <c r="D5586" t="s">
        <v>32</v>
      </c>
      <c r="E5586" t="s">
        <v>12168</v>
      </c>
      <c r="F5586" t="s">
        <v>11223</v>
      </c>
      <c r="G5586" s="1">
        <v>45695</v>
      </c>
      <c r="H5586" t="s">
        <v>41</v>
      </c>
      <c r="I5586" t="s">
        <v>54</v>
      </c>
      <c r="J5586" t="s">
        <v>27</v>
      </c>
      <c r="K5586">
        <v>2</v>
      </c>
      <c r="L5586">
        <v>290.14999999999998</v>
      </c>
      <c r="M5586" t="s">
        <v>35</v>
      </c>
      <c r="N5586">
        <v>7</v>
      </c>
      <c r="O5586" t="s">
        <v>12339</v>
      </c>
      <c r="P5586">
        <v>343</v>
      </c>
      <c r="Q5586" t="s">
        <v>29</v>
      </c>
      <c r="R5586">
        <v>1</v>
      </c>
      <c r="S5586" t="s">
        <v>12369</v>
      </c>
      <c r="T5586" t="s">
        <v>36</v>
      </c>
    </row>
    <row r="5587" spans="1:20" x14ac:dyDescent="0.25">
      <c r="A5587" t="s">
        <v>11224</v>
      </c>
      <c r="B5587" t="s">
        <v>21</v>
      </c>
      <c r="C5587" t="s">
        <v>82</v>
      </c>
      <c r="D5587" t="s">
        <v>32</v>
      </c>
      <c r="E5587" t="s">
        <v>12249</v>
      </c>
      <c r="F5587" t="s">
        <v>11225</v>
      </c>
      <c r="G5587" s="1">
        <v>45695</v>
      </c>
      <c r="H5587" t="s">
        <v>34</v>
      </c>
      <c r="I5587" t="s">
        <v>26</v>
      </c>
      <c r="J5587" t="s">
        <v>64</v>
      </c>
      <c r="K5587">
        <v>1</v>
      </c>
      <c r="L5587">
        <v>830.84</v>
      </c>
      <c r="M5587" t="s">
        <v>50</v>
      </c>
      <c r="N5587">
        <v>3</v>
      </c>
      <c r="O5587" t="s">
        <v>12147</v>
      </c>
      <c r="P5587">
        <v>174</v>
      </c>
      <c r="Q5587" t="s">
        <v>43</v>
      </c>
      <c r="R5587">
        <v>3</v>
      </c>
      <c r="S5587" t="s">
        <v>12335</v>
      </c>
      <c r="T5587" t="s">
        <v>36</v>
      </c>
    </row>
    <row r="5588" spans="1:20" x14ac:dyDescent="0.25">
      <c r="A5588" t="s">
        <v>11226</v>
      </c>
      <c r="B5588" t="s">
        <v>45</v>
      </c>
      <c r="C5588" t="s">
        <v>39</v>
      </c>
      <c r="D5588" t="s">
        <v>23</v>
      </c>
      <c r="E5588" s="1">
        <v>45448</v>
      </c>
      <c r="F5588" t="s">
        <v>11227</v>
      </c>
      <c r="G5588" s="1">
        <v>45695</v>
      </c>
      <c r="H5588" t="s">
        <v>47</v>
      </c>
      <c r="I5588" t="s">
        <v>48</v>
      </c>
      <c r="J5588" t="s">
        <v>67</v>
      </c>
      <c r="K5588">
        <v>2</v>
      </c>
      <c r="L5588">
        <v>1360.98</v>
      </c>
      <c r="M5588" t="s">
        <v>28</v>
      </c>
      <c r="N5588">
        <v>23</v>
      </c>
      <c r="O5588" s="1">
        <v>45454</v>
      </c>
      <c r="P5588">
        <v>431</v>
      </c>
      <c r="Q5588" t="s">
        <v>43</v>
      </c>
      <c r="R5588">
        <v>3</v>
      </c>
      <c r="S5588" t="s">
        <v>12380</v>
      </c>
      <c r="T5588" t="s">
        <v>36</v>
      </c>
    </row>
    <row r="5589" spans="1:20" x14ac:dyDescent="0.25">
      <c r="A5589" t="s">
        <v>11228</v>
      </c>
      <c r="B5589" t="s">
        <v>45</v>
      </c>
      <c r="C5589" t="s">
        <v>22</v>
      </c>
      <c r="D5589" t="s">
        <v>52</v>
      </c>
      <c r="E5589" t="s">
        <v>12259</v>
      </c>
      <c r="F5589" t="s">
        <v>11229</v>
      </c>
      <c r="G5589" s="1">
        <v>45695</v>
      </c>
      <c r="H5589" t="s">
        <v>34</v>
      </c>
      <c r="I5589" t="s">
        <v>63</v>
      </c>
      <c r="J5589" t="s">
        <v>59</v>
      </c>
      <c r="K5589">
        <v>3</v>
      </c>
      <c r="L5589">
        <v>140.41999999999999</v>
      </c>
      <c r="M5589" t="s">
        <v>50</v>
      </c>
      <c r="N5589">
        <v>13</v>
      </c>
      <c r="O5589" s="1">
        <v>45484</v>
      </c>
      <c r="P5589">
        <v>176</v>
      </c>
      <c r="Q5589" t="s">
        <v>29</v>
      </c>
      <c r="R5589">
        <v>4</v>
      </c>
      <c r="S5589" t="s">
        <v>12071</v>
      </c>
      <c r="T5589" t="s">
        <v>30</v>
      </c>
    </row>
    <row r="5590" spans="1:20" x14ac:dyDescent="0.25">
      <c r="A5590" t="s">
        <v>11230</v>
      </c>
      <c r="B5590" t="s">
        <v>38</v>
      </c>
      <c r="C5590" t="s">
        <v>22</v>
      </c>
      <c r="D5590" t="s">
        <v>56</v>
      </c>
      <c r="E5590" t="s">
        <v>12309</v>
      </c>
      <c r="F5590" t="s">
        <v>11231</v>
      </c>
      <c r="G5590" s="1">
        <v>45723</v>
      </c>
      <c r="H5590" t="s">
        <v>58</v>
      </c>
      <c r="I5590" t="s">
        <v>48</v>
      </c>
      <c r="J5590" t="s">
        <v>27</v>
      </c>
      <c r="K5590">
        <v>4</v>
      </c>
      <c r="L5590">
        <v>119.07</v>
      </c>
      <c r="M5590" t="s">
        <v>50</v>
      </c>
      <c r="N5590">
        <v>6</v>
      </c>
      <c r="O5590" t="s">
        <v>12068</v>
      </c>
      <c r="P5590">
        <v>470</v>
      </c>
      <c r="Q5590" t="s">
        <v>43</v>
      </c>
      <c r="R5590">
        <v>5</v>
      </c>
      <c r="S5590" t="s">
        <v>12166</v>
      </c>
      <c r="T5590" t="s">
        <v>36</v>
      </c>
    </row>
    <row r="5591" spans="1:20" x14ac:dyDescent="0.25">
      <c r="A5591" t="s">
        <v>11232</v>
      </c>
      <c r="B5591" t="s">
        <v>45</v>
      </c>
      <c r="C5591" t="s">
        <v>22</v>
      </c>
      <c r="D5591" t="s">
        <v>32</v>
      </c>
      <c r="E5591" t="s">
        <v>12263</v>
      </c>
      <c r="F5591" t="s">
        <v>11233</v>
      </c>
      <c r="G5591" s="1">
        <v>45723</v>
      </c>
      <c r="H5591" t="s">
        <v>25</v>
      </c>
      <c r="I5591" t="s">
        <v>26</v>
      </c>
      <c r="J5591" t="s">
        <v>27</v>
      </c>
      <c r="K5591">
        <v>5</v>
      </c>
      <c r="L5591">
        <v>652.96</v>
      </c>
      <c r="M5591" t="s">
        <v>50</v>
      </c>
      <c r="N5591">
        <v>21</v>
      </c>
      <c r="O5591" t="s">
        <v>12152</v>
      </c>
      <c r="P5591">
        <v>381</v>
      </c>
      <c r="Q5591" t="s">
        <v>29</v>
      </c>
      <c r="R5591">
        <v>3</v>
      </c>
      <c r="S5591" t="s">
        <v>12072</v>
      </c>
      <c r="T5591" t="s">
        <v>30</v>
      </c>
    </row>
    <row r="5592" spans="1:20" x14ac:dyDescent="0.25">
      <c r="A5592" t="s">
        <v>11234</v>
      </c>
      <c r="B5592" t="s">
        <v>21</v>
      </c>
      <c r="C5592" t="s">
        <v>82</v>
      </c>
      <c r="D5592" t="s">
        <v>23</v>
      </c>
      <c r="E5592" s="1">
        <v>44994</v>
      </c>
      <c r="F5592" t="s">
        <v>11235</v>
      </c>
      <c r="G5592" s="1">
        <v>45723</v>
      </c>
      <c r="H5592" t="s">
        <v>41</v>
      </c>
      <c r="I5592" t="s">
        <v>63</v>
      </c>
      <c r="J5592" t="s">
        <v>64</v>
      </c>
      <c r="K5592">
        <v>3</v>
      </c>
      <c r="L5592">
        <v>1079.0899999999999</v>
      </c>
      <c r="M5592" t="s">
        <v>50</v>
      </c>
      <c r="N5592">
        <v>7</v>
      </c>
      <c r="O5592" s="1">
        <v>45964</v>
      </c>
      <c r="P5592">
        <v>349</v>
      </c>
      <c r="Q5592" t="s">
        <v>43</v>
      </c>
      <c r="R5592">
        <v>5</v>
      </c>
      <c r="S5592" s="1">
        <v>45780</v>
      </c>
      <c r="T5592" t="s">
        <v>36</v>
      </c>
    </row>
    <row r="5593" spans="1:20" x14ac:dyDescent="0.25">
      <c r="A5593" t="s">
        <v>11236</v>
      </c>
      <c r="B5593" t="s">
        <v>38</v>
      </c>
      <c r="C5593" t="s">
        <v>39</v>
      </c>
      <c r="D5593" t="s">
        <v>77</v>
      </c>
      <c r="E5593" t="s">
        <v>12068</v>
      </c>
      <c r="F5593" t="s">
        <v>11237</v>
      </c>
      <c r="G5593" s="1">
        <v>45723</v>
      </c>
      <c r="H5593" t="s">
        <v>34</v>
      </c>
      <c r="I5593" t="s">
        <v>48</v>
      </c>
      <c r="J5593" t="s">
        <v>59</v>
      </c>
      <c r="K5593">
        <v>1</v>
      </c>
      <c r="L5593">
        <v>1192.8900000000001</v>
      </c>
      <c r="M5593" t="s">
        <v>28</v>
      </c>
      <c r="N5593">
        <v>46</v>
      </c>
      <c r="O5593" t="s">
        <v>12318</v>
      </c>
      <c r="P5593">
        <v>349</v>
      </c>
      <c r="Q5593" t="s">
        <v>43</v>
      </c>
      <c r="R5593">
        <v>4</v>
      </c>
      <c r="S5593" s="1">
        <v>45907</v>
      </c>
      <c r="T5593" t="s">
        <v>30</v>
      </c>
    </row>
    <row r="5594" spans="1:20" x14ac:dyDescent="0.25">
      <c r="A5594" t="s">
        <v>11238</v>
      </c>
      <c r="B5594" t="s">
        <v>21</v>
      </c>
      <c r="C5594" t="s">
        <v>22</v>
      </c>
      <c r="D5594" t="s">
        <v>56</v>
      </c>
      <c r="E5594" t="s">
        <v>12103</v>
      </c>
      <c r="F5594" t="s">
        <v>11239</v>
      </c>
      <c r="G5594" s="1">
        <v>45723</v>
      </c>
      <c r="H5594" t="s">
        <v>34</v>
      </c>
      <c r="I5594" t="s">
        <v>48</v>
      </c>
      <c r="J5594" t="s">
        <v>59</v>
      </c>
      <c r="K5594">
        <v>1</v>
      </c>
      <c r="L5594">
        <v>826.17</v>
      </c>
      <c r="M5594" t="s">
        <v>50</v>
      </c>
      <c r="N5594">
        <v>28</v>
      </c>
      <c r="O5594" s="1">
        <v>45908</v>
      </c>
      <c r="P5594">
        <v>136</v>
      </c>
      <c r="Q5594" t="s">
        <v>29</v>
      </c>
      <c r="R5594">
        <v>2</v>
      </c>
      <c r="S5594" s="1">
        <v>45515</v>
      </c>
      <c r="T5594" t="s">
        <v>36</v>
      </c>
    </row>
    <row r="5595" spans="1:20" x14ac:dyDescent="0.25">
      <c r="A5595" t="s">
        <v>11240</v>
      </c>
      <c r="B5595" t="s">
        <v>45</v>
      </c>
      <c r="C5595" t="s">
        <v>39</v>
      </c>
      <c r="D5595" t="s">
        <v>23</v>
      </c>
      <c r="E5595" t="s">
        <v>12491</v>
      </c>
      <c r="F5595" t="s">
        <v>11241</v>
      </c>
      <c r="G5595" s="1">
        <v>45723</v>
      </c>
      <c r="H5595" t="s">
        <v>41</v>
      </c>
      <c r="I5595" t="s">
        <v>42</v>
      </c>
      <c r="J5595" t="s">
        <v>64</v>
      </c>
      <c r="K5595">
        <v>5</v>
      </c>
      <c r="L5595">
        <v>282.61</v>
      </c>
      <c r="M5595" t="s">
        <v>50</v>
      </c>
      <c r="N5595">
        <v>9</v>
      </c>
      <c r="O5595" t="s">
        <v>12272</v>
      </c>
      <c r="P5595">
        <v>443</v>
      </c>
      <c r="Q5595" t="s">
        <v>29</v>
      </c>
      <c r="R5595">
        <v>1</v>
      </c>
      <c r="S5595" t="s">
        <v>12308</v>
      </c>
      <c r="T5595" t="s">
        <v>60</v>
      </c>
    </row>
    <row r="5596" spans="1:20" x14ac:dyDescent="0.25">
      <c r="A5596" t="s">
        <v>11242</v>
      </c>
      <c r="B5596" t="s">
        <v>38</v>
      </c>
      <c r="C5596" t="s">
        <v>39</v>
      </c>
      <c r="D5596" t="s">
        <v>52</v>
      </c>
      <c r="E5596" t="s">
        <v>12065</v>
      </c>
      <c r="F5596" t="s">
        <v>11243</v>
      </c>
      <c r="G5596" s="1">
        <v>45723</v>
      </c>
      <c r="H5596" t="s">
        <v>58</v>
      </c>
      <c r="I5596" t="s">
        <v>63</v>
      </c>
      <c r="J5596" t="s">
        <v>67</v>
      </c>
      <c r="K5596">
        <v>5</v>
      </c>
      <c r="L5596">
        <v>668.46</v>
      </c>
      <c r="M5596" t="s">
        <v>28</v>
      </c>
      <c r="N5596">
        <v>37</v>
      </c>
      <c r="O5596" t="s">
        <v>12115</v>
      </c>
      <c r="P5596">
        <v>48</v>
      </c>
      <c r="Q5596" t="s">
        <v>29</v>
      </c>
      <c r="R5596">
        <v>5</v>
      </c>
      <c r="S5596" s="1">
        <v>45717</v>
      </c>
      <c r="T5596" t="s">
        <v>30</v>
      </c>
    </row>
    <row r="5597" spans="1:20" x14ac:dyDescent="0.25">
      <c r="A5597" t="s">
        <v>11244</v>
      </c>
      <c r="B5597" t="s">
        <v>45</v>
      </c>
      <c r="C5597" t="s">
        <v>82</v>
      </c>
      <c r="D5597" t="s">
        <v>77</v>
      </c>
      <c r="E5597" t="s">
        <v>12136</v>
      </c>
      <c r="F5597" t="s">
        <v>11245</v>
      </c>
      <c r="G5597" s="1">
        <v>45754</v>
      </c>
      <c r="H5597" t="s">
        <v>47</v>
      </c>
      <c r="I5597" t="s">
        <v>63</v>
      </c>
      <c r="J5597" t="s">
        <v>27</v>
      </c>
      <c r="K5597">
        <v>1</v>
      </c>
      <c r="L5597">
        <v>1127.93</v>
      </c>
      <c r="M5597" t="s">
        <v>28</v>
      </c>
      <c r="N5597">
        <v>22</v>
      </c>
      <c r="O5597" t="s">
        <v>12234</v>
      </c>
      <c r="P5597">
        <v>65</v>
      </c>
      <c r="Q5597" t="s">
        <v>43</v>
      </c>
      <c r="R5597">
        <v>5</v>
      </c>
      <c r="S5597" s="1">
        <v>45748</v>
      </c>
      <c r="T5597" t="s">
        <v>60</v>
      </c>
    </row>
    <row r="5598" spans="1:20" x14ac:dyDescent="0.25">
      <c r="A5598" t="s">
        <v>11246</v>
      </c>
      <c r="B5598" t="s">
        <v>21</v>
      </c>
      <c r="C5598" t="s">
        <v>22</v>
      </c>
      <c r="D5598" t="s">
        <v>56</v>
      </c>
      <c r="E5598" s="1">
        <v>45540</v>
      </c>
      <c r="F5598" t="s">
        <v>11247</v>
      </c>
      <c r="G5598" s="1">
        <v>45754</v>
      </c>
      <c r="H5598" t="s">
        <v>41</v>
      </c>
      <c r="I5598" t="s">
        <v>48</v>
      </c>
      <c r="J5598" t="s">
        <v>27</v>
      </c>
      <c r="K5598">
        <v>4</v>
      </c>
      <c r="L5598">
        <v>150.03</v>
      </c>
      <c r="M5598" t="s">
        <v>28</v>
      </c>
      <c r="N5598">
        <v>22</v>
      </c>
      <c r="O5598" s="1">
        <v>45363</v>
      </c>
      <c r="P5598">
        <v>34</v>
      </c>
      <c r="Q5598" t="s">
        <v>29</v>
      </c>
      <c r="R5598">
        <v>1</v>
      </c>
      <c r="S5598" t="s">
        <v>12167</v>
      </c>
      <c r="T5598" t="s">
        <v>30</v>
      </c>
    </row>
    <row r="5599" spans="1:20" x14ac:dyDescent="0.25">
      <c r="A5599" t="s">
        <v>11248</v>
      </c>
      <c r="B5599" t="s">
        <v>21</v>
      </c>
      <c r="C5599" t="s">
        <v>39</v>
      </c>
      <c r="D5599" t="s">
        <v>32</v>
      </c>
      <c r="E5599" t="s">
        <v>12117</v>
      </c>
      <c r="F5599" t="s">
        <v>11249</v>
      </c>
      <c r="G5599" s="1">
        <v>45754</v>
      </c>
      <c r="H5599" t="s">
        <v>41</v>
      </c>
      <c r="I5599" t="s">
        <v>48</v>
      </c>
      <c r="J5599" t="s">
        <v>27</v>
      </c>
      <c r="K5599">
        <v>3</v>
      </c>
      <c r="L5599">
        <v>279.66000000000003</v>
      </c>
      <c r="M5599" t="s">
        <v>28</v>
      </c>
      <c r="N5599">
        <v>17</v>
      </c>
      <c r="O5599" t="s">
        <v>12067</v>
      </c>
      <c r="P5599">
        <v>264</v>
      </c>
      <c r="Q5599" t="s">
        <v>29</v>
      </c>
      <c r="R5599">
        <v>3</v>
      </c>
      <c r="S5599" s="1">
        <v>45905</v>
      </c>
      <c r="T5599" t="s">
        <v>36</v>
      </c>
    </row>
    <row r="5600" spans="1:20" x14ac:dyDescent="0.25">
      <c r="A5600" t="s">
        <v>11250</v>
      </c>
      <c r="B5600" t="s">
        <v>45</v>
      </c>
      <c r="C5600" t="s">
        <v>82</v>
      </c>
      <c r="D5600" t="s">
        <v>56</v>
      </c>
      <c r="E5600" s="1">
        <v>45547</v>
      </c>
      <c r="F5600" t="s">
        <v>11251</v>
      </c>
      <c r="G5600" s="1">
        <v>45754</v>
      </c>
      <c r="H5600" t="s">
        <v>47</v>
      </c>
      <c r="I5600" t="s">
        <v>42</v>
      </c>
      <c r="J5600" t="s">
        <v>27</v>
      </c>
      <c r="K5600">
        <v>4</v>
      </c>
      <c r="L5600">
        <v>346.78</v>
      </c>
      <c r="M5600" t="s">
        <v>35</v>
      </c>
      <c r="N5600">
        <v>13</v>
      </c>
      <c r="O5600" t="s">
        <v>12089</v>
      </c>
      <c r="P5600">
        <v>131</v>
      </c>
      <c r="Q5600" t="s">
        <v>43</v>
      </c>
      <c r="R5600">
        <v>4</v>
      </c>
      <c r="S5600" t="s">
        <v>12199</v>
      </c>
      <c r="T5600" t="s">
        <v>60</v>
      </c>
    </row>
    <row r="5601" spans="1:20" x14ac:dyDescent="0.25">
      <c r="A5601" t="s">
        <v>11252</v>
      </c>
      <c r="B5601" t="s">
        <v>38</v>
      </c>
      <c r="C5601" t="s">
        <v>39</v>
      </c>
      <c r="D5601" t="s">
        <v>32</v>
      </c>
      <c r="E5601" s="1">
        <v>45935</v>
      </c>
      <c r="F5601" t="s">
        <v>11253</v>
      </c>
      <c r="G5601" s="1">
        <v>45784</v>
      </c>
      <c r="H5601" t="s">
        <v>58</v>
      </c>
      <c r="I5601" t="s">
        <v>63</v>
      </c>
      <c r="J5601" t="s">
        <v>27</v>
      </c>
      <c r="K5601">
        <v>3</v>
      </c>
      <c r="L5601">
        <v>405.58</v>
      </c>
      <c r="M5601" t="s">
        <v>28</v>
      </c>
      <c r="N5601">
        <v>8</v>
      </c>
      <c r="O5601" t="s">
        <v>12339</v>
      </c>
      <c r="P5601">
        <v>203</v>
      </c>
      <c r="Q5601" t="s">
        <v>43</v>
      </c>
      <c r="R5601">
        <v>3</v>
      </c>
      <c r="S5601" s="1">
        <v>45903</v>
      </c>
      <c r="T5601" t="s">
        <v>30</v>
      </c>
    </row>
    <row r="5602" spans="1:20" x14ac:dyDescent="0.25">
      <c r="A5602" t="s">
        <v>11254</v>
      </c>
      <c r="B5602" t="s">
        <v>38</v>
      </c>
      <c r="C5602" t="s">
        <v>39</v>
      </c>
      <c r="D5602" t="s">
        <v>77</v>
      </c>
      <c r="E5602" t="s">
        <v>12065</v>
      </c>
      <c r="F5602" t="s">
        <v>11255</v>
      </c>
      <c r="G5602" s="1">
        <v>45784</v>
      </c>
      <c r="H5602" t="s">
        <v>25</v>
      </c>
      <c r="I5602" t="s">
        <v>42</v>
      </c>
      <c r="J5602" t="s">
        <v>27</v>
      </c>
      <c r="K5602">
        <v>5</v>
      </c>
      <c r="L5602">
        <v>974.41</v>
      </c>
      <c r="M5602" t="s">
        <v>50</v>
      </c>
      <c r="N5602">
        <v>47</v>
      </c>
      <c r="O5602" s="1">
        <v>45755</v>
      </c>
      <c r="P5602">
        <v>442</v>
      </c>
      <c r="Q5602" t="s">
        <v>29</v>
      </c>
      <c r="R5602">
        <v>4</v>
      </c>
      <c r="S5602" s="1">
        <v>45638</v>
      </c>
      <c r="T5602" t="s">
        <v>60</v>
      </c>
    </row>
    <row r="5603" spans="1:20" x14ac:dyDescent="0.25">
      <c r="A5603" t="s">
        <v>11256</v>
      </c>
      <c r="B5603" t="s">
        <v>38</v>
      </c>
      <c r="C5603" t="s">
        <v>22</v>
      </c>
      <c r="D5603" t="s">
        <v>23</v>
      </c>
      <c r="E5603" t="s">
        <v>12173</v>
      </c>
      <c r="F5603" t="s">
        <v>11257</v>
      </c>
      <c r="G5603" s="1">
        <v>45784</v>
      </c>
      <c r="H5603" t="s">
        <v>58</v>
      </c>
      <c r="I5603" t="s">
        <v>54</v>
      </c>
      <c r="J5603" t="s">
        <v>49</v>
      </c>
      <c r="K5603">
        <v>5</v>
      </c>
      <c r="L5603">
        <v>1179.1500000000001</v>
      </c>
      <c r="M5603" t="s">
        <v>35</v>
      </c>
      <c r="N5603">
        <v>6</v>
      </c>
      <c r="O5603" s="1">
        <v>45331</v>
      </c>
      <c r="P5603">
        <v>378</v>
      </c>
      <c r="Q5603" t="s">
        <v>43</v>
      </c>
      <c r="R5603">
        <v>4</v>
      </c>
      <c r="S5603" t="s">
        <v>12262</v>
      </c>
      <c r="T5603" t="s">
        <v>36</v>
      </c>
    </row>
    <row r="5604" spans="1:20" x14ac:dyDescent="0.25">
      <c r="A5604" t="s">
        <v>11258</v>
      </c>
      <c r="B5604" t="s">
        <v>38</v>
      </c>
      <c r="C5604" t="s">
        <v>82</v>
      </c>
      <c r="D5604" t="s">
        <v>56</v>
      </c>
      <c r="E5604" t="s">
        <v>12350</v>
      </c>
      <c r="F5604" t="s">
        <v>11259</v>
      </c>
      <c r="G5604" s="1">
        <v>45784</v>
      </c>
      <c r="H5604" t="s">
        <v>47</v>
      </c>
      <c r="I5604" t="s">
        <v>54</v>
      </c>
      <c r="J5604" t="s">
        <v>49</v>
      </c>
      <c r="K5604">
        <v>4</v>
      </c>
      <c r="L5604">
        <v>1159.45</v>
      </c>
      <c r="M5604" t="s">
        <v>28</v>
      </c>
      <c r="N5604">
        <v>16</v>
      </c>
      <c r="O5604" s="1">
        <v>45695</v>
      </c>
      <c r="P5604">
        <v>340</v>
      </c>
      <c r="Q5604" t="s">
        <v>29</v>
      </c>
      <c r="R5604">
        <v>3</v>
      </c>
      <c r="S5604" t="s">
        <v>12067</v>
      </c>
      <c r="T5604" t="s">
        <v>30</v>
      </c>
    </row>
    <row r="5605" spans="1:20" x14ac:dyDescent="0.25">
      <c r="A5605" t="s">
        <v>11260</v>
      </c>
      <c r="B5605" t="s">
        <v>21</v>
      </c>
      <c r="C5605" t="s">
        <v>22</v>
      </c>
      <c r="D5605" t="s">
        <v>23</v>
      </c>
      <c r="E5605" s="1">
        <v>45962</v>
      </c>
      <c r="F5605" t="s">
        <v>11261</v>
      </c>
      <c r="G5605" s="1">
        <v>45784</v>
      </c>
      <c r="H5605" t="s">
        <v>58</v>
      </c>
      <c r="I5605" t="s">
        <v>42</v>
      </c>
      <c r="J5605" t="s">
        <v>59</v>
      </c>
      <c r="K5605">
        <v>3</v>
      </c>
      <c r="L5605">
        <v>650.4</v>
      </c>
      <c r="M5605" t="s">
        <v>35</v>
      </c>
      <c r="N5605">
        <v>29</v>
      </c>
      <c r="O5605" t="s">
        <v>12354</v>
      </c>
      <c r="P5605">
        <v>84</v>
      </c>
      <c r="Q5605" t="s">
        <v>29</v>
      </c>
      <c r="R5605">
        <v>3</v>
      </c>
      <c r="S5605" t="s">
        <v>12390</v>
      </c>
      <c r="T5605" t="s">
        <v>60</v>
      </c>
    </row>
    <row r="5606" spans="1:20" x14ac:dyDescent="0.25">
      <c r="A5606" t="s">
        <v>11262</v>
      </c>
      <c r="B5606" t="s">
        <v>21</v>
      </c>
      <c r="C5606" t="s">
        <v>22</v>
      </c>
      <c r="D5606" t="s">
        <v>56</v>
      </c>
      <c r="E5606" s="1">
        <v>45694</v>
      </c>
      <c r="F5606" t="s">
        <v>11263</v>
      </c>
      <c r="G5606" s="1">
        <v>45784</v>
      </c>
      <c r="H5606" t="s">
        <v>47</v>
      </c>
      <c r="I5606" t="s">
        <v>26</v>
      </c>
      <c r="J5606" t="s">
        <v>64</v>
      </c>
      <c r="K5606">
        <v>1</v>
      </c>
      <c r="L5606">
        <v>1296.0899999999999</v>
      </c>
      <c r="M5606" t="s">
        <v>28</v>
      </c>
      <c r="N5606">
        <v>49</v>
      </c>
      <c r="O5606" t="s">
        <v>12104</v>
      </c>
      <c r="P5606">
        <v>106</v>
      </c>
      <c r="Q5606" t="s">
        <v>29</v>
      </c>
      <c r="R5606">
        <v>3</v>
      </c>
      <c r="S5606" t="s">
        <v>12227</v>
      </c>
      <c r="T5606" t="s">
        <v>36</v>
      </c>
    </row>
    <row r="5607" spans="1:20" x14ac:dyDescent="0.25">
      <c r="A5607" t="s">
        <v>11264</v>
      </c>
      <c r="B5607" t="s">
        <v>21</v>
      </c>
      <c r="C5607" t="s">
        <v>22</v>
      </c>
      <c r="D5607" t="s">
        <v>52</v>
      </c>
      <c r="E5607" t="s">
        <v>12445</v>
      </c>
      <c r="F5607" t="s">
        <v>11265</v>
      </c>
      <c r="G5607" s="1">
        <v>45784</v>
      </c>
      <c r="H5607" t="s">
        <v>41</v>
      </c>
      <c r="I5607" t="s">
        <v>63</v>
      </c>
      <c r="J5607" t="s">
        <v>67</v>
      </c>
      <c r="K5607">
        <v>5</v>
      </c>
      <c r="L5607">
        <v>761.98</v>
      </c>
      <c r="M5607" t="s">
        <v>35</v>
      </c>
      <c r="N5607">
        <v>27</v>
      </c>
      <c r="O5607" t="s">
        <v>12086</v>
      </c>
      <c r="P5607">
        <v>374</v>
      </c>
      <c r="Q5607" t="s">
        <v>43</v>
      </c>
      <c r="R5607">
        <v>3</v>
      </c>
      <c r="S5607" t="s">
        <v>12390</v>
      </c>
      <c r="T5607" t="s">
        <v>36</v>
      </c>
    </row>
    <row r="5608" spans="1:20" x14ac:dyDescent="0.25">
      <c r="A5608" t="s">
        <v>11266</v>
      </c>
      <c r="B5608" t="s">
        <v>45</v>
      </c>
      <c r="C5608" t="s">
        <v>22</v>
      </c>
      <c r="D5608" t="s">
        <v>23</v>
      </c>
      <c r="E5608" s="1">
        <v>45638</v>
      </c>
      <c r="F5608" t="s">
        <v>11267</v>
      </c>
      <c r="G5608" s="1">
        <v>45784</v>
      </c>
      <c r="H5608" t="s">
        <v>47</v>
      </c>
      <c r="I5608" t="s">
        <v>26</v>
      </c>
      <c r="J5608" t="s">
        <v>64</v>
      </c>
      <c r="K5608">
        <v>5</v>
      </c>
      <c r="L5608">
        <v>541.4</v>
      </c>
      <c r="M5608" t="s">
        <v>35</v>
      </c>
      <c r="N5608">
        <v>13</v>
      </c>
      <c r="O5608" s="1">
        <v>45903</v>
      </c>
      <c r="P5608">
        <v>17</v>
      </c>
      <c r="Q5608" t="s">
        <v>43</v>
      </c>
      <c r="R5608">
        <v>4</v>
      </c>
      <c r="S5608" t="s">
        <v>12122</v>
      </c>
      <c r="T5608" t="s">
        <v>36</v>
      </c>
    </row>
    <row r="5609" spans="1:20" x14ac:dyDescent="0.25">
      <c r="A5609" t="s">
        <v>11268</v>
      </c>
      <c r="B5609" t="s">
        <v>45</v>
      </c>
      <c r="C5609" t="s">
        <v>22</v>
      </c>
      <c r="D5609" t="s">
        <v>52</v>
      </c>
      <c r="E5609" t="s">
        <v>12213</v>
      </c>
      <c r="F5609" t="s">
        <v>11269</v>
      </c>
      <c r="G5609" s="1">
        <v>45784</v>
      </c>
      <c r="H5609" t="s">
        <v>34</v>
      </c>
      <c r="I5609" t="s">
        <v>48</v>
      </c>
      <c r="J5609" t="s">
        <v>49</v>
      </c>
      <c r="K5609">
        <v>2</v>
      </c>
      <c r="L5609">
        <v>1101.06</v>
      </c>
      <c r="M5609" t="s">
        <v>35</v>
      </c>
      <c r="N5609">
        <v>13</v>
      </c>
      <c r="O5609" t="s">
        <v>12144</v>
      </c>
      <c r="P5609">
        <v>425</v>
      </c>
      <c r="Q5609" t="s">
        <v>29</v>
      </c>
      <c r="R5609">
        <v>4</v>
      </c>
      <c r="S5609" t="s">
        <v>12119</v>
      </c>
      <c r="T5609" t="s">
        <v>60</v>
      </c>
    </row>
    <row r="5610" spans="1:20" x14ac:dyDescent="0.25">
      <c r="A5610" t="s">
        <v>11270</v>
      </c>
      <c r="B5610" t="s">
        <v>38</v>
      </c>
      <c r="C5610" t="s">
        <v>22</v>
      </c>
      <c r="D5610" t="s">
        <v>52</v>
      </c>
      <c r="E5610" t="s">
        <v>12466</v>
      </c>
      <c r="F5610" t="s">
        <v>11271</v>
      </c>
      <c r="G5610" s="1">
        <v>45784</v>
      </c>
      <c r="H5610" t="s">
        <v>41</v>
      </c>
      <c r="I5610" t="s">
        <v>48</v>
      </c>
      <c r="J5610" t="s">
        <v>59</v>
      </c>
      <c r="K5610">
        <v>5</v>
      </c>
      <c r="L5610">
        <v>629.51</v>
      </c>
      <c r="M5610" t="s">
        <v>35</v>
      </c>
      <c r="N5610">
        <v>37</v>
      </c>
      <c r="O5610" s="1">
        <v>45965</v>
      </c>
      <c r="P5610">
        <v>370</v>
      </c>
      <c r="Q5610" t="s">
        <v>29</v>
      </c>
      <c r="R5610">
        <v>1</v>
      </c>
      <c r="S5610" s="1">
        <v>45665</v>
      </c>
      <c r="T5610" t="s">
        <v>36</v>
      </c>
    </row>
    <row r="5611" spans="1:20" x14ac:dyDescent="0.25">
      <c r="A5611" t="s">
        <v>11272</v>
      </c>
      <c r="B5611" t="s">
        <v>38</v>
      </c>
      <c r="C5611" t="s">
        <v>82</v>
      </c>
      <c r="D5611" t="s">
        <v>56</v>
      </c>
      <c r="E5611" s="1">
        <v>45997</v>
      </c>
      <c r="F5611" t="s">
        <v>11273</v>
      </c>
      <c r="G5611" s="1">
        <v>45815</v>
      </c>
      <c r="H5611" t="s">
        <v>41</v>
      </c>
      <c r="I5611" t="s">
        <v>42</v>
      </c>
      <c r="J5611" t="s">
        <v>27</v>
      </c>
      <c r="K5611">
        <v>2</v>
      </c>
      <c r="L5611">
        <v>944.17</v>
      </c>
      <c r="M5611" t="s">
        <v>50</v>
      </c>
      <c r="N5611">
        <v>23</v>
      </c>
      <c r="O5611" t="s">
        <v>12370</v>
      </c>
      <c r="P5611">
        <v>267</v>
      </c>
      <c r="Q5611" t="s">
        <v>43</v>
      </c>
      <c r="R5611">
        <v>1</v>
      </c>
      <c r="S5611" t="s">
        <v>12079</v>
      </c>
      <c r="T5611" t="s">
        <v>30</v>
      </c>
    </row>
    <row r="5612" spans="1:20" x14ac:dyDescent="0.25">
      <c r="A5612" t="s">
        <v>11274</v>
      </c>
      <c r="B5612" t="s">
        <v>45</v>
      </c>
      <c r="C5612" t="s">
        <v>22</v>
      </c>
      <c r="D5612" t="s">
        <v>23</v>
      </c>
      <c r="E5612" s="1">
        <v>45846</v>
      </c>
      <c r="F5612" t="s">
        <v>11275</v>
      </c>
      <c r="G5612" s="1">
        <v>45815</v>
      </c>
      <c r="H5612" t="s">
        <v>25</v>
      </c>
      <c r="I5612" t="s">
        <v>54</v>
      </c>
      <c r="J5612" t="s">
        <v>27</v>
      </c>
      <c r="K5612">
        <v>1</v>
      </c>
      <c r="L5612">
        <v>721.41</v>
      </c>
      <c r="M5612" t="s">
        <v>35</v>
      </c>
      <c r="N5612">
        <v>32</v>
      </c>
      <c r="O5612" s="1">
        <v>45754</v>
      </c>
      <c r="P5612">
        <v>153</v>
      </c>
      <c r="Q5612" t="s">
        <v>43</v>
      </c>
      <c r="R5612">
        <v>5</v>
      </c>
      <c r="S5612" t="s">
        <v>12339</v>
      </c>
      <c r="T5612" t="s">
        <v>60</v>
      </c>
    </row>
    <row r="5613" spans="1:20" x14ac:dyDescent="0.25">
      <c r="A5613" t="s">
        <v>11276</v>
      </c>
      <c r="B5613" t="s">
        <v>45</v>
      </c>
      <c r="C5613" t="s">
        <v>82</v>
      </c>
      <c r="D5613" t="s">
        <v>56</v>
      </c>
      <c r="E5613" s="1">
        <v>45239</v>
      </c>
      <c r="F5613" t="s">
        <v>11277</v>
      </c>
      <c r="G5613" s="1">
        <v>45815</v>
      </c>
      <c r="H5613" t="s">
        <v>41</v>
      </c>
      <c r="I5613" t="s">
        <v>63</v>
      </c>
      <c r="J5613" t="s">
        <v>59</v>
      </c>
      <c r="K5613">
        <v>5</v>
      </c>
      <c r="L5613">
        <v>1464.32</v>
      </c>
      <c r="M5613" t="s">
        <v>50</v>
      </c>
      <c r="N5613">
        <v>49</v>
      </c>
      <c r="O5613" s="1">
        <v>45575</v>
      </c>
      <c r="P5613">
        <v>184</v>
      </c>
      <c r="Q5613" t="s">
        <v>43</v>
      </c>
      <c r="R5613">
        <v>4</v>
      </c>
      <c r="S5613" t="s">
        <v>12326</v>
      </c>
      <c r="T5613" t="s">
        <v>36</v>
      </c>
    </row>
    <row r="5614" spans="1:20" x14ac:dyDescent="0.25">
      <c r="A5614" t="s">
        <v>11278</v>
      </c>
      <c r="B5614" t="s">
        <v>21</v>
      </c>
      <c r="C5614" t="s">
        <v>39</v>
      </c>
      <c r="D5614" t="s">
        <v>52</v>
      </c>
      <c r="E5614" t="s">
        <v>12461</v>
      </c>
      <c r="F5614" t="s">
        <v>11279</v>
      </c>
      <c r="G5614" s="1">
        <v>45815</v>
      </c>
      <c r="H5614" t="s">
        <v>25</v>
      </c>
      <c r="I5614" t="s">
        <v>26</v>
      </c>
      <c r="J5614" t="s">
        <v>27</v>
      </c>
      <c r="K5614">
        <v>2</v>
      </c>
      <c r="L5614">
        <v>342.4</v>
      </c>
      <c r="M5614" t="s">
        <v>35</v>
      </c>
      <c r="N5614">
        <v>24</v>
      </c>
      <c r="O5614" t="s">
        <v>12204</v>
      </c>
      <c r="P5614">
        <v>333</v>
      </c>
      <c r="Q5614" t="s">
        <v>29</v>
      </c>
      <c r="R5614">
        <v>2</v>
      </c>
      <c r="S5614" s="1">
        <v>45391</v>
      </c>
      <c r="T5614" t="s">
        <v>36</v>
      </c>
    </row>
    <row r="5615" spans="1:20" x14ac:dyDescent="0.25">
      <c r="A5615" t="s">
        <v>11280</v>
      </c>
      <c r="B5615" t="s">
        <v>45</v>
      </c>
      <c r="C5615" t="s">
        <v>82</v>
      </c>
      <c r="D5615" t="s">
        <v>77</v>
      </c>
      <c r="E5615" t="s">
        <v>12422</v>
      </c>
      <c r="F5615" t="s">
        <v>11281</v>
      </c>
      <c r="G5615" s="1">
        <v>45845</v>
      </c>
      <c r="H5615" t="s">
        <v>47</v>
      </c>
      <c r="I5615" t="s">
        <v>26</v>
      </c>
      <c r="J5615" t="s">
        <v>27</v>
      </c>
      <c r="K5615">
        <v>1</v>
      </c>
      <c r="L5615">
        <v>540.82000000000005</v>
      </c>
      <c r="M5615" t="s">
        <v>35</v>
      </c>
      <c r="N5615">
        <v>16</v>
      </c>
      <c r="O5615" s="1">
        <v>45547</v>
      </c>
      <c r="P5615">
        <v>127</v>
      </c>
      <c r="Q5615" t="s">
        <v>43</v>
      </c>
      <c r="R5615">
        <v>5</v>
      </c>
      <c r="S5615" s="1">
        <v>45843</v>
      </c>
      <c r="T5615" t="s">
        <v>36</v>
      </c>
    </row>
    <row r="5616" spans="1:20" x14ac:dyDescent="0.25">
      <c r="A5616" t="s">
        <v>11282</v>
      </c>
      <c r="B5616" t="s">
        <v>45</v>
      </c>
      <c r="C5616" t="s">
        <v>39</v>
      </c>
      <c r="D5616" t="s">
        <v>52</v>
      </c>
      <c r="E5616" t="s">
        <v>12355</v>
      </c>
      <c r="F5616" t="s">
        <v>11283</v>
      </c>
      <c r="G5616" s="1">
        <v>45845</v>
      </c>
      <c r="H5616" t="s">
        <v>41</v>
      </c>
      <c r="I5616" t="s">
        <v>26</v>
      </c>
      <c r="J5616" t="s">
        <v>64</v>
      </c>
      <c r="K5616">
        <v>2</v>
      </c>
      <c r="L5616">
        <v>269.61</v>
      </c>
      <c r="M5616" t="s">
        <v>35</v>
      </c>
      <c r="N5616">
        <v>27</v>
      </c>
      <c r="O5616" t="s">
        <v>12238</v>
      </c>
      <c r="P5616">
        <v>435</v>
      </c>
      <c r="Q5616" t="s">
        <v>29</v>
      </c>
      <c r="R5616">
        <v>1</v>
      </c>
      <c r="S5616" s="1">
        <v>45870</v>
      </c>
      <c r="T5616" t="s">
        <v>36</v>
      </c>
    </row>
    <row r="5617" spans="1:20" x14ac:dyDescent="0.25">
      <c r="A5617" t="s">
        <v>11284</v>
      </c>
      <c r="B5617" t="s">
        <v>21</v>
      </c>
      <c r="C5617" t="s">
        <v>82</v>
      </c>
      <c r="D5617" t="s">
        <v>32</v>
      </c>
      <c r="E5617" t="s">
        <v>12359</v>
      </c>
      <c r="F5617" t="s">
        <v>11285</v>
      </c>
      <c r="G5617" s="1">
        <v>45845</v>
      </c>
      <c r="H5617" t="s">
        <v>47</v>
      </c>
      <c r="I5617" t="s">
        <v>26</v>
      </c>
      <c r="J5617" t="s">
        <v>59</v>
      </c>
      <c r="K5617">
        <v>1</v>
      </c>
      <c r="L5617">
        <v>494.19</v>
      </c>
      <c r="M5617" t="s">
        <v>50</v>
      </c>
      <c r="N5617">
        <v>13</v>
      </c>
      <c r="O5617" t="s">
        <v>12333</v>
      </c>
      <c r="P5617">
        <v>134</v>
      </c>
      <c r="Q5617" t="s">
        <v>43</v>
      </c>
      <c r="R5617">
        <v>5</v>
      </c>
      <c r="S5617" t="s">
        <v>12173</v>
      </c>
      <c r="T5617" t="s">
        <v>60</v>
      </c>
    </row>
    <row r="5618" spans="1:20" x14ac:dyDescent="0.25">
      <c r="A5618" t="s">
        <v>11286</v>
      </c>
      <c r="B5618" t="s">
        <v>21</v>
      </c>
      <c r="C5618" t="s">
        <v>22</v>
      </c>
      <c r="D5618" t="s">
        <v>77</v>
      </c>
      <c r="E5618" s="1">
        <v>45301</v>
      </c>
      <c r="F5618" t="s">
        <v>11287</v>
      </c>
      <c r="G5618" s="1">
        <v>45845</v>
      </c>
      <c r="H5618" t="s">
        <v>25</v>
      </c>
      <c r="I5618" t="s">
        <v>48</v>
      </c>
      <c r="J5618" t="s">
        <v>64</v>
      </c>
      <c r="K5618">
        <v>4</v>
      </c>
      <c r="L5618">
        <v>602.52</v>
      </c>
      <c r="M5618" t="s">
        <v>50</v>
      </c>
      <c r="N5618">
        <v>19</v>
      </c>
      <c r="O5618" t="s">
        <v>12080</v>
      </c>
      <c r="P5618">
        <v>164</v>
      </c>
      <c r="Q5618" t="s">
        <v>43</v>
      </c>
      <c r="R5618">
        <v>3</v>
      </c>
      <c r="S5618" t="s">
        <v>12078</v>
      </c>
      <c r="T5618" t="s">
        <v>36</v>
      </c>
    </row>
    <row r="5619" spans="1:20" x14ac:dyDescent="0.25">
      <c r="A5619" t="s">
        <v>11288</v>
      </c>
      <c r="B5619" t="s">
        <v>21</v>
      </c>
      <c r="C5619" t="s">
        <v>82</v>
      </c>
      <c r="D5619" t="s">
        <v>52</v>
      </c>
      <c r="E5619" s="1">
        <v>45240</v>
      </c>
      <c r="F5619" t="s">
        <v>11289</v>
      </c>
      <c r="G5619" s="1">
        <v>45845</v>
      </c>
      <c r="H5619" t="s">
        <v>58</v>
      </c>
      <c r="I5619" t="s">
        <v>63</v>
      </c>
      <c r="J5619" t="s">
        <v>64</v>
      </c>
      <c r="K5619">
        <v>5</v>
      </c>
      <c r="L5619">
        <v>1116.92</v>
      </c>
      <c r="M5619" t="s">
        <v>35</v>
      </c>
      <c r="N5619">
        <v>50</v>
      </c>
      <c r="O5619" t="s">
        <v>12234</v>
      </c>
      <c r="P5619">
        <v>392</v>
      </c>
      <c r="Q5619" t="s">
        <v>43</v>
      </c>
      <c r="R5619">
        <v>5</v>
      </c>
      <c r="S5619" t="s">
        <v>12096</v>
      </c>
      <c r="T5619" t="s">
        <v>60</v>
      </c>
    </row>
    <row r="5620" spans="1:20" x14ac:dyDescent="0.25">
      <c r="A5620" t="s">
        <v>11290</v>
      </c>
      <c r="B5620" t="s">
        <v>38</v>
      </c>
      <c r="C5620" t="s">
        <v>22</v>
      </c>
      <c r="D5620" t="s">
        <v>77</v>
      </c>
      <c r="E5620" t="s">
        <v>12110</v>
      </c>
      <c r="F5620" t="s">
        <v>11291</v>
      </c>
      <c r="G5620" s="1">
        <v>45845</v>
      </c>
      <c r="H5620" t="s">
        <v>58</v>
      </c>
      <c r="I5620" t="s">
        <v>48</v>
      </c>
      <c r="J5620" t="s">
        <v>49</v>
      </c>
      <c r="K5620">
        <v>3</v>
      </c>
      <c r="L5620">
        <v>981.76</v>
      </c>
      <c r="M5620" t="s">
        <v>35</v>
      </c>
      <c r="N5620">
        <v>17</v>
      </c>
      <c r="O5620" t="s">
        <v>12212</v>
      </c>
      <c r="P5620">
        <v>131</v>
      </c>
      <c r="Q5620" t="s">
        <v>43</v>
      </c>
      <c r="R5620">
        <v>2</v>
      </c>
      <c r="S5620" t="s">
        <v>12394</v>
      </c>
      <c r="T5620" t="s">
        <v>36</v>
      </c>
    </row>
    <row r="5621" spans="1:20" x14ac:dyDescent="0.25">
      <c r="A5621" t="s">
        <v>11292</v>
      </c>
      <c r="B5621" t="s">
        <v>38</v>
      </c>
      <c r="C5621" t="s">
        <v>22</v>
      </c>
      <c r="D5621" t="s">
        <v>77</v>
      </c>
      <c r="E5621" s="1">
        <v>45781</v>
      </c>
      <c r="F5621" t="s">
        <v>11293</v>
      </c>
      <c r="G5621" s="1">
        <v>45845</v>
      </c>
      <c r="H5621" t="s">
        <v>41</v>
      </c>
      <c r="I5621" t="s">
        <v>54</v>
      </c>
      <c r="J5621" t="s">
        <v>64</v>
      </c>
      <c r="K5621">
        <v>2</v>
      </c>
      <c r="L5621">
        <v>1227.21</v>
      </c>
      <c r="M5621" t="s">
        <v>35</v>
      </c>
      <c r="N5621">
        <v>47</v>
      </c>
      <c r="O5621" s="1">
        <v>45967</v>
      </c>
      <c r="P5621">
        <v>106</v>
      </c>
      <c r="Q5621" t="s">
        <v>43</v>
      </c>
      <c r="R5621">
        <v>4</v>
      </c>
      <c r="S5621" s="1">
        <v>45996</v>
      </c>
      <c r="T5621" t="s">
        <v>60</v>
      </c>
    </row>
    <row r="5622" spans="1:20" x14ac:dyDescent="0.25">
      <c r="A5622" t="s">
        <v>11294</v>
      </c>
      <c r="B5622" t="s">
        <v>21</v>
      </c>
      <c r="C5622" t="s">
        <v>82</v>
      </c>
      <c r="D5622" t="s">
        <v>56</v>
      </c>
      <c r="E5622" s="1">
        <v>45303</v>
      </c>
      <c r="F5622" t="s">
        <v>11295</v>
      </c>
      <c r="G5622" s="1">
        <v>45845</v>
      </c>
      <c r="H5622" t="s">
        <v>58</v>
      </c>
      <c r="I5622" t="s">
        <v>42</v>
      </c>
      <c r="J5622" t="s">
        <v>64</v>
      </c>
      <c r="K5622">
        <v>4</v>
      </c>
      <c r="L5622">
        <v>1256.21</v>
      </c>
      <c r="M5622" t="s">
        <v>28</v>
      </c>
      <c r="N5622">
        <v>4</v>
      </c>
      <c r="O5622" t="s">
        <v>12227</v>
      </c>
      <c r="P5622">
        <v>34</v>
      </c>
      <c r="Q5622" t="s">
        <v>29</v>
      </c>
      <c r="R5622">
        <v>2</v>
      </c>
      <c r="S5622" t="s">
        <v>12114</v>
      </c>
      <c r="T5622" t="s">
        <v>36</v>
      </c>
    </row>
    <row r="5623" spans="1:20" x14ac:dyDescent="0.25">
      <c r="A5623" t="s">
        <v>11296</v>
      </c>
      <c r="B5623" t="s">
        <v>38</v>
      </c>
      <c r="C5623" t="s">
        <v>82</v>
      </c>
      <c r="D5623" t="s">
        <v>52</v>
      </c>
      <c r="E5623" s="1">
        <v>45937</v>
      </c>
      <c r="F5623" t="s">
        <v>11297</v>
      </c>
      <c r="G5623" s="1">
        <v>45876</v>
      </c>
      <c r="H5623" t="s">
        <v>25</v>
      </c>
      <c r="I5623" t="s">
        <v>26</v>
      </c>
      <c r="J5623" t="s">
        <v>49</v>
      </c>
      <c r="K5623">
        <v>3</v>
      </c>
      <c r="L5623">
        <v>1244.58</v>
      </c>
      <c r="M5623" t="s">
        <v>35</v>
      </c>
      <c r="N5623">
        <v>37</v>
      </c>
      <c r="O5623" s="1">
        <v>45453</v>
      </c>
      <c r="P5623">
        <v>244</v>
      </c>
      <c r="Q5623" t="s">
        <v>29</v>
      </c>
      <c r="R5623">
        <v>2</v>
      </c>
      <c r="S5623" s="1">
        <v>45964</v>
      </c>
      <c r="T5623" t="s">
        <v>60</v>
      </c>
    </row>
    <row r="5624" spans="1:20" x14ac:dyDescent="0.25">
      <c r="A5624" t="s">
        <v>11298</v>
      </c>
      <c r="B5624" t="s">
        <v>45</v>
      </c>
      <c r="C5624" t="s">
        <v>22</v>
      </c>
      <c r="D5624" t="s">
        <v>23</v>
      </c>
      <c r="E5624" t="s">
        <v>12302</v>
      </c>
      <c r="F5624" t="s">
        <v>11299</v>
      </c>
      <c r="G5624" s="1">
        <v>45876</v>
      </c>
      <c r="H5624" t="s">
        <v>34</v>
      </c>
      <c r="I5624" t="s">
        <v>42</v>
      </c>
      <c r="J5624" t="s">
        <v>59</v>
      </c>
      <c r="K5624">
        <v>1</v>
      </c>
      <c r="L5624">
        <v>636.71</v>
      </c>
      <c r="M5624" t="s">
        <v>28</v>
      </c>
      <c r="N5624">
        <v>8</v>
      </c>
      <c r="O5624" t="s">
        <v>12097</v>
      </c>
      <c r="P5624">
        <v>182</v>
      </c>
      <c r="Q5624" t="s">
        <v>43</v>
      </c>
      <c r="R5624">
        <v>5</v>
      </c>
      <c r="S5624" t="s">
        <v>12266</v>
      </c>
      <c r="T5624" t="s">
        <v>36</v>
      </c>
    </row>
    <row r="5625" spans="1:20" x14ac:dyDescent="0.25">
      <c r="A5625" t="s">
        <v>11300</v>
      </c>
      <c r="B5625" t="s">
        <v>21</v>
      </c>
      <c r="C5625" t="s">
        <v>82</v>
      </c>
      <c r="D5625" t="s">
        <v>23</v>
      </c>
      <c r="E5625" t="s">
        <v>12306</v>
      </c>
      <c r="F5625" t="s">
        <v>11301</v>
      </c>
      <c r="G5625" s="1">
        <v>45876</v>
      </c>
      <c r="H5625" t="s">
        <v>41</v>
      </c>
      <c r="I5625" t="s">
        <v>48</v>
      </c>
      <c r="J5625" t="s">
        <v>59</v>
      </c>
      <c r="K5625">
        <v>3</v>
      </c>
      <c r="L5625">
        <v>594.07000000000005</v>
      </c>
      <c r="M5625" t="s">
        <v>50</v>
      </c>
      <c r="N5625">
        <v>1</v>
      </c>
      <c r="O5625" t="s">
        <v>12186</v>
      </c>
      <c r="P5625">
        <v>452</v>
      </c>
      <c r="Q5625" t="s">
        <v>43</v>
      </c>
      <c r="R5625">
        <v>2</v>
      </c>
      <c r="S5625" s="1">
        <v>45664</v>
      </c>
      <c r="T5625" t="s">
        <v>36</v>
      </c>
    </row>
    <row r="5626" spans="1:20" x14ac:dyDescent="0.25">
      <c r="A5626" t="s">
        <v>11302</v>
      </c>
      <c r="B5626" t="s">
        <v>21</v>
      </c>
      <c r="C5626" t="s">
        <v>82</v>
      </c>
      <c r="D5626" t="s">
        <v>23</v>
      </c>
      <c r="E5626" t="s">
        <v>12490</v>
      </c>
      <c r="F5626" t="s">
        <v>11303</v>
      </c>
      <c r="G5626" s="1">
        <v>45876</v>
      </c>
      <c r="H5626" t="s">
        <v>41</v>
      </c>
      <c r="I5626" t="s">
        <v>48</v>
      </c>
      <c r="J5626" t="s">
        <v>67</v>
      </c>
      <c r="K5626">
        <v>1</v>
      </c>
      <c r="L5626">
        <v>1103.42</v>
      </c>
      <c r="M5626" t="s">
        <v>28</v>
      </c>
      <c r="N5626">
        <v>38</v>
      </c>
      <c r="O5626" t="s">
        <v>12175</v>
      </c>
      <c r="P5626">
        <v>298</v>
      </c>
      <c r="Q5626" t="s">
        <v>43</v>
      </c>
      <c r="R5626">
        <v>1</v>
      </c>
      <c r="S5626" t="s">
        <v>12147</v>
      </c>
      <c r="T5626" t="s">
        <v>36</v>
      </c>
    </row>
    <row r="5627" spans="1:20" x14ac:dyDescent="0.25">
      <c r="A5627" t="s">
        <v>11304</v>
      </c>
      <c r="B5627" t="s">
        <v>45</v>
      </c>
      <c r="C5627" t="s">
        <v>22</v>
      </c>
      <c r="D5627" t="s">
        <v>56</v>
      </c>
      <c r="E5627" t="s">
        <v>12210</v>
      </c>
      <c r="F5627" t="s">
        <v>11305</v>
      </c>
      <c r="G5627" s="1">
        <v>45876</v>
      </c>
      <c r="H5627" t="s">
        <v>47</v>
      </c>
      <c r="I5627" t="s">
        <v>26</v>
      </c>
      <c r="J5627" t="s">
        <v>27</v>
      </c>
      <c r="K5627">
        <v>4</v>
      </c>
      <c r="L5627">
        <v>715.23</v>
      </c>
      <c r="M5627" t="s">
        <v>28</v>
      </c>
      <c r="N5627">
        <v>24</v>
      </c>
      <c r="O5627" s="1">
        <v>45778</v>
      </c>
      <c r="P5627">
        <v>105</v>
      </c>
      <c r="Q5627" t="s">
        <v>43</v>
      </c>
      <c r="R5627">
        <v>2</v>
      </c>
      <c r="S5627" t="s">
        <v>12286</v>
      </c>
      <c r="T5627" t="s">
        <v>30</v>
      </c>
    </row>
    <row r="5628" spans="1:20" x14ac:dyDescent="0.25">
      <c r="A5628" t="s">
        <v>11306</v>
      </c>
      <c r="B5628" t="s">
        <v>38</v>
      </c>
      <c r="C5628" t="s">
        <v>22</v>
      </c>
      <c r="D5628" t="s">
        <v>56</v>
      </c>
      <c r="E5628" t="s">
        <v>12277</v>
      </c>
      <c r="F5628" t="s">
        <v>11307</v>
      </c>
      <c r="G5628" s="1">
        <v>45876</v>
      </c>
      <c r="H5628" t="s">
        <v>34</v>
      </c>
      <c r="I5628" t="s">
        <v>48</v>
      </c>
      <c r="J5628" t="s">
        <v>64</v>
      </c>
      <c r="K5628">
        <v>5</v>
      </c>
      <c r="L5628">
        <v>383.28</v>
      </c>
      <c r="M5628" t="s">
        <v>35</v>
      </c>
      <c r="N5628">
        <v>38</v>
      </c>
      <c r="O5628" t="s">
        <v>12276</v>
      </c>
      <c r="P5628">
        <v>136</v>
      </c>
      <c r="Q5628" t="s">
        <v>29</v>
      </c>
      <c r="R5628">
        <v>3</v>
      </c>
      <c r="S5628" t="s">
        <v>12120</v>
      </c>
      <c r="T5628" t="s">
        <v>30</v>
      </c>
    </row>
    <row r="5629" spans="1:20" x14ac:dyDescent="0.25">
      <c r="A5629" t="s">
        <v>11308</v>
      </c>
      <c r="B5629" t="s">
        <v>21</v>
      </c>
      <c r="C5629" t="s">
        <v>39</v>
      </c>
      <c r="D5629" t="s">
        <v>32</v>
      </c>
      <c r="E5629" t="s">
        <v>12458</v>
      </c>
      <c r="F5629" t="s">
        <v>11309</v>
      </c>
      <c r="G5629" s="1">
        <v>45876</v>
      </c>
      <c r="H5629" t="s">
        <v>58</v>
      </c>
      <c r="I5629" t="s">
        <v>26</v>
      </c>
      <c r="J5629" t="s">
        <v>67</v>
      </c>
      <c r="K5629">
        <v>1</v>
      </c>
      <c r="L5629">
        <v>1160.7</v>
      </c>
      <c r="M5629" t="s">
        <v>50</v>
      </c>
      <c r="N5629">
        <v>25</v>
      </c>
      <c r="O5629" s="1">
        <v>45781</v>
      </c>
      <c r="P5629">
        <v>371</v>
      </c>
      <c r="Q5629" t="s">
        <v>29</v>
      </c>
      <c r="R5629">
        <v>1</v>
      </c>
      <c r="S5629" s="1">
        <v>45391</v>
      </c>
      <c r="T5629" t="s">
        <v>36</v>
      </c>
    </row>
    <row r="5630" spans="1:20" x14ac:dyDescent="0.25">
      <c r="A5630" t="s">
        <v>11310</v>
      </c>
      <c r="B5630" t="s">
        <v>38</v>
      </c>
      <c r="C5630" t="s">
        <v>82</v>
      </c>
      <c r="D5630" t="s">
        <v>77</v>
      </c>
      <c r="E5630" t="s">
        <v>12159</v>
      </c>
      <c r="F5630" t="s">
        <v>11311</v>
      </c>
      <c r="G5630" s="1">
        <v>45876</v>
      </c>
      <c r="H5630" t="s">
        <v>25</v>
      </c>
      <c r="I5630" t="s">
        <v>42</v>
      </c>
      <c r="J5630" t="s">
        <v>49</v>
      </c>
      <c r="K5630">
        <v>1</v>
      </c>
      <c r="L5630">
        <v>1001.93</v>
      </c>
      <c r="M5630" t="s">
        <v>50</v>
      </c>
      <c r="N5630">
        <v>16</v>
      </c>
      <c r="O5630" t="s">
        <v>12436</v>
      </c>
      <c r="P5630">
        <v>426</v>
      </c>
      <c r="Q5630" t="s">
        <v>29</v>
      </c>
      <c r="R5630">
        <v>4</v>
      </c>
      <c r="S5630" t="s">
        <v>12352</v>
      </c>
      <c r="T5630" t="s">
        <v>60</v>
      </c>
    </row>
    <row r="5631" spans="1:20" x14ac:dyDescent="0.25">
      <c r="A5631" t="s">
        <v>11312</v>
      </c>
      <c r="B5631" t="s">
        <v>38</v>
      </c>
      <c r="C5631" t="s">
        <v>82</v>
      </c>
      <c r="D5631" t="s">
        <v>52</v>
      </c>
      <c r="E5631" s="1">
        <v>45877</v>
      </c>
      <c r="F5631" t="s">
        <v>11313</v>
      </c>
      <c r="G5631" s="1">
        <v>45876</v>
      </c>
      <c r="H5631" t="s">
        <v>34</v>
      </c>
      <c r="I5631" t="s">
        <v>42</v>
      </c>
      <c r="J5631" t="s">
        <v>67</v>
      </c>
      <c r="K5631">
        <v>1</v>
      </c>
      <c r="L5631">
        <v>543.28</v>
      </c>
      <c r="M5631" t="s">
        <v>28</v>
      </c>
      <c r="N5631">
        <v>8</v>
      </c>
      <c r="O5631" t="s">
        <v>12098</v>
      </c>
      <c r="P5631">
        <v>72</v>
      </c>
      <c r="Q5631" t="s">
        <v>29</v>
      </c>
      <c r="R5631">
        <v>5</v>
      </c>
      <c r="S5631" s="1">
        <v>45606</v>
      </c>
      <c r="T5631" t="s">
        <v>60</v>
      </c>
    </row>
    <row r="5632" spans="1:20" x14ac:dyDescent="0.25">
      <c r="A5632" t="s">
        <v>11314</v>
      </c>
      <c r="B5632" t="s">
        <v>38</v>
      </c>
      <c r="C5632" t="s">
        <v>82</v>
      </c>
      <c r="D5632" t="s">
        <v>23</v>
      </c>
      <c r="E5632" s="1">
        <v>45417</v>
      </c>
      <c r="F5632" t="s">
        <v>11315</v>
      </c>
      <c r="G5632" s="1">
        <v>45907</v>
      </c>
      <c r="H5632" t="s">
        <v>25</v>
      </c>
      <c r="I5632" t="s">
        <v>54</v>
      </c>
      <c r="J5632" t="s">
        <v>27</v>
      </c>
      <c r="K5632">
        <v>4</v>
      </c>
      <c r="L5632">
        <v>125.36</v>
      </c>
      <c r="M5632" t="s">
        <v>35</v>
      </c>
      <c r="N5632">
        <v>30</v>
      </c>
      <c r="O5632" t="s">
        <v>12369</v>
      </c>
      <c r="P5632">
        <v>301</v>
      </c>
      <c r="Q5632" t="s">
        <v>29</v>
      </c>
      <c r="R5632">
        <v>2</v>
      </c>
      <c r="S5632" t="s">
        <v>12339</v>
      </c>
      <c r="T5632" t="s">
        <v>60</v>
      </c>
    </row>
    <row r="5633" spans="1:20" x14ac:dyDescent="0.25">
      <c r="A5633" t="s">
        <v>11316</v>
      </c>
      <c r="B5633" t="s">
        <v>38</v>
      </c>
      <c r="C5633" t="s">
        <v>22</v>
      </c>
      <c r="D5633" t="s">
        <v>23</v>
      </c>
      <c r="E5633" t="s">
        <v>12333</v>
      </c>
      <c r="F5633" t="s">
        <v>11317</v>
      </c>
      <c r="G5633" s="1">
        <v>45907</v>
      </c>
      <c r="H5633" t="s">
        <v>34</v>
      </c>
      <c r="I5633" t="s">
        <v>48</v>
      </c>
      <c r="J5633" t="s">
        <v>59</v>
      </c>
      <c r="K5633">
        <v>2</v>
      </c>
      <c r="L5633">
        <v>240.56</v>
      </c>
      <c r="M5633" t="s">
        <v>50</v>
      </c>
      <c r="N5633">
        <v>37</v>
      </c>
      <c r="O5633" s="1">
        <v>45906</v>
      </c>
      <c r="P5633">
        <v>117</v>
      </c>
      <c r="Q5633" t="s">
        <v>29</v>
      </c>
      <c r="R5633">
        <v>3</v>
      </c>
      <c r="S5633" s="1">
        <v>45905</v>
      </c>
      <c r="T5633" t="s">
        <v>36</v>
      </c>
    </row>
    <row r="5634" spans="1:20" x14ac:dyDescent="0.25">
      <c r="A5634" t="s">
        <v>11318</v>
      </c>
      <c r="B5634" t="s">
        <v>45</v>
      </c>
      <c r="C5634" t="s">
        <v>39</v>
      </c>
      <c r="D5634" t="s">
        <v>32</v>
      </c>
      <c r="E5634" t="s">
        <v>12290</v>
      </c>
      <c r="F5634" t="s">
        <v>11319</v>
      </c>
      <c r="G5634" s="1">
        <v>45907</v>
      </c>
      <c r="H5634" t="s">
        <v>47</v>
      </c>
      <c r="I5634" t="s">
        <v>48</v>
      </c>
      <c r="J5634" t="s">
        <v>67</v>
      </c>
      <c r="K5634">
        <v>3</v>
      </c>
      <c r="L5634">
        <v>362.75</v>
      </c>
      <c r="M5634" t="s">
        <v>35</v>
      </c>
      <c r="N5634">
        <v>12</v>
      </c>
      <c r="O5634" t="s">
        <v>12222</v>
      </c>
      <c r="P5634">
        <v>187</v>
      </c>
      <c r="Q5634" t="s">
        <v>29</v>
      </c>
      <c r="R5634">
        <v>5</v>
      </c>
      <c r="S5634" t="s">
        <v>12311</v>
      </c>
      <c r="T5634" t="s">
        <v>36</v>
      </c>
    </row>
    <row r="5635" spans="1:20" x14ac:dyDescent="0.25">
      <c r="A5635" t="s">
        <v>11320</v>
      </c>
      <c r="B5635" t="s">
        <v>21</v>
      </c>
      <c r="C5635" t="s">
        <v>82</v>
      </c>
      <c r="D5635" t="s">
        <v>23</v>
      </c>
      <c r="E5635" s="1">
        <v>45934</v>
      </c>
      <c r="F5635" t="s">
        <v>11321</v>
      </c>
      <c r="G5635" s="1">
        <v>45907</v>
      </c>
      <c r="H5635" t="s">
        <v>41</v>
      </c>
      <c r="I5635" t="s">
        <v>26</v>
      </c>
      <c r="J5635" t="s">
        <v>67</v>
      </c>
      <c r="K5635">
        <v>1</v>
      </c>
      <c r="L5635">
        <v>1232.57</v>
      </c>
      <c r="M5635" t="s">
        <v>28</v>
      </c>
      <c r="N5635">
        <v>39</v>
      </c>
      <c r="O5635" t="s">
        <v>12090</v>
      </c>
      <c r="P5635">
        <v>158</v>
      </c>
      <c r="Q5635" t="s">
        <v>43</v>
      </c>
      <c r="R5635">
        <v>3</v>
      </c>
      <c r="S5635" t="s">
        <v>12070</v>
      </c>
      <c r="T5635" t="s">
        <v>36</v>
      </c>
    </row>
    <row r="5636" spans="1:20" x14ac:dyDescent="0.25">
      <c r="A5636" t="s">
        <v>11322</v>
      </c>
      <c r="B5636" t="s">
        <v>38</v>
      </c>
      <c r="C5636" t="s">
        <v>22</v>
      </c>
      <c r="D5636" t="s">
        <v>77</v>
      </c>
      <c r="E5636" s="1">
        <v>45271</v>
      </c>
      <c r="F5636" t="s">
        <v>11323</v>
      </c>
      <c r="G5636" s="1">
        <v>45907</v>
      </c>
      <c r="H5636" t="s">
        <v>47</v>
      </c>
      <c r="I5636" t="s">
        <v>42</v>
      </c>
      <c r="J5636" t="s">
        <v>49</v>
      </c>
      <c r="K5636">
        <v>5</v>
      </c>
      <c r="L5636">
        <v>724.01</v>
      </c>
      <c r="M5636" t="s">
        <v>35</v>
      </c>
      <c r="N5636">
        <v>19</v>
      </c>
      <c r="O5636" t="s">
        <v>12323</v>
      </c>
      <c r="P5636">
        <v>165</v>
      </c>
      <c r="Q5636" t="s">
        <v>43</v>
      </c>
      <c r="R5636">
        <v>5</v>
      </c>
      <c r="S5636" t="s">
        <v>12323</v>
      </c>
      <c r="T5636" t="s">
        <v>30</v>
      </c>
    </row>
    <row r="5637" spans="1:20" x14ac:dyDescent="0.25">
      <c r="A5637" t="s">
        <v>11324</v>
      </c>
      <c r="B5637" t="s">
        <v>38</v>
      </c>
      <c r="C5637" t="s">
        <v>39</v>
      </c>
      <c r="D5637" t="s">
        <v>52</v>
      </c>
      <c r="E5637" t="s">
        <v>12425</v>
      </c>
      <c r="F5637" t="s">
        <v>11325</v>
      </c>
      <c r="G5637" s="1">
        <v>45907</v>
      </c>
      <c r="H5637" t="s">
        <v>41</v>
      </c>
      <c r="I5637" t="s">
        <v>48</v>
      </c>
      <c r="J5637" t="s">
        <v>67</v>
      </c>
      <c r="K5637">
        <v>2</v>
      </c>
      <c r="L5637">
        <v>1035.71</v>
      </c>
      <c r="M5637" t="s">
        <v>28</v>
      </c>
      <c r="N5637">
        <v>38</v>
      </c>
      <c r="O5637" s="1">
        <v>45664</v>
      </c>
      <c r="P5637">
        <v>138</v>
      </c>
      <c r="Q5637" t="s">
        <v>43</v>
      </c>
      <c r="R5637">
        <v>3</v>
      </c>
      <c r="S5637" t="s">
        <v>12157</v>
      </c>
      <c r="T5637" t="s">
        <v>30</v>
      </c>
    </row>
    <row r="5638" spans="1:20" x14ac:dyDescent="0.25">
      <c r="A5638" t="s">
        <v>11326</v>
      </c>
      <c r="B5638" t="s">
        <v>45</v>
      </c>
      <c r="C5638" t="s">
        <v>82</v>
      </c>
      <c r="D5638" t="s">
        <v>52</v>
      </c>
      <c r="E5638" t="s">
        <v>12398</v>
      </c>
      <c r="F5638" t="s">
        <v>11327</v>
      </c>
      <c r="G5638" s="1">
        <v>45937</v>
      </c>
      <c r="H5638" t="s">
        <v>41</v>
      </c>
      <c r="I5638" t="s">
        <v>42</v>
      </c>
      <c r="J5638" t="s">
        <v>67</v>
      </c>
      <c r="K5638">
        <v>3</v>
      </c>
      <c r="L5638">
        <v>1445.65</v>
      </c>
      <c r="M5638" t="s">
        <v>28</v>
      </c>
      <c r="N5638">
        <v>3</v>
      </c>
      <c r="O5638" s="1">
        <v>45809</v>
      </c>
      <c r="P5638">
        <v>424</v>
      </c>
      <c r="Q5638" t="s">
        <v>43</v>
      </c>
      <c r="R5638">
        <v>3</v>
      </c>
      <c r="S5638" t="s">
        <v>12275</v>
      </c>
      <c r="T5638" t="s">
        <v>60</v>
      </c>
    </row>
    <row r="5639" spans="1:20" x14ac:dyDescent="0.25">
      <c r="A5639" t="s">
        <v>11328</v>
      </c>
      <c r="B5639" t="s">
        <v>38</v>
      </c>
      <c r="C5639" t="s">
        <v>39</v>
      </c>
      <c r="D5639" t="s">
        <v>32</v>
      </c>
      <c r="E5639" s="1">
        <v>45845</v>
      </c>
      <c r="F5639" t="s">
        <v>11329</v>
      </c>
      <c r="G5639" s="1">
        <v>45937</v>
      </c>
      <c r="H5639" t="s">
        <v>47</v>
      </c>
      <c r="I5639" t="s">
        <v>48</v>
      </c>
      <c r="J5639" t="s">
        <v>27</v>
      </c>
      <c r="K5639">
        <v>2</v>
      </c>
      <c r="L5639">
        <v>675.36</v>
      </c>
      <c r="M5639" t="s">
        <v>35</v>
      </c>
      <c r="N5639">
        <v>19</v>
      </c>
      <c r="O5639" s="1">
        <v>45574</v>
      </c>
      <c r="P5639">
        <v>413</v>
      </c>
      <c r="Q5639" t="s">
        <v>29</v>
      </c>
      <c r="R5639">
        <v>3</v>
      </c>
      <c r="S5639" t="s">
        <v>12158</v>
      </c>
      <c r="T5639" t="s">
        <v>60</v>
      </c>
    </row>
    <row r="5640" spans="1:20" x14ac:dyDescent="0.25">
      <c r="A5640" t="s">
        <v>11330</v>
      </c>
      <c r="B5640" t="s">
        <v>45</v>
      </c>
      <c r="C5640" t="s">
        <v>39</v>
      </c>
      <c r="D5640" t="s">
        <v>56</v>
      </c>
      <c r="E5640" s="1">
        <v>45931</v>
      </c>
      <c r="F5640" t="s">
        <v>11331</v>
      </c>
      <c r="G5640" s="1">
        <v>45937</v>
      </c>
      <c r="H5640" t="s">
        <v>34</v>
      </c>
      <c r="I5640" t="s">
        <v>26</v>
      </c>
      <c r="J5640" t="s">
        <v>59</v>
      </c>
      <c r="K5640">
        <v>4</v>
      </c>
      <c r="L5640">
        <v>489.75</v>
      </c>
      <c r="M5640" t="s">
        <v>50</v>
      </c>
      <c r="N5640">
        <v>48</v>
      </c>
      <c r="O5640" t="s">
        <v>12097</v>
      </c>
      <c r="P5640">
        <v>307</v>
      </c>
      <c r="Q5640" t="s">
        <v>29</v>
      </c>
      <c r="R5640">
        <v>4</v>
      </c>
      <c r="S5640" t="s">
        <v>12170</v>
      </c>
      <c r="T5640" t="s">
        <v>60</v>
      </c>
    </row>
    <row r="5641" spans="1:20" x14ac:dyDescent="0.25">
      <c r="A5641" t="s">
        <v>11332</v>
      </c>
      <c r="B5641" t="s">
        <v>45</v>
      </c>
      <c r="C5641" t="s">
        <v>22</v>
      </c>
      <c r="D5641" t="s">
        <v>56</v>
      </c>
      <c r="E5641" s="1">
        <v>45815</v>
      </c>
      <c r="F5641" t="s">
        <v>11333</v>
      </c>
      <c r="G5641" s="1">
        <v>45937</v>
      </c>
      <c r="H5641" t="s">
        <v>58</v>
      </c>
      <c r="I5641" t="s">
        <v>54</v>
      </c>
      <c r="J5641" t="s">
        <v>64</v>
      </c>
      <c r="K5641">
        <v>1</v>
      </c>
      <c r="L5641">
        <v>728.79</v>
      </c>
      <c r="M5641" t="s">
        <v>50</v>
      </c>
      <c r="N5641">
        <v>34</v>
      </c>
      <c r="O5641" t="s">
        <v>12310</v>
      </c>
      <c r="P5641">
        <v>172</v>
      </c>
      <c r="Q5641" t="s">
        <v>29</v>
      </c>
      <c r="R5641">
        <v>2</v>
      </c>
      <c r="S5641" s="1">
        <v>45840</v>
      </c>
      <c r="T5641" t="s">
        <v>36</v>
      </c>
    </row>
    <row r="5642" spans="1:20" x14ac:dyDescent="0.25">
      <c r="A5642" t="s">
        <v>11334</v>
      </c>
      <c r="B5642" t="s">
        <v>38</v>
      </c>
      <c r="C5642" t="s">
        <v>39</v>
      </c>
      <c r="D5642" t="s">
        <v>56</v>
      </c>
      <c r="E5642" s="1">
        <v>44995</v>
      </c>
      <c r="F5642" t="s">
        <v>11335</v>
      </c>
      <c r="G5642" s="1">
        <v>45937</v>
      </c>
      <c r="H5642" t="s">
        <v>25</v>
      </c>
      <c r="I5642" t="s">
        <v>54</v>
      </c>
      <c r="J5642" t="s">
        <v>64</v>
      </c>
      <c r="K5642">
        <v>5</v>
      </c>
      <c r="L5642">
        <v>852.44</v>
      </c>
      <c r="M5642" t="s">
        <v>50</v>
      </c>
      <c r="N5642">
        <v>31</v>
      </c>
      <c r="O5642" t="s">
        <v>12086</v>
      </c>
      <c r="P5642">
        <v>325</v>
      </c>
      <c r="Q5642" t="s">
        <v>29</v>
      </c>
      <c r="R5642">
        <v>4</v>
      </c>
      <c r="S5642" t="s">
        <v>12236</v>
      </c>
      <c r="T5642" t="s">
        <v>36</v>
      </c>
    </row>
    <row r="5643" spans="1:20" x14ac:dyDescent="0.25">
      <c r="A5643" t="s">
        <v>11336</v>
      </c>
      <c r="B5643" t="s">
        <v>38</v>
      </c>
      <c r="C5643" t="s">
        <v>39</v>
      </c>
      <c r="D5643" t="s">
        <v>56</v>
      </c>
      <c r="E5643" s="1">
        <v>44935</v>
      </c>
      <c r="F5643" t="s">
        <v>11337</v>
      </c>
      <c r="G5643" s="1">
        <v>45937</v>
      </c>
      <c r="H5643" t="s">
        <v>34</v>
      </c>
      <c r="I5643" t="s">
        <v>63</v>
      </c>
      <c r="J5643" t="s">
        <v>59</v>
      </c>
      <c r="K5643">
        <v>3</v>
      </c>
      <c r="L5643">
        <v>262.76</v>
      </c>
      <c r="M5643" t="s">
        <v>50</v>
      </c>
      <c r="N5643">
        <v>24</v>
      </c>
      <c r="O5643" t="s">
        <v>12160</v>
      </c>
      <c r="P5643">
        <v>64</v>
      </c>
      <c r="Q5643" t="s">
        <v>29</v>
      </c>
      <c r="R5643">
        <v>2</v>
      </c>
      <c r="S5643" s="1">
        <v>45934</v>
      </c>
      <c r="T5643" t="s">
        <v>30</v>
      </c>
    </row>
    <row r="5644" spans="1:20" x14ac:dyDescent="0.25">
      <c r="A5644" t="s">
        <v>11338</v>
      </c>
      <c r="B5644" t="s">
        <v>38</v>
      </c>
      <c r="C5644" t="s">
        <v>39</v>
      </c>
      <c r="D5644" t="s">
        <v>32</v>
      </c>
      <c r="E5644" s="1">
        <v>45598</v>
      </c>
      <c r="F5644" t="s">
        <v>11339</v>
      </c>
      <c r="G5644" s="1">
        <v>45937</v>
      </c>
      <c r="H5644" t="s">
        <v>41</v>
      </c>
      <c r="I5644" t="s">
        <v>26</v>
      </c>
      <c r="J5644" t="s">
        <v>49</v>
      </c>
      <c r="K5644">
        <v>1</v>
      </c>
      <c r="L5644">
        <v>1158.58</v>
      </c>
      <c r="M5644" t="s">
        <v>50</v>
      </c>
      <c r="N5644">
        <v>24</v>
      </c>
      <c r="O5644" t="s">
        <v>12142</v>
      </c>
      <c r="P5644">
        <v>16</v>
      </c>
      <c r="Q5644" t="s">
        <v>43</v>
      </c>
      <c r="R5644">
        <v>1</v>
      </c>
      <c r="S5644" t="s">
        <v>12288</v>
      </c>
      <c r="T5644" t="s">
        <v>36</v>
      </c>
    </row>
    <row r="5645" spans="1:20" x14ac:dyDescent="0.25">
      <c r="A5645" t="s">
        <v>11340</v>
      </c>
      <c r="B5645" t="s">
        <v>45</v>
      </c>
      <c r="C5645" t="s">
        <v>82</v>
      </c>
      <c r="D5645" t="s">
        <v>52</v>
      </c>
      <c r="E5645" s="1">
        <v>45996</v>
      </c>
      <c r="F5645" t="s">
        <v>11341</v>
      </c>
      <c r="G5645" s="1">
        <v>45968</v>
      </c>
      <c r="H5645" t="s">
        <v>41</v>
      </c>
      <c r="I5645" t="s">
        <v>26</v>
      </c>
      <c r="J5645" t="s">
        <v>67</v>
      </c>
      <c r="K5645">
        <v>3</v>
      </c>
      <c r="L5645">
        <v>555.79999999999995</v>
      </c>
      <c r="M5645" t="s">
        <v>28</v>
      </c>
      <c r="N5645">
        <v>23</v>
      </c>
      <c r="O5645" s="1">
        <v>45876</v>
      </c>
      <c r="P5645">
        <v>179</v>
      </c>
      <c r="Q5645" t="s">
        <v>29</v>
      </c>
      <c r="R5645">
        <v>5</v>
      </c>
      <c r="S5645" s="1">
        <v>45931</v>
      </c>
      <c r="T5645" t="s">
        <v>30</v>
      </c>
    </row>
    <row r="5646" spans="1:20" x14ac:dyDescent="0.25">
      <c r="A5646" t="s">
        <v>11342</v>
      </c>
      <c r="B5646" t="s">
        <v>38</v>
      </c>
      <c r="C5646" t="s">
        <v>22</v>
      </c>
      <c r="D5646" t="s">
        <v>77</v>
      </c>
      <c r="E5646" s="1">
        <v>45446</v>
      </c>
      <c r="F5646" t="s">
        <v>11343</v>
      </c>
      <c r="G5646" s="1">
        <v>45968</v>
      </c>
      <c r="H5646" t="s">
        <v>41</v>
      </c>
      <c r="I5646" t="s">
        <v>42</v>
      </c>
      <c r="J5646" t="s">
        <v>64</v>
      </c>
      <c r="K5646">
        <v>4</v>
      </c>
      <c r="L5646">
        <v>428.75</v>
      </c>
      <c r="M5646" t="s">
        <v>50</v>
      </c>
      <c r="N5646">
        <v>4</v>
      </c>
      <c r="O5646" t="s">
        <v>12378</v>
      </c>
      <c r="P5646">
        <v>398</v>
      </c>
      <c r="Q5646" t="s">
        <v>43</v>
      </c>
      <c r="R5646">
        <v>5</v>
      </c>
      <c r="S5646" t="s">
        <v>12400</v>
      </c>
      <c r="T5646" t="s">
        <v>36</v>
      </c>
    </row>
    <row r="5647" spans="1:20" x14ac:dyDescent="0.25">
      <c r="A5647" t="s">
        <v>11344</v>
      </c>
      <c r="B5647" t="s">
        <v>38</v>
      </c>
      <c r="C5647" t="s">
        <v>22</v>
      </c>
      <c r="D5647" t="s">
        <v>56</v>
      </c>
      <c r="E5647" s="1">
        <v>45811</v>
      </c>
      <c r="F5647" t="s">
        <v>11345</v>
      </c>
      <c r="G5647" s="1">
        <v>45968</v>
      </c>
      <c r="H5647" t="s">
        <v>58</v>
      </c>
      <c r="I5647" t="s">
        <v>26</v>
      </c>
      <c r="J5647" t="s">
        <v>67</v>
      </c>
      <c r="K5647">
        <v>4</v>
      </c>
      <c r="L5647">
        <v>813.3</v>
      </c>
      <c r="M5647" t="s">
        <v>28</v>
      </c>
      <c r="N5647">
        <v>25</v>
      </c>
      <c r="O5647" t="s">
        <v>12102</v>
      </c>
      <c r="P5647">
        <v>308</v>
      </c>
      <c r="Q5647" t="s">
        <v>29</v>
      </c>
      <c r="R5647">
        <v>3</v>
      </c>
      <c r="S5647" s="1">
        <v>45932</v>
      </c>
      <c r="T5647" t="s">
        <v>36</v>
      </c>
    </row>
    <row r="5648" spans="1:20" x14ac:dyDescent="0.25">
      <c r="A5648" t="s">
        <v>11346</v>
      </c>
      <c r="B5648" t="s">
        <v>38</v>
      </c>
      <c r="C5648" t="s">
        <v>39</v>
      </c>
      <c r="D5648" t="s">
        <v>32</v>
      </c>
      <c r="E5648" t="s">
        <v>12407</v>
      </c>
      <c r="F5648" t="s">
        <v>11347</v>
      </c>
      <c r="G5648" s="1">
        <v>45968</v>
      </c>
      <c r="H5648" t="s">
        <v>41</v>
      </c>
      <c r="I5648" t="s">
        <v>42</v>
      </c>
      <c r="J5648" t="s">
        <v>27</v>
      </c>
      <c r="K5648">
        <v>4</v>
      </c>
      <c r="L5648">
        <v>1195.98</v>
      </c>
      <c r="M5648" t="s">
        <v>50</v>
      </c>
      <c r="N5648">
        <v>4</v>
      </c>
      <c r="O5648" t="s">
        <v>12198</v>
      </c>
      <c r="P5648">
        <v>394</v>
      </c>
      <c r="Q5648" t="s">
        <v>29</v>
      </c>
      <c r="R5648">
        <v>4</v>
      </c>
      <c r="S5648" s="1">
        <v>45661</v>
      </c>
      <c r="T5648" t="s">
        <v>60</v>
      </c>
    </row>
    <row r="5649" spans="1:20" x14ac:dyDescent="0.25">
      <c r="A5649" t="s">
        <v>11348</v>
      </c>
      <c r="B5649" t="s">
        <v>45</v>
      </c>
      <c r="C5649" t="s">
        <v>39</v>
      </c>
      <c r="D5649" t="s">
        <v>77</v>
      </c>
      <c r="E5649" t="s">
        <v>12236</v>
      </c>
      <c r="F5649" t="s">
        <v>11349</v>
      </c>
      <c r="G5649" s="1">
        <v>45968</v>
      </c>
      <c r="H5649" t="s">
        <v>41</v>
      </c>
      <c r="I5649" t="s">
        <v>42</v>
      </c>
      <c r="J5649" t="s">
        <v>67</v>
      </c>
      <c r="K5649">
        <v>1</v>
      </c>
      <c r="L5649">
        <v>236.27</v>
      </c>
      <c r="M5649" t="s">
        <v>50</v>
      </c>
      <c r="N5649">
        <v>9</v>
      </c>
      <c r="O5649" t="s">
        <v>12094</v>
      </c>
      <c r="P5649">
        <v>189</v>
      </c>
      <c r="Q5649" t="s">
        <v>29</v>
      </c>
      <c r="R5649">
        <v>4</v>
      </c>
      <c r="S5649" s="1">
        <v>45690</v>
      </c>
      <c r="T5649" t="s">
        <v>60</v>
      </c>
    </row>
    <row r="5650" spans="1:20" x14ac:dyDescent="0.25">
      <c r="A5650" t="s">
        <v>11350</v>
      </c>
      <c r="B5650" t="s">
        <v>38</v>
      </c>
      <c r="C5650" t="s">
        <v>22</v>
      </c>
      <c r="D5650" t="s">
        <v>56</v>
      </c>
      <c r="E5650" s="1">
        <v>45602</v>
      </c>
      <c r="F5650" t="s">
        <v>11351</v>
      </c>
      <c r="G5650" s="1">
        <v>45968</v>
      </c>
      <c r="H5650" t="s">
        <v>25</v>
      </c>
      <c r="I5650" t="s">
        <v>48</v>
      </c>
      <c r="J5650" t="s">
        <v>67</v>
      </c>
      <c r="K5650">
        <v>1</v>
      </c>
      <c r="L5650">
        <v>1136.94</v>
      </c>
      <c r="M5650" t="s">
        <v>35</v>
      </c>
      <c r="N5650">
        <v>30</v>
      </c>
      <c r="O5650" s="1">
        <v>45658</v>
      </c>
      <c r="P5650">
        <v>183</v>
      </c>
      <c r="Q5650" t="s">
        <v>29</v>
      </c>
      <c r="R5650">
        <v>5</v>
      </c>
      <c r="S5650" t="s">
        <v>12287</v>
      </c>
      <c r="T5650" t="s">
        <v>36</v>
      </c>
    </row>
    <row r="5651" spans="1:20" x14ac:dyDescent="0.25">
      <c r="A5651" t="s">
        <v>11352</v>
      </c>
      <c r="B5651" t="s">
        <v>45</v>
      </c>
      <c r="C5651" t="s">
        <v>39</v>
      </c>
      <c r="D5651" t="s">
        <v>77</v>
      </c>
      <c r="E5651" t="s">
        <v>12473</v>
      </c>
      <c r="F5651" t="s">
        <v>11353</v>
      </c>
      <c r="G5651" s="1">
        <v>45968</v>
      </c>
      <c r="H5651" t="s">
        <v>47</v>
      </c>
      <c r="I5651" t="s">
        <v>42</v>
      </c>
      <c r="J5651" t="s">
        <v>59</v>
      </c>
      <c r="K5651">
        <v>2</v>
      </c>
      <c r="L5651">
        <v>559.49</v>
      </c>
      <c r="M5651" t="s">
        <v>35</v>
      </c>
      <c r="N5651">
        <v>41</v>
      </c>
      <c r="O5651" t="s">
        <v>12377</v>
      </c>
      <c r="P5651">
        <v>297</v>
      </c>
      <c r="Q5651" t="s">
        <v>43</v>
      </c>
      <c r="R5651">
        <v>3</v>
      </c>
      <c r="S5651" t="s">
        <v>12284</v>
      </c>
      <c r="T5651" t="s">
        <v>60</v>
      </c>
    </row>
    <row r="5652" spans="1:20" x14ac:dyDescent="0.25">
      <c r="A5652" t="s">
        <v>11354</v>
      </c>
      <c r="B5652" t="s">
        <v>21</v>
      </c>
      <c r="C5652" t="s">
        <v>39</v>
      </c>
      <c r="D5652" t="s">
        <v>52</v>
      </c>
      <c r="E5652" s="1">
        <v>45966</v>
      </c>
      <c r="F5652" t="s">
        <v>11355</v>
      </c>
      <c r="G5652" s="1">
        <v>45968</v>
      </c>
      <c r="H5652" t="s">
        <v>34</v>
      </c>
      <c r="I5652" t="s">
        <v>26</v>
      </c>
      <c r="J5652" t="s">
        <v>27</v>
      </c>
      <c r="K5652">
        <v>5</v>
      </c>
      <c r="L5652">
        <v>986.95</v>
      </c>
      <c r="M5652" t="s">
        <v>28</v>
      </c>
      <c r="N5652">
        <v>24</v>
      </c>
      <c r="O5652" t="s">
        <v>12078</v>
      </c>
      <c r="P5652">
        <v>388</v>
      </c>
      <c r="Q5652" t="s">
        <v>43</v>
      </c>
      <c r="R5652">
        <v>1</v>
      </c>
      <c r="S5652" t="s">
        <v>12110</v>
      </c>
      <c r="T5652" t="s">
        <v>60</v>
      </c>
    </row>
    <row r="5653" spans="1:20" x14ac:dyDescent="0.25">
      <c r="A5653" t="s">
        <v>11356</v>
      </c>
      <c r="B5653" t="s">
        <v>21</v>
      </c>
      <c r="C5653" t="s">
        <v>39</v>
      </c>
      <c r="D5653" t="s">
        <v>23</v>
      </c>
      <c r="E5653" t="s">
        <v>12183</v>
      </c>
      <c r="F5653" t="s">
        <v>11357</v>
      </c>
      <c r="G5653" s="1">
        <v>45968</v>
      </c>
      <c r="H5653" t="s">
        <v>47</v>
      </c>
      <c r="I5653" t="s">
        <v>54</v>
      </c>
      <c r="J5653" t="s">
        <v>49</v>
      </c>
      <c r="K5653">
        <v>5</v>
      </c>
      <c r="L5653">
        <v>209.02</v>
      </c>
      <c r="M5653" t="s">
        <v>35</v>
      </c>
      <c r="N5653">
        <v>36</v>
      </c>
      <c r="O5653" s="1">
        <v>45752</v>
      </c>
      <c r="P5653">
        <v>103</v>
      </c>
      <c r="Q5653" t="s">
        <v>29</v>
      </c>
      <c r="R5653">
        <v>4</v>
      </c>
      <c r="S5653" s="1">
        <v>45782</v>
      </c>
      <c r="T5653" t="s">
        <v>60</v>
      </c>
    </row>
    <row r="5654" spans="1:20" x14ac:dyDescent="0.25">
      <c r="A5654" t="s">
        <v>11358</v>
      </c>
      <c r="B5654" t="s">
        <v>21</v>
      </c>
      <c r="C5654" t="s">
        <v>22</v>
      </c>
      <c r="D5654" t="s">
        <v>32</v>
      </c>
      <c r="E5654" t="s">
        <v>12265</v>
      </c>
      <c r="F5654" t="s">
        <v>11359</v>
      </c>
      <c r="G5654" s="1">
        <v>45998</v>
      </c>
      <c r="H5654" t="s">
        <v>58</v>
      </c>
      <c r="I5654" t="s">
        <v>26</v>
      </c>
      <c r="J5654" t="s">
        <v>64</v>
      </c>
      <c r="K5654">
        <v>1</v>
      </c>
      <c r="L5654">
        <v>838.08</v>
      </c>
      <c r="M5654" t="s">
        <v>50</v>
      </c>
      <c r="N5654">
        <v>6</v>
      </c>
      <c r="O5654" t="s">
        <v>12384</v>
      </c>
      <c r="P5654">
        <v>14</v>
      </c>
      <c r="Q5654" t="s">
        <v>43</v>
      </c>
      <c r="R5654">
        <v>1</v>
      </c>
      <c r="S5654" t="s">
        <v>12284</v>
      </c>
      <c r="T5654" t="s">
        <v>30</v>
      </c>
    </row>
    <row r="5655" spans="1:20" x14ac:dyDescent="0.25">
      <c r="A5655" t="s">
        <v>11360</v>
      </c>
      <c r="B5655" t="s">
        <v>21</v>
      </c>
      <c r="C5655" t="s">
        <v>22</v>
      </c>
      <c r="D5655" t="s">
        <v>32</v>
      </c>
      <c r="E5655" s="1">
        <v>45475</v>
      </c>
      <c r="F5655" t="s">
        <v>11361</v>
      </c>
      <c r="G5655" s="1">
        <v>45998</v>
      </c>
      <c r="H5655" t="s">
        <v>41</v>
      </c>
      <c r="I5655" t="s">
        <v>54</v>
      </c>
      <c r="J5655" t="s">
        <v>27</v>
      </c>
      <c r="K5655">
        <v>1</v>
      </c>
      <c r="L5655">
        <v>845.52</v>
      </c>
      <c r="M5655" t="s">
        <v>28</v>
      </c>
      <c r="N5655">
        <v>35</v>
      </c>
      <c r="O5655" s="1">
        <v>45331</v>
      </c>
      <c r="P5655">
        <v>418</v>
      </c>
      <c r="Q5655" t="s">
        <v>29</v>
      </c>
      <c r="R5655">
        <v>3</v>
      </c>
      <c r="S5655" t="s">
        <v>12310</v>
      </c>
      <c r="T5655" t="s">
        <v>60</v>
      </c>
    </row>
    <row r="5656" spans="1:20" x14ac:dyDescent="0.25">
      <c r="A5656" t="s">
        <v>11362</v>
      </c>
      <c r="B5656" t="s">
        <v>38</v>
      </c>
      <c r="C5656" t="s">
        <v>82</v>
      </c>
      <c r="D5656" t="s">
        <v>56</v>
      </c>
      <c r="E5656" t="s">
        <v>12298</v>
      </c>
      <c r="F5656" t="s">
        <v>11363</v>
      </c>
      <c r="G5656" s="1">
        <v>45998</v>
      </c>
      <c r="H5656" t="s">
        <v>25</v>
      </c>
      <c r="I5656" t="s">
        <v>63</v>
      </c>
      <c r="J5656" t="s">
        <v>27</v>
      </c>
      <c r="K5656">
        <v>5</v>
      </c>
      <c r="L5656">
        <v>136.09</v>
      </c>
      <c r="M5656" t="s">
        <v>28</v>
      </c>
      <c r="N5656">
        <v>11</v>
      </c>
      <c r="O5656" t="s">
        <v>12121</v>
      </c>
      <c r="P5656">
        <v>249</v>
      </c>
      <c r="Q5656" t="s">
        <v>43</v>
      </c>
      <c r="R5656">
        <v>5</v>
      </c>
      <c r="S5656" s="1">
        <v>45485</v>
      </c>
      <c r="T5656" t="s">
        <v>60</v>
      </c>
    </row>
    <row r="5657" spans="1:20" x14ac:dyDescent="0.25">
      <c r="A5657" t="s">
        <v>11364</v>
      </c>
      <c r="B5657" t="s">
        <v>21</v>
      </c>
      <c r="C5657" t="s">
        <v>22</v>
      </c>
      <c r="D5657" t="s">
        <v>56</v>
      </c>
      <c r="E5657" t="s">
        <v>12290</v>
      </c>
      <c r="F5657" t="s">
        <v>11365</v>
      </c>
      <c r="G5657" s="1">
        <v>45998</v>
      </c>
      <c r="H5657" t="s">
        <v>47</v>
      </c>
      <c r="I5657" t="s">
        <v>48</v>
      </c>
      <c r="J5657" t="s">
        <v>59</v>
      </c>
      <c r="K5657">
        <v>5</v>
      </c>
      <c r="L5657">
        <v>877.43</v>
      </c>
      <c r="M5657" t="s">
        <v>35</v>
      </c>
      <c r="N5657">
        <v>25</v>
      </c>
      <c r="O5657" s="1">
        <v>45809</v>
      </c>
      <c r="P5657">
        <v>479</v>
      </c>
      <c r="Q5657" t="s">
        <v>29</v>
      </c>
      <c r="R5657">
        <v>4</v>
      </c>
      <c r="S5657" s="1">
        <v>45755</v>
      </c>
      <c r="T5657" t="s">
        <v>60</v>
      </c>
    </row>
    <row r="5658" spans="1:20" x14ac:dyDescent="0.25">
      <c r="A5658" t="s">
        <v>11366</v>
      </c>
      <c r="B5658" t="s">
        <v>21</v>
      </c>
      <c r="C5658" t="s">
        <v>22</v>
      </c>
      <c r="D5658" t="s">
        <v>56</v>
      </c>
      <c r="E5658" s="1">
        <v>45785</v>
      </c>
      <c r="F5658" t="s">
        <v>11367</v>
      </c>
      <c r="G5658" s="1">
        <v>45998</v>
      </c>
      <c r="H5658" t="s">
        <v>41</v>
      </c>
      <c r="I5658" t="s">
        <v>54</v>
      </c>
      <c r="J5658" t="s">
        <v>67</v>
      </c>
      <c r="K5658">
        <v>1</v>
      </c>
      <c r="L5658">
        <v>1467.6</v>
      </c>
      <c r="M5658" t="s">
        <v>28</v>
      </c>
      <c r="N5658">
        <v>3</v>
      </c>
      <c r="O5658" t="s">
        <v>12143</v>
      </c>
      <c r="P5658">
        <v>171</v>
      </c>
      <c r="Q5658" t="s">
        <v>29</v>
      </c>
      <c r="R5658">
        <v>2</v>
      </c>
      <c r="S5658" t="s">
        <v>12423</v>
      </c>
      <c r="T5658" t="s">
        <v>36</v>
      </c>
    </row>
    <row r="5659" spans="1:20" x14ac:dyDescent="0.25">
      <c r="A5659" t="s">
        <v>11368</v>
      </c>
      <c r="B5659" t="s">
        <v>45</v>
      </c>
      <c r="C5659" t="s">
        <v>82</v>
      </c>
      <c r="D5659" t="s">
        <v>52</v>
      </c>
      <c r="E5659" t="s">
        <v>12258</v>
      </c>
      <c r="F5659" t="s">
        <v>11369</v>
      </c>
      <c r="G5659" s="1">
        <v>45998</v>
      </c>
      <c r="H5659" t="s">
        <v>47</v>
      </c>
      <c r="I5659" t="s">
        <v>63</v>
      </c>
      <c r="J5659" t="s">
        <v>59</v>
      </c>
      <c r="K5659">
        <v>2</v>
      </c>
      <c r="L5659">
        <v>424.37</v>
      </c>
      <c r="M5659" t="s">
        <v>50</v>
      </c>
      <c r="N5659">
        <v>38</v>
      </c>
      <c r="O5659" t="s">
        <v>12346</v>
      </c>
      <c r="P5659">
        <v>115</v>
      </c>
      <c r="Q5659" t="s">
        <v>43</v>
      </c>
      <c r="R5659">
        <v>1</v>
      </c>
      <c r="S5659" t="s">
        <v>12090</v>
      </c>
      <c r="T5659" t="s">
        <v>30</v>
      </c>
    </row>
    <row r="5660" spans="1:20" x14ac:dyDescent="0.25">
      <c r="A5660" t="s">
        <v>11370</v>
      </c>
      <c r="B5660" t="s">
        <v>45</v>
      </c>
      <c r="C5660" t="s">
        <v>22</v>
      </c>
      <c r="D5660" t="s">
        <v>56</v>
      </c>
      <c r="E5660" t="s">
        <v>12134</v>
      </c>
      <c r="F5660" t="s">
        <v>11371</v>
      </c>
      <c r="G5660" s="1">
        <v>45998</v>
      </c>
      <c r="H5660" t="s">
        <v>25</v>
      </c>
      <c r="I5660" t="s">
        <v>63</v>
      </c>
      <c r="J5660" t="s">
        <v>27</v>
      </c>
      <c r="K5660">
        <v>4</v>
      </c>
      <c r="L5660">
        <v>259.47000000000003</v>
      </c>
      <c r="M5660" t="s">
        <v>50</v>
      </c>
      <c r="N5660">
        <v>50</v>
      </c>
      <c r="O5660" s="1">
        <v>45636</v>
      </c>
      <c r="P5660">
        <v>104</v>
      </c>
      <c r="Q5660" t="s">
        <v>29</v>
      </c>
      <c r="R5660">
        <v>4</v>
      </c>
      <c r="S5660" t="s">
        <v>12225</v>
      </c>
      <c r="T5660" t="s">
        <v>60</v>
      </c>
    </row>
    <row r="5661" spans="1:20" x14ac:dyDescent="0.25">
      <c r="A5661" t="s">
        <v>11372</v>
      </c>
      <c r="B5661" t="s">
        <v>45</v>
      </c>
      <c r="C5661" t="s">
        <v>39</v>
      </c>
      <c r="D5661" t="s">
        <v>77</v>
      </c>
      <c r="E5661" t="s">
        <v>12288</v>
      </c>
      <c r="F5661" t="s">
        <v>11373</v>
      </c>
      <c r="G5661" s="1">
        <v>45998</v>
      </c>
      <c r="H5661" t="s">
        <v>58</v>
      </c>
      <c r="I5661" t="s">
        <v>48</v>
      </c>
      <c r="J5661" t="s">
        <v>49</v>
      </c>
      <c r="K5661">
        <v>4</v>
      </c>
      <c r="L5661">
        <v>856.25</v>
      </c>
      <c r="M5661" t="s">
        <v>35</v>
      </c>
      <c r="N5661">
        <v>19</v>
      </c>
      <c r="O5661" t="s">
        <v>12078</v>
      </c>
      <c r="P5661">
        <v>331</v>
      </c>
      <c r="Q5661" t="s">
        <v>29</v>
      </c>
      <c r="R5661">
        <v>2</v>
      </c>
      <c r="S5661" t="s">
        <v>12119</v>
      </c>
      <c r="T5661" t="s">
        <v>60</v>
      </c>
    </row>
    <row r="5662" spans="1:20" x14ac:dyDescent="0.25">
      <c r="A5662" t="s">
        <v>11374</v>
      </c>
      <c r="B5662" t="s">
        <v>38</v>
      </c>
      <c r="C5662" t="s">
        <v>82</v>
      </c>
      <c r="D5662" t="s">
        <v>23</v>
      </c>
      <c r="E5662" t="s">
        <v>12068</v>
      </c>
      <c r="F5662" t="s">
        <v>11375</v>
      </c>
      <c r="G5662" s="1">
        <v>45998</v>
      </c>
      <c r="H5662" t="s">
        <v>25</v>
      </c>
      <c r="I5662" t="s">
        <v>54</v>
      </c>
      <c r="J5662" t="s">
        <v>67</v>
      </c>
      <c r="K5662">
        <v>5</v>
      </c>
      <c r="L5662">
        <v>357.07</v>
      </c>
      <c r="M5662" t="s">
        <v>50</v>
      </c>
      <c r="N5662">
        <v>43</v>
      </c>
      <c r="O5662" s="1">
        <v>45513</v>
      </c>
      <c r="P5662">
        <v>344</v>
      </c>
      <c r="Q5662" t="s">
        <v>29</v>
      </c>
      <c r="R5662">
        <v>4</v>
      </c>
      <c r="S5662" t="s">
        <v>12196</v>
      </c>
      <c r="T5662" t="s">
        <v>30</v>
      </c>
    </row>
    <row r="5663" spans="1:20" x14ac:dyDescent="0.25">
      <c r="A5663" t="s">
        <v>11376</v>
      </c>
      <c r="B5663" t="s">
        <v>45</v>
      </c>
      <c r="C5663" t="s">
        <v>22</v>
      </c>
      <c r="D5663" t="s">
        <v>52</v>
      </c>
      <c r="E5663" t="s">
        <v>12409</v>
      </c>
      <c r="F5663" t="s">
        <v>11377</v>
      </c>
      <c r="G5663" s="1">
        <v>45998</v>
      </c>
      <c r="H5663" t="s">
        <v>25</v>
      </c>
      <c r="I5663" t="s">
        <v>54</v>
      </c>
      <c r="J5663" t="s">
        <v>64</v>
      </c>
      <c r="K5663">
        <v>1</v>
      </c>
      <c r="L5663">
        <v>926.71</v>
      </c>
      <c r="M5663" t="s">
        <v>28</v>
      </c>
      <c r="N5663">
        <v>39</v>
      </c>
      <c r="O5663" t="s">
        <v>12146</v>
      </c>
      <c r="P5663">
        <v>463</v>
      </c>
      <c r="Q5663" t="s">
        <v>29</v>
      </c>
      <c r="R5663">
        <v>4</v>
      </c>
      <c r="S5663" t="s">
        <v>12184</v>
      </c>
      <c r="T5663" t="s">
        <v>36</v>
      </c>
    </row>
    <row r="5664" spans="1:20" x14ac:dyDescent="0.25">
      <c r="A5664" t="s">
        <v>11378</v>
      </c>
      <c r="B5664" t="s">
        <v>38</v>
      </c>
      <c r="C5664" t="s">
        <v>82</v>
      </c>
      <c r="D5664" t="s">
        <v>32</v>
      </c>
      <c r="E5664" t="s">
        <v>12425</v>
      </c>
      <c r="F5664" t="s">
        <v>11379</v>
      </c>
      <c r="G5664" t="s">
        <v>12180</v>
      </c>
      <c r="H5664" t="s">
        <v>47</v>
      </c>
      <c r="I5664" t="s">
        <v>48</v>
      </c>
      <c r="J5664" t="s">
        <v>27</v>
      </c>
      <c r="K5664">
        <v>1</v>
      </c>
      <c r="L5664">
        <v>659.46</v>
      </c>
      <c r="M5664" t="s">
        <v>28</v>
      </c>
      <c r="N5664">
        <v>16</v>
      </c>
      <c r="O5664" s="1">
        <v>45394</v>
      </c>
      <c r="P5664">
        <v>336</v>
      </c>
      <c r="Q5664" t="s">
        <v>29</v>
      </c>
      <c r="R5664">
        <v>5</v>
      </c>
      <c r="S5664" t="s">
        <v>12163</v>
      </c>
      <c r="T5664" t="s">
        <v>60</v>
      </c>
    </row>
    <row r="5665" spans="1:20" x14ac:dyDescent="0.25">
      <c r="A5665" t="s">
        <v>11380</v>
      </c>
      <c r="B5665" t="s">
        <v>21</v>
      </c>
      <c r="C5665" t="s">
        <v>39</v>
      </c>
      <c r="D5665" t="s">
        <v>32</v>
      </c>
      <c r="E5665" s="1">
        <v>45574</v>
      </c>
      <c r="F5665" t="s">
        <v>11381</v>
      </c>
      <c r="G5665" t="s">
        <v>12180</v>
      </c>
      <c r="H5665" t="s">
        <v>41</v>
      </c>
      <c r="I5665" t="s">
        <v>54</v>
      </c>
      <c r="J5665" t="s">
        <v>27</v>
      </c>
      <c r="K5665">
        <v>2</v>
      </c>
      <c r="L5665">
        <v>1385.1</v>
      </c>
      <c r="M5665" t="s">
        <v>28</v>
      </c>
      <c r="N5665">
        <v>8</v>
      </c>
      <c r="O5665" t="s">
        <v>12115</v>
      </c>
      <c r="P5665">
        <v>94</v>
      </c>
      <c r="Q5665" t="s">
        <v>29</v>
      </c>
      <c r="R5665">
        <v>4</v>
      </c>
      <c r="S5665" t="s">
        <v>12423</v>
      </c>
      <c r="T5665" t="s">
        <v>36</v>
      </c>
    </row>
    <row r="5666" spans="1:20" x14ac:dyDescent="0.25">
      <c r="A5666" t="s">
        <v>11382</v>
      </c>
      <c r="B5666" t="s">
        <v>38</v>
      </c>
      <c r="C5666" t="s">
        <v>22</v>
      </c>
      <c r="D5666" t="s">
        <v>56</v>
      </c>
      <c r="E5666" s="1">
        <v>45810</v>
      </c>
      <c r="F5666" t="s">
        <v>11383</v>
      </c>
      <c r="G5666" t="s">
        <v>12180</v>
      </c>
      <c r="H5666" t="s">
        <v>41</v>
      </c>
      <c r="I5666" t="s">
        <v>54</v>
      </c>
      <c r="J5666" t="s">
        <v>49</v>
      </c>
      <c r="K5666">
        <v>1</v>
      </c>
      <c r="L5666">
        <v>577.03</v>
      </c>
      <c r="M5666" t="s">
        <v>50</v>
      </c>
      <c r="N5666">
        <v>25</v>
      </c>
      <c r="O5666" s="1">
        <v>45751</v>
      </c>
      <c r="P5666">
        <v>468</v>
      </c>
      <c r="Q5666" t="s">
        <v>29</v>
      </c>
      <c r="R5666">
        <v>4</v>
      </c>
      <c r="S5666" s="1">
        <v>45755</v>
      </c>
      <c r="T5666" t="s">
        <v>30</v>
      </c>
    </row>
    <row r="5667" spans="1:20" x14ac:dyDescent="0.25">
      <c r="A5667" t="s">
        <v>11384</v>
      </c>
      <c r="B5667" t="s">
        <v>38</v>
      </c>
      <c r="C5667" t="s">
        <v>22</v>
      </c>
      <c r="D5667" t="s">
        <v>56</v>
      </c>
      <c r="E5667" s="1">
        <v>45969</v>
      </c>
      <c r="F5667" t="s">
        <v>11385</v>
      </c>
      <c r="G5667" t="s">
        <v>12180</v>
      </c>
      <c r="H5667" t="s">
        <v>41</v>
      </c>
      <c r="I5667" t="s">
        <v>63</v>
      </c>
      <c r="J5667" t="s">
        <v>27</v>
      </c>
      <c r="K5667">
        <v>3</v>
      </c>
      <c r="L5667">
        <v>401.4</v>
      </c>
      <c r="M5667" t="s">
        <v>50</v>
      </c>
      <c r="N5667">
        <v>3</v>
      </c>
      <c r="O5667" s="1">
        <v>45936</v>
      </c>
      <c r="P5667">
        <v>195</v>
      </c>
      <c r="Q5667" t="s">
        <v>29</v>
      </c>
      <c r="R5667">
        <v>2</v>
      </c>
      <c r="S5667" t="s">
        <v>12158</v>
      </c>
      <c r="T5667" t="s">
        <v>60</v>
      </c>
    </row>
    <row r="5668" spans="1:20" x14ac:dyDescent="0.25">
      <c r="A5668" t="s">
        <v>11386</v>
      </c>
      <c r="B5668" t="s">
        <v>38</v>
      </c>
      <c r="C5668" t="s">
        <v>22</v>
      </c>
      <c r="D5668" t="s">
        <v>52</v>
      </c>
      <c r="E5668" t="s">
        <v>12307</v>
      </c>
      <c r="F5668" t="s">
        <v>11387</v>
      </c>
      <c r="G5668" t="s">
        <v>12180</v>
      </c>
      <c r="H5668" t="s">
        <v>34</v>
      </c>
      <c r="I5668" t="s">
        <v>26</v>
      </c>
      <c r="J5668" t="s">
        <v>49</v>
      </c>
      <c r="K5668">
        <v>5</v>
      </c>
      <c r="L5668">
        <v>938.73</v>
      </c>
      <c r="M5668" t="s">
        <v>50</v>
      </c>
      <c r="N5668">
        <v>25</v>
      </c>
      <c r="O5668" t="s">
        <v>12079</v>
      </c>
      <c r="P5668">
        <v>404</v>
      </c>
      <c r="Q5668" t="s">
        <v>43</v>
      </c>
      <c r="R5668">
        <v>2</v>
      </c>
      <c r="S5668" t="s">
        <v>12209</v>
      </c>
      <c r="T5668" t="s">
        <v>36</v>
      </c>
    </row>
    <row r="5669" spans="1:20" x14ac:dyDescent="0.25">
      <c r="A5669" t="s">
        <v>11388</v>
      </c>
      <c r="B5669" t="s">
        <v>21</v>
      </c>
      <c r="C5669" t="s">
        <v>82</v>
      </c>
      <c r="D5669" t="s">
        <v>52</v>
      </c>
      <c r="E5669" t="s">
        <v>12136</v>
      </c>
      <c r="F5669" t="s">
        <v>11389</v>
      </c>
      <c r="G5669" t="s">
        <v>12180</v>
      </c>
      <c r="H5669" t="s">
        <v>41</v>
      </c>
      <c r="I5669" t="s">
        <v>42</v>
      </c>
      <c r="J5669" t="s">
        <v>27</v>
      </c>
      <c r="K5669">
        <v>4</v>
      </c>
      <c r="L5669">
        <v>219.43</v>
      </c>
      <c r="M5669" t="s">
        <v>50</v>
      </c>
      <c r="N5669">
        <v>50</v>
      </c>
      <c r="O5669" t="s">
        <v>12372</v>
      </c>
      <c r="P5669">
        <v>477</v>
      </c>
      <c r="Q5669" t="s">
        <v>43</v>
      </c>
      <c r="R5669">
        <v>2</v>
      </c>
      <c r="S5669" t="s">
        <v>12086</v>
      </c>
      <c r="T5669" t="s">
        <v>60</v>
      </c>
    </row>
    <row r="5670" spans="1:20" x14ac:dyDescent="0.25">
      <c r="A5670" t="s">
        <v>11390</v>
      </c>
      <c r="B5670" t="s">
        <v>21</v>
      </c>
      <c r="C5670" t="s">
        <v>82</v>
      </c>
      <c r="D5670" t="s">
        <v>32</v>
      </c>
      <c r="E5670" t="s">
        <v>12305</v>
      </c>
      <c r="F5670" t="s">
        <v>11391</v>
      </c>
      <c r="G5670" t="s">
        <v>12180</v>
      </c>
      <c r="H5670" t="s">
        <v>34</v>
      </c>
      <c r="I5670" t="s">
        <v>42</v>
      </c>
      <c r="J5670" t="s">
        <v>49</v>
      </c>
      <c r="K5670">
        <v>3</v>
      </c>
      <c r="L5670">
        <v>509.45</v>
      </c>
      <c r="M5670" t="s">
        <v>50</v>
      </c>
      <c r="N5670">
        <v>11</v>
      </c>
      <c r="O5670" t="s">
        <v>12318</v>
      </c>
      <c r="P5670">
        <v>183</v>
      </c>
      <c r="Q5670" t="s">
        <v>43</v>
      </c>
      <c r="R5670">
        <v>4</v>
      </c>
      <c r="S5670" t="s">
        <v>12288</v>
      </c>
      <c r="T5670" t="s">
        <v>36</v>
      </c>
    </row>
    <row r="5671" spans="1:20" x14ac:dyDescent="0.25">
      <c r="A5671" t="s">
        <v>11392</v>
      </c>
      <c r="B5671" t="s">
        <v>45</v>
      </c>
      <c r="C5671" t="s">
        <v>82</v>
      </c>
      <c r="D5671" t="s">
        <v>77</v>
      </c>
      <c r="E5671" t="s">
        <v>12239</v>
      </c>
      <c r="F5671" t="s">
        <v>11393</v>
      </c>
      <c r="G5671" t="s">
        <v>12180</v>
      </c>
      <c r="H5671" t="s">
        <v>25</v>
      </c>
      <c r="I5671" t="s">
        <v>42</v>
      </c>
      <c r="J5671" t="s">
        <v>67</v>
      </c>
      <c r="K5671">
        <v>2</v>
      </c>
      <c r="L5671">
        <v>249.38</v>
      </c>
      <c r="M5671" t="s">
        <v>50</v>
      </c>
      <c r="N5671">
        <v>5</v>
      </c>
      <c r="O5671" t="s">
        <v>12185</v>
      </c>
      <c r="P5671">
        <v>67</v>
      </c>
      <c r="Q5671" t="s">
        <v>43</v>
      </c>
      <c r="R5671">
        <v>4</v>
      </c>
      <c r="S5671" s="1">
        <v>45999</v>
      </c>
      <c r="T5671" t="s">
        <v>36</v>
      </c>
    </row>
    <row r="5672" spans="1:20" x14ac:dyDescent="0.25">
      <c r="A5672" t="s">
        <v>11394</v>
      </c>
      <c r="B5672" t="s">
        <v>21</v>
      </c>
      <c r="C5672" t="s">
        <v>39</v>
      </c>
      <c r="D5672" t="s">
        <v>32</v>
      </c>
      <c r="E5672" s="1">
        <v>45483</v>
      </c>
      <c r="F5672" t="s">
        <v>11395</v>
      </c>
      <c r="G5672" t="s">
        <v>12203</v>
      </c>
      <c r="H5672" t="s">
        <v>47</v>
      </c>
      <c r="I5672" t="s">
        <v>54</v>
      </c>
      <c r="J5672" t="s">
        <v>67</v>
      </c>
      <c r="K5672">
        <v>3</v>
      </c>
      <c r="L5672">
        <v>1067.69</v>
      </c>
      <c r="M5672" t="s">
        <v>35</v>
      </c>
      <c r="N5672">
        <v>14</v>
      </c>
      <c r="O5672" t="s">
        <v>12354</v>
      </c>
      <c r="P5672">
        <v>232</v>
      </c>
      <c r="Q5672" t="s">
        <v>43</v>
      </c>
      <c r="R5672">
        <v>4</v>
      </c>
      <c r="S5672" t="s">
        <v>12167</v>
      </c>
      <c r="T5672" t="s">
        <v>36</v>
      </c>
    </row>
    <row r="5673" spans="1:20" x14ac:dyDescent="0.25">
      <c r="A5673" t="s">
        <v>11396</v>
      </c>
      <c r="B5673" t="s">
        <v>45</v>
      </c>
      <c r="C5673" t="s">
        <v>82</v>
      </c>
      <c r="D5673" t="s">
        <v>32</v>
      </c>
      <c r="E5673" t="s">
        <v>12084</v>
      </c>
      <c r="F5673" t="s">
        <v>11397</v>
      </c>
      <c r="G5673" t="s">
        <v>12203</v>
      </c>
      <c r="H5673" t="s">
        <v>34</v>
      </c>
      <c r="I5673" t="s">
        <v>63</v>
      </c>
      <c r="J5673" t="s">
        <v>59</v>
      </c>
      <c r="K5673">
        <v>3</v>
      </c>
      <c r="L5673">
        <v>1092.45</v>
      </c>
      <c r="M5673" t="s">
        <v>28</v>
      </c>
      <c r="N5673">
        <v>37</v>
      </c>
      <c r="O5673" s="1">
        <v>45696</v>
      </c>
      <c r="P5673">
        <v>392</v>
      </c>
      <c r="Q5673" t="s">
        <v>43</v>
      </c>
      <c r="R5673">
        <v>2</v>
      </c>
      <c r="S5673" s="1">
        <v>45513</v>
      </c>
      <c r="T5673" t="s">
        <v>60</v>
      </c>
    </row>
    <row r="5674" spans="1:20" x14ac:dyDescent="0.25">
      <c r="A5674" t="s">
        <v>11398</v>
      </c>
      <c r="B5674" t="s">
        <v>45</v>
      </c>
      <c r="C5674" t="s">
        <v>39</v>
      </c>
      <c r="D5674" t="s">
        <v>23</v>
      </c>
      <c r="E5674" s="1">
        <v>45722</v>
      </c>
      <c r="F5674" t="s">
        <v>11399</v>
      </c>
      <c r="G5674" t="s">
        <v>12203</v>
      </c>
      <c r="H5674" t="s">
        <v>47</v>
      </c>
      <c r="I5674" t="s">
        <v>26</v>
      </c>
      <c r="J5674" t="s">
        <v>67</v>
      </c>
      <c r="K5674">
        <v>1</v>
      </c>
      <c r="L5674">
        <v>599.54</v>
      </c>
      <c r="M5674" t="s">
        <v>28</v>
      </c>
      <c r="N5674">
        <v>12</v>
      </c>
      <c r="O5674" s="1">
        <v>45606</v>
      </c>
      <c r="P5674">
        <v>352</v>
      </c>
      <c r="Q5674" t="s">
        <v>43</v>
      </c>
      <c r="R5674">
        <v>3</v>
      </c>
      <c r="S5674" t="s">
        <v>12161</v>
      </c>
      <c r="T5674" t="s">
        <v>36</v>
      </c>
    </row>
    <row r="5675" spans="1:20" x14ac:dyDescent="0.25">
      <c r="A5675" t="s">
        <v>11400</v>
      </c>
      <c r="B5675" t="s">
        <v>38</v>
      </c>
      <c r="C5675" t="s">
        <v>22</v>
      </c>
      <c r="D5675" t="s">
        <v>77</v>
      </c>
      <c r="E5675" s="1">
        <v>45842</v>
      </c>
      <c r="F5675" t="s">
        <v>11401</v>
      </c>
      <c r="G5675" t="s">
        <v>12203</v>
      </c>
      <c r="H5675" t="s">
        <v>58</v>
      </c>
      <c r="I5675" t="s">
        <v>26</v>
      </c>
      <c r="J5675" t="s">
        <v>59</v>
      </c>
      <c r="K5675">
        <v>2</v>
      </c>
      <c r="L5675">
        <v>1364.09</v>
      </c>
      <c r="M5675" t="s">
        <v>28</v>
      </c>
      <c r="N5675">
        <v>3</v>
      </c>
      <c r="O5675" s="1">
        <v>45693</v>
      </c>
      <c r="P5675">
        <v>141</v>
      </c>
      <c r="Q5675" t="s">
        <v>29</v>
      </c>
      <c r="R5675">
        <v>1</v>
      </c>
      <c r="S5675" t="s">
        <v>12379</v>
      </c>
      <c r="T5675" t="s">
        <v>60</v>
      </c>
    </row>
    <row r="5676" spans="1:20" x14ac:dyDescent="0.25">
      <c r="A5676" t="s">
        <v>11402</v>
      </c>
      <c r="B5676" t="s">
        <v>21</v>
      </c>
      <c r="C5676" t="s">
        <v>39</v>
      </c>
      <c r="D5676" t="s">
        <v>23</v>
      </c>
      <c r="E5676" t="s">
        <v>12113</v>
      </c>
      <c r="F5676" t="s">
        <v>11403</v>
      </c>
      <c r="G5676" t="s">
        <v>12203</v>
      </c>
      <c r="H5676" t="s">
        <v>47</v>
      </c>
      <c r="I5676" t="s">
        <v>26</v>
      </c>
      <c r="J5676" t="s">
        <v>67</v>
      </c>
      <c r="K5676">
        <v>5</v>
      </c>
      <c r="L5676">
        <v>207.6</v>
      </c>
      <c r="M5676" t="s">
        <v>28</v>
      </c>
      <c r="N5676">
        <v>16</v>
      </c>
      <c r="O5676" t="s">
        <v>12275</v>
      </c>
      <c r="P5676">
        <v>289</v>
      </c>
      <c r="Q5676" t="s">
        <v>29</v>
      </c>
      <c r="R5676">
        <v>5</v>
      </c>
      <c r="S5676" t="s">
        <v>12284</v>
      </c>
      <c r="T5676" t="s">
        <v>30</v>
      </c>
    </row>
    <row r="5677" spans="1:20" x14ac:dyDescent="0.25">
      <c r="A5677" t="s">
        <v>11404</v>
      </c>
      <c r="B5677" t="s">
        <v>38</v>
      </c>
      <c r="C5677" t="s">
        <v>39</v>
      </c>
      <c r="D5677" t="s">
        <v>32</v>
      </c>
      <c r="E5677" s="1">
        <v>45476</v>
      </c>
      <c r="F5677" t="s">
        <v>11405</v>
      </c>
      <c r="G5677" t="s">
        <v>12203</v>
      </c>
      <c r="H5677" t="s">
        <v>25</v>
      </c>
      <c r="I5677" t="s">
        <v>54</v>
      </c>
      <c r="J5677" t="s">
        <v>64</v>
      </c>
      <c r="K5677">
        <v>1</v>
      </c>
      <c r="L5677">
        <v>679.09</v>
      </c>
      <c r="M5677" t="s">
        <v>28</v>
      </c>
      <c r="N5677">
        <v>8</v>
      </c>
      <c r="O5677" t="s">
        <v>12164</v>
      </c>
      <c r="P5677">
        <v>21</v>
      </c>
      <c r="Q5677" t="s">
        <v>29</v>
      </c>
      <c r="R5677">
        <v>5</v>
      </c>
      <c r="S5677" t="s">
        <v>12067</v>
      </c>
      <c r="T5677" t="s">
        <v>30</v>
      </c>
    </row>
    <row r="5678" spans="1:20" x14ac:dyDescent="0.25">
      <c r="A5678" t="s">
        <v>11406</v>
      </c>
      <c r="B5678" t="s">
        <v>45</v>
      </c>
      <c r="C5678" t="s">
        <v>22</v>
      </c>
      <c r="D5678" t="s">
        <v>56</v>
      </c>
      <c r="E5678" s="1">
        <v>45810</v>
      </c>
      <c r="F5678" t="s">
        <v>11407</v>
      </c>
      <c r="G5678" t="s">
        <v>12203</v>
      </c>
      <c r="H5678" t="s">
        <v>47</v>
      </c>
      <c r="I5678" t="s">
        <v>63</v>
      </c>
      <c r="J5678" t="s">
        <v>49</v>
      </c>
      <c r="K5678">
        <v>1</v>
      </c>
      <c r="L5678">
        <v>689.93</v>
      </c>
      <c r="M5678" t="s">
        <v>35</v>
      </c>
      <c r="N5678">
        <v>4</v>
      </c>
      <c r="O5678" t="s">
        <v>12189</v>
      </c>
      <c r="P5678">
        <v>286</v>
      </c>
      <c r="Q5678" t="s">
        <v>29</v>
      </c>
      <c r="R5678">
        <v>4</v>
      </c>
      <c r="S5678" s="1">
        <v>45816</v>
      </c>
      <c r="T5678" t="s">
        <v>36</v>
      </c>
    </row>
    <row r="5679" spans="1:20" x14ac:dyDescent="0.25">
      <c r="A5679" t="s">
        <v>11408</v>
      </c>
      <c r="B5679" t="s">
        <v>21</v>
      </c>
      <c r="C5679" t="s">
        <v>39</v>
      </c>
      <c r="D5679" t="s">
        <v>56</v>
      </c>
      <c r="E5679" s="1">
        <v>45211</v>
      </c>
      <c r="F5679" t="s">
        <v>11409</v>
      </c>
      <c r="G5679" t="s">
        <v>12203</v>
      </c>
      <c r="H5679" t="s">
        <v>25</v>
      </c>
      <c r="I5679" t="s">
        <v>54</v>
      </c>
      <c r="J5679" t="s">
        <v>49</v>
      </c>
      <c r="K5679">
        <v>4</v>
      </c>
      <c r="L5679">
        <v>1432.84</v>
      </c>
      <c r="M5679" t="s">
        <v>28</v>
      </c>
      <c r="N5679">
        <v>45</v>
      </c>
      <c r="O5679" s="1">
        <v>45694</v>
      </c>
      <c r="P5679">
        <v>12</v>
      </c>
      <c r="Q5679" t="s">
        <v>43</v>
      </c>
      <c r="R5679">
        <v>4</v>
      </c>
      <c r="S5679" s="1">
        <v>45815</v>
      </c>
      <c r="T5679" t="s">
        <v>60</v>
      </c>
    </row>
    <row r="5680" spans="1:20" x14ac:dyDescent="0.25">
      <c r="A5680" t="s">
        <v>11410</v>
      </c>
      <c r="B5680" t="s">
        <v>21</v>
      </c>
      <c r="C5680" t="s">
        <v>22</v>
      </c>
      <c r="D5680" t="s">
        <v>23</v>
      </c>
      <c r="E5680" s="1">
        <v>45480</v>
      </c>
      <c r="F5680" t="s">
        <v>11411</v>
      </c>
      <c r="G5680" t="s">
        <v>12203</v>
      </c>
      <c r="H5680" t="s">
        <v>41</v>
      </c>
      <c r="I5680" t="s">
        <v>26</v>
      </c>
      <c r="J5680" t="s">
        <v>64</v>
      </c>
      <c r="K5680">
        <v>1</v>
      </c>
      <c r="L5680">
        <v>1427.96</v>
      </c>
      <c r="M5680" t="s">
        <v>50</v>
      </c>
      <c r="N5680">
        <v>48</v>
      </c>
      <c r="O5680" s="1">
        <v>45931</v>
      </c>
      <c r="P5680">
        <v>42</v>
      </c>
      <c r="Q5680" t="s">
        <v>43</v>
      </c>
      <c r="R5680">
        <v>5</v>
      </c>
      <c r="S5680" t="s">
        <v>12089</v>
      </c>
      <c r="T5680" t="s">
        <v>60</v>
      </c>
    </row>
    <row r="5681" spans="1:20" x14ac:dyDescent="0.25">
      <c r="A5681" t="s">
        <v>11412</v>
      </c>
      <c r="B5681" t="s">
        <v>45</v>
      </c>
      <c r="C5681" t="s">
        <v>82</v>
      </c>
      <c r="D5681" t="s">
        <v>32</v>
      </c>
      <c r="E5681" s="1">
        <v>45300</v>
      </c>
      <c r="F5681" t="s">
        <v>11413</v>
      </c>
      <c r="G5681" t="s">
        <v>12203</v>
      </c>
      <c r="H5681" t="s">
        <v>41</v>
      </c>
      <c r="I5681" t="s">
        <v>63</v>
      </c>
      <c r="J5681" t="s">
        <v>64</v>
      </c>
      <c r="K5681">
        <v>5</v>
      </c>
      <c r="L5681">
        <v>1241.3399999999999</v>
      </c>
      <c r="M5681" t="s">
        <v>28</v>
      </c>
      <c r="N5681">
        <v>1</v>
      </c>
      <c r="O5681" t="s">
        <v>12186</v>
      </c>
      <c r="P5681">
        <v>388</v>
      </c>
      <c r="Q5681" t="s">
        <v>29</v>
      </c>
      <c r="R5681">
        <v>5</v>
      </c>
      <c r="S5681" t="s">
        <v>12088</v>
      </c>
      <c r="T5681" t="s">
        <v>60</v>
      </c>
    </row>
    <row r="5682" spans="1:20" x14ac:dyDescent="0.25">
      <c r="A5682" t="s">
        <v>11414</v>
      </c>
      <c r="B5682" t="s">
        <v>38</v>
      </c>
      <c r="C5682" t="s">
        <v>39</v>
      </c>
      <c r="D5682" t="s">
        <v>52</v>
      </c>
      <c r="E5682" t="s">
        <v>12159</v>
      </c>
      <c r="F5682" t="s">
        <v>11415</v>
      </c>
      <c r="G5682" t="s">
        <v>12364</v>
      </c>
      <c r="H5682" t="s">
        <v>34</v>
      </c>
      <c r="I5682" t="s">
        <v>48</v>
      </c>
      <c r="J5682" t="s">
        <v>49</v>
      </c>
      <c r="K5682">
        <v>4</v>
      </c>
      <c r="L5682">
        <v>712.87</v>
      </c>
      <c r="M5682" t="s">
        <v>50</v>
      </c>
      <c r="N5682">
        <v>17</v>
      </c>
      <c r="O5682" s="1">
        <v>45722</v>
      </c>
      <c r="P5682">
        <v>372</v>
      </c>
      <c r="Q5682" t="s">
        <v>43</v>
      </c>
      <c r="R5682">
        <v>5</v>
      </c>
      <c r="S5682" s="1">
        <v>45516</v>
      </c>
      <c r="T5682" t="s">
        <v>30</v>
      </c>
    </row>
    <row r="5683" spans="1:20" x14ac:dyDescent="0.25">
      <c r="A5683" t="s">
        <v>11416</v>
      </c>
      <c r="B5683" t="s">
        <v>21</v>
      </c>
      <c r="C5683" t="s">
        <v>39</v>
      </c>
      <c r="D5683" t="s">
        <v>23</v>
      </c>
      <c r="E5683" t="s">
        <v>12277</v>
      </c>
      <c r="F5683" t="s">
        <v>11417</v>
      </c>
      <c r="G5683" t="s">
        <v>12364</v>
      </c>
      <c r="H5683" t="s">
        <v>58</v>
      </c>
      <c r="I5683" t="s">
        <v>63</v>
      </c>
      <c r="J5683" t="s">
        <v>49</v>
      </c>
      <c r="K5683">
        <v>2</v>
      </c>
      <c r="L5683">
        <v>855.91</v>
      </c>
      <c r="M5683" t="s">
        <v>28</v>
      </c>
      <c r="N5683">
        <v>39</v>
      </c>
      <c r="O5683" t="s">
        <v>12333</v>
      </c>
      <c r="P5683">
        <v>169</v>
      </c>
      <c r="Q5683" t="s">
        <v>43</v>
      </c>
      <c r="R5683">
        <v>3</v>
      </c>
      <c r="S5683" t="s">
        <v>12255</v>
      </c>
      <c r="T5683" t="s">
        <v>30</v>
      </c>
    </row>
    <row r="5684" spans="1:20" x14ac:dyDescent="0.25">
      <c r="A5684" t="s">
        <v>11418</v>
      </c>
      <c r="B5684" t="s">
        <v>45</v>
      </c>
      <c r="C5684" t="s">
        <v>39</v>
      </c>
      <c r="D5684" t="s">
        <v>56</v>
      </c>
      <c r="E5684" t="s">
        <v>12470</v>
      </c>
      <c r="F5684" t="s">
        <v>11419</v>
      </c>
      <c r="G5684" t="s">
        <v>12364</v>
      </c>
      <c r="H5684" t="s">
        <v>34</v>
      </c>
      <c r="I5684" t="s">
        <v>63</v>
      </c>
      <c r="J5684" t="s">
        <v>27</v>
      </c>
      <c r="K5684">
        <v>5</v>
      </c>
      <c r="L5684">
        <v>595.55999999999995</v>
      </c>
      <c r="M5684" t="s">
        <v>35</v>
      </c>
      <c r="N5684">
        <v>7</v>
      </c>
      <c r="O5684" s="1">
        <v>45842</v>
      </c>
      <c r="P5684">
        <v>272</v>
      </c>
      <c r="Q5684" t="s">
        <v>29</v>
      </c>
      <c r="R5684">
        <v>2</v>
      </c>
      <c r="S5684" t="s">
        <v>12360</v>
      </c>
      <c r="T5684" t="s">
        <v>60</v>
      </c>
    </row>
    <row r="5685" spans="1:20" x14ac:dyDescent="0.25">
      <c r="A5685" t="s">
        <v>11420</v>
      </c>
      <c r="B5685" t="s">
        <v>21</v>
      </c>
      <c r="C5685" t="s">
        <v>39</v>
      </c>
      <c r="D5685" t="s">
        <v>52</v>
      </c>
      <c r="E5685" t="s">
        <v>12172</v>
      </c>
      <c r="F5685" t="s">
        <v>11421</v>
      </c>
      <c r="G5685" t="s">
        <v>12364</v>
      </c>
      <c r="H5685" t="s">
        <v>34</v>
      </c>
      <c r="I5685" t="s">
        <v>54</v>
      </c>
      <c r="J5685" t="s">
        <v>27</v>
      </c>
      <c r="K5685">
        <v>3</v>
      </c>
      <c r="L5685">
        <v>601.20000000000005</v>
      </c>
      <c r="M5685" t="s">
        <v>50</v>
      </c>
      <c r="N5685">
        <v>38</v>
      </c>
      <c r="O5685" s="1">
        <v>45695</v>
      </c>
      <c r="P5685">
        <v>2</v>
      </c>
      <c r="Q5685" t="s">
        <v>43</v>
      </c>
      <c r="R5685">
        <v>3</v>
      </c>
      <c r="S5685" t="s">
        <v>12140</v>
      </c>
      <c r="T5685" t="s">
        <v>30</v>
      </c>
    </row>
    <row r="5686" spans="1:20" x14ac:dyDescent="0.25">
      <c r="A5686" t="s">
        <v>11422</v>
      </c>
      <c r="B5686" t="s">
        <v>21</v>
      </c>
      <c r="C5686" t="s">
        <v>39</v>
      </c>
      <c r="D5686" t="s">
        <v>77</v>
      </c>
      <c r="E5686" s="1">
        <v>45475</v>
      </c>
      <c r="F5686" t="s">
        <v>11423</v>
      </c>
      <c r="G5686" t="s">
        <v>12249</v>
      </c>
      <c r="H5686" t="s">
        <v>25</v>
      </c>
      <c r="I5686" t="s">
        <v>26</v>
      </c>
      <c r="J5686" t="s">
        <v>59</v>
      </c>
      <c r="K5686">
        <v>2</v>
      </c>
      <c r="L5686">
        <v>162.9</v>
      </c>
      <c r="M5686" t="s">
        <v>50</v>
      </c>
      <c r="N5686">
        <v>22</v>
      </c>
      <c r="O5686" t="s">
        <v>12122</v>
      </c>
      <c r="P5686">
        <v>159</v>
      </c>
      <c r="Q5686" t="s">
        <v>43</v>
      </c>
      <c r="R5686">
        <v>5</v>
      </c>
      <c r="S5686" t="s">
        <v>12185</v>
      </c>
      <c r="T5686" t="s">
        <v>36</v>
      </c>
    </row>
    <row r="5687" spans="1:20" x14ac:dyDescent="0.25">
      <c r="A5687" t="s">
        <v>11424</v>
      </c>
      <c r="B5687" t="s">
        <v>45</v>
      </c>
      <c r="C5687" t="s">
        <v>22</v>
      </c>
      <c r="D5687" t="s">
        <v>32</v>
      </c>
      <c r="E5687" t="s">
        <v>12470</v>
      </c>
      <c r="F5687" t="s">
        <v>11425</v>
      </c>
      <c r="G5687" t="s">
        <v>12249</v>
      </c>
      <c r="H5687" t="s">
        <v>41</v>
      </c>
      <c r="I5687" t="s">
        <v>63</v>
      </c>
      <c r="J5687" t="s">
        <v>59</v>
      </c>
      <c r="K5687">
        <v>1</v>
      </c>
      <c r="L5687">
        <v>413.33</v>
      </c>
      <c r="M5687" t="s">
        <v>50</v>
      </c>
      <c r="N5687">
        <v>24</v>
      </c>
      <c r="O5687" s="1">
        <v>45815</v>
      </c>
      <c r="P5687">
        <v>441</v>
      </c>
      <c r="Q5687" t="s">
        <v>29</v>
      </c>
      <c r="R5687">
        <v>4</v>
      </c>
      <c r="S5687" s="1">
        <v>45874</v>
      </c>
      <c r="T5687" t="s">
        <v>30</v>
      </c>
    </row>
    <row r="5688" spans="1:20" x14ac:dyDescent="0.25">
      <c r="A5688" t="s">
        <v>11426</v>
      </c>
      <c r="B5688" t="s">
        <v>38</v>
      </c>
      <c r="C5688" t="s">
        <v>82</v>
      </c>
      <c r="D5688" t="s">
        <v>23</v>
      </c>
      <c r="E5688" t="s">
        <v>12271</v>
      </c>
      <c r="F5688" t="s">
        <v>11427</v>
      </c>
      <c r="G5688" t="s">
        <v>12249</v>
      </c>
      <c r="H5688" t="s">
        <v>34</v>
      </c>
      <c r="I5688" t="s">
        <v>63</v>
      </c>
      <c r="J5688" t="s">
        <v>67</v>
      </c>
      <c r="K5688">
        <v>1</v>
      </c>
      <c r="L5688">
        <v>833.47</v>
      </c>
      <c r="M5688" t="s">
        <v>28</v>
      </c>
      <c r="N5688">
        <v>38</v>
      </c>
      <c r="O5688" s="1">
        <v>45780</v>
      </c>
      <c r="P5688">
        <v>133</v>
      </c>
      <c r="Q5688" t="s">
        <v>43</v>
      </c>
      <c r="R5688">
        <v>4</v>
      </c>
      <c r="S5688" t="s">
        <v>12124</v>
      </c>
      <c r="T5688" t="s">
        <v>30</v>
      </c>
    </row>
    <row r="5689" spans="1:20" x14ac:dyDescent="0.25">
      <c r="A5689" t="s">
        <v>11428</v>
      </c>
      <c r="B5689" t="s">
        <v>45</v>
      </c>
      <c r="C5689" t="s">
        <v>82</v>
      </c>
      <c r="D5689" t="s">
        <v>32</v>
      </c>
      <c r="E5689" t="s">
        <v>12164</v>
      </c>
      <c r="F5689" t="s">
        <v>11429</v>
      </c>
      <c r="G5689" t="s">
        <v>12249</v>
      </c>
      <c r="H5689" t="s">
        <v>41</v>
      </c>
      <c r="I5689" t="s">
        <v>54</v>
      </c>
      <c r="J5689" t="s">
        <v>27</v>
      </c>
      <c r="K5689">
        <v>5</v>
      </c>
      <c r="L5689">
        <v>296.69</v>
      </c>
      <c r="M5689" t="s">
        <v>50</v>
      </c>
      <c r="N5689">
        <v>36</v>
      </c>
      <c r="O5689" t="s">
        <v>12379</v>
      </c>
      <c r="P5689">
        <v>8</v>
      </c>
      <c r="Q5689" t="s">
        <v>43</v>
      </c>
      <c r="R5689">
        <v>5</v>
      </c>
      <c r="S5689" t="s">
        <v>12280</v>
      </c>
      <c r="T5689" t="s">
        <v>60</v>
      </c>
    </row>
    <row r="5690" spans="1:20" x14ac:dyDescent="0.25">
      <c r="A5690" t="s">
        <v>11430</v>
      </c>
      <c r="B5690" t="s">
        <v>21</v>
      </c>
      <c r="C5690" t="s">
        <v>82</v>
      </c>
      <c r="D5690" t="s">
        <v>77</v>
      </c>
      <c r="E5690" t="s">
        <v>12363</v>
      </c>
      <c r="F5690" t="s">
        <v>11431</v>
      </c>
      <c r="G5690" t="s">
        <v>12249</v>
      </c>
      <c r="H5690" t="s">
        <v>47</v>
      </c>
      <c r="I5690" t="s">
        <v>54</v>
      </c>
      <c r="J5690" t="s">
        <v>27</v>
      </c>
      <c r="K5690">
        <v>3</v>
      </c>
      <c r="L5690">
        <v>1045.54</v>
      </c>
      <c r="M5690" t="s">
        <v>35</v>
      </c>
      <c r="N5690">
        <v>22</v>
      </c>
      <c r="O5690" t="s">
        <v>12376</v>
      </c>
      <c r="P5690">
        <v>333</v>
      </c>
      <c r="Q5690" t="s">
        <v>43</v>
      </c>
      <c r="R5690">
        <v>3</v>
      </c>
      <c r="S5690" t="s">
        <v>12123</v>
      </c>
      <c r="T5690" t="s">
        <v>36</v>
      </c>
    </row>
    <row r="5691" spans="1:20" x14ac:dyDescent="0.25">
      <c r="A5691" t="s">
        <v>11432</v>
      </c>
      <c r="B5691" t="s">
        <v>45</v>
      </c>
      <c r="C5691" t="s">
        <v>39</v>
      </c>
      <c r="D5691" t="s">
        <v>32</v>
      </c>
      <c r="E5691" t="s">
        <v>12472</v>
      </c>
      <c r="F5691" t="s">
        <v>11433</v>
      </c>
      <c r="G5691" t="s">
        <v>12249</v>
      </c>
      <c r="H5691" t="s">
        <v>41</v>
      </c>
      <c r="I5691" t="s">
        <v>48</v>
      </c>
      <c r="J5691" t="s">
        <v>27</v>
      </c>
      <c r="K5691">
        <v>2</v>
      </c>
      <c r="L5691">
        <v>1388.47</v>
      </c>
      <c r="M5691" t="s">
        <v>28</v>
      </c>
      <c r="N5691">
        <v>13</v>
      </c>
      <c r="O5691" t="s">
        <v>12137</v>
      </c>
      <c r="P5691">
        <v>66</v>
      </c>
      <c r="Q5691" t="s">
        <v>43</v>
      </c>
      <c r="R5691">
        <v>3</v>
      </c>
      <c r="S5691" t="s">
        <v>12236</v>
      </c>
      <c r="T5691" t="s">
        <v>30</v>
      </c>
    </row>
    <row r="5692" spans="1:20" x14ac:dyDescent="0.25">
      <c r="A5692" t="s">
        <v>11434</v>
      </c>
      <c r="B5692" t="s">
        <v>21</v>
      </c>
      <c r="C5692" t="s">
        <v>82</v>
      </c>
      <c r="D5692" t="s">
        <v>52</v>
      </c>
      <c r="E5692" t="s">
        <v>12077</v>
      </c>
      <c r="F5692" t="s">
        <v>11435</v>
      </c>
      <c r="G5692" t="s">
        <v>12249</v>
      </c>
      <c r="H5692" t="s">
        <v>25</v>
      </c>
      <c r="I5692" t="s">
        <v>26</v>
      </c>
      <c r="J5692" t="s">
        <v>27</v>
      </c>
      <c r="K5692">
        <v>3</v>
      </c>
      <c r="L5692">
        <v>884.06</v>
      </c>
      <c r="M5692" t="s">
        <v>28</v>
      </c>
      <c r="N5692">
        <v>11</v>
      </c>
      <c r="O5692" s="1">
        <v>45968</v>
      </c>
      <c r="P5692">
        <v>406</v>
      </c>
      <c r="Q5692" t="s">
        <v>29</v>
      </c>
      <c r="R5692">
        <v>2</v>
      </c>
      <c r="S5692" t="s">
        <v>12268</v>
      </c>
      <c r="T5692" t="s">
        <v>36</v>
      </c>
    </row>
    <row r="5693" spans="1:20" x14ac:dyDescent="0.25">
      <c r="A5693" t="s">
        <v>11436</v>
      </c>
      <c r="B5693" t="s">
        <v>38</v>
      </c>
      <c r="C5693" t="s">
        <v>39</v>
      </c>
      <c r="D5693" t="s">
        <v>23</v>
      </c>
      <c r="E5693" t="s">
        <v>12197</v>
      </c>
      <c r="F5693" t="s">
        <v>11437</v>
      </c>
      <c r="G5693" t="s">
        <v>12249</v>
      </c>
      <c r="H5693" t="s">
        <v>47</v>
      </c>
      <c r="I5693" t="s">
        <v>42</v>
      </c>
      <c r="J5693" t="s">
        <v>64</v>
      </c>
      <c r="K5693">
        <v>5</v>
      </c>
      <c r="L5693">
        <v>646.61</v>
      </c>
      <c r="M5693" t="s">
        <v>28</v>
      </c>
      <c r="N5693">
        <v>24</v>
      </c>
      <c r="O5693" t="s">
        <v>12143</v>
      </c>
      <c r="P5693">
        <v>119</v>
      </c>
      <c r="Q5693" t="s">
        <v>29</v>
      </c>
      <c r="R5693">
        <v>2</v>
      </c>
      <c r="S5693" t="s">
        <v>12255</v>
      </c>
      <c r="T5693" t="s">
        <v>36</v>
      </c>
    </row>
    <row r="5694" spans="1:20" x14ac:dyDescent="0.25">
      <c r="A5694" t="s">
        <v>11438</v>
      </c>
      <c r="B5694" t="s">
        <v>21</v>
      </c>
      <c r="C5694" t="s">
        <v>22</v>
      </c>
      <c r="D5694" t="s">
        <v>56</v>
      </c>
      <c r="E5694" t="s">
        <v>12181</v>
      </c>
      <c r="F5694" t="s">
        <v>11439</v>
      </c>
      <c r="G5694" t="s">
        <v>12097</v>
      </c>
      <c r="H5694" t="s">
        <v>58</v>
      </c>
      <c r="I5694" t="s">
        <v>54</v>
      </c>
      <c r="J5694" t="s">
        <v>64</v>
      </c>
      <c r="K5694">
        <v>2</v>
      </c>
      <c r="L5694">
        <v>1258.93</v>
      </c>
      <c r="M5694" t="s">
        <v>35</v>
      </c>
      <c r="N5694">
        <v>14</v>
      </c>
      <c r="O5694" t="s">
        <v>12318</v>
      </c>
      <c r="P5694">
        <v>15</v>
      </c>
      <c r="Q5694" t="s">
        <v>43</v>
      </c>
      <c r="R5694">
        <v>2</v>
      </c>
      <c r="S5694" s="1">
        <v>45362</v>
      </c>
      <c r="T5694" t="s">
        <v>60</v>
      </c>
    </row>
    <row r="5695" spans="1:20" x14ac:dyDescent="0.25">
      <c r="A5695" t="s">
        <v>11440</v>
      </c>
      <c r="B5695" t="s">
        <v>45</v>
      </c>
      <c r="C5695" t="s">
        <v>22</v>
      </c>
      <c r="D5695" t="s">
        <v>56</v>
      </c>
      <c r="E5695" s="1">
        <v>45717</v>
      </c>
      <c r="F5695" t="s">
        <v>11441</v>
      </c>
      <c r="G5695" t="s">
        <v>12097</v>
      </c>
      <c r="H5695" t="s">
        <v>47</v>
      </c>
      <c r="I5695" t="s">
        <v>63</v>
      </c>
      <c r="J5695" t="s">
        <v>59</v>
      </c>
      <c r="K5695">
        <v>5</v>
      </c>
      <c r="L5695">
        <v>1414.93</v>
      </c>
      <c r="M5695" t="s">
        <v>50</v>
      </c>
      <c r="N5695">
        <v>1</v>
      </c>
      <c r="O5695" t="s">
        <v>12354</v>
      </c>
      <c r="P5695">
        <v>496</v>
      </c>
      <c r="Q5695" t="s">
        <v>43</v>
      </c>
      <c r="R5695">
        <v>5</v>
      </c>
      <c r="S5695" t="s">
        <v>12188</v>
      </c>
      <c r="T5695" t="s">
        <v>60</v>
      </c>
    </row>
    <row r="5696" spans="1:20" x14ac:dyDescent="0.25">
      <c r="A5696" t="s">
        <v>11442</v>
      </c>
      <c r="B5696" t="s">
        <v>38</v>
      </c>
      <c r="C5696" t="s">
        <v>82</v>
      </c>
      <c r="D5696" t="s">
        <v>77</v>
      </c>
      <c r="E5696" t="s">
        <v>12106</v>
      </c>
      <c r="F5696" t="s">
        <v>11443</v>
      </c>
      <c r="G5696" t="s">
        <v>12097</v>
      </c>
      <c r="H5696" t="s">
        <v>41</v>
      </c>
      <c r="I5696" t="s">
        <v>48</v>
      </c>
      <c r="J5696" t="s">
        <v>27</v>
      </c>
      <c r="K5696">
        <v>3</v>
      </c>
      <c r="L5696">
        <v>781.45</v>
      </c>
      <c r="M5696" t="s">
        <v>28</v>
      </c>
      <c r="N5696">
        <v>20</v>
      </c>
      <c r="O5696" t="s">
        <v>12224</v>
      </c>
      <c r="P5696">
        <v>255</v>
      </c>
      <c r="Q5696" t="s">
        <v>43</v>
      </c>
      <c r="R5696">
        <v>4</v>
      </c>
      <c r="S5696" t="s">
        <v>12077</v>
      </c>
      <c r="T5696" t="s">
        <v>30</v>
      </c>
    </row>
    <row r="5697" spans="1:20" x14ac:dyDescent="0.25">
      <c r="A5697" t="s">
        <v>11444</v>
      </c>
      <c r="B5697" t="s">
        <v>21</v>
      </c>
      <c r="C5697" t="s">
        <v>82</v>
      </c>
      <c r="D5697" t="s">
        <v>56</v>
      </c>
      <c r="E5697" s="1">
        <v>44936</v>
      </c>
      <c r="F5697" t="s">
        <v>11445</v>
      </c>
      <c r="G5697" t="s">
        <v>12097</v>
      </c>
      <c r="H5697" t="s">
        <v>41</v>
      </c>
      <c r="I5697" t="s">
        <v>48</v>
      </c>
      <c r="J5697" t="s">
        <v>49</v>
      </c>
      <c r="K5697">
        <v>3</v>
      </c>
      <c r="L5697">
        <v>650.94000000000005</v>
      </c>
      <c r="M5697" t="s">
        <v>35</v>
      </c>
      <c r="N5697">
        <v>5</v>
      </c>
      <c r="O5697" s="1">
        <v>45695</v>
      </c>
      <c r="P5697">
        <v>472</v>
      </c>
      <c r="Q5697" t="s">
        <v>43</v>
      </c>
      <c r="R5697">
        <v>4</v>
      </c>
      <c r="S5697" t="s">
        <v>12109</v>
      </c>
      <c r="T5697" t="s">
        <v>60</v>
      </c>
    </row>
    <row r="5698" spans="1:20" x14ac:dyDescent="0.25">
      <c r="A5698" t="s">
        <v>11446</v>
      </c>
      <c r="B5698" t="s">
        <v>21</v>
      </c>
      <c r="C5698" t="s">
        <v>82</v>
      </c>
      <c r="D5698" t="s">
        <v>52</v>
      </c>
      <c r="E5698" t="s">
        <v>12180</v>
      </c>
      <c r="F5698" t="s">
        <v>11447</v>
      </c>
      <c r="G5698" t="s">
        <v>12097</v>
      </c>
      <c r="H5698" t="s">
        <v>47</v>
      </c>
      <c r="I5698" t="s">
        <v>54</v>
      </c>
      <c r="J5698" t="s">
        <v>49</v>
      </c>
      <c r="K5698">
        <v>4</v>
      </c>
      <c r="L5698">
        <v>1166.4100000000001</v>
      </c>
      <c r="M5698" t="s">
        <v>28</v>
      </c>
      <c r="N5698">
        <v>44</v>
      </c>
      <c r="O5698" s="1">
        <v>45333</v>
      </c>
      <c r="P5698">
        <v>32</v>
      </c>
      <c r="Q5698" t="s">
        <v>43</v>
      </c>
      <c r="R5698">
        <v>3</v>
      </c>
      <c r="S5698" t="s">
        <v>12114</v>
      </c>
      <c r="T5698" t="s">
        <v>30</v>
      </c>
    </row>
    <row r="5699" spans="1:20" x14ac:dyDescent="0.25">
      <c r="A5699" t="s">
        <v>11448</v>
      </c>
      <c r="B5699" t="s">
        <v>38</v>
      </c>
      <c r="C5699" t="s">
        <v>22</v>
      </c>
      <c r="D5699" t="s">
        <v>77</v>
      </c>
      <c r="E5699" s="1">
        <v>45662</v>
      </c>
      <c r="F5699" t="s">
        <v>11449</v>
      </c>
      <c r="G5699" t="s">
        <v>12097</v>
      </c>
      <c r="H5699" t="s">
        <v>34</v>
      </c>
      <c r="I5699" t="s">
        <v>54</v>
      </c>
      <c r="J5699" t="s">
        <v>67</v>
      </c>
      <c r="K5699">
        <v>1</v>
      </c>
      <c r="L5699">
        <v>830.92</v>
      </c>
      <c r="M5699" t="s">
        <v>35</v>
      </c>
      <c r="N5699">
        <v>29</v>
      </c>
      <c r="O5699" s="1">
        <v>45577</v>
      </c>
      <c r="P5699">
        <v>387</v>
      </c>
      <c r="Q5699" t="s">
        <v>43</v>
      </c>
      <c r="R5699">
        <v>1</v>
      </c>
      <c r="S5699" t="s">
        <v>12094</v>
      </c>
      <c r="T5699" t="s">
        <v>36</v>
      </c>
    </row>
    <row r="5700" spans="1:20" x14ac:dyDescent="0.25">
      <c r="A5700" t="s">
        <v>11450</v>
      </c>
      <c r="B5700" t="s">
        <v>38</v>
      </c>
      <c r="C5700" t="s">
        <v>39</v>
      </c>
      <c r="D5700" t="s">
        <v>23</v>
      </c>
      <c r="E5700" t="s">
        <v>12162</v>
      </c>
      <c r="F5700" t="s">
        <v>11451</v>
      </c>
      <c r="G5700" t="s">
        <v>12097</v>
      </c>
      <c r="H5700" t="s">
        <v>34</v>
      </c>
      <c r="I5700" t="s">
        <v>63</v>
      </c>
      <c r="J5700" t="s">
        <v>59</v>
      </c>
      <c r="K5700">
        <v>3</v>
      </c>
      <c r="L5700">
        <v>688.65</v>
      </c>
      <c r="M5700" t="s">
        <v>35</v>
      </c>
      <c r="N5700">
        <v>40</v>
      </c>
      <c r="O5700" t="s">
        <v>12240</v>
      </c>
      <c r="P5700">
        <v>274</v>
      </c>
      <c r="Q5700" t="s">
        <v>29</v>
      </c>
      <c r="R5700">
        <v>2</v>
      </c>
      <c r="S5700" t="s">
        <v>12376</v>
      </c>
      <c r="T5700" t="s">
        <v>30</v>
      </c>
    </row>
    <row r="5701" spans="1:20" x14ac:dyDescent="0.25">
      <c r="A5701" t="s">
        <v>11452</v>
      </c>
      <c r="B5701" t="s">
        <v>21</v>
      </c>
      <c r="C5701" t="s">
        <v>82</v>
      </c>
      <c r="D5701" t="s">
        <v>32</v>
      </c>
      <c r="E5701" s="1">
        <v>45359</v>
      </c>
      <c r="F5701" t="s">
        <v>11453</v>
      </c>
      <c r="G5701" t="s">
        <v>12097</v>
      </c>
      <c r="H5701" t="s">
        <v>47</v>
      </c>
      <c r="I5701" t="s">
        <v>54</v>
      </c>
      <c r="J5701" t="s">
        <v>49</v>
      </c>
      <c r="K5701">
        <v>3</v>
      </c>
      <c r="L5701">
        <v>1149.1300000000001</v>
      </c>
      <c r="M5701" t="s">
        <v>35</v>
      </c>
      <c r="N5701">
        <v>29</v>
      </c>
      <c r="O5701" t="s">
        <v>12110</v>
      </c>
      <c r="P5701">
        <v>57</v>
      </c>
      <c r="Q5701" t="s">
        <v>29</v>
      </c>
      <c r="R5701">
        <v>4</v>
      </c>
      <c r="S5701" t="s">
        <v>12306</v>
      </c>
      <c r="T5701" t="s">
        <v>60</v>
      </c>
    </row>
    <row r="5702" spans="1:20" x14ac:dyDescent="0.25">
      <c r="A5702" t="s">
        <v>11454</v>
      </c>
      <c r="B5702" t="s">
        <v>21</v>
      </c>
      <c r="C5702" t="s">
        <v>22</v>
      </c>
      <c r="D5702" t="s">
        <v>32</v>
      </c>
      <c r="E5702" t="s">
        <v>12500</v>
      </c>
      <c r="F5702" t="s">
        <v>11455</v>
      </c>
      <c r="G5702" t="s">
        <v>12097</v>
      </c>
      <c r="H5702" t="s">
        <v>34</v>
      </c>
      <c r="I5702" t="s">
        <v>48</v>
      </c>
      <c r="J5702" t="s">
        <v>49</v>
      </c>
      <c r="K5702">
        <v>3</v>
      </c>
      <c r="L5702">
        <v>1059.46</v>
      </c>
      <c r="M5702" t="s">
        <v>28</v>
      </c>
      <c r="N5702">
        <v>16</v>
      </c>
      <c r="O5702" s="1">
        <v>45724</v>
      </c>
      <c r="P5702">
        <v>422</v>
      </c>
      <c r="Q5702" t="s">
        <v>43</v>
      </c>
      <c r="R5702">
        <v>1</v>
      </c>
      <c r="S5702" s="1">
        <v>45605</v>
      </c>
      <c r="T5702" t="s">
        <v>36</v>
      </c>
    </row>
    <row r="5703" spans="1:20" x14ac:dyDescent="0.25">
      <c r="A5703" t="s">
        <v>11456</v>
      </c>
      <c r="B5703" t="s">
        <v>45</v>
      </c>
      <c r="C5703" t="s">
        <v>22</v>
      </c>
      <c r="D5703" t="s">
        <v>32</v>
      </c>
      <c r="E5703" s="1">
        <v>45476</v>
      </c>
      <c r="F5703" t="s">
        <v>11457</v>
      </c>
      <c r="G5703" t="s">
        <v>12136</v>
      </c>
      <c r="H5703" t="s">
        <v>47</v>
      </c>
      <c r="I5703" t="s">
        <v>48</v>
      </c>
      <c r="J5703" t="s">
        <v>64</v>
      </c>
      <c r="K5703">
        <v>4</v>
      </c>
      <c r="L5703">
        <v>269.01</v>
      </c>
      <c r="M5703" t="s">
        <v>50</v>
      </c>
      <c r="N5703">
        <v>27</v>
      </c>
      <c r="O5703" s="1">
        <v>45692</v>
      </c>
      <c r="P5703">
        <v>166</v>
      </c>
      <c r="Q5703" t="s">
        <v>29</v>
      </c>
      <c r="R5703">
        <v>1</v>
      </c>
      <c r="S5703" t="s">
        <v>12215</v>
      </c>
      <c r="T5703" t="s">
        <v>60</v>
      </c>
    </row>
    <row r="5704" spans="1:20" x14ac:dyDescent="0.25">
      <c r="A5704" t="s">
        <v>11458</v>
      </c>
      <c r="B5704" t="s">
        <v>45</v>
      </c>
      <c r="C5704" t="s">
        <v>22</v>
      </c>
      <c r="D5704" t="s">
        <v>23</v>
      </c>
      <c r="E5704" s="1">
        <v>45480</v>
      </c>
      <c r="F5704" t="s">
        <v>11459</v>
      </c>
      <c r="G5704" t="s">
        <v>12136</v>
      </c>
      <c r="H5704" t="s">
        <v>25</v>
      </c>
      <c r="I5704" t="s">
        <v>63</v>
      </c>
      <c r="J5704" t="s">
        <v>27</v>
      </c>
      <c r="K5704">
        <v>1</v>
      </c>
      <c r="L5704">
        <v>1434.07</v>
      </c>
      <c r="M5704" t="s">
        <v>28</v>
      </c>
      <c r="N5704">
        <v>32</v>
      </c>
      <c r="O5704" s="1">
        <v>45873</v>
      </c>
      <c r="P5704">
        <v>160</v>
      </c>
      <c r="Q5704" t="s">
        <v>43</v>
      </c>
      <c r="R5704">
        <v>3</v>
      </c>
      <c r="S5704" s="1">
        <v>45873</v>
      </c>
      <c r="T5704" t="s">
        <v>60</v>
      </c>
    </row>
    <row r="5705" spans="1:20" x14ac:dyDescent="0.25">
      <c r="A5705" t="s">
        <v>11460</v>
      </c>
      <c r="B5705" t="s">
        <v>38</v>
      </c>
      <c r="C5705" t="s">
        <v>22</v>
      </c>
      <c r="D5705" t="s">
        <v>77</v>
      </c>
      <c r="E5705" s="1">
        <v>45292</v>
      </c>
      <c r="F5705" t="s">
        <v>11461</v>
      </c>
      <c r="G5705" t="s">
        <v>12136</v>
      </c>
      <c r="H5705" t="s">
        <v>25</v>
      </c>
      <c r="I5705" t="s">
        <v>54</v>
      </c>
      <c r="J5705" t="s">
        <v>67</v>
      </c>
      <c r="K5705">
        <v>1</v>
      </c>
      <c r="L5705">
        <v>1171.3399999999999</v>
      </c>
      <c r="M5705" t="s">
        <v>50</v>
      </c>
      <c r="N5705">
        <v>17</v>
      </c>
      <c r="O5705" t="s">
        <v>12261</v>
      </c>
      <c r="P5705">
        <v>56</v>
      </c>
      <c r="Q5705" t="s">
        <v>43</v>
      </c>
      <c r="R5705">
        <v>4</v>
      </c>
      <c r="S5705" t="s">
        <v>12068</v>
      </c>
      <c r="T5705" t="s">
        <v>36</v>
      </c>
    </row>
    <row r="5706" spans="1:20" x14ac:dyDescent="0.25">
      <c r="A5706" t="s">
        <v>11462</v>
      </c>
      <c r="B5706" t="s">
        <v>21</v>
      </c>
      <c r="C5706" t="s">
        <v>39</v>
      </c>
      <c r="D5706" t="s">
        <v>32</v>
      </c>
      <c r="E5706" s="1">
        <v>45873</v>
      </c>
      <c r="F5706" t="s">
        <v>11463</v>
      </c>
      <c r="G5706" t="s">
        <v>12136</v>
      </c>
      <c r="H5706" t="s">
        <v>47</v>
      </c>
      <c r="I5706" t="s">
        <v>26</v>
      </c>
      <c r="J5706" t="s">
        <v>59</v>
      </c>
      <c r="K5706">
        <v>1</v>
      </c>
      <c r="L5706">
        <v>791.45</v>
      </c>
      <c r="M5706" t="s">
        <v>50</v>
      </c>
      <c r="N5706">
        <v>25</v>
      </c>
      <c r="O5706" s="1">
        <v>45721</v>
      </c>
      <c r="P5706">
        <v>497</v>
      </c>
      <c r="Q5706" t="s">
        <v>43</v>
      </c>
      <c r="R5706">
        <v>5</v>
      </c>
      <c r="S5706" t="s">
        <v>12166</v>
      </c>
      <c r="T5706" t="s">
        <v>30</v>
      </c>
    </row>
    <row r="5707" spans="1:20" x14ac:dyDescent="0.25">
      <c r="A5707" t="s">
        <v>11464</v>
      </c>
      <c r="B5707" t="s">
        <v>21</v>
      </c>
      <c r="C5707" t="s">
        <v>22</v>
      </c>
      <c r="D5707" t="s">
        <v>56</v>
      </c>
      <c r="E5707" t="s">
        <v>12206</v>
      </c>
      <c r="F5707" t="s">
        <v>11465</v>
      </c>
      <c r="G5707" t="s">
        <v>12136</v>
      </c>
      <c r="H5707" t="s">
        <v>58</v>
      </c>
      <c r="I5707" t="s">
        <v>63</v>
      </c>
      <c r="J5707" t="s">
        <v>49</v>
      </c>
      <c r="K5707">
        <v>2</v>
      </c>
      <c r="L5707">
        <v>1382.25</v>
      </c>
      <c r="M5707" t="s">
        <v>28</v>
      </c>
      <c r="N5707">
        <v>20</v>
      </c>
      <c r="O5707" t="s">
        <v>12155</v>
      </c>
      <c r="P5707">
        <v>423</v>
      </c>
      <c r="Q5707" t="s">
        <v>29</v>
      </c>
      <c r="R5707">
        <v>1</v>
      </c>
      <c r="S5707" t="s">
        <v>12226</v>
      </c>
      <c r="T5707" t="s">
        <v>36</v>
      </c>
    </row>
    <row r="5708" spans="1:20" x14ac:dyDescent="0.25">
      <c r="A5708" t="s">
        <v>11466</v>
      </c>
      <c r="B5708" t="s">
        <v>38</v>
      </c>
      <c r="C5708" t="s">
        <v>39</v>
      </c>
      <c r="D5708" t="s">
        <v>32</v>
      </c>
      <c r="E5708" s="1">
        <v>45993</v>
      </c>
      <c r="F5708" t="s">
        <v>11467</v>
      </c>
      <c r="G5708" t="s">
        <v>12136</v>
      </c>
      <c r="H5708" t="s">
        <v>47</v>
      </c>
      <c r="I5708" t="s">
        <v>63</v>
      </c>
      <c r="J5708" t="s">
        <v>64</v>
      </c>
      <c r="K5708">
        <v>2</v>
      </c>
      <c r="L5708">
        <v>928.25</v>
      </c>
      <c r="M5708" t="s">
        <v>50</v>
      </c>
      <c r="N5708">
        <v>7</v>
      </c>
      <c r="O5708" t="s">
        <v>12215</v>
      </c>
      <c r="P5708">
        <v>491</v>
      </c>
      <c r="Q5708" t="s">
        <v>43</v>
      </c>
      <c r="R5708">
        <v>4</v>
      </c>
      <c r="S5708" s="1">
        <v>45362</v>
      </c>
      <c r="T5708" t="s">
        <v>60</v>
      </c>
    </row>
    <row r="5709" spans="1:20" x14ac:dyDescent="0.25">
      <c r="A5709" t="s">
        <v>11468</v>
      </c>
      <c r="B5709" t="s">
        <v>45</v>
      </c>
      <c r="C5709" t="s">
        <v>22</v>
      </c>
      <c r="D5709" t="s">
        <v>77</v>
      </c>
      <c r="E5709" t="s">
        <v>12238</v>
      </c>
      <c r="F5709" t="s">
        <v>11469</v>
      </c>
      <c r="G5709" t="s">
        <v>12136</v>
      </c>
      <c r="H5709" t="s">
        <v>58</v>
      </c>
      <c r="I5709" t="s">
        <v>42</v>
      </c>
      <c r="J5709" t="s">
        <v>59</v>
      </c>
      <c r="K5709">
        <v>4</v>
      </c>
      <c r="L5709">
        <v>542.53</v>
      </c>
      <c r="M5709" t="s">
        <v>28</v>
      </c>
      <c r="N5709">
        <v>11</v>
      </c>
      <c r="O5709" t="s">
        <v>12262</v>
      </c>
      <c r="P5709">
        <v>62</v>
      </c>
      <c r="Q5709" t="s">
        <v>29</v>
      </c>
      <c r="R5709">
        <v>3</v>
      </c>
      <c r="S5709" s="1">
        <v>45751</v>
      </c>
      <c r="T5709" t="s">
        <v>60</v>
      </c>
    </row>
    <row r="5710" spans="1:20" x14ac:dyDescent="0.25">
      <c r="A5710" t="s">
        <v>11470</v>
      </c>
      <c r="B5710" t="s">
        <v>45</v>
      </c>
      <c r="C5710" t="s">
        <v>82</v>
      </c>
      <c r="D5710" t="s">
        <v>32</v>
      </c>
      <c r="E5710" s="1">
        <v>45482</v>
      </c>
      <c r="F5710" t="s">
        <v>11471</v>
      </c>
      <c r="G5710" t="s">
        <v>12136</v>
      </c>
      <c r="H5710" t="s">
        <v>41</v>
      </c>
      <c r="I5710" t="s">
        <v>48</v>
      </c>
      <c r="J5710" t="s">
        <v>67</v>
      </c>
      <c r="K5710">
        <v>1</v>
      </c>
      <c r="L5710">
        <v>1399.33</v>
      </c>
      <c r="M5710" t="s">
        <v>50</v>
      </c>
      <c r="N5710">
        <v>8</v>
      </c>
      <c r="O5710" t="s">
        <v>12256</v>
      </c>
      <c r="P5710">
        <v>83</v>
      </c>
      <c r="Q5710" t="s">
        <v>43</v>
      </c>
      <c r="R5710">
        <v>3</v>
      </c>
      <c r="S5710" s="1">
        <v>45692</v>
      </c>
      <c r="T5710" t="s">
        <v>36</v>
      </c>
    </row>
    <row r="5711" spans="1:20" x14ac:dyDescent="0.25">
      <c r="A5711" t="s">
        <v>11472</v>
      </c>
      <c r="B5711" t="s">
        <v>38</v>
      </c>
      <c r="C5711" t="s">
        <v>22</v>
      </c>
      <c r="D5711" t="s">
        <v>23</v>
      </c>
      <c r="E5711" s="1">
        <v>44967</v>
      </c>
      <c r="F5711" t="s">
        <v>11473</v>
      </c>
      <c r="G5711" t="s">
        <v>12065</v>
      </c>
      <c r="H5711" t="s">
        <v>58</v>
      </c>
      <c r="I5711" t="s">
        <v>54</v>
      </c>
      <c r="J5711" t="s">
        <v>64</v>
      </c>
      <c r="K5711">
        <v>4</v>
      </c>
      <c r="L5711">
        <v>875.57</v>
      </c>
      <c r="M5711" t="s">
        <v>50</v>
      </c>
      <c r="N5711">
        <v>24</v>
      </c>
      <c r="O5711" t="s">
        <v>12151</v>
      </c>
      <c r="P5711">
        <v>62</v>
      </c>
      <c r="Q5711" t="s">
        <v>43</v>
      </c>
      <c r="R5711">
        <v>5</v>
      </c>
      <c r="S5711" s="1">
        <v>45607</v>
      </c>
      <c r="T5711" t="s">
        <v>36</v>
      </c>
    </row>
    <row r="5712" spans="1:20" x14ac:dyDescent="0.25">
      <c r="A5712" t="s">
        <v>11474</v>
      </c>
      <c r="B5712" t="s">
        <v>38</v>
      </c>
      <c r="C5712" t="s">
        <v>22</v>
      </c>
      <c r="D5712" t="s">
        <v>52</v>
      </c>
      <c r="E5712" s="1">
        <v>45605</v>
      </c>
      <c r="F5712" t="s">
        <v>11475</v>
      </c>
      <c r="G5712" t="s">
        <v>12065</v>
      </c>
      <c r="H5712" t="s">
        <v>25</v>
      </c>
      <c r="I5712" t="s">
        <v>48</v>
      </c>
      <c r="J5712" t="s">
        <v>67</v>
      </c>
      <c r="K5712">
        <v>1</v>
      </c>
      <c r="L5712">
        <v>990.93</v>
      </c>
      <c r="M5712" t="s">
        <v>28</v>
      </c>
      <c r="N5712">
        <v>35</v>
      </c>
      <c r="O5712" t="s">
        <v>12192</v>
      </c>
      <c r="P5712">
        <v>90</v>
      </c>
      <c r="Q5712" t="s">
        <v>43</v>
      </c>
      <c r="R5712">
        <v>3</v>
      </c>
      <c r="S5712" t="s">
        <v>12081</v>
      </c>
      <c r="T5712" t="s">
        <v>60</v>
      </c>
    </row>
    <row r="5713" spans="1:20" x14ac:dyDescent="0.25">
      <c r="A5713" t="s">
        <v>11476</v>
      </c>
      <c r="B5713" t="s">
        <v>38</v>
      </c>
      <c r="C5713" t="s">
        <v>22</v>
      </c>
      <c r="D5713" t="s">
        <v>52</v>
      </c>
      <c r="E5713" s="1">
        <v>45718</v>
      </c>
      <c r="F5713" t="s">
        <v>11477</v>
      </c>
      <c r="G5713" t="s">
        <v>12065</v>
      </c>
      <c r="H5713" t="s">
        <v>41</v>
      </c>
      <c r="I5713" t="s">
        <v>26</v>
      </c>
      <c r="J5713" t="s">
        <v>59</v>
      </c>
      <c r="K5713">
        <v>5</v>
      </c>
      <c r="L5713">
        <v>1474.38</v>
      </c>
      <c r="M5713" t="s">
        <v>28</v>
      </c>
      <c r="N5713">
        <v>11</v>
      </c>
      <c r="O5713" t="s">
        <v>12189</v>
      </c>
      <c r="P5713">
        <v>488</v>
      </c>
      <c r="Q5713" t="s">
        <v>43</v>
      </c>
      <c r="R5713">
        <v>3</v>
      </c>
      <c r="S5713" s="1">
        <v>45810</v>
      </c>
      <c r="T5713" t="s">
        <v>60</v>
      </c>
    </row>
    <row r="5714" spans="1:20" x14ac:dyDescent="0.25">
      <c r="A5714" t="s">
        <v>11478</v>
      </c>
      <c r="B5714" t="s">
        <v>38</v>
      </c>
      <c r="C5714" t="s">
        <v>22</v>
      </c>
      <c r="D5714" t="s">
        <v>32</v>
      </c>
      <c r="E5714" t="s">
        <v>12257</v>
      </c>
      <c r="F5714" t="s">
        <v>11479</v>
      </c>
      <c r="G5714" t="s">
        <v>12065</v>
      </c>
      <c r="H5714" t="s">
        <v>47</v>
      </c>
      <c r="I5714" t="s">
        <v>26</v>
      </c>
      <c r="J5714" t="s">
        <v>64</v>
      </c>
      <c r="K5714">
        <v>5</v>
      </c>
      <c r="L5714">
        <v>1495.46</v>
      </c>
      <c r="M5714" t="s">
        <v>28</v>
      </c>
      <c r="N5714">
        <v>19</v>
      </c>
      <c r="O5714" t="s">
        <v>12096</v>
      </c>
      <c r="P5714">
        <v>179</v>
      </c>
      <c r="Q5714" t="s">
        <v>43</v>
      </c>
      <c r="R5714">
        <v>5</v>
      </c>
      <c r="S5714" t="s">
        <v>12138</v>
      </c>
      <c r="T5714" t="s">
        <v>36</v>
      </c>
    </row>
    <row r="5715" spans="1:20" x14ac:dyDescent="0.25">
      <c r="A5715" t="s">
        <v>11480</v>
      </c>
      <c r="B5715" t="s">
        <v>21</v>
      </c>
      <c r="C5715" t="s">
        <v>82</v>
      </c>
      <c r="D5715" t="s">
        <v>56</v>
      </c>
      <c r="E5715" t="s">
        <v>12177</v>
      </c>
      <c r="F5715" t="s">
        <v>11481</v>
      </c>
      <c r="G5715" t="s">
        <v>12065</v>
      </c>
      <c r="H5715" t="s">
        <v>34</v>
      </c>
      <c r="I5715" t="s">
        <v>63</v>
      </c>
      <c r="J5715" t="s">
        <v>49</v>
      </c>
      <c r="K5715">
        <v>1</v>
      </c>
      <c r="L5715">
        <v>162.88</v>
      </c>
      <c r="M5715" t="s">
        <v>50</v>
      </c>
      <c r="N5715">
        <v>5</v>
      </c>
      <c r="O5715" t="s">
        <v>12135</v>
      </c>
      <c r="P5715">
        <v>412</v>
      </c>
      <c r="Q5715" t="s">
        <v>29</v>
      </c>
      <c r="R5715">
        <v>3</v>
      </c>
      <c r="S5715" t="s">
        <v>12129</v>
      </c>
      <c r="T5715" t="s">
        <v>36</v>
      </c>
    </row>
    <row r="5716" spans="1:20" x14ac:dyDescent="0.25">
      <c r="A5716" t="s">
        <v>11482</v>
      </c>
      <c r="B5716" t="s">
        <v>21</v>
      </c>
      <c r="C5716" t="s">
        <v>39</v>
      </c>
      <c r="D5716" t="s">
        <v>23</v>
      </c>
      <c r="E5716" t="s">
        <v>12071</v>
      </c>
      <c r="F5716" t="s">
        <v>11483</v>
      </c>
      <c r="G5716" t="s">
        <v>12065</v>
      </c>
      <c r="H5716" t="s">
        <v>41</v>
      </c>
      <c r="I5716" t="s">
        <v>54</v>
      </c>
      <c r="J5716" t="s">
        <v>64</v>
      </c>
      <c r="K5716">
        <v>4</v>
      </c>
      <c r="L5716">
        <v>1443.76</v>
      </c>
      <c r="M5716" t="s">
        <v>50</v>
      </c>
      <c r="N5716">
        <v>25</v>
      </c>
      <c r="O5716" t="s">
        <v>12163</v>
      </c>
      <c r="P5716">
        <v>62</v>
      </c>
      <c r="Q5716" t="s">
        <v>29</v>
      </c>
      <c r="R5716">
        <v>2</v>
      </c>
      <c r="S5716" s="1">
        <v>45876</v>
      </c>
      <c r="T5716" t="s">
        <v>36</v>
      </c>
    </row>
    <row r="5717" spans="1:20" x14ac:dyDescent="0.25">
      <c r="A5717" t="s">
        <v>11484</v>
      </c>
      <c r="B5717" t="s">
        <v>38</v>
      </c>
      <c r="C5717" t="s">
        <v>82</v>
      </c>
      <c r="D5717" t="s">
        <v>77</v>
      </c>
      <c r="E5717" t="s">
        <v>12141</v>
      </c>
      <c r="F5717" t="s">
        <v>11485</v>
      </c>
      <c r="G5717" t="s">
        <v>12065</v>
      </c>
      <c r="H5717" t="s">
        <v>34</v>
      </c>
      <c r="I5717" t="s">
        <v>54</v>
      </c>
      <c r="J5717" t="s">
        <v>64</v>
      </c>
      <c r="K5717">
        <v>3</v>
      </c>
      <c r="L5717">
        <v>1146.02</v>
      </c>
      <c r="M5717" t="s">
        <v>50</v>
      </c>
      <c r="N5717">
        <v>34</v>
      </c>
      <c r="O5717" t="s">
        <v>12077</v>
      </c>
      <c r="P5717">
        <v>349</v>
      </c>
      <c r="Q5717" t="s">
        <v>43</v>
      </c>
      <c r="R5717">
        <v>2</v>
      </c>
      <c r="S5717" t="s">
        <v>12352</v>
      </c>
      <c r="T5717" t="s">
        <v>36</v>
      </c>
    </row>
    <row r="5718" spans="1:20" x14ac:dyDescent="0.25">
      <c r="A5718" t="s">
        <v>11486</v>
      </c>
      <c r="B5718" t="s">
        <v>38</v>
      </c>
      <c r="C5718" t="s">
        <v>39</v>
      </c>
      <c r="D5718" t="s">
        <v>23</v>
      </c>
      <c r="E5718" t="s">
        <v>12096</v>
      </c>
      <c r="F5718" t="s">
        <v>11487</v>
      </c>
      <c r="G5718" t="s">
        <v>12065</v>
      </c>
      <c r="H5718" t="s">
        <v>34</v>
      </c>
      <c r="I5718" t="s">
        <v>54</v>
      </c>
      <c r="J5718" t="s">
        <v>67</v>
      </c>
      <c r="K5718">
        <v>5</v>
      </c>
      <c r="L5718">
        <v>470.74</v>
      </c>
      <c r="M5718" t="s">
        <v>28</v>
      </c>
      <c r="N5718">
        <v>37</v>
      </c>
      <c r="O5718" s="1">
        <v>45692</v>
      </c>
      <c r="P5718">
        <v>268</v>
      </c>
      <c r="Q5718" t="s">
        <v>29</v>
      </c>
      <c r="R5718">
        <v>4</v>
      </c>
      <c r="S5718" t="s">
        <v>12141</v>
      </c>
      <c r="T5718" t="s">
        <v>60</v>
      </c>
    </row>
    <row r="5719" spans="1:20" x14ac:dyDescent="0.25">
      <c r="A5719" t="s">
        <v>11488</v>
      </c>
      <c r="B5719" t="s">
        <v>38</v>
      </c>
      <c r="C5719" t="s">
        <v>82</v>
      </c>
      <c r="D5719" t="s">
        <v>32</v>
      </c>
      <c r="E5719" t="s">
        <v>12464</v>
      </c>
      <c r="F5719" t="s">
        <v>11489</v>
      </c>
      <c r="G5719" t="s">
        <v>12065</v>
      </c>
      <c r="H5719" t="s">
        <v>58</v>
      </c>
      <c r="I5719" t="s">
        <v>54</v>
      </c>
      <c r="J5719" t="s">
        <v>27</v>
      </c>
      <c r="K5719">
        <v>4</v>
      </c>
      <c r="L5719">
        <v>935.31</v>
      </c>
      <c r="M5719" t="s">
        <v>50</v>
      </c>
      <c r="N5719">
        <v>9</v>
      </c>
      <c r="O5719" s="1">
        <v>45638</v>
      </c>
      <c r="P5719">
        <v>236</v>
      </c>
      <c r="Q5719" t="s">
        <v>43</v>
      </c>
      <c r="R5719">
        <v>3</v>
      </c>
      <c r="S5719" s="1">
        <v>45999</v>
      </c>
      <c r="T5719" t="s">
        <v>60</v>
      </c>
    </row>
    <row r="5720" spans="1:20" x14ac:dyDescent="0.25">
      <c r="A5720" t="s">
        <v>11490</v>
      </c>
      <c r="B5720" t="s">
        <v>21</v>
      </c>
      <c r="C5720" t="s">
        <v>39</v>
      </c>
      <c r="D5720" t="s">
        <v>32</v>
      </c>
      <c r="E5720" t="s">
        <v>12210</v>
      </c>
      <c r="F5720" t="s">
        <v>11491</v>
      </c>
      <c r="G5720" t="s">
        <v>12065</v>
      </c>
      <c r="H5720" t="s">
        <v>47</v>
      </c>
      <c r="I5720" t="s">
        <v>42</v>
      </c>
      <c r="J5720" t="s">
        <v>49</v>
      </c>
      <c r="K5720">
        <v>4</v>
      </c>
      <c r="L5720">
        <v>784.79</v>
      </c>
      <c r="M5720" t="s">
        <v>35</v>
      </c>
      <c r="N5720">
        <v>31</v>
      </c>
      <c r="O5720" t="s">
        <v>12094</v>
      </c>
      <c r="P5720">
        <v>285</v>
      </c>
      <c r="Q5720" t="s">
        <v>29</v>
      </c>
      <c r="R5720">
        <v>3</v>
      </c>
      <c r="S5720" t="s">
        <v>12124</v>
      </c>
      <c r="T5720" t="s">
        <v>36</v>
      </c>
    </row>
    <row r="5721" spans="1:20" x14ac:dyDescent="0.25">
      <c r="A5721" t="s">
        <v>11492</v>
      </c>
      <c r="B5721" t="s">
        <v>21</v>
      </c>
      <c r="C5721" t="s">
        <v>82</v>
      </c>
      <c r="D5721" t="s">
        <v>77</v>
      </c>
      <c r="E5721" t="s">
        <v>12256</v>
      </c>
      <c r="F5721" t="s">
        <v>11493</v>
      </c>
      <c r="G5721" t="s">
        <v>12105</v>
      </c>
      <c r="H5721" t="s">
        <v>58</v>
      </c>
      <c r="I5721" t="s">
        <v>48</v>
      </c>
      <c r="J5721" t="s">
        <v>59</v>
      </c>
      <c r="K5721">
        <v>5</v>
      </c>
      <c r="L5721">
        <v>832.52</v>
      </c>
      <c r="M5721" t="s">
        <v>35</v>
      </c>
      <c r="N5721">
        <v>14</v>
      </c>
      <c r="O5721" s="1">
        <v>45966</v>
      </c>
      <c r="P5721">
        <v>493</v>
      </c>
      <c r="Q5721" t="s">
        <v>43</v>
      </c>
      <c r="R5721">
        <v>1</v>
      </c>
      <c r="S5721" s="1">
        <v>45841</v>
      </c>
      <c r="T5721" t="s">
        <v>36</v>
      </c>
    </row>
    <row r="5722" spans="1:20" x14ac:dyDescent="0.25">
      <c r="A5722" t="s">
        <v>11494</v>
      </c>
      <c r="B5722" t="s">
        <v>21</v>
      </c>
      <c r="C5722" t="s">
        <v>82</v>
      </c>
      <c r="D5722" t="s">
        <v>52</v>
      </c>
      <c r="E5722" t="s">
        <v>12236</v>
      </c>
      <c r="F5722" t="s">
        <v>11495</v>
      </c>
      <c r="G5722" t="s">
        <v>12105</v>
      </c>
      <c r="H5722" t="s">
        <v>34</v>
      </c>
      <c r="I5722" t="s">
        <v>48</v>
      </c>
      <c r="J5722" t="s">
        <v>27</v>
      </c>
      <c r="K5722">
        <v>5</v>
      </c>
      <c r="L5722">
        <v>364.08</v>
      </c>
      <c r="M5722" t="s">
        <v>28</v>
      </c>
      <c r="N5722">
        <v>31</v>
      </c>
      <c r="O5722" s="1">
        <v>45902</v>
      </c>
      <c r="P5722">
        <v>344</v>
      </c>
      <c r="Q5722" t="s">
        <v>29</v>
      </c>
      <c r="R5722">
        <v>3</v>
      </c>
      <c r="S5722" s="1">
        <v>45663</v>
      </c>
      <c r="T5722" t="s">
        <v>36</v>
      </c>
    </row>
    <row r="5723" spans="1:20" x14ac:dyDescent="0.25">
      <c r="A5723" t="s">
        <v>11496</v>
      </c>
      <c r="B5723" t="s">
        <v>45</v>
      </c>
      <c r="C5723" t="s">
        <v>22</v>
      </c>
      <c r="D5723" t="s">
        <v>52</v>
      </c>
      <c r="E5723" t="s">
        <v>12328</v>
      </c>
      <c r="F5723" t="s">
        <v>11497</v>
      </c>
      <c r="G5723" t="s">
        <v>12105</v>
      </c>
      <c r="H5723" t="s">
        <v>47</v>
      </c>
      <c r="I5723" t="s">
        <v>54</v>
      </c>
      <c r="J5723" t="s">
        <v>67</v>
      </c>
      <c r="K5723">
        <v>1</v>
      </c>
      <c r="L5723">
        <v>1052.03</v>
      </c>
      <c r="M5723" t="s">
        <v>28</v>
      </c>
      <c r="N5723">
        <v>46</v>
      </c>
      <c r="O5723" s="1">
        <v>45638</v>
      </c>
      <c r="P5723">
        <v>170</v>
      </c>
      <c r="Q5723" t="s">
        <v>43</v>
      </c>
      <c r="R5723">
        <v>3</v>
      </c>
      <c r="S5723" s="1">
        <v>45545</v>
      </c>
      <c r="T5723" t="s">
        <v>60</v>
      </c>
    </row>
    <row r="5724" spans="1:20" x14ac:dyDescent="0.25">
      <c r="A5724" t="s">
        <v>11498</v>
      </c>
      <c r="B5724" t="s">
        <v>45</v>
      </c>
      <c r="C5724" t="s">
        <v>39</v>
      </c>
      <c r="D5724" t="s">
        <v>32</v>
      </c>
      <c r="E5724" s="1">
        <v>45419</v>
      </c>
      <c r="F5724" t="s">
        <v>11499</v>
      </c>
      <c r="G5724" t="s">
        <v>12105</v>
      </c>
      <c r="H5724" t="s">
        <v>41</v>
      </c>
      <c r="I5724" t="s">
        <v>63</v>
      </c>
      <c r="J5724" t="s">
        <v>27</v>
      </c>
      <c r="K5724">
        <v>3</v>
      </c>
      <c r="L5724">
        <v>672.95</v>
      </c>
      <c r="M5724" t="s">
        <v>50</v>
      </c>
      <c r="N5724">
        <v>12</v>
      </c>
      <c r="O5724" s="1">
        <v>45752</v>
      </c>
      <c r="P5724">
        <v>5</v>
      </c>
      <c r="Q5724" t="s">
        <v>43</v>
      </c>
      <c r="R5724">
        <v>3</v>
      </c>
      <c r="S5724" t="s">
        <v>12256</v>
      </c>
      <c r="T5724" t="s">
        <v>30</v>
      </c>
    </row>
    <row r="5725" spans="1:20" x14ac:dyDescent="0.25">
      <c r="A5725" t="s">
        <v>11500</v>
      </c>
      <c r="B5725" t="s">
        <v>38</v>
      </c>
      <c r="C5725" t="s">
        <v>82</v>
      </c>
      <c r="D5725" t="s">
        <v>32</v>
      </c>
      <c r="E5725" t="s">
        <v>12091</v>
      </c>
      <c r="F5725" t="s">
        <v>11501</v>
      </c>
      <c r="G5725" t="s">
        <v>12105</v>
      </c>
      <c r="H5725" t="s">
        <v>25</v>
      </c>
      <c r="I5725" t="s">
        <v>42</v>
      </c>
      <c r="J5725" t="s">
        <v>67</v>
      </c>
      <c r="K5725">
        <v>1</v>
      </c>
      <c r="L5725">
        <v>589.04</v>
      </c>
      <c r="M5725" t="s">
        <v>28</v>
      </c>
      <c r="N5725">
        <v>11</v>
      </c>
      <c r="O5725" s="1">
        <v>45785</v>
      </c>
      <c r="P5725">
        <v>426</v>
      </c>
      <c r="Q5725" t="s">
        <v>43</v>
      </c>
      <c r="R5725">
        <v>5</v>
      </c>
      <c r="S5725" t="s">
        <v>12219</v>
      </c>
      <c r="T5725" t="s">
        <v>60</v>
      </c>
    </row>
    <row r="5726" spans="1:20" x14ac:dyDescent="0.25">
      <c r="A5726" t="s">
        <v>11502</v>
      </c>
      <c r="B5726" t="s">
        <v>38</v>
      </c>
      <c r="C5726" t="s">
        <v>82</v>
      </c>
      <c r="D5726" t="s">
        <v>56</v>
      </c>
      <c r="E5726" s="1">
        <v>45240</v>
      </c>
      <c r="F5726" t="s">
        <v>11503</v>
      </c>
      <c r="G5726" t="s">
        <v>12278</v>
      </c>
      <c r="H5726" t="s">
        <v>41</v>
      </c>
      <c r="I5726" t="s">
        <v>48</v>
      </c>
      <c r="J5726" t="s">
        <v>59</v>
      </c>
      <c r="K5726">
        <v>3</v>
      </c>
      <c r="L5726">
        <v>782.02</v>
      </c>
      <c r="M5726" t="s">
        <v>50</v>
      </c>
      <c r="N5726">
        <v>17</v>
      </c>
      <c r="O5726" t="s">
        <v>12070</v>
      </c>
      <c r="P5726">
        <v>397</v>
      </c>
      <c r="Q5726" t="s">
        <v>29</v>
      </c>
      <c r="R5726">
        <v>4</v>
      </c>
      <c r="S5726" t="s">
        <v>12318</v>
      </c>
      <c r="T5726" t="s">
        <v>60</v>
      </c>
    </row>
    <row r="5727" spans="1:20" x14ac:dyDescent="0.25">
      <c r="A5727" t="s">
        <v>11504</v>
      </c>
      <c r="B5727" t="s">
        <v>38</v>
      </c>
      <c r="C5727" t="s">
        <v>82</v>
      </c>
      <c r="D5727" t="s">
        <v>32</v>
      </c>
      <c r="E5727" s="1">
        <v>45330</v>
      </c>
      <c r="F5727" t="s">
        <v>11505</v>
      </c>
      <c r="G5727" t="s">
        <v>12278</v>
      </c>
      <c r="H5727" t="s">
        <v>47</v>
      </c>
      <c r="I5727" t="s">
        <v>42</v>
      </c>
      <c r="J5727" t="s">
        <v>59</v>
      </c>
      <c r="K5727">
        <v>2</v>
      </c>
      <c r="L5727">
        <v>825.01</v>
      </c>
      <c r="M5727" t="s">
        <v>50</v>
      </c>
      <c r="N5727">
        <v>27</v>
      </c>
      <c r="O5727" s="1">
        <v>45811</v>
      </c>
      <c r="P5727">
        <v>312</v>
      </c>
      <c r="Q5727" t="s">
        <v>43</v>
      </c>
      <c r="R5727">
        <v>2</v>
      </c>
      <c r="S5727" t="s">
        <v>12141</v>
      </c>
      <c r="T5727" t="s">
        <v>60</v>
      </c>
    </row>
    <row r="5728" spans="1:20" x14ac:dyDescent="0.25">
      <c r="A5728" t="s">
        <v>11506</v>
      </c>
      <c r="B5728" t="s">
        <v>45</v>
      </c>
      <c r="C5728" t="s">
        <v>39</v>
      </c>
      <c r="D5728" t="s">
        <v>56</v>
      </c>
      <c r="E5728" t="s">
        <v>12080</v>
      </c>
      <c r="F5728" t="s">
        <v>11507</v>
      </c>
      <c r="G5728" t="s">
        <v>12278</v>
      </c>
      <c r="H5728" t="s">
        <v>34</v>
      </c>
      <c r="I5728" t="s">
        <v>48</v>
      </c>
      <c r="J5728" t="s">
        <v>67</v>
      </c>
      <c r="K5728">
        <v>5</v>
      </c>
      <c r="L5728">
        <v>784.12</v>
      </c>
      <c r="M5728" t="s">
        <v>28</v>
      </c>
      <c r="N5728">
        <v>8</v>
      </c>
      <c r="O5728" s="1">
        <v>45968</v>
      </c>
      <c r="P5728">
        <v>383</v>
      </c>
      <c r="Q5728" t="s">
        <v>43</v>
      </c>
      <c r="R5728">
        <v>5</v>
      </c>
      <c r="S5728" t="s">
        <v>12163</v>
      </c>
      <c r="T5728" t="s">
        <v>36</v>
      </c>
    </row>
    <row r="5729" spans="1:20" x14ac:dyDescent="0.25">
      <c r="A5729" t="s">
        <v>11508</v>
      </c>
      <c r="B5729" t="s">
        <v>38</v>
      </c>
      <c r="C5729" t="s">
        <v>39</v>
      </c>
      <c r="D5729" t="s">
        <v>23</v>
      </c>
      <c r="E5729" t="s">
        <v>12175</v>
      </c>
      <c r="F5729" t="s">
        <v>11509</v>
      </c>
      <c r="G5729" t="s">
        <v>12278</v>
      </c>
      <c r="H5729" t="s">
        <v>58</v>
      </c>
      <c r="I5729" t="s">
        <v>54</v>
      </c>
      <c r="J5729" t="s">
        <v>27</v>
      </c>
      <c r="K5729">
        <v>3</v>
      </c>
      <c r="L5729">
        <v>1072.21</v>
      </c>
      <c r="M5729" t="s">
        <v>28</v>
      </c>
      <c r="N5729">
        <v>8</v>
      </c>
      <c r="O5729" t="s">
        <v>12276</v>
      </c>
      <c r="P5729">
        <v>206</v>
      </c>
      <c r="Q5729" t="s">
        <v>29</v>
      </c>
      <c r="R5729">
        <v>4</v>
      </c>
      <c r="S5729" s="1">
        <v>45906</v>
      </c>
      <c r="T5729" t="s">
        <v>30</v>
      </c>
    </row>
    <row r="5730" spans="1:20" x14ac:dyDescent="0.25">
      <c r="A5730" t="s">
        <v>11510</v>
      </c>
      <c r="B5730" t="s">
        <v>21</v>
      </c>
      <c r="C5730" t="s">
        <v>82</v>
      </c>
      <c r="D5730" t="s">
        <v>56</v>
      </c>
      <c r="E5730" t="s">
        <v>12284</v>
      </c>
      <c r="F5730" t="s">
        <v>11511</v>
      </c>
      <c r="G5730" t="s">
        <v>12278</v>
      </c>
      <c r="H5730" t="s">
        <v>25</v>
      </c>
      <c r="I5730" t="s">
        <v>54</v>
      </c>
      <c r="J5730" t="s">
        <v>67</v>
      </c>
      <c r="K5730">
        <v>4</v>
      </c>
      <c r="L5730">
        <v>375.66</v>
      </c>
      <c r="M5730" t="s">
        <v>35</v>
      </c>
      <c r="N5730">
        <v>40</v>
      </c>
      <c r="O5730" s="1">
        <v>45993</v>
      </c>
      <c r="P5730">
        <v>400</v>
      </c>
      <c r="Q5730" t="s">
        <v>29</v>
      </c>
      <c r="R5730">
        <v>1</v>
      </c>
      <c r="S5730" s="1">
        <v>45664</v>
      </c>
      <c r="T5730" t="s">
        <v>30</v>
      </c>
    </row>
    <row r="5731" spans="1:20" x14ac:dyDescent="0.25">
      <c r="A5731" t="s">
        <v>11512</v>
      </c>
      <c r="B5731" t="s">
        <v>45</v>
      </c>
      <c r="C5731" t="s">
        <v>39</v>
      </c>
      <c r="D5731" t="s">
        <v>56</v>
      </c>
      <c r="E5731" t="s">
        <v>12502</v>
      </c>
      <c r="F5731" t="s">
        <v>11513</v>
      </c>
      <c r="G5731" t="s">
        <v>12278</v>
      </c>
      <c r="H5731" t="s">
        <v>58</v>
      </c>
      <c r="I5731" t="s">
        <v>48</v>
      </c>
      <c r="J5731" t="s">
        <v>67</v>
      </c>
      <c r="K5731">
        <v>3</v>
      </c>
      <c r="L5731">
        <v>186.03</v>
      </c>
      <c r="M5731" t="s">
        <v>50</v>
      </c>
      <c r="N5731">
        <v>8</v>
      </c>
      <c r="O5731" t="s">
        <v>12176</v>
      </c>
      <c r="P5731">
        <v>13</v>
      </c>
      <c r="Q5731" t="s">
        <v>29</v>
      </c>
      <c r="R5731">
        <v>2</v>
      </c>
      <c r="S5731" t="s">
        <v>12290</v>
      </c>
      <c r="T5731" t="s">
        <v>30</v>
      </c>
    </row>
    <row r="5732" spans="1:20" x14ac:dyDescent="0.25">
      <c r="A5732" t="s">
        <v>11514</v>
      </c>
      <c r="B5732" t="s">
        <v>45</v>
      </c>
      <c r="C5732" t="s">
        <v>22</v>
      </c>
      <c r="D5732" t="s">
        <v>56</v>
      </c>
      <c r="E5732" t="s">
        <v>12219</v>
      </c>
      <c r="F5732" t="s">
        <v>11515</v>
      </c>
      <c r="G5732" t="s">
        <v>12278</v>
      </c>
      <c r="H5732" t="s">
        <v>41</v>
      </c>
      <c r="I5732" t="s">
        <v>26</v>
      </c>
      <c r="J5732" t="s">
        <v>64</v>
      </c>
      <c r="K5732">
        <v>5</v>
      </c>
      <c r="L5732">
        <v>364.18</v>
      </c>
      <c r="M5732" t="s">
        <v>35</v>
      </c>
      <c r="N5732">
        <v>49</v>
      </c>
      <c r="O5732" s="1">
        <v>45663</v>
      </c>
      <c r="P5732">
        <v>111</v>
      </c>
      <c r="Q5732" t="s">
        <v>43</v>
      </c>
      <c r="R5732">
        <v>3</v>
      </c>
      <c r="S5732" s="1">
        <v>45392</v>
      </c>
      <c r="T5732" t="s">
        <v>36</v>
      </c>
    </row>
    <row r="5733" spans="1:20" x14ac:dyDescent="0.25">
      <c r="A5733" t="s">
        <v>11516</v>
      </c>
      <c r="B5733" t="s">
        <v>38</v>
      </c>
      <c r="C5733" t="s">
        <v>82</v>
      </c>
      <c r="D5733" t="s">
        <v>77</v>
      </c>
      <c r="E5733" t="s">
        <v>12375</v>
      </c>
      <c r="F5733" t="s">
        <v>11517</v>
      </c>
      <c r="G5733" t="s">
        <v>12278</v>
      </c>
      <c r="H5733" t="s">
        <v>58</v>
      </c>
      <c r="I5733" t="s">
        <v>63</v>
      </c>
      <c r="J5733" t="s">
        <v>27</v>
      </c>
      <c r="K5733">
        <v>1</v>
      </c>
      <c r="L5733">
        <v>328.8</v>
      </c>
      <c r="M5733" t="s">
        <v>35</v>
      </c>
      <c r="N5733">
        <v>31</v>
      </c>
      <c r="O5733" t="s">
        <v>12209</v>
      </c>
      <c r="P5733">
        <v>336</v>
      </c>
      <c r="Q5733" t="s">
        <v>43</v>
      </c>
      <c r="R5733">
        <v>5</v>
      </c>
      <c r="S5733" s="1">
        <v>45720</v>
      </c>
      <c r="T5733" t="s">
        <v>36</v>
      </c>
    </row>
    <row r="5734" spans="1:20" x14ac:dyDescent="0.25">
      <c r="A5734" t="s">
        <v>11518</v>
      </c>
      <c r="B5734" t="s">
        <v>21</v>
      </c>
      <c r="C5734" t="s">
        <v>22</v>
      </c>
      <c r="D5734" t="s">
        <v>77</v>
      </c>
      <c r="E5734" t="s">
        <v>12219</v>
      </c>
      <c r="F5734" t="s">
        <v>11519</v>
      </c>
      <c r="G5734" t="s">
        <v>12278</v>
      </c>
      <c r="H5734" t="s">
        <v>41</v>
      </c>
      <c r="I5734" t="s">
        <v>63</v>
      </c>
      <c r="J5734" t="s">
        <v>59</v>
      </c>
      <c r="K5734">
        <v>1</v>
      </c>
      <c r="L5734">
        <v>1258.1600000000001</v>
      </c>
      <c r="M5734" t="s">
        <v>35</v>
      </c>
      <c r="N5734">
        <v>18</v>
      </c>
      <c r="O5734" t="s">
        <v>12360</v>
      </c>
      <c r="P5734">
        <v>23</v>
      </c>
      <c r="Q5734" t="s">
        <v>29</v>
      </c>
      <c r="R5734">
        <v>3</v>
      </c>
      <c r="S5734" t="s">
        <v>12131</v>
      </c>
      <c r="T5734" t="s">
        <v>36</v>
      </c>
    </row>
    <row r="5735" spans="1:20" x14ac:dyDescent="0.25">
      <c r="A5735" t="s">
        <v>11520</v>
      </c>
      <c r="B5735" t="s">
        <v>45</v>
      </c>
      <c r="C5735" t="s">
        <v>82</v>
      </c>
      <c r="D5735" t="s">
        <v>32</v>
      </c>
      <c r="E5735" t="s">
        <v>12374</v>
      </c>
      <c r="F5735" t="s">
        <v>11521</v>
      </c>
      <c r="G5735" t="s">
        <v>12278</v>
      </c>
      <c r="H5735" t="s">
        <v>34</v>
      </c>
      <c r="I5735" t="s">
        <v>54</v>
      </c>
      <c r="J5735" t="s">
        <v>64</v>
      </c>
      <c r="K5735">
        <v>1</v>
      </c>
      <c r="L5735">
        <v>997.72</v>
      </c>
      <c r="M5735" t="s">
        <v>28</v>
      </c>
      <c r="N5735">
        <v>45</v>
      </c>
      <c r="O5735" t="s">
        <v>12068</v>
      </c>
      <c r="P5735">
        <v>76</v>
      </c>
      <c r="Q5735" t="s">
        <v>43</v>
      </c>
      <c r="R5735">
        <v>5</v>
      </c>
      <c r="S5735" t="s">
        <v>12278</v>
      </c>
      <c r="T5735" t="s">
        <v>60</v>
      </c>
    </row>
    <row r="5736" spans="1:20" x14ac:dyDescent="0.25">
      <c r="A5736" t="s">
        <v>11522</v>
      </c>
      <c r="B5736" t="s">
        <v>45</v>
      </c>
      <c r="C5736" t="s">
        <v>22</v>
      </c>
      <c r="D5736" t="s">
        <v>32</v>
      </c>
      <c r="E5736" s="1">
        <v>44935</v>
      </c>
      <c r="F5736" t="s">
        <v>11523</v>
      </c>
      <c r="G5736" t="s">
        <v>12199</v>
      </c>
      <c r="H5736" t="s">
        <v>58</v>
      </c>
      <c r="I5736" t="s">
        <v>26</v>
      </c>
      <c r="J5736" t="s">
        <v>67</v>
      </c>
      <c r="K5736">
        <v>4</v>
      </c>
      <c r="L5736">
        <v>572.34</v>
      </c>
      <c r="M5736" t="s">
        <v>28</v>
      </c>
      <c r="N5736">
        <v>16</v>
      </c>
      <c r="O5736" s="1">
        <v>45576</v>
      </c>
      <c r="P5736">
        <v>461</v>
      </c>
      <c r="Q5736" t="s">
        <v>43</v>
      </c>
      <c r="R5736">
        <v>5</v>
      </c>
      <c r="S5736" t="s">
        <v>12333</v>
      </c>
      <c r="T5736" t="s">
        <v>30</v>
      </c>
    </row>
    <row r="5737" spans="1:20" x14ac:dyDescent="0.25">
      <c r="A5737" t="s">
        <v>11524</v>
      </c>
      <c r="B5737" t="s">
        <v>21</v>
      </c>
      <c r="C5737" t="s">
        <v>22</v>
      </c>
      <c r="D5737" t="s">
        <v>52</v>
      </c>
      <c r="E5737" s="1">
        <v>45360</v>
      </c>
      <c r="F5737" t="s">
        <v>11525</v>
      </c>
      <c r="G5737" t="s">
        <v>12199</v>
      </c>
      <c r="H5737" t="s">
        <v>34</v>
      </c>
      <c r="I5737" t="s">
        <v>54</v>
      </c>
      <c r="J5737" t="s">
        <v>59</v>
      </c>
      <c r="K5737">
        <v>2</v>
      </c>
      <c r="L5737">
        <v>1296.19</v>
      </c>
      <c r="M5737" t="s">
        <v>50</v>
      </c>
      <c r="N5737">
        <v>41</v>
      </c>
      <c r="O5737" s="1">
        <v>45660</v>
      </c>
      <c r="P5737">
        <v>60</v>
      </c>
      <c r="Q5737" t="s">
        <v>29</v>
      </c>
      <c r="R5737">
        <v>2</v>
      </c>
      <c r="S5737" t="s">
        <v>12189</v>
      </c>
      <c r="T5737" t="s">
        <v>36</v>
      </c>
    </row>
    <row r="5738" spans="1:20" x14ac:dyDescent="0.25">
      <c r="A5738" t="s">
        <v>11526</v>
      </c>
      <c r="B5738" t="s">
        <v>38</v>
      </c>
      <c r="C5738" t="s">
        <v>82</v>
      </c>
      <c r="D5738" t="s">
        <v>56</v>
      </c>
      <c r="E5738" t="s">
        <v>12480</v>
      </c>
      <c r="F5738" t="s">
        <v>11527</v>
      </c>
      <c r="G5738" t="s">
        <v>12199</v>
      </c>
      <c r="H5738" t="s">
        <v>34</v>
      </c>
      <c r="I5738" t="s">
        <v>42</v>
      </c>
      <c r="J5738" t="s">
        <v>59</v>
      </c>
      <c r="K5738">
        <v>2</v>
      </c>
      <c r="L5738">
        <v>233.23</v>
      </c>
      <c r="M5738" t="s">
        <v>28</v>
      </c>
      <c r="N5738">
        <v>23</v>
      </c>
      <c r="O5738" s="1">
        <v>45969</v>
      </c>
      <c r="P5738">
        <v>471</v>
      </c>
      <c r="Q5738" t="s">
        <v>29</v>
      </c>
      <c r="R5738">
        <v>3</v>
      </c>
      <c r="S5738" t="s">
        <v>12089</v>
      </c>
      <c r="T5738" t="s">
        <v>36</v>
      </c>
    </row>
    <row r="5739" spans="1:20" x14ac:dyDescent="0.25">
      <c r="A5739" t="s">
        <v>11528</v>
      </c>
      <c r="B5739" t="s">
        <v>38</v>
      </c>
      <c r="C5739" t="s">
        <v>82</v>
      </c>
      <c r="D5739" t="s">
        <v>77</v>
      </c>
      <c r="E5739" s="1">
        <v>45542</v>
      </c>
      <c r="F5739" t="s">
        <v>11529</v>
      </c>
      <c r="G5739" t="s">
        <v>12199</v>
      </c>
      <c r="H5739" t="s">
        <v>58</v>
      </c>
      <c r="I5739" t="s">
        <v>54</v>
      </c>
      <c r="J5739" t="s">
        <v>64</v>
      </c>
      <c r="K5739">
        <v>5</v>
      </c>
      <c r="L5739">
        <v>145.81</v>
      </c>
      <c r="M5739" t="s">
        <v>28</v>
      </c>
      <c r="N5739">
        <v>21</v>
      </c>
      <c r="O5739" t="s">
        <v>12368</v>
      </c>
      <c r="P5739">
        <v>91</v>
      </c>
      <c r="Q5739" t="s">
        <v>29</v>
      </c>
      <c r="R5739">
        <v>1</v>
      </c>
      <c r="S5739" t="s">
        <v>12176</v>
      </c>
      <c r="T5739" t="s">
        <v>36</v>
      </c>
    </row>
    <row r="5740" spans="1:20" x14ac:dyDescent="0.25">
      <c r="A5740" t="s">
        <v>11530</v>
      </c>
      <c r="B5740" t="s">
        <v>45</v>
      </c>
      <c r="C5740" t="s">
        <v>39</v>
      </c>
      <c r="D5740" t="s">
        <v>77</v>
      </c>
      <c r="E5740" t="s">
        <v>12083</v>
      </c>
      <c r="F5740" t="s">
        <v>11531</v>
      </c>
      <c r="G5740" t="s">
        <v>12199</v>
      </c>
      <c r="H5740" t="s">
        <v>41</v>
      </c>
      <c r="I5740" t="s">
        <v>54</v>
      </c>
      <c r="J5740" t="s">
        <v>67</v>
      </c>
      <c r="K5740">
        <v>5</v>
      </c>
      <c r="L5740">
        <v>1146.52</v>
      </c>
      <c r="M5740" t="s">
        <v>28</v>
      </c>
      <c r="N5740">
        <v>26</v>
      </c>
      <c r="O5740" s="1">
        <v>45485</v>
      </c>
      <c r="P5740">
        <v>47</v>
      </c>
      <c r="Q5740" t="s">
        <v>29</v>
      </c>
      <c r="R5740">
        <v>4</v>
      </c>
      <c r="S5740" s="1">
        <v>45779</v>
      </c>
      <c r="T5740" t="s">
        <v>36</v>
      </c>
    </row>
    <row r="5741" spans="1:20" x14ac:dyDescent="0.25">
      <c r="A5741" t="s">
        <v>11532</v>
      </c>
      <c r="B5741" t="s">
        <v>45</v>
      </c>
      <c r="C5741" t="s">
        <v>82</v>
      </c>
      <c r="D5741" t="s">
        <v>23</v>
      </c>
      <c r="E5741" s="1">
        <v>45629</v>
      </c>
      <c r="F5741" t="s">
        <v>11533</v>
      </c>
      <c r="G5741" t="s">
        <v>12199</v>
      </c>
      <c r="H5741" t="s">
        <v>41</v>
      </c>
      <c r="I5741" t="s">
        <v>48</v>
      </c>
      <c r="J5741" t="s">
        <v>64</v>
      </c>
      <c r="K5741">
        <v>4</v>
      </c>
      <c r="L5741">
        <v>742.88</v>
      </c>
      <c r="M5741" t="s">
        <v>28</v>
      </c>
      <c r="N5741">
        <v>22</v>
      </c>
      <c r="O5741" t="s">
        <v>12223</v>
      </c>
      <c r="P5741">
        <v>208</v>
      </c>
      <c r="Q5741" t="s">
        <v>29</v>
      </c>
      <c r="R5741">
        <v>4</v>
      </c>
      <c r="S5741" s="1">
        <v>45695</v>
      </c>
      <c r="T5741" t="s">
        <v>36</v>
      </c>
    </row>
    <row r="5742" spans="1:20" x14ac:dyDescent="0.25">
      <c r="A5742" t="s">
        <v>11534</v>
      </c>
      <c r="B5742" t="s">
        <v>21</v>
      </c>
      <c r="C5742" t="s">
        <v>82</v>
      </c>
      <c r="D5742" t="s">
        <v>52</v>
      </c>
      <c r="E5742" t="s">
        <v>12404</v>
      </c>
      <c r="F5742" t="s">
        <v>11535</v>
      </c>
      <c r="G5742" t="s">
        <v>12199</v>
      </c>
      <c r="H5742" t="s">
        <v>25</v>
      </c>
      <c r="I5742" t="s">
        <v>48</v>
      </c>
      <c r="J5742" t="s">
        <v>27</v>
      </c>
      <c r="K5742">
        <v>4</v>
      </c>
      <c r="L5742">
        <v>1291.96</v>
      </c>
      <c r="M5742" t="s">
        <v>50</v>
      </c>
      <c r="N5742">
        <v>38</v>
      </c>
      <c r="O5742" t="s">
        <v>12325</v>
      </c>
      <c r="P5742">
        <v>234</v>
      </c>
      <c r="Q5742" t="s">
        <v>43</v>
      </c>
      <c r="R5742">
        <v>5</v>
      </c>
      <c r="S5742" s="1">
        <v>45638</v>
      </c>
      <c r="T5742" t="s">
        <v>30</v>
      </c>
    </row>
    <row r="5743" spans="1:20" x14ac:dyDescent="0.25">
      <c r="A5743" t="s">
        <v>11536</v>
      </c>
      <c r="B5743" t="s">
        <v>45</v>
      </c>
      <c r="C5743" t="s">
        <v>39</v>
      </c>
      <c r="D5743" t="s">
        <v>23</v>
      </c>
      <c r="E5743" t="s">
        <v>12467</v>
      </c>
      <c r="F5743" t="s">
        <v>11537</v>
      </c>
      <c r="G5743" t="s">
        <v>12199</v>
      </c>
      <c r="H5743" t="s">
        <v>58</v>
      </c>
      <c r="I5743" t="s">
        <v>42</v>
      </c>
      <c r="J5743" t="s">
        <v>64</v>
      </c>
      <c r="K5743">
        <v>3</v>
      </c>
      <c r="L5743">
        <v>718.02</v>
      </c>
      <c r="M5743" t="s">
        <v>28</v>
      </c>
      <c r="N5743">
        <v>40</v>
      </c>
      <c r="O5743" t="s">
        <v>12219</v>
      </c>
      <c r="P5743">
        <v>432</v>
      </c>
      <c r="Q5743" t="s">
        <v>29</v>
      </c>
      <c r="R5743">
        <v>1</v>
      </c>
      <c r="S5743" s="1">
        <v>45514</v>
      </c>
      <c r="T5743" t="s">
        <v>30</v>
      </c>
    </row>
    <row r="5744" spans="1:20" x14ac:dyDescent="0.25">
      <c r="A5744" t="s">
        <v>11538</v>
      </c>
      <c r="B5744" t="s">
        <v>38</v>
      </c>
      <c r="C5744" t="s">
        <v>39</v>
      </c>
      <c r="D5744" t="s">
        <v>77</v>
      </c>
      <c r="E5744" t="s">
        <v>12473</v>
      </c>
      <c r="F5744" t="s">
        <v>11539</v>
      </c>
      <c r="G5744" t="s">
        <v>12199</v>
      </c>
      <c r="H5744" t="s">
        <v>25</v>
      </c>
      <c r="I5744" t="s">
        <v>63</v>
      </c>
      <c r="J5744" t="s">
        <v>64</v>
      </c>
      <c r="K5744">
        <v>1</v>
      </c>
      <c r="L5744">
        <v>1248.74</v>
      </c>
      <c r="M5744" t="s">
        <v>35</v>
      </c>
      <c r="N5744">
        <v>34</v>
      </c>
      <c r="O5744" t="s">
        <v>12148</v>
      </c>
      <c r="P5744">
        <v>91</v>
      </c>
      <c r="Q5744" t="s">
        <v>43</v>
      </c>
      <c r="R5744">
        <v>1</v>
      </c>
      <c r="S5744" t="s">
        <v>12291</v>
      </c>
      <c r="T5744" t="s">
        <v>36</v>
      </c>
    </row>
    <row r="5745" spans="1:20" x14ac:dyDescent="0.25">
      <c r="A5745" t="s">
        <v>11540</v>
      </c>
      <c r="B5745" t="s">
        <v>21</v>
      </c>
      <c r="C5745" t="s">
        <v>82</v>
      </c>
      <c r="D5745" t="s">
        <v>32</v>
      </c>
      <c r="E5745" t="s">
        <v>12286</v>
      </c>
      <c r="F5745" t="s">
        <v>11541</v>
      </c>
      <c r="G5745" t="s">
        <v>12354</v>
      </c>
      <c r="H5745" t="s">
        <v>34</v>
      </c>
      <c r="I5745" t="s">
        <v>26</v>
      </c>
      <c r="J5745" t="s">
        <v>59</v>
      </c>
      <c r="K5745">
        <v>2</v>
      </c>
      <c r="L5745">
        <v>1003.4</v>
      </c>
      <c r="M5745" t="s">
        <v>28</v>
      </c>
      <c r="N5745">
        <v>33</v>
      </c>
      <c r="O5745" t="s">
        <v>12364</v>
      </c>
      <c r="P5745">
        <v>89</v>
      </c>
      <c r="Q5745" t="s">
        <v>29</v>
      </c>
      <c r="R5745">
        <v>1</v>
      </c>
      <c r="S5745" s="1">
        <v>45872</v>
      </c>
      <c r="T5745" t="s">
        <v>60</v>
      </c>
    </row>
    <row r="5746" spans="1:20" x14ac:dyDescent="0.25">
      <c r="A5746" t="s">
        <v>11542</v>
      </c>
      <c r="B5746" t="s">
        <v>45</v>
      </c>
      <c r="C5746" t="s">
        <v>82</v>
      </c>
      <c r="D5746" t="s">
        <v>23</v>
      </c>
      <c r="E5746" t="s">
        <v>12250</v>
      </c>
      <c r="F5746" t="s">
        <v>11543</v>
      </c>
      <c r="G5746" t="s">
        <v>12354</v>
      </c>
      <c r="H5746" t="s">
        <v>41</v>
      </c>
      <c r="I5746" t="s">
        <v>42</v>
      </c>
      <c r="J5746" t="s">
        <v>64</v>
      </c>
      <c r="K5746">
        <v>2</v>
      </c>
      <c r="L5746">
        <v>1490.84</v>
      </c>
      <c r="M5746" t="s">
        <v>35</v>
      </c>
      <c r="N5746">
        <v>16</v>
      </c>
      <c r="O5746" t="s">
        <v>12184</v>
      </c>
      <c r="P5746">
        <v>143</v>
      </c>
      <c r="Q5746" t="s">
        <v>43</v>
      </c>
      <c r="R5746">
        <v>3</v>
      </c>
      <c r="S5746" t="s">
        <v>12087</v>
      </c>
      <c r="T5746" t="s">
        <v>36</v>
      </c>
    </row>
    <row r="5747" spans="1:20" x14ac:dyDescent="0.25">
      <c r="A5747" t="s">
        <v>11544</v>
      </c>
      <c r="B5747" t="s">
        <v>45</v>
      </c>
      <c r="C5747" t="s">
        <v>82</v>
      </c>
      <c r="D5747" t="s">
        <v>23</v>
      </c>
      <c r="E5747" s="1">
        <v>45453</v>
      </c>
      <c r="F5747" t="s">
        <v>11545</v>
      </c>
      <c r="G5747" t="s">
        <v>12354</v>
      </c>
      <c r="H5747" t="s">
        <v>58</v>
      </c>
      <c r="I5747" t="s">
        <v>42</v>
      </c>
      <c r="J5747" t="s">
        <v>27</v>
      </c>
      <c r="K5747">
        <v>2</v>
      </c>
      <c r="L5747">
        <v>1228.67</v>
      </c>
      <c r="M5747" t="s">
        <v>28</v>
      </c>
      <c r="N5747">
        <v>39</v>
      </c>
      <c r="O5747" t="s">
        <v>12211</v>
      </c>
      <c r="P5747">
        <v>183</v>
      </c>
      <c r="Q5747" t="s">
        <v>29</v>
      </c>
      <c r="R5747">
        <v>1</v>
      </c>
      <c r="S5747" s="1">
        <v>45876</v>
      </c>
      <c r="T5747" t="s">
        <v>30</v>
      </c>
    </row>
    <row r="5748" spans="1:20" x14ac:dyDescent="0.25">
      <c r="A5748" t="s">
        <v>11546</v>
      </c>
      <c r="B5748" t="s">
        <v>38</v>
      </c>
      <c r="C5748" t="s">
        <v>22</v>
      </c>
      <c r="D5748" t="s">
        <v>23</v>
      </c>
      <c r="E5748" t="s">
        <v>12195</v>
      </c>
      <c r="F5748" t="s">
        <v>11547</v>
      </c>
      <c r="G5748" t="s">
        <v>12354</v>
      </c>
      <c r="H5748" t="s">
        <v>34</v>
      </c>
      <c r="I5748" t="s">
        <v>26</v>
      </c>
      <c r="J5748" t="s">
        <v>27</v>
      </c>
      <c r="K5748">
        <v>1</v>
      </c>
      <c r="L5748">
        <v>408.98</v>
      </c>
      <c r="M5748" t="s">
        <v>35</v>
      </c>
      <c r="N5748">
        <v>12</v>
      </c>
      <c r="O5748" s="1">
        <v>45992</v>
      </c>
      <c r="P5748">
        <v>414</v>
      </c>
      <c r="Q5748" t="s">
        <v>43</v>
      </c>
      <c r="R5748">
        <v>3</v>
      </c>
      <c r="S5748" s="1">
        <v>45965</v>
      </c>
      <c r="T5748" t="s">
        <v>60</v>
      </c>
    </row>
    <row r="5749" spans="1:20" x14ac:dyDescent="0.25">
      <c r="A5749" t="s">
        <v>11548</v>
      </c>
      <c r="B5749" t="s">
        <v>45</v>
      </c>
      <c r="C5749" t="s">
        <v>22</v>
      </c>
      <c r="D5749" t="s">
        <v>52</v>
      </c>
      <c r="E5749" s="1">
        <v>45907</v>
      </c>
      <c r="F5749" t="s">
        <v>11549</v>
      </c>
      <c r="G5749" t="s">
        <v>12071</v>
      </c>
      <c r="H5749" t="s">
        <v>47</v>
      </c>
      <c r="I5749" t="s">
        <v>26</v>
      </c>
      <c r="J5749" t="s">
        <v>64</v>
      </c>
      <c r="K5749">
        <v>5</v>
      </c>
      <c r="L5749">
        <v>433.61</v>
      </c>
      <c r="M5749" t="s">
        <v>35</v>
      </c>
      <c r="N5749">
        <v>5</v>
      </c>
      <c r="O5749" t="s">
        <v>12309</v>
      </c>
      <c r="P5749">
        <v>412</v>
      </c>
      <c r="Q5749" t="s">
        <v>43</v>
      </c>
      <c r="R5749">
        <v>4</v>
      </c>
      <c r="S5749" s="1">
        <v>45810</v>
      </c>
      <c r="T5749" t="s">
        <v>60</v>
      </c>
    </row>
    <row r="5750" spans="1:20" x14ac:dyDescent="0.25">
      <c r="A5750" t="s">
        <v>11550</v>
      </c>
      <c r="B5750" t="s">
        <v>38</v>
      </c>
      <c r="C5750" t="s">
        <v>82</v>
      </c>
      <c r="D5750" t="s">
        <v>56</v>
      </c>
      <c r="E5750" t="s">
        <v>12135</v>
      </c>
      <c r="F5750" t="s">
        <v>11551</v>
      </c>
      <c r="G5750" t="s">
        <v>12071</v>
      </c>
      <c r="H5750" t="s">
        <v>58</v>
      </c>
      <c r="I5750" t="s">
        <v>63</v>
      </c>
      <c r="J5750" t="s">
        <v>27</v>
      </c>
      <c r="K5750">
        <v>4</v>
      </c>
      <c r="L5750">
        <v>1031.56</v>
      </c>
      <c r="M5750" t="s">
        <v>50</v>
      </c>
      <c r="N5750">
        <v>33</v>
      </c>
      <c r="O5750" s="1">
        <v>45334</v>
      </c>
      <c r="P5750">
        <v>435</v>
      </c>
      <c r="Q5750" t="s">
        <v>43</v>
      </c>
      <c r="R5750">
        <v>2</v>
      </c>
      <c r="S5750" s="1">
        <v>45996</v>
      </c>
      <c r="T5750" t="s">
        <v>60</v>
      </c>
    </row>
    <row r="5751" spans="1:20" x14ac:dyDescent="0.25">
      <c r="A5751" t="s">
        <v>11552</v>
      </c>
      <c r="B5751" t="s">
        <v>38</v>
      </c>
      <c r="C5751" t="s">
        <v>39</v>
      </c>
      <c r="D5751" t="s">
        <v>32</v>
      </c>
      <c r="E5751" s="1">
        <v>45450</v>
      </c>
      <c r="F5751" t="s">
        <v>11553</v>
      </c>
      <c r="G5751" t="s">
        <v>12071</v>
      </c>
      <c r="H5751" t="s">
        <v>25</v>
      </c>
      <c r="I5751" t="s">
        <v>63</v>
      </c>
      <c r="J5751" t="s">
        <v>59</v>
      </c>
      <c r="K5751">
        <v>5</v>
      </c>
      <c r="L5751">
        <v>973.72</v>
      </c>
      <c r="M5751" t="s">
        <v>28</v>
      </c>
      <c r="N5751">
        <v>11</v>
      </c>
      <c r="O5751" s="1">
        <v>45813</v>
      </c>
      <c r="P5751">
        <v>108</v>
      </c>
      <c r="Q5751" t="s">
        <v>29</v>
      </c>
      <c r="R5751">
        <v>2</v>
      </c>
      <c r="S5751" s="1">
        <v>45934</v>
      </c>
      <c r="T5751" t="s">
        <v>60</v>
      </c>
    </row>
    <row r="5752" spans="1:20" x14ac:dyDescent="0.25">
      <c r="A5752" t="s">
        <v>11554</v>
      </c>
      <c r="B5752" t="s">
        <v>45</v>
      </c>
      <c r="C5752" t="s">
        <v>39</v>
      </c>
      <c r="D5752" t="s">
        <v>23</v>
      </c>
      <c r="E5752" s="1">
        <v>45538</v>
      </c>
      <c r="F5752" t="s">
        <v>11555</v>
      </c>
      <c r="G5752" t="s">
        <v>12071</v>
      </c>
      <c r="H5752" t="s">
        <v>25</v>
      </c>
      <c r="I5752" t="s">
        <v>48</v>
      </c>
      <c r="J5752" t="s">
        <v>49</v>
      </c>
      <c r="K5752">
        <v>3</v>
      </c>
      <c r="L5752">
        <v>1469.28</v>
      </c>
      <c r="M5752" t="s">
        <v>28</v>
      </c>
      <c r="N5752">
        <v>41</v>
      </c>
      <c r="O5752" t="s">
        <v>12291</v>
      </c>
      <c r="P5752">
        <v>446</v>
      </c>
      <c r="Q5752" t="s">
        <v>43</v>
      </c>
      <c r="R5752">
        <v>1</v>
      </c>
      <c r="S5752" t="s">
        <v>12249</v>
      </c>
      <c r="T5752" t="s">
        <v>36</v>
      </c>
    </row>
    <row r="5753" spans="1:20" x14ac:dyDescent="0.25">
      <c r="A5753" t="s">
        <v>11556</v>
      </c>
      <c r="B5753" t="s">
        <v>45</v>
      </c>
      <c r="C5753" t="s">
        <v>22</v>
      </c>
      <c r="D5753" t="s">
        <v>52</v>
      </c>
      <c r="E5753" s="1">
        <v>45871</v>
      </c>
      <c r="F5753" t="s">
        <v>11557</v>
      </c>
      <c r="G5753" t="s">
        <v>12071</v>
      </c>
      <c r="H5753" t="s">
        <v>47</v>
      </c>
      <c r="I5753" t="s">
        <v>63</v>
      </c>
      <c r="J5753" t="s">
        <v>59</v>
      </c>
      <c r="K5753">
        <v>5</v>
      </c>
      <c r="L5753">
        <v>327.33</v>
      </c>
      <c r="M5753" t="s">
        <v>28</v>
      </c>
      <c r="N5753">
        <v>22</v>
      </c>
      <c r="O5753" t="s">
        <v>12120</v>
      </c>
      <c r="P5753">
        <v>60</v>
      </c>
      <c r="Q5753" t="s">
        <v>43</v>
      </c>
      <c r="R5753">
        <v>1</v>
      </c>
      <c r="S5753" t="s">
        <v>12215</v>
      </c>
      <c r="T5753" t="s">
        <v>30</v>
      </c>
    </row>
    <row r="5754" spans="1:20" x14ac:dyDescent="0.25">
      <c r="A5754" t="s">
        <v>11558</v>
      </c>
      <c r="B5754" t="s">
        <v>21</v>
      </c>
      <c r="C5754" t="s">
        <v>39</v>
      </c>
      <c r="D5754" t="s">
        <v>52</v>
      </c>
      <c r="E5754" t="s">
        <v>12168</v>
      </c>
      <c r="F5754" t="s">
        <v>11559</v>
      </c>
      <c r="G5754" t="s">
        <v>12071</v>
      </c>
      <c r="H5754" t="s">
        <v>25</v>
      </c>
      <c r="I5754" t="s">
        <v>42</v>
      </c>
      <c r="J5754" t="s">
        <v>64</v>
      </c>
      <c r="K5754">
        <v>5</v>
      </c>
      <c r="L5754">
        <v>413.16</v>
      </c>
      <c r="M5754" t="s">
        <v>28</v>
      </c>
      <c r="N5754">
        <v>12</v>
      </c>
      <c r="O5754" t="s">
        <v>12236</v>
      </c>
      <c r="P5754">
        <v>184</v>
      </c>
      <c r="Q5754" t="s">
        <v>29</v>
      </c>
      <c r="R5754">
        <v>4</v>
      </c>
      <c r="S5754" t="s">
        <v>12369</v>
      </c>
      <c r="T5754" t="s">
        <v>30</v>
      </c>
    </row>
    <row r="5755" spans="1:20" x14ac:dyDescent="0.25">
      <c r="A5755" t="s">
        <v>11560</v>
      </c>
      <c r="B5755" t="s">
        <v>21</v>
      </c>
      <c r="C5755" t="s">
        <v>39</v>
      </c>
      <c r="D5755" t="s">
        <v>23</v>
      </c>
      <c r="E5755" t="s">
        <v>12336</v>
      </c>
      <c r="F5755" t="s">
        <v>11561</v>
      </c>
      <c r="G5755" t="s">
        <v>12071</v>
      </c>
      <c r="H5755" t="s">
        <v>58</v>
      </c>
      <c r="I5755" t="s">
        <v>48</v>
      </c>
      <c r="J5755" t="s">
        <v>59</v>
      </c>
      <c r="K5755">
        <v>4</v>
      </c>
      <c r="L5755">
        <v>630.11</v>
      </c>
      <c r="M5755" t="s">
        <v>35</v>
      </c>
      <c r="N5755">
        <v>41</v>
      </c>
      <c r="O5755" s="1">
        <v>45422</v>
      </c>
      <c r="P5755">
        <v>108</v>
      </c>
      <c r="Q5755" t="s">
        <v>29</v>
      </c>
      <c r="R5755">
        <v>4</v>
      </c>
      <c r="S5755" t="s">
        <v>12080</v>
      </c>
      <c r="T5755" t="s">
        <v>36</v>
      </c>
    </row>
    <row r="5756" spans="1:20" x14ac:dyDescent="0.25">
      <c r="A5756" t="s">
        <v>11562</v>
      </c>
      <c r="B5756" t="s">
        <v>45</v>
      </c>
      <c r="C5756" t="s">
        <v>82</v>
      </c>
      <c r="D5756" t="s">
        <v>56</v>
      </c>
      <c r="E5756" t="s">
        <v>12299</v>
      </c>
      <c r="F5756" t="s">
        <v>11563</v>
      </c>
      <c r="G5756" t="s">
        <v>12340</v>
      </c>
      <c r="H5756" t="s">
        <v>25</v>
      </c>
      <c r="I5756" t="s">
        <v>63</v>
      </c>
      <c r="J5756" t="s">
        <v>67</v>
      </c>
      <c r="K5756">
        <v>3</v>
      </c>
      <c r="L5756">
        <v>392.35</v>
      </c>
      <c r="M5756" t="s">
        <v>28</v>
      </c>
      <c r="N5756">
        <v>33</v>
      </c>
      <c r="O5756" t="s">
        <v>12275</v>
      </c>
      <c r="P5756">
        <v>431</v>
      </c>
      <c r="Q5756" t="s">
        <v>29</v>
      </c>
      <c r="R5756">
        <v>4</v>
      </c>
      <c r="S5756" s="1">
        <v>45814</v>
      </c>
      <c r="T5756" t="s">
        <v>30</v>
      </c>
    </row>
    <row r="5757" spans="1:20" x14ac:dyDescent="0.25">
      <c r="A5757" t="s">
        <v>11564</v>
      </c>
      <c r="B5757" t="s">
        <v>21</v>
      </c>
      <c r="C5757" t="s">
        <v>39</v>
      </c>
      <c r="D5757" t="s">
        <v>56</v>
      </c>
      <c r="E5757" t="s">
        <v>12184</v>
      </c>
      <c r="F5757" t="s">
        <v>11565</v>
      </c>
      <c r="G5757" t="s">
        <v>12340</v>
      </c>
      <c r="H5757" t="s">
        <v>34</v>
      </c>
      <c r="I5757" t="s">
        <v>42</v>
      </c>
      <c r="J5757" t="s">
        <v>67</v>
      </c>
      <c r="K5757">
        <v>5</v>
      </c>
      <c r="L5757">
        <v>1421.81</v>
      </c>
      <c r="M5757" t="s">
        <v>50</v>
      </c>
      <c r="N5757">
        <v>5</v>
      </c>
      <c r="O5757" t="s">
        <v>12198</v>
      </c>
      <c r="P5757">
        <v>351</v>
      </c>
      <c r="Q5757" t="s">
        <v>43</v>
      </c>
      <c r="R5757">
        <v>2</v>
      </c>
      <c r="S5757" s="1">
        <v>45998</v>
      </c>
      <c r="T5757" t="s">
        <v>30</v>
      </c>
    </row>
    <row r="5758" spans="1:20" x14ac:dyDescent="0.25">
      <c r="A5758" t="s">
        <v>11566</v>
      </c>
      <c r="B5758" t="s">
        <v>45</v>
      </c>
      <c r="C5758" t="s">
        <v>82</v>
      </c>
      <c r="D5758" t="s">
        <v>77</v>
      </c>
      <c r="E5758" s="1">
        <v>45416</v>
      </c>
      <c r="F5758" t="s">
        <v>11567</v>
      </c>
      <c r="G5758" t="s">
        <v>12340</v>
      </c>
      <c r="H5758" t="s">
        <v>47</v>
      </c>
      <c r="I5758" t="s">
        <v>48</v>
      </c>
      <c r="J5758" t="s">
        <v>27</v>
      </c>
      <c r="K5758">
        <v>5</v>
      </c>
      <c r="L5758">
        <v>1026.53</v>
      </c>
      <c r="M5758" t="s">
        <v>50</v>
      </c>
      <c r="N5758">
        <v>20</v>
      </c>
      <c r="O5758" s="1">
        <v>45994</v>
      </c>
      <c r="P5758">
        <v>132</v>
      </c>
      <c r="Q5758" t="s">
        <v>43</v>
      </c>
      <c r="R5758">
        <v>5</v>
      </c>
      <c r="S5758" s="1">
        <v>45689</v>
      </c>
      <c r="T5758" t="s">
        <v>36</v>
      </c>
    </row>
    <row r="5759" spans="1:20" x14ac:dyDescent="0.25">
      <c r="A5759" t="s">
        <v>11568</v>
      </c>
      <c r="B5759" t="s">
        <v>45</v>
      </c>
      <c r="C5759" t="s">
        <v>22</v>
      </c>
      <c r="D5759" t="s">
        <v>77</v>
      </c>
      <c r="E5759" t="s">
        <v>12500</v>
      </c>
      <c r="F5759" t="s">
        <v>11569</v>
      </c>
      <c r="G5759" t="s">
        <v>12340</v>
      </c>
      <c r="H5759" t="s">
        <v>41</v>
      </c>
      <c r="I5759" t="s">
        <v>48</v>
      </c>
      <c r="J5759" t="s">
        <v>67</v>
      </c>
      <c r="K5759">
        <v>3</v>
      </c>
      <c r="L5759">
        <v>906.33</v>
      </c>
      <c r="M5759" t="s">
        <v>35</v>
      </c>
      <c r="N5759">
        <v>43</v>
      </c>
      <c r="O5759" s="1">
        <v>45515</v>
      </c>
      <c r="P5759">
        <v>288</v>
      </c>
      <c r="Q5759" t="s">
        <v>43</v>
      </c>
      <c r="R5759">
        <v>2</v>
      </c>
      <c r="S5759" t="s">
        <v>12157</v>
      </c>
      <c r="T5759" t="s">
        <v>30</v>
      </c>
    </row>
    <row r="5760" spans="1:20" x14ac:dyDescent="0.25">
      <c r="A5760" t="s">
        <v>11570</v>
      </c>
      <c r="B5760" t="s">
        <v>21</v>
      </c>
      <c r="C5760" t="s">
        <v>22</v>
      </c>
      <c r="D5760" t="s">
        <v>77</v>
      </c>
      <c r="E5760" t="s">
        <v>12293</v>
      </c>
      <c r="F5760" t="s">
        <v>11571</v>
      </c>
      <c r="G5760" t="s">
        <v>12340</v>
      </c>
      <c r="H5760" t="s">
        <v>47</v>
      </c>
      <c r="I5760" t="s">
        <v>42</v>
      </c>
      <c r="J5760" t="s">
        <v>49</v>
      </c>
      <c r="K5760">
        <v>2</v>
      </c>
      <c r="L5760">
        <v>248.26</v>
      </c>
      <c r="M5760" t="s">
        <v>35</v>
      </c>
      <c r="N5760">
        <v>40</v>
      </c>
      <c r="O5760" s="1">
        <v>45692</v>
      </c>
      <c r="P5760">
        <v>382</v>
      </c>
      <c r="Q5760" t="s">
        <v>29</v>
      </c>
      <c r="R5760">
        <v>2</v>
      </c>
      <c r="S5760" s="1">
        <v>45996</v>
      </c>
      <c r="T5760" t="s">
        <v>30</v>
      </c>
    </row>
    <row r="5761" spans="1:20" x14ac:dyDescent="0.25">
      <c r="A5761" t="s">
        <v>11572</v>
      </c>
      <c r="B5761" t="s">
        <v>38</v>
      </c>
      <c r="C5761" t="s">
        <v>39</v>
      </c>
      <c r="D5761" t="s">
        <v>32</v>
      </c>
      <c r="E5761" t="s">
        <v>12445</v>
      </c>
      <c r="F5761" t="s">
        <v>11573</v>
      </c>
      <c r="G5761" t="s">
        <v>12340</v>
      </c>
      <c r="H5761" t="s">
        <v>58</v>
      </c>
      <c r="I5761" t="s">
        <v>48</v>
      </c>
      <c r="J5761" t="s">
        <v>49</v>
      </c>
      <c r="K5761">
        <v>1</v>
      </c>
      <c r="L5761">
        <v>325.01</v>
      </c>
      <c r="M5761" t="s">
        <v>35</v>
      </c>
      <c r="N5761">
        <v>4</v>
      </c>
      <c r="O5761" t="s">
        <v>12178</v>
      </c>
      <c r="P5761">
        <v>364</v>
      </c>
      <c r="Q5761" t="s">
        <v>29</v>
      </c>
      <c r="R5761">
        <v>3</v>
      </c>
      <c r="S5761" t="s">
        <v>12312</v>
      </c>
      <c r="T5761" t="s">
        <v>36</v>
      </c>
    </row>
    <row r="5762" spans="1:20" x14ac:dyDescent="0.25">
      <c r="A5762" t="s">
        <v>11574</v>
      </c>
      <c r="B5762" t="s">
        <v>45</v>
      </c>
      <c r="C5762" t="s">
        <v>39</v>
      </c>
      <c r="D5762" t="s">
        <v>23</v>
      </c>
      <c r="E5762" s="1">
        <v>45449</v>
      </c>
      <c r="F5762" t="s">
        <v>11575</v>
      </c>
      <c r="G5762" t="s">
        <v>12340</v>
      </c>
      <c r="H5762" t="s">
        <v>34</v>
      </c>
      <c r="I5762" t="s">
        <v>54</v>
      </c>
      <c r="J5762" t="s">
        <v>64</v>
      </c>
      <c r="K5762">
        <v>5</v>
      </c>
      <c r="L5762">
        <v>197.12</v>
      </c>
      <c r="M5762" t="s">
        <v>35</v>
      </c>
      <c r="N5762">
        <v>36</v>
      </c>
      <c r="O5762" s="1">
        <v>45843</v>
      </c>
      <c r="P5762">
        <v>203</v>
      </c>
      <c r="Q5762" t="s">
        <v>29</v>
      </c>
      <c r="R5762">
        <v>1</v>
      </c>
      <c r="S5762" s="1">
        <v>45363</v>
      </c>
      <c r="T5762" t="s">
        <v>60</v>
      </c>
    </row>
    <row r="5763" spans="1:20" x14ac:dyDescent="0.25">
      <c r="A5763" t="s">
        <v>11576</v>
      </c>
      <c r="B5763" t="s">
        <v>38</v>
      </c>
      <c r="C5763" t="s">
        <v>39</v>
      </c>
      <c r="D5763" t="s">
        <v>52</v>
      </c>
      <c r="E5763" s="1">
        <v>45695</v>
      </c>
      <c r="F5763" t="s">
        <v>11577</v>
      </c>
      <c r="G5763" t="s">
        <v>12340</v>
      </c>
      <c r="H5763" t="s">
        <v>47</v>
      </c>
      <c r="I5763" t="s">
        <v>54</v>
      </c>
      <c r="J5763" t="s">
        <v>27</v>
      </c>
      <c r="K5763">
        <v>4</v>
      </c>
      <c r="L5763">
        <v>242.15</v>
      </c>
      <c r="M5763" t="s">
        <v>35</v>
      </c>
      <c r="N5763">
        <v>22</v>
      </c>
      <c r="O5763" s="1">
        <v>45754</v>
      </c>
      <c r="P5763">
        <v>139</v>
      </c>
      <c r="Q5763" t="s">
        <v>29</v>
      </c>
      <c r="R5763">
        <v>1</v>
      </c>
      <c r="S5763" t="s">
        <v>12151</v>
      </c>
      <c r="T5763" t="s">
        <v>60</v>
      </c>
    </row>
    <row r="5764" spans="1:20" x14ac:dyDescent="0.25">
      <c r="A5764" t="s">
        <v>11578</v>
      </c>
      <c r="B5764" t="s">
        <v>45</v>
      </c>
      <c r="C5764" t="s">
        <v>22</v>
      </c>
      <c r="D5764" t="s">
        <v>52</v>
      </c>
      <c r="E5764" t="s">
        <v>12091</v>
      </c>
      <c r="F5764" t="s">
        <v>11579</v>
      </c>
      <c r="G5764" t="s">
        <v>12340</v>
      </c>
      <c r="H5764" t="s">
        <v>47</v>
      </c>
      <c r="I5764" t="s">
        <v>48</v>
      </c>
      <c r="J5764" t="s">
        <v>59</v>
      </c>
      <c r="K5764">
        <v>2</v>
      </c>
      <c r="L5764">
        <v>1410.59</v>
      </c>
      <c r="M5764" t="s">
        <v>28</v>
      </c>
      <c r="N5764">
        <v>7</v>
      </c>
      <c r="O5764" t="s">
        <v>12383</v>
      </c>
      <c r="P5764">
        <v>400</v>
      </c>
      <c r="Q5764" t="s">
        <v>43</v>
      </c>
      <c r="R5764">
        <v>4</v>
      </c>
      <c r="S5764" s="1">
        <v>45964</v>
      </c>
      <c r="T5764" t="s">
        <v>36</v>
      </c>
    </row>
    <row r="5765" spans="1:20" x14ac:dyDescent="0.25">
      <c r="A5765" t="s">
        <v>11580</v>
      </c>
      <c r="B5765" t="s">
        <v>38</v>
      </c>
      <c r="C5765" t="s">
        <v>22</v>
      </c>
      <c r="D5765" t="s">
        <v>32</v>
      </c>
      <c r="E5765" s="1">
        <v>45604</v>
      </c>
      <c r="F5765" t="s">
        <v>11581</v>
      </c>
      <c r="G5765" t="s">
        <v>12193</v>
      </c>
      <c r="H5765" t="s">
        <v>58</v>
      </c>
      <c r="I5765" t="s">
        <v>54</v>
      </c>
      <c r="J5765" t="s">
        <v>27</v>
      </c>
      <c r="K5765">
        <v>4</v>
      </c>
      <c r="L5765">
        <v>916.95</v>
      </c>
      <c r="M5765" t="s">
        <v>35</v>
      </c>
      <c r="N5765">
        <v>37</v>
      </c>
      <c r="O5765" t="s">
        <v>12215</v>
      </c>
      <c r="P5765">
        <v>55</v>
      </c>
      <c r="Q5765" t="s">
        <v>29</v>
      </c>
      <c r="R5765">
        <v>2</v>
      </c>
      <c r="S5765" t="s">
        <v>12227</v>
      </c>
      <c r="T5765" t="s">
        <v>30</v>
      </c>
    </row>
    <row r="5766" spans="1:20" x14ac:dyDescent="0.25">
      <c r="A5766" t="s">
        <v>11582</v>
      </c>
      <c r="B5766" t="s">
        <v>21</v>
      </c>
      <c r="C5766" t="s">
        <v>22</v>
      </c>
      <c r="D5766" t="s">
        <v>56</v>
      </c>
      <c r="E5766" t="s">
        <v>12118</v>
      </c>
      <c r="F5766" t="s">
        <v>11583</v>
      </c>
      <c r="G5766" t="s">
        <v>12193</v>
      </c>
      <c r="H5766" t="s">
        <v>41</v>
      </c>
      <c r="I5766" t="s">
        <v>54</v>
      </c>
      <c r="J5766" t="s">
        <v>59</v>
      </c>
      <c r="K5766">
        <v>5</v>
      </c>
      <c r="L5766">
        <v>363.04</v>
      </c>
      <c r="M5766" t="s">
        <v>35</v>
      </c>
      <c r="N5766">
        <v>12</v>
      </c>
      <c r="O5766" t="s">
        <v>12102</v>
      </c>
      <c r="P5766">
        <v>258</v>
      </c>
      <c r="Q5766" t="s">
        <v>29</v>
      </c>
      <c r="R5766">
        <v>3</v>
      </c>
      <c r="S5766" t="s">
        <v>12249</v>
      </c>
      <c r="T5766" t="s">
        <v>36</v>
      </c>
    </row>
    <row r="5767" spans="1:20" x14ac:dyDescent="0.25">
      <c r="A5767" t="s">
        <v>11584</v>
      </c>
      <c r="B5767" t="s">
        <v>21</v>
      </c>
      <c r="C5767" t="s">
        <v>22</v>
      </c>
      <c r="D5767" t="s">
        <v>56</v>
      </c>
      <c r="E5767" s="1">
        <v>45271</v>
      </c>
      <c r="F5767" t="s">
        <v>11585</v>
      </c>
      <c r="G5767" t="s">
        <v>12193</v>
      </c>
      <c r="H5767" t="s">
        <v>34</v>
      </c>
      <c r="I5767" t="s">
        <v>54</v>
      </c>
      <c r="J5767" t="s">
        <v>67</v>
      </c>
      <c r="K5767">
        <v>3</v>
      </c>
      <c r="L5767">
        <v>240.04</v>
      </c>
      <c r="M5767" t="s">
        <v>50</v>
      </c>
      <c r="N5767">
        <v>27</v>
      </c>
      <c r="O5767" t="s">
        <v>12332</v>
      </c>
      <c r="P5767">
        <v>4</v>
      </c>
      <c r="Q5767" t="s">
        <v>43</v>
      </c>
      <c r="R5767">
        <v>4</v>
      </c>
      <c r="S5767" t="s">
        <v>12113</v>
      </c>
      <c r="T5767" t="s">
        <v>60</v>
      </c>
    </row>
    <row r="5768" spans="1:20" x14ac:dyDescent="0.25">
      <c r="A5768" t="s">
        <v>11586</v>
      </c>
      <c r="B5768" t="s">
        <v>21</v>
      </c>
      <c r="C5768" t="s">
        <v>22</v>
      </c>
      <c r="D5768" t="s">
        <v>52</v>
      </c>
      <c r="E5768" t="s">
        <v>12494</v>
      </c>
      <c r="F5768" t="s">
        <v>11587</v>
      </c>
      <c r="G5768" t="s">
        <v>12193</v>
      </c>
      <c r="H5768" t="s">
        <v>47</v>
      </c>
      <c r="I5768" t="s">
        <v>63</v>
      </c>
      <c r="J5768" t="s">
        <v>27</v>
      </c>
      <c r="K5768">
        <v>2</v>
      </c>
      <c r="L5768">
        <v>1162.08</v>
      </c>
      <c r="M5768" t="s">
        <v>35</v>
      </c>
      <c r="N5768">
        <v>46</v>
      </c>
      <c r="O5768" t="s">
        <v>12246</v>
      </c>
      <c r="P5768">
        <v>246</v>
      </c>
      <c r="Q5768" t="s">
        <v>29</v>
      </c>
      <c r="R5768">
        <v>3</v>
      </c>
      <c r="S5768" t="s">
        <v>12244</v>
      </c>
      <c r="T5768" t="s">
        <v>30</v>
      </c>
    </row>
    <row r="5769" spans="1:20" x14ac:dyDescent="0.25">
      <c r="A5769" t="s">
        <v>11588</v>
      </c>
      <c r="B5769" t="s">
        <v>38</v>
      </c>
      <c r="C5769" t="s">
        <v>39</v>
      </c>
      <c r="D5769" t="s">
        <v>32</v>
      </c>
      <c r="E5769" s="1">
        <v>44967</v>
      </c>
      <c r="F5769" t="s">
        <v>11589</v>
      </c>
      <c r="G5769" t="s">
        <v>12193</v>
      </c>
      <c r="H5769" t="s">
        <v>34</v>
      </c>
      <c r="I5769" t="s">
        <v>42</v>
      </c>
      <c r="J5769" t="s">
        <v>27</v>
      </c>
      <c r="K5769">
        <v>3</v>
      </c>
      <c r="L5769">
        <v>333.35</v>
      </c>
      <c r="M5769" t="s">
        <v>28</v>
      </c>
      <c r="N5769">
        <v>11</v>
      </c>
      <c r="O5769" t="s">
        <v>12155</v>
      </c>
      <c r="P5769">
        <v>94</v>
      </c>
      <c r="Q5769" t="s">
        <v>43</v>
      </c>
      <c r="R5769">
        <v>3</v>
      </c>
      <c r="S5769" s="1">
        <v>45901</v>
      </c>
      <c r="T5769" t="s">
        <v>36</v>
      </c>
    </row>
    <row r="5770" spans="1:20" x14ac:dyDescent="0.25">
      <c r="A5770" t="s">
        <v>11590</v>
      </c>
      <c r="B5770" t="s">
        <v>21</v>
      </c>
      <c r="C5770" t="s">
        <v>22</v>
      </c>
      <c r="D5770" t="s">
        <v>77</v>
      </c>
      <c r="E5770" t="s">
        <v>12364</v>
      </c>
      <c r="F5770" t="s">
        <v>11591</v>
      </c>
      <c r="G5770" t="s">
        <v>12193</v>
      </c>
      <c r="H5770" t="s">
        <v>34</v>
      </c>
      <c r="I5770" t="s">
        <v>54</v>
      </c>
      <c r="J5770" t="s">
        <v>64</v>
      </c>
      <c r="K5770">
        <v>4</v>
      </c>
      <c r="L5770">
        <v>145.97999999999999</v>
      </c>
      <c r="M5770" t="s">
        <v>35</v>
      </c>
      <c r="N5770">
        <v>16</v>
      </c>
      <c r="O5770" t="s">
        <v>12188</v>
      </c>
      <c r="P5770">
        <v>419</v>
      </c>
      <c r="Q5770" t="s">
        <v>43</v>
      </c>
      <c r="R5770">
        <v>2</v>
      </c>
      <c r="S5770" s="1">
        <v>45638</v>
      </c>
      <c r="T5770" t="s">
        <v>60</v>
      </c>
    </row>
    <row r="5771" spans="1:20" x14ac:dyDescent="0.25">
      <c r="A5771" t="s">
        <v>11592</v>
      </c>
      <c r="B5771" t="s">
        <v>45</v>
      </c>
      <c r="C5771" t="s">
        <v>39</v>
      </c>
      <c r="D5771" t="s">
        <v>56</v>
      </c>
      <c r="E5771" s="1">
        <v>45567</v>
      </c>
      <c r="F5771" t="s">
        <v>11593</v>
      </c>
      <c r="G5771" t="s">
        <v>12193</v>
      </c>
      <c r="H5771" t="s">
        <v>41</v>
      </c>
      <c r="I5771" t="s">
        <v>48</v>
      </c>
      <c r="J5771" t="s">
        <v>49</v>
      </c>
      <c r="K5771">
        <v>1</v>
      </c>
      <c r="L5771">
        <v>277.44</v>
      </c>
      <c r="M5771" t="s">
        <v>35</v>
      </c>
      <c r="N5771">
        <v>17</v>
      </c>
      <c r="O5771" s="1">
        <v>45751</v>
      </c>
      <c r="P5771">
        <v>381</v>
      </c>
      <c r="Q5771" t="s">
        <v>29</v>
      </c>
      <c r="R5771">
        <v>4</v>
      </c>
      <c r="S5771" t="s">
        <v>12265</v>
      </c>
      <c r="T5771" t="s">
        <v>60</v>
      </c>
    </row>
    <row r="5772" spans="1:20" x14ac:dyDescent="0.25">
      <c r="A5772" t="s">
        <v>11594</v>
      </c>
      <c r="B5772" t="s">
        <v>45</v>
      </c>
      <c r="C5772" t="s">
        <v>82</v>
      </c>
      <c r="D5772" t="s">
        <v>77</v>
      </c>
      <c r="E5772" s="1">
        <v>45296</v>
      </c>
      <c r="F5772" t="s">
        <v>11595</v>
      </c>
      <c r="G5772" t="s">
        <v>12193</v>
      </c>
      <c r="H5772" t="s">
        <v>58</v>
      </c>
      <c r="I5772" t="s">
        <v>26</v>
      </c>
      <c r="J5772" t="s">
        <v>27</v>
      </c>
      <c r="K5772">
        <v>5</v>
      </c>
      <c r="L5772">
        <v>649.35</v>
      </c>
      <c r="M5772" t="s">
        <v>35</v>
      </c>
      <c r="N5772">
        <v>3</v>
      </c>
      <c r="O5772" s="1">
        <v>45778</v>
      </c>
      <c r="P5772">
        <v>301</v>
      </c>
      <c r="Q5772" t="s">
        <v>29</v>
      </c>
      <c r="R5772">
        <v>3</v>
      </c>
      <c r="S5772" s="1">
        <v>45932</v>
      </c>
      <c r="T5772" t="s">
        <v>60</v>
      </c>
    </row>
    <row r="5773" spans="1:20" x14ac:dyDescent="0.25">
      <c r="A5773" t="s">
        <v>11596</v>
      </c>
      <c r="B5773" t="s">
        <v>21</v>
      </c>
      <c r="C5773" t="s">
        <v>22</v>
      </c>
      <c r="D5773" t="s">
        <v>52</v>
      </c>
      <c r="E5773" t="s">
        <v>12117</v>
      </c>
      <c r="F5773" t="s">
        <v>11597</v>
      </c>
      <c r="G5773" t="s">
        <v>12193</v>
      </c>
      <c r="H5773" t="s">
        <v>25</v>
      </c>
      <c r="I5773" t="s">
        <v>54</v>
      </c>
      <c r="J5773" t="s">
        <v>59</v>
      </c>
      <c r="K5773">
        <v>5</v>
      </c>
      <c r="L5773">
        <v>1253.18</v>
      </c>
      <c r="M5773" t="s">
        <v>28</v>
      </c>
      <c r="N5773">
        <v>16</v>
      </c>
      <c r="O5773" t="s">
        <v>12436</v>
      </c>
      <c r="P5773">
        <v>55</v>
      </c>
      <c r="Q5773" t="s">
        <v>29</v>
      </c>
      <c r="R5773">
        <v>3</v>
      </c>
      <c r="S5773" t="s">
        <v>12109</v>
      </c>
      <c r="T5773" t="s">
        <v>60</v>
      </c>
    </row>
    <row r="5774" spans="1:20" x14ac:dyDescent="0.25">
      <c r="A5774" t="s">
        <v>11598</v>
      </c>
      <c r="B5774" t="s">
        <v>38</v>
      </c>
      <c r="C5774" t="s">
        <v>82</v>
      </c>
      <c r="D5774" t="s">
        <v>77</v>
      </c>
      <c r="E5774" t="s">
        <v>12350</v>
      </c>
      <c r="F5774" t="s">
        <v>11599</v>
      </c>
      <c r="G5774" t="s">
        <v>12253</v>
      </c>
      <c r="H5774" t="s">
        <v>34</v>
      </c>
      <c r="I5774" t="s">
        <v>26</v>
      </c>
      <c r="J5774" t="s">
        <v>27</v>
      </c>
      <c r="K5774">
        <v>4</v>
      </c>
      <c r="L5774">
        <v>1479.19</v>
      </c>
      <c r="M5774" t="s">
        <v>35</v>
      </c>
      <c r="N5774">
        <v>43</v>
      </c>
      <c r="O5774" t="s">
        <v>12093</v>
      </c>
      <c r="P5774">
        <v>196</v>
      </c>
      <c r="Q5774" t="s">
        <v>43</v>
      </c>
      <c r="R5774">
        <v>5</v>
      </c>
      <c r="S5774" t="s">
        <v>12261</v>
      </c>
      <c r="T5774" t="s">
        <v>60</v>
      </c>
    </row>
    <row r="5775" spans="1:20" x14ac:dyDescent="0.25">
      <c r="A5775" t="s">
        <v>11600</v>
      </c>
      <c r="B5775" t="s">
        <v>21</v>
      </c>
      <c r="C5775" t="s">
        <v>22</v>
      </c>
      <c r="D5775" t="s">
        <v>52</v>
      </c>
      <c r="E5775" t="s">
        <v>12405</v>
      </c>
      <c r="F5775" t="s">
        <v>11601</v>
      </c>
      <c r="G5775" t="s">
        <v>12253</v>
      </c>
      <c r="H5775" t="s">
        <v>47</v>
      </c>
      <c r="I5775" t="s">
        <v>63</v>
      </c>
      <c r="J5775" t="s">
        <v>59</v>
      </c>
      <c r="K5775">
        <v>2</v>
      </c>
      <c r="L5775">
        <v>316.95999999999998</v>
      </c>
      <c r="M5775" t="s">
        <v>28</v>
      </c>
      <c r="N5775">
        <v>20</v>
      </c>
      <c r="O5775" t="s">
        <v>12242</v>
      </c>
      <c r="P5775">
        <v>45</v>
      </c>
      <c r="Q5775" t="s">
        <v>43</v>
      </c>
      <c r="R5775">
        <v>5</v>
      </c>
      <c r="S5775" t="s">
        <v>12120</v>
      </c>
      <c r="T5775" t="s">
        <v>60</v>
      </c>
    </row>
    <row r="5776" spans="1:20" x14ac:dyDescent="0.25">
      <c r="A5776" t="s">
        <v>11602</v>
      </c>
      <c r="B5776" t="s">
        <v>45</v>
      </c>
      <c r="C5776" t="s">
        <v>39</v>
      </c>
      <c r="D5776" t="s">
        <v>32</v>
      </c>
      <c r="E5776" t="s">
        <v>12253</v>
      </c>
      <c r="F5776" t="s">
        <v>11603</v>
      </c>
      <c r="G5776" t="s">
        <v>12253</v>
      </c>
      <c r="H5776" t="s">
        <v>34</v>
      </c>
      <c r="I5776" t="s">
        <v>42</v>
      </c>
      <c r="J5776" t="s">
        <v>64</v>
      </c>
      <c r="K5776">
        <v>2</v>
      </c>
      <c r="L5776">
        <v>610.22</v>
      </c>
      <c r="M5776" t="s">
        <v>28</v>
      </c>
      <c r="N5776">
        <v>3</v>
      </c>
      <c r="O5776" t="s">
        <v>12080</v>
      </c>
      <c r="P5776">
        <v>301</v>
      </c>
      <c r="Q5776" t="s">
        <v>43</v>
      </c>
      <c r="R5776">
        <v>2</v>
      </c>
      <c r="S5776" s="1">
        <v>45755</v>
      </c>
      <c r="T5776" t="s">
        <v>30</v>
      </c>
    </row>
    <row r="5777" spans="1:20" x14ac:dyDescent="0.25">
      <c r="A5777" t="s">
        <v>11604</v>
      </c>
      <c r="B5777" t="s">
        <v>21</v>
      </c>
      <c r="C5777" t="s">
        <v>39</v>
      </c>
      <c r="D5777" t="s">
        <v>23</v>
      </c>
      <c r="E5777" t="s">
        <v>12150</v>
      </c>
      <c r="F5777" t="s">
        <v>11605</v>
      </c>
      <c r="G5777" t="s">
        <v>12253</v>
      </c>
      <c r="H5777" t="s">
        <v>58</v>
      </c>
      <c r="I5777" t="s">
        <v>48</v>
      </c>
      <c r="J5777" t="s">
        <v>67</v>
      </c>
      <c r="K5777">
        <v>3</v>
      </c>
      <c r="L5777">
        <v>106.66</v>
      </c>
      <c r="M5777" t="s">
        <v>50</v>
      </c>
      <c r="N5777">
        <v>16</v>
      </c>
      <c r="O5777" t="s">
        <v>12279</v>
      </c>
      <c r="P5777">
        <v>76</v>
      </c>
      <c r="Q5777" t="s">
        <v>29</v>
      </c>
      <c r="R5777">
        <v>1</v>
      </c>
      <c r="S5777" s="1">
        <v>45665</v>
      </c>
      <c r="T5777" t="s">
        <v>36</v>
      </c>
    </row>
    <row r="5778" spans="1:20" x14ac:dyDescent="0.25">
      <c r="A5778" t="s">
        <v>11606</v>
      </c>
      <c r="B5778" t="s">
        <v>21</v>
      </c>
      <c r="C5778" t="s">
        <v>22</v>
      </c>
      <c r="D5778" t="s">
        <v>77</v>
      </c>
      <c r="E5778" t="s">
        <v>12377</v>
      </c>
      <c r="F5778" t="s">
        <v>11607</v>
      </c>
      <c r="G5778" t="s">
        <v>12123</v>
      </c>
      <c r="H5778" t="s">
        <v>47</v>
      </c>
      <c r="I5778" t="s">
        <v>54</v>
      </c>
      <c r="J5778" t="s">
        <v>59</v>
      </c>
      <c r="K5778">
        <v>1</v>
      </c>
      <c r="L5778">
        <v>562.12</v>
      </c>
      <c r="M5778" t="s">
        <v>28</v>
      </c>
      <c r="N5778">
        <v>16</v>
      </c>
      <c r="O5778" t="s">
        <v>12199</v>
      </c>
      <c r="P5778">
        <v>133</v>
      </c>
      <c r="Q5778" t="s">
        <v>43</v>
      </c>
      <c r="R5778">
        <v>3</v>
      </c>
      <c r="S5778" t="s">
        <v>12311</v>
      </c>
      <c r="T5778" t="s">
        <v>36</v>
      </c>
    </row>
    <row r="5779" spans="1:20" x14ac:dyDescent="0.25">
      <c r="A5779" t="s">
        <v>11608</v>
      </c>
      <c r="B5779" t="s">
        <v>21</v>
      </c>
      <c r="C5779" t="s">
        <v>82</v>
      </c>
      <c r="D5779" t="s">
        <v>32</v>
      </c>
      <c r="E5779" t="s">
        <v>12368</v>
      </c>
      <c r="F5779" t="s">
        <v>11609</v>
      </c>
      <c r="G5779" t="s">
        <v>12123</v>
      </c>
      <c r="H5779" t="s">
        <v>34</v>
      </c>
      <c r="I5779" t="s">
        <v>48</v>
      </c>
      <c r="J5779" t="s">
        <v>49</v>
      </c>
      <c r="K5779">
        <v>1</v>
      </c>
      <c r="L5779">
        <v>213.08</v>
      </c>
      <c r="M5779" t="s">
        <v>28</v>
      </c>
      <c r="N5779">
        <v>31</v>
      </c>
      <c r="O5779" t="s">
        <v>12110</v>
      </c>
      <c r="P5779">
        <v>330</v>
      </c>
      <c r="Q5779" t="s">
        <v>29</v>
      </c>
      <c r="R5779">
        <v>5</v>
      </c>
      <c r="S5779" t="s">
        <v>12222</v>
      </c>
      <c r="T5779" t="s">
        <v>60</v>
      </c>
    </row>
    <row r="5780" spans="1:20" x14ac:dyDescent="0.25">
      <c r="A5780" t="s">
        <v>11610</v>
      </c>
      <c r="B5780" t="s">
        <v>21</v>
      </c>
      <c r="C5780" t="s">
        <v>82</v>
      </c>
      <c r="D5780" t="s">
        <v>32</v>
      </c>
      <c r="E5780" t="s">
        <v>12089</v>
      </c>
      <c r="F5780" t="s">
        <v>11611</v>
      </c>
      <c r="G5780" t="s">
        <v>12123</v>
      </c>
      <c r="H5780" t="s">
        <v>25</v>
      </c>
      <c r="I5780" t="s">
        <v>54</v>
      </c>
      <c r="J5780" t="s">
        <v>67</v>
      </c>
      <c r="K5780">
        <v>1</v>
      </c>
      <c r="L5780">
        <v>1199.6300000000001</v>
      </c>
      <c r="M5780" t="s">
        <v>28</v>
      </c>
      <c r="N5780">
        <v>41</v>
      </c>
      <c r="O5780" s="1">
        <v>45906</v>
      </c>
      <c r="P5780">
        <v>374</v>
      </c>
      <c r="Q5780" t="s">
        <v>43</v>
      </c>
      <c r="R5780">
        <v>3</v>
      </c>
      <c r="S5780" s="1">
        <v>45936</v>
      </c>
      <c r="T5780" t="s">
        <v>36</v>
      </c>
    </row>
    <row r="5781" spans="1:20" x14ac:dyDescent="0.25">
      <c r="A5781" t="s">
        <v>11612</v>
      </c>
      <c r="B5781" t="s">
        <v>45</v>
      </c>
      <c r="C5781" t="s">
        <v>22</v>
      </c>
      <c r="D5781" t="s">
        <v>32</v>
      </c>
      <c r="E5781" t="s">
        <v>12068</v>
      </c>
      <c r="F5781" t="s">
        <v>11613</v>
      </c>
      <c r="G5781" t="s">
        <v>12123</v>
      </c>
      <c r="H5781" t="s">
        <v>25</v>
      </c>
      <c r="I5781" t="s">
        <v>63</v>
      </c>
      <c r="J5781" t="s">
        <v>67</v>
      </c>
      <c r="K5781">
        <v>1</v>
      </c>
      <c r="L5781">
        <v>1435.72</v>
      </c>
      <c r="M5781" t="s">
        <v>35</v>
      </c>
      <c r="N5781">
        <v>42</v>
      </c>
      <c r="O5781" s="1">
        <v>45690</v>
      </c>
      <c r="P5781">
        <v>239</v>
      </c>
      <c r="Q5781" t="s">
        <v>43</v>
      </c>
      <c r="R5781">
        <v>5</v>
      </c>
      <c r="S5781" s="1">
        <v>45724</v>
      </c>
      <c r="T5781" t="s">
        <v>60</v>
      </c>
    </row>
    <row r="5782" spans="1:20" x14ac:dyDescent="0.25">
      <c r="A5782" t="s">
        <v>11614</v>
      </c>
      <c r="B5782" t="s">
        <v>45</v>
      </c>
      <c r="C5782" t="s">
        <v>82</v>
      </c>
      <c r="D5782" t="s">
        <v>77</v>
      </c>
      <c r="E5782" s="1">
        <v>45753</v>
      </c>
      <c r="F5782" t="s">
        <v>11615</v>
      </c>
      <c r="G5782" t="s">
        <v>12123</v>
      </c>
      <c r="H5782" t="s">
        <v>58</v>
      </c>
      <c r="I5782" t="s">
        <v>26</v>
      </c>
      <c r="J5782" t="s">
        <v>27</v>
      </c>
      <c r="K5782">
        <v>5</v>
      </c>
      <c r="L5782">
        <v>494.93</v>
      </c>
      <c r="M5782" t="s">
        <v>50</v>
      </c>
      <c r="N5782">
        <v>5</v>
      </c>
      <c r="O5782" s="1">
        <v>45332</v>
      </c>
      <c r="P5782">
        <v>118</v>
      </c>
      <c r="Q5782" t="s">
        <v>43</v>
      </c>
      <c r="R5782">
        <v>5</v>
      </c>
      <c r="S5782" t="s">
        <v>12151</v>
      </c>
      <c r="T5782" t="s">
        <v>36</v>
      </c>
    </row>
    <row r="5783" spans="1:20" x14ac:dyDescent="0.25">
      <c r="A5783" t="s">
        <v>11616</v>
      </c>
      <c r="B5783" t="s">
        <v>21</v>
      </c>
      <c r="C5783" t="s">
        <v>82</v>
      </c>
      <c r="D5783" t="s">
        <v>56</v>
      </c>
      <c r="E5783" t="s">
        <v>12303</v>
      </c>
      <c r="F5783" t="s">
        <v>11617</v>
      </c>
      <c r="G5783" t="s">
        <v>12123</v>
      </c>
      <c r="H5783" t="s">
        <v>34</v>
      </c>
      <c r="I5783" t="s">
        <v>54</v>
      </c>
      <c r="J5783" t="s">
        <v>64</v>
      </c>
      <c r="K5783">
        <v>5</v>
      </c>
      <c r="L5783">
        <v>599.16</v>
      </c>
      <c r="M5783" t="s">
        <v>50</v>
      </c>
      <c r="N5783">
        <v>16</v>
      </c>
      <c r="O5783" t="s">
        <v>12066</v>
      </c>
      <c r="P5783">
        <v>314</v>
      </c>
      <c r="Q5783" t="s">
        <v>43</v>
      </c>
      <c r="R5783">
        <v>2</v>
      </c>
      <c r="S5783" t="s">
        <v>12261</v>
      </c>
      <c r="T5783" t="s">
        <v>36</v>
      </c>
    </row>
    <row r="5784" spans="1:20" x14ac:dyDescent="0.25">
      <c r="A5784" t="s">
        <v>11618</v>
      </c>
      <c r="B5784" t="s">
        <v>45</v>
      </c>
      <c r="C5784" t="s">
        <v>22</v>
      </c>
      <c r="D5784" t="s">
        <v>56</v>
      </c>
      <c r="E5784" t="s">
        <v>12396</v>
      </c>
      <c r="F5784" t="s">
        <v>11619</v>
      </c>
      <c r="G5784" t="s">
        <v>12123</v>
      </c>
      <c r="H5784" t="s">
        <v>58</v>
      </c>
      <c r="I5784" t="s">
        <v>63</v>
      </c>
      <c r="J5784" t="s">
        <v>67</v>
      </c>
      <c r="K5784">
        <v>3</v>
      </c>
      <c r="L5784">
        <v>673.37</v>
      </c>
      <c r="M5784" t="s">
        <v>28</v>
      </c>
      <c r="N5784">
        <v>16</v>
      </c>
      <c r="O5784" t="s">
        <v>12308</v>
      </c>
      <c r="P5784">
        <v>161</v>
      </c>
      <c r="Q5784" t="s">
        <v>43</v>
      </c>
      <c r="R5784">
        <v>5</v>
      </c>
      <c r="S5784" t="s">
        <v>12156</v>
      </c>
      <c r="T5784" t="s">
        <v>60</v>
      </c>
    </row>
    <row r="5785" spans="1:20" x14ac:dyDescent="0.25">
      <c r="A5785" t="s">
        <v>11620</v>
      </c>
      <c r="B5785" t="s">
        <v>38</v>
      </c>
      <c r="C5785" t="s">
        <v>82</v>
      </c>
      <c r="D5785" t="s">
        <v>56</v>
      </c>
      <c r="E5785" s="1">
        <v>45604</v>
      </c>
      <c r="F5785" t="s">
        <v>11621</v>
      </c>
      <c r="G5785" t="s">
        <v>12123</v>
      </c>
      <c r="H5785" t="s">
        <v>41</v>
      </c>
      <c r="I5785" t="s">
        <v>48</v>
      </c>
      <c r="J5785" t="s">
        <v>27</v>
      </c>
      <c r="K5785">
        <v>4</v>
      </c>
      <c r="L5785">
        <v>1375.05</v>
      </c>
      <c r="M5785" t="s">
        <v>50</v>
      </c>
      <c r="N5785">
        <v>48</v>
      </c>
      <c r="O5785" s="1">
        <v>45545</v>
      </c>
      <c r="P5785">
        <v>310</v>
      </c>
      <c r="Q5785" t="s">
        <v>43</v>
      </c>
      <c r="R5785">
        <v>3</v>
      </c>
      <c r="S5785" s="1">
        <v>45841</v>
      </c>
      <c r="T5785" t="s">
        <v>60</v>
      </c>
    </row>
    <row r="5786" spans="1:20" x14ac:dyDescent="0.25">
      <c r="A5786" t="s">
        <v>11622</v>
      </c>
      <c r="B5786" t="s">
        <v>38</v>
      </c>
      <c r="C5786" t="s">
        <v>39</v>
      </c>
      <c r="D5786" t="s">
        <v>32</v>
      </c>
      <c r="E5786" t="s">
        <v>12286</v>
      </c>
      <c r="F5786" t="s">
        <v>11623</v>
      </c>
      <c r="G5786" t="s">
        <v>12123</v>
      </c>
      <c r="H5786" t="s">
        <v>58</v>
      </c>
      <c r="I5786" t="s">
        <v>54</v>
      </c>
      <c r="J5786" t="s">
        <v>67</v>
      </c>
      <c r="K5786">
        <v>1</v>
      </c>
      <c r="L5786">
        <v>1368.07</v>
      </c>
      <c r="M5786" t="s">
        <v>50</v>
      </c>
      <c r="N5786">
        <v>15</v>
      </c>
      <c r="O5786" t="s">
        <v>12246</v>
      </c>
      <c r="P5786">
        <v>121</v>
      </c>
      <c r="Q5786" t="s">
        <v>29</v>
      </c>
      <c r="R5786">
        <v>1</v>
      </c>
      <c r="S5786" s="1">
        <v>45903</v>
      </c>
      <c r="T5786" t="s">
        <v>36</v>
      </c>
    </row>
    <row r="5787" spans="1:20" x14ac:dyDescent="0.25">
      <c r="A5787" t="s">
        <v>11624</v>
      </c>
      <c r="B5787" t="s">
        <v>38</v>
      </c>
      <c r="C5787" t="s">
        <v>39</v>
      </c>
      <c r="D5787" t="s">
        <v>56</v>
      </c>
      <c r="E5787" s="1">
        <v>45327</v>
      </c>
      <c r="F5787" t="s">
        <v>11625</v>
      </c>
      <c r="G5787" t="s">
        <v>12123</v>
      </c>
      <c r="H5787" t="s">
        <v>41</v>
      </c>
      <c r="I5787" t="s">
        <v>54</v>
      </c>
      <c r="J5787" t="s">
        <v>27</v>
      </c>
      <c r="K5787">
        <v>1</v>
      </c>
      <c r="L5787">
        <v>748.07</v>
      </c>
      <c r="M5787" t="s">
        <v>28</v>
      </c>
      <c r="N5787">
        <v>40</v>
      </c>
      <c r="O5787" t="s">
        <v>12224</v>
      </c>
      <c r="P5787">
        <v>31</v>
      </c>
      <c r="Q5787" t="s">
        <v>29</v>
      </c>
      <c r="R5787">
        <v>4</v>
      </c>
      <c r="S5787" s="1">
        <v>45574</v>
      </c>
      <c r="T5787" t="s">
        <v>30</v>
      </c>
    </row>
    <row r="5788" spans="1:20" x14ac:dyDescent="0.25">
      <c r="A5788" t="s">
        <v>11626</v>
      </c>
      <c r="B5788" t="s">
        <v>38</v>
      </c>
      <c r="C5788" t="s">
        <v>39</v>
      </c>
      <c r="D5788" t="s">
        <v>52</v>
      </c>
      <c r="E5788" s="1">
        <v>45292</v>
      </c>
      <c r="F5788" t="s">
        <v>11627</v>
      </c>
      <c r="G5788" t="s">
        <v>12123</v>
      </c>
      <c r="H5788" t="s">
        <v>34</v>
      </c>
      <c r="I5788" t="s">
        <v>48</v>
      </c>
      <c r="J5788" t="s">
        <v>64</v>
      </c>
      <c r="K5788">
        <v>4</v>
      </c>
      <c r="L5788">
        <v>580.27</v>
      </c>
      <c r="M5788" t="s">
        <v>28</v>
      </c>
      <c r="N5788">
        <v>34</v>
      </c>
      <c r="O5788" s="1">
        <v>45877</v>
      </c>
      <c r="P5788">
        <v>479</v>
      </c>
      <c r="Q5788" t="s">
        <v>43</v>
      </c>
      <c r="R5788">
        <v>4</v>
      </c>
      <c r="S5788" t="s">
        <v>12376</v>
      </c>
      <c r="T5788" t="s">
        <v>36</v>
      </c>
    </row>
    <row r="5789" spans="1:20" x14ac:dyDescent="0.25">
      <c r="A5789" t="s">
        <v>11628</v>
      </c>
      <c r="B5789" t="s">
        <v>45</v>
      </c>
      <c r="C5789" t="s">
        <v>22</v>
      </c>
      <c r="D5789" t="s">
        <v>23</v>
      </c>
      <c r="E5789" t="s">
        <v>12286</v>
      </c>
      <c r="F5789" t="s">
        <v>11629</v>
      </c>
      <c r="G5789" t="s">
        <v>12123</v>
      </c>
      <c r="H5789" t="s">
        <v>58</v>
      </c>
      <c r="I5789" t="s">
        <v>26</v>
      </c>
      <c r="J5789" t="s">
        <v>27</v>
      </c>
      <c r="K5789">
        <v>3</v>
      </c>
      <c r="L5789">
        <v>301.33</v>
      </c>
      <c r="M5789" t="s">
        <v>35</v>
      </c>
      <c r="N5789">
        <v>26</v>
      </c>
      <c r="O5789" s="1">
        <v>45724</v>
      </c>
      <c r="P5789">
        <v>346</v>
      </c>
      <c r="Q5789" t="s">
        <v>43</v>
      </c>
      <c r="R5789">
        <v>2</v>
      </c>
      <c r="S5789" t="s">
        <v>12365</v>
      </c>
      <c r="T5789" t="s">
        <v>36</v>
      </c>
    </row>
    <row r="5790" spans="1:20" x14ac:dyDescent="0.25">
      <c r="A5790" t="s">
        <v>11630</v>
      </c>
      <c r="B5790" t="s">
        <v>21</v>
      </c>
      <c r="C5790" t="s">
        <v>39</v>
      </c>
      <c r="D5790" t="s">
        <v>52</v>
      </c>
      <c r="E5790" t="s">
        <v>12337</v>
      </c>
      <c r="F5790" t="s">
        <v>11631</v>
      </c>
      <c r="G5790" t="s">
        <v>12123</v>
      </c>
      <c r="H5790" t="s">
        <v>58</v>
      </c>
      <c r="I5790" t="s">
        <v>63</v>
      </c>
      <c r="J5790" t="s">
        <v>49</v>
      </c>
      <c r="K5790">
        <v>5</v>
      </c>
      <c r="L5790">
        <v>233.91</v>
      </c>
      <c r="M5790" t="s">
        <v>50</v>
      </c>
      <c r="N5790">
        <v>43</v>
      </c>
      <c r="O5790" s="1">
        <v>45391</v>
      </c>
      <c r="P5790">
        <v>420</v>
      </c>
      <c r="Q5790" t="s">
        <v>43</v>
      </c>
      <c r="R5790">
        <v>5</v>
      </c>
      <c r="S5790" s="1">
        <v>45933</v>
      </c>
      <c r="T5790" t="s">
        <v>36</v>
      </c>
    </row>
    <row r="5791" spans="1:20" x14ac:dyDescent="0.25">
      <c r="A5791" t="s">
        <v>11632</v>
      </c>
      <c r="B5791" t="s">
        <v>21</v>
      </c>
      <c r="C5791" t="s">
        <v>22</v>
      </c>
      <c r="D5791" t="s">
        <v>32</v>
      </c>
      <c r="E5791" s="1">
        <v>45363</v>
      </c>
      <c r="F5791" t="s">
        <v>11633</v>
      </c>
      <c r="G5791" t="s">
        <v>12123</v>
      </c>
      <c r="H5791" t="s">
        <v>34</v>
      </c>
      <c r="I5791" t="s">
        <v>26</v>
      </c>
      <c r="J5791" t="s">
        <v>27</v>
      </c>
      <c r="K5791">
        <v>4</v>
      </c>
      <c r="L5791">
        <v>579.79</v>
      </c>
      <c r="M5791" t="s">
        <v>35</v>
      </c>
      <c r="N5791">
        <v>1</v>
      </c>
      <c r="O5791" t="s">
        <v>12100</v>
      </c>
      <c r="P5791">
        <v>279</v>
      </c>
      <c r="Q5791" t="s">
        <v>43</v>
      </c>
      <c r="R5791">
        <v>2</v>
      </c>
      <c r="S5791" s="1">
        <v>45874</v>
      </c>
      <c r="T5791" t="s">
        <v>30</v>
      </c>
    </row>
    <row r="5792" spans="1:20" x14ac:dyDescent="0.25">
      <c r="A5792" t="s">
        <v>11634</v>
      </c>
      <c r="B5792" t="s">
        <v>38</v>
      </c>
      <c r="C5792" t="s">
        <v>22</v>
      </c>
      <c r="D5792" t="s">
        <v>56</v>
      </c>
      <c r="E5792" s="1">
        <v>45877</v>
      </c>
      <c r="F5792" t="s">
        <v>11635</v>
      </c>
      <c r="G5792" t="s">
        <v>12123</v>
      </c>
      <c r="H5792" t="s">
        <v>41</v>
      </c>
      <c r="I5792" t="s">
        <v>42</v>
      </c>
      <c r="J5792" t="s">
        <v>27</v>
      </c>
      <c r="K5792">
        <v>5</v>
      </c>
      <c r="L5792">
        <v>1156.25</v>
      </c>
      <c r="M5792" t="s">
        <v>28</v>
      </c>
      <c r="N5792">
        <v>15</v>
      </c>
      <c r="O5792" t="s">
        <v>12192</v>
      </c>
      <c r="P5792">
        <v>359</v>
      </c>
      <c r="Q5792" t="s">
        <v>43</v>
      </c>
      <c r="R5792">
        <v>5</v>
      </c>
      <c r="S5792" t="s">
        <v>12376</v>
      </c>
      <c r="T5792" t="s">
        <v>30</v>
      </c>
    </row>
    <row r="5793" spans="1:20" x14ac:dyDescent="0.25">
      <c r="A5793" t="s">
        <v>11636</v>
      </c>
      <c r="B5793" t="s">
        <v>21</v>
      </c>
      <c r="C5793" t="s">
        <v>82</v>
      </c>
      <c r="D5793" t="s">
        <v>32</v>
      </c>
      <c r="E5793" t="s">
        <v>12351</v>
      </c>
      <c r="F5793" t="s">
        <v>11637</v>
      </c>
      <c r="G5793" t="s">
        <v>12400</v>
      </c>
      <c r="H5793" t="s">
        <v>58</v>
      </c>
      <c r="I5793" t="s">
        <v>54</v>
      </c>
      <c r="J5793" t="s">
        <v>27</v>
      </c>
      <c r="K5793">
        <v>1</v>
      </c>
      <c r="L5793">
        <v>1226.67</v>
      </c>
      <c r="M5793" t="s">
        <v>50</v>
      </c>
      <c r="N5793">
        <v>6</v>
      </c>
      <c r="O5793" s="1">
        <v>45421</v>
      </c>
      <c r="P5793">
        <v>195</v>
      </c>
      <c r="Q5793" t="s">
        <v>29</v>
      </c>
      <c r="R5793">
        <v>4</v>
      </c>
      <c r="S5793" s="1">
        <v>45755</v>
      </c>
      <c r="T5793" t="s">
        <v>36</v>
      </c>
    </row>
    <row r="5794" spans="1:20" x14ac:dyDescent="0.25">
      <c r="A5794" t="s">
        <v>11638</v>
      </c>
      <c r="B5794" t="s">
        <v>38</v>
      </c>
      <c r="C5794" t="s">
        <v>39</v>
      </c>
      <c r="D5794" t="s">
        <v>32</v>
      </c>
      <c r="E5794" s="1">
        <v>45324</v>
      </c>
      <c r="F5794" t="s">
        <v>11639</v>
      </c>
      <c r="G5794" t="s">
        <v>12400</v>
      </c>
      <c r="H5794" t="s">
        <v>58</v>
      </c>
      <c r="I5794" t="s">
        <v>48</v>
      </c>
      <c r="J5794" t="s">
        <v>49</v>
      </c>
      <c r="K5794">
        <v>2</v>
      </c>
      <c r="L5794">
        <v>1152.6400000000001</v>
      </c>
      <c r="M5794" t="s">
        <v>28</v>
      </c>
      <c r="N5794">
        <v>43</v>
      </c>
      <c r="O5794" s="1">
        <v>45965</v>
      </c>
      <c r="P5794">
        <v>329</v>
      </c>
      <c r="Q5794" t="s">
        <v>29</v>
      </c>
      <c r="R5794">
        <v>3</v>
      </c>
      <c r="S5794" t="s">
        <v>12306</v>
      </c>
      <c r="T5794" t="s">
        <v>36</v>
      </c>
    </row>
    <row r="5795" spans="1:20" x14ac:dyDescent="0.25">
      <c r="A5795" t="s">
        <v>11640</v>
      </c>
      <c r="B5795" t="s">
        <v>38</v>
      </c>
      <c r="C5795" t="s">
        <v>22</v>
      </c>
      <c r="D5795" t="s">
        <v>32</v>
      </c>
      <c r="E5795" s="1">
        <v>45574</v>
      </c>
      <c r="F5795" t="s">
        <v>11641</v>
      </c>
      <c r="G5795" t="s">
        <v>12400</v>
      </c>
      <c r="H5795" t="s">
        <v>41</v>
      </c>
      <c r="I5795" t="s">
        <v>54</v>
      </c>
      <c r="J5795" t="s">
        <v>64</v>
      </c>
      <c r="K5795">
        <v>5</v>
      </c>
      <c r="L5795">
        <v>1085.51</v>
      </c>
      <c r="M5795" t="s">
        <v>35</v>
      </c>
      <c r="N5795">
        <v>6</v>
      </c>
      <c r="O5795" t="s">
        <v>12340</v>
      </c>
      <c r="P5795">
        <v>386</v>
      </c>
      <c r="Q5795" t="s">
        <v>43</v>
      </c>
      <c r="R5795">
        <v>1</v>
      </c>
      <c r="S5795" s="1">
        <v>45906</v>
      </c>
      <c r="T5795" t="s">
        <v>60</v>
      </c>
    </row>
    <row r="5796" spans="1:20" x14ac:dyDescent="0.25">
      <c r="A5796" t="s">
        <v>11642</v>
      </c>
      <c r="B5796" t="s">
        <v>45</v>
      </c>
      <c r="C5796" t="s">
        <v>39</v>
      </c>
      <c r="D5796" t="s">
        <v>32</v>
      </c>
      <c r="E5796" s="1">
        <v>45388</v>
      </c>
      <c r="F5796" t="s">
        <v>11643</v>
      </c>
      <c r="G5796" t="s">
        <v>12400</v>
      </c>
      <c r="H5796" t="s">
        <v>41</v>
      </c>
      <c r="I5796" t="s">
        <v>48</v>
      </c>
      <c r="J5796" t="s">
        <v>49</v>
      </c>
      <c r="K5796">
        <v>2</v>
      </c>
      <c r="L5796">
        <v>238.76</v>
      </c>
      <c r="M5796" t="s">
        <v>50</v>
      </c>
      <c r="N5796">
        <v>25</v>
      </c>
      <c r="O5796" t="s">
        <v>12080</v>
      </c>
      <c r="P5796">
        <v>435</v>
      </c>
      <c r="Q5796" t="s">
        <v>43</v>
      </c>
      <c r="R5796">
        <v>2</v>
      </c>
      <c r="S5796" s="1">
        <v>45872</v>
      </c>
      <c r="T5796" t="s">
        <v>36</v>
      </c>
    </row>
    <row r="5797" spans="1:20" x14ac:dyDescent="0.25">
      <c r="A5797" t="s">
        <v>11644</v>
      </c>
      <c r="B5797" t="s">
        <v>38</v>
      </c>
      <c r="C5797" t="s">
        <v>39</v>
      </c>
      <c r="D5797" t="s">
        <v>32</v>
      </c>
      <c r="E5797" t="s">
        <v>12363</v>
      </c>
      <c r="F5797" t="s">
        <v>11645</v>
      </c>
      <c r="G5797" t="s">
        <v>12400</v>
      </c>
      <c r="H5797" t="s">
        <v>58</v>
      </c>
      <c r="I5797" t="s">
        <v>63</v>
      </c>
      <c r="J5797" t="s">
        <v>64</v>
      </c>
      <c r="K5797">
        <v>5</v>
      </c>
      <c r="L5797">
        <v>794.84</v>
      </c>
      <c r="M5797" t="s">
        <v>50</v>
      </c>
      <c r="N5797">
        <v>32</v>
      </c>
      <c r="O5797" t="s">
        <v>12205</v>
      </c>
      <c r="P5797">
        <v>322</v>
      </c>
      <c r="Q5797" t="s">
        <v>29</v>
      </c>
      <c r="R5797">
        <v>3</v>
      </c>
      <c r="S5797" t="s">
        <v>12380</v>
      </c>
      <c r="T5797" t="s">
        <v>30</v>
      </c>
    </row>
    <row r="5798" spans="1:20" x14ac:dyDescent="0.25">
      <c r="A5798" t="s">
        <v>11646</v>
      </c>
      <c r="B5798" t="s">
        <v>38</v>
      </c>
      <c r="C5798" t="s">
        <v>82</v>
      </c>
      <c r="D5798" t="s">
        <v>23</v>
      </c>
      <c r="E5798" t="s">
        <v>12343</v>
      </c>
      <c r="F5798" t="s">
        <v>11647</v>
      </c>
      <c r="G5798" t="s">
        <v>12084</v>
      </c>
      <c r="H5798" t="s">
        <v>41</v>
      </c>
      <c r="I5798" t="s">
        <v>63</v>
      </c>
      <c r="J5798" t="s">
        <v>67</v>
      </c>
      <c r="K5798">
        <v>5</v>
      </c>
      <c r="L5798">
        <v>568.85</v>
      </c>
      <c r="M5798" t="s">
        <v>50</v>
      </c>
      <c r="N5798">
        <v>25</v>
      </c>
      <c r="O5798" t="s">
        <v>12204</v>
      </c>
      <c r="P5798">
        <v>104</v>
      </c>
      <c r="Q5798" t="s">
        <v>29</v>
      </c>
      <c r="R5798">
        <v>4</v>
      </c>
      <c r="S5798" s="1">
        <v>45932</v>
      </c>
      <c r="T5798" t="s">
        <v>36</v>
      </c>
    </row>
    <row r="5799" spans="1:20" x14ac:dyDescent="0.25">
      <c r="A5799" t="s">
        <v>11648</v>
      </c>
      <c r="B5799" t="s">
        <v>21</v>
      </c>
      <c r="C5799" t="s">
        <v>22</v>
      </c>
      <c r="D5799" t="s">
        <v>32</v>
      </c>
      <c r="E5799" t="s">
        <v>12242</v>
      </c>
      <c r="F5799" t="s">
        <v>11649</v>
      </c>
      <c r="G5799" t="s">
        <v>12084</v>
      </c>
      <c r="H5799" t="s">
        <v>47</v>
      </c>
      <c r="I5799" t="s">
        <v>42</v>
      </c>
      <c r="J5799" t="s">
        <v>59</v>
      </c>
      <c r="K5799">
        <v>3</v>
      </c>
      <c r="L5799">
        <v>1134.45</v>
      </c>
      <c r="M5799" t="s">
        <v>50</v>
      </c>
      <c r="N5799">
        <v>29</v>
      </c>
      <c r="O5799" s="1">
        <v>45331</v>
      </c>
      <c r="P5799">
        <v>477</v>
      </c>
      <c r="Q5799" t="s">
        <v>29</v>
      </c>
      <c r="R5799">
        <v>5</v>
      </c>
      <c r="S5799" s="1">
        <v>45814</v>
      </c>
      <c r="T5799" t="s">
        <v>60</v>
      </c>
    </row>
    <row r="5800" spans="1:20" x14ac:dyDescent="0.25">
      <c r="A5800" t="s">
        <v>11650</v>
      </c>
      <c r="B5800" t="s">
        <v>38</v>
      </c>
      <c r="C5800" t="s">
        <v>39</v>
      </c>
      <c r="D5800" t="s">
        <v>52</v>
      </c>
      <c r="E5800" t="s">
        <v>12332</v>
      </c>
      <c r="F5800" t="s">
        <v>11651</v>
      </c>
      <c r="G5800" t="s">
        <v>12084</v>
      </c>
      <c r="H5800" t="s">
        <v>25</v>
      </c>
      <c r="I5800" t="s">
        <v>63</v>
      </c>
      <c r="J5800" t="s">
        <v>64</v>
      </c>
      <c r="K5800">
        <v>2</v>
      </c>
      <c r="L5800">
        <v>267.63</v>
      </c>
      <c r="M5800" t="s">
        <v>35</v>
      </c>
      <c r="N5800">
        <v>34</v>
      </c>
      <c r="O5800" s="1">
        <v>45811</v>
      </c>
      <c r="P5800">
        <v>218</v>
      </c>
      <c r="Q5800" t="s">
        <v>43</v>
      </c>
      <c r="R5800">
        <v>2</v>
      </c>
      <c r="S5800" s="1">
        <v>45577</v>
      </c>
      <c r="T5800" t="s">
        <v>36</v>
      </c>
    </row>
    <row r="5801" spans="1:20" x14ac:dyDescent="0.25">
      <c r="A5801" t="s">
        <v>11652</v>
      </c>
      <c r="B5801" t="s">
        <v>38</v>
      </c>
      <c r="C5801" t="s">
        <v>82</v>
      </c>
      <c r="D5801" t="s">
        <v>77</v>
      </c>
      <c r="E5801" t="s">
        <v>12444</v>
      </c>
      <c r="F5801" t="s">
        <v>11653</v>
      </c>
      <c r="G5801" t="s">
        <v>12084</v>
      </c>
      <c r="H5801" t="s">
        <v>58</v>
      </c>
      <c r="I5801" t="s">
        <v>54</v>
      </c>
      <c r="J5801" t="s">
        <v>67</v>
      </c>
      <c r="K5801">
        <v>3</v>
      </c>
      <c r="L5801">
        <v>635.41</v>
      </c>
      <c r="M5801" t="s">
        <v>28</v>
      </c>
      <c r="N5801">
        <v>43</v>
      </c>
      <c r="O5801" s="1">
        <v>45723</v>
      </c>
      <c r="P5801">
        <v>155</v>
      </c>
      <c r="Q5801" t="s">
        <v>43</v>
      </c>
      <c r="R5801">
        <v>1</v>
      </c>
      <c r="S5801" t="s">
        <v>12165</v>
      </c>
      <c r="T5801" t="s">
        <v>60</v>
      </c>
    </row>
    <row r="5802" spans="1:20" x14ac:dyDescent="0.25">
      <c r="A5802" t="s">
        <v>11654</v>
      </c>
      <c r="B5802" t="s">
        <v>21</v>
      </c>
      <c r="C5802" t="s">
        <v>39</v>
      </c>
      <c r="D5802" t="s">
        <v>56</v>
      </c>
      <c r="E5802" t="s">
        <v>12291</v>
      </c>
      <c r="F5802" t="s">
        <v>11655</v>
      </c>
      <c r="G5802" t="s">
        <v>12084</v>
      </c>
      <c r="H5802" t="s">
        <v>41</v>
      </c>
      <c r="I5802" t="s">
        <v>48</v>
      </c>
      <c r="J5802" t="s">
        <v>49</v>
      </c>
      <c r="K5802">
        <v>4</v>
      </c>
      <c r="L5802">
        <v>1015.84</v>
      </c>
      <c r="M5802" t="s">
        <v>28</v>
      </c>
      <c r="N5802">
        <v>32</v>
      </c>
      <c r="O5802" t="s">
        <v>12236</v>
      </c>
      <c r="P5802">
        <v>460</v>
      </c>
      <c r="Q5802" t="s">
        <v>43</v>
      </c>
      <c r="R5802">
        <v>4</v>
      </c>
      <c r="S5802" t="s">
        <v>12190</v>
      </c>
      <c r="T5802" t="s">
        <v>30</v>
      </c>
    </row>
    <row r="5803" spans="1:20" x14ac:dyDescent="0.25">
      <c r="A5803" t="s">
        <v>11656</v>
      </c>
      <c r="B5803" t="s">
        <v>21</v>
      </c>
      <c r="C5803" t="s">
        <v>39</v>
      </c>
      <c r="D5803" t="s">
        <v>32</v>
      </c>
      <c r="E5803" t="s">
        <v>12120</v>
      </c>
      <c r="F5803" t="s">
        <v>11657</v>
      </c>
      <c r="G5803" t="s">
        <v>12084</v>
      </c>
      <c r="H5803" t="s">
        <v>47</v>
      </c>
      <c r="I5803" t="s">
        <v>63</v>
      </c>
      <c r="J5803" t="s">
        <v>49</v>
      </c>
      <c r="K5803">
        <v>2</v>
      </c>
      <c r="L5803">
        <v>243.68</v>
      </c>
      <c r="M5803" t="s">
        <v>50</v>
      </c>
      <c r="N5803">
        <v>15</v>
      </c>
      <c r="O5803" s="1">
        <v>45636</v>
      </c>
      <c r="P5803">
        <v>175</v>
      </c>
      <c r="Q5803" t="s">
        <v>29</v>
      </c>
      <c r="R5803">
        <v>4</v>
      </c>
      <c r="S5803" t="s">
        <v>12102</v>
      </c>
      <c r="T5803" t="s">
        <v>36</v>
      </c>
    </row>
    <row r="5804" spans="1:20" x14ac:dyDescent="0.25">
      <c r="A5804" t="s">
        <v>11658</v>
      </c>
      <c r="B5804" t="s">
        <v>38</v>
      </c>
      <c r="C5804" t="s">
        <v>82</v>
      </c>
      <c r="D5804" t="s">
        <v>23</v>
      </c>
      <c r="E5804" s="1">
        <v>45753</v>
      </c>
      <c r="F5804" t="s">
        <v>11659</v>
      </c>
      <c r="G5804" t="s">
        <v>12314</v>
      </c>
      <c r="H5804" t="s">
        <v>58</v>
      </c>
      <c r="I5804" t="s">
        <v>26</v>
      </c>
      <c r="J5804" t="s">
        <v>64</v>
      </c>
      <c r="K5804">
        <v>3</v>
      </c>
      <c r="L5804">
        <v>1433.25</v>
      </c>
      <c r="M5804" t="s">
        <v>28</v>
      </c>
      <c r="N5804">
        <v>19</v>
      </c>
      <c r="O5804" t="s">
        <v>12379</v>
      </c>
      <c r="P5804">
        <v>120</v>
      </c>
      <c r="Q5804" t="s">
        <v>43</v>
      </c>
      <c r="R5804">
        <v>2</v>
      </c>
      <c r="S5804" t="s">
        <v>12268</v>
      </c>
      <c r="T5804" t="s">
        <v>60</v>
      </c>
    </row>
    <row r="5805" spans="1:20" x14ac:dyDescent="0.25">
      <c r="A5805" t="s">
        <v>11660</v>
      </c>
      <c r="B5805" t="s">
        <v>45</v>
      </c>
      <c r="C5805" t="s">
        <v>22</v>
      </c>
      <c r="D5805" t="s">
        <v>56</v>
      </c>
      <c r="E5805" t="s">
        <v>12165</v>
      </c>
      <c r="F5805" t="s">
        <v>11661</v>
      </c>
      <c r="G5805" t="s">
        <v>12314</v>
      </c>
      <c r="H5805" t="s">
        <v>58</v>
      </c>
      <c r="I5805" t="s">
        <v>54</v>
      </c>
      <c r="J5805" t="s">
        <v>67</v>
      </c>
      <c r="K5805">
        <v>4</v>
      </c>
      <c r="L5805">
        <v>1441.52</v>
      </c>
      <c r="M5805" t="s">
        <v>35</v>
      </c>
      <c r="N5805">
        <v>19</v>
      </c>
      <c r="O5805" t="s">
        <v>12219</v>
      </c>
      <c r="P5805">
        <v>81</v>
      </c>
      <c r="Q5805" t="s">
        <v>43</v>
      </c>
      <c r="R5805">
        <v>5</v>
      </c>
      <c r="S5805" s="1">
        <v>45937</v>
      </c>
      <c r="T5805" t="s">
        <v>30</v>
      </c>
    </row>
    <row r="5806" spans="1:20" x14ac:dyDescent="0.25">
      <c r="A5806" t="s">
        <v>11662</v>
      </c>
      <c r="B5806" t="s">
        <v>38</v>
      </c>
      <c r="C5806" t="s">
        <v>82</v>
      </c>
      <c r="D5806" t="s">
        <v>52</v>
      </c>
      <c r="E5806" s="1">
        <v>45329</v>
      </c>
      <c r="F5806" t="s">
        <v>11663</v>
      </c>
      <c r="G5806" t="s">
        <v>12314</v>
      </c>
      <c r="H5806" t="s">
        <v>47</v>
      </c>
      <c r="I5806" t="s">
        <v>42</v>
      </c>
      <c r="J5806" t="s">
        <v>67</v>
      </c>
      <c r="K5806">
        <v>2</v>
      </c>
      <c r="L5806">
        <v>430.93</v>
      </c>
      <c r="M5806" t="s">
        <v>50</v>
      </c>
      <c r="N5806">
        <v>36</v>
      </c>
      <c r="O5806" s="1">
        <v>45750</v>
      </c>
      <c r="P5806">
        <v>487</v>
      </c>
      <c r="Q5806" t="s">
        <v>43</v>
      </c>
      <c r="R5806">
        <v>4</v>
      </c>
      <c r="S5806" s="1">
        <v>45693</v>
      </c>
      <c r="T5806" t="s">
        <v>60</v>
      </c>
    </row>
    <row r="5807" spans="1:20" x14ac:dyDescent="0.25">
      <c r="A5807" t="s">
        <v>11664</v>
      </c>
      <c r="B5807" t="s">
        <v>38</v>
      </c>
      <c r="C5807" t="s">
        <v>22</v>
      </c>
      <c r="D5807" t="s">
        <v>52</v>
      </c>
      <c r="E5807" s="1">
        <v>45299</v>
      </c>
      <c r="F5807" t="s">
        <v>11665</v>
      </c>
      <c r="G5807" t="s">
        <v>12314</v>
      </c>
      <c r="H5807" t="s">
        <v>58</v>
      </c>
      <c r="I5807" t="s">
        <v>26</v>
      </c>
      <c r="J5807" t="s">
        <v>49</v>
      </c>
      <c r="K5807">
        <v>4</v>
      </c>
      <c r="L5807">
        <v>477.76</v>
      </c>
      <c r="M5807" t="s">
        <v>28</v>
      </c>
      <c r="N5807">
        <v>15</v>
      </c>
      <c r="O5807" s="1">
        <v>45362</v>
      </c>
      <c r="P5807">
        <v>176</v>
      </c>
      <c r="Q5807" t="s">
        <v>43</v>
      </c>
      <c r="R5807">
        <v>3</v>
      </c>
      <c r="S5807" s="1">
        <v>45394</v>
      </c>
      <c r="T5807" t="s">
        <v>36</v>
      </c>
    </row>
    <row r="5808" spans="1:20" x14ac:dyDescent="0.25">
      <c r="A5808" t="s">
        <v>11666</v>
      </c>
      <c r="B5808" t="s">
        <v>21</v>
      </c>
      <c r="C5808" t="s">
        <v>22</v>
      </c>
      <c r="D5808" t="s">
        <v>52</v>
      </c>
      <c r="E5808" t="s">
        <v>12338</v>
      </c>
      <c r="F5808" t="s">
        <v>11667</v>
      </c>
      <c r="G5808" t="s">
        <v>12314</v>
      </c>
      <c r="H5808" t="s">
        <v>25</v>
      </c>
      <c r="I5808" t="s">
        <v>42</v>
      </c>
      <c r="J5808" t="s">
        <v>64</v>
      </c>
      <c r="K5808">
        <v>3</v>
      </c>
      <c r="L5808">
        <v>344.86</v>
      </c>
      <c r="M5808" t="s">
        <v>28</v>
      </c>
      <c r="N5808">
        <v>3</v>
      </c>
      <c r="O5808" s="1">
        <v>45902</v>
      </c>
      <c r="P5808">
        <v>113</v>
      </c>
      <c r="Q5808" t="s">
        <v>29</v>
      </c>
      <c r="R5808">
        <v>1</v>
      </c>
      <c r="S5808" s="1">
        <v>45937</v>
      </c>
      <c r="T5808" t="s">
        <v>36</v>
      </c>
    </row>
    <row r="5809" spans="1:20" x14ac:dyDescent="0.25">
      <c r="A5809" t="s">
        <v>11668</v>
      </c>
      <c r="B5809" t="s">
        <v>45</v>
      </c>
      <c r="C5809" t="s">
        <v>82</v>
      </c>
      <c r="D5809" t="s">
        <v>77</v>
      </c>
      <c r="E5809" s="1">
        <v>45567</v>
      </c>
      <c r="F5809" t="s">
        <v>11669</v>
      </c>
      <c r="G5809" s="1">
        <v>45665</v>
      </c>
      <c r="H5809" t="s">
        <v>25</v>
      </c>
      <c r="I5809" t="s">
        <v>42</v>
      </c>
      <c r="J5809" t="s">
        <v>67</v>
      </c>
      <c r="K5809">
        <v>4</v>
      </c>
      <c r="L5809">
        <v>249.03</v>
      </c>
      <c r="M5809" t="s">
        <v>35</v>
      </c>
      <c r="N5809">
        <v>14</v>
      </c>
      <c r="O5809" s="1">
        <v>45996</v>
      </c>
      <c r="P5809">
        <v>213</v>
      </c>
      <c r="Q5809" t="s">
        <v>29</v>
      </c>
      <c r="R5809">
        <v>3</v>
      </c>
      <c r="S5809" t="s">
        <v>12104</v>
      </c>
      <c r="T5809" t="s">
        <v>60</v>
      </c>
    </row>
    <row r="5810" spans="1:20" x14ac:dyDescent="0.25">
      <c r="A5810" t="s">
        <v>11670</v>
      </c>
      <c r="B5810" t="s">
        <v>38</v>
      </c>
      <c r="C5810" t="s">
        <v>82</v>
      </c>
      <c r="D5810" t="s">
        <v>77</v>
      </c>
      <c r="E5810" t="s">
        <v>12075</v>
      </c>
      <c r="F5810" t="s">
        <v>11671</v>
      </c>
      <c r="G5810" s="1">
        <v>45665</v>
      </c>
      <c r="H5810" t="s">
        <v>47</v>
      </c>
      <c r="I5810" t="s">
        <v>63</v>
      </c>
      <c r="J5810" t="s">
        <v>67</v>
      </c>
      <c r="K5810">
        <v>4</v>
      </c>
      <c r="L5810">
        <v>821.37</v>
      </c>
      <c r="M5810" t="s">
        <v>50</v>
      </c>
      <c r="N5810">
        <v>16</v>
      </c>
      <c r="O5810" s="1">
        <v>45575</v>
      </c>
      <c r="P5810">
        <v>180</v>
      </c>
      <c r="Q5810" t="s">
        <v>43</v>
      </c>
      <c r="R5810">
        <v>3</v>
      </c>
      <c r="S5810" t="s">
        <v>12108</v>
      </c>
      <c r="T5810" t="s">
        <v>30</v>
      </c>
    </row>
    <row r="5811" spans="1:20" x14ac:dyDescent="0.25">
      <c r="A5811" t="s">
        <v>11672</v>
      </c>
      <c r="B5811" t="s">
        <v>21</v>
      </c>
      <c r="C5811" t="s">
        <v>22</v>
      </c>
      <c r="D5811" t="s">
        <v>23</v>
      </c>
      <c r="E5811" s="1">
        <v>45783</v>
      </c>
      <c r="F5811" t="s">
        <v>11673</v>
      </c>
      <c r="G5811" s="1">
        <v>45665</v>
      </c>
      <c r="H5811" t="s">
        <v>34</v>
      </c>
      <c r="I5811" t="s">
        <v>48</v>
      </c>
      <c r="J5811" t="s">
        <v>67</v>
      </c>
      <c r="K5811">
        <v>3</v>
      </c>
      <c r="L5811">
        <v>534.42999999999995</v>
      </c>
      <c r="M5811" t="s">
        <v>50</v>
      </c>
      <c r="N5811">
        <v>23</v>
      </c>
      <c r="O5811" s="1">
        <v>45748</v>
      </c>
      <c r="P5811">
        <v>483</v>
      </c>
      <c r="Q5811" t="s">
        <v>43</v>
      </c>
      <c r="R5811">
        <v>5</v>
      </c>
      <c r="S5811" t="s">
        <v>12136</v>
      </c>
      <c r="T5811" t="s">
        <v>30</v>
      </c>
    </row>
    <row r="5812" spans="1:20" x14ac:dyDescent="0.25">
      <c r="A5812" t="s">
        <v>11674</v>
      </c>
      <c r="B5812" t="s">
        <v>21</v>
      </c>
      <c r="C5812" t="s">
        <v>39</v>
      </c>
      <c r="D5812" t="s">
        <v>52</v>
      </c>
      <c r="E5812" t="s">
        <v>12323</v>
      </c>
      <c r="F5812" t="s">
        <v>11675</v>
      </c>
      <c r="G5812" s="1">
        <v>45665</v>
      </c>
      <c r="H5812" t="s">
        <v>47</v>
      </c>
      <c r="I5812" t="s">
        <v>42</v>
      </c>
      <c r="J5812" t="s">
        <v>49</v>
      </c>
      <c r="K5812">
        <v>2</v>
      </c>
      <c r="L5812">
        <v>1412.92</v>
      </c>
      <c r="M5812" t="s">
        <v>35</v>
      </c>
      <c r="N5812">
        <v>48</v>
      </c>
      <c r="O5812" s="1">
        <v>45453</v>
      </c>
      <c r="P5812">
        <v>211</v>
      </c>
      <c r="Q5812" t="s">
        <v>29</v>
      </c>
      <c r="R5812">
        <v>1</v>
      </c>
      <c r="S5812" t="s">
        <v>12182</v>
      </c>
      <c r="T5812" t="s">
        <v>60</v>
      </c>
    </row>
    <row r="5813" spans="1:20" x14ac:dyDescent="0.25">
      <c r="A5813" t="s">
        <v>11676</v>
      </c>
      <c r="B5813" t="s">
        <v>38</v>
      </c>
      <c r="C5813" t="s">
        <v>82</v>
      </c>
      <c r="D5813" t="s">
        <v>52</v>
      </c>
      <c r="E5813" t="s">
        <v>12281</v>
      </c>
      <c r="F5813" t="s">
        <v>11677</v>
      </c>
      <c r="G5813" s="1">
        <v>45665</v>
      </c>
      <c r="H5813" t="s">
        <v>25</v>
      </c>
      <c r="I5813" t="s">
        <v>26</v>
      </c>
      <c r="J5813" t="s">
        <v>67</v>
      </c>
      <c r="K5813">
        <v>5</v>
      </c>
      <c r="L5813">
        <v>288</v>
      </c>
      <c r="M5813" t="s">
        <v>28</v>
      </c>
      <c r="N5813">
        <v>19</v>
      </c>
      <c r="O5813" s="1">
        <v>45332</v>
      </c>
      <c r="P5813">
        <v>170</v>
      </c>
      <c r="Q5813" t="s">
        <v>29</v>
      </c>
      <c r="R5813">
        <v>3</v>
      </c>
      <c r="S5813" s="1">
        <v>45722</v>
      </c>
      <c r="T5813" t="s">
        <v>36</v>
      </c>
    </row>
    <row r="5814" spans="1:20" x14ac:dyDescent="0.25">
      <c r="A5814" t="s">
        <v>11678</v>
      </c>
      <c r="B5814" t="s">
        <v>21</v>
      </c>
      <c r="C5814" t="s">
        <v>39</v>
      </c>
      <c r="D5814" t="s">
        <v>32</v>
      </c>
      <c r="E5814" t="s">
        <v>12449</v>
      </c>
      <c r="F5814" t="s">
        <v>11679</v>
      </c>
      <c r="G5814" s="1">
        <v>45665</v>
      </c>
      <c r="H5814" t="s">
        <v>47</v>
      </c>
      <c r="I5814" t="s">
        <v>63</v>
      </c>
      <c r="J5814" t="s">
        <v>59</v>
      </c>
      <c r="K5814">
        <v>3</v>
      </c>
      <c r="L5814">
        <v>509.94</v>
      </c>
      <c r="M5814" t="s">
        <v>28</v>
      </c>
      <c r="N5814">
        <v>2</v>
      </c>
      <c r="O5814" t="s">
        <v>12199</v>
      </c>
      <c r="P5814">
        <v>395</v>
      </c>
      <c r="Q5814" t="s">
        <v>43</v>
      </c>
      <c r="R5814">
        <v>1</v>
      </c>
      <c r="S5814" t="s">
        <v>12077</v>
      </c>
      <c r="T5814" t="s">
        <v>30</v>
      </c>
    </row>
    <row r="5815" spans="1:20" x14ac:dyDescent="0.25">
      <c r="A5815" t="s">
        <v>11680</v>
      </c>
      <c r="B5815" t="s">
        <v>45</v>
      </c>
      <c r="C5815" t="s">
        <v>39</v>
      </c>
      <c r="D5815" t="s">
        <v>52</v>
      </c>
      <c r="E5815" t="s">
        <v>12330</v>
      </c>
      <c r="F5815" t="s">
        <v>11681</v>
      </c>
      <c r="G5815" s="1">
        <v>45665</v>
      </c>
      <c r="H5815" t="s">
        <v>47</v>
      </c>
      <c r="I5815" t="s">
        <v>54</v>
      </c>
      <c r="J5815" t="s">
        <v>64</v>
      </c>
      <c r="K5815">
        <v>3</v>
      </c>
      <c r="L5815">
        <v>227.62</v>
      </c>
      <c r="M5815" t="s">
        <v>28</v>
      </c>
      <c r="N5815">
        <v>37</v>
      </c>
      <c r="O5815" t="s">
        <v>12147</v>
      </c>
      <c r="P5815">
        <v>8</v>
      </c>
      <c r="Q5815" t="s">
        <v>43</v>
      </c>
      <c r="R5815">
        <v>5</v>
      </c>
      <c r="S5815" s="1">
        <v>45392</v>
      </c>
      <c r="T5815" t="s">
        <v>36</v>
      </c>
    </row>
    <row r="5816" spans="1:20" x14ac:dyDescent="0.25">
      <c r="A5816" t="s">
        <v>11682</v>
      </c>
      <c r="B5816" t="s">
        <v>45</v>
      </c>
      <c r="C5816" t="s">
        <v>82</v>
      </c>
      <c r="D5816" t="s">
        <v>32</v>
      </c>
      <c r="E5816" t="s">
        <v>12155</v>
      </c>
      <c r="F5816" t="s">
        <v>11683</v>
      </c>
      <c r="G5816" s="1">
        <v>45665</v>
      </c>
      <c r="H5816" t="s">
        <v>25</v>
      </c>
      <c r="I5816" t="s">
        <v>48</v>
      </c>
      <c r="J5816" t="s">
        <v>27</v>
      </c>
      <c r="K5816">
        <v>3</v>
      </c>
      <c r="L5816">
        <v>1143.18</v>
      </c>
      <c r="M5816" t="s">
        <v>50</v>
      </c>
      <c r="N5816">
        <v>4</v>
      </c>
      <c r="O5816" t="s">
        <v>12290</v>
      </c>
      <c r="P5816">
        <v>43</v>
      </c>
      <c r="Q5816" t="s">
        <v>29</v>
      </c>
      <c r="R5816">
        <v>5</v>
      </c>
      <c r="S5816" s="1">
        <v>45870</v>
      </c>
      <c r="T5816" t="s">
        <v>60</v>
      </c>
    </row>
    <row r="5817" spans="1:20" x14ac:dyDescent="0.25">
      <c r="A5817" t="s">
        <v>11684</v>
      </c>
      <c r="B5817" t="s">
        <v>21</v>
      </c>
      <c r="C5817" t="s">
        <v>22</v>
      </c>
      <c r="D5817" t="s">
        <v>56</v>
      </c>
      <c r="E5817" t="s">
        <v>12419</v>
      </c>
      <c r="F5817" t="s">
        <v>11685</v>
      </c>
      <c r="G5817" s="1">
        <v>45665</v>
      </c>
      <c r="H5817" t="s">
        <v>34</v>
      </c>
      <c r="I5817" t="s">
        <v>54</v>
      </c>
      <c r="J5817" t="s">
        <v>27</v>
      </c>
      <c r="K5817">
        <v>1</v>
      </c>
      <c r="L5817">
        <v>862.8</v>
      </c>
      <c r="M5817" t="s">
        <v>50</v>
      </c>
      <c r="N5817">
        <v>30</v>
      </c>
      <c r="O5817" t="s">
        <v>12310</v>
      </c>
      <c r="P5817">
        <v>17</v>
      </c>
      <c r="Q5817" t="s">
        <v>29</v>
      </c>
      <c r="R5817">
        <v>2</v>
      </c>
      <c r="S5817" t="s">
        <v>12190</v>
      </c>
      <c r="T5817" t="s">
        <v>36</v>
      </c>
    </row>
    <row r="5818" spans="1:20" x14ac:dyDescent="0.25">
      <c r="A5818" t="s">
        <v>11686</v>
      </c>
      <c r="B5818" t="s">
        <v>45</v>
      </c>
      <c r="C5818" t="s">
        <v>82</v>
      </c>
      <c r="D5818" t="s">
        <v>23</v>
      </c>
      <c r="E5818" t="s">
        <v>12103</v>
      </c>
      <c r="F5818" t="s">
        <v>11687</v>
      </c>
      <c r="G5818" s="1">
        <v>45665</v>
      </c>
      <c r="H5818" t="s">
        <v>47</v>
      </c>
      <c r="I5818" t="s">
        <v>48</v>
      </c>
      <c r="J5818" t="s">
        <v>67</v>
      </c>
      <c r="K5818">
        <v>1</v>
      </c>
      <c r="L5818">
        <v>776.93</v>
      </c>
      <c r="M5818" t="s">
        <v>50</v>
      </c>
      <c r="N5818">
        <v>49</v>
      </c>
      <c r="O5818" s="1">
        <v>45753</v>
      </c>
      <c r="P5818">
        <v>431</v>
      </c>
      <c r="Q5818" t="s">
        <v>29</v>
      </c>
      <c r="R5818">
        <v>1</v>
      </c>
      <c r="S5818" t="s">
        <v>12125</v>
      </c>
      <c r="T5818" t="s">
        <v>60</v>
      </c>
    </row>
    <row r="5819" spans="1:20" x14ac:dyDescent="0.25">
      <c r="A5819" t="s">
        <v>11688</v>
      </c>
      <c r="B5819" t="s">
        <v>21</v>
      </c>
      <c r="C5819" t="s">
        <v>82</v>
      </c>
      <c r="D5819" t="s">
        <v>32</v>
      </c>
      <c r="E5819" s="1">
        <v>45568</v>
      </c>
      <c r="F5819" t="s">
        <v>11689</v>
      </c>
      <c r="G5819" s="1">
        <v>45665</v>
      </c>
      <c r="H5819" t="s">
        <v>58</v>
      </c>
      <c r="I5819" t="s">
        <v>54</v>
      </c>
      <c r="J5819" t="s">
        <v>64</v>
      </c>
      <c r="K5819">
        <v>2</v>
      </c>
      <c r="L5819">
        <v>140.16</v>
      </c>
      <c r="M5819" t="s">
        <v>50</v>
      </c>
      <c r="N5819">
        <v>38</v>
      </c>
      <c r="O5819" t="s">
        <v>12192</v>
      </c>
      <c r="P5819">
        <v>359</v>
      </c>
      <c r="Q5819" t="s">
        <v>29</v>
      </c>
      <c r="R5819">
        <v>4</v>
      </c>
      <c r="S5819" s="1">
        <v>45748</v>
      </c>
      <c r="T5819" t="s">
        <v>60</v>
      </c>
    </row>
    <row r="5820" spans="1:20" x14ac:dyDescent="0.25">
      <c r="A5820" t="s">
        <v>11690</v>
      </c>
      <c r="B5820" t="s">
        <v>21</v>
      </c>
      <c r="C5820" t="s">
        <v>22</v>
      </c>
      <c r="D5820" t="s">
        <v>32</v>
      </c>
      <c r="E5820" s="1">
        <v>45664</v>
      </c>
      <c r="F5820" t="s">
        <v>11691</v>
      </c>
      <c r="G5820" s="1">
        <v>45696</v>
      </c>
      <c r="H5820" t="s">
        <v>34</v>
      </c>
      <c r="I5820" t="s">
        <v>54</v>
      </c>
      <c r="J5820" t="s">
        <v>59</v>
      </c>
      <c r="K5820">
        <v>2</v>
      </c>
      <c r="L5820">
        <v>113.42</v>
      </c>
      <c r="M5820" t="s">
        <v>28</v>
      </c>
      <c r="N5820">
        <v>42</v>
      </c>
      <c r="O5820" t="s">
        <v>12198</v>
      </c>
      <c r="P5820">
        <v>299</v>
      </c>
      <c r="Q5820" t="s">
        <v>43</v>
      </c>
      <c r="R5820">
        <v>3</v>
      </c>
      <c r="S5820" s="1">
        <v>45694</v>
      </c>
      <c r="T5820" t="s">
        <v>60</v>
      </c>
    </row>
    <row r="5821" spans="1:20" x14ac:dyDescent="0.25">
      <c r="A5821" t="s">
        <v>11692</v>
      </c>
      <c r="B5821" t="s">
        <v>21</v>
      </c>
      <c r="C5821" t="s">
        <v>82</v>
      </c>
      <c r="D5821" t="s">
        <v>56</v>
      </c>
      <c r="E5821" t="s">
        <v>12323</v>
      </c>
      <c r="F5821" t="s">
        <v>11693</v>
      </c>
      <c r="G5821" s="1">
        <v>45696</v>
      </c>
      <c r="H5821" t="s">
        <v>58</v>
      </c>
      <c r="I5821" t="s">
        <v>54</v>
      </c>
      <c r="J5821" t="s">
        <v>64</v>
      </c>
      <c r="K5821">
        <v>5</v>
      </c>
      <c r="L5821">
        <v>341.92</v>
      </c>
      <c r="M5821" t="s">
        <v>35</v>
      </c>
      <c r="N5821">
        <v>24</v>
      </c>
      <c r="O5821" s="1">
        <v>45785</v>
      </c>
      <c r="P5821">
        <v>284</v>
      </c>
      <c r="Q5821" t="s">
        <v>43</v>
      </c>
      <c r="R5821">
        <v>5</v>
      </c>
      <c r="S5821" t="s">
        <v>12234</v>
      </c>
      <c r="T5821" t="s">
        <v>30</v>
      </c>
    </row>
    <row r="5822" spans="1:20" x14ac:dyDescent="0.25">
      <c r="A5822" t="s">
        <v>11694</v>
      </c>
      <c r="B5822" t="s">
        <v>38</v>
      </c>
      <c r="C5822" t="s">
        <v>39</v>
      </c>
      <c r="D5822" t="s">
        <v>56</v>
      </c>
      <c r="E5822" t="s">
        <v>12141</v>
      </c>
      <c r="F5822" t="s">
        <v>11695</v>
      </c>
      <c r="G5822" s="1">
        <v>45696</v>
      </c>
      <c r="H5822" t="s">
        <v>34</v>
      </c>
      <c r="I5822" t="s">
        <v>54</v>
      </c>
      <c r="J5822" t="s">
        <v>67</v>
      </c>
      <c r="K5822">
        <v>5</v>
      </c>
      <c r="L5822">
        <v>1309.79</v>
      </c>
      <c r="M5822" t="s">
        <v>28</v>
      </c>
      <c r="N5822">
        <v>24</v>
      </c>
      <c r="O5822" t="s">
        <v>12125</v>
      </c>
      <c r="P5822">
        <v>207</v>
      </c>
      <c r="Q5822" t="s">
        <v>43</v>
      </c>
      <c r="R5822">
        <v>3</v>
      </c>
      <c r="S5822" s="1">
        <v>45967</v>
      </c>
      <c r="T5822" t="s">
        <v>36</v>
      </c>
    </row>
    <row r="5823" spans="1:20" x14ac:dyDescent="0.25">
      <c r="A5823" t="s">
        <v>11696</v>
      </c>
      <c r="B5823" t="s">
        <v>21</v>
      </c>
      <c r="C5823" t="s">
        <v>39</v>
      </c>
      <c r="D5823" t="s">
        <v>32</v>
      </c>
      <c r="E5823" t="s">
        <v>12451</v>
      </c>
      <c r="F5823" t="s">
        <v>11697</v>
      </c>
      <c r="G5823" s="1">
        <v>45696</v>
      </c>
      <c r="H5823" t="s">
        <v>47</v>
      </c>
      <c r="I5823" t="s">
        <v>42</v>
      </c>
      <c r="J5823" t="s">
        <v>67</v>
      </c>
      <c r="K5823">
        <v>5</v>
      </c>
      <c r="L5823">
        <v>835.09</v>
      </c>
      <c r="M5823" t="s">
        <v>35</v>
      </c>
      <c r="N5823">
        <v>31</v>
      </c>
      <c r="O5823" t="s">
        <v>12129</v>
      </c>
      <c r="P5823">
        <v>370</v>
      </c>
      <c r="Q5823" t="s">
        <v>29</v>
      </c>
      <c r="R5823">
        <v>2</v>
      </c>
      <c r="S5823" t="s">
        <v>12323</v>
      </c>
      <c r="T5823" t="s">
        <v>60</v>
      </c>
    </row>
    <row r="5824" spans="1:20" x14ac:dyDescent="0.25">
      <c r="A5824" t="s">
        <v>11698</v>
      </c>
      <c r="B5824" t="s">
        <v>38</v>
      </c>
      <c r="C5824" t="s">
        <v>22</v>
      </c>
      <c r="D5824" t="s">
        <v>23</v>
      </c>
      <c r="E5824" s="1">
        <v>45904</v>
      </c>
      <c r="F5824" t="s">
        <v>11699</v>
      </c>
      <c r="G5824" s="1">
        <v>45696</v>
      </c>
      <c r="H5824" t="s">
        <v>34</v>
      </c>
      <c r="I5824" t="s">
        <v>42</v>
      </c>
      <c r="J5824" t="s">
        <v>67</v>
      </c>
      <c r="K5824">
        <v>3</v>
      </c>
      <c r="L5824">
        <v>169.53</v>
      </c>
      <c r="M5824" t="s">
        <v>50</v>
      </c>
      <c r="N5824">
        <v>31</v>
      </c>
      <c r="O5824" s="1">
        <v>45453</v>
      </c>
      <c r="P5824">
        <v>484</v>
      </c>
      <c r="Q5824" t="s">
        <v>29</v>
      </c>
      <c r="R5824">
        <v>4</v>
      </c>
      <c r="S5824" s="1">
        <v>45718</v>
      </c>
      <c r="T5824" t="s">
        <v>36</v>
      </c>
    </row>
    <row r="5825" spans="1:20" x14ac:dyDescent="0.25">
      <c r="A5825" t="s">
        <v>11700</v>
      </c>
      <c r="B5825" t="s">
        <v>38</v>
      </c>
      <c r="C5825" t="s">
        <v>82</v>
      </c>
      <c r="D5825" t="s">
        <v>32</v>
      </c>
      <c r="E5825" t="s">
        <v>12385</v>
      </c>
      <c r="F5825" t="s">
        <v>11701</v>
      </c>
      <c r="G5825" s="1">
        <v>45696</v>
      </c>
      <c r="H5825" t="s">
        <v>25</v>
      </c>
      <c r="I5825" t="s">
        <v>48</v>
      </c>
      <c r="J5825" t="s">
        <v>67</v>
      </c>
      <c r="K5825">
        <v>5</v>
      </c>
      <c r="L5825">
        <v>834.87</v>
      </c>
      <c r="M5825" t="s">
        <v>35</v>
      </c>
      <c r="N5825">
        <v>27</v>
      </c>
      <c r="O5825" s="1">
        <v>45424</v>
      </c>
      <c r="P5825">
        <v>324</v>
      </c>
      <c r="Q5825" t="s">
        <v>29</v>
      </c>
      <c r="R5825">
        <v>4</v>
      </c>
      <c r="S5825" t="s">
        <v>12182</v>
      </c>
      <c r="T5825" t="s">
        <v>36</v>
      </c>
    </row>
    <row r="5826" spans="1:20" x14ac:dyDescent="0.25">
      <c r="A5826" t="s">
        <v>11702</v>
      </c>
      <c r="B5826" t="s">
        <v>38</v>
      </c>
      <c r="C5826" t="s">
        <v>82</v>
      </c>
      <c r="D5826" t="s">
        <v>56</v>
      </c>
      <c r="E5826" t="s">
        <v>12127</v>
      </c>
      <c r="F5826" t="s">
        <v>11703</v>
      </c>
      <c r="G5826" s="1">
        <v>45696</v>
      </c>
      <c r="H5826" t="s">
        <v>47</v>
      </c>
      <c r="I5826" t="s">
        <v>48</v>
      </c>
      <c r="J5826" t="s">
        <v>49</v>
      </c>
      <c r="K5826">
        <v>4</v>
      </c>
      <c r="L5826">
        <v>328.06</v>
      </c>
      <c r="M5826" t="s">
        <v>50</v>
      </c>
      <c r="N5826">
        <v>45</v>
      </c>
      <c r="O5826" t="s">
        <v>12152</v>
      </c>
      <c r="P5826">
        <v>267</v>
      </c>
      <c r="Q5826" t="s">
        <v>29</v>
      </c>
      <c r="R5826">
        <v>2</v>
      </c>
      <c r="S5826" s="1">
        <v>45392</v>
      </c>
      <c r="T5826" t="s">
        <v>60</v>
      </c>
    </row>
    <row r="5827" spans="1:20" x14ac:dyDescent="0.25">
      <c r="A5827" t="s">
        <v>11704</v>
      </c>
      <c r="B5827" t="s">
        <v>21</v>
      </c>
      <c r="C5827" t="s">
        <v>22</v>
      </c>
      <c r="D5827" t="s">
        <v>32</v>
      </c>
      <c r="E5827" s="1">
        <v>45055</v>
      </c>
      <c r="F5827" t="s">
        <v>11705</v>
      </c>
      <c r="G5827" s="1">
        <v>45696</v>
      </c>
      <c r="H5827" t="s">
        <v>47</v>
      </c>
      <c r="I5827" t="s">
        <v>26</v>
      </c>
      <c r="J5827" t="s">
        <v>67</v>
      </c>
      <c r="K5827">
        <v>1</v>
      </c>
      <c r="L5827">
        <v>1146.1500000000001</v>
      </c>
      <c r="M5827" t="s">
        <v>35</v>
      </c>
      <c r="N5827">
        <v>15</v>
      </c>
      <c r="O5827" t="s">
        <v>12109</v>
      </c>
      <c r="P5827">
        <v>451</v>
      </c>
      <c r="Q5827" t="s">
        <v>43</v>
      </c>
      <c r="R5827">
        <v>5</v>
      </c>
      <c r="S5827" t="s">
        <v>12159</v>
      </c>
      <c r="T5827" t="s">
        <v>60</v>
      </c>
    </row>
    <row r="5828" spans="1:20" x14ac:dyDescent="0.25">
      <c r="A5828" t="s">
        <v>11706</v>
      </c>
      <c r="B5828" t="s">
        <v>45</v>
      </c>
      <c r="C5828" t="s">
        <v>22</v>
      </c>
      <c r="D5828" t="s">
        <v>32</v>
      </c>
      <c r="E5828" s="1">
        <v>45908</v>
      </c>
      <c r="F5828" t="s">
        <v>11707</v>
      </c>
      <c r="G5828" s="1">
        <v>45696</v>
      </c>
      <c r="H5828" t="s">
        <v>25</v>
      </c>
      <c r="I5828" t="s">
        <v>42</v>
      </c>
      <c r="J5828" t="s">
        <v>64</v>
      </c>
      <c r="K5828">
        <v>2</v>
      </c>
      <c r="L5828">
        <v>728.37</v>
      </c>
      <c r="M5828" t="s">
        <v>28</v>
      </c>
      <c r="N5828">
        <v>15</v>
      </c>
      <c r="O5828" s="1">
        <v>45722</v>
      </c>
      <c r="P5828">
        <v>274</v>
      </c>
      <c r="Q5828" t="s">
        <v>43</v>
      </c>
      <c r="R5828">
        <v>4</v>
      </c>
      <c r="S5828" s="1">
        <v>45302</v>
      </c>
      <c r="T5828" t="s">
        <v>30</v>
      </c>
    </row>
    <row r="5829" spans="1:20" x14ac:dyDescent="0.25">
      <c r="A5829" t="s">
        <v>11708</v>
      </c>
      <c r="B5829" t="s">
        <v>38</v>
      </c>
      <c r="C5829" t="s">
        <v>82</v>
      </c>
      <c r="D5829" t="s">
        <v>56</v>
      </c>
      <c r="E5829" s="1">
        <v>45089</v>
      </c>
      <c r="F5829" t="s">
        <v>11709</v>
      </c>
      <c r="G5829" s="1">
        <v>45724</v>
      </c>
      <c r="H5829" t="s">
        <v>47</v>
      </c>
      <c r="I5829" t="s">
        <v>26</v>
      </c>
      <c r="J5829" t="s">
        <v>27</v>
      </c>
      <c r="K5829">
        <v>2</v>
      </c>
      <c r="L5829">
        <v>582.20000000000005</v>
      </c>
      <c r="M5829" t="s">
        <v>50</v>
      </c>
      <c r="N5829">
        <v>4</v>
      </c>
      <c r="O5829" s="1">
        <v>45608</v>
      </c>
      <c r="P5829">
        <v>409</v>
      </c>
      <c r="Q5829" t="s">
        <v>29</v>
      </c>
      <c r="R5829">
        <v>3</v>
      </c>
      <c r="S5829" t="s">
        <v>12306</v>
      </c>
      <c r="T5829" t="s">
        <v>60</v>
      </c>
    </row>
    <row r="5830" spans="1:20" x14ac:dyDescent="0.25">
      <c r="A5830" t="s">
        <v>11710</v>
      </c>
      <c r="B5830" t="s">
        <v>38</v>
      </c>
      <c r="C5830" t="s">
        <v>22</v>
      </c>
      <c r="D5830" t="s">
        <v>32</v>
      </c>
      <c r="E5830" t="s">
        <v>12505</v>
      </c>
      <c r="F5830" t="s">
        <v>11711</v>
      </c>
      <c r="G5830" s="1">
        <v>45724</v>
      </c>
      <c r="H5830" t="s">
        <v>25</v>
      </c>
      <c r="I5830" t="s">
        <v>54</v>
      </c>
      <c r="J5830" t="s">
        <v>49</v>
      </c>
      <c r="K5830">
        <v>2</v>
      </c>
      <c r="L5830">
        <v>1387.42</v>
      </c>
      <c r="M5830" t="s">
        <v>50</v>
      </c>
      <c r="N5830">
        <v>11</v>
      </c>
      <c r="O5830" t="s">
        <v>12086</v>
      </c>
      <c r="P5830">
        <v>297</v>
      </c>
      <c r="Q5830" t="s">
        <v>29</v>
      </c>
      <c r="R5830">
        <v>1</v>
      </c>
      <c r="S5830" t="s">
        <v>12144</v>
      </c>
      <c r="T5830" t="s">
        <v>60</v>
      </c>
    </row>
    <row r="5831" spans="1:20" x14ac:dyDescent="0.25">
      <c r="A5831" t="s">
        <v>11712</v>
      </c>
      <c r="B5831" t="s">
        <v>45</v>
      </c>
      <c r="C5831" t="s">
        <v>22</v>
      </c>
      <c r="D5831" t="s">
        <v>52</v>
      </c>
      <c r="E5831" s="1">
        <v>45602</v>
      </c>
      <c r="F5831" t="s">
        <v>11713</v>
      </c>
      <c r="G5831" s="1">
        <v>45724</v>
      </c>
      <c r="H5831" t="s">
        <v>41</v>
      </c>
      <c r="I5831" t="s">
        <v>42</v>
      </c>
      <c r="J5831" t="s">
        <v>59</v>
      </c>
      <c r="K5831">
        <v>4</v>
      </c>
      <c r="L5831">
        <v>117.28</v>
      </c>
      <c r="M5831" t="s">
        <v>50</v>
      </c>
      <c r="N5831">
        <v>47</v>
      </c>
      <c r="O5831" s="1">
        <v>45722</v>
      </c>
      <c r="P5831">
        <v>60</v>
      </c>
      <c r="Q5831" t="s">
        <v>29</v>
      </c>
      <c r="R5831">
        <v>2</v>
      </c>
      <c r="S5831" s="1">
        <v>45810</v>
      </c>
      <c r="T5831" t="s">
        <v>30</v>
      </c>
    </row>
    <row r="5832" spans="1:20" x14ac:dyDescent="0.25">
      <c r="A5832" t="s">
        <v>11714</v>
      </c>
      <c r="B5832" t="s">
        <v>21</v>
      </c>
      <c r="C5832" t="s">
        <v>82</v>
      </c>
      <c r="D5832" t="s">
        <v>77</v>
      </c>
      <c r="E5832" t="s">
        <v>12342</v>
      </c>
      <c r="F5832" t="s">
        <v>11715</v>
      </c>
      <c r="G5832" s="1">
        <v>45724</v>
      </c>
      <c r="H5832" t="s">
        <v>41</v>
      </c>
      <c r="I5832" t="s">
        <v>26</v>
      </c>
      <c r="J5832" t="s">
        <v>49</v>
      </c>
      <c r="K5832">
        <v>3</v>
      </c>
      <c r="L5832">
        <v>311.23</v>
      </c>
      <c r="M5832" t="s">
        <v>28</v>
      </c>
      <c r="N5832">
        <v>37</v>
      </c>
      <c r="O5832" t="s">
        <v>12161</v>
      </c>
      <c r="P5832">
        <v>230</v>
      </c>
      <c r="Q5832" t="s">
        <v>43</v>
      </c>
      <c r="R5832">
        <v>2</v>
      </c>
      <c r="S5832" s="1">
        <v>45661</v>
      </c>
      <c r="T5832" t="s">
        <v>36</v>
      </c>
    </row>
    <row r="5833" spans="1:20" x14ac:dyDescent="0.25">
      <c r="A5833" t="s">
        <v>11716</v>
      </c>
      <c r="B5833" t="s">
        <v>45</v>
      </c>
      <c r="C5833" t="s">
        <v>39</v>
      </c>
      <c r="D5833" t="s">
        <v>32</v>
      </c>
      <c r="E5833" t="s">
        <v>12365</v>
      </c>
      <c r="F5833" t="s">
        <v>11717</v>
      </c>
      <c r="G5833" s="1">
        <v>45724</v>
      </c>
      <c r="H5833" t="s">
        <v>25</v>
      </c>
      <c r="I5833" t="s">
        <v>26</v>
      </c>
      <c r="J5833" t="s">
        <v>64</v>
      </c>
      <c r="K5833">
        <v>2</v>
      </c>
      <c r="L5833">
        <v>268.18</v>
      </c>
      <c r="M5833" t="s">
        <v>50</v>
      </c>
      <c r="N5833">
        <v>34</v>
      </c>
      <c r="O5833" t="s">
        <v>12158</v>
      </c>
      <c r="P5833">
        <v>69</v>
      </c>
      <c r="Q5833" t="s">
        <v>43</v>
      </c>
      <c r="R5833">
        <v>1</v>
      </c>
      <c r="S5833" s="1">
        <v>45722</v>
      </c>
      <c r="T5833" t="s">
        <v>36</v>
      </c>
    </row>
    <row r="5834" spans="1:20" x14ac:dyDescent="0.25">
      <c r="A5834" t="s">
        <v>11718</v>
      </c>
      <c r="B5834" t="s">
        <v>21</v>
      </c>
      <c r="C5834" t="s">
        <v>22</v>
      </c>
      <c r="D5834" t="s">
        <v>77</v>
      </c>
      <c r="E5834" s="1">
        <v>45355</v>
      </c>
      <c r="F5834" t="s">
        <v>11719</v>
      </c>
      <c r="G5834" s="1">
        <v>45724</v>
      </c>
      <c r="H5834" t="s">
        <v>25</v>
      </c>
      <c r="I5834" t="s">
        <v>42</v>
      </c>
      <c r="J5834" t="s">
        <v>67</v>
      </c>
      <c r="K5834">
        <v>3</v>
      </c>
      <c r="L5834">
        <v>431.36</v>
      </c>
      <c r="M5834" t="s">
        <v>35</v>
      </c>
      <c r="N5834">
        <v>44</v>
      </c>
      <c r="O5834" s="1">
        <v>45811</v>
      </c>
      <c r="P5834">
        <v>409</v>
      </c>
      <c r="Q5834" t="s">
        <v>29</v>
      </c>
      <c r="R5834">
        <v>1</v>
      </c>
      <c r="S5834" s="1">
        <v>45872</v>
      </c>
      <c r="T5834" t="s">
        <v>60</v>
      </c>
    </row>
    <row r="5835" spans="1:20" x14ac:dyDescent="0.25">
      <c r="A5835" t="s">
        <v>11720</v>
      </c>
      <c r="B5835" t="s">
        <v>45</v>
      </c>
      <c r="C5835" t="s">
        <v>22</v>
      </c>
      <c r="D5835" t="s">
        <v>77</v>
      </c>
      <c r="E5835" t="s">
        <v>12349</v>
      </c>
      <c r="F5835" t="s">
        <v>11721</v>
      </c>
      <c r="G5835" s="1">
        <v>45724</v>
      </c>
      <c r="H5835" t="s">
        <v>47</v>
      </c>
      <c r="I5835" t="s">
        <v>54</v>
      </c>
      <c r="J5835" t="s">
        <v>67</v>
      </c>
      <c r="K5835">
        <v>2</v>
      </c>
      <c r="L5835">
        <v>308.08999999999997</v>
      </c>
      <c r="M5835" t="s">
        <v>35</v>
      </c>
      <c r="N5835">
        <v>34</v>
      </c>
      <c r="O5835" t="s">
        <v>12180</v>
      </c>
      <c r="P5835">
        <v>298</v>
      </c>
      <c r="Q5835" t="s">
        <v>43</v>
      </c>
      <c r="R5835">
        <v>4</v>
      </c>
      <c r="S5835" t="s">
        <v>12384</v>
      </c>
      <c r="T5835" t="s">
        <v>36</v>
      </c>
    </row>
    <row r="5836" spans="1:20" x14ac:dyDescent="0.25">
      <c r="A5836" t="s">
        <v>11722</v>
      </c>
      <c r="B5836" t="s">
        <v>38</v>
      </c>
      <c r="C5836" t="s">
        <v>22</v>
      </c>
      <c r="D5836" t="s">
        <v>52</v>
      </c>
      <c r="E5836" s="1">
        <v>45416</v>
      </c>
      <c r="F5836" t="s">
        <v>11723</v>
      </c>
      <c r="G5836" s="1">
        <v>45724</v>
      </c>
      <c r="H5836" t="s">
        <v>34</v>
      </c>
      <c r="I5836" t="s">
        <v>63</v>
      </c>
      <c r="J5836" t="s">
        <v>49</v>
      </c>
      <c r="K5836">
        <v>4</v>
      </c>
      <c r="L5836">
        <v>945.08</v>
      </c>
      <c r="M5836" t="s">
        <v>28</v>
      </c>
      <c r="N5836">
        <v>39</v>
      </c>
      <c r="O5836" t="s">
        <v>12182</v>
      </c>
      <c r="P5836">
        <v>249</v>
      </c>
      <c r="Q5836" t="s">
        <v>43</v>
      </c>
      <c r="R5836">
        <v>5</v>
      </c>
      <c r="S5836" t="s">
        <v>12309</v>
      </c>
      <c r="T5836" t="s">
        <v>30</v>
      </c>
    </row>
    <row r="5837" spans="1:20" x14ac:dyDescent="0.25">
      <c r="A5837" t="s">
        <v>11724</v>
      </c>
      <c r="B5837" t="s">
        <v>21</v>
      </c>
      <c r="C5837" t="s">
        <v>82</v>
      </c>
      <c r="D5837" t="s">
        <v>23</v>
      </c>
      <c r="E5837" t="s">
        <v>12302</v>
      </c>
      <c r="F5837" t="s">
        <v>11725</v>
      </c>
      <c r="G5837" s="1">
        <v>45755</v>
      </c>
      <c r="H5837" t="s">
        <v>47</v>
      </c>
      <c r="I5837" t="s">
        <v>63</v>
      </c>
      <c r="J5837" t="s">
        <v>49</v>
      </c>
      <c r="K5837">
        <v>4</v>
      </c>
      <c r="L5837">
        <v>522.29999999999995</v>
      </c>
      <c r="M5837" t="s">
        <v>28</v>
      </c>
      <c r="N5837">
        <v>4</v>
      </c>
      <c r="O5837" s="1">
        <v>45721</v>
      </c>
      <c r="P5837">
        <v>257</v>
      </c>
      <c r="Q5837" t="s">
        <v>43</v>
      </c>
      <c r="R5837">
        <v>2</v>
      </c>
      <c r="S5837" t="s">
        <v>12236</v>
      </c>
      <c r="T5837" t="s">
        <v>36</v>
      </c>
    </row>
    <row r="5838" spans="1:20" x14ac:dyDescent="0.25">
      <c r="A5838" t="s">
        <v>11726</v>
      </c>
      <c r="B5838" t="s">
        <v>45</v>
      </c>
      <c r="C5838" t="s">
        <v>82</v>
      </c>
      <c r="D5838" t="s">
        <v>77</v>
      </c>
      <c r="E5838" t="s">
        <v>12383</v>
      </c>
      <c r="F5838" t="s">
        <v>11727</v>
      </c>
      <c r="G5838" s="1">
        <v>45755</v>
      </c>
      <c r="H5838" t="s">
        <v>41</v>
      </c>
      <c r="I5838" t="s">
        <v>42</v>
      </c>
      <c r="J5838" t="s">
        <v>64</v>
      </c>
      <c r="K5838">
        <v>1</v>
      </c>
      <c r="L5838">
        <v>1297.58</v>
      </c>
      <c r="M5838" t="s">
        <v>28</v>
      </c>
      <c r="N5838">
        <v>19</v>
      </c>
      <c r="O5838" s="1">
        <v>45333</v>
      </c>
      <c r="P5838">
        <v>47</v>
      </c>
      <c r="Q5838" t="s">
        <v>43</v>
      </c>
      <c r="R5838">
        <v>5</v>
      </c>
      <c r="S5838" s="1">
        <v>45664</v>
      </c>
      <c r="T5838" t="s">
        <v>60</v>
      </c>
    </row>
    <row r="5839" spans="1:20" x14ac:dyDescent="0.25">
      <c r="A5839" t="s">
        <v>11728</v>
      </c>
      <c r="B5839" t="s">
        <v>45</v>
      </c>
      <c r="C5839" t="s">
        <v>39</v>
      </c>
      <c r="D5839" t="s">
        <v>52</v>
      </c>
      <c r="E5839" t="s">
        <v>12403</v>
      </c>
      <c r="F5839" t="s">
        <v>11729</v>
      </c>
      <c r="G5839" s="1">
        <v>45755</v>
      </c>
      <c r="H5839" t="s">
        <v>41</v>
      </c>
      <c r="I5839" t="s">
        <v>63</v>
      </c>
      <c r="J5839" t="s">
        <v>67</v>
      </c>
      <c r="K5839">
        <v>3</v>
      </c>
      <c r="L5839">
        <v>227.9</v>
      </c>
      <c r="M5839" t="s">
        <v>35</v>
      </c>
      <c r="N5839">
        <v>50</v>
      </c>
      <c r="O5839" s="1">
        <v>45751</v>
      </c>
      <c r="P5839">
        <v>211</v>
      </c>
      <c r="Q5839" t="s">
        <v>43</v>
      </c>
      <c r="R5839">
        <v>4</v>
      </c>
      <c r="S5839" s="1">
        <v>45815</v>
      </c>
      <c r="T5839" t="s">
        <v>36</v>
      </c>
    </row>
    <row r="5840" spans="1:20" x14ac:dyDescent="0.25">
      <c r="A5840" t="s">
        <v>11730</v>
      </c>
      <c r="B5840" t="s">
        <v>21</v>
      </c>
      <c r="C5840" t="s">
        <v>39</v>
      </c>
      <c r="D5840" t="s">
        <v>56</v>
      </c>
      <c r="E5840" s="1">
        <v>45602</v>
      </c>
      <c r="F5840" t="s">
        <v>11731</v>
      </c>
      <c r="G5840" s="1">
        <v>45755</v>
      </c>
      <c r="H5840" t="s">
        <v>47</v>
      </c>
      <c r="I5840" t="s">
        <v>63</v>
      </c>
      <c r="J5840" t="s">
        <v>59</v>
      </c>
      <c r="K5840">
        <v>4</v>
      </c>
      <c r="L5840">
        <v>520.78</v>
      </c>
      <c r="M5840" t="s">
        <v>50</v>
      </c>
      <c r="N5840">
        <v>35</v>
      </c>
      <c r="O5840" t="s">
        <v>12083</v>
      </c>
      <c r="P5840">
        <v>278</v>
      </c>
      <c r="Q5840" t="s">
        <v>29</v>
      </c>
      <c r="R5840">
        <v>2</v>
      </c>
      <c r="S5840" t="s">
        <v>12065</v>
      </c>
      <c r="T5840" t="s">
        <v>30</v>
      </c>
    </row>
    <row r="5841" spans="1:20" x14ac:dyDescent="0.25">
      <c r="A5841" t="s">
        <v>11732</v>
      </c>
      <c r="B5841" t="s">
        <v>38</v>
      </c>
      <c r="C5841" t="s">
        <v>22</v>
      </c>
      <c r="D5841" t="s">
        <v>32</v>
      </c>
      <c r="E5841" s="1">
        <v>45180</v>
      </c>
      <c r="F5841" t="s">
        <v>11733</v>
      </c>
      <c r="G5841" s="1">
        <v>45755</v>
      </c>
      <c r="H5841" t="s">
        <v>58</v>
      </c>
      <c r="I5841" t="s">
        <v>26</v>
      </c>
      <c r="J5841" t="s">
        <v>27</v>
      </c>
      <c r="K5841">
        <v>3</v>
      </c>
      <c r="L5841">
        <v>612.35</v>
      </c>
      <c r="M5841" t="s">
        <v>50</v>
      </c>
      <c r="N5841">
        <v>15</v>
      </c>
      <c r="O5841" t="s">
        <v>12215</v>
      </c>
      <c r="P5841">
        <v>274</v>
      </c>
      <c r="Q5841" t="s">
        <v>29</v>
      </c>
      <c r="R5841">
        <v>2</v>
      </c>
      <c r="S5841" s="1">
        <v>45904</v>
      </c>
      <c r="T5841" t="s">
        <v>36</v>
      </c>
    </row>
    <row r="5842" spans="1:20" x14ac:dyDescent="0.25">
      <c r="A5842" t="s">
        <v>11734</v>
      </c>
      <c r="B5842" t="s">
        <v>38</v>
      </c>
      <c r="C5842" t="s">
        <v>82</v>
      </c>
      <c r="D5842" t="s">
        <v>77</v>
      </c>
      <c r="E5842" t="s">
        <v>12303</v>
      </c>
      <c r="F5842" t="s">
        <v>11735</v>
      </c>
      <c r="G5842" s="1">
        <v>45755</v>
      </c>
      <c r="H5842" t="s">
        <v>25</v>
      </c>
      <c r="I5842" t="s">
        <v>26</v>
      </c>
      <c r="J5842" t="s">
        <v>27</v>
      </c>
      <c r="K5842">
        <v>4</v>
      </c>
      <c r="L5842">
        <v>1133.94</v>
      </c>
      <c r="M5842" t="s">
        <v>50</v>
      </c>
      <c r="N5842">
        <v>20</v>
      </c>
      <c r="O5842" t="s">
        <v>12397</v>
      </c>
      <c r="P5842">
        <v>230</v>
      </c>
      <c r="Q5842" t="s">
        <v>29</v>
      </c>
      <c r="R5842">
        <v>3</v>
      </c>
      <c r="S5842" t="s">
        <v>12067</v>
      </c>
      <c r="T5842" t="s">
        <v>60</v>
      </c>
    </row>
    <row r="5843" spans="1:20" x14ac:dyDescent="0.25">
      <c r="A5843" t="s">
        <v>11736</v>
      </c>
      <c r="B5843" t="s">
        <v>38</v>
      </c>
      <c r="C5843" t="s">
        <v>39</v>
      </c>
      <c r="D5843" t="s">
        <v>32</v>
      </c>
      <c r="E5843" t="s">
        <v>12364</v>
      </c>
      <c r="F5843" t="s">
        <v>11737</v>
      </c>
      <c r="G5843" s="1">
        <v>45755</v>
      </c>
      <c r="H5843" t="s">
        <v>25</v>
      </c>
      <c r="I5843" t="s">
        <v>63</v>
      </c>
      <c r="J5843" t="s">
        <v>59</v>
      </c>
      <c r="K5843">
        <v>4</v>
      </c>
      <c r="L5843">
        <v>1449.72</v>
      </c>
      <c r="M5843" t="s">
        <v>28</v>
      </c>
      <c r="N5843">
        <v>43</v>
      </c>
      <c r="O5843" t="s">
        <v>12176</v>
      </c>
      <c r="P5843">
        <v>186</v>
      </c>
      <c r="Q5843" t="s">
        <v>29</v>
      </c>
      <c r="R5843">
        <v>1</v>
      </c>
      <c r="S5843" t="s">
        <v>12290</v>
      </c>
      <c r="T5843" t="s">
        <v>30</v>
      </c>
    </row>
    <row r="5844" spans="1:20" x14ac:dyDescent="0.25">
      <c r="A5844" t="s">
        <v>11738</v>
      </c>
      <c r="B5844" t="s">
        <v>21</v>
      </c>
      <c r="C5844" t="s">
        <v>22</v>
      </c>
      <c r="D5844" t="s">
        <v>56</v>
      </c>
      <c r="E5844" t="s">
        <v>12180</v>
      </c>
      <c r="F5844" t="s">
        <v>11739</v>
      </c>
      <c r="G5844" s="1">
        <v>45755</v>
      </c>
      <c r="H5844" t="s">
        <v>47</v>
      </c>
      <c r="I5844" t="s">
        <v>54</v>
      </c>
      <c r="J5844" t="s">
        <v>64</v>
      </c>
      <c r="K5844">
        <v>1</v>
      </c>
      <c r="L5844">
        <v>655.24</v>
      </c>
      <c r="M5844" t="s">
        <v>28</v>
      </c>
      <c r="N5844">
        <v>50</v>
      </c>
      <c r="O5844" t="s">
        <v>12207</v>
      </c>
      <c r="P5844">
        <v>151</v>
      </c>
      <c r="Q5844" t="s">
        <v>29</v>
      </c>
      <c r="R5844">
        <v>5</v>
      </c>
      <c r="S5844" s="1">
        <v>45934</v>
      </c>
      <c r="T5844" t="s">
        <v>60</v>
      </c>
    </row>
    <row r="5845" spans="1:20" x14ac:dyDescent="0.25">
      <c r="A5845" t="s">
        <v>11740</v>
      </c>
      <c r="B5845" t="s">
        <v>21</v>
      </c>
      <c r="C5845" t="s">
        <v>22</v>
      </c>
      <c r="D5845" t="s">
        <v>23</v>
      </c>
      <c r="E5845" t="s">
        <v>12085</v>
      </c>
      <c r="F5845" t="s">
        <v>11741</v>
      </c>
      <c r="G5845" s="1">
        <v>45755</v>
      </c>
      <c r="H5845" t="s">
        <v>47</v>
      </c>
      <c r="I5845" t="s">
        <v>63</v>
      </c>
      <c r="J5845" t="s">
        <v>67</v>
      </c>
      <c r="K5845">
        <v>1</v>
      </c>
      <c r="L5845">
        <v>172.53</v>
      </c>
      <c r="M5845" t="s">
        <v>50</v>
      </c>
      <c r="N5845">
        <v>3</v>
      </c>
      <c r="O5845" t="s">
        <v>12290</v>
      </c>
      <c r="P5845">
        <v>72</v>
      </c>
      <c r="Q5845" t="s">
        <v>29</v>
      </c>
      <c r="R5845">
        <v>1</v>
      </c>
      <c r="S5845" s="1">
        <v>45360</v>
      </c>
      <c r="T5845" t="s">
        <v>30</v>
      </c>
    </row>
    <row r="5846" spans="1:20" x14ac:dyDescent="0.25">
      <c r="A5846" t="s">
        <v>11742</v>
      </c>
      <c r="B5846" t="s">
        <v>38</v>
      </c>
      <c r="C5846" t="s">
        <v>22</v>
      </c>
      <c r="D5846" t="s">
        <v>32</v>
      </c>
      <c r="E5846" t="s">
        <v>12372</v>
      </c>
      <c r="F5846" t="s">
        <v>11743</v>
      </c>
      <c r="G5846" s="1">
        <v>45785</v>
      </c>
      <c r="H5846" t="s">
        <v>41</v>
      </c>
      <c r="I5846" t="s">
        <v>26</v>
      </c>
      <c r="J5846" t="s">
        <v>27</v>
      </c>
      <c r="K5846">
        <v>3</v>
      </c>
      <c r="L5846">
        <v>1273.04</v>
      </c>
      <c r="M5846" t="s">
        <v>28</v>
      </c>
      <c r="N5846">
        <v>39</v>
      </c>
      <c r="O5846" t="s">
        <v>12088</v>
      </c>
      <c r="P5846">
        <v>70</v>
      </c>
      <c r="Q5846" t="s">
        <v>29</v>
      </c>
      <c r="R5846">
        <v>5</v>
      </c>
      <c r="S5846" s="1">
        <v>45720</v>
      </c>
      <c r="T5846" t="s">
        <v>30</v>
      </c>
    </row>
    <row r="5847" spans="1:20" x14ac:dyDescent="0.25">
      <c r="A5847" t="s">
        <v>11744</v>
      </c>
      <c r="B5847" t="s">
        <v>45</v>
      </c>
      <c r="C5847" t="s">
        <v>82</v>
      </c>
      <c r="D5847" t="s">
        <v>77</v>
      </c>
      <c r="E5847" t="s">
        <v>12100</v>
      </c>
      <c r="F5847" t="s">
        <v>11745</v>
      </c>
      <c r="G5847" s="1">
        <v>45785</v>
      </c>
      <c r="H5847" t="s">
        <v>41</v>
      </c>
      <c r="I5847" t="s">
        <v>48</v>
      </c>
      <c r="J5847" t="s">
        <v>64</v>
      </c>
      <c r="K5847">
        <v>4</v>
      </c>
      <c r="L5847">
        <v>1174.8</v>
      </c>
      <c r="M5847" t="s">
        <v>28</v>
      </c>
      <c r="N5847">
        <v>26</v>
      </c>
      <c r="O5847" t="s">
        <v>12097</v>
      </c>
      <c r="P5847">
        <v>1</v>
      </c>
      <c r="Q5847" t="s">
        <v>43</v>
      </c>
      <c r="R5847">
        <v>1</v>
      </c>
      <c r="S5847" s="1">
        <v>45935</v>
      </c>
      <c r="T5847" t="s">
        <v>30</v>
      </c>
    </row>
    <row r="5848" spans="1:20" x14ac:dyDescent="0.25">
      <c r="A5848" t="s">
        <v>11746</v>
      </c>
      <c r="B5848" t="s">
        <v>45</v>
      </c>
      <c r="C5848" t="s">
        <v>39</v>
      </c>
      <c r="D5848" t="s">
        <v>23</v>
      </c>
      <c r="E5848" t="s">
        <v>12297</v>
      </c>
      <c r="F5848" t="s">
        <v>11747</v>
      </c>
      <c r="G5848" s="1">
        <v>45785</v>
      </c>
      <c r="H5848" t="s">
        <v>58</v>
      </c>
      <c r="I5848" t="s">
        <v>42</v>
      </c>
      <c r="J5848" t="s">
        <v>49</v>
      </c>
      <c r="K5848">
        <v>3</v>
      </c>
      <c r="L5848">
        <v>955.21</v>
      </c>
      <c r="M5848" t="s">
        <v>35</v>
      </c>
      <c r="N5848">
        <v>40</v>
      </c>
      <c r="O5848" t="s">
        <v>12300</v>
      </c>
      <c r="P5848">
        <v>300</v>
      </c>
      <c r="Q5848" t="s">
        <v>43</v>
      </c>
      <c r="R5848">
        <v>2</v>
      </c>
      <c r="S5848" t="s">
        <v>12135</v>
      </c>
      <c r="T5848" t="s">
        <v>30</v>
      </c>
    </row>
    <row r="5849" spans="1:20" x14ac:dyDescent="0.25">
      <c r="A5849" t="s">
        <v>11748</v>
      </c>
      <c r="B5849" t="s">
        <v>45</v>
      </c>
      <c r="C5849" t="s">
        <v>39</v>
      </c>
      <c r="D5849" t="s">
        <v>52</v>
      </c>
      <c r="E5849" s="1">
        <v>45966</v>
      </c>
      <c r="F5849" t="s">
        <v>11749</v>
      </c>
      <c r="G5849" s="1">
        <v>45785</v>
      </c>
      <c r="H5849" t="s">
        <v>41</v>
      </c>
      <c r="I5849" t="s">
        <v>42</v>
      </c>
      <c r="J5849" t="s">
        <v>64</v>
      </c>
      <c r="K5849">
        <v>4</v>
      </c>
      <c r="L5849">
        <v>110.38</v>
      </c>
      <c r="M5849" t="s">
        <v>35</v>
      </c>
      <c r="N5849">
        <v>13</v>
      </c>
      <c r="O5849" s="1">
        <v>45453</v>
      </c>
      <c r="P5849">
        <v>171</v>
      </c>
      <c r="Q5849" t="s">
        <v>43</v>
      </c>
      <c r="R5849">
        <v>5</v>
      </c>
      <c r="S5849" t="s">
        <v>12313</v>
      </c>
      <c r="T5849" t="s">
        <v>30</v>
      </c>
    </row>
    <row r="5850" spans="1:20" x14ac:dyDescent="0.25">
      <c r="A5850" t="s">
        <v>11750</v>
      </c>
      <c r="B5850" t="s">
        <v>38</v>
      </c>
      <c r="C5850" t="s">
        <v>82</v>
      </c>
      <c r="D5850" t="s">
        <v>23</v>
      </c>
      <c r="E5850" s="1">
        <v>45393</v>
      </c>
      <c r="F5850" t="s">
        <v>11751</v>
      </c>
      <c r="G5850" s="1">
        <v>45785</v>
      </c>
      <c r="H5850" t="s">
        <v>47</v>
      </c>
      <c r="I5850" t="s">
        <v>54</v>
      </c>
      <c r="J5850" t="s">
        <v>59</v>
      </c>
      <c r="K5850">
        <v>2</v>
      </c>
      <c r="L5850">
        <v>917.14</v>
      </c>
      <c r="M5850" t="s">
        <v>28</v>
      </c>
      <c r="N5850">
        <v>44</v>
      </c>
      <c r="O5850" t="s">
        <v>12267</v>
      </c>
      <c r="P5850">
        <v>100</v>
      </c>
      <c r="Q5850" t="s">
        <v>29</v>
      </c>
      <c r="R5850">
        <v>4</v>
      </c>
      <c r="S5850" t="s">
        <v>12368</v>
      </c>
      <c r="T5850" t="s">
        <v>30</v>
      </c>
    </row>
    <row r="5851" spans="1:20" x14ac:dyDescent="0.25">
      <c r="A5851" t="s">
        <v>11752</v>
      </c>
      <c r="B5851" t="s">
        <v>38</v>
      </c>
      <c r="C5851" t="s">
        <v>22</v>
      </c>
      <c r="D5851" t="s">
        <v>23</v>
      </c>
      <c r="E5851" t="s">
        <v>12201</v>
      </c>
      <c r="F5851" t="s">
        <v>11753</v>
      </c>
      <c r="G5851" s="1">
        <v>45785</v>
      </c>
      <c r="H5851" t="s">
        <v>58</v>
      </c>
      <c r="I5851" t="s">
        <v>48</v>
      </c>
      <c r="J5851" t="s">
        <v>49</v>
      </c>
      <c r="K5851">
        <v>5</v>
      </c>
      <c r="L5851">
        <v>181.01</v>
      </c>
      <c r="M5851" t="s">
        <v>50</v>
      </c>
      <c r="N5851">
        <v>31</v>
      </c>
      <c r="O5851" t="s">
        <v>12198</v>
      </c>
      <c r="P5851">
        <v>399</v>
      </c>
      <c r="Q5851" t="s">
        <v>43</v>
      </c>
      <c r="R5851">
        <v>4</v>
      </c>
      <c r="S5851" t="s">
        <v>12192</v>
      </c>
      <c r="T5851" t="s">
        <v>60</v>
      </c>
    </row>
    <row r="5852" spans="1:20" x14ac:dyDescent="0.25">
      <c r="A5852" t="s">
        <v>11754</v>
      </c>
      <c r="B5852" t="s">
        <v>45</v>
      </c>
      <c r="C5852" t="s">
        <v>22</v>
      </c>
      <c r="D5852" t="s">
        <v>23</v>
      </c>
      <c r="E5852" t="s">
        <v>12245</v>
      </c>
      <c r="F5852" t="s">
        <v>11755</v>
      </c>
      <c r="G5852" s="1">
        <v>45785</v>
      </c>
      <c r="H5852" t="s">
        <v>34</v>
      </c>
      <c r="I5852" t="s">
        <v>42</v>
      </c>
      <c r="J5852" t="s">
        <v>49</v>
      </c>
      <c r="K5852">
        <v>4</v>
      </c>
      <c r="L5852">
        <v>280.37</v>
      </c>
      <c r="M5852" t="s">
        <v>50</v>
      </c>
      <c r="N5852">
        <v>3</v>
      </c>
      <c r="O5852" s="1">
        <v>45574</v>
      </c>
      <c r="P5852">
        <v>431</v>
      </c>
      <c r="Q5852" t="s">
        <v>43</v>
      </c>
      <c r="R5852">
        <v>2</v>
      </c>
      <c r="S5852" t="s">
        <v>12354</v>
      </c>
      <c r="T5852" t="s">
        <v>60</v>
      </c>
    </row>
    <row r="5853" spans="1:20" x14ac:dyDescent="0.25">
      <c r="A5853" t="s">
        <v>11756</v>
      </c>
      <c r="B5853" t="s">
        <v>45</v>
      </c>
      <c r="C5853" t="s">
        <v>39</v>
      </c>
      <c r="D5853" t="s">
        <v>77</v>
      </c>
      <c r="E5853" t="s">
        <v>12121</v>
      </c>
      <c r="F5853" t="s">
        <v>11757</v>
      </c>
      <c r="G5853" s="1">
        <v>45785</v>
      </c>
      <c r="H5853" t="s">
        <v>34</v>
      </c>
      <c r="I5853" t="s">
        <v>54</v>
      </c>
      <c r="J5853" t="s">
        <v>64</v>
      </c>
      <c r="K5853">
        <v>3</v>
      </c>
      <c r="L5853">
        <v>1366.65</v>
      </c>
      <c r="M5853" t="s">
        <v>35</v>
      </c>
      <c r="N5853">
        <v>8</v>
      </c>
      <c r="O5853" s="1">
        <v>45638</v>
      </c>
      <c r="P5853">
        <v>189</v>
      </c>
      <c r="Q5853" t="s">
        <v>29</v>
      </c>
      <c r="R5853">
        <v>4</v>
      </c>
      <c r="S5853" t="s">
        <v>12250</v>
      </c>
      <c r="T5853" t="s">
        <v>30</v>
      </c>
    </row>
    <row r="5854" spans="1:20" x14ac:dyDescent="0.25">
      <c r="A5854" t="s">
        <v>11758</v>
      </c>
      <c r="B5854" t="s">
        <v>38</v>
      </c>
      <c r="C5854" t="s">
        <v>39</v>
      </c>
      <c r="D5854" t="s">
        <v>23</v>
      </c>
      <c r="E5854" t="s">
        <v>12500</v>
      </c>
      <c r="F5854" t="s">
        <v>11759</v>
      </c>
      <c r="G5854" s="1">
        <v>45785</v>
      </c>
      <c r="H5854" t="s">
        <v>47</v>
      </c>
      <c r="I5854" t="s">
        <v>63</v>
      </c>
      <c r="J5854" t="s">
        <v>64</v>
      </c>
      <c r="K5854">
        <v>3</v>
      </c>
      <c r="L5854">
        <v>1448.07</v>
      </c>
      <c r="M5854" t="s">
        <v>50</v>
      </c>
      <c r="N5854">
        <v>7</v>
      </c>
      <c r="O5854" t="s">
        <v>12120</v>
      </c>
      <c r="P5854">
        <v>143</v>
      </c>
      <c r="Q5854" t="s">
        <v>43</v>
      </c>
      <c r="R5854">
        <v>1</v>
      </c>
      <c r="S5854" t="s">
        <v>12163</v>
      </c>
      <c r="T5854" t="s">
        <v>36</v>
      </c>
    </row>
    <row r="5855" spans="1:20" x14ac:dyDescent="0.25">
      <c r="A5855" t="s">
        <v>11760</v>
      </c>
      <c r="B5855" t="s">
        <v>21</v>
      </c>
      <c r="C5855" t="s">
        <v>22</v>
      </c>
      <c r="D5855" t="s">
        <v>23</v>
      </c>
      <c r="E5855" t="s">
        <v>12097</v>
      </c>
      <c r="F5855" t="s">
        <v>11761</v>
      </c>
      <c r="G5855" s="1">
        <v>45785</v>
      </c>
      <c r="H5855" t="s">
        <v>58</v>
      </c>
      <c r="I5855" t="s">
        <v>63</v>
      </c>
      <c r="J5855" t="s">
        <v>27</v>
      </c>
      <c r="K5855">
        <v>3</v>
      </c>
      <c r="L5855">
        <v>1476.75</v>
      </c>
      <c r="M5855" t="s">
        <v>28</v>
      </c>
      <c r="N5855">
        <v>42</v>
      </c>
      <c r="O5855" s="1">
        <v>45334</v>
      </c>
      <c r="P5855">
        <v>267</v>
      </c>
      <c r="Q5855" t="s">
        <v>29</v>
      </c>
      <c r="R5855">
        <v>1</v>
      </c>
      <c r="S5855" s="1">
        <v>45421</v>
      </c>
      <c r="T5855" t="s">
        <v>30</v>
      </c>
    </row>
    <row r="5856" spans="1:20" x14ac:dyDescent="0.25">
      <c r="A5856" t="s">
        <v>11762</v>
      </c>
      <c r="B5856" t="s">
        <v>38</v>
      </c>
      <c r="C5856" t="s">
        <v>82</v>
      </c>
      <c r="D5856" t="s">
        <v>56</v>
      </c>
      <c r="E5856" t="s">
        <v>12282</v>
      </c>
      <c r="F5856" t="s">
        <v>11763</v>
      </c>
      <c r="G5856" s="1">
        <v>45785</v>
      </c>
      <c r="H5856" t="s">
        <v>41</v>
      </c>
      <c r="I5856" t="s">
        <v>26</v>
      </c>
      <c r="J5856" t="s">
        <v>64</v>
      </c>
      <c r="K5856">
        <v>5</v>
      </c>
      <c r="L5856">
        <v>1222.24</v>
      </c>
      <c r="M5856" t="s">
        <v>28</v>
      </c>
      <c r="N5856">
        <v>22</v>
      </c>
      <c r="O5856" t="s">
        <v>12333</v>
      </c>
      <c r="P5856">
        <v>146</v>
      </c>
      <c r="Q5856" t="s">
        <v>43</v>
      </c>
      <c r="R5856">
        <v>5</v>
      </c>
      <c r="S5856" t="s">
        <v>12361</v>
      </c>
      <c r="T5856" t="s">
        <v>30</v>
      </c>
    </row>
    <row r="5857" spans="1:20" x14ac:dyDescent="0.25">
      <c r="A5857" t="s">
        <v>11764</v>
      </c>
      <c r="B5857" t="s">
        <v>45</v>
      </c>
      <c r="C5857" t="s">
        <v>22</v>
      </c>
      <c r="D5857" t="s">
        <v>77</v>
      </c>
      <c r="E5857" t="s">
        <v>12100</v>
      </c>
      <c r="F5857" t="s">
        <v>11765</v>
      </c>
      <c r="G5857" s="1">
        <v>45816</v>
      </c>
      <c r="H5857" t="s">
        <v>41</v>
      </c>
      <c r="I5857" t="s">
        <v>26</v>
      </c>
      <c r="J5857" t="s">
        <v>27</v>
      </c>
      <c r="K5857">
        <v>5</v>
      </c>
      <c r="L5857">
        <v>1160.99</v>
      </c>
      <c r="M5857" t="s">
        <v>28</v>
      </c>
      <c r="N5857">
        <v>8</v>
      </c>
      <c r="O5857" s="1">
        <v>45964</v>
      </c>
      <c r="P5857">
        <v>69</v>
      </c>
      <c r="Q5857" t="s">
        <v>29</v>
      </c>
      <c r="R5857">
        <v>5</v>
      </c>
      <c r="S5857" s="1">
        <v>45360</v>
      </c>
      <c r="T5857" t="s">
        <v>30</v>
      </c>
    </row>
    <row r="5858" spans="1:20" x14ac:dyDescent="0.25">
      <c r="A5858" t="s">
        <v>11766</v>
      </c>
      <c r="B5858" t="s">
        <v>38</v>
      </c>
      <c r="C5858" t="s">
        <v>39</v>
      </c>
      <c r="D5858" t="s">
        <v>23</v>
      </c>
      <c r="E5858" t="s">
        <v>12229</v>
      </c>
      <c r="F5858" t="s">
        <v>11767</v>
      </c>
      <c r="G5858" s="1">
        <v>45816</v>
      </c>
      <c r="H5858" t="s">
        <v>47</v>
      </c>
      <c r="I5858" t="s">
        <v>48</v>
      </c>
      <c r="J5858" t="s">
        <v>27</v>
      </c>
      <c r="K5858">
        <v>2</v>
      </c>
      <c r="L5858">
        <v>132.86000000000001</v>
      </c>
      <c r="M5858" t="s">
        <v>35</v>
      </c>
      <c r="N5858">
        <v>30</v>
      </c>
      <c r="O5858" t="s">
        <v>12109</v>
      </c>
      <c r="P5858">
        <v>244</v>
      </c>
      <c r="Q5858" t="s">
        <v>29</v>
      </c>
      <c r="R5858">
        <v>4</v>
      </c>
      <c r="S5858" t="s">
        <v>12264</v>
      </c>
      <c r="T5858" t="s">
        <v>60</v>
      </c>
    </row>
    <row r="5859" spans="1:20" x14ac:dyDescent="0.25">
      <c r="A5859" t="s">
        <v>11768</v>
      </c>
      <c r="B5859" t="s">
        <v>21</v>
      </c>
      <c r="C5859" t="s">
        <v>82</v>
      </c>
      <c r="D5859" t="s">
        <v>52</v>
      </c>
      <c r="E5859" s="1">
        <v>45633</v>
      </c>
      <c r="F5859" t="s">
        <v>11769</v>
      </c>
      <c r="G5859" s="1">
        <v>45816</v>
      </c>
      <c r="H5859" t="s">
        <v>58</v>
      </c>
      <c r="I5859" t="s">
        <v>48</v>
      </c>
      <c r="J5859" t="s">
        <v>59</v>
      </c>
      <c r="K5859">
        <v>2</v>
      </c>
      <c r="L5859">
        <v>698.75</v>
      </c>
      <c r="M5859" t="s">
        <v>28</v>
      </c>
      <c r="N5859">
        <v>27</v>
      </c>
      <c r="O5859" t="s">
        <v>12120</v>
      </c>
      <c r="P5859">
        <v>145</v>
      </c>
      <c r="Q5859" t="s">
        <v>43</v>
      </c>
      <c r="R5859">
        <v>2</v>
      </c>
      <c r="S5859" t="s">
        <v>12143</v>
      </c>
      <c r="T5859" t="s">
        <v>30</v>
      </c>
    </row>
    <row r="5860" spans="1:20" x14ac:dyDescent="0.25">
      <c r="A5860" t="s">
        <v>11770</v>
      </c>
      <c r="B5860" t="s">
        <v>38</v>
      </c>
      <c r="C5860" t="s">
        <v>82</v>
      </c>
      <c r="D5860" t="s">
        <v>56</v>
      </c>
      <c r="E5860" t="s">
        <v>12180</v>
      </c>
      <c r="F5860" t="s">
        <v>11771</v>
      </c>
      <c r="G5860" s="1">
        <v>45816</v>
      </c>
      <c r="H5860" t="s">
        <v>41</v>
      </c>
      <c r="I5860" t="s">
        <v>54</v>
      </c>
      <c r="J5860" t="s">
        <v>67</v>
      </c>
      <c r="K5860">
        <v>4</v>
      </c>
      <c r="L5860">
        <v>314.88</v>
      </c>
      <c r="M5860" t="s">
        <v>35</v>
      </c>
      <c r="N5860">
        <v>13</v>
      </c>
      <c r="O5860" s="1">
        <v>45334</v>
      </c>
      <c r="P5860">
        <v>54</v>
      </c>
      <c r="Q5860" t="s">
        <v>43</v>
      </c>
      <c r="R5860">
        <v>2</v>
      </c>
      <c r="S5860" t="s">
        <v>12099</v>
      </c>
      <c r="T5860" t="s">
        <v>60</v>
      </c>
    </row>
    <row r="5861" spans="1:20" x14ac:dyDescent="0.25">
      <c r="A5861" t="s">
        <v>11772</v>
      </c>
      <c r="B5861" t="s">
        <v>21</v>
      </c>
      <c r="C5861" t="s">
        <v>39</v>
      </c>
      <c r="D5861" t="s">
        <v>23</v>
      </c>
      <c r="E5861" s="1">
        <v>45876</v>
      </c>
      <c r="F5861" t="s">
        <v>11773</v>
      </c>
      <c r="G5861" s="1">
        <v>45816</v>
      </c>
      <c r="H5861" t="s">
        <v>25</v>
      </c>
      <c r="I5861" t="s">
        <v>63</v>
      </c>
      <c r="J5861" t="s">
        <v>67</v>
      </c>
      <c r="K5861">
        <v>2</v>
      </c>
      <c r="L5861">
        <v>1155.1199999999999</v>
      </c>
      <c r="M5861" t="s">
        <v>50</v>
      </c>
      <c r="N5861">
        <v>17</v>
      </c>
      <c r="O5861" s="1">
        <v>45547</v>
      </c>
      <c r="P5861">
        <v>317</v>
      </c>
      <c r="Q5861" t="s">
        <v>29</v>
      </c>
      <c r="R5861">
        <v>3</v>
      </c>
      <c r="S5861" t="s">
        <v>12223</v>
      </c>
      <c r="T5861" t="s">
        <v>60</v>
      </c>
    </row>
    <row r="5862" spans="1:20" x14ac:dyDescent="0.25">
      <c r="A5862" t="s">
        <v>11774</v>
      </c>
      <c r="B5862" t="s">
        <v>45</v>
      </c>
      <c r="C5862" t="s">
        <v>82</v>
      </c>
      <c r="D5862" t="s">
        <v>56</v>
      </c>
      <c r="E5862" s="1">
        <v>45356</v>
      </c>
      <c r="F5862" t="s">
        <v>11775</v>
      </c>
      <c r="G5862" s="1">
        <v>45816</v>
      </c>
      <c r="H5862" t="s">
        <v>25</v>
      </c>
      <c r="I5862" t="s">
        <v>54</v>
      </c>
      <c r="J5862" t="s">
        <v>64</v>
      </c>
      <c r="K5862">
        <v>2</v>
      </c>
      <c r="L5862">
        <v>1436.08</v>
      </c>
      <c r="M5862" t="s">
        <v>50</v>
      </c>
      <c r="N5862">
        <v>23</v>
      </c>
      <c r="O5862" t="s">
        <v>12166</v>
      </c>
      <c r="P5862">
        <v>13</v>
      </c>
      <c r="Q5862" t="s">
        <v>29</v>
      </c>
      <c r="R5862">
        <v>1</v>
      </c>
      <c r="S5862" t="s">
        <v>12124</v>
      </c>
      <c r="T5862" t="s">
        <v>60</v>
      </c>
    </row>
    <row r="5863" spans="1:20" x14ac:dyDescent="0.25">
      <c r="A5863" t="s">
        <v>11776</v>
      </c>
      <c r="B5863" t="s">
        <v>38</v>
      </c>
      <c r="C5863" t="s">
        <v>22</v>
      </c>
      <c r="D5863" t="s">
        <v>32</v>
      </c>
      <c r="E5863" s="1">
        <v>45451</v>
      </c>
      <c r="F5863" t="s">
        <v>11777</v>
      </c>
      <c r="G5863" s="1">
        <v>45816</v>
      </c>
      <c r="H5863" t="s">
        <v>34</v>
      </c>
      <c r="I5863" t="s">
        <v>26</v>
      </c>
      <c r="J5863" t="s">
        <v>59</v>
      </c>
      <c r="K5863">
        <v>2</v>
      </c>
      <c r="L5863">
        <v>633.07000000000005</v>
      </c>
      <c r="M5863" t="s">
        <v>50</v>
      </c>
      <c r="N5863">
        <v>43</v>
      </c>
      <c r="O5863" s="1">
        <v>45664</v>
      </c>
      <c r="P5863">
        <v>170</v>
      </c>
      <c r="Q5863" t="s">
        <v>29</v>
      </c>
      <c r="R5863">
        <v>1</v>
      </c>
      <c r="S5863" t="s">
        <v>12284</v>
      </c>
      <c r="T5863" t="s">
        <v>60</v>
      </c>
    </row>
    <row r="5864" spans="1:20" x14ac:dyDescent="0.25">
      <c r="A5864" t="s">
        <v>11778</v>
      </c>
      <c r="B5864" t="s">
        <v>45</v>
      </c>
      <c r="C5864" t="s">
        <v>82</v>
      </c>
      <c r="D5864" t="s">
        <v>32</v>
      </c>
      <c r="E5864" s="1">
        <v>45600</v>
      </c>
      <c r="F5864" t="s">
        <v>11779</v>
      </c>
      <c r="G5864" s="1">
        <v>45816</v>
      </c>
      <c r="H5864" t="s">
        <v>25</v>
      </c>
      <c r="I5864" t="s">
        <v>54</v>
      </c>
      <c r="J5864" t="s">
        <v>64</v>
      </c>
      <c r="K5864">
        <v>1</v>
      </c>
      <c r="L5864">
        <v>493.85</v>
      </c>
      <c r="M5864" t="s">
        <v>28</v>
      </c>
      <c r="N5864">
        <v>21</v>
      </c>
      <c r="O5864" t="s">
        <v>12243</v>
      </c>
      <c r="P5864">
        <v>84</v>
      </c>
      <c r="Q5864" t="s">
        <v>29</v>
      </c>
      <c r="R5864">
        <v>5</v>
      </c>
      <c r="S5864" t="s">
        <v>12340</v>
      </c>
      <c r="T5864" t="s">
        <v>60</v>
      </c>
    </row>
    <row r="5865" spans="1:20" x14ac:dyDescent="0.25">
      <c r="A5865" t="s">
        <v>11780</v>
      </c>
      <c r="B5865" t="s">
        <v>45</v>
      </c>
      <c r="C5865" t="s">
        <v>39</v>
      </c>
      <c r="D5865" t="s">
        <v>32</v>
      </c>
      <c r="E5865" t="s">
        <v>12450</v>
      </c>
      <c r="F5865" t="s">
        <v>11781</v>
      </c>
      <c r="G5865" s="1">
        <v>45816</v>
      </c>
      <c r="H5865" t="s">
        <v>41</v>
      </c>
      <c r="I5865" t="s">
        <v>63</v>
      </c>
      <c r="J5865" t="s">
        <v>59</v>
      </c>
      <c r="K5865">
        <v>5</v>
      </c>
      <c r="L5865">
        <v>709.31</v>
      </c>
      <c r="M5865" t="s">
        <v>35</v>
      </c>
      <c r="N5865">
        <v>43</v>
      </c>
      <c r="O5865" t="s">
        <v>12105</v>
      </c>
      <c r="P5865">
        <v>327</v>
      </c>
      <c r="Q5865" t="s">
        <v>29</v>
      </c>
      <c r="R5865">
        <v>1</v>
      </c>
      <c r="S5865" t="s">
        <v>12079</v>
      </c>
      <c r="T5865" t="s">
        <v>60</v>
      </c>
    </row>
    <row r="5866" spans="1:20" x14ac:dyDescent="0.25">
      <c r="A5866" t="s">
        <v>11782</v>
      </c>
      <c r="B5866" t="s">
        <v>21</v>
      </c>
      <c r="C5866" t="s">
        <v>22</v>
      </c>
      <c r="D5866" t="s">
        <v>52</v>
      </c>
      <c r="E5866" t="s">
        <v>12320</v>
      </c>
      <c r="F5866" t="s">
        <v>11783</v>
      </c>
      <c r="G5866" s="1">
        <v>45816</v>
      </c>
      <c r="H5866" t="s">
        <v>47</v>
      </c>
      <c r="I5866" t="s">
        <v>54</v>
      </c>
      <c r="J5866" t="s">
        <v>27</v>
      </c>
      <c r="K5866">
        <v>2</v>
      </c>
      <c r="L5866">
        <v>587.42999999999995</v>
      </c>
      <c r="M5866" t="s">
        <v>28</v>
      </c>
      <c r="N5866">
        <v>9</v>
      </c>
      <c r="O5866" s="1">
        <v>45421</v>
      </c>
      <c r="P5866">
        <v>39</v>
      </c>
      <c r="Q5866" t="s">
        <v>43</v>
      </c>
      <c r="R5866">
        <v>3</v>
      </c>
      <c r="S5866" t="s">
        <v>12380</v>
      </c>
      <c r="T5866" t="s">
        <v>36</v>
      </c>
    </row>
    <row r="5867" spans="1:20" x14ac:dyDescent="0.25">
      <c r="A5867" t="s">
        <v>11784</v>
      </c>
      <c r="B5867" t="s">
        <v>38</v>
      </c>
      <c r="C5867" t="s">
        <v>22</v>
      </c>
      <c r="D5867" t="s">
        <v>77</v>
      </c>
      <c r="E5867" t="s">
        <v>12243</v>
      </c>
      <c r="F5867" t="s">
        <v>11785</v>
      </c>
      <c r="G5867" s="1">
        <v>45816</v>
      </c>
      <c r="H5867" t="s">
        <v>47</v>
      </c>
      <c r="I5867" t="s">
        <v>63</v>
      </c>
      <c r="J5867" t="s">
        <v>59</v>
      </c>
      <c r="K5867">
        <v>2</v>
      </c>
      <c r="L5867">
        <v>1069.04</v>
      </c>
      <c r="M5867" t="s">
        <v>50</v>
      </c>
      <c r="N5867">
        <v>2</v>
      </c>
      <c r="O5867" t="s">
        <v>12122</v>
      </c>
      <c r="P5867">
        <v>149</v>
      </c>
      <c r="Q5867" t="s">
        <v>29</v>
      </c>
      <c r="R5867">
        <v>3</v>
      </c>
      <c r="S5867" s="1">
        <v>45452</v>
      </c>
      <c r="T5867" t="s">
        <v>36</v>
      </c>
    </row>
    <row r="5868" spans="1:20" x14ac:dyDescent="0.25">
      <c r="A5868" t="s">
        <v>11786</v>
      </c>
      <c r="B5868" t="s">
        <v>21</v>
      </c>
      <c r="C5868" t="s">
        <v>39</v>
      </c>
      <c r="D5868" t="s">
        <v>32</v>
      </c>
      <c r="E5868" t="s">
        <v>12421</v>
      </c>
      <c r="F5868" t="s">
        <v>11787</v>
      </c>
      <c r="G5868" s="1">
        <v>45816</v>
      </c>
      <c r="H5868" t="s">
        <v>25</v>
      </c>
      <c r="I5868" t="s">
        <v>54</v>
      </c>
      <c r="J5868" t="s">
        <v>67</v>
      </c>
      <c r="K5868">
        <v>3</v>
      </c>
      <c r="L5868">
        <v>416.44</v>
      </c>
      <c r="M5868" t="s">
        <v>28</v>
      </c>
      <c r="N5868">
        <v>19</v>
      </c>
      <c r="O5868" s="1">
        <v>45483</v>
      </c>
      <c r="P5868">
        <v>84</v>
      </c>
      <c r="Q5868" t="s">
        <v>29</v>
      </c>
      <c r="R5868">
        <v>3</v>
      </c>
      <c r="S5868" s="1">
        <v>45606</v>
      </c>
      <c r="T5868" t="s">
        <v>36</v>
      </c>
    </row>
    <row r="5869" spans="1:20" x14ac:dyDescent="0.25">
      <c r="A5869" t="s">
        <v>11788</v>
      </c>
      <c r="B5869" t="s">
        <v>45</v>
      </c>
      <c r="C5869" t="s">
        <v>82</v>
      </c>
      <c r="D5869" t="s">
        <v>56</v>
      </c>
      <c r="E5869" t="s">
        <v>12076</v>
      </c>
      <c r="F5869" t="s">
        <v>11789</v>
      </c>
      <c r="G5869" s="1">
        <v>45816</v>
      </c>
      <c r="H5869" t="s">
        <v>34</v>
      </c>
      <c r="I5869" t="s">
        <v>54</v>
      </c>
      <c r="J5869" t="s">
        <v>67</v>
      </c>
      <c r="K5869">
        <v>5</v>
      </c>
      <c r="L5869">
        <v>910.38</v>
      </c>
      <c r="M5869" t="s">
        <v>50</v>
      </c>
      <c r="N5869">
        <v>23</v>
      </c>
      <c r="O5869" t="s">
        <v>12192</v>
      </c>
      <c r="P5869">
        <v>394</v>
      </c>
      <c r="Q5869" t="s">
        <v>29</v>
      </c>
      <c r="R5869">
        <v>3</v>
      </c>
      <c r="S5869" t="s">
        <v>12088</v>
      </c>
      <c r="T5869" t="s">
        <v>36</v>
      </c>
    </row>
    <row r="5870" spans="1:20" x14ac:dyDescent="0.25">
      <c r="A5870" t="s">
        <v>11790</v>
      </c>
      <c r="B5870" t="s">
        <v>45</v>
      </c>
      <c r="C5870" t="s">
        <v>39</v>
      </c>
      <c r="D5870" t="s">
        <v>56</v>
      </c>
      <c r="E5870" t="s">
        <v>12322</v>
      </c>
      <c r="F5870" t="s">
        <v>11791</v>
      </c>
      <c r="G5870" s="1">
        <v>45846</v>
      </c>
      <c r="H5870" t="s">
        <v>34</v>
      </c>
      <c r="I5870" t="s">
        <v>54</v>
      </c>
      <c r="J5870" t="s">
        <v>27</v>
      </c>
      <c r="K5870">
        <v>5</v>
      </c>
      <c r="L5870">
        <v>330.63</v>
      </c>
      <c r="M5870" t="s">
        <v>50</v>
      </c>
      <c r="N5870">
        <v>25</v>
      </c>
      <c r="O5870" t="s">
        <v>12078</v>
      </c>
      <c r="P5870">
        <v>475</v>
      </c>
      <c r="Q5870" t="s">
        <v>29</v>
      </c>
      <c r="R5870">
        <v>2</v>
      </c>
      <c r="S5870" s="1">
        <v>45993</v>
      </c>
      <c r="T5870" t="s">
        <v>36</v>
      </c>
    </row>
    <row r="5871" spans="1:20" x14ac:dyDescent="0.25">
      <c r="A5871" t="s">
        <v>11792</v>
      </c>
      <c r="B5871" t="s">
        <v>21</v>
      </c>
      <c r="C5871" t="s">
        <v>82</v>
      </c>
      <c r="D5871" t="s">
        <v>52</v>
      </c>
      <c r="E5871" t="s">
        <v>12132</v>
      </c>
      <c r="F5871" t="s">
        <v>11793</v>
      </c>
      <c r="G5871" s="1">
        <v>45846</v>
      </c>
      <c r="H5871" t="s">
        <v>41</v>
      </c>
      <c r="I5871" t="s">
        <v>63</v>
      </c>
      <c r="J5871" t="s">
        <v>67</v>
      </c>
      <c r="K5871">
        <v>2</v>
      </c>
      <c r="L5871">
        <v>1121.22</v>
      </c>
      <c r="M5871" t="s">
        <v>50</v>
      </c>
      <c r="N5871">
        <v>44</v>
      </c>
      <c r="O5871" s="1">
        <v>45908</v>
      </c>
      <c r="P5871">
        <v>172</v>
      </c>
      <c r="Q5871" t="s">
        <v>29</v>
      </c>
      <c r="R5871">
        <v>1</v>
      </c>
      <c r="S5871" t="s">
        <v>12234</v>
      </c>
      <c r="T5871" t="s">
        <v>60</v>
      </c>
    </row>
    <row r="5872" spans="1:20" x14ac:dyDescent="0.25">
      <c r="A5872" t="s">
        <v>11794</v>
      </c>
      <c r="B5872" t="s">
        <v>45</v>
      </c>
      <c r="C5872" t="s">
        <v>39</v>
      </c>
      <c r="D5872" t="s">
        <v>77</v>
      </c>
      <c r="E5872" s="1">
        <v>45354</v>
      </c>
      <c r="F5872" t="s">
        <v>11795</v>
      </c>
      <c r="G5872" s="1">
        <v>45846</v>
      </c>
      <c r="H5872" t="s">
        <v>25</v>
      </c>
      <c r="I5872" t="s">
        <v>63</v>
      </c>
      <c r="J5872" t="s">
        <v>49</v>
      </c>
      <c r="K5872">
        <v>4</v>
      </c>
      <c r="L5872">
        <v>376.72</v>
      </c>
      <c r="M5872" t="s">
        <v>28</v>
      </c>
      <c r="N5872">
        <v>17</v>
      </c>
      <c r="O5872" t="s">
        <v>12109</v>
      </c>
      <c r="P5872">
        <v>428</v>
      </c>
      <c r="Q5872" t="s">
        <v>29</v>
      </c>
      <c r="R5872">
        <v>2</v>
      </c>
      <c r="S5872" t="s">
        <v>12219</v>
      </c>
      <c r="T5872" t="s">
        <v>36</v>
      </c>
    </row>
    <row r="5873" spans="1:20" x14ac:dyDescent="0.25">
      <c r="A5873" t="s">
        <v>11796</v>
      </c>
      <c r="B5873" t="s">
        <v>38</v>
      </c>
      <c r="C5873" t="s">
        <v>22</v>
      </c>
      <c r="D5873" t="s">
        <v>56</v>
      </c>
      <c r="E5873" t="s">
        <v>12172</v>
      </c>
      <c r="F5873" t="s">
        <v>11797</v>
      </c>
      <c r="G5873" s="1">
        <v>45846</v>
      </c>
      <c r="H5873" t="s">
        <v>47</v>
      </c>
      <c r="I5873" t="s">
        <v>48</v>
      </c>
      <c r="J5873" t="s">
        <v>67</v>
      </c>
      <c r="K5873">
        <v>3</v>
      </c>
      <c r="L5873">
        <v>624.11</v>
      </c>
      <c r="M5873" t="s">
        <v>50</v>
      </c>
      <c r="N5873">
        <v>44</v>
      </c>
      <c r="O5873" s="1">
        <v>45660</v>
      </c>
      <c r="P5873">
        <v>277</v>
      </c>
      <c r="Q5873" t="s">
        <v>43</v>
      </c>
      <c r="R5873">
        <v>5</v>
      </c>
      <c r="S5873" t="s">
        <v>12231</v>
      </c>
      <c r="T5873" t="s">
        <v>36</v>
      </c>
    </row>
    <row r="5874" spans="1:20" x14ac:dyDescent="0.25">
      <c r="A5874" t="s">
        <v>11798</v>
      </c>
      <c r="B5874" t="s">
        <v>38</v>
      </c>
      <c r="C5874" t="s">
        <v>82</v>
      </c>
      <c r="D5874" t="s">
        <v>52</v>
      </c>
      <c r="E5874" s="1">
        <v>45871</v>
      </c>
      <c r="F5874" t="s">
        <v>11799</v>
      </c>
      <c r="G5874" s="1">
        <v>45846</v>
      </c>
      <c r="H5874" t="s">
        <v>41</v>
      </c>
      <c r="I5874" t="s">
        <v>26</v>
      </c>
      <c r="J5874" t="s">
        <v>64</v>
      </c>
      <c r="K5874">
        <v>4</v>
      </c>
      <c r="L5874">
        <v>732.45</v>
      </c>
      <c r="M5874" t="s">
        <v>50</v>
      </c>
      <c r="N5874">
        <v>23</v>
      </c>
      <c r="O5874" t="s">
        <v>12272</v>
      </c>
      <c r="P5874">
        <v>500</v>
      </c>
      <c r="Q5874" t="s">
        <v>43</v>
      </c>
      <c r="R5874">
        <v>1</v>
      </c>
      <c r="S5874" t="s">
        <v>12099</v>
      </c>
      <c r="T5874" t="s">
        <v>36</v>
      </c>
    </row>
    <row r="5875" spans="1:20" x14ac:dyDescent="0.25">
      <c r="A5875" t="s">
        <v>11800</v>
      </c>
      <c r="B5875" t="s">
        <v>45</v>
      </c>
      <c r="C5875" t="s">
        <v>22</v>
      </c>
      <c r="D5875" t="s">
        <v>32</v>
      </c>
      <c r="E5875" t="s">
        <v>12487</v>
      </c>
      <c r="F5875" t="s">
        <v>11801</v>
      </c>
      <c r="G5875" s="1">
        <v>45846</v>
      </c>
      <c r="H5875" t="s">
        <v>41</v>
      </c>
      <c r="I5875" t="s">
        <v>42</v>
      </c>
      <c r="J5875" t="s">
        <v>64</v>
      </c>
      <c r="K5875">
        <v>5</v>
      </c>
      <c r="L5875">
        <v>432.64</v>
      </c>
      <c r="M5875" t="s">
        <v>35</v>
      </c>
      <c r="N5875">
        <v>28</v>
      </c>
      <c r="O5875" t="s">
        <v>12318</v>
      </c>
      <c r="P5875">
        <v>115</v>
      </c>
      <c r="Q5875" t="s">
        <v>29</v>
      </c>
      <c r="R5875">
        <v>1</v>
      </c>
      <c r="S5875" s="1">
        <v>45967</v>
      </c>
      <c r="T5875" t="s">
        <v>60</v>
      </c>
    </row>
    <row r="5876" spans="1:20" x14ac:dyDescent="0.25">
      <c r="A5876" t="s">
        <v>11802</v>
      </c>
      <c r="B5876" t="s">
        <v>45</v>
      </c>
      <c r="C5876" t="s">
        <v>39</v>
      </c>
      <c r="D5876" t="s">
        <v>23</v>
      </c>
      <c r="E5876" t="s">
        <v>12154</v>
      </c>
      <c r="F5876" t="s">
        <v>11803</v>
      </c>
      <c r="G5876" s="1">
        <v>45846</v>
      </c>
      <c r="H5876" t="s">
        <v>25</v>
      </c>
      <c r="I5876" t="s">
        <v>48</v>
      </c>
      <c r="J5876" t="s">
        <v>27</v>
      </c>
      <c r="K5876">
        <v>5</v>
      </c>
      <c r="L5876">
        <v>177.24</v>
      </c>
      <c r="M5876" t="s">
        <v>28</v>
      </c>
      <c r="N5876">
        <v>12</v>
      </c>
      <c r="O5876" t="s">
        <v>12244</v>
      </c>
      <c r="P5876">
        <v>434</v>
      </c>
      <c r="Q5876" t="s">
        <v>43</v>
      </c>
      <c r="R5876">
        <v>4</v>
      </c>
      <c r="S5876" t="s">
        <v>12180</v>
      </c>
      <c r="T5876" t="s">
        <v>30</v>
      </c>
    </row>
    <row r="5877" spans="1:20" x14ac:dyDescent="0.25">
      <c r="A5877" t="s">
        <v>11804</v>
      </c>
      <c r="B5877" t="s">
        <v>45</v>
      </c>
      <c r="C5877" t="s">
        <v>82</v>
      </c>
      <c r="D5877" t="s">
        <v>77</v>
      </c>
      <c r="E5877" t="s">
        <v>12237</v>
      </c>
      <c r="F5877" t="s">
        <v>11805</v>
      </c>
      <c r="G5877" s="1">
        <v>45846</v>
      </c>
      <c r="H5877" t="s">
        <v>25</v>
      </c>
      <c r="I5877" t="s">
        <v>26</v>
      </c>
      <c r="J5877" t="s">
        <v>27</v>
      </c>
      <c r="K5877">
        <v>1</v>
      </c>
      <c r="L5877">
        <v>1322.34</v>
      </c>
      <c r="M5877" t="s">
        <v>28</v>
      </c>
      <c r="N5877">
        <v>34</v>
      </c>
      <c r="O5877" t="s">
        <v>12223</v>
      </c>
      <c r="P5877">
        <v>135</v>
      </c>
      <c r="Q5877" t="s">
        <v>43</v>
      </c>
      <c r="R5877">
        <v>2</v>
      </c>
      <c r="S5877" t="s">
        <v>12110</v>
      </c>
      <c r="T5877" t="s">
        <v>60</v>
      </c>
    </row>
    <row r="5878" spans="1:20" x14ac:dyDescent="0.25">
      <c r="A5878" t="s">
        <v>11806</v>
      </c>
      <c r="B5878" t="s">
        <v>45</v>
      </c>
      <c r="C5878" t="s">
        <v>82</v>
      </c>
      <c r="D5878" t="s">
        <v>77</v>
      </c>
      <c r="E5878" s="1">
        <v>45512</v>
      </c>
      <c r="F5878" t="s">
        <v>11807</v>
      </c>
      <c r="G5878" s="1">
        <v>45846</v>
      </c>
      <c r="H5878" t="s">
        <v>41</v>
      </c>
      <c r="I5878" t="s">
        <v>54</v>
      </c>
      <c r="J5878" t="s">
        <v>49</v>
      </c>
      <c r="K5878">
        <v>5</v>
      </c>
      <c r="L5878">
        <v>877.87</v>
      </c>
      <c r="M5878" t="s">
        <v>35</v>
      </c>
      <c r="N5878">
        <v>28</v>
      </c>
      <c r="O5878" t="s">
        <v>12360</v>
      </c>
      <c r="P5878">
        <v>357</v>
      </c>
      <c r="Q5878" t="s">
        <v>29</v>
      </c>
      <c r="R5878">
        <v>2</v>
      </c>
      <c r="S5878" s="1">
        <v>45750</v>
      </c>
      <c r="T5878" t="s">
        <v>60</v>
      </c>
    </row>
    <row r="5879" spans="1:20" x14ac:dyDescent="0.25">
      <c r="A5879" t="s">
        <v>11808</v>
      </c>
      <c r="B5879" t="s">
        <v>21</v>
      </c>
      <c r="C5879" t="s">
        <v>22</v>
      </c>
      <c r="D5879" t="s">
        <v>32</v>
      </c>
      <c r="E5879" t="s">
        <v>12194</v>
      </c>
      <c r="F5879" t="s">
        <v>11809</v>
      </c>
      <c r="G5879" s="1">
        <v>45846</v>
      </c>
      <c r="H5879" t="s">
        <v>41</v>
      </c>
      <c r="I5879" t="s">
        <v>48</v>
      </c>
      <c r="J5879" t="s">
        <v>67</v>
      </c>
      <c r="K5879">
        <v>4</v>
      </c>
      <c r="L5879">
        <v>1319.47</v>
      </c>
      <c r="M5879" t="s">
        <v>50</v>
      </c>
      <c r="N5879">
        <v>38</v>
      </c>
      <c r="O5879" t="s">
        <v>12388</v>
      </c>
      <c r="P5879">
        <v>383</v>
      </c>
      <c r="Q5879" t="s">
        <v>43</v>
      </c>
      <c r="R5879">
        <v>3</v>
      </c>
      <c r="S5879" s="1">
        <v>45809</v>
      </c>
      <c r="T5879" t="s">
        <v>36</v>
      </c>
    </row>
    <row r="5880" spans="1:20" x14ac:dyDescent="0.25">
      <c r="A5880" t="s">
        <v>11810</v>
      </c>
      <c r="B5880" t="s">
        <v>45</v>
      </c>
      <c r="C5880" t="s">
        <v>39</v>
      </c>
      <c r="D5880" t="s">
        <v>56</v>
      </c>
      <c r="E5880" t="s">
        <v>12219</v>
      </c>
      <c r="F5880" t="s">
        <v>11811</v>
      </c>
      <c r="G5880" s="1">
        <v>45846</v>
      </c>
      <c r="H5880" t="s">
        <v>41</v>
      </c>
      <c r="I5880" t="s">
        <v>48</v>
      </c>
      <c r="J5880" t="s">
        <v>64</v>
      </c>
      <c r="K5880">
        <v>3</v>
      </c>
      <c r="L5880">
        <v>1308.54</v>
      </c>
      <c r="M5880" t="s">
        <v>28</v>
      </c>
      <c r="N5880">
        <v>16</v>
      </c>
      <c r="O5880" t="s">
        <v>12191</v>
      </c>
      <c r="P5880">
        <v>361</v>
      </c>
      <c r="Q5880" t="s">
        <v>43</v>
      </c>
      <c r="R5880">
        <v>2</v>
      </c>
      <c r="S5880" s="1">
        <v>45545</v>
      </c>
      <c r="T5880" t="s">
        <v>30</v>
      </c>
    </row>
    <row r="5881" spans="1:20" x14ac:dyDescent="0.25">
      <c r="A5881" t="s">
        <v>11812</v>
      </c>
      <c r="B5881" t="s">
        <v>38</v>
      </c>
      <c r="C5881" t="s">
        <v>82</v>
      </c>
      <c r="D5881" t="s">
        <v>23</v>
      </c>
      <c r="E5881" s="1">
        <v>45384</v>
      </c>
      <c r="F5881" t="s">
        <v>11813</v>
      </c>
      <c r="G5881" s="1">
        <v>45877</v>
      </c>
      <c r="H5881" t="s">
        <v>41</v>
      </c>
      <c r="I5881" t="s">
        <v>42</v>
      </c>
      <c r="J5881" t="s">
        <v>49</v>
      </c>
      <c r="K5881">
        <v>4</v>
      </c>
      <c r="L5881">
        <v>1099.8399999999999</v>
      </c>
      <c r="M5881" t="s">
        <v>35</v>
      </c>
      <c r="N5881">
        <v>47</v>
      </c>
      <c r="O5881" t="s">
        <v>12090</v>
      </c>
      <c r="P5881">
        <v>383</v>
      </c>
      <c r="Q5881" t="s">
        <v>43</v>
      </c>
      <c r="R5881">
        <v>2</v>
      </c>
      <c r="S5881" s="1">
        <v>45513</v>
      </c>
      <c r="T5881" t="s">
        <v>36</v>
      </c>
    </row>
    <row r="5882" spans="1:20" x14ac:dyDescent="0.25">
      <c r="A5882" t="s">
        <v>11814</v>
      </c>
      <c r="B5882" t="s">
        <v>21</v>
      </c>
      <c r="C5882" t="s">
        <v>22</v>
      </c>
      <c r="D5882" t="s">
        <v>32</v>
      </c>
      <c r="E5882" t="s">
        <v>12082</v>
      </c>
      <c r="F5882" t="s">
        <v>11815</v>
      </c>
      <c r="G5882" s="1">
        <v>45877</v>
      </c>
      <c r="H5882" t="s">
        <v>58</v>
      </c>
      <c r="I5882" t="s">
        <v>26</v>
      </c>
      <c r="J5882" t="s">
        <v>27</v>
      </c>
      <c r="K5882">
        <v>5</v>
      </c>
      <c r="L5882">
        <v>1041.6099999999999</v>
      </c>
      <c r="M5882" t="s">
        <v>35</v>
      </c>
      <c r="N5882">
        <v>36</v>
      </c>
      <c r="O5882" t="s">
        <v>12288</v>
      </c>
      <c r="P5882">
        <v>286</v>
      </c>
      <c r="Q5882" t="s">
        <v>29</v>
      </c>
      <c r="R5882">
        <v>5</v>
      </c>
      <c r="S5882" t="s">
        <v>12215</v>
      </c>
      <c r="T5882" t="s">
        <v>30</v>
      </c>
    </row>
    <row r="5883" spans="1:20" x14ac:dyDescent="0.25">
      <c r="A5883" t="s">
        <v>11816</v>
      </c>
      <c r="B5883" t="s">
        <v>21</v>
      </c>
      <c r="C5883" t="s">
        <v>39</v>
      </c>
      <c r="D5883" t="s">
        <v>52</v>
      </c>
      <c r="E5883" t="s">
        <v>12493</v>
      </c>
      <c r="F5883" t="s">
        <v>11817</v>
      </c>
      <c r="G5883" s="1">
        <v>45877</v>
      </c>
      <c r="H5883" t="s">
        <v>25</v>
      </c>
      <c r="I5883" t="s">
        <v>48</v>
      </c>
      <c r="J5883" t="s">
        <v>67</v>
      </c>
      <c r="K5883">
        <v>1</v>
      </c>
      <c r="L5883">
        <v>532.87</v>
      </c>
      <c r="M5883" t="s">
        <v>28</v>
      </c>
      <c r="N5883">
        <v>25</v>
      </c>
      <c r="O5883" t="s">
        <v>12104</v>
      </c>
      <c r="P5883">
        <v>198</v>
      </c>
      <c r="Q5883" t="s">
        <v>43</v>
      </c>
      <c r="R5883">
        <v>4</v>
      </c>
      <c r="S5883" t="s">
        <v>12136</v>
      </c>
      <c r="T5883" t="s">
        <v>60</v>
      </c>
    </row>
    <row r="5884" spans="1:20" x14ac:dyDescent="0.25">
      <c r="A5884" t="s">
        <v>11818</v>
      </c>
      <c r="B5884" t="s">
        <v>45</v>
      </c>
      <c r="C5884" t="s">
        <v>39</v>
      </c>
      <c r="D5884" t="s">
        <v>32</v>
      </c>
      <c r="E5884" s="1">
        <v>45116</v>
      </c>
      <c r="F5884" t="s">
        <v>11819</v>
      </c>
      <c r="G5884" s="1">
        <v>45877</v>
      </c>
      <c r="H5884" t="s">
        <v>34</v>
      </c>
      <c r="I5884" t="s">
        <v>63</v>
      </c>
      <c r="J5884" t="s">
        <v>59</v>
      </c>
      <c r="K5884">
        <v>2</v>
      </c>
      <c r="L5884">
        <v>1318.89</v>
      </c>
      <c r="M5884" t="s">
        <v>50</v>
      </c>
      <c r="N5884">
        <v>42</v>
      </c>
      <c r="O5884" s="1">
        <v>45452</v>
      </c>
      <c r="P5884">
        <v>462</v>
      </c>
      <c r="Q5884" t="s">
        <v>43</v>
      </c>
      <c r="R5884">
        <v>4</v>
      </c>
      <c r="S5884" t="s">
        <v>12311</v>
      </c>
      <c r="T5884" t="s">
        <v>30</v>
      </c>
    </row>
    <row r="5885" spans="1:20" x14ac:dyDescent="0.25">
      <c r="A5885" t="s">
        <v>11820</v>
      </c>
      <c r="B5885" t="s">
        <v>38</v>
      </c>
      <c r="C5885" t="s">
        <v>39</v>
      </c>
      <c r="D5885" t="s">
        <v>77</v>
      </c>
      <c r="E5885" t="s">
        <v>12076</v>
      </c>
      <c r="F5885" t="s">
        <v>11821</v>
      </c>
      <c r="G5885" s="1">
        <v>45877</v>
      </c>
      <c r="H5885" t="s">
        <v>34</v>
      </c>
      <c r="I5885" t="s">
        <v>48</v>
      </c>
      <c r="J5885" t="s">
        <v>67</v>
      </c>
      <c r="K5885">
        <v>4</v>
      </c>
      <c r="L5885">
        <v>534.82000000000005</v>
      </c>
      <c r="M5885" t="s">
        <v>28</v>
      </c>
      <c r="N5885">
        <v>30</v>
      </c>
      <c r="O5885" t="s">
        <v>12184</v>
      </c>
      <c r="P5885">
        <v>303</v>
      </c>
      <c r="Q5885" t="s">
        <v>29</v>
      </c>
      <c r="R5885">
        <v>4</v>
      </c>
      <c r="S5885" t="s">
        <v>12090</v>
      </c>
      <c r="T5885" t="s">
        <v>30</v>
      </c>
    </row>
    <row r="5886" spans="1:20" x14ac:dyDescent="0.25">
      <c r="A5886" t="s">
        <v>11822</v>
      </c>
      <c r="B5886" t="s">
        <v>45</v>
      </c>
      <c r="C5886" t="s">
        <v>82</v>
      </c>
      <c r="D5886" t="s">
        <v>77</v>
      </c>
      <c r="E5886" t="s">
        <v>12116</v>
      </c>
      <c r="F5886" t="s">
        <v>11823</v>
      </c>
      <c r="G5886" s="1">
        <v>45877</v>
      </c>
      <c r="H5886" t="s">
        <v>47</v>
      </c>
      <c r="I5886" t="s">
        <v>26</v>
      </c>
      <c r="J5886" t="s">
        <v>49</v>
      </c>
      <c r="K5886">
        <v>3</v>
      </c>
      <c r="L5886">
        <v>636.16999999999996</v>
      </c>
      <c r="M5886" t="s">
        <v>28</v>
      </c>
      <c r="N5886">
        <v>15</v>
      </c>
      <c r="O5886" t="s">
        <v>12087</v>
      </c>
      <c r="P5886">
        <v>494</v>
      </c>
      <c r="Q5886" t="s">
        <v>29</v>
      </c>
      <c r="R5886">
        <v>3</v>
      </c>
      <c r="S5886" t="s">
        <v>12242</v>
      </c>
      <c r="T5886" t="s">
        <v>30</v>
      </c>
    </row>
    <row r="5887" spans="1:20" x14ac:dyDescent="0.25">
      <c r="A5887" t="s">
        <v>11824</v>
      </c>
      <c r="B5887" t="s">
        <v>45</v>
      </c>
      <c r="C5887" t="s">
        <v>82</v>
      </c>
      <c r="D5887" t="s">
        <v>56</v>
      </c>
      <c r="E5887" t="s">
        <v>12188</v>
      </c>
      <c r="F5887" t="s">
        <v>11825</v>
      </c>
      <c r="G5887" s="1">
        <v>45877</v>
      </c>
      <c r="H5887" t="s">
        <v>47</v>
      </c>
      <c r="I5887" t="s">
        <v>54</v>
      </c>
      <c r="J5887" t="s">
        <v>64</v>
      </c>
      <c r="K5887">
        <v>2</v>
      </c>
      <c r="L5887">
        <v>447.47</v>
      </c>
      <c r="M5887" t="s">
        <v>50</v>
      </c>
      <c r="N5887">
        <v>22</v>
      </c>
      <c r="O5887" t="s">
        <v>12077</v>
      </c>
      <c r="P5887">
        <v>196</v>
      </c>
      <c r="Q5887" t="s">
        <v>43</v>
      </c>
      <c r="R5887">
        <v>1</v>
      </c>
      <c r="S5887" t="s">
        <v>12272</v>
      </c>
      <c r="T5887" t="s">
        <v>36</v>
      </c>
    </row>
    <row r="5888" spans="1:20" x14ac:dyDescent="0.25">
      <c r="A5888" t="s">
        <v>11826</v>
      </c>
      <c r="B5888" t="s">
        <v>38</v>
      </c>
      <c r="C5888" t="s">
        <v>22</v>
      </c>
      <c r="D5888" t="s">
        <v>77</v>
      </c>
      <c r="E5888" t="s">
        <v>12264</v>
      </c>
      <c r="F5888" t="s">
        <v>11827</v>
      </c>
      <c r="G5888" s="1">
        <v>45877</v>
      </c>
      <c r="H5888" t="s">
        <v>41</v>
      </c>
      <c r="I5888" t="s">
        <v>63</v>
      </c>
      <c r="J5888" t="s">
        <v>64</v>
      </c>
      <c r="K5888">
        <v>4</v>
      </c>
      <c r="L5888">
        <v>473.35</v>
      </c>
      <c r="M5888" t="s">
        <v>35</v>
      </c>
      <c r="N5888">
        <v>9</v>
      </c>
      <c r="O5888" t="s">
        <v>12087</v>
      </c>
      <c r="P5888">
        <v>404</v>
      </c>
      <c r="Q5888" t="s">
        <v>43</v>
      </c>
      <c r="R5888">
        <v>1</v>
      </c>
      <c r="S5888" t="s">
        <v>12369</v>
      </c>
      <c r="T5888" t="s">
        <v>30</v>
      </c>
    </row>
    <row r="5889" spans="1:20" x14ac:dyDescent="0.25">
      <c r="A5889" t="s">
        <v>11828</v>
      </c>
      <c r="B5889" t="s">
        <v>21</v>
      </c>
      <c r="C5889" t="s">
        <v>22</v>
      </c>
      <c r="D5889" t="s">
        <v>52</v>
      </c>
      <c r="E5889" t="s">
        <v>12150</v>
      </c>
      <c r="F5889" t="s">
        <v>11829</v>
      </c>
      <c r="G5889" s="1">
        <v>45877</v>
      </c>
      <c r="H5889" t="s">
        <v>25</v>
      </c>
      <c r="I5889" t="s">
        <v>54</v>
      </c>
      <c r="J5889" t="s">
        <v>27</v>
      </c>
      <c r="K5889">
        <v>4</v>
      </c>
      <c r="L5889">
        <v>1045.3399999999999</v>
      </c>
      <c r="M5889" t="s">
        <v>35</v>
      </c>
      <c r="N5889">
        <v>33</v>
      </c>
      <c r="O5889" t="s">
        <v>12115</v>
      </c>
      <c r="P5889">
        <v>386</v>
      </c>
      <c r="Q5889" t="s">
        <v>43</v>
      </c>
      <c r="R5889">
        <v>2</v>
      </c>
      <c r="S5889" t="s">
        <v>12197</v>
      </c>
      <c r="T5889" t="s">
        <v>60</v>
      </c>
    </row>
    <row r="5890" spans="1:20" x14ac:dyDescent="0.25">
      <c r="A5890" t="s">
        <v>11830</v>
      </c>
      <c r="B5890" t="s">
        <v>38</v>
      </c>
      <c r="C5890" t="s">
        <v>22</v>
      </c>
      <c r="D5890" t="s">
        <v>56</v>
      </c>
      <c r="E5890" t="s">
        <v>12281</v>
      </c>
      <c r="F5890" t="s">
        <v>11831</v>
      </c>
      <c r="G5890" s="1">
        <v>45908</v>
      </c>
      <c r="H5890" t="s">
        <v>58</v>
      </c>
      <c r="I5890" t="s">
        <v>54</v>
      </c>
      <c r="J5890" t="s">
        <v>64</v>
      </c>
      <c r="K5890">
        <v>2</v>
      </c>
      <c r="L5890">
        <v>238.46</v>
      </c>
      <c r="M5890" t="s">
        <v>35</v>
      </c>
      <c r="N5890">
        <v>41</v>
      </c>
      <c r="O5890" t="s">
        <v>12140</v>
      </c>
      <c r="P5890">
        <v>373</v>
      </c>
      <c r="Q5890" t="s">
        <v>29</v>
      </c>
      <c r="R5890">
        <v>3</v>
      </c>
      <c r="S5890" t="s">
        <v>12142</v>
      </c>
      <c r="T5890" t="s">
        <v>36</v>
      </c>
    </row>
    <row r="5891" spans="1:20" x14ac:dyDescent="0.25">
      <c r="A5891" t="s">
        <v>11832</v>
      </c>
      <c r="B5891" t="s">
        <v>21</v>
      </c>
      <c r="C5891" t="s">
        <v>82</v>
      </c>
      <c r="D5891" t="s">
        <v>56</v>
      </c>
      <c r="E5891" s="1">
        <v>45840</v>
      </c>
      <c r="F5891" t="s">
        <v>11833</v>
      </c>
      <c r="G5891" s="1">
        <v>45908</v>
      </c>
      <c r="H5891" t="s">
        <v>25</v>
      </c>
      <c r="I5891" t="s">
        <v>48</v>
      </c>
      <c r="J5891" t="s">
        <v>49</v>
      </c>
      <c r="K5891">
        <v>4</v>
      </c>
      <c r="L5891">
        <v>134.37</v>
      </c>
      <c r="M5891" t="s">
        <v>50</v>
      </c>
      <c r="N5891">
        <v>11</v>
      </c>
      <c r="O5891" t="s">
        <v>12278</v>
      </c>
      <c r="P5891">
        <v>489</v>
      </c>
      <c r="Q5891" t="s">
        <v>43</v>
      </c>
      <c r="R5891">
        <v>5</v>
      </c>
      <c r="S5891" s="1">
        <v>45422</v>
      </c>
      <c r="T5891" t="s">
        <v>30</v>
      </c>
    </row>
    <row r="5892" spans="1:20" x14ac:dyDescent="0.25">
      <c r="A5892" t="s">
        <v>11834</v>
      </c>
      <c r="B5892" t="s">
        <v>38</v>
      </c>
      <c r="C5892" t="s">
        <v>39</v>
      </c>
      <c r="D5892" t="s">
        <v>56</v>
      </c>
      <c r="E5892" t="s">
        <v>12364</v>
      </c>
      <c r="F5892" t="s">
        <v>11835</v>
      </c>
      <c r="G5892" s="1">
        <v>45908</v>
      </c>
      <c r="H5892" t="s">
        <v>58</v>
      </c>
      <c r="I5892" t="s">
        <v>63</v>
      </c>
      <c r="J5892" t="s">
        <v>67</v>
      </c>
      <c r="K5892">
        <v>4</v>
      </c>
      <c r="L5892">
        <v>680.93</v>
      </c>
      <c r="M5892" t="s">
        <v>50</v>
      </c>
      <c r="N5892">
        <v>1</v>
      </c>
      <c r="O5892" s="1">
        <v>45724</v>
      </c>
      <c r="P5892">
        <v>395</v>
      </c>
      <c r="Q5892" t="s">
        <v>29</v>
      </c>
      <c r="R5892">
        <v>2</v>
      </c>
      <c r="S5892" t="s">
        <v>12190</v>
      </c>
      <c r="T5892" t="s">
        <v>60</v>
      </c>
    </row>
    <row r="5893" spans="1:20" x14ac:dyDescent="0.25">
      <c r="A5893" t="s">
        <v>11836</v>
      </c>
      <c r="B5893" t="s">
        <v>21</v>
      </c>
      <c r="C5893" t="s">
        <v>39</v>
      </c>
      <c r="D5893" t="s">
        <v>56</v>
      </c>
      <c r="E5893" s="1">
        <v>45506</v>
      </c>
      <c r="F5893" t="s">
        <v>11837</v>
      </c>
      <c r="G5893" s="1">
        <v>45908</v>
      </c>
      <c r="H5893" t="s">
        <v>47</v>
      </c>
      <c r="I5893" t="s">
        <v>54</v>
      </c>
      <c r="J5893" t="s">
        <v>49</v>
      </c>
      <c r="K5893">
        <v>4</v>
      </c>
      <c r="L5893">
        <v>100.59</v>
      </c>
      <c r="M5893" t="s">
        <v>50</v>
      </c>
      <c r="N5893">
        <v>23</v>
      </c>
      <c r="O5893" t="s">
        <v>12249</v>
      </c>
      <c r="P5893">
        <v>260</v>
      </c>
      <c r="Q5893" t="s">
        <v>29</v>
      </c>
      <c r="R5893">
        <v>5</v>
      </c>
      <c r="S5893" t="s">
        <v>12085</v>
      </c>
      <c r="T5893" t="s">
        <v>36</v>
      </c>
    </row>
    <row r="5894" spans="1:20" x14ac:dyDescent="0.25">
      <c r="A5894" t="s">
        <v>11838</v>
      </c>
      <c r="B5894" t="s">
        <v>38</v>
      </c>
      <c r="C5894" t="s">
        <v>39</v>
      </c>
      <c r="D5894" t="s">
        <v>77</v>
      </c>
      <c r="E5894" t="s">
        <v>12279</v>
      </c>
      <c r="F5894" t="s">
        <v>11839</v>
      </c>
      <c r="G5894" s="1">
        <v>45908</v>
      </c>
      <c r="H5894" t="s">
        <v>41</v>
      </c>
      <c r="I5894" t="s">
        <v>63</v>
      </c>
      <c r="J5894" t="s">
        <v>67</v>
      </c>
      <c r="K5894">
        <v>1</v>
      </c>
      <c r="L5894">
        <v>951.39</v>
      </c>
      <c r="M5894" t="s">
        <v>28</v>
      </c>
      <c r="N5894">
        <v>27</v>
      </c>
      <c r="O5894" s="1">
        <v>45360</v>
      </c>
      <c r="P5894">
        <v>498</v>
      </c>
      <c r="Q5894" t="s">
        <v>43</v>
      </c>
      <c r="R5894">
        <v>4</v>
      </c>
      <c r="S5894" t="s">
        <v>12124</v>
      </c>
      <c r="T5894" t="s">
        <v>36</v>
      </c>
    </row>
    <row r="5895" spans="1:20" x14ac:dyDescent="0.25">
      <c r="A5895" t="s">
        <v>11840</v>
      </c>
      <c r="B5895" t="s">
        <v>38</v>
      </c>
      <c r="C5895" t="s">
        <v>82</v>
      </c>
      <c r="D5895" t="s">
        <v>23</v>
      </c>
      <c r="E5895" s="1">
        <v>45841</v>
      </c>
      <c r="F5895" t="s">
        <v>11841</v>
      </c>
      <c r="G5895" s="1">
        <v>45908</v>
      </c>
      <c r="H5895" t="s">
        <v>34</v>
      </c>
      <c r="I5895" t="s">
        <v>48</v>
      </c>
      <c r="J5895" t="s">
        <v>67</v>
      </c>
      <c r="K5895">
        <v>4</v>
      </c>
      <c r="L5895">
        <v>206.91</v>
      </c>
      <c r="M5895" t="s">
        <v>50</v>
      </c>
      <c r="N5895">
        <v>49</v>
      </c>
      <c r="O5895" s="1">
        <v>45748</v>
      </c>
      <c r="P5895">
        <v>43</v>
      </c>
      <c r="Q5895" t="s">
        <v>29</v>
      </c>
      <c r="R5895">
        <v>4</v>
      </c>
      <c r="S5895" s="1">
        <v>45515</v>
      </c>
      <c r="T5895" t="s">
        <v>30</v>
      </c>
    </row>
    <row r="5896" spans="1:20" x14ac:dyDescent="0.25">
      <c r="A5896" t="s">
        <v>11842</v>
      </c>
      <c r="B5896" t="s">
        <v>21</v>
      </c>
      <c r="C5896" t="s">
        <v>22</v>
      </c>
      <c r="D5896" t="s">
        <v>77</v>
      </c>
      <c r="E5896" t="s">
        <v>12478</v>
      </c>
      <c r="F5896" t="s">
        <v>11843</v>
      </c>
      <c r="G5896" s="1">
        <v>45908</v>
      </c>
      <c r="H5896" t="s">
        <v>58</v>
      </c>
      <c r="I5896" t="s">
        <v>48</v>
      </c>
      <c r="J5896" t="s">
        <v>67</v>
      </c>
      <c r="K5896">
        <v>4</v>
      </c>
      <c r="L5896">
        <v>1135.95</v>
      </c>
      <c r="M5896" t="s">
        <v>35</v>
      </c>
      <c r="N5896">
        <v>40</v>
      </c>
      <c r="O5896" s="1">
        <v>45637</v>
      </c>
      <c r="P5896">
        <v>324</v>
      </c>
      <c r="Q5896" t="s">
        <v>29</v>
      </c>
      <c r="R5896">
        <v>2</v>
      </c>
      <c r="S5896" t="s">
        <v>12070</v>
      </c>
      <c r="T5896" t="s">
        <v>30</v>
      </c>
    </row>
    <row r="5897" spans="1:20" x14ac:dyDescent="0.25">
      <c r="A5897" t="s">
        <v>11844</v>
      </c>
      <c r="B5897" t="s">
        <v>21</v>
      </c>
      <c r="C5897" t="s">
        <v>22</v>
      </c>
      <c r="D5897" t="s">
        <v>23</v>
      </c>
      <c r="E5897" t="s">
        <v>12302</v>
      </c>
      <c r="F5897" t="s">
        <v>11845</v>
      </c>
      <c r="G5897" s="1">
        <v>45938</v>
      </c>
      <c r="H5897" t="s">
        <v>47</v>
      </c>
      <c r="I5897" t="s">
        <v>42</v>
      </c>
      <c r="J5897" t="s">
        <v>67</v>
      </c>
      <c r="K5897">
        <v>2</v>
      </c>
      <c r="L5897">
        <v>340.37</v>
      </c>
      <c r="M5897" t="s">
        <v>35</v>
      </c>
      <c r="N5897">
        <v>9</v>
      </c>
      <c r="O5897" s="1">
        <v>45998</v>
      </c>
      <c r="P5897">
        <v>308</v>
      </c>
      <c r="Q5897" t="s">
        <v>43</v>
      </c>
      <c r="R5897">
        <v>3</v>
      </c>
      <c r="S5897" t="s">
        <v>12200</v>
      </c>
      <c r="T5897" t="s">
        <v>30</v>
      </c>
    </row>
    <row r="5898" spans="1:20" x14ac:dyDescent="0.25">
      <c r="A5898" t="s">
        <v>11846</v>
      </c>
      <c r="B5898" t="s">
        <v>45</v>
      </c>
      <c r="C5898" t="s">
        <v>39</v>
      </c>
      <c r="D5898" t="s">
        <v>77</v>
      </c>
      <c r="E5898" t="s">
        <v>12408</v>
      </c>
      <c r="F5898" t="s">
        <v>11847</v>
      </c>
      <c r="G5898" s="1">
        <v>45938</v>
      </c>
      <c r="H5898" t="s">
        <v>41</v>
      </c>
      <c r="I5898" t="s">
        <v>26</v>
      </c>
      <c r="J5898" t="s">
        <v>67</v>
      </c>
      <c r="K5898">
        <v>2</v>
      </c>
      <c r="L5898">
        <v>1388.69</v>
      </c>
      <c r="M5898" t="s">
        <v>35</v>
      </c>
      <c r="N5898">
        <v>36</v>
      </c>
      <c r="O5898" s="1">
        <v>45752</v>
      </c>
      <c r="P5898">
        <v>274</v>
      </c>
      <c r="Q5898" t="s">
        <v>29</v>
      </c>
      <c r="R5898">
        <v>4</v>
      </c>
      <c r="S5898" t="s">
        <v>12286</v>
      </c>
      <c r="T5898" t="s">
        <v>60</v>
      </c>
    </row>
    <row r="5899" spans="1:20" x14ac:dyDescent="0.25">
      <c r="A5899" t="s">
        <v>11848</v>
      </c>
      <c r="B5899" t="s">
        <v>45</v>
      </c>
      <c r="C5899" t="s">
        <v>82</v>
      </c>
      <c r="D5899" t="s">
        <v>56</v>
      </c>
      <c r="E5899" s="1">
        <v>45354</v>
      </c>
      <c r="F5899" t="s">
        <v>11849</v>
      </c>
      <c r="G5899" s="1">
        <v>45938</v>
      </c>
      <c r="H5899" t="s">
        <v>58</v>
      </c>
      <c r="I5899" t="s">
        <v>54</v>
      </c>
      <c r="J5899" t="s">
        <v>27</v>
      </c>
      <c r="K5899">
        <v>1</v>
      </c>
      <c r="L5899">
        <v>1126.5</v>
      </c>
      <c r="M5899" t="s">
        <v>35</v>
      </c>
      <c r="N5899">
        <v>34</v>
      </c>
      <c r="O5899" t="s">
        <v>12072</v>
      </c>
      <c r="P5899">
        <v>363</v>
      </c>
      <c r="Q5899" t="s">
        <v>43</v>
      </c>
      <c r="R5899">
        <v>2</v>
      </c>
      <c r="S5899" s="1">
        <v>45994</v>
      </c>
      <c r="T5899" t="s">
        <v>60</v>
      </c>
    </row>
    <row r="5900" spans="1:20" x14ac:dyDescent="0.25">
      <c r="A5900" t="s">
        <v>11850</v>
      </c>
      <c r="B5900" t="s">
        <v>21</v>
      </c>
      <c r="C5900" t="s">
        <v>39</v>
      </c>
      <c r="D5900" t="s">
        <v>56</v>
      </c>
      <c r="E5900" s="1">
        <v>45874</v>
      </c>
      <c r="F5900" t="s">
        <v>11851</v>
      </c>
      <c r="G5900" s="1">
        <v>45938</v>
      </c>
      <c r="H5900" t="s">
        <v>47</v>
      </c>
      <c r="I5900" t="s">
        <v>54</v>
      </c>
      <c r="J5900" t="s">
        <v>64</v>
      </c>
      <c r="K5900">
        <v>1</v>
      </c>
      <c r="L5900">
        <v>1320.43</v>
      </c>
      <c r="M5900" t="s">
        <v>50</v>
      </c>
      <c r="N5900">
        <v>5</v>
      </c>
      <c r="O5900" s="1">
        <v>45693</v>
      </c>
      <c r="P5900">
        <v>410</v>
      </c>
      <c r="Q5900" t="s">
        <v>43</v>
      </c>
      <c r="R5900">
        <v>1</v>
      </c>
      <c r="S5900" s="1">
        <v>45785</v>
      </c>
      <c r="T5900" t="s">
        <v>36</v>
      </c>
    </row>
    <row r="5901" spans="1:20" x14ac:dyDescent="0.25">
      <c r="A5901" t="s">
        <v>11852</v>
      </c>
      <c r="B5901" t="s">
        <v>38</v>
      </c>
      <c r="C5901" t="s">
        <v>22</v>
      </c>
      <c r="D5901" t="s">
        <v>52</v>
      </c>
      <c r="E5901" t="s">
        <v>12503</v>
      </c>
      <c r="F5901" t="s">
        <v>11853</v>
      </c>
      <c r="G5901" s="1">
        <v>45938</v>
      </c>
      <c r="H5901" t="s">
        <v>58</v>
      </c>
      <c r="I5901" t="s">
        <v>26</v>
      </c>
      <c r="J5901" t="s">
        <v>64</v>
      </c>
      <c r="K5901">
        <v>4</v>
      </c>
      <c r="L5901">
        <v>971.9</v>
      </c>
      <c r="M5901" t="s">
        <v>28</v>
      </c>
      <c r="N5901">
        <v>34</v>
      </c>
      <c r="O5901" t="s">
        <v>12123</v>
      </c>
      <c r="P5901">
        <v>156</v>
      </c>
      <c r="Q5901" t="s">
        <v>43</v>
      </c>
      <c r="R5901">
        <v>4</v>
      </c>
      <c r="S5901" t="s">
        <v>12198</v>
      </c>
      <c r="T5901" t="s">
        <v>36</v>
      </c>
    </row>
    <row r="5902" spans="1:20" x14ac:dyDescent="0.25">
      <c r="A5902" t="s">
        <v>11854</v>
      </c>
      <c r="B5902" t="s">
        <v>38</v>
      </c>
      <c r="C5902" t="s">
        <v>22</v>
      </c>
      <c r="D5902" t="s">
        <v>52</v>
      </c>
      <c r="E5902" t="s">
        <v>12432</v>
      </c>
      <c r="F5902" t="s">
        <v>11855</v>
      </c>
      <c r="G5902" s="1">
        <v>45938</v>
      </c>
      <c r="H5902" t="s">
        <v>25</v>
      </c>
      <c r="I5902" t="s">
        <v>26</v>
      </c>
      <c r="J5902" t="s">
        <v>27</v>
      </c>
      <c r="K5902">
        <v>5</v>
      </c>
      <c r="L5902">
        <v>791.62</v>
      </c>
      <c r="M5902" t="s">
        <v>28</v>
      </c>
      <c r="N5902">
        <v>26</v>
      </c>
      <c r="O5902" s="1">
        <v>45484</v>
      </c>
      <c r="P5902">
        <v>30</v>
      </c>
      <c r="Q5902" t="s">
        <v>43</v>
      </c>
      <c r="R5902">
        <v>3</v>
      </c>
      <c r="S5902" s="1">
        <v>45877</v>
      </c>
      <c r="T5902" t="s">
        <v>30</v>
      </c>
    </row>
    <row r="5903" spans="1:20" x14ac:dyDescent="0.25">
      <c r="A5903" t="s">
        <v>11856</v>
      </c>
      <c r="B5903" t="s">
        <v>45</v>
      </c>
      <c r="C5903" t="s">
        <v>82</v>
      </c>
      <c r="D5903" t="s">
        <v>32</v>
      </c>
      <c r="E5903" s="1">
        <v>45785</v>
      </c>
      <c r="F5903" t="s">
        <v>11857</v>
      </c>
      <c r="G5903" s="1">
        <v>45938</v>
      </c>
      <c r="H5903" t="s">
        <v>25</v>
      </c>
      <c r="I5903" t="s">
        <v>26</v>
      </c>
      <c r="J5903" t="s">
        <v>27</v>
      </c>
      <c r="K5903">
        <v>4</v>
      </c>
      <c r="L5903">
        <v>257.2</v>
      </c>
      <c r="M5903" t="s">
        <v>35</v>
      </c>
      <c r="N5903">
        <v>2</v>
      </c>
      <c r="O5903" t="s">
        <v>12123</v>
      </c>
      <c r="P5903">
        <v>404</v>
      </c>
      <c r="Q5903" t="s">
        <v>43</v>
      </c>
      <c r="R5903">
        <v>4</v>
      </c>
      <c r="S5903" t="s">
        <v>12065</v>
      </c>
      <c r="T5903" t="s">
        <v>36</v>
      </c>
    </row>
    <row r="5904" spans="1:20" x14ac:dyDescent="0.25">
      <c r="A5904" t="s">
        <v>11858</v>
      </c>
      <c r="B5904" t="s">
        <v>38</v>
      </c>
      <c r="C5904" t="s">
        <v>22</v>
      </c>
      <c r="D5904" t="s">
        <v>77</v>
      </c>
      <c r="E5904" t="s">
        <v>12288</v>
      </c>
      <c r="F5904" t="s">
        <v>11859</v>
      </c>
      <c r="G5904" s="1">
        <v>45938</v>
      </c>
      <c r="H5904" t="s">
        <v>25</v>
      </c>
      <c r="I5904" t="s">
        <v>42</v>
      </c>
      <c r="J5904" t="s">
        <v>59</v>
      </c>
      <c r="K5904">
        <v>3</v>
      </c>
      <c r="L5904">
        <v>1071.1600000000001</v>
      </c>
      <c r="M5904" t="s">
        <v>28</v>
      </c>
      <c r="N5904">
        <v>14</v>
      </c>
      <c r="O5904" s="1">
        <v>45754</v>
      </c>
      <c r="P5904">
        <v>37</v>
      </c>
      <c r="Q5904" t="s">
        <v>43</v>
      </c>
      <c r="R5904">
        <v>2</v>
      </c>
      <c r="S5904" t="s">
        <v>12155</v>
      </c>
      <c r="T5904" t="s">
        <v>60</v>
      </c>
    </row>
    <row r="5905" spans="1:20" x14ac:dyDescent="0.25">
      <c r="A5905" t="s">
        <v>11860</v>
      </c>
      <c r="B5905" t="s">
        <v>38</v>
      </c>
      <c r="C5905" t="s">
        <v>82</v>
      </c>
      <c r="D5905" t="s">
        <v>56</v>
      </c>
      <c r="E5905" t="s">
        <v>12360</v>
      </c>
      <c r="F5905" t="s">
        <v>11861</v>
      </c>
      <c r="G5905" s="1">
        <v>45969</v>
      </c>
      <c r="H5905" t="s">
        <v>58</v>
      </c>
      <c r="I5905" t="s">
        <v>54</v>
      </c>
      <c r="J5905" t="s">
        <v>27</v>
      </c>
      <c r="K5905">
        <v>5</v>
      </c>
      <c r="L5905">
        <v>1388.28</v>
      </c>
      <c r="M5905" t="s">
        <v>35</v>
      </c>
      <c r="N5905">
        <v>34</v>
      </c>
      <c r="O5905" t="s">
        <v>12071</v>
      </c>
      <c r="P5905">
        <v>434</v>
      </c>
      <c r="Q5905" t="s">
        <v>43</v>
      </c>
      <c r="R5905">
        <v>1</v>
      </c>
      <c r="S5905" s="1">
        <v>45780</v>
      </c>
      <c r="T5905" t="s">
        <v>60</v>
      </c>
    </row>
    <row r="5906" spans="1:20" x14ac:dyDescent="0.25">
      <c r="A5906" t="s">
        <v>11862</v>
      </c>
      <c r="B5906" t="s">
        <v>38</v>
      </c>
      <c r="C5906" t="s">
        <v>39</v>
      </c>
      <c r="D5906" t="s">
        <v>23</v>
      </c>
      <c r="E5906" s="1">
        <v>45270</v>
      </c>
      <c r="F5906" t="s">
        <v>11863</v>
      </c>
      <c r="G5906" s="1">
        <v>45969</v>
      </c>
      <c r="H5906" t="s">
        <v>25</v>
      </c>
      <c r="I5906" t="s">
        <v>54</v>
      </c>
      <c r="J5906" t="s">
        <v>49</v>
      </c>
      <c r="K5906">
        <v>1</v>
      </c>
      <c r="L5906">
        <v>1491.19</v>
      </c>
      <c r="M5906" t="s">
        <v>28</v>
      </c>
      <c r="N5906">
        <v>33</v>
      </c>
      <c r="O5906" s="1">
        <v>45901</v>
      </c>
      <c r="P5906">
        <v>1</v>
      </c>
      <c r="Q5906" t="s">
        <v>43</v>
      </c>
      <c r="R5906">
        <v>4</v>
      </c>
      <c r="S5906" t="s">
        <v>12280</v>
      </c>
      <c r="T5906" t="s">
        <v>36</v>
      </c>
    </row>
    <row r="5907" spans="1:20" x14ac:dyDescent="0.25">
      <c r="A5907" t="s">
        <v>11864</v>
      </c>
      <c r="B5907" t="s">
        <v>38</v>
      </c>
      <c r="C5907" t="s">
        <v>82</v>
      </c>
      <c r="D5907" t="s">
        <v>23</v>
      </c>
      <c r="E5907" t="s">
        <v>12188</v>
      </c>
      <c r="F5907" t="s">
        <v>11865</v>
      </c>
      <c r="G5907" s="1">
        <v>45969</v>
      </c>
      <c r="H5907" t="s">
        <v>47</v>
      </c>
      <c r="I5907" t="s">
        <v>42</v>
      </c>
      <c r="J5907" t="s">
        <v>49</v>
      </c>
      <c r="K5907">
        <v>1</v>
      </c>
      <c r="L5907">
        <v>1019.73</v>
      </c>
      <c r="M5907" t="s">
        <v>35</v>
      </c>
      <c r="N5907">
        <v>36</v>
      </c>
      <c r="O5907" t="s">
        <v>12356</v>
      </c>
      <c r="P5907">
        <v>215</v>
      </c>
      <c r="Q5907" t="s">
        <v>29</v>
      </c>
      <c r="R5907">
        <v>5</v>
      </c>
      <c r="S5907" s="1">
        <v>45576</v>
      </c>
      <c r="T5907" t="s">
        <v>30</v>
      </c>
    </row>
    <row r="5908" spans="1:20" x14ac:dyDescent="0.25">
      <c r="A5908" t="s">
        <v>11866</v>
      </c>
      <c r="B5908" t="s">
        <v>45</v>
      </c>
      <c r="C5908" t="s">
        <v>39</v>
      </c>
      <c r="D5908" t="s">
        <v>52</v>
      </c>
      <c r="E5908" t="s">
        <v>12481</v>
      </c>
      <c r="F5908" t="s">
        <v>11867</v>
      </c>
      <c r="G5908" s="1">
        <v>45969</v>
      </c>
      <c r="H5908" t="s">
        <v>25</v>
      </c>
      <c r="I5908" t="s">
        <v>26</v>
      </c>
      <c r="J5908" t="s">
        <v>64</v>
      </c>
      <c r="K5908">
        <v>5</v>
      </c>
      <c r="L5908">
        <v>1270.1500000000001</v>
      </c>
      <c r="M5908" t="s">
        <v>35</v>
      </c>
      <c r="N5908">
        <v>26</v>
      </c>
      <c r="O5908" t="s">
        <v>12332</v>
      </c>
      <c r="P5908">
        <v>273</v>
      </c>
      <c r="Q5908" t="s">
        <v>29</v>
      </c>
      <c r="R5908">
        <v>1</v>
      </c>
      <c r="S5908" t="s">
        <v>12255</v>
      </c>
      <c r="T5908" t="s">
        <v>30</v>
      </c>
    </row>
    <row r="5909" spans="1:20" x14ac:dyDescent="0.25">
      <c r="A5909" t="s">
        <v>11868</v>
      </c>
      <c r="B5909" t="s">
        <v>45</v>
      </c>
      <c r="C5909" t="s">
        <v>22</v>
      </c>
      <c r="D5909" t="s">
        <v>52</v>
      </c>
      <c r="E5909" s="1">
        <v>45997</v>
      </c>
      <c r="F5909" t="s">
        <v>11869</v>
      </c>
      <c r="G5909" s="1">
        <v>45969</v>
      </c>
      <c r="H5909" t="s">
        <v>58</v>
      </c>
      <c r="I5909" t="s">
        <v>42</v>
      </c>
      <c r="J5909" t="s">
        <v>64</v>
      </c>
      <c r="K5909">
        <v>2</v>
      </c>
      <c r="L5909">
        <v>602</v>
      </c>
      <c r="M5909" t="s">
        <v>28</v>
      </c>
      <c r="N5909">
        <v>7</v>
      </c>
      <c r="O5909" t="s">
        <v>12083</v>
      </c>
      <c r="P5909">
        <v>173</v>
      </c>
      <c r="Q5909" t="s">
        <v>29</v>
      </c>
      <c r="R5909">
        <v>3</v>
      </c>
      <c r="S5909" s="1">
        <v>45606</v>
      </c>
      <c r="T5909" t="s">
        <v>36</v>
      </c>
    </row>
    <row r="5910" spans="1:20" x14ac:dyDescent="0.25">
      <c r="A5910" t="s">
        <v>11870</v>
      </c>
      <c r="B5910" t="s">
        <v>21</v>
      </c>
      <c r="C5910" t="s">
        <v>82</v>
      </c>
      <c r="D5910" t="s">
        <v>77</v>
      </c>
      <c r="E5910" t="s">
        <v>12473</v>
      </c>
      <c r="F5910" t="s">
        <v>11871</v>
      </c>
      <c r="G5910" s="1">
        <v>45969</v>
      </c>
      <c r="H5910" t="s">
        <v>34</v>
      </c>
      <c r="I5910" t="s">
        <v>26</v>
      </c>
      <c r="J5910" t="s">
        <v>49</v>
      </c>
      <c r="K5910">
        <v>3</v>
      </c>
      <c r="L5910">
        <v>816.25</v>
      </c>
      <c r="M5910" t="s">
        <v>35</v>
      </c>
      <c r="N5910">
        <v>35</v>
      </c>
      <c r="O5910" t="s">
        <v>12379</v>
      </c>
      <c r="P5910">
        <v>280</v>
      </c>
      <c r="Q5910" t="s">
        <v>29</v>
      </c>
      <c r="R5910">
        <v>2</v>
      </c>
      <c r="S5910" s="1">
        <v>45665</v>
      </c>
      <c r="T5910" t="s">
        <v>60</v>
      </c>
    </row>
    <row r="5911" spans="1:20" x14ac:dyDescent="0.25">
      <c r="A5911" t="s">
        <v>11872</v>
      </c>
      <c r="B5911" t="s">
        <v>45</v>
      </c>
      <c r="C5911" t="s">
        <v>82</v>
      </c>
      <c r="D5911" t="s">
        <v>52</v>
      </c>
      <c r="E5911" t="s">
        <v>12270</v>
      </c>
      <c r="F5911" t="s">
        <v>11873</v>
      </c>
      <c r="G5911" s="1">
        <v>45969</v>
      </c>
      <c r="H5911" t="s">
        <v>58</v>
      </c>
      <c r="I5911" t="s">
        <v>48</v>
      </c>
      <c r="J5911" t="s">
        <v>67</v>
      </c>
      <c r="K5911">
        <v>5</v>
      </c>
      <c r="L5911">
        <v>101.16</v>
      </c>
      <c r="M5911" t="s">
        <v>28</v>
      </c>
      <c r="N5911">
        <v>6</v>
      </c>
      <c r="O5911" t="s">
        <v>12125</v>
      </c>
      <c r="P5911">
        <v>42</v>
      </c>
      <c r="Q5911" t="s">
        <v>29</v>
      </c>
      <c r="R5911">
        <v>3</v>
      </c>
      <c r="S5911" s="1">
        <v>45718</v>
      </c>
      <c r="T5911" t="s">
        <v>60</v>
      </c>
    </row>
    <row r="5912" spans="1:20" x14ac:dyDescent="0.25">
      <c r="A5912" t="s">
        <v>11874</v>
      </c>
      <c r="B5912" t="s">
        <v>21</v>
      </c>
      <c r="C5912" t="s">
        <v>82</v>
      </c>
      <c r="D5912" t="s">
        <v>32</v>
      </c>
      <c r="E5912" s="1">
        <v>45420</v>
      </c>
      <c r="F5912" t="s">
        <v>11875</v>
      </c>
      <c r="G5912" s="1">
        <v>45999</v>
      </c>
      <c r="H5912" t="s">
        <v>58</v>
      </c>
      <c r="I5912" t="s">
        <v>42</v>
      </c>
      <c r="J5912" t="s">
        <v>27</v>
      </c>
      <c r="K5912">
        <v>2</v>
      </c>
      <c r="L5912">
        <v>841.04</v>
      </c>
      <c r="M5912" t="s">
        <v>35</v>
      </c>
      <c r="N5912">
        <v>38</v>
      </c>
      <c r="O5912" s="1">
        <v>45966</v>
      </c>
      <c r="P5912">
        <v>137</v>
      </c>
      <c r="Q5912" t="s">
        <v>43</v>
      </c>
      <c r="R5912">
        <v>1</v>
      </c>
      <c r="S5912" t="s">
        <v>12423</v>
      </c>
      <c r="T5912" t="s">
        <v>36</v>
      </c>
    </row>
    <row r="5913" spans="1:20" x14ac:dyDescent="0.25">
      <c r="A5913" t="s">
        <v>11876</v>
      </c>
      <c r="B5913" t="s">
        <v>21</v>
      </c>
      <c r="C5913" t="s">
        <v>22</v>
      </c>
      <c r="D5913" t="s">
        <v>56</v>
      </c>
      <c r="E5913" s="1">
        <v>45209</v>
      </c>
      <c r="F5913" t="s">
        <v>11877</v>
      </c>
      <c r="G5913" s="1">
        <v>45999</v>
      </c>
      <c r="H5913" t="s">
        <v>34</v>
      </c>
      <c r="I5913" t="s">
        <v>48</v>
      </c>
      <c r="J5913" t="s">
        <v>59</v>
      </c>
      <c r="K5913">
        <v>1</v>
      </c>
      <c r="L5913">
        <v>1423.68</v>
      </c>
      <c r="M5913" t="s">
        <v>35</v>
      </c>
      <c r="N5913">
        <v>26</v>
      </c>
      <c r="O5913" s="1">
        <v>45333</v>
      </c>
      <c r="P5913">
        <v>485</v>
      </c>
      <c r="Q5913" t="s">
        <v>29</v>
      </c>
      <c r="R5913">
        <v>3</v>
      </c>
      <c r="S5913" t="s">
        <v>12148</v>
      </c>
      <c r="T5913" t="s">
        <v>36</v>
      </c>
    </row>
    <row r="5914" spans="1:20" x14ac:dyDescent="0.25">
      <c r="A5914" t="s">
        <v>11878</v>
      </c>
      <c r="B5914" t="s">
        <v>21</v>
      </c>
      <c r="C5914" t="s">
        <v>82</v>
      </c>
      <c r="D5914" t="s">
        <v>56</v>
      </c>
      <c r="E5914" s="1">
        <v>45937</v>
      </c>
      <c r="F5914" t="s">
        <v>11879</v>
      </c>
      <c r="G5914" s="1">
        <v>45999</v>
      </c>
      <c r="H5914" t="s">
        <v>58</v>
      </c>
      <c r="I5914" t="s">
        <v>42</v>
      </c>
      <c r="J5914" t="s">
        <v>59</v>
      </c>
      <c r="K5914">
        <v>3</v>
      </c>
      <c r="L5914">
        <v>1337.25</v>
      </c>
      <c r="M5914" t="s">
        <v>50</v>
      </c>
      <c r="N5914">
        <v>40</v>
      </c>
      <c r="O5914" t="s">
        <v>12274</v>
      </c>
      <c r="P5914">
        <v>303</v>
      </c>
      <c r="Q5914" t="s">
        <v>29</v>
      </c>
      <c r="R5914">
        <v>4</v>
      </c>
      <c r="S5914" t="s">
        <v>12384</v>
      </c>
      <c r="T5914" t="s">
        <v>36</v>
      </c>
    </row>
    <row r="5915" spans="1:20" x14ac:dyDescent="0.25">
      <c r="A5915" t="s">
        <v>11880</v>
      </c>
      <c r="B5915" t="s">
        <v>21</v>
      </c>
      <c r="C5915" t="s">
        <v>82</v>
      </c>
      <c r="D5915" t="s">
        <v>23</v>
      </c>
      <c r="E5915" s="1">
        <v>45658</v>
      </c>
      <c r="F5915" t="s">
        <v>11881</v>
      </c>
      <c r="G5915" s="1">
        <v>45999</v>
      </c>
      <c r="H5915" t="s">
        <v>58</v>
      </c>
      <c r="I5915" t="s">
        <v>42</v>
      </c>
      <c r="J5915" t="s">
        <v>49</v>
      </c>
      <c r="K5915">
        <v>3</v>
      </c>
      <c r="L5915">
        <v>406.37</v>
      </c>
      <c r="M5915" t="s">
        <v>28</v>
      </c>
      <c r="N5915">
        <v>47</v>
      </c>
      <c r="O5915" t="s">
        <v>12335</v>
      </c>
      <c r="P5915">
        <v>491</v>
      </c>
      <c r="Q5915" t="s">
        <v>29</v>
      </c>
      <c r="R5915">
        <v>3</v>
      </c>
      <c r="S5915" t="s">
        <v>12170</v>
      </c>
      <c r="T5915" t="s">
        <v>36</v>
      </c>
    </row>
    <row r="5916" spans="1:20" x14ac:dyDescent="0.25">
      <c r="A5916" t="s">
        <v>11882</v>
      </c>
      <c r="B5916" t="s">
        <v>45</v>
      </c>
      <c r="C5916" t="s">
        <v>39</v>
      </c>
      <c r="D5916" t="s">
        <v>77</v>
      </c>
      <c r="E5916" t="s">
        <v>12456</v>
      </c>
      <c r="F5916" t="s">
        <v>11883</v>
      </c>
      <c r="G5916" s="1">
        <v>45999</v>
      </c>
      <c r="H5916" t="s">
        <v>34</v>
      </c>
      <c r="I5916" t="s">
        <v>63</v>
      </c>
      <c r="J5916" t="s">
        <v>27</v>
      </c>
      <c r="K5916">
        <v>1</v>
      </c>
      <c r="L5916">
        <v>1400.6</v>
      </c>
      <c r="M5916" t="s">
        <v>35</v>
      </c>
      <c r="N5916">
        <v>37</v>
      </c>
      <c r="O5916" t="s">
        <v>12272</v>
      </c>
      <c r="P5916">
        <v>100</v>
      </c>
      <c r="Q5916" t="s">
        <v>43</v>
      </c>
      <c r="R5916">
        <v>3</v>
      </c>
      <c r="S5916" t="s">
        <v>12113</v>
      </c>
      <c r="T5916" t="s">
        <v>30</v>
      </c>
    </row>
    <row r="5917" spans="1:20" x14ac:dyDescent="0.25">
      <c r="A5917" t="s">
        <v>11884</v>
      </c>
      <c r="B5917" t="s">
        <v>21</v>
      </c>
      <c r="C5917" t="s">
        <v>22</v>
      </c>
      <c r="D5917" t="s">
        <v>56</v>
      </c>
      <c r="E5917" t="s">
        <v>12403</v>
      </c>
      <c r="F5917" t="s">
        <v>11885</v>
      </c>
      <c r="G5917" s="1">
        <v>45999</v>
      </c>
      <c r="H5917" t="s">
        <v>47</v>
      </c>
      <c r="I5917" t="s">
        <v>26</v>
      </c>
      <c r="J5917" t="s">
        <v>27</v>
      </c>
      <c r="K5917">
        <v>2</v>
      </c>
      <c r="L5917">
        <v>989.1</v>
      </c>
      <c r="M5917" t="s">
        <v>50</v>
      </c>
      <c r="N5917">
        <v>27</v>
      </c>
      <c r="O5917" t="s">
        <v>12394</v>
      </c>
      <c r="P5917">
        <v>407</v>
      </c>
      <c r="Q5917" t="s">
        <v>43</v>
      </c>
      <c r="R5917">
        <v>2</v>
      </c>
      <c r="S5917" t="s">
        <v>12220</v>
      </c>
      <c r="T5917" t="s">
        <v>30</v>
      </c>
    </row>
    <row r="5918" spans="1:20" x14ac:dyDescent="0.25">
      <c r="A5918" t="s">
        <v>11886</v>
      </c>
      <c r="B5918" t="s">
        <v>45</v>
      </c>
      <c r="C5918" t="s">
        <v>82</v>
      </c>
      <c r="D5918" t="s">
        <v>52</v>
      </c>
      <c r="E5918" t="s">
        <v>12269</v>
      </c>
      <c r="F5918" t="s">
        <v>11887</v>
      </c>
      <c r="G5918" s="1">
        <v>45999</v>
      </c>
      <c r="H5918" t="s">
        <v>58</v>
      </c>
      <c r="I5918" t="s">
        <v>26</v>
      </c>
      <c r="J5918" t="s">
        <v>67</v>
      </c>
      <c r="K5918">
        <v>2</v>
      </c>
      <c r="L5918">
        <v>814.79</v>
      </c>
      <c r="M5918" t="s">
        <v>50</v>
      </c>
      <c r="N5918">
        <v>19</v>
      </c>
      <c r="O5918" t="s">
        <v>12165</v>
      </c>
      <c r="P5918">
        <v>165</v>
      </c>
      <c r="Q5918" t="s">
        <v>29</v>
      </c>
      <c r="R5918">
        <v>5</v>
      </c>
      <c r="S5918" t="s">
        <v>12304</v>
      </c>
      <c r="T5918" t="s">
        <v>60</v>
      </c>
    </row>
    <row r="5919" spans="1:20" x14ac:dyDescent="0.25">
      <c r="A5919" t="s">
        <v>11888</v>
      </c>
      <c r="B5919" t="s">
        <v>38</v>
      </c>
      <c r="C5919" t="s">
        <v>82</v>
      </c>
      <c r="D5919" t="s">
        <v>23</v>
      </c>
      <c r="E5919" t="s">
        <v>12342</v>
      </c>
      <c r="F5919" t="s">
        <v>11889</v>
      </c>
      <c r="G5919" s="1">
        <v>45999</v>
      </c>
      <c r="H5919" t="s">
        <v>25</v>
      </c>
      <c r="I5919" t="s">
        <v>63</v>
      </c>
      <c r="J5919" t="s">
        <v>59</v>
      </c>
      <c r="K5919">
        <v>5</v>
      </c>
      <c r="L5919">
        <v>131.24</v>
      </c>
      <c r="M5919" t="s">
        <v>28</v>
      </c>
      <c r="N5919">
        <v>3</v>
      </c>
      <c r="O5919" t="s">
        <v>12196</v>
      </c>
      <c r="P5919">
        <v>109</v>
      </c>
      <c r="Q5919" t="s">
        <v>29</v>
      </c>
      <c r="R5919">
        <v>3</v>
      </c>
      <c r="S5919" t="s">
        <v>12081</v>
      </c>
      <c r="T5919" t="s">
        <v>30</v>
      </c>
    </row>
    <row r="5920" spans="1:20" x14ac:dyDescent="0.25">
      <c r="A5920" t="s">
        <v>11890</v>
      </c>
      <c r="B5920" t="s">
        <v>21</v>
      </c>
      <c r="C5920" t="s">
        <v>82</v>
      </c>
      <c r="D5920" t="s">
        <v>77</v>
      </c>
      <c r="E5920" s="1">
        <v>45358</v>
      </c>
      <c r="F5920" t="s">
        <v>11891</v>
      </c>
      <c r="G5920" s="1">
        <v>45999</v>
      </c>
      <c r="H5920" t="s">
        <v>25</v>
      </c>
      <c r="I5920" t="s">
        <v>48</v>
      </c>
      <c r="J5920" t="s">
        <v>27</v>
      </c>
      <c r="K5920">
        <v>2</v>
      </c>
      <c r="L5920">
        <v>545.16999999999996</v>
      </c>
      <c r="M5920" t="s">
        <v>35</v>
      </c>
      <c r="N5920">
        <v>43</v>
      </c>
      <c r="O5920" t="s">
        <v>12423</v>
      </c>
      <c r="P5920">
        <v>227</v>
      </c>
      <c r="Q5920" t="s">
        <v>43</v>
      </c>
      <c r="R5920">
        <v>3</v>
      </c>
      <c r="S5920" t="s">
        <v>12280</v>
      </c>
      <c r="T5920" t="s">
        <v>36</v>
      </c>
    </row>
    <row r="5921" spans="1:20" x14ac:dyDescent="0.25">
      <c r="A5921" t="s">
        <v>11892</v>
      </c>
      <c r="B5921" t="s">
        <v>21</v>
      </c>
      <c r="C5921" t="s">
        <v>82</v>
      </c>
      <c r="D5921" t="s">
        <v>32</v>
      </c>
      <c r="E5921" t="s">
        <v>12065</v>
      </c>
      <c r="F5921" t="s">
        <v>11893</v>
      </c>
      <c r="G5921" s="1">
        <v>45999</v>
      </c>
      <c r="H5921" t="s">
        <v>58</v>
      </c>
      <c r="I5921" t="s">
        <v>63</v>
      </c>
      <c r="J5921" t="s">
        <v>49</v>
      </c>
      <c r="K5921">
        <v>4</v>
      </c>
      <c r="L5921">
        <v>537.57000000000005</v>
      </c>
      <c r="M5921" t="s">
        <v>35</v>
      </c>
      <c r="N5921">
        <v>24</v>
      </c>
      <c r="O5921" s="1">
        <v>45482</v>
      </c>
      <c r="P5921">
        <v>43</v>
      </c>
      <c r="Q5921" t="s">
        <v>29</v>
      </c>
      <c r="R5921">
        <v>3</v>
      </c>
      <c r="S5921" s="1">
        <v>45813</v>
      </c>
      <c r="T5921" t="s">
        <v>36</v>
      </c>
    </row>
    <row r="5922" spans="1:20" x14ac:dyDescent="0.25">
      <c r="A5922" t="s">
        <v>11894</v>
      </c>
      <c r="B5922" t="s">
        <v>38</v>
      </c>
      <c r="C5922" t="s">
        <v>22</v>
      </c>
      <c r="D5922" t="s">
        <v>77</v>
      </c>
      <c r="E5922" t="s">
        <v>12217</v>
      </c>
      <c r="F5922" t="s">
        <v>11895</v>
      </c>
      <c r="G5922" t="s">
        <v>12272</v>
      </c>
      <c r="H5922" t="s">
        <v>25</v>
      </c>
      <c r="I5922" t="s">
        <v>63</v>
      </c>
      <c r="J5922" t="s">
        <v>49</v>
      </c>
      <c r="K5922">
        <v>2</v>
      </c>
      <c r="L5922">
        <v>926.83</v>
      </c>
      <c r="M5922" t="s">
        <v>28</v>
      </c>
      <c r="N5922">
        <v>2</v>
      </c>
      <c r="O5922" s="1">
        <v>45814</v>
      </c>
      <c r="P5922">
        <v>13</v>
      </c>
      <c r="Q5922" t="s">
        <v>29</v>
      </c>
      <c r="R5922">
        <v>2</v>
      </c>
      <c r="S5922" t="s">
        <v>12354</v>
      </c>
      <c r="T5922" t="s">
        <v>30</v>
      </c>
    </row>
    <row r="5923" spans="1:20" x14ac:dyDescent="0.25">
      <c r="A5923" t="s">
        <v>11896</v>
      </c>
      <c r="B5923" t="s">
        <v>38</v>
      </c>
      <c r="C5923" t="s">
        <v>39</v>
      </c>
      <c r="D5923" t="s">
        <v>77</v>
      </c>
      <c r="E5923" t="s">
        <v>12429</v>
      </c>
      <c r="F5923" t="s">
        <v>11897</v>
      </c>
      <c r="G5923" t="s">
        <v>12272</v>
      </c>
      <c r="H5923" t="s">
        <v>41</v>
      </c>
      <c r="I5923" t="s">
        <v>26</v>
      </c>
      <c r="J5923" t="s">
        <v>49</v>
      </c>
      <c r="K5923">
        <v>1</v>
      </c>
      <c r="L5923">
        <v>1163.8599999999999</v>
      </c>
      <c r="M5923" t="s">
        <v>35</v>
      </c>
      <c r="N5923">
        <v>37</v>
      </c>
      <c r="O5923" s="1">
        <v>45963</v>
      </c>
      <c r="P5923">
        <v>236</v>
      </c>
      <c r="Q5923" t="s">
        <v>43</v>
      </c>
      <c r="R5923">
        <v>1</v>
      </c>
      <c r="S5923" s="1">
        <v>45903</v>
      </c>
      <c r="T5923" t="s">
        <v>36</v>
      </c>
    </row>
    <row r="5924" spans="1:20" x14ac:dyDescent="0.25">
      <c r="A5924" t="s">
        <v>11898</v>
      </c>
      <c r="B5924" t="s">
        <v>38</v>
      </c>
      <c r="C5924" t="s">
        <v>22</v>
      </c>
      <c r="D5924" t="s">
        <v>23</v>
      </c>
      <c r="E5924" t="s">
        <v>12493</v>
      </c>
      <c r="F5924" t="s">
        <v>11899</v>
      </c>
      <c r="G5924" t="s">
        <v>12272</v>
      </c>
      <c r="H5924" t="s">
        <v>41</v>
      </c>
      <c r="I5924" t="s">
        <v>48</v>
      </c>
      <c r="J5924" t="s">
        <v>27</v>
      </c>
      <c r="K5924">
        <v>3</v>
      </c>
      <c r="L5924">
        <v>769.9</v>
      </c>
      <c r="M5924" t="s">
        <v>35</v>
      </c>
      <c r="N5924">
        <v>5</v>
      </c>
      <c r="O5924" t="s">
        <v>12198</v>
      </c>
      <c r="P5924">
        <v>309</v>
      </c>
      <c r="Q5924" t="s">
        <v>43</v>
      </c>
      <c r="R5924">
        <v>4</v>
      </c>
      <c r="S5924" t="s">
        <v>12335</v>
      </c>
      <c r="T5924" t="s">
        <v>36</v>
      </c>
    </row>
    <row r="5925" spans="1:20" x14ac:dyDescent="0.25">
      <c r="A5925" t="s">
        <v>11900</v>
      </c>
      <c r="B5925" t="s">
        <v>38</v>
      </c>
      <c r="C5925" t="s">
        <v>82</v>
      </c>
      <c r="D5925" t="s">
        <v>56</v>
      </c>
      <c r="E5925" t="s">
        <v>12271</v>
      </c>
      <c r="F5925" t="s">
        <v>11901</v>
      </c>
      <c r="G5925" t="s">
        <v>12272</v>
      </c>
      <c r="H5925" t="s">
        <v>58</v>
      </c>
      <c r="I5925" t="s">
        <v>42</v>
      </c>
      <c r="J5925" t="s">
        <v>49</v>
      </c>
      <c r="K5925">
        <v>4</v>
      </c>
      <c r="L5925">
        <v>782.04</v>
      </c>
      <c r="M5925" t="s">
        <v>28</v>
      </c>
      <c r="N5925">
        <v>9</v>
      </c>
      <c r="O5925" t="s">
        <v>12199</v>
      </c>
      <c r="P5925">
        <v>136</v>
      </c>
      <c r="Q5925" t="s">
        <v>43</v>
      </c>
      <c r="R5925">
        <v>4</v>
      </c>
      <c r="S5925" t="s">
        <v>12383</v>
      </c>
      <c r="T5925" t="s">
        <v>30</v>
      </c>
    </row>
    <row r="5926" spans="1:20" x14ac:dyDescent="0.25">
      <c r="A5926" t="s">
        <v>11902</v>
      </c>
      <c r="B5926" t="s">
        <v>45</v>
      </c>
      <c r="C5926" t="s">
        <v>82</v>
      </c>
      <c r="D5926" t="s">
        <v>77</v>
      </c>
      <c r="E5926" s="1">
        <v>45393</v>
      </c>
      <c r="F5926" t="s">
        <v>11903</v>
      </c>
      <c r="G5926" t="s">
        <v>12272</v>
      </c>
      <c r="H5926" t="s">
        <v>58</v>
      </c>
      <c r="I5926" t="s">
        <v>26</v>
      </c>
      <c r="J5926" t="s">
        <v>27</v>
      </c>
      <c r="K5926">
        <v>1</v>
      </c>
      <c r="L5926">
        <v>817.41</v>
      </c>
      <c r="M5926" t="s">
        <v>35</v>
      </c>
      <c r="N5926">
        <v>2</v>
      </c>
      <c r="O5926" t="s">
        <v>12122</v>
      </c>
      <c r="P5926">
        <v>166</v>
      </c>
      <c r="Q5926" t="s">
        <v>29</v>
      </c>
      <c r="R5926">
        <v>3</v>
      </c>
      <c r="S5926" t="s">
        <v>12339</v>
      </c>
      <c r="T5926" t="s">
        <v>30</v>
      </c>
    </row>
    <row r="5927" spans="1:20" x14ac:dyDescent="0.25">
      <c r="A5927" t="s">
        <v>11904</v>
      </c>
      <c r="B5927" t="s">
        <v>45</v>
      </c>
      <c r="C5927" t="s">
        <v>22</v>
      </c>
      <c r="D5927" t="s">
        <v>32</v>
      </c>
      <c r="E5927" t="s">
        <v>12197</v>
      </c>
      <c r="F5927" t="s">
        <v>11905</v>
      </c>
      <c r="G5927" t="s">
        <v>12272</v>
      </c>
      <c r="H5927" t="s">
        <v>41</v>
      </c>
      <c r="I5927" t="s">
        <v>54</v>
      </c>
      <c r="J5927" t="s">
        <v>49</v>
      </c>
      <c r="K5927">
        <v>1</v>
      </c>
      <c r="L5927">
        <v>1112.4000000000001</v>
      </c>
      <c r="M5927" t="s">
        <v>28</v>
      </c>
      <c r="N5927">
        <v>48</v>
      </c>
      <c r="O5927" t="s">
        <v>12188</v>
      </c>
      <c r="P5927">
        <v>221</v>
      </c>
      <c r="Q5927" t="s">
        <v>43</v>
      </c>
      <c r="R5927">
        <v>2</v>
      </c>
      <c r="S5927" t="s">
        <v>12197</v>
      </c>
      <c r="T5927" t="s">
        <v>60</v>
      </c>
    </row>
    <row r="5928" spans="1:20" x14ac:dyDescent="0.25">
      <c r="A5928" t="s">
        <v>11906</v>
      </c>
      <c r="B5928" t="s">
        <v>38</v>
      </c>
      <c r="C5928" t="s">
        <v>39</v>
      </c>
      <c r="D5928" t="s">
        <v>52</v>
      </c>
      <c r="E5928" s="1">
        <v>45962</v>
      </c>
      <c r="F5928" t="s">
        <v>11907</v>
      </c>
      <c r="G5928" t="s">
        <v>12272</v>
      </c>
      <c r="H5928" t="s">
        <v>47</v>
      </c>
      <c r="I5928" t="s">
        <v>54</v>
      </c>
      <c r="J5928" t="s">
        <v>64</v>
      </c>
      <c r="K5928">
        <v>5</v>
      </c>
      <c r="L5928">
        <v>1195.04</v>
      </c>
      <c r="M5928" t="s">
        <v>50</v>
      </c>
      <c r="N5928">
        <v>44</v>
      </c>
      <c r="O5928" t="s">
        <v>12275</v>
      </c>
      <c r="P5928">
        <v>244</v>
      </c>
      <c r="Q5928" t="s">
        <v>29</v>
      </c>
      <c r="R5928">
        <v>4</v>
      </c>
      <c r="S5928" t="s">
        <v>12326</v>
      </c>
      <c r="T5928" t="s">
        <v>36</v>
      </c>
    </row>
    <row r="5929" spans="1:20" x14ac:dyDescent="0.25">
      <c r="A5929" t="s">
        <v>11908</v>
      </c>
      <c r="B5929" t="s">
        <v>21</v>
      </c>
      <c r="C5929" t="s">
        <v>22</v>
      </c>
      <c r="D5929" t="s">
        <v>52</v>
      </c>
      <c r="E5929" s="1">
        <v>45353</v>
      </c>
      <c r="F5929" t="s">
        <v>11909</v>
      </c>
      <c r="G5929" t="s">
        <v>12272</v>
      </c>
      <c r="H5929" t="s">
        <v>58</v>
      </c>
      <c r="I5929" t="s">
        <v>42</v>
      </c>
      <c r="J5929" t="s">
        <v>64</v>
      </c>
      <c r="K5929">
        <v>3</v>
      </c>
      <c r="L5929">
        <v>1199.27</v>
      </c>
      <c r="M5929" t="s">
        <v>35</v>
      </c>
      <c r="N5929">
        <v>31</v>
      </c>
      <c r="O5929" t="s">
        <v>12188</v>
      </c>
      <c r="P5929">
        <v>12</v>
      </c>
      <c r="Q5929" t="s">
        <v>29</v>
      </c>
      <c r="R5929">
        <v>3</v>
      </c>
      <c r="S5929" s="1">
        <v>45608</v>
      </c>
      <c r="T5929" t="s">
        <v>60</v>
      </c>
    </row>
    <row r="5930" spans="1:20" x14ac:dyDescent="0.25">
      <c r="A5930" t="s">
        <v>11910</v>
      </c>
      <c r="B5930" t="s">
        <v>45</v>
      </c>
      <c r="C5930" t="s">
        <v>22</v>
      </c>
      <c r="D5930" t="s">
        <v>52</v>
      </c>
      <c r="E5930" t="s">
        <v>12178</v>
      </c>
      <c r="F5930" t="s">
        <v>11911</v>
      </c>
      <c r="G5930" t="s">
        <v>12272</v>
      </c>
      <c r="H5930" t="s">
        <v>25</v>
      </c>
      <c r="I5930" t="s">
        <v>48</v>
      </c>
      <c r="J5930" t="s">
        <v>27</v>
      </c>
      <c r="K5930">
        <v>4</v>
      </c>
      <c r="L5930">
        <v>1064.78</v>
      </c>
      <c r="M5930" t="s">
        <v>50</v>
      </c>
      <c r="N5930">
        <v>23</v>
      </c>
      <c r="O5930" t="s">
        <v>12091</v>
      </c>
      <c r="P5930">
        <v>383</v>
      </c>
      <c r="Q5930" t="s">
        <v>29</v>
      </c>
      <c r="R5930">
        <v>5</v>
      </c>
      <c r="S5930" s="1">
        <v>45784</v>
      </c>
      <c r="T5930" t="s">
        <v>60</v>
      </c>
    </row>
    <row r="5931" spans="1:20" x14ac:dyDescent="0.25">
      <c r="A5931" t="s">
        <v>11912</v>
      </c>
      <c r="B5931" t="s">
        <v>38</v>
      </c>
      <c r="C5931" t="s">
        <v>22</v>
      </c>
      <c r="D5931" t="s">
        <v>23</v>
      </c>
      <c r="E5931" s="1">
        <v>45417</v>
      </c>
      <c r="F5931" t="s">
        <v>11913</v>
      </c>
      <c r="G5931" t="s">
        <v>12197</v>
      </c>
      <c r="H5931" t="s">
        <v>34</v>
      </c>
      <c r="I5931" t="s">
        <v>26</v>
      </c>
      <c r="J5931" t="s">
        <v>27</v>
      </c>
      <c r="K5931">
        <v>3</v>
      </c>
      <c r="L5931">
        <v>637.63</v>
      </c>
      <c r="M5931" t="s">
        <v>50</v>
      </c>
      <c r="N5931">
        <v>3</v>
      </c>
      <c r="O5931" s="1">
        <v>45723</v>
      </c>
      <c r="P5931">
        <v>50</v>
      </c>
      <c r="Q5931" t="s">
        <v>43</v>
      </c>
      <c r="R5931">
        <v>3</v>
      </c>
      <c r="S5931" t="s">
        <v>12369</v>
      </c>
      <c r="T5931" t="s">
        <v>36</v>
      </c>
    </row>
    <row r="5932" spans="1:20" x14ac:dyDescent="0.25">
      <c r="A5932" t="s">
        <v>11914</v>
      </c>
      <c r="B5932" t="s">
        <v>45</v>
      </c>
      <c r="C5932" t="s">
        <v>22</v>
      </c>
      <c r="D5932" t="s">
        <v>56</v>
      </c>
      <c r="E5932" t="s">
        <v>12422</v>
      </c>
      <c r="F5932" t="s">
        <v>11915</v>
      </c>
      <c r="G5932" t="s">
        <v>12197</v>
      </c>
      <c r="H5932" t="s">
        <v>47</v>
      </c>
      <c r="I5932" t="s">
        <v>42</v>
      </c>
      <c r="J5932" t="s">
        <v>49</v>
      </c>
      <c r="K5932">
        <v>4</v>
      </c>
      <c r="L5932">
        <v>767.68</v>
      </c>
      <c r="M5932" t="s">
        <v>28</v>
      </c>
      <c r="N5932">
        <v>14</v>
      </c>
      <c r="O5932" t="s">
        <v>12090</v>
      </c>
      <c r="P5932">
        <v>379</v>
      </c>
      <c r="Q5932" t="s">
        <v>29</v>
      </c>
      <c r="R5932">
        <v>5</v>
      </c>
      <c r="S5932" t="s">
        <v>12108</v>
      </c>
      <c r="T5932" t="s">
        <v>36</v>
      </c>
    </row>
    <row r="5933" spans="1:20" x14ac:dyDescent="0.25">
      <c r="A5933" t="s">
        <v>11916</v>
      </c>
      <c r="B5933" t="s">
        <v>21</v>
      </c>
      <c r="C5933" t="s">
        <v>82</v>
      </c>
      <c r="D5933" t="s">
        <v>52</v>
      </c>
      <c r="E5933" s="1">
        <v>45446</v>
      </c>
      <c r="F5933" t="s">
        <v>11917</v>
      </c>
      <c r="G5933" t="s">
        <v>12197</v>
      </c>
      <c r="H5933" t="s">
        <v>58</v>
      </c>
      <c r="I5933" t="s">
        <v>63</v>
      </c>
      <c r="J5933" t="s">
        <v>67</v>
      </c>
      <c r="K5933">
        <v>2</v>
      </c>
      <c r="L5933">
        <v>800.95</v>
      </c>
      <c r="M5933" t="s">
        <v>28</v>
      </c>
      <c r="N5933">
        <v>20</v>
      </c>
      <c r="O5933" t="s">
        <v>12091</v>
      </c>
      <c r="P5933">
        <v>5</v>
      </c>
      <c r="Q5933" t="s">
        <v>43</v>
      </c>
      <c r="R5933">
        <v>1</v>
      </c>
      <c r="S5933" t="s">
        <v>12072</v>
      </c>
      <c r="T5933" t="s">
        <v>30</v>
      </c>
    </row>
    <row r="5934" spans="1:20" x14ac:dyDescent="0.25">
      <c r="A5934" t="s">
        <v>11918</v>
      </c>
      <c r="B5934" t="s">
        <v>21</v>
      </c>
      <c r="C5934" t="s">
        <v>39</v>
      </c>
      <c r="D5934" t="s">
        <v>56</v>
      </c>
      <c r="E5934" s="1">
        <v>45087</v>
      </c>
      <c r="F5934" t="s">
        <v>11919</v>
      </c>
      <c r="G5934" t="s">
        <v>12197</v>
      </c>
      <c r="H5934" t="s">
        <v>25</v>
      </c>
      <c r="I5934" t="s">
        <v>26</v>
      </c>
      <c r="J5934" t="s">
        <v>64</v>
      </c>
      <c r="K5934">
        <v>4</v>
      </c>
      <c r="L5934">
        <v>1466.24</v>
      </c>
      <c r="M5934" t="s">
        <v>50</v>
      </c>
      <c r="N5934">
        <v>24</v>
      </c>
      <c r="O5934" t="s">
        <v>12124</v>
      </c>
      <c r="P5934">
        <v>107</v>
      </c>
      <c r="Q5934" t="s">
        <v>43</v>
      </c>
      <c r="R5934">
        <v>3</v>
      </c>
      <c r="S5934" t="s">
        <v>12105</v>
      </c>
      <c r="T5934" t="s">
        <v>30</v>
      </c>
    </row>
    <row r="5935" spans="1:20" x14ac:dyDescent="0.25">
      <c r="A5935" t="s">
        <v>11920</v>
      </c>
      <c r="B5935" t="s">
        <v>45</v>
      </c>
      <c r="C5935" t="s">
        <v>22</v>
      </c>
      <c r="D5935" t="s">
        <v>52</v>
      </c>
      <c r="E5935" t="s">
        <v>12296</v>
      </c>
      <c r="F5935" t="s">
        <v>11921</v>
      </c>
      <c r="G5935" t="s">
        <v>12197</v>
      </c>
      <c r="H5935" t="s">
        <v>34</v>
      </c>
      <c r="I5935" t="s">
        <v>63</v>
      </c>
      <c r="J5935" t="s">
        <v>67</v>
      </c>
      <c r="K5935">
        <v>4</v>
      </c>
      <c r="L5935">
        <v>545.71</v>
      </c>
      <c r="M5935" t="s">
        <v>28</v>
      </c>
      <c r="N5935">
        <v>20</v>
      </c>
      <c r="O5935" s="1">
        <v>45809</v>
      </c>
      <c r="P5935">
        <v>48</v>
      </c>
      <c r="Q5935" t="s">
        <v>29</v>
      </c>
      <c r="R5935">
        <v>2</v>
      </c>
      <c r="S5935" t="s">
        <v>12167</v>
      </c>
      <c r="T5935" t="s">
        <v>30</v>
      </c>
    </row>
    <row r="5936" spans="1:20" x14ac:dyDescent="0.25">
      <c r="A5936" t="s">
        <v>11922</v>
      </c>
      <c r="B5936" t="s">
        <v>38</v>
      </c>
      <c r="C5936" t="s">
        <v>39</v>
      </c>
      <c r="D5936" t="s">
        <v>32</v>
      </c>
      <c r="E5936" s="1">
        <v>45751</v>
      </c>
      <c r="F5936" t="s">
        <v>11923</v>
      </c>
      <c r="G5936" t="s">
        <v>12197</v>
      </c>
      <c r="H5936" t="s">
        <v>58</v>
      </c>
      <c r="I5936" t="s">
        <v>48</v>
      </c>
      <c r="J5936" t="s">
        <v>67</v>
      </c>
      <c r="K5936">
        <v>1</v>
      </c>
      <c r="L5936">
        <v>637.36</v>
      </c>
      <c r="M5936" t="s">
        <v>50</v>
      </c>
      <c r="N5936">
        <v>27</v>
      </c>
      <c r="O5936" t="s">
        <v>12170</v>
      </c>
      <c r="P5936">
        <v>349</v>
      </c>
      <c r="Q5936" t="s">
        <v>43</v>
      </c>
      <c r="R5936">
        <v>3</v>
      </c>
      <c r="S5936" t="s">
        <v>12345</v>
      </c>
      <c r="T5936" t="s">
        <v>60</v>
      </c>
    </row>
    <row r="5937" spans="1:20" x14ac:dyDescent="0.25">
      <c r="A5937" t="s">
        <v>11924</v>
      </c>
      <c r="B5937" t="s">
        <v>45</v>
      </c>
      <c r="C5937" t="s">
        <v>22</v>
      </c>
      <c r="D5937" t="s">
        <v>77</v>
      </c>
      <c r="E5937" s="1">
        <v>45665</v>
      </c>
      <c r="F5937" t="s">
        <v>11925</v>
      </c>
      <c r="G5937" t="s">
        <v>12197</v>
      </c>
      <c r="H5937" t="s">
        <v>58</v>
      </c>
      <c r="I5937" t="s">
        <v>42</v>
      </c>
      <c r="J5937" t="s">
        <v>64</v>
      </c>
      <c r="K5937">
        <v>5</v>
      </c>
      <c r="L5937">
        <v>1309.3699999999999</v>
      </c>
      <c r="M5937" t="s">
        <v>28</v>
      </c>
      <c r="N5937">
        <v>2</v>
      </c>
      <c r="O5937" s="1">
        <v>45785</v>
      </c>
      <c r="P5937">
        <v>430</v>
      </c>
      <c r="Q5937" t="s">
        <v>43</v>
      </c>
      <c r="R5937">
        <v>1</v>
      </c>
      <c r="S5937" s="1">
        <v>45934</v>
      </c>
      <c r="T5937" t="s">
        <v>36</v>
      </c>
    </row>
    <row r="5938" spans="1:20" x14ac:dyDescent="0.25">
      <c r="A5938" t="s">
        <v>11926</v>
      </c>
      <c r="B5938" t="s">
        <v>21</v>
      </c>
      <c r="C5938" t="s">
        <v>82</v>
      </c>
      <c r="D5938" t="s">
        <v>56</v>
      </c>
      <c r="E5938" t="s">
        <v>12290</v>
      </c>
      <c r="F5938" t="s">
        <v>11927</v>
      </c>
      <c r="G5938" t="s">
        <v>12197</v>
      </c>
      <c r="H5938" t="s">
        <v>41</v>
      </c>
      <c r="I5938" t="s">
        <v>48</v>
      </c>
      <c r="J5938" t="s">
        <v>49</v>
      </c>
      <c r="K5938">
        <v>1</v>
      </c>
      <c r="L5938">
        <v>188.55</v>
      </c>
      <c r="M5938" t="s">
        <v>50</v>
      </c>
      <c r="N5938">
        <v>23</v>
      </c>
      <c r="O5938" t="s">
        <v>12199</v>
      </c>
      <c r="P5938">
        <v>247</v>
      </c>
      <c r="Q5938" t="s">
        <v>43</v>
      </c>
      <c r="R5938">
        <v>4</v>
      </c>
      <c r="S5938" t="s">
        <v>12196</v>
      </c>
      <c r="T5938" t="s">
        <v>36</v>
      </c>
    </row>
    <row r="5939" spans="1:20" x14ac:dyDescent="0.25">
      <c r="A5939" t="s">
        <v>11928</v>
      </c>
      <c r="B5939" t="s">
        <v>21</v>
      </c>
      <c r="C5939" t="s">
        <v>82</v>
      </c>
      <c r="D5939" t="s">
        <v>56</v>
      </c>
      <c r="E5939" s="1">
        <v>45815</v>
      </c>
      <c r="F5939" t="s">
        <v>11929</v>
      </c>
      <c r="G5939" t="s">
        <v>12197</v>
      </c>
      <c r="H5939" t="s">
        <v>25</v>
      </c>
      <c r="I5939" t="s">
        <v>63</v>
      </c>
      <c r="J5939" t="s">
        <v>67</v>
      </c>
      <c r="K5939">
        <v>3</v>
      </c>
      <c r="L5939">
        <v>131.12</v>
      </c>
      <c r="M5939" t="s">
        <v>35</v>
      </c>
      <c r="N5939">
        <v>20</v>
      </c>
      <c r="O5939" t="s">
        <v>12094</v>
      </c>
      <c r="P5939">
        <v>135</v>
      </c>
      <c r="Q5939" t="s">
        <v>43</v>
      </c>
      <c r="R5939">
        <v>2</v>
      </c>
      <c r="S5939" s="1">
        <v>45691</v>
      </c>
      <c r="T5939" t="s">
        <v>60</v>
      </c>
    </row>
    <row r="5940" spans="1:20" x14ac:dyDescent="0.25">
      <c r="A5940" t="s">
        <v>11930</v>
      </c>
      <c r="B5940" t="s">
        <v>21</v>
      </c>
      <c r="C5940" t="s">
        <v>39</v>
      </c>
      <c r="D5940" t="s">
        <v>23</v>
      </c>
      <c r="E5940" s="1">
        <v>45117</v>
      </c>
      <c r="F5940" t="s">
        <v>11931</v>
      </c>
      <c r="G5940" t="s">
        <v>12197</v>
      </c>
      <c r="H5940" t="s">
        <v>47</v>
      </c>
      <c r="I5940" t="s">
        <v>26</v>
      </c>
      <c r="J5940" t="s">
        <v>27</v>
      </c>
      <c r="K5940">
        <v>3</v>
      </c>
      <c r="L5940">
        <v>355.98</v>
      </c>
      <c r="M5940" t="s">
        <v>28</v>
      </c>
      <c r="N5940">
        <v>41</v>
      </c>
      <c r="O5940" s="1">
        <v>45908</v>
      </c>
      <c r="P5940">
        <v>498</v>
      </c>
      <c r="Q5940" t="s">
        <v>29</v>
      </c>
      <c r="R5940">
        <v>4</v>
      </c>
      <c r="S5940" s="1">
        <v>45908</v>
      </c>
      <c r="T5940" t="s">
        <v>36</v>
      </c>
    </row>
    <row r="5941" spans="1:20" x14ac:dyDescent="0.25">
      <c r="A5941" t="s">
        <v>11932</v>
      </c>
      <c r="B5941" t="s">
        <v>21</v>
      </c>
      <c r="C5941" t="s">
        <v>39</v>
      </c>
      <c r="D5941" t="s">
        <v>52</v>
      </c>
      <c r="E5941" t="s">
        <v>12209</v>
      </c>
      <c r="F5941" t="s">
        <v>11933</v>
      </c>
      <c r="G5941" t="s">
        <v>12197</v>
      </c>
      <c r="H5941" t="s">
        <v>25</v>
      </c>
      <c r="I5941" t="s">
        <v>48</v>
      </c>
      <c r="J5941" t="s">
        <v>59</v>
      </c>
      <c r="K5941">
        <v>1</v>
      </c>
      <c r="L5941">
        <v>160.69999999999999</v>
      </c>
      <c r="M5941" t="s">
        <v>50</v>
      </c>
      <c r="N5941">
        <v>48</v>
      </c>
      <c r="O5941" t="s">
        <v>12087</v>
      </c>
      <c r="P5941">
        <v>11</v>
      </c>
      <c r="Q5941" t="s">
        <v>43</v>
      </c>
      <c r="R5941">
        <v>1</v>
      </c>
      <c r="S5941" s="1">
        <v>45962</v>
      </c>
      <c r="T5941" t="s">
        <v>36</v>
      </c>
    </row>
    <row r="5942" spans="1:20" x14ac:dyDescent="0.25">
      <c r="A5942" t="s">
        <v>11934</v>
      </c>
      <c r="B5942" t="s">
        <v>21</v>
      </c>
      <c r="C5942" t="s">
        <v>22</v>
      </c>
      <c r="D5942" t="s">
        <v>32</v>
      </c>
      <c r="E5942" t="s">
        <v>12397</v>
      </c>
      <c r="F5942" t="s">
        <v>11935</v>
      </c>
      <c r="G5942" t="s">
        <v>12275</v>
      </c>
      <c r="H5942" t="s">
        <v>47</v>
      </c>
      <c r="I5942" t="s">
        <v>54</v>
      </c>
      <c r="J5942" t="s">
        <v>64</v>
      </c>
      <c r="K5942">
        <v>1</v>
      </c>
      <c r="L5942">
        <v>994.97</v>
      </c>
      <c r="M5942" t="s">
        <v>28</v>
      </c>
      <c r="N5942">
        <v>15</v>
      </c>
      <c r="O5942" t="s">
        <v>12265</v>
      </c>
      <c r="P5942">
        <v>448</v>
      </c>
      <c r="Q5942" t="s">
        <v>43</v>
      </c>
      <c r="R5942">
        <v>2</v>
      </c>
      <c r="S5942" s="1">
        <v>45606</v>
      </c>
      <c r="T5942" t="s">
        <v>36</v>
      </c>
    </row>
    <row r="5943" spans="1:20" x14ac:dyDescent="0.25">
      <c r="A5943" t="s">
        <v>11936</v>
      </c>
      <c r="B5943" t="s">
        <v>45</v>
      </c>
      <c r="C5943" t="s">
        <v>82</v>
      </c>
      <c r="D5943" t="s">
        <v>56</v>
      </c>
      <c r="E5943" t="s">
        <v>12088</v>
      </c>
      <c r="F5943" t="s">
        <v>11937</v>
      </c>
      <c r="G5943" t="s">
        <v>12275</v>
      </c>
      <c r="H5943" t="s">
        <v>47</v>
      </c>
      <c r="I5943" t="s">
        <v>48</v>
      </c>
      <c r="J5943" t="s">
        <v>27</v>
      </c>
      <c r="K5943">
        <v>2</v>
      </c>
      <c r="L5943">
        <v>421.96</v>
      </c>
      <c r="M5943" t="s">
        <v>28</v>
      </c>
      <c r="N5943">
        <v>40</v>
      </c>
      <c r="O5943" t="s">
        <v>12070</v>
      </c>
      <c r="P5943">
        <v>319</v>
      </c>
      <c r="Q5943" t="s">
        <v>43</v>
      </c>
      <c r="R5943">
        <v>3</v>
      </c>
      <c r="S5943" t="s">
        <v>12167</v>
      </c>
      <c r="T5943" t="s">
        <v>60</v>
      </c>
    </row>
    <row r="5944" spans="1:20" x14ac:dyDescent="0.25">
      <c r="A5944" t="s">
        <v>11938</v>
      </c>
      <c r="B5944" t="s">
        <v>38</v>
      </c>
      <c r="C5944" t="s">
        <v>22</v>
      </c>
      <c r="D5944" t="s">
        <v>52</v>
      </c>
      <c r="E5944" s="1">
        <v>45385</v>
      </c>
      <c r="F5944" t="s">
        <v>11939</v>
      </c>
      <c r="G5944" t="s">
        <v>12275</v>
      </c>
      <c r="H5944" t="s">
        <v>58</v>
      </c>
      <c r="I5944" t="s">
        <v>42</v>
      </c>
      <c r="J5944" t="s">
        <v>27</v>
      </c>
      <c r="K5944">
        <v>4</v>
      </c>
      <c r="L5944">
        <v>896.52</v>
      </c>
      <c r="M5944" t="s">
        <v>28</v>
      </c>
      <c r="N5944">
        <v>40</v>
      </c>
      <c r="O5944" s="1">
        <v>45969</v>
      </c>
      <c r="P5944">
        <v>421</v>
      </c>
      <c r="Q5944" t="s">
        <v>29</v>
      </c>
      <c r="R5944">
        <v>4</v>
      </c>
      <c r="S5944" t="s">
        <v>12071</v>
      </c>
      <c r="T5944" t="s">
        <v>60</v>
      </c>
    </row>
    <row r="5945" spans="1:20" x14ac:dyDescent="0.25">
      <c r="A5945" t="s">
        <v>11940</v>
      </c>
      <c r="B5945" t="s">
        <v>21</v>
      </c>
      <c r="C5945" t="s">
        <v>82</v>
      </c>
      <c r="D5945" t="s">
        <v>56</v>
      </c>
      <c r="E5945" s="1">
        <v>45936</v>
      </c>
      <c r="F5945" t="s">
        <v>11941</v>
      </c>
      <c r="G5945" t="s">
        <v>12275</v>
      </c>
      <c r="H5945" t="s">
        <v>41</v>
      </c>
      <c r="I5945" t="s">
        <v>63</v>
      </c>
      <c r="J5945" t="s">
        <v>59</v>
      </c>
      <c r="K5945">
        <v>4</v>
      </c>
      <c r="L5945">
        <v>1011.2</v>
      </c>
      <c r="M5945" t="s">
        <v>28</v>
      </c>
      <c r="N5945">
        <v>30</v>
      </c>
      <c r="O5945" t="s">
        <v>12225</v>
      </c>
      <c r="P5945">
        <v>115</v>
      </c>
      <c r="Q5945" t="s">
        <v>29</v>
      </c>
      <c r="R5945">
        <v>5</v>
      </c>
      <c r="S5945" t="s">
        <v>12199</v>
      </c>
      <c r="T5945" t="s">
        <v>36</v>
      </c>
    </row>
    <row r="5946" spans="1:20" x14ac:dyDescent="0.25">
      <c r="A5946" t="s">
        <v>11942</v>
      </c>
      <c r="B5946" t="s">
        <v>21</v>
      </c>
      <c r="C5946" t="s">
        <v>22</v>
      </c>
      <c r="D5946" t="s">
        <v>52</v>
      </c>
      <c r="E5946" s="1">
        <v>45661</v>
      </c>
      <c r="F5946" t="s">
        <v>11943</v>
      </c>
      <c r="G5946" t="s">
        <v>12275</v>
      </c>
      <c r="H5946" t="s">
        <v>58</v>
      </c>
      <c r="I5946" t="s">
        <v>63</v>
      </c>
      <c r="J5946" t="s">
        <v>59</v>
      </c>
      <c r="K5946">
        <v>2</v>
      </c>
      <c r="L5946">
        <v>485.22</v>
      </c>
      <c r="M5946" t="s">
        <v>35</v>
      </c>
      <c r="N5946">
        <v>23</v>
      </c>
      <c r="O5946" t="s">
        <v>12075</v>
      </c>
      <c r="P5946">
        <v>340</v>
      </c>
      <c r="Q5946" t="s">
        <v>43</v>
      </c>
      <c r="R5946">
        <v>5</v>
      </c>
      <c r="S5946" t="s">
        <v>12397</v>
      </c>
      <c r="T5946" t="s">
        <v>30</v>
      </c>
    </row>
    <row r="5947" spans="1:20" x14ac:dyDescent="0.25">
      <c r="A5947" t="s">
        <v>11944</v>
      </c>
      <c r="B5947" t="s">
        <v>21</v>
      </c>
      <c r="C5947" t="s">
        <v>22</v>
      </c>
      <c r="D5947" t="s">
        <v>32</v>
      </c>
      <c r="E5947" s="1">
        <v>44966</v>
      </c>
      <c r="F5947" t="s">
        <v>11945</v>
      </c>
      <c r="G5947" t="s">
        <v>12275</v>
      </c>
      <c r="H5947" t="s">
        <v>25</v>
      </c>
      <c r="I5947" t="s">
        <v>42</v>
      </c>
      <c r="J5947" t="s">
        <v>67</v>
      </c>
      <c r="K5947">
        <v>4</v>
      </c>
      <c r="L5947">
        <v>318.92</v>
      </c>
      <c r="M5947" t="s">
        <v>28</v>
      </c>
      <c r="N5947">
        <v>23</v>
      </c>
      <c r="O5947" t="s">
        <v>12325</v>
      </c>
      <c r="P5947">
        <v>172</v>
      </c>
      <c r="Q5947" t="s">
        <v>29</v>
      </c>
      <c r="R5947">
        <v>5</v>
      </c>
      <c r="S5947" s="1">
        <v>45781</v>
      </c>
      <c r="T5947" t="s">
        <v>30</v>
      </c>
    </row>
    <row r="5948" spans="1:20" x14ac:dyDescent="0.25">
      <c r="A5948" t="s">
        <v>11946</v>
      </c>
      <c r="B5948" t="s">
        <v>38</v>
      </c>
      <c r="C5948" t="s">
        <v>22</v>
      </c>
      <c r="D5948" t="s">
        <v>32</v>
      </c>
      <c r="E5948" t="s">
        <v>12069</v>
      </c>
      <c r="F5948" t="s">
        <v>11947</v>
      </c>
      <c r="G5948" t="s">
        <v>12275</v>
      </c>
      <c r="H5948" t="s">
        <v>58</v>
      </c>
      <c r="I5948" t="s">
        <v>42</v>
      </c>
      <c r="J5948" t="s">
        <v>64</v>
      </c>
      <c r="K5948">
        <v>4</v>
      </c>
      <c r="L5948">
        <v>1029.9000000000001</v>
      </c>
      <c r="M5948" t="s">
        <v>50</v>
      </c>
      <c r="N5948">
        <v>10</v>
      </c>
      <c r="O5948" t="s">
        <v>12114</v>
      </c>
      <c r="P5948">
        <v>257</v>
      </c>
      <c r="Q5948" t="s">
        <v>43</v>
      </c>
      <c r="R5948">
        <v>5</v>
      </c>
      <c r="S5948" s="1">
        <v>45637</v>
      </c>
      <c r="T5948" t="s">
        <v>60</v>
      </c>
    </row>
    <row r="5949" spans="1:20" x14ac:dyDescent="0.25">
      <c r="A5949" t="s">
        <v>11948</v>
      </c>
      <c r="B5949" t="s">
        <v>38</v>
      </c>
      <c r="C5949" t="s">
        <v>39</v>
      </c>
      <c r="D5949" t="s">
        <v>23</v>
      </c>
      <c r="E5949" t="s">
        <v>12070</v>
      </c>
      <c r="F5949" t="s">
        <v>11949</v>
      </c>
      <c r="G5949" t="s">
        <v>12275</v>
      </c>
      <c r="H5949" t="s">
        <v>58</v>
      </c>
      <c r="I5949" t="s">
        <v>48</v>
      </c>
      <c r="J5949" t="s">
        <v>59</v>
      </c>
      <c r="K5949">
        <v>2</v>
      </c>
      <c r="L5949">
        <v>961.78</v>
      </c>
      <c r="M5949" t="s">
        <v>28</v>
      </c>
      <c r="N5949">
        <v>9</v>
      </c>
      <c r="O5949" s="1">
        <v>45300</v>
      </c>
      <c r="P5949">
        <v>237</v>
      </c>
      <c r="Q5949" t="s">
        <v>29</v>
      </c>
      <c r="R5949">
        <v>2</v>
      </c>
      <c r="S5949" s="1">
        <v>45748</v>
      </c>
      <c r="T5949" t="s">
        <v>36</v>
      </c>
    </row>
    <row r="5950" spans="1:20" x14ac:dyDescent="0.25">
      <c r="A5950" t="s">
        <v>11950</v>
      </c>
      <c r="B5950" t="s">
        <v>38</v>
      </c>
      <c r="C5950" t="s">
        <v>22</v>
      </c>
      <c r="D5950" t="s">
        <v>32</v>
      </c>
      <c r="E5950" t="s">
        <v>12356</v>
      </c>
      <c r="F5950" t="s">
        <v>11951</v>
      </c>
      <c r="G5950" t="s">
        <v>12275</v>
      </c>
      <c r="H5950" t="s">
        <v>34</v>
      </c>
      <c r="I5950" t="s">
        <v>63</v>
      </c>
      <c r="J5950" t="s">
        <v>49</v>
      </c>
      <c r="K5950">
        <v>5</v>
      </c>
      <c r="L5950">
        <v>274.94</v>
      </c>
      <c r="M5950" t="s">
        <v>35</v>
      </c>
      <c r="N5950">
        <v>19</v>
      </c>
      <c r="O5950" t="s">
        <v>12280</v>
      </c>
      <c r="P5950">
        <v>444</v>
      </c>
      <c r="Q5950" t="s">
        <v>29</v>
      </c>
      <c r="R5950">
        <v>1</v>
      </c>
      <c r="S5950" t="s">
        <v>12158</v>
      </c>
      <c r="T5950" t="s">
        <v>60</v>
      </c>
    </row>
    <row r="5951" spans="1:20" x14ac:dyDescent="0.25">
      <c r="A5951" t="s">
        <v>11952</v>
      </c>
      <c r="B5951" t="s">
        <v>21</v>
      </c>
      <c r="C5951" t="s">
        <v>39</v>
      </c>
      <c r="D5951" t="s">
        <v>32</v>
      </c>
      <c r="E5951" t="s">
        <v>12172</v>
      </c>
      <c r="F5951" t="s">
        <v>11953</v>
      </c>
      <c r="G5951" t="s">
        <v>12226</v>
      </c>
      <c r="H5951" t="s">
        <v>47</v>
      </c>
      <c r="I5951" t="s">
        <v>26</v>
      </c>
      <c r="J5951" t="s">
        <v>59</v>
      </c>
      <c r="K5951">
        <v>1</v>
      </c>
      <c r="L5951">
        <v>251.78</v>
      </c>
      <c r="M5951" t="s">
        <v>35</v>
      </c>
      <c r="N5951">
        <v>30</v>
      </c>
      <c r="O5951" t="s">
        <v>12383</v>
      </c>
      <c r="P5951">
        <v>158</v>
      </c>
      <c r="Q5951" t="s">
        <v>43</v>
      </c>
      <c r="R5951">
        <v>4</v>
      </c>
      <c r="S5951" s="1">
        <v>45937</v>
      </c>
      <c r="T5951" t="s">
        <v>36</v>
      </c>
    </row>
    <row r="5952" spans="1:20" x14ac:dyDescent="0.25">
      <c r="A5952" t="s">
        <v>11954</v>
      </c>
      <c r="B5952" t="s">
        <v>21</v>
      </c>
      <c r="C5952" t="s">
        <v>82</v>
      </c>
      <c r="D5952" t="s">
        <v>56</v>
      </c>
      <c r="E5952" t="s">
        <v>12479</v>
      </c>
      <c r="F5952" t="s">
        <v>11955</v>
      </c>
      <c r="G5952" t="s">
        <v>12226</v>
      </c>
      <c r="H5952" t="s">
        <v>34</v>
      </c>
      <c r="I5952" t="s">
        <v>42</v>
      </c>
      <c r="J5952" t="s">
        <v>49</v>
      </c>
      <c r="K5952">
        <v>1</v>
      </c>
      <c r="L5952">
        <v>1311.72</v>
      </c>
      <c r="M5952" t="s">
        <v>35</v>
      </c>
      <c r="N5952">
        <v>40</v>
      </c>
      <c r="O5952" t="s">
        <v>12088</v>
      </c>
      <c r="P5952">
        <v>153</v>
      </c>
      <c r="Q5952" t="s">
        <v>29</v>
      </c>
      <c r="R5952">
        <v>3</v>
      </c>
      <c r="S5952" t="s">
        <v>12141</v>
      </c>
      <c r="T5952" t="s">
        <v>60</v>
      </c>
    </row>
    <row r="5953" spans="1:20" x14ac:dyDescent="0.25">
      <c r="A5953" t="s">
        <v>11956</v>
      </c>
      <c r="B5953" t="s">
        <v>45</v>
      </c>
      <c r="C5953" t="s">
        <v>82</v>
      </c>
      <c r="D5953" t="s">
        <v>32</v>
      </c>
      <c r="E5953" t="s">
        <v>12283</v>
      </c>
      <c r="F5953" t="s">
        <v>11957</v>
      </c>
      <c r="G5953" t="s">
        <v>12226</v>
      </c>
      <c r="H5953" t="s">
        <v>47</v>
      </c>
      <c r="I5953" t="s">
        <v>48</v>
      </c>
      <c r="J5953" t="s">
        <v>64</v>
      </c>
      <c r="K5953">
        <v>3</v>
      </c>
      <c r="L5953">
        <v>1376.26</v>
      </c>
      <c r="M5953" t="s">
        <v>28</v>
      </c>
      <c r="N5953">
        <v>43</v>
      </c>
      <c r="O5953" s="1">
        <v>45870</v>
      </c>
      <c r="P5953">
        <v>380</v>
      </c>
      <c r="Q5953" t="s">
        <v>29</v>
      </c>
      <c r="R5953">
        <v>4</v>
      </c>
      <c r="S5953" t="s">
        <v>12164</v>
      </c>
      <c r="T5953" t="s">
        <v>60</v>
      </c>
    </row>
    <row r="5954" spans="1:20" x14ac:dyDescent="0.25">
      <c r="A5954" t="s">
        <v>11958</v>
      </c>
      <c r="B5954" t="s">
        <v>21</v>
      </c>
      <c r="C5954" t="s">
        <v>82</v>
      </c>
      <c r="D5954" t="s">
        <v>23</v>
      </c>
      <c r="E5954" t="s">
        <v>12347</v>
      </c>
      <c r="F5954" t="s">
        <v>11959</v>
      </c>
      <c r="G5954" t="s">
        <v>12226</v>
      </c>
      <c r="H5954" t="s">
        <v>25</v>
      </c>
      <c r="I5954" t="s">
        <v>26</v>
      </c>
      <c r="J5954" t="s">
        <v>64</v>
      </c>
      <c r="K5954">
        <v>4</v>
      </c>
      <c r="L5954">
        <v>742.51</v>
      </c>
      <c r="M5954" t="s">
        <v>35</v>
      </c>
      <c r="N5954">
        <v>26</v>
      </c>
      <c r="O5954" t="s">
        <v>12340</v>
      </c>
      <c r="P5954">
        <v>212</v>
      </c>
      <c r="Q5954" t="s">
        <v>29</v>
      </c>
      <c r="R5954">
        <v>1</v>
      </c>
      <c r="S5954" s="1">
        <v>45781</v>
      </c>
      <c r="T5954" t="s">
        <v>36</v>
      </c>
    </row>
    <row r="5955" spans="1:20" x14ac:dyDescent="0.25">
      <c r="A5955" t="s">
        <v>11960</v>
      </c>
      <c r="B5955" t="s">
        <v>45</v>
      </c>
      <c r="C5955" t="s">
        <v>22</v>
      </c>
      <c r="D5955" t="s">
        <v>77</v>
      </c>
      <c r="E5955" s="1">
        <v>45477</v>
      </c>
      <c r="F5955" t="s">
        <v>11961</v>
      </c>
      <c r="G5955" t="s">
        <v>12226</v>
      </c>
      <c r="H5955" t="s">
        <v>47</v>
      </c>
      <c r="I5955" t="s">
        <v>48</v>
      </c>
      <c r="J5955" t="s">
        <v>49</v>
      </c>
      <c r="K5955">
        <v>4</v>
      </c>
      <c r="L5955">
        <v>818.08</v>
      </c>
      <c r="M5955" t="s">
        <v>28</v>
      </c>
      <c r="N5955">
        <v>39</v>
      </c>
      <c r="O5955" s="1">
        <v>45779</v>
      </c>
      <c r="P5955">
        <v>320</v>
      </c>
      <c r="Q5955" t="s">
        <v>29</v>
      </c>
      <c r="R5955">
        <v>3</v>
      </c>
      <c r="S5955" s="1">
        <v>45516</v>
      </c>
      <c r="T5955" t="s">
        <v>60</v>
      </c>
    </row>
    <row r="5956" spans="1:20" x14ac:dyDescent="0.25">
      <c r="A5956" t="s">
        <v>11962</v>
      </c>
      <c r="B5956" t="s">
        <v>21</v>
      </c>
      <c r="C5956" t="s">
        <v>22</v>
      </c>
      <c r="D5956" t="s">
        <v>52</v>
      </c>
      <c r="E5956" s="1">
        <v>45936</v>
      </c>
      <c r="F5956" t="s">
        <v>11963</v>
      </c>
      <c r="G5956" t="s">
        <v>12226</v>
      </c>
      <c r="H5956" t="s">
        <v>58</v>
      </c>
      <c r="I5956" t="s">
        <v>42</v>
      </c>
      <c r="J5956" t="s">
        <v>49</v>
      </c>
      <c r="K5956">
        <v>3</v>
      </c>
      <c r="L5956">
        <v>547.85</v>
      </c>
      <c r="M5956" t="s">
        <v>28</v>
      </c>
      <c r="N5956">
        <v>16</v>
      </c>
      <c r="O5956" t="s">
        <v>12142</v>
      </c>
      <c r="P5956">
        <v>263</v>
      </c>
      <c r="Q5956" t="s">
        <v>29</v>
      </c>
      <c r="R5956">
        <v>4</v>
      </c>
      <c r="S5956" t="s">
        <v>12152</v>
      </c>
      <c r="T5956" t="s">
        <v>60</v>
      </c>
    </row>
    <row r="5957" spans="1:20" x14ac:dyDescent="0.25">
      <c r="A5957" t="s">
        <v>11964</v>
      </c>
      <c r="B5957" t="s">
        <v>21</v>
      </c>
      <c r="C5957" t="s">
        <v>39</v>
      </c>
      <c r="D5957" t="s">
        <v>56</v>
      </c>
      <c r="E5957" t="s">
        <v>12160</v>
      </c>
      <c r="F5957" t="s">
        <v>11965</v>
      </c>
      <c r="G5957" t="s">
        <v>12226</v>
      </c>
      <c r="H5957" t="s">
        <v>25</v>
      </c>
      <c r="I5957" t="s">
        <v>63</v>
      </c>
      <c r="J5957" t="s">
        <v>64</v>
      </c>
      <c r="K5957">
        <v>2</v>
      </c>
      <c r="L5957">
        <v>688.47</v>
      </c>
      <c r="M5957" t="s">
        <v>35</v>
      </c>
      <c r="N5957">
        <v>34</v>
      </c>
      <c r="O5957" t="s">
        <v>12159</v>
      </c>
      <c r="P5957">
        <v>20</v>
      </c>
      <c r="Q5957" t="s">
        <v>43</v>
      </c>
      <c r="R5957">
        <v>2</v>
      </c>
      <c r="S5957" t="s">
        <v>12190</v>
      </c>
      <c r="T5957" t="s">
        <v>60</v>
      </c>
    </row>
    <row r="5958" spans="1:20" x14ac:dyDescent="0.25">
      <c r="A5958" t="s">
        <v>11966</v>
      </c>
      <c r="B5958" t="s">
        <v>21</v>
      </c>
      <c r="C5958" t="s">
        <v>22</v>
      </c>
      <c r="D5958" t="s">
        <v>56</v>
      </c>
      <c r="E5958" s="1">
        <v>45392</v>
      </c>
      <c r="F5958" t="s">
        <v>11967</v>
      </c>
      <c r="G5958" t="s">
        <v>12140</v>
      </c>
      <c r="H5958" t="s">
        <v>41</v>
      </c>
      <c r="I5958" t="s">
        <v>63</v>
      </c>
      <c r="J5958" t="s">
        <v>59</v>
      </c>
      <c r="K5958">
        <v>1</v>
      </c>
      <c r="L5958">
        <v>1312.96</v>
      </c>
      <c r="M5958" t="s">
        <v>50</v>
      </c>
      <c r="N5958">
        <v>32</v>
      </c>
      <c r="O5958" t="s">
        <v>12102</v>
      </c>
      <c r="P5958">
        <v>225</v>
      </c>
      <c r="Q5958" t="s">
        <v>29</v>
      </c>
      <c r="R5958">
        <v>3</v>
      </c>
      <c r="S5958" s="1">
        <v>45877</v>
      </c>
      <c r="T5958" t="s">
        <v>60</v>
      </c>
    </row>
    <row r="5959" spans="1:20" x14ac:dyDescent="0.25">
      <c r="A5959" t="s">
        <v>11968</v>
      </c>
      <c r="B5959" t="s">
        <v>21</v>
      </c>
      <c r="C5959" t="s">
        <v>22</v>
      </c>
      <c r="D5959" t="s">
        <v>52</v>
      </c>
      <c r="E5959" s="1">
        <v>45964</v>
      </c>
      <c r="F5959" t="s">
        <v>11969</v>
      </c>
      <c r="G5959" t="s">
        <v>12140</v>
      </c>
      <c r="H5959" t="s">
        <v>58</v>
      </c>
      <c r="I5959" t="s">
        <v>26</v>
      </c>
      <c r="J5959" t="s">
        <v>64</v>
      </c>
      <c r="K5959">
        <v>4</v>
      </c>
      <c r="L5959">
        <v>166.53</v>
      </c>
      <c r="M5959" t="s">
        <v>28</v>
      </c>
      <c r="N5959">
        <v>10</v>
      </c>
      <c r="O5959" s="1">
        <v>45842</v>
      </c>
      <c r="P5959">
        <v>251</v>
      </c>
      <c r="Q5959" t="s">
        <v>29</v>
      </c>
      <c r="R5959">
        <v>4</v>
      </c>
      <c r="S5959" s="1">
        <v>45901</v>
      </c>
      <c r="T5959" t="s">
        <v>30</v>
      </c>
    </row>
    <row r="5960" spans="1:20" x14ac:dyDescent="0.25">
      <c r="A5960" t="s">
        <v>11970</v>
      </c>
      <c r="B5960" t="s">
        <v>45</v>
      </c>
      <c r="C5960" t="s">
        <v>82</v>
      </c>
      <c r="D5960" t="s">
        <v>56</v>
      </c>
      <c r="E5960" s="1">
        <v>45755</v>
      </c>
      <c r="F5960" t="s">
        <v>11971</v>
      </c>
      <c r="G5960" t="s">
        <v>12140</v>
      </c>
      <c r="H5960" t="s">
        <v>47</v>
      </c>
      <c r="I5960" t="s">
        <v>42</v>
      </c>
      <c r="J5960" t="s">
        <v>59</v>
      </c>
      <c r="K5960">
        <v>5</v>
      </c>
      <c r="L5960">
        <v>979.67</v>
      </c>
      <c r="M5960" t="s">
        <v>50</v>
      </c>
      <c r="N5960">
        <v>17</v>
      </c>
      <c r="O5960" t="s">
        <v>12266</v>
      </c>
      <c r="P5960">
        <v>224</v>
      </c>
      <c r="Q5960" t="s">
        <v>29</v>
      </c>
      <c r="R5960">
        <v>3</v>
      </c>
      <c r="S5960" t="s">
        <v>12188</v>
      </c>
      <c r="T5960" t="s">
        <v>60</v>
      </c>
    </row>
    <row r="5961" spans="1:20" x14ac:dyDescent="0.25">
      <c r="A5961" t="s">
        <v>11972</v>
      </c>
      <c r="B5961" t="s">
        <v>21</v>
      </c>
      <c r="C5961" t="s">
        <v>82</v>
      </c>
      <c r="D5961" t="s">
        <v>52</v>
      </c>
      <c r="E5961" s="1">
        <v>45293</v>
      </c>
      <c r="F5961" t="s">
        <v>11973</v>
      </c>
      <c r="G5961" t="s">
        <v>12140</v>
      </c>
      <c r="H5961" t="s">
        <v>41</v>
      </c>
      <c r="I5961" t="s">
        <v>42</v>
      </c>
      <c r="J5961" t="s">
        <v>67</v>
      </c>
      <c r="K5961">
        <v>1</v>
      </c>
      <c r="L5961">
        <v>104.08</v>
      </c>
      <c r="M5961" t="s">
        <v>35</v>
      </c>
      <c r="N5961">
        <v>22</v>
      </c>
      <c r="O5961" t="s">
        <v>12252</v>
      </c>
      <c r="P5961">
        <v>186</v>
      </c>
      <c r="Q5961" t="s">
        <v>29</v>
      </c>
      <c r="R5961">
        <v>4</v>
      </c>
      <c r="S5961" s="1">
        <v>45901</v>
      </c>
      <c r="T5961" t="s">
        <v>30</v>
      </c>
    </row>
    <row r="5962" spans="1:20" x14ac:dyDescent="0.25">
      <c r="A5962" t="s">
        <v>11974</v>
      </c>
      <c r="B5962" t="s">
        <v>45</v>
      </c>
      <c r="C5962" t="s">
        <v>22</v>
      </c>
      <c r="D5962" t="s">
        <v>52</v>
      </c>
      <c r="E5962" t="s">
        <v>12443</v>
      </c>
      <c r="F5962" t="s">
        <v>11975</v>
      </c>
      <c r="G5962" t="s">
        <v>12140</v>
      </c>
      <c r="H5962" t="s">
        <v>34</v>
      </c>
      <c r="I5962" t="s">
        <v>63</v>
      </c>
      <c r="J5962" t="s">
        <v>64</v>
      </c>
      <c r="K5962">
        <v>3</v>
      </c>
      <c r="L5962">
        <v>1341.44</v>
      </c>
      <c r="M5962" t="s">
        <v>50</v>
      </c>
      <c r="N5962">
        <v>42</v>
      </c>
      <c r="O5962" s="1">
        <v>45545</v>
      </c>
      <c r="P5962">
        <v>377</v>
      </c>
      <c r="Q5962" t="s">
        <v>43</v>
      </c>
      <c r="R5962">
        <v>4</v>
      </c>
      <c r="S5962" t="s">
        <v>12184</v>
      </c>
      <c r="T5962" t="s">
        <v>60</v>
      </c>
    </row>
    <row r="5963" spans="1:20" x14ac:dyDescent="0.25">
      <c r="A5963" t="s">
        <v>11976</v>
      </c>
      <c r="B5963" t="s">
        <v>45</v>
      </c>
      <c r="C5963" t="s">
        <v>82</v>
      </c>
      <c r="D5963" t="s">
        <v>56</v>
      </c>
      <c r="E5963" s="1">
        <v>45089</v>
      </c>
      <c r="F5963" t="s">
        <v>11977</v>
      </c>
      <c r="G5963" t="s">
        <v>12140</v>
      </c>
      <c r="H5963" t="s">
        <v>41</v>
      </c>
      <c r="I5963" t="s">
        <v>42</v>
      </c>
      <c r="J5963" t="s">
        <v>64</v>
      </c>
      <c r="K5963">
        <v>4</v>
      </c>
      <c r="L5963">
        <v>211.41</v>
      </c>
      <c r="M5963" t="s">
        <v>50</v>
      </c>
      <c r="N5963">
        <v>1</v>
      </c>
      <c r="O5963" s="1">
        <v>45784</v>
      </c>
      <c r="P5963">
        <v>118</v>
      </c>
      <c r="Q5963" t="s">
        <v>43</v>
      </c>
      <c r="R5963">
        <v>5</v>
      </c>
      <c r="S5963" t="s">
        <v>12155</v>
      </c>
      <c r="T5963" t="s">
        <v>36</v>
      </c>
    </row>
    <row r="5964" spans="1:20" x14ac:dyDescent="0.25">
      <c r="A5964" t="s">
        <v>11978</v>
      </c>
      <c r="B5964" t="s">
        <v>45</v>
      </c>
      <c r="C5964" t="s">
        <v>22</v>
      </c>
      <c r="D5964" t="s">
        <v>32</v>
      </c>
      <c r="E5964" t="s">
        <v>12164</v>
      </c>
      <c r="F5964" t="s">
        <v>11979</v>
      </c>
      <c r="G5964" t="s">
        <v>12140</v>
      </c>
      <c r="H5964" t="s">
        <v>25</v>
      </c>
      <c r="I5964" t="s">
        <v>42</v>
      </c>
      <c r="J5964" t="s">
        <v>64</v>
      </c>
      <c r="K5964">
        <v>3</v>
      </c>
      <c r="L5964">
        <v>1435.56</v>
      </c>
      <c r="M5964" t="s">
        <v>28</v>
      </c>
      <c r="N5964">
        <v>9</v>
      </c>
      <c r="O5964" t="s">
        <v>12068</v>
      </c>
      <c r="P5964">
        <v>219</v>
      </c>
      <c r="Q5964" t="s">
        <v>29</v>
      </c>
      <c r="R5964">
        <v>3</v>
      </c>
      <c r="S5964" t="s">
        <v>12204</v>
      </c>
      <c r="T5964" t="s">
        <v>60</v>
      </c>
    </row>
    <row r="5965" spans="1:20" x14ac:dyDescent="0.25">
      <c r="A5965" t="s">
        <v>11980</v>
      </c>
      <c r="B5965" t="s">
        <v>21</v>
      </c>
      <c r="C5965" t="s">
        <v>82</v>
      </c>
      <c r="D5965" t="s">
        <v>77</v>
      </c>
      <c r="E5965" t="s">
        <v>12263</v>
      </c>
      <c r="F5965" t="s">
        <v>11981</v>
      </c>
      <c r="G5965" t="s">
        <v>12140</v>
      </c>
      <c r="H5965" t="s">
        <v>25</v>
      </c>
      <c r="I5965" t="s">
        <v>42</v>
      </c>
      <c r="J5965" t="s">
        <v>64</v>
      </c>
      <c r="K5965">
        <v>5</v>
      </c>
      <c r="L5965">
        <v>276.11</v>
      </c>
      <c r="M5965" t="s">
        <v>35</v>
      </c>
      <c r="N5965">
        <v>1</v>
      </c>
      <c r="O5965" t="s">
        <v>12189</v>
      </c>
      <c r="P5965">
        <v>294</v>
      </c>
      <c r="Q5965" t="s">
        <v>43</v>
      </c>
      <c r="R5965">
        <v>3</v>
      </c>
      <c r="S5965" t="s">
        <v>12188</v>
      </c>
      <c r="T5965" t="s">
        <v>60</v>
      </c>
    </row>
    <row r="5966" spans="1:20" x14ac:dyDescent="0.25">
      <c r="A5966" t="s">
        <v>11982</v>
      </c>
      <c r="B5966" t="s">
        <v>21</v>
      </c>
      <c r="C5966" t="s">
        <v>22</v>
      </c>
      <c r="D5966" t="s">
        <v>23</v>
      </c>
      <c r="E5966" t="s">
        <v>12363</v>
      </c>
      <c r="F5966" t="s">
        <v>11983</v>
      </c>
      <c r="G5966" t="s">
        <v>12141</v>
      </c>
      <c r="H5966" t="s">
        <v>58</v>
      </c>
      <c r="I5966" t="s">
        <v>63</v>
      </c>
      <c r="J5966" t="s">
        <v>27</v>
      </c>
      <c r="K5966">
        <v>2</v>
      </c>
      <c r="L5966">
        <v>185.72</v>
      </c>
      <c r="M5966" t="s">
        <v>35</v>
      </c>
      <c r="N5966">
        <v>50</v>
      </c>
      <c r="O5966" t="s">
        <v>12161</v>
      </c>
      <c r="P5966">
        <v>440</v>
      </c>
      <c r="Q5966" t="s">
        <v>29</v>
      </c>
      <c r="R5966">
        <v>3</v>
      </c>
      <c r="S5966" t="s">
        <v>12267</v>
      </c>
      <c r="T5966" t="s">
        <v>30</v>
      </c>
    </row>
    <row r="5967" spans="1:20" x14ac:dyDescent="0.25">
      <c r="A5967" t="s">
        <v>11984</v>
      </c>
      <c r="B5967" t="s">
        <v>21</v>
      </c>
      <c r="C5967" t="s">
        <v>39</v>
      </c>
      <c r="D5967" t="s">
        <v>23</v>
      </c>
      <c r="E5967" s="1">
        <v>45633</v>
      </c>
      <c r="F5967" t="s">
        <v>11985</v>
      </c>
      <c r="G5967" t="s">
        <v>12141</v>
      </c>
      <c r="H5967" t="s">
        <v>41</v>
      </c>
      <c r="I5967" t="s">
        <v>26</v>
      </c>
      <c r="J5967" t="s">
        <v>67</v>
      </c>
      <c r="K5967">
        <v>3</v>
      </c>
      <c r="L5967">
        <v>683.25</v>
      </c>
      <c r="M5967" t="s">
        <v>35</v>
      </c>
      <c r="N5967">
        <v>24</v>
      </c>
      <c r="O5967" t="s">
        <v>12370</v>
      </c>
      <c r="P5967">
        <v>306</v>
      </c>
      <c r="Q5967" t="s">
        <v>43</v>
      </c>
      <c r="R5967">
        <v>2</v>
      </c>
      <c r="S5967" t="s">
        <v>12177</v>
      </c>
      <c r="T5967" t="s">
        <v>60</v>
      </c>
    </row>
    <row r="5968" spans="1:20" x14ac:dyDescent="0.25">
      <c r="A5968" t="s">
        <v>11986</v>
      </c>
      <c r="B5968" t="s">
        <v>21</v>
      </c>
      <c r="C5968" t="s">
        <v>39</v>
      </c>
      <c r="D5968" t="s">
        <v>32</v>
      </c>
      <c r="E5968" s="1">
        <v>45446</v>
      </c>
      <c r="F5968" t="s">
        <v>11987</v>
      </c>
      <c r="G5968" t="s">
        <v>12141</v>
      </c>
      <c r="H5968" t="s">
        <v>41</v>
      </c>
      <c r="I5968" t="s">
        <v>48</v>
      </c>
      <c r="J5968" t="s">
        <v>67</v>
      </c>
      <c r="K5968">
        <v>3</v>
      </c>
      <c r="L5968">
        <v>293.3</v>
      </c>
      <c r="M5968" t="s">
        <v>50</v>
      </c>
      <c r="N5968">
        <v>14</v>
      </c>
      <c r="O5968" t="s">
        <v>12068</v>
      </c>
      <c r="P5968">
        <v>383</v>
      </c>
      <c r="Q5968" t="s">
        <v>43</v>
      </c>
      <c r="R5968">
        <v>3</v>
      </c>
      <c r="S5968" s="1">
        <v>45574</v>
      </c>
      <c r="T5968" t="s">
        <v>36</v>
      </c>
    </row>
    <row r="5969" spans="1:20" x14ac:dyDescent="0.25">
      <c r="A5969" t="s">
        <v>11988</v>
      </c>
      <c r="B5969" t="s">
        <v>38</v>
      </c>
      <c r="C5969" t="s">
        <v>39</v>
      </c>
      <c r="D5969" t="s">
        <v>32</v>
      </c>
      <c r="E5969" s="1">
        <v>45452</v>
      </c>
      <c r="F5969" t="s">
        <v>11989</v>
      </c>
      <c r="G5969" t="s">
        <v>12141</v>
      </c>
      <c r="H5969" t="s">
        <v>41</v>
      </c>
      <c r="I5969" t="s">
        <v>54</v>
      </c>
      <c r="J5969" t="s">
        <v>59</v>
      </c>
      <c r="K5969">
        <v>1</v>
      </c>
      <c r="L5969">
        <v>837.66</v>
      </c>
      <c r="M5969" t="s">
        <v>28</v>
      </c>
      <c r="N5969">
        <v>46</v>
      </c>
      <c r="O5969" t="s">
        <v>12169</v>
      </c>
      <c r="P5969">
        <v>116</v>
      </c>
      <c r="Q5969" t="s">
        <v>29</v>
      </c>
      <c r="R5969">
        <v>2</v>
      </c>
      <c r="S5969" s="1">
        <v>45964</v>
      </c>
      <c r="T5969" t="s">
        <v>36</v>
      </c>
    </row>
    <row r="5970" spans="1:20" x14ac:dyDescent="0.25">
      <c r="A5970" t="s">
        <v>11990</v>
      </c>
      <c r="B5970" t="s">
        <v>38</v>
      </c>
      <c r="C5970" t="s">
        <v>39</v>
      </c>
      <c r="D5970" t="s">
        <v>23</v>
      </c>
      <c r="E5970" t="s">
        <v>12204</v>
      </c>
      <c r="F5970" t="s">
        <v>11991</v>
      </c>
      <c r="G5970" t="s">
        <v>12141</v>
      </c>
      <c r="H5970" t="s">
        <v>47</v>
      </c>
      <c r="I5970" t="s">
        <v>48</v>
      </c>
      <c r="J5970" t="s">
        <v>49</v>
      </c>
      <c r="K5970">
        <v>3</v>
      </c>
      <c r="L5970">
        <v>1042.43</v>
      </c>
      <c r="M5970" t="s">
        <v>35</v>
      </c>
      <c r="N5970">
        <v>9</v>
      </c>
      <c r="O5970" s="1">
        <v>45844</v>
      </c>
      <c r="P5970">
        <v>463</v>
      </c>
      <c r="Q5970" t="s">
        <v>29</v>
      </c>
      <c r="R5970">
        <v>4</v>
      </c>
      <c r="S5970" t="s">
        <v>12137</v>
      </c>
      <c r="T5970" t="s">
        <v>30</v>
      </c>
    </row>
    <row r="5971" spans="1:20" x14ac:dyDescent="0.25">
      <c r="A5971" t="s">
        <v>11992</v>
      </c>
      <c r="B5971" t="s">
        <v>45</v>
      </c>
      <c r="C5971" t="s">
        <v>82</v>
      </c>
      <c r="D5971" t="s">
        <v>52</v>
      </c>
      <c r="E5971" t="s">
        <v>12458</v>
      </c>
      <c r="F5971" t="s">
        <v>11993</v>
      </c>
      <c r="G5971" t="s">
        <v>12146</v>
      </c>
      <c r="H5971" t="s">
        <v>25</v>
      </c>
      <c r="I5971" t="s">
        <v>63</v>
      </c>
      <c r="J5971" t="s">
        <v>27</v>
      </c>
      <c r="K5971">
        <v>1</v>
      </c>
      <c r="L5971">
        <v>1143.3699999999999</v>
      </c>
      <c r="M5971" t="s">
        <v>35</v>
      </c>
      <c r="N5971">
        <v>18</v>
      </c>
      <c r="O5971" s="1">
        <v>45333</v>
      </c>
      <c r="P5971">
        <v>249</v>
      </c>
      <c r="Q5971" t="s">
        <v>43</v>
      </c>
      <c r="R5971">
        <v>5</v>
      </c>
      <c r="S5971" t="s">
        <v>12180</v>
      </c>
      <c r="T5971" t="s">
        <v>36</v>
      </c>
    </row>
    <row r="5972" spans="1:20" x14ac:dyDescent="0.25">
      <c r="A5972" t="s">
        <v>11994</v>
      </c>
      <c r="B5972" t="s">
        <v>45</v>
      </c>
      <c r="C5972" t="s">
        <v>22</v>
      </c>
      <c r="D5972" t="s">
        <v>23</v>
      </c>
      <c r="E5972" s="1">
        <v>45354</v>
      </c>
      <c r="F5972" t="s">
        <v>11995</v>
      </c>
      <c r="G5972" t="s">
        <v>12146</v>
      </c>
      <c r="H5972" t="s">
        <v>41</v>
      </c>
      <c r="I5972" t="s">
        <v>63</v>
      </c>
      <c r="J5972" t="s">
        <v>67</v>
      </c>
      <c r="K5972">
        <v>3</v>
      </c>
      <c r="L5972">
        <v>1402.34</v>
      </c>
      <c r="M5972" t="s">
        <v>35</v>
      </c>
      <c r="N5972">
        <v>8</v>
      </c>
      <c r="O5972" t="s">
        <v>12198</v>
      </c>
      <c r="P5972">
        <v>355</v>
      </c>
      <c r="Q5972" t="s">
        <v>43</v>
      </c>
      <c r="R5972">
        <v>1</v>
      </c>
      <c r="S5972" s="1">
        <v>45783</v>
      </c>
      <c r="T5972" t="s">
        <v>36</v>
      </c>
    </row>
    <row r="5973" spans="1:20" x14ac:dyDescent="0.25">
      <c r="A5973" t="s">
        <v>11996</v>
      </c>
      <c r="B5973" t="s">
        <v>45</v>
      </c>
      <c r="C5973" t="s">
        <v>82</v>
      </c>
      <c r="D5973" t="s">
        <v>32</v>
      </c>
      <c r="E5973" t="s">
        <v>12227</v>
      </c>
      <c r="F5973" t="s">
        <v>11997</v>
      </c>
      <c r="G5973" t="s">
        <v>12146</v>
      </c>
      <c r="H5973" t="s">
        <v>58</v>
      </c>
      <c r="I5973" t="s">
        <v>54</v>
      </c>
      <c r="J5973" t="s">
        <v>49</v>
      </c>
      <c r="K5973">
        <v>5</v>
      </c>
      <c r="L5973">
        <v>436.27</v>
      </c>
      <c r="M5973" t="s">
        <v>28</v>
      </c>
      <c r="N5973">
        <v>29</v>
      </c>
      <c r="O5973" t="s">
        <v>12300</v>
      </c>
      <c r="P5973">
        <v>107</v>
      </c>
      <c r="Q5973" t="s">
        <v>43</v>
      </c>
      <c r="R5973">
        <v>5</v>
      </c>
      <c r="S5973" s="1">
        <v>45877</v>
      </c>
      <c r="T5973" t="s">
        <v>36</v>
      </c>
    </row>
    <row r="5974" spans="1:20" x14ac:dyDescent="0.25">
      <c r="A5974" t="s">
        <v>11998</v>
      </c>
      <c r="B5974" t="s">
        <v>38</v>
      </c>
      <c r="C5974" t="s">
        <v>82</v>
      </c>
      <c r="D5974" t="s">
        <v>77</v>
      </c>
      <c r="E5974" s="1">
        <v>45690</v>
      </c>
      <c r="F5974" t="s">
        <v>11999</v>
      </c>
      <c r="G5974" t="s">
        <v>12146</v>
      </c>
      <c r="H5974" t="s">
        <v>41</v>
      </c>
      <c r="I5974" t="s">
        <v>42</v>
      </c>
      <c r="J5974" t="s">
        <v>49</v>
      </c>
      <c r="K5974">
        <v>3</v>
      </c>
      <c r="L5974">
        <v>918.86</v>
      </c>
      <c r="M5974" t="s">
        <v>50</v>
      </c>
      <c r="N5974">
        <v>39</v>
      </c>
      <c r="O5974" t="s">
        <v>12312</v>
      </c>
      <c r="P5974">
        <v>475</v>
      </c>
      <c r="Q5974" t="s">
        <v>43</v>
      </c>
      <c r="R5974">
        <v>5</v>
      </c>
      <c r="S5974" s="1">
        <v>45964</v>
      </c>
      <c r="T5974" t="s">
        <v>60</v>
      </c>
    </row>
    <row r="5975" spans="1:20" x14ac:dyDescent="0.25">
      <c r="A5975" t="s">
        <v>12000</v>
      </c>
      <c r="B5975" t="s">
        <v>21</v>
      </c>
      <c r="C5975" t="s">
        <v>82</v>
      </c>
      <c r="D5975" t="s">
        <v>52</v>
      </c>
      <c r="E5975" t="s">
        <v>12206</v>
      </c>
      <c r="F5975" t="s">
        <v>12001</v>
      </c>
      <c r="G5975" t="s">
        <v>12087</v>
      </c>
      <c r="H5975" t="s">
        <v>34</v>
      </c>
      <c r="I5975" t="s">
        <v>48</v>
      </c>
      <c r="J5975" t="s">
        <v>27</v>
      </c>
      <c r="K5975">
        <v>1</v>
      </c>
      <c r="L5975">
        <v>589.25</v>
      </c>
      <c r="M5975" t="s">
        <v>28</v>
      </c>
      <c r="N5975">
        <v>15</v>
      </c>
      <c r="O5975" s="1">
        <v>45809</v>
      </c>
      <c r="P5975">
        <v>369</v>
      </c>
      <c r="Q5975" t="s">
        <v>43</v>
      </c>
      <c r="R5975">
        <v>2</v>
      </c>
      <c r="S5975" s="1">
        <v>45721</v>
      </c>
      <c r="T5975" t="s">
        <v>30</v>
      </c>
    </row>
    <row r="5976" spans="1:20" x14ac:dyDescent="0.25">
      <c r="A5976" t="s">
        <v>12002</v>
      </c>
      <c r="B5976" t="s">
        <v>45</v>
      </c>
      <c r="C5976" t="s">
        <v>82</v>
      </c>
      <c r="D5976" t="s">
        <v>77</v>
      </c>
      <c r="E5976" t="s">
        <v>12358</v>
      </c>
      <c r="F5976" t="s">
        <v>12003</v>
      </c>
      <c r="G5976" t="s">
        <v>12087</v>
      </c>
      <c r="H5976" t="s">
        <v>41</v>
      </c>
      <c r="I5976" t="s">
        <v>48</v>
      </c>
      <c r="J5976" t="s">
        <v>49</v>
      </c>
      <c r="K5976">
        <v>2</v>
      </c>
      <c r="L5976">
        <v>707</v>
      </c>
      <c r="M5976" t="s">
        <v>28</v>
      </c>
      <c r="N5976">
        <v>9</v>
      </c>
      <c r="O5976" s="1">
        <v>45516</v>
      </c>
      <c r="P5976">
        <v>335</v>
      </c>
      <c r="Q5976" t="s">
        <v>29</v>
      </c>
      <c r="R5976">
        <v>5</v>
      </c>
      <c r="S5976" s="1">
        <v>45301</v>
      </c>
      <c r="T5976" t="s">
        <v>30</v>
      </c>
    </row>
    <row r="5977" spans="1:20" x14ac:dyDescent="0.25">
      <c r="A5977" t="s">
        <v>12004</v>
      </c>
      <c r="B5977" t="s">
        <v>38</v>
      </c>
      <c r="C5977" t="s">
        <v>82</v>
      </c>
      <c r="D5977" t="s">
        <v>52</v>
      </c>
      <c r="E5977" t="s">
        <v>12375</v>
      </c>
      <c r="F5977" t="s">
        <v>12005</v>
      </c>
      <c r="G5977" t="s">
        <v>12087</v>
      </c>
      <c r="H5977" t="s">
        <v>47</v>
      </c>
      <c r="I5977" t="s">
        <v>42</v>
      </c>
      <c r="J5977" t="s">
        <v>59</v>
      </c>
      <c r="K5977">
        <v>3</v>
      </c>
      <c r="L5977">
        <v>1453.04</v>
      </c>
      <c r="M5977" t="s">
        <v>50</v>
      </c>
      <c r="N5977">
        <v>49</v>
      </c>
      <c r="O5977" s="1">
        <v>45840</v>
      </c>
      <c r="P5977">
        <v>469</v>
      </c>
      <c r="Q5977" t="s">
        <v>29</v>
      </c>
      <c r="R5977">
        <v>5</v>
      </c>
      <c r="S5977" t="s">
        <v>12110</v>
      </c>
      <c r="T5977" t="s">
        <v>60</v>
      </c>
    </row>
    <row r="5978" spans="1:20" x14ac:dyDescent="0.25">
      <c r="A5978" t="s">
        <v>12006</v>
      </c>
      <c r="B5978" t="s">
        <v>38</v>
      </c>
      <c r="C5978" t="s">
        <v>22</v>
      </c>
      <c r="D5978" t="s">
        <v>56</v>
      </c>
      <c r="E5978" t="s">
        <v>12394</v>
      </c>
      <c r="F5978" t="s">
        <v>12007</v>
      </c>
      <c r="G5978" t="s">
        <v>12087</v>
      </c>
      <c r="H5978" t="s">
        <v>58</v>
      </c>
      <c r="I5978" t="s">
        <v>42</v>
      </c>
      <c r="J5978" t="s">
        <v>59</v>
      </c>
      <c r="K5978">
        <v>1</v>
      </c>
      <c r="L5978">
        <v>507.73</v>
      </c>
      <c r="M5978" t="s">
        <v>35</v>
      </c>
      <c r="N5978">
        <v>26</v>
      </c>
      <c r="O5978" s="1">
        <v>45638</v>
      </c>
      <c r="P5978">
        <v>406</v>
      </c>
      <c r="Q5978" t="s">
        <v>29</v>
      </c>
      <c r="R5978">
        <v>1</v>
      </c>
      <c r="S5978" t="s">
        <v>12312</v>
      </c>
      <c r="T5978" t="s">
        <v>36</v>
      </c>
    </row>
    <row r="5979" spans="1:20" x14ac:dyDescent="0.25">
      <c r="A5979" t="s">
        <v>12008</v>
      </c>
      <c r="B5979" t="s">
        <v>38</v>
      </c>
      <c r="C5979" t="s">
        <v>39</v>
      </c>
      <c r="D5979" t="s">
        <v>52</v>
      </c>
      <c r="E5979" t="s">
        <v>12222</v>
      </c>
      <c r="F5979" t="s">
        <v>12009</v>
      </c>
      <c r="G5979" t="s">
        <v>12087</v>
      </c>
      <c r="H5979" t="s">
        <v>41</v>
      </c>
      <c r="I5979" t="s">
        <v>26</v>
      </c>
      <c r="J5979" t="s">
        <v>67</v>
      </c>
      <c r="K5979">
        <v>1</v>
      </c>
      <c r="L5979">
        <v>1033.42</v>
      </c>
      <c r="M5979" t="s">
        <v>50</v>
      </c>
      <c r="N5979">
        <v>12</v>
      </c>
      <c r="O5979" t="s">
        <v>12286</v>
      </c>
      <c r="P5979">
        <v>122</v>
      </c>
      <c r="Q5979" t="s">
        <v>29</v>
      </c>
      <c r="R5979">
        <v>2</v>
      </c>
      <c r="S5979" t="s">
        <v>12085</v>
      </c>
      <c r="T5979" t="s">
        <v>60</v>
      </c>
    </row>
    <row r="5980" spans="1:20" x14ac:dyDescent="0.25">
      <c r="A5980" t="s">
        <v>12010</v>
      </c>
      <c r="B5980" t="s">
        <v>45</v>
      </c>
      <c r="C5980" t="s">
        <v>39</v>
      </c>
      <c r="D5980" t="s">
        <v>56</v>
      </c>
      <c r="E5980" s="1">
        <v>45240</v>
      </c>
      <c r="F5980" t="s">
        <v>12011</v>
      </c>
      <c r="G5980" t="s">
        <v>12087</v>
      </c>
      <c r="H5980" t="s">
        <v>41</v>
      </c>
      <c r="I5980" t="s">
        <v>54</v>
      </c>
      <c r="J5980" t="s">
        <v>64</v>
      </c>
      <c r="K5980">
        <v>2</v>
      </c>
      <c r="L5980">
        <v>1137.6600000000001</v>
      </c>
      <c r="M5980" t="s">
        <v>28</v>
      </c>
      <c r="N5980">
        <v>19</v>
      </c>
      <c r="O5980" s="1">
        <v>45608</v>
      </c>
      <c r="P5980">
        <v>494</v>
      </c>
      <c r="Q5980" t="s">
        <v>29</v>
      </c>
      <c r="R5980">
        <v>5</v>
      </c>
      <c r="S5980" t="s">
        <v>12123</v>
      </c>
      <c r="T5980" t="s">
        <v>60</v>
      </c>
    </row>
    <row r="5981" spans="1:20" x14ac:dyDescent="0.25">
      <c r="A5981" t="s">
        <v>12012</v>
      </c>
      <c r="B5981" t="s">
        <v>38</v>
      </c>
      <c r="C5981" t="s">
        <v>22</v>
      </c>
      <c r="D5981" t="s">
        <v>52</v>
      </c>
      <c r="E5981" t="s">
        <v>12282</v>
      </c>
      <c r="F5981" t="s">
        <v>12013</v>
      </c>
      <c r="G5981" t="s">
        <v>12087</v>
      </c>
      <c r="H5981" t="s">
        <v>47</v>
      </c>
      <c r="I5981" t="s">
        <v>26</v>
      </c>
      <c r="J5981" t="s">
        <v>67</v>
      </c>
      <c r="K5981">
        <v>3</v>
      </c>
      <c r="L5981">
        <v>1095.8399999999999</v>
      </c>
      <c r="M5981" t="s">
        <v>28</v>
      </c>
      <c r="N5981">
        <v>13</v>
      </c>
      <c r="O5981" t="s">
        <v>12368</v>
      </c>
      <c r="P5981">
        <v>202</v>
      </c>
      <c r="Q5981" t="s">
        <v>29</v>
      </c>
      <c r="R5981">
        <v>4</v>
      </c>
      <c r="S5981" t="s">
        <v>12099</v>
      </c>
      <c r="T5981" t="s">
        <v>60</v>
      </c>
    </row>
    <row r="5982" spans="1:20" x14ac:dyDescent="0.25">
      <c r="A5982" t="s">
        <v>12014</v>
      </c>
      <c r="B5982" t="s">
        <v>45</v>
      </c>
      <c r="C5982" t="s">
        <v>82</v>
      </c>
      <c r="D5982" t="s">
        <v>32</v>
      </c>
      <c r="E5982" t="s">
        <v>12421</v>
      </c>
      <c r="F5982" t="s">
        <v>12015</v>
      </c>
      <c r="G5982" t="s">
        <v>12087</v>
      </c>
      <c r="H5982" t="s">
        <v>47</v>
      </c>
      <c r="I5982" t="s">
        <v>42</v>
      </c>
      <c r="J5982" t="s">
        <v>67</v>
      </c>
      <c r="K5982">
        <v>4</v>
      </c>
      <c r="L5982">
        <v>1145.9000000000001</v>
      </c>
      <c r="M5982" t="s">
        <v>28</v>
      </c>
      <c r="N5982">
        <v>16</v>
      </c>
      <c r="O5982" t="s">
        <v>12313</v>
      </c>
      <c r="P5982">
        <v>8</v>
      </c>
      <c r="Q5982" t="s">
        <v>43</v>
      </c>
      <c r="R5982">
        <v>4</v>
      </c>
      <c r="S5982" t="s">
        <v>12266</v>
      </c>
      <c r="T5982" t="s">
        <v>60</v>
      </c>
    </row>
    <row r="5983" spans="1:20" x14ac:dyDescent="0.25">
      <c r="A5983" t="s">
        <v>12016</v>
      </c>
      <c r="B5983" t="s">
        <v>45</v>
      </c>
      <c r="C5983" t="s">
        <v>22</v>
      </c>
      <c r="D5983" t="s">
        <v>56</v>
      </c>
      <c r="E5983" t="s">
        <v>12204</v>
      </c>
      <c r="F5983" t="s">
        <v>12017</v>
      </c>
      <c r="G5983" t="s">
        <v>12068</v>
      </c>
      <c r="H5983" t="s">
        <v>41</v>
      </c>
      <c r="I5983" t="s">
        <v>48</v>
      </c>
      <c r="J5983" t="s">
        <v>67</v>
      </c>
      <c r="K5983">
        <v>4</v>
      </c>
      <c r="L5983">
        <v>404.82</v>
      </c>
      <c r="M5983" t="s">
        <v>35</v>
      </c>
      <c r="N5983">
        <v>10</v>
      </c>
      <c r="O5983" t="s">
        <v>12238</v>
      </c>
      <c r="P5983">
        <v>148</v>
      </c>
      <c r="Q5983" t="s">
        <v>29</v>
      </c>
      <c r="R5983">
        <v>5</v>
      </c>
      <c r="S5983" t="s">
        <v>12102</v>
      </c>
      <c r="T5983" t="s">
        <v>36</v>
      </c>
    </row>
    <row r="5984" spans="1:20" x14ac:dyDescent="0.25">
      <c r="A5984" t="s">
        <v>12018</v>
      </c>
      <c r="B5984" t="s">
        <v>45</v>
      </c>
      <c r="C5984" t="s">
        <v>39</v>
      </c>
      <c r="D5984" t="s">
        <v>23</v>
      </c>
      <c r="E5984" s="1">
        <v>45482</v>
      </c>
      <c r="F5984" t="s">
        <v>12019</v>
      </c>
      <c r="G5984" t="s">
        <v>12068</v>
      </c>
      <c r="H5984" t="s">
        <v>41</v>
      </c>
      <c r="I5984" t="s">
        <v>42</v>
      </c>
      <c r="J5984" t="s">
        <v>59</v>
      </c>
      <c r="K5984">
        <v>1</v>
      </c>
      <c r="L5984">
        <v>1318.02</v>
      </c>
      <c r="M5984" t="s">
        <v>50</v>
      </c>
      <c r="N5984">
        <v>39</v>
      </c>
      <c r="O5984" t="s">
        <v>12198</v>
      </c>
      <c r="P5984">
        <v>106</v>
      </c>
      <c r="Q5984" t="s">
        <v>43</v>
      </c>
      <c r="R5984">
        <v>2</v>
      </c>
      <c r="S5984" s="1">
        <v>45637</v>
      </c>
      <c r="T5984" t="s">
        <v>36</v>
      </c>
    </row>
    <row r="5985" spans="1:20" x14ac:dyDescent="0.25">
      <c r="A5985" t="s">
        <v>12020</v>
      </c>
      <c r="B5985" t="s">
        <v>21</v>
      </c>
      <c r="C5985" t="s">
        <v>82</v>
      </c>
      <c r="D5985" t="s">
        <v>32</v>
      </c>
      <c r="E5985" s="1">
        <v>45692</v>
      </c>
      <c r="F5985" t="s">
        <v>12021</v>
      </c>
      <c r="G5985" t="s">
        <v>12068</v>
      </c>
      <c r="H5985" t="s">
        <v>25</v>
      </c>
      <c r="I5985" t="s">
        <v>26</v>
      </c>
      <c r="J5985" t="s">
        <v>27</v>
      </c>
      <c r="K5985">
        <v>3</v>
      </c>
      <c r="L5985">
        <v>857.9</v>
      </c>
      <c r="M5985" t="s">
        <v>35</v>
      </c>
      <c r="N5985">
        <v>27</v>
      </c>
      <c r="O5985" s="1">
        <v>45933</v>
      </c>
      <c r="P5985">
        <v>486</v>
      </c>
      <c r="Q5985" t="s">
        <v>29</v>
      </c>
      <c r="R5985">
        <v>1</v>
      </c>
      <c r="S5985" s="1">
        <v>45905</v>
      </c>
      <c r="T5985" t="s">
        <v>60</v>
      </c>
    </row>
    <row r="5986" spans="1:20" x14ac:dyDescent="0.25">
      <c r="A5986" t="s">
        <v>12022</v>
      </c>
      <c r="B5986" t="s">
        <v>38</v>
      </c>
      <c r="C5986" t="s">
        <v>22</v>
      </c>
      <c r="D5986" t="s">
        <v>32</v>
      </c>
      <c r="E5986" t="s">
        <v>12106</v>
      </c>
      <c r="F5986" t="s">
        <v>12023</v>
      </c>
      <c r="G5986" t="s">
        <v>12068</v>
      </c>
      <c r="H5986" t="s">
        <v>47</v>
      </c>
      <c r="I5986" t="s">
        <v>63</v>
      </c>
      <c r="J5986" t="s">
        <v>64</v>
      </c>
      <c r="K5986">
        <v>2</v>
      </c>
      <c r="L5986">
        <v>1479.85</v>
      </c>
      <c r="M5986" t="s">
        <v>35</v>
      </c>
      <c r="N5986">
        <v>19</v>
      </c>
      <c r="O5986" t="s">
        <v>12203</v>
      </c>
      <c r="P5986">
        <v>374</v>
      </c>
      <c r="Q5986" t="s">
        <v>43</v>
      </c>
      <c r="R5986">
        <v>5</v>
      </c>
      <c r="S5986" t="s">
        <v>12356</v>
      </c>
      <c r="T5986" t="s">
        <v>36</v>
      </c>
    </row>
    <row r="5987" spans="1:20" x14ac:dyDescent="0.25">
      <c r="A5987" t="s">
        <v>12024</v>
      </c>
      <c r="B5987" t="s">
        <v>38</v>
      </c>
      <c r="C5987" t="s">
        <v>22</v>
      </c>
      <c r="D5987" t="s">
        <v>23</v>
      </c>
      <c r="E5987" t="s">
        <v>12184</v>
      </c>
      <c r="F5987" t="s">
        <v>12025</v>
      </c>
      <c r="G5987" t="s">
        <v>12068</v>
      </c>
      <c r="H5987" t="s">
        <v>47</v>
      </c>
      <c r="I5987" t="s">
        <v>26</v>
      </c>
      <c r="J5987" t="s">
        <v>59</v>
      </c>
      <c r="K5987">
        <v>4</v>
      </c>
      <c r="L5987">
        <v>1078.1199999999999</v>
      </c>
      <c r="M5987" t="s">
        <v>50</v>
      </c>
      <c r="N5987">
        <v>43</v>
      </c>
      <c r="O5987" s="1">
        <v>45722</v>
      </c>
      <c r="P5987">
        <v>290</v>
      </c>
      <c r="Q5987" t="s">
        <v>29</v>
      </c>
      <c r="R5987">
        <v>5</v>
      </c>
      <c r="S5987" t="s">
        <v>12094</v>
      </c>
      <c r="T5987" t="s">
        <v>30</v>
      </c>
    </row>
    <row r="5988" spans="1:20" x14ac:dyDescent="0.25">
      <c r="A5988" t="s">
        <v>12026</v>
      </c>
      <c r="B5988" t="s">
        <v>21</v>
      </c>
      <c r="C5988" t="s">
        <v>22</v>
      </c>
      <c r="D5988" t="s">
        <v>32</v>
      </c>
      <c r="E5988" t="s">
        <v>12466</v>
      </c>
      <c r="F5988" t="s">
        <v>12027</v>
      </c>
      <c r="G5988" t="s">
        <v>12068</v>
      </c>
      <c r="H5988" t="s">
        <v>58</v>
      </c>
      <c r="I5988" t="s">
        <v>48</v>
      </c>
      <c r="J5988" t="s">
        <v>67</v>
      </c>
      <c r="K5988">
        <v>5</v>
      </c>
      <c r="L5988">
        <v>598.91999999999996</v>
      </c>
      <c r="M5988" t="s">
        <v>28</v>
      </c>
      <c r="N5988">
        <v>49</v>
      </c>
      <c r="O5988" t="s">
        <v>12379</v>
      </c>
      <c r="P5988">
        <v>259</v>
      </c>
      <c r="Q5988" t="s">
        <v>29</v>
      </c>
      <c r="R5988">
        <v>5</v>
      </c>
      <c r="S5988" t="s">
        <v>12127</v>
      </c>
      <c r="T5988" t="s">
        <v>30</v>
      </c>
    </row>
    <row r="5989" spans="1:20" x14ac:dyDescent="0.25">
      <c r="A5989" t="s">
        <v>12028</v>
      </c>
      <c r="B5989" t="s">
        <v>21</v>
      </c>
      <c r="C5989" t="s">
        <v>82</v>
      </c>
      <c r="D5989" t="s">
        <v>52</v>
      </c>
      <c r="E5989" t="s">
        <v>12393</v>
      </c>
      <c r="F5989" t="s">
        <v>12029</v>
      </c>
      <c r="G5989" t="s">
        <v>12068</v>
      </c>
      <c r="H5989" t="s">
        <v>25</v>
      </c>
      <c r="I5989" t="s">
        <v>42</v>
      </c>
      <c r="J5989" t="s">
        <v>49</v>
      </c>
      <c r="K5989">
        <v>5</v>
      </c>
      <c r="L5989">
        <v>493.48</v>
      </c>
      <c r="M5989" t="s">
        <v>35</v>
      </c>
      <c r="N5989">
        <v>10</v>
      </c>
      <c r="O5989" t="s">
        <v>12141</v>
      </c>
      <c r="P5989">
        <v>369</v>
      </c>
      <c r="Q5989" t="s">
        <v>43</v>
      </c>
      <c r="R5989">
        <v>3</v>
      </c>
      <c r="S5989" t="s">
        <v>12188</v>
      </c>
      <c r="T5989" t="s">
        <v>36</v>
      </c>
    </row>
    <row r="5990" spans="1:20" x14ac:dyDescent="0.25">
      <c r="A5990" t="s">
        <v>12030</v>
      </c>
      <c r="B5990" t="s">
        <v>38</v>
      </c>
      <c r="C5990" t="s">
        <v>39</v>
      </c>
      <c r="D5990" t="s">
        <v>23</v>
      </c>
      <c r="E5990" t="s">
        <v>12243</v>
      </c>
      <c r="F5990" t="s">
        <v>12031</v>
      </c>
      <c r="G5990" t="s">
        <v>12068</v>
      </c>
      <c r="H5990" t="s">
        <v>34</v>
      </c>
      <c r="I5990" t="s">
        <v>48</v>
      </c>
      <c r="J5990" t="s">
        <v>67</v>
      </c>
      <c r="K5990">
        <v>1</v>
      </c>
      <c r="L5990">
        <v>536.61</v>
      </c>
      <c r="M5990" t="s">
        <v>28</v>
      </c>
      <c r="N5990">
        <v>9</v>
      </c>
      <c r="O5990" t="s">
        <v>12114</v>
      </c>
      <c r="P5990">
        <v>113</v>
      </c>
      <c r="Q5990" t="s">
        <v>43</v>
      </c>
      <c r="R5990">
        <v>1</v>
      </c>
      <c r="S5990" t="s">
        <v>12119</v>
      </c>
      <c r="T5990" t="s">
        <v>60</v>
      </c>
    </row>
    <row r="5991" spans="1:20" x14ac:dyDescent="0.25">
      <c r="A5991" t="s">
        <v>12032</v>
      </c>
      <c r="B5991" t="s">
        <v>21</v>
      </c>
      <c r="C5991" t="s">
        <v>39</v>
      </c>
      <c r="D5991" t="s">
        <v>52</v>
      </c>
      <c r="E5991" s="1">
        <v>45722</v>
      </c>
      <c r="F5991" t="s">
        <v>12033</v>
      </c>
      <c r="G5991" t="s">
        <v>12068</v>
      </c>
      <c r="H5991" t="s">
        <v>47</v>
      </c>
      <c r="I5991" t="s">
        <v>54</v>
      </c>
      <c r="J5991" t="s">
        <v>27</v>
      </c>
      <c r="K5991">
        <v>1</v>
      </c>
      <c r="L5991">
        <v>595.87</v>
      </c>
      <c r="M5991" t="s">
        <v>35</v>
      </c>
      <c r="N5991">
        <v>19</v>
      </c>
      <c r="O5991" t="s">
        <v>12364</v>
      </c>
      <c r="P5991">
        <v>446</v>
      </c>
      <c r="Q5991" t="s">
        <v>29</v>
      </c>
      <c r="R5991">
        <v>2</v>
      </c>
      <c r="S5991" t="s">
        <v>12096</v>
      </c>
      <c r="T5991" t="s">
        <v>36</v>
      </c>
    </row>
    <row r="5992" spans="1:20" x14ac:dyDescent="0.25">
      <c r="A5992" t="s">
        <v>12034</v>
      </c>
      <c r="B5992" t="s">
        <v>45</v>
      </c>
      <c r="C5992" t="s">
        <v>39</v>
      </c>
      <c r="D5992" t="s">
        <v>23</v>
      </c>
      <c r="E5992" t="s">
        <v>12136</v>
      </c>
      <c r="F5992" t="s">
        <v>12035</v>
      </c>
      <c r="G5992" t="s">
        <v>12068</v>
      </c>
      <c r="H5992" t="s">
        <v>41</v>
      </c>
      <c r="I5992" t="s">
        <v>63</v>
      </c>
      <c r="J5992" t="s">
        <v>64</v>
      </c>
      <c r="K5992">
        <v>5</v>
      </c>
      <c r="L5992">
        <v>1168.73</v>
      </c>
      <c r="M5992" t="s">
        <v>50</v>
      </c>
      <c r="N5992">
        <v>49</v>
      </c>
      <c r="O5992" s="1">
        <v>45637</v>
      </c>
      <c r="P5992">
        <v>141</v>
      </c>
      <c r="Q5992" t="s">
        <v>43</v>
      </c>
      <c r="R5992">
        <v>1</v>
      </c>
      <c r="S5992" s="1">
        <v>45636</v>
      </c>
      <c r="T5992" t="s">
        <v>36</v>
      </c>
    </row>
    <row r="5993" spans="1:20" x14ac:dyDescent="0.25">
      <c r="A5993" t="s">
        <v>12036</v>
      </c>
      <c r="B5993" t="s">
        <v>38</v>
      </c>
      <c r="C5993" t="s">
        <v>39</v>
      </c>
      <c r="D5993" t="s">
        <v>32</v>
      </c>
      <c r="E5993" s="1">
        <v>44936</v>
      </c>
      <c r="F5993" t="s">
        <v>12037</v>
      </c>
      <c r="G5993" t="s">
        <v>12068</v>
      </c>
      <c r="H5993" t="s">
        <v>47</v>
      </c>
      <c r="I5993" t="s">
        <v>48</v>
      </c>
      <c r="J5993" t="s">
        <v>27</v>
      </c>
      <c r="K5993">
        <v>2</v>
      </c>
      <c r="L5993">
        <v>1375.28</v>
      </c>
      <c r="M5993" t="s">
        <v>28</v>
      </c>
      <c r="N5993">
        <v>42</v>
      </c>
      <c r="O5993" t="s">
        <v>12223</v>
      </c>
      <c r="P5993">
        <v>237</v>
      </c>
      <c r="Q5993" t="s">
        <v>29</v>
      </c>
      <c r="R5993">
        <v>1</v>
      </c>
      <c r="S5993" t="s">
        <v>12311</v>
      </c>
      <c r="T5993" t="s">
        <v>60</v>
      </c>
    </row>
    <row r="5994" spans="1:20" x14ac:dyDescent="0.25">
      <c r="A5994" t="s">
        <v>12038</v>
      </c>
      <c r="B5994" t="s">
        <v>21</v>
      </c>
      <c r="C5994" t="s">
        <v>82</v>
      </c>
      <c r="D5994" t="s">
        <v>23</v>
      </c>
      <c r="E5994" t="s">
        <v>12083</v>
      </c>
      <c r="F5994" t="s">
        <v>12039</v>
      </c>
      <c r="G5994" t="s">
        <v>12506</v>
      </c>
      <c r="H5994" t="s">
        <v>41</v>
      </c>
      <c r="I5994" t="s">
        <v>48</v>
      </c>
      <c r="J5994" t="s">
        <v>59</v>
      </c>
      <c r="K5994">
        <v>3</v>
      </c>
      <c r="L5994">
        <v>1378.12</v>
      </c>
      <c r="M5994" t="s">
        <v>50</v>
      </c>
      <c r="N5994">
        <v>15</v>
      </c>
      <c r="O5994" s="1">
        <v>45574</v>
      </c>
      <c r="P5994">
        <v>273</v>
      </c>
      <c r="Q5994" t="s">
        <v>43</v>
      </c>
      <c r="R5994">
        <v>1</v>
      </c>
      <c r="S5994" t="s">
        <v>12220</v>
      </c>
      <c r="T5994" t="s">
        <v>36</v>
      </c>
    </row>
    <row r="5995" spans="1:20" x14ac:dyDescent="0.25">
      <c r="A5995" t="s">
        <v>12040</v>
      </c>
      <c r="B5995" t="s">
        <v>45</v>
      </c>
      <c r="C5995" t="s">
        <v>39</v>
      </c>
      <c r="D5995" t="s">
        <v>23</v>
      </c>
      <c r="E5995" s="1">
        <v>45598</v>
      </c>
      <c r="F5995" t="s">
        <v>12041</v>
      </c>
      <c r="G5995" t="s">
        <v>12506</v>
      </c>
      <c r="H5995" t="s">
        <v>41</v>
      </c>
      <c r="I5995" t="s">
        <v>63</v>
      </c>
      <c r="J5995" t="s">
        <v>59</v>
      </c>
      <c r="K5995">
        <v>1</v>
      </c>
      <c r="L5995">
        <v>1103.73</v>
      </c>
      <c r="M5995" t="s">
        <v>35</v>
      </c>
      <c r="N5995">
        <v>43</v>
      </c>
      <c r="O5995" t="s">
        <v>12068</v>
      </c>
      <c r="P5995">
        <v>211</v>
      </c>
      <c r="Q5995" t="s">
        <v>43</v>
      </c>
      <c r="R5995">
        <v>1</v>
      </c>
      <c r="S5995" s="1">
        <v>45391</v>
      </c>
      <c r="T5995" t="s">
        <v>60</v>
      </c>
    </row>
    <row r="5996" spans="1:20" x14ac:dyDescent="0.25">
      <c r="A5996" t="s">
        <v>12042</v>
      </c>
      <c r="B5996" t="s">
        <v>45</v>
      </c>
      <c r="C5996" t="s">
        <v>22</v>
      </c>
      <c r="D5996" t="s">
        <v>32</v>
      </c>
      <c r="E5996" s="1">
        <v>45604</v>
      </c>
      <c r="F5996" t="s">
        <v>12043</v>
      </c>
      <c r="G5996" t="s">
        <v>12506</v>
      </c>
      <c r="H5996" t="s">
        <v>25</v>
      </c>
      <c r="I5996" t="s">
        <v>26</v>
      </c>
      <c r="J5996" t="s">
        <v>67</v>
      </c>
      <c r="K5996">
        <v>4</v>
      </c>
      <c r="L5996">
        <v>598.01</v>
      </c>
      <c r="M5996" t="s">
        <v>50</v>
      </c>
      <c r="N5996">
        <v>1</v>
      </c>
      <c r="O5996" t="s">
        <v>12098</v>
      </c>
      <c r="P5996">
        <v>457</v>
      </c>
      <c r="Q5996" t="s">
        <v>43</v>
      </c>
      <c r="R5996">
        <v>2</v>
      </c>
      <c r="S5996" s="1">
        <v>45455</v>
      </c>
      <c r="T5996" t="s">
        <v>30</v>
      </c>
    </row>
    <row r="5997" spans="1:20" x14ac:dyDescent="0.25">
      <c r="A5997" t="s">
        <v>12044</v>
      </c>
      <c r="B5997" t="s">
        <v>21</v>
      </c>
      <c r="C5997" t="s">
        <v>22</v>
      </c>
      <c r="D5997" t="s">
        <v>32</v>
      </c>
      <c r="E5997" t="s">
        <v>12067</v>
      </c>
      <c r="F5997" t="s">
        <v>12045</v>
      </c>
      <c r="G5997" t="s">
        <v>12506</v>
      </c>
      <c r="H5997" t="s">
        <v>41</v>
      </c>
      <c r="I5997" t="s">
        <v>26</v>
      </c>
      <c r="J5997" t="s">
        <v>27</v>
      </c>
      <c r="K5997">
        <v>4</v>
      </c>
      <c r="L5997">
        <v>875.71</v>
      </c>
      <c r="M5997" t="s">
        <v>28</v>
      </c>
      <c r="N5997">
        <v>28</v>
      </c>
      <c r="O5997" t="s">
        <v>12110</v>
      </c>
      <c r="P5997">
        <v>166</v>
      </c>
      <c r="Q5997" t="s">
        <v>29</v>
      </c>
      <c r="R5997">
        <v>5</v>
      </c>
      <c r="S5997" t="s">
        <v>12096</v>
      </c>
      <c r="T5997" t="s">
        <v>30</v>
      </c>
    </row>
    <row r="5998" spans="1:20" x14ac:dyDescent="0.25">
      <c r="A5998" t="s">
        <v>12046</v>
      </c>
      <c r="B5998" t="s">
        <v>45</v>
      </c>
      <c r="C5998" t="s">
        <v>22</v>
      </c>
      <c r="D5998" t="s">
        <v>77</v>
      </c>
      <c r="E5998" t="s">
        <v>12255</v>
      </c>
      <c r="F5998" t="s">
        <v>12047</v>
      </c>
      <c r="G5998" t="s">
        <v>12506</v>
      </c>
      <c r="H5998" t="s">
        <v>34</v>
      </c>
      <c r="I5998" t="s">
        <v>48</v>
      </c>
      <c r="J5998" t="s">
        <v>27</v>
      </c>
      <c r="K5998">
        <v>5</v>
      </c>
      <c r="L5998">
        <v>1118.26</v>
      </c>
      <c r="M5998" t="s">
        <v>28</v>
      </c>
      <c r="N5998">
        <v>12</v>
      </c>
      <c r="O5998" s="1">
        <v>45875</v>
      </c>
      <c r="P5998">
        <v>193</v>
      </c>
      <c r="Q5998" t="s">
        <v>43</v>
      </c>
      <c r="R5998">
        <v>3</v>
      </c>
      <c r="S5998" s="1">
        <v>45902</v>
      </c>
      <c r="T5998" t="s">
        <v>36</v>
      </c>
    </row>
    <row r="5999" spans="1:20" x14ac:dyDescent="0.25">
      <c r="A5999" t="s">
        <v>12048</v>
      </c>
      <c r="B5999" t="s">
        <v>38</v>
      </c>
      <c r="C5999" t="s">
        <v>82</v>
      </c>
      <c r="D5999" t="s">
        <v>77</v>
      </c>
      <c r="E5999" t="s">
        <v>12401</v>
      </c>
      <c r="F5999" t="s">
        <v>12049</v>
      </c>
      <c r="G5999" t="s">
        <v>12506</v>
      </c>
      <c r="H5999" t="s">
        <v>34</v>
      </c>
      <c r="I5999" t="s">
        <v>54</v>
      </c>
      <c r="J5999" t="s">
        <v>27</v>
      </c>
      <c r="K5999">
        <v>4</v>
      </c>
      <c r="L5999">
        <v>1005.83</v>
      </c>
      <c r="M5999" t="s">
        <v>50</v>
      </c>
      <c r="N5999">
        <v>31</v>
      </c>
      <c r="O5999" t="s">
        <v>12096</v>
      </c>
      <c r="P5999">
        <v>278</v>
      </c>
      <c r="Q5999" t="s">
        <v>29</v>
      </c>
      <c r="R5999">
        <v>4</v>
      </c>
      <c r="S5999" t="s">
        <v>12242</v>
      </c>
      <c r="T5999" t="s">
        <v>30</v>
      </c>
    </row>
    <row r="6000" spans="1:20" x14ac:dyDescent="0.25">
      <c r="A6000" t="s">
        <v>12050</v>
      </c>
      <c r="B6000" t="s">
        <v>21</v>
      </c>
      <c r="C6000" t="s">
        <v>22</v>
      </c>
      <c r="D6000" t="s">
        <v>77</v>
      </c>
      <c r="E6000" t="s">
        <v>12500</v>
      </c>
      <c r="F6000" t="s">
        <v>12051</v>
      </c>
      <c r="G6000" t="s">
        <v>12506</v>
      </c>
      <c r="H6000" t="s">
        <v>34</v>
      </c>
      <c r="I6000" t="s">
        <v>42</v>
      </c>
      <c r="J6000" t="s">
        <v>59</v>
      </c>
      <c r="K6000">
        <v>4</v>
      </c>
      <c r="L6000">
        <v>1226.0999999999999</v>
      </c>
      <c r="M6000" t="s">
        <v>50</v>
      </c>
      <c r="N6000">
        <v>37</v>
      </c>
      <c r="O6000" t="s">
        <v>12088</v>
      </c>
      <c r="P6000">
        <v>55</v>
      </c>
      <c r="Q6000" t="s">
        <v>43</v>
      </c>
      <c r="R6000">
        <v>2</v>
      </c>
      <c r="S6000" t="s">
        <v>12159</v>
      </c>
      <c r="T6000" t="s">
        <v>60</v>
      </c>
    </row>
    <row r="6001" spans="1:20" x14ac:dyDescent="0.25">
      <c r="A6001" t="s">
        <v>12052</v>
      </c>
      <c r="B6001" t="s">
        <v>45</v>
      </c>
      <c r="C6001" t="s">
        <v>22</v>
      </c>
      <c r="D6001" t="s">
        <v>32</v>
      </c>
      <c r="E6001" t="s">
        <v>12159</v>
      </c>
      <c r="F6001" t="s">
        <v>12053</v>
      </c>
      <c r="G6001" t="s">
        <v>12506</v>
      </c>
      <c r="H6001" t="s">
        <v>58</v>
      </c>
      <c r="I6001" t="s">
        <v>42</v>
      </c>
      <c r="J6001" t="s">
        <v>59</v>
      </c>
      <c r="K6001">
        <v>3</v>
      </c>
      <c r="L6001">
        <v>1131.27</v>
      </c>
      <c r="M6001" t="s">
        <v>50</v>
      </c>
      <c r="N6001">
        <v>2</v>
      </c>
      <c r="O6001" t="s">
        <v>12276</v>
      </c>
      <c r="P6001">
        <v>41</v>
      </c>
      <c r="Q6001" t="s">
        <v>43</v>
      </c>
      <c r="R6001">
        <v>1</v>
      </c>
      <c r="S6001" t="s">
        <v>12364</v>
      </c>
      <c r="T6001" t="s">
        <v>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9205-9E8A-434B-8B64-73CE7681293C}">
  <sheetPr>
    <tabColor theme="4"/>
  </sheetPr>
  <dimension ref="A1:Z6001"/>
  <sheetViews>
    <sheetView topLeftCell="I1" workbookViewId="0">
      <selection activeCell="R21" sqref="R21"/>
    </sheetView>
  </sheetViews>
  <sheetFormatPr defaultRowHeight="15" x14ac:dyDescent="0.25"/>
  <cols>
    <col min="1" max="1" width="14.42578125" bestFit="1" customWidth="1"/>
    <col min="2" max="2" width="9.5703125" bestFit="1" customWidth="1"/>
    <col min="3" max="3" width="9" bestFit="1" customWidth="1"/>
    <col min="4" max="4" width="10.5703125" bestFit="1" customWidth="1"/>
    <col min="5" max="5" width="14.140625" bestFit="1" customWidth="1"/>
    <col min="6" max="6" width="10.7109375" bestFit="1" customWidth="1"/>
    <col min="7" max="7" width="13" bestFit="1" customWidth="1"/>
    <col min="8" max="8" width="18.5703125" bestFit="1" customWidth="1"/>
    <col min="9" max="9" width="13" bestFit="1" customWidth="1"/>
    <col min="10" max="10" width="11.140625" bestFit="1" customWidth="1"/>
    <col min="11" max="11" width="10.7109375" bestFit="1" customWidth="1"/>
    <col min="12" max="12" width="8.85546875" bestFit="1" customWidth="1"/>
    <col min="13" max="13" width="8.85546875" style="2" bestFit="1" customWidth="1"/>
    <col min="14" max="14" width="19.140625" bestFit="1" customWidth="1"/>
    <col min="15" max="15" width="18.28515625" bestFit="1" customWidth="1"/>
    <col min="16" max="16" width="17.28515625" bestFit="1" customWidth="1"/>
    <col min="17" max="17" width="16" bestFit="1" customWidth="1"/>
    <col min="18" max="18" width="10.7109375" bestFit="1" customWidth="1"/>
    <col min="19" max="19" width="8.42578125" bestFit="1" customWidth="1"/>
    <col min="20" max="20" width="13.28515625" bestFit="1" customWidth="1"/>
    <col min="21" max="21" width="17.140625" bestFit="1" customWidth="1"/>
    <col min="22" max="22" width="14.85546875" bestFit="1" customWidth="1"/>
    <col min="23" max="23" width="17.7109375" bestFit="1" customWidth="1"/>
    <col min="24" max="24" width="18.85546875" bestFit="1" customWidth="1"/>
    <col min="25" max="26" width="12.85546875" bestFit="1" customWidth="1"/>
  </cols>
  <sheetData>
    <row r="1" spans="1:26" x14ac:dyDescent="0.25">
      <c r="A1" t="s">
        <v>0</v>
      </c>
      <c r="B1" t="s">
        <v>1</v>
      </c>
      <c r="C1" t="s">
        <v>2</v>
      </c>
      <c r="D1" t="s">
        <v>3</v>
      </c>
      <c r="E1" t="s">
        <v>4</v>
      </c>
      <c r="F1" t="s">
        <v>5</v>
      </c>
      <c r="G1" t="s">
        <v>6</v>
      </c>
      <c r="H1" t="s">
        <v>7</v>
      </c>
      <c r="I1" t="s">
        <v>8</v>
      </c>
      <c r="J1" t="s">
        <v>9</v>
      </c>
      <c r="K1" t="s">
        <v>10</v>
      </c>
      <c r="L1" t="s">
        <v>11</v>
      </c>
      <c r="M1" s="2" t="s">
        <v>12058</v>
      </c>
      <c r="N1" t="s">
        <v>12</v>
      </c>
      <c r="O1" t="s">
        <v>13</v>
      </c>
      <c r="P1" t="s">
        <v>14</v>
      </c>
      <c r="Q1" t="s">
        <v>15</v>
      </c>
      <c r="R1" t="s">
        <v>16</v>
      </c>
      <c r="S1" t="s">
        <v>17</v>
      </c>
      <c r="T1" t="s">
        <v>18</v>
      </c>
      <c r="U1" t="s">
        <v>19</v>
      </c>
      <c r="V1" t="s">
        <v>12059</v>
      </c>
      <c r="W1" t="s">
        <v>12060</v>
      </c>
      <c r="X1" t="s">
        <v>12061</v>
      </c>
      <c r="Y1" t="s">
        <v>12062</v>
      </c>
      <c r="Z1" t="s">
        <v>12514</v>
      </c>
    </row>
    <row r="2" spans="1:26" x14ac:dyDescent="0.25">
      <c r="A2" t="s">
        <v>20</v>
      </c>
      <c r="B2" t="s">
        <v>21</v>
      </c>
      <c r="C2" t="s">
        <v>22</v>
      </c>
      <c r="D2" t="s">
        <v>23</v>
      </c>
      <c r="E2" s="1">
        <v>45305</v>
      </c>
      <c r="F2" t="s">
        <v>24</v>
      </c>
      <c r="G2" s="1">
        <v>45161</v>
      </c>
      <c r="H2" t="s">
        <v>25</v>
      </c>
      <c r="I2" t="s">
        <v>26</v>
      </c>
      <c r="J2" t="s">
        <v>27</v>
      </c>
      <c r="K2">
        <v>5</v>
      </c>
      <c r="L2" s="3">
        <f>Working_Data[[#This Row],[price2]]/Working_Data[[#This Row],[quantity]]</f>
        <v>295.654</v>
      </c>
      <c r="M2" s="3">
        <v>1478.27</v>
      </c>
      <c r="N2" t="s">
        <v>28</v>
      </c>
      <c r="O2">
        <v>38</v>
      </c>
      <c r="P2" s="1">
        <v>45857</v>
      </c>
      <c r="Q2">
        <v>238</v>
      </c>
      <c r="R2" t="s">
        <v>29</v>
      </c>
      <c r="S2">
        <v>3</v>
      </c>
      <c r="T2" s="1">
        <v>45579</v>
      </c>
      <c r="U2" t="s">
        <v>30</v>
      </c>
      <c r="V2" t="str">
        <f>TEXT(WEEKDAY(Working_Data[[#This Row],[order_date]],1),"DDDD")</f>
        <v>Wednesday</v>
      </c>
      <c r="W2" t="str">
        <f>TEXT(Working_Data[[#This Row],[order_date]],"mmmm")</f>
        <v>August</v>
      </c>
      <c r="X2" s="7">
        <f>Working_Data[[#This Row],[last_order_date]]-Working_Data[[#This Row],[signup_date]]</f>
        <v>552</v>
      </c>
      <c r="Y2" s="7">
        <f>IF(Working_Data[[#This Row],[churned]]="Active",1,0)</f>
        <v>1</v>
      </c>
      <c r="Z2" s="7">
        <f>YEAR(Working_Data[[#This Row],[order_date]])</f>
        <v>2023</v>
      </c>
    </row>
    <row r="3" spans="1:26" x14ac:dyDescent="0.25">
      <c r="A3" t="s">
        <v>31</v>
      </c>
      <c r="B3" t="s">
        <v>21</v>
      </c>
      <c r="C3" t="s">
        <v>22</v>
      </c>
      <c r="D3" t="s">
        <v>32</v>
      </c>
      <c r="E3" s="1">
        <v>45480</v>
      </c>
      <c r="F3" t="s">
        <v>33</v>
      </c>
      <c r="G3" s="1">
        <v>45161</v>
      </c>
      <c r="H3" t="s">
        <v>34</v>
      </c>
      <c r="I3" t="s">
        <v>26</v>
      </c>
      <c r="J3" t="s">
        <v>27</v>
      </c>
      <c r="K3">
        <v>3</v>
      </c>
      <c r="L3" s="3">
        <f>Working_Data[[#This Row],[price2]]/Working_Data[[#This Row],[quantity]]</f>
        <v>318.68</v>
      </c>
      <c r="M3" s="3">
        <v>956.04</v>
      </c>
      <c r="N3" t="s">
        <v>35</v>
      </c>
      <c r="O3">
        <v>24</v>
      </c>
      <c r="P3" s="1">
        <v>45621</v>
      </c>
      <c r="Q3">
        <v>81</v>
      </c>
      <c r="R3" t="s">
        <v>29</v>
      </c>
      <c r="S3">
        <v>2</v>
      </c>
      <c r="T3" s="1">
        <v>45890</v>
      </c>
      <c r="U3" t="s">
        <v>36</v>
      </c>
      <c r="V3" t="str">
        <f>TEXT(WEEKDAY(Working_Data[[#This Row],[order_date]],1),"DDDD")</f>
        <v>Wednesday</v>
      </c>
      <c r="W3" t="str">
        <f>TEXT(Working_Data[[#This Row],[order_date]],"mmmm")</f>
        <v>August</v>
      </c>
      <c r="X3" s="7">
        <f>Working_Data[[#This Row],[last_order_date]]-Working_Data[[#This Row],[signup_date]]</f>
        <v>141</v>
      </c>
      <c r="Y3" s="7">
        <f>IF(Working_Data[[#This Row],[churned]]="Active",1,0)</f>
        <v>1</v>
      </c>
      <c r="Z3" s="7">
        <f>YEAR(Working_Data[[#This Row],[order_date]])</f>
        <v>2023</v>
      </c>
    </row>
    <row r="4" spans="1:26" x14ac:dyDescent="0.25">
      <c r="A4" t="s">
        <v>37</v>
      </c>
      <c r="B4" t="s">
        <v>38</v>
      </c>
      <c r="C4" t="s">
        <v>39</v>
      </c>
      <c r="D4" t="s">
        <v>32</v>
      </c>
      <c r="E4" s="1">
        <v>45828</v>
      </c>
      <c r="F4" t="s">
        <v>40</v>
      </c>
      <c r="G4" s="1">
        <v>45161</v>
      </c>
      <c r="H4" t="s">
        <v>41</v>
      </c>
      <c r="I4" t="s">
        <v>42</v>
      </c>
      <c r="J4" t="s">
        <v>27</v>
      </c>
      <c r="K4">
        <v>2</v>
      </c>
      <c r="L4" s="3">
        <f>Working_Data[[#This Row],[price2]]/Working_Data[[#This Row],[quantity]]</f>
        <v>441.255</v>
      </c>
      <c r="M4" s="3">
        <v>882.51</v>
      </c>
      <c r="N4" t="s">
        <v>28</v>
      </c>
      <c r="O4">
        <v>42</v>
      </c>
      <c r="P4" s="1">
        <v>45935</v>
      </c>
      <c r="Q4">
        <v>82</v>
      </c>
      <c r="R4" t="s">
        <v>43</v>
      </c>
      <c r="S4">
        <v>3</v>
      </c>
      <c r="T4" s="1">
        <v>45554</v>
      </c>
      <c r="U4" t="s">
        <v>36</v>
      </c>
      <c r="V4" t="str">
        <f>TEXT(WEEKDAY(Working_Data[[#This Row],[order_date]],1),"DDDD")</f>
        <v>Wednesday</v>
      </c>
      <c r="W4" t="str">
        <f>TEXT(Working_Data[[#This Row],[order_date]],"mmmm")</f>
        <v>August</v>
      </c>
      <c r="X4" s="7">
        <f>Working_Data[[#This Row],[last_order_date]]-Working_Data[[#This Row],[signup_date]]</f>
        <v>107</v>
      </c>
      <c r="Y4" s="7">
        <f>IF(Working_Data[[#This Row],[churned]]="Active",1,0)</f>
        <v>0</v>
      </c>
      <c r="Z4" s="7">
        <f>YEAR(Working_Data[[#This Row],[order_date]])</f>
        <v>2023</v>
      </c>
    </row>
    <row r="5" spans="1:26" x14ac:dyDescent="0.25">
      <c r="A5" t="s">
        <v>44</v>
      </c>
      <c r="B5" t="s">
        <v>45</v>
      </c>
      <c r="C5" t="s">
        <v>39</v>
      </c>
      <c r="D5" t="s">
        <v>23</v>
      </c>
      <c r="E5" s="1">
        <v>45055</v>
      </c>
      <c r="F5" t="s">
        <v>46</v>
      </c>
      <c r="G5" s="1">
        <v>45161</v>
      </c>
      <c r="H5" t="s">
        <v>47</v>
      </c>
      <c r="I5" t="s">
        <v>48</v>
      </c>
      <c r="J5" t="s">
        <v>49</v>
      </c>
      <c r="K5">
        <v>4</v>
      </c>
      <c r="L5" s="3">
        <f>Working_Data[[#This Row],[price2]]/Working_Data[[#This Row],[quantity]]</f>
        <v>57.825000000000003</v>
      </c>
      <c r="M5" s="3">
        <v>231.3</v>
      </c>
      <c r="N5" t="s">
        <v>50</v>
      </c>
      <c r="O5">
        <v>27</v>
      </c>
      <c r="P5" s="1">
        <v>45862</v>
      </c>
      <c r="Q5">
        <v>45</v>
      </c>
      <c r="R5" t="s">
        <v>43</v>
      </c>
      <c r="S5">
        <v>2</v>
      </c>
      <c r="T5" s="1">
        <v>45837</v>
      </c>
      <c r="U5" t="s">
        <v>36</v>
      </c>
      <c r="V5" t="str">
        <f>TEXT(WEEKDAY(Working_Data[[#This Row],[order_date]],1),"DDDD")</f>
        <v>Wednesday</v>
      </c>
      <c r="W5" t="str">
        <f>TEXT(Working_Data[[#This Row],[order_date]],"mmmm")</f>
        <v>August</v>
      </c>
      <c r="X5" s="7">
        <f>Working_Data[[#This Row],[last_order_date]]-Working_Data[[#This Row],[signup_date]]</f>
        <v>807</v>
      </c>
      <c r="Y5" s="7">
        <f>IF(Working_Data[[#This Row],[churned]]="Active",1,0)</f>
        <v>0</v>
      </c>
      <c r="Z5" s="7">
        <f>YEAR(Working_Data[[#This Row],[order_date]])</f>
        <v>2023</v>
      </c>
    </row>
    <row r="6" spans="1:26" x14ac:dyDescent="0.25">
      <c r="A6" t="s">
        <v>51</v>
      </c>
      <c r="B6" t="s">
        <v>38</v>
      </c>
      <c r="C6" t="s">
        <v>39</v>
      </c>
      <c r="D6" t="s">
        <v>52</v>
      </c>
      <c r="E6" s="1">
        <v>45289</v>
      </c>
      <c r="F6" t="s">
        <v>53</v>
      </c>
      <c r="G6" s="1">
        <v>45162</v>
      </c>
      <c r="H6" t="s">
        <v>34</v>
      </c>
      <c r="I6" t="s">
        <v>54</v>
      </c>
      <c r="J6" t="s">
        <v>49</v>
      </c>
      <c r="K6">
        <v>1</v>
      </c>
      <c r="L6" s="3">
        <f>Working_Data[[#This Row],[price2]]/Working_Data[[#This Row],[quantity]]</f>
        <v>1156.69</v>
      </c>
      <c r="M6" s="3">
        <v>1156.69</v>
      </c>
      <c r="N6" t="s">
        <v>28</v>
      </c>
      <c r="O6">
        <v>35</v>
      </c>
      <c r="P6" s="1">
        <v>45647</v>
      </c>
      <c r="Q6">
        <v>418</v>
      </c>
      <c r="R6" t="s">
        <v>43</v>
      </c>
      <c r="S6">
        <v>3</v>
      </c>
      <c r="T6" s="1">
        <v>45811</v>
      </c>
      <c r="U6" t="s">
        <v>30</v>
      </c>
      <c r="V6" t="str">
        <f>TEXT(WEEKDAY(Working_Data[[#This Row],[order_date]],1),"DDDD")</f>
        <v>Thursday</v>
      </c>
      <c r="W6" t="str">
        <f>TEXT(Working_Data[[#This Row],[order_date]],"mmmm")</f>
        <v>August</v>
      </c>
      <c r="X6" s="7">
        <f>Working_Data[[#This Row],[last_order_date]]-Working_Data[[#This Row],[signup_date]]</f>
        <v>358</v>
      </c>
      <c r="Y6" s="7">
        <f>IF(Working_Data[[#This Row],[churned]]="Active",1,0)</f>
        <v>0</v>
      </c>
      <c r="Z6" s="7">
        <f>YEAR(Working_Data[[#This Row],[order_date]])</f>
        <v>2023</v>
      </c>
    </row>
    <row r="7" spans="1:26" x14ac:dyDescent="0.25">
      <c r="A7" t="s">
        <v>55</v>
      </c>
      <c r="B7" t="s">
        <v>38</v>
      </c>
      <c r="C7" t="s">
        <v>22</v>
      </c>
      <c r="D7" t="s">
        <v>56</v>
      </c>
      <c r="E7" s="1">
        <v>45197</v>
      </c>
      <c r="F7" t="s">
        <v>57</v>
      </c>
      <c r="G7" s="1">
        <v>45162</v>
      </c>
      <c r="H7" t="s">
        <v>58</v>
      </c>
      <c r="I7" t="s">
        <v>48</v>
      </c>
      <c r="J7" t="s">
        <v>59</v>
      </c>
      <c r="K7">
        <v>5</v>
      </c>
      <c r="L7" s="3">
        <f>Working_Data[[#This Row],[price2]]/Working_Data[[#This Row],[quantity]]</f>
        <v>242.72399999999999</v>
      </c>
      <c r="M7" s="3">
        <v>1213.6199999999999</v>
      </c>
      <c r="N7" t="s">
        <v>28</v>
      </c>
      <c r="O7">
        <v>45</v>
      </c>
      <c r="P7" s="1">
        <v>45575</v>
      </c>
      <c r="Q7">
        <v>418</v>
      </c>
      <c r="R7" t="s">
        <v>43</v>
      </c>
      <c r="S7">
        <v>4</v>
      </c>
      <c r="T7" s="1">
        <v>45663</v>
      </c>
      <c r="U7" t="s">
        <v>60</v>
      </c>
      <c r="V7" t="str">
        <f>TEXT(WEEKDAY(Working_Data[[#This Row],[order_date]],1),"DDDD")</f>
        <v>Thursday</v>
      </c>
      <c r="W7" t="str">
        <f>TEXT(Working_Data[[#This Row],[order_date]],"mmmm")</f>
        <v>August</v>
      </c>
      <c r="X7" s="7">
        <f>Working_Data[[#This Row],[last_order_date]]-Working_Data[[#This Row],[signup_date]]</f>
        <v>378</v>
      </c>
      <c r="Y7" s="7">
        <f>IF(Working_Data[[#This Row],[churned]]="Active",1,0)</f>
        <v>0</v>
      </c>
      <c r="Z7" s="7">
        <f>YEAR(Working_Data[[#This Row],[order_date]])</f>
        <v>2023</v>
      </c>
    </row>
    <row r="8" spans="1:26" x14ac:dyDescent="0.25">
      <c r="A8" t="s">
        <v>61</v>
      </c>
      <c r="B8" t="s">
        <v>21</v>
      </c>
      <c r="C8" t="s">
        <v>22</v>
      </c>
      <c r="D8" t="s">
        <v>52</v>
      </c>
      <c r="E8" s="1">
        <v>45873</v>
      </c>
      <c r="F8" t="s">
        <v>62</v>
      </c>
      <c r="G8" s="1">
        <v>45162</v>
      </c>
      <c r="H8" t="s">
        <v>25</v>
      </c>
      <c r="I8" t="s">
        <v>63</v>
      </c>
      <c r="J8" t="s">
        <v>64</v>
      </c>
      <c r="K8">
        <v>5</v>
      </c>
      <c r="L8" s="3">
        <f>Working_Data[[#This Row],[price2]]/Working_Data[[#This Row],[quantity]]</f>
        <v>134.58199999999999</v>
      </c>
      <c r="M8" s="3">
        <v>672.91</v>
      </c>
      <c r="N8" t="s">
        <v>35</v>
      </c>
      <c r="O8">
        <v>31</v>
      </c>
      <c r="P8" s="1">
        <v>45802</v>
      </c>
      <c r="Q8">
        <v>347</v>
      </c>
      <c r="R8" t="s">
        <v>29</v>
      </c>
      <c r="S8">
        <v>1</v>
      </c>
      <c r="T8" s="1">
        <v>45750</v>
      </c>
      <c r="U8" t="s">
        <v>30</v>
      </c>
      <c r="V8" t="str">
        <f>TEXT(WEEKDAY(Working_Data[[#This Row],[order_date]],1),"DDDD")</f>
        <v>Thursday</v>
      </c>
      <c r="W8" t="str">
        <f>TEXT(Working_Data[[#This Row],[order_date]],"mmmm")</f>
        <v>August</v>
      </c>
      <c r="X8" s="7">
        <f>Working_Data[[#This Row],[last_order_date]]-Working_Data[[#This Row],[signup_date]]</f>
        <v>-71</v>
      </c>
      <c r="Y8" s="7">
        <f>IF(Working_Data[[#This Row],[churned]]="Active",1,0)</f>
        <v>1</v>
      </c>
      <c r="Z8" s="7">
        <f>YEAR(Working_Data[[#This Row],[order_date]])</f>
        <v>2023</v>
      </c>
    </row>
    <row r="9" spans="1:26" x14ac:dyDescent="0.25">
      <c r="A9" t="s">
        <v>65</v>
      </c>
      <c r="B9" t="s">
        <v>21</v>
      </c>
      <c r="C9" t="s">
        <v>22</v>
      </c>
      <c r="D9" t="s">
        <v>23</v>
      </c>
      <c r="E9" s="1">
        <v>45414</v>
      </c>
      <c r="F9" t="s">
        <v>66</v>
      </c>
      <c r="G9" s="1">
        <v>45162</v>
      </c>
      <c r="H9" t="s">
        <v>41</v>
      </c>
      <c r="I9" t="s">
        <v>48</v>
      </c>
      <c r="J9" t="s">
        <v>67</v>
      </c>
      <c r="K9">
        <v>2</v>
      </c>
      <c r="L9" s="3">
        <f>Working_Data[[#This Row],[price2]]/Working_Data[[#This Row],[quantity]]</f>
        <v>135.87</v>
      </c>
      <c r="M9" s="3">
        <v>271.74</v>
      </c>
      <c r="N9" t="s">
        <v>28</v>
      </c>
      <c r="O9">
        <v>14</v>
      </c>
      <c r="P9" s="1">
        <v>45662</v>
      </c>
      <c r="Q9">
        <v>429</v>
      </c>
      <c r="R9" t="s">
        <v>29</v>
      </c>
      <c r="S9">
        <v>2</v>
      </c>
      <c r="T9" s="1">
        <v>45565</v>
      </c>
      <c r="U9" t="s">
        <v>60</v>
      </c>
      <c r="V9" t="str">
        <f>TEXT(WEEKDAY(Working_Data[[#This Row],[order_date]],1),"DDDD")</f>
        <v>Thursday</v>
      </c>
      <c r="W9" t="str">
        <f>TEXT(Working_Data[[#This Row],[order_date]],"mmmm")</f>
        <v>August</v>
      </c>
      <c r="X9" s="7">
        <f>Working_Data[[#This Row],[last_order_date]]-Working_Data[[#This Row],[signup_date]]</f>
        <v>248</v>
      </c>
      <c r="Y9" s="7">
        <f>IF(Working_Data[[#This Row],[churned]]="Active",1,0)</f>
        <v>1</v>
      </c>
      <c r="Z9" s="7">
        <f>YEAR(Working_Data[[#This Row],[order_date]])</f>
        <v>2023</v>
      </c>
    </row>
    <row r="10" spans="1:26" x14ac:dyDescent="0.25">
      <c r="A10" t="s">
        <v>68</v>
      </c>
      <c r="B10" t="s">
        <v>38</v>
      </c>
      <c r="C10" t="s">
        <v>39</v>
      </c>
      <c r="D10" t="s">
        <v>56</v>
      </c>
      <c r="E10" s="1">
        <v>45643</v>
      </c>
      <c r="F10" t="s">
        <v>69</v>
      </c>
      <c r="G10" s="1">
        <v>45162</v>
      </c>
      <c r="H10" t="s">
        <v>34</v>
      </c>
      <c r="I10" t="s">
        <v>48</v>
      </c>
      <c r="J10" t="s">
        <v>49</v>
      </c>
      <c r="K10">
        <v>5</v>
      </c>
      <c r="L10" s="3">
        <f>Working_Data[[#This Row],[price2]]/Working_Data[[#This Row],[quantity]]</f>
        <v>119.39200000000001</v>
      </c>
      <c r="M10" s="3">
        <v>596.96</v>
      </c>
      <c r="N10" t="s">
        <v>35</v>
      </c>
      <c r="O10">
        <v>1</v>
      </c>
      <c r="P10" s="1">
        <v>45793</v>
      </c>
      <c r="Q10">
        <v>24</v>
      </c>
      <c r="R10" t="s">
        <v>29</v>
      </c>
      <c r="S10">
        <v>4</v>
      </c>
      <c r="T10" s="1">
        <v>45592</v>
      </c>
      <c r="U10" t="s">
        <v>36</v>
      </c>
      <c r="V10" t="str">
        <f>TEXT(WEEKDAY(Working_Data[[#This Row],[order_date]],1),"DDDD")</f>
        <v>Thursday</v>
      </c>
      <c r="W10" t="str">
        <f>TEXT(Working_Data[[#This Row],[order_date]],"mmmm")</f>
        <v>August</v>
      </c>
      <c r="X10" s="7">
        <f>Working_Data[[#This Row],[last_order_date]]-Working_Data[[#This Row],[signup_date]]</f>
        <v>150</v>
      </c>
      <c r="Y10" s="7">
        <f>IF(Working_Data[[#This Row],[churned]]="Active",1,0)</f>
        <v>1</v>
      </c>
      <c r="Z10" s="7">
        <f>YEAR(Working_Data[[#This Row],[order_date]])</f>
        <v>2023</v>
      </c>
    </row>
    <row r="11" spans="1:26" x14ac:dyDescent="0.25">
      <c r="A11" t="s">
        <v>70</v>
      </c>
      <c r="B11" t="s">
        <v>21</v>
      </c>
      <c r="C11" t="s">
        <v>22</v>
      </c>
      <c r="D11" t="s">
        <v>56</v>
      </c>
      <c r="E11" s="1">
        <v>45212</v>
      </c>
      <c r="F11" t="s">
        <v>71</v>
      </c>
      <c r="G11" s="1">
        <v>45162</v>
      </c>
      <c r="H11" t="s">
        <v>41</v>
      </c>
      <c r="I11" t="s">
        <v>48</v>
      </c>
      <c r="J11" t="s">
        <v>64</v>
      </c>
      <c r="K11">
        <v>2</v>
      </c>
      <c r="L11" s="3">
        <f>Working_Data[[#This Row],[price2]]/Working_Data[[#This Row],[quantity]]</f>
        <v>721.625</v>
      </c>
      <c r="M11" s="3">
        <v>1443.25</v>
      </c>
      <c r="N11" t="s">
        <v>28</v>
      </c>
      <c r="O11">
        <v>15</v>
      </c>
      <c r="P11" s="1">
        <v>45711</v>
      </c>
      <c r="Q11">
        <v>270</v>
      </c>
      <c r="R11" t="s">
        <v>43</v>
      </c>
      <c r="S11">
        <v>3</v>
      </c>
      <c r="T11" s="1">
        <v>45606</v>
      </c>
      <c r="U11" t="s">
        <v>36</v>
      </c>
      <c r="V11" t="str">
        <f>TEXT(WEEKDAY(Working_Data[[#This Row],[order_date]],1),"DDDD")</f>
        <v>Thursday</v>
      </c>
      <c r="W11" t="str">
        <f>TEXT(Working_Data[[#This Row],[order_date]],"mmmm")</f>
        <v>August</v>
      </c>
      <c r="X11" s="7">
        <f>Working_Data[[#This Row],[last_order_date]]-Working_Data[[#This Row],[signup_date]]</f>
        <v>499</v>
      </c>
      <c r="Y11" s="7">
        <f>IF(Working_Data[[#This Row],[churned]]="Active",1,0)</f>
        <v>0</v>
      </c>
      <c r="Z11" s="7">
        <f>YEAR(Working_Data[[#This Row],[order_date]])</f>
        <v>2023</v>
      </c>
    </row>
    <row r="12" spans="1:26" x14ac:dyDescent="0.25">
      <c r="A12" t="s">
        <v>72</v>
      </c>
      <c r="B12" t="s">
        <v>21</v>
      </c>
      <c r="C12" t="s">
        <v>22</v>
      </c>
      <c r="D12" t="s">
        <v>52</v>
      </c>
      <c r="E12" s="1">
        <v>45868</v>
      </c>
      <c r="F12" t="s">
        <v>73</v>
      </c>
      <c r="G12" s="1">
        <v>45162</v>
      </c>
      <c r="H12" t="s">
        <v>47</v>
      </c>
      <c r="I12" t="s">
        <v>54</v>
      </c>
      <c r="J12" t="s">
        <v>64</v>
      </c>
      <c r="K12">
        <v>2</v>
      </c>
      <c r="L12" s="3">
        <f>Working_Data[[#This Row],[price2]]/Working_Data[[#This Row],[quantity]]</f>
        <v>322.76</v>
      </c>
      <c r="M12" s="3">
        <v>645.52</v>
      </c>
      <c r="N12" t="s">
        <v>28</v>
      </c>
      <c r="O12">
        <v>32</v>
      </c>
      <c r="P12" s="1">
        <v>45873</v>
      </c>
      <c r="Q12">
        <v>133</v>
      </c>
      <c r="R12" t="s">
        <v>29</v>
      </c>
      <c r="S12">
        <v>4</v>
      </c>
      <c r="T12" s="1">
        <v>45424</v>
      </c>
      <c r="U12" t="s">
        <v>36</v>
      </c>
      <c r="V12" t="str">
        <f>TEXT(WEEKDAY(Working_Data[[#This Row],[order_date]],1),"DDDD")</f>
        <v>Thursday</v>
      </c>
      <c r="W12" t="str">
        <f>TEXT(Working_Data[[#This Row],[order_date]],"mmmm")</f>
        <v>August</v>
      </c>
      <c r="X12" s="7">
        <f>Working_Data[[#This Row],[last_order_date]]-Working_Data[[#This Row],[signup_date]]</f>
        <v>5</v>
      </c>
      <c r="Y12" s="7">
        <f>IF(Working_Data[[#This Row],[churned]]="Active",1,0)</f>
        <v>1</v>
      </c>
      <c r="Z12" s="7">
        <f>YEAR(Working_Data[[#This Row],[order_date]])</f>
        <v>2023</v>
      </c>
    </row>
    <row r="13" spans="1:26" x14ac:dyDescent="0.25">
      <c r="A13" t="s">
        <v>74</v>
      </c>
      <c r="B13" t="s">
        <v>45</v>
      </c>
      <c r="C13" t="s">
        <v>39</v>
      </c>
      <c r="D13" t="s">
        <v>32</v>
      </c>
      <c r="E13" s="1">
        <v>45681</v>
      </c>
      <c r="F13" t="s">
        <v>75</v>
      </c>
      <c r="G13" s="1">
        <v>45162</v>
      </c>
      <c r="H13" t="s">
        <v>58</v>
      </c>
      <c r="I13" t="s">
        <v>26</v>
      </c>
      <c r="J13" t="s">
        <v>59</v>
      </c>
      <c r="K13">
        <v>1</v>
      </c>
      <c r="L13" s="3">
        <f>Working_Data[[#This Row],[price2]]/Working_Data[[#This Row],[quantity]]</f>
        <v>126.53</v>
      </c>
      <c r="M13" s="3">
        <v>126.53</v>
      </c>
      <c r="N13" t="s">
        <v>35</v>
      </c>
      <c r="O13">
        <v>45</v>
      </c>
      <c r="P13" s="1">
        <v>45561</v>
      </c>
      <c r="Q13">
        <v>48</v>
      </c>
      <c r="R13" t="s">
        <v>43</v>
      </c>
      <c r="S13">
        <v>2</v>
      </c>
      <c r="T13" s="1">
        <v>45889</v>
      </c>
      <c r="U13" t="s">
        <v>30</v>
      </c>
      <c r="V13" t="str">
        <f>TEXT(WEEKDAY(Working_Data[[#This Row],[order_date]],1),"DDDD")</f>
        <v>Thursday</v>
      </c>
      <c r="W13" t="str">
        <f>TEXT(Working_Data[[#This Row],[order_date]],"mmmm")</f>
        <v>August</v>
      </c>
      <c r="X13" s="7">
        <f>Working_Data[[#This Row],[last_order_date]]-Working_Data[[#This Row],[signup_date]]</f>
        <v>-120</v>
      </c>
      <c r="Y13" s="7">
        <f>IF(Working_Data[[#This Row],[churned]]="Active",1,0)</f>
        <v>0</v>
      </c>
      <c r="Z13" s="7">
        <f>YEAR(Working_Data[[#This Row],[order_date]])</f>
        <v>2023</v>
      </c>
    </row>
    <row r="14" spans="1:26" x14ac:dyDescent="0.25">
      <c r="A14" t="s">
        <v>76</v>
      </c>
      <c r="B14" t="s">
        <v>21</v>
      </c>
      <c r="C14" t="s">
        <v>39</v>
      </c>
      <c r="D14" t="s">
        <v>77</v>
      </c>
      <c r="E14" s="1">
        <v>45653</v>
      </c>
      <c r="F14" t="s">
        <v>78</v>
      </c>
      <c r="G14" s="1">
        <v>45162</v>
      </c>
      <c r="H14" t="s">
        <v>47</v>
      </c>
      <c r="I14" t="s">
        <v>48</v>
      </c>
      <c r="J14" t="s">
        <v>27</v>
      </c>
      <c r="K14">
        <v>1</v>
      </c>
      <c r="L14" s="3">
        <f>Working_Data[[#This Row],[price2]]/Working_Data[[#This Row],[quantity]]</f>
        <v>465.75</v>
      </c>
      <c r="M14" s="3">
        <v>465.75</v>
      </c>
      <c r="N14" t="s">
        <v>50</v>
      </c>
      <c r="O14">
        <v>29</v>
      </c>
      <c r="P14" s="1">
        <v>45652</v>
      </c>
      <c r="Q14">
        <v>394</v>
      </c>
      <c r="R14" t="s">
        <v>29</v>
      </c>
      <c r="S14">
        <v>4</v>
      </c>
      <c r="T14" s="1">
        <v>45763</v>
      </c>
      <c r="U14" t="s">
        <v>30</v>
      </c>
      <c r="V14" t="str">
        <f>TEXT(WEEKDAY(Working_Data[[#This Row],[order_date]],1),"DDDD")</f>
        <v>Thursday</v>
      </c>
      <c r="W14" t="str">
        <f>TEXT(Working_Data[[#This Row],[order_date]],"mmmm")</f>
        <v>August</v>
      </c>
      <c r="X14" s="7">
        <f>Working_Data[[#This Row],[last_order_date]]-Working_Data[[#This Row],[signup_date]]</f>
        <v>-1</v>
      </c>
      <c r="Y14" s="7">
        <f>IF(Working_Data[[#This Row],[churned]]="Active",1,0)</f>
        <v>1</v>
      </c>
      <c r="Z14" s="7">
        <f>YEAR(Working_Data[[#This Row],[order_date]])</f>
        <v>2023</v>
      </c>
    </row>
    <row r="15" spans="1:26" x14ac:dyDescent="0.25">
      <c r="A15" t="s">
        <v>79</v>
      </c>
      <c r="B15" t="s">
        <v>45</v>
      </c>
      <c r="C15" t="s">
        <v>39</v>
      </c>
      <c r="D15" t="s">
        <v>32</v>
      </c>
      <c r="E15" s="1">
        <v>45965</v>
      </c>
      <c r="F15" t="s">
        <v>80</v>
      </c>
      <c r="G15" s="1">
        <v>45162</v>
      </c>
      <c r="H15" t="s">
        <v>58</v>
      </c>
      <c r="I15" t="s">
        <v>54</v>
      </c>
      <c r="J15" t="s">
        <v>64</v>
      </c>
      <c r="K15">
        <v>3</v>
      </c>
      <c r="L15" s="3">
        <f>Working_Data[[#This Row],[price2]]/Working_Data[[#This Row],[quantity]]</f>
        <v>265.63666666666666</v>
      </c>
      <c r="M15" s="3">
        <v>796.91</v>
      </c>
      <c r="N15" t="s">
        <v>35</v>
      </c>
      <c r="O15">
        <v>39</v>
      </c>
      <c r="P15" s="1">
        <v>45637</v>
      </c>
      <c r="Q15">
        <v>5</v>
      </c>
      <c r="R15" t="s">
        <v>43</v>
      </c>
      <c r="S15">
        <v>5</v>
      </c>
      <c r="T15" s="1">
        <v>45715</v>
      </c>
      <c r="U15" t="s">
        <v>60</v>
      </c>
      <c r="V15" t="str">
        <f>TEXT(WEEKDAY(Working_Data[[#This Row],[order_date]],1),"DDDD")</f>
        <v>Thursday</v>
      </c>
      <c r="W15" t="str">
        <f>TEXT(Working_Data[[#This Row],[order_date]],"mmmm")</f>
        <v>August</v>
      </c>
      <c r="X15" s="7">
        <f>Working_Data[[#This Row],[last_order_date]]-Working_Data[[#This Row],[signup_date]]</f>
        <v>-328</v>
      </c>
      <c r="Y15" s="7">
        <f>IF(Working_Data[[#This Row],[churned]]="Active",1,0)</f>
        <v>0</v>
      </c>
      <c r="Z15" s="7">
        <f>YEAR(Working_Data[[#This Row],[order_date]])</f>
        <v>2023</v>
      </c>
    </row>
    <row r="16" spans="1:26" x14ac:dyDescent="0.25">
      <c r="A16" t="s">
        <v>81</v>
      </c>
      <c r="B16" t="s">
        <v>21</v>
      </c>
      <c r="C16" t="s">
        <v>82</v>
      </c>
      <c r="D16" t="s">
        <v>77</v>
      </c>
      <c r="E16" s="1">
        <v>45259</v>
      </c>
      <c r="F16" t="s">
        <v>83</v>
      </c>
      <c r="G16" s="1">
        <v>45162</v>
      </c>
      <c r="H16" t="s">
        <v>34</v>
      </c>
      <c r="I16" t="s">
        <v>48</v>
      </c>
      <c r="J16" t="s">
        <v>59</v>
      </c>
      <c r="K16">
        <v>4</v>
      </c>
      <c r="L16" s="3">
        <f>Working_Data[[#This Row],[price2]]/Working_Data[[#This Row],[quantity]]</f>
        <v>285.19</v>
      </c>
      <c r="M16" s="3">
        <v>1140.76</v>
      </c>
      <c r="N16" t="s">
        <v>35</v>
      </c>
      <c r="O16">
        <v>23</v>
      </c>
      <c r="P16" s="1">
        <v>45769</v>
      </c>
      <c r="Q16">
        <v>492</v>
      </c>
      <c r="R16" t="s">
        <v>43</v>
      </c>
      <c r="S16">
        <v>5</v>
      </c>
      <c r="T16" s="1">
        <v>45766</v>
      </c>
      <c r="U16" t="s">
        <v>36</v>
      </c>
      <c r="V16" t="str">
        <f>TEXT(WEEKDAY(Working_Data[[#This Row],[order_date]],1),"DDDD")</f>
        <v>Thursday</v>
      </c>
      <c r="W16" t="str">
        <f>TEXT(Working_Data[[#This Row],[order_date]],"mmmm")</f>
        <v>August</v>
      </c>
      <c r="X16" s="7">
        <f>Working_Data[[#This Row],[last_order_date]]-Working_Data[[#This Row],[signup_date]]</f>
        <v>510</v>
      </c>
      <c r="Y16" s="7">
        <f>IF(Working_Data[[#This Row],[churned]]="Active",1,0)</f>
        <v>0</v>
      </c>
      <c r="Z16" s="7">
        <f>YEAR(Working_Data[[#This Row],[order_date]])</f>
        <v>2023</v>
      </c>
    </row>
    <row r="17" spans="1:26" x14ac:dyDescent="0.25">
      <c r="A17" t="s">
        <v>84</v>
      </c>
      <c r="B17" t="s">
        <v>38</v>
      </c>
      <c r="C17" t="s">
        <v>22</v>
      </c>
      <c r="D17" t="s">
        <v>77</v>
      </c>
      <c r="E17" s="1">
        <v>45621</v>
      </c>
      <c r="F17" t="s">
        <v>85</v>
      </c>
      <c r="G17" s="1">
        <v>45163</v>
      </c>
      <c r="H17" t="s">
        <v>47</v>
      </c>
      <c r="I17" t="s">
        <v>48</v>
      </c>
      <c r="J17" t="s">
        <v>64</v>
      </c>
      <c r="K17">
        <v>1</v>
      </c>
      <c r="L17" s="3">
        <f>Working_Data[[#This Row],[price2]]/Working_Data[[#This Row],[quantity]]</f>
        <v>1285.18</v>
      </c>
      <c r="M17" s="3">
        <v>1285.18</v>
      </c>
      <c r="N17" t="s">
        <v>28</v>
      </c>
      <c r="O17">
        <v>10</v>
      </c>
      <c r="P17" s="1">
        <v>45904</v>
      </c>
      <c r="Q17">
        <v>196</v>
      </c>
      <c r="R17" t="s">
        <v>43</v>
      </c>
      <c r="S17">
        <v>2</v>
      </c>
      <c r="T17" s="1">
        <v>45936</v>
      </c>
      <c r="U17" t="s">
        <v>36</v>
      </c>
      <c r="V17" t="str">
        <f>TEXT(WEEKDAY(Working_Data[[#This Row],[order_date]],1),"DDDD")</f>
        <v>Friday</v>
      </c>
      <c r="W17" t="str">
        <f>TEXT(Working_Data[[#This Row],[order_date]],"mmmm")</f>
        <v>August</v>
      </c>
      <c r="X17" s="7">
        <f>Working_Data[[#This Row],[last_order_date]]-Working_Data[[#This Row],[signup_date]]</f>
        <v>283</v>
      </c>
      <c r="Y17" s="7">
        <f>IF(Working_Data[[#This Row],[churned]]="Active",1,0)</f>
        <v>0</v>
      </c>
      <c r="Z17" s="7">
        <f>YEAR(Working_Data[[#This Row],[order_date]])</f>
        <v>2023</v>
      </c>
    </row>
    <row r="18" spans="1:26" x14ac:dyDescent="0.25">
      <c r="A18" t="s">
        <v>86</v>
      </c>
      <c r="B18" t="s">
        <v>45</v>
      </c>
      <c r="C18" t="s">
        <v>82</v>
      </c>
      <c r="D18" t="s">
        <v>56</v>
      </c>
      <c r="E18" s="1">
        <v>45828</v>
      </c>
      <c r="F18" t="s">
        <v>87</v>
      </c>
      <c r="G18" s="1">
        <v>45163</v>
      </c>
      <c r="H18" t="s">
        <v>58</v>
      </c>
      <c r="I18" t="s">
        <v>26</v>
      </c>
      <c r="J18" t="s">
        <v>49</v>
      </c>
      <c r="K18">
        <v>1</v>
      </c>
      <c r="L18" s="3">
        <f>Working_Data[[#This Row],[price2]]/Working_Data[[#This Row],[quantity]]</f>
        <v>673.86</v>
      </c>
      <c r="M18" s="3">
        <v>673.86</v>
      </c>
      <c r="N18" t="s">
        <v>35</v>
      </c>
      <c r="O18">
        <v>38</v>
      </c>
      <c r="P18" s="1">
        <v>45845</v>
      </c>
      <c r="Q18">
        <v>439</v>
      </c>
      <c r="R18" t="s">
        <v>43</v>
      </c>
      <c r="S18">
        <v>2</v>
      </c>
      <c r="T18" s="1">
        <v>45907</v>
      </c>
      <c r="U18" t="s">
        <v>60</v>
      </c>
      <c r="V18" t="str">
        <f>TEXT(WEEKDAY(Working_Data[[#This Row],[order_date]],1),"DDDD")</f>
        <v>Friday</v>
      </c>
      <c r="W18" t="str">
        <f>TEXT(Working_Data[[#This Row],[order_date]],"mmmm")</f>
        <v>August</v>
      </c>
      <c r="X18" s="7">
        <f>Working_Data[[#This Row],[last_order_date]]-Working_Data[[#This Row],[signup_date]]</f>
        <v>17</v>
      </c>
      <c r="Y18" s="7">
        <f>IF(Working_Data[[#This Row],[churned]]="Active",1,0)</f>
        <v>0</v>
      </c>
      <c r="Z18" s="7">
        <f>YEAR(Working_Data[[#This Row],[order_date]])</f>
        <v>2023</v>
      </c>
    </row>
    <row r="19" spans="1:26" x14ac:dyDescent="0.25">
      <c r="A19" t="s">
        <v>88</v>
      </c>
      <c r="B19" t="s">
        <v>45</v>
      </c>
      <c r="C19" t="s">
        <v>39</v>
      </c>
      <c r="D19" t="s">
        <v>77</v>
      </c>
      <c r="E19" s="1">
        <v>45656</v>
      </c>
      <c r="F19" t="s">
        <v>89</v>
      </c>
      <c r="G19" s="1">
        <v>45163</v>
      </c>
      <c r="H19" t="s">
        <v>34</v>
      </c>
      <c r="I19" t="s">
        <v>26</v>
      </c>
      <c r="J19" t="s">
        <v>67</v>
      </c>
      <c r="K19">
        <v>2</v>
      </c>
      <c r="L19" s="3">
        <f>Working_Data[[#This Row],[price2]]/Working_Data[[#This Row],[quantity]]</f>
        <v>165.465</v>
      </c>
      <c r="M19" s="3">
        <v>330.93</v>
      </c>
      <c r="N19" t="s">
        <v>28</v>
      </c>
      <c r="O19">
        <v>45</v>
      </c>
      <c r="P19" s="1">
        <v>45855</v>
      </c>
      <c r="Q19">
        <v>455</v>
      </c>
      <c r="R19" t="s">
        <v>29</v>
      </c>
      <c r="S19">
        <v>2</v>
      </c>
      <c r="T19" s="1">
        <v>45624</v>
      </c>
      <c r="U19" t="s">
        <v>30</v>
      </c>
      <c r="V19" t="str">
        <f>TEXT(WEEKDAY(Working_Data[[#This Row],[order_date]],1),"DDDD")</f>
        <v>Friday</v>
      </c>
      <c r="W19" t="str">
        <f>TEXT(Working_Data[[#This Row],[order_date]],"mmmm")</f>
        <v>August</v>
      </c>
      <c r="X19" s="7">
        <f>Working_Data[[#This Row],[last_order_date]]-Working_Data[[#This Row],[signup_date]]</f>
        <v>199</v>
      </c>
      <c r="Y19" s="7">
        <f>IF(Working_Data[[#This Row],[churned]]="Active",1,0)</f>
        <v>1</v>
      </c>
      <c r="Z19" s="7">
        <f>YEAR(Working_Data[[#This Row],[order_date]])</f>
        <v>2023</v>
      </c>
    </row>
    <row r="20" spans="1:26" x14ac:dyDescent="0.25">
      <c r="A20" t="s">
        <v>90</v>
      </c>
      <c r="B20" t="s">
        <v>38</v>
      </c>
      <c r="C20" t="s">
        <v>82</v>
      </c>
      <c r="D20" t="s">
        <v>23</v>
      </c>
      <c r="E20" s="1">
        <v>45420</v>
      </c>
      <c r="F20" t="s">
        <v>91</v>
      </c>
      <c r="G20" s="1">
        <v>45163</v>
      </c>
      <c r="H20" t="s">
        <v>47</v>
      </c>
      <c r="I20" t="s">
        <v>63</v>
      </c>
      <c r="J20" t="s">
        <v>59</v>
      </c>
      <c r="K20">
        <v>2</v>
      </c>
      <c r="L20" s="3">
        <f>Working_Data[[#This Row],[price2]]/Working_Data[[#This Row],[quantity]]</f>
        <v>495.58499999999998</v>
      </c>
      <c r="M20" s="3">
        <v>991.17</v>
      </c>
      <c r="N20" t="s">
        <v>35</v>
      </c>
      <c r="O20">
        <v>6</v>
      </c>
      <c r="P20" s="1">
        <v>45769</v>
      </c>
      <c r="Q20">
        <v>101</v>
      </c>
      <c r="R20" t="s">
        <v>29</v>
      </c>
      <c r="S20">
        <v>2</v>
      </c>
      <c r="T20" s="1">
        <v>45743</v>
      </c>
      <c r="U20" t="s">
        <v>30</v>
      </c>
      <c r="V20" t="str">
        <f>TEXT(WEEKDAY(Working_Data[[#This Row],[order_date]],1),"DDDD")</f>
        <v>Friday</v>
      </c>
      <c r="W20" t="str">
        <f>TEXT(Working_Data[[#This Row],[order_date]],"mmmm")</f>
        <v>August</v>
      </c>
      <c r="X20" s="7">
        <f>Working_Data[[#This Row],[last_order_date]]-Working_Data[[#This Row],[signup_date]]</f>
        <v>349</v>
      </c>
      <c r="Y20" s="7">
        <f>IF(Working_Data[[#This Row],[churned]]="Active",1,0)</f>
        <v>1</v>
      </c>
      <c r="Z20" s="7">
        <f>YEAR(Working_Data[[#This Row],[order_date]])</f>
        <v>2023</v>
      </c>
    </row>
    <row r="21" spans="1:26" x14ac:dyDescent="0.25">
      <c r="A21" t="s">
        <v>92</v>
      </c>
      <c r="B21" t="s">
        <v>45</v>
      </c>
      <c r="C21" t="s">
        <v>22</v>
      </c>
      <c r="D21" t="s">
        <v>52</v>
      </c>
      <c r="E21" s="1">
        <v>45056</v>
      </c>
      <c r="F21" t="s">
        <v>93</v>
      </c>
      <c r="G21" s="1">
        <v>45163</v>
      </c>
      <c r="H21" t="s">
        <v>47</v>
      </c>
      <c r="I21" t="s">
        <v>63</v>
      </c>
      <c r="J21" t="s">
        <v>67</v>
      </c>
      <c r="K21">
        <v>1</v>
      </c>
      <c r="L21" s="3">
        <f>Working_Data[[#This Row],[price2]]/Working_Data[[#This Row],[quantity]]</f>
        <v>1485.16</v>
      </c>
      <c r="M21" s="3">
        <v>1485.16</v>
      </c>
      <c r="N21" t="s">
        <v>50</v>
      </c>
      <c r="O21">
        <v>46</v>
      </c>
      <c r="P21" s="1">
        <v>45771</v>
      </c>
      <c r="Q21">
        <v>171</v>
      </c>
      <c r="R21" t="s">
        <v>43</v>
      </c>
      <c r="S21">
        <v>3</v>
      </c>
      <c r="T21" s="1">
        <v>45785</v>
      </c>
      <c r="U21" t="s">
        <v>36</v>
      </c>
      <c r="V21" t="str">
        <f>TEXT(WEEKDAY(Working_Data[[#This Row],[order_date]],1),"DDDD")</f>
        <v>Friday</v>
      </c>
      <c r="W21" t="str">
        <f>TEXT(Working_Data[[#This Row],[order_date]],"mmmm")</f>
        <v>August</v>
      </c>
      <c r="X21" s="7">
        <f>Working_Data[[#This Row],[last_order_date]]-Working_Data[[#This Row],[signup_date]]</f>
        <v>715</v>
      </c>
      <c r="Y21" s="7">
        <f>IF(Working_Data[[#This Row],[churned]]="Active",1,0)</f>
        <v>0</v>
      </c>
      <c r="Z21" s="7">
        <f>YEAR(Working_Data[[#This Row],[order_date]])</f>
        <v>2023</v>
      </c>
    </row>
    <row r="22" spans="1:26" x14ac:dyDescent="0.25">
      <c r="A22" t="s">
        <v>94</v>
      </c>
      <c r="B22" t="s">
        <v>45</v>
      </c>
      <c r="C22" t="s">
        <v>22</v>
      </c>
      <c r="D22" t="s">
        <v>52</v>
      </c>
      <c r="E22" s="1">
        <v>45534</v>
      </c>
      <c r="F22" t="s">
        <v>95</v>
      </c>
      <c r="G22" s="1">
        <v>45163</v>
      </c>
      <c r="H22" t="s">
        <v>47</v>
      </c>
      <c r="I22" t="s">
        <v>54</v>
      </c>
      <c r="J22" t="s">
        <v>27</v>
      </c>
      <c r="K22">
        <v>2</v>
      </c>
      <c r="L22" s="3">
        <f>Working_Data[[#This Row],[price2]]/Working_Data[[#This Row],[quantity]]</f>
        <v>401.06</v>
      </c>
      <c r="M22" s="3">
        <v>802.12</v>
      </c>
      <c r="N22" t="s">
        <v>35</v>
      </c>
      <c r="O22">
        <v>22</v>
      </c>
      <c r="P22" s="1">
        <v>45550</v>
      </c>
      <c r="Q22">
        <v>32</v>
      </c>
      <c r="R22" t="s">
        <v>43</v>
      </c>
      <c r="S22">
        <v>4</v>
      </c>
      <c r="T22" s="1">
        <v>45967</v>
      </c>
      <c r="U22" t="s">
        <v>30</v>
      </c>
      <c r="V22" t="str">
        <f>TEXT(WEEKDAY(Working_Data[[#This Row],[order_date]],1),"DDDD")</f>
        <v>Friday</v>
      </c>
      <c r="W22" t="str">
        <f>TEXT(Working_Data[[#This Row],[order_date]],"mmmm")</f>
        <v>August</v>
      </c>
      <c r="X22" s="7">
        <f>Working_Data[[#This Row],[last_order_date]]-Working_Data[[#This Row],[signup_date]]</f>
        <v>16</v>
      </c>
      <c r="Y22" s="7">
        <f>IF(Working_Data[[#This Row],[churned]]="Active",1,0)</f>
        <v>0</v>
      </c>
      <c r="Z22" s="7">
        <f>YEAR(Working_Data[[#This Row],[order_date]])</f>
        <v>2023</v>
      </c>
    </row>
    <row r="23" spans="1:26" x14ac:dyDescent="0.25">
      <c r="A23" t="s">
        <v>96</v>
      </c>
      <c r="B23" t="s">
        <v>45</v>
      </c>
      <c r="C23" t="s">
        <v>82</v>
      </c>
      <c r="D23" t="s">
        <v>52</v>
      </c>
      <c r="E23" s="1">
        <v>45347</v>
      </c>
      <c r="F23" t="s">
        <v>97</v>
      </c>
      <c r="G23" s="1">
        <v>45163</v>
      </c>
      <c r="H23" t="s">
        <v>41</v>
      </c>
      <c r="I23" t="s">
        <v>54</v>
      </c>
      <c r="J23" t="s">
        <v>27</v>
      </c>
      <c r="K23">
        <v>1</v>
      </c>
      <c r="L23" s="3">
        <f>Working_Data[[#This Row],[price2]]/Working_Data[[#This Row],[quantity]]</f>
        <v>1394.47</v>
      </c>
      <c r="M23" s="3">
        <v>1394.47</v>
      </c>
      <c r="N23" t="s">
        <v>28</v>
      </c>
      <c r="O23">
        <v>13</v>
      </c>
      <c r="P23" s="1">
        <v>45824</v>
      </c>
      <c r="Q23">
        <v>273</v>
      </c>
      <c r="R23" t="s">
        <v>43</v>
      </c>
      <c r="S23">
        <v>2</v>
      </c>
      <c r="T23" s="1">
        <v>45858</v>
      </c>
      <c r="U23" t="s">
        <v>36</v>
      </c>
      <c r="V23" t="str">
        <f>TEXT(WEEKDAY(Working_Data[[#This Row],[order_date]],1),"DDDD")</f>
        <v>Friday</v>
      </c>
      <c r="W23" t="str">
        <f>TEXT(Working_Data[[#This Row],[order_date]],"mmmm")</f>
        <v>August</v>
      </c>
      <c r="X23" s="7">
        <f>Working_Data[[#This Row],[last_order_date]]-Working_Data[[#This Row],[signup_date]]</f>
        <v>477</v>
      </c>
      <c r="Y23" s="7">
        <f>IF(Working_Data[[#This Row],[churned]]="Active",1,0)</f>
        <v>0</v>
      </c>
      <c r="Z23" s="7">
        <f>YEAR(Working_Data[[#This Row],[order_date]])</f>
        <v>2023</v>
      </c>
    </row>
    <row r="24" spans="1:26" x14ac:dyDescent="0.25">
      <c r="A24" t="s">
        <v>98</v>
      </c>
      <c r="B24" t="s">
        <v>21</v>
      </c>
      <c r="C24" t="s">
        <v>82</v>
      </c>
      <c r="D24" t="s">
        <v>32</v>
      </c>
      <c r="E24" s="1">
        <v>45563</v>
      </c>
      <c r="F24" t="s">
        <v>99</v>
      </c>
      <c r="G24" s="1">
        <v>45163</v>
      </c>
      <c r="H24" t="s">
        <v>41</v>
      </c>
      <c r="I24" t="s">
        <v>48</v>
      </c>
      <c r="J24" t="s">
        <v>27</v>
      </c>
      <c r="K24">
        <v>3</v>
      </c>
      <c r="L24" s="3">
        <f>Working_Data[[#This Row],[price2]]/Working_Data[[#This Row],[quantity]]</f>
        <v>429.23</v>
      </c>
      <c r="M24" s="3">
        <v>1287.69</v>
      </c>
      <c r="N24" t="s">
        <v>35</v>
      </c>
      <c r="O24">
        <v>49</v>
      </c>
      <c r="P24" s="1">
        <v>45783</v>
      </c>
      <c r="Q24">
        <v>35</v>
      </c>
      <c r="R24" t="s">
        <v>29</v>
      </c>
      <c r="S24">
        <v>4</v>
      </c>
      <c r="T24" s="1">
        <v>45576</v>
      </c>
      <c r="U24" t="s">
        <v>60</v>
      </c>
      <c r="V24" t="str">
        <f>TEXT(WEEKDAY(Working_Data[[#This Row],[order_date]],1),"DDDD")</f>
        <v>Friday</v>
      </c>
      <c r="W24" t="str">
        <f>TEXT(Working_Data[[#This Row],[order_date]],"mmmm")</f>
        <v>August</v>
      </c>
      <c r="X24" s="7">
        <f>Working_Data[[#This Row],[last_order_date]]-Working_Data[[#This Row],[signup_date]]</f>
        <v>220</v>
      </c>
      <c r="Y24" s="7">
        <f>IF(Working_Data[[#This Row],[churned]]="Active",1,0)</f>
        <v>1</v>
      </c>
      <c r="Z24" s="7">
        <f>YEAR(Working_Data[[#This Row],[order_date]])</f>
        <v>2023</v>
      </c>
    </row>
    <row r="25" spans="1:26" x14ac:dyDescent="0.25">
      <c r="A25" t="s">
        <v>100</v>
      </c>
      <c r="B25" t="s">
        <v>38</v>
      </c>
      <c r="C25" t="s">
        <v>22</v>
      </c>
      <c r="D25" t="s">
        <v>52</v>
      </c>
      <c r="E25" s="1">
        <v>45683</v>
      </c>
      <c r="F25" t="s">
        <v>101</v>
      </c>
      <c r="G25" s="1">
        <v>45163</v>
      </c>
      <c r="H25" t="s">
        <v>58</v>
      </c>
      <c r="I25" t="s">
        <v>63</v>
      </c>
      <c r="J25" t="s">
        <v>64</v>
      </c>
      <c r="K25">
        <v>5</v>
      </c>
      <c r="L25" s="3">
        <f>Working_Data[[#This Row],[price2]]/Working_Data[[#This Row],[quantity]]</f>
        <v>157.07400000000001</v>
      </c>
      <c r="M25" s="3">
        <v>785.37</v>
      </c>
      <c r="N25" t="s">
        <v>50</v>
      </c>
      <c r="O25">
        <v>49</v>
      </c>
      <c r="P25" s="1">
        <v>45586</v>
      </c>
      <c r="Q25">
        <v>463</v>
      </c>
      <c r="R25" t="s">
        <v>29</v>
      </c>
      <c r="S25">
        <v>2</v>
      </c>
      <c r="T25" s="1">
        <v>45796</v>
      </c>
      <c r="U25" t="s">
        <v>60</v>
      </c>
      <c r="V25" t="str">
        <f>TEXT(WEEKDAY(Working_Data[[#This Row],[order_date]],1),"DDDD")</f>
        <v>Friday</v>
      </c>
      <c r="W25" t="str">
        <f>TEXT(Working_Data[[#This Row],[order_date]],"mmmm")</f>
        <v>August</v>
      </c>
      <c r="X25" s="7">
        <f>Working_Data[[#This Row],[last_order_date]]-Working_Data[[#This Row],[signup_date]]</f>
        <v>-97</v>
      </c>
      <c r="Y25" s="7">
        <f>IF(Working_Data[[#This Row],[churned]]="Active",1,0)</f>
        <v>1</v>
      </c>
      <c r="Z25" s="7">
        <f>YEAR(Working_Data[[#This Row],[order_date]])</f>
        <v>2023</v>
      </c>
    </row>
    <row r="26" spans="1:26" x14ac:dyDescent="0.25">
      <c r="A26" t="s">
        <v>102</v>
      </c>
      <c r="B26" t="s">
        <v>38</v>
      </c>
      <c r="C26" t="s">
        <v>82</v>
      </c>
      <c r="D26" t="s">
        <v>56</v>
      </c>
      <c r="E26" s="1">
        <v>45480</v>
      </c>
      <c r="F26" t="s">
        <v>103</v>
      </c>
      <c r="G26" s="1">
        <v>45163</v>
      </c>
      <c r="H26" t="s">
        <v>41</v>
      </c>
      <c r="I26" t="s">
        <v>42</v>
      </c>
      <c r="J26" t="s">
        <v>49</v>
      </c>
      <c r="K26">
        <v>2</v>
      </c>
      <c r="L26" s="3">
        <f>Working_Data[[#This Row],[price2]]/Working_Data[[#This Row],[quantity]]</f>
        <v>652.4</v>
      </c>
      <c r="M26" s="3">
        <v>1304.8</v>
      </c>
      <c r="N26" t="s">
        <v>28</v>
      </c>
      <c r="O26">
        <v>2</v>
      </c>
      <c r="P26" s="1">
        <v>45303</v>
      </c>
      <c r="Q26">
        <v>435</v>
      </c>
      <c r="R26" t="s">
        <v>43</v>
      </c>
      <c r="S26">
        <v>1</v>
      </c>
      <c r="T26" s="1">
        <v>45625</v>
      </c>
      <c r="U26" t="s">
        <v>30</v>
      </c>
      <c r="V26" t="str">
        <f>TEXT(WEEKDAY(Working_Data[[#This Row],[order_date]],1),"DDDD")</f>
        <v>Friday</v>
      </c>
      <c r="W26" t="str">
        <f>TEXT(Working_Data[[#This Row],[order_date]],"mmmm")</f>
        <v>August</v>
      </c>
      <c r="X26" s="7">
        <f>Working_Data[[#This Row],[last_order_date]]-Working_Data[[#This Row],[signup_date]]</f>
        <v>-177</v>
      </c>
      <c r="Y26" s="7">
        <f>IF(Working_Data[[#This Row],[churned]]="Active",1,0)</f>
        <v>0</v>
      </c>
      <c r="Z26" s="7">
        <f>YEAR(Working_Data[[#This Row],[order_date]])</f>
        <v>2023</v>
      </c>
    </row>
    <row r="27" spans="1:26" x14ac:dyDescent="0.25">
      <c r="A27" t="s">
        <v>104</v>
      </c>
      <c r="B27" t="s">
        <v>45</v>
      </c>
      <c r="C27" t="s">
        <v>82</v>
      </c>
      <c r="D27" t="s">
        <v>23</v>
      </c>
      <c r="E27" s="1">
        <v>45257</v>
      </c>
      <c r="F27" t="s">
        <v>105</v>
      </c>
      <c r="G27" s="1">
        <v>45164</v>
      </c>
      <c r="H27" t="s">
        <v>34</v>
      </c>
      <c r="I27" t="s">
        <v>42</v>
      </c>
      <c r="J27" t="s">
        <v>64</v>
      </c>
      <c r="K27">
        <v>1</v>
      </c>
      <c r="L27" s="3">
        <f>Working_Data[[#This Row],[price2]]/Working_Data[[#This Row],[quantity]]</f>
        <v>599.70000000000005</v>
      </c>
      <c r="M27" s="3">
        <v>599.70000000000005</v>
      </c>
      <c r="N27" t="s">
        <v>35</v>
      </c>
      <c r="O27">
        <v>35</v>
      </c>
      <c r="P27" s="1">
        <v>45834</v>
      </c>
      <c r="Q27">
        <v>172</v>
      </c>
      <c r="R27" t="s">
        <v>29</v>
      </c>
      <c r="S27">
        <v>4</v>
      </c>
      <c r="T27" s="1">
        <v>45576</v>
      </c>
      <c r="U27" t="s">
        <v>36</v>
      </c>
      <c r="V27" t="str">
        <f>TEXT(WEEKDAY(Working_Data[[#This Row],[order_date]],1),"DDDD")</f>
        <v>Saturday</v>
      </c>
      <c r="W27" t="str">
        <f>TEXT(Working_Data[[#This Row],[order_date]],"mmmm")</f>
        <v>August</v>
      </c>
      <c r="X27" s="7">
        <f>Working_Data[[#This Row],[last_order_date]]-Working_Data[[#This Row],[signup_date]]</f>
        <v>577</v>
      </c>
      <c r="Y27" s="7">
        <f>IF(Working_Data[[#This Row],[churned]]="Active",1,0)</f>
        <v>1</v>
      </c>
      <c r="Z27" s="7">
        <f>YEAR(Working_Data[[#This Row],[order_date]])</f>
        <v>2023</v>
      </c>
    </row>
    <row r="28" spans="1:26" x14ac:dyDescent="0.25">
      <c r="A28" t="s">
        <v>106</v>
      </c>
      <c r="B28" t="s">
        <v>21</v>
      </c>
      <c r="C28" t="s">
        <v>22</v>
      </c>
      <c r="D28" t="s">
        <v>52</v>
      </c>
      <c r="E28" s="1">
        <v>45802</v>
      </c>
      <c r="F28" t="s">
        <v>107</v>
      </c>
      <c r="G28" s="1">
        <v>45164</v>
      </c>
      <c r="H28" t="s">
        <v>25</v>
      </c>
      <c r="I28" t="s">
        <v>26</v>
      </c>
      <c r="J28" t="s">
        <v>64</v>
      </c>
      <c r="K28">
        <v>3</v>
      </c>
      <c r="L28" s="3">
        <f>Working_Data[[#This Row],[price2]]/Working_Data[[#This Row],[quantity]]</f>
        <v>355.05</v>
      </c>
      <c r="M28" s="3">
        <v>1065.1500000000001</v>
      </c>
      <c r="N28" t="s">
        <v>28</v>
      </c>
      <c r="O28">
        <v>38</v>
      </c>
      <c r="P28" s="1">
        <v>45639</v>
      </c>
      <c r="Q28">
        <v>250</v>
      </c>
      <c r="R28" t="s">
        <v>43</v>
      </c>
      <c r="S28">
        <v>2</v>
      </c>
      <c r="T28" s="1">
        <v>45765</v>
      </c>
      <c r="U28" t="s">
        <v>30</v>
      </c>
      <c r="V28" t="str">
        <f>TEXT(WEEKDAY(Working_Data[[#This Row],[order_date]],1),"DDDD")</f>
        <v>Saturday</v>
      </c>
      <c r="W28" t="str">
        <f>TEXT(Working_Data[[#This Row],[order_date]],"mmmm")</f>
        <v>August</v>
      </c>
      <c r="X28" s="7">
        <f>Working_Data[[#This Row],[last_order_date]]-Working_Data[[#This Row],[signup_date]]</f>
        <v>-163</v>
      </c>
      <c r="Y28" s="7">
        <f>IF(Working_Data[[#This Row],[churned]]="Active",1,0)</f>
        <v>0</v>
      </c>
      <c r="Z28" s="7">
        <f>YEAR(Working_Data[[#This Row],[order_date]])</f>
        <v>2023</v>
      </c>
    </row>
    <row r="29" spans="1:26" x14ac:dyDescent="0.25">
      <c r="A29" t="s">
        <v>108</v>
      </c>
      <c r="B29" t="s">
        <v>21</v>
      </c>
      <c r="C29" t="s">
        <v>82</v>
      </c>
      <c r="D29" t="s">
        <v>52</v>
      </c>
      <c r="E29" s="1">
        <v>45472</v>
      </c>
      <c r="F29" t="s">
        <v>109</v>
      </c>
      <c r="G29" s="1">
        <v>45164</v>
      </c>
      <c r="H29" t="s">
        <v>25</v>
      </c>
      <c r="I29" t="s">
        <v>63</v>
      </c>
      <c r="J29" t="s">
        <v>67</v>
      </c>
      <c r="K29">
        <v>5</v>
      </c>
      <c r="L29" s="3">
        <f>Working_Data[[#This Row],[price2]]/Working_Data[[#This Row],[quantity]]</f>
        <v>115.26600000000001</v>
      </c>
      <c r="M29" s="3">
        <v>576.33000000000004</v>
      </c>
      <c r="N29" t="s">
        <v>50</v>
      </c>
      <c r="O29">
        <v>7</v>
      </c>
      <c r="P29" s="1">
        <v>45721</v>
      </c>
      <c r="Q29">
        <v>60</v>
      </c>
      <c r="R29" t="s">
        <v>29</v>
      </c>
      <c r="S29">
        <v>3</v>
      </c>
      <c r="T29" s="1">
        <v>45722</v>
      </c>
      <c r="U29" t="s">
        <v>30</v>
      </c>
      <c r="V29" t="str">
        <f>TEXT(WEEKDAY(Working_Data[[#This Row],[order_date]],1),"DDDD")</f>
        <v>Saturday</v>
      </c>
      <c r="W29" t="str">
        <f>TEXT(Working_Data[[#This Row],[order_date]],"mmmm")</f>
        <v>August</v>
      </c>
      <c r="X29" s="7">
        <f>Working_Data[[#This Row],[last_order_date]]-Working_Data[[#This Row],[signup_date]]</f>
        <v>249</v>
      </c>
      <c r="Y29" s="7">
        <f>IF(Working_Data[[#This Row],[churned]]="Active",1,0)</f>
        <v>1</v>
      </c>
      <c r="Z29" s="7">
        <f>YEAR(Working_Data[[#This Row],[order_date]])</f>
        <v>2023</v>
      </c>
    </row>
    <row r="30" spans="1:26" x14ac:dyDescent="0.25">
      <c r="A30" t="s">
        <v>110</v>
      </c>
      <c r="B30" t="s">
        <v>45</v>
      </c>
      <c r="C30" t="s">
        <v>22</v>
      </c>
      <c r="D30" t="s">
        <v>56</v>
      </c>
      <c r="E30" s="1">
        <v>45459</v>
      </c>
      <c r="F30" t="s">
        <v>111</v>
      </c>
      <c r="G30" s="1">
        <v>45164</v>
      </c>
      <c r="H30" t="s">
        <v>34</v>
      </c>
      <c r="I30" t="s">
        <v>42</v>
      </c>
      <c r="J30" t="s">
        <v>67</v>
      </c>
      <c r="K30">
        <v>3</v>
      </c>
      <c r="L30" s="3">
        <f>Working_Data[[#This Row],[price2]]/Working_Data[[#This Row],[quantity]]</f>
        <v>253.82333333333335</v>
      </c>
      <c r="M30" s="3">
        <v>761.47</v>
      </c>
      <c r="N30" t="s">
        <v>50</v>
      </c>
      <c r="O30">
        <v>3</v>
      </c>
      <c r="P30" s="1">
        <v>45870</v>
      </c>
      <c r="Q30">
        <v>240</v>
      </c>
      <c r="R30" t="s">
        <v>43</v>
      </c>
      <c r="S30">
        <v>2</v>
      </c>
      <c r="T30" s="1">
        <v>45625</v>
      </c>
      <c r="U30" t="s">
        <v>60</v>
      </c>
      <c r="V30" t="str">
        <f>TEXT(WEEKDAY(Working_Data[[#This Row],[order_date]],1),"DDDD")</f>
        <v>Saturday</v>
      </c>
      <c r="W30" t="str">
        <f>TEXT(Working_Data[[#This Row],[order_date]],"mmmm")</f>
        <v>August</v>
      </c>
      <c r="X30" s="7">
        <f>Working_Data[[#This Row],[last_order_date]]-Working_Data[[#This Row],[signup_date]]</f>
        <v>411</v>
      </c>
      <c r="Y30" s="7">
        <f>IF(Working_Data[[#This Row],[churned]]="Active",1,0)</f>
        <v>0</v>
      </c>
      <c r="Z30" s="7">
        <f>YEAR(Working_Data[[#This Row],[order_date]])</f>
        <v>2023</v>
      </c>
    </row>
    <row r="31" spans="1:26" x14ac:dyDescent="0.25">
      <c r="A31" t="s">
        <v>112</v>
      </c>
      <c r="B31" t="s">
        <v>45</v>
      </c>
      <c r="C31" t="s">
        <v>39</v>
      </c>
      <c r="D31" t="s">
        <v>77</v>
      </c>
      <c r="E31" s="1">
        <v>45118</v>
      </c>
      <c r="F31" t="s">
        <v>113</v>
      </c>
      <c r="G31" s="1">
        <v>45164</v>
      </c>
      <c r="H31" t="s">
        <v>34</v>
      </c>
      <c r="I31" t="s">
        <v>48</v>
      </c>
      <c r="J31" t="s">
        <v>27</v>
      </c>
      <c r="K31">
        <v>5</v>
      </c>
      <c r="L31" s="3">
        <f>Working_Data[[#This Row],[price2]]/Working_Data[[#This Row],[quantity]]</f>
        <v>253.44</v>
      </c>
      <c r="M31" s="3">
        <v>1267.2</v>
      </c>
      <c r="N31" t="s">
        <v>50</v>
      </c>
      <c r="O31">
        <v>32</v>
      </c>
      <c r="P31" s="1">
        <v>45576</v>
      </c>
      <c r="Q31">
        <v>72</v>
      </c>
      <c r="R31" t="s">
        <v>29</v>
      </c>
      <c r="S31">
        <v>5</v>
      </c>
      <c r="T31" s="1">
        <v>45586</v>
      </c>
      <c r="U31" t="s">
        <v>36</v>
      </c>
      <c r="V31" t="str">
        <f>TEXT(WEEKDAY(Working_Data[[#This Row],[order_date]],1),"DDDD")</f>
        <v>Saturday</v>
      </c>
      <c r="W31" t="str">
        <f>TEXT(Working_Data[[#This Row],[order_date]],"mmmm")</f>
        <v>August</v>
      </c>
      <c r="X31" s="7">
        <f>Working_Data[[#This Row],[last_order_date]]-Working_Data[[#This Row],[signup_date]]</f>
        <v>458</v>
      </c>
      <c r="Y31" s="7">
        <f>IF(Working_Data[[#This Row],[churned]]="Active",1,0)</f>
        <v>1</v>
      </c>
      <c r="Z31" s="7">
        <f>YEAR(Working_Data[[#This Row],[order_date]])</f>
        <v>2023</v>
      </c>
    </row>
    <row r="32" spans="1:26" x14ac:dyDescent="0.25">
      <c r="A32" t="s">
        <v>114</v>
      </c>
      <c r="B32" t="s">
        <v>21</v>
      </c>
      <c r="C32" t="s">
        <v>82</v>
      </c>
      <c r="D32" t="s">
        <v>77</v>
      </c>
      <c r="E32" s="1">
        <v>45858</v>
      </c>
      <c r="F32" t="s">
        <v>115</v>
      </c>
      <c r="G32" s="1">
        <v>45164</v>
      </c>
      <c r="H32" t="s">
        <v>34</v>
      </c>
      <c r="I32" t="s">
        <v>48</v>
      </c>
      <c r="J32" t="s">
        <v>64</v>
      </c>
      <c r="K32">
        <v>3</v>
      </c>
      <c r="L32" s="3">
        <f>Working_Data[[#This Row],[price2]]/Working_Data[[#This Row],[quantity]]</f>
        <v>348.29666666666668</v>
      </c>
      <c r="M32" s="3">
        <v>1044.8900000000001</v>
      </c>
      <c r="N32" t="s">
        <v>50</v>
      </c>
      <c r="O32">
        <v>31</v>
      </c>
      <c r="P32" s="1">
        <v>45550</v>
      </c>
      <c r="Q32">
        <v>496</v>
      </c>
      <c r="R32" t="s">
        <v>43</v>
      </c>
      <c r="S32">
        <v>2</v>
      </c>
      <c r="T32" s="1">
        <v>45653</v>
      </c>
      <c r="U32" t="s">
        <v>36</v>
      </c>
      <c r="V32" t="str">
        <f>TEXT(WEEKDAY(Working_Data[[#This Row],[order_date]],1),"DDDD")</f>
        <v>Saturday</v>
      </c>
      <c r="W32" t="str">
        <f>TEXT(Working_Data[[#This Row],[order_date]],"mmmm")</f>
        <v>August</v>
      </c>
      <c r="X32" s="7">
        <f>Working_Data[[#This Row],[last_order_date]]-Working_Data[[#This Row],[signup_date]]</f>
        <v>-308</v>
      </c>
      <c r="Y32" s="7">
        <f>IF(Working_Data[[#This Row],[churned]]="Active",1,0)</f>
        <v>0</v>
      </c>
      <c r="Z32" s="7">
        <f>YEAR(Working_Data[[#This Row],[order_date]])</f>
        <v>2023</v>
      </c>
    </row>
    <row r="33" spans="1:26" x14ac:dyDescent="0.25">
      <c r="A33" t="s">
        <v>116</v>
      </c>
      <c r="B33" t="s">
        <v>45</v>
      </c>
      <c r="C33" t="s">
        <v>39</v>
      </c>
      <c r="D33" t="s">
        <v>77</v>
      </c>
      <c r="E33" s="1">
        <v>45252</v>
      </c>
      <c r="F33" t="s">
        <v>117</v>
      </c>
      <c r="G33" s="1">
        <v>45164</v>
      </c>
      <c r="H33" t="s">
        <v>58</v>
      </c>
      <c r="I33" t="s">
        <v>48</v>
      </c>
      <c r="J33" t="s">
        <v>67</v>
      </c>
      <c r="K33">
        <v>4</v>
      </c>
      <c r="L33" s="3">
        <f>Working_Data[[#This Row],[price2]]/Working_Data[[#This Row],[quantity]]</f>
        <v>85.88</v>
      </c>
      <c r="M33" s="3">
        <v>343.52</v>
      </c>
      <c r="N33" t="s">
        <v>50</v>
      </c>
      <c r="O33">
        <v>34</v>
      </c>
      <c r="P33" s="1">
        <v>45564</v>
      </c>
      <c r="Q33">
        <v>164</v>
      </c>
      <c r="R33" t="s">
        <v>29</v>
      </c>
      <c r="S33">
        <v>3</v>
      </c>
      <c r="T33" s="1">
        <v>45682</v>
      </c>
      <c r="U33" t="s">
        <v>60</v>
      </c>
      <c r="V33" t="str">
        <f>TEXT(WEEKDAY(Working_Data[[#This Row],[order_date]],1),"DDDD")</f>
        <v>Saturday</v>
      </c>
      <c r="W33" t="str">
        <f>TEXT(Working_Data[[#This Row],[order_date]],"mmmm")</f>
        <v>August</v>
      </c>
      <c r="X33" s="7">
        <f>Working_Data[[#This Row],[last_order_date]]-Working_Data[[#This Row],[signup_date]]</f>
        <v>312</v>
      </c>
      <c r="Y33" s="7">
        <f>IF(Working_Data[[#This Row],[churned]]="Active",1,0)</f>
        <v>1</v>
      </c>
      <c r="Z33" s="7">
        <f>YEAR(Working_Data[[#This Row],[order_date]])</f>
        <v>2023</v>
      </c>
    </row>
    <row r="34" spans="1:26" x14ac:dyDescent="0.25">
      <c r="A34" t="s">
        <v>118</v>
      </c>
      <c r="B34" t="s">
        <v>21</v>
      </c>
      <c r="C34" t="s">
        <v>39</v>
      </c>
      <c r="D34" t="s">
        <v>32</v>
      </c>
      <c r="E34" s="1">
        <v>45845</v>
      </c>
      <c r="F34" t="s">
        <v>119</v>
      </c>
      <c r="G34" s="1">
        <v>45164</v>
      </c>
      <c r="H34" t="s">
        <v>58</v>
      </c>
      <c r="I34" t="s">
        <v>54</v>
      </c>
      <c r="J34" t="s">
        <v>64</v>
      </c>
      <c r="K34">
        <v>2</v>
      </c>
      <c r="L34" s="3">
        <f>Working_Data[[#This Row],[price2]]/Working_Data[[#This Row],[quantity]]</f>
        <v>104.88500000000001</v>
      </c>
      <c r="M34" s="3">
        <v>209.77</v>
      </c>
      <c r="N34" t="s">
        <v>28</v>
      </c>
      <c r="O34">
        <v>16</v>
      </c>
      <c r="P34" s="1">
        <v>45616</v>
      </c>
      <c r="Q34">
        <v>453</v>
      </c>
      <c r="R34" t="s">
        <v>29</v>
      </c>
      <c r="S34">
        <v>3</v>
      </c>
      <c r="T34" s="1">
        <v>45391</v>
      </c>
      <c r="U34" t="s">
        <v>30</v>
      </c>
      <c r="V34" t="str">
        <f>TEXT(WEEKDAY(Working_Data[[#This Row],[order_date]],1),"DDDD")</f>
        <v>Saturday</v>
      </c>
      <c r="W34" t="str">
        <f>TEXT(Working_Data[[#This Row],[order_date]],"mmmm")</f>
        <v>August</v>
      </c>
      <c r="X34" s="7">
        <f>Working_Data[[#This Row],[last_order_date]]-Working_Data[[#This Row],[signup_date]]</f>
        <v>-229</v>
      </c>
      <c r="Y34" s="7">
        <f>IF(Working_Data[[#This Row],[churned]]="Active",1,0)</f>
        <v>1</v>
      </c>
      <c r="Z34" s="7">
        <f>YEAR(Working_Data[[#This Row],[order_date]])</f>
        <v>2023</v>
      </c>
    </row>
    <row r="35" spans="1:26" x14ac:dyDescent="0.25">
      <c r="A35" t="s">
        <v>120</v>
      </c>
      <c r="B35" t="s">
        <v>38</v>
      </c>
      <c r="C35" t="s">
        <v>82</v>
      </c>
      <c r="D35" t="s">
        <v>23</v>
      </c>
      <c r="E35" s="1">
        <v>45695</v>
      </c>
      <c r="F35" t="s">
        <v>121</v>
      </c>
      <c r="G35" s="1">
        <v>45164</v>
      </c>
      <c r="H35" t="s">
        <v>47</v>
      </c>
      <c r="I35" t="s">
        <v>63</v>
      </c>
      <c r="J35" t="s">
        <v>67</v>
      </c>
      <c r="K35">
        <v>3</v>
      </c>
      <c r="L35" s="3">
        <f>Working_Data[[#This Row],[price2]]/Working_Data[[#This Row],[quantity]]</f>
        <v>350.72333333333336</v>
      </c>
      <c r="M35" s="3">
        <v>1052.17</v>
      </c>
      <c r="N35" t="s">
        <v>28</v>
      </c>
      <c r="O35">
        <v>12</v>
      </c>
      <c r="P35" s="1">
        <v>45768</v>
      </c>
      <c r="Q35">
        <v>14</v>
      </c>
      <c r="R35" t="s">
        <v>43</v>
      </c>
      <c r="S35">
        <v>3</v>
      </c>
      <c r="T35" s="1">
        <v>45871</v>
      </c>
      <c r="U35" t="s">
        <v>36</v>
      </c>
      <c r="V35" t="str">
        <f>TEXT(WEEKDAY(Working_Data[[#This Row],[order_date]],1),"DDDD")</f>
        <v>Saturday</v>
      </c>
      <c r="W35" t="str">
        <f>TEXT(Working_Data[[#This Row],[order_date]],"mmmm")</f>
        <v>August</v>
      </c>
      <c r="X35" s="7">
        <f>Working_Data[[#This Row],[last_order_date]]-Working_Data[[#This Row],[signup_date]]</f>
        <v>73</v>
      </c>
      <c r="Y35" s="7">
        <f>IF(Working_Data[[#This Row],[churned]]="Active",1,0)</f>
        <v>0</v>
      </c>
      <c r="Z35" s="7">
        <f>YEAR(Working_Data[[#This Row],[order_date]])</f>
        <v>2023</v>
      </c>
    </row>
    <row r="36" spans="1:26" x14ac:dyDescent="0.25">
      <c r="A36" t="s">
        <v>122</v>
      </c>
      <c r="B36" t="s">
        <v>45</v>
      </c>
      <c r="C36" t="s">
        <v>22</v>
      </c>
      <c r="D36" t="s">
        <v>77</v>
      </c>
      <c r="E36" s="1">
        <v>45664</v>
      </c>
      <c r="F36" t="s">
        <v>123</v>
      </c>
      <c r="G36" s="1">
        <v>45164</v>
      </c>
      <c r="H36" t="s">
        <v>25</v>
      </c>
      <c r="I36" t="s">
        <v>48</v>
      </c>
      <c r="J36" t="s">
        <v>27</v>
      </c>
      <c r="K36">
        <v>2</v>
      </c>
      <c r="L36" s="3">
        <f>Working_Data[[#This Row],[price2]]/Working_Data[[#This Row],[quantity]]</f>
        <v>515.125</v>
      </c>
      <c r="M36" s="3">
        <v>1030.25</v>
      </c>
      <c r="N36" t="s">
        <v>35</v>
      </c>
      <c r="O36">
        <v>5</v>
      </c>
      <c r="P36" s="1">
        <v>45834</v>
      </c>
      <c r="Q36">
        <v>273</v>
      </c>
      <c r="R36" t="s">
        <v>29</v>
      </c>
      <c r="S36">
        <v>1</v>
      </c>
      <c r="T36" s="1">
        <v>45779</v>
      </c>
      <c r="U36" t="s">
        <v>30</v>
      </c>
      <c r="V36" t="str">
        <f>TEXT(WEEKDAY(Working_Data[[#This Row],[order_date]],1),"DDDD")</f>
        <v>Saturday</v>
      </c>
      <c r="W36" t="str">
        <f>TEXT(Working_Data[[#This Row],[order_date]],"mmmm")</f>
        <v>August</v>
      </c>
      <c r="X36" s="7">
        <f>Working_Data[[#This Row],[last_order_date]]-Working_Data[[#This Row],[signup_date]]</f>
        <v>170</v>
      </c>
      <c r="Y36" s="7">
        <f>IF(Working_Data[[#This Row],[churned]]="Active",1,0)</f>
        <v>1</v>
      </c>
      <c r="Z36" s="7">
        <f>YEAR(Working_Data[[#This Row],[order_date]])</f>
        <v>2023</v>
      </c>
    </row>
    <row r="37" spans="1:26" x14ac:dyDescent="0.25">
      <c r="A37" t="s">
        <v>124</v>
      </c>
      <c r="B37" t="s">
        <v>38</v>
      </c>
      <c r="C37" t="s">
        <v>22</v>
      </c>
      <c r="D37" t="s">
        <v>23</v>
      </c>
      <c r="E37" s="1">
        <v>45568</v>
      </c>
      <c r="F37" t="s">
        <v>125</v>
      </c>
      <c r="G37" s="1">
        <v>45164</v>
      </c>
      <c r="H37" t="s">
        <v>47</v>
      </c>
      <c r="I37" t="s">
        <v>54</v>
      </c>
      <c r="J37" t="s">
        <v>27</v>
      </c>
      <c r="K37">
        <v>5</v>
      </c>
      <c r="L37" s="3">
        <f>Working_Data[[#This Row],[price2]]/Working_Data[[#This Row],[quantity]]</f>
        <v>181.89600000000002</v>
      </c>
      <c r="M37" s="3">
        <v>909.48</v>
      </c>
      <c r="N37" t="s">
        <v>35</v>
      </c>
      <c r="O37">
        <v>3</v>
      </c>
      <c r="P37" s="1">
        <v>45866</v>
      </c>
      <c r="Q37">
        <v>224</v>
      </c>
      <c r="R37" t="s">
        <v>43</v>
      </c>
      <c r="S37">
        <v>3</v>
      </c>
      <c r="T37" s="1">
        <v>45802</v>
      </c>
      <c r="U37" t="s">
        <v>30</v>
      </c>
      <c r="V37" t="str">
        <f>TEXT(WEEKDAY(Working_Data[[#This Row],[order_date]],1),"DDDD")</f>
        <v>Saturday</v>
      </c>
      <c r="W37" t="str">
        <f>TEXT(Working_Data[[#This Row],[order_date]],"mmmm")</f>
        <v>August</v>
      </c>
      <c r="X37" s="7">
        <f>Working_Data[[#This Row],[last_order_date]]-Working_Data[[#This Row],[signup_date]]</f>
        <v>298</v>
      </c>
      <c r="Y37" s="7">
        <f>IF(Working_Data[[#This Row],[churned]]="Active",1,0)</f>
        <v>0</v>
      </c>
      <c r="Z37" s="7">
        <f>YEAR(Working_Data[[#This Row],[order_date]])</f>
        <v>2023</v>
      </c>
    </row>
    <row r="38" spans="1:26" x14ac:dyDescent="0.25">
      <c r="A38" t="s">
        <v>126</v>
      </c>
      <c r="B38" t="s">
        <v>21</v>
      </c>
      <c r="C38" t="s">
        <v>82</v>
      </c>
      <c r="D38" t="s">
        <v>32</v>
      </c>
      <c r="E38" s="1">
        <v>45780</v>
      </c>
      <c r="F38" t="s">
        <v>127</v>
      </c>
      <c r="G38" s="1">
        <v>45164</v>
      </c>
      <c r="H38" t="s">
        <v>41</v>
      </c>
      <c r="I38" t="s">
        <v>54</v>
      </c>
      <c r="J38" t="s">
        <v>27</v>
      </c>
      <c r="K38">
        <v>3</v>
      </c>
      <c r="L38" s="3">
        <f>Working_Data[[#This Row],[price2]]/Working_Data[[#This Row],[quantity]]</f>
        <v>64.293333333333337</v>
      </c>
      <c r="M38" s="3">
        <v>192.88</v>
      </c>
      <c r="N38" t="s">
        <v>35</v>
      </c>
      <c r="O38">
        <v>26</v>
      </c>
      <c r="P38" s="1">
        <v>45722</v>
      </c>
      <c r="Q38">
        <v>18</v>
      </c>
      <c r="R38" t="s">
        <v>29</v>
      </c>
      <c r="S38">
        <v>3</v>
      </c>
      <c r="T38" s="1">
        <v>45670</v>
      </c>
      <c r="U38" t="s">
        <v>30</v>
      </c>
      <c r="V38" t="str">
        <f>TEXT(WEEKDAY(Working_Data[[#This Row],[order_date]],1),"DDDD")</f>
        <v>Saturday</v>
      </c>
      <c r="W38" t="str">
        <f>TEXT(Working_Data[[#This Row],[order_date]],"mmmm")</f>
        <v>August</v>
      </c>
      <c r="X38" s="7">
        <f>Working_Data[[#This Row],[last_order_date]]-Working_Data[[#This Row],[signup_date]]</f>
        <v>-58</v>
      </c>
      <c r="Y38" s="7">
        <f>IF(Working_Data[[#This Row],[churned]]="Active",1,0)</f>
        <v>1</v>
      </c>
      <c r="Z38" s="7">
        <f>YEAR(Working_Data[[#This Row],[order_date]])</f>
        <v>2023</v>
      </c>
    </row>
    <row r="39" spans="1:26" x14ac:dyDescent="0.25">
      <c r="A39" t="s">
        <v>128</v>
      </c>
      <c r="B39" t="s">
        <v>45</v>
      </c>
      <c r="C39" t="s">
        <v>39</v>
      </c>
      <c r="D39" t="s">
        <v>52</v>
      </c>
      <c r="E39" s="1">
        <v>45028</v>
      </c>
      <c r="F39" t="s">
        <v>129</v>
      </c>
      <c r="G39" s="1">
        <v>45164</v>
      </c>
      <c r="H39" t="s">
        <v>25</v>
      </c>
      <c r="I39" t="s">
        <v>26</v>
      </c>
      <c r="J39" t="s">
        <v>67</v>
      </c>
      <c r="K39">
        <v>2</v>
      </c>
      <c r="L39" s="3">
        <f>Working_Data[[#This Row],[price2]]/Working_Data[[#This Row],[quantity]]</f>
        <v>735.90499999999997</v>
      </c>
      <c r="M39" s="3">
        <v>1471.81</v>
      </c>
      <c r="N39" t="s">
        <v>35</v>
      </c>
      <c r="O39">
        <v>25</v>
      </c>
      <c r="P39" s="1">
        <v>45653</v>
      </c>
      <c r="Q39">
        <v>444</v>
      </c>
      <c r="R39" t="s">
        <v>29</v>
      </c>
      <c r="S39">
        <v>3</v>
      </c>
      <c r="T39" s="1">
        <v>45822</v>
      </c>
      <c r="U39" t="s">
        <v>60</v>
      </c>
      <c r="V39" t="str">
        <f>TEXT(WEEKDAY(Working_Data[[#This Row],[order_date]],1),"DDDD")</f>
        <v>Saturday</v>
      </c>
      <c r="W39" t="str">
        <f>TEXT(Working_Data[[#This Row],[order_date]],"mmmm")</f>
        <v>August</v>
      </c>
      <c r="X39" s="7">
        <f>Working_Data[[#This Row],[last_order_date]]-Working_Data[[#This Row],[signup_date]]</f>
        <v>625</v>
      </c>
      <c r="Y39" s="7">
        <f>IF(Working_Data[[#This Row],[churned]]="Active",1,0)</f>
        <v>1</v>
      </c>
      <c r="Z39" s="7">
        <f>YEAR(Working_Data[[#This Row],[order_date]])</f>
        <v>2023</v>
      </c>
    </row>
    <row r="40" spans="1:26" x14ac:dyDescent="0.25">
      <c r="A40" t="s">
        <v>130</v>
      </c>
      <c r="B40" t="s">
        <v>38</v>
      </c>
      <c r="C40" t="s">
        <v>22</v>
      </c>
      <c r="D40" t="s">
        <v>52</v>
      </c>
      <c r="E40" s="1">
        <v>45291</v>
      </c>
      <c r="F40" t="s">
        <v>131</v>
      </c>
      <c r="G40" s="1">
        <v>45164</v>
      </c>
      <c r="H40" t="s">
        <v>47</v>
      </c>
      <c r="I40" t="s">
        <v>48</v>
      </c>
      <c r="J40" t="s">
        <v>27</v>
      </c>
      <c r="K40">
        <v>1</v>
      </c>
      <c r="L40" s="3">
        <f>Working_Data[[#This Row],[price2]]/Working_Data[[#This Row],[quantity]]</f>
        <v>956.03</v>
      </c>
      <c r="M40" s="3">
        <v>956.03</v>
      </c>
      <c r="N40" t="s">
        <v>50</v>
      </c>
      <c r="O40">
        <v>39</v>
      </c>
      <c r="P40" s="1">
        <v>45766</v>
      </c>
      <c r="Q40">
        <v>167</v>
      </c>
      <c r="R40" t="s">
        <v>43</v>
      </c>
      <c r="S40">
        <v>5</v>
      </c>
      <c r="T40" s="1">
        <v>45748</v>
      </c>
      <c r="U40" t="s">
        <v>60</v>
      </c>
      <c r="V40" t="str">
        <f>TEXT(WEEKDAY(Working_Data[[#This Row],[order_date]],1),"DDDD")</f>
        <v>Saturday</v>
      </c>
      <c r="W40" t="str">
        <f>TEXT(Working_Data[[#This Row],[order_date]],"mmmm")</f>
        <v>August</v>
      </c>
      <c r="X40" s="7">
        <f>Working_Data[[#This Row],[last_order_date]]-Working_Data[[#This Row],[signup_date]]</f>
        <v>475</v>
      </c>
      <c r="Y40" s="7">
        <f>IF(Working_Data[[#This Row],[churned]]="Active",1,0)</f>
        <v>0</v>
      </c>
      <c r="Z40" s="7">
        <f>YEAR(Working_Data[[#This Row],[order_date]])</f>
        <v>2023</v>
      </c>
    </row>
    <row r="41" spans="1:26" x14ac:dyDescent="0.25">
      <c r="A41" t="s">
        <v>132</v>
      </c>
      <c r="B41" t="s">
        <v>21</v>
      </c>
      <c r="C41" t="s">
        <v>39</v>
      </c>
      <c r="D41" t="s">
        <v>32</v>
      </c>
      <c r="E41" s="1">
        <v>45677</v>
      </c>
      <c r="F41" t="s">
        <v>133</v>
      </c>
      <c r="G41" s="1">
        <v>45165</v>
      </c>
      <c r="H41" t="s">
        <v>41</v>
      </c>
      <c r="I41" t="s">
        <v>48</v>
      </c>
      <c r="J41" t="s">
        <v>49</v>
      </c>
      <c r="K41">
        <v>3</v>
      </c>
      <c r="L41" s="3">
        <f>Working_Data[[#This Row],[price2]]/Working_Data[[#This Row],[quantity]]</f>
        <v>74.046666666666667</v>
      </c>
      <c r="M41" s="3">
        <v>222.14</v>
      </c>
      <c r="N41" t="s">
        <v>35</v>
      </c>
      <c r="O41">
        <v>4</v>
      </c>
      <c r="P41" s="1">
        <v>45741</v>
      </c>
      <c r="Q41">
        <v>148</v>
      </c>
      <c r="R41" t="s">
        <v>43</v>
      </c>
      <c r="S41">
        <v>2</v>
      </c>
      <c r="T41" s="1">
        <v>45658</v>
      </c>
      <c r="U41" t="s">
        <v>36</v>
      </c>
      <c r="V41" t="str">
        <f>TEXT(WEEKDAY(Working_Data[[#This Row],[order_date]],1),"DDDD")</f>
        <v>Sunday</v>
      </c>
      <c r="W41" t="str">
        <f>TEXT(Working_Data[[#This Row],[order_date]],"mmmm")</f>
        <v>August</v>
      </c>
      <c r="X41" s="7">
        <f>Working_Data[[#This Row],[last_order_date]]-Working_Data[[#This Row],[signup_date]]</f>
        <v>64</v>
      </c>
      <c r="Y41" s="7">
        <f>IF(Working_Data[[#This Row],[churned]]="Active",1,0)</f>
        <v>0</v>
      </c>
      <c r="Z41" s="7">
        <f>YEAR(Working_Data[[#This Row],[order_date]])</f>
        <v>2023</v>
      </c>
    </row>
    <row r="42" spans="1:26" x14ac:dyDescent="0.25">
      <c r="A42" t="s">
        <v>134</v>
      </c>
      <c r="B42" t="s">
        <v>38</v>
      </c>
      <c r="C42" t="s">
        <v>22</v>
      </c>
      <c r="D42" t="s">
        <v>52</v>
      </c>
      <c r="E42" s="1">
        <v>45436</v>
      </c>
      <c r="F42" t="s">
        <v>135</v>
      </c>
      <c r="G42" s="1">
        <v>45165</v>
      </c>
      <c r="H42" t="s">
        <v>58</v>
      </c>
      <c r="I42" t="s">
        <v>63</v>
      </c>
      <c r="J42" t="s">
        <v>27</v>
      </c>
      <c r="K42">
        <v>2</v>
      </c>
      <c r="L42" s="3">
        <f>Working_Data[[#This Row],[price2]]/Working_Data[[#This Row],[quantity]]</f>
        <v>261</v>
      </c>
      <c r="M42" s="3">
        <v>522</v>
      </c>
      <c r="N42" t="s">
        <v>28</v>
      </c>
      <c r="O42">
        <v>12</v>
      </c>
      <c r="P42" s="1">
        <v>45746</v>
      </c>
      <c r="Q42">
        <v>246</v>
      </c>
      <c r="R42" t="s">
        <v>43</v>
      </c>
      <c r="S42">
        <v>3</v>
      </c>
      <c r="T42" s="1">
        <v>45555</v>
      </c>
      <c r="U42" t="s">
        <v>36</v>
      </c>
      <c r="V42" t="str">
        <f>TEXT(WEEKDAY(Working_Data[[#This Row],[order_date]],1),"DDDD")</f>
        <v>Sunday</v>
      </c>
      <c r="W42" t="str">
        <f>TEXT(Working_Data[[#This Row],[order_date]],"mmmm")</f>
        <v>August</v>
      </c>
      <c r="X42" s="7">
        <f>Working_Data[[#This Row],[last_order_date]]-Working_Data[[#This Row],[signup_date]]</f>
        <v>310</v>
      </c>
      <c r="Y42" s="7">
        <f>IF(Working_Data[[#This Row],[churned]]="Active",1,0)</f>
        <v>0</v>
      </c>
      <c r="Z42" s="7">
        <f>YEAR(Working_Data[[#This Row],[order_date]])</f>
        <v>2023</v>
      </c>
    </row>
    <row r="43" spans="1:26" x14ac:dyDescent="0.25">
      <c r="A43" t="s">
        <v>136</v>
      </c>
      <c r="B43" t="s">
        <v>21</v>
      </c>
      <c r="C43" t="s">
        <v>82</v>
      </c>
      <c r="D43" t="s">
        <v>77</v>
      </c>
      <c r="E43" s="1">
        <v>45376</v>
      </c>
      <c r="F43" t="s">
        <v>137</v>
      </c>
      <c r="G43" s="1">
        <v>45165</v>
      </c>
      <c r="H43" t="s">
        <v>41</v>
      </c>
      <c r="I43" t="s">
        <v>48</v>
      </c>
      <c r="J43" t="s">
        <v>27</v>
      </c>
      <c r="K43">
        <v>3</v>
      </c>
      <c r="L43" s="3">
        <f>Working_Data[[#This Row],[price2]]/Working_Data[[#This Row],[quantity]]</f>
        <v>265.09999999999997</v>
      </c>
      <c r="M43" s="3">
        <v>795.3</v>
      </c>
      <c r="N43" t="s">
        <v>50</v>
      </c>
      <c r="O43">
        <v>15</v>
      </c>
      <c r="P43" s="1">
        <v>45694</v>
      </c>
      <c r="Q43">
        <v>179</v>
      </c>
      <c r="R43" t="s">
        <v>43</v>
      </c>
      <c r="S43">
        <v>4</v>
      </c>
      <c r="T43" s="1">
        <v>45670</v>
      </c>
      <c r="U43" t="s">
        <v>36</v>
      </c>
      <c r="V43" t="str">
        <f>TEXT(WEEKDAY(Working_Data[[#This Row],[order_date]],1),"DDDD")</f>
        <v>Sunday</v>
      </c>
      <c r="W43" t="str">
        <f>TEXT(Working_Data[[#This Row],[order_date]],"mmmm")</f>
        <v>August</v>
      </c>
      <c r="X43" s="7">
        <f>Working_Data[[#This Row],[last_order_date]]-Working_Data[[#This Row],[signup_date]]</f>
        <v>318</v>
      </c>
      <c r="Y43" s="7">
        <f>IF(Working_Data[[#This Row],[churned]]="Active",1,0)</f>
        <v>0</v>
      </c>
      <c r="Z43" s="7">
        <f>YEAR(Working_Data[[#This Row],[order_date]])</f>
        <v>2023</v>
      </c>
    </row>
    <row r="44" spans="1:26" x14ac:dyDescent="0.25">
      <c r="A44" t="s">
        <v>138</v>
      </c>
      <c r="B44" t="s">
        <v>38</v>
      </c>
      <c r="C44" t="s">
        <v>82</v>
      </c>
      <c r="D44" t="s">
        <v>32</v>
      </c>
      <c r="E44" s="1">
        <v>45348</v>
      </c>
      <c r="F44" t="s">
        <v>139</v>
      </c>
      <c r="G44" s="1">
        <v>45165</v>
      </c>
      <c r="H44" t="s">
        <v>47</v>
      </c>
      <c r="I44" t="s">
        <v>26</v>
      </c>
      <c r="J44" t="s">
        <v>67</v>
      </c>
      <c r="K44">
        <v>3</v>
      </c>
      <c r="L44" s="3">
        <f>Working_Data[[#This Row],[price2]]/Working_Data[[#This Row],[quantity]]</f>
        <v>256.16333333333336</v>
      </c>
      <c r="M44" s="3">
        <v>768.49</v>
      </c>
      <c r="N44" t="s">
        <v>35</v>
      </c>
      <c r="O44">
        <v>40</v>
      </c>
      <c r="P44" s="1">
        <v>45649</v>
      </c>
      <c r="Q44">
        <v>495</v>
      </c>
      <c r="R44" t="s">
        <v>43</v>
      </c>
      <c r="S44">
        <v>5</v>
      </c>
      <c r="T44" s="1">
        <v>45809</v>
      </c>
      <c r="U44" t="s">
        <v>60</v>
      </c>
      <c r="V44" t="str">
        <f>TEXT(WEEKDAY(Working_Data[[#This Row],[order_date]],1),"DDDD")</f>
        <v>Sunday</v>
      </c>
      <c r="W44" t="str">
        <f>TEXT(Working_Data[[#This Row],[order_date]],"mmmm")</f>
        <v>August</v>
      </c>
      <c r="X44" s="7">
        <f>Working_Data[[#This Row],[last_order_date]]-Working_Data[[#This Row],[signup_date]]</f>
        <v>301</v>
      </c>
      <c r="Y44" s="7">
        <f>IF(Working_Data[[#This Row],[churned]]="Active",1,0)</f>
        <v>0</v>
      </c>
      <c r="Z44" s="7">
        <f>YEAR(Working_Data[[#This Row],[order_date]])</f>
        <v>2023</v>
      </c>
    </row>
    <row r="45" spans="1:26" x14ac:dyDescent="0.25">
      <c r="A45" t="s">
        <v>140</v>
      </c>
      <c r="B45" t="s">
        <v>45</v>
      </c>
      <c r="C45" t="s">
        <v>82</v>
      </c>
      <c r="D45" t="s">
        <v>32</v>
      </c>
      <c r="E45" s="1">
        <v>45856</v>
      </c>
      <c r="F45" t="s">
        <v>141</v>
      </c>
      <c r="G45" s="1">
        <v>45165</v>
      </c>
      <c r="H45" t="s">
        <v>34</v>
      </c>
      <c r="I45" t="s">
        <v>42</v>
      </c>
      <c r="J45" t="s">
        <v>67</v>
      </c>
      <c r="K45">
        <v>2</v>
      </c>
      <c r="L45" s="3">
        <f>Working_Data[[#This Row],[price2]]/Working_Data[[#This Row],[quantity]]</f>
        <v>99.06</v>
      </c>
      <c r="M45" s="3">
        <v>198.12</v>
      </c>
      <c r="N45" t="s">
        <v>50</v>
      </c>
      <c r="O45">
        <v>7</v>
      </c>
      <c r="P45" s="1">
        <v>45688</v>
      </c>
      <c r="Q45">
        <v>13</v>
      </c>
      <c r="R45" t="s">
        <v>43</v>
      </c>
      <c r="S45">
        <v>3</v>
      </c>
      <c r="T45" s="1">
        <v>45835</v>
      </c>
      <c r="U45" t="s">
        <v>30</v>
      </c>
      <c r="V45" t="str">
        <f>TEXT(WEEKDAY(Working_Data[[#This Row],[order_date]],1),"DDDD")</f>
        <v>Sunday</v>
      </c>
      <c r="W45" t="str">
        <f>TEXT(Working_Data[[#This Row],[order_date]],"mmmm")</f>
        <v>August</v>
      </c>
      <c r="X45" s="7">
        <f>Working_Data[[#This Row],[last_order_date]]-Working_Data[[#This Row],[signup_date]]</f>
        <v>-168</v>
      </c>
      <c r="Y45" s="7">
        <f>IF(Working_Data[[#This Row],[churned]]="Active",1,0)</f>
        <v>0</v>
      </c>
      <c r="Z45" s="7">
        <f>YEAR(Working_Data[[#This Row],[order_date]])</f>
        <v>2023</v>
      </c>
    </row>
    <row r="46" spans="1:26" x14ac:dyDescent="0.25">
      <c r="A46" t="s">
        <v>142</v>
      </c>
      <c r="B46" t="s">
        <v>38</v>
      </c>
      <c r="C46" t="s">
        <v>82</v>
      </c>
      <c r="D46" t="s">
        <v>77</v>
      </c>
      <c r="E46" s="1">
        <v>45519</v>
      </c>
      <c r="F46" t="s">
        <v>143</v>
      </c>
      <c r="G46" s="1">
        <v>45165</v>
      </c>
      <c r="H46" t="s">
        <v>34</v>
      </c>
      <c r="I46" t="s">
        <v>42</v>
      </c>
      <c r="J46" t="s">
        <v>67</v>
      </c>
      <c r="K46">
        <v>1</v>
      </c>
      <c r="L46" s="3">
        <f>Working_Data[[#This Row],[price2]]/Working_Data[[#This Row],[quantity]]</f>
        <v>196.28</v>
      </c>
      <c r="M46" s="3">
        <v>196.28</v>
      </c>
      <c r="N46" t="s">
        <v>50</v>
      </c>
      <c r="O46">
        <v>22</v>
      </c>
      <c r="P46" s="1">
        <v>45886</v>
      </c>
      <c r="Q46">
        <v>378</v>
      </c>
      <c r="R46" t="s">
        <v>43</v>
      </c>
      <c r="S46">
        <v>4</v>
      </c>
      <c r="T46" s="1">
        <v>45750</v>
      </c>
      <c r="U46" t="s">
        <v>60</v>
      </c>
      <c r="V46" t="str">
        <f>TEXT(WEEKDAY(Working_Data[[#This Row],[order_date]],1),"DDDD")</f>
        <v>Sunday</v>
      </c>
      <c r="W46" t="str">
        <f>TEXT(Working_Data[[#This Row],[order_date]],"mmmm")</f>
        <v>August</v>
      </c>
      <c r="X46" s="7">
        <f>Working_Data[[#This Row],[last_order_date]]-Working_Data[[#This Row],[signup_date]]</f>
        <v>367</v>
      </c>
      <c r="Y46" s="7">
        <f>IF(Working_Data[[#This Row],[churned]]="Active",1,0)</f>
        <v>0</v>
      </c>
      <c r="Z46" s="7">
        <f>YEAR(Working_Data[[#This Row],[order_date]])</f>
        <v>2023</v>
      </c>
    </row>
    <row r="47" spans="1:26" x14ac:dyDescent="0.25">
      <c r="A47" t="s">
        <v>144</v>
      </c>
      <c r="B47" t="s">
        <v>38</v>
      </c>
      <c r="C47" t="s">
        <v>82</v>
      </c>
      <c r="D47" t="s">
        <v>52</v>
      </c>
      <c r="E47" s="1">
        <v>45474</v>
      </c>
      <c r="F47" t="s">
        <v>145</v>
      </c>
      <c r="G47" s="1">
        <v>45165</v>
      </c>
      <c r="H47" t="s">
        <v>47</v>
      </c>
      <c r="I47" t="s">
        <v>26</v>
      </c>
      <c r="J47" t="s">
        <v>64</v>
      </c>
      <c r="K47">
        <v>1</v>
      </c>
      <c r="L47" s="3">
        <f>Working_Data[[#This Row],[price2]]/Working_Data[[#This Row],[quantity]]</f>
        <v>364.91</v>
      </c>
      <c r="M47" s="3">
        <v>364.91</v>
      </c>
      <c r="N47" t="s">
        <v>50</v>
      </c>
      <c r="O47">
        <v>1</v>
      </c>
      <c r="P47" s="1">
        <v>45813</v>
      </c>
      <c r="Q47">
        <v>98</v>
      </c>
      <c r="R47" t="s">
        <v>29</v>
      </c>
      <c r="S47">
        <v>5</v>
      </c>
      <c r="T47" s="1">
        <v>45887</v>
      </c>
      <c r="U47" t="s">
        <v>36</v>
      </c>
      <c r="V47" t="str">
        <f>TEXT(WEEKDAY(Working_Data[[#This Row],[order_date]],1),"DDDD")</f>
        <v>Sunday</v>
      </c>
      <c r="W47" t="str">
        <f>TEXT(Working_Data[[#This Row],[order_date]],"mmmm")</f>
        <v>August</v>
      </c>
      <c r="X47" s="7">
        <f>Working_Data[[#This Row],[last_order_date]]-Working_Data[[#This Row],[signup_date]]</f>
        <v>339</v>
      </c>
      <c r="Y47" s="7">
        <f>IF(Working_Data[[#This Row],[churned]]="Active",1,0)</f>
        <v>1</v>
      </c>
      <c r="Z47" s="7">
        <f>YEAR(Working_Data[[#This Row],[order_date]])</f>
        <v>2023</v>
      </c>
    </row>
    <row r="48" spans="1:26" x14ac:dyDescent="0.25">
      <c r="A48" t="s">
        <v>146</v>
      </c>
      <c r="B48" t="s">
        <v>45</v>
      </c>
      <c r="C48" t="s">
        <v>39</v>
      </c>
      <c r="D48" t="s">
        <v>32</v>
      </c>
      <c r="E48" s="1">
        <v>45257</v>
      </c>
      <c r="F48" t="s">
        <v>147</v>
      </c>
      <c r="G48" s="1">
        <v>45165</v>
      </c>
      <c r="H48" t="s">
        <v>25</v>
      </c>
      <c r="I48" t="s">
        <v>54</v>
      </c>
      <c r="J48" t="s">
        <v>27</v>
      </c>
      <c r="K48">
        <v>5</v>
      </c>
      <c r="L48" s="3">
        <f>Working_Data[[#This Row],[price2]]/Working_Data[[#This Row],[quantity]]</f>
        <v>55.105999999999995</v>
      </c>
      <c r="M48" s="3">
        <v>275.52999999999997</v>
      </c>
      <c r="N48" t="s">
        <v>28</v>
      </c>
      <c r="O48">
        <v>7</v>
      </c>
      <c r="P48" s="1">
        <v>45455</v>
      </c>
      <c r="Q48">
        <v>138</v>
      </c>
      <c r="R48" t="s">
        <v>29</v>
      </c>
      <c r="S48">
        <v>2</v>
      </c>
      <c r="T48" s="1">
        <v>45830</v>
      </c>
      <c r="U48" t="s">
        <v>60</v>
      </c>
      <c r="V48" t="str">
        <f>TEXT(WEEKDAY(Working_Data[[#This Row],[order_date]],1),"DDDD")</f>
        <v>Sunday</v>
      </c>
      <c r="W48" t="str">
        <f>TEXT(Working_Data[[#This Row],[order_date]],"mmmm")</f>
        <v>August</v>
      </c>
      <c r="X48" s="7">
        <f>Working_Data[[#This Row],[last_order_date]]-Working_Data[[#This Row],[signup_date]]</f>
        <v>198</v>
      </c>
      <c r="Y48" s="7">
        <f>IF(Working_Data[[#This Row],[churned]]="Active",1,0)</f>
        <v>1</v>
      </c>
      <c r="Z48" s="7">
        <f>YEAR(Working_Data[[#This Row],[order_date]])</f>
        <v>2023</v>
      </c>
    </row>
    <row r="49" spans="1:26" x14ac:dyDescent="0.25">
      <c r="A49" t="s">
        <v>148</v>
      </c>
      <c r="B49" t="s">
        <v>38</v>
      </c>
      <c r="C49" t="s">
        <v>82</v>
      </c>
      <c r="D49" t="s">
        <v>56</v>
      </c>
      <c r="E49" s="1">
        <v>45028</v>
      </c>
      <c r="F49" t="s">
        <v>149</v>
      </c>
      <c r="G49" s="1">
        <v>45165</v>
      </c>
      <c r="H49" t="s">
        <v>34</v>
      </c>
      <c r="I49" t="s">
        <v>48</v>
      </c>
      <c r="J49" t="s">
        <v>27</v>
      </c>
      <c r="K49">
        <v>1</v>
      </c>
      <c r="L49" s="3">
        <f>Working_Data[[#This Row],[price2]]/Working_Data[[#This Row],[quantity]]</f>
        <v>249.9</v>
      </c>
      <c r="M49" s="3">
        <v>249.9</v>
      </c>
      <c r="N49" t="s">
        <v>28</v>
      </c>
      <c r="O49">
        <v>20</v>
      </c>
      <c r="P49" s="1">
        <v>45738</v>
      </c>
      <c r="Q49">
        <v>70</v>
      </c>
      <c r="R49" t="s">
        <v>43</v>
      </c>
      <c r="S49">
        <v>1</v>
      </c>
      <c r="T49" s="1">
        <v>45858</v>
      </c>
      <c r="U49" t="s">
        <v>36</v>
      </c>
      <c r="V49" t="str">
        <f>TEXT(WEEKDAY(Working_Data[[#This Row],[order_date]],1),"DDDD")</f>
        <v>Sunday</v>
      </c>
      <c r="W49" t="str">
        <f>TEXT(Working_Data[[#This Row],[order_date]],"mmmm")</f>
        <v>August</v>
      </c>
      <c r="X49" s="7">
        <f>Working_Data[[#This Row],[last_order_date]]-Working_Data[[#This Row],[signup_date]]</f>
        <v>710</v>
      </c>
      <c r="Y49" s="7">
        <f>IF(Working_Data[[#This Row],[churned]]="Active",1,0)</f>
        <v>0</v>
      </c>
      <c r="Z49" s="7">
        <f>YEAR(Working_Data[[#This Row],[order_date]])</f>
        <v>2023</v>
      </c>
    </row>
    <row r="50" spans="1:26" x14ac:dyDescent="0.25">
      <c r="A50" t="s">
        <v>150</v>
      </c>
      <c r="B50" t="s">
        <v>38</v>
      </c>
      <c r="C50" t="s">
        <v>22</v>
      </c>
      <c r="D50" t="s">
        <v>56</v>
      </c>
      <c r="E50" s="1">
        <v>45576</v>
      </c>
      <c r="F50" t="s">
        <v>151</v>
      </c>
      <c r="G50" s="1">
        <v>45165</v>
      </c>
      <c r="H50" t="s">
        <v>47</v>
      </c>
      <c r="I50" t="s">
        <v>54</v>
      </c>
      <c r="J50" t="s">
        <v>64</v>
      </c>
      <c r="K50">
        <v>4</v>
      </c>
      <c r="L50" s="3">
        <f>Working_Data[[#This Row],[price2]]/Working_Data[[#This Row],[quantity]]</f>
        <v>306.52</v>
      </c>
      <c r="M50" s="3">
        <v>1226.08</v>
      </c>
      <c r="N50" t="s">
        <v>28</v>
      </c>
      <c r="O50">
        <v>32</v>
      </c>
      <c r="P50" s="1">
        <v>45810</v>
      </c>
      <c r="Q50">
        <v>372</v>
      </c>
      <c r="R50" t="s">
        <v>29</v>
      </c>
      <c r="S50">
        <v>4</v>
      </c>
      <c r="T50" s="1">
        <v>45826</v>
      </c>
      <c r="U50" t="s">
        <v>60</v>
      </c>
      <c r="V50" t="str">
        <f>TEXT(WEEKDAY(Working_Data[[#This Row],[order_date]],1),"DDDD")</f>
        <v>Sunday</v>
      </c>
      <c r="W50" t="str">
        <f>TEXT(Working_Data[[#This Row],[order_date]],"mmmm")</f>
        <v>August</v>
      </c>
      <c r="X50" s="7">
        <f>Working_Data[[#This Row],[last_order_date]]-Working_Data[[#This Row],[signup_date]]</f>
        <v>234</v>
      </c>
      <c r="Y50" s="7">
        <f>IF(Working_Data[[#This Row],[churned]]="Active",1,0)</f>
        <v>1</v>
      </c>
      <c r="Z50" s="7">
        <f>YEAR(Working_Data[[#This Row],[order_date]])</f>
        <v>2023</v>
      </c>
    </row>
    <row r="51" spans="1:26" x14ac:dyDescent="0.25">
      <c r="A51" t="s">
        <v>152</v>
      </c>
      <c r="B51" t="s">
        <v>45</v>
      </c>
      <c r="C51" t="s">
        <v>22</v>
      </c>
      <c r="D51" t="s">
        <v>52</v>
      </c>
      <c r="E51" s="1">
        <v>45179</v>
      </c>
      <c r="F51" t="s">
        <v>153</v>
      </c>
      <c r="G51" s="1">
        <v>45166</v>
      </c>
      <c r="H51" t="s">
        <v>47</v>
      </c>
      <c r="I51" t="s">
        <v>42</v>
      </c>
      <c r="J51" t="s">
        <v>64</v>
      </c>
      <c r="K51">
        <v>3</v>
      </c>
      <c r="L51" s="3">
        <f>Working_Data[[#This Row],[price2]]/Working_Data[[#This Row],[quantity]]</f>
        <v>373.55</v>
      </c>
      <c r="M51" s="3">
        <v>1120.6500000000001</v>
      </c>
      <c r="N51" t="s">
        <v>50</v>
      </c>
      <c r="O51">
        <v>46</v>
      </c>
      <c r="P51" s="1">
        <v>45334</v>
      </c>
      <c r="Q51">
        <v>453</v>
      </c>
      <c r="R51" t="s">
        <v>29</v>
      </c>
      <c r="S51">
        <v>4</v>
      </c>
      <c r="T51" s="1">
        <v>45888</v>
      </c>
      <c r="U51" t="s">
        <v>30</v>
      </c>
      <c r="V51" t="str">
        <f>TEXT(WEEKDAY(Working_Data[[#This Row],[order_date]],1),"DDDD")</f>
        <v>Monday</v>
      </c>
      <c r="W51" t="str">
        <f>TEXT(Working_Data[[#This Row],[order_date]],"mmmm")</f>
        <v>August</v>
      </c>
      <c r="X51" s="7">
        <f>Working_Data[[#This Row],[last_order_date]]-Working_Data[[#This Row],[signup_date]]</f>
        <v>155</v>
      </c>
      <c r="Y51" s="7">
        <f>IF(Working_Data[[#This Row],[churned]]="Active",1,0)</f>
        <v>1</v>
      </c>
      <c r="Z51" s="7">
        <f>YEAR(Working_Data[[#This Row],[order_date]])</f>
        <v>2023</v>
      </c>
    </row>
    <row r="52" spans="1:26" x14ac:dyDescent="0.25">
      <c r="A52" t="s">
        <v>154</v>
      </c>
      <c r="B52" t="s">
        <v>38</v>
      </c>
      <c r="C52" t="s">
        <v>39</v>
      </c>
      <c r="D52" t="s">
        <v>32</v>
      </c>
      <c r="E52" s="1">
        <v>45484</v>
      </c>
      <c r="F52" t="s">
        <v>155</v>
      </c>
      <c r="G52" s="1">
        <v>45166</v>
      </c>
      <c r="H52" t="s">
        <v>47</v>
      </c>
      <c r="I52" t="s">
        <v>54</v>
      </c>
      <c r="J52" t="s">
        <v>59</v>
      </c>
      <c r="K52">
        <v>3</v>
      </c>
      <c r="L52" s="3">
        <f>Working_Data[[#This Row],[price2]]/Working_Data[[#This Row],[quantity]]</f>
        <v>352.06666666666666</v>
      </c>
      <c r="M52" s="3">
        <v>1056.2</v>
      </c>
      <c r="N52" t="s">
        <v>50</v>
      </c>
      <c r="O52">
        <v>26</v>
      </c>
      <c r="P52" s="1">
        <v>45579</v>
      </c>
      <c r="Q52">
        <v>116</v>
      </c>
      <c r="R52" t="s">
        <v>29</v>
      </c>
      <c r="S52">
        <v>5</v>
      </c>
      <c r="T52" s="1">
        <v>45704</v>
      </c>
      <c r="U52" t="s">
        <v>30</v>
      </c>
      <c r="V52" t="str">
        <f>TEXT(WEEKDAY(Working_Data[[#This Row],[order_date]],1),"DDDD")</f>
        <v>Monday</v>
      </c>
      <c r="W52" t="str">
        <f>TEXT(Working_Data[[#This Row],[order_date]],"mmmm")</f>
        <v>August</v>
      </c>
      <c r="X52" s="7">
        <f>Working_Data[[#This Row],[last_order_date]]-Working_Data[[#This Row],[signup_date]]</f>
        <v>95</v>
      </c>
      <c r="Y52" s="7">
        <f>IF(Working_Data[[#This Row],[churned]]="Active",1,0)</f>
        <v>1</v>
      </c>
      <c r="Z52" s="7">
        <f>YEAR(Working_Data[[#This Row],[order_date]])</f>
        <v>2023</v>
      </c>
    </row>
    <row r="53" spans="1:26" x14ac:dyDescent="0.25">
      <c r="A53" t="s">
        <v>156</v>
      </c>
      <c r="B53" t="s">
        <v>45</v>
      </c>
      <c r="C53" t="s">
        <v>22</v>
      </c>
      <c r="D53" t="s">
        <v>23</v>
      </c>
      <c r="E53" s="1">
        <v>45673</v>
      </c>
      <c r="F53" t="s">
        <v>157</v>
      </c>
      <c r="G53" s="1">
        <v>45166</v>
      </c>
      <c r="H53" t="s">
        <v>58</v>
      </c>
      <c r="I53" t="s">
        <v>26</v>
      </c>
      <c r="J53" t="s">
        <v>64</v>
      </c>
      <c r="K53">
        <v>3</v>
      </c>
      <c r="L53" s="3">
        <f>Working_Data[[#This Row],[price2]]/Working_Data[[#This Row],[quantity]]</f>
        <v>310.33999999999997</v>
      </c>
      <c r="M53" s="3">
        <v>931.02</v>
      </c>
      <c r="N53" t="s">
        <v>35</v>
      </c>
      <c r="O53">
        <v>30</v>
      </c>
      <c r="P53" s="1">
        <v>45937</v>
      </c>
      <c r="Q53">
        <v>211</v>
      </c>
      <c r="R53" t="s">
        <v>43</v>
      </c>
      <c r="S53">
        <v>3</v>
      </c>
      <c r="T53" s="1">
        <v>45734</v>
      </c>
      <c r="U53" t="s">
        <v>36</v>
      </c>
      <c r="V53" t="str">
        <f>TEXT(WEEKDAY(Working_Data[[#This Row],[order_date]],1),"DDDD")</f>
        <v>Monday</v>
      </c>
      <c r="W53" t="str">
        <f>TEXT(Working_Data[[#This Row],[order_date]],"mmmm")</f>
        <v>August</v>
      </c>
      <c r="X53" s="7">
        <f>Working_Data[[#This Row],[last_order_date]]-Working_Data[[#This Row],[signup_date]]</f>
        <v>264</v>
      </c>
      <c r="Y53" s="7">
        <f>IF(Working_Data[[#This Row],[churned]]="Active",1,0)</f>
        <v>0</v>
      </c>
      <c r="Z53" s="7">
        <f>YEAR(Working_Data[[#This Row],[order_date]])</f>
        <v>2023</v>
      </c>
    </row>
    <row r="54" spans="1:26" x14ac:dyDescent="0.25">
      <c r="A54" t="s">
        <v>158</v>
      </c>
      <c r="B54" t="s">
        <v>38</v>
      </c>
      <c r="C54" t="s">
        <v>39</v>
      </c>
      <c r="D54" t="s">
        <v>52</v>
      </c>
      <c r="E54" s="1">
        <v>45334</v>
      </c>
      <c r="F54" t="s">
        <v>159</v>
      </c>
      <c r="G54" s="1">
        <v>45166</v>
      </c>
      <c r="H54" t="s">
        <v>41</v>
      </c>
      <c r="I54" t="s">
        <v>48</v>
      </c>
      <c r="J54" t="s">
        <v>59</v>
      </c>
      <c r="K54">
        <v>2</v>
      </c>
      <c r="L54" s="3">
        <f>Working_Data[[#This Row],[price2]]/Working_Data[[#This Row],[quantity]]</f>
        <v>715.72500000000002</v>
      </c>
      <c r="M54" s="3">
        <v>1431.45</v>
      </c>
      <c r="N54" t="s">
        <v>35</v>
      </c>
      <c r="O54">
        <v>15</v>
      </c>
      <c r="P54" s="1">
        <v>45752</v>
      </c>
      <c r="Q54">
        <v>190</v>
      </c>
      <c r="R54" t="s">
        <v>43</v>
      </c>
      <c r="S54">
        <v>4</v>
      </c>
      <c r="T54" s="1">
        <v>45514</v>
      </c>
      <c r="U54" t="s">
        <v>30</v>
      </c>
      <c r="V54" t="str">
        <f>TEXT(WEEKDAY(Working_Data[[#This Row],[order_date]],1),"DDDD")</f>
        <v>Monday</v>
      </c>
      <c r="W54" t="str">
        <f>TEXT(Working_Data[[#This Row],[order_date]],"mmmm")</f>
        <v>August</v>
      </c>
      <c r="X54" s="7">
        <f>Working_Data[[#This Row],[last_order_date]]-Working_Data[[#This Row],[signup_date]]</f>
        <v>418</v>
      </c>
      <c r="Y54" s="7">
        <f>IF(Working_Data[[#This Row],[churned]]="Active",1,0)</f>
        <v>0</v>
      </c>
      <c r="Z54" s="7">
        <f>YEAR(Working_Data[[#This Row],[order_date]])</f>
        <v>2023</v>
      </c>
    </row>
    <row r="55" spans="1:26" x14ac:dyDescent="0.25">
      <c r="A55" t="s">
        <v>160</v>
      </c>
      <c r="B55" t="s">
        <v>21</v>
      </c>
      <c r="C55" t="s">
        <v>22</v>
      </c>
      <c r="D55" t="s">
        <v>32</v>
      </c>
      <c r="E55" s="1">
        <v>45399</v>
      </c>
      <c r="F55" t="s">
        <v>161</v>
      </c>
      <c r="G55" s="1">
        <v>45166</v>
      </c>
      <c r="H55" t="s">
        <v>34</v>
      </c>
      <c r="I55" t="s">
        <v>48</v>
      </c>
      <c r="J55" t="s">
        <v>27</v>
      </c>
      <c r="K55">
        <v>5</v>
      </c>
      <c r="L55" s="3">
        <f>Working_Data[[#This Row],[price2]]/Working_Data[[#This Row],[quantity]]</f>
        <v>33.524000000000001</v>
      </c>
      <c r="M55" s="3">
        <v>167.62</v>
      </c>
      <c r="N55" t="s">
        <v>50</v>
      </c>
      <c r="O55">
        <v>13</v>
      </c>
      <c r="P55" s="1">
        <v>45513</v>
      </c>
      <c r="Q55">
        <v>388</v>
      </c>
      <c r="R55" t="s">
        <v>29</v>
      </c>
      <c r="S55">
        <v>4</v>
      </c>
      <c r="T55" s="1">
        <v>45484</v>
      </c>
      <c r="U55" t="s">
        <v>60</v>
      </c>
      <c r="V55" t="str">
        <f>TEXT(WEEKDAY(Working_Data[[#This Row],[order_date]],1),"DDDD")</f>
        <v>Monday</v>
      </c>
      <c r="W55" t="str">
        <f>TEXT(Working_Data[[#This Row],[order_date]],"mmmm")</f>
        <v>August</v>
      </c>
      <c r="X55" s="7">
        <f>Working_Data[[#This Row],[last_order_date]]-Working_Data[[#This Row],[signup_date]]</f>
        <v>114</v>
      </c>
      <c r="Y55" s="7">
        <f>IF(Working_Data[[#This Row],[churned]]="Active",1,0)</f>
        <v>1</v>
      </c>
      <c r="Z55" s="7">
        <f>YEAR(Working_Data[[#This Row],[order_date]])</f>
        <v>2023</v>
      </c>
    </row>
    <row r="56" spans="1:26" x14ac:dyDescent="0.25">
      <c r="A56" t="s">
        <v>162</v>
      </c>
      <c r="B56" t="s">
        <v>21</v>
      </c>
      <c r="C56" t="s">
        <v>22</v>
      </c>
      <c r="D56" t="s">
        <v>77</v>
      </c>
      <c r="E56" s="1">
        <v>45587</v>
      </c>
      <c r="F56" t="s">
        <v>163</v>
      </c>
      <c r="G56" s="1">
        <v>45166</v>
      </c>
      <c r="H56" t="s">
        <v>47</v>
      </c>
      <c r="I56" t="s">
        <v>63</v>
      </c>
      <c r="J56" t="s">
        <v>67</v>
      </c>
      <c r="K56">
        <v>2</v>
      </c>
      <c r="L56" s="3">
        <f>Working_Data[[#This Row],[price2]]/Working_Data[[#This Row],[quantity]]</f>
        <v>59.41</v>
      </c>
      <c r="M56" s="3">
        <v>118.82</v>
      </c>
      <c r="N56" t="s">
        <v>50</v>
      </c>
      <c r="O56">
        <v>12</v>
      </c>
      <c r="P56" s="1">
        <v>45935</v>
      </c>
      <c r="Q56">
        <v>87</v>
      </c>
      <c r="R56" t="s">
        <v>29</v>
      </c>
      <c r="S56">
        <v>1</v>
      </c>
      <c r="T56" s="1">
        <v>45549</v>
      </c>
      <c r="U56" t="s">
        <v>30</v>
      </c>
      <c r="V56" t="str">
        <f>TEXT(WEEKDAY(Working_Data[[#This Row],[order_date]],1),"DDDD")</f>
        <v>Monday</v>
      </c>
      <c r="W56" t="str">
        <f>TEXT(Working_Data[[#This Row],[order_date]],"mmmm")</f>
        <v>August</v>
      </c>
      <c r="X56" s="7">
        <f>Working_Data[[#This Row],[last_order_date]]-Working_Data[[#This Row],[signup_date]]</f>
        <v>348</v>
      </c>
      <c r="Y56" s="7">
        <f>IF(Working_Data[[#This Row],[churned]]="Active",1,0)</f>
        <v>1</v>
      </c>
      <c r="Z56" s="7">
        <f>YEAR(Working_Data[[#This Row],[order_date]])</f>
        <v>2023</v>
      </c>
    </row>
    <row r="57" spans="1:26" x14ac:dyDescent="0.25">
      <c r="A57" t="s">
        <v>164</v>
      </c>
      <c r="B57" t="s">
        <v>45</v>
      </c>
      <c r="C57" t="s">
        <v>22</v>
      </c>
      <c r="D57" t="s">
        <v>56</v>
      </c>
      <c r="E57" s="1">
        <v>45573</v>
      </c>
      <c r="F57" t="s">
        <v>165</v>
      </c>
      <c r="G57" s="1">
        <v>45167</v>
      </c>
      <c r="H57" t="s">
        <v>41</v>
      </c>
      <c r="I57" t="s">
        <v>63</v>
      </c>
      <c r="J57" t="s">
        <v>59</v>
      </c>
      <c r="K57">
        <v>1</v>
      </c>
      <c r="L57" s="3">
        <f>Working_Data[[#This Row],[price2]]/Working_Data[[#This Row],[quantity]]</f>
        <v>492.46</v>
      </c>
      <c r="M57" s="3">
        <v>492.46</v>
      </c>
      <c r="N57" t="s">
        <v>28</v>
      </c>
      <c r="O57">
        <v>10</v>
      </c>
      <c r="P57" s="1">
        <v>45673</v>
      </c>
      <c r="Q57">
        <v>383</v>
      </c>
      <c r="R57" t="s">
        <v>29</v>
      </c>
      <c r="S57">
        <v>1</v>
      </c>
      <c r="T57" s="1">
        <v>45544</v>
      </c>
      <c r="U57" t="s">
        <v>60</v>
      </c>
      <c r="V57" t="str">
        <f>TEXT(WEEKDAY(Working_Data[[#This Row],[order_date]],1),"DDDD")</f>
        <v>Tuesday</v>
      </c>
      <c r="W57" t="str">
        <f>TEXT(Working_Data[[#This Row],[order_date]],"mmmm")</f>
        <v>August</v>
      </c>
      <c r="X57" s="7">
        <f>Working_Data[[#This Row],[last_order_date]]-Working_Data[[#This Row],[signup_date]]</f>
        <v>100</v>
      </c>
      <c r="Y57" s="7">
        <f>IF(Working_Data[[#This Row],[churned]]="Active",1,0)</f>
        <v>1</v>
      </c>
      <c r="Z57" s="7">
        <f>YEAR(Working_Data[[#This Row],[order_date]])</f>
        <v>2023</v>
      </c>
    </row>
    <row r="58" spans="1:26" x14ac:dyDescent="0.25">
      <c r="A58" t="s">
        <v>166</v>
      </c>
      <c r="B58" t="s">
        <v>21</v>
      </c>
      <c r="C58" t="s">
        <v>82</v>
      </c>
      <c r="D58" t="s">
        <v>32</v>
      </c>
      <c r="E58" s="1">
        <v>45258</v>
      </c>
      <c r="F58" t="s">
        <v>167</v>
      </c>
      <c r="G58" s="1">
        <v>45167</v>
      </c>
      <c r="H58" t="s">
        <v>41</v>
      </c>
      <c r="I58" t="s">
        <v>63</v>
      </c>
      <c r="J58" t="s">
        <v>67</v>
      </c>
      <c r="K58">
        <v>5</v>
      </c>
      <c r="L58" s="3">
        <f>Working_Data[[#This Row],[price2]]/Working_Data[[#This Row],[quantity]]</f>
        <v>255.19200000000001</v>
      </c>
      <c r="M58" s="3">
        <v>1275.96</v>
      </c>
      <c r="N58" t="s">
        <v>50</v>
      </c>
      <c r="O58">
        <v>28</v>
      </c>
      <c r="P58" s="1">
        <v>45546</v>
      </c>
      <c r="Q58">
        <v>312</v>
      </c>
      <c r="R58" t="s">
        <v>43</v>
      </c>
      <c r="S58">
        <v>2</v>
      </c>
      <c r="T58" s="1">
        <v>45655</v>
      </c>
      <c r="U58" t="s">
        <v>60</v>
      </c>
      <c r="V58" t="str">
        <f>TEXT(WEEKDAY(Working_Data[[#This Row],[order_date]],1),"DDDD")</f>
        <v>Tuesday</v>
      </c>
      <c r="W58" t="str">
        <f>TEXT(Working_Data[[#This Row],[order_date]],"mmmm")</f>
        <v>August</v>
      </c>
      <c r="X58" s="7">
        <f>Working_Data[[#This Row],[last_order_date]]-Working_Data[[#This Row],[signup_date]]</f>
        <v>288</v>
      </c>
      <c r="Y58" s="7">
        <f>IF(Working_Data[[#This Row],[churned]]="Active",1,0)</f>
        <v>0</v>
      </c>
      <c r="Z58" s="7">
        <f>YEAR(Working_Data[[#This Row],[order_date]])</f>
        <v>2023</v>
      </c>
    </row>
    <row r="59" spans="1:26" x14ac:dyDescent="0.25">
      <c r="A59" t="s">
        <v>168</v>
      </c>
      <c r="B59" t="s">
        <v>21</v>
      </c>
      <c r="C59" t="s">
        <v>82</v>
      </c>
      <c r="D59" t="s">
        <v>32</v>
      </c>
      <c r="E59" s="1">
        <v>45357</v>
      </c>
      <c r="F59" t="s">
        <v>169</v>
      </c>
      <c r="G59" s="1">
        <v>45167</v>
      </c>
      <c r="H59" t="s">
        <v>25</v>
      </c>
      <c r="I59" t="s">
        <v>54</v>
      </c>
      <c r="J59" t="s">
        <v>67</v>
      </c>
      <c r="K59">
        <v>1</v>
      </c>
      <c r="L59" s="3">
        <f>Working_Data[[#This Row],[price2]]/Working_Data[[#This Row],[quantity]]</f>
        <v>1462.99</v>
      </c>
      <c r="M59" s="3">
        <v>1462.99</v>
      </c>
      <c r="N59" t="s">
        <v>35</v>
      </c>
      <c r="O59">
        <v>36</v>
      </c>
      <c r="P59" s="1">
        <v>45742</v>
      </c>
      <c r="Q59">
        <v>316</v>
      </c>
      <c r="R59" t="s">
        <v>43</v>
      </c>
      <c r="S59">
        <v>4</v>
      </c>
      <c r="T59" s="1">
        <v>45626</v>
      </c>
      <c r="U59" t="s">
        <v>30</v>
      </c>
      <c r="V59" t="str">
        <f>TEXT(WEEKDAY(Working_Data[[#This Row],[order_date]],1),"DDDD")</f>
        <v>Tuesday</v>
      </c>
      <c r="W59" t="str">
        <f>TEXT(Working_Data[[#This Row],[order_date]],"mmmm")</f>
        <v>August</v>
      </c>
      <c r="X59" s="7">
        <f>Working_Data[[#This Row],[last_order_date]]-Working_Data[[#This Row],[signup_date]]</f>
        <v>385</v>
      </c>
      <c r="Y59" s="7">
        <f>IF(Working_Data[[#This Row],[churned]]="Active",1,0)</f>
        <v>0</v>
      </c>
      <c r="Z59" s="7">
        <f>YEAR(Working_Data[[#This Row],[order_date]])</f>
        <v>2023</v>
      </c>
    </row>
    <row r="60" spans="1:26" x14ac:dyDescent="0.25">
      <c r="A60" t="s">
        <v>170</v>
      </c>
      <c r="B60" t="s">
        <v>45</v>
      </c>
      <c r="C60" t="s">
        <v>22</v>
      </c>
      <c r="D60" t="s">
        <v>56</v>
      </c>
      <c r="E60" s="1">
        <v>45707</v>
      </c>
      <c r="F60" t="s">
        <v>171</v>
      </c>
      <c r="G60" s="1">
        <v>45167</v>
      </c>
      <c r="H60" t="s">
        <v>25</v>
      </c>
      <c r="I60" t="s">
        <v>63</v>
      </c>
      <c r="J60" t="s">
        <v>67</v>
      </c>
      <c r="K60">
        <v>2</v>
      </c>
      <c r="L60" s="3">
        <f>Working_Data[[#This Row],[price2]]/Working_Data[[#This Row],[quantity]]</f>
        <v>610.62</v>
      </c>
      <c r="M60" s="3">
        <v>1221.24</v>
      </c>
      <c r="N60" t="s">
        <v>28</v>
      </c>
      <c r="O60">
        <v>13</v>
      </c>
      <c r="P60" s="1">
        <v>45993</v>
      </c>
      <c r="Q60">
        <v>286</v>
      </c>
      <c r="R60" t="s">
        <v>29</v>
      </c>
      <c r="S60">
        <v>4</v>
      </c>
      <c r="T60" s="1">
        <v>45731</v>
      </c>
      <c r="U60" t="s">
        <v>30</v>
      </c>
      <c r="V60" t="str">
        <f>TEXT(WEEKDAY(Working_Data[[#This Row],[order_date]],1),"DDDD")</f>
        <v>Tuesday</v>
      </c>
      <c r="W60" t="str">
        <f>TEXT(Working_Data[[#This Row],[order_date]],"mmmm")</f>
        <v>August</v>
      </c>
      <c r="X60" s="7">
        <f>Working_Data[[#This Row],[last_order_date]]-Working_Data[[#This Row],[signup_date]]</f>
        <v>286</v>
      </c>
      <c r="Y60" s="7">
        <f>IF(Working_Data[[#This Row],[churned]]="Active",1,0)</f>
        <v>1</v>
      </c>
      <c r="Z60" s="7">
        <f>YEAR(Working_Data[[#This Row],[order_date]])</f>
        <v>2023</v>
      </c>
    </row>
    <row r="61" spans="1:26" x14ac:dyDescent="0.25">
      <c r="A61" t="s">
        <v>172</v>
      </c>
      <c r="B61" t="s">
        <v>21</v>
      </c>
      <c r="C61" t="s">
        <v>22</v>
      </c>
      <c r="D61" t="s">
        <v>32</v>
      </c>
      <c r="E61" s="1">
        <v>44994</v>
      </c>
      <c r="F61" t="s">
        <v>173</v>
      </c>
      <c r="G61" s="1">
        <v>45167</v>
      </c>
      <c r="H61" t="s">
        <v>25</v>
      </c>
      <c r="I61" t="s">
        <v>63</v>
      </c>
      <c r="J61" t="s">
        <v>59</v>
      </c>
      <c r="K61">
        <v>1</v>
      </c>
      <c r="L61" s="3">
        <f>Working_Data[[#This Row],[price2]]/Working_Data[[#This Row],[quantity]]</f>
        <v>1033.71</v>
      </c>
      <c r="M61" s="3">
        <v>1033.71</v>
      </c>
      <c r="N61" t="s">
        <v>50</v>
      </c>
      <c r="O61">
        <v>47</v>
      </c>
      <c r="P61" s="1">
        <v>45534</v>
      </c>
      <c r="Q61">
        <v>4</v>
      </c>
      <c r="R61" t="s">
        <v>29</v>
      </c>
      <c r="S61">
        <v>2</v>
      </c>
      <c r="T61" s="1">
        <v>45650</v>
      </c>
      <c r="U61" t="s">
        <v>60</v>
      </c>
      <c r="V61" t="str">
        <f>TEXT(WEEKDAY(Working_Data[[#This Row],[order_date]],1),"DDDD")</f>
        <v>Tuesday</v>
      </c>
      <c r="W61" t="str">
        <f>TEXT(Working_Data[[#This Row],[order_date]],"mmmm")</f>
        <v>August</v>
      </c>
      <c r="X61" s="7">
        <f>Working_Data[[#This Row],[last_order_date]]-Working_Data[[#This Row],[signup_date]]</f>
        <v>540</v>
      </c>
      <c r="Y61" s="7">
        <f>IF(Working_Data[[#This Row],[churned]]="Active",1,0)</f>
        <v>1</v>
      </c>
      <c r="Z61" s="7">
        <f>YEAR(Working_Data[[#This Row],[order_date]])</f>
        <v>2023</v>
      </c>
    </row>
    <row r="62" spans="1:26" x14ac:dyDescent="0.25">
      <c r="A62" t="s">
        <v>174</v>
      </c>
      <c r="B62" t="s">
        <v>45</v>
      </c>
      <c r="C62" t="s">
        <v>22</v>
      </c>
      <c r="D62" t="s">
        <v>77</v>
      </c>
      <c r="E62" s="1">
        <v>45595</v>
      </c>
      <c r="F62" t="s">
        <v>175</v>
      </c>
      <c r="G62" s="1">
        <v>45168</v>
      </c>
      <c r="H62" t="s">
        <v>58</v>
      </c>
      <c r="I62" t="s">
        <v>48</v>
      </c>
      <c r="J62" t="s">
        <v>64</v>
      </c>
      <c r="K62">
        <v>4</v>
      </c>
      <c r="L62" s="3">
        <f>Working_Data[[#This Row],[price2]]/Working_Data[[#This Row],[quantity]]</f>
        <v>74.86</v>
      </c>
      <c r="M62" s="3">
        <v>299.44</v>
      </c>
      <c r="N62" t="s">
        <v>28</v>
      </c>
      <c r="O62">
        <v>27</v>
      </c>
      <c r="P62" s="1">
        <v>45810</v>
      </c>
      <c r="Q62">
        <v>480</v>
      </c>
      <c r="R62" t="s">
        <v>43</v>
      </c>
      <c r="S62">
        <v>3</v>
      </c>
      <c r="T62" s="1">
        <v>45303</v>
      </c>
      <c r="U62" t="s">
        <v>60</v>
      </c>
      <c r="V62" t="str">
        <f>TEXT(WEEKDAY(Working_Data[[#This Row],[order_date]],1),"DDDD")</f>
        <v>Wednesday</v>
      </c>
      <c r="W62" t="str">
        <f>TEXT(Working_Data[[#This Row],[order_date]],"mmmm")</f>
        <v>August</v>
      </c>
      <c r="X62" s="7">
        <f>Working_Data[[#This Row],[last_order_date]]-Working_Data[[#This Row],[signup_date]]</f>
        <v>215</v>
      </c>
      <c r="Y62" s="7">
        <f>IF(Working_Data[[#This Row],[churned]]="Active",1,0)</f>
        <v>0</v>
      </c>
      <c r="Z62" s="7">
        <f>YEAR(Working_Data[[#This Row],[order_date]])</f>
        <v>2023</v>
      </c>
    </row>
    <row r="63" spans="1:26" x14ac:dyDescent="0.25">
      <c r="A63" t="s">
        <v>176</v>
      </c>
      <c r="B63" t="s">
        <v>38</v>
      </c>
      <c r="C63" t="s">
        <v>39</v>
      </c>
      <c r="D63" t="s">
        <v>77</v>
      </c>
      <c r="E63" s="1">
        <v>45450</v>
      </c>
      <c r="F63" t="s">
        <v>177</v>
      </c>
      <c r="G63" s="1">
        <v>45168</v>
      </c>
      <c r="H63" t="s">
        <v>41</v>
      </c>
      <c r="I63" t="s">
        <v>63</v>
      </c>
      <c r="J63" t="s">
        <v>49</v>
      </c>
      <c r="K63">
        <v>3</v>
      </c>
      <c r="L63" s="3">
        <f>Working_Data[[#This Row],[price2]]/Working_Data[[#This Row],[quantity]]</f>
        <v>436.90666666666669</v>
      </c>
      <c r="M63" s="3">
        <v>1310.72</v>
      </c>
      <c r="N63" t="s">
        <v>35</v>
      </c>
      <c r="O63">
        <v>41</v>
      </c>
      <c r="P63" s="1">
        <v>45846</v>
      </c>
      <c r="Q63">
        <v>47</v>
      </c>
      <c r="R63" t="s">
        <v>29</v>
      </c>
      <c r="S63">
        <v>3</v>
      </c>
      <c r="T63" s="1">
        <v>45616</v>
      </c>
      <c r="U63" t="s">
        <v>30</v>
      </c>
      <c r="V63" t="str">
        <f>TEXT(WEEKDAY(Working_Data[[#This Row],[order_date]],1),"DDDD")</f>
        <v>Wednesday</v>
      </c>
      <c r="W63" t="str">
        <f>TEXT(Working_Data[[#This Row],[order_date]],"mmmm")</f>
        <v>August</v>
      </c>
      <c r="X63" s="7">
        <f>Working_Data[[#This Row],[last_order_date]]-Working_Data[[#This Row],[signup_date]]</f>
        <v>396</v>
      </c>
      <c r="Y63" s="7">
        <f>IF(Working_Data[[#This Row],[churned]]="Active",1,0)</f>
        <v>1</v>
      </c>
      <c r="Z63" s="7">
        <f>YEAR(Working_Data[[#This Row],[order_date]])</f>
        <v>2023</v>
      </c>
    </row>
    <row r="64" spans="1:26" x14ac:dyDescent="0.25">
      <c r="A64" t="s">
        <v>178</v>
      </c>
      <c r="B64" t="s">
        <v>21</v>
      </c>
      <c r="C64" t="s">
        <v>82</v>
      </c>
      <c r="D64" t="s">
        <v>77</v>
      </c>
      <c r="E64" s="1">
        <v>45857</v>
      </c>
      <c r="F64" t="s">
        <v>179</v>
      </c>
      <c r="G64" s="1">
        <v>45168</v>
      </c>
      <c r="H64" t="s">
        <v>34</v>
      </c>
      <c r="I64" t="s">
        <v>48</v>
      </c>
      <c r="J64" t="s">
        <v>27</v>
      </c>
      <c r="K64">
        <v>4</v>
      </c>
      <c r="L64" s="3">
        <f>Working_Data[[#This Row],[price2]]/Working_Data[[#This Row],[quantity]]</f>
        <v>85.984999999999999</v>
      </c>
      <c r="M64" s="3">
        <v>343.94</v>
      </c>
      <c r="N64" t="s">
        <v>28</v>
      </c>
      <c r="O64">
        <v>20</v>
      </c>
      <c r="P64" s="1">
        <v>45684</v>
      </c>
      <c r="Q64">
        <v>389</v>
      </c>
      <c r="R64" t="s">
        <v>29</v>
      </c>
      <c r="S64">
        <v>3</v>
      </c>
      <c r="T64" s="1">
        <v>45616</v>
      </c>
      <c r="U64" t="s">
        <v>30</v>
      </c>
      <c r="V64" t="str">
        <f>TEXT(WEEKDAY(Working_Data[[#This Row],[order_date]],1),"DDDD")</f>
        <v>Wednesday</v>
      </c>
      <c r="W64" t="str">
        <f>TEXT(Working_Data[[#This Row],[order_date]],"mmmm")</f>
        <v>August</v>
      </c>
      <c r="X64" s="7">
        <f>Working_Data[[#This Row],[last_order_date]]-Working_Data[[#This Row],[signup_date]]</f>
        <v>-173</v>
      </c>
      <c r="Y64" s="7">
        <f>IF(Working_Data[[#This Row],[churned]]="Active",1,0)</f>
        <v>1</v>
      </c>
      <c r="Z64" s="7">
        <f>YEAR(Working_Data[[#This Row],[order_date]])</f>
        <v>2023</v>
      </c>
    </row>
    <row r="65" spans="1:26" x14ac:dyDescent="0.25">
      <c r="A65" t="s">
        <v>180</v>
      </c>
      <c r="B65" t="s">
        <v>38</v>
      </c>
      <c r="C65" t="s">
        <v>39</v>
      </c>
      <c r="D65" t="s">
        <v>56</v>
      </c>
      <c r="E65" s="1">
        <v>45623</v>
      </c>
      <c r="F65" t="s">
        <v>181</v>
      </c>
      <c r="G65" s="1">
        <v>45168</v>
      </c>
      <c r="H65" t="s">
        <v>47</v>
      </c>
      <c r="I65" t="s">
        <v>48</v>
      </c>
      <c r="J65" t="s">
        <v>64</v>
      </c>
      <c r="K65">
        <v>1</v>
      </c>
      <c r="L65" s="3">
        <f>Working_Data[[#This Row],[price2]]/Working_Data[[#This Row],[quantity]]</f>
        <v>1416.38</v>
      </c>
      <c r="M65" s="3">
        <v>1416.38</v>
      </c>
      <c r="N65" t="s">
        <v>35</v>
      </c>
      <c r="O65">
        <v>27</v>
      </c>
      <c r="P65" s="1">
        <v>45423</v>
      </c>
      <c r="Q65">
        <v>25</v>
      </c>
      <c r="R65" t="s">
        <v>43</v>
      </c>
      <c r="S65">
        <v>3</v>
      </c>
      <c r="T65" s="1">
        <v>45836</v>
      </c>
      <c r="U65" t="s">
        <v>30</v>
      </c>
      <c r="V65" t="str">
        <f>TEXT(WEEKDAY(Working_Data[[#This Row],[order_date]],1),"DDDD")</f>
        <v>Wednesday</v>
      </c>
      <c r="W65" t="str">
        <f>TEXT(Working_Data[[#This Row],[order_date]],"mmmm")</f>
        <v>August</v>
      </c>
      <c r="X65" s="7">
        <f>Working_Data[[#This Row],[last_order_date]]-Working_Data[[#This Row],[signup_date]]</f>
        <v>-200</v>
      </c>
      <c r="Y65" s="7">
        <f>IF(Working_Data[[#This Row],[churned]]="Active",1,0)</f>
        <v>0</v>
      </c>
      <c r="Z65" s="7">
        <f>YEAR(Working_Data[[#This Row],[order_date]])</f>
        <v>2023</v>
      </c>
    </row>
    <row r="66" spans="1:26" x14ac:dyDescent="0.25">
      <c r="A66" t="s">
        <v>182</v>
      </c>
      <c r="B66" t="s">
        <v>38</v>
      </c>
      <c r="C66" t="s">
        <v>22</v>
      </c>
      <c r="D66" t="s">
        <v>77</v>
      </c>
      <c r="E66" s="1">
        <v>45359</v>
      </c>
      <c r="F66" t="s">
        <v>183</v>
      </c>
      <c r="G66" s="1">
        <v>45168</v>
      </c>
      <c r="H66" t="s">
        <v>41</v>
      </c>
      <c r="I66" t="s">
        <v>42</v>
      </c>
      <c r="J66" t="s">
        <v>49</v>
      </c>
      <c r="K66">
        <v>3</v>
      </c>
      <c r="L66" s="3">
        <f>Working_Data[[#This Row],[price2]]/Working_Data[[#This Row],[quantity]]</f>
        <v>207.51666666666665</v>
      </c>
      <c r="M66" s="3">
        <v>622.54999999999995</v>
      </c>
      <c r="N66" t="s">
        <v>28</v>
      </c>
      <c r="O66">
        <v>32</v>
      </c>
      <c r="P66" s="1">
        <v>45530</v>
      </c>
      <c r="Q66">
        <v>92</v>
      </c>
      <c r="R66" t="s">
        <v>29</v>
      </c>
      <c r="S66">
        <v>3</v>
      </c>
      <c r="T66" s="1">
        <v>45792</v>
      </c>
      <c r="U66" t="s">
        <v>36</v>
      </c>
      <c r="V66" t="str">
        <f>TEXT(WEEKDAY(Working_Data[[#This Row],[order_date]],1),"DDDD")</f>
        <v>Wednesday</v>
      </c>
      <c r="W66" t="str">
        <f>TEXT(Working_Data[[#This Row],[order_date]],"mmmm")</f>
        <v>August</v>
      </c>
      <c r="X66" s="7">
        <f>Working_Data[[#This Row],[last_order_date]]-Working_Data[[#This Row],[signup_date]]</f>
        <v>171</v>
      </c>
      <c r="Y66" s="7">
        <f>IF(Working_Data[[#This Row],[churned]]="Active",1,0)</f>
        <v>1</v>
      </c>
      <c r="Z66" s="7">
        <f>YEAR(Working_Data[[#This Row],[order_date]])</f>
        <v>2023</v>
      </c>
    </row>
    <row r="67" spans="1:26" x14ac:dyDescent="0.25">
      <c r="A67" t="s">
        <v>184</v>
      </c>
      <c r="B67" t="s">
        <v>38</v>
      </c>
      <c r="C67" t="s">
        <v>82</v>
      </c>
      <c r="D67" t="s">
        <v>77</v>
      </c>
      <c r="E67" s="1">
        <v>45509</v>
      </c>
      <c r="F67" t="s">
        <v>185</v>
      </c>
      <c r="G67" s="1">
        <v>45168</v>
      </c>
      <c r="H67" t="s">
        <v>58</v>
      </c>
      <c r="I67" t="s">
        <v>26</v>
      </c>
      <c r="J67" t="s">
        <v>67</v>
      </c>
      <c r="K67">
        <v>3</v>
      </c>
      <c r="L67" s="3">
        <f>Working_Data[[#This Row],[price2]]/Working_Data[[#This Row],[quantity]]</f>
        <v>88.876666666666665</v>
      </c>
      <c r="M67" s="3">
        <v>266.63</v>
      </c>
      <c r="N67" t="s">
        <v>35</v>
      </c>
      <c r="O67">
        <v>13</v>
      </c>
      <c r="P67" s="1">
        <v>45549</v>
      </c>
      <c r="Q67">
        <v>429</v>
      </c>
      <c r="R67" t="s">
        <v>29</v>
      </c>
      <c r="S67">
        <v>2</v>
      </c>
      <c r="T67" s="1">
        <v>45802</v>
      </c>
      <c r="U67" t="s">
        <v>30</v>
      </c>
      <c r="V67" t="str">
        <f>TEXT(WEEKDAY(Working_Data[[#This Row],[order_date]],1),"DDDD")</f>
        <v>Wednesday</v>
      </c>
      <c r="W67" t="str">
        <f>TEXT(Working_Data[[#This Row],[order_date]],"mmmm")</f>
        <v>August</v>
      </c>
      <c r="X67" s="7">
        <f>Working_Data[[#This Row],[last_order_date]]-Working_Data[[#This Row],[signup_date]]</f>
        <v>40</v>
      </c>
      <c r="Y67" s="7">
        <f>IF(Working_Data[[#This Row],[churned]]="Active",1,0)</f>
        <v>1</v>
      </c>
      <c r="Z67" s="7">
        <f>YEAR(Working_Data[[#This Row],[order_date]])</f>
        <v>2023</v>
      </c>
    </row>
    <row r="68" spans="1:26" x14ac:dyDescent="0.25">
      <c r="A68" t="s">
        <v>186</v>
      </c>
      <c r="B68" t="s">
        <v>38</v>
      </c>
      <c r="C68" t="s">
        <v>22</v>
      </c>
      <c r="D68" t="s">
        <v>23</v>
      </c>
      <c r="E68" s="1">
        <v>45903</v>
      </c>
      <c r="F68" t="s">
        <v>187</v>
      </c>
      <c r="G68" s="1">
        <v>45168</v>
      </c>
      <c r="H68" t="s">
        <v>34</v>
      </c>
      <c r="I68" t="s">
        <v>42</v>
      </c>
      <c r="J68" t="s">
        <v>64</v>
      </c>
      <c r="K68">
        <v>4</v>
      </c>
      <c r="L68" s="3">
        <f>Working_Data[[#This Row],[price2]]/Working_Data[[#This Row],[quantity]]</f>
        <v>263.00749999999999</v>
      </c>
      <c r="M68" s="3">
        <v>1052.03</v>
      </c>
      <c r="N68" t="s">
        <v>28</v>
      </c>
      <c r="O68">
        <v>44</v>
      </c>
      <c r="P68" s="1">
        <v>45763</v>
      </c>
      <c r="Q68">
        <v>107</v>
      </c>
      <c r="R68" t="s">
        <v>43</v>
      </c>
      <c r="S68">
        <v>4</v>
      </c>
      <c r="T68" s="1">
        <v>45994</v>
      </c>
      <c r="U68" t="s">
        <v>60</v>
      </c>
      <c r="V68" t="str">
        <f>TEXT(WEEKDAY(Working_Data[[#This Row],[order_date]],1),"DDDD")</f>
        <v>Wednesday</v>
      </c>
      <c r="W68" t="str">
        <f>TEXT(Working_Data[[#This Row],[order_date]],"mmmm")</f>
        <v>August</v>
      </c>
      <c r="X68" s="7">
        <f>Working_Data[[#This Row],[last_order_date]]-Working_Data[[#This Row],[signup_date]]</f>
        <v>-140</v>
      </c>
      <c r="Y68" s="7">
        <f>IF(Working_Data[[#This Row],[churned]]="Active",1,0)</f>
        <v>0</v>
      </c>
      <c r="Z68" s="7">
        <f>YEAR(Working_Data[[#This Row],[order_date]])</f>
        <v>2023</v>
      </c>
    </row>
    <row r="69" spans="1:26" x14ac:dyDescent="0.25">
      <c r="A69" t="s">
        <v>188</v>
      </c>
      <c r="B69" t="s">
        <v>38</v>
      </c>
      <c r="C69" t="s">
        <v>22</v>
      </c>
      <c r="D69" t="s">
        <v>23</v>
      </c>
      <c r="E69" s="1">
        <v>45279</v>
      </c>
      <c r="F69" t="s">
        <v>189</v>
      </c>
      <c r="G69" s="1">
        <v>45168</v>
      </c>
      <c r="H69" t="s">
        <v>25</v>
      </c>
      <c r="I69" t="s">
        <v>26</v>
      </c>
      <c r="J69" t="s">
        <v>27</v>
      </c>
      <c r="K69">
        <v>3</v>
      </c>
      <c r="L69" s="3">
        <f>Working_Data[[#This Row],[price2]]/Working_Data[[#This Row],[quantity]]</f>
        <v>173.31333333333336</v>
      </c>
      <c r="M69" s="3">
        <v>519.94000000000005</v>
      </c>
      <c r="N69" t="s">
        <v>50</v>
      </c>
      <c r="O69">
        <v>30</v>
      </c>
      <c r="P69" s="1">
        <v>45514</v>
      </c>
      <c r="Q69">
        <v>195</v>
      </c>
      <c r="R69" t="s">
        <v>29</v>
      </c>
      <c r="S69">
        <v>1</v>
      </c>
      <c r="T69" s="1">
        <v>45871</v>
      </c>
      <c r="U69" t="s">
        <v>60</v>
      </c>
      <c r="V69" t="str">
        <f>TEXT(WEEKDAY(Working_Data[[#This Row],[order_date]],1),"DDDD")</f>
        <v>Wednesday</v>
      </c>
      <c r="W69" t="str">
        <f>TEXT(Working_Data[[#This Row],[order_date]],"mmmm")</f>
        <v>August</v>
      </c>
      <c r="X69" s="7">
        <f>Working_Data[[#This Row],[last_order_date]]-Working_Data[[#This Row],[signup_date]]</f>
        <v>235</v>
      </c>
      <c r="Y69" s="7">
        <f>IF(Working_Data[[#This Row],[churned]]="Active",1,0)</f>
        <v>1</v>
      </c>
      <c r="Z69" s="7">
        <f>YEAR(Working_Data[[#This Row],[order_date]])</f>
        <v>2023</v>
      </c>
    </row>
    <row r="70" spans="1:26" x14ac:dyDescent="0.25">
      <c r="A70" t="s">
        <v>190</v>
      </c>
      <c r="B70" t="s">
        <v>45</v>
      </c>
      <c r="C70" t="s">
        <v>22</v>
      </c>
      <c r="D70" t="s">
        <v>77</v>
      </c>
      <c r="E70" s="1">
        <v>45679</v>
      </c>
      <c r="F70" t="s">
        <v>191</v>
      </c>
      <c r="G70" s="1">
        <v>45168</v>
      </c>
      <c r="H70" t="s">
        <v>58</v>
      </c>
      <c r="I70" t="s">
        <v>48</v>
      </c>
      <c r="J70" t="s">
        <v>27</v>
      </c>
      <c r="K70">
        <v>2</v>
      </c>
      <c r="L70" s="3">
        <f>Working_Data[[#This Row],[price2]]/Working_Data[[#This Row],[quantity]]</f>
        <v>648.28499999999997</v>
      </c>
      <c r="M70" s="3">
        <v>1296.57</v>
      </c>
      <c r="N70" t="s">
        <v>50</v>
      </c>
      <c r="O70">
        <v>16</v>
      </c>
      <c r="P70" s="1">
        <v>45639</v>
      </c>
      <c r="Q70">
        <v>31</v>
      </c>
      <c r="R70" t="s">
        <v>43</v>
      </c>
      <c r="S70">
        <v>3</v>
      </c>
      <c r="T70" s="1">
        <v>45729</v>
      </c>
      <c r="U70" t="s">
        <v>30</v>
      </c>
      <c r="V70" t="str">
        <f>TEXT(WEEKDAY(Working_Data[[#This Row],[order_date]],1),"DDDD")</f>
        <v>Wednesday</v>
      </c>
      <c r="W70" t="str">
        <f>TEXT(Working_Data[[#This Row],[order_date]],"mmmm")</f>
        <v>August</v>
      </c>
      <c r="X70" s="7">
        <f>Working_Data[[#This Row],[last_order_date]]-Working_Data[[#This Row],[signup_date]]</f>
        <v>-40</v>
      </c>
      <c r="Y70" s="7">
        <f>IF(Working_Data[[#This Row],[churned]]="Active",1,0)</f>
        <v>0</v>
      </c>
      <c r="Z70" s="7">
        <f>YEAR(Working_Data[[#This Row],[order_date]])</f>
        <v>2023</v>
      </c>
    </row>
    <row r="71" spans="1:26" x14ac:dyDescent="0.25">
      <c r="A71" t="s">
        <v>192</v>
      </c>
      <c r="B71" t="s">
        <v>38</v>
      </c>
      <c r="C71" t="s">
        <v>82</v>
      </c>
      <c r="D71" t="s">
        <v>52</v>
      </c>
      <c r="E71" s="1">
        <v>45463</v>
      </c>
      <c r="F71" t="s">
        <v>193</v>
      </c>
      <c r="G71" s="1">
        <v>45169</v>
      </c>
      <c r="H71" t="s">
        <v>47</v>
      </c>
      <c r="I71" t="s">
        <v>54</v>
      </c>
      <c r="J71" t="s">
        <v>64</v>
      </c>
      <c r="K71">
        <v>5</v>
      </c>
      <c r="L71" s="3">
        <f>Working_Data[[#This Row],[price2]]/Working_Data[[#This Row],[quantity]]</f>
        <v>115.05</v>
      </c>
      <c r="M71" s="3">
        <v>575.25</v>
      </c>
      <c r="N71" t="s">
        <v>50</v>
      </c>
      <c r="O71">
        <v>8</v>
      </c>
      <c r="P71" s="1">
        <v>45762</v>
      </c>
      <c r="Q71">
        <v>168</v>
      </c>
      <c r="R71" t="s">
        <v>29</v>
      </c>
      <c r="S71">
        <v>1</v>
      </c>
      <c r="T71" s="1">
        <v>45813</v>
      </c>
      <c r="U71" t="s">
        <v>30</v>
      </c>
      <c r="V71" t="str">
        <f>TEXT(WEEKDAY(Working_Data[[#This Row],[order_date]],1),"DDDD")</f>
        <v>Thursday</v>
      </c>
      <c r="W71" t="str">
        <f>TEXT(Working_Data[[#This Row],[order_date]],"mmmm")</f>
        <v>August</v>
      </c>
      <c r="X71" s="7">
        <f>Working_Data[[#This Row],[last_order_date]]-Working_Data[[#This Row],[signup_date]]</f>
        <v>299</v>
      </c>
      <c r="Y71" s="7">
        <f>IF(Working_Data[[#This Row],[churned]]="Active",1,0)</f>
        <v>1</v>
      </c>
      <c r="Z71" s="7">
        <f>YEAR(Working_Data[[#This Row],[order_date]])</f>
        <v>2023</v>
      </c>
    </row>
    <row r="72" spans="1:26" x14ac:dyDescent="0.25">
      <c r="A72" t="s">
        <v>194</v>
      </c>
      <c r="B72" t="s">
        <v>45</v>
      </c>
      <c r="C72" t="s">
        <v>82</v>
      </c>
      <c r="D72" t="s">
        <v>52</v>
      </c>
      <c r="E72" s="1">
        <v>45774</v>
      </c>
      <c r="F72" t="s">
        <v>195</v>
      </c>
      <c r="G72" s="1">
        <v>45169</v>
      </c>
      <c r="H72" t="s">
        <v>41</v>
      </c>
      <c r="I72" t="s">
        <v>63</v>
      </c>
      <c r="J72" t="s">
        <v>49</v>
      </c>
      <c r="K72">
        <v>3</v>
      </c>
      <c r="L72" s="3">
        <f>Working_Data[[#This Row],[price2]]/Working_Data[[#This Row],[quantity]]</f>
        <v>495.69333333333333</v>
      </c>
      <c r="M72" s="3">
        <v>1487.08</v>
      </c>
      <c r="N72" t="s">
        <v>28</v>
      </c>
      <c r="O72">
        <v>2</v>
      </c>
      <c r="P72" s="1">
        <v>45552</v>
      </c>
      <c r="Q72">
        <v>205</v>
      </c>
      <c r="R72" t="s">
        <v>29</v>
      </c>
      <c r="S72">
        <v>5</v>
      </c>
      <c r="T72" s="1">
        <v>45548</v>
      </c>
      <c r="U72" t="s">
        <v>60</v>
      </c>
      <c r="V72" t="str">
        <f>TEXT(WEEKDAY(Working_Data[[#This Row],[order_date]],1),"DDDD")</f>
        <v>Thursday</v>
      </c>
      <c r="W72" t="str">
        <f>TEXT(Working_Data[[#This Row],[order_date]],"mmmm")</f>
        <v>August</v>
      </c>
      <c r="X72" s="7">
        <f>Working_Data[[#This Row],[last_order_date]]-Working_Data[[#This Row],[signup_date]]</f>
        <v>-222</v>
      </c>
      <c r="Y72" s="7">
        <f>IF(Working_Data[[#This Row],[churned]]="Active",1,0)</f>
        <v>1</v>
      </c>
      <c r="Z72" s="7">
        <f>YEAR(Working_Data[[#This Row],[order_date]])</f>
        <v>2023</v>
      </c>
    </row>
    <row r="73" spans="1:26" x14ac:dyDescent="0.25">
      <c r="A73" t="s">
        <v>196</v>
      </c>
      <c r="B73" t="s">
        <v>45</v>
      </c>
      <c r="C73" t="s">
        <v>82</v>
      </c>
      <c r="D73" t="s">
        <v>23</v>
      </c>
      <c r="E73" s="1">
        <v>45597</v>
      </c>
      <c r="F73" t="s">
        <v>197</v>
      </c>
      <c r="G73" s="1">
        <v>45169</v>
      </c>
      <c r="H73" t="s">
        <v>58</v>
      </c>
      <c r="I73" t="s">
        <v>48</v>
      </c>
      <c r="J73" t="s">
        <v>67</v>
      </c>
      <c r="K73">
        <v>1</v>
      </c>
      <c r="L73" s="3">
        <f>Working_Data[[#This Row],[price2]]/Working_Data[[#This Row],[quantity]]</f>
        <v>1071.22</v>
      </c>
      <c r="M73" s="3">
        <v>1071.22</v>
      </c>
      <c r="N73" t="s">
        <v>28</v>
      </c>
      <c r="O73">
        <v>5</v>
      </c>
      <c r="P73" s="1">
        <v>45823</v>
      </c>
      <c r="Q73">
        <v>56</v>
      </c>
      <c r="R73" t="s">
        <v>43</v>
      </c>
      <c r="S73">
        <v>5</v>
      </c>
      <c r="T73" s="1">
        <v>45606</v>
      </c>
      <c r="U73" t="s">
        <v>60</v>
      </c>
      <c r="V73" t="str">
        <f>TEXT(WEEKDAY(Working_Data[[#This Row],[order_date]],1),"DDDD")</f>
        <v>Thursday</v>
      </c>
      <c r="W73" t="str">
        <f>TEXT(Working_Data[[#This Row],[order_date]],"mmmm")</f>
        <v>August</v>
      </c>
      <c r="X73" s="7">
        <f>Working_Data[[#This Row],[last_order_date]]-Working_Data[[#This Row],[signup_date]]</f>
        <v>226</v>
      </c>
      <c r="Y73" s="7">
        <f>IF(Working_Data[[#This Row],[churned]]="Active",1,0)</f>
        <v>0</v>
      </c>
      <c r="Z73" s="7">
        <f>YEAR(Working_Data[[#This Row],[order_date]])</f>
        <v>2023</v>
      </c>
    </row>
    <row r="74" spans="1:26" x14ac:dyDescent="0.25">
      <c r="A74" t="s">
        <v>198</v>
      </c>
      <c r="B74" t="s">
        <v>38</v>
      </c>
      <c r="C74" t="s">
        <v>39</v>
      </c>
      <c r="D74" t="s">
        <v>52</v>
      </c>
      <c r="E74" s="1">
        <v>45579</v>
      </c>
      <c r="F74" t="s">
        <v>199</v>
      </c>
      <c r="G74" s="1">
        <v>45169</v>
      </c>
      <c r="H74" t="s">
        <v>41</v>
      </c>
      <c r="I74" t="s">
        <v>26</v>
      </c>
      <c r="J74" t="s">
        <v>59</v>
      </c>
      <c r="K74">
        <v>2</v>
      </c>
      <c r="L74" s="3">
        <f>Working_Data[[#This Row],[price2]]/Working_Data[[#This Row],[quantity]]</f>
        <v>90.635000000000005</v>
      </c>
      <c r="M74" s="3">
        <v>181.27</v>
      </c>
      <c r="N74" t="s">
        <v>28</v>
      </c>
      <c r="O74">
        <v>12</v>
      </c>
      <c r="P74" s="1">
        <v>45532</v>
      </c>
      <c r="Q74">
        <v>364</v>
      </c>
      <c r="R74" t="s">
        <v>43</v>
      </c>
      <c r="S74">
        <v>5</v>
      </c>
      <c r="T74" s="1">
        <v>45616</v>
      </c>
      <c r="U74" t="s">
        <v>30</v>
      </c>
      <c r="V74" t="str">
        <f>TEXT(WEEKDAY(Working_Data[[#This Row],[order_date]],1),"DDDD")</f>
        <v>Thursday</v>
      </c>
      <c r="W74" t="str">
        <f>TEXT(Working_Data[[#This Row],[order_date]],"mmmm")</f>
        <v>August</v>
      </c>
      <c r="X74" s="7">
        <f>Working_Data[[#This Row],[last_order_date]]-Working_Data[[#This Row],[signup_date]]</f>
        <v>-47</v>
      </c>
      <c r="Y74" s="7">
        <f>IF(Working_Data[[#This Row],[churned]]="Active",1,0)</f>
        <v>0</v>
      </c>
      <c r="Z74" s="7">
        <f>YEAR(Working_Data[[#This Row],[order_date]])</f>
        <v>2023</v>
      </c>
    </row>
    <row r="75" spans="1:26" x14ac:dyDescent="0.25">
      <c r="A75" t="s">
        <v>200</v>
      </c>
      <c r="B75" t="s">
        <v>45</v>
      </c>
      <c r="C75" t="s">
        <v>39</v>
      </c>
      <c r="D75" t="s">
        <v>23</v>
      </c>
      <c r="E75" s="1">
        <v>45604</v>
      </c>
      <c r="F75" t="s">
        <v>201</v>
      </c>
      <c r="G75" s="1">
        <v>45169</v>
      </c>
      <c r="H75" t="s">
        <v>34</v>
      </c>
      <c r="I75" t="s">
        <v>26</v>
      </c>
      <c r="J75" t="s">
        <v>59</v>
      </c>
      <c r="K75">
        <v>1</v>
      </c>
      <c r="L75" s="3">
        <f>Working_Data[[#This Row],[price2]]/Working_Data[[#This Row],[quantity]]</f>
        <v>397.47</v>
      </c>
      <c r="M75" s="3">
        <v>397.47</v>
      </c>
      <c r="N75" t="s">
        <v>35</v>
      </c>
      <c r="O75">
        <v>5</v>
      </c>
      <c r="P75" s="1">
        <v>45995</v>
      </c>
      <c r="Q75">
        <v>180</v>
      </c>
      <c r="R75" t="s">
        <v>29</v>
      </c>
      <c r="S75">
        <v>1</v>
      </c>
      <c r="T75" s="1">
        <v>45936</v>
      </c>
      <c r="U75" t="s">
        <v>30</v>
      </c>
      <c r="V75" t="str">
        <f>TEXT(WEEKDAY(Working_Data[[#This Row],[order_date]],1),"DDDD")</f>
        <v>Thursday</v>
      </c>
      <c r="W75" t="str">
        <f>TEXT(Working_Data[[#This Row],[order_date]],"mmmm")</f>
        <v>August</v>
      </c>
      <c r="X75" s="7">
        <f>Working_Data[[#This Row],[last_order_date]]-Working_Data[[#This Row],[signup_date]]</f>
        <v>391</v>
      </c>
      <c r="Y75" s="7">
        <f>IF(Working_Data[[#This Row],[churned]]="Active",1,0)</f>
        <v>1</v>
      </c>
      <c r="Z75" s="7">
        <f>YEAR(Working_Data[[#This Row],[order_date]])</f>
        <v>2023</v>
      </c>
    </row>
    <row r="76" spans="1:26" x14ac:dyDescent="0.25">
      <c r="A76" t="s">
        <v>202</v>
      </c>
      <c r="B76" t="s">
        <v>45</v>
      </c>
      <c r="C76" t="s">
        <v>39</v>
      </c>
      <c r="D76" t="s">
        <v>52</v>
      </c>
      <c r="E76" s="1">
        <v>45182</v>
      </c>
      <c r="F76" t="s">
        <v>203</v>
      </c>
      <c r="G76" s="1">
        <v>45169</v>
      </c>
      <c r="H76" t="s">
        <v>41</v>
      </c>
      <c r="I76" t="s">
        <v>42</v>
      </c>
      <c r="J76" t="s">
        <v>67</v>
      </c>
      <c r="K76">
        <v>5</v>
      </c>
      <c r="L76" s="3">
        <f>Working_Data[[#This Row],[price2]]/Working_Data[[#This Row],[quantity]]</f>
        <v>295.17199999999997</v>
      </c>
      <c r="M76" s="3">
        <v>1475.86</v>
      </c>
      <c r="N76" t="s">
        <v>50</v>
      </c>
      <c r="O76">
        <v>13</v>
      </c>
      <c r="P76" s="1">
        <v>45851</v>
      </c>
      <c r="Q76">
        <v>59</v>
      </c>
      <c r="R76" t="s">
        <v>29</v>
      </c>
      <c r="S76">
        <v>4</v>
      </c>
      <c r="T76" s="1">
        <v>45902</v>
      </c>
      <c r="U76" t="s">
        <v>30</v>
      </c>
      <c r="V76" t="str">
        <f>TEXT(WEEKDAY(Working_Data[[#This Row],[order_date]],1),"DDDD")</f>
        <v>Thursday</v>
      </c>
      <c r="W76" t="str">
        <f>TEXT(Working_Data[[#This Row],[order_date]],"mmmm")</f>
        <v>August</v>
      </c>
      <c r="X76" s="7">
        <f>Working_Data[[#This Row],[last_order_date]]-Working_Data[[#This Row],[signup_date]]</f>
        <v>669</v>
      </c>
      <c r="Y76" s="7">
        <f>IF(Working_Data[[#This Row],[churned]]="Active",1,0)</f>
        <v>1</v>
      </c>
      <c r="Z76" s="7">
        <f>YEAR(Working_Data[[#This Row],[order_date]])</f>
        <v>2023</v>
      </c>
    </row>
    <row r="77" spans="1:26" x14ac:dyDescent="0.25">
      <c r="A77" t="s">
        <v>204</v>
      </c>
      <c r="B77" t="s">
        <v>38</v>
      </c>
      <c r="C77" t="s">
        <v>82</v>
      </c>
      <c r="D77" t="s">
        <v>23</v>
      </c>
      <c r="E77" s="1">
        <v>45192</v>
      </c>
      <c r="F77" t="s">
        <v>205</v>
      </c>
      <c r="G77" s="1">
        <v>45169</v>
      </c>
      <c r="H77" t="s">
        <v>25</v>
      </c>
      <c r="I77" t="s">
        <v>48</v>
      </c>
      <c r="J77" t="s">
        <v>27</v>
      </c>
      <c r="K77">
        <v>4</v>
      </c>
      <c r="L77" s="3">
        <f>Working_Data[[#This Row],[price2]]/Working_Data[[#This Row],[quantity]]</f>
        <v>285.9975</v>
      </c>
      <c r="M77" s="3">
        <v>1143.99</v>
      </c>
      <c r="N77" t="s">
        <v>35</v>
      </c>
      <c r="O77">
        <v>26</v>
      </c>
      <c r="P77" s="1">
        <v>45561</v>
      </c>
      <c r="Q77">
        <v>323</v>
      </c>
      <c r="R77" t="s">
        <v>43</v>
      </c>
      <c r="S77">
        <v>4</v>
      </c>
      <c r="T77" s="1">
        <v>45740</v>
      </c>
      <c r="U77" t="s">
        <v>60</v>
      </c>
      <c r="V77" t="str">
        <f>TEXT(WEEKDAY(Working_Data[[#This Row],[order_date]],1),"DDDD")</f>
        <v>Thursday</v>
      </c>
      <c r="W77" t="str">
        <f>TEXT(Working_Data[[#This Row],[order_date]],"mmmm")</f>
        <v>August</v>
      </c>
      <c r="X77" s="7">
        <f>Working_Data[[#This Row],[last_order_date]]-Working_Data[[#This Row],[signup_date]]</f>
        <v>369</v>
      </c>
      <c r="Y77" s="7">
        <f>IF(Working_Data[[#This Row],[churned]]="Active",1,0)</f>
        <v>0</v>
      </c>
      <c r="Z77" s="7">
        <f>YEAR(Working_Data[[#This Row],[order_date]])</f>
        <v>2023</v>
      </c>
    </row>
    <row r="78" spans="1:26" x14ac:dyDescent="0.25">
      <c r="A78" t="s">
        <v>206</v>
      </c>
      <c r="B78" t="s">
        <v>38</v>
      </c>
      <c r="C78" t="s">
        <v>39</v>
      </c>
      <c r="D78" t="s">
        <v>77</v>
      </c>
      <c r="E78" s="1">
        <v>45336</v>
      </c>
      <c r="F78" t="s">
        <v>207</v>
      </c>
      <c r="G78" s="1">
        <v>45169</v>
      </c>
      <c r="H78" t="s">
        <v>34</v>
      </c>
      <c r="I78" t="s">
        <v>42</v>
      </c>
      <c r="J78" t="s">
        <v>67</v>
      </c>
      <c r="K78">
        <v>1</v>
      </c>
      <c r="L78" s="3">
        <f>Working_Data[[#This Row],[price2]]/Working_Data[[#This Row],[quantity]]</f>
        <v>1492.84</v>
      </c>
      <c r="M78" s="3">
        <v>1492.84</v>
      </c>
      <c r="N78" t="s">
        <v>35</v>
      </c>
      <c r="O78">
        <v>50</v>
      </c>
      <c r="P78" s="1">
        <v>45744</v>
      </c>
      <c r="Q78">
        <v>423</v>
      </c>
      <c r="R78" t="s">
        <v>29</v>
      </c>
      <c r="S78">
        <v>1</v>
      </c>
      <c r="T78" s="1">
        <v>45902</v>
      </c>
      <c r="U78" t="s">
        <v>30</v>
      </c>
      <c r="V78" t="str">
        <f>TEXT(WEEKDAY(Working_Data[[#This Row],[order_date]],1),"DDDD")</f>
        <v>Thursday</v>
      </c>
      <c r="W78" t="str">
        <f>TEXT(Working_Data[[#This Row],[order_date]],"mmmm")</f>
        <v>August</v>
      </c>
      <c r="X78" s="7">
        <f>Working_Data[[#This Row],[last_order_date]]-Working_Data[[#This Row],[signup_date]]</f>
        <v>408</v>
      </c>
      <c r="Y78" s="7">
        <f>IF(Working_Data[[#This Row],[churned]]="Active",1,0)</f>
        <v>1</v>
      </c>
      <c r="Z78" s="7">
        <f>YEAR(Working_Data[[#This Row],[order_date]])</f>
        <v>2023</v>
      </c>
    </row>
    <row r="79" spans="1:26" x14ac:dyDescent="0.25">
      <c r="A79" t="s">
        <v>208</v>
      </c>
      <c r="B79" t="s">
        <v>38</v>
      </c>
      <c r="C79" t="s">
        <v>22</v>
      </c>
      <c r="D79" t="s">
        <v>77</v>
      </c>
      <c r="E79" s="1">
        <v>45936</v>
      </c>
      <c r="F79" t="s">
        <v>209</v>
      </c>
      <c r="G79" s="1">
        <v>44935</v>
      </c>
      <c r="H79" t="s">
        <v>34</v>
      </c>
      <c r="I79" t="s">
        <v>63</v>
      </c>
      <c r="J79" t="s">
        <v>27</v>
      </c>
      <c r="K79">
        <v>3</v>
      </c>
      <c r="L79" s="3">
        <f>Working_Data[[#This Row],[price2]]/Working_Data[[#This Row],[quantity]]</f>
        <v>33.763333333333335</v>
      </c>
      <c r="M79" s="3">
        <v>101.29</v>
      </c>
      <c r="N79" t="s">
        <v>35</v>
      </c>
      <c r="O79">
        <v>28</v>
      </c>
      <c r="P79" s="1">
        <v>45674</v>
      </c>
      <c r="Q79">
        <v>468</v>
      </c>
      <c r="R79" t="s">
        <v>43</v>
      </c>
      <c r="S79">
        <v>3</v>
      </c>
      <c r="T79" s="1">
        <v>45840</v>
      </c>
      <c r="U79" t="s">
        <v>60</v>
      </c>
      <c r="V79" t="str">
        <f>TEXT(WEEKDAY(Working_Data[[#This Row],[order_date]],1),"DDDD")</f>
        <v>Monday</v>
      </c>
      <c r="W79" t="str">
        <f>TEXT(Working_Data[[#This Row],[order_date]],"mmmm")</f>
        <v>January</v>
      </c>
      <c r="X79" s="7">
        <f>Working_Data[[#This Row],[last_order_date]]-Working_Data[[#This Row],[signup_date]]</f>
        <v>-262</v>
      </c>
      <c r="Y79" s="7">
        <f>IF(Working_Data[[#This Row],[churned]]="Active",1,0)</f>
        <v>0</v>
      </c>
      <c r="Z79" s="7">
        <f>YEAR(Working_Data[[#This Row],[order_date]])</f>
        <v>2023</v>
      </c>
    </row>
    <row r="80" spans="1:26" x14ac:dyDescent="0.25">
      <c r="A80" t="s">
        <v>210</v>
      </c>
      <c r="B80" t="s">
        <v>38</v>
      </c>
      <c r="C80" t="s">
        <v>82</v>
      </c>
      <c r="D80" t="s">
        <v>56</v>
      </c>
      <c r="E80" s="1">
        <v>45783</v>
      </c>
      <c r="F80" t="s">
        <v>211</v>
      </c>
      <c r="G80" s="1">
        <v>44935</v>
      </c>
      <c r="H80" t="s">
        <v>58</v>
      </c>
      <c r="I80" t="s">
        <v>63</v>
      </c>
      <c r="J80" t="s">
        <v>59</v>
      </c>
      <c r="K80">
        <v>2</v>
      </c>
      <c r="L80" s="3">
        <f>Working_Data[[#This Row],[price2]]/Working_Data[[#This Row],[quantity]]</f>
        <v>264.12</v>
      </c>
      <c r="M80" s="3">
        <v>528.24</v>
      </c>
      <c r="N80" t="s">
        <v>28</v>
      </c>
      <c r="O80">
        <v>24</v>
      </c>
      <c r="P80" s="1">
        <v>45871</v>
      </c>
      <c r="Q80">
        <v>149</v>
      </c>
      <c r="R80" t="s">
        <v>43</v>
      </c>
      <c r="S80">
        <v>4</v>
      </c>
      <c r="T80" s="1">
        <v>45528</v>
      </c>
      <c r="U80" t="s">
        <v>36</v>
      </c>
      <c r="V80" t="str">
        <f>TEXT(WEEKDAY(Working_Data[[#This Row],[order_date]],1),"DDDD")</f>
        <v>Monday</v>
      </c>
      <c r="W80" t="str">
        <f>TEXT(Working_Data[[#This Row],[order_date]],"mmmm")</f>
        <v>January</v>
      </c>
      <c r="X80" s="7">
        <f>Working_Data[[#This Row],[last_order_date]]-Working_Data[[#This Row],[signup_date]]</f>
        <v>88</v>
      </c>
      <c r="Y80" s="7">
        <f>IF(Working_Data[[#This Row],[churned]]="Active",1,0)</f>
        <v>0</v>
      </c>
      <c r="Z80" s="7">
        <f>YEAR(Working_Data[[#This Row],[order_date]])</f>
        <v>2023</v>
      </c>
    </row>
    <row r="81" spans="1:26" x14ac:dyDescent="0.25">
      <c r="A81" t="s">
        <v>212</v>
      </c>
      <c r="B81" t="s">
        <v>45</v>
      </c>
      <c r="C81" t="s">
        <v>82</v>
      </c>
      <c r="D81" t="s">
        <v>23</v>
      </c>
      <c r="E81" s="1">
        <v>45247</v>
      </c>
      <c r="F81" t="s">
        <v>213</v>
      </c>
      <c r="G81" s="1">
        <v>44935</v>
      </c>
      <c r="H81" t="s">
        <v>25</v>
      </c>
      <c r="I81" t="s">
        <v>26</v>
      </c>
      <c r="J81" t="s">
        <v>64</v>
      </c>
      <c r="K81">
        <v>3</v>
      </c>
      <c r="L81" s="3">
        <f>Working_Data[[#This Row],[price2]]/Working_Data[[#This Row],[quantity]]</f>
        <v>238.84333333333333</v>
      </c>
      <c r="M81" s="3">
        <v>716.53</v>
      </c>
      <c r="N81" t="s">
        <v>50</v>
      </c>
      <c r="O81">
        <v>3</v>
      </c>
      <c r="P81" s="1">
        <v>45708</v>
      </c>
      <c r="Q81">
        <v>432</v>
      </c>
      <c r="R81" t="s">
        <v>43</v>
      </c>
      <c r="S81">
        <v>1</v>
      </c>
      <c r="T81" s="1">
        <v>45552</v>
      </c>
      <c r="U81" t="s">
        <v>30</v>
      </c>
      <c r="V81" t="str">
        <f>TEXT(WEEKDAY(Working_Data[[#This Row],[order_date]],1),"DDDD")</f>
        <v>Monday</v>
      </c>
      <c r="W81" t="str">
        <f>TEXT(Working_Data[[#This Row],[order_date]],"mmmm")</f>
        <v>January</v>
      </c>
      <c r="X81" s="7">
        <f>Working_Data[[#This Row],[last_order_date]]-Working_Data[[#This Row],[signup_date]]</f>
        <v>461</v>
      </c>
      <c r="Y81" s="7">
        <f>IF(Working_Data[[#This Row],[churned]]="Active",1,0)</f>
        <v>0</v>
      </c>
      <c r="Z81" s="7">
        <f>YEAR(Working_Data[[#This Row],[order_date]])</f>
        <v>2023</v>
      </c>
    </row>
    <row r="82" spans="1:26" x14ac:dyDescent="0.25">
      <c r="A82" t="s">
        <v>214</v>
      </c>
      <c r="B82" t="s">
        <v>21</v>
      </c>
      <c r="C82" t="s">
        <v>39</v>
      </c>
      <c r="D82" t="s">
        <v>23</v>
      </c>
      <c r="E82" s="1">
        <v>45696</v>
      </c>
      <c r="F82" t="s">
        <v>215</v>
      </c>
      <c r="G82" s="1">
        <v>44935</v>
      </c>
      <c r="H82" t="s">
        <v>47</v>
      </c>
      <c r="I82" t="s">
        <v>63</v>
      </c>
      <c r="J82" t="s">
        <v>59</v>
      </c>
      <c r="K82">
        <v>3</v>
      </c>
      <c r="L82" s="3">
        <f>Working_Data[[#This Row],[price2]]/Working_Data[[#This Row],[quantity]]</f>
        <v>378.39333333333337</v>
      </c>
      <c r="M82" s="3">
        <v>1135.18</v>
      </c>
      <c r="N82" t="s">
        <v>28</v>
      </c>
      <c r="O82">
        <v>2</v>
      </c>
      <c r="P82" s="1">
        <v>45301</v>
      </c>
      <c r="Q82">
        <v>113</v>
      </c>
      <c r="R82" t="s">
        <v>29</v>
      </c>
      <c r="S82">
        <v>2</v>
      </c>
      <c r="T82" s="1">
        <v>45625</v>
      </c>
      <c r="U82" t="s">
        <v>30</v>
      </c>
      <c r="V82" t="str">
        <f>TEXT(WEEKDAY(Working_Data[[#This Row],[order_date]],1),"DDDD")</f>
        <v>Monday</v>
      </c>
      <c r="W82" t="str">
        <f>TEXT(Working_Data[[#This Row],[order_date]],"mmmm")</f>
        <v>January</v>
      </c>
      <c r="X82" s="7">
        <f>Working_Data[[#This Row],[last_order_date]]-Working_Data[[#This Row],[signup_date]]</f>
        <v>-395</v>
      </c>
      <c r="Y82" s="7">
        <f>IF(Working_Data[[#This Row],[churned]]="Active",1,0)</f>
        <v>1</v>
      </c>
      <c r="Z82" s="7">
        <f>YEAR(Working_Data[[#This Row],[order_date]])</f>
        <v>2023</v>
      </c>
    </row>
    <row r="83" spans="1:26" x14ac:dyDescent="0.25">
      <c r="A83" t="s">
        <v>216</v>
      </c>
      <c r="B83" t="s">
        <v>38</v>
      </c>
      <c r="C83" t="s">
        <v>22</v>
      </c>
      <c r="D83" t="s">
        <v>32</v>
      </c>
      <c r="E83" s="1">
        <v>45655</v>
      </c>
      <c r="F83" t="s">
        <v>217</v>
      </c>
      <c r="G83" s="1">
        <v>44935</v>
      </c>
      <c r="H83" t="s">
        <v>58</v>
      </c>
      <c r="I83" t="s">
        <v>42</v>
      </c>
      <c r="J83" t="s">
        <v>67</v>
      </c>
      <c r="K83">
        <v>2</v>
      </c>
      <c r="L83" s="3">
        <f>Working_Data[[#This Row],[price2]]/Working_Data[[#This Row],[quantity]]</f>
        <v>194.43</v>
      </c>
      <c r="M83" s="3">
        <v>388.86</v>
      </c>
      <c r="N83" t="s">
        <v>28</v>
      </c>
      <c r="O83">
        <v>31</v>
      </c>
      <c r="P83" s="1">
        <v>45300</v>
      </c>
      <c r="Q83">
        <v>39</v>
      </c>
      <c r="R83" t="s">
        <v>43</v>
      </c>
      <c r="S83">
        <v>3</v>
      </c>
      <c r="T83" s="1">
        <v>45422</v>
      </c>
      <c r="U83" t="s">
        <v>30</v>
      </c>
      <c r="V83" t="str">
        <f>TEXT(WEEKDAY(Working_Data[[#This Row],[order_date]],1),"DDDD")</f>
        <v>Monday</v>
      </c>
      <c r="W83" t="str">
        <f>TEXT(Working_Data[[#This Row],[order_date]],"mmmm")</f>
        <v>January</v>
      </c>
      <c r="X83" s="7">
        <f>Working_Data[[#This Row],[last_order_date]]-Working_Data[[#This Row],[signup_date]]</f>
        <v>-355</v>
      </c>
      <c r="Y83" s="7">
        <f>IF(Working_Data[[#This Row],[churned]]="Active",1,0)</f>
        <v>0</v>
      </c>
      <c r="Z83" s="7">
        <f>YEAR(Working_Data[[#This Row],[order_date]])</f>
        <v>2023</v>
      </c>
    </row>
    <row r="84" spans="1:26" x14ac:dyDescent="0.25">
      <c r="A84" t="s">
        <v>218</v>
      </c>
      <c r="B84" t="s">
        <v>38</v>
      </c>
      <c r="C84" t="s">
        <v>82</v>
      </c>
      <c r="D84" t="s">
        <v>77</v>
      </c>
      <c r="E84" s="1">
        <v>45376</v>
      </c>
      <c r="F84" t="s">
        <v>219</v>
      </c>
      <c r="G84" s="1">
        <v>44935</v>
      </c>
      <c r="H84" t="s">
        <v>47</v>
      </c>
      <c r="I84" t="s">
        <v>63</v>
      </c>
      <c r="J84" t="s">
        <v>49</v>
      </c>
      <c r="K84">
        <v>5</v>
      </c>
      <c r="L84" s="3">
        <f>Working_Data[[#This Row],[price2]]/Working_Data[[#This Row],[quantity]]</f>
        <v>72.47</v>
      </c>
      <c r="M84" s="3">
        <v>362.35</v>
      </c>
      <c r="N84" t="s">
        <v>28</v>
      </c>
      <c r="O84">
        <v>23</v>
      </c>
      <c r="P84" s="1">
        <v>45716</v>
      </c>
      <c r="Q84">
        <v>309</v>
      </c>
      <c r="R84" t="s">
        <v>29</v>
      </c>
      <c r="S84">
        <v>5</v>
      </c>
      <c r="T84" s="1">
        <v>45717</v>
      </c>
      <c r="U84" t="s">
        <v>36</v>
      </c>
      <c r="V84" t="str">
        <f>TEXT(WEEKDAY(Working_Data[[#This Row],[order_date]],1),"DDDD")</f>
        <v>Monday</v>
      </c>
      <c r="W84" t="str">
        <f>TEXT(Working_Data[[#This Row],[order_date]],"mmmm")</f>
        <v>January</v>
      </c>
      <c r="X84" s="7">
        <f>Working_Data[[#This Row],[last_order_date]]-Working_Data[[#This Row],[signup_date]]</f>
        <v>340</v>
      </c>
      <c r="Y84" s="7">
        <f>IF(Working_Data[[#This Row],[churned]]="Active",1,0)</f>
        <v>1</v>
      </c>
      <c r="Z84" s="7">
        <f>YEAR(Working_Data[[#This Row],[order_date]])</f>
        <v>2023</v>
      </c>
    </row>
    <row r="85" spans="1:26" x14ac:dyDescent="0.25">
      <c r="A85" t="s">
        <v>220</v>
      </c>
      <c r="B85" t="s">
        <v>21</v>
      </c>
      <c r="C85" t="s">
        <v>22</v>
      </c>
      <c r="D85" t="s">
        <v>32</v>
      </c>
      <c r="E85" s="1">
        <v>45644</v>
      </c>
      <c r="F85" t="s">
        <v>221</v>
      </c>
      <c r="G85" s="1">
        <v>44935</v>
      </c>
      <c r="H85" t="s">
        <v>58</v>
      </c>
      <c r="I85" t="s">
        <v>54</v>
      </c>
      <c r="J85" t="s">
        <v>64</v>
      </c>
      <c r="K85">
        <v>4</v>
      </c>
      <c r="L85" s="3">
        <f>Working_Data[[#This Row],[price2]]/Working_Data[[#This Row],[quantity]]</f>
        <v>43.19</v>
      </c>
      <c r="M85" s="3">
        <v>172.76</v>
      </c>
      <c r="N85" t="s">
        <v>35</v>
      </c>
      <c r="O85">
        <v>23</v>
      </c>
      <c r="P85" s="1">
        <v>45795</v>
      </c>
      <c r="Q85">
        <v>356</v>
      </c>
      <c r="R85" t="s">
        <v>43</v>
      </c>
      <c r="S85">
        <v>5</v>
      </c>
      <c r="T85" s="1">
        <v>45682</v>
      </c>
      <c r="U85" t="s">
        <v>60</v>
      </c>
      <c r="V85" t="str">
        <f>TEXT(WEEKDAY(Working_Data[[#This Row],[order_date]],1),"DDDD")</f>
        <v>Monday</v>
      </c>
      <c r="W85" t="str">
        <f>TEXT(Working_Data[[#This Row],[order_date]],"mmmm")</f>
        <v>January</v>
      </c>
      <c r="X85" s="7">
        <f>Working_Data[[#This Row],[last_order_date]]-Working_Data[[#This Row],[signup_date]]</f>
        <v>151</v>
      </c>
      <c r="Y85" s="7">
        <f>IF(Working_Data[[#This Row],[churned]]="Active",1,0)</f>
        <v>0</v>
      </c>
      <c r="Z85" s="7">
        <f>YEAR(Working_Data[[#This Row],[order_date]])</f>
        <v>2023</v>
      </c>
    </row>
    <row r="86" spans="1:26" x14ac:dyDescent="0.25">
      <c r="A86" t="s">
        <v>222</v>
      </c>
      <c r="B86" t="s">
        <v>21</v>
      </c>
      <c r="C86" t="s">
        <v>39</v>
      </c>
      <c r="D86" t="s">
        <v>52</v>
      </c>
      <c r="E86" s="1">
        <v>45693</v>
      </c>
      <c r="F86" t="s">
        <v>223</v>
      </c>
      <c r="G86" s="1">
        <v>44966</v>
      </c>
      <c r="H86" t="s">
        <v>58</v>
      </c>
      <c r="I86" t="s">
        <v>54</v>
      </c>
      <c r="J86" t="s">
        <v>67</v>
      </c>
      <c r="K86">
        <v>3</v>
      </c>
      <c r="L86" s="3">
        <f>Working_Data[[#This Row],[price2]]/Working_Data[[#This Row],[quantity]]</f>
        <v>61.373333333333335</v>
      </c>
      <c r="M86" s="3">
        <v>184.12</v>
      </c>
      <c r="N86" t="s">
        <v>50</v>
      </c>
      <c r="O86">
        <v>41</v>
      </c>
      <c r="P86" s="1">
        <v>45711</v>
      </c>
      <c r="Q86">
        <v>491</v>
      </c>
      <c r="R86" t="s">
        <v>43</v>
      </c>
      <c r="S86">
        <v>4</v>
      </c>
      <c r="T86" s="1">
        <v>45690</v>
      </c>
      <c r="U86" t="s">
        <v>30</v>
      </c>
      <c r="V86" t="str">
        <f>TEXT(WEEKDAY(Working_Data[[#This Row],[order_date]],1),"DDDD")</f>
        <v>Thursday</v>
      </c>
      <c r="W86" t="str">
        <f>TEXT(Working_Data[[#This Row],[order_date]],"mmmm")</f>
        <v>February</v>
      </c>
      <c r="X86" s="7">
        <f>Working_Data[[#This Row],[last_order_date]]-Working_Data[[#This Row],[signup_date]]</f>
        <v>18</v>
      </c>
      <c r="Y86" s="7">
        <f>IF(Working_Data[[#This Row],[churned]]="Active",1,0)</f>
        <v>0</v>
      </c>
      <c r="Z86" s="7">
        <f>YEAR(Working_Data[[#This Row],[order_date]])</f>
        <v>2023</v>
      </c>
    </row>
    <row r="87" spans="1:26" x14ac:dyDescent="0.25">
      <c r="A87" t="s">
        <v>224</v>
      </c>
      <c r="B87" t="s">
        <v>38</v>
      </c>
      <c r="C87" t="s">
        <v>22</v>
      </c>
      <c r="D87" t="s">
        <v>23</v>
      </c>
      <c r="E87" s="1">
        <v>45527</v>
      </c>
      <c r="F87" t="s">
        <v>225</v>
      </c>
      <c r="G87" s="1">
        <v>44966</v>
      </c>
      <c r="H87" t="s">
        <v>41</v>
      </c>
      <c r="I87" t="s">
        <v>42</v>
      </c>
      <c r="J87" t="s">
        <v>27</v>
      </c>
      <c r="K87">
        <v>3</v>
      </c>
      <c r="L87" s="3">
        <f>Working_Data[[#This Row],[price2]]/Working_Data[[#This Row],[quantity]]</f>
        <v>41.533333333333331</v>
      </c>
      <c r="M87" s="3">
        <v>124.6</v>
      </c>
      <c r="N87" t="s">
        <v>50</v>
      </c>
      <c r="O87">
        <v>26</v>
      </c>
      <c r="P87" s="1">
        <v>45813</v>
      </c>
      <c r="Q87">
        <v>297</v>
      </c>
      <c r="R87" t="s">
        <v>43</v>
      </c>
      <c r="S87">
        <v>2</v>
      </c>
      <c r="T87" s="1">
        <v>45624</v>
      </c>
      <c r="U87" t="s">
        <v>30</v>
      </c>
      <c r="V87" t="str">
        <f>TEXT(WEEKDAY(Working_Data[[#This Row],[order_date]],1),"DDDD")</f>
        <v>Thursday</v>
      </c>
      <c r="W87" t="str">
        <f>TEXT(Working_Data[[#This Row],[order_date]],"mmmm")</f>
        <v>February</v>
      </c>
      <c r="X87" s="7">
        <f>Working_Data[[#This Row],[last_order_date]]-Working_Data[[#This Row],[signup_date]]</f>
        <v>286</v>
      </c>
      <c r="Y87" s="7">
        <f>IF(Working_Data[[#This Row],[churned]]="Active",1,0)</f>
        <v>0</v>
      </c>
      <c r="Z87" s="7">
        <f>YEAR(Working_Data[[#This Row],[order_date]])</f>
        <v>2023</v>
      </c>
    </row>
    <row r="88" spans="1:26" x14ac:dyDescent="0.25">
      <c r="A88" t="s">
        <v>226</v>
      </c>
      <c r="B88" t="s">
        <v>38</v>
      </c>
      <c r="C88" t="s">
        <v>82</v>
      </c>
      <c r="D88" t="s">
        <v>52</v>
      </c>
      <c r="E88" s="1">
        <v>45864</v>
      </c>
      <c r="F88" t="s">
        <v>227</v>
      </c>
      <c r="G88" s="1">
        <v>44966</v>
      </c>
      <c r="H88" t="s">
        <v>25</v>
      </c>
      <c r="I88" t="s">
        <v>48</v>
      </c>
      <c r="J88" t="s">
        <v>49</v>
      </c>
      <c r="K88">
        <v>4</v>
      </c>
      <c r="L88" s="3">
        <f>Working_Data[[#This Row],[price2]]/Working_Data[[#This Row],[quantity]]</f>
        <v>166.02</v>
      </c>
      <c r="M88" s="3">
        <v>664.08</v>
      </c>
      <c r="N88" t="s">
        <v>28</v>
      </c>
      <c r="O88">
        <v>20</v>
      </c>
      <c r="P88" s="1">
        <v>45934</v>
      </c>
      <c r="Q88">
        <v>354</v>
      </c>
      <c r="R88" t="s">
        <v>43</v>
      </c>
      <c r="S88">
        <v>3</v>
      </c>
      <c r="T88" s="1">
        <v>45904</v>
      </c>
      <c r="U88" t="s">
        <v>30</v>
      </c>
      <c r="V88" t="str">
        <f>TEXT(WEEKDAY(Working_Data[[#This Row],[order_date]],1),"DDDD")</f>
        <v>Thursday</v>
      </c>
      <c r="W88" t="str">
        <f>TEXT(Working_Data[[#This Row],[order_date]],"mmmm")</f>
        <v>February</v>
      </c>
      <c r="X88" s="7">
        <f>Working_Data[[#This Row],[last_order_date]]-Working_Data[[#This Row],[signup_date]]</f>
        <v>70</v>
      </c>
      <c r="Y88" s="7">
        <f>IF(Working_Data[[#This Row],[churned]]="Active",1,0)</f>
        <v>0</v>
      </c>
      <c r="Z88" s="7">
        <f>YEAR(Working_Data[[#This Row],[order_date]])</f>
        <v>2023</v>
      </c>
    </row>
    <row r="89" spans="1:26" x14ac:dyDescent="0.25">
      <c r="A89" t="s">
        <v>228</v>
      </c>
      <c r="B89" t="s">
        <v>45</v>
      </c>
      <c r="C89" t="s">
        <v>39</v>
      </c>
      <c r="D89" t="s">
        <v>23</v>
      </c>
      <c r="E89" s="1">
        <v>45314</v>
      </c>
      <c r="F89" t="s">
        <v>229</v>
      </c>
      <c r="G89" s="1">
        <v>44966</v>
      </c>
      <c r="H89" t="s">
        <v>41</v>
      </c>
      <c r="I89" t="s">
        <v>48</v>
      </c>
      <c r="J89" t="s">
        <v>64</v>
      </c>
      <c r="K89">
        <v>1</v>
      </c>
      <c r="L89" s="3">
        <f>Working_Data[[#This Row],[price2]]/Working_Data[[#This Row],[quantity]]</f>
        <v>1465.02</v>
      </c>
      <c r="M89" s="3">
        <v>1465.02</v>
      </c>
      <c r="N89" t="s">
        <v>50</v>
      </c>
      <c r="O89">
        <v>45</v>
      </c>
      <c r="P89" s="1">
        <v>45754</v>
      </c>
      <c r="Q89">
        <v>420</v>
      </c>
      <c r="R89" t="s">
        <v>29</v>
      </c>
      <c r="S89">
        <v>1</v>
      </c>
      <c r="T89" s="1">
        <v>45708</v>
      </c>
      <c r="U89" t="s">
        <v>60</v>
      </c>
      <c r="V89" t="str">
        <f>TEXT(WEEKDAY(Working_Data[[#This Row],[order_date]],1),"DDDD")</f>
        <v>Thursday</v>
      </c>
      <c r="W89" t="str">
        <f>TEXT(Working_Data[[#This Row],[order_date]],"mmmm")</f>
        <v>February</v>
      </c>
      <c r="X89" s="7">
        <f>Working_Data[[#This Row],[last_order_date]]-Working_Data[[#This Row],[signup_date]]</f>
        <v>440</v>
      </c>
      <c r="Y89" s="7">
        <f>IF(Working_Data[[#This Row],[churned]]="Active",1,0)</f>
        <v>1</v>
      </c>
      <c r="Z89" s="7">
        <f>YEAR(Working_Data[[#This Row],[order_date]])</f>
        <v>2023</v>
      </c>
    </row>
    <row r="90" spans="1:26" x14ac:dyDescent="0.25">
      <c r="A90" t="s">
        <v>230</v>
      </c>
      <c r="B90" t="s">
        <v>45</v>
      </c>
      <c r="C90" t="s">
        <v>22</v>
      </c>
      <c r="D90" t="s">
        <v>23</v>
      </c>
      <c r="E90" s="1">
        <v>45226</v>
      </c>
      <c r="F90" t="s">
        <v>231</v>
      </c>
      <c r="G90" s="1">
        <v>44966</v>
      </c>
      <c r="H90" t="s">
        <v>47</v>
      </c>
      <c r="I90" t="s">
        <v>48</v>
      </c>
      <c r="J90" t="s">
        <v>64</v>
      </c>
      <c r="K90">
        <v>2</v>
      </c>
      <c r="L90" s="3">
        <f>Working_Data[[#This Row],[price2]]/Working_Data[[#This Row],[quantity]]</f>
        <v>79.105000000000004</v>
      </c>
      <c r="M90" s="3">
        <v>158.21</v>
      </c>
      <c r="N90" t="s">
        <v>28</v>
      </c>
      <c r="O90">
        <v>8</v>
      </c>
      <c r="P90" s="1">
        <v>45653</v>
      </c>
      <c r="Q90">
        <v>321</v>
      </c>
      <c r="R90" t="s">
        <v>29</v>
      </c>
      <c r="S90">
        <v>3</v>
      </c>
      <c r="T90" s="1">
        <v>45993</v>
      </c>
      <c r="U90" t="s">
        <v>36</v>
      </c>
      <c r="V90" t="str">
        <f>TEXT(WEEKDAY(Working_Data[[#This Row],[order_date]],1),"DDDD")</f>
        <v>Thursday</v>
      </c>
      <c r="W90" t="str">
        <f>TEXT(Working_Data[[#This Row],[order_date]],"mmmm")</f>
        <v>February</v>
      </c>
      <c r="X90" s="7">
        <f>Working_Data[[#This Row],[last_order_date]]-Working_Data[[#This Row],[signup_date]]</f>
        <v>427</v>
      </c>
      <c r="Y90" s="7">
        <f>IF(Working_Data[[#This Row],[churned]]="Active",1,0)</f>
        <v>1</v>
      </c>
      <c r="Z90" s="7">
        <f>YEAR(Working_Data[[#This Row],[order_date]])</f>
        <v>2023</v>
      </c>
    </row>
    <row r="91" spans="1:26" x14ac:dyDescent="0.25">
      <c r="A91" t="s">
        <v>232</v>
      </c>
      <c r="B91" t="s">
        <v>38</v>
      </c>
      <c r="C91" t="s">
        <v>22</v>
      </c>
      <c r="D91" t="s">
        <v>23</v>
      </c>
      <c r="E91" s="1">
        <v>45602</v>
      </c>
      <c r="F91" t="s">
        <v>233</v>
      </c>
      <c r="G91" s="1">
        <v>44966</v>
      </c>
      <c r="H91" t="s">
        <v>41</v>
      </c>
      <c r="I91" t="s">
        <v>48</v>
      </c>
      <c r="J91" t="s">
        <v>64</v>
      </c>
      <c r="K91">
        <v>2</v>
      </c>
      <c r="L91" s="3">
        <f>Working_Data[[#This Row],[price2]]/Working_Data[[#This Row],[quantity]]</f>
        <v>474.89</v>
      </c>
      <c r="M91" s="3">
        <v>949.78</v>
      </c>
      <c r="N91" t="s">
        <v>50</v>
      </c>
      <c r="O91">
        <v>46</v>
      </c>
      <c r="P91" s="1">
        <v>45761</v>
      </c>
      <c r="Q91">
        <v>435</v>
      </c>
      <c r="R91" t="s">
        <v>29</v>
      </c>
      <c r="S91">
        <v>1</v>
      </c>
      <c r="T91" s="1">
        <v>45883</v>
      </c>
      <c r="U91" t="s">
        <v>30</v>
      </c>
      <c r="V91" t="str">
        <f>TEXT(WEEKDAY(Working_Data[[#This Row],[order_date]],1),"DDDD")</f>
        <v>Thursday</v>
      </c>
      <c r="W91" t="str">
        <f>TEXT(Working_Data[[#This Row],[order_date]],"mmmm")</f>
        <v>February</v>
      </c>
      <c r="X91" s="7">
        <f>Working_Data[[#This Row],[last_order_date]]-Working_Data[[#This Row],[signup_date]]</f>
        <v>159</v>
      </c>
      <c r="Y91" s="7">
        <f>IF(Working_Data[[#This Row],[churned]]="Active",1,0)</f>
        <v>1</v>
      </c>
      <c r="Z91" s="7">
        <f>YEAR(Working_Data[[#This Row],[order_date]])</f>
        <v>2023</v>
      </c>
    </row>
    <row r="92" spans="1:26" x14ac:dyDescent="0.25">
      <c r="A92" t="s">
        <v>234</v>
      </c>
      <c r="B92" t="s">
        <v>21</v>
      </c>
      <c r="C92" t="s">
        <v>82</v>
      </c>
      <c r="D92" t="s">
        <v>23</v>
      </c>
      <c r="E92" s="1">
        <v>45540</v>
      </c>
      <c r="F92" t="s">
        <v>235</v>
      </c>
      <c r="G92" s="1">
        <v>44966</v>
      </c>
      <c r="H92" t="s">
        <v>25</v>
      </c>
      <c r="I92" t="s">
        <v>63</v>
      </c>
      <c r="J92" t="s">
        <v>64</v>
      </c>
      <c r="K92">
        <v>1</v>
      </c>
      <c r="L92" s="3">
        <f>Working_Data[[#This Row],[price2]]/Working_Data[[#This Row],[quantity]]</f>
        <v>1047.07</v>
      </c>
      <c r="M92" s="3">
        <v>1047.07</v>
      </c>
      <c r="N92" t="s">
        <v>35</v>
      </c>
      <c r="O92">
        <v>50</v>
      </c>
      <c r="P92" s="1">
        <v>45686</v>
      </c>
      <c r="Q92">
        <v>328</v>
      </c>
      <c r="R92" t="s">
        <v>43</v>
      </c>
      <c r="S92">
        <v>2</v>
      </c>
      <c r="T92" s="1">
        <v>45300</v>
      </c>
      <c r="U92" t="s">
        <v>36</v>
      </c>
      <c r="V92" t="str">
        <f>TEXT(WEEKDAY(Working_Data[[#This Row],[order_date]],1),"DDDD")</f>
        <v>Thursday</v>
      </c>
      <c r="W92" t="str">
        <f>TEXT(Working_Data[[#This Row],[order_date]],"mmmm")</f>
        <v>February</v>
      </c>
      <c r="X92" s="7">
        <f>Working_Data[[#This Row],[last_order_date]]-Working_Data[[#This Row],[signup_date]]</f>
        <v>146</v>
      </c>
      <c r="Y92" s="7">
        <f>IF(Working_Data[[#This Row],[churned]]="Active",1,0)</f>
        <v>0</v>
      </c>
      <c r="Z92" s="7">
        <f>YEAR(Working_Data[[#This Row],[order_date]])</f>
        <v>2023</v>
      </c>
    </row>
    <row r="93" spans="1:26" x14ac:dyDescent="0.25">
      <c r="A93" t="s">
        <v>236</v>
      </c>
      <c r="B93" t="s">
        <v>21</v>
      </c>
      <c r="C93" t="s">
        <v>22</v>
      </c>
      <c r="D93" t="s">
        <v>77</v>
      </c>
      <c r="E93" s="1">
        <v>45802</v>
      </c>
      <c r="F93" t="s">
        <v>237</v>
      </c>
      <c r="G93" s="1">
        <v>44966</v>
      </c>
      <c r="H93" t="s">
        <v>34</v>
      </c>
      <c r="I93" t="s">
        <v>48</v>
      </c>
      <c r="J93" t="s">
        <v>49</v>
      </c>
      <c r="K93">
        <v>2</v>
      </c>
      <c r="L93" s="3">
        <f>Working_Data[[#This Row],[price2]]/Working_Data[[#This Row],[quantity]]</f>
        <v>745.94</v>
      </c>
      <c r="M93" s="3">
        <v>1491.88</v>
      </c>
      <c r="N93" t="s">
        <v>28</v>
      </c>
      <c r="O93">
        <v>44</v>
      </c>
      <c r="P93" s="1">
        <v>45994</v>
      </c>
      <c r="Q93">
        <v>330</v>
      </c>
      <c r="R93" t="s">
        <v>29</v>
      </c>
      <c r="S93">
        <v>5</v>
      </c>
      <c r="T93" s="1">
        <v>45482</v>
      </c>
      <c r="U93" t="s">
        <v>36</v>
      </c>
      <c r="V93" t="str">
        <f>TEXT(WEEKDAY(Working_Data[[#This Row],[order_date]],1),"DDDD")</f>
        <v>Thursday</v>
      </c>
      <c r="W93" t="str">
        <f>TEXT(Working_Data[[#This Row],[order_date]],"mmmm")</f>
        <v>February</v>
      </c>
      <c r="X93" s="7">
        <f>Working_Data[[#This Row],[last_order_date]]-Working_Data[[#This Row],[signup_date]]</f>
        <v>192</v>
      </c>
      <c r="Y93" s="7">
        <f>IF(Working_Data[[#This Row],[churned]]="Active",1,0)</f>
        <v>1</v>
      </c>
      <c r="Z93" s="7">
        <f>YEAR(Working_Data[[#This Row],[order_date]])</f>
        <v>2023</v>
      </c>
    </row>
    <row r="94" spans="1:26" x14ac:dyDescent="0.25">
      <c r="A94" t="s">
        <v>238</v>
      </c>
      <c r="B94" t="s">
        <v>38</v>
      </c>
      <c r="C94" t="s">
        <v>39</v>
      </c>
      <c r="D94" t="s">
        <v>32</v>
      </c>
      <c r="E94" s="1">
        <v>45934</v>
      </c>
      <c r="F94" t="s">
        <v>239</v>
      </c>
      <c r="G94" s="1">
        <v>44966</v>
      </c>
      <c r="H94" t="s">
        <v>34</v>
      </c>
      <c r="I94" t="s">
        <v>48</v>
      </c>
      <c r="J94" t="s">
        <v>27</v>
      </c>
      <c r="K94">
        <v>4</v>
      </c>
      <c r="L94" s="3">
        <f>Working_Data[[#This Row],[price2]]/Working_Data[[#This Row],[quantity]]</f>
        <v>253.57</v>
      </c>
      <c r="M94" s="3">
        <v>1014.28</v>
      </c>
      <c r="N94" t="s">
        <v>50</v>
      </c>
      <c r="O94">
        <v>41</v>
      </c>
      <c r="P94" s="1">
        <v>45860</v>
      </c>
      <c r="Q94">
        <v>0</v>
      </c>
      <c r="R94" t="s">
        <v>29</v>
      </c>
      <c r="S94">
        <v>1</v>
      </c>
      <c r="T94" s="1">
        <v>45680</v>
      </c>
      <c r="U94" t="s">
        <v>60</v>
      </c>
      <c r="V94" t="str">
        <f>TEXT(WEEKDAY(Working_Data[[#This Row],[order_date]],1),"DDDD")</f>
        <v>Thursday</v>
      </c>
      <c r="W94" t="str">
        <f>TEXT(Working_Data[[#This Row],[order_date]],"mmmm")</f>
        <v>February</v>
      </c>
      <c r="X94" s="7">
        <f>Working_Data[[#This Row],[last_order_date]]-Working_Data[[#This Row],[signup_date]]</f>
        <v>-74</v>
      </c>
      <c r="Y94" s="7">
        <f>IF(Working_Data[[#This Row],[churned]]="Active",1,0)</f>
        <v>1</v>
      </c>
      <c r="Z94" s="7">
        <f>YEAR(Working_Data[[#This Row],[order_date]])</f>
        <v>2023</v>
      </c>
    </row>
    <row r="95" spans="1:26" x14ac:dyDescent="0.25">
      <c r="A95" t="s">
        <v>240</v>
      </c>
      <c r="B95" t="s">
        <v>21</v>
      </c>
      <c r="C95" t="s">
        <v>82</v>
      </c>
      <c r="D95" t="s">
        <v>52</v>
      </c>
      <c r="E95" s="1">
        <v>45548</v>
      </c>
      <c r="F95" t="s">
        <v>241</v>
      </c>
      <c r="G95" s="1">
        <v>44966</v>
      </c>
      <c r="H95" t="s">
        <v>47</v>
      </c>
      <c r="I95" t="s">
        <v>26</v>
      </c>
      <c r="J95" t="s">
        <v>59</v>
      </c>
      <c r="K95">
        <v>2</v>
      </c>
      <c r="L95" s="3">
        <f>Working_Data[[#This Row],[price2]]/Working_Data[[#This Row],[quantity]]</f>
        <v>470.51</v>
      </c>
      <c r="M95" s="3">
        <v>941.02</v>
      </c>
      <c r="N95" t="s">
        <v>35</v>
      </c>
      <c r="O95">
        <v>5</v>
      </c>
      <c r="P95" s="1">
        <v>45856</v>
      </c>
      <c r="Q95">
        <v>468</v>
      </c>
      <c r="R95" t="s">
        <v>29</v>
      </c>
      <c r="S95">
        <v>1</v>
      </c>
      <c r="T95" s="1">
        <v>45715</v>
      </c>
      <c r="U95" t="s">
        <v>60</v>
      </c>
      <c r="V95" t="str">
        <f>TEXT(WEEKDAY(Working_Data[[#This Row],[order_date]],1),"DDDD")</f>
        <v>Thursday</v>
      </c>
      <c r="W95" t="str">
        <f>TEXT(Working_Data[[#This Row],[order_date]],"mmmm")</f>
        <v>February</v>
      </c>
      <c r="X95" s="7">
        <f>Working_Data[[#This Row],[last_order_date]]-Working_Data[[#This Row],[signup_date]]</f>
        <v>308</v>
      </c>
      <c r="Y95" s="7">
        <f>IF(Working_Data[[#This Row],[churned]]="Active",1,0)</f>
        <v>1</v>
      </c>
      <c r="Z95" s="7">
        <f>YEAR(Working_Data[[#This Row],[order_date]])</f>
        <v>2023</v>
      </c>
    </row>
    <row r="96" spans="1:26" x14ac:dyDescent="0.25">
      <c r="A96" t="s">
        <v>242</v>
      </c>
      <c r="B96" t="s">
        <v>38</v>
      </c>
      <c r="C96" t="s">
        <v>39</v>
      </c>
      <c r="D96" t="s">
        <v>77</v>
      </c>
      <c r="E96" s="1">
        <v>45289</v>
      </c>
      <c r="F96" t="s">
        <v>243</v>
      </c>
      <c r="G96" s="1">
        <v>44994</v>
      </c>
      <c r="H96" t="s">
        <v>47</v>
      </c>
      <c r="I96" t="s">
        <v>63</v>
      </c>
      <c r="J96" t="s">
        <v>67</v>
      </c>
      <c r="K96">
        <v>1</v>
      </c>
      <c r="L96" s="3">
        <f>Working_Data[[#This Row],[price2]]/Working_Data[[#This Row],[quantity]]</f>
        <v>1187.79</v>
      </c>
      <c r="M96" s="3">
        <v>1187.79</v>
      </c>
      <c r="N96" t="s">
        <v>28</v>
      </c>
      <c r="O96">
        <v>41</v>
      </c>
      <c r="P96" s="1">
        <v>45784</v>
      </c>
      <c r="Q96">
        <v>22</v>
      </c>
      <c r="R96" t="s">
        <v>43</v>
      </c>
      <c r="S96">
        <v>2</v>
      </c>
      <c r="T96" s="1">
        <v>45639</v>
      </c>
      <c r="U96" t="s">
        <v>30</v>
      </c>
      <c r="V96" t="str">
        <f>TEXT(WEEKDAY(Working_Data[[#This Row],[order_date]],1),"DDDD")</f>
        <v>Thursday</v>
      </c>
      <c r="W96" t="str">
        <f>TEXT(Working_Data[[#This Row],[order_date]],"mmmm")</f>
        <v>March</v>
      </c>
      <c r="X96" s="7">
        <f>Working_Data[[#This Row],[last_order_date]]-Working_Data[[#This Row],[signup_date]]</f>
        <v>495</v>
      </c>
      <c r="Y96" s="7">
        <f>IF(Working_Data[[#This Row],[churned]]="Active",1,0)</f>
        <v>0</v>
      </c>
      <c r="Z96" s="7">
        <f>YEAR(Working_Data[[#This Row],[order_date]])</f>
        <v>2023</v>
      </c>
    </row>
    <row r="97" spans="1:26" x14ac:dyDescent="0.25">
      <c r="A97" t="s">
        <v>244</v>
      </c>
      <c r="B97" t="s">
        <v>38</v>
      </c>
      <c r="C97" t="s">
        <v>39</v>
      </c>
      <c r="D97" t="s">
        <v>32</v>
      </c>
      <c r="E97" s="1">
        <v>45746</v>
      </c>
      <c r="F97" t="s">
        <v>245</v>
      </c>
      <c r="G97" s="1">
        <v>44994</v>
      </c>
      <c r="H97" t="s">
        <v>25</v>
      </c>
      <c r="I97" t="s">
        <v>48</v>
      </c>
      <c r="J97" t="s">
        <v>67</v>
      </c>
      <c r="K97">
        <v>3</v>
      </c>
      <c r="L97" s="3">
        <f>Working_Data[[#This Row],[price2]]/Working_Data[[#This Row],[quantity]]</f>
        <v>400.49666666666667</v>
      </c>
      <c r="M97" s="3">
        <v>1201.49</v>
      </c>
      <c r="N97" t="s">
        <v>28</v>
      </c>
      <c r="O97">
        <v>37</v>
      </c>
      <c r="P97" s="1">
        <v>45777</v>
      </c>
      <c r="Q97">
        <v>293</v>
      </c>
      <c r="R97" t="s">
        <v>29</v>
      </c>
      <c r="S97">
        <v>1</v>
      </c>
      <c r="T97" s="1">
        <v>45626</v>
      </c>
      <c r="U97" t="s">
        <v>36</v>
      </c>
      <c r="V97" t="str">
        <f>TEXT(WEEKDAY(Working_Data[[#This Row],[order_date]],1),"DDDD")</f>
        <v>Thursday</v>
      </c>
      <c r="W97" t="str">
        <f>TEXT(Working_Data[[#This Row],[order_date]],"mmmm")</f>
        <v>March</v>
      </c>
      <c r="X97" s="7">
        <f>Working_Data[[#This Row],[last_order_date]]-Working_Data[[#This Row],[signup_date]]</f>
        <v>31</v>
      </c>
      <c r="Y97" s="7">
        <f>IF(Working_Data[[#This Row],[churned]]="Active",1,0)</f>
        <v>1</v>
      </c>
      <c r="Z97" s="7">
        <f>YEAR(Working_Data[[#This Row],[order_date]])</f>
        <v>2023</v>
      </c>
    </row>
    <row r="98" spans="1:26" x14ac:dyDescent="0.25">
      <c r="A98" t="s">
        <v>246</v>
      </c>
      <c r="B98" t="s">
        <v>45</v>
      </c>
      <c r="C98" t="s">
        <v>39</v>
      </c>
      <c r="D98" t="s">
        <v>77</v>
      </c>
      <c r="E98" s="1">
        <v>45366</v>
      </c>
      <c r="F98" t="s">
        <v>247</v>
      </c>
      <c r="G98" s="1">
        <v>44994</v>
      </c>
      <c r="H98" t="s">
        <v>41</v>
      </c>
      <c r="I98" t="s">
        <v>48</v>
      </c>
      <c r="J98" t="s">
        <v>49</v>
      </c>
      <c r="K98">
        <v>4</v>
      </c>
      <c r="L98" s="3">
        <f>Working_Data[[#This Row],[price2]]/Working_Data[[#This Row],[quantity]]</f>
        <v>144.93</v>
      </c>
      <c r="M98" s="3">
        <v>579.72</v>
      </c>
      <c r="N98" t="s">
        <v>35</v>
      </c>
      <c r="O98">
        <v>40</v>
      </c>
      <c r="P98" s="1">
        <v>45852</v>
      </c>
      <c r="Q98">
        <v>170</v>
      </c>
      <c r="R98" t="s">
        <v>43</v>
      </c>
      <c r="S98">
        <v>3</v>
      </c>
      <c r="T98" s="1">
        <v>45810</v>
      </c>
      <c r="U98" t="s">
        <v>36</v>
      </c>
      <c r="V98" t="str">
        <f>TEXT(WEEKDAY(Working_Data[[#This Row],[order_date]],1),"DDDD")</f>
        <v>Thursday</v>
      </c>
      <c r="W98" t="str">
        <f>TEXT(Working_Data[[#This Row],[order_date]],"mmmm")</f>
        <v>March</v>
      </c>
      <c r="X98" s="7">
        <f>Working_Data[[#This Row],[last_order_date]]-Working_Data[[#This Row],[signup_date]]</f>
        <v>486</v>
      </c>
      <c r="Y98" s="7">
        <f>IF(Working_Data[[#This Row],[churned]]="Active",1,0)</f>
        <v>0</v>
      </c>
      <c r="Z98" s="7">
        <f>YEAR(Working_Data[[#This Row],[order_date]])</f>
        <v>2023</v>
      </c>
    </row>
    <row r="99" spans="1:26" x14ac:dyDescent="0.25">
      <c r="A99" t="s">
        <v>248</v>
      </c>
      <c r="B99" t="s">
        <v>38</v>
      </c>
      <c r="C99" t="s">
        <v>22</v>
      </c>
      <c r="D99" t="s">
        <v>23</v>
      </c>
      <c r="E99" s="1">
        <v>45814</v>
      </c>
      <c r="F99" t="s">
        <v>249</v>
      </c>
      <c r="G99" s="1">
        <v>44994</v>
      </c>
      <c r="H99" t="s">
        <v>34</v>
      </c>
      <c r="I99" t="s">
        <v>26</v>
      </c>
      <c r="J99" t="s">
        <v>67</v>
      </c>
      <c r="K99">
        <v>4</v>
      </c>
      <c r="L99" s="3">
        <f>Working_Data[[#This Row],[price2]]/Working_Data[[#This Row],[quantity]]</f>
        <v>149.83750000000001</v>
      </c>
      <c r="M99" s="3">
        <v>599.35</v>
      </c>
      <c r="N99" t="s">
        <v>28</v>
      </c>
      <c r="O99">
        <v>3</v>
      </c>
      <c r="P99" s="1">
        <v>45873</v>
      </c>
      <c r="Q99">
        <v>322</v>
      </c>
      <c r="R99" t="s">
        <v>43</v>
      </c>
      <c r="S99">
        <v>2</v>
      </c>
      <c r="T99" s="1">
        <v>45672</v>
      </c>
      <c r="U99" t="s">
        <v>30</v>
      </c>
      <c r="V99" t="str">
        <f>TEXT(WEEKDAY(Working_Data[[#This Row],[order_date]],1),"DDDD")</f>
        <v>Thursday</v>
      </c>
      <c r="W99" t="str">
        <f>TEXT(Working_Data[[#This Row],[order_date]],"mmmm")</f>
        <v>March</v>
      </c>
      <c r="X99" s="7">
        <f>Working_Data[[#This Row],[last_order_date]]-Working_Data[[#This Row],[signup_date]]</f>
        <v>59</v>
      </c>
      <c r="Y99" s="7">
        <f>IF(Working_Data[[#This Row],[churned]]="Active",1,0)</f>
        <v>0</v>
      </c>
      <c r="Z99" s="7">
        <f>YEAR(Working_Data[[#This Row],[order_date]])</f>
        <v>2023</v>
      </c>
    </row>
    <row r="100" spans="1:26" x14ac:dyDescent="0.25">
      <c r="A100" t="s">
        <v>250</v>
      </c>
      <c r="B100" t="s">
        <v>21</v>
      </c>
      <c r="C100" t="s">
        <v>39</v>
      </c>
      <c r="D100" t="s">
        <v>23</v>
      </c>
      <c r="E100" s="1">
        <v>45475</v>
      </c>
      <c r="F100" t="s">
        <v>251</v>
      </c>
      <c r="G100" s="1">
        <v>44994</v>
      </c>
      <c r="H100" t="s">
        <v>58</v>
      </c>
      <c r="I100" t="s">
        <v>63</v>
      </c>
      <c r="J100" t="s">
        <v>59</v>
      </c>
      <c r="K100">
        <v>4</v>
      </c>
      <c r="L100" s="3">
        <f>Working_Data[[#This Row],[price2]]/Working_Data[[#This Row],[quantity]]</f>
        <v>354.5675</v>
      </c>
      <c r="M100" s="3">
        <v>1418.27</v>
      </c>
      <c r="N100" t="s">
        <v>35</v>
      </c>
      <c r="O100">
        <v>14</v>
      </c>
      <c r="P100" s="1">
        <v>45795</v>
      </c>
      <c r="Q100">
        <v>291</v>
      </c>
      <c r="R100" t="s">
        <v>43</v>
      </c>
      <c r="S100">
        <v>3</v>
      </c>
      <c r="T100" s="1">
        <v>45932</v>
      </c>
      <c r="U100" t="s">
        <v>30</v>
      </c>
      <c r="V100" t="str">
        <f>TEXT(WEEKDAY(Working_Data[[#This Row],[order_date]],1),"DDDD")</f>
        <v>Thursday</v>
      </c>
      <c r="W100" t="str">
        <f>TEXT(Working_Data[[#This Row],[order_date]],"mmmm")</f>
        <v>March</v>
      </c>
      <c r="X100" s="7">
        <f>Working_Data[[#This Row],[last_order_date]]-Working_Data[[#This Row],[signup_date]]</f>
        <v>320</v>
      </c>
      <c r="Y100" s="7">
        <f>IF(Working_Data[[#This Row],[churned]]="Active",1,0)</f>
        <v>0</v>
      </c>
      <c r="Z100" s="7">
        <f>YEAR(Working_Data[[#This Row],[order_date]])</f>
        <v>2023</v>
      </c>
    </row>
    <row r="101" spans="1:26" x14ac:dyDescent="0.25">
      <c r="A101" t="s">
        <v>252</v>
      </c>
      <c r="B101" t="s">
        <v>45</v>
      </c>
      <c r="C101" t="s">
        <v>22</v>
      </c>
      <c r="D101" t="s">
        <v>52</v>
      </c>
      <c r="E101" s="1">
        <v>45515</v>
      </c>
      <c r="F101" t="s">
        <v>253</v>
      </c>
      <c r="G101" s="1">
        <v>44994</v>
      </c>
      <c r="H101" t="s">
        <v>47</v>
      </c>
      <c r="I101" t="s">
        <v>63</v>
      </c>
      <c r="J101" t="s">
        <v>64</v>
      </c>
      <c r="K101">
        <v>2</v>
      </c>
      <c r="L101" s="3">
        <f>Working_Data[[#This Row],[price2]]/Working_Data[[#This Row],[quantity]]</f>
        <v>587.30999999999995</v>
      </c>
      <c r="M101" s="3">
        <v>1174.6199999999999</v>
      </c>
      <c r="N101" t="s">
        <v>50</v>
      </c>
      <c r="O101">
        <v>50</v>
      </c>
      <c r="P101" s="1">
        <v>45963</v>
      </c>
      <c r="Q101">
        <v>64</v>
      </c>
      <c r="R101" t="s">
        <v>29</v>
      </c>
      <c r="S101">
        <v>5</v>
      </c>
      <c r="T101" s="1">
        <v>45740</v>
      </c>
      <c r="U101" t="s">
        <v>30</v>
      </c>
      <c r="V101" t="str">
        <f>TEXT(WEEKDAY(Working_Data[[#This Row],[order_date]],1),"DDDD")</f>
        <v>Thursday</v>
      </c>
      <c r="W101" t="str">
        <f>TEXT(Working_Data[[#This Row],[order_date]],"mmmm")</f>
        <v>March</v>
      </c>
      <c r="X101" s="7">
        <f>Working_Data[[#This Row],[last_order_date]]-Working_Data[[#This Row],[signup_date]]</f>
        <v>448</v>
      </c>
      <c r="Y101" s="7">
        <f>IF(Working_Data[[#This Row],[churned]]="Active",1,0)</f>
        <v>1</v>
      </c>
      <c r="Z101" s="7">
        <f>YEAR(Working_Data[[#This Row],[order_date]])</f>
        <v>2023</v>
      </c>
    </row>
    <row r="102" spans="1:26" x14ac:dyDescent="0.25">
      <c r="A102" t="s">
        <v>254</v>
      </c>
      <c r="B102" t="s">
        <v>38</v>
      </c>
      <c r="C102" t="s">
        <v>82</v>
      </c>
      <c r="D102" t="s">
        <v>77</v>
      </c>
      <c r="E102" s="1">
        <v>45587</v>
      </c>
      <c r="F102" t="s">
        <v>255</v>
      </c>
      <c r="G102" s="1">
        <v>44994</v>
      </c>
      <c r="H102" t="s">
        <v>34</v>
      </c>
      <c r="I102" t="s">
        <v>42</v>
      </c>
      <c r="J102" t="s">
        <v>64</v>
      </c>
      <c r="K102">
        <v>4</v>
      </c>
      <c r="L102" s="3">
        <f>Working_Data[[#This Row],[price2]]/Working_Data[[#This Row],[quantity]]</f>
        <v>53.38</v>
      </c>
      <c r="M102" s="3">
        <v>213.52</v>
      </c>
      <c r="N102" t="s">
        <v>28</v>
      </c>
      <c r="O102">
        <v>50</v>
      </c>
      <c r="P102" s="1">
        <v>45679</v>
      </c>
      <c r="Q102">
        <v>24</v>
      </c>
      <c r="R102" t="s">
        <v>29</v>
      </c>
      <c r="S102">
        <v>3</v>
      </c>
      <c r="T102" s="1">
        <v>45640</v>
      </c>
      <c r="U102" t="s">
        <v>30</v>
      </c>
      <c r="V102" t="str">
        <f>TEXT(WEEKDAY(Working_Data[[#This Row],[order_date]],1),"DDDD")</f>
        <v>Thursday</v>
      </c>
      <c r="W102" t="str">
        <f>TEXT(Working_Data[[#This Row],[order_date]],"mmmm")</f>
        <v>March</v>
      </c>
      <c r="X102" s="7">
        <f>Working_Data[[#This Row],[last_order_date]]-Working_Data[[#This Row],[signup_date]]</f>
        <v>92</v>
      </c>
      <c r="Y102" s="7">
        <f>IF(Working_Data[[#This Row],[churned]]="Active",1,0)</f>
        <v>1</v>
      </c>
      <c r="Z102" s="7">
        <f>YEAR(Working_Data[[#This Row],[order_date]])</f>
        <v>2023</v>
      </c>
    </row>
    <row r="103" spans="1:26" x14ac:dyDescent="0.25">
      <c r="A103" t="s">
        <v>256</v>
      </c>
      <c r="B103" t="s">
        <v>21</v>
      </c>
      <c r="C103" t="s">
        <v>39</v>
      </c>
      <c r="D103" t="s">
        <v>77</v>
      </c>
      <c r="E103" s="1">
        <v>45409</v>
      </c>
      <c r="F103" t="s">
        <v>257</v>
      </c>
      <c r="G103" s="1">
        <v>45025</v>
      </c>
      <c r="H103" t="s">
        <v>34</v>
      </c>
      <c r="I103" t="s">
        <v>42</v>
      </c>
      <c r="J103" t="s">
        <v>67</v>
      </c>
      <c r="K103">
        <v>3</v>
      </c>
      <c r="L103" s="3">
        <f>Working_Data[[#This Row],[price2]]/Working_Data[[#This Row],[quantity]]</f>
        <v>188.96666666666667</v>
      </c>
      <c r="M103" s="3">
        <v>566.9</v>
      </c>
      <c r="N103" t="s">
        <v>35</v>
      </c>
      <c r="O103">
        <v>22</v>
      </c>
      <c r="P103" s="1">
        <v>45743</v>
      </c>
      <c r="Q103">
        <v>387</v>
      </c>
      <c r="R103" t="s">
        <v>29</v>
      </c>
      <c r="S103">
        <v>3</v>
      </c>
      <c r="T103" s="1">
        <v>45710</v>
      </c>
      <c r="U103" t="s">
        <v>30</v>
      </c>
      <c r="V103" t="str">
        <f>TEXT(WEEKDAY(Working_Data[[#This Row],[order_date]],1),"DDDD")</f>
        <v>Sunday</v>
      </c>
      <c r="W103" t="str">
        <f>TEXT(Working_Data[[#This Row],[order_date]],"mmmm")</f>
        <v>April</v>
      </c>
      <c r="X103" s="7">
        <f>Working_Data[[#This Row],[last_order_date]]-Working_Data[[#This Row],[signup_date]]</f>
        <v>334</v>
      </c>
      <c r="Y103" s="7">
        <f>IF(Working_Data[[#This Row],[churned]]="Active",1,0)</f>
        <v>1</v>
      </c>
      <c r="Z103" s="7">
        <f>YEAR(Working_Data[[#This Row],[order_date]])</f>
        <v>2023</v>
      </c>
    </row>
    <row r="104" spans="1:26" x14ac:dyDescent="0.25">
      <c r="A104" t="s">
        <v>258</v>
      </c>
      <c r="B104" t="s">
        <v>38</v>
      </c>
      <c r="C104" t="s">
        <v>82</v>
      </c>
      <c r="D104" t="s">
        <v>52</v>
      </c>
      <c r="E104" s="1">
        <v>45427</v>
      </c>
      <c r="F104" t="s">
        <v>259</v>
      </c>
      <c r="G104" s="1">
        <v>45025</v>
      </c>
      <c r="H104" t="s">
        <v>58</v>
      </c>
      <c r="I104" t="s">
        <v>63</v>
      </c>
      <c r="J104" t="s">
        <v>27</v>
      </c>
      <c r="K104">
        <v>3</v>
      </c>
      <c r="L104" s="3">
        <f>Working_Data[[#This Row],[price2]]/Working_Data[[#This Row],[quantity]]</f>
        <v>293.90333333333336</v>
      </c>
      <c r="M104" s="3">
        <v>881.71</v>
      </c>
      <c r="N104" t="s">
        <v>35</v>
      </c>
      <c r="O104">
        <v>16</v>
      </c>
      <c r="P104" s="1">
        <v>45833</v>
      </c>
      <c r="Q104">
        <v>26</v>
      </c>
      <c r="R104" t="s">
        <v>29</v>
      </c>
      <c r="S104">
        <v>2</v>
      </c>
      <c r="T104" s="1">
        <v>45616</v>
      </c>
      <c r="U104" t="s">
        <v>30</v>
      </c>
      <c r="V104" t="str">
        <f>TEXT(WEEKDAY(Working_Data[[#This Row],[order_date]],1),"DDDD")</f>
        <v>Sunday</v>
      </c>
      <c r="W104" t="str">
        <f>TEXT(Working_Data[[#This Row],[order_date]],"mmmm")</f>
        <v>April</v>
      </c>
      <c r="X104" s="7">
        <f>Working_Data[[#This Row],[last_order_date]]-Working_Data[[#This Row],[signup_date]]</f>
        <v>406</v>
      </c>
      <c r="Y104" s="7">
        <f>IF(Working_Data[[#This Row],[churned]]="Active",1,0)</f>
        <v>1</v>
      </c>
      <c r="Z104" s="7">
        <f>YEAR(Working_Data[[#This Row],[order_date]])</f>
        <v>2023</v>
      </c>
    </row>
    <row r="105" spans="1:26" x14ac:dyDescent="0.25">
      <c r="A105" t="s">
        <v>260</v>
      </c>
      <c r="B105" t="s">
        <v>38</v>
      </c>
      <c r="C105" t="s">
        <v>22</v>
      </c>
      <c r="D105" t="s">
        <v>32</v>
      </c>
      <c r="E105" s="1">
        <v>44937</v>
      </c>
      <c r="F105" t="s">
        <v>261</v>
      </c>
      <c r="G105" s="1">
        <v>45025</v>
      </c>
      <c r="H105" t="s">
        <v>47</v>
      </c>
      <c r="I105" t="s">
        <v>42</v>
      </c>
      <c r="J105" t="s">
        <v>67</v>
      </c>
      <c r="K105">
        <v>3</v>
      </c>
      <c r="L105" s="3">
        <f>Working_Data[[#This Row],[price2]]/Working_Data[[#This Row],[quantity]]</f>
        <v>380.81666666666666</v>
      </c>
      <c r="M105" s="3">
        <v>1142.45</v>
      </c>
      <c r="N105" t="s">
        <v>35</v>
      </c>
      <c r="O105">
        <v>9</v>
      </c>
      <c r="P105" s="1">
        <v>45513</v>
      </c>
      <c r="Q105">
        <v>397</v>
      </c>
      <c r="R105" t="s">
        <v>43</v>
      </c>
      <c r="S105">
        <v>1</v>
      </c>
      <c r="T105" s="1">
        <v>45736</v>
      </c>
      <c r="U105" t="s">
        <v>36</v>
      </c>
      <c r="V105" t="str">
        <f>TEXT(WEEKDAY(Working_Data[[#This Row],[order_date]],1),"DDDD")</f>
        <v>Sunday</v>
      </c>
      <c r="W105" t="str">
        <f>TEXT(Working_Data[[#This Row],[order_date]],"mmmm")</f>
        <v>April</v>
      </c>
      <c r="X105" s="7">
        <f>Working_Data[[#This Row],[last_order_date]]-Working_Data[[#This Row],[signup_date]]</f>
        <v>576</v>
      </c>
      <c r="Y105" s="7">
        <f>IF(Working_Data[[#This Row],[churned]]="Active",1,0)</f>
        <v>0</v>
      </c>
      <c r="Z105" s="7">
        <f>YEAR(Working_Data[[#This Row],[order_date]])</f>
        <v>2023</v>
      </c>
    </row>
    <row r="106" spans="1:26" x14ac:dyDescent="0.25">
      <c r="A106" t="s">
        <v>262</v>
      </c>
      <c r="B106" t="s">
        <v>21</v>
      </c>
      <c r="C106" t="s">
        <v>82</v>
      </c>
      <c r="D106" t="s">
        <v>77</v>
      </c>
      <c r="E106" s="1">
        <v>45654</v>
      </c>
      <c r="F106" t="s">
        <v>263</v>
      </c>
      <c r="G106" s="1">
        <v>45025</v>
      </c>
      <c r="H106" t="s">
        <v>25</v>
      </c>
      <c r="I106" t="s">
        <v>42</v>
      </c>
      <c r="J106" t="s">
        <v>64</v>
      </c>
      <c r="K106">
        <v>3</v>
      </c>
      <c r="L106" s="3">
        <f>Working_Data[[#This Row],[price2]]/Working_Data[[#This Row],[quantity]]</f>
        <v>244.95000000000002</v>
      </c>
      <c r="M106" s="3">
        <v>734.85</v>
      </c>
      <c r="N106" t="s">
        <v>50</v>
      </c>
      <c r="O106">
        <v>48</v>
      </c>
      <c r="P106" s="1">
        <v>45556</v>
      </c>
      <c r="Q106">
        <v>245</v>
      </c>
      <c r="R106" t="s">
        <v>29</v>
      </c>
      <c r="S106">
        <v>4</v>
      </c>
      <c r="T106" s="1">
        <v>45582</v>
      </c>
      <c r="U106" t="s">
        <v>60</v>
      </c>
      <c r="V106" t="str">
        <f>TEXT(WEEKDAY(Working_Data[[#This Row],[order_date]],1),"DDDD")</f>
        <v>Sunday</v>
      </c>
      <c r="W106" t="str">
        <f>TEXT(Working_Data[[#This Row],[order_date]],"mmmm")</f>
        <v>April</v>
      </c>
      <c r="X106" s="7">
        <f>Working_Data[[#This Row],[last_order_date]]-Working_Data[[#This Row],[signup_date]]</f>
        <v>-98</v>
      </c>
      <c r="Y106" s="7">
        <f>IF(Working_Data[[#This Row],[churned]]="Active",1,0)</f>
        <v>1</v>
      </c>
      <c r="Z106" s="7">
        <f>YEAR(Working_Data[[#This Row],[order_date]])</f>
        <v>2023</v>
      </c>
    </row>
    <row r="107" spans="1:26" x14ac:dyDescent="0.25">
      <c r="A107" t="s">
        <v>264</v>
      </c>
      <c r="B107" t="s">
        <v>45</v>
      </c>
      <c r="C107" t="s">
        <v>82</v>
      </c>
      <c r="D107" t="s">
        <v>52</v>
      </c>
      <c r="E107" s="1">
        <v>45318</v>
      </c>
      <c r="F107" t="s">
        <v>265</v>
      </c>
      <c r="G107" s="1">
        <v>45025</v>
      </c>
      <c r="H107" t="s">
        <v>47</v>
      </c>
      <c r="I107" t="s">
        <v>63</v>
      </c>
      <c r="J107" t="s">
        <v>59</v>
      </c>
      <c r="K107">
        <v>4</v>
      </c>
      <c r="L107" s="3">
        <f>Working_Data[[#This Row],[price2]]/Working_Data[[#This Row],[quantity]]</f>
        <v>325.77</v>
      </c>
      <c r="M107" s="3">
        <v>1303.08</v>
      </c>
      <c r="N107" t="s">
        <v>35</v>
      </c>
      <c r="O107">
        <v>19</v>
      </c>
      <c r="P107" s="1">
        <v>45907</v>
      </c>
      <c r="Q107">
        <v>62</v>
      </c>
      <c r="R107" t="s">
        <v>29</v>
      </c>
      <c r="S107">
        <v>1</v>
      </c>
      <c r="T107" s="1">
        <v>45873</v>
      </c>
      <c r="U107" t="s">
        <v>36</v>
      </c>
      <c r="V107" t="str">
        <f>TEXT(WEEKDAY(Working_Data[[#This Row],[order_date]],1),"DDDD")</f>
        <v>Sunday</v>
      </c>
      <c r="W107" t="str">
        <f>TEXT(Working_Data[[#This Row],[order_date]],"mmmm")</f>
        <v>April</v>
      </c>
      <c r="X107" s="7">
        <f>Working_Data[[#This Row],[last_order_date]]-Working_Data[[#This Row],[signup_date]]</f>
        <v>589</v>
      </c>
      <c r="Y107" s="7">
        <f>IF(Working_Data[[#This Row],[churned]]="Active",1,0)</f>
        <v>1</v>
      </c>
      <c r="Z107" s="7">
        <f>YEAR(Working_Data[[#This Row],[order_date]])</f>
        <v>2023</v>
      </c>
    </row>
    <row r="108" spans="1:26" x14ac:dyDescent="0.25">
      <c r="A108" t="s">
        <v>266</v>
      </c>
      <c r="B108" t="s">
        <v>45</v>
      </c>
      <c r="C108" t="s">
        <v>22</v>
      </c>
      <c r="D108" t="s">
        <v>23</v>
      </c>
      <c r="E108" s="1">
        <v>45782</v>
      </c>
      <c r="F108" t="s">
        <v>267</v>
      </c>
      <c r="G108" s="1">
        <v>45025</v>
      </c>
      <c r="H108" t="s">
        <v>47</v>
      </c>
      <c r="I108" t="s">
        <v>48</v>
      </c>
      <c r="J108" t="s">
        <v>27</v>
      </c>
      <c r="K108">
        <v>2</v>
      </c>
      <c r="L108" s="3">
        <f>Working_Data[[#This Row],[price2]]/Working_Data[[#This Row],[quantity]]</f>
        <v>263.19499999999999</v>
      </c>
      <c r="M108" s="3">
        <v>526.39</v>
      </c>
      <c r="N108" t="s">
        <v>35</v>
      </c>
      <c r="O108">
        <v>7</v>
      </c>
      <c r="P108" s="1">
        <v>45830</v>
      </c>
      <c r="Q108">
        <v>83</v>
      </c>
      <c r="R108" t="s">
        <v>43</v>
      </c>
      <c r="S108">
        <v>1</v>
      </c>
      <c r="T108" s="1">
        <v>45751</v>
      </c>
      <c r="U108" t="s">
        <v>36</v>
      </c>
      <c r="V108" t="str">
        <f>TEXT(WEEKDAY(Working_Data[[#This Row],[order_date]],1),"DDDD")</f>
        <v>Sunday</v>
      </c>
      <c r="W108" t="str">
        <f>TEXT(Working_Data[[#This Row],[order_date]],"mmmm")</f>
        <v>April</v>
      </c>
      <c r="X108" s="7">
        <f>Working_Data[[#This Row],[last_order_date]]-Working_Data[[#This Row],[signup_date]]</f>
        <v>48</v>
      </c>
      <c r="Y108" s="7">
        <f>IF(Working_Data[[#This Row],[churned]]="Active",1,0)</f>
        <v>0</v>
      </c>
      <c r="Z108" s="7">
        <f>YEAR(Working_Data[[#This Row],[order_date]])</f>
        <v>2023</v>
      </c>
    </row>
    <row r="109" spans="1:26" x14ac:dyDescent="0.25">
      <c r="A109" t="s">
        <v>268</v>
      </c>
      <c r="B109" t="s">
        <v>21</v>
      </c>
      <c r="C109" t="s">
        <v>82</v>
      </c>
      <c r="D109" t="s">
        <v>77</v>
      </c>
      <c r="E109" s="1">
        <v>45598</v>
      </c>
      <c r="F109" t="s">
        <v>269</v>
      </c>
      <c r="G109" s="1">
        <v>45025</v>
      </c>
      <c r="H109" t="s">
        <v>41</v>
      </c>
      <c r="I109" t="s">
        <v>54</v>
      </c>
      <c r="J109" t="s">
        <v>59</v>
      </c>
      <c r="K109">
        <v>3</v>
      </c>
      <c r="L109" s="3">
        <f>Working_Data[[#This Row],[price2]]/Working_Data[[#This Row],[quantity]]</f>
        <v>299.27</v>
      </c>
      <c r="M109" s="3">
        <v>897.81</v>
      </c>
      <c r="N109" t="s">
        <v>28</v>
      </c>
      <c r="O109">
        <v>15</v>
      </c>
      <c r="P109" s="1">
        <v>45883</v>
      </c>
      <c r="Q109">
        <v>193</v>
      </c>
      <c r="R109" t="s">
        <v>29</v>
      </c>
      <c r="S109">
        <v>5</v>
      </c>
      <c r="T109" s="1">
        <v>45827</v>
      </c>
      <c r="U109" t="s">
        <v>30</v>
      </c>
      <c r="V109" t="str">
        <f>TEXT(WEEKDAY(Working_Data[[#This Row],[order_date]],1),"DDDD")</f>
        <v>Sunday</v>
      </c>
      <c r="W109" t="str">
        <f>TEXT(Working_Data[[#This Row],[order_date]],"mmmm")</f>
        <v>April</v>
      </c>
      <c r="X109" s="7">
        <f>Working_Data[[#This Row],[last_order_date]]-Working_Data[[#This Row],[signup_date]]</f>
        <v>285</v>
      </c>
      <c r="Y109" s="7">
        <f>IF(Working_Data[[#This Row],[churned]]="Active",1,0)</f>
        <v>1</v>
      </c>
      <c r="Z109" s="7">
        <f>YEAR(Working_Data[[#This Row],[order_date]])</f>
        <v>2023</v>
      </c>
    </row>
    <row r="110" spans="1:26" x14ac:dyDescent="0.25">
      <c r="A110" t="s">
        <v>270</v>
      </c>
      <c r="B110" t="s">
        <v>38</v>
      </c>
      <c r="C110" t="s">
        <v>39</v>
      </c>
      <c r="D110" t="s">
        <v>32</v>
      </c>
      <c r="E110" s="1">
        <v>45367</v>
      </c>
      <c r="F110" t="s">
        <v>271</v>
      </c>
      <c r="G110" s="1">
        <v>45055</v>
      </c>
      <c r="H110" t="s">
        <v>47</v>
      </c>
      <c r="I110" t="s">
        <v>26</v>
      </c>
      <c r="J110" t="s">
        <v>67</v>
      </c>
      <c r="K110">
        <v>4</v>
      </c>
      <c r="L110" s="3">
        <f>Working_Data[[#This Row],[price2]]/Working_Data[[#This Row],[quantity]]</f>
        <v>237.31</v>
      </c>
      <c r="M110" s="3">
        <v>949.24</v>
      </c>
      <c r="N110" t="s">
        <v>50</v>
      </c>
      <c r="O110">
        <v>21</v>
      </c>
      <c r="P110" s="1">
        <v>45823</v>
      </c>
      <c r="Q110">
        <v>264</v>
      </c>
      <c r="R110" t="s">
        <v>29</v>
      </c>
      <c r="S110">
        <v>2</v>
      </c>
      <c r="T110" s="1">
        <v>45617</v>
      </c>
      <c r="U110" t="s">
        <v>30</v>
      </c>
      <c r="V110" t="str">
        <f>TEXT(WEEKDAY(Working_Data[[#This Row],[order_date]],1),"DDDD")</f>
        <v>Tuesday</v>
      </c>
      <c r="W110" t="str">
        <f>TEXT(Working_Data[[#This Row],[order_date]],"mmmm")</f>
        <v>May</v>
      </c>
      <c r="X110" s="7">
        <f>Working_Data[[#This Row],[last_order_date]]-Working_Data[[#This Row],[signup_date]]</f>
        <v>456</v>
      </c>
      <c r="Y110" s="7">
        <f>IF(Working_Data[[#This Row],[churned]]="Active",1,0)</f>
        <v>1</v>
      </c>
      <c r="Z110" s="7">
        <f>YEAR(Working_Data[[#This Row],[order_date]])</f>
        <v>2023</v>
      </c>
    </row>
    <row r="111" spans="1:26" x14ac:dyDescent="0.25">
      <c r="A111" t="s">
        <v>272</v>
      </c>
      <c r="B111" t="s">
        <v>21</v>
      </c>
      <c r="C111" t="s">
        <v>82</v>
      </c>
      <c r="D111" t="s">
        <v>52</v>
      </c>
      <c r="E111" s="1">
        <v>45494</v>
      </c>
      <c r="F111" t="s">
        <v>273</v>
      </c>
      <c r="G111" s="1">
        <v>45055</v>
      </c>
      <c r="H111" t="s">
        <v>47</v>
      </c>
      <c r="I111" t="s">
        <v>42</v>
      </c>
      <c r="J111" t="s">
        <v>27</v>
      </c>
      <c r="K111">
        <v>5</v>
      </c>
      <c r="L111" s="3">
        <f>Working_Data[[#This Row],[price2]]/Working_Data[[#This Row],[quantity]]</f>
        <v>180.83199999999999</v>
      </c>
      <c r="M111" s="3">
        <v>904.16</v>
      </c>
      <c r="N111" t="s">
        <v>50</v>
      </c>
      <c r="O111">
        <v>10</v>
      </c>
      <c r="P111" s="1">
        <v>45708</v>
      </c>
      <c r="Q111">
        <v>118</v>
      </c>
      <c r="R111" t="s">
        <v>43</v>
      </c>
      <c r="S111">
        <v>4</v>
      </c>
      <c r="T111" s="1">
        <v>45718</v>
      </c>
      <c r="U111" t="s">
        <v>36</v>
      </c>
      <c r="V111" t="str">
        <f>TEXT(WEEKDAY(Working_Data[[#This Row],[order_date]],1),"DDDD")</f>
        <v>Tuesday</v>
      </c>
      <c r="W111" t="str">
        <f>TEXT(Working_Data[[#This Row],[order_date]],"mmmm")</f>
        <v>May</v>
      </c>
      <c r="X111" s="7">
        <f>Working_Data[[#This Row],[last_order_date]]-Working_Data[[#This Row],[signup_date]]</f>
        <v>214</v>
      </c>
      <c r="Y111" s="7">
        <f>IF(Working_Data[[#This Row],[churned]]="Active",1,0)</f>
        <v>0</v>
      </c>
      <c r="Z111" s="7">
        <f>YEAR(Working_Data[[#This Row],[order_date]])</f>
        <v>2023</v>
      </c>
    </row>
    <row r="112" spans="1:26" x14ac:dyDescent="0.25">
      <c r="A112" t="s">
        <v>274</v>
      </c>
      <c r="B112" t="s">
        <v>38</v>
      </c>
      <c r="C112" t="s">
        <v>39</v>
      </c>
      <c r="D112" t="s">
        <v>77</v>
      </c>
      <c r="E112" s="1">
        <v>45211</v>
      </c>
      <c r="F112" t="s">
        <v>275</v>
      </c>
      <c r="G112" s="1">
        <v>45055</v>
      </c>
      <c r="H112" t="s">
        <v>47</v>
      </c>
      <c r="I112" t="s">
        <v>48</v>
      </c>
      <c r="J112" t="s">
        <v>64</v>
      </c>
      <c r="K112">
        <v>4</v>
      </c>
      <c r="L112" s="3">
        <f>Working_Data[[#This Row],[price2]]/Working_Data[[#This Row],[quantity]]</f>
        <v>80.307500000000005</v>
      </c>
      <c r="M112" s="3">
        <v>321.23</v>
      </c>
      <c r="N112" t="s">
        <v>35</v>
      </c>
      <c r="O112">
        <v>32</v>
      </c>
      <c r="P112" s="1">
        <v>45733</v>
      </c>
      <c r="Q112">
        <v>145</v>
      </c>
      <c r="R112" t="s">
        <v>43</v>
      </c>
      <c r="S112">
        <v>2</v>
      </c>
      <c r="T112" s="1">
        <v>45814</v>
      </c>
      <c r="U112" t="s">
        <v>60</v>
      </c>
      <c r="V112" t="str">
        <f>TEXT(WEEKDAY(Working_Data[[#This Row],[order_date]],1),"DDDD")</f>
        <v>Tuesday</v>
      </c>
      <c r="W112" t="str">
        <f>TEXT(Working_Data[[#This Row],[order_date]],"mmmm")</f>
        <v>May</v>
      </c>
      <c r="X112" s="7">
        <f>Working_Data[[#This Row],[last_order_date]]-Working_Data[[#This Row],[signup_date]]</f>
        <v>522</v>
      </c>
      <c r="Y112" s="7">
        <f>IF(Working_Data[[#This Row],[churned]]="Active",1,0)</f>
        <v>0</v>
      </c>
      <c r="Z112" s="7">
        <f>YEAR(Working_Data[[#This Row],[order_date]])</f>
        <v>2023</v>
      </c>
    </row>
    <row r="113" spans="1:26" x14ac:dyDescent="0.25">
      <c r="A113" t="s">
        <v>276</v>
      </c>
      <c r="B113" t="s">
        <v>38</v>
      </c>
      <c r="C113" t="s">
        <v>82</v>
      </c>
      <c r="D113" t="s">
        <v>32</v>
      </c>
      <c r="E113" s="1">
        <v>45595</v>
      </c>
      <c r="F113" t="s">
        <v>277</v>
      </c>
      <c r="G113" s="1">
        <v>45055</v>
      </c>
      <c r="H113" t="s">
        <v>25</v>
      </c>
      <c r="I113" t="s">
        <v>42</v>
      </c>
      <c r="J113" t="s">
        <v>59</v>
      </c>
      <c r="K113">
        <v>4</v>
      </c>
      <c r="L113" s="3">
        <f>Working_Data[[#This Row],[price2]]/Working_Data[[#This Row],[quantity]]</f>
        <v>267.8725</v>
      </c>
      <c r="M113" s="3">
        <v>1071.49</v>
      </c>
      <c r="N113" t="s">
        <v>50</v>
      </c>
      <c r="O113">
        <v>39</v>
      </c>
      <c r="P113" s="1">
        <v>45753</v>
      </c>
      <c r="Q113">
        <v>1</v>
      </c>
      <c r="R113" t="s">
        <v>29</v>
      </c>
      <c r="S113">
        <v>2</v>
      </c>
      <c r="T113" s="1">
        <v>45703</v>
      </c>
      <c r="U113" t="s">
        <v>36</v>
      </c>
      <c r="V113" t="str">
        <f>TEXT(WEEKDAY(Working_Data[[#This Row],[order_date]],1),"DDDD")</f>
        <v>Tuesday</v>
      </c>
      <c r="W113" t="str">
        <f>TEXT(Working_Data[[#This Row],[order_date]],"mmmm")</f>
        <v>May</v>
      </c>
      <c r="X113" s="7">
        <f>Working_Data[[#This Row],[last_order_date]]-Working_Data[[#This Row],[signup_date]]</f>
        <v>158</v>
      </c>
      <c r="Y113" s="7">
        <f>IF(Working_Data[[#This Row],[churned]]="Active",1,0)</f>
        <v>1</v>
      </c>
      <c r="Z113" s="7">
        <f>YEAR(Working_Data[[#This Row],[order_date]])</f>
        <v>2023</v>
      </c>
    </row>
    <row r="114" spans="1:26" x14ac:dyDescent="0.25">
      <c r="A114" t="s">
        <v>278</v>
      </c>
      <c r="B114" t="s">
        <v>21</v>
      </c>
      <c r="C114" t="s">
        <v>22</v>
      </c>
      <c r="D114" t="s">
        <v>32</v>
      </c>
      <c r="E114" s="1">
        <v>45164</v>
      </c>
      <c r="F114" t="s">
        <v>279</v>
      </c>
      <c r="G114" s="1">
        <v>45055</v>
      </c>
      <c r="H114" t="s">
        <v>58</v>
      </c>
      <c r="I114" t="s">
        <v>42</v>
      </c>
      <c r="J114" t="s">
        <v>49</v>
      </c>
      <c r="K114">
        <v>3</v>
      </c>
      <c r="L114" s="3">
        <f>Working_Data[[#This Row],[price2]]/Working_Data[[#This Row],[quantity]]</f>
        <v>155.09333333333333</v>
      </c>
      <c r="M114" s="3">
        <v>465.28</v>
      </c>
      <c r="N114" t="s">
        <v>35</v>
      </c>
      <c r="O114">
        <v>4</v>
      </c>
      <c r="P114" s="1">
        <v>45814</v>
      </c>
      <c r="Q114">
        <v>71</v>
      </c>
      <c r="R114" t="s">
        <v>29</v>
      </c>
      <c r="S114">
        <v>4</v>
      </c>
      <c r="T114" s="1">
        <v>45823</v>
      </c>
      <c r="U114" t="s">
        <v>60</v>
      </c>
      <c r="V114" t="str">
        <f>TEXT(WEEKDAY(Working_Data[[#This Row],[order_date]],1),"DDDD")</f>
        <v>Tuesday</v>
      </c>
      <c r="W114" t="str">
        <f>TEXT(Working_Data[[#This Row],[order_date]],"mmmm")</f>
        <v>May</v>
      </c>
      <c r="X114" s="7">
        <f>Working_Data[[#This Row],[last_order_date]]-Working_Data[[#This Row],[signup_date]]</f>
        <v>650</v>
      </c>
      <c r="Y114" s="7">
        <f>IF(Working_Data[[#This Row],[churned]]="Active",1,0)</f>
        <v>1</v>
      </c>
      <c r="Z114" s="7">
        <f>YEAR(Working_Data[[#This Row],[order_date]])</f>
        <v>2023</v>
      </c>
    </row>
    <row r="115" spans="1:26" x14ac:dyDescent="0.25">
      <c r="A115" t="s">
        <v>280</v>
      </c>
      <c r="B115" t="s">
        <v>21</v>
      </c>
      <c r="C115" t="s">
        <v>82</v>
      </c>
      <c r="D115" t="s">
        <v>23</v>
      </c>
      <c r="E115" s="1">
        <v>45609</v>
      </c>
      <c r="F115" t="s">
        <v>281</v>
      </c>
      <c r="G115" s="1">
        <v>45055</v>
      </c>
      <c r="H115" t="s">
        <v>41</v>
      </c>
      <c r="I115" t="s">
        <v>48</v>
      </c>
      <c r="J115" t="s">
        <v>64</v>
      </c>
      <c r="K115">
        <v>3</v>
      </c>
      <c r="L115" s="3">
        <f>Working_Data[[#This Row],[price2]]/Working_Data[[#This Row],[quantity]]</f>
        <v>47.193333333333335</v>
      </c>
      <c r="M115" s="3">
        <v>141.58000000000001</v>
      </c>
      <c r="N115" t="s">
        <v>35</v>
      </c>
      <c r="O115">
        <v>30</v>
      </c>
      <c r="P115" s="1">
        <v>45421</v>
      </c>
      <c r="Q115">
        <v>363</v>
      </c>
      <c r="R115" t="s">
        <v>29</v>
      </c>
      <c r="S115">
        <v>2</v>
      </c>
      <c r="T115" s="1">
        <v>45774</v>
      </c>
      <c r="U115" t="s">
        <v>60</v>
      </c>
      <c r="V115" t="str">
        <f>TEXT(WEEKDAY(Working_Data[[#This Row],[order_date]],1),"DDDD")</f>
        <v>Tuesday</v>
      </c>
      <c r="W115" t="str">
        <f>TEXT(Working_Data[[#This Row],[order_date]],"mmmm")</f>
        <v>May</v>
      </c>
      <c r="X115" s="7">
        <f>Working_Data[[#This Row],[last_order_date]]-Working_Data[[#This Row],[signup_date]]</f>
        <v>-188</v>
      </c>
      <c r="Y115" s="7">
        <f>IF(Working_Data[[#This Row],[churned]]="Active",1,0)</f>
        <v>1</v>
      </c>
      <c r="Z115" s="7">
        <f>YEAR(Working_Data[[#This Row],[order_date]])</f>
        <v>2023</v>
      </c>
    </row>
    <row r="116" spans="1:26" x14ac:dyDescent="0.25">
      <c r="A116" t="s">
        <v>282</v>
      </c>
      <c r="B116" t="s">
        <v>45</v>
      </c>
      <c r="C116" t="s">
        <v>39</v>
      </c>
      <c r="D116" t="s">
        <v>23</v>
      </c>
      <c r="E116" s="1">
        <v>45995</v>
      </c>
      <c r="F116" t="s">
        <v>283</v>
      </c>
      <c r="G116" s="1">
        <v>45055</v>
      </c>
      <c r="H116" t="s">
        <v>41</v>
      </c>
      <c r="I116" t="s">
        <v>48</v>
      </c>
      <c r="J116" t="s">
        <v>64</v>
      </c>
      <c r="K116">
        <v>5</v>
      </c>
      <c r="L116" s="3">
        <f>Working_Data[[#This Row],[price2]]/Working_Data[[#This Row],[quantity]]</f>
        <v>139.94</v>
      </c>
      <c r="M116" s="3">
        <v>699.7</v>
      </c>
      <c r="N116" t="s">
        <v>28</v>
      </c>
      <c r="O116">
        <v>20</v>
      </c>
      <c r="P116" s="1">
        <v>45551</v>
      </c>
      <c r="Q116">
        <v>183</v>
      </c>
      <c r="R116" t="s">
        <v>29</v>
      </c>
      <c r="S116">
        <v>3</v>
      </c>
      <c r="T116" s="1">
        <v>45862</v>
      </c>
      <c r="U116" t="s">
        <v>60</v>
      </c>
      <c r="V116" t="str">
        <f>TEXT(WEEKDAY(Working_Data[[#This Row],[order_date]],1),"DDDD")</f>
        <v>Tuesday</v>
      </c>
      <c r="W116" t="str">
        <f>TEXT(Working_Data[[#This Row],[order_date]],"mmmm")</f>
        <v>May</v>
      </c>
      <c r="X116" s="7">
        <f>Working_Data[[#This Row],[last_order_date]]-Working_Data[[#This Row],[signup_date]]</f>
        <v>-444</v>
      </c>
      <c r="Y116" s="7">
        <f>IF(Working_Data[[#This Row],[churned]]="Active",1,0)</f>
        <v>1</v>
      </c>
      <c r="Z116" s="7">
        <f>YEAR(Working_Data[[#This Row],[order_date]])</f>
        <v>2023</v>
      </c>
    </row>
    <row r="117" spans="1:26" x14ac:dyDescent="0.25">
      <c r="A117" t="s">
        <v>284</v>
      </c>
      <c r="B117" t="s">
        <v>21</v>
      </c>
      <c r="C117" t="s">
        <v>82</v>
      </c>
      <c r="D117" t="s">
        <v>77</v>
      </c>
      <c r="E117" s="1">
        <v>45674</v>
      </c>
      <c r="F117" t="s">
        <v>285</v>
      </c>
      <c r="G117" s="1">
        <v>45086</v>
      </c>
      <c r="H117" t="s">
        <v>25</v>
      </c>
      <c r="I117" t="s">
        <v>54</v>
      </c>
      <c r="J117" t="s">
        <v>64</v>
      </c>
      <c r="K117">
        <v>3</v>
      </c>
      <c r="L117" s="3">
        <f>Working_Data[[#This Row],[price2]]/Working_Data[[#This Row],[quantity]]</f>
        <v>476.00333333333333</v>
      </c>
      <c r="M117" s="3">
        <v>1428.01</v>
      </c>
      <c r="N117" t="s">
        <v>28</v>
      </c>
      <c r="O117">
        <v>50</v>
      </c>
      <c r="P117" s="1">
        <v>45575</v>
      </c>
      <c r="Q117">
        <v>185</v>
      </c>
      <c r="R117" t="s">
        <v>29</v>
      </c>
      <c r="S117">
        <v>4</v>
      </c>
      <c r="T117" s="1">
        <v>45798</v>
      </c>
      <c r="U117" t="s">
        <v>30</v>
      </c>
      <c r="V117" t="str">
        <f>TEXT(WEEKDAY(Working_Data[[#This Row],[order_date]],1),"DDDD")</f>
        <v>Friday</v>
      </c>
      <c r="W117" t="str">
        <f>TEXT(Working_Data[[#This Row],[order_date]],"mmmm")</f>
        <v>June</v>
      </c>
      <c r="X117" s="7">
        <f>Working_Data[[#This Row],[last_order_date]]-Working_Data[[#This Row],[signup_date]]</f>
        <v>-99</v>
      </c>
      <c r="Y117" s="7">
        <f>IF(Working_Data[[#This Row],[churned]]="Active",1,0)</f>
        <v>1</v>
      </c>
      <c r="Z117" s="7">
        <f>YEAR(Working_Data[[#This Row],[order_date]])</f>
        <v>2023</v>
      </c>
    </row>
    <row r="118" spans="1:26" x14ac:dyDescent="0.25">
      <c r="A118" t="s">
        <v>286</v>
      </c>
      <c r="B118" t="s">
        <v>38</v>
      </c>
      <c r="C118" t="s">
        <v>22</v>
      </c>
      <c r="D118" t="s">
        <v>52</v>
      </c>
      <c r="E118" s="1">
        <v>45797</v>
      </c>
      <c r="F118" t="s">
        <v>287</v>
      </c>
      <c r="G118" s="1">
        <v>45086</v>
      </c>
      <c r="H118" t="s">
        <v>34</v>
      </c>
      <c r="I118" t="s">
        <v>42</v>
      </c>
      <c r="J118" t="s">
        <v>27</v>
      </c>
      <c r="K118">
        <v>5</v>
      </c>
      <c r="L118" s="3">
        <f>Working_Data[[#This Row],[price2]]/Working_Data[[#This Row],[quantity]]</f>
        <v>43.736000000000004</v>
      </c>
      <c r="M118" s="3">
        <v>218.68</v>
      </c>
      <c r="N118" t="s">
        <v>35</v>
      </c>
      <c r="O118">
        <v>26</v>
      </c>
      <c r="P118" s="1">
        <v>45485</v>
      </c>
      <c r="Q118">
        <v>249</v>
      </c>
      <c r="R118" t="s">
        <v>29</v>
      </c>
      <c r="S118">
        <v>4</v>
      </c>
      <c r="T118" s="1">
        <v>45933</v>
      </c>
      <c r="U118" t="s">
        <v>60</v>
      </c>
      <c r="V118" t="str">
        <f>TEXT(WEEKDAY(Working_Data[[#This Row],[order_date]],1),"DDDD")</f>
        <v>Friday</v>
      </c>
      <c r="W118" t="str">
        <f>TEXT(Working_Data[[#This Row],[order_date]],"mmmm")</f>
        <v>June</v>
      </c>
      <c r="X118" s="7">
        <f>Working_Data[[#This Row],[last_order_date]]-Working_Data[[#This Row],[signup_date]]</f>
        <v>-312</v>
      </c>
      <c r="Y118" s="7">
        <f>IF(Working_Data[[#This Row],[churned]]="Active",1,0)</f>
        <v>1</v>
      </c>
      <c r="Z118" s="7">
        <f>YEAR(Working_Data[[#This Row],[order_date]])</f>
        <v>2023</v>
      </c>
    </row>
    <row r="119" spans="1:26" x14ac:dyDescent="0.25">
      <c r="A119" t="s">
        <v>288</v>
      </c>
      <c r="B119" t="s">
        <v>38</v>
      </c>
      <c r="C119" t="s">
        <v>22</v>
      </c>
      <c r="D119" t="s">
        <v>32</v>
      </c>
      <c r="E119" s="1">
        <v>45087</v>
      </c>
      <c r="F119" t="s">
        <v>289</v>
      </c>
      <c r="G119" s="1">
        <v>45086</v>
      </c>
      <c r="H119" t="s">
        <v>41</v>
      </c>
      <c r="I119" t="s">
        <v>26</v>
      </c>
      <c r="J119" t="s">
        <v>49</v>
      </c>
      <c r="K119">
        <v>4</v>
      </c>
      <c r="L119" s="3">
        <f>Working_Data[[#This Row],[price2]]/Working_Data[[#This Row],[quantity]]</f>
        <v>98.97</v>
      </c>
      <c r="M119" s="3">
        <v>395.88</v>
      </c>
      <c r="N119" t="s">
        <v>50</v>
      </c>
      <c r="O119">
        <v>37</v>
      </c>
      <c r="P119" s="1">
        <v>45607</v>
      </c>
      <c r="Q119">
        <v>113</v>
      </c>
      <c r="R119" t="s">
        <v>43</v>
      </c>
      <c r="S119">
        <v>3</v>
      </c>
      <c r="T119" s="1">
        <v>45763</v>
      </c>
      <c r="U119" t="s">
        <v>36</v>
      </c>
      <c r="V119" t="str">
        <f>TEXT(WEEKDAY(Working_Data[[#This Row],[order_date]],1),"DDDD")</f>
        <v>Friday</v>
      </c>
      <c r="W119" t="str">
        <f>TEXT(Working_Data[[#This Row],[order_date]],"mmmm")</f>
        <v>June</v>
      </c>
      <c r="X119" s="7">
        <f>Working_Data[[#This Row],[last_order_date]]-Working_Data[[#This Row],[signup_date]]</f>
        <v>520</v>
      </c>
      <c r="Y119" s="7">
        <f>IF(Working_Data[[#This Row],[churned]]="Active",1,0)</f>
        <v>0</v>
      </c>
      <c r="Z119" s="7">
        <f>YEAR(Working_Data[[#This Row],[order_date]])</f>
        <v>2023</v>
      </c>
    </row>
    <row r="120" spans="1:26" x14ac:dyDescent="0.25">
      <c r="A120" t="s">
        <v>290</v>
      </c>
      <c r="B120" t="s">
        <v>45</v>
      </c>
      <c r="C120" t="s">
        <v>82</v>
      </c>
      <c r="D120" t="s">
        <v>77</v>
      </c>
      <c r="E120" s="1">
        <v>45578</v>
      </c>
      <c r="F120" t="s">
        <v>291</v>
      </c>
      <c r="G120" s="1">
        <v>45086</v>
      </c>
      <c r="H120" t="s">
        <v>58</v>
      </c>
      <c r="I120" t="s">
        <v>54</v>
      </c>
      <c r="J120" t="s">
        <v>49</v>
      </c>
      <c r="K120">
        <v>2</v>
      </c>
      <c r="L120" s="3">
        <f>Working_Data[[#This Row],[price2]]/Working_Data[[#This Row],[quantity]]</f>
        <v>117.91</v>
      </c>
      <c r="M120" s="3">
        <v>235.82</v>
      </c>
      <c r="N120" t="s">
        <v>35</v>
      </c>
      <c r="O120">
        <v>28</v>
      </c>
      <c r="P120" s="1">
        <v>45885</v>
      </c>
      <c r="Q120">
        <v>452</v>
      </c>
      <c r="R120" t="s">
        <v>43</v>
      </c>
      <c r="S120">
        <v>1</v>
      </c>
      <c r="T120" s="1">
        <v>45529</v>
      </c>
      <c r="U120" t="s">
        <v>36</v>
      </c>
      <c r="V120" t="str">
        <f>TEXT(WEEKDAY(Working_Data[[#This Row],[order_date]],1),"DDDD")</f>
        <v>Friday</v>
      </c>
      <c r="W120" t="str">
        <f>TEXT(Working_Data[[#This Row],[order_date]],"mmmm")</f>
        <v>June</v>
      </c>
      <c r="X120" s="7">
        <f>Working_Data[[#This Row],[last_order_date]]-Working_Data[[#This Row],[signup_date]]</f>
        <v>307</v>
      </c>
      <c r="Y120" s="7">
        <f>IF(Working_Data[[#This Row],[churned]]="Active",1,0)</f>
        <v>0</v>
      </c>
      <c r="Z120" s="7">
        <f>YEAR(Working_Data[[#This Row],[order_date]])</f>
        <v>2023</v>
      </c>
    </row>
    <row r="121" spans="1:26" x14ac:dyDescent="0.25">
      <c r="A121" t="s">
        <v>292</v>
      </c>
      <c r="B121" t="s">
        <v>45</v>
      </c>
      <c r="C121" t="s">
        <v>39</v>
      </c>
      <c r="D121" t="s">
        <v>52</v>
      </c>
      <c r="E121" s="1">
        <v>45369</v>
      </c>
      <c r="F121" t="s">
        <v>293</v>
      </c>
      <c r="G121" s="1">
        <v>45086</v>
      </c>
      <c r="H121" t="s">
        <v>34</v>
      </c>
      <c r="I121" t="s">
        <v>54</v>
      </c>
      <c r="J121" t="s">
        <v>27</v>
      </c>
      <c r="K121">
        <v>5</v>
      </c>
      <c r="L121" s="3">
        <f>Working_Data[[#This Row],[price2]]/Working_Data[[#This Row],[quantity]]</f>
        <v>125.372</v>
      </c>
      <c r="M121" s="3">
        <v>626.86</v>
      </c>
      <c r="N121" t="s">
        <v>50</v>
      </c>
      <c r="O121">
        <v>47</v>
      </c>
      <c r="P121" s="1">
        <v>45744</v>
      </c>
      <c r="Q121">
        <v>117</v>
      </c>
      <c r="R121" t="s">
        <v>43</v>
      </c>
      <c r="S121">
        <v>4</v>
      </c>
      <c r="T121" s="1">
        <v>45737</v>
      </c>
      <c r="U121" t="s">
        <v>36</v>
      </c>
      <c r="V121" t="str">
        <f>TEXT(WEEKDAY(Working_Data[[#This Row],[order_date]],1),"DDDD")</f>
        <v>Friday</v>
      </c>
      <c r="W121" t="str">
        <f>TEXT(Working_Data[[#This Row],[order_date]],"mmmm")</f>
        <v>June</v>
      </c>
      <c r="X121" s="7">
        <f>Working_Data[[#This Row],[last_order_date]]-Working_Data[[#This Row],[signup_date]]</f>
        <v>375</v>
      </c>
      <c r="Y121" s="7">
        <f>IF(Working_Data[[#This Row],[churned]]="Active",1,0)</f>
        <v>0</v>
      </c>
      <c r="Z121" s="7">
        <f>YEAR(Working_Data[[#This Row],[order_date]])</f>
        <v>2023</v>
      </c>
    </row>
    <row r="122" spans="1:26" x14ac:dyDescent="0.25">
      <c r="A122" t="s">
        <v>294</v>
      </c>
      <c r="B122" t="s">
        <v>38</v>
      </c>
      <c r="C122" t="s">
        <v>22</v>
      </c>
      <c r="D122" t="s">
        <v>23</v>
      </c>
      <c r="E122" s="1">
        <v>45938</v>
      </c>
      <c r="F122" t="s">
        <v>295</v>
      </c>
      <c r="G122" s="1">
        <v>45086</v>
      </c>
      <c r="H122" t="s">
        <v>25</v>
      </c>
      <c r="I122" t="s">
        <v>42</v>
      </c>
      <c r="J122" t="s">
        <v>49</v>
      </c>
      <c r="K122">
        <v>3</v>
      </c>
      <c r="L122" s="3">
        <f>Working_Data[[#This Row],[price2]]/Working_Data[[#This Row],[quantity]]</f>
        <v>222.43666666666664</v>
      </c>
      <c r="M122" s="3">
        <v>667.31</v>
      </c>
      <c r="N122" t="s">
        <v>28</v>
      </c>
      <c r="O122">
        <v>22</v>
      </c>
      <c r="P122" s="1">
        <v>45655</v>
      </c>
      <c r="Q122">
        <v>375</v>
      </c>
      <c r="R122" t="s">
        <v>29</v>
      </c>
      <c r="S122">
        <v>3</v>
      </c>
      <c r="T122" s="1">
        <v>45550</v>
      </c>
      <c r="U122" t="s">
        <v>60</v>
      </c>
      <c r="V122" t="str">
        <f>TEXT(WEEKDAY(Working_Data[[#This Row],[order_date]],1),"DDDD")</f>
        <v>Friday</v>
      </c>
      <c r="W122" t="str">
        <f>TEXT(Working_Data[[#This Row],[order_date]],"mmmm")</f>
        <v>June</v>
      </c>
      <c r="X122" s="7">
        <f>Working_Data[[#This Row],[last_order_date]]-Working_Data[[#This Row],[signup_date]]</f>
        <v>-283</v>
      </c>
      <c r="Y122" s="7">
        <f>IF(Working_Data[[#This Row],[churned]]="Active",1,0)</f>
        <v>1</v>
      </c>
      <c r="Z122" s="7">
        <f>YEAR(Working_Data[[#This Row],[order_date]])</f>
        <v>2023</v>
      </c>
    </row>
    <row r="123" spans="1:26" x14ac:dyDescent="0.25">
      <c r="A123" t="s">
        <v>296</v>
      </c>
      <c r="B123" t="s">
        <v>21</v>
      </c>
      <c r="C123" t="s">
        <v>22</v>
      </c>
      <c r="D123" t="s">
        <v>32</v>
      </c>
      <c r="E123" s="1">
        <v>45644</v>
      </c>
      <c r="F123" t="s">
        <v>297</v>
      </c>
      <c r="G123" s="1">
        <v>45086</v>
      </c>
      <c r="H123" t="s">
        <v>34</v>
      </c>
      <c r="I123" t="s">
        <v>54</v>
      </c>
      <c r="J123" t="s">
        <v>49</v>
      </c>
      <c r="K123">
        <v>2</v>
      </c>
      <c r="L123" s="3">
        <f>Working_Data[[#This Row],[price2]]/Working_Data[[#This Row],[quantity]]</f>
        <v>446.77499999999998</v>
      </c>
      <c r="M123" s="3">
        <v>893.55</v>
      </c>
      <c r="N123" t="s">
        <v>28</v>
      </c>
      <c r="O123">
        <v>17</v>
      </c>
      <c r="P123" s="1">
        <v>45586</v>
      </c>
      <c r="Q123">
        <v>497</v>
      </c>
      <c r="R123" t="s">
        <v>43</v>
      </c>
      <c r="S123">
        <v>3</v>
      </c>
      <c r="T123" s="1">
        <v>45616</v>
      </c>
      <c r="U123" t="s">
        <v>36</v>
      </c>
      <c r="V123" t="str">
        <f>TEXT(WEEKDAY(Working_Data[[#This Row],[order_date]],1),"DDDD")</f>
        <v>Friday</v>
      </c>
      <c r="W123" t="str">
        <f>TEXT(Working_Data[[#This Row],[order_date]],"mmmm")</f>
        <v>June</v>
      </c>
      <c r="X123" s="7">
        <f>Working_Data[[#This Row],[last_order_date]]-Working_Data[[#This Row],[signup_date]]</f>
        <v>-58</v>
      </c>
      <c r="Y123" s="7">
        <f>IF(Working_Data[[#This Row],[churned]]="Active",1,0)</f>
        <v>0</v>
      </c>
      <c r="Z123" s="7">
        <f>YEAR(Working_Data[[#This Row],[order_date]])</f>
        <v>2023</v>
      </c>
    </row>
    <row r="124" spans="1:26" x14ac:dyDescent="0.25">
      <c r="A124" t="s">
        <v>298</v>
      </c>
      <c r="B124" t="s">
        <v>45</v>
      </c>
      <c r="C124" t="s">
        <v>22</v>
      </c>
      <c r="D124" t="s">
        <v>56</v>
      </c>
      <c r="E124" s="1">
        <v>45688</v>
      </c>
      <c r="F124" t="s">
        <v>299</v>
      </c>
      <c r="G124" s="1">
        <v>45086</v>
      </c>
      <c r="H124" t="s">
        <v>47</v>
      </c>
      <c r="I124" t="s">
        <v>63</v>
      </c>
      <c r="J124" t="s">
        <v>27</v>
      </c>
      <c r="K124">
        <v>1</v>
      </c>
      <c r="L124" s="3">
        <f>Working_Data[[#This Row],[price2]]/Working_Data[[#This Row],[quantity]]</f>
        <v>368.03</v>
      </c>
      <c r="M124" s="3">
        <v>368.03</v>
      </c>
      <c r="N124" t="s">
        <v>28</v>
      </c>
      <c r="O124">
        <v>25</v>
      </c>
      <c r="P124" s="1">
        <v>45645</v>
      </c>
      <c r="Q124">
        <v>83</v>
      </c>
      <c r="R124" t="s">
        <v>43</v>
      </c>
      <c r="S124">
        <v>4</v>
      </c>
      <c r="T124" s="1">
        <v>45647</v>
      </c>
      <c r="U124" t="s">
        <v>36</v>
      </c>
      <c r="V124" t="str">
        <f>TEXT(WEEKDAY(Working_Data[[#This Row],[order_date]],1),"DDDD")</f>
        <v>Friday</v>
      </c>
      <c r="W124" t="str">
        <f>TEXT(Working_Data[[#This Row],[order_date]],"mmmm")</f>
        <v>June</v>
      </c>
      <c r="X124" s="7">
        <f>Working_Data[[#This Row],[last_order_date]]-Working_Data[[#This Row],[signup_date]]</f>
        <v>-43</v>
      </c>
      <c r="Y124" s="7">
        <f>IF(Working_Data[[#This Row],[churned]]="Active",1,0)</f>
        <v>0</v>
      </c>
      <c r="Z124" s="7">
        <f>YEAR(Working_Data[[#This Row],[order_date]])</f>
        <v>2023</v>
      </c>
    </row>
    <row r="125" spans="1:26" x14ac:dyDescent="0.25">
      <c r="A125" t="s">
        <v>300</v>
      </c>
      <c r="B125" t="s">
        <v>21</v>
      </c>
      <c r="C125" t="s">
        <v>82</v>
      </c>
      <c r="D125" t="s">
        <v>56</v>
      </c>
      <c r="E125" s="1">
        <v>45812</v>
      </c>
      <c r="F125" t="s">
        <v>301</v>
      </c>
      <c r="G125" s="1">
        <v>45116</v>
      </c>
      <c r="H125" t="s">
        <v>34</v>
      </c>
      <c r="I125" t="s">
        <v>42</v>
      </c>
      <c r="J125" t="s">
        <v>59</v>
      </c>
      <c r="K125">
        <v>1</v>
      </c>
      <c r="L125" s="3">
        <f>Working_Data[[#This Row],[price2]]/Working_Data[[#This Row],[quantity]]</f>
        <v>708.22</v>
      </c>
      <c r="M125" s="3">
        <v>708.22</v>
      </c>
      <c r="N125" t="s">
        <v>28</v>
      </c>
      <c r="O125">
        <v>39</v>
      </c>
      <c r="P125" s="1">
        <v>45676</v>
      </c>
      <c r="Q125">
        <v>441</v>
      </c>
      <c r="R125" t="s">
        <v>29</v>
      </c>
      <c r="S125">
        <v>5</v>
      </c>
      <c r="T125" s="1">
        <v>45635</v>
      </c>
      <c r="U125" t="s">
        <v>36</v>
      </c>
      <c r="V125" t="str">
        <f>TEXT(WEEKDAY(Working_Data[[#This Row],[order_date]],1),"DDDD")</f>
        <v>Sunday</v>
      </c>
      <c r="W125" t="str">
        <f>TEXT(Working_Data[[#This Row],[order_date]],"mmmm")</f>
        <v>July</v>
      </c>
      <c r="X125" s="7">
        <f>Working_Data[[#This Row],[last_order_date]]-Working_Data[[#This Row],[signup_date]]</f>
        <v>-136</v>
      </c>
      <c r="Y125" s="7">
        <f>IF(Working_Data[[#This Row],[churned]]="Active",1,0)</f>
        <v>1</v>
      </c>
      <c r="Z125" s="7">
        <f>YEAR(Working_Data[[#This Row],[order_date]])</f>
        <v>2023</v>
      </c>
    </row>
    <row r="126" spans="1:26" x14ac:dyDescent="0.25">
      <c r="A126" t="s">
        <v>302</v>
      </c>
      <c r="B126" t="s">
        <v>21</v>
      </c>
      <c r="C126" t="s">
        <v>82</v>
      </c>
      <c r="D126" t="s">
        <v>32</v>
      </c>
      <c r="E126" s="1">
        <v>45573</v>
      </c>
      <c r="F126" t="s">
        <v>303</v>
      </c>
      <c r="G126" s="1">
        <v>45116</v>
      </c>
      <c r="H126" t="s">
        <v>58</v>
      </c>
      <c r="I126" t="s">
        <v>26</v>
      </c>
      <c r="J126" t="s">
        <v>59</v>
      </c>
      <c r="K126">
        <v>3</v>
      </c>
      <c r="L126" s="3">
        <f>Working_Data[[#This Row],[price2]]/Working_Data[[#This Row],[quantity]]</f>
        <v>297.6033333333333</v>
      </c>
      <c r="M126" s="3">
        <v>892.81</v>
      </c>
      <c r="N126" t="s">
        <v>28</v>
      </c>
      <c r="O126">
        <v>25</v>
      </c>
      <c r="P126" s="1">
        <v>45695</v>
      </c>
      <c r="Q126">
        <v>335</v>
      </c>
      <c r="R126" t="s">
        <v>43</v>
      </c>
      <c r="S126">
        <v>4</v>
      </c>
      <c r="T126" s="1">
        <v>45708</v>
      </c>
      <c r="U126" t="s">
        <v>30</v>
      </c>
      <c r="V126" t="str">
        <f>TEXT(WEEKDAY(Working_Data[[#This Row],[order_date]],1),"DDDD")</f>
        <v>Sunday</v>
      </c>
      <c r="W126" t="str">
        <f>TEXT(Working_Data[[#This Row],[order_date]],"mmmm")</f>
        <v>July</v>
      </c>
      <c r="X126" s="7">
        <f>Working_Data[[#This Row],[last_order_date]]-Working_Data[[#This Row],[signup_date]]</f>
        <v>122</v>
      </c>
      <c r="Y126" s="7">
        <f>IF(Working_Data[[#This Row],[churned]]="Active",1,0)</f>
        <v>0</v>
      </c>
      <c r="Z126" s="7">
        <f>YEAR(Working_Data[[#This Row],[order_date]])</f>
        <v>2023</v>
      </c>
    </row>
    <row r="127" spans="1:26" x14ac:dyDescent="0.25">
      <c r="A127" t="s">
        <v>304</v>
      </c>
      <c r="B127" t="s">
        <v>38</v>
      </c>
      <c r="C127" t="s">
        <v>82</v>
      </c>
      <c r="D127" t="s">
        <v>52</v>
      </c>
      <c r="E127" s="1">
        <v>45630</v>
      </c>
      <c r="F127" t="s">
        <v>305</v>
      </c>
      <c r="G127" s="1">
        <v>45116</v>
      </c>
      <c r="H127" t="s">
        <v>58</v>
      </c>
      <c r="I127" t="s">
        <v>26</v>
      </c>
      <c r="J127" t="s">
        <v>64</v>
      </c>
      <c r="K127">
        <v>4</v>
      </c>
      <c r="L127" s="3">
        <f>Working_Data[[#This Row],[price2]]/Working_Data[[#This Row],[quantity]]</f>
        <v>260.94499999999999</v>
      </c>
      <c r="M127" s="3">
        <v>1043.78</v>
      </c>
      <c r="N127" t="s">
        <v>50</v>
      </c>
      <c r="O127">
        <v>6</v>
      </c>
      <c r="P127" s="1">
        <v>45762</v>
      </c>
      <c r="Q127">
        <v>114</v>
      </c>
      <c r="R127" t="s">
        <v>29</v>
      </c>
      <c r="S127">
        <v>2</v>
      </c>
      <c r="T127" s="1">
        <v>45783</v>
      </c>
      <c r="U127" t="s">
        <v>36</v>
      </c>
      <c r="V127" t="str">
        <f>TEXT(WEEKDAY(Working_Data[[#This Row],[order_date]],1),"DDDD")</f>
        <v>Sunday</v>
      </c>
      <c r="W127" t="str">
        <f>TEXT(Working_Data[[#This Row],[order_date]],"mmmm")</f>
        <v>July</v>
      </c>
      <c r="X127" s="7">
        <f>Working_Data[[#This Row],[last_order_date]]-Working_Data[[#This Row],[signup_date]]</f>
        <v>132</v>
      </c>
      <c r="Y127" s="7">
        <f>IF(Working_Data[[#This Row],[churned]]="Active",1,0)</f>
        <v>1</v>
      </c>
      <c r="Z127" s="7">
        <f>YEAR(Working_Data[[#This Row],[order_date]])</f>
        <v>2023</v>
      </c>
    </row>
    <row r="128" spans="1:26" x14ac:dyDescent="0.25">
      <c r="A128" t="s">
        <v>306</v>
      </c>
      <c r="B128" t="s">
        <v>38</v>
      </c>
      <c r="C128" t="s">
        <v>39</v>
      </c>
      <c r="D128" t="s">
        <v>77</v>
      </c>
      <c r="E128" s="1">
        <v>45805</v>
      </c>
      <c r="F128" t="s">
        <v>307</v>
      </c>
      <c r="G128" s="1">
        <v>45116</v>
      </c>
      <c r="H128" t="s">
        <v>58</v>
      </c>
      <c r="I128" t="s">
        <v>42</v>
      </c>
      <c r="J128" t="s">
        <v>27</v>
      </c>
      <c r="K128">
        <v>5</v>
      </c>
      <c r="L128" s="3">
        <f>Working_Data[[#This Row],[price2]]/Working_Data[[#This Row],[quantity]]</f>
        <v>32.410000000000004</v>
      </c>
      <c r="M128" s="3">
        <v>162.05000000000001</v>
      </c>
      <c r="N128" t="s">
        <v>35</v>
      </c>
      <c r="O128">
        <v>27</v>
      </c>
      <c r="P128" s="1">
        <v>45681</v>
      </c>
      <c r="Q128">
        <v>271</v>
      </c>
      <c r="R128" t="s">
        <v>43</v>
      </c>
      <c r="S128">
        <v>2</v>
      </c>
      <c r="T128" s="1">
        <v>45906</v>
      </c>
      <c r="U128" t="s">
        <v>30</v>
      </c>
      <c r="V128" t="str">
        <f>TEXT(WEEKDAY(Working_Data[[#This Row],[order_date]],1),"DDDD")</f>
        <v>Sunday</v>
      </c>
      <c r="W128" t="str">
        <f>TEXT(Working_Data[[#This Row],[order_date]],"mmmm")</f>
        <v>July</v>
      </c>
      <c r="X128" s="7">
        <f>Working_Data[[#This Row],[last_order_date]]-Working_Data[[#This Row],[signup_date]]</f>
        <v>-124</v>
      </c>
      <c r="Y128" s="7">
        <f>IF(Working_Data[[#This Row],[churned]]="Active",1,0)</f>
        <v>0</v>
      </c>
      <c r="Z128" s="7">
        <f>YEAR(Working_Data[[#This Row],[order_date]])</f>
        <v>2023</v>
      </c>
    </row>
    <row r="129" spans="1:26" x14ac:dyDescent="0.25">
      <c r="A129" t="s">
        <v>308</v>
      </c>
      <c r="B129" t="s">
        <v>38</v>
      </c>
      <c r="C129" t="s">
        <v>82</v>
      </c>
      <c r="D129" t="s">
        <v>23</v>
      </c>
      <c r="E129" s="1">
        <v>45358</v>
      </c>
      <c r="F129" t="s">
        <v>309</v>
      </c>
      <c r="G129" s="1">
        <v>45116</v>
      </c>
      <c r="H129" t="s">
        <v>25</v>
      </c>
      <c r="I129" t="s">
        <v>63</v>
      </c>
      <c r="J129" t="s">
        <v>27</v>
      </c>
      <c r="K129">
        <v>4</v>
      </c>
      <c r="L129" s="3">
        <f>Working_Data[[#This Row],[price2]]/Working_Data[[#This Row],[quantity]]</f>
        <v>198.02</v>
      </c>
      <c r="M129" s="3">
        <v>792.08</v>
      </c>
      <c r="N129" t="s">
        <v>50</v>
      </c>
      <c r="O129">
        <v>19</v>
      </c>
      <c r="P129" s="1">
        <v>45556</v>
      </c>
      <c r="Q129">
        <v>296</v>
      </c>
      <c r="R129" t="s">
        <v>43</v>
      </c>
      <c r="S129">
        <v>4</v>
      </c>
      <c r="T129" s="1">
        <v>45548</v>
      </c>
      <c r="U129" t="s">
        <v>60</v>
      </c>
      <c r="V129" t="str">
        <f>TEXT(WEEKDAY(Working_Data[[#This Row],[order_date]],1),"DDDD")</f>
        <v>Sunday</v>
      </c>
      <c r="W129" t="str">
        <f>TEXT(Working_Data[[#This Row],[order_date]],"mmmm")</f>
        <v>July</v>
      </c>
      <c r="X129" s="7">
        <f>Working_Data[[#This Row],[last_order_date]]-Working_Data[[#This Row],[signup_date]]</f>
        <v>198</v>
      </c>
      <c r="Y129" s="7">
        <f>IF(Working_Data[[#This Row],[churned]]="Active",1,0)</f>
        <v>0</v>
      </c>
      <c r="Z129" s="7">
        <f>YEAR(Working_Data[[#This Row],[order_date]])</f>
        <v>2023</v>
      </c>
    </row>
    <row r="130" spans="1:26" x14ac:dyDescent="0.25">
      <c r="A130" t="s">
        <v>310</v>
      </c>
      <c r="B130" t="s">
        <v>45</v>
      </c>
      <c r="C130" t="s">
        <v>82</v>
      </c>
      <c r="D130" t="s">
        <v>77</v>
      </c>
      <c r="E130" s="1">
        <v>45810</v>
      </c>
      <c r="F130" t="s">
        <v>311</v>
      </c>
      <c r="G130" s="1">
        <v>45116</v>
      </c>
      <c r="H130" t="s">
        <v>34</v>
      </c>
      <c r="I130" t="s">
        <v>63</v>
      </c>
      <c r="J130" t="s">
        <v>49</v>
      </c>
      <c r="K130">
        <v>5</v>
      </c>
      <c r="L130" s="3">
        <f>Working_Data[[#This Row],[price2]]/Working_Data[[#This Row],[quantity]]</f>
        <v>271.33199999999999</v>
      </c>
      <c r="M130" s="3">
        <v>1356.66</v>
      </c>
      <c r="N130" t="s">
        <v>50</v>
      </c>
      <c r="O130">
        <v>30</v>
      </c>
      <c r="P130" s="1">
        <v>45609</v>
      </c>
      <c r="Q130">
        <v>470</v>
      </c>
      <c r="R130" t="s">
        <v>43</v>
      </c>
      <c r="S130">
        <v>4</v>
      </c>
      <c r="T130" s="1">
        <v>45484</v>
      </c>
      <c r="U130" t="s">
        <v>30</v>
      </c>
      <c r="V130" t="str">
        <f>TEXT(WEEKDAY(Working_Data[[#This Row],[order_date]],1),"DDDD")</f>
        <v>Sunday</v>
      </c>
      <c r="W130" t="str">
        <f>TEXT(Working_Data[[#This Row],[order_date]],"mmmm")</f>
        <v>July</v>
      </c>
      <c r="X130" s="7">
        <f>Working_Data[[#This Row],[last_order_date]]-Working_Data[[#This Row],[signup_date]]</f>
        <v>-201</v>
      </c>
      <c r="Y130" s="7">
        <f>IF(Working_Data[[#This Row],[churned]]="Active",1,0)</f>
        <v>0</v>
      </c>
      <c r="Z130" s="7">
        <f>YEAR(Working_Data[[#This Row],[order_date]])</f>
        <v>2023</v>
      </c>
    </row>
    <row r="131" spans="1:26" x14ac:dyDescent="0.25">
      <c r="A131" t="s">
        <v>312</v>
      </c>
      <c r="B131" t="s">
        <v>21</v>
      </c>
      <c r="C131" t="s">
        <v>39</v>
      </c>
      <c r="D131" t="s">
        <v>56</v>
      </c>
      <c r="E131" s="1">
        <v>45523</v>
      </c>
      <c r="F131" t="s">
        <v>313</v>
      </c>
      <c r="G131" s="1">
        <v>45116</v>
      </c>
      <c r="H131" t="s">
        <v>34</v>
      </c>
      <c r="I131" t="s">
        <v>48</v>
      </c>
      <c r="J131" t="s">
        <v>27</v>
      </c>
      <c r="K131">
        <v>1</v>
      </c>
      <c r="L131" s="3">
        <f>Working_Data[[#This Row],[price2]]/Working_Data[[#This Row],[quantity]]</f>
        <v>820.53</v>
      </c>
      <c r="M131" s="3">
        <v>820.53</v>
      </c>
      <c r="N131" t="s">
        <v>50</v>
      </c>
      <c r="O131">
        <v>18</v>
      </c>
      <c r="P131" s="1">
        <v>45801</v>
      </c>
      <c r="Q131">
        <v>402</v>
      </c>
      <c r="R131" t="s">
        <v>43</v>
      </c>
      <c r="S131">
        <v>1</v>
      </c>
      <c r="T131" s="1">
        <v>45890</v>
      </c>
      <c r="U131" t="s">
        <v>60</v>
      </c>
      <c r="V131" t="str">
        <f>TEXT(WEEKDAY(Working_Data[[#This Row],[order_date]],1),"DDDD")</f>
        <v>Sunday</v>
      </c>
      <c r="W131" t="str">
        <f>TEXT(Working_Data[[#This Row],[order_date]],"mmmm")</f>
        <v>July</v>
      </c>
      <c r="X131" s="7">
        <f>Working_Data[[#This Row],[last_order_date]]-Working_Data[[#This Row],[signup_date]]</f>
        <v>278</v>
      </c>
      <c r="Y131" s="7">
        <f>IF(Working_Data[[#This Row],[churned]]="Active",1,0)</f>
        <v>0</v>
      </c>
      <c r="Z131" s="7">
        <f>YEAR(Working_Data[[#This Row],[order_date]])</f>
        <v>2023</v>
      </c>
    </row>
    <row r="132" spans="1:26" x14ac:dyDescent="0.25">
      <c r="A132" t="s">
        <v>314</v>
      </c>
      <c r="B132" t="s">
        <v>45</v>
      </c>
      <c r="C132" t="s">
        <v>22</v>
      </c>
      <c r="D132" t="s">
        <v>32</v>
      </c>
      <c r="E132" s="1">
        <v>45835</v>
      </c>
      <c r="F132" t="s">
        <v>315</v>
      </c>
      <c r="G132" s="1">
        <v>45116</v>
      </c>
      <c r="H132" t="s">
        <v>34</v>
      </c>
      <c r="I132" t="s">
        <v>26</v>
      </c>
      <c r="J132" t="s">
        <v>59</v>
      </c>
      <c r="K132">
        <v>2</v>
      </c>
      <c r="L132" s="3">
        <f>Working_Data[[#This Row],[price2]]/Working_Data[[#This Row],[quantity]]</f>
        <v>557.67999999999995</v>
      </c>
      <c r="M132" s="3">
        <v>1115.3599999999999</v>
      </c>
      <c r="N132" t="s">
        <v>50</v>
      </c>
      <c r="O132">
        <v>9</v>
      </c>
      <c r="P132" s="1">
        <v>45585</v>
      </c>
      <c r="Q132">
        <v>294</v>
      </c>
      <c r="R132" t="s">
        <v>29</v>
      </c>
      <c r="S132">
        <v>2</v>
      </c>
      <c r="T132" s="1">
        <v>45777</v>
      </c>
      <c r="U132" t="s">
        <v>36</v>
      </c>
      <c r="V132" t="str">
        <f>TEXT(WEEKDAY(Working_Data[[#This Row],[order_date]],1),"DDDD")</f>
        <v>Sunday</v>
      </c>
      <c r="W132" t="str">
        <f>TEXT(Working_Data[[#This Row],[order_date]],"mmmm")</f>
        <v>July</v>
      </c>
      <c r="X132" s="7">
        <f>Working_Data[[#This Row],[last_order_date]]-Working_Data[[#This Row],[signup_date]]</f>
        <v>-250</v>
      </c>
      <c r="Y132" s="7">
        <f>IF(Working_Data[[#This Row],[churned]]="Active",1,0)</f>
        <v>1</v>
      </c>
      <c r="Z132" s="7">
        <f>YEAR(Working_Data[[#This Row],[order_date]])</f>
        <v>2023</v>
      </c>
    </row>
    <row r="133" spans="1:26" x14ac:dyDescent="0.25">
      <c r="A133" t="s">
        <v>316</v>
      </c>
      <c r="B133" t="s">
        <v>21</v>
      </c>
      <c r="C133" t="s">
        <v>39</v>
      </c>
      <c r="D133" t="s">
        <v>52</v>
      </c>
      <c r="E133" s="1">
        <v>45774</v>
      </c>
      <c r="F133" t="s">
        <v>317</v>
      </c>
      <c r="G133" s="1">
        <v>45116</v>
      </c>
      <c r="H133" t="s">
        <v>34</v>
      </c>
      <c r="I133" t="s">
        <v>63</v>
      </c>
      <c r="J133" t="s">
        <v>67</v>
      </c>
      <c r="K133">
        <v>3</v>
      </c>
      <c r="L133" s="3">
        <f>Working_Data[[#This Row],[price2]]/Working_Data[[#This Row],[quantity]]</f>
        <v>395.66</v>
      </c>
      <c r="M133" s="3">
        <v>1186.98</v>
      </c>
      <c r="N133" t="s">
        <v>50</v>
      </c>
      <c r="O133">
        <v>11</v>
      </c>
      <c r="P133" s="1">
        <v>45995</v>
      </c>
      <c r="Q133">
        <v>134</v>
      </c>
      <c r="R133" t="s">
        <v>43</v>
      </c>
      <c r="S133">
        <v>2</v>
      </c>
      <c r="T133" s="1">
        <v>45876</v>
      </c>
      <c r="U133" t="s">
        <v>30</v>
      </c>
      <c r="V133" t="str">
        <f>TEXT(WEEKDAY(Working_Data[[#This Row],[order_date]],1),"DDDD")</f>
        <v>Sunday</v>
      </c>
      <c r="W133" t="str">
        <f>TEXT(Working_Data[[#This Row],[order_date]],"mmmm")</f>
        <v>July</v>
      </c>
      <c r="X133" s="7">
        <f>Working_Data[[#This Row],[last_order_date]]-Working_Data[[#This Row],[signup_date]]</f>
        <v>221</v>
      </c>
      <c r="Y133" s="7">
        <f>IF(Working_Data[[#This Row],[churned]]="Active",1,0)</f>
        <v>0</v>
      </c>
      <c r="Z133" s="7">
        <f>YEAR(Working_Data[[#This Row],[order_date]])</f>
        <v>2023</v>
      </c>
    </row>
    <row r="134" spans="1:26" x14ac:dyDescent="0.25">
      <c r="A134" t="s">
        <v>318</v>
      </c>
      <c r="B134" t="s">
        <v>21</v>
      </c>
      <c r="C134" t="s">
        <v>82</v>
      </c>
      <c r="D134" t="s">
        <v>32</v>
      </c>
      <c r="E134" s="1">
        <v>45834</v>
      </c>
      <c r="F134" t="s">
        <v>319</v>
      </c>
      <c r="G134" s="1">
        <v>45116</v>
      </c>
      <c r="H134" t="s">
        <v>58</v>
      </c>
      <c r="I134" t="s">
        <v>42</v>
      </c>
      <c r="J134" t="s">
        <v>64</v>
      </c>
      <c r="K134">
        <v>2</v>
      </c>
      <c r="L134" s="3">
        <f>Working_Data[[#This Row],[price2]]/Working_Data[[#This Row],[quantity]]</f>
        <v>607.83500000000004</v>
      </c>
      <c r="M134" s="3">
        <v>1215.67</v>
      </c>
      <c r="N134" t="s">
        <v>35</v>
      </c>
      <c r="O134">
        <v>8</v>
      </c>
      <c r="P134" s="1">
        <v>45837</v>
      </c>
      <c r="Q134">
        <v>186</v>
      </c>
      <c r="R134" t="s">
        <v>43</v>
      </c>
      <c r="S134">
        <v>4</v>
      </c>
      <c r="T134" s="1">
        <v>45653</v>
      </c>
      <c r="U134" t="s">
        <v>60</v>
      </c>
      <c r="V134" t="str">
        <f>TEXT(WEEKDAY(Working_Data[[#This Row],[order_date]],1),"DDDD")</f>
        <v>Sunday</v>
      </c>
      <c r="W134" t="str">
        <f>TEXT(Working_Data[[#This Row],[order_date]],"mmmm")</f>
        <v>July</v>
      </c>
      <c r="X134" s="7">
        <f>Working_Data[[#This Row],[last_order_date]]-Working_Data[[#This Row],[signup_date]]</f>
        <v>3</v>
      </c>
      <c r="Y134" s="7">
        <f>IF(Working_Data[[#This Row],[churned]]="Active",1,0)</f>
        <v>0</v>
      </c>
      <c r="Z134" s="7">
        <f>YEAR(Working_Data[[#This Row],[order_date]])</f>
        <v>2023</v>
      </c>
    </row>
    <row r="135" spans="1:26" x14ac:dyDescent="0.25">
      <c r="A135" t="s">
        <v>320</v>
      </c>
      <c r="B135" t="s">
        <v>21</v>
      </c>
      <c r="C135" t="s">
        <v>82</v>
      </c>
      <c r="D135" t="s">
        <v>23</v>
      </c>
      <c r="E135" s="1">
        <v>45794</v>
      </c>
      <c r="F135" t="s">
        <v>321</v>
      </c>
      <c r="G135" s="1">
        <v>45116</v>
      </c>
      <c r="H135" t="s">
        <v>58</v>
      </c>
      <c r="I135" t="s">
        <v>48</v>
      </c>
      <c r="J135" t="s">
        <v>67</v>
      </c>
      <c r="K135">
        <v>2</v>
      </c>
      <c r="L135" s="3">
        <f>Working_Data[[#This Row],[price2]]/Working_Data[[#This Row],[quantity]]</f>
        <v>307</v>
      </c>
      <c r="M135" s="3">
        <v>614</v>
      </c>
      <c r="N135" t="s">
        <v>50</v>
      </c>
      <c r="O135">
        <v>21</v>
      </c>
      <c r="P135" s="1">
        <v>45780</v>
      </c>
      <c r="Q135">
        <v>52</v>
      </c>
      <c r="R135" t="s">
        <v>29</v>
      </c>
      <c r="S135">
        <v>3</v>
      </c>
      <c r="T135" s="1">
        <v>45423</v>
      </c>
      <c r="U135" t="s">
        <v>30</v>
      </c>
      <c r="V135" t="str">
        <f>TEXT(WEEKDAY(Working_Data[[#This Row],[order_date]],1),"DDDD")</f>
        <v>Sunday</v>
      </c>
      <c r="W135" t="str">
        <f>TEXT(Working_Data[[#This Row],[order_date]],"mmmm")</f>
        <v>July</v>
      </c>
      <c r="X135" s="7">
        <f>Working_Data[[#This Row],[last_order_date]]-Working_Data[[#This Row],[signup_date]]</f>
        <v>-14</v>
      </c>
      <c r="Y135" s="7">
        <f>IF(Working_Data[[#This Row],[churned]]="Active",1,0)</f>
        <v>1</v>
      </c>
      <c r="Z135" s="7">
        <f>YEAR(Working_Data[[#This Row],[order_date]])</f>
        <v>2023</v>
      </c>
    </row>
    <row r="136" spans="1:26" x14ac:dyDescent="0.25">
      <c r="A136" t="s">
        <v>322</v>
      </c>
      <c r="B136" t="s">
        <v>21</v>
      </c>
      <c r="C136" t="s">
        <v>22</v>
      </c>
      <c r="D136" t="s">
        <v>23</v>
      </c>
      <c r="E136" s="1">
        <v>45583</v>
      </c>
      <c r="F136" t="s">
        <v>323</v>
      </c>
      <c r="G136" s="1">
        <v>45147</v>
      </c>
      <c r="H136" t="s">
        <v>58</v>
      </c>
      <c r="I136" t="s">
        <v>54</v>
      </c>
      <c r="J136" t="s">
        <v>67</v>
      </c>
      <c r="K136">
        <v>2</v>
      </c>
      <c r="L136" s="3">
        <f>Working_Data[[#This Row],[price2]]/Working_Data[[#This Row],[quantity]]</f>
        <v>106.295</v>
      </c>
      <c r="M136" s="3">
        <v>212.59</v>
      </c>
      <c r="N136" t="s">
        <v>28</v>
      </c>
      <c r="O136">
        <v>26</v>
      </c>
      <c r="P136" s="1">
        <v>45834</v>
      </c>
      <c r="Q136">
        <v>302</v>
      </c>
      <c r="R136" t="s">
        <v>29</v>
      </c>
      <c r="S136">
        <v>1</v>
      </c>
      <c r="T136" s="1">
        <v>45555</v>
      </c>
      <c r="U136" t="s">
        <v>60</v>
      </c>
      <c r="V136" t="str">
        <f>TEXT(WEEKDAY(Working_Data[[#This Row],[order_date]],1),"DDDD")</f>
        <v>Wednesday</v>
      </c>
      <c r="W136" t="str">
        <f>TEXT(Working_Data[[#This Row],[order_date]],"mmmm")</f>
        <v>August</v>
      </c>
      <c r="X136" s="7">
        <f>Working_Data[[#This Row],[last_order_date]]-Working_Data[[#This Row],[signup_date]]</f>
        <v>251</v>
      </c>
      <c r="Y136" s="7">
        <f>IF(Working_Data[[#This Row],[churned]]="Active",1,0)</f>
        <v>1</v>
      </c>
      <c r="Z136" s="7">
        <f>YEAR(Working_Data[[#This Row],[order_date]])</f>
        <v>2023</v>
      </c>
    </row>
    <row r="137" spans="1:26" x14ac:dyDescent="0.25">
      <c r="A137" t="s">
        <v>324</v>
      </c>
      <c r="B137" t="s">
        <v>21</v>
      </c>
      <c r="C137" t="s">
        <v>39</v>
      </c>
      <c r="D137" t="s">
        <v>52</v>
      </c>
      <c r="E137" s="1">
        <v>45294</v>
      </c>
      <c r="F137" t="s">
        <v>325</v>
      </c>
      <c r="G137" s="1">
        <v>45147</v>
      </c>
      <c r="H137" t="s">
        <v>47</v>
      </c>
      <c r="I137" t="s">
        <v>42</v>
      </c>
      <c r="J137" t="s">
        <v>64</v>
      </c>
      <c r="K137">
        <v>3</v>
      </c>
      <c r="L137" s="3">
        <f>Working_Data[[#This Row],[price2]]/Working_Data[[#This Row],[quantity]]</f>
        <v>365.76</v>
      </c>
      <c r="M137" s="3">
        <v>1097.28</v>
      </c>
      <c r="N137" t="s">
        <v>50</v>
      </c>
      <c r="O137">
        <v>20</v>
      </c>
      <c r="P137" s="1">
        <v>45557</v>
      </c>
      <c r="Q137">
        <v>22</v>
      </c>
      <c r="R137" t="s">
        <v>29</v>
      </c>
      <c r="S137">
        <v>5</v>
      </c>
      <c r="T137" s="1">
        <v>45626</v>
      </c>
      <c r="U137" t="s">
        <v>36</v>
      </c>
      <c r="V137" t="str">
        <f>TEXT(WEEKDAY(Working_Data[[#This Row],[order_date]],1),"DDDD")</f>
        <v>Wednesday</v>
      </c>
      <c r="W137" t="str">
        <f>TEXT(Working_Data[[#This Row],[order_date]],"mmmm")</f>
        <v>August</v>
      </c>
      <c r="X137" s="7">
        <f>Working_Data[[#This Row],[last_order_date]]-Working_Data[[#This Row],[signup_date]]</f>
        <v>263</v>
      </c>
      <c r="Y137" s="7">
        <f>IF(Working_Data[[#This Row],[churned]]="Active",1,0)</f>
        <v>1</v>
      </c>
      <c r="Z137" s="7">
        <f>YEAR(Working_Data[[#This Row],[order_date]])</f>
        <v>2023</v>
      </c>
    </row>
    <row r="138" spans="1:26" x14ac:dyDescent="0.25">
      <c r="A138" t="s">
        <v>326</v>
      </c>
      <c r="B138" t="s">
        <v>45</v>
      </c>
      <c r="C138" t="s">
        <v>22</v>
      </c>
      <c r="D138" t="s">
        <v>32</v>
      </c>
      <c r="E138" s="1">
        <v>45428</v>
      </c>
      <c r="F138" t="s">
        <v>327</v>
      </c>
      <c r="G138" s="1">
        <v>45147</v>
      </c>
      <c r="H138" t="s">
        <v>47</v>
      </c>
      <c r="I138" t="s">
        <v>54</v>
      </c>
      <c r="J138" t="s">
        <v>64</v>
      </c>
      <c r="K138">
        <v>2</v>
      </c>
      <c r="L138" s="3">
        <f>Working_Data[[#This Row],[price2]]/Working_Data[[#This Row],[quantity]]</f>
        <v>516.79499999999996</v>
      </c>
      <c r="M138" s="3">
        <v>1033.5899999999999</v>
      </c>
      <c r="N138" t="s">
        <v>50</v>
      </c>
      <c r="O138">
        <v>1</v>
      </c>
      <c r="P138" s="1">
        <v>45673</v>
      </c>
      <c r="Q138">
        <v>255</v>
      </c>
      <c r="R138" t="s">
        <v>29</v>
      </c>
      <c r="S138">
        <v>1</v>
      </c>
      <c r="T138" s="1">
        <v>45453</v>
      </c>
      <c r="U138" t="s">
        <v>36</v>
      </c>
      <c r="V138" t="str">
        <f>TEXT(WEEKDAY(Working_Data[[#This Row],[order_date]],1),"DDDD")</f>
        <v>Wednesday</v>
      </c>
      <c r="W138" t="str">
        <f>TEXT(Working_Data[[#This Row],[order_date]],"mmmm")</f>
        <v>August</v>
      </c>
      <c r="X138" s="7">
        <f>Working_Data[[#This Row],[last_order_date]]-Working_Data[[#This Row],[signup_date]]</f>
        <v>245</v>
      </c>
      <c r="Y138" s="7">
        <f>IF(Working_Data[[#This Row],[churned]]="Active",1,0)</f>
        <v>1</v>
      </c>
      <c r="Z138" s="7">
        <f>YEAR(Working_Data[[#This Row],[order_date]])</f>
        <v>2023</v>
      </c>
    </row>
    <row r="139" spans="1:26" x14ac:dyDescent="0.25">
      <c r="A139" t="s">
        <v>328</v>
      </c>
      <c r="B139" t="s">
        <v>45</v>
      </c>
      <c r="C139" t="s">
        <v>39</v>
      </c>
      <c r="D139" t="s">
        <v>77</v>
      </c>
      <c r="E139" s="1">
        <v>45298</v>
      </c>
      <c r="F139" t="s">
        <v>329</v>
      </c>
      <c r="G139" s="1">
        <v>45178</v>
      </c>
      <c r="H139" t="s">
        <v>58</v>
      </c>
      <c r="I139" t="s">
        <v>26</v>
      </c>
      <c r="J139" t="s">
        <v>59</v>
      </c>
      <c r="K139">
        <v>4</v>
      </c>
      <c r="L139" s="3">
        <f>Working_Data[[#This Row],[price2]]/Working_Data[[#This Row],[quantity]]</f>
        <v>116.51</v>
      </c>
      <c r="M139" s="3">
        <v>466.04</v>
      </c>
      <c r="N139" t="s">
        <v>28</v>
      </c>
      <c r="O139">
        <v>27</v>
      </c>
      <c r="P139" s="1">
        <v>45560</v>
      </c>
      <c r="Q139">
        <v>169</v>
      </c>
      <c r="R139" t="s">
        <v>43</v>
      </c>
      <c r="S139">
        <v>1</v>
      </c>
      <c r="T139" s="1">
        <v>45934</v>
      </c>
      <c r="U139" t="s">
        <v>30</v>
      </c>
      <c r="V139" t="str">
        <f>TEXT(WEEKDAY(Working_Data[[#This Row],[order_date]],1),"DDDD")</f>
        <v>Saturday</v>
      </c>
      <c r="W139" t="str">
        <f>TEXT(Working_Data[[#This Row],[order_date]],"mmmm")</f>
        <v>September</v>
      </c>
      <c r="X139" s="7">
        <f>Working_Data[[#This Row],[last_order_date]]-Working_Data[[#This Row],[signup_date]]</f>
        <v>262</v>
      </c>
      <c r="Y139" s="7">
        <f>IF(Working_Data[[#This Row],[churned]]="Active",1,0)</f>
        <v>0</v>
      </c>
      <c r="Z139" s="7">
        <f>YEAR(Working_Data[[#This Row],[order_date]])</f>
        <v>2023</v>
      </c>
    </row>
    <row r="140" spans="1:26" x14ac:dyDescent="0.25">
      <c r="A140" t="s">
        <v>330</v>
      </c>
      <c r="B140" t="s">
        <v>38</v>
      </c>
      <c r="C140" t="s">
        <v>82</v>
      </c>
      <c r="D140" t="s">
        <v>52</v>
      </c>
      <c r="E140" s="1">
        <v>45349</v>
      </c>
      <c r="F140" t="s">
        <v>331</v>
      </c>
      <c r="G140" s="1">
        <v>45178</v>
      </c>
      <c r="H140" t="s">
        <v>34</v>
      </c>
      <c r="I140" t="s">
        <v>26</v>
      </c>
      <c r="J140" t="s">
        <v>67</v>
      </c>
      <c r="K140">
        <v>2</v>
      </c>
      <c r="L140" s="3">
        <f>Working_Data[[#This Row],[price2]]/Working_Data[[#This Row],[quantity]]</f>
        <v>362.45499999999998</v>
      </c>
      <c r="M140" s="3">
        <v>724.91</v>
      </c>
      <c r="N140" t="s">
        <v>28</v>
      </c>
      <c r="O140">
        <v>18</v>
      </c>
      <c r="P140" s="1">
        <v>45394</v>
      </c>
      <c r="Q140">
        <v>438</v>
      </c>
      <c r="R140" t="s">
        <v>43</v>
      </c>
      <c r="S140">
        <v>4</v>
      </c>
      <c r="T140" s="1">
        <v>45739</v>
      </c>
      <c r="U140" t="s">
        <v>30</v>
      </c>
      <c r="V140" t="str">
        <f>TEXT(WEEKDAY(Working_Data[[#This Row],[order_date]],1),"DDDD")</f>
        <v>Saturday</v>
      </c>
      <c r="W140" t="str">
        <f>TEXT(Working_Data[[#This Row],[order_date]],"mmmm")</f>
        <v>September</v>
      </c>
      <c r="X140" s="7">
        <f>Working_Data[[#This Row],[last_order_date]]-Working_Data[[#This Row],[signup_date]]</f>
        <v>45</v>
      </c>
      <c r="Y140" s="7">
        <f>IF(Working_Data[[#This Row],[churned]]="Active",1,0)</f>
        <v>0</v>
      </c>
      <c r="Z140" s="7">
        <f>YEAR(Working_Data[[#This Row],[order_date]])</f>
        <v>2023</v>
      </c>
    </row>
    <row r="141" spans="1:26" x14ac:dyDescent="0.25">
      <c r="A141" t="s">
        <v>332</v>
      </c>
      <c r="B141" t="s">
        <v>21</v>
      </c>
      <c r="C141" t="s">
        <v>22</v>
      </c>
      <c r="D141" t="s">
        <v>32</v>
      </c>
      <c r="E141" s="1">
        <v>45710</v>
      </c>
      <c r="F141" t="s">
        <v>333</v>
      </c>
      <c r="G141" s="1">
        <v>45178</v>
      </c>
      <c r="H141" t="s">
        <v>58</v>
      </c>
      <c r="I141" t="s">
        <v>26</v>
      </c>
      <c r="J141" t="s">
        <v>59</v>
      </c>
      <c r="K141">
        <v>3</v>
      </c>
      <c r="L141" s="3">
        <f>Working_Data[[#This Row],[price2]]/Working_Data[[#This Row],[quantity]]</f>
        <v>376.32</v>
      </c>
      <c r="M141" s="3">
        <v>1128.96</v>
      </c>
      <c r="N141" t="s">
        <v>50</v>
      </c>
      <c r="O141">
        <v>12</v>
      </c>
      <c r="P141" s="1">
        <v>45886</v>
      </c>
      <c r="Q141">
        <v>487</v>
      </c>
      <c r="R141" t="s">
        <v>29</v>
      </c>
      <c r="S141">
        <v>3</v>
      </c>
      <c r="T141" s="1">
        <v>45790</v>
      </c>
      <c r="U141" t="s">
        <v>30</v>
      </c>
      <c r="V141" t="str">
        <f>TEXT(WEEKDAY(Working_Data[[#This Row],[order_date]],1),"DDDD")</f>
        <v>Saturday</v>
      </c>
      <c r="W141" t="str">
        <f>TEXT(Working_Data[[#This Row],[order_date]],"mmmm")</f>
        <v>September</v>
      </c>
      <c r="X141" s="7">
        <f>Working_Data[[#This Row],[last_order_date]]-Working_Data[[#This Row],[signup_date]]</f>
        <v>176</v>
      </c>
      <c r="Y141" s="7">
        <f>IF(Working_Data[[#This Row],[churned]]="Active",1,0)</f>
        <v>1</v>
      </c>
      <c r="Z141" s="7">
        <f>YEAR(Working_Data[[#This Row],[order_date]])</f>
        <v>2023</v>
      </c>
    </row>
    <row r="142" spans="1:26" x14ac:dyDescent="0.25">
      <c r="A142" t="s">
        <v>334</v>
      </c>
      <c r="B142" t="s">
        <v>21</v>
      </c>
      <c r="C142" t="s">
        <v>82</v>
      </c>
      <c r="D142" t="s">
        <v>56</v>
      </c>
      <c r="E142" s="1">
        <v>45842</v>
      </c>
      <c r="F142" t="s">
        <v>335</v>
      </c>
      <c r="G142" s="1">
        <v>45178</v>
      </c>
      <c r="H142" t="s">
        <v>41</v>
      </c>
      <c r="I142" t="s">
        <v>42</v>
      </c>
      <c r="J142" t="s">
        <v>27</v>
      </c>
      <c r="K142">
        <v>5</v>
      </c>
      <c r="L142" s="3">
        <f>Working_Data[[#This Row],[price2]]/Working_Data[[#This Row],[quantity]]</f>
        <v>24.568000000000001</v>
      </c>
      <c r="M142" s="3">
        <v>122.84</v>
      </c>
      <c r="N142" t="s">
        <v>28</v>
      </c>
      <c r="O142">
        <v>43</v>
      </c>
      <c r="P142" s="1">
        <v>45801</v>
      </c>
      <c r="Q142">
        <v>104</v>
      </c>
      <c r="R142" t="s">
        <v>29</v>
      </c>
      <c r="S142">
        <v>5</v>
      </c>
      <c r="T142" s="1">
        <v>45745</v>
      </c>
      <c r="U142" t="s">
        <v>60</v>
      </c>
      <c r="V142" t="str">
        <f>TEXT(WEEKDAY(Working_Data[[#This Row],[order_date]],1),"DDDD")</f>
        <v>Saturday</v>
      </c>
      <c r="W142" t="str">
        <f>TEXT(Working_Data[[#This Row],[order_date]],"mmmm")</f>
        <v>September</v>
      </c>
      <c r="X142" s="7">
        <f>Working_Data[[#This Row],[last_order_date]]-Working_Data[[#This Row],[signup_date]]</f>
        <v>-41</v>
      </c>
      <c r="Y142" s="7">
        <f>IF(Working_Data[[#This Row],[churned]]="Active",1,0)</f>
        <v>1</v>
      </c>
      <c r="Z142" s="7">
        <f>YEAR(Working_Data[[#This Row],[order_date]])</f>
        <v>2023</v>
      </c>
    </row>
    <row r="143" spans="1:26" x14ac:dyDescent="0.25">
      <c r="A143" t="s">
        <v>336</v>
      </c>
      <c r="B143" t="s">
        <v>21</v>
      </c>
      <c r="C143" t="s">
        <v>39</v>
      </c>
      <c r="D143" t="s">
        <v>52</v>
      </c>
      <c r="E143" s="1">
        <v>45259</v>
      </c>
      <c r="F143" t="s">
        <v>337</v>
      </c>
      <c r="G143" s="1">
        <v>45178</v>
      </c>
      <c r="H143" t="s">
        <v>47</v>
      </c>
      <c r="I143" t="s">
        <v>42</v>
      </c>
      <c r="J143" t="s">
        <v>64</v>
      </c>
      <c r="K143">
        <v>3</v>
      </c>
      <c r="L143" s="3">
        <f>Working_Data[[#This Row],[price2]]/Working_Data[[#This Row],[quantity]]</f>
        <v>146.66666666666666</v>
      </c>
      <c r="M143" s="3">
        <v>440</v>
      </c>
      <c r="N143" t="s">
        <v>35</v>
      </c>
      <c r="O143">
        <v>11</v>
      </c>
      <c r="P143" s="1">
        <v>45649</v>
      </c>
      <c r="Q143">
        <v>497</v>
      </c>
      <c r="R143" t="s">
        <v>29</v>
      </c>
      <c r="S143">
        <v>3</v>
      </c>
      <c r="T143" s="1">
        <v>45670</v>
      </c>
      <c r="U143" t="s">
        <v>60</v>
      </c>
      <c r="V143" t="str">
        <f>TEXT(WEEKDAY(Working_Data[[#This Row],[order_date]],1),"DDDD")</f>
        <v>Saturday</v>
      </c>
      <c r="W143" t="str">
        <f>TEXT(Working_Data[[#This Row],[order_date]],"mmmm")</f>
        <v>September</v>
      </c>
      <c r="X143" s="7">
        <f>Working_Data[[#This Row],[last_order_date]]-Working_Data[[#This Row],[signup_date]]</f>
        <v>390</v>
      </c>
      <c r="Y143" s="7">
        <f>IF(Working_Data[[#This Row],[churned]]="Active",1,0)</f>
        <v>1</v>
      </c>
      <c r="Z143" s="7">
        <f>YEAR(Working_Data[[#This Row],[order_date]])</f>
        <v>2023</v>
      </c>
    </row>
    <row r="144" spans="1:26" x14ac:dyDescent="0.25">
      <c r="A144" t="s">
        <v>338</v>
      </c>
      <c r="B144" t="s">
        <v>21</v>
      </c>
      <c r="C144" t="s">
        <v>22</v>
      </c>
      <c r="D144" t="s">
        <v>56</v>
      </c>
      <c r="E144" s="1">
        <v>45465</v>
      </c>
      <c r="F144" t="s">
        <v>339</v>
      </c>
      <c r="G144" s="1">
        <v>45178</v>
      </c>
      <c r="H144" t="s">
        <v>58</v>
      </c>
      <c r="I144" t="s">
        <v>54</v>
      </c>
      <c r="J144" t="s">
        <v>67</v>
      </c>
      <c r="K144">
        <v>2</v>
      </c>
      <c r="L144" s="3">
        <f>Working_Data[[#This Row],[price2]]/Working_Data[[#This Row],[quantity]]</f>
        <v>603.80999999999995</v>
      </c>
      <c r="M144" s="3">
        <v>1207.6199999999999</v>
      </c>
      <c r="N144" t="s">
        <v>35</v>
      </c>
      <c r="O144">
        <v>46</v>
      </c>
      <c r="P144" s="1">
        <v>45710</v>
      </c>
      <c r="Q144">
        <v>91</v>
      </c>
      <c r="R144" t="s">
        <v>29</v>
      </c>
      <c r="S144">
        <v>2</v>
      </c>
      <c r="T144" s="1">
        <v>45729</v>
      </c>
      <c r="U144" t="s">
        <v>60</v>
      </c>
      <c r="V144" t="str">
        <f>TEXT(WEEKDAY(Working_Data[[#This Row],[order_date]],1),"DDDD")</f>
        <v>Saturday</v>
      </c>
      <c r="W144" t="str">
        <f>TEXT(Working_Data[[#This Row],[order_date]],"mmmm")</f>
        <v>September</v>
      </c>
      <c r="X144" s="7">
        <f>Working_Data[[#This Row],[last_order_date]]-Working_Data[[#This Row],[signup_date]]</f>
        <v>245</v>
      </c>
      <c r="Y144" s="7">
        <f>IF(Working_Data[[#This Row],[churned]]="Active",1,0)</f>
        <v>1</v>
      </c>
      <c r="Z144" s="7">
        <f>YEAR(Working_Data[[#This Row],[order_date]])</f>
        <v>2023</v>
      </c>
    </row>
    <row r="145" spans="1:26" x14ac:dyDescent="0.25">
      <c r="A145" t="s">
        <v>340</v>
      </c>
      <c r="B145" t="s">
        <v>45</v>
      </c>
      <c r="C145" t="s">
        <v>22</v>
      </c>
      <c r="D145" t="s">
        <v>23</v>
      </c>
      <c r="E145" s="1">
        <v>45736</v>
      </c>
      <c r="F145" t="s">
        <v>341</v>
      </c>
      <c r="G145" s="1">
        <v>45178</v>
      </c>
      <c r="H145" t="s">
        <v>25</v>
      </c>
      <c r="I145" t="s">
        <v>48</v>
      </c>
      <c r="J145" t="s">
        <v>64</v>
      </c>
      <c r="K145">
        <v>3</v>
      </c>
      <c r="L145" s="3">
        <f>Working_Data[[#This Row],[price2]]/Working_Data[[#This Row],[quantity]]</f>
        <v>382.55</v>
      </c>
      <c r="M145" s="3">
        <v>1147.6500000000001</v>
      </c>
      <c r="N145" t="s">
        <v>35</v>
      </c>
      <c r="O145">
        <v>45</v>
      </c>
      <c r="P145" s="1">
        <v>45762</v>
      </c>
      <c r="Q145">
        <v>353</v>
      </c>
      <c r="R145" t="s">
        <v>29</v>
      </c>
      <c r="S145">
        <v>4</v>
      </c>
      <c r="T145" s="1">
        <v>45638</v>
      </c>
      <c r="U145" t="s">
        <v>60</v>
      </c>
      <c r="V145" t="str">
        <f>TEXT(WEEKDAY(Working_Data[[#This Row],[order_date]],1),"DDDD")</f>
        <v>Saturday</v>
      </c>
      <c r="W145" t="str">
        <f>TEXT(Working_Data[[#This Row],[order_date]],"mmmm")</f>
        <v>September</v>
      </c>
      <c r="X145" s="7">
        <f>Working_Data[[#This Row],[last_order_date]]-Working_Data[[#This Row],[signup_date]]</f>
        <v>26</v>
      </c>
      <c r="Y145" s="7">
        <f>IF(Working_Data[[#This Row],[churned]]="Active",1,0)</f>
        <v>1</v>
      </c>
      <c r="Z145" s="7">
        <f>YEAR(Working_Data[[#This Row],[order_date]])</f>
        <v>2023</v>
      </c>
    </row>
    <row r="146" spans="1:26" x14ac:dyDescent="0.25">
      <c r="A146" t="s">
        <v>342</v>
      </c>
      <c r="B146" t="s">
        <v>38</v>
      </c>
      <c r="C146" t="s">
        <v>22</v>
      </c>
      <c r="D146" t="s">
        <v>23</v>
      </c>
      <c r="E146" s="1">
        <v>45169</v>
      </c>
      <c r="F146" t="s">
        <v>343</v>
      </c>
      <c r="G146" s="1">
        <v>45178</v>
      </c>
      <c r="H146" t="s">
        <v>41</v>
      </c>
      <c r="I146" t="s">
        <v>54</v>
      </c>
      <c r="J146" t="s">
        <v>64</v>
      </c>
      <c r="K146">
        <v>5</v>
      </c>
      <c r="L146" s="3">
        <f>Working_Data[[#This Row],[price2]]/Working_Data[[#This Row],[quantity]]</f>
        <v>240.798</v>
      </c>
      <c r="M146" s="3">
        <v>1203.99</v>
      </c>
      <c r="N146" t="s">
        <v>35</v>
      </c>
      <c r="O146">
        <v>1</v>
      </c>
      <c r="P146" s="1">
        <v>45764</v>
      </c>
      <c r="Q146">
        <v>106</v>
      </c>
      <c r="R146" t="s">
        <v>43</v>
      </c>
      <c r="S146">
        <v>4</v>
      </c>
      <c r="T146" s="1">
        <v>45695</v>
      </c>
      <c r="U146" t="s">
        <v>36</v>
      </c>
      <c r="V146" t="str">
        <f>TEXT(WEEKDAY(Working_Data[[#This Row],[order_date]],1),"DDDD")</f>
        <v>Saturday</v>
      </c>
      <c r="W146" t="str">
        <f>TEXT(Working_Data[[#This Row],[order_date]],"mmmm")</f>
        <v>September</v>
      </c>
      <c r="X146" s="7">
        <f>Working_Data[[#This Row],[last_order_date]]-Working_Data[[#This Row],[signup_date]]</f>
        <v>595</v>
      </c>
      <c r="Y146" s="7">
        <f>IF(Working_Data[[#This Row],[churned]]="Active",1,0)</f>
        <v>0</v>
      </c>
      <c r="Z146" s="7">
        <f>YEAR(Working_Data[[#This Row],[order_date]])</f>
        <v>2023</v>
      </c>
    </row>
    <row r="147" spans="1:26" x14ac:dyDescent="0.25">
      <c r="A147" t="s">
        <v>344</v>
      </c>
      <c r="B147" t="s">
        <v>45</v>
      </c>
      <c r="C147" t="s">
        <v>82</v>
      </c>
      <c r="D147" t="s">
        <v>56</v>
      </c>
      <c r="E147" s="1">
        <v>45473</v>
      </c>
      <c r="F147" t="s">
        <v>345</v>
      </c>
      <c r="G147" s="1">
        <v>45178</v>
      </c>
      <c r="H147" t="s">
        <v>25</v>
      </c>
      <c r="I147" t="s">
        <v>26</v>
      </c>
      <c r="J147" t="s">
        <v>67</v>
      </c>
      <c r="K147">
        <v>2</v>
      </c>
      <c r="L147" s="3">
        <f>Working_Data[[#This Row],[price2]]/Working_Data[[#This Row],[quantity]]</f>
        <v>708.54499999999996</v>
      </c>
      <c r="M147" s="3">
        <v>1417.09</v>
      </c>
      <c r="N147" t="s">
        <v>50</v>
      </c>
      <c r="O147">
        <v>46</v>
      </c>
      <c r="P147" s="1">
        <v>45658</v>
      </c>
      <c r="Q147">
        <v>355</v>
      </c>
      <c r="R147" t="s">
        <v>29</v>
      </c>
      <c r="S147">
        <v>3</v>
      </c>
      <c r="T147" s="1">
        <v>45780</v>
      </c>
      <c r="U147" t="s">
        <v>30</v>
      </c>
      <c r="V147" t="str">
        <f>TEXT(WEEKDAY(Working_Data[[#This Row],[order_date]],1),"DDDD")</f>
        <v>Saturday</v>
      </c>
      <c r="W147" t="str">
        <f>TEXT(Working_Data[[#This Row],[order_date]],"mmmm")</f>
        <v>September</v>
      </c>
      <c r="X147" s="7">
        <f>Working_Data[[#This Row],[last_order_date]]-Working_Data[[#This Row],[signup_date]]</f>
        <v>185</v>
      </c>
      <c r="Y147" s="7">
        <f>IF(Working_Data[[#This Row],[churned]]="Active",1,0)</f>
        <v>1</v>
      </c>
      <c r="Z147" s="7">
        <f>YEAR(Working_Data[[#This Row],[order_date]])</f>
        <v>2023</v>
      </c>
    </row>
    <row r="148" spans="1:26" x14ac:dyDescent="0.25">
      <c r="A148" t="s">
        <v>346</v>
      </c>
      <c r="B148" t="s">
        <v>21</v>
      </c>
      <c r="C148" t="s">
        <v>82</v>
      </c>
      <c r="D148" t="s">
        <v>56</v>
      </c>
      <c r="E148" s="1">
        <v>45464</v>
      </c>
      <c r="F148" t="s">
        <v>347</v>
      </c>
      <c r="G148" s="1">
        <v>45178</v>
      </c>
      <c r="H148" t="s">
        <v>41</v>
      </c>
      <c r="I148" t="s">
        <v>42</v>
      </c>
      <c r="J148" t="s">
        <v>27</v>
      </c>
      <c r="K148">
        <v>5</v>
      </c>
      <c r="L148" s="3">
        <f>Working_Data[[#This Row],[price2]]/Working_Data[[#This Row],[quantity]]</f>
        <v>202.03</v>
      </c>
      <c r="M148" s="3">
        <v>1010.15</v>
      </c>
      <c r="N148" t="s">
        <v>28</v>
      </c>
      <c r="O148">
        <v>25</v>
      </c>
      <c r="P148" s="1">
        <v>45872</v>
      </c>
      <c r="Q148">
        <v>461</v>
      </c>
      <c r="R148" t="s">
        <v>29</v>
      </c>
      <c r="S148">
        <v>3</v>
      </c>
      <c r="T148" s="1">
        <v>45854</v>
      </c>
      <c r="U148" t="s">
        <v>30</v>
      </c>
      <c r="V148" t="str">
        <f>TEXT(WEEKDAY(Working_Data[[#This Row],[order_date]],1),"DDDD")</f>
        <v>Saturday</v>
      </c>
      <c r="W148" t="str">
        <f>TEXT(Working_Data[[#This Row],[order_date]],"mmmm")</f>
        <v>September</v>
      </c>
      <c r="X148" s="7">
        <f>Working_Data[[#This Row],[last_order_date]]-Working_Data[[#This Row],[signup_date]]</f>
        <v>408</v>
      </c>
      <c r="Y148" s="7">
        <f>IF(Working_Data[[#This Row],[churned]]="Active",1,0)</f>
        <v>1</v>
      </c>
      <c r="Z148" s="7">
        <f>YEAR(Working_Data[[#This Row],[order_date]])</f>
        <v>2023</v>
      </c>
    </row>
    <row r="149" spans="1:26" x14ac:dyDescent="0.25">
      <c r="A149" t="s">
        <v>348</v>
      </c>
      <c r="B149" t="s">
        <v>38</v>
      </c>
      <c r="C149" t="s">
        <v>82</v>
      </c>
      <c r="D149" t="s">
        <v>23</v>
      </c>
      <c r="E149" s="1">
        <v>45741</v>
      </c>
      <c r="F149" t="s">
        <v>349</v>
      </c>
      <c r="G149" s="1">
        <v>45208</v>
      </c>
      <c r="H149" t="s">
        <v>34</v>
      </c>
      <c r="I149" t="s">
        <v>54</v>
      </c>
      <c r="J149" t="s">
        <v>27</v>
      </c>
      <c r="K149">
        <v>4</v>
      </c>
      <c r="L149" s="3">
        <f>Working_Data[[#This Row],[price2]]/Working_Data[[#This Row],[quantity]]</f>
        <v>147.45500000000001</v>
      </c>
      <c r="M149" s="3">
        <v>589.82000000000005</v>
      </c>
      <c r="N149" t="s">
        <v>28</v>
      </c>
      <c r="O149">
        <v>28</v>
      </c>
      <c r="P149" s="1">
        <v>45608</v>
      </c>
      <c r="Q149">
        <v>162</v>
      </c>
      <c r="R149" t="s">
        <v>43</v>
      </c>
      <c r="S149">
        <v>2</v>
      </c>
      <c r="T149" s="1">
        <v>45846</v>
      </c>
      <c r="U149" t="s">
        <v>60</v>
      </c>
      <c r="V149" t="str">
        <f>TEXT(WEEKDAY(Working_Data[[#This Row],[order_date]],1),"DDDD")</f>
        <v>Monday</v>
      </c>
      <c r="W149" t="str">
        <f>TEXT(Working_Data[[#This Row],[order_date]],"mmmm")</f>
        <v>October</v>
      </c>
      <c r="X149" s="7">
        <f>Working_Data[[#This Row],[last_order_date]]-Working_Data[[#This Row],[signup_date]]</f>
        <v>-133</v>
      </c>
      <c r="Y149" s="7">
        <f>IF(Working_Data[[#This Row],[churned]]="Active",1,0)</f>
        <v>0</v>
      </c>
      <c r="Z149" s="7">
        <f>YEAR(Working_Data[[#This Row],[order_date]])</f>
        <v>2023</v>
      </c>
    </row>
    <row r="150" spans="1:26" x14ac:dyDescent="0.25">
      <c r="A150" t="s">
        <v>350</v>
      </c>
      <c r="B150" t="s">
        <v>45</v>
      </c>
      <c r="C150" t="s">
        <v>39</v>
      </c>
      <c r="D150" t="s">
        <v>56</v>
      </c>
      <c r="E150" s="1">
        <v>45677</v>
      </c>
      <c r="F150" t="s">
        <v>351</v>
      </c>
      <c r="G150" s="1">
        <v>45208</v>
      </c>
      <c r="H150" t="s">
        <v>34</v>
      </c>
      <c r="I150" t="s">
        <v>48</v>
      </c>
      <c r="J150" t="s">
        <v>59</v>
      </c>
      <c r="K150">
        <v>1</v>
      </c>
      <c r="L150" s="3">
        <f>Working_Data[[#This Row],[price2]]/Working_Data[[#This Row],[quantity]]</f>
        <v>394.08</v>
      </c>
      <c r="M150" s="3">
        <v>394.08</v>
      </c>
      <c r="N150" t="s">
        <v>50</v>
      </c>
      <c r="O150">
        <v>1</v>
      </c>
      <c r="P150" s="1">
        <v>45810</v>
      </c>
      <c r="Q150">
        <v>169</v>
      </c>
      <c r="R150" t="s">
        <v>43</v>
      </c>
      <c r="S150">
        <v>4</v>
      </c>
      <c r="T150" s="1">
        <v>45640</v>
      </c>
      <c r="U150" t="s">
        <v>36</v>
      </c>
      <c r="V150" t="str">
        <f>TEXT(WEEKDAY(Working_Data[[#This Row],[order_date]],1),"DDDD")</f>
        <v>Monday</v>
      </c>
      <c r="W150" t="str">
        <f>TEXT(Working_Data[[#This Row],[order_date]],"mmmm")</f>
        <v>October</v>
      </c>
      <c r="X150" s="7">
        <f>Working_Data[[#This Row],[last_order_date]]-Working_Data[[#This Row],[signup_date]]</f>
        <v>133</v>
      </c>
      <c r="Y150" s="7">
        <f>IF(Working_Data[[#This Row],[churned]]="Active",1,0)</f>
        <v>0</v>
      </c>
      <c r="Z150" s="7">
        <f>YEAR(Working_Data[[#This Row],[order_date]])</f>
        <v>2023</v>
      </c>
    </row>
    <row r="151" spans="1:26" x14ac:dyDescent="0.25">
      <c r="A151" t="s">
        <v>352</v>
      </c>
      <c r="B151" t="s">
        <v>21</v>
      </c>
      <c r="C151" t="s">
        <v>39</v>
      </c>
      <c r="D151" t="s">
        <v>32</v>
      </c>
      <c r="E151" s="1">
        <v>45687</v>
      </c>
      <c r="F151" t="s">
        <v>353</v>
      </c>
      <c r="G151" s="1">
        <v>45208</v>
      </c>
      <c r="H151" t="s">
        <v>25</v>
      </c>
      <c r="I151" t="s">
        <v>54</v>
      </c>
      <c r="J151" t="s">
        <v>27</v>
      </c>
      <c r="K151">
        <v>4</v>
      </c>
      <c r="L151" s="3">
        <f>Working_Data[[#This Row],[price2]]/Working_Data[[#This Row],[quantity]]</f>
        <v>365.08749999999998</v>
      </c>
      <c r="M151" s="3">
        <v>1460.35</v>
      </c>
      <c r="N151" t="s">
        <v>50</v>
      </c>
      <c r="O151">
        <v>9</v>
      </c>
      <c r="P151" s="1">
        <v>45766</v>
      </c>
      <c r="Q151">
        <v>315</v>
      </c>
      <c r="R151" t="s">
        <v>29</v>
      </c>
      <c r="S151">
        <v>5</v>
      </c>
      <c r="T151" s="1">
        <v>45682</v>
      </c>
      <c r="U151" t="s">
        <v>30</v>
      </c>
      <c r="V151" t="str">
        <f>TEXT(WEEKDAY(Working_Data[[#This Row],[order_date]],1),"DDDD")</f>
        <v>Monday</v>
      </c>
      <c r="W151" t="str">
        <f>TEXT(Working_Data[[#This Row],[order_date]],"mmmm")</f>
        <v>October</v>
      </c>
      <c r="X151" s="7">
        <f>Working_Data[[#This Row],[last_order_date]]-Working_Data[[#This Row],[signup_date]]</f>
        <v>79</v>
      </c>
      <c r="Y151" s="7">
        <f>IF(Working_Data[[#This Row],[churned]]="Active",1,0)</f>
        <v>1</v>
      </c>
      <c r="Z151" s="7">
        <f>YEAR(Working_Data[[#This Row],[order_date]])</f>
        <v>2023</v>
      </c>
    </row>
    <row r="152" spans="1:26" x14ac:dyDescent="0.25">
      <c r="A152" t="s">
        <v>354</v>
      </c>
      <c r="B152" t="s">
        <v>38</v>
      </c>
      <c r="C152" t="s">
        <v>39</v>
      </c>
      <c r="D152" t="s">
        <v>52</v>
      </c>
      <c r="E152" s="1">
        <v>45194</v>
      </c>
      <c r="F152" t="s">
        <v>355</v>
      </c>
      <c r="G152" s="1">
        <v>45208</v>
      </c>
      <c r="H152" t="s">
        <v>47</v>
      </c>
      <c r="I152" t="s">
        <v>63</v>
      </c>
      <c r="J152" t="s">
        <v>59</v>
      </c>
      <c r="K152">
        <v>5</v>
      </c>
      <c r="L152" s="3">
        <f>Working_Data[[#This Row],[price2]]/Working_Data[[#This Row],[quantity]]</f>
        <v>279.48400000000004</v>
      </c>
      <c r="M152" s="3">
        <v>1397.42</v>
      </c>
      <c r="N152" t="s">
        <v>50</v>
      </c>
      <c r="O152">
        <v>18</v>
      </c>
      <c r="P152" s="1">
        <v>45531</v>
      </c>
      <c r="Q152">
        <v>36</v>
      </c>
      <c r="R152" t="s">
        <v>29</v>
      </c>
      <c r="S152">
        <v>2</v>
      </c>
      <c r="T152" s="1">
        <v>45964</v>
      </c>
      <c r="U152" t="s">
        <v>30</v>
      </c>
      <c r="V152" t="str">
        <f>TEXT(WEEKDAY(Working_Data[[#This Row],[order_date]],1),"DDDD")</f>
        <v>Monday</v>
      </c>
      <c r="W152" t="str">
        <f>TEXT(Working_Data[[#This Row],[order_date]],"mmmm")</f>
        <v>October</v>
      </c>
      <c r="X152" s="7">
        <f>Working_Data[[#This Row],[last_order_date]]-Working_Data[[#This Row],[signup_date]]</f>
        <v>337</v>
      </c>
      <c r="Y152" s="7">
        <f>IF(Working_Data[[#This Row],[churned]]="Active",1,0)</f>
        <v>1</v>
      </c>
      <c r="Z152" s="7">
        <f>YEAR(Working_Data[[#This Row],[order_date]])</f>
        <v>2023</v>
      </c>
    </row>
    <row r="153" spans="1:26" x14ac:dyDescent="0.25">
      <c r="A153" t="s">
        <v>356</v>
      </c>
      <c r="B153" t="s">
        <v>38</v>
      </c>
      <c r="C153" t="s">
        <v>22</v>
      </c>
      <c r="D153" t="s">
        <v>52</v>
      </c>
      <c r="E153" s="1">
        <v>44995</v>
      </c>
      <c r="F153" t="s">
        <v>357</v>
      </c>
      <c r="G153" s="1">
        <v>45208</v>
      </c>
      <c r="H153" t="s">
        <v>58</v>
      </c>
      <c r="I153" t="s">
        <v>54</v>
      </c>
      <c r="J153" t="s">
        <v>27</v>
      </c>
      <c r="K153">
        <v>3</v>
      </c>
      <c r="L153" s="3">
        <f>Working_Data[[#This Row],[price2]]/Working_Data[[#This Row],[quantity]]</f>
        <v>85.953333333333333</v>
      </c>
      <c r="M153" s="3">
        <v>257.86</v>
      </c>
      <c r="N153" t="s">
        <v>35</v>
      </c>
      <c r="O153">
        <v>47</v>
      </c>
      <c r="P153" s="1">
        <v>45682</v>
      </c>
      <c r="Q153">
        <v>327</v>
      </c>
      <c r="R153" t="s">
        <v>43</v>
      </c>
      <c r="S153">
        <v>5</v>
      </c>
      <c r="T153" s="1">
        <v>45865</v>
      </c>
      <c r="U153" t="s">
        <v>30</v>
      </c>
      <c r="V153" t="str">
        <f>TEXT(WEEKDAY(Working_Data[[#This Row],[order_date]],1),"DDDD")</f>
        <v>Monday</v>
      </c>
      <c r="W153" t="str">
        <f>TEXT(Working_Data[[#This Row],[order_date]],"mmmm")</f>
        <v>October</v>
      </c>
      <c r="X153" s="7">
        <f>Working_Data[[#This Row],[last_order_date]]-Working_Data[[#This Row],[signup_date]]</f>
        <v>687</v>
      </c>
      <c r="Y153" s="7">
        <f>IF(Working_Data[[#This Row],[churned]]="Active",1,0)</f>
        <v>0</v>
      </c>
      <c r="Z153" s="7">
        <f>YEAR(Working_Data[[#This Row],[order_date]])</f>
        <v>2023</v>
      </c>
    </row>
    <row r="154" spans="1:26" x14ac:dyDescent="0.25">
      <c r="A154" t="s">
        <v>358</v>
      </c>
      <c r="B154" t="s">
        <v>45</v>
      </c>
      <c r="C154" t="s">
        <v>22</v>
      </c>
      <c r="D154" t="s">
        <v>56</v>
      </c>
      <c r="E154" s="1">
        <v>45286</v>
      </c>
      <c r="F154" t="s">
        <v>359</v>
      </c>
      <c r="G154" s="1">
        <v>45208</v>
      </c>
      <c r="H154" t="s">
        <v>25</v>
      </c>
      <c r="I154" t="s">
        <v>26</v>
      </c>
      <c r="J154" t="s">
        <v>59</v>
      </c>
      <c r="K154">
        <v>3</v>
      </c>
      <c r="L154" s="3">
        <f>Working_Data[[#This Row],[price2]]/Working_Data[[#This Row],[quantity]]</f>
        <v>294.25</v>
      </c>
      <c r="M154" s="3">
        <v>882.75</v>
      </c>
      <c r="N154" t="s">
        <v>35</v>
      </c>
      <c r="O154">
        <v>16</v>
      </c>
      <c r="P154" s="1">
        <v>45685</v>
      </c>
      <c r="Q154">
        <v>13</v>
      </c>
      <c r="R154" t="s">
        <v>29</v>
      </c>
      <c r="S154">
        <v>4</v>
      </c>
      <c r="T154" s="1">
        <v>45514</v>
      </c>
      <c r="U154" t="s">
        <v>36</v>
      </c>
      <c r="V154" t="str">
        <f>TEXT(WEEKDAY(Working_Data[[#This Row],[order_date]],1),"DDDD")</f>
        <v>Monday</v>
      </c>
      <c r="W154" t="str">
        <f>TEXT(Working_Data[[#This Row],[order_date]],"mmmm")</f>
        <v>October</v>
      </c>
      <c r="X154" s="7">
        <f>Working_Data[[#This Row],[last_order_date]]-Working_Data[[#This Row],[signup_date]]</f>
        <v>399</v>
      </c>
      <c r="Y154" s="7">
        <f>IF(Working_Data[[#This Row],[churned]]="Active",1,0)</f>
        <v>1</v>
      </c>
      <c r="Z154" s="7">
        <f>YEAR(Working_Data[[#This Row],[order_date]])</f>
        <v>2023</v>
      </c>
    </row>
    <row r="155" spans="1:26" x14ac:dyDescent="0.25">
      <c r="A155" t="s">
        <v>360</v>
      </c>
      <c r="B155" t="s">
        <v>21</v>
      </c>
      <c r="C155" t="s">
        <v>82</v>
      </c>
      <c r="D155" t="s">
        <v>32</v>
      </c>
      <c r="E155" s="1">
        <v>45570</v>
      </c>
      <c r="F155" t="s">
        <v>361</v>
      </c>
      <c r="G155" s="1">
        <v>45208</v>
      </c>
      <c r="H155" t="s">
        <v>58</v>
      </c>
      <c r="I155" t="s">
        <v>63</v>
      </c>
      <c r="J155" t="s">
        <v>49</v>
      </c>
      <c r="K155">
        <v>5</v>
      </c>
      <c r="L155" s="3">
        <f>Working_Data[[#This Row],[price2]]/Working_Data[[#This Row],[quantity]]</f>
        <v>137.80199999999999</v>
      </c>
      <c r="M155" s="3">
        <v>689.01</v>
      </c>
      <c r="N155" t="s">
        <v>50</v>
      </c>
      <c r="O155">
        <v>3</v>
      </c>
      <c r="P155" s="1">
        <v>45872</v>
      </c>
      <c r="Q155">
        <v>189</v>
      </c>
      <c r="R155" t="s">
        <v>43</v>
      </c>
      <c r="S155">
        <v>3</v>
      </c>
      <c r="T155" s="1">
        <v>45646</v>
      </c>
      <c r="U155" t="s">
        <v>30</v>
      </c>
      <c r="V155" t="str">
        <f>TEXT(WEEKDAY(Working_Data[[#This Row],[order_date]],1),"DDDD")</f>
        <v>Monday</v>
      </c>
      <c r="W155" t="str">
        <f>TEXT(Working_Data[[#This Row],[order_date]],"mmmm")</f>
        <v>October</v>
      </c>
      <c r="X155" s="7">
        <f>Working_Data[[#This Row],[last_order_date]]-Working_Data[[#This Row],[signup_date]]</f>
        <v>302</v>
      </c>
      <c r="Y155" s="7">
        <f>IF(Working_Data[[#This Row],[churned]]="Active",1,0)</f>
        <v>0</v>
      </c>
      <c r="Z155" s="7">
        <f>YEAR(Working_Data[[#This Row],[order_date]])</f>
        <v>2023</v>
      </c>
    </row>
    <row r="156" spans="1:26" x14ac:dyDescent="0.25">
      <c r="A156" t="s">
        <v>362</v>
      </c>
      <c r="B156" t="s">
        <v>21</v>
      </c>
      <c r="C156" t="s">
        <v>22</v>
      </c>
      <c r="D156" t="s">
        <v>52</v>
      </c>
      <c r="E156" s="1">
        <v>45193</v>
      </c>
      <c r="F156" t="s">
        <v>363</v>
      </c>
      <c r="G156" s="1">
        <v>45208</v>
      </c>
      <c r="H156" t="s">
        <v>47</v>
      </c>
      <c r="I156" t="s">
        <v>63</v>
      </c>
      <c r="J156" t="s">
        <v>64</v>
      </c>
      <c r="K156">
        <v>2</v>
      </c>
      <c r="L156" s="3">
        <f>Working_Data[[#This Row],[price2]]/Working_Data[[#This Row],[quantity]]</f>
        <v>726.39499999999998</v>
      </c>
      <c r="M156" s="3">
        <v>1452.79</v>
      </c>
      <c r="N156" t="s">
        <v>28</v>
      </c>
      <c r="O156">
        <v>30</v>
      </c>
      <c r="P156" s="1">
        <v>45453</v>
      </c>
      <c r="Q156">
        <v>382</v>
      </c>
      <c r="R156" t="s">
        <v>29</v>
      </c>
      <c r="S156">
        <v>4</v>
      </c>
      <c r="T156" s="1">
        <v>45995</v>
      </c>
      <c r="U156" t="s">
        <v>30</v>
      </c>
      <c r="V156" t="str">
        <f>TEXT(WEEKDAY(Working_Data[[#This Row],[order_date]],1),"DDDD")</f>
        <v>Monday</v>
      </c>
      <c r="W156" t="str">
        <f>TEXT(Working_Data[[#This Row],[order_date]],"mmmm")</f>
        <v>October</v>
      </c>
      <c r="X156" s="7">
        <f>Working_Data[[#This Row],[last_order_date]]-Working_Data[[#This Row],[signup_date]]</f>
        <v>260</v>
      </c>
      <c r="Y156" s="7">
        <f>IF(Working_Data[[#This Row],[churned]]="Active",1,0)</f>
        <v>1</v>
      </c>
      <c r="Z156" s="7">
        <f>YEAR(Working_Data[[#This Row],[order_date]])</f>
        <v>2023</v>
      </c>
    </row>
    <row r="157" spans="1:26" x14ac:dyDescent="0.25">
      <c r="A157" t="s">
        <v>364</v>
      </c>
      <c r="B157" t="s">
        <v>38</v>
      </c>
      <c r="C157" t="s">
        <v>82</v>
      </c>
      <c r="D157" t="s">
        <v>77</v>
      </c>
      <c r="E157" s="1">
        <v>45612</v>
      </c>
      <c r="F157" t="s">
        <v>365</v>
      </c>
      <c r="G157" s="1">
        <v>45208</v>
      </c>
      <c r="H157" t="s">
        <v>47</v>
      </c>
      <c r="I157" t="s">
        <v>63</v>
      </c>
      <c r="J157" t="s">
        <v>67</v>
      </c>
      <c r="K157">
        <v>3</v>
      </c>
      <c r="L157" s="3">
        <f>Working_Data[[#This Row],[price2]]/Working_Data[[#This Row],[quantity]]</f>
        <v>153.48333333333332</v>
      </c>
      <c r="M157" s="3">
        <v>460.45</v>
      </c>
      <c r="N157" t="s">
        <v>50</v>
      </c>
      <c r="O157">
        <v>40</v>
      </c>
      <c r="P157" s="1">
        <v>45619</v>
      </c>
      <c r="Q157">
        <v>4</v>
      </c>
      <c r="R157" t="s">
        <v>29</v>
      </c>
      <c r="S157">
        <v>4</v>
      </c>
      <c r="T157" s="1">
        <v>45721</v>
      </c>
      <c r="U157" t="s">
        <v>30</v>
      </c>
      <c r="V157" t="str">
        <f>TEXT(WEEKDAY(Working_Data[[#This Row],[order_date]],1),"DDDD")</f>
        <v>Monday</v>
      </c>
      <c r="W157" t="str">
        <f>TEXT(Working_Data[[#This Row],[order_date]],"mmmm")</f>
        <v>October</v>
      </c>
      <c r="X157" s="7">
        <f>Working_Data[[#This Row],[last_order_date]]-Working_Data[[#This Row],[signup_date]]</f>
        <v>7</v>
      </c>
      <c r="Y157" s="7">
        <f>IF(Working_Data[[#This Row],[churned]]="Active",1,0)</f>
        <v>1</v>
      </c>
      <c r="Z157" s="7">
        <f>YEAR(Working_Data[[#This Row],[order_date]])</f>
        <v>2023</v>
      </c>
    </row>
    <row r="158" spans="1:26" x14ac:dyDescent="0.25">
      <c r="A158" t="s">
        <v>366</v>
      </c>
      <c r="B158" t="s">
        <v>21</v>
      </c>
      <c r="C158" t="s">
        <v>39</v>
      </c>
      <c r="D158" t="s">
        <v>52</v>
      </c>
      <c r="E158" s="1">
        <v>45683</v>
      </c>
      <c r="F158" t="s">
        <v>367</v>
      </c>
      <c r="G158" s="1">
        <v>45208</v>
      </c>
      <c r="H158" t="s">
        <v>58</v>
      </c>
      <c r="I158" t="s">
        <v>63</v>
      </c>
      <c r="J158" t="s">
        <v>64</v>
      </c>
      <c r="K158">
        <v>3</v>
      </c>
      <c r="L158" s="3">
        <f>Working_Data[[#This Row],[price2]]/Working_Data[[#This Row],[quantity]]</f>
        <v>216.28333333333333</v>
      </c>
      <c r="M158" s="3">
        <v>648.85</v>
      </c>
      <c r="N158" t="s">
        <v>50</v>
      </c>
      <c r="O158">
        <v>36</v>
      </c>
      <c r="P158" s="1">
        <v>45888</v>
      </c>
      <c r="Q158">
        <v>289</v>
      </c>
      <c r="R158" t="s">
        <v>43</v>
      </c>
      <c r="S158">
        <v>5</v>
      </c>
      <c r="T158" s="1">
        <v>45845</v>
      </c>
      <c r="U158" t="s">
        <v>60</v>
      </c>
      <c r="V158" t="str">
        <f>TEXT(WEEKDAY(Working_Data[[#This Row],[order_date]],1),"DDDD")</f>
        <v>Monday</v>
      </c>
      <c r="W158" t="str">
        <f>TEXT(Working_Data[[#This Row],[order_date]],"mmmm")</f>
        <v>October</v>
      </c>
      <c r="X158" s="7">
        <f>Working_Data[[#This Row],[last_order_date]]-Working_Data[[#This Row],[signup_date]]</f>
        <v>205</v>
      </c>
      <c r="Y158" s="7">
        <f>IF(Working_Data[[#This Row],[churned]]="Active",1,0)</f>
        <v>0</v>
      </c>
      <c r="Z158" s="7">
        <f>YEAR(Working_Data[[#This Row],[order_date]])</f>
        <v>2023</v>
      </c>
    </row>
    <row r="159" spans="1:26" x14ac:dyDescent="0.25">
      <c r="A159" t="s">
        <v>368</v>
      </c>
      <c r="B159" t="s">
        <v>21</v>
      </c>
      <c r="C159" t="s">
        <v>39</v>
      </c>
      <c r="D159" t="s">
        <v>32</v>
      </c>
      <c r="E159" s="1">
        <v>45199</v>
      </c>
      <c r="F159" t="s">
        <v>369</v>
      </c>
      <c r="G159" s="1">
        <v>45208</v>
      </c>
      <c r="H159" t="s">
        <v>47</v>
      </c>
      <c r="I159" t="s">
        <v>42</v>
      </c>
      <c r="J159" t="s">
        <v>64</v>
      </c>
      <c r="K159">
        <v>1</v>
      </c>
      <c r="L159" s="3">
        <f>Working_Data[[#This Row],[price2]]/Working_Data[[#This Row],[quantity]]</f>
        <v>512.77</v>
      </c>
      <c r="M159" s="3">
        <v>512.77</v>
      </c>
      <c r="N159" t="s">
        <v>28</v>
      </c>
      <c r="O159">
        <v>18</v>
      </c>
      <c r="P159" s="1">
        <v>45658</v>
      </c>
      <c r="Q159">
        <v>434</v>
      </c>
      <c r="R159" t="s">
        <v>43</v>
      </c>
      <c r="S159">
        <v>1</v>
      </c>
      <c r="T159" s="1">
        <v>45671</v>
      </c>
      <c r="U159" t="s">
        <v>30</v>
      </c>
      <c r="V159" t="str">
        <f>TEXT(WEEKDAY(Working_Data[[#This Row],[order_date]],1),"DDDD")</f>
        <v>Monday</v>
      </c>
      <c r="W159" t="str">
        <f>TEXT(Working_Data[[#This Row],[order_date]],"mmmm")</f>
        <v>October</v>
      </c>
      <c r="X159" s="7">
        <f>Working_Data[[#This Row],[last_order_date]]-Working_Data[[#This Row],[signup_date]]</f>
        <v>459</v>
      </c>
      <c r="Y159" s="7">
        <f>IF(Working_Data[[#This Row],[churned]]="Active",1,0)</f>
        <v>0</v>
      </c>
      <c r="Z159" s="7">
        <f>YEAR(Working_Data[[#This Row],[order_date]])</f>
        <v>2023</v>
      </c>
    </row>
    <row r="160" spans="1:26" x14ac:dyDescent="0.25">
      <c r="A160" t="s">
        <v>370</v>
      </c>
      <c r="B160" t="s">
        <v>38</v>
      </c>
      <c r="C160" t="s">
        <v>22</v>
      </c>
      <c r="D160" t="s">
        <v>77</v>
      </c>
      <c r="E160" s="1">
        <v>45755</v>
      </c>
      <c r="F160" t="s">
        <v>371</v>
      </c>
      <c r="G160" s="1">
        <v>45239</v>
      </c>
      <c r="H160" t="s">
        <v>58</v>
      </c>
      <c r="I160" t="s">
        <v>26</v>
      </c>
      <c r="J160" t="s">
        <v>27</v>
      </c>
      <c r="K160">
        <v>3</v>
      </c>
      <c r="L160" s="3">
        <f>Working_Data[[#This Row],[price2]]/Working_Data[[#This Row],[quantity]]</f>
        <v>481.04333333333335</v>
      </c>
      <c r="M160" s="3">
        <v>1443.13</v>
      </c>
      <c r="N160" t="s">
        <v>50</v>
      </c>
      <c r="O160">
        <v>1</v>
      </c>
      <c r="P160" s="1">
        <v>45394</v>
      </c>
      <c r="Q160">
        <v>0</v>
      </c>
      <c r="R160" t="s">
        <v>43</v>
      </c>
      <c r="S160">
        <v>1</v>
      </c>
      <c r="T160" s="1">
        <v>45854</v>
      </c>
      <c r="U160" t="s">
        <v>36</v>
      </c>
      <c r="V160" t="str">
        <f>TEXT(WEEKDAY(Working_Data[[#This Row],[order_date]],1),"DDDD")</f>
        <v>Thursday</v>
      </c>
      <c r="W160" t="str">
        <f>TEXT(Working_Data[[#This Row],[order_date]],"mmmm")</f>
        <v>November</v>
      </c>
      <c r="X160" s="7">
        <f>Working_Data[[#This Row],[last_order_date]]-Working_Data[[#This Row],[signup_date]]</f>
        <v>-361</v>
      </c>
      <c r="Y160" s="7">
        <f>IF(Working_Data[[#This Row],[churned]]="Active",1,0)</f>
        <v>0</v>
      </c>
      <c r="Z160" s="7">
        <f>YEAR(Working_Data[[#This Row],[order_date]])</f>
        <v>2023</v>
      </c>
    </row>
    <row r="161" spans="1:26" x14ac:dyDescent="0.25">
      <c r="A161" t="s">
        <v>372</v>
      </c>
      <c r="B161" t="s">
        <v>21</v>
      </c>
      <c r="C161" t="s">
        <v>22</v>
      </c>
      <c r="D161" t="s">
        <v>56</v>
      </c>
      <c r="E161" s="1">
        <v>45811</v>
      </c>
      <c r="F161" t="s">
        <v>373</v>
      </c>
      <c r="G161" s="1">
        <v>45239</v>
      </c>
      <c r="H161" t="s">
        <v>58</v>
      </c>
      <c r="I161" t="s">
        <v>54</v>
      </c>
      <c r="J161" t="s">
        <v>64</v>
      </c>
      <c r="K161">
        <v>3</v>
      </c>
      <c r="L161" s="3">
        <f>Working_Data[[#This Row],[price2]]/Working_Data[[#This Row],[quantity]]</f>
        <v>63.75333333333333</v>
      </c>
      <c r="M161" s="3">
        <v>191.26</v>
      </c>
      <c r="N161" t="s">
        <v>50</v>
      </c>
      <c r="O161">
        <v>33</v>
      </c>
      <c r="P161" s="1">
        <v>45552</v>
      </c>
      <c r="Q161">
        <v>393</v>
      </c>
      <c r="R161" t="s">
        <v>43</v>
      </c>
      <c r="S161">
        <v>2</v>
      </c>
      <c r="T161" s="1">
        <v>45752</v>
      </c>
      <c r="U161" t="s">
        <v>30</v>
      </c>
      <c r="V161" t="str">
        <f>TEXT(WEEKDAY(Working_Data[[#This Row],[order_date]],1),"DDDD")</f>
        <v>Thursday</v>
      </c>
      <c r="W161" t="str">
        <f>TEXT(Working_Data[[#This Row],[order_date]],"mmmm")</f>
        <v>November</v>
      </c>
      <c r="X161" s="7">
        <f>Working_Data[[#This Row],[last_order_date]]-Working_Data[[#This Row],[signup_date]]</f>
        <v>-259</v>
      </c>
      <c r="Y161" s="7">
        <f>IF(Working_Data[[#This Row],[churned]]="Active",1,0)</f>
        <v>0</v>
      </c>
      <c r="Z161" s="7">
        <f>YEAR(Working_Data[[#This Row],[order_date]])</f>
        <v>2023</v>
      </c>
    </row>
    <row r="162" spans="1:26" x14ac:dyDescent="0.25">
      <c r="A162" t="s">
        <v>374</v>
      </c>
      <c r="B162" t="s">
        <v>45</v>
      </c>
      <c r="C162" t="s">
        <v>39</v>
      </c>
      <c r="D162" t="s">
        <v>56</v>
      </c>
      <c r="E162" s="1">
        <v>45723</v>
      </c>
      <c r="F162" t="s">
        <v>375</v>
      </c>
      <c r="G162" s="1">
        <v>45239</v>
      </c>
      <c r="H162" t="s">
        <v>41</v>
      </c>
      <c r="I162" t="s">
        <v>63</v>
      </c>
      <c r="J162" t="s">
        <v>59</v>
      </c>
      <c r="K162">
        <v>1</v>
      </c>
      <c r="L162" s="3">
        <f>Working_Data[[#This Row],[price2]]/Working_Data[[#This Row],[quantity]]</f>
        <v>309.02</v>
      </c>
      <c r="M162" s="3">
        <v>309.02</v>
      </c>
      <c r="N162" t="s">
        <v>50</v>
      </c>
      <c r="O162">
        <v>2</v>
      </c>
      <c r="P162" s="1">
        <v>45535</v>
      </c>
      <c r="Q162">
        <v>477</v>
      </c>
      <c r="R162" t="s">
        <v>29</v>
      </c>
      <c r="S162">
        <v>5</v>
      </c>
      <c r="T162" s="1">
        <v>45739</v>
      </c>
      <c r="U162" t="s">
        <v>30</v>
      </c>
      <c r="V162" t="str">
        <f>TEXT(WEEKDAY(Working_Data[[#This Row],[order_date]],1),"DDDD")</f>
        <v>Thursday</v>
      </c>
      <c r="W162" t="str">
        <f>TEXT(Working_Data[[#This Row],[order_date]],"mmmm")</f>
        <v>November</v>
      </c>
      <c r="X162" s="7">
        <f>Working_Data[[#This Row],[last_order_date]]-Working_Data[[#This Row],[signup_date]]</f>
        <v>-188</v>
      </c>
      <c r="Y162" s="7">
        <f>IF(Working_Data[[#This Row],[churned]]="Active",1,0)</f>
        <v>1</v>
      </c>
      <c r="Z162" s="7">
        <f>YEAR(Working_Data[[#This Row],[order_date]])</f>
        <v>2023</v>
      </c>
    </row>
    <row r="163" spans="1:26" x14ac:dyDescent="0.25">
      <c r="A163" t="s">
        <v>376</v>
      </c>
      <c r="B163" t="s">
        <v>38</v>
      </c>
      <c r="C163" t="s">
        <v>39</v>
      </c>
      <c r="D163" t="s">
        <v>56</v>
      </c>
      <c r="E163" s="1">
        <v>45489</v>
      </c>
      <c r="F163" t="s">
        <v>377</v>
      </c>
      <c r="G163" s="1">
        <v>45239</v>
      </c>
      <c r="H163" t="s">
        <v>41</v>
      </c>
      <c r="I163" t="s">
        <v>26</v>
      </c>
      <c r="J163" t="s">
        <v>49</v>
      </c>
      <c r="K163">
        <v>3</v>
      </c>
      <c r="L163" s="3">
        <f>Working_Data[[#This Row],[price2]]/Working_Data[[#This Row],[quantity]]</f>
        <v>155.31666666666666</v>
      </c>
      <c r="M163" s="3">
        <v>465.95</v>
      </c>
      <c r="N163" t="s">
        <v>50</v>
      </c>
      <c r="O163">
        <v>38</v>
      </c>
      <c r="P163" s="1">
        <v>45591</v>
      </c>
      <c r="Q163">
        <v>275</v>
      </c>
      <c r="R163" t="s">
        <v>43</v>
      </c>
      <c r="S163">
        <v>4</v>
      </c>
      <c r="T163" s="1">
        <v>45578</v>
      </c>
      <c r="U163" t="s">
        <v>30</v>
      </c>
      <c r="V163" t="str">
        <f>TEXT(WEEKDAY(Working_Data[[#This Row],[order_date]],1),"DDDD")</f>
        <v>Thursday</v>
      </c>
      <c r="W163" t="str">
        <f>TEXT(Working_Data[[#This Row],[order_date]],"mmmm")</f>
        <v>November</v>
      </c>
      <c r="X163" s="7">
        <f>Working_Data[[#This Row],[last_order_date]]-Working_Data[[#This Row],[signup_date]]</f>
        <v>102</v>
      </c>
      <c r="Y163" s="7">
        <f>IF(Working_Data[[#This Row],[churned]]="Active",1,0)</f>
        <v>0</v>
      </c>
      <c r="Z163" s="7">
        <f>YEAR(Working_Data[[#This Row],[order_date]])</f>
        <v>2023</v>
      </c>
    </row>
    <row r="164" spans="1:26" x14ac:dyDescent="0.25">
      <c r="A164" t="s">
        <v>378</v>
      </c>
      <c r="B164" t="s">
        <v>38</v>
      </c>
      <c r="C164" t="s">
        <v>39</v>
      </c>
      <c r="D164" t="s">
        <v>77</v>
      </c>
      <c r="E164" s="1">
        <v>45832</v>
      </c>
      <c r="F164" t="s">
        <v>379</v>
      </c>
      <c r="G164" s="1">
        <v>45239</v>
      </c>
      <c r="H164" t="s">
        <v>25</v>
      </c>
      <c r="I164" t="s">
        <v>63</v>
      </c>
      <c r="J164" t="s">
        <v>59</v>
      </c>
      <c r="K164">
        <v>5</v>
      </c>
      <c r="L164" s="3">
        <f>Working_Data[[#This Row],[price2]]/Working_Data[[#This Row],[quantity]]</f>
        <v>149.99</v>
      </c>
      <c r="M164" s="3">
        <v>749.95</v>
      </c>
      <c r="N164" t="s">
        <v>50</v>
      </c>
      <c r="O164">
        <v>38</v>
      </c>
      <c r="P164" s="1">
        <v>45750</v>
      </c>
      <c r="Q164">
        <v>84</v>
      </c>
      <c r="R164" t="s">
        <v>29</v>
      </c>
      <c r="S164">
        <v>2</v>
      </c>
      <c r="T164" s="1">
        <v>45583</v>
      </c>
      <c r="U164" t="s">
        <v>36</v>
      </c>
      <c r="V164" t="str">
        <f>TEXT(WEEKDAY(Working_Data[[#This Row],[order_date]],1),"DDDD")</f>
        <v>Thursday</v>
      </c>
      <c r="W164" t="str">
        <f>TEXT(Working_Data[[#This Row],[order_date]],"mmmm")</f>
        <v>November</v>
      </c>
      <c r="X164" s="7">
        <f>Working_Data[[#This Row],[last_order_date]]-Working_Data[[#This Row],[signup_date]]</f>
        <v>-82</v>
      </c>
      <c r="Y164" s="7">
        <f>IF(Working_Data[[#This Row],[churned]]="Active",1,0)</f>
        <v>1</v>
      </c>
      <c r="Z164" s="7">
        <f>YEAR(Working_Data[[#This Row],[order_date]])</f>
        <v>2023</v>
      </c>
    </row>
    <row r="165" spans="1:26" x14ac:dyDescent="0.25">
      <c r="A165" t="s">
        <v>380</v>
      </c>
      <c r="B165" t="s">
        <v>38</v>
      </c>
      <c r="C165" t="s">
        <v>82</v>
      </c>
      <c r="D165" t="s">
        <v>52</v>
      </c>
      <c r="E165" s="1">
        <v>45746</v>
      </c>
      <c r="F165" t="s">
        <v>381</v>
      </c>
      <c r="G165" s="1">
        <v>45239</v>
      </c>
      <c r="H165" t="s">
        <v>41</v>
      </c>
      <c r="I165" t="s">
        <v>48</v>
      </c>
      <c r="J165" t="s">
        <v>67</v>
      </c>
      <c r="K165">
        <v>5</v>
      </c>
      <c r="L165" s="3">
        <f>Working_Data[[#This Row],[price2]]/Working_Data[[#This Row],[quantity]]</f>
        <v>73.003999999999991</v>
      </c>
      <c r="M165" s="3">
        <v>365.02</v>
      </c>
      <c r="N165" t="s">
        <v>28</v>
      </c>
      <c r="O165">
        <v>49</v>
      </c>
      <c r="P165" s="1">
        <v>45560</v>
      </c>
      <c r="Q165">
        <v>296</v>
      </c>
      <c r="R165" t="s">
        <v>43</v>
      </c>
      <c r="S165">
        <v>4</v>
      </c>
      <c r="T165" s="1">
        <v>45743</v>
      </c>
      <c r="U165" t="s">
        <v>30</v>
      </c>
      <c r="V165" t="str">
        <f>TEXT(WEEKDAY(Working_Data[[#This Row],[order_date]],1),"DDDD")</f>
        <v>Thursday</v>
      </c>
      <c r="W165" t="str">
        <f>TEXT(Working_Data[[#This Row],[order_date]],"mmmm")</f>
        <v>November</v>
      </c>
      <c r="X165" s="7">
        <f>Working_Data[[#This Row],[last_order_date]]-Working_Data[[#This Row],[signup_date]]</f>
        <v>-186</v>
      </c>
      <c r="Y165" s="7">
        <f>IF(Working_Data[[#This Row],[churned]]="Active",1,0)</f>
        <v>0</v>
      </c>
      <c r="Z165" s="7">
        <f>YEAR(Working_Data[[#This Row],[order_date]])</f>
        <v>2023</v>
      </c>
    </row>
    <row r="166" spans="1:26" x14ac:dyDescent="0.25">
      <c r="A166" t="s">
        <v>382</v>
      </c>
      <c r="B166" t="s">
        <v>38</v>
      </c>
      <c r="C166" t="s">
        <v>82</v>
      </c>
      <c r="D166" t="s">
        <v>32</v>
      </c>
      <c r="E166" s="1">
        <v>45528</v>
      </c>
      <c r="F166" t="s">
        <v>383</v>
      </c>
      <c r="G166" s="1">
        <v>45239</v>
      </c>
      <c r="H166" t="s">
        <v>34</v>
      </c>
      <c r="I166" t="s">
        <v>54</v>
      </c>
      <c r="J166" t="s">
        <v>49</v>
      </c>
      <c r="K166">
        <v>5</v>
      </c>
      <c r="L166" s="3">
        <f>Working_Data[[#This Row],[price2]]/Working_Data[[#This Row],[quantity]]</f>
        <v>34.489999999999995</v>
      </c>
      <c r="M166" s="3">
        <v>172.45</v>
      </c>
      <c r="N166" t="s">
        <v>28</v>
      </c>
      <c r="O166">
        <v>6</v>
      </c>
      <c r="P166" s="1">
        <v>45839</v>
      </c>
      <c r="Q166">
        <v>338</v>
      </c>
      <c r="R166" t="s">
        <v>29</v>
      </c>
      <c r="S166">
        <v>5</v>
      </c>
      <c r="T166" s="1">
        <v>45729</v>
      </c>
      <c r="U166" t="s">
        <v>30</v>
      </c>
      <c r="V166" t="str">
        <f>TEXT(WEEKDAY(Working_Data[[#This Row],[order_date]],1),"DDDD")</f>
        <v>Thursday</v>
      </c>
      <c r="W166" t="str">
        <f>TEXT(Working_Data[[#This Row],[order_date]],"mmmm")</f>
        <v>November</v>
      </c>
      <c r="X166" s="7">
        <f>Working_Data[[#This Row],[last_order_date]]-Working_Data[[#This Row],[signup_date]]</f>
        <v>311</v>
      </c>
      <c r="Y166" s="7">
        <f>IF(Working_Data[[#This Row],[churned]]="Active",1,0)</f>
        <v>1</v>
      </c>
      <c r="Z166" s="7">
        <f>YEAR(Working_Data[[#This Row],[order_date]])</f>
        <v>2023</v>
      </c>
    </row>
    <row r="167" spans="1:26" x14ac:dyDescent="0.25">
      <c r="A167" t="s">
        <v>384</v>
      </c>
      <c r="B167" t="s">
        <v>45</v>
      </c>
      <c r="C167" t="s">
        <v>82</v>
      </c>
      <c r="D167" t="s">
        <v>56</v>
      </c>
      <c r="E167" s="1">
        <v>45730</v>
      </c>
      <c r="F167" t="s">
        <v>385</v>
      </c>
      <c r="G167" s="1">
        <v>45239</v>
      </c>
      <c r="H167" t="s">
        <v>34</v>
      </c>
      <c r="I167" t="s">
        <v>54</v>
      </c>
      <c r="J167" t="s">
        <v>49</v>
      </c>
      <c r="K167">
        <v>4</v>
      </c>
      <c r="L167" s="3">
        <f>Working_Data[[#This Row],[price2]]/Working_Data[[#This Row],[quantity]]</f>
        <v>41.842500000000001</v>
      </c>
      <c r="M167" s="3">
        <v>167.37</v>
      </c>
      <c r="N167" t="s">
        <v>28</v>
      </c>
      <c r="O167">
        <v>24</v>
      </c>
      <c r="P167" s="1">
        <v>45730</v>
      </c>
      <c r="Q167">
        <v>442</v>
      </c>
      <c r="R167" t="s">
        <v>43</v>
      </c>
      <c r="S167">
        <v>3</v>
      </c>
      <c r="T167" s="1">
        <v>45721</v>
      </c>
      <c r="U167" t="s">
        <v>36</v>
      </c>
      <c r="V167" t="str">
        <f>TEXT(WEEKDAY(Working_Data[[#This Row],[order_date]],1),"DDDD")</f>
        <v>Thursday</v>
      </c>
      <c r="W167" t="str">
        <f>TEXT(Working_Data[[#This Row],[order_date]],"mmmm")</f>
        <v>November</v>
      </c>
      <c r="X167" s="7">
        <f>Working_Data[[#This Row],[last_order_date]]-Working_Data[[#This Row],[signup_date]]</f>
        <v>0</v>
      </c>
      <c r="Y167" s="7">
        <f>IF(Working_Data[[#This Row],[churned]]="Active",1,0)</f>
        <v>0</v>
      </c>
      <c r="Z167" s="7">
        <f>YEAR(Working_Data[[#This Row],[order_date]])</f>
        <v>2023</v>
      </c>
    </row>
    <row r="168" spans="1:26" x14ac:dyDescent="0.25">
      <c r="A168" t="s">
        <v>386</v>
      </c>
      <c r="B168" t="s">
        <v>45</v>
      </c>
      <c r="C168" t="s">
        <v>22</v>
      </c>
      <c r="D168" t="s">
        <v>77</v>
      </c>
      <c r="E168" s="1">
        <v>45598</v>
      </c>
      <c r="F168" t="s">
        <v>387</v>
      </c>
      <c r="G168" s="1">
        <v>45239</v>
      </c>
      <c r="H168" t="s">
        <v>58</v>
      </c>
      <c r="I168" t="s">
        <v>42</v>
      </c>
      <c r="J168" t="s">
        <v>59</v>
      </c>
      <c r="K168">
        <v>3</v>
      </c>
      <c r="L168" s="3">
        <f>Working_Data[[#This Row],[price2]]/Working_Data[[#This Row],[quantity]]</f>
        <v>480.7833333333333</v>
      </c>
      <c r="M168" s="3">
        <v>1442.35</v>
      </c>
      <c r="N168" t="s">
        <v>35</v>
      </c>
      <c r="O168">
        <v>13</v>
      </c>
      <c r="P168" s="1">
        <v>45841</v>
      </c>
      <c r="Q168">
        <v>188</v>
      </c>
      <c r="R168" t="s">
        <v>43</v>
      </c>
      <c r="S168">
        <v>1</v>
      </c>
      <c r="T168" s="1">
        <v>45813</v>
      </c>
      <c r="U168" t="s">
        <v>36</v>
      </c>
      <c r="V168" t="str">
        <f>TEXT(WEEKDAY(Working_Data[[#This Row],[order_date]],1),"DDDD")</f>
        <v>Thursday</v>
      </c>
      <c r="W168" t="str">
        <f>TEXT(Working_Data[[#This Row],[order_date]],"mmmm")</f>
        <v>November</v>
      </c>
      <c r="X168" s="7">
        <f>Working_Data[[#This Row],[last_order_date]]-Working_Data[[#This Row],[signup_date]]</f>
        <v>243</v>
      </c>
      <c r="Y168" s="7">
        <f>IF(Working_Data[[#This Row],[churned]]="Active",1,0)</f>
        <v>0</v>
      </c>
      <c r="Z168" s="7">
        <f>YEAR(Working_Data[[#This Row],[order_date]])</f>
        <v>2023</v>
      </c>
    </row>
    <row r="169" spans="1:26" x14ac:dyDescent="0.25">
      <c r="A169" t="s">
        <v>388</v>
      </c>
      <c r="B169" t="s">
        <v>45</v>
      </c>
      <c r="C169" t="s">
        <v>22</v>
      </c>
      <c r="D169" t="s">
        <v>23</v>
      </c>
      <c r="E169" s="1">
        <v>45709</v>
      </c>
      <c r="F169" t="s">
        <v>389</v>
      </c>
      <c r="G169" s="1">
        <v>45239</v>
      </c>
      <c r="H169" t="s">
        <v>58</v>
      </c>
      <c r="I169" t="s">
        <v>48</v>
      </c>
      <c r="J169" t="s">
        <v>59</v>
      </c>
      <c r="K169">
        <v>5</v>
      </c>
      <c r="L169" s="3">
        <f>Working_Data[[#This Row],[price2]]/Working_Data[[#This Row],[quantity]]</f>
        <v>276.21799999999996</v>
      </c>
      <c r="M169" s="3">
        <v>1381.09</v>
      </c>
      <c r="N169" t="s">
        <v>35</v>
      </c>
      <c r="O169">
        <v>23</v>
      </c>
      <c r="P169" s="1">
        <v>45761</v>
      </c>
      <c r="Q169">
        <v>193</v>
      </c>
      <c r="R169" t="s">
        <v>43</v>
      </c>
      <c r="S169">
        <v>1</v>
      </c>
      <c r="T169" s="1">
        <v>45937</v>
      </c>
      <c r="U169" t="s">
        <v>60</v>
      </c>
      <c r="V169" t="str">
        <f>TEXT(WEEKDAY(Working_Data[[#This Row],[order_date]],1),"DDDD")</f>
        <v>Thursday</v>
      </c>
      <c r="W169" t="str">
        <f>TEXT(Working_Data[[#This Row],[order_date]],"mmmm")</f>
        <v>November</v>
      </c>
      <c r="X169" s="7">
        <f>Working_Data[[#This Row],[last_order_date]]-Working_Data[[#This Row],[signup_date]]</f>
        <v>52</v>
      </c>
      <c r="Y169" s="7">
        <f>IF(Working_Data[[#This Row],[churned]]="Active",1,0)</f>
        <v>0</v>
      </c>
      <c r="Z169" s="7">
        <f>YEAR(Working_Data[[#This Row],[order_date]])</f>
        <v>2023</v>
      </c>
    </row>
    <row r="170" spans="1:26" x14ac:dyDescent="0.25">
      <c r="A170" t="s">
        <v>390</v>
      </c>
      <c r="B170" t="s">
        <v>45</v>
      </c>
      <c r="C170" t="s">
        <v>22</v>
      </c>
      <c r="D170" t="s">
        <v>32</v>
      </c>
      <c r="E170" s="1">
        <v>45596</v>
      </c>
      <c r="F170" t="s">
        <v>391</v>
      </c>
      <c r="G170" s="1">
        <v>45239</v>
      </c>
      <c r="H170" t="s">
        <v>34</v>
      </c>
      <c r="I170" t="s">
        <v>26</v>
      </c>
      <c r="J170" t="s">
        <v>67</v>
      </c>
      <c r="K170">
        <v>4</v>
      </c>
      <c r="L170" s="3">
        <f>Working_Data[[#This Row],[price2]]/Working_Data[[#This Row],[quantity]]</f>
        <v>103.1525</v>
      </c>
      <c r="M170" s="3">
        <v>412.61</v>
      </c>
      <c r="N170" t="s">
        <v>28</v>
      </c>
      <c r="O170">
        <v>47</v>
      </c>
      <c r="P170" s="1">
        <v>45827</v>
      </c>
      <c r="Q170">
        <v>392</v>
      </c>
      <c r="R170" t="s">
        <v>29</v>
      </c>
      <c r="S170">
        <v>2</v>
      </c>
      <c r="T170" s="1">
        <v>45332</v>
      </c>
      <c r="U170" t="s">
        <v>36</v>
      </c>
      <c r="V170" t="str">
        <f>TEXT(WEEKDAY(Working_Data[[#This Row],[order_date]],1),"DDDD")</f>
        <v>Thursday</v>
      </c>
      <c r="W170" t="str">
        <f>TEXT(Working_Data[[#This Row],[order_date]],"mmmm")</f>
        <v>November</v>
      </c>
      <c r="X170" s="7">
        <f>Working_Data[[#This Row],[last_order_date]]-Working_Data[[#This Row],[signup_date]]</f>
        <v>231</v>
      </c>
      <c r="Y170" s="7">
        <f>IF(Working_Data[[#This Row],[churned]]="Active",1,0)</f>
        <v>1</v>
      </c>
      <c r="Z170" s="7">
        <f>YEAR(Working_Data[[#This Row],[order_date]])</f>
        <v>2023</v>
      </c>
    </row>
    <row r="171" spans="1:26" x14ac:dyDescent="0.25">
      <c r="A171" t="s">
        <v>392</v>
      </c>
      <c r="B171" t="s">
        <v>38</v>
      </c>
      <c r="C171" t="s">
        <v>82</v>
      </c>
      <c r="D171" t="s">
        <v>52</v>
      </c>
      <c r="E171" s="1">
        <v>45285</v>
      </c>
      <c r="F171" t="s">
        <v>393</v>
      </c>
      <c r="G171" s="1">
        <v>45239</v>
      </c>
      <c r="H171" t="s">
        <v>25</v>
      </c>
      <c r="I171" t="s">
        <v>26</v>
      </c>
      <c r="J171" t="s">
        <v>49</v>
      </c>
      <c r="K171">
        <v>5</v>
      </c>
      <c r="L171" s="3">
        <f>Working_Data[[#This Row],[price2]]/Working_Data[[#This Row],[quantity]]</f>
        <v>163.92000000000002</v>
      </c>
      <c r="M171" s="3">
        <v>819.6</v>
      </c>
      <c r="N171" t="s">
        <v>28</v>
      </c>
      <c r="O171">
        <v>47</v>
      </c>
      <c r="P171" s="1">
        <v>45616</v>
      </c>
      <c r="Q171">
        <v>317</v>
      </c>
      <c r="R171" t="s">
        <v>43</v>
      </c>
      <c r="S171">
        <v>3</v>
      </c>
      <c r="T171" s="1">
        <v>45715</v>
      </c>
      <c r="U171" t="s">
        <v>60</v>
      </c>
      <c r="V171" t="str">
        <f>TEXT(WEEKDAY(Working_Data[[#This Row],[order_date]],1),"DDDD")</f>
        <v>Thursday</v>
      </c>
      <c r="W171" t="str">
        <f>TEXT(Working_Data[[#This Row],[order_date]],"mmmm")</f>
        <v>November</v>
      </c>
      <c r="X171" s="7">
        <f>Working_Data[[#This Row],[last_order_date]]-Working_Data[[#This Row],[signup_date]]</f>
        <v>331</v>
      </c>
      <c r="Y171" s="7">
        <f>IF(Working_Data[[#This Row],[churned]]="Active",1,0)</f>
        <v>0</v>
      </c>
      <c r="Z171" s="7">
        <f>YEAR(Working_Data[[#This Row],[order_date]])</f>
        <v>2023</v>
      </c>
    </row>
    <row r="172" spans="1:26" x14ac:dyDescent="0.25">
      <c r="A172" t="s">
        <v>394</v>
      </c>
      <c r="B172" t="s">
        <v>38</v>
      </c>
      <c r="C172" t="s">
        <v>22</v>
      </c>
      <c r="D172" t="s">
        <v>77</v>
      </c>
      <c r="E172" s="1">
        <v>45814</v>
      </c>
      <c r="F172" t="s">
        <v>395</v>
      </c>
      <c r="G172" s="1">
        <v>45239</v>
      </c>
      <c r="H172" t="s">
        <v>58</v>
      </c>
      <c r="I172" t="s">
        <v>63</v>
      </c>
      <c r="J172" t="s">
        <v>64</v>
      </c>
      <c r="K172">
        <v>1</v>
      </c>
      <c r="L172" s="3">
        <f>Working_Data[[#This Row],[price2]]/Working_Data[[#This Row],[quantity]]</f>
        <v>1423.77</v>
      </c>
      <c r="M172" s="3">
        <v>1423.77</v>
      </c>
      <c r="N172" t="s">
        <v>35</v>
      </c>
      <c r="O172">
        <v>24</v>
      </c>
      <c r="P172" s="1">
        <v>45687</v>
      </c>
      <c r="Q172">
        <v>197</v>
      </c>
      <c r="R172" t="s">
        <v>43</v>
      </c>
      <c r="S172">
        <v>3</v>
      </c>
      <c r="T172" s="1">
        <v>45723</v>
      </c>
      <c r="U172" t="s">
        <v>30</v>
      </c>
      <c r="V172" t="str">
        <f>TEXT(WEEKDAY(Working_Data[[#This Row],[order_date]],1),"DDDD")</f>
        <v>Thursday</v>
      </c>
      <c r="W172" t="str">
        <f>TEXT(Working_Data[[#This Row],[order_date]],"mmmm")</f>
        <v>November</v>
      </c>
      <c r="X172" s="7">
        <f>Working_Data[[#This Row],[last_order_date]]-Working_Data[[#This Row],[signup_date]]</f>
        <v>-127</v>
      </c>
      <c r="Y172" s="7">
        <f>IF(Working_Data[[#This Row],[churned]]="Active",1,0)</f>
        <v>0</v>
      </c>
      <c r="Z172" s="7">
        <f>YEAR(Working_Data[[#This Row],[order_date]])</f>
        <v>2023</v>
      </c>
    </row>
    <row r="173" spans="1:26" x14ac:dyDescent="0.25">
      <c r="A173" t="s">
        <v>396</v>
      </c>
      <c r="B173" t="s">
        <v>21</v>
      </c>
      <c r="C173" t="s">
        <v>82</v>
      </c>
      <c r="D173" t="s">
        <v>56</v>
      </c>
      <c r="E173" s="1">
        <v>45422</v>
      </c>
      <c r="F173" t="s">
        <v>397</v>
      </c>
      <c r="G173" s="1">
        <v>45239</v>
      </c>
      <c r="H173" t="s">
        <v>25</v>
      </c>
      <c r="I173" t="s">
        <v>26</v>
      </c>
      <c r="J173" t="s">
        <v>67</v>
      </c>
      <c r="K173">
        <v>1</v>
      </c>
      <c r="L173" s="3">
        <f>Working_Data[[#This Row],[price2]]/Working_Data[[#This Row],[quantity]]</f>
        <v>739.3</v>
      </c>
      <c r="M173" s="3">
        <v>739.3</v>
      </c>
      <c r="N173" t="s">
        <v>28</v>
      </c>
      <c r="O173">
        <v>14</v>
      </c>
      <c r="P173" s="1">
        <v>45594</v>
      </c>
      <c r="Q173">
        <v>481</v>
      </c>
      <c r="R173" t="s">
        <v>43</v>
      </c>
      <c r="S173">
        <v>2</v>
      </c>
      <c r="T173" s="1">
        <v>45625</v>
      </c>
      <c r="U173" t="s">
        <v>30</v>
      </c>
      <c r="V173" t="str">
        <f>TEXT(WEEKDAY(Working_Data[[#This Row],[order_date]],1),"DDDD")</f>
        <v>Thursday</v>
      </c>
      <c r="W173" t="str">
        <f>TEXT(Working_Data[[#This Row],[order_date]],"mmmm")</f>
        <v>November</v>
      </c>
      <c r="X173" s="7">
        <f>Working_Data[[#This Row],[last_order_date]]-Working_Data[[#This Row],[signup_date]]</f>
        <v>172</v>
      </c>
      <c r="Y173" s="7">
        <f>IF(Working_Data[[#This Row],[churned]]="Active",1,0)</f>
        <v>0</v>
      </c>
      <c r="Z173" s="7">
        <f>YEAR(Working_Data[[#This Row],[order_date]])</f>
        <v>2023</v>
      </c>
    </row>
    <row r="174" spans="1:26" x14ac:dyDescent="0.25">
      <c r="A174" t="s">
        <v>398</v>
      </c>
      <c r="B174" t="s">
        <v>45</v>
      </c>
      <c r="C174" t="s">
        <v>82</v>
      </c>
      <c r="D174" t="s">
        <v>56</v>
      </c>
      <c r="E174" s="1">
        <v>45472</v>
      </c>
      <c r="F174" t="s">
        <v>399</v>
      </c>
      <c r="G174" s="1">
        <v>45239</v>
      </c>
      <c r="H174" t="s">
        <v>25</v>
      </c>
      <c r="I174" t="s">
        <v>63</v>
      </c>
      <c r="J174" t="s">
        <v>67</v>
      </c>
      <c r="K174">
        <v>3</v>
      </c>
      <c r="L174" s="3">
        <f>Working_Data[[#This Row],[price2]]/Working_Data[[#This Row],[quantity]]</f>
        <v>299.64</v>
      </c>
      <c r="M174" s="3">
        <v>898.92</v>
      </c>
      <c r="N174" t="s">
        <v>28</v>
      </c>
      <c r="O174">
        <v>27</v>
      </c>
      <c r="P174" s="1">
        <v>45657</v>
      </c>
      <c r="Q174">
        <v>169</v>
      </c>
      <c r="R174" t="s">
        <v>29</v>
      </c>
      <c r="S174">
        <v>3</v>
      </c>
      <c r="T174" s="1">
        <v>45625</v>
      </c>
      <c r="U174" t="s">
        <v>60</v>
      </c>
      <c r="V174" t="str">
        <f>TEXT(WEEKDAY(Working_Data[[#This Row],[order_date]],1),"DDDD")</f>
        <v>Thursday</v>
      </c>
      <c r="W174" t="str">
        <f>TEXT(Working_Data[[#This Row],[order_date]],"mmmm")</f>
        <v>November</v>
      </c>
      <c r="X174" s="7">
        <f>Working_Data[[#This Row],[last_order_date]]-Working_Data[[#This Row],[signup_date]]</f>
        <v>185</v>
      </c>
      <c r="Y174" s="7">
        <f>IF(Working_Data[[#This Row],[churned]]="Active",1,0)</f>
        <v>1</v>
      </c>
      <c r="Z174" s="7">
        <f>YEAR(Working_Data[[#This Row],[order_date]])</f>
        <v>2023</v>
      </c>
    </row>
    <row r="175" spans="1:26" x14ac:dyDescent="0.25">
      <c r="A175" t="s">
        <v>400</v>
      </c>
      <c r="B175" t="s">
        <v>21</v>
      </c>
      <c r="C175" t="s">
        <v>22</v>
      </c>
      <c r="D175" t="s">
        <v>56</v>
      </c>
      <c r="E175" s="1">
        <v>45252</v>
      </c>
      <c r="F175" t="s">
        <v>401</v>
      </c>
      <c r="G175" s="1">
        <v>45269</v>
      </c>
      <c r="H175" t="s">
        <v>25</v>
      </c>
      <c r="I175" t="s">
        <v>54</v>
      </c>
      <c r="J175" t="s">
        <v>27</v>
      </c>
      <c r="K175">
        <v>1</v>
      </c>
      <c r="L175" s="3">
        <f>Working_Data[[#This Row],[price2]]/Working_Data[[#This Row],[quantity]]</f>
        <v>1394.3</v>
      </c>
      <c r="M175" s="3">
        <v>1394.3</v>
      </c>
      <c r="N175" t="s">
        <v>28</v>
      </c>
      <c r="O175">
        <v>16</v>
      </c>
      <c r="P175" s="1">
        <v>45815</v>
      </c>
      <c r="Q175">
        <v>288</v>
      </c>
      <c r="R175" t="s">
        <v>43</v>
      </c>
      <c r="S175">
        <v>5</v>
      </c>
      <c r="T175" s="1">
        <v>45739</v>
      </c>
      <c r="U175" t="s">
        <v>30</v>
      </c>
      <c r="V175" t="str">
        <f>TEXT(WEEKDAY(Working_Data[[#This Row],[order_date]],1),"DDDD")</f>
        <v>Saturday</v>
      </c>
      <c r="W175" t="str">
        <f>TEXT(Working_Data[[#This Row],[order_date]],"mmmm")</f>
        <v>December</v>
      </c>
      <c r="X175" s="7">
        <f>Working_Data[[#This Row],[last_order_date]]-Working_Data[[#This Row],[signup_date]]</f>
        <v>563</v>
      </c>
      <c r="Y175" s="7">
        <f>IF(Working_Data[[#This Row],[churned]]="Active",1,0)</f>
        <v>0</v>
      </c>
      <c r="Z175" s="7">
        <f>YEAR(Working_Data[[#This Row],[order_date]])</f>
        <v>2023</v>
      </c>
    </row>
    <row r="176" spans="1:26" x14ac:dyDescent="0.25">
      <c r="A176" t="s">
        <v>402</v>
      </c>
      <c r="B176" t="s">
        <v>38</v>
      </c>
      <c r="C176" t="s">
        <v>39</v>
      </c>
      <c r="D176" t="s">
        <v>32</v>
      </c>
      <c r="E176" s="1">
        <v>45695</v>
      </c>
      <c r="F176" t="s">
        <v>403</v>
      </c>
      <c r="G176" s="1">
        <v>45269</v>
      </c>
      <c r="H176" t="s">
        <v>41</v>
      </c>
      <c r="I176" t="s">
        <v>48</v>
      </c>
      <c r="J176" t="s">
        <v>64</v>
      </c>
      <c r="K176">
        <v>1</v>
      </c>
      <c r="L176" s="3">
        <f>Working_Data[[#This Row],[price2]]/Working_Data[[#This Row],[quantity]]</f>
        <v>664.72</v>
      </c>
      <c r="M176" s="3">
        <v>664.72</v>
      </c>
      <c r="N176" t="s">
        <v>50</v>
      </c>
      <c r="O176">
        <v>11</v>
      </c>
      <c r="P176" s="1">
        <v>45839</v>
      </c>
      <c r="Q176">
        <v>356</v>
      </c>
      <c r="R176" t="s">
        <v>43</v>
      </c>
      <c r="S176">
        <v>2</v>
      </c>
      <c r="T176" s="1">
        <v>45814</v>
      </c>
      <c r="U176" t="s">
        <v>36</v>
      </c>
      <c r="V176" t="str">
        <f>TEXT(WEEKDAY(Working_Data[[#This Row],[order_date]],1),"DDDD")</f>
        <v>Saturday</v>
      </c>
      <c r="W176" t="str">
        <f>TEXT(Working_Data[[#This Row],[order_date]],"mmmm")</f>
        <v>December</v>
      </c>
      <c r="X176" s="7">
        <f>Working_Data[[#This Row],[last_order_date]]-Working_Data[[#This Row],[signup_date]]</f>
        <v>144</v>
      </c>
      <c r="Y176" s="7">
        <f>IF(Working_Data[[#This Row],[churned]]="Active",1,0)</f>
        <v>0</v>
      </c>
      <c r="Z176" s="7">
        <f>YEAR(Working_Data[[#This Row],[order_date]])</f>
        <v>2023</v>
      </c>
    </row>
    <row r="177" spans="1:26" x14ac:dyDescent="0.25">
      <c r="A177" t="s">
        <v>404</v>
      </c>
      <c r="B177" t="s">
        <v>38</v>
      </c>
      <c r="C177" t="s">
        <v>39</v>
      </c>
      <c r="D177" t="s">
        <v>23</v>
      </c>
      <c r="E177" s="1">
        <v>45162</v>
      </c>
      <c r="F177" t="s">
        <v>405</v>
      </c>
      <c r="G177" s="1">
        <v>45269</v>
      </c>
      <c r="H177" t="s">
        <v>34</v>
      </c>
      <c r="I177" t="s">
        <v>54</v>
      </c>
      <c r="J177" t="s">
        <v>27</v>
      </c>
      <c r="K177">
        <v>1</v>
      </c>
      <c r="L177" s="3">
        <f>Working_Data[[#This Row],[price2]]/Working_Data[[#This Row],[quantity]]</f>
        <v>1064.71</v>
      </c>
      <c r="M177" s="3">
        <v>1064.71</v>
      </c>
      <c r="N177" t="s">
        <v>50</v>
      </c>
      <c r="O177">
        <v>12</v>
      </c>
      <c r="P177" s="1">
        <v>45882</v>
      </c>
      <c r="Q177">
        <v>41</v>
      </c>
      <c r="R177" t="s">
        <v>29</v>
      </c>
      <c r="S177">
        <v>4</v>
      </c>
      <c r="T177" s="1">
        <v>45652</v>
      </c>
      <c r="U177" t="s">
        <v>60</v>
      </c>
      <c r="V177" t="str">
        <f>TEXT(WEEKDAY(Working_Data[[#This Row],[order_date]],1),"DDDD")</f>
        <v>Saturday</v>
      </c>
      <c r="W177" t="str">
        <f>TEXT(Working_Data[[#This Row],[order_date]],"mmmm")</f>
        <v>December</v>
      </c>
      <c r="X177" s="7">
        <f>Working_Data[[#This Row],[last_order_date]]-Working_Data[[#This Row],[signup_date]]</f>
        <v>720</v>
      </c>
      <c r="Y177" s="7">
        <f>IF(Working_Data[[#This Row],[churned]]="Active",1,0)</f>
        <v>1</v>
      </c>
      <c r="Z177" s="7">
        <f>YEAR(Working_Data[[#This Row],[order_date]])</f>
        <v>2023</v>
      </c>
    </row>
    <row r="178" spans="1:26" x14ac:dyDescent="0.25">
      <c r="A178" t="s">
        <v>406</v>
      </c>
      <c r="B178" t="s">
        <v>21</v>
      </c>
      <c r="C178" t="s">
        <v>39</v>
      </c>
      <c r="D178" t="s">
        <v>32</v>
      </c>
      <c r="E178" s="1">
        <v>45304</v>
      </c>
      <c r="F178" t="s">
        <v>407</v>
      </c>
      <c r="G178" s="1">
        <v>45269</v>
      </c>
      <c r="H178" t="s">
        <v>58</v>
      </c>
      <c r="I178" t="s">
        <v>54</v>
      </c>
      <c r="J178" t="s">
        <v>64</v>
      </c>
      <c r="K178">
        <v>2</v>
      </c>
      <c r="L178" s="3">
        <f>Working_Data[[#This Row],[price2]]/Working_Data[[#This Row],[quantity]]</f>
        <v>608.82000000000005</v>
      </c>
      <c r="M178" s="3">
        <v>1217.6400000000001</v>
      </c>
      <c r="N178" t="s">
        <v>28</v>
      </c>
      <c r="O178">
        <v>27</v>
      </c>
      <c r="P178" s="1">
        <v>45660</v>
      </c>
      <c r="Q178">
        <v>115</v>
      </c>
      <c r="R178" t="s">
        <v>29</v>
      </c>
      <c r="S178">
        <v>4</v>
      </c>
      <c r="T178" s="1">
        <v>45806</v>
      </c>
      <c r="U178" t="s">
        <v>36</v>
      </c>
      <c r="V178" t="str">
        <f>TEXT(WEEKDAY(Working_Data[[#This Row],[order_date]],1),"DDDD")</f>
        <v>Saturday</v>
      </c>
      <c r="W178" t="str">
        <f>TEXT(Working_Data[[#This Row],[order_date]],"mmmm")</f>
        <v>December</v>
      </c>
      <c r="X178" s="7">
        <f>Working_Data[[#This Row],[last_order_date]]-Working_Data[[#This Row],[signup_date]]</f>
        <v>356</v>
      </c>
      <c r="Y178" s="7">
        <f>IF(Working_Data[[#This Row],[churned]]="Active",1,0)</f>
        <v>1</v>
      </c>
      <c r="Z178" s="7">
        <f>YEAR(Working_Data[[#This Row],[order_date]])</f>
        <v>2023</v>
      </c>
    </row>
    <row r="179" spans="1:26" x14ac:dyDescent="0.25">
      <c r="A179" t="s">
        <v>408</v>
      </c>
      <c r="B179" t="s">
        <v>38</v>
      </c>
      <c r="C179" t="s">
        <v>22</v>
      </c>
      <c r="D179" t="s">
        <v>52</v>
      </c>
      <c r="E179" s="1">
        <v>45766</v>
      </c>
      <c r="F179" t="s">
        <v>409</v>
      </c>
      <c r="G179" s="1">
        <v>45269</v>
      </c>
      <c r="H179" t="s">
        <v>41</v>
      </c>
      <c r="I179" t="s">
        <v>54</v>
      </c>
      <c r="J179" t="s">
        <v>49</v>
      </c>
      <c r="K179">
        <v>2</v>
      </c>
      <c r="L179" s="3">
        <f>Working_Data[[#This Row],[price2]]/Working_Data[[#This Row],[quantity]]</f>
        <v>373.315</v>
      </c>
      <c r="M179" s="3">
        <v>746.63</v>
      </c>
      <c r="N179" t="s">
        <v>50</v>
      </c>
      <c r="O179">
        <v>47</v>
      </c>
      <c r="P179" s="1">
        <v>45884</v>
      </c>
      <c r="Q179">
        <v>162</v>
      </c>
      <c r="R179" t="s">
        <v>29</v>
      </c>
      <c r="S179">
        <v>5</v>
      </c>
      <c r="T179" s="1">
        <v>45821</v>
      </c>
      <c r="U179" t="s">
        <v>60</v>
      </c>
      <c r="V179" t="str">
        <f>TEXT(WEEKDAY(Working_Data[[#This Row],[order_date]],1),"DDDD")</f>
        <v>Saturday</v>
      </c>
      <c r="W179" t="str">
        <f>TEXT(Working_Data[[#This Row],[order_date]],"mmmm")</f>
        <v>December</v>
      </c>
      <c r="X179" s="7">
        <f>Working_Data[[#This Row],[last_order_date]]-Working_Data[[#This Row],[signup_date]]</f>
        <v>118</v>
      </c>
      <c r="Y179" s="7">
        <f>IF(Working_Data[[#This Row],[churned]]="Active",1,0)</f>
        <v>1</v>
      </c>
      <c r="Z179" s="7">
        <f>YEAR(Working_Data[[#This Row],[order_date]])</f>
        <v>2023</v>
      </c>
    </row>
    <row r="180" spans="1:26" x14ac:dyDescent="0.25">
      <c r="A180" t="s">
        <v>410</v>
      </c>
      <c r="B180" t="s">
        <v>38</v>
      </c>
      <c r="C180" t="s">
        <v>39</v>
      </c>
      <c r="D180" t="s">
        <v>23</v>
      </c>
      <c r="E180" s="1">
        <v>45616</v>
      </c>
      <c r="F180" t="s">
        <v>411</v>
      </c>
      <c r="G180" s="1">
        <v>45269</v>
      </c>
      <c r="H180" t="s">
        <v>58</v>
      </c>
      <c r="I180" t="s">
        <v>48</v>
      </c>
      <c r="J180" t="s">
        <v>64</v>
      </c>
      <c r="K180">
        <v>3</v>
      </c>
      <c r="L180" s="3">
        <f>Working_Data[[#This Row],[price2]]/Working_Data[[#This Row],[quantity]]</f>
        <v>296.46999999999997</v>
      </c>
      <c r="M180" s="3">
        <v>889.41</v>
      </c>
      <c r="N180" t="s">
        <v>28</v>
      </c>
      <c r="O180">
        <v>24</v>
      </c>
      <c r="P180" s="1">
        <v>45862</v>
      </c>
      <c r="Q180">
        <v>101</v>
      </c>
      <c r="R180" t="s">
        <v>29</v>
      </c>
      <c r="S180">
        <v>5</v>
      </c>
      <c r="T180" s="1">
        <v>45833</v>
      </c>
      <c r="U180" t="s">
        <v>30</v>
      </c>
      <c r="V180" t="str">
        <f>TEXT(WEEKDAY(Working_Data[[#This Row],[order_date]],1),"DDDD")</f>
        <v>Saturday</v>
      </c>
      <c r="W180" t="str">
        <f>TEXT(Working_Data[[#This Row],[order_date]],"mmmm")</f>
        <v>December</v>
      </c>
      <c r="X180" s="7">
        <f>Working_Data[[#This Row],[last_order_date]]-Working_Data[[#This Row],[signup_date]]</f>
        <v>246</v>
      </c>
      <c r="Y180" s="7">
        <f>IF(Working_Data[[#This Row],[churned]]="Active",1,0)</f>
        <v>1</v>
      </c>
      <c r="Z180" s="7">
        <f>YEAR(Working_Data[[#This Row],[order_date]])</f>
        <v>2023</v>
      </c>
    </row>
    <row r="181" spans="1:26" x14ac:dyDescent="0.25">
      <c r="A181" t="s">
        <v>412</v>
      </c>
      <c r="B181" t="s">
        <v>38</v>
      </c>
      <c r="C181" t="s">
        <v>22</v>
      </c>
      <c r="D181" t="s">
        <v>56</v>
      </c>
      <c r="E181" s="1">
        <v>45416</v>
      </c>
      <c r="F181" t="s">
        <v>413</v>
      </c>
      <c r="G181" s="1">
        <v>45269</v>
      </c>
      <c r="H181" t="s">
        <v>47</v>
      </c>
      <c r="I181" t="s">
        <v>42</v>
      </c>
      <c r="J181" t="s">
        <v>67</v>
      </c>
      <c r="K181">
        <v>5</v>
      </c>
      <c r="L181" s="3">
        <f>Working_Data[[#This Row],[price2]]/Working_Data[[#This Row],[quantity]]</f>
        <v>150.56</v>
      </c>
      <c r="M181" s="3">
        <v>752.8</v>
      </c>
      <c r="N181" t="s">
        <v>50</v>
      </c>
      <c r="O181">
        <v>33</v>
      </c>
      <c r="P181" s="1">
        <v>45766</v>
      </c>
      <c r="Q181">
        <v>76</v>
      </c>
      <c r="R181" t="s">
        <v>43</v>
      </c>
      <c r="S181">
        <v>4</v>
      </c>
      <c r="T181" s="1">
        <v>45534</v>
      </c>
      <c r="U181" t="s">
        <v>60</v>
      </c>
      <c r="V181" t="str">
        <f>TEXT(WEEKDAY(Working_Data[[#This Row],[order_date]],1),"DDDD")</f>
        <v>Saturday</v>
      </c>
      <c r="W181" t="str">
        <f>TEXT(Working_Data[[#This Row],[order_date]],"mmmm")</f>
        <v>December</v>
      </c>
      <c r="X181" s="7">
        <f>Working_Data[[#This Row],[last_order_date]]-Working_Data[[#This Row],[signup_date]]</f>
        <v>350</v>
      </c>
      <c r="Y181" s="7">
        <f>IF(Working_Data[[#This Row],[churned]]="Active",1,0)</f>
        <v>0</v>
      </c>
      <c r="Z181" s="7">
        <f>YEAR(Working_Data[[#This Row],[order_date]])</f>
        <v>2023</v>
      </c>
    </row>
    <row r="182" spans="1:26" x14ac:dyDescent="0.25">
      <c r="A182" t="s">
        <v>414</v>
      </c>
      <c r="B182" t="s">
        <v>21</v>
      </c>
      <c r="C182" t="s">
        <v>39</v>
      </c>
      <c r="D182" t="s">
        <v>32</v>
      </c>
      <c r="E182" s="1">
        <v>45573</v>
      </c>
      <c r="F182" t="s">
        <v>415</v>
      </c>
      <c r="G182" s="1">
        <v>45269</v>
      </c>
      <c r="H182" t="s">
        <v>41</v>
      </c>
      <c r="I182" t="s">
        <v>26</v>
      </c>
      <c r="J182" t="s">
        <v>59</v>
      </c>
      <c r="K182">
        <v>1</v>
      </c>
      <c r="L182" s="3">
        <f>Working_Data[[#This Row],[price2]]/Working_Data[[#This Row],[quantity]]</f>
        <v>582.15</v>
      </c>
      <c r="M182" s="3">
        <v>582.15</v>
      </c>
      <c r="N182" t="s">
        <v>28</v>
      </c>
      <c r="O182">
        <v>13</v>
      </c>
      <c r="P182" s="1">
        <v>45651</v>
      </c>
      <c r="Q182">
        <v>492</v>
      </c>
      <c r="R182" t="s">
        <v>29</v>
      </c>
      <c r="S182">
        <v>5</v>
      </c>
      <c r="T182" s="1">
        <v>45302</v>
      </c>
      <c r="U182" t="s">
        <v>36</v>
      </c>
      <c r="V182" t="str">
        <f>TEXT(WEEKDAY(Working_Data[[#This Row],[order_date]],1),"DDDD")</f>
        <v>Saturday</v>
      </c>
      <c r="W182" t="str">
        <f>TEXT(Working_Data[[#This Row],[order_date]],"mmmm")</f>
        <v>December</v>
      </c>
      <c r="X182" s="7">
        <f>Working_Data[[#This Row],[last_order_date]]-Working_Data[[#This Row],[signup_date]]</f>
        <v>78</v>
      </c>
      <c r="Y182" s="7">
        <f>IF(Working_Data[[#This Row],[churned]]="Active",1,0)</f>
        <v>1</v>
      </c>
      <c r="Z182" s="7">
        <f>YEAR(Working_Data[[#This Row],[order_date]])</f>
        <v>2023</v>
      </c>
    </row>
    <row r="183" spans="1:26" x14ac:dyDescent="0.25">
      <c r="A183" t="s">
        <v>416</v>
      </c>
      <c r="B183" t="s">
        <v>21</v>
      </c>
      <c r="C183" t="s">
        <v>82</v>
      </c>
      <c r="D183" t="s">
        <v>32</v>
      </c>
      <c r="E183" s="1">
        <v>45259</v>
      </c>
      <c r="F183" t="s">
        <v>417</v>
      </c>
      <c r="G183" s="1">
        <v>45269</v>
      </c>
      <c r="H183" t="s">
        <v>41</v>
      </c>
      <c r="I183" t="s">
        <v>63</v>
      </c>
      <c r="J183" t="s">
        <v>64</v>
      </c>
      <c r="K183">
        <v>5</v>
      </c>
      <c r="L183" s="3">
        <f>Working_Data[[#This Row],[price2]]/Working_Data[[#This Row],[quantity]]</f>
        <v>273.53000000000003</v>
      </c>
      <c r="M183" s="3">
        <v>1367.65</v>
      </c>
      <c r="N183" t="s">
        <v>35</v>
      </c>
      <c r="O183">
        <v>7</v>
      </c>
      <c r="P183" s="1">
        <v>45780</v>
      </c>
      <c r="Q183">
        <v>297</v>
      </c>
      <c r="R183" t="s">
        <v>43</v>
      </c>
      <c r="S183">
        <v>4</v>
      </c>
      <c r="T183" s="1">
        <v>45859</v>
      </c>
      <c r="U183" t="s">
        <v>60</v>
      </c>
      <c r="V183" t="str">
        <f>TEXT(WEEKDAY(Working_Data[[#This Row],[order_date]],1),"DDDD")</f>
        <v>Saturday</v>
      </c>
      <c r="W183" t="str">
        <f>TEXT(Working_Data[[#This Row],[order_date]],"mmmm")</f>
        <v>December</v>
      </c>
      <c r="X183" s="7">
        <f>Working_Data[[#This Row],[last_order_date]]-Working_Data[[#This Row],[signup_date]]</f>
        <v>521</v>
      </c>
      <c r="Y183" s="7">
        <f>IF(Working_Data[[#This Row],[churned]]="Active",1,0)</f>
        <v>0</v>
      </c>
      <c r="Z183" s="7">
        <f>YEAR(Working_Data[[#This Row],[order_date]])</f>
        <v>2023</v>
      </c>
    </row>
    <row r="184" spans="1:26" x14ac:dyDescent="0.25">
      <c r="A184" t="s">
        <v>418</v>
      </c>
      <c r="B184" t="s">
        <v>21</v>
      </c>
      <c r="C184" t="s">
        <v>82</v>
      </c>
      <c r="D184" t="s">
        <v>52</v>
      </c>
      <c r="E184" s="1">
        <v>45652</v>
      </c>
      <c r="F184" t="s">
        <v>419</v>
      </c>
      <c r="G184" s="1">
        <v>45182</v>
      </c>
      <c r="H184" t="s">
        <v>34</v>
      </c>
      <c r="I184" t="s">
        <v>26</v>
      </c>
      <c r="J184" t="s">
        <v>67</v>
      </c>
      <c r="K184">
        <v>5</v>
      </c>
      <c r="L184" s="3">
        <f>Working_Data[[#This Row],[price2]]/Working_Data[[#This Row],[quantity]]</f>
        <v>290.87199999999996</v>
      </c>
      <c r="M184" s="3">
        <v>1454.36</v>
      </c>
      <c r="N184" t="s">
        <v>50</v>
      </c>
      <c r="O184">
        <v>32</v>
      </c>
      <c r="P184" s="1">
        <v>45333</v>
      </c>
      <c r="Q184">
        <v>80</v>
      </c>
      <c r="R184" t="s">
        <v>43</v>
      </c>
      <c r="S184">
        <v>4</v>
      </c>
      <c r="T184" s="1">
        <v>45730</v>
      </c>
      <c r="U184" t="s">
        <v>30</v>
      </c>
      <c r="V184" t="str">
        <f>TEXT(WEEKDAY(Working_Data[[#This Row],[order_date]],1),"DDDD")</f>
        <v>Wednesday</v>
      </c>
      <c r="W184" t="str">
        <f>TEXT(Working_Data[[#This Row],[order_date]],"mmmm")</f>
        <v>September</v>
      </c>
      <c r="X184" s="7">
        <f>Working_Data[[#This Row],[last_order_date]]-Working_Data[[#This Row],[signup_date]]</f>
        <v>-319</v>
      </c>
      <c r="Y184" s="7">
        <f>IF(Working_Data[[#This Row],[churned]]="Active",1,0)</f>
        <v>0</v>
      </c>
      <c r="Z184" s="7">
        <f>YEAR(Working_Data[[#This Row],[order_date]])</f>
        <v>2023</v>
      </c>
    </row>
    <row r="185" spans="1:26" x14ac:dyDescent="0.25">
      <c r="A185" t="s">
        <v>420</v>
      </c>
      <c r="B185" t="s">
        <v>45</v>
      </c>
      <c r="C185" t="s">
        <v>82</v>
      </c>
      <c r="D185" t="s">
        <v>52</v>
      </c>
      <c r="E185" s="1">
        <v>45627</v>
      </c>
      <c r="F185" t="s">
        <v>421</v>
      </c>
      <c r="G185" s="1">
        <v>45182</v>
      </c>
      <c r="H185" t="s">
        <v>47</v>
      </c>
      <c r="I185" t="s">
        <v>54</v>
      </c>
      <c r="J185" t="s">
        <v>67</v>
      </c>
      <c r="K185">
        <v>4</v>
      </c>
      <c r="L185" s="3">
        <f>Working_Data[[#This Row],[price2]]/Working_Data[[#This Row],[quantity]]</f>
        <v>200.715</v>
      </c>
      <c r="M185" s="3">
        <v>802.86</v>
      </c>
      <c r="N185" t="s">
        <v>35</v>
      </c>
      <c r="O185">
        <v>44</v>
      </c>
      <c r="P185" s="1">
        <v>45559</v>
      </c>
      <c r="Q185">
        <v>97</v>
      </c>
      <c r="R185" t="s">
        <v>29</v>
      </c>
      <c r="S185">
        <v>4</v>
      </c>
      <c r="T185" s="1">
        <v>45798</v>
      </c>
      <c r="U185" t="s">
        <v>36</v>
      </c>
      <c r="V185" t="str">
        <f>TEXT(WEEKDAY(Working_Data[[#This Row],[order_date]],1),"DDDD")</f>
        <v>Wednesday</v>
      </c>
      <c r="W185" t="str">
        <f>TEXT(Working_Data[[#This Row],[order_date]],"mmmm")</f>
        <v>September</v>
      </c>
      <c r="X185" s="7">
        <f>Working_Data[[#This Row],[last_order_date]]-Working_Data[[#This Row],[signup_date]]</f>
        <v>-68</v>
      </c>
      <c r="Y185" s="7">
        <f>IF(Working_Data[[#This Row],[churned]]="Active",1,0)</f>
        <v>1</v>
      </c>
      <c r="Z185" s="7">
        <f>YEAR(Working_Data[[#This Row],[order_date]])</f>
        <v>2023</v>
      </c>
    </row>
    <row r="186" spans="1:26" x14ac:dyDescent="0.25">
      <c r="A186" t="s">
        <v>422</v>
      </c>
      <c r="B186" t="s">
        <v>21</v>
      </c>
      <c r="C186" t="s">
        <v>39</v>
      </c>
      <c r="D186" t="s">
        <v>56</v>
      </c>
      <c r="E186" s="1">
        <v>45718</v>
      </c>
      <c r="F186" t="s">
        <v>423</v>
      </c>
      <c r="G186" s="1">
        <v>45182</v>
      </c>
      <c r="H186" t="s">
        <v>47</v>
      </c>
      <c r="I186" t="s">
        <v>63</v>
      </c>
      <c r="J186" t="s">
        <v>27</v>
      </c>
      <c r="K186">
        <v>3</v>
      </c>
      <c r="L186" s="3">
        <f>Working_Data[[#This Row],[price2]]/Working_Data[[#This Row],[quantity]]</f>
        <v>460.67333333333335</v>
      </c>
      <c r="M186" s="3">
        <v>1382.02</v>
      </c>
      <c r="N186" t="s">
        <v>35</v>
      </c>
      <c r="O186">
        <v>6</v>
      </c>
      <c r="P186" s="1">
        <v>45780</v>
      </c>
      <c r="Q186">
        <v>26</v>
      </c>
      <c r="R186" t="s">
        <v>43</v>
      </c>
      <c r="S186">
        <v>1</v>
      </c>
      <c r="T186" s="1">
        <v>45814</v>
      </c>
      <c r="U186" t="s">
        <v>30</v>
      </c>
      <c r="V186" t="str">
        <f>TEXT(WEEKDAY(Working_Data[[#This Row],[order_date]],1),"DDDD")</f>
        <v>Wednesday</v>
      </c>
      <c r="W186" t="str">
        <f>TEXT(Working_Data[[#This Row],[order_date]],"mmmm")</f>
        <v>September</v>
      </c>
      <c r="X186" s="7">
        <f>Working_Data[[#This Row],[last_order_date]]-Working_Data[[#This Row],[signup_date]]</f>
        <v>62</v>
      </c>
      <c r="Y186" s="7">
        <f>IF(Working_Data[[#This Row],[churned]]="Active",1,0)</f>
        <v>0</v>
      </c>
      <c r="Z186" s="7">
        <f>YEAR(Working_Data[[#This Row],[order_date]])</f>
        <v>2023</v>
      </c>
    </row>
    <row r="187" spans="1:26" x14ac:dyDescent="0.25">
      <c r="A187" t="s">
        <v>424</v>
      </c>
      <c r="B187" t="s">
        <v>21</v>
      </c>
      <c r="C187" t="s">
        <v>22</v>
      </c>
      <c r="D187" t="s">
        <v>32</v>
      </c>
      <c r="E187" s="1">
        <v>45294</v>
      </c>
      <c r="F187" t="s">
        <v>425</v>
      </c>
      <c r="G187" s="1">
        <v>45182</v>
      </c>
      <c r="H187" t="s">
        <v>58</v>
      </c>
      <c r="I187" t="s">
        <v>48</v>
      </c>
      <c r="J187" t="s">
        <v>67</v>
      </c>
      <c r="K187">
        <v>3</v>
      </c>
      <c r="L187" s="3">
        <f>Working_Data[[#This Row],[price2]]/Working_Data[[#This Row],[quantity]]</f>
        <v>425.30333333333334</v>
      </c>
      <c r="M187" s="3">
        <v>1275.9100000000001</v>
      </c>
      <c r="N187" t="s">
        <v>50</v>
      </c>
      <c r="O187">
        <v>33</v>
      </c>
      <c r="P187" s="1">
        <v>45534</v>
      </c>
      <c r="Q187">
        <v>368</v>
      </c>
      <c r="R187" t="s">
        <v>29</v>
      </c>
      <c r="S187">
        <v>4</v>
      </c>
      <c r="T187" s="1">
        <v>45610</v>
      </c>
      <c r="U187" t="s">
        <v>36</v>
      </c>
      <c r="V187" t="str">
        <f>TEXT(WEEKDAY(Working_Data[[#This Row],[order_date]],1),"DDDD")</f>
        <v>Wednesday</v>
      </c>
      <c r="W187" t="str">
        <f>TEXT(Working_Data[[#This Row],[order_date]],"mmmm")</f>
        <v>September</v>
      </c>
      <c r="X187" s="7">
        <f>Working_Data[[#This Row],[last_order_date]]-Working_Data[[#This Row],[signup_date]]</f>
        <v>240</v>
      </c>
      <c r="Y187" s="7">
        <f>IF(Working_Data[[#This Row],[churned]]="Active",1,0)</f>
        <v>1</v>
      </c>
      <c r="Z187" s="7">
        <f>YEAR(Working_Data[[#This Row],[order_date]])</f>
        <v>2023</v>
      </c>
    </row>
    <row r="188" spans="1:26" x14ac:dyDescent="0.25">
      <c r="A188" t="s">
        <v>426</v>
      </c>
      <c r="B188" t="s">
        <v>38</v>
      </c>
      <c r="C188" t="s">
        <v>22</v>
      </c>
      <c r="D188" t="s">
        <v>56</v>
      </c>
      <c r="E188" s="1">
        <v>45347</v>
      </c>
      <c r="F188" t="s">
        <v>427</v>
      </c>
      <c r="G188" s="1">
        <v>45182</v>
      </c>
      <c r="H188" t="s">
        <v>25</v>
      </c>
      <c r="I188" t="s">
        <v>42</v>
      </c>
      <c r="J188" t="s">
        <v>59</v>
      </c>
      <c r="K188">
        <v>2</v>
      </c>
      <c r="L188" s="3">
        <f>Working_Data[[#This Row],[price2]]/Working_Data[[#This Row],[quantity]]</f>
        <v>449.745</v>
      </c>
      <c r="M188" s="3">
        <v>899.49</v>
      </c>
      <c r="N188" t="s">
        <v>50</v>
      </c>
      <c r="O188">
        <v>29</v>
      </c>
      <c r="P188" s="1">
        <v>45748</v>
      </c>
      <c r="Q188">
        <v>209</v>
      </c>
      <c r="R188" t="s">
        <v>29</v>
      </c>
      <c r="S188">
        <v>3</v>
      </c>
      <c r="T188" s="1">
        <v>45646</v>
      </c>
      <c r="U188" t="s">
        <v>36</v>
      </c>
      <c r="V188" t="str">
        <f>TEXT(WEEKDAY(Working_Data[[#This Row],[order_date]],1),"DDDD")</f>
        <v>Wednesday</v>
      </c>
      <c r="W188" t="str">
        <f>TEXT(Working_Data[[#This Row],[order_date]],"mmmm")</f>
        <v>September</v>
      </c>
      <c r="X188" s="7">
        <f>Working_Data[[#This Row],[last_order_date]]-Working_Data[[#This Row],[signup_date]]</f>
        <v>401</v>
      </c>
      <c r="Y188" s="7">
        <f>IF(Working_Data[[#This Row],[churned]]="Active",1,0)</f>
        <v>1</v>
      </c>
      <c r="Z188" s="7">
        <f>YEAR(Working_Data[[#This Row],[order_date]])</f>
        <v>2023</v>
      </c>
    </row>
    <row r="189" spans="1:26" x14ac:dyDescent="0.25">
      <c r="A189" t="s">
        <v>428</v>
      </c>
      <c r="B189" t="s">
        <v>21</v>
      </c>
      <c r="C189" t="s">
        <v>22</v>
      </c>
      <c r="D189" t="s">
        <v>77</v>
      </c>
      <c r="E189" s="1">
        <v>45372</v>
      </c>
      <c r="F189" t="s">
        <v>429</v>
      </c>
      <c r="G189" s="1">
        <v>45182</v>
      </c>
      <c r="H189" t="s">
        <v>25</v>
      </c>
      <c r="I189" t="s">
        <v>42</v>
      </c>
      <c r="J189" t="s">
        <v>49</v>
      </c>
      <c r="K189">
        <v>4</v>
      </c>
      <c r="L189" s="3">
        <f>Working_Data[[#This Row],[price2]]/Working_Data[[#This Row],[quantity]]</f>
        <v>120.9725</v>
      </c>
      <c r="M189" s="3">
        <v>483.89</v>
      </c>
      <c r="N189" t="s">
        <v>28</v>
      </c>
      <c r="O189">
        <v>11</v>
      </c>
      <c r="P189" s="1">
        <v>45514</v>
      </c>
      <c r="Q189">
        <v>493</v>
      </c>
      <c r="R189" t="s">
        <v>29</v>
      </c>
      <c r="S189">
        <v>2</v>
      </c>
      <c r="T189" s="1">
        <v>45596</v>
      </c>
      <c r="U189" t="s">
        <v>36</v>
      </c>
      <c r="V189" t="str">
        <f>TEXT(WEEKDAY(Working_Data[[#This Row],[order_date]],1),"DDDD")</f>
        <v>Wednesday</v>
      </c>
      <c r="W189" t="str">
        <f>TEXT(Working_Data[[#This Row],[order_date]],"mmmm")</f>
        <v>September</v>
      </c>
      <c r="X189" s="7">
        <f>Working_Data[[#This Row],[last_order_date]]-Working_Data[[#This Row],[signup_date]]</f>
        <v>142</v>
      </c>
      <c r="Y189" s="7">
        <f>IF(Working_Data[[#This Row],[churned]]="Active",1,0)</f>
        <v>1</v>
      </c>
      <c r="Z189" s="7">
        <f>YEAR(Working_Data[[#This Row],[order_date]])</f>
        <v>2023</v>
      </c>
    </row>
    <row r="190" spans="1:26" x14ac:dyDescent="0.25">
      <c r="A190" t="s">
        <v>430</v>
      </c>
      <c r="B190" t="s">
        <v>38</v>
      </c>
      <c r="C190" t="s">
        <v>39</v>
      </c>
      <c r="D190" t="s">
        <v>52</v>
      </c>
      <c r="E190" s="1">
        <v>45190</v>
      </c>
      <c r="F190" t="s">
        <v>431</v>
      </c>
      <c r="G190" s="1">
        <v>45182</v>
      </c>
      <c r="H190" t="s">
        <v>47</v>
      </c>
      <c r="I190" t="s">
        <v>26</v>
      </c>
      <c r="J190" t="s">
        <v>64</v>
      </c>
      <c r="K190">
        <v>1</v>
      </c>
      <c r="L190" s="3">
        <f>Working_Data[[#This Row],[price2]]/Working_Data[[#This Row],[quantity]]</f>
        <v>390.24</v>
      </c>
      <c r="M190" s="3">
        <v>390.24</v>
      </c>
      <c r="N190" t="s">
        <v>28</v>
      </c>
      <c r="O190">
        <v>49</v>
      </c>
      <c r="P190" s="1">
        <v>45703</v>
      </c>
      <c r="Q190">
        <v>180</v>
      </c>
      <c r="R190" t="s">
        <v>43</v>
      </c>
      <c r="S190">
        <v>1</v>
      </c>
      <c r="T190" s="1">
        <v>45636</v>
      </c>
      <c r="U190" t="s">
        <v>36</v>
      </c>
      <c r="V190" t="str">
        <f>TEXT(WEEKDAY(Working_Data[[#This Row],[order_date]],1),"DDDD")</f>
        <v>Wednesday</v>
      </c>
      <c r="W190" t="str">
        <f>TEXT(Working_Data[[#This Row],[order_date]],"mmmm")</f>
        <v>September</v>
      </c>
      <c r="X190" s="7">
        <f>Working_Data[[#This Row],[last_order_date]]-Working_Data[[#This Row],[signup_date]]</f>
        <v>513</v>
      </c>
      <c r="Y190" s="7">
        <f>IF(Working_Data[[#This Row],[churned]]="Active",1,0)</f>
        <v>0</v>
      </c>
      <c r="Z190" s="7">
        <f>YEAR(Working_Data[[#This Row],[order_date]])</f>
        <v>2023</v>
      </c>
    </row>
    <row r="191" spans="1:26" x14ac:dyDescent="0.25">
      <c r="A191" t="s">
        <v>432</v>
      </c>
      <c r="B191" t="s">
        <v>45</v>
      </c>
      <c r="C191" t="s">
        <v>22</v>
      </c>
      <c r="D191" t="s">
        <v>52</v>
      </c>
      <c r="E191" s="1">
        <v>45507</v>
      </c>
      <c r="F191" t="s">
        <v>433</v>
      </c>
      <c r="G191" s="1">
        <v>45182</v>
      </c>
      <c r="H191" t="s">
        <v>47</v>
      </c>
      <c r="I191" t="s">
        <v>42</v>
      </c>
      <c r="J191" t="s">
        <v>27</v>
      </c>
      <c r="K191">
        <v>5</v>
      </c>
      <c r="L191" s="3">
        <f>Working_Data[[#This Row],[price2]]/Working_Data[[#This Row],[quantity]]</f>
        <v>214.08600000000001</v>
      </c>
      <c r="M191" s="3">
        <v>1070.43</v>
      </c>
      <c r="N191" t="s">
        <v>35</v>
      </c>
      <c r="O191">
        <v>20</v>
      </c>
      <c r="P191" s="1">
        <v>45908</v>
      </c>
      <c r="Q191">
        <v>248</v>
      </c>
      <c r="R191" t="s">
        <v>29</v>
      </c>
      <c r="S191">
        <v>4</v>
      </c>
      <c r="T191" s="1">
        <v>45300</v>
      </c>
      <c r="U191" t="s">
        <v>36</v>
      </c>
      <c r="V191" t="str">
        <f>TEXT(WEEKDAY(Working_Data[[#This Row],[order_date]],1),"DDDD")</f>
        <v>Wednesday</v>
      </c>
      <c r="W191" t="str">
        <f>TEXT(Working_Data[[#This Row],[order_date]],"mmmm")</f>
        <v>September</v>
      </c>
      <c r="X191" s="7">
        <f>Working_Data[[#This Row],[last_order_date]]-Working_Data[[#This Row],[signup_date]]</f>
        <v>401</v>
      </c>
      <c r="Y191" s="7">
        <f>IF(Working_Data[[#This Row],[churned]]="Active",1,0)</f>
        <v>1</v>
      </c>
      <c r="Z191" s="7">
        <f>YEAR(Working_Data[[#This Row],[order_date]])</f>
        <v>2023</v>
      </c>
    </row>
    <row r="192" spans="1:26" x14ac:dyDescent="0.25">
      <c r="A192" t="s">
        <v>434</v>
      </c>
      <c r="B192" t="s">
        <v>38</v>
      </c>
      <c r="C192" t="s">
        <v>39</v>
      </c>
      <c r="D192" t="s">
        <v>32</v>
      </c>
      <c r="E192" s="1">
        <v>45569</v>
      </c>
      <c r="F192" t="s">
        <v>435</v>
      </c>
      <c r="G192" s="1">
        <v>45183</v>
      </c>
      <c r="H192" t="s">
        <v>25</v>
      </c>
      <c r="I192" t="s">
        <v>42</v>
      </c>
      <c r="J192" t="s">
        <v>59</v>
      </c>
      <c r="K192">
        <v>4</v>
      </c>
      <c r="L192" s="3">
        <f>Working_Data[[#This Row],[price2]]/Working_Data[[#This Row],[quantity]]</f>
        <v>316.0625</v>
      </c>
      <c r="M192" s="3">
        <v>1264.25</v>
      </c>
      <c r="N192" t="s">
        <v>28</v>
      </c>
      <c r="O192">
        <v>26</v>
      </c>
      <c r="P192" s="1">
        <v>45526</v>
      </c>
      <c r="Q192">
        <v>337</v>
      </c>
      <c r="R192" t="s">
        <v>43</v>
      </c>
      <c r="S192">
        <v>1</v>
      </c>
      <c r="T192" s="1">
        <v>45656</v>
      </c>
      <c r="U192" t="s">
        <v>30</v>
      </c>
      <c r="V192" t="str">
        <f>TEXT(WEEKDAY(Working_Data[[#This Row],[order_date]],1),"DDDD")</f>
        <v>Thursday</v>
      </c>
      <c r="W192" t="str">
        <f>TEXT(Working_Data[[#This Row],[order_date]],"mmmm")</f>
        <v>September</v>
      </c>
      <c r="X192" s="7">
        <f>Working_Data[[#This Row],[last_order_date]]-Working_Data[[#This Row],[signup_date]]</f>
        <v>-43</v>
      </c>
      <c r="Y192" s="7">
        <f>IF(Working_Data[[#This Row],[churned]]="Active",1,0)</f>
        <v>0</v>
      </c>
      <c r="Z192" s="7">
        <f>YEAR(Working_Data[[#This Row],[order_date]])</f>
        <v>2023</v>
      </c>
    </row>
    <row r="193" spans="1:26" x14ac:dyDescent="0.25">
      <c r="A193" t="s">
        <v>436</v>
      </c>
      <c r="B193" t="s">
        <v>45</v>
      </c>
      <c r="C193" t="s">
        <v>82</v>
      </c>
      <c r="D193" t="s">
        <v>77</v>
      </c>
      <c r="E193" s="1">
        <v>45749</v>
      </c>
      <c r="F193" t="s">
        <v>437</v>
      </c>
      <c r="G193" s="1">
        <v>45183</v>
      </c>
      <c r="H193" t="s">
        <v>41</v>
      </c>
      <c r="I193" t="s">
        <v>48</v>
      </c>
      <c r="J193" t="s">
        <v>67</v>
      </c>
      <c r="K193">
        <v>3</v>
      </c>
      <c r="L193" s="3">
        <f>Working_Data[[#This Row],[price2]]/Working_Data[[#This Row],[quantity]]</f>
        <v>439.30666666666667</v>
      </c>
      <c r="M193" s="3">
        <v>1317.92</v>
      </c>
      <c r="N193" t="s">
        <v>50</v>
      </c>
      <c r="O193">
        <v>19</v>
      </c>
      <c r="P193" s="1">
        <v>45774</v>
      </c>
      <c r="Q193">
        <v>60</v>
      </c>
      <c r="R193" t="s">
        <v>29</v>
      </c>
      <c r="S193">
        <v>3</v>
      </c>
      <c r="T193" s="1">
        <v>45594</v>
      </c>
      <c r="U193" t="s">
        <v>36</v>
      </c>
      <c r="V193" t="str">
        <f>TEXT(WEEKDAY(Working_Data[[#This Row],[order_date]],1),"DDDD")</f>
        <v>Thursday</v>
      </c>
      <c r="W193" t="str">
        <f>TEXT(Working_Data[[#This Row],[order_date]],"mmmm")</f>
        <v>September</v>
      </c>
      <c r="X193" s="7">
        <f>Working_Data[[#This Row],[last_order_date]]-Working_Data[[#This Row],[signup_date]]</f>
        <v>25</v>
      </c>
      <c r="Y193" s="7">
        <f>IF(Working_Data[[#This Row],[churned]]="Active",1,0)</f>
        <v>1</v>
      </c>
      <c r="Z193" s="7">
        <f>YEAR(Working_Data[[#This Row],[order_date]])</f>
        <v>2023</v>
      </c>
    </row>
    <row r="194" spans="1:26" x14ac:dyDescent="0.25">
      <c r="A194" t="s">
        <v>438</v>
      </c>
      <c r="B194" t="s">
        <v>38</v>
      </c>
      <c r="C194" t="s">
        <v>39</v>
      </c>
      <c r="D194" t="s">
        <v>23</v>
      </c>
      <c r="E194" s="1">
        <v>45888</v>
      </c>
      <c r="F194" t="s">
        <v>439</v>
      </c>
      <c r="G194" s="1">
        <v>45183</v>
      </c>
      <c r="H194" t="s">
        <v>58</v>
      </c>
      <c r="I194" t="s">
        <v>48</v>
      </c>
      <c r="J194" t="s">
        <v>67</v>
      </c>
      <c r="K194">
        <v>1</v>
      </c>
      <c r="L194" s="3">
        <f>Working_Data[[#This Row],[price2]]/Working_Data[[#This Row],[quantity]]</f>
        <v>1116.0899999999999</v>
      </c>
      <c r="M194" s="3">
        <v>1116.0899999999999</v>
      </c>
      <c r="N194" t="s">
        <v>50</v>
      </c>
      <c r="O194">
        <v>14</v>
      </c>
      <c r="P194" s="1">
        <v>45857</v>
      </c>
      <c r="Q194">
        <v>83</v>
      </c>
      <c r="R194" t="s">
        <v>29</v>
      </c>
      <c r="S194">
        <v>2</v>
      </c>
      <c r="T194" s="1">
        <v>45595</v>
      </c>
      <c r="U194" t="s">
        <v>30</v>
      </c>
      <c r="V194" t="str">
        <f>TEXT(WEEKDAY(Working_Data[[#This Row],[order_date]],1),"DDDD")</f>
        <v>Thursday</v>
      </c>
      <c r="W194" t="str">
        <f>TEXT(Working_Data[[#This Row],[order_date]],"mmmm")</f>
        <v>September</v>
      </c>
      <c r="X194" s="7">
        <f>Working_Data[[#This Row],[last_order_date]]-Working_Data[[#This Row],[signup_date]]</f>
        <v>-31</v>
      </c>
      <c r="Y194" s="7">
        <f>IF(Working_Data[[#This Row],[churned]]="Active",1,0)</f>
        <v>1</v>
      </c>
      <c r="Z194" s="7">
        <f>YEAR(Working_Data[[#This Row],[order_date]])</f>
        <v>2023</v>
      </c>
    </row>
    <row r="195" spans="1:26" x14ac:dyDescent="0.25">
      <c r="A195" t="s">
        <v>440</v>
      </c>
      <c r="B195" t="s">
        <v>45</v>
      </c>
      <c r="C195" t="s">
        <v>39</v>
      </c>
      <c r="D195" t="s">
        <v>32</v>
      </c>
      <c r="E195" s="1">
        <v>45871</v>
      </c>
      <c r="F195" t="s">
        <v>441</v>
      </c>
      <c r="G195" s="1">
        <v>45183</v>
      </c>
      <c r="H195" t="s">
        <v>25</v>
      </c>
      <c r="I195" t="s">
        <v>48</v>
      </c>
      <c r="J195" t="s">
        <v>59</v>
      </c>
      <c r="K195">
        <v>5</v>
      </c>
      <c r="L195" s="3">
        <f>Working_Data[[#This Row],[price2]]/Working_Data[[#This Row],[quantity]]</f>
        <v>267.04599999999999</v>
      </c>
      <c r="M195" s="3">
        <v>1335.23</v>
      </c>
      <c r="N195" t="s">
        <v>35</v>
      </c>
      <c r="O195">
        <v>11</v>
      </c>
      <c r="P195" s="1">
        <v>45656</v>
      </c>
      <c r="Q195">
        <v>302</v>
      </c>
      <c r="R195" t="s">
        <v>29</v>
      </c>
      <c r="S195">
        <v>5</v>
      </c>
      <c r="T195" s="1">
        <v>45721</v>
      </c>
      <c r="U195" t="s">
        <v>60</v>
      </c>
      <c r="V195" t="str">
        <f>TEXT(WEEKDAY(Working_Data[[#This Row],[order_date]],1),"DDDD")</f>
        <v>Thursday</v>
      </c>
      <c r="W195" t="str">
        <f>TEXT(Working_Data[[#This Row],[order_date]],"mmmm")</f>
        <v>September</v>
      </c>
      <c r="X195" s="7">
        <f>Working_Data[[#This Row],[last_order_date]]-Working_Data[[#This Row],[signup_date]]</f>
        <v>-215</v>
      </c>
      <c r="Y195" s="7">
        <f>IF(Working_Data[[#This Row],[churned]]="Active",1,0)</f>
        <v>1</v>
      </c>
      <c r="Z195" s="7">
        <f>YEAR(Working_Data[[#This Row],[order_date]])</f>
        <v>2023</v>
      </c>
    </row>
    <row r="196" spans="1:26" x14ac:dyDescent="0.25">
      <c r="A196" t="s">
        <v>442</v>
      </c>
      <c r="B196" t="s">
        <v>45</v>
      </c>
      <c r="C196" t="s">
        <v>39</v>
      </c>
      <c r="D196" t="s">
        <v>77</v>
      </c>
      <c r="E196" s="1">
        <v>45469</v>
      </c>
      <c r="F196" t="s">
        <v>443</v>
      </c>
      <c r="G196" s="1">
        <v>45183</v>
      </c>
      <c r="H196" t="s">
        <v>41</v>
      </c>
      <c r="I196" t="s">
        <v>63</v>
      </c>
      <c r="J196" t="s">
        <v>27</v>
      </c>
      <c r="K196">
        <v>1</v>
      </c>
      <c r="L196" s="3">
        <f>Working_Data[[#This Row],[price2]]/Working_Data[[#This Row],[quantity]]</f>
        <v>1352.98</v>
      </c>
      <c r="M196" s="3">
        <v>1352.98</v>
      </c>
      <c r="N196" t="s">
        <v>35</v>
      </c>
      <c r="O196">
        <v>42</v>
      </c>
      <c r="P196" s="1">
        <v>45686</v>
      </c>
      <c r="Q196">
        <v>494</v>
      </c>
      <c r="R196" t="s">
        <v>29</v>
      </c>
      <c r="S196">
        <v>3</v>
      </c>
      <c r="T196" s="1">
        <v>45907</v>
      </c>
      <c r="U196" t="s">
        <v>60</v>
      </c>
      <c r="V196" t="str">
        <f>TEXT(WEEKDAY(Working_Data[[#This Row],[order_date]],1),"DDDD")</f>
        <v>Thursday</v>
      </c>
      <c r="W196" t="str">
        <f>TEXT(Working_Data[[#This Row],[order_date]],"mmmm")</f>
        <v>September</v>
      </c>
      <c r="X196" s="7">
        <f>Working_Data[[#This Row],[last_order_date]]-Working_Data[[#This Row],[signup_date]]</f>
        <v>217</v>
      </c>
      <c r="Y196" s="7">
        <f>IF(Working_Data[[#This Row],[churned]]="Active",1,0)</f>
        <v>1</v>
      </c>
      <c r="Z196" s="7">
        <f>YEAR(Working_Data[[#This Row],[order_date]])</f>
        <v>2023</v>
      </c>
    </row>
    <row r="197" spans="1:26" x14ac:dyDescent="0.25">
      <c r="A197" t="s">
        <v>444</v>
      </c>
      <c r="B197" t="s">
        <v>45</v>
      </c>
      <c r="C197" t="s">
        <v>39</v>
      </c>
      <c r="D197" t="s">
        <v>52</v>
      </c>
      <c r="E197" s="1">
        <v>45525</v>
      </c>
      <c r="F197" t="s">
        <v>445</v>
      </c>
      <c r="G197" s="1">
        <v>45183</v>
      </c>
      <c r="H197" t="s">
        <v>47</v>
      </c>
      <c r="I197" t="s">
        <v>63</v>
      </c>
      <c r="J197" t="s">
        <v>59</v>
      </c>
      <c r="K197">
        <v>4</v>
      </c>
      <c r="L197" s="3">
        <f>Working_Data[[#This Row],[price2]]/Working_Data[[#This Row],[quantity]]</f>
        <v>281.32499999999999</v>
      </c>
      <c r="M197" s="3">
        <v>1125.3</v>
      </c>
      <c r="N197" t="s">
        <v>28</v>
      </c>
      <c r="O197">
        <v>1</v>
      </c>
      <c r="P197" s="1">
        <v>45932</v>
      </c>
      <c r="Q197">
        <v>10</v>
      </c>
      <c r="R197" t="s">
        <v>43</v>
      </c>
      <c r="S197">
        <v>2</v>
      </c>
      <c r="T197" s="1">
        <v>45772</v>
      </c>
      <c r="U197" t="s">
        <v>30</v>
      </c>
      <c r="V197" t="str">
        <f>TEXT(WEEKDAY(Working_Data[[#This Row],[order_date]],1),"DDDD")</f>
        <v>Thursday</v>
      </c>
      <c r="W197" t="str">
        <f>TEXT(Working_Data[[#This Row],[order_date]],"mmmm")</f>
        <v>September</v>
      </c>
      <c r="X197" s="7">
        <f>Working_Data[[#This Row],[last_order_date]]-Working_Data[[#This Row],[signup_date]]</f>
        <v>407</v>
      </c>
      <c r="Y197" s="7">
        <f>IF(Working_Data[[#This Row],[churned]]="Active",1,0)</f>
        <v>0</v>
      </c>
      <c r="Z197" s="7">
        <f>YEAR(Working_Data[[#This Row],[order_date]])</f>
        <v>2023</v>
      </c>
    </row>
    <row r="198" spans="1:26" x14ac:dyDescent="0.25">
      <c r="A198" t="s">
        <v>446</v>
      </c>
      <c r="B198" t="s">
        <v>21</v>
      </c>
      <c r="C198" t="s">
        <v>82</v>
      </c>
      <c r="D198" t="s">
        <v>56</v>
      </c>
      <c r="E198" s="1">
        <v>45662</v>
      </c>
      <c r="F198" t="s">
        <v>447</v>
      </c>
      <c r="G198" s="1">
        <v>45183</v>
      </c>
      <c r="H198" t="s">
        <v>41</v>
      </c>
      <c r="I198" t="s">
        <v>26</v>
      </c>
      <c r="J198" t="s">
        <v>59</v>
      </c>
      <c r="K198">
        <v>2</v>
      </c>
      <c r="L198" s="3">
        <f>Working_Data[[#This Row],[price2]]/Working_Data[[#This Row],[quantity]]</f>
        <v>470.34</v>
      </c>
      <c r="M198" s="3">
        <v>940.68</v>
      </c>
      <c r="N198" t="s">
        <v>50</v>
      </c>
      <c r="O198">
        <v>49</v>
      </c>
      <c r="P198" s="1">
        <v>45811</v>
      </c>
      <c r="Q198">
        <v>225</v>
      </c>
      <c r="R198" t="s">
        <v>43</v>
      </c>
      <c r="S198">
        <v>4</v>
      </c>
      <c r="T198" s="1">
        <v>45822</v>
      </c>
      <c r="U198" t="s">
        <v>60</v>
      </c>
      <c r="V198" t="str">
        <f>TEXT(WEEKDAY(Working_Data[[#This Row],[order_date]],1),"DDDD")</f>
        <v>Thursday</v>
      </c>
      <c r="W198" t="str">
        <f>TEXT(Working_Data[[#This Row],[order_date]],"mmmm")</f>
        <v>September</v>
      </c>
      <c r="X198" s="7">
        <f>Working_Data[[#This Row],[last_order_date]]-Working_Data[[#This Row],[signup_date]]</f>
        <v>149</v>
      </c>
      <c r="Y198" s="7">
        <f>IF(Working_Data[[#This Row],[churned]]="Active",1,0)</f>
        <v>0</v>
      </c>
      <c r="Z198" s="7">
        <f>YEAR(Working_Data[[#This Row],[order_date]])</f>
        <v>2023</v>
      </c>
    </row>
    <row r="199" spans="1:26" x14ac:dyDescent="0.25">
      <c r="A199" t="s">
        <v>448</v>
      </c>
      <c r="B199" t="s">
        <v>45</v>
      </c>
      <c r="C199" t="s">
        <v>39</v>
      </c>
      <c r="D199" t="s">
        <v>56</v>
      </c>
      <c r="E199" s="1">
        <v>45790</v>
      </c>
      <c r="F199" t="s">
        <v>449</v>
      </c>
      <c r="G199" s="1">
        <v>45183</v>
      </c>
      <c r="H199" t="s">
        <v>25</v>
      </c>
      <c r="I199" t="s">
        <v>48</v>
      </c>
      <c r="J199" t="s">
        <v>67</v>
      </c>
      <c r="K199">
        <v>3</v>
      </c>
      <c r="L199" s="3">
        <f>Working_Data[[#This Row],[price2]]/Working_Data[[#This Row],[quantity]]</f>
        <v>317.45999999999998</v>
      </c>
      <c r="M199" s="3">
        <v>952.38</v>
      </c>
      <c r="N199" t="s">
        <v>50</v>
      </c>
      <c r="O199">
        <v>31</v>
      </c>
      <c r="P199" s="1">
        <v>45779</v>
      </c>
      <c r="Q199">
        <v>12</v>
      </c>
      <c r="R199" t="s">
        <v>29</v>
      </c>
      <c r="S199">
        <v>3</v>
      </c>
      <c r="T199" s="1">
        <v>45855</v>
      </c>
      <c r="U199" t="s">
        <v>60</v>
      </c>
      <c r="V199" t="str">
        <f>TEXT(WEEKDAY(Working_Data[[#This Row],[order_date]],1),"DDDD")</f>
        <v>Thursday</v>
      </c>
      <c r="W199" t="str">
        <f>TEXT(Working_Data[[#This Row],[order_date]],"mmmm")</f>
        <v>September</v>
      </c>
      <c r="X199" s="7">
        <f>Working_Data[[#This Row],[last_order_date]]-Working_Data[[#This Row],[signup_date]]</f>
        <v>-11</v>
      </c>
      <c r="Y199" s="7">
        <f>IF(Working_Data[[#This Row],[churned]]="Active",1,0)</f>
        <v>1</v>
      </c>
      <c r="Z199" s="7">
        <f>YEAR(Working_Data[[#This Row],[order_date]])</f>
        <v>2023</v>
      </c>
    </row>
    <row r="200" spans="1:26" x14ac:dyDescent="0.25">
      <c r="A200" t="s">
        <v>450</v>
      </c>
      <c r="B200" t="s">
        <v>21</v>
      </c>
      <c r="C200" t="s">
        <v>82</v>
      </c>
      <c r="D200" t="s">
        <v>56</v>
      </c>
      <c r="E200" s="1">
        <v>45389</v>
      </c>
      <c r="F200" t="s">
        <v>451</v>
      </c>
      <c r="G200" s="1">
        <v>45183</v>
      </c>
      <c r="H200" t="s">
        <v>47</v>
      </c>
      <c r="I200" t="s">
        <v>26</v>
      </c>
      <c r="J200" t="s">
        <v>59</v>
      </c>
      <c r="K200">
        <v>2</v>
      </c>
      <c r="L200" s="3">
        <f>Working_Data[[#This Row],[price2]]/Working_Data[[#This Row],[quantity]]</f>
        <v>251.45</v>
      </c>
      <c r="M200" s="3">
        <v>502.9</v>
      </c>
      <c r="N200" t="s">
        <v>35</v>
      </c>
      <c r="O200">
        <v>32</v>
      </c>
      <c r="P200" s="1">
        <v>45720</v>
      </c>
      <c r="Q200">
        <v>189</v>
      </c>
      <c r="R200" t="s">
        <v>43</v>
      </c>
      <c r="S200">
        <v>2</v>
      </c>
      <c r="T200" s="1">
        <v>45782</v>
      </c>
      <c r="U200" t="s">
        <v>60</v>
      </c>
      <c r="V200" t="str">
        <f>TEXT(WEEKDAY(Working_Data[[#This Row],[order_date]],1),"DDDD")</f>
        <v>Thursday</v>
      </c>
      <c r="W200" t="str">
        <f>TEXT(Working_Data[[#This Row],[order_date]],"mmmm")</f>
        <v>September</v>
      </c>
      <c r="X200" s="7">
        <f>Working_Data[[#This Row],[last_order_date]]-Working_Data[[#This Row],[signup_date]]</f>
        <v>331</v>
      </c>
      <c r="Y200" s="7">
        <f>IF(Working_Data[[#This Row],[churned]]="Active",1,0)</f>
        <v>0</v>
      </c>
      <c r="Z200" s="7">
        <f>YEAR(Working_Data[[#This Row],[order_date]])</f>
        <v>2023</v>
      </c>
    </row>
    <row r="201" spans="1:26" x14ac:dyDescent="0.25">
      <c r="A201" t="s">
        <v>452</v>
      </c>
      <c r="B201" t="s">
        <v>38</v>
      </c>
      <c r="C201" t="s">
        <v>39</v>
      </c>
      <c r="D201" t="s">
        <v>23</v>
      </c>
      <c r="E201" s="1">
        <v>45190</v>
      </c>
      <c r="F201" t="s">
        <v>453</v>
      </c>
      <c r="G201" s="1">
        <v>45183</v>
      </c>
      <c r="H201" t="s">
        <v>47</v>
      </c>
      <c r="I201" t="s">
        <v>48</v>
      </c>
      <c r="J201" t="s">
        <v>27</v>
      </c>
      <c r="K201">
        <v>3</v>
      </c>
      <c r="L201" s="3">
        <f>Working_Data[[#This Row],[price2]]/Working_Data[[#This Row],[quantity]]</f>
        <v>420.84666666666664</v>
      </c>
      <c r="M201" s="3">
        <v>1262.54</v>
      </c>
      <c r="N201" t="s">
        <v>50</v>
      </c>
      <c r="O201">
        <v>39</v>
      </c>
      <c r="P201" s="1">
        <v>45589</v>
      </c>
      <c r="Q201">
        <v>114</v>
      </c>
      <c r="R201" t="s">
        <v>29</v>
      </c>
      <c r="S201">
        <v>1</v>
      </c>
      <c r="T201" s="1">
        <v>45774</v>
      </c>
      <c r="U201" t="s">
        <v>30</v>
      </c>
      <c r="V201" t="str">
        <f>TEXT(WEEKDAY(Working_Data[[#This Row],[order_date]],1),"DDDD")</f>
        <v>Thursday</v>
      </c>
      <c r="W201" t="str">
        <f>TEXT(Working_Data[[#This Row],[order_date]],"mmmm")</f>
        <v>September</v>
      </c>
      <c r="X201" s="7">
        <f>Working_Data[[#This Row],[last_order_date]]-Working_Data[[#This Row],[signup_date]]</f>
        <v>399</v>
      </c>
      <c r="Y201" s="7">
        <f>IF(Working_Data[[#This Row],[churned]]="Active",1,0)</f>
        <v>1</v>
      </c>
      <c r="Z201" s="7">
        <f>YEAR(Working_Data[[#This Row],[order_date]])</f>
        <v>2023</v>
      </c>
    </row>
    <row r="202" spans="1:26" x14ac:dyDescent="0.25">
      <c r="A202" t="s">
        <v>454</v>
      </c>
      <c r="B202" t="s">
        <v>21</v>
      </c>
      <c r="C202" t="s">
        <v>39</v>
      </c>
      <c r="D202" t="s">
        <v>77</v>
      </c>
      <c r="E202" s="1">
        <v>45270</v>
      </c>
      <c r="F202" t="s">
        <v>455</v>
      </c>
      <c r="G202" s="1">
        <v>45183</v>
      </c>
      <c r="H202" t="s">
        <v>47</v>
      </c>
      <c r="I202" t="s">
        <v>63</v>
      </c>
      <c r="J202" t="s">
        <v>59</v>
      </c>
      <c r="K202">
        <v>3</v>
      </c>
      <c r="L202" s="3">
        <f>Working_Data[[#This Row],[price2]]/Working_Data[[#This Row],[quantity]]</f>
        <v>341.21333333333331</v>
      </c>
      <c r="M202" s="3">
        <v>1023.64</v>
      </c>
      <c r="N202" t="s">
        <v>35</v>
      </c>
      <c r="O202">
        <v>24</v>
      </c>
      <c r="P202" s="1">
        <v>45855</v>
      </c>
      <c r="Q202">
        <v>443</v>
      </c>
      <c r="R202" t="s">
        <v>29</v>
      </c>
      <c r="S202">
        <v>5</v>
      </c>
      <c r="T202" s="1">
        <v>45963</v>
      </c>
      <c r="U202" t="s">
        <v>36</v>
      </c>
      <c r="V202" t="str">
        <f>TEXT(WEEKDAY(Working_Data[[#This Row],[order_date]],1),"DDDD")</f>
        <v>Thursday</v>
      </c>
      <c r="W202" t="str">
        <f>TEXT(Working_Data[[#This Row],[order_date]],"mmmm")</f>
        <v>September</v>
      </c>
      <c r="X202" s="7">
        <f>Working_Data[[#This Row],[last_order_date]]-Working_Data[[#This Row],[signup_date]]</f>
        <v>585</v>
      </c>
      <c r="Y202" s="7">
        <f>IF(Working_Data[[#This Row],[churned]]="Active",1,0)</f>
        <v>1</v>
      </c>
      <c r="Z202" s="7">
        <f>YEAR(Working_Data[[#This Row],[order_date]])</f>
        <v>2023</v>
      </c>
    </row>
    <row r="203" spans="1:26" x14ac:dyDescent="0.25">
      <c r="A203" t="s">
        <v>456</v>
      </c>
      <c r="B203" t="s">
        <v>38</v>
      </c>
      <c r="C203" t="s">
        <v>39</v>
      </c>
      <c r="D203" t="s">
        <v>32</v>
      </c>
      <c r="E203" s="1">
        <v>45591</v>
      </c>
      <c r="F203" t="s">
        <v>457</v>
      </c>
      <c r="G203" s="1">
        <v>45184</v>
      </c>
      <c r="H203" t="s">
        <v>47</v>
      </c>
      <c r="I203" t="s">
        <v>26</v>
      </c>
      <c r="J203" t="s">
        <v>67</v>
      </c>
      <c r="K203">
        <v>5</v>
      </c>
      <c r="L203" s="3">
        <f>Working_Data[[#This Row],[price2]]/Working_Data[[#This Row],[quantity]]</f>
        <v>106.45399999999999</v>
      </c>
      <c r="M203" s="3">
        <v>532.27</v>
      </c>
      <c r="N203" t="s">
        <v>28</v>
      </c>
      <c r="O203">
        <v>4</v>
      </c>
      <c r="P203" s="1">
        <v>45807</v>
      </c>
      <c r="Q203">
        <v>9</v>
      </c>
      <c r="R203" t="s">
        <v>29</v>
      </c>
      <c r="S203">
        <v>1</v>
      </c>
      <c r="T203" s="1">
        <v>45724</v>
      </c>
      <c r="U203" t="s">
        <v>30</v>
      </c>
      <c r="V203" t="str">
        <f>TEXT(WEEKDAY(Working_Data[[#This Row],[order_date]],1),"DDDD")</f>
        <v>Friday</v>
      </c>
      <c r="W203" t="str">
        <f>TEXT(Working_Data[[#This Row],[order_date]],"mmmm")</f>
        <v>September</v>
      </c>
      <c r="X203" s="7">
        <f>Working_Data[[#This Row],[last_order_date]]-Working_Data[[#This Row],[signup_date]]</f>
        <v>216</v>
      </c>
      <c r="Y203" s="7">
        <f>IF(Working_Data[[#This Row],[churned]]="Active",1,0)</f>
        <v>1</v>
      </c>
      <c r="Z203" s="7">
        <f>YEAR(Working_Data[[#This Row],[order_date]])</f>
        <v>2023</v>
      </c>
    </row>
    <row r="204" spans="1:26" x14ac:dyDescent="0.25">
      <c r="A204" t="s">
        <v>458</v>
      </c>
      <c r="B204" t="s">
        <v>38</v>
      </c>
      <c r="C204" t="s">
        <v>39</v>
      </c>
      <c r="D204" t="s">
        <v>23</v>
      </c>
      <c r="E204" s="1">
        <v>45837</v>
      </c>
      <c r="F204" t="s">
        <v>459</v>
      </c>
      <c r="G204" s="1">
        <v>45184</v>
      </c>
      <c r="H204" t="s">
        <v>58</v>
      </c>
      <c r="I204" t="s">
        <v>26</v>
      </c>
      <c r="J204" t="s">
        <v>64</v>
      </c>
      <c r="K204">
        <v>4</v>
      </c>
      <c r="L204" s="3">
        <f>Working_Data[[#This Row],[price2]]/Working_Data[[#This Row],[quantity]]</f>
        <v>304.78500000000003</v>
      </c>
      <c r="M204" s="3">
        <v>1219.1400000000001</v>
      </c>
      <c r="N204" t="s">
        <v>35</v>
      </c>
      <c r="O204">
        <v>48</v>
      </c>
      <c r="P204" s="1">
        <v>45996</v>
      </c>
      <c r="Q204">
        <v>167</v>
      </c>
      <c r="R204" t="s">
        <v>43</v>
      </c>
      <c r="S204">
        <v>2</v>
      </c>
      <c r="T204" s="1">
        <v>45670</v>
      </c>
      <c r="U204" t="s">
        <v>60</v>
      </c>
      <c r="V204" t="str">
        <f>TEXT(WEEKDAY(Working_Data[[#This Row],[order_date]],1),"DDDD")</f>
        <v>Friday</v>
      </c>
      <c r="W204" t="str">
        <f>TEXT(Working_Data[[#This Row],[order_date]],"mmmm")</f>
        <v>September</v>
      </c>
      <c r="X204" s="7">
        <f>Working_Data[[#This Row],[last_order_date]]-Working_Data[[#This Row],[signup_date]]</f>
        <v>159</v>
      </c>
      <c r="Y204" s="7">
        <f>IF(Working_Data[[#This Row],[churned]]="Active",1,0)</f>
        <v>0</v>
      </c>
      <c r="Z204" s="7">
        <f>YEAR(Working_Data[[#This Row],[order_date]])</f>
        <v>2023</v>
      </c>
    </row>
    <row r="205" spans="1:26" x14ac:dyDescent="0.25">
      <c r="A205" t="s">
        <v>460</v>
      </c>
      <c r="B205" t="s">
        <v>38</v>
      </c>
      <c r="C205" t="s">
        <v>82</v>
      </c>
      <c r="D205" t="s">
        <v>52</v>
      </c>
      <c r="E205" s="1">
        <v>45888</v>
      </c>
      <c r="F205" t="s">
        <v>461</v>
      </c>
      <c r="G205" s="1">
        <v>45184</v>
      </c>
      <c r="H205" t="s">
        <v>41</v>
      </c>
      <c r="I205" t="s">
        <v>42</v>
      </c>
      <c r="J205" t="s">
        <v>59</v>
      </c>
      <c r="K205">
        <v>3</v>
      </c>
      <c r="L205" s="3">
        <f>Working_Data[[#This Row],[price2]]/Working_Data[[#This Row],[quantity]]</f>
        <v>478.38333333333338</v>
      </c>
      <c r="M205" s="3">
        <v>1435.15</v>
      </c>
      <c r="N205" t="s">
        <v>28</v>
      </c>
      <c r="O205">
        <v>31</v>
      </c>
      <c r="P205" s="1">
        <v>45770</v>
      </c>
      <c r="Q205">
        <v>8</v>
      </c>
      <c r="R205" t="s">
        <v>29</v>
      </c>
      <c r="S205">
        <v>4</v>
      </c>
      <c r="T205" s="1">
        <v>45559</v>
      </c>
      <c r="U205" t="s">
        <v>60</v>
      </c>
      <c r="V205" t="str">
        <f>TEXT(WEEKDAY(Working_Data[[#This Row],[order_date]],1),"DDDD")</f>
        <v>Friday</v>
      </c>
      <c r="W205" t="str">
        <f>TEXT(Working_Data[[#This Row],[order_date]],"mmmm")</f>
        <v>September</v>
      </c>
      <c r="X205" s="7">
        <f>Working_Data[[#This Row],[last_order_date]]-Working_Data[[#This Row],[signup_date]]</f>
        <v>-118</v>
      </c>
      <c r="Y205" s="7">
        <f>IF(Working_Data[[#This Row],[churned]]="Active",1,0)</f>
        <v>1</v>
      </c>
      <c r="Z205" s="7">
        <f>YEAR(Working_Data[[#This Row],[order_date]])</f>
        <v>2023</v>
      </c>
    </row>
    <row r="206" spans="1:26" x14ac:dyDescent="0.25">
      <c r="A206" t="s">
        <v>462</v>
      </c>
      <c r="B206" t="s">
        <v>21</v>
      </c>
      <c r="C206" t="s">
        <v>82</v>
      </c>
      <c r="D206" t="s">
        <v>52</v>
      </c>
      <c r="E206" s="1">
        <v>45836</v>
      </c>
      <c r="F206" t="s">
        <v>463</v>
      </c>
      <c r="G206" s="1">
        <v>45184</v>
      </c>
      <c r="H206" t="s">
        <v>41</v>
      </c>
      <c r="I206" t="s">
        <v>42</v>
      </c>
      <c r="J206" t="s">
        <v>27</v>
      </c>
      <c r="K206">
        <v>4</v>
      </c>
      <c r="L206" s="3">
        <f>Working_Data[[#This Row],[price2]]/Working_Data[[#This Row],[quantity]]</f>
        <v>268.01749999999998</v>
      </c>
      <c r="M206" s="3">
        <v>1072.07</v>
      </c>
      <c r="N206" t="s">
        <v>50</v>
      </c>
      <c r="O206">
        <v>24</v>
      </c>
      <c r="P206" s="1">
        <v>45887</v>
      </c>
      <c r="Q206">
        <v>429</v>
      </c>
      <c r="R206" t="s">
        <v>29</v>
      </c>
      <c r="S206">
        <v>4</v>
      </c>
      <c r="T206" s="1">
        <v>45392</v>
      </c>
      <c r="U206" t="s">
        <v>60</v>
      </c>
      <c r="V206" t="str">
        <f>TEXT(WEEKDAY(Working_Data[[#This Row],[order_date]],1),"DDDD")</f>
        <v>Friday</v>
      </c>
      <c r="W206" t="str">
        <f>TEXT(Working_Data[[#This Row],[order_date]],"mmmm")</f>
        <v>September</v>
      </c>
      <c r="X206" s="7">
        <f>Working_Data[[#This Row],[last_order_date]]-Working_Data[[#This Row],[signup_date]]</f>
        <v>51</v>
      </c>
      <c r="Y206" s="7">
        <f>IF(Working_Data[[#This Row],[churned]]="Active",1,0)</f>
        <v>1</v>
      </c>
      <c r="Z206" s="7">
        <f>YEAR(Working_Data[[#This Row],[order_date]])</f>
        <v>2023</v>
      </c>
    </row>
    <row r="207" spans="1:26" x14ac:dyDescent="0.25">
      <c r="A207" t="s">
        <v>464</v>
      </c>
      <c r="B207" t="s">
        <v>21</v>
      </c>
      <c r="C207" t="s">
        <v>82</v>
      </c>
      <c r="D207" t="s">
        <v>52</v>
      </c>
      <c r="E207" s="1">
        <v>45578</v>
      </c>
      <c r="F207" t="s">
        <v>465</v>
      </c>
      <c r="G207" s="1">
        <v>45184</v>
      </c>
      <c r="H207" t="s">
        <v>25</v>
      </c>
      <c r="I207" t="s">
        <v>48</v>
      </c>
      <c r="J207" t="s">
        <v>49</v>
      </c>
      <c r="K207">
        <v>1</v>
      </c>
      <c r="L207" s="3">
        <f>Working_Data[[#This Row],[price2]]/Working_Data[[#This Row],[quantity]]</f>
        <v>1419.33</v>
      </c>
      <c r="M207" s="3">
        <v>1419.33</v>
      </c>
      <c r="N207" t="s">
        <v>28</v>
      </c>
      <c r="O207">
        <v>48</v>
      </c>
      <c r="P207" s="1">
        <v>45969</v>
      </c>
      <c r="Q207">
        <v>155</v>
      </c>
      <c r="R207" t="s">
        <v>29</v>
      </c>
      <c r="S207">
        <v>5</v>
      </c>
      <c r="T207" s="1">
        <v>45835</v>
      </c>
      <c r="U207" t="s">
        <v>36</v>
      </c>
      <c r="V207" t="str">
        <f>TEXT(WEEKDAY(Working_Data[[#This Row],[order_date]],1),"DDDD")</f>
        <v>Friday</v>
      </c>
      <c r="W207" t="str">
        <f>TEXT(Working_Data[[#This Row],[order_date]],"mmmm")</f>
        <v>September</v>
      </c>
      <c r="X207" s="7">
        <f>Working_Data[[#This Row],[last_order_date]]-Working_Data[[#This Row],[signup_date]]</f>
        <v>391</v>
      </c>
      <c r="Y207" s="7">
        <f>IF(Working_Data[[#This Row],[churned]]="Active",1,0)</f>
        <v>1</v>
      </c>
      <c r="Z207" s="7">
        <f>YEAR(Working_Data[[#This Row],[order_date]])</f>
        <v>2023</v>
      </c>
    </row>
    <row r="208" spans="1:26" x14ac:dyDescent="0.25">
      <c r="A208" t="s">
        <v>466</v>
      </c>
      <c r="B208" t="s">
        <v>38</v>
      </c>
      <c r="C208" t="s">
        <v>39</v>
      </c>
      <c r="D208" t="s">
        <v>32</v>
      </c>
      <c r="E208" s="1">
        <v>45350</v>
      </c>
      <c r="F208" t="s">
        <v>467</v>
      </c>
      <c r="G208" s="1">
        <v>45184</v>
      </c>
      <c r="H208" t="s">
        <v>25</v>
      </c>
      <c r="I208" t="s">
        <v>26</v>
      </c>
      <c r="J208" t="s">
        <v>59</v>
      </c>
      <c r="K208">
        <v>3</v>
      </c>
      <c r="L208" s="3">
        <f>Working_Data[[#This Row],[price2]]/Working_Data[[#This Row],[quantity]]</f>
        <v>338.83333333333331</v>
      </c>
      <c r="M208" s="3">
        <v>1016.5</v>
      </c>
      <c r="N208" t="s">
        <v>50</v>
      </c>
      <c r="O208">
        <v>23</v>
      </c>
      <c r="P208" s="1">
        <v>45821</v>
      </c>
      <c r="Q208">
        <v>235</v>
      </c>
      <c r="R208" t="s">
        <v>43</v>
      </c>
      <c r="S208">
        <v>3</v>
      </c>
      <c r="T208" s="1">
        <v>45685</v>
      </c>
      <c r="U208" t="s">
        <v>36</v>
      </c>
      <c r="V208" t="str">
        <f>TEXT(WEEKDAY(Working_Data[[#This Row],[order_date]],1),"DDDD")</f>
        <v>Friday</v>
      </c>
      <c r="W208" t="str">
        <f>TEXT(Working_Data[[#This Row],[order_date]],"mmmm")</f>
        <v>September</v>
      </c>
      <c r="X208" s="7">
        <f>Working_Data[[#This Row],[last_order_date]]-Working_Data[[#This Row],[signup_date]]</f>
        <v>471</v>
      </c>
      <c r="Y208" s="7">
        <f>IF(Working_Data[[#This Row],[churned]]="Active",1,0)</f>
        <v>0</v>
      </c>
      <c r="Z208" s="7">
        <f>YEAR(Working_Data[[#This Row],[order_date]])</f>
        <v>2023</v>
      </c>
    </row>
    <row r="209" spans="1:26" x14ac:dyDescent="0.25">
      <c r="A209" t="s">
        <v>468</v>
      </c>
      <c r="B209" t="s">
        <v>38</v>
      </c>
      <c r="C209" t="s">
        <v>39</v>
      </c>
      <c r="D209" t="s">
        <v>77</v>
      </c>
      <c r="E209" s="1">
        <v>45683</v>
      </c>
      <c r="F209" t="s">
        <v>469</v>
      </c>
      <c r="G209" s="1">
        <v>45184</v>
      </c>
      <c r="H209" t="s">
        <v>47</v>
      </c>
      <c r="I209" t="s">
        <v>26</v>
      </c>
      <c r="J209" t="s">
        <v>64</v>
      </c>
      <c r="K209">
        <v>4</v>
      </c>
      <c r="L209" s="3">
        <f>Working_Data[[#This Row],[price2]]/Working_Data[[#This Row],[quantity]]</f>
        <v>341.0025</v>
      </c>
      <c r="M209" s="3">
        <v>1364.01</v>
      </c>
      <c r="N209" t="s">
        <v>35</v>
      </c>
      <c r="O209">
        <v>48</v>
      </c>
      <c r="P209" s="1">
        <v>45303</v>
      </c>
      <c r="Q209">
        <v>165</v>
      </c>
      <c r="R209" t="s">
        <v>43</v>
      </c>
      <c r="S209">
        <v>1</v>
      </c>
      <c r="T209" s="1">
        <v>45771</v>
      </c>
      <c r="U209" t="s">
        <v>60</v>
      </c>
      <c r="V209" t="str">
        <f>TEXT(WEEKDAY(Working_Data[[#This Row],[order_date]],1),"DDDD")</f>
        <v>Friday</v>
      </c>
      <c r="W209" t="str">
        <f>TEXT(Working_Data[[#This Row],[order_date]],"mmmm")</f>
        <v>September</v>
      </c>
      <c r="X209" s="7">
        <f>Working_Data[[#This Row],[last_order_date]]-Working_Data[[#This Row],[signup_date]]</f>
        <v>-380</v>
      </c>
      <c r="Y209" s="7">
        <f>IF(Working_Data[[#This Row],[churned]]="Active",1,0)</f>
        <v>0</v>
      </c>
      <c r="Z209" s="7">
        <f>YEAR(Working_Data[[#This Row],[order_date]])</f>
        <v>2023</v>
      </c>
    </row>
    <row r="210" spans="1:26" x14ac:dyDescent="0.25">
      <c r="A210" t="s">
        <v>470</v>
      </c>
      <c r="B210" t="s">
        <v>38</v>
      </c>
      <c r="C210" t="s">
        <v>39</v>
      </c>
      <c r="D210" t="s">
        <v>32</v>
      </c>
      <c r="E210" s="1">
        <v>45439</v>
      </c>
      <c r="F210" t="s">
        <v>471</v>
      </c>
      <c r="G210" s="1">
        <v>45184</v>
      </c>
      <c r="H210" t="s">
        <v>47</v>
      </c>
      <c r="I210" t="s">
        <v>26</v>
      </c>
      <c r="J210" t="s">
        <v>67</v>
      </c>
      <c r="K210">
        <v>2</v>
      </c>
      <c r="L210" s="3">
        <f>Working_Data[[#This Row],[price2]]/Working_Data[[#This Row],[quantity]]</f>
        <v>244.88</v>
      </c>
      <c r="M210" s="3">
        <v>489.76</v>
      </c>
      <c r="N210" t="s">
        <v>35</v>
      </c>
      <c r="O210">
        <v>26</v>
      </c>
      <c r="P210" s="1">
        <v>45554</v>
      </c>
      <c r="Q210">
        <v>120</v>
      </c>
      <c r="R210" t="s">
        <v>29</v>
      </c>
      <c r="S210">
        <v>5</v>
      </c>
      <c r="T210" s="1">
        <v>45772</v>
      </c>
      <c r="U210" t="s">
        <v>30</v>
      </c>
      <c r="V210" t="str">
        <f>TEXT(WEEKDAY(Working_Data[[#This Row],[order_date]],1),"DDDD")</f>
        <v>Friday</v>
      </c>
      <c r="W210" t="str">
        <f>TEXT(Working_Data[[#This Row],[order_date]],"mmmm")</f>
        <v>September</v>
      </c>
      <c r="X210" s="7">
        <f>Working_Data[[#This Row],[last_order_date]]-Working_Data[[#This Row],[signup_date]]</f>
        <v>115</v>
      </c>
      <c r="Y210" s="7">
        <f>IF(Working_Data[[#This Row],[churned]]="Active",1,0)</f>
        <v>1</v>
      </c>
      <c r="Z210" s="7">
        <f>YEAR(Working_Data[[#This Row],[order_date]])</f>
        <v>2023</v>
      </c>
    </row>
    <row r="211" spans="1:26" x14ac:dyDescent="0.25">
      <c r="A211" t="s">
        <v>472</v>
      </c>
      <c r="B211" t="s">
        <v>45</v>
      </c>
      <c r="C211" t="s">
        <v>39</v>
      </c>
      <c r="D211" t="s">
        <v>32</v>
      </c>
      <c r="E211" s="1">
        <v>45467</v>
      </c>
      <c r="F211" t="s">
        <v>473</v>
      </c>
      <c r="G211" s="1">
        <v>45185</v>
      </c>
      <c r="H211" t="s">
        <v>41</v>
      </c>
      <c r="I211" t="s">
        <v>54</v>
      </c>
      <c r="J211" t="s">
        <v>67</v>
      </c>
      <c r="K211">
        <v>1</v>
      </c>
      <c r="L211" s="3">
        <f>Working_Data[[#This Row],[price2]]/Working_Data[[#This Row],[quantity]]</f>
        <v>1266.44</v>
      </c>
      <c r="M211" s="3">
        <v>1266.44</v>
      </c>
      <c r="N211" t="s">
        <v>35</v>
      </c>
      <c r="O211">
        <v>3</v>
      </c>
      <c r="P211" s="1">
        <v>45531</v>
      </c>
      <c r="Q211">
        <v>437</v>
      </c>
      <c r="R211" t="s">
        <v>43</v>
      </c>
      <c r="S211">
        <v>5</v>
      </c>
      <c r="T211" s="1">
        <v>45933</v>
      </c>
      <c r="U211" t="s">
        <v>36</v>
      </c>
      <c r="V211" t="str">
        <f>TEXT(WEEKDAY(Working_Data[[#This Row],[order_date]],1),"DDDD")</f>
        <v>Saturday</v>
      </c>
      <c r="W211" t="str">
        <f>TEXT(Working_Data[[#This Row],[order_date]],"mmmm")</f>
        <v>September</v>
      </c>
      <c r="X211" s="7">
        <f>Working_Data[[#This Row],[last_order_date]]-Working_Data[[#This Row],[signup_date]]</f>
        <v>64</v>
      </c>
      <c r="Y211" s="7">
        <f>IF(Working_Data[[#This Row],[churned]]="Active",1,0)</f>
        <v>0</v>
      </c>
      <c r="Z211" s="7">
        <f>YEAR(Working_Data[[#This Row],[order_date]])</f>
        <v>2023</v>
      </c>
    </row>
    <row r="212" spans="1:26" x14ac:dyDescent="0.25">
      <c r="A212" t="s">
        <v>474</v>
      </c>
      <c r="B212" t="s">
        <v>21</v>
      </c>
      <c r="C212" t="s">
        <v>22</v>
      </c>
      <c r="D212" t="s">
        <v>32</v>
      </c>
      <c r="E212" s="1">
        <v>45527</v>
      </c>
      <c r="F212" t="s">
        <v>475</v>
      </c>
      <c r="G212" s="1">
        <v>45185</v>
      </c>
      <c r="H212" t="s">
        <v>47</v>
      </c>
      <c r="I212" t="s">
        <v>26</v>
      </c>
      <c r="J212" t="s">
        <v>27</v>
      </c>
      <c r="K212">
        <v>4</v>
      </c>
      <c r="L212" s="3">
        <f>Working_Data[[#This Row],[price2]]/Working_Data[[#This Row],[quantity]]</f>
        <v>290.42500000000001</v>
      </c>
      <c r="M212" s="3">
        <v>1161.7</v>
      </c>
      <c r="N212" t="s">
        <v>35</v>
      </c>
      <c r="O212">
        <v>21</v>
      </c>
      <c r="P212" s="1">
        <v>45606</v>
      </c>
      <c r="Q212">
        <v>177</v>
      </c>
      <c r="R212" t="s">
        <v>29</v>
      </c>
      <c r="S212">
        <v>5</v>
      </c>
      <c r="T212" s="1">
        <v>45764</v>
      </c>
      <c r="U212" t="s">
        <v>60</v>
      </c>
      <c r="V212" t="str">
        <f>TEXT(WEEKDAY(Working_Data[[#This Row],[order_date]],1),"DDDD")</f>
        <v>Saturday</v>
      </c>
      <c r="W212" t="str">
        <f>TEXT(Working_Data[[#This Row],[order_date]],"mmmm")</f>
        <v>September</v>
      </c>
      <c r="X212" s="7">
        <f>Working_Data[[#This Row],[last_order_date]]-Working_Data[[#This Row],[signup_date]]</f>
        <v>79</v>
      </c>
      <c r="Y212" s="7">
        <f>IF(Working_Data[[#This Row],[churned]]="Active",1,0)</f>
        <v>1</v>
      </c>
      <c r="Z212" s="7">
        <f>YEAR(Working_Data[[#This Row],[order_date]])</f>
        <v>2023</v>
      </c>
    </row>
    <row r="213" spans="1:26" x14ac:dyDescent="0.25">
      <c r="A213" t="s">
        <v>476</v>
      </c>
      <c r="B213" t="s">
        <v>38</v>
      </c>
      <c r="C213" t="s">
        <v>22</v>
      </c>
      <c r="D213" t="s">
        <v>77</v>
      </c>
      <c r="E213" s="1">
        <v>45164</v>
      </c>
      <c r="F213" t="s">
        <v>477</v>
      </c>
      <c r="G213" s="1">
        <v>45185</v>
      </c>
      <c r="H213" t="s">
        <v>47</v>
      </c>
      <c r="I213" t="s">
        <v>26</v>
      </c>
      <c r="J213" t="s">
        <v>64</v>
      </c>
      <c r="K213">
        <v>2</v>
      </c>
      <c r="L213" s="3">
        <f>Working_Data[[#This Row],[price2]]/Working_Data[[#This Row],[quantity]]</f>
        <v>323.81</v>
      </c>
      <c r="M213" s="3">
        <v>647.62</v>
      </c>
      <c r="N213" t="s">
        <v>35</v>
      </c>
      <c r="O213">
        <v>16</v>
      </c>
      <c r="P213" s="1">
        <v>45582</v>
      </c>
      <c r="Q213">
        <v>375</v>
      </c>
      <c r="R213" t="s">
        <v>43</v>
      </c>
      <c r="S213">
        <v>5</v>
      </c>
      <c r="T213" s="1">
        <v>45738</v>
      </c>
      <c r="U213" t="s">
        <v>36</v>
      </c>
      <c r="V213" t="str">
        <f>TEXT(WEEKDAY(Working_Data[[#This Row],[order_date]],1),"DDDD")</f>
        <v>Saturday</v>
      </c>
      <c r="W213" t="str">
        <f>TEXT(Working_Data[[#This Row],[order_date]],"mmmm")</f>
        <v>September</v>
      </c>
      <c r="X213" s="7">
        <f>Working_Data[[#This Row],[last_order_date]]-Working_Data[[#This Row],[signup_date]]</f>
        <v>418</v>
      </c>
      <c r="Y213" s="7">
        <f>IF(Working_Data[[#This Row],[churned]]="Active",1,0)</f>
        <v>0</v>
      </c>
      <c r="Z213" s="7">
        <f>YEAR(Working_Data[[#This Row],[order_date]])</f>
        <v>2023</v>
      </c>
    </row>
    <row r="214" spans="1:26" x14ac:dyDescent="0.25">
      <c r="A214" t="s">
        <v>478</v>
      </c>
      <c r="B214" t="s">
        <v>21</v>
      </c>
      <c r="C214" t="s">
        <v>39</v>
      </c>
      <c r="D214" t="s">
        <v>32</v>
      </c>
      <c r="E214" s="1">
        <v>45404</v>
      </c>
      <c r="F214" t="s">
        <v>479</v>
      </c>
      <c r="G214" s="1">
        <v>45185</v>
      </c>
      <c r="H214" t="s">
        <v>34</v>
      </c>
      <c r="I214" t="s">
        <v>54</v>
      </c>
      <c r="J214" t="s">
        <v>49</v>
      </c>
      <c r="K214">
        <v>2</v>
      </c>
      <c r="L214" s="3">
        <f>Working_Data[[#This Row],[price2]]/Working_Data[[#This Row],[quantity]]</f>
        <v>89.655000000000001</v>
      </c>
      <c r="M214" s="3">
        <v>179.31</v>
      </c>
      <c r="N214" t="s">
        <v>50</v>
      </c>
      <c r="O214">
        <v>17</v>
      </c>
      <c r="P214" s="1">
        <v>45576</v>
      </c>
      <c r="Q214">
        <v>210</v>
      </c>
      <c r="R214" t="s">
        <v>29</v>
      </c>
      <c r="S214">
        <v>5</v>
      </c>
      <c r="T214" s="1">
        <v>45674</v>
      </c>
      <c r="U214" t="s">
        <v>36</v>
      </c>
      <c r="V214" t="str">
        <f>TEXT(WEEKDAY(Working_Data[[#This Row],[order_date]],1),"DDDD")</f>
        <v>Saturday</v>
      </c>
      <c r="W214" t="str">
        <f>TEXT(Working_Data[[#This Row],[order_date]],"mmmm")</f>
        <v>September</v>
      </c>
      <c r="X214" s="7">
        <f>Working_Data[[#This Row],[last_order_date]]-Working_Data[[#This Row],[signup_date]]</f>
        <v>172</v>
      </c>
      <c r="Y214" s="7">
        <f>IF(Working_Data[[#This Row],[churned]]="Active",1,0)</f>
        <v>1</v>
      </c>
      <c r="Z214" s="7">
        <f>YEAR(Working_Data[[#This Row],[order_date]])</f>
        <v>2023</v>
      </c>
    </row>
    <row r="215" spans="1:26" x14ac:dyDescent="0.25">
      <c r="A215" t="s">
        <v>480</v>
      </c>
      <c r="B215" t="s">
        <v>21</v>
      </c>
      <c r="C215" t="s">
        <v>22</v>
      </c>
      <c r="D215" t="s">
        <v>56</v>
      </c>
      <c r="E215" s="1">
        <v>45563</v>
      </c>
      <c r="F215" t="s">
        <v>481</v>
      </c>
      <c r="G215" s="1">
        <v>45185</v>
      </c>
      <c r="H215" t="s">
        <v>34</v>
      </c>
      <c r="I215" t="s">
        <v>26</v>
      </c>
      <c r="J215" t="s">
        <v>27</v>
      </c>
      <c r="K215">
        <v>3</v>
      </c>
      <c r="L215" s="3">
        <f>Working_Data[[#This Row],[price2]]/Working_Data[[#This Row],[quantity]]</f>
        <v>307.84999999999997</v>
      </c>
      <c r="M215" s="3">
        <v>923.55</v>
      </c>
      <c r="N215" t="s">
        <v>28</v>
      </c>
      <c r="O215">
        <v>18</v>
      </c>
      <c r="P215" s="1">
        <v>45792</v>
      </c>
      <c r="Q215">
        <v>275</v>
      </c>
      <c r="R215" t="s">
        <v>43</v>
      </c>
      <c r="S215">
        <v>2</v>
      </c>
      <c r="T215" s="1">
        <v>45530</v>
      </c>
      <c r="U215" t="s">
        <v>30</v>
      </c>
      <c r="V215" t="str">
        <f>TEXT(WEEKDAY(Working_Data[[#This Row],[order_date]],1),"DDDD")</f>
        <v>Saturday</v>
      </c>
      <c r="W215" t="str">
        <f>TEXT(Working_Data[[#This Row],[order_date]],"mmmm")</f>
        <v>September</v>
      </c>
      <c r="X215" s="7">
        <f>Working_Data[[#This Row],[last_order_date]]-Working_Data[[#This Row],[signup_date]]</f>
        <v>229</v>
      </c>
      <c r="Y215" s="7">
        <f>IF(Working_Data[[#This Row],[churned]]="Active",1,0)</f>
        <v>0</v>
      </c>
      <c r="Z215" s="7">
        <f>YEAR(Working_Data[[#This Row],[order_date]])</f>
        <v>2023</v>
      </c>
    </row>
    <row r="216" spans="1:26" x14ac:dyDescent="0.25">
      <c r="A216" t="s">
        <v>482</v>
      </c>
      <c r="B216" t="s">
        <v>21</v>
      </c>
      <c r="C216" t="s">
        <v>39</v>
      </c>
      <c r="D216" t="s">
        <v>23</v>
      </c>
      <c r="E216" s="1">
        <v>45026</v>
      </c>
      <c r="F216" t="s">
        <v>483</v>
      </c>
      <c r="G216" s="1">
        <v>45185</v>
      </c>
      <c r="H216" t="s">
        <v>34</v>
      </c>
      <c r="I216" t="s">
        <v>42</v>
      </c>
      <c r="J216" t="s">
        <v>67</v>
      </c>
      <c r="K216">
        <v>1</v>
      </c>
      <c r="L216" s="3">
        <f>Working_Data[[#This Row],[price2]]/Working_Data[[#This Row],[quantity]]</f>
        <v>184.89</v>
      </c>
      <c r="M216" s="3">
        <v>184.89</v>
      </c>
      <c r="N216" t="s">
        <v>35</v>
      </c>
      <c r="O216">
        <v>9</v>
      </c>
      <c r="P216" s="1">
        <v>45550</v>
      </c>
      <c r="Q216">
        <v>231</v>
      </c>
      <c r="R216" t="s">
        <v>29</v>
      </c>
      <c r="S216">
        <v>2</v>
      </c>
      <c r="T216" s="1">
        <v>45827</v>
      </c>
      <c r="U216" t="s">
        <v>60</v>
      </c>
      <c r="V216" t="str">
        <f>TEXT(WEEKDAY(Working_Data[[#This Row],[order_date]],1),"DDDD")</f>
        <v>Saturday</v>
      </c>
      <c r="W216" t="str">
        <f>TEXT(Working_Data[[#This Row],[order_date]],"mmmm")</f>
        <v>September</v>
      </c>
      <c r="X216" s="7">
        <f>Working_Data[[#This Row],[last_order_date]]-Working_Data[[#This Row],[signup_date]]</f>
        <v>524</v>
      </c>
      <c r="Y216" s="7">
        <f>IF(Working_Data[[#This Row],[churned]]="Active",1,0)</f>
        <v>1</v>
      </c>
      <c r="Z216" s="7">
        <f>YEAR(Working_Data[[#This Row],[order_date]])</f>
        <v>2023</v>
      </c>
    </row>
    <row r="217" spans="1:26" x14ac:dyDescent="0.25">
      <c r="A217" t="s">
        <v>484</v>
      </c>
      <c r="B217" t="s">
        <v>21</v>
      </c>
      <c r="C217" t="s">
        <v>22</v>
      </c>
      <c r="D217" t="s">
        <v>56</v>
      </c>
      <c r="E217" s="1">
        <v>45882</v>
      </c>
      <c r="F217" t="s">
        <v>485</v>
      </c>
      <c r="G217" s="1">
        <v>45185</v>
      </c>
      <c r="H217" t="s">
        <v>25</v>
      </c>
      <c r="I217" t="s">
        <v>48</v>
      </c>
      <c r="J217" t="s">
        <v>64</v>
      </c>
      <c r="K217">
        <v>4</v>
      </c>
      <c r="L217" s="3">
        <f>Working_Data[[#This Row],[price2]]/Working_Data[[#This Row],[quantity]]</f>
        <v>328.6825</v>
      </c>
      <c r="M217" s="3">
        <v>1314.73</v>
      </c>
      <c r="N217" t="s">
        <v>35</v>
      </c>
      <c r="O217">
        <v>18</v>
      </c>
      <c r="P217" s="1">
        <v>45963</v>
      </c>
      <c r="Q217">
        <v>310</v>
      </c>
      <c r="R217" t="s">
        <v>29</v>
      </c>
      <c r="S217">
        <v>5</v>
      </c>
      <c r="T217" s="1">
        <v>45744</v>
      </c>
      <c r="U217" t="s">
        <v>60</v>
      </c>
      <c r="V217" t="str">
        <f>TEXT(WEEKDAY(Working_Data[[#This Row],[order_date]],1),"DDDD")</f>
        <v>Saturday</v>
      </c>
      <c r="W217" t="str">
        <f>TEXT(Working_Data[[#This Row],[order_date]],"mmmm")</f>
        <v>September</v>
      </c>
      <c r="X217" s="7">
        <f>Working_Data[[#This Row],[last_order_date]]-Working_Data[[#This Row],[signup_date]]</f>
        <v>81</v>
      </c>
      <c r="Y217" s="7">
        <f>IF(Working_Data[[#This Row],[churned]]="Active",1,0)</f>
        <v>1</v>
      </c>
      <c r="Z217" s="7">
        <f>YEAR(Working_Data[[#This Row],[order_date]])</f>
        <v>2023</v>
      </c>
    </row>
    <row r="218" spans="1:26" x14ac:dyDescent="0.25">
      <c r="A218" t="s">
        <v>486</v>
      </c>
      <c r="B218" t="s">
        <v>45</v>
      </c>
      <c r="C218" t="s">
        <v>39</v>
      </c>
      <c r="D218" t="s">
        <v>32</v>
      </c>
      <c r="E218" s="1">
        <v>45433</v>
      </c>
      <c r="F218" t="s">
        <v>487</v>
      </c>
      <c r="G218" s="1">
        <v>45185</v>
      </c>
      <c r="H218" t="s">
        <v>34</v>
      </c>
      <c r="I218" t="s">
        <v>63</v>
      </c>
      <c r="J218" t="s">
        <v>59</v>
      </c>
      <c r="K218">
        <v>2</v>
      </c>
      <c r="L218" s="3">
        <f>Working_Data[[#This Row],[price2]]/Working_Data[[#This Row],[quantity]]</f>
        <v>128.72</v>
      </c>
      <c r="M218" s="3">
        <v>257.44</v>
      </c>
      <c r="N218" t="s">
        <v>50</v>
      </c>
      <c r="O218">
        <v>41</v>
      </c>
      <c r="P218" s="1">
        <v>45840</v>
      </c>
      <c r="Q218">
        <v>98</v>
      </c>
      <c r="R218" t="s">
        <v>29</v>
      </c>
      <c r="S218">
        <v>4</v>
      </c>
      <c r="T218" s="1">
        <v>45559</v>
      </c>
      <c r="U218" t="s">
        <v>60</v>
      </c>
      <c r="V218" t="str">
        <f>TEXT(WEEKDAY(Working_Data[[#This Row],[order_date]],1),"DDDD")</f>
        <v>Saturday</v>
      </c>
      <c r="W218" t="str">
        <f>TEXT(Working_Data[[#This Row],[order_date]],"mmmm")</f>
        <v>September</v>
      </c>
      <c r="X218" s="7">
        <f>Working_Data[[#This Row],[last_order_date]]-Working_Data[[#This Row],[signup_date]]</f>
        <v>407</v>
      </c>
      <c r="Y218" s="7">
        <f>IF(Working_Data[[#This Row],[churned]]="Active",1,0)</f>
        <v>1</v>
      </c>
      <c r="Z218" s="7">
        <f>YEAR(Working_Data[[#This Row],[order_date]])</f>
        <v>2023</v>
      </c>
    </row>
    <row r="219" spans="1:26" x14ac:dyDescent="0.25">
      <c r="A219" t="s">
        <v>488</v>
      </c>
      <c r="B219" t="s">
        <v>38</v>
      </c>
      <c r="C219" t="s">
        <v>39</v>
      </c>
      <c r="D219" t="s">
        <v>32</v>
      </c>
      <c r="E219" s="1">
        <v>45219</v>
      </c>
      <c r="F219" t="s">
        <v>489</v>
      </c>
      <c r="G219" s="1">
        <v>45185</v>
      </c>
      <c r="H219" t="s">
        <v>58</v>
      </c>
      <c r="I219" t="s">
        <v>63</v>
      </c>
      <c r="J219" t="s">
        <v>49</v>
      </c>
      <c r="K219">
        <v>4</v>
      </c>
      <c r="L219" s="3">
        <f>Working_Data[[#This Row],[price2]]/Working_Data[[#This Row],[quantity]]</f>
        <v>50.2425</v>
      </c>
      <c r="M219" s="3">
        <v>200.97</v>
      </c>
      <c r="N219" t="s">
        <v>35</v>
      </c>
      <c r="O219">
        <v>3</v>
      </c>
      <c r="P219" s="1">
        <v>45635</v>
      </c>
      <c r="Q219">
        <v>238</v>
      </c>
      <c r="R219" t="s">
        <v>43</v>
      </c>
      <c r="S219">
        <v>5</v>
      </c>
      <c r="T219" s="1">
        <v>45997</v>
      </c>
      <c r="U219" t="s">
        <v>36</v>
      </c>
      <c r="V219" t="str">
        <f>TEXT(WEEKDAY(Working_Data[[#This Row],[order_date]],1),"DDDD")</f>
        <v>Saturday</v>
      </c>
      <c r="W219" t="str">
        <f>TEXT(Working_Data[[#This Row],[order_date]],"mmmm")</f>
        <v>September</v>
      </c>
      <c r="X219" s="7">
        <f>Working_Data[[#This Row],[last_order_date]]-Working_Data[[#This Row],[signup_date]]</f>
        <v>416</v>
      </c>
      <c r="Y219" s="7">
        <f>IF(Working_Data[[#This Row],[churned]]="Active",1,0)</f>
        <v>0</v>
      </c>
      <c r="Z219" s="7">
        <f>YEAR(Working_Data[[#This Row],[order_date]])</f>
        <v>2023</v>
      </c>
    </row>
    <row r="220" spans="1:26" x14ac:dyDescent="0.25">
      <c r="A220" t="s">
        <v>490</v>
      </c>
      <c r="B220" t="s">
        <v>45</v>
      </c>
      <c r="C220" t="s">
        <v>82</v>
      </c>
      <c r="D220" t="s">
        <v>56</v>
      </c>
      <c r="E220" s="1">
        <v>45731</v>
      </c>
      <c r="F220" t="s">
        <v>491</v>
      </c>
      <c r="G220" s="1">
        <v>45185</v>
      </c>
      <c r="H220" t="s">
        <v>58</v>
      </c>
      <c r="I220" t="s">
        <v>42</v>
      </c>
      <c r="J220" t="s">
        <v>49</v>
      </c>
      <c r="K220">
        <v>4</v>
      </c>
      <c r="L220" s="3">
        <f>Working_Data[[#This Row],[price2]]/Working_Data[[#This Row],[quantity]]</f>
        <v>268.73250000000002</v>
      </c>
      <c r="M220" s="3">
        <v>1074.93</v>
      </c>
      <c r="N220" t="s">
        <v>50</v>
      </c>
      <c r="O220">
        <v>5</v>
      </c>
      <c r="P220" s="1">
        <v>45679</v>
      </c>
      <c r="Q220">
        <v>215</v>
      </c>
      <c r="R220" t="s">
        <v>29</v>
      </c>
      <c r="S220">
        <v>3</v>
      </c>
      <c r="T220" s="1">
        <v>45577</v>
      </c>
      <c r="U220" t="s">
        <v>30</v>
      </c>
      <c r="V220" t="str">
        <f>TEXT(WEEKDAY(Working_Data[[#This Row],[order_date]],1),"DDDD")</f>
        <v>Saturday</v>
      </c>
      <c r="W220" t="str">
        <f>TEXT(Working_Data[[#This Row],[order_date]],"mmmm")</f>
        <v>September</v>
      </c>
      <c r="X220" s="7">
        <f>Working_Data[[#This Row],[last_order_date]]-Working_Data[[#This Row],[signup_date]]</f>
        <v>-52</v>
      </c>
      <c r="Y220" s="7">
        <f>IF(Working_Data[[#This Row],[churned]]="Active",1,0)</f>
        <v>1</v>
      </c>
      <c r="Z220" s="7">
        <f>YEAR(Working_Data[[#This Row],[order_date]])</f>
        <v>2023</v>
      </c>
    </row>
    <row r="221" spans="1:26" x14ac:dyDescent="0.25">
      <c r="A221" t="s">
        <v>492</v>
      </c>
      <c r="B221" t="s">
        <v>45</v>
      </c>
      <c r="C221" t="s">
        <v>39</v>
      </c>
      <c r="D221" t="s">
        <v>77</v>
      </c>
      <c r="E221" s="1">
        <v>45509</v>
      </c>
      <c r="F221" t="s">
        <v>493</v>
      </c>
      <c r="G221" s="1">
        <v>45185</v>
      </c>
      <c r="H221" t="s">
        <v>47</v>
      </c>
      <c r="I221" t="s">
        <v>54</v>
      </c>
      <c r="J221" t="s">
        <v>64</v>
      </c>
      <c r="K221">
        <v>1</v>
      </c>
      <c r="L221" s="3">
        <f>Working_Data[[#This Row],[price2]]/Working_Data[[#This Row],[quantity]]</f>
        <v>1094.0999999999999</v>
      </c>
      <c r="M221" s="3">
        <v>1094.0999999999999</v>
      </c>
      <c r="N221" t="s">
        <v>35</v>
      </c>
      <c r="O221">
        <v>39</v>
      </c>
      <c r="P221" s="1">
        <v>45654</v>
      </c>
      <c r="Q221">
        <v>110</v>
      </c>
      <c r="R221" t="s">
        <v>29</v>
      </c>
      <c r="S221">
        <v>4</v>
      </c>
      <c r="T221" s="1">
        <v>45575</v>
      </c>
      <c r="U221" t="s">
        <v>36</v>
      </c>
      <c r="V221" t="str">
        <f>TEXT(WEEKDAY(Working_Data[[#This Row],[order_date]],1),"DDDD")</f>
        <v>Saturday</v>
      </c>
      <c r="W221" t="str">
        <f>TEXT(Working_Data[[#This Row],[order_date]],"mmmm")</f>
        <v>September</v>
      </c>
      <c r="X221" s="7">
        <f>Working_Data[[#This Row],[last_order_date]]-Working_Data[[#This Row],[signup_date]]</f>
        <v>145</v>
      </c>
      <c r="Y221" s="7">
        <f>IF(Working_Data[[#This Row],[churned]]="Active",1,0)</f>
        <v>1</v>
      </c>
      <c r="Z221" s="7">
        <f>YEAR(Working_Data[[#This Row],[order_date]])</f>
        <v>2023</v>
      </c>
    </row>
    <row r="222" spans="1:26" x14ac:dyDescent="0.25">
      <c r="A222" t="s">
        <v>494</v>
      </c>
      <c r="B222" t="s">
        <v>45</v>
      </c>
      <c r="C222" t="s">
        <v>39</v>
      </c>
      <c r="D222" t="s">
        <v>56</v>
      </c>
      <c r="E222" s="1">
        <v>45220</v>
      </c>
      <c r="F222" t="s">
        <v>495</v>
      </c>
      <c r="G222" s="1">
        <v>45185</v>
      </c>
      <c r="H222" t="s">
        <v>41</v>
      </c>
      <c r="I222" t="s">
        <v>26</v>
      </c>
      <c r="J222" t="s">
        <v>59</v>
      </c>
      <c r="K222">
        <v>2</v>
      </c>
      <c r="L222" s="3">
        <f>Working_Data[[#This Row],[price2]]/Working_Data[[#This Row],[quantity]]</f>
        <v>104.535</v>
      </c>
      <c r="M222" s="3">
        <v>209.07</v>
      </c>
      <c r="N222" t="s">
        <v>35</v>
      </c>
      <c r="O222">
        <v>23</v>
      </c>
      <c r="P222" s="1">
        <v>45302</v>
      </c>
      <c r="Q222">
        <v>257</v>
      </c>
      <c r="R222" t="s">
        <v>29</v>
      </c>
      <c r="S222">
        <v>2</v>
      </c>
      <c r="T222" s="1">
        <v>45553</v>
      </c>
      <c r="U222" t="s">
        <v>60</v>
      </c>
      <c r="V222" t="str">
        <f>TEXT(WEEKDAY(Working_Data[[#This Row],[order_date]],1),"DDDD")</f>
        <v>Saturday</v>
      </c>
      <c r="W222" t="str">
        <f>TEXT(Working_Data[[#This Row],[order_date]],"mmmm")</f>
        <v>September</v>
      </c>
      <c r="X222" s="7">
        <f>Working_Data[[#This Row],[last_order_date]]-Working_Data[[#This Row],[signup_date]]</f>
        <v>82</v>
      </c>
      <c r="Y222" s="7">
        <f>IF(Working_Data[[#This Row],[churned]]="Active",1,0)</f>
        <v>1</v>
      </c>
      <c r="Z222" s="7">
        <f>YEAR(Working_Data[[#This Row],[order_date]])</f>
        <v>2023</v>
      </c>
    </row>
    <row r="223" spans="1:26" x14ac:dyDescent="0.25">
      <c r="A223" t="s">
        <v>496</v>
      </c>
      <c r="B223" t="s">
        <v>21</v>
      </c>
      <c r="C223" t="s">
        <v>22</v>
      </c>
      <c r="D223" t="s">
        <v>52</v>
      </c>
      <c r="E223" s="1">
        <v>45793</v>
      </c>
      <c r="F223" t="s">
        <v>497</v>
      </c>
      <c r="G223" s="1">
        <v>45186</v>
      </c>
      <c r="H223" t="s">
        <v>58</v>
      </c>
      <c r="I223" t="s">
        <v>48</v>
      </c>
      <c r="J223" t="s">
        <v>64</v>
      </c>
      <c r="K223">
        <v>2</v>
      </c>
      <c r="L223" s="3">
        <f>Working_Data[[#This Row],[price2]]/Working_Data[[#This Row],[quantity]]</f>
        <v>113.005</v>
      </c>
      <c r="M223" s="3">
        <v>226.01</v>
      </c>
      <c r="N223" t="s">
        <v>28</v>
      </c>
      <c r="O223">
        <v>30</v>
      </c>
      <c r="P223" s="1">
        <v>45610</v>
      </c>
      <c r="Q223">
        <v>402</v>
      </c>
      <c r="R223" t="s">
        <v>29</v>
      </c>
      <c r="S223">
        <v>1</v>
      </c>
      <c r="T223" s="1">
        <v>45672</v>
      </c>
      <c r="U223" t="s">
        <v>30</v>
      </c>
      <c r="V223" t="str">
        <f>TEXT(WEEKDAY(Working_Data[[#This Row],[order_date]],1),"DDDD")</f>
        <v>Sunday</v>
      </c>
      <c r="W223" t="str">
        <f>TEXT(Working_Data[[#This Row],[order_date]],"mmmm")</f>
        <v>September</v>
      </c>
      <c r="X223" s="7">
        <f>Working_Data[[#This Row],[last_order_date]]-Working_Data[[#This Row],[signup_date]]</f>
        <v>-183</v>
      </c>
      <c r="Y223" s="7">
        <f>IF(Working_Data[[#This Row],[churned]]="Active",1,0)</f>
        <v>1</v>
      </c>
      <c r="Z223" s="7">
        <f>YEAR(Working_Data[[#This Row],[order_date]])</f>
        <v>2023</v>
      </c>
    </row>
    <row r="224" spans="1:26" x14ac:dyDescent="0.25">
      <c r="A224" t="s">
        <v>498</v>
      </c>
      <c r="B224" t="s">
        <v>21</v>
      </c>
      <c r="C224" t="s">
        <v>22</v>
      </c>
      <c r="D224" t="s">
        <v>32</v>
      </c>
      <c r="E224" s="1">
        <v>45497</v>
      </c>
      <c r="F224" t="s">
        <v>499</v>
      </c>
      <c r="G224" s="1">
        <v>45186</v>
      </c>
      <c r="H224" t="s">
        <v>25</v>
      </c>
      <c r="I224" t="s">
        <v>26</v>
      </c>
      <c r="J224" t="s">
        <v>49</v>
      </c>
      <c r="K224">
        <v>4</v>
      </c>
      <c r="L224" s="3">
        <f>Working_Data[[#This Row],[price2]]/Working_Data[[#This Row],[quantity]]</f>
        <v>328.13749999999999</v>
      </c>
      <c r="M224" s="3">
        <v>1312.55</v>
      </c>
      <c r="N224" t="s">
        <v>50</v>
      </c>
      <c r="O224">
        <v>39</v>
      </c>
      <c r="P224" s="1">
        <v>45862</v>
      </c>
      <c r="Q224">
        <v>138</v>
      </c>
      <c r="R224" t="s">
        <v>29</v>
      </c>
      <c r="S224">
        <v>1</v>
      </c>
      <c r="T224" s="1">
        <v>45577</v>
      </c>
      <c r="U224" t="s">
        <v>60</v>
      </c>
      <c r="V224" t="str">
        <f>TEXT(WEEKDAY(Working_Data[[#This Row],[order_date]],1),"DDDD")</f>
        <v>Sunday</v>
      </c>
      <c r="W224" t="str">
        <f>TEXT(Working_Data[[#This Row],[order_date]],"mmmm")</f>
        <v>September</v>
      </c>
      <c r="X224" s="7">
        <f>Working_Data[[#This Row],[last_order_date]]-Working_Data[[#This Row],[signup_date]]</f>
        <v>365</v>
      </c>
      <c r="Y224" s="7">
        <f>IF(Working_Data[[#This Row],[churned]]="Active",1,0)</f>
        <v>1</v>
      </c>
      <c r="Z224" s="7">
        <f>YEAR(Working_Data[[#This Row],[order_date]])</f>
        <v>2023</v>
      </c>
    </row>
    <row r="225" spans="1:26" x14ac:dyDescent="0.25">
      <c r="A225" t="s">
        <v>500</v>
      </c>
      <c r="B225" t="s">
        <v>38</v>
      </c>
      <c r="C225" t="s">
        <v>39</v>
      </c>
      <c r="D225" t="s">
        <v>23</v>
      </c>
      <c r="E225" s="1">
        <v>45304</v>
      </c>
      <c r="F225" t="s">
        <v>501</v>
      </c>
      <c r="G225" s="1">
        <v>45186</v>
      </c>
      <c r="H225" t="s">
        <v>58</v>
      </c>
      <c r="I225" t="s">
        <v>48</v>
      </c>
      <c r="J225" t="s">
        <v>59</v>
      </c>
      <c r="K225">
        <v>1</v>
      </c>
      <c r="L225" s="3">
        <f>Working_Data[[#This Row],[price2]]/Working_Data[[#This Row],[quantity]]</f>
        <v>219.65</v>
      </c>
      <c r="M225" s="3">
        <v>219.65</v>
      </c>
      <c r="N225" t="s">
        <v>35</v>
      </c>
      <c r="O225">
        <v>14</v>
      </c>
      <c r="P225" s="1">
        <v>45907</v>
      </c>
      <c r="Q225">
        <v>394</v>
      </c>
      <c r="R225" t="s">
        <v>29</v>
      </c>
      <c r="S225">
        <v>3</v>
      </c>
      <c r="T225" s="1">
        <v>45391</v>
      </c>
      <c r="U225" t="s">
        <v>36</v>
      </c>
      <c r="V225" t="str">
        <f>TEXT(WEEKDAY(Working_Data[[#This Row],[order_date]],1),"DDDD")</f>
        <v>Sunday</v>
      </c>
      <c r="W225" t="str">
        <f>TEXT(Working_Data[[#This Row],[order_date]],"mmmm")</f>
        <v>September</v>
      </c>
      <c r="X225" s="7">
        <f>Working_Data[[#This Row],[last_order_date]]-Working_Data[[#This Row],[signup_date]]</f>
        <v>603</v>
      </c>
      <c r="Y225" s="7">
        <f>IF(Working_Data[[#This Row],[churned]]="Active",1,0)</f>
        <v>1</v>
      </c>
      <c r="Z225" s="7">
        <f>YEAR(Working_Data[[#This Row],[order_date]])</f>
        <v>2023</v>
      </c>
    </row>
    <row r="226" spans="1:26" x14ac:dyDescent="0.25">
      <c r="A226" t="s">
        <v>502</v>
      </c>
      <c r="B226" t="s">
        <v>45</v>
      </c>
      <c r="C226" t="s">
        <v>82</v>
      </c>
      <c r="D226" t="s">
        <v>32</v>
      </c>
      <c r="E226" s="1">
        <v>45548</v>
      </c>
      <c r="F226" t="s">
        <v>503</v>
      </c>
      <c r="G226" s="1">
        <v>45186</v>
      </c>
      <c r="H226" t="s">
        <v>41</v>
      </c>
      <c r="I226" t="s">
        <v>42</v>
      </c>
      <c r="J226" t="s">
        <v>64</v>
      </c>
      <c r="K226">
        <v>4</v>
      </c>
      <c r="L226" s="3">
        <f>Working_Data[[#This Row],[price2]]/Working_Data[[#This Row],[quantity]]</f>
        <v>73.36</v>
      </c>
      <c r="M226" s="3">
        <v>293.44</v>
      </c>
      <c r="N226" t="s">
        <v>35</v>
      </c>
      <c r="O226">
        <v>30</v>
      </c>
      <c r="P226" s="1">
        <v>45553</v>
      </c>
      <c r="Q226">
        <v>327</v>
      </c>
      <c r="R226" t="s">
        <v>43</v>
      </c>
      <c r="S226">
        <v>1</v>
      </c>
      <c r="T226" s="1">
        <v>45784</v>
      </c>
      <c r="U226" t="s">
        <v>60</v>
      </c>
      <c r="V226" t="str">
        <f>TEXT(WEEKDAY(Working_Data[[#This Row],[order_date]],1),"DDDD")</f>
        <v>Sunday</v>
      </c>
      <c r="W226" t="str">
        <f>TEXT(Working_Data[[#This Row],[order_date]],"mmmm")</f>
        <v>September</v>
      </c>
      <c r="X226" s="7">
        <f>Working_Data[[#This Row],[last_order_date]]-Working_Data[[#This Row],[signup_date]]</f>
        <v>5</v>
      </c>
      <c r="Y226" s="7">
        <f>IF(Working_Data[[#This Row],[churned]]="Active",1,0)</f>
        <v>0</v>
      </c>
      <c r="Z226" s="7">
        <f>YEAR(Working_Data[[#This Row],[order_date]])</f>
        <v>2023</v>
      </c>
    </row>
    <row r="227" spans="1:26" x14ac:dyDescent="0.25">
      <c r="A227" t="s">
        <v>504</v>
      </c>
      <c r="B227" t="s">
        <v>45</v>
      </c>
      <c r="C227" t="s">
        <v>22</v>
      </c>
      <c r="D227" t="s">
        <v>77</v>
      </c>
      <c r="E227" s="1">
        <v>45414</v>
      </c>
      <c r="F227" t="s">
        <v>505</v>
      </c>
      <c r="G227" s="1">
        <v>45186</v>
      </c>
      <c r="H227" t="s">
        <v>47</v>
      </c>
      <c r="I227" t="s">
        <v>42</v>
      </c>
      <c r="J227" t="s">
        <v>67</v>
      </c>
      <c r="K227">
        <v>2</v>
      </c>
      <c r="L227" s="3">
        <f>Working_Data[[#This Row],[price2]]/Working_Data[[#This Row],[quantity]]</f>
        <v>415.8</v>
      </c>
      <c r="M227" s="3">
        <v>831.6</v>
      </c>
      <c r="N227" t="s">
        <v>35</v>
      </c>
      <c r="O227">
        <v>12</v>
      </c>
      <c r="P227" s="1">
        <v>45645</v>
      </c>
      <c r="Q227">
        <v>44</v>
      </c>
      <c r="R227" t="s">
        <v>29</v>
      </c>
      <c r="S227">
        <v>4</v>
      </c>
      <c r="T227" s="1">
        <v>45513</v>
      </c>
      <c r="U227" t="s">
        <v>36</v>
      </c>
      <c r="V227" t="str">
        <f>TEXT(WEEKDAY(Working_Data[[#This Row],[order_date]],1),"DDDD")</f>
        <v>Sunday</v>
      </c>
      <c r="W227" t="str">
        <f>TEXT(Working_Data[[#This Row],[order_date]],"mmmm")</f>
        <v>September</v>
      </c>
      <c r="X227" s="7">
        <f>Working_Data[[#This Row],[last_order_date]]-Working_Data[[#This Row],[signup_date]]</f>
        <v>231</v>
      </c>
      <c r="Y227" s="7">
        <f>IF(Working_Data[[#This Row],[churned]]="Active",1,0)</f>
        <v>1</v>
      </c>
      <c r="Z227" s="7">
        <f>YEAR(Working_Data[[#This Row],[order_date]])</f>
        <v>2023</v>
      </c>
    </row>
    <row r="228" spans="1:26" x14ac:dyDescent="0.25">
      <c r="A228" t="s">
        <v>506</v>
      </c>
      <c r="B228" t="s">
        <v>45</v>
      </c>
      <c r="C228" t="s">
        <v>22</v>
      </c>
      <c r="D228" t="s">
        <v>52</v>
      </c>
      <c r="E228" s="1">
        <v>45426</v>
      </c>
      <c r="F228" t="s">
        <v>507</v>
      </c>
      <c r="G228" s="1">
        <v>45186</v>
      </c>
      <c r="H228" t="s">
        <v>41</v>
      </c>
      <c r="I228" t="s">
        <v>63</v>
      </c>
      <c r="J228" t="s">
        <v>67</v>
      </c>
      <c r="K228">
        <v>5</v>
      </c>
      <c r="L228" s="3">
        <f>Working_Data[[#This Row],[price2]]/Working_Data[[#This Row],[quantity]]</f>
        <v>138.18199999999999</v>
      </c>
      <c r="M228" s="3">
        <v>690.91</v>
      </c>
      <c r="N228" t="s">
        <v>28</v>
      </c>
      <c r="O228">
        <v>14</v>
      </c>
      <c r="P228" s="1">
        <v>45937</v>
      </c>
      <c r="Q228">
        <v>307</v>
      </c>
      <c r="R228" t="s">
        <v>29</v>
      </c>
      <c r="S228">
        <v>3</v>
      </c>
      <c r="T228" s="1">
        <v>45671</v>
      </c>
      <c r="U228" t="s">
        <v>36</v>
      </c>
      <c r="V228" t="str">
        <f>TEXT(WEEKDAY(Working_Data[[#This Row],[order_date]],1),"DDDD")</f>
        <v>Sunday</v>
      </c>
      <c r="W228" t="str">
        <f>TEXT(Working_Data[[#This Row],[order_date]],"mmmm")</f>
        <v>September</v>
      </c>
      <c r="X228" s="7">
        <f>Working_Data[[#This Row],[last_order_date]]-Working_Data[[#This Row],[signup_date]]</f>
        <v>511</v>
      </c>
      <c r="Y228" s="7">
        <f>IF(Working_Data[[#This Row],[churned]]="Active",1,0)</f>
        <v>1</v>
      </c>
      <c r="Z228" s="7">
        <f>YEAR(Working_Data[[#This Row],[order_date]])</f>
        <v>2023</v>
      </c>
    </row>
    <row r="229" spans="1:26" x14ac:dyDescent="0.25">
      <c r="A229" t="s">
        <v>508</v>
      </c>
      <c r="B229" t="s">
        <v>21</v>
      </c>
      <c r="C229" t="s">
        <v>82</v>
      </c>
      <c r="D229" t="s">
        <v>77</v>
      </c>
      <c r="E229" s="1">
        <v>45439</v>
      </c>
      <c r="F229" t="s">
        <v>509</v>
      </c>
      <c r="G229" s="1">
        <v>45186</v>
      </c>
      <c r="H229" t="s">
        <v>34</v>
      </c>
      <c r="I229" t="s">
        <v>63</v>
      </c>
      <c r="J229" t="s">
        <v>49</v>
      </c>
      <c r="K229">
        <v>1</v>
      </c>
      <c r="L229" s="3">
        <f>Working_Data[[#This Row],[price2]]/Working_Data[[#This Row],[quantity]]</f>
        <v>1352.59</v>
      </c>
      <c r="M229" s="3">
        <v>1352.59</v>
      </c>
      <c r="N229" t="s">
        <v>35</v>
      </c>
      <c r="O229">
        <v>45</v>
      </c>
      <c r="P229" s="1">
        <v>45611</v>
      </c>
      <c r="Q229">
        <v>107</v>
      </c>
      <c r="R229" t="s">
        <v>43</v>
      </c>
      <c r="S229">
        <v>3</v>
      </c>
      <c r="T229" s="1">
        <v>45875</v>
      </c>
      <c r="U229" t="s">
        <v>60</v>
      </c>
      <c r="V229" t="str">
        <f>TEXT(WEEKDAY(Working_Data[[#This Row],[order_date]],1),"DDDD")</f>
        <v>Sunday</v>
      </c>
      <c r="W229" t="str">
        <f>TEXT(Working_Data[[#This Row],[order_date]],"mmmm")</f>
        <v>September</v>
      </c>
      <c r="X229" s="7">
        <f>Working_Data[[#This Row],[last_order_date]]-Working_Data[[#This Row],[signup_date]]</f>
        <v>172</v>
      </c>
      <c r="Y229" s="7">
        <f>IF(Working_Data[[#This Row],[churned]]="Active",1,0)</f>
        <v>0</v>
      </c>
      <c r="Z229" s="7">
        <f>YEAR(Working_Data[[#This Row],[order_date]])</f>
        <v>2023</v>
      </c>
    </row>
    <row r="230" spans="1:26" x14ac:dyDescent="0.25">
      <c r="A230" t="s">
        <v>510</v>
      </c>
      <c r="B230" t="s">
        <v>21</v>
      </c>
      <c r="C230" t="s">
        <v>22</v>
      </c>
      <c r="D230" t="s">
        <v>52</v>
      </c>
      <c r="E230" s="1">
        <v>45876</v>
      </c>
      <c r="F230" t="s">
        <v>511</v>
      </c>
      <c r="G230" s="1">
        <v>45187</v>
      </c>
      <c r="H230" t="s">
        <v>25</v>
      </c>
      <c r="I230" t="s">
        <v>48</v>
      </c>
      <c r="J230" t="s">
        <v>64</v>
      </c>
      <c r="K230">
        <v>4</v>
      </c>
      <c r="L230" s="3">
        <f>Working_Data[[#This Row],[price2]]/Working_Data[[#This Row],[quantity]]</f>
        <v>133.9725</v>
      </c>
      <c r="M230" s="3">
        <v>535.89</v>
      </c>
      <c r="N230" t="s">
        <v>50</v>
      </c>
      <c r="O230">
        <v>46</v>
      </c>
      <c r="P230" s="1">
        <v>45714</v>
      </c>
      <c r="Q230">
        <v>261</v>
      </c>
      <c r="R230" t="s">
        <v>43</v>
      </c>
      <c r="S230">
        <v>5</v>
      </c>
      <c r="T230" s="1">
        <v>45555</v>
      </c>
      <c r="U230" t="s">
        <v>36</v>
      </c>
      <c r="V230" t="str">
        <f>TEXT(WEEKDAY(Working_Data[[#This Row],[order_date]],1),"DDDD")</f>
        <v>Monday</v>
      </c>
      <c r="W230" t="str">
        <f>TEXT(Working_Data[[#This Row],[order_date]],"mmmm")</f>
        <v>September</v>
      </c>
      <c r="X230" s="7">
        <f>Working_Data[[#This Row],[last_order_date]]-Working_Data[[#This Row],[signup_date]]</f>
        <v>-162</v>
      </c>
      <c r="Y230" s="7">
        <f>IF(Working_Data[[#This Row],[churned]]="Active",1,0)</f>
        <v>0</v>
      </c>
      <c r="Z230" s="7">
        <f>YEAR(Working_Data[[#This Row],[order_date]])</f>
        <v>2023</v>
      </c>
    </row>
    <row r="231" spans="1:26" x14ac:dyDescent="0.25">
      <c r="A231" t="s">
        <v>512</v>
      </c>
      <c r="B231" t="s">
        <v>45</v>
      </c>
      <c r="C231" t="s">
        <v>22</v>
      </c>
      <c r="D231" t="s">
        <v>56</v>
      </c>
      <c r="E231" s="1">
        <v>45372</v>
      </c>
      <c r="F231" t="s">
        <v>513</v>
      </c>
      <c r="G231" s="1">
        <v>45187</v>
      </c>
      <c r="H231" t="s">
        <v>41</v>
      </c>
      <c r="I231" t="s">
        <v>48</v>
      </c>
      <c r="J231" t="s">
        <v>67</v>
      </c>
      <c r="K231">
        <v>1</v>
      </c>
      <c r="L231" s="3">
        <f>Working_Data[[#This Row],[price2]]/Working_Data[[#This Row],[quantity]]</f>
        <v>1353.56</v>
      </c>
      <c r="M231" s="3">
        <v>1353.56</v>
      </c>
      <c r="N231" t="s">
        <v>35</v>
      </c>
      <c r="O231">
        <v>34</v>
      </c>
      <c r="P231" s="1">
        <v>45833</v>
      </c>
      <c r="Q231">
        <v>385</v>
      </c>
      <c r="R231" t="s">
        <v>29</v>
      </c>
      <c r="S231">
        <v>4</v>
      </c>
      <c r="T231" s="1">
        <v>45852</v>
      </c>
      <c r="U231" t="s">
        <v>60</v>
      </c>
      <c r="V231" t="str">
        <f>TEXT(WEEKDAY(Working_Data[[#This Row],[order_date]],1),"DDDD")</f>
        <v>Monday</v>
      </c>
      <c r="W231" t="str">
        <f>TEXT(Working_Data[[#This Row],[order_date]],"mmmm")</f>
        <v>September</v>
      </c>
      <c r="X231" s="7">
        <f>Working_Data[[#This Row],[last_order_date]]-Working_Data[[#This Row],[signup_date]]</f>
        <v>461</v>
      </c>
      <c r="Y231" s="7">
        <f>IF(Working_Data[[#This Row],[churned]]="Active",1,0)</f>
        <v>1</v>
      </c>
      <c r="Z231" s="7">
        <f>YEAR(Working_Data[[#This Row],[order_date]])</f>
        <v>2023</v>
      </c>
    </row>
    <row r="232" spans="1:26" x14ac:dyDescent="0.25">
      <c r="A232" t="s">
        <v>514</v>
      </c>
      <c r="B232" t="s">
        <v>21</v>
      </c>
      <c r="C232" t="s">
        <v>39</v>
      </c>
      <c r="D232" t="s">
        <v>77</v>
      </c>
      <c r="E232" s="1">
        <v>45229</v>
      </c>
      <c r="F232" t="s">
        <v>515</v>
      </c>
      <c r="G232" s="1">
        <v>45187</v>
      </c>
      <c r="H232" t="s">
        <v>34</v>
      </c>
      <c r="I232" t="s">
        <v>54</v>
      </c>
      <c r="J232" t="s">
        <v>27</v>
      </c>
      <c r="K232">
        <v>1</v>
      </c>
      <c r="L232" s="3">
        <f>Working_Data[[#This Row],[price2]]/Working_Data[[#This Row],[quantity]]</f>
        <v>1149.56</v>
      </c>
      <c r="M232" s="3">
        <v>1149.56</v>
      </c>
      <c r="N232" t="s">
        <v>35</v>
      </c>
      <c r="O232">
        <v>43</v>
      </c>
      <c r="P232" s="1">
        <v>45876</v>
      </c>
      <c r="Q232">
        <v>130</v>
      </c>
      <c r="R232" t="s">
        <v>43</v>
      </c>
      <c r="S232">
        <v>1</v>
      </c>
      <c r="T232" s="1">
        <v>45797</v>
      </c>
      <c r="U232" t="s">
        <v>60</v>
      </c>
      <c r="V232" t="str">
        <f>TEXT(WEEKDAY(Working_Data[[#This Row],[order_date]],1),"DDDD")</f>
        <v>Monday</v>
      </c>
      <c r="W232" t="str">
        <f>TEXT(Working_Data[[#This Row],[order_date]],"mmmm")</f>
        <v>September</v>
      </c>
      <c r="X232" s="7">
        <f>Working_Data[[#This Row],[last_order_date]]-Working_Data[[#This Row],[signup_date]]</f>
        <v>647</v>
      </c>
      <c r="Y232" s="7">
        <f>IF(Working_Data[[#This Row],[churned]]="Active",1,0)</f>
        <v>0</v>
      </c>
      <c r="Z232" s="7">
        <f>YEAR(Working_Data[[#This Row],[order_date]])</f>
        <v>2023</v>
      </c>
    </row>
    <row r="233" spans="1:26" x14ac:dyDescent="0.25">
      <c r="A233" t="s">
        <v>516</v>
      </c>
      <c r="B233" t="s">
        <v>21</v>
      </c>
      <c r="C233" t="s">
        <v>39</v>
      </c>
      <c r="D233" t="s">
        <v>52</v>
      </c>
      <c r="E233" s="1">
        <v>45813</v>
      </c>
      <c r="F233" t="s">
        <v>517</v>
      </c>
      <c r="G233" s="1">
        <v>45187</v>
      </c>
      <c r="H233" t="s">
        <v>25</v>
      </c>
      <c r="I233" t="s">
        <v>48</v>
      </c>
      <c r="J233" t="s">
        <v>27</v>
      </c>
      <c r="K233">
        <v>4</v>
      </c>
      <c r="L233" s="3">
        <f>Working_Data[[#This Row],[price2]]/Working_Data[[#This Row],[quantity]]</f>
        <v>337.28750000000002</v>
      </c>
      <c r="M233" s="3">
        <v>1349.15</v>
      </c>
      <c r="N233" t="s">
        <v>35</v>
      </c>
      <c r="O233">
        <v>48</v>
      </c>
      <c r="P233" s="1">
        <v>45969</v>
      </c>
      <c r="Q233">
        <v>275</v>
      </c>
      <c r="R233" t="s">
        <v>43</v>
      </c>
      <c r="S233">
        <v>3</v>
      </c>
      <c r="T233" s="1">
        <v>45657</v>
      </c>
      <c r="U233" t="s">
        <v>30</v>
      </c>
      <c r="V233" t="str">
        <f>TEXT(WEEKDAY(Working_Data[[#This Row],[order_date]],1),"DDDD")</f>
        <v>Monday</v>
      </c>
      <c r="W233" t="str">
        <f>TEXT(Working_Data[[#This Row],[order_date]],"mmmm")</f>
        <v>September</v>
      </c>
      <c r="X233" s="7">
        <f>Working_Data[[#This Row],[last_order_date]]-Working_Data[[#This Row],[signup_date]]</f>
        <v>156</v>
      </c>
      <c r="Y233" s="7">
        <f>IF(Working_Data[[#This Row],[churned]]="Active",1,0)</f>
        <v>0</v>
      </c>
      <c r="Z233" s="7">
        <f>YEAR(Working_Data[[#This Row],[order_date]])</f>
        <v>2023</v>
      </c>
    </row>
    <row r="234" spans="1:26" x14ac:dyDescent="0.25">
      <c r="A234" t="s">
        <v>518</v>
      </c>
      <c r="B234" t="s">
        <v>45</v>
      </c>
      <c r="C234" t="s">
        <v>82</v>
      </c>
      <c r="D234" t="s">
        <v>32</v>
      </c>
      <c r="E234" s="1">
        <v>45793</v>
      </c>
      <c r="F234" t="s">
        <v>519</v>
      </c>
      <c r="G234" s="1">
        <v>45187</v>
      </c>
      <c r="H234" t="s">
        <v>58</v>
      </c>
      <c r="I234" t="s">
        <v>48</v>
      </c>
      <c r="J234" t="s">
        <v>49</v>
      </c>
      <c r="K234">
        <v>5</v>
      </c>
      <c r="L234" s="3">
        <f>Working_Data[[#This Row],[price2]]/Working_Data[[#This Row],[quantity]]</f>
        <v>257.59800000000001</v>
      </c>
      <c r="M234" s="3">
        <v>1287.99</v>
      </c>
      <c r="N234" t="s">
        <v>35</v>
      </c>
      <c r="O234">
        <v>6</v>
      </c>
      <c r="P234" s="1">
        <v>45534</v>
      </c>
      <c r="Q234">
        <v>186</v>
      </c>
      <c r="R234" t="s">
        <v>43</v>
      </c>
      <c r="S234">
        <v>4</v>
      </c>
      <c r="T234" s="1">
        <v>45615</v>
      </c>
      <c r="U234" t="s">
        <v>30</v>
      </c>
      <c r="V234" t="str">
        <f>TEXT(WEEKDAY(Working_Data[[#This Row],[order_date]],1),"DDDD")</f>
        <v>Monday</v>
      </c>
      <c r="W234" t="str">
        <f>TEXT(Working_Data[[#This Row],[order_date]],"mmmm")</f>
        <v>September</v>
      </c>
      <c r="X234" s="7">
        <f>Working_Data[[#This Row],[last_order_date]]-Working_Data[[#This Row],[signup_date]]</f>
        <v>-259</v>
      </c>
      <c r="Y234" s="7">
        <f>IF(Working_Data[[#This Row],[churned]]="Active",1,0)</f>
        <v>0</v>
      </c>
      <c r="Z234" s="7">
        <f>YEAR(Working_Data[[#This Row],[order_date]])</f>
        <v>2023</v>
      </c>
    </row>
    <row r="235" spans="1:26" x14ac:dyDescent="0.25">
      <c r="A235" t="s">
        <v>520</v>
      </c>
      <c r="B235" t="s">
        <v>45</v>
      </c>
      <c r="C235" t="s">
        <v>39</v>
      </c>
      <c r="D235" t="s">
        <v>77</v>
      </c>
      <c r="E235" s="1">
        <v>45684</v>
      </c>
      <c r="F235" t="s">
        <v>521</v>
      </c>
      <c r="G235" s="1">
        <v>45187</v>
      </c>
      <c r="H235" t="s">
        <v>47</v>
      </c>
      <c r="I235" t="s">
        <v>42</v>
      </c>
      <c r="J235" t="s">
        <v>64</v>
      </c>
      <c r="K235">
        <v>2</v>
      </c>
      <c r="L235" s="3">
        <f>Working_Data[[#This Row],[price2]]/Working_Data[[#This Row],[quantity]]</f>
        <v>62.93</v>
      </c>
      <c r="M235" s="3">
        <v>125.86</v>
      </c>
      <c r="N235" t="s">
        <v>35</v>
      </c>
      <c r="O235">
        <v>7</v>
      </c>
      <c r="P235" s="1">
        <v>45587</v>
      </c>
      <c r="Q235">
        <v>148</v>
      </c>
      <c r="R235" t="s">
        <v>43</v>
      </c>
      <c r="S235">
        <v>4</v>
      </c>
      <c r="T235" s="1">
        <v>45582</v>
      </c>
      <c r="U235" t="s">
        <v>60</v>
      </c>
      <c r="V235" t="str">
        <f>TEXT(WEEKDAY(Working_Data[[#This Row],[order_date]],1),"DDDD")</f>
        <v>Monday</v>
      </c>
      <c r="W235" t="str">
        <f>TEXT(Working_Data[[#This Row],[order_date]],"mmmm")</f>
        <v>September</v>
      </c>
      <c r="X235" s="7">
        <f>Working_Data[[#This Row],[last_order_date]]-Working_Data[[#This Row],[signup_date]]</f>
        <v>-97</v>
      </c>
      <c r="Y235" s="7">
        <f>IF(Working_Data[[#This Row],[churned]]="Active",1,0)</f>
        <v>0</v>
      </c>
      <c r="Z235" s="7">
        <f>YEAR(Working_Data[[#This Row],[order_date]])</f>
        <v>2023</v>
      </c>
    </row>
    <row r="236" spans="1:26" x14ac:dyDescent="0.25">
      <c r="A236" t="s">
        <v>522</v>
      </c>
      <c r="B236" t="s">
        <v>38</v>
      </c>
      <c r="C236" t="s">
        <v>82</v>
      </c>
      <c r="D236" t="s">
        <v>56</v>
      </c>
      <c r="E236" s="1">
        <v>45593</v>
      </c>
      <c r="F236" t="s">
        <v>523</v>
      </c>
      <c r="G236" s="1">
        <v>45187</v>
      </c>
      <c r="H236" t="s">
        <v>47</v>
      </c>
      <c r="I236" t="s">
        <v>54</v>
      </c>
      <c r="J236" t="s">
        <v>64</v>
      </c>
      <c r="K236">
        <v>1</v>
      </c>
      <c r="L236" s="3">
        <f>Working_Data[[#This Row],[price2]]/Working_Data[[#This Row],[quantity]]</f>
        <v>284.05</v>
      </c>
      <c r="M236" s="3">
        <v>284.05</v>
      </c>
      <c r="N236" t="s">
        <v>28</v>
      </c>
      <c r="O236">
        <v>2</v>
      </c>
      <c r="P236" s="1">
        <v>45514</v>
      </c>
      <c r="Q236">
        <v>459</v>
      </c>
      <c r="R236" t="s">
        <v>43</v>
      </c>
      <c r="S236">
        <v>1</v>
      </c>
      <c r="T236" s="1">
        <v>45611</v>
      </c>
      <c r="U236" t="s">
        <v>30</v>
      </c>
      <c r="V236" t="str">
        <f>TEXT(WEEKDAY(Working_Data[[#This Row],[order_date]],1),"DDDD")</f>
        <v>Monday</v>
      </c>
      <c r="W236" t="str">
        <f>TEXT(Working_Data[[#This Row],[order_date]],"mmmm")</f>
        <v>September</v>
      </c>
      <c r="X236" s="7">
        <f>Working_Data[[#This Row],[last_order_date]]-Working_Data[[#This Row],[signup_date]]</f>
        <v>-79</v>
      </c>
      <c r="Y236" s="7">
        <f>IF(Working_Data[[#This Row],[churned]]="Active",1,0)</f>
        <v>0</v>
      </c>
      <c r="Z236" s="7">
        <f>YEAR(Working_Data[[#This Row],[order_date]])</f>
        <v>2023</v>
      </c>
    </row>
    <row r="237" spans="1:26" x14ac:dyDescent="0.25">
      <c r="A237" t="s">
        <v>524</v>
      </c>
      <c r="B237" t="s">
        <v>38</v>
      </c>
      <c r="C237" t="s">
        <v>82</v>
      </c>
      <c r="D237" t="s">
        <v>32</v>
      </c>
      <c r="E237" s="1">
        <v>45516</v>
      </c>
      <c r="F237" t="s">
        <v>525</v>
      </c>
      <c r="G237" s="1">
        <v>45187</v>
      </c>
      <c r="H237" t="s">
        <v>34</v>
      </c>
      <c r="I237" t="s">
        <v>54</v>
      </c>
      <c r="J237" t="s">
        <v>59</v>
      </c>
      <c r="K237">
        <v>2</v>
      </c>
      <c r="L237" s="3">
        <f>Working_Data[[#This Row],[price2]]/Working_Data[[#This Row],[quantity]]</f>
        <v>486.41500000000002</v>
      </c>
      <c r="M237" s="3">
        <v>972.83</v>
      </c>
      <c r="N237" t="s">
        <v>50</v>
      </c>
      <c r="O237">
        <v>2</v>
      </c>
      <c r="P237" s="1">
        <v>45711</v>
      </c>
      <c r="Q237">
        <v>403</v>
      </c>
      <c r="R237" t="s">
        <v>29</v>
      </c>
      <c r="S237">
        <v>3</v>
      </c>
      <c r="T237" s="1">
        <v>45755</v>
      </c>
      <c r="U237" t="s">
        <v>36</v>
      </c>
      <c r="V237" t="str">
        <f>TEXT(WEEKDAY(Working_Data[[#This Row],[order_date]],1),"DDDD")</f>
        <v>Monday</v>
      </c>
      <c r="W237" t="str">
        <f>TEXT(Working_Data[[#This Row],[order_date]],"mmmm")</f>
        <v>September</v>
      </c>
      <c r="X237" s="7">
        <f>Working_Data[[#This Row],[last_order_date]]-Working_Data[[#This Row],[signup_date]]</f>
        <v>195</v>
      </c>
      <c r="Y237" s="7">
        <f>IF(Working_Data[[#This Row],[churned]]="Active",1,0)</f>
        <v>1</v>
      </c>
      <c r="Z237" s="7">
        <f>YEAR(Working_Data[[#This Row],[order_date]])</f>
        <v>2023</v>
      </c>
    </row>
    <row r="238" spans="1:26" x14ac:dyDescent="0.25">
      <c r="A238" t="s">
        <v>526</v>
      </c>
      <c r="B238" t="s">
        <v>21</v>
      </c>
      <c r="C238" t="s">
        <v>39</v>
      </c>
      <c r="D238" t="s">
        <v>56</v>
      </c>
      <c r="E238" s="1">
        <v>45533</v>
      </c>
      <c r="F238" t="s">
        <v>527</v>
      </c>
      <c r="G238" s="1">
        <v>45187</v>
      </c>
      <c r="H238" t="s">
        <v>25</v>
      </c>
      <c r="I238" t="s">
        <v>42</v>
      </c>
      <c r="J238" t="s">
        <v>49</v>
      </c>
      <c r="K238">
        <v>4</v>
      </c>
      <c r="L238" s="3">
        <f>Working_Data[[#This Row],[price2]]/Working_Data[[#This Row],[quantity]]</f>
        <v>234.6525</v>
      </c>
      <c r="M238" s="3">
        <v>938.61</v>
      </c>
      <c r="N238" t="s">
        <v>50</v>
      </c>
      <c r="O238">
        <v>49</v>
      </c>
      <c r="P238" s="1">
        <v>45702</v>
      </c>
      <c r="Q238">
        <v>119</v>
      </c>
      <c r="R238" t="s">
        <v>43</v>
      </c>
      <c r="S238">
        <v>5</v>
      </c>
      <c r="T238" s="1">
        <v>45686</v>
      </c>
      <c r="U238" t="s">
        <v>30</v>
      </c>
      <c r="V238" t="str">
        <f>TEXT(WEEKDAY(Working_Data[[#This Row],[order_date]],1),"DDDD")</f>
        <v>Monday</v>
      </c>
      <c r="W238" t="str">
        <f>TEXT(Working_Data[[#This Row],[order_date]],"mmmm")</f>
        <v>September</v>
      </c>
      <c r="X238" s="7">
        <f>Working_Data[[#This Row],[last_order_date]]-Working_Data[[#This Row],[signup_date]]</f>
        <v>169</v>
      </c>
      <c r="Y238" s="7">
        <f>IF(Working_Data[[#This Row],[churned]]="Active",1,0)</f>
        <v>0</v>
      </c>
      <c r="Z238" s="7">
        <f>YEAR(Working_Data[[#This Row],[order_date]])</f>
        <v>2023</v>
      </c>
    </row>
    <row r="239" spans="1:26" x14ac:dyDescent="0.25">
      <c r="A239" t="s">
        <v>528</v>
      </c>
      <c r="B239" t="s">
        <v>38</v>
      </c>
      <c r="C239" t="s">
        <v>39</v>
      </c>
      <c r="D239" t="s">
        <v>56</v>
      </c>
      <c r="E239" s="1">
        <v>44997</v>
      </c>
      <c r="F239" t="s">
        <v>529</v>
      </c>
      <c r="G239" s="1">
        <v>45187</v>
      </c>
      <c r="H239" t="s">
        <v>47</v>
      </c>
      <c r="I239" t="s">
        <v>63</v>
      </c>
      <c r="J239" t="s">
        <v>59</v>
      </c>
      <c r="K239">
        <v>3</v>
      </c>
      <c r="L239" s="3">
        <f>Working_Data[[#This Row],[price2]]/Working_Data[[#This Row],[quantity]]</f>
        <v>404.86999999999995</v>
      </c>
      <c r="M239" s="3">
        <v>1214.6099999999999</v>
      </c>
      <c r="N239" t="s">
        <v>50</v>
      </c>
      <c r="O239">
        <v>5</v>
      </c>
      <c r="P239" s="1">
        <v>45805</v>
      </c>
      <c r="Q239">
        <v>330</v>
      </c>
      <c r="R239" t="s">
        <v>43</v>
      </c>
      <c r="S239">
        <v>4</v>
      </c>
      <c r="T239" s="1">
        <v>45679</v>
      </c>
      <c r="U239" t="s">
        <v>36</v>
      </c>
      <c r="V239" t="str">
        <f>TEXT(WEEKDAY(Working_Data[[#This Row],[order_date]],1),"DDDD")</f>
        <v>Monday</v>
      </c>
      <c r="W239" t="str">
        <f>TEXT(Working_Data[[#This Row],[order_date]],"mmmm")</f>
        <v>September</v>
      </c>
      <c r="X239" s="7">
        <f>Working_Data[[#This Row],[last_order_date]]-Working_Data[[#This Row],[signup_date]]</f>
        <v>808</v>
      </c>
      <c r="Y239" s="7">
        <f>IF(Working_Data[[#This Row],[churned]]="Active",1,0)</f>
        <v>0</v>
      </c>
      <c r="Z239" s="7">
        <f>YEAR(Working_Data[[#This Row],[order_date]])</f>
        <v>2023</v>
      </c>
    </row>
    <row r="240" spans="1:26" x14ac:dyDescent="0.25">
      <c r="A240" t="s">
        <v>530</v>
      </c>
      <c r="B240" t="s">
        <v>45</v>
      </c>
      <c r="C240" t="s">
        <v>22</v>
      </c>
      <c r="D240" t="s">
        <v>52</v>
      </c>
      <c r="E240" s="1">
        <v>45877</v>
      </c>
      <c r="F240" t="s">
        <v>531</v>
      </c>
      <c r="G240" s="1">
        <v>45187</v>
      </c>
      <c r="H240" t="s">
        <v>47</v>
      </c>
      <c r="I240" t="s">
        <v>42</v>
      </c>
      <c r="J240" t="s">
        <v>64</v>
      </c>
      <c r="K240">
        <v>5</v>
      </c>
      <c r="L240" s="3">
        <f>Working_Data[[#This Row],[price2]]/Working_Data[[#This Row],[quantity]]</f>
        <v>46.748000000000005</v>
      </c>
      <c r="M240" s="3">
        <v>233.74</v>
      </c>
      <c r="N240" t="s">
        <v>50</v>
      </c>
      <c r="O240">
        <v>15</v>
      </c>
      <c r="P240" s="1">
        <v>45558</v>
      </c>
      <c r="Q240">
        <v>148</v>
      </c>
      <c r="R240" t="s">
        <v>29</v>
      </c>
      <c r="S240">
        <v>4</v>
      </c>
      <c r="T240" s="1">
        <v>45595</v>
      </c>
      <c r="U240" t="s">
        <v>30</v>
      </c>
      <c r="V240" t="str">
        <f>TEXT(WEEKDAY(Working_Data[[#This Row],[order_date]],1),"DDDD")</f>
        <v>Monday</v>
      </c>
      <c r="W240" t="str">
        <f>TEXT(Working_Data[[#This Row],[order_date]],"mmmm")</f>
        <v>September</v>
      </c>
      <c r="X240" s="7">
        <f>Working_Data[[#This Row],[last_order_date]]-Working_Data[[#This Row],[signup_date]]</f>
        <v>-319</v>
      </c>
      <c r="Y240" s="7">
        <f>IF(Working_Data[[#This Row],[churned]]="Active",1,0)</f>
        <v>1</v>
      </c>
      <c r="Z240" s="7">
        <f>YEAR(Working_Data[[#This Row],[order_date]])</f>
        <v>2023</v>
      </c>
    </row>
    <row r="241" spans="1:26" x14ac:dyDescent="0.25">
      <c r="A241" t="s">
        <v>532</v>
      </c>
      <c r="B241" t="s">
        <v>21</v>
      </c>
      <c r="C241" t="s">
        <v>22</v>
      </c>
      <c r="D241" t="s">
        <v>52</v>
      </c>
      <c r="E241" s="1">
        <v>44969</v>
      </c>
      <c r="F241" t="s">
        <v>533</v>
      </c>
      <c r="G241" s="1">
        <v>45187</v>
      </c>
      <c r="H241" t="s">
        <v>47</v>
      </c>
      <c r="I241" t="s">
        <v>42</v>
      </c>
      <c r="J241" t="s">
        <v>67</v>
      </c>
      <c r="K241">
        <v>5</v>
      </c>
      <c r="L241" s="3">
        <f>Working_Data[[#This Row],[price2]]/Working_Data[[#This Row],[quantity]]</f>
        <v>223.59</v>
      </c>
      <c r="M241" s="3">
        <v>1117.95</v>
      </c>
      <c r="N241" t="s">
        <v>28</v>
      </c>
      <c r="O241">
        <v>6</v>
      </c>
      <c r="P241" s="1">
        <v>45774</v>
      </c>
      <c r="Q241">
        <v>477</v>
      </c>
      <c r="R241" t="s">
        <v>29</v>
      </c>
      <c r="S241">
        <v>1</v>
      </c>
      <c r="T241" s="1">
        <v>45713</v>
      </c>
      <c r="U241" t="s">
        <v>60</v>
      </c>
      <c r="V241" t="str">
        <f>TEXT(WEEKDAY(Working_Data[[#This Row],[order_date]],1),"DDDD")</f>
        <v>Monday</v>
      </c>
      <c r="W241" t="str">
        <f>TEXT(Working_Data[[#This Row],[order_date]],"mmmm")</f>
        <v>September</v>
      </c>
      <c r="X241" s="7">
        <f>Working_Data[[#This Row],[last_order_date]]-Working_Data[[#This Row],[signup_date]]</f>
        <v>805</v>
      </c>
      <c r="Y241" s="7">
        <f>IF(Working_Data[[#This Row],[churned]]="Active",1,0)</f>
        <v>1</v>
      </c>
      <c r="Z241" s="7">
        <f>YEAR(Working_Data[[#This Row],[order_date]])</f>
        <v>2023</v>
      </c>
    </row>
    <row r="242" spans="1:26" x14ac:dyDescent="0.25">
      <c r="A242" t="s">
        <v>534</v>
      </c>
      <c r="B242" t="s">
        <v>38</v>
      </c>
      <c r="C242" t="s">
        <v>39</v>
      </c>
      <c r="D242" t="s">
        <v>23</v>
      </c>
      <c r="E242" s="1">
        <v>45421</v>
      </c>
      <c r="F242" t="s">
        <v>535</v>
      </c>
      <c r="G242" s="1">
        <v>45187</v>
      </c>
      <c r="H242" t="s">
        <v>34</v>
      </c>
      <c r="I242" t="s">
        <v>63</v>
      </c>
      <c r="J242" t="s">
        <v>64</v>
      </c>
      <c r="K242">
        <v>4</v>
      </c>
      <c r="L242" s="3">
        <f>Working_Data[[#This Row],[price2]]/Working_Data[[#This Row],[quantity]]</f>
        <v>268.26249999999999</v>
      </c>
      <c r="M242" s="3">
        <v>1073.05</v>
      </c>
      <c r="N242" t="s">
        <v>28</v>
      </c>
      <c r="O242">
        <v>23</v>
      </c>
      <c r="P242" s="1">
        <v>45842</v>
      </c>
      <c r="Q242">
        <v>109</v>
      </c>
      <c r="R242" t="s">
        <v>29</v>
      </c>
      <c r="S242">
        <v>5</v>
      </c>
      <c r="T242" s="1">
        <v>45841</v>
      </c>
      <c r="U242" t="s">
        <v>30</v>
      </c>
      <c r="V242" t="str">
        <f>TEXT(WEEKDAY(Working_Data[[#This Row],[order_date]],1),"DDDD")</f>
        <v>Monday</v>
      </c>
      <c r="W242" t="str">
        <f>TEXT(Working_Data[[#This Row],[order_date]],"mmmm")</f>
        <v>September</v>
      </c>
      <c r="X242" s="7">
        <f>Working_Data[[#This Row],[last_order_date]]-Working_Data[[#This Row],[signup_date]]</f>
        <v>421</v>
      </c>
      <c r="Y242" s="7">
        <f>IF(Working_Data[[#This Row],[churned]]="Active",1,0)</f>
        <v>1</v>
      </c>
      <c r="Z242" s="7">
        <f>YEAR(Working_Data[[#This Row],[order_date]])</f>
        <v>2023</v>
      </c>
    </row>
    <row r="243" spans="1:26" x14ac:dyDescent="0.25">
      <c r="A243" t="s">
        <v>536</v>
      </c>
      <c r="B243" t="s">
        <v>38</v>
      </c>
      <c r="C243" t="s">
        <v>82</v>
      </c>
      <c r="D243" t="s">
        <v>32</v>
      </c>
      <c r="E243" s="1">
        <v>45869</v>
      </c>
      <c r="F243" t="s">
        <v>537</v>
      </c>
      <c r="G243" s="1">
        <v>45187</v>
      </c>
      <c r="H243" t="s">
        <v>41</v>
      </c>
      <c r="I243" t="s">
        <v>63</v>
      </c>
      <c r="J243" t="s">
        <v>59</v>
      </c>
      <c r="K243">
        <v>2</v>
      </c>
      <c r="L243" s="3">
        <f>Working_Data[[#This Row],[price2]]/Working_Data[[#This Row],[quantity]]</f>
        <v>63.76</v>
      </c>
      <c r="M243" s="3">
        <v>127.52</v>
      </c>
      <c r="N243" t="s">
        <v>35</v>
      </c>
      <c r="O243">
        <v>1</v>
      </c>
      <c r="P243" s="1">
        <v>45865</v>
      </c>
      <c r="Q243">
        <v>204</v>
      </c>
      <c r="R243" t="s">
        <v>29</v>
      </c>
      <c r="S243">
        <v>1</v>
      </c>
      <c r="T243" s="1">
        <v>45665</v>
      </c>
      <c r="U243" t="s">
        <v>36</v>
      </c>
      <c r="V243" t="str">
        <f>TEXT(WEEKDAY(Working_Data[[#This Row],[order_date]],1),"DDDD")</f>
        <v>Monday</v>
      </c>
      <c r="W243" t="str">
        <f>TEXT(Working_Data[[#This Row],[order_date]],"mmmm")</f>
        <v>September</v>
      </c>
      <c r="X243" s="7">
        <f>Working_Data[[#This Row],[last_order_date]]-Working_Data[[#This Row],[signup_date]]</f>
        <v>-4</v>
      </c>
      <c r="Y243" s="7">
        <f>IF(Working_Data[[#This Row],[churned]]="Active",1,0)</f>
        <v>1</v>
      </c>
      <c r="Z243" s="7">
        <f>YEAR(Working_Data[[#This Row],[order_date]])</f>
        <v>2023</v>
      </c>
    </row>
    <row r="244" spans="1:26" x14ac:dyDescent="0.25">
      <c r="A244" t="s">
        <v>538</v>
      </c>
      <c r="B244" t="s">
        <v>38</v>
      </c>
      <c r="C244" t="s">
        <v>22</v>
      </c>
      <c r="D244" t="s">
        <v>23</v>
      </c>
      <c r="E244" s="1">
        <v>45638</v>
      </c>
      <c r="F244" t="s">
        <v>539</v>
      </c>
      <c r="G244" s="1">
        <v>45188</v>
      </c>
      <c r="H244" t="s">
        <v>41</v>
      </c>
      <c r="I244" t="s">
        <v>63</v>
      </c>
      <c r="J244" t="s">
        <v>59</v>
      </c>
      <c r="K244">
        <v>5</v>
      </c>
      <c r="L244" s="3">
        <f>Working_Data[[#This Row],[price2]]/Working_Data[[#This Row],[quantity]]</f>
        <v>297.512</v>
      </c>
      <c r="M244" s="3">
        <v>1487.56</v>
      </c>
      <c r="N244" t="s">
        <v>35</v>
      </c>
      <c r="O244">
        <v>38</v>
      </c>
      <c r="P244" s="1">
        <v>45870</v>
      </c>
      <c r="Q244">
        <v>356</v>
      </c>
      <c r="R244" t="s">
        <v>43</v>
      </c>
      <c r="S244">
        <v>3</v>
      </c>
      <c r="T244" s="1">
        <v>45711</v>
      </c>
      <c r="U244" t="s">
        <v>30</v>
      </c>
      <c r="V244" t="str">
        <f>TEXT(WEEKDAY(Working_Data[[#This Row],[order_date]],1),"DDDD")</f>
        <v>Tuesday</v>
      </c>
      <c r="W244" t="str">
        <f>TEXT(Working_Data[[#This Row],[order_date]],"mmmm")</f>
        <v>September</v>
      </c>
      <c r="X244" s="7">
        <f>Working_Data[[#This Row],[last_order_date]]-Working_Data[[#This Row],[signup_date]]</f>
        <v>232</v>
      </c>
      <c r="Y244" s="7">
        <f>IF(Working_Data[[#This Row],[churned]]="Active",1,0)</f>
        <v>0</v>
      </c>
      <c r="Z244" s="7">
        <f>YEAR(Working_Data[[#This Row],[order_date]])</f>
        <v>2023</v>
      </c>
    </row>
    <row r="245" spans="1:26" x14ac:dyDescent="0.25">
      <c r="A245" t="s">
        <v>540</v>
      </c>
      <c r="B245" t="s">
        <v>45</v>
      </c>
      <c r="C245" t="s">
        <v>39</v>
      </c>
      <c r="D245" t="s">
        <v>23</v>
      </c>
      <c r="E245" s="1">
        <v>45443</v>
      </c>
      <c r="F245" t="s">
        <v>541</v>
      </c>
      <c r="G245" s="1">
        <v>45188</v>
      </c>
      <c r="H245" t="s">
        <v>47</v>
      </c>
      <c r="I245" t="s">
        <v>54</v>
      </c>
      <c r="J245" t="s">
        <v>49</v>
      </c>
      <c r="K245">
        <v>1</v>
      </c>
      <c r="L245" s="3">
        <f>Working_Data[[#This Row],[price2]]/Working_Data[[#This Row],[quantity]]</f>
        <v>839.84</v>
      </c>
      <c r="M245" s="3">
        <v>839.84</v>
      </c>
      <c r="N245" t="s">
        <v>50</v>
      </c>
      <c r="O245">
        <v>46</v>
      </c>
      <c r="P245" s="1">
        <v>45801</v>
      </c>
      <c r="Q245">
        <v>426</v>
      </c>
      <c r="R245" t="s">
        <v>29</v>
      </c>
      <c r="S245">
        <v>3</v>
      </c>
      <c r="T245" s="1">
        <v>45654</v>
      </c>
      <c r="U245" t="s">
        <v>60</v>
      </c>
      <c r="V245" t="str">
        <f>TEXT(WEEKDAY(Working_Data[[#This Row],[order_date]],1),"DDDD")</f>
        <v>Tuesday</v>
      </c>
      <c r="W245" t="str">
        <f>TEXT(Working_Data[[#This Row],[order_date]],"mmmm")</f>
        <v>September</v>
      </c>
      <c r="X245" s="7">
        <f>Working_Data[[#This Row],[last_order_date]]-Working_Data[[#This Row],[signup_date]]</f>
        <v>358</v>
      </c>
      <c r="Y245" s="7">
        <f>IF(Working_Data[[#This Row],[churned]]="Active",1,0)</f>
        <v>1</v>
      </c>
      <c r="Z245" s="7">
        <f>YEAR(Working_Data[[#This Row],[order_date]])</f>
        <v>2023</v>
      </c>
    </row>
    <row r="246" spans="1:26" x14ac:dyDescent="0.25">
      <c r="A246" t="s">
        <v>542</v>
      </c>
      <c r="B246" t="s">
        <v>38</v>
      </c>
      <c r="C246" t="s">
        <v>39</v>
      </c>
      <c r="D246" t="s">
        <v>56</v>
      </c>
      <c r="E246" s="1">
        <v>45734</v>
      </c>
      <c r="F246" t="s">
        <v>543</v>
      </c>
      <c r="G246" s="1">
        <v>45188</v>
      </c>
      <c r="H246" t="s">
        <v>34</v>
      </c>
      <c r="I246" t="s">
        <v>63</v>
      </c>
      <c r="J246" t="s">
        <v>59</v>
      </c>
      <c r="K246">
        <v>2</v>
      </c>
      <c r="L246" s="3">
        <f>Working_Data[[#This Row],[price2]]/Working_Data[[#This Row],[quantity]]</f>
        <v>461.61</v>
      </c>
      <c r="M246" s="3">
        <v>923.22</v>
      </c>
      <c r="N246" t="s">
        <v>35</v>
      </c>
      <c r="O246">
        <v>31</v>
      </c>
      <c r="P246" s="1">
        <v>45594</v>
      </c>
      <c r="Q246">
        <v>431</v>
      </c>
      <c r="R246" t="s">
        <v>43</v>
      </c>
      <c r="S246">
        <v>2</v>
      </c>
      <c r="T246" s="1">
        <v>45690</v>
      </c>
      <c r="U246" t="s">
        <v>60</v>
      </c>
      <c r="V246" t="str">
        <f>TEXT(WEEKDAY(Working_Data[[#This Row],[order_date]],1),"DDDD")</f>
        <v>Tuesday</v>
      </c>
      <c r="W246" t="str">
        <f>TEXT(Working_Data[[#This Row],[order_date]],"mmmm")</f>
        <v>September</v>
      </c>
      <c r="X246" s="7">
        <f>Working_Data[[#This Row],[last_order_date]]-Working_Data[[#This Row],[signup_date]]</f>
        <v>-140</v>
      </c>
      <c r="Y246" s="7">
        <f>IF(Working_Data[[#This Row],[churned]]="Active",1,0)</f>
        <v>0</v>
      </c>
      <c r="Z246" s="7">
        <f>YEAR(Working_Data[[#This Row],[order_date]])</f>
        <v>2023</v>
      </c>
    </row>
    <row r="247" spans="1:26" x14ac:dyDescent="0.25">
      <c r="A247" t="s">
        <v>544</v>
      </c>
      <c r="B247" t="s">
        <v>45</v>
      </c>
      <c r="C247" t="s">
        <v>82</v>
      </c>
      <c r="D247" t="s">
        <v>56</v>
      </c>
      <c r="E247" s="1">
        <v>45184</v>
      </c>
      <c r="F247" t="s">
        <v>545</v>
      </c>
      <c r="G247" s="1">
        <v>45188</v>
      </c>
      <c r="H247" t="s">
        <v>34</v>
      </c>
      <c r="I247" t="s">
        <v>42</v>
      </c>
      <c r="J247" t="s">
        <v>27</v>
      </c>
      <c r="K247">
        <v>3</v>
      </c>
      <c r="L247" s="3">
        <f>Working_Data[[#This Row],[price2]]/Working_Data[[#This Row],[quantity]]</f>
        <v>407.8533333333333</v>
      </c>
      <c r="M247" s="3">
        <v>1223.56</v>
      </c>
      <c r="N247" t="s">
        <v>28</v>
      </c>
      <c r="O247">
        <v>32</v>
      </c>
      <c r="P247" s="1">
        <v>45684</v>
      </c>
      <c r="Q247">
        <v>200</v>
      </c>
      <c r="R247" t="s">
        <v>29</v>
      </c>
      <c r="S247">
        <v>5</v>
      </c>
      <c r="T247" s="1">
        <v>45424</v>
      </c>
      <c r="U247" t="s">
        <v>30</v>
      </c>
      <c r="V247" t="str">
        <f>TEXT(WEEKDAY(Working_Data[[#This Row],[order_date]],1),"DDDD")</f>
        <v>Tuesday</v>
      </c>
      <c r="W247" t="str">
        <f>TEXT(Working_Data[[#This Row],[order_date]],"mmmm")</f>
        <v>September</v>
      </c>
      <c r="X247" s="7">
        <f>Working_Data[[#This Row],[last_order_date]]-Working_Data[[#This Row],[signup_date]]</f>
        <v>500</v>
      </c>
      <c r="Y247" s="7">
        <f>IF(Working_Data[[#This Row],[churned]]="Active",1,0)</f>
        <v>1</v>
      </c>
      <c r="Z247" s="7">
        <f>YEAR(Working_Data[[#This Row],[order_date]])</f>
        <v>2023</v>
      </c>
    </row>
    <row r="248" spans="1:26" x14ac:dyDescent="0.25">
      <c r="A248" t="s">
        <v>546</v>
      </c>
      <c r="B248" t="s">
        <v>45</v>
      </c>
      <c r="C248" t="s">
        <v>39</v>
      </c>
      <c r="D248" t="s">
        <v>77</v>
      </c>
      <c r="E248" s="1">
        <v>45567</v>
      </c>
      <c r="F248" t="s">
        <v>547</v>
      </c>
      <c r="G248" s="1">
        <v>45188</v>
      </c>
      <c r="H248" t="s">
        <v>25</v>
      </c>
      <c r="I248" t="s">
        <v>48</v>
      </c>
      <c r="J248" t="s">
        <v>64</v>
      </c>
      <c r="K248">
        <v>3</v>
      </c>
      <c r="L248" s="3">
        <f>Working_Data[[#This Row],[price2]]/Working_Data[[#This Row],[quantity]]</f>
        <v>350.85999999999996</v>
      </c>
      <c r="M248" s="3">
        <v>1052.58</v>
      </c>
      <c r="N248" t="s">
        <v>50</v>
      </c>
      <c r="O248">
        <v>2</v>
      </c>
      <c r="P248" s="1">
        <v>45887</v>
      </c>
      <c r="Q248">
        <v>27</v>
      </c>
      <c r="R248" t="s">
        <v>43</v>
      </c>
      <c r="S248">
        <v>1</v>
      </c>
      <c r="T248" s="1">
        <v>45684</v>
      </c>
      <c r="U248" t="s">
        <v>60</v>
      </c>
      <c r="V248" t="str">
        <f>TEXT(WEEKDAY(Working_Data[[#This Row],[order_date]],1),"DDDD")</f>
        <v>Tuesday</v>
      </c>
      <c r="W248" t="str">
        <f>TEXT(Working_Data[[#This Row],[order_date]],"mmmm")</f>
        <v>September</v>
      </c>
      <c r="X248" s="7">
        <f>Working_Data[[#This Row],[last_order_date]]-Working_Data[[#This Row],[signup_date]]</f>
        <v>320</v>
      </c>
      <c r="Y248" s="7">
        <f>IF(Working_Data[[#This Row],[churned]]="Active",1,0)</f>
        <v>0</v>
      </c>
      <c r="Z248" s="7">
        <f>YEAR(Working_Data[[#This Row],[order_date]])</f>
        <v>2023</v>
      </c>
    </row>
    <row r="249" spans="1:26" x14ac:dyDescent="0.25">
      <c r="A249" t="s">
        <v>548</v>
      </c>
      <c r="B249" t="s">
        <v>45</v>
      </c>
      <c r="C249" t="s">
        <v>22</v>
      </c>
      <c r="D249" t="s">
        <v>32</v>
      </c>
      <c r="E249" s="1">
        <v>45822</v>
      </c>
      <c r="F249" t="s">
        <v>549</v>
      </c>
      <c r="G249" s="1">
        <v>45188</v>
      </c>
      <c r="H249" t="s">
        <v>47</v>
      </c>
      <c r="I249" t="s">
        <v>26</v>
      </c>
      <c r="J249" t="s">
        <v>67</v>
      </c>
      <c r="K249">
        <v>2</v>
      </c>
      <c r="L249" s="3">
        <f>Working_Data[[#This Row],[price2]]/Working_Data[[#This Row],[quantity]]</f>
        <v>473.01499999999999</v>
      </c>
      <c r="M249" s="3">
        <v>946.03</v>
      </c>
      <c r="N249" t="s">
        <v>50</v>
      </c>
      <c r="O249">
        <v>32</v>
      </c>
      <c r="P249" s="1">
        <v>45547</v>
      </c>
      <c r="Q249">
        <v>193</v>
      </c>
      <c r="R249" t="s">
        <v>43</v>
      </c>
      <c r="S249">
        <v>5</v>
      </c>
      <c r="T249" s="1">
        <v>45643</v>
      </c>
      <c r="U249" t="s">
        <v>36</v>
      </c>
      <c r="V249" t="str">
        <f>TEXT(WEEKDAY(Working_Data[[#This Row],[order_date]],1),"DDDD")</f>
        <v>Tuesday</v>
      </c>
      <c r="W249" t="str">
        <f>TEXT(Working_Data[[#This Row],[order_date]],"mmmm")</f>
        <v>September</v>
      </c>
      <c r="X249" s="7">
        <f>Working_Data[[#This Row],[last_order_date]]-Working_Data[[#This Row],[signup_date]]</f>
        <v>-275</v>
      </c>
      <c r="Y249" s="7">
        <f>IF(Working_Data[[#This Row],[churned]]="Active",1,0)</f>
        <v>0</v>
      </c>
      <c r="Z249" s="7">
        <f>YEAR(Working_Data[[#This Row],[order_date]])</f>
        <v>2023</v>
      </c>
    </row>
    <row r="250" spans="1:26" x14ac:dyDescent="0.25">
      <c r="A250" t="s">
        <v>550</v>
      </c>
      <c r="B250" t="s">
        <v>38</v>
      </c>
      <c r="C250" t="s">
        <v>22</v>
      </c>
      <c r="D250" t="s">
        <v>32</v>
      </c>
      <c r="E250" s="1">
        <v>45416</v>
      </c>
      <c r="F250" t="s">
        <v>551</v>
      </c>
      <c r="G250" s="1">
        <v>45189</v>
      </c>
      <c r="H250" t="s">
        <v>41</v>
      </c>
      <c r="I250" t="s">
        <v>63</v>
      </c>
      <c r="J250" t="s">
        <v>27</v>
      </c>
      <c r="K250">
        <v>5</v>
      </c>
      <c r="L250" s="3">
        <f>Working_Data[[#This Row],[price2]]/Working_Data[[#This Row],[quantity]]</f>
        <v>86.97</v>
      </c>
      <c r="M250" s="3">
        <v>434.85</v>
      </c>
      <c r="N250" t="s">
        <v>35</v>
      </c>
      <c r="O250">
        <v>14</v>
      </c>
      <c r="P250" s="1">
        <v>45635</v>
      </c>
      <c r="Q250">
        <v>148</v>
      </c>
      <c r="R250" t="s">
        <v>43</v>
      </c>
      <c r="S250">
        <v>5</v>
      </c>
      <c r="T250" s="1">
        <v>45889</v>
      </c>
      <c r="U250" t="s">
        <v>60</v>
      </c>
      <c r="V250" t="str">
        <f>TEXT(WEEKDAY(Working_Data[[#This Row],[order_date]],1),"DDDD")</f>
        <v>Wednesday</v>
      </c>
      <c r="W250" t="str">
        <f>TEXT(Working_Data[[#This Row],[order_date]],"mmmm")</f>
        <v>September</v>
      </c>
      <c r="X250" s="7">
        <f>Working_Data[[#This Row],[last_order_date]]-Working_Data[[#This Row],[signup_date]]</f>
        <v>219</v>
      </c>
      <c r="Y250" s="7">
        <f>IF(Working_Data[[#This Row],[churned]]="Active",1,0)</f>
        <v>0</v>
      </c>
      <c r="Z250" s="7">
        <f>YEAR(Working_Data[[#This Row],[order_date]])</f>
        <v>2023</v>
      </c>
    </row>
    <row r="251" spans="1:26" x14ac:dyDescent="0.25">
      <c r="A251" t="s">
        <v>552</v>
      </c>
      <c r="B251" t="s">
        <v>45</v>
      </c>
      <c r="C251" t="s">
        <v>22</v>
      </c>
      <c r="D251" t="s">
        <v>77</v>
      </c>
      <c r="E251" s="1">
        <v>45561</v>
      </c>
      <c r="F251" t="s">
        <v>553</v>
      </c>
      <c r="G251" s="1">
        <v>45189</v>
      </c>
      <c r="H251" t="s">
        <v>25</v>
      </c>
      <c r="I251" t="s">
        <v>63</v>
      </c>
      <c r="J251" t="s">
        <v>59</v>
      </c>
      <c r="K251">
        <v>3</v>
      </c>
      <c r="L251" s="3">
        <f>Working_Data[[#This Row],[price2]]/Working_Data[[#This Row],[quantity]]</f>
        <v>118.88666666666667</v>
      </c>
      <c r="M251" s="3">
        <v>356.66</v>
      </c>
      <c r="N251" t="s">
        <v>35</v>
      </c>
      <c r="O251">
        <v>11</v>
      </c>
      <c r="P251" s="1">
        <v>45526</v>
      </c>
      <c r="Q251">
        <v>258</v>
      </c>
      <c r="R251" t="s">
        <v>43</v>
      </c>
      <c r="S251">
        <v>2</v>
      </c>
      <c r="T251" s="1">
        <v>45582</v>
      </c>
      <c r="U251" t="s">
        <v>36</v>
      </c>
      <c r="V251" t="str">
        <f>TEXT(WEEKDAY(Working_Data[[#This Row],[order_date]],1),"DDDD")</f>
        <v>Wednesday</v>
      </c>
      <c r="W251" t="str">
        <f>TEXT(Working_Data[[#This Row],[order_date]],"mmmm")</f>
        <v>September</v>
      </c>
      <c r="X251" s="7">
        <f>Working_Data[[#This Row],[last_order_date]]-Working_Data[[#This Row],[signup_date]]</f>
        <v>-35</v>
      </c>
      <c r="Y251" s="7">
        <f>IF(Working_Data[[#This Row],[churned]]="Active",1,0)</f>
        <v>0</v>
      </c>
      <c r="Z251" s="7">
        <f>YEAR(Working_Data[[#This Row],[order_date]])</f>
        <v>2023</v>
      </c>
    </row>
    <row r="252" spans="1:26" x14ac:dyDescent="0.25">
      <c r="A252" t="s">
        <v>554</v>
      </c>
      <c r="B252" t="s">
        <v>45</v>
      </c>
      <c r="C252" t="s">
        <v>22</v>
      </c>
      <c r="D252" t="s">
        <v>56</v>
      </c>
      <c r="E252" s="1">
        <v>45352</v>
      </c>
      <c r="F252" t="s">
        <v>555</v>
      </c>
      <c r="G252" s="1">
        <v>45189</v>
      </c>
      <c r="H252" t="s">
        <v>47</v>
      </c>
      <c r="I252" t="s">
        <v>48</v>
      </c>
      <c r="J252" t="s">
        <v>64</v>
      </c>
      <c r="K252">
        <v>5</v>
      </c>
      <c r="L252" s="3">
        <f>Working_Data[[#This Row],[price2]]/Working_Data[[#This Row],[quantity]]</f>
        <v>139.02199999999999</v>
      </c>
      <c r="M252" s="3">
        <v>695.11</v>
      </c>
      <c r="N252" t="s">
        <v>35</v>
      </c>
      <c r="O252">
        <v>13</v>
      </c>
      <c r="P252" s="1">
        <v>45776</v>
      </c>
      <c r="Q252">
        <v>17</v>
      </c>
      <c r="R252" t="s">
        <v>43</v>
      </c>
      <c r="S252">
        <v>2</v>
      </c>
      <c r="T252" s="1">
        <v>45772</v>
      </c>
      <c r="U252" t="s">
        <v>36</v>
      </c>
      <c r="V252" t="str">
        <f>TEXT(WEEKDAY(Working_Data[[#This Row],[order_date]],1),"DDDD")</f>
        <v>Wednesday</v>
      </c>
      <c r="W252" t="str">
        <f>TEXT(Working_Data[[#This Row],[order_date]],"mmmm")</f>
        <v>September</v>
      </c>
      <c r="X252" s="7">
        <f>Working_Data[[#This Row],[last_order_date]]-Working_Data[[#This Row],[signup_date]]</f>
        <v>424</v>
      </c>
      <c r="Y252" s="7">
        <f>IF(Working_Data[[#This Row],[churned]]="Active",1,0)</f>
        <v>0</v>
      </c>
      <c r="Z252" s="7">
        <f>YEAR(Working_Data[[#This Row],[order_date]])</f>
        <v>2023</v>
      </c>
    </row>
    <row r="253" spans="1:26" x14ac:dyDescent="0.25">
      <c r="A253" t="s">
        <v>556</v>
      </c>
      <c r="B253" t="s">
        <v>38</v>
      </c>
      <c r="C253" t="s">
        <v>22</v>
      </c>
      <c r="D253" t="s">
        <v>23</v>
      </c>
      <c r="E253" s="1">
        <v>45526</v>
      </c>
      <c r="F253" t="s">
        <v>557</v>
      </c>
      <c r="G253" s="1">
        <v>45189</v>
      </c>
      <c r="H253" t="s">
        <v>34</v>
      </c>
      <c r="I253" t="s">
        <v>63</v>
      </c>
      <c r="J253" t="s">
        <v>49</v>
      </c>
      <c r="K253">
        <v>1</v>
      </c>
      <c r="L253" s="3">
        <f>Working_Data[[#This Row],[price2]]/Working_Data[[#This Row],[quantity]]</f>
        <v>1132.4000000000001</v>
      </c>
      <c r="M253" s="3">
        <v>1132.4000000000001</v>
      </c>
      <c r="N253" t="s">
        <v>28</v>
      </c>
      <c r="O253">
        <v>46</v>
      </c>
      <c r="P253" s="1">
        <v>45888</v>
      </c>
      <c r="Q253">
        <v>426</v>
      </c>
      <c r="R253" t="s">
        <v>43</v>
      </c>
      <c r="S253">
        <v>2</v>
      </c>
      <c r="T253" s="1">
        <v>45803</v>
      </c>
      <c r="U253" t="s">
        <v>30</v>
      </c>
      <c r="V253" t="str">
        <f>TEXT(WEEKDAY(Working_Data[[#This Row],[order_date]],1),"DDDD")</f>
        <v>Wednesday</v>
      </c>
      <c r="W253" t="str">
        <f>TEXT(Working_Data[[#This Row],[order_date]],"mmmm")</f>
        <v>September</v>
      </c>
      <c r="X253" s="7">
        <f>Working_Data[[#This Row],[last_order_date]]-Working_Data[[#This Row],[signup_date]]</f>
        <v>362</v>
      </c>
      <c r="Y253" s="7">
        <f>IF(Working_Data[[#This Row],[churned]]="Active",1,0)</f>
        <v>0</v>
      </c>
      <c r="Z253" s="7">
        <f>YEAR(Working_Data[[#This Row],[order_date]])</f>
        <v>2023</v>
      </c>
    </row>
    <row r="254" spans="1:26" x14ac:dyDescent="0.25">
      <c r="A254" t="s">
        <v>558</v>
      </c>
      <c r="B254" t="s">
        <v>45</v>
      </c>
      <c r="C254" t="s">
        <v>22</v>
      </c>
      <c r="D254" t="s">
        <v>32</v>
      </c>
      <c r="E254" s="1">
        <v>45742</v>
      </c>
      <c r="F254" t="s">
        <v>559</v>
      </c>
      <c r="G254" s="1">
        <v>45189</v>
      </c>
      <c r="H254" t="s">
        <v>25</v>
      </c>
      <c r="I254" t="s">
        <v>63</v>
      </c>
      <c r="J254" t="s">
        <v>49</v>
      </c>
      <c r="K254">
        <v>3</v>
      </c>
      <c r="L254" s="3">
        <f>Working_Data[[#This Row],[price2]]/Working_Data[[#This Row],[quantity]]</f>
        <v>269.4733333333333</v>
      </c>
      <c r="M254" s="3">
        <v>808.42</v>
      </c>
      <c r="N254" t="s">
        <v>35</v>
      </c>
      <c r="O254">
        <v>29</v>
      </c>
      <c r="P254" s="1">
        <v>45964</v>
      </c>
      <c r="Q254">
        <v>423</v>
      </c>
      <c r="R254" t="s">
        <v>43</v>
      </c>
      <c r="S254">
        <v>4</v>
      </c>
      <c r="T254" s="1">
        <v>45593</v>
      </c>
      <c r="U254" t="s">
        <v>30</v>
      </c>
      <c r="V254" t="str">
        <f>TEXT(WEEKDAY(Working_Data[[#This Row],[order_date]],1),"DDDD")</f>
        <v>Wednesday</v>
      </c>
      <c r="W254" t="str">
        <f>TEXT(Working_Data[[#This Row],[order_date]],"mmmm")</f>
        <v>September</v>
      </c>
      <c r="X254" s="7">
        <f>Working_Data[[#This Row],[last_order_date]]-Working_Data[[#This Row],[signup_date]]</f>
        <v>222</v>
      </c>
      <c r="Y254" s="7">
        <f>IF(Working_Data[[#This Row],[churned]]="Active",1,0)</f>
        <v>0</v>
      </c>
      <c r="Z254" s="7">
        <f>YEAR(Working_Data[[#This Row],[order_date]])</f>
        <v>2023</v>
      </c>
    </row>
    <row r="255" spans="1:26" x14ac:dyDescent="0.25">
      <c r="A255" t="s">
        <v>560</v>
      </c>
      <c r="B255" t="s">
        <v>45</v>
      </c>
      <c r="C255" t="s">
        <v>82</v>
      </c>
      <c r="D255" t="s">
        <v>56</v>
      </c>
      <c r="E255" s="1">
        <v>45574</v>
      </c>
      <c r="F255" t="s">
        <v>561</v>
      </c>
      <c r="G255" s="1">
        <v>45189</v>
      </c>
      <c r="H255" t="s">
        <v>25</v>
      </c>
      <c r="I255" t="s">
        <v>48</v>
      </c>
      <c r="J255" t="s">
        <v>64</v>
      </c>
      <c r="K255">
        <v>5</v>
      </c>
      <c r="L255" s="3">
        <f>Working_Data[[#This Row],[price2]]/Working_Data[[#This Row],[quantity]]</f>
        <v>217.62600000000003</v>
      </c>
      <c r="M255" s="3">
        <v>1088.1300000000001</v>
      </c>
      <c r="N255" t="s">
        <v>28</v>
      </c>
      <c r="O255">
        <v>40</v>
      </c>
      <c r="P255" s="1">
        <v>45964</v>
      </c>
      <c r="Q255">
        <v>382</v>
      </c>
      <c r="R255" t="s">
        <v>43</v>
      </c>
      <c r="S255">
        <v>2</v>
      </c>
      <c r="T255" s="1">
        <v>45769</v>
      </c>
      <c r="U255" t="s">
        <v>30</v>
      </c>
      <c r="V255" t="str">
        <f>TEXT(WEEKDAY(Working_Data[[#This Row],[order_date]],1),"DDDD")</f>
        <v>Wednesday</v>
      </c>
      <c r="W255" t="str">
        <f>TEXT(Working_Data[[#This Row],[order_date]],"mmmm")</f>
        <v>September</v>
      </c>
      <c r="X255" s="7">
        <f>Working_Data[[#This Row],[last_order_date]]-Working_Data[[#This Row],[signup_date]]</f>
        <v>390</v>
      </c>
      <c r="Y255" s="7">
        <f>IF(Working_Data[[#This Row],[churned]]="Active",1,0)</f>
        <v>0</v>
      </c>
      <c r="Z255" s="7">
        <f>YEAR(Working_Data[[#This Row],[order_date]])</f>
        <v>2023</v>
      </c>
    </row>
    <row r="256" spans="1:26" x14ac:dyDescent="0.25">
      <c r="A256" t="s">
        <v>562</v>
      </c>
      <c r="B256" t="s">
        <v>45</v>
      </c>
      <c r="C256" t="s">
        <v>22</v>
      </c>
      <c r="D256" t="s">
        <v>32</v>
      </c>
      <c r="E256" s="1">
        <v>45495</v>
      </c>
      <c r="F256" t="s">
        <v>563</v>
      </c>
      <c r="G256" s="1">
        <v>45189</v>
      </c>
      <c r="H256" t="s">
        <v>34</v>
      </c>
      <c r="I256" t="s">
        <v>26</v>
      </c>
      <c r="J256" t="s">
        <v>64</v>
      </c>
      <c r="K256">
        <v>1</v>
      </c>
      <c r="L256" s="3">
        <f>Working_Data[[#This Row],[price2]]/Working_Data[[#This Row],[quantity]]</f>
        <v>1323.97</v>
      </c>
      <c r="M256" s="3">
        <v>1323.97</v>
      </c>
      <c r="N256" t="s">
        <v>50</v>
      </c>
      <c r="O256">
        <v>36</v>
      </c>
      <c r="P256" s="1">
        <v>45662</v>
      </c>
      <c r="Q256">
        <v>448</v>
      </c>
      <c r="R256" t="s">
        <v>43</v>
      </c>
      <c r="S256">
        <v>5</v>
      </c>
      <c r="T256" s="1">
        <v>45696</v>
      </c>
      <c r="U256" t="s">
        <v>36</v>
      </c>
      <c r="V256" t="str">
        <f>TEXT(WEEKDAY(Working_Data[[#This Row],[order_date]],1),"DDDD")</f>
        <v>Wednesday</v>
      </c>
      <c r="W256" t="str">
        <f>TEXT(Working_Data[[#This Row],[order_date]],"mmmm")</f>
        <v>September</v>
      </c>
      <c r="X256" s="7">
        <f>Working_Data[[#This Row],[last_order_date]]-Working_Data[[#This Row],[signup_date]]</f>
        <v>167</v>
      </c>
      <c r="Y256" s="7">
        <f>IF(Working_Data[[#This Row],[churned]]="Active",1,0)</f>
        <v>0</v>
      </c>
      <c r="Z256" s="7">
        <f>YEAR(Working_Data[[#This Row],[order_date]])</f>
        <v>2023</v>
      </c>
    </row>
    <row r="257" spans="1:26" x14ac:dyDescent="0.25">
      <c r="A257" t="s">
        <v>564</v>
      </c>
      <c r="B257" t="s">
        <v>38</v>
      </c>
      <c r="C257" t="s">
        <v>39</v>
      </c>
      <c r="D257" t="s">
        <v>23</v>
      </c>
      <c r="E257" s="1">
        <v>45293</v>
      </c>
      <c r="F257" t="s">
        <v>565</v>
      </c>
      <c r="G257" s="1">
        <v>45189</v>
      </c>
      <c r="H257" t="s">
        <v>58</v>
      </c>
      <c r="I257" t="s">
        <v>54</v>
      </c>
      <c r="J257" t="s">
        <v>67</v>
      </c>
      <c r="K257">
        <v>1</v>
      </c>
      <c r="L257" s="3">
        <f>Working_Data[[#This Row],[price2]]/Working_Data[[#This Row],[quantity]]</f>
        <v>1336.88</v>
      </c>
      <c r="M257" s="3">
        <v>1336.88</v>
      </c>
      <c r="N257" t="s">
        <v>35</v>
      </c>
      <c r="O257">
        <v>9</v>
      </c>
      <c r="P257" s="1">
        <v>45883</v>
      </c>
      <c r="Q257">
        <v>175</v>
      </c>
      <c r="R257" t="s">
        <v>29</v>
      </c>
      <c r="S257">
        <v>3</v>
      </c>
      <c r="T257" s="1">
        <v>45596</v>
      </c>
      <c r="U257" t="s">
        <v>36</v>
      </c>
      <c r="V257" t="str">
        <f>TEXT(WEEKDAY(Working_Data[[#This Row],[order_date]],1),"DDDD")</f>
        <v>Wednesday</v>
      </c>
      <c r="W257" t="str">
        <f>TEXT(Working_Data[[#This Row],[order_date]],"mmmm")</f>
        <v>September</v>
      </c>
      <c r="X257" s="7">
        <f>Working_Data[[#This Row],[last_order_date]]-Working_Data[[#This Row],[signup_date]]</f>
        <v>590</v>
      </c>
      <c r="Y257" s="7">
        <f>IF(Working_Data[[#This Row],[churned]]="Active",1,0)</f>
        <v>1</v>
      </c>
      <c r="Z257" s="7">
        <f>YEAR(Working_Data[[#This Row],[order_date]])</f>
        <v>2023</v>
      </c>
    </row>
    <row r="258" spans="1:26" x14ac:dyDescent="0.25">
      <c r="A258" t="s">
        <v>566</v>
      </c>
      <c r="B258" t="s">
        <v>38</v>
      </c>
      <c r="C258" t="s">
        <v>22</v>
      </c>
      <c r="D258" t="s">
        <v>77</v>
      </c>
      <c r="E258" s="1">
        <v>45160</v>
      </c>
      <c r="F258" t="s">
        <v>567</v>
      </c>
      <c r="G258" s="1">
        <v>45189</v>
      </c>
      <c r="H258" t="s">
        <v>58</v>
      </c>
      <c r="I258" t="s">
        <v>48</v>
      </c>
      <c r="J258" t="s">
        <v>49</v>
      </c>
      <c r="K258">
        <v>5</v>
      </c>
      <c r="L258" s="3">
        <f>Working_Data[[#This Row],[price2]]/Working_Data[[#This Row],[quantity]]</f>
        <v>69.650000000000006</v>
      </c>
      <c r="M258" s="3">
        <v>348.25</v>
      </c>
      <c r="N258" t="s">
        <v>28</v>
      </c>
      <c r="O258">
        <v>43</v>
      </c>
      <c r="P258" s="1">
        <v>45554</v>
      </c>
      <c r="Q258">
        <v>143</v>
      </c>
      <c r="R258" t="s">
        <v>29</v>
      </c>
      <c r="S258">
        <v>3</v>
      </c>
      <c r="T258" s="1">
        <v>45931</v>
      </c>
      <c r="U258" t="s">
        <v>30</v>
      </c>
      <c r="V258" t="str">
        <f>TEXT(WEEKDAY(Working_Data[[#This Row],[order_date]],1),"DDDD")</f>
        <v>Wednesday</v>
      </c>
      <c r="W258" t="str">
        <f>TEXT(Working_Data[[#This Row],[order_date]],"mmmm")</f>
        <v>September</v>
      </c>
      <c r="X258" s="7">
        <f>Working_Data[[#This Row],[last_order_date]]-Working_Data[[#This Row],[signup_date]]</f>
        <v>394</v>
      </c>
      <c r="Y258" s="7">
        <f>IF(Working_Data[[#This Row],[churned]]="Active",1,0)</f>
        <v>1</v>
      </c>
      <c r="Z258" s="7">
        <f>YEAR(Working_Data[[#This Row],[order_date]])</f>
        <v>2023</v>
      </c>
    </row>
    <row r="259" spans="1:26" x14ac:dyDescent="0.25">
      <c r="A259" t="s">
        <v>568</v>
      </c>
      <c r="B259" t="s">
        <v>21</v>
      </c>
      <c r="C259" t="s">
        <v>39</v>
      </c>
      <c r="D259" t="s">
        <v>52</v>
      </c>
      <c r="E259" s="1">
        <v>45451</v>
      </c>
      <c r="F259" t="s">
        <v>569</v>
      </c>
      <c r="G259" s="1">
        <v>45189</v>
      </c>
      <c r="H259" t="s">
        <v>47</v>
      </c>
      <c r="I259" t="s">
        <v>42</v>
      </c>
      <c r="J259" t="s">
        <v>27</v>
      </c>
      <c r="K259">
        <v>1</v>
      </c>
      <c r="L259" s="3">
        <f>Working_Data[[#This Row],[price2]]/Working_Data[[#This Row],[quantity]]</f>
        <v>490.52</v>
      </c>
      <c r="M259" s="3">
        <v>490.52</v>
      </c>
      <c r="N259" t="s">
        <v>50</v>
      </c>
      <c r="O259">
        <v>30</v>
      </c>
      <c r="P259" s="1">
        <v>45596</v>
      </c>
      <c r="Q259">
        <v>371</v>
      </c>
      <c r="R259" t="s">
        <v>43</v>
      </c>
      <c r="S259">
        <v>5</v>
      </c>
      <c r="T259" s="1">
        <v>45931</v>
      </c>
      <c r="U259" t="s">
        <v>36</v>
      </c>
      <c r="V259" t="str">
        <f>TEXT(WEEKDAY(Working_Data[[#This Row],[order_date]],1),"DDDD")</f>
        <v>Wednesday</v>
      </c>
      <c r="W259" t="str">
        <f>TEXT(Working_Data[[#This Row],[order_date]],"mmmm")</f>
        <v>September</v>
      </c>
      <c r="X259" s="7">
        <f>Working_Data[[#This Row],[last_order_date]]-Working_Data[[#This Row],[signup_date]]</f>
        <v>145</v>
      </c>
      <c r="Y259" s="7">
        <f>IF(Working_Data[[#This Row],[churned]]="Active",1,0)</f>
        <v>0</v>
      </c>
      <c r="Z259" s="7">
        <f>YEAR(Working_Data[[#This Row],[order_date]])</f>
        <v>2023</v>
      </c>
    </row>
    <row r="260" spans="1:26" x14ac:dyDescent="0.25">
      <c r="A260" t="s">
        <v>570</v>
      </c>
      <c r="B260" t="s">
        <v>45</v>
      </c>
      <c r="C260" t="s">
        <v>82</v>
      </c>
      <c r="D260" t="s">
        <v>52</v>
      </c>
      <c r="E260" s="1">
        <v>45391</v>
      </c>
      <c r="F260" t="s">
        <v>571</v>
      </c>
      <c r="G260" s="1">
        <v>45189</v>
      </c>
      <c r="H260" t="s">
        <v>47</v>
      </c>
      <c r="I260" t="s">
        <v>26</v>
      </c>
      <c r="J260" t="s">
        <v>49</v>
      </c>
      <c r="K260">
        <v>1</v>
      </c>
      <c r="L260" s="3">
        <f>Working_Data[[#This Row],[price2]]/Working_Data[[#This Row],[quantity]]</f>
        <v>102.75</v>
      </c>
      <c r="M260" s="3">
        <v>102.75</v>
      </c>
      <c r="N260" t="s">
        <v>35</v>
      </c>
      <c r="O260">
        <v>33</v>
      </c>
      <c r="P260" s="1">
        <v>45547</v>
      </c>
      <c r="Q260">
        <v>204</v>
      </c>
      <c r="R260" t="s">
        <v>43</v>
      </c>
      <c r="S260">
        <v>5</v>
      </c>
      <c r="T260" s="1">
        <v>45576</v>
      </c>
      <c r="U260" t="s">
        <v>30</v>
      </c>
      <c r="V260" t="str">
        <f>TEXT(WEEKDAY(Working_Data[[#This Row],[order_date]],1),"DDDD")</f>
        <v>Wednesday</v>
      </c>
      <c r="W260" t="str">
        <f>TEXT(Working_Data[[#This Row],[order_date]],"mmmm")</f>
        <v>September</v>
      </c>
      <c r="X260" s="7">
        <f>Working_Data[[#This Row],[last_order_date]]-Working_Data[[#This Row],[signup_date]]</f>
        <v>156</v>
      </c>
      <c r="Y260" s="7">
        <f>IF(Working_Data[[#This Row],[churned]]="Active",1,0)</f>
        <v>0</v>
      </c>
      <c r="Z260" s="7">
        <f>YEAR(Working_Data[[#This Row],[order_date]])</f>
        <v>2023</v>
      </c>
    </row>
    <row r="261" spans="1:26" x14ac:dyDescent="0.25">
      <c r="A261" t="s">
        <v>572</v>
      </c>
      <c r="B261" t="s">
        <v>45</v>
      </c>
      <c r="C261" t="s">
        <v>22</v>
      </c>
      <c r="D261" t="s">
        <v>77</v>
      </c>
      <c r="E261" s="1">
        <v>45213</v>
      </c>
      <c r="F261" t="s">
        <v>573</v>
      </c>
      <c r="G261" s="1">
        <v>45189</v>
      </c>
      <c r="H261" t="s">
        <v>47</v>
      </c>
      <c r="I261" t="s">
        <v>54</v>
      </c>
      <c r="J261" t="s">
        <v>67</v>
      </c>
      <c r="K261">
        <v>4</v>
      </c>
      <c r="L261" s="3">
        <f>Working_Data[[#This Row],[price2]]/Working_Data[[#This Row],[quantity]]</f>
        <v>372.9</v>
      </c>
      <c r="M261" s="3">
        <v>1491.6</v>
      </c>
      <c r="N261" t="s">
        <v>28</v>
      </c>
      <c r="O261">
        <v>20</v>
      </c>
      <c r="P261" s="1">
        <v>45833</v>
      </c>
      <c r="Q261">
        <v>436</v>
      </c>
      <c r="R261" t="s">
        <v>29</v>
      </c>
      <c r="S261">
        <v>4</v>
      </c>
      <c r="T261" s="1">
        <v>45866</v>
      </c>
      <c r="U261" t="s">
        <v>60</v>
      </c>
      <c r="V261" t="str">
        <f>TEXT(WEEKDAY(Working_Data[[#This Row],[order_date]],1),"DDDD")</f>
        <v>Wednesday</v>
      </c>
      <c r="W261" t="str">
        <f>TEXT(Working_Data[[#This Row],[order_date]],"mmmm")</f>
        <v>September</v>
      </c>
      <c r="X261" s="7">
        <f>Working_Data[[#This Row],[last_order_date]]-Working_Data[[#This Row],[signup_date]]</f>
        <v>620</v>
      </c>
      <c r="Y261" s="7">
        <f>IF(Working_Data[[#This Row],[churned]]="Active",1,0)</f>
        <v>1</v>
      </c>
      <c r="Z261" s="7">
        <f>YEAR(Working_Data[[#This Row],[order_date]])</f>
        <v>2023</v>
      </c>
    </row>
    <row r="262" spans="1:26" x14ac:dyDescent="0.25">
      <c r="A262" t="s">
        <v>574</v>
      </c>
      <c r="B262" t="s">
        <v>21</v>
      </c>
      <c r="C262" t="s">
        <v>82</v>
      </c>
      <c r="D262" t="s">
        <v>32</v>
      </c>
      <c r="E262" s="1">
        <v>45869</v>
      </c>
      <c r="F262" t="s">
        <v>575</v>
      </c>
      <c r="G262" s="1">
        <v>45189</v>
      </c>
      <c r="H262" t="s">
        <v>34</v>
      </c>
      <c r="I262" t="s">
        <v>26</v>
      </c>
      <c r="J262" t="s">
        <v>64</v>
      </c>
      <c r="K262">
        <v>2</v>
      </c>
      <c r="L262" s="3">
        <f>Working_Data[[#This Row],[price2]]/Working_Data[[#This Row],[quantity]]</f>
        <v>720.74</v>
      </c>
      <c r="M262" s="3">
        <v>1441.48</v>
      </c>
      <c r="N262" t="s">
        <v>35</v>
      </c>
      <c r="O262">
        <v>2</v>
      </c>
      <c r="P262" s="1">
        <v>45672</v>
      </c>
      <c r="Q262">
        <v>40</v>
      </c>
      <c r="R262" t="s">
        <v>29</v>
      </c>
      <c r="S262">
        <v>5</v>
      </c>
      <c r="T262" s="1">
        <v>45791</v>
      </c>
      <c r="U262" t="s">
        <v>60</v>
      </c>
      <c r="V262" t="str">
        <f>TEXT(WEEKDAY(Working_Data[[#This Row],[order_date]],1),"DDDD")</f>
        <v>Wednesday</v>
      </c>
      <c r="W262" t="str">
        <f>TEXT(Working_Data[[#This Row],[order_date]],"mmmm")</f>
        <v>September</v>
      </c>
      <c r="X262" s="7">
        <f>Working_Data[[#This Row],[last_order_date]]-Working_Data[[#This Row],[signup_date]]</f>
        <v>-197</v>
      </c>
      <c r="Y262" s="7">
        <f>IF(Working_Data[[#This Row],[churned]]="Active",1,0)</f>
        <v>1</v>
      </c>
      <c r="Z262" s="7">
        <f>YEAR(Working_Data[[#This Row],[order_date]])</f>
        <v>2023</v>
      </c>
    </row>
    <row r="263" spans="1:26" x14ac:dyDescent="0.25">
      <c r="A263" t="s">
        <v>576</v>
      </c>
      <c r="B263" t="s">
        <v>21</v>
      </c>
      <c r="C263" t="s">
        <v>82</v>
      </c>
      <c r="D263" t="s">
        <v>77</v>
      </c>
      <c r="E263" s="1">
        <v>45331</v>
      </c>
      <c r="F263" t="s">
        <v>577</v>
      </c>
      <c r="G263" s="1">
        <v>45189</v>
      </c>
      <c r="H263" t="s">
        <v>41</v>
      </c>
      <c r="I263" t="s">
        <v>54</v>
      </c>
      <c r="J263" t="s">
        <v>67</v>
      </c>
      <c r="K263">
        <v>3</v>
      </c>
      <c r="L263" s="3">
        <f>Working_Data[[#This Row],[price2]]/Working_Data[[#This Row],[quantity]]</f>
        <v>277.44333333333333</v>
      </c>
      <c r="M263" s="3">
        <v>832.33</v>
      </c>
      <c r="N263" t="s">
        <v>50</v>
      </c>
      <c r="O263">
        <v>19</v>
      </c>
      <c r="P263" s="1">
        <v>45933</v>
      </c>
      <c r="Q263">
        <v>365</v>
      </c>
      <c r="R263" t="s">
        <v>43</v>
      </c>
      <c r="S263">
        <v>3</v>
      </c>
      <c r="T263" s="1">
        <v>45587</v>
      </c>
      <c r="U263" t="s">
        <v>36</v>
      </c>
      <c r="V263" t="str">
        <f>TEXT(WEEKDAY(Working_Data[[#This Row],[order_date]],1),"DDDD")</f>
        <v>Wednesday</v>
      </c>
      <c r="W263" t="str">
        <f>TEXT(Working_Data[[#This Row],[order_date]],"mmmm")</f>
        <v>September</v>
      </c>
      <c r="X263" s="7">
        <f>Working_Data[[#This Row],[last_order_date]]-Working_Data[[#This Row],[signup_date]]</f>
        <v>602</v>
      </c>
      <c r="Y263" s="7">
        <f>IF(Working_Data[[#This Row],[churned]]="Active",1,0)</f>
        <v>0</v>
      </c>
      <c r="Z263" s="7">
        <f>YEAR(Working_Data[[#This Row],[order_date]])</f>
        <v>2023</v>
      </c>
    </row>
    <row r="264" spans="1:26" x14ac:dyDescent="0.25">
      <c r="A264" t="s">
        <v>578</v>
      </c>
      <c r="B264" t="s">
        <v>38</v>
      </c>
      <c r="C264" t="s">
        <v>39</v>
      </c>
      <c r="D264" t="s">
        <v>32</v>
      </c>
      <c r="E264" s="1">
        <v>45639</v>
      </c>
      <c r="F264" t="s">
        <v>579</v>
      </c>
      <c r="G264" s="1">
        <v>45190</v>
      </c>
      <c r="H264" t="s">
        <v>58</v>
      </c>
      <c r="I264" t="s">
        <v>63</v>
      </c>
      <c r="J264" t="s">
        <v>67</v>
      </c>
      <c r="K264">
        <v>2</v>
      </c>
      <c r="L264" s="3">
        <f>Working_Data[[#This Row],[price2]]/Working_Data[[#This Row],[quantity]]</f>
        <v>340.86</v>
      </c>
      <c r="M264" s="3">
        <v>681.72</v>
      </c>
      <c r="N264" t="s">
        <v>50</v>
      </c>
      <c r="O264">
        <v>10</v>
      </c>
      <c r="P264" s="1">
        <v>45738</v>
      </c>
      <c r="Q264">
        <v>397</v>
      </c>
      <c r="R264" t="s">
        <v>43</v>
      </c>
      <c r="S264">
        <v>5</v>
      </c>
      <c r="T264" s="1">
        <v>45739</v>
      </c>
      <c r="U264" t="s">
        <v>60</v>
      </c>
      <c r="V264" t="str">
        <f>TEXT(WEEKDAY(Working_Data[[#This Row],[order_date]],1),"DDDD")</f>
        <v>Thursday</v>
      </c>
      <c r="W264" t="str">
        <f>TEXT(Working_Data[[#This Row],[order_date]],"mmmm")</f>
        <v>September</v>
      </c>
      <c r="X264" s="7">
        <f>Working_Data[[#This Row],[last_order_date]]-Working_Data[[#This Row],[signup_date]]</f>
        <v>99</v>
      </c>
      <c r="Y264" s="7">
        <f>IF(Working_Data[[#This Row],[churned]]="Active",1,0)</f>
        <v>0</v>
      </c>
      <c r="Z264" s="7">
        <f>YEAR(Working_Data[[#This Row],[order_date]])</f>
        <v>2023</v>
      </c>
    </row>
    <row r="265" spans="1:26" x14ac:dyDescent="0.25">
      <c r="A265" t="s">
        <v>580</v>
      </c>
      <c r="B265" t="s">
        <v>38</v>
      </c>
      <c r="C265" t="s">
        <v>82</v>
      </c>
      <c r="D265" t="s">
        <v>52</v>
      </c>
      <c r="E265" s="1">
        <v>45293</v>
      </c>
      <c r="F265" t="s">
        <v>581</v>
      </c>
      <c r="G265" s="1">
        <v>45190</v>
      </c>
      <c r="H265" t="s">
        <v>34</v>
      </c>
      <c r="I265" t="s">
        <v>26</v>
      </c>
      <c r="J265" t="s">
        <v>67</v>
      </c>
      <c r="K265">
        <v>4</v>
      </c>
      <c r="L265" s="3">
        <f>Working_Data[[#This Row],[price2]]/Working_Data[[#This Row],[quantity]]</f>
        <v>175.89500000000001</v>
      </c>
      <c r="M265" s="3">
        <v>703.58</v>
      </c>
      <c r="N265" t="s">
        <v>28</v>
      </c>
      <c r="O265">
        <v>10</v>
      </c>
      <c r="P265" s="1">
        <v>45870</v>
      </c>
      <c r="Q265">
        <v>342</v>
      </c>
      <c r="R265" t="s">
        <v>29</v>
      </c>
      <c r="S265">
        <v>4</v>
      </c>
      <c r="T265" s="1">
        <v>45773</v>
      </c>
      <c r="U265" t="s">
        <v>60</v>
      </c>
      <c r="V265" t="str">
        <f>TEXT(WEEKDAY(Working_Data[[#This Row],[order_date]],1),"DDDD")</f>
        <v>Thursday</v>
      </c>
      <c r="W265" t="str">
        <f>TEXT(Working_Data[[#This Row],[order_date]],"mmmm")</f>
        <v>September</v>
      </c>
      <c r="X265" s="7">
        <f>Working_Data[[#This Row],[last_order_date]]-Working_Data[[#This Row],[signup_date]]</f>
        <v>577</v>
      </c>
      <c r="Y265" s="7">
        <f>IF(Working_Data[[#This Row],[churned]]="Active",1,0)</f>
        <v>1</v>
      </c>
      <c r="Z265" s="7">
        <f>YEAR(Working_Data[[#This Row],[order_date]])</f>
        <v>2023</v>
      </c>
    </row>
    <row r="266" spans="1:26" x14ac:dyDescent="0.25">
      <c r="A266" t="s">
        <v>582</v>
      </c>
      <c r="B266" t="s">
        <v>38</v>
      </c>
      <c r="C266" t="s">
        <v>39</v>
      </c>
      <c r="D266" t="s">
        <v>32</v>
      </c>
      <c r="E266" s="1">
        <v>45572</v>
      </c>
      <c r="F266" t="s">
        <v>583</v>
      </c>
      <c r="G266" s="1">
        <v>45190</v>
      </c>
      <c r="H266" t="s">
        <v>34</v>
      </c>
      <c r="I266" t="s">
        <v>26</v>
      </c>
      <c r="J266" t="s">
        <v>64</v>
      </c>
      <c r="K266">
        <v>3</v>
      </c>
      <c r="L266" s="3">
        <f>Working_Data[[#This Row],[price2]]/Working_Data[[#This Row],[quantity]]</f>
        <v>280.59333333333331</v>
      </c>
      <c r="M266" s="3">
        <v>841.78</v>
      </c>
      <c r="N266" t="s">
        <v>28</v>
      </c>
      <c r="O266">
        <v>25</v>
      </c>
      <c r="P266" s="1">
        <v>45840</v>
      </c>
      <c r="Q266">
        <v>233</v>
      </c>
      <c r="R266" t="s">
        <v>43</v>
      </c>
      <c r="S266">
        <v>4</v>
      </c>
      <c r="T266" s="1">
        <v>45452</v>
      </c>
      <c r="U266" t="s">
        <v>60</v>
      </c>
      <c r="V266" t="str">
        <f>TEXT(WEEKDAY(Working_Data[[#This Row],[order_date]],1),"DDDD")</f>
        <v>Thursday</v>
      </c>
      <c r="W266" t="str">
        <f>TEXT(Working_Data[[#This Row],[order_date]],"mmmm")</f>
        <v>September</v>
      </c>
      <c r="X266" s="7">
        <f>Working_Data[[#This Row],[last_order_date]]-Working_Data[[#This Row],[signup_date]]</f>
        <v>268</v>
      </c>
      <c r="Y266" s="7">
        <f>IF(Working_Data[[#This Row],[churned]]="Active",1,0)</f>
        <v>0</v>
      </c>
      <c r="Z266" s="7">
        <f>YEAR(Working_Data[[#This Row],[order_date]])</f>
        <v>2023</v>
      </c>
    </row>
    <row r="267" spans="1:26" x14ac:dyDescent="0.25">
      <c r="A267" t="s">
        <v>584</v>
      </c>
      <c r="B267" t="s">
        <v>38</v>
      </c>
      <c r="C267" t="s">
        <v>82</v>
      </c>
      <c r="D267" t="s">
        <v>32</v>
      </c>
      <c r="E267" s="1">
        <v>44937</v>
      </c>
      <c r="F267" t="s">
        <v>585</v>
      </c>
      <c r="G267" s="1">
        <v>45190</v>
      </c>
      <c r="H267" t="s">
        <v>34</v>
      </c>
      <c r="I267" t="s">
        <v>42</v>
      </c>
      <c r="J267" t="s">
        <v>59</v>
      </c>
      <c r="K267">
        <v>3</v>
      </c>
      <c r="L267" s="3">
        <f>Working_Data[[#This Row],[price2]]/Working_Data[[#This Row],[quantity]]</f>
        <v>145.51333333333335</v>
      </c>
      <c r="M267" s="3">
        <v>436.54</v>
      </c>
      <c r="N267" t="s">
        <v>35</v>
      </c>
      <c r="O267">
        <v>26</v>
      </c>
      <c r="P267" s="1">
        <v>45687</v>
      </c>
      <c r="Q267">
        <v>391</v>
      </c>
      <c r="R267" t="s">
        <v>43</v>
      </c>
      <c r="S267">
        <v>4</v>
      </c>
      <c r="T267" s="1">
        <v>45362</v>
      </c>
      <c r="U267" t="s">
        <v>30</v>
      </c>
      <c r="V267" t="str">
        <f>TEXT(WEEKDAY(Working_Data[[#This Row],[order_date]],1),"DDDD")</f>
        <v>Thursday</v>
      </c>
      <c r="W267" t="str">
        <f>TEXT(Working_Data[[#This Row],[order_date]],"mmmm")</f>
        <v>September</v>
      </c>
      <c r="X267" s="7">
        <f>Working_Data[[#This Row],[last_order_date]]-Working_Data[[#This Row],[signup_date]]</f>
        <v>750</v>
      </c>
      <c r="Y267" s="7">
        <f>IF(Working_Data[[#This Row],[churned]]="Active",1,0)</f>
        <v>0</v>
      </c>
      <c r="Z267" s="7">
        <f>YEAR(Working_Data[[#This Row],[order_date]])</f>
        <v>2023</v>
      </c>
    </row>
    <row r="268" spans="1:26" x14ac:dyDescent="0.25">
      <c r="A268" t="s">
        <v>586</v>
      </c>
      <c r="B268" t="s">
        <v>21</v>
      </c>
      <c r="C268" t="s">
        <v>22</v>
      </c>
      <c r="D268" t="s">
        <v>52</v>
      </c>
      <c r="E268" s="1">
        <v>45781</v>
      </c>
      <c r="F268" t="s">
        <v>587</v>
      </c>
      <c r="G268" s="1">
        <v>45190</v>
      </c>
      <c r="H268" t="s">
        <v>47</v>
      </c>
      <c r="I268" t="s">
        <v>26</v>
      </c>
      <c r="J268" t="s">
        <v>67</v>
      </c>
      <c r="K268">
        <v>1</v>
      </c>
      <c r="L268" s="3">
        <f>Working_Data[[#This Row],[price2]]/Working_Data[[#This Row],[quantity]]</f>
        <v>829.09</v>
      </c>
      <c r="M268" s="3">
        <v>829.09</v>
      </c>
      <c r="N268" t="s">
        <v>28</v>
      </c>
      <c r="O268">
        <v>20</v>
      </c>
      <c r="P268" s="1">
        <v>45662</v>
      </c>
      <c r="Q268">
        <v>228</v>
      </c>
      <c r="R268" t="s">
        <v>43</v>
      </c>
      <c r="S268">
        <v>4</v>
      </c>
      <c r="T268" s="1">
        <v>45962</v>
      </c>
      <c r="U268" t="s">
        <v>60</v>
      </c>
      <c r="V268" t="str">
        <f>TEXT(WEEKDAY(Working_Data[[#This Row],[order_date]],1),"DDDD")</f>
        <v>Thursday</v>
      </c>
      <c r="W268" t="str">
        <f>TEXT(Working_Data[[#This Row],[order_date]],"mmmm")</f>
        <v>September</v>
      </c>
      <c r="X268" s="7">
        <f>Working_Data[[#This Row],[last_order_date]]-Working_Data[[#This Row],[signup_date]]</f>
        <v>-119</v>
      </c>
      <c r="Y268" s="7">
        <f>IF(Working_Data[[#This Row],[churned]]="Active",1,0)</f>
        <v>0</v>
      </c>
      <c r="Z268" s="7">
        <f>YEAR(Working_Data[[#This Row],[order_date]])</f>
        <v>2023</v>
      </c>
    </row>
    <row r="269" spans="1:26" x14ac:dyDescent="0.25">
      <c r="A269" t="s">
        <v>588</v>
      </c>
      <c r="B269" t="s">
        <v>45</v>
      </c>
      <c r="C269" t="s">
        <v>22</v>
      </c>
      <c r="D269" t="s">
        <v>52</v>
      </c>
      <c r="E269" s="1">
        <v>45688</v>
      </c>
      <c r="F269" t="s">
        <v>589</v>
      </c>
      <c r="G269" s="1">
        <v>45190</v>
      </c>
      <c r="H269" t="s">
        <v>34</v>
      </c>
      <c r="I269" t="s">
        <v>48</v>
      </c>
      <c r="J269" t="s">
        <v>64</v>
      </c>
      <c r="K269">
        <v>2</v>
      </c>
      <c r="L269" s="3">
        <f>Working_Data[[#This Row],[price2]]/Working_Data[[#This Row],[quantity]]</f>
        <v>477.42500000000001</v>
      </c>
      <c r="M269" s="3">
        <v>954.85</v>
      </c>
      <c r="N269" t="s">
        <v>50</v>
      </c>
      <c r="O269">
        <v>19</v>
      </c>
      <c r="P269" s="1">
        <v>45822</v>
      </c>
      <c r="Q269">
        <v>49</v>
      </c>
      <c r="R269" t="s">
        <v>43</v>
      </c>
      <c r="S269">
        <v>4</v>
      </c>
      <c r="T269" s="1">
        <v>45550</v>
      </c>
      <c r="U269" t="s">
        <v>30</v>
      </c>
      <c r="V269" t="str">
        <f>TEXT(WEEKDAY(Working_Data[[#This Row],[order_date]],1),"DDDD")</f>
        <v>Thursday</v>
      </c>
      <c r="W269" t="str">
        <f>TEXT(Working_Data[[#This Row],[order_date]],"mmmm")</f>
        <v>September</v>
      </c>
      <c r="X269" s="7">
        <f>Working_Data[[#This Row],[last_order_date]]-Working_Data[[#This Row],[signup_date]]</f>
        <v>134</v>
      </c>
      <c r="Y269" s="7">
        <f>IF(Working_Data[[#This Row],[churned]]="Active",1,0)</f>
        <v>0</v>
      </c>
      <c r="Z269" s="7">
        <f>YEAR(Working_Data[[#This Row],[order_date]])</f>
        <v>2023</v>
      </c>
    </row>
    <row r="270" spans="1:26" x14ac:dyDescent="0.25">
      <c r="A270" t="s">
        <v>590</v>
      </c>
      <c r="B270" t="s">
        <v>45</v>
      </c>
      <c r="C270" t="s">
        <v>82</v>
      </c>
      <c r="D270" t="s">
        <v>23</v>
      </c>
      <c r="E270" s="1">
        <v>45590</v>
      </c>
      <c r="F270" t="s">
        <v>591</v>
      </c>
      <c r="G270" s="1">
        <v>45190</v>
      </c>
      <c r="H270" t="s">
        <v>58</v>
      </c>
      <c r="I270" t="s">
        <v>48</v>
      </c>
      <c r="J270" t="s">
        <v>59</v>
      </c>
      <c r="K270">
        <v>4</v>
      </c>
      <c r="L270" s="3">
        <f>Working_Data[[#This Row],[price2]]/Working_Data[[#This Row],[quantity]]</f>
        <v>137.13249999999999</v>
      </c>
      <c r="M270" s="3">
        <v>548.53</v>
      </c>
      <c r="N270" t="s">
        <v>50</v>
      </c>
      <c r="O270">
        <v>21</v>
      </c>
      <c r="P270" s="1">
        <v>45785</v>
      </c>
      <c r="Q270">
        <v>468</v>
      </c>
      <c r="R270" t="s">
        <v>29</v>
      </c>
      <c r="S270">
        <v>4</v>
      </c>
      <c r="T270" s="1">
        <v>45586</v>
      </c>
      <c r="U270" t="s">
        <v>60</v>
      </c>
      <c r="V270" t="str">
        <f>TEXT(WEEKDAY(Working_Data[[#This Row],[order_date]],1),"DDDD")</f>
        <v>Thursday</v>
      </c>
      <c r="W270" t="str">
        <f>TEXT(Working_Data[[#This Row],[order_date]],"mmmm")</f>
        <v>September</v>
      </c>
      <c r="X270" s="7">
        <f>Working_Data[[#This Row],[last_order_date]]-Working_Data[[#This Row],[signup_date]]</f>
        <v>195</v>
      </c>
      <c r="Y270" s="7">
        <f>IF(Working_Data[[#This Row],[churned]]="Active",1,0)</f>
        <v>1</v>
      </c>
      <c r="Z270" s="7">
        <f>YEAR(Working_Data[[#This Row],[order_date]])</f>
        <v>2023</v>
      </c>
    </row>
    <row r="271" spans="1:26" x14ac:dyDescent="0.25">
      <c r="A271" t="s">
        <v>592</v>
      </c>
      <c r="B271" t="s">
        <v>38</v>
      </c>
      <c r="C271" t="s">
        <v>39</v>
      </c>
      <c r="D271" t="s">
        <v>52</v>
      </c>
      <c r="E271" s="1">
        <v>45656</v>
      </c>
      <c r="F271" t="s">
        <v>593</v>
      </c>
      <c r="G271" s="1">
        <v>45190</v>
      </c>
      <c r="H271" t="s">
        <v>34</v>
      </c>
      <c r="I271" t="s">
        <v>26</v>
      </c>
      <c r="J271" t="s">
        <v>64</v>
      </c>
      <c r="K271">
        <v>1</v>
      </c>
      <c r="L271" s="3">
        <f>Working_Data[[#This Row],[price2]]/Working_Data[[#This Row],[quantity]]</f>
        <v>856.2</v>
      </c>
      <c r="M271" s="3">
        <v>856.2</v>
      </c>
      <c r="N271" t="s">
        <v>35</v>
      </c>
      <c r="O271">
        <v>3</v>
      </c>
      <c r="P271" s="1">
        <v>45875</v>
      </c>
      <c r="Q271">
        <v>169</v>
      </c>
      <c r="R271" t="s">
        <v>29</v>
      </c>
      <c r="S271">
        <v>2</v>
      </c>
      <c r="T271" s="1">
        <v>45617</v>
      </c>
      <c r="U271" t="s">
        <v>60</v>
      </c>
      <c r="V271" t="str">
        <f>TEXT(WEEKDAY(Working_Data[[#This Row],[order_date]],1),"DDDD")</f>
        <v>Thursday</v>
      </c>
      <c r="W271" t="str">
        <f>TEXT(Working_Data[[#This Row],[order_date]],"mmmm")</f>
        <v>September</v>
      </c>
      <c r="X271" s="7">
        <f>Working_Data[[#This Row],[last_order_date]]-Working_Data[[#This Row],[signup_date]]</f>
        <v>219</v>
      </c>
      <c r="Y271" s="7">
        <f>IF(Working_Data[[#This Row],[churned]]="Active",1,0)</f>
        <v>1</v>
      </c>
      <c r="Z271" s="7">
        <f>YEAR(Working_Data[[#This Row],[order_date]])</f>
        <v>2023</v>
      </c>
    </row>
    <row r="272" spans="1:26" x14ac:dyDescent="0.25">
      <c r="A272" t="s">
        <v>594</v>
      </c>
      <c r="B272" t="s">
        <v>38</v>
      </c>
      <c r="C272" t="s">
        <v>82</v>
      </c>
      <c r="D272" t="s">
        <v>52</v>
      </c>
      <c r="E272" s="1">
        <v>44996</v>
      </c>
      <c r="F272" t="s">
        <v>595</v>
      </c>
      <c r="G272" s="1">
        <v>45190</v>
      </c>
      <c r="H272" t="s">
        <v>25</v>
      </c>
      <c r="I272" t="s">
        <v>54</v>
      </c>
      <c r="J272" t="s">
        <v>67</v>
      </c>
      <c r="K272">
        <v>4</v>
      </c>
      <c r="L272" s="3">
        <f>Working_Data[[#This Row],[price2]]/Working_Data[[#This Row],[quantity]]</f>
        <v>256.4425</v>
      </c>
      <c r="M272" s="3">
        <v>1025.77</v>
      </c>
      <c r="N272" t="s">
        <v>50</v>
      </c>
      <c r="O272">
        <v>19</v>
      </c>
      <c r="P272" s="1">
        <v>45716</v>
      </c>
      <c r="Q272">
        <v>124</v>
      </c>
      <c r="R272" t="s">
        <v>43</v>
      </c>
      <c r="S272">
        <v>5</v>
      </c>
      <c r="T272" s="1">
        <v>45886</v>
      </c>
      <c r="U272" t="s">
        <v>60</v>
      </c>
      <c r="V272" t="str">
        <f>TEXT(WEEKDAY(Working_Data[[#This Row],[order_date]],1),"DDDD")</f>
        <v>Thursday</v>
      </c>
      <c r="W272" t="str">
        <f>TEXT(Working_Data[[#This Row],[order_date]],"mmmm")</f>
        <v>September</v>
      </c>
      <c r="X272" s="7">
        <f>Working_Data[[#This Row],[last_order_date]]-Working_Data[[#This Row],[signup_date]]</f>
        <v>720</v>
      </c>
      <c r="Y272" s="7">
        <f>IF(Working_Data[[#This Row],[churned]]="Active",1,0)</f>
        <v>0</v>
      </c>
      <c r="Z272" s="7">
        <f>YEAR(Working_Data[[#This Row],[order_date]])</f>
        <v>2023</v>
      </c>
    </row>
    <row r="273" spans="1:26" x14ac:dyDescent="0.25">
      <c r="A273" t="s">
        <v>596</v>
      </c>
      <c r="B273" t="s">
        <v>21</v>
      </c>
      <c r="C273" t="s">
        <v>22</v>
      </c>
      <c r="D273" t="s">
        <v>56</v>
      </c>
      <c r="E273" s="1">
        <v>45189</v>
      </c>
      <c r="F273" t="s">
        <v>597</v>
      </c>
      <c r="G273" s="1">
        <v>45190</v>
      </c>
      <c r="H273" t="s">
        <v>58</v>
      </c>
      <c r="I273" t="s">
        <v>54</v>
      </c>
      <c r="J273" t="s">
        <v>59</v>
      </c>
      <c r="K273">
        <v>5</v>
      </c>
      <c r="L273" s="3">
        <f>Working_Data[[#This Row],[price2]]/Working_Data[[#This Row],[quantity]]</f>
        <v>213.18600000000001</v>
      </c>
      <c r="M273" s="3">
        <v>1065.93</v>
      </c>
      <c r="N273" t="s">
        <v>35</v>
      </c>
      <c r="O273">
        <v>32</v>
      </c>
      <c r="P273" s="1">
        <v>45998</v>
      </c>
      <c r="Q273">
        <v>97</v>
      </c>
      <c r="R273" t="s">
        <v>29</v>
      </c>
      <c r="S273">
        <v>3</v>
      </c>
      <c r="T273" s="1">
        <v>45799</v>
      </c>
      <c r="U273" t="s">
        <v>60</v>
      </c>
      <c r="V273" t="str">
        <f>TEXT(WEEKDAY(Working_Data[[#This Row],[order_date]],1),"DDDD")</f>
        <v>Thursday</v>
      </c>
      <c r="W273" t="str">
        <f>TEXT(Working_Data[[#This Row],[order_date]],"mmmm")</f>
        <v>September</v>
      </c>
      <c r="X273" s="7">
        <f>Working_Data[[#This Row],[last_order_date]]-Working_Data[[#This Row],[signup_date]]</f>
        <v>809</v>
      </c>
      <c r="Y273" s="7">
        <f>IF(Working_Data[[#This Row],[churned]]="Active",1,0)</f>
        <v>1</v>
      </c>
      <c r="Z273" s="7">
        <f>YEAR(Working_Data[[#This Row],[order_date]])</f>
        <v>2023</v>
      </c>
    </row>
    <row r="274" spans="1:26" x14ac:dyDescent="0.25">
      <c r="A274" t="s">
        <v>598</v>
      </c>
      <c r="B274" t="s">
        <v>38</v>
      </c>
      <c r="C274" t="s">
        <v>82</v>
      </c>
      <c r="D274" t="s">
        <v>77</v>
      </c>
      <c r="E274" s="1">
        <v>45257</v>
      </c>
      <c r="F274" t="s">
        <v>599</v>
      </c>
      <c r="G274" s="1">
        <v>45191</v>
      </c>
      <c r="H274" t="s">
        <v>25</v>
      </c>
      <c r="I274" t="s">
        <v>42</v>
      </c>
      <c r="J274" t="s">
        <v>64</v>
      </c>
      <c r="K274">
        <v>4</v>
      </c>
      <c r="L274" s="3">
        <f>Working_Data[[#This Row],[price2]]/Working_Data[[#This Row],[quantity]]</f>
        <v>99.212500000000006</v>
      </c>
      <c r="M274" s="3">
        <v>396.85</v>
      </c>
      <c r="N274" t="s">
        <v>50</v>
      </c>
      <c r="O274">
        <v>1</v>
      </c>
      <c r="P274" s="1">
        <v>45772</v>
      </c>
      <c r="Q274">
        <v>88</v>
      </c>
      <c r="R274" t="s">
        <v>29</v>
      </c>
      <c r="S274">
        <v>3</v>
      </c>
      <c r="T274" s="1">
        <v>45791</v>
      </c>
      <c r="U274" t="s">
        <v>36</v>
      </c>
      <c r="V274" t="str">
        <f>TEXT(WEEKDAY(Working_Data[[#This Row],[order_date]],1),"DDDD")</f>
        <v>Friday</v>
      </c>
      <c r="W274" t="str">
        <f>TEXT(Working_Data[[#This Row],[order_date]],"mmmm")</f>
        <v>September</v>
      </c>
      <c r="X274" s="7">
        <f>Working_Data[[#This Row],[last_order_date]]-Working_Data[[#This Row],[signup_date]]</f>
        <v>515</v>
      </c>
      <c r="Y274" s="7">
        <f>IF(Working_Data[[#This Row],[churned]]="Active",1,0)</f>
        <v>1</v>
      </c>
      <c r="Z274" s="7">
        <f>YEAR(Working_Data[[#This Row],[order_date]])</f>
        <v>2023</v>
      </c>
    </row>
    <row r="275" spans="1:26" x14ac:dyDescent="0.25">
      <c r="A275" t="s">
        <v>600</v>
      </c>
      <c r="B275" t="s">
        <v>45</v>
      </c>
      <c r="C275" t="s">
        <v>39</v>
      </c>
      <c r="D275" t="s">
        <v>56</v>
      </c>
      <c r="E275" s="1">
        <v>45323</v>
      </c>
      <c r="F275" t="s">
        <v>601</v>
      </c>
      <c r="G275" s="1">
        <v>45191</v>
      </c>
      <c r="H275" t="s">
        <v>34</v>
      </c>
      <c r="I275" t="s">
        <v>26</v>
      </c>
      <c r="J275" t="s">
        <v>67</v>
      </c>
      <c r="K275">
        <v>3</v>
      </c>
      <c r="L275" s="3">
        <f>Working_Data[[#This Row],[price2]]/Working_Data[[#This Row],[quantity]]</f>
        <v>287.53000000000003</v>
      </c>
      <c r="M275" s="3">
        <v>862.59</v>
      </c>
      <c r="N275" t="s">
        <v>35</v>
      </c>
      <c r="O275">
        <v>45</v>
      </c>
      <c r="P275" s="1">
        <v>45870</v>
      </c>
      <c r="Q275">
        <v>152</v>
      </c>
      <c r="R275" t="s">
        <v>43</v>
      </c>
      <c r="S275">
        <v>3</v>
      </c>
      <c r="T275" s="1">
        <v>45677</v>
      </c>
      <c r="U275" t="s">
        <v>60</v>
      </c>
      <c r="V275" t="str">
        <f>TEXT(WEEKDAY(Working_Data[[#This Row],[order_date]],1),"DDDD")</f>
        <v>Friday</v>
      </c>
      <c r="W275" t="str">
        <f>TEXT(Working_Data[[#This Row],[order_date]],"mmmm")</f>
        <v>September</v>
      </c>
      <c r="X275" s="7">
        <f>Working_Data[[#This Row],[last_order_date]]-Working_Data[[#This Row],[signup_date]]</f>
        <v>547</v>
      </c>
      <c r="Y275" s="7">
        <f>IF(Working_Data[[#This Row],[churned]]="Active",1,0)</f>
        <v>0</v>
      </c>
      <c r="Z275" s="7">
        <f>YEAR(Working_Data[[#This Row],[order_date]])</f>
        <v>2023</v>
      </c>
    </row>
    <row r="276" spans="1:26" x14ac:dyDescent="0.25">
      <c r="A276" t="s">
        <v>602</v>
      </c>
      <c r="B276" t="s">
        <v>45</v>
      </c>
      <c r="C276" t="s">
        <v>22</v>
      </c>
      <c r="D276" t="s">
        <v>23</v>
      </c>
      <c r="E276" s="1">
        <v>45368</v>
      </c>
      <c r="F276" t="s">
        <v>603</v>
      </c>
      <c r="G276" s="1">
        <v>45191</v>
      </c>
      <c r="H276" t="s">
        <v>34</v>
      </c>
      <c r="I276" t="s">
        <v>48</v>
      </c>
      <c r="J276" t="s">
        <v>49</v>
      </c>
      <c r="K276">
        <v>1</v>
      </c>
      <c r="L276" s="3">
        <f>Working_Data[[#This Row],[price2]]/Working_Data[[#This Row],[quantity]]</f>
        <v>333.7</v>
      </c>
      <c r="M276" s="3">
        <v>333.7</v>
      </c>
      <c r="N276" t="s">
        <v>28</v>
      </c>
      <c r="O276">
        <v>44</v>
      </c>
      <c r="P276" s="1">
        <v>45887</v>
      </c>
      <c r="Q276">
        <v>361</v>
      </c>
      <c r="R276" t="s">
        <v>29</v>
      </c>
      <c r="S276">
        <v>1</v>
      </c>
      <c r="T276" s="1">
        <v>45529</v>
      </c>
      <c r="U276" t="s">
        <v>30</v>
      </c>
      <c r="V276" t="str">
        <f>TEXT(WEEKDAY(Working_Data[[#This Row],[order_date]],1),"DDDD")</f>
        <v>Friday</v>
      </c>
      <c r="W276" t="str">
        <f>TEXT(Working_Data[[#This Row],[order_date]],"mmmm")</f>
        <v>September</v>
      </c>
      <c r="X276" s="7">
        <f>Working_Data[[#This Row],[last_order_date]]-Working_Data[[#This Row],[signup_date]]</f>
        <v>519</v>
      </c>
      <c r="Y276" s="7">
        <f>IF(Working_Data[[#This Row],[churned]]="Active",1,0)</f>
        <v>1</v>
      </c>
      <c r="Z276" s="7">
        <f>YEAR(Working_Data[[#This Row],[order_date]])</f>
        <v>2023</v>
      </c>
    </row>
    <row r="277" spans="1:26" x14ac:dyDescent="0.25">
      <c r="A277" t="s">
        <v>604</v>
      </c>
      <c r="B277" t="s">
        <v>45</v>
      </c>
      <c r="C277" t="s">
        <v>39</v>
      </c>
      <c r="D277" t="s">
        <v>32</v>
      </c>
      <c r="E277" s="1">
        <v>45371</v>
      </c>
      <c r="F277" t="s">
        <v>605</v>
      </c>
      <c r="G277" s="1">
        <v>45191</v>
      </c>
      <c r="H277" t="s">
        <v>41</v>
      </c>
      <c r="I277" t="s">
        <v>54</v>
      </c>
      <c r="J277" t="s">
        <v>27</v>
      </c>
      <c r="K277">
        <v>3</v>
      </c>
      <c r="L277" s="3">
        <f>Working_Data[[#This Row],[price2]]/Working_Data[[#This Row],[quantity]]</f>
        <v>310.55666666666667</v>
      </c>
      <c r="M277" s="3">
        <v>931.67</v>
      </c>
      <c r="N277" t="s">
        <v>28</v>
      </c>
      <c r="O277">
        <v>3</v>
      </c>
      <c r="P277" s="1">
        <v>45785</v>
      </c>
      <c r="Q277">
        <v>246</v>
      </c>
      <c r="R277" t="s">
        <v>29</v>
      </c>
      <c r="S277">
        <v>2</v>
      </c>
      <c r="T277" s="1">
        <v>45690</v>
      </c>
      <c r="U277" t="s">
        <v>30</v>
      </c>
      <c r="V277" t="str">
        <f>TEXT(WEEKDAY(Working_Data[[#This Row],[order_date]],1),"DDDD")</f>
        <v>Friday</v>
      </c>
      <c r="W277" t="str">
        <f>TEXT(Working_Data[[#This Row],[order_date]],"mmmm")</f>
        <v>September</v>
      </c>
      <c r="X277" s="7">
        <f>Working_Data[[#This Row],[last_order_date]]-Working_Data[[#This Row],[signup_date]]</f>
        <v>414</v>
      </c>
      <c r="Y277" s="7">
        <f>IF(Working_Data[[#This Row],[churned]]="Active",1,0)</f>
        <v>1</v>
      </c>
      <c r="Z277" s="7">
        <f>YEAR(Working_Data[[#This Row],[order_date]])</f>
        <v>2023</v>
      </c>
    </row>
    <row r="278" spans="1:26" x14ac:dyDescent="0.25">
      <c r="A278" t="s">
        <v>606</v>
      </c>
      <c r="B278" t="s">
        <v>21</v>
      </c>
      <c r="C278" t="s">
        <v>82</v>
      </c>
      <c r="D278" t="s">
        <v>23</v>
      </c>
      <c r="E278" s="1">
        <v>45306</v>
      </c>
      <c r="F278" t="s">
        <v>607</v>
      </c>
      <c r="G278" s="1">
        <v>45191</v>
      </c>
      <c r="H278" t="s">
        <v>41</v>
      </c>
      <c r="I278" t="s">
        <v>42</v>
      </c>
      <c r="J278" t="s">
        <v>49</v>
      </c>
      <c r="K278">
        <v>5</v>
      </c>
      <c r="L278" s="3">
        <f>Working_Data[[#This Row],[price2]]/Working_Data[[#This Row],[quantity]]</f>
        <v>215.38200000000001</v>
      </c>
      <c r="M278" s="3">
        <v>1076.9100000000001</v>
      </c>
      <c r="N278" t="s">
        <v>50</v>
      </c>
      <c r="O278">
        <v>14</v>
      </c>
      <c r="P278" s="1">
        <v>45623</v>
      </c>
      <c r="Q278">
        <v>416</v>
      </c>
      <c r="R278" t="s">
        <v>29</v>
      </c>
      <c r="S278">
        <v>4</v>
      </c>
      <c r="T278" s="1">
        <v>45657</v>
      </c>
      <c r="U278" t="s">
        <v>36</v>
      </c>
      <c r="V278" t="str">
        <f>TEXT(WEEKDAY(Working_Data[[#This Row],[order_date]],1),"DDDD")</f>
        <v>Friday</v>
      </c>
      <c r="W278" t="str">
        <f>TEXT(Working_Data[[#This Row],[order_date]],"mmmm")</f>
        <v>September</v>
      </c>
      <c r="X278" s="7">
        <f>Working_Data[[#This Row],[last_order_date]]-Working_Data[[#This Row],[signup_date]]</f>
        <v>317</v>
      </c>
      <c r="Y278" s="7">
        <f>IF(Working_Data[[#This Row],[churned]]="Active",1,0)</f>
        <v>1</v>
      </c>
      <c r="Z278" s="7">
        <f>YEAR(Working_Data[[#This Row],[order_date]])</f>
        <v>2023</v>
      </c>
    </row>
    <row r="279" spans="1:26" x14ac:dyDescent="0.25">
      <c r="A279" t="s">
        <v>608</v>
      </c>
      <c r="B279" t="s">
        <v>38</v>
      </c>
      <c r="C279" t="s">
        <v>82</v>
      </c>
      <c r="D279" t="s">
        <v>32</v>
      </c>
      <c r="E279" s="1">
        <v>45488</v>
      </c>
      <c r="F279" t="s">
        <v>609</v>
      </c>
      <c r="G279" s="1">
        <v>45191</v>
      </c>
      <c r="H279" t="s">
        <v>47</v>
      </c>
      <c r="I279" t="s">
        <v>54</v>
      </c>
      <c r="J279" t="s">
        <v>27</v>
      </c>
      <c r="K279">
        <v>4</v>
      </c>
      <c r="L279" s="3">
        <f>Working_Data[[#This Row],[price2]]/Working_Data[[#This Row],[quantity]]</f>
        <v>40.202500000000001</v>
      </c>
      <c r="M279" s="3">
        <v>160.81</v>
      </c>
      <c r="N279" t="s">
        <v>28</v>
      </c>
      <c r="O279">
        <v>2</v>
      </c>
      <c r="P279" s="1">
        <v>45581</v>
      </c>
      <c r="Q279">
        <v>152</v>
      </c>
      <c r="R279" t="s">
        <v>29</v>
      </c>
      <c r="S279">
        <v>1</v>
      </c>
      <c r="T279" s="1">
        <v>45934</v>
      </c>
      <c r="U279" t="s">
        <v>30</v>
      </c>
      <c r="V279" t="str">
        <f>TEXT(WEEKDAY(Working_Data[[#This Row],[order_date]],1),"DDDD")</f>
        <v>Friday</v>
      </c>
      <c r="W279" t="str">
        <f>TEXT(Working_Data[[#This Row],[order_date]],"mmmm")</f>
        <v>September</v>
      </c>
      <c r="X279" s="7">
        <f>Working_Data[[#This Row],[last_order_date]]-Working_Data[[#This Row],[signup_date]]</f>
        <v>93</v>
      </c>
      <c r="Y279" s="7">
        <f>IF(Working_Data[[#This Row],[churned]]="Active",1,0)</f>
        <v>1</v>
      </c>
      <c r="Z279" s="7">
        <f>YEAR(Working_Data[[#This Row],[order_date]])</f>
        <v>2023</v>
      </c>
    </row>
    <row r="280" spans="1:26" x14ac:dyDescent="0.25">
      <c r="A280" t="s">
        <v>610</v>
      </c>
      <c r="B280" t="s">
        <v>21</v>
      </c>
      <c r="C280" t="s">
        <v>82</v>
      </c>
      <c r="D280" t="s">
        <v>56</v>
      </c>
      <c r="E280" s="1">
        <v>45597</v>
      </c>
      <c r="F280" t="s">
        <v>611</v>
      </c>
      <c r="G280" s="1">
        <v>45191</v>
      </c>
      <c r="H280" t="s">
        <v>58</v>
      </c>
      <c r="I280" t="s">
        <v>54</v>
      </c>
      <c r="J280" t="s">
        <v>59</v>
      </c>
      <c r="K280">
        <v>4</v>
      </c>
      <c r="L280" s="3">
        <f>Working_Data[[#This Row],[price2]]/Working_Data[[#This Row],[quantity]]</f>
        <v>73.045000000000002</v>
      </c>
      <c r="M280" s="3">
        <v>292.18</v>
      </c>
      <c r="N280" t="s">
        <v>28</v>
      </c>
      <c r="O280">
        <v>2</v>
      </c>
      <c r="P280" s="1">
        <v>45998</v>
      </c>
      <c r="Q280">
        <v>374</v>
      </c>
      <c r="R280" t="s">
        <v>29</v>
      </c>
      <c r="S280">
        <v>5</v>
      </c>
      <c r="T280" s="1">
        <v>45839</v>
      </c>
      <c r="U280" t="s">
        <v>60</v>
      </c>
      <c r="V280" t="str">
        <f>TEXT(WEEKDAY(Working_Data[[#This Row],[order_date]],1),"DDDD")</f>
        <v>Friday</v>
      </c>
      <c r="W280" t="str">
        <f>TEXT(Working_Data[[#This Row],[order_date]],"mmmm")</f>
        <v>September</v>
      </c>
      <c r="X280" s="7">
        <f>Working_Data[[#This Row],[last_order_date]]-Working_Data[[#This Row],[signup_date]]</f>
        <v>401</v>
      </c>
      <c r="Y280" s="7">
        <f>IF(Working_Data[[#This Row],[churned]]="Active",1,0)</f>
        <v>1</v>
      </c>
      <c r="Z280" s="7">
        <f>YEAR(Working_Data[[#This Row],[order_date]])</f>
        <v>2023</v>
      </c>
    </row>
    <row r="281" spans="1:26" x14ac:dyDescent="0.25">
      <c r="A281" t="s">
        <v>612</v>
      </c>
      <c r="B281" t="s">
        <v>21</v>
      </c>
      <c r="C281" t="s">
        <v>39</v>
      </c>
      <c r="D281" t="s">
        <v>32</v>
      </c>
      <c r="E281" s="1">
        <v>45854</v>
      </c>
      <c r="F281" t="s">
        <v>613</v>
      </c>
      <c r="G281" s="1">
        <v>45191</v>
      </c>
      <c r="H281" t="s">
        <v>58</v>
      </c>
      <c r="I281" t="s">
        <v>63</v>
      </c>
      <c r="J281" t="s">
        <v>27</v>
      </c>
      <c r="K281">
        <v>4</v>
      </c>
      <c r="L281" s="3">
        <f>Working_Data[[#This Row],[price2]]/Working_Data[[#This Row],[quantity]]</f>
        <v>348.7525</v>
      </c>
      <c r="M281" s="3">
        <v>1395.01</v>
      </c>
      <c r="N281" t="s">
        <v>28</v>
      </c>
      <c r="O281">
        <v>19</v>
      </c>
      <c r="P281" s="1">
        <v>45852</v>
      </c>
      <c r="Q281">
        <v>103</v>
      </c>
      <c r="R281" t="s">
        <v>29</v>
      </c>
      <c r="S281">
        <v>4</v>
      </c>
      <c r="T281" s="1">
        <v>45825</v>
      </c>
      <c r="U281" t="s">
        <v>36</v>
      </c>
      <c r="V281" t="str">
        <f>TEXT(WEEKDAY(Working_Data[[#This Row],[order_date]],1),"DDDD")</f>
        <v>Friday</v>
      </c>
      <c r="W281" t="str">
        <f>TEXT(Working_Data[[#This Row],[order_date]],"mmmm")</f>
        <v>September</v>
      </c>
      <c r="X281" s="7">
        <f>Working_Data[[#This Row],[last_order_date]]-Working_Data[[#This Row],[signup_date]]</f>
        <v>-2</v>
      </c>
      <c r="Y281" s="7">
        <f>IF(Working_Data[[#This Row],[churned]]="Active",1,0)</f>
        <v>1</v>
      </c>
      <c r="Z281" s="7">
        <f>YEAR(Working_Data[[#This Row],[order_date]])</f>
        <v>2023</v>
      </c>
    </row>
    <row r="282" spans="1:26" x14ac:dyDescent="0.25">
      <c r="A282" t="s">
        <v>614</v>
      </c>
      <c r="B282" t="s">
        <v>45</v>
      </c>
      <c r="C282" t="s">
        <v>39</v>
      </c>
      <c r="D282" t="s">
        <v>56</v>
      </c>
      <c r="E282" s="1">
        <v>45993</v>
      </c>
      <c r="F282" t="s">
        <v>615</v>
      </c>
      <c r="G282" s="1">
        <v>45191</v>
      </c>
      <c r="H282" t="s">
        <v>47</v>
      </c>
      <c r="I282" t="s">
        <v>54</v>
      </c>
      <c r="J282" t="s">
        <v>59</v>
      </c>
      <c r="K282">
        <v>1</v>
      </c>
      <c r="L282" s="3">
        <f>Working_Data[[#This Row],[price2]]/Working_Data[[#This Row],[quantity]]</f>
        <v>1340.07</v>
      </c>
      <c r="M282" s="3">
        <v>1340.07</v>
      </c>
      <c r="N282" t="s">
        <v>28</v>
      </c>
      <c r="O282">
        <v>36</v>
      </c>
      <c r="P282" s="1">
        <v>45643</v>
      </c>
      <c r="Q282">
        <v>347</v>
      </c>
      <c r="R282" t="s">
        <v>29</v>
      </c>
      <c r="S282">
        <v>1</v>
      </c>
      <c r="T282" s="1">
        <v>45731</v>
      </c>
      <c r="U282" t="s">
        <v>30</v>
      </c>
      <c r="V282" t="str">
        <f>TEXT(WEEKDAY(Working_Data[[#This Row],[order_date]],1),"DDDD")</f>
        <v>Friday</v>
      </c>
      <c r="W282" t="str">
        <f>TEXT(Working_Data[[#This Row],[order_date]],"mmmm")</f>
        <v>September</v>
      </c>
      <c r="X282" s="7">
        <f>Working_Data[[#This Row],[last_order_date]]-Working_Data[[#This Row],[signup_date]]</f>
        <v>-350</v>
      </c>
      <c r="Y282" s="7">
        <f>IF(Working_Data[[#This Row],[churned]]="Active",1,0)</f>
        <v>1</v>
      </c>
      <c r="Z282" s="7">
        <f>YEAR(Working_Data[[#This Row],[order_date]])</f>
        <v>2023</v>
      </c>
    </row>
    <row r="283" spans="1:26" x14ac:dyDescent="0.25">
      <c r="A283" t="s">
        <v>616</v>
      </c>
      <c r="B283" t="s">
        <v>38</v>
      </c>
      <c r="C283" t="s">
        <v>39</v>
      </c>
      <c r="D283" t="s">
        <v>56</v>
      </c>
      <c r="E283" s="1">
        <v>45514</v>
      </c>
      <c r="F283" t="s">
        <v>617</v>
      </c>
      <c r="G283" s="1">
        <v>45191</v>
      </c>
      <c r="H283" t="s">
        <v>34</v>
      </c>
      <c r="I283" t="s">
        <v>54</v>
      </c>
      <c r="J283" t="s">
        <v>67</v>
      </c>
      <c r="K283">
        <v>2</v>
      </c>
      <c r="L283" s="3">
        <f>Working_Data[[#This Row],[price2]]/Working_Data[[#This Row],[quantity]]</f>
        <v>60.95</v>
      </c>
      <c r="M283" s="3">
        <v>121.9</v>
      </c>
      <c r="N283" t="s">
        <v>35</v>
      </c>
      <c r="O283">
        <v>15</v>
      </c>
      <c r="P283" s="1">
        <v>45532</v>
      </c>
      <c r="Q283">
        <v>492</v>
      </c>
      <c r="R283" t="s">
        <v>43</v>
      </c>
      <c r="S283">
        <v>1</v>
      </c>
      <c r="T283" s="1">
        <v>45639</v>
      </c>
      <c r="U283" t="s">
        <v>60</v>
      </c>
      <c r="V283" t="str">
        <f>TEXT(WEEKDAY(Working_Data[[#This Row],[order_date]],1),"DDDD")</f>
        <v>Friday</v>
      </c>
      <c r="W283" t="str">
        <f>TEXT(Working_Data[[#This Row],[order_date]],"mmmm")</f>
        <v>September</v>
      </c>
      <c r="X283" s="7">
        <f>Working_Data[[#This Row],[last_order_date]]-Working_Data[[#This Row],[signup_date]]</f>
        <v>18</v>
      </c>
      <c r="Y283" s="7">
        <f>IF(Working_Data[[#This Row],[churned]]="Active",1,0)</f>
        <v>0</v>
      </c>
      <c r="Z283" s="7">
        <f>YEAR(Working_Data[[#This Row],[order_date]])</f>
        <v>2023</v>
      </c>
    </row>
    <row r="284" spans="1:26" x14ac:dyDescent="0.25">
      <c r="A284" t="s">
        <v>618</v>
      </c>
      <c r="B284" t="s">
        <v>45</v>
      </c>
      <c r="C284" t="s">
        <v>82</v>
      </c>
      <c r="D284" t="s">
        <v>52</v>
      </c>
      <c r="E284" s="1">
        <v>45277</v>
      </c>
      <c r="F284" t="s">
        <v>619</v>
      </c>
      <c r="G284" s="1">
        <v>45191</v>
      </c>
      <c r="H284" t="s">
        <v>34</v>
      </c>
      <c r="I284" t="s">
        <v>63</v>
      </c>
      <c r="J284" t="s">
        <v>49</v>
      </c>
      <c r="K284">
        <v>1</v>
      </c>
      <c r="L284" s="3">
        <f>Working_Data[[#This Row],[price2]]/Working_Data[[#This Row],[quantity]]</f>
        <v>1399.93</v>
      </c>
      <c r="M284" s="3">
        <v>1399.93</v>
      </c>
      <c r="N284" t="s">
        <v>35</v>
      </c>
      <c r="O284">
        <v>26</v>
      </c>
      <c r="P284" s="1">
        <v>45483</v>
      </c>
      <c r="Q284">
        <v>76</v>
      </c>
      <c r="R284" t="s">
        <v>29</v>
      </c>
      <c r="S284">
        <v>3</v>
      </c>
      <c r="T284" s="1">
        <v>45995</v>
      </c>
      <c r="U284" t="s">
        <v>60</v>
      </c>
      <c r="V284" t="str">
        <f>TEXT(WEEKDAY(Working_Data[[#This Row],[order_date]],1),"DDDD")</f>
        <v>Friday</v>
      </c>
      <c r="W284" t="str">
        <f>TEXT(Working_Data[[#This Row],[order_date]],"mmmm")</f>
        <v>September</v>
      </c>
      <c r="X284" s="7">
        <f>Working_Data[[#This Row],[last_order_date]]-Working_Data[[#This Row],[signup_date]]</f>
        <v>206</v>
      </c>
      <c r="Y284" s="7">
        <f>IF(Working_Data[[#This Row],[churned]]="Active",1,0)</f>
        <v>1</v>
      </c>
      <c r="Z284" s="7">
        <f>YEAR(Working_Data[[#This Row],[order_date]])</f>
        <v>2023</v>
      </c>
    </row>
    <row r="285" spans="1:26" x14ac:dyDescent="0.25">
      <c r="A285" t="s">
        <v>620</v>
      </c>
      <c r="B285" t="s">
        <v>45</v>
      </c>
      <c r="C285" t="s">
        <v>39</v>
      </c>
      <c r="D285" t="s">
        <v>32</v>
      </c>
      <c r="E285" s="1">
        <v>45860</v>
      </c>
      <c r="F285" t="s">
        <v>621</v>
      </c>
      <c r="G285" s="1">
        <v>45192</v>
      </c>
      <c r="H285" t="s">
        <v>34</v>
      </c>
      <c r="I285" t="s">
        <v>63</v>
      </c>
      <c r="J285" t="s">
        <v>64</v>
      </c>
      <c r="K285">
        <v>5</v>
      </c>
      <c r="L285" s="3">
        <f>Working_Data[[#This Row],[price2]]/Working_Data[[#This Row],[quantity]]</f>
        <v>282.8</v>
      </c>
      <c r="M285" s="3">
        <v>1414</v>
      </c>
      <c r="N285" t="s">
        <v>35</v>
      </c>
      <c r="O285">
        <v>13</v>
      </c>
      <c r="P285" s="1">
        <v>45689</v>
      </c>
      <c r="Q285">
        <v>338</v>
      </c>
      <c r="R285" t="s">
        <v>29</v>
      </c>
      <c r="S285">
        <v>4</v>
      </c>
      <c r="T285" s="1">
        <v>45859</v>
      </c>
      <c r="U285" t="s">
        <v>36</v>
      </c>
      <c r="V285" t="str">
        <f>TEXT(WEEKDAY(Working_Data[[#This Row],[order_date]],1),"DDDD")</f>
        <v>Saturday</v>
      </c>
      <c r="W285" t="str">
        <f>TEXT(Working_Data[[#This Row],[order_date]],"mmmm")</f>
        <v>September</v>
      </c>
      <c r="X285" s="7">
        <f>Working_Data[[#This Row],[last_order_date]]-Working_Data[[#This Row],[signup_date]]</f>
        <v>-171</v>
      </c>
      <c r="Y285" s="7">
        <f>IF(Working_Data[[#This Row],[churned]]="Active",1,0)</f>
        <v>1</v>
      </c>
      <c r="Z285" s="7">
        <f>YEAR(Working_Data[[#This Row],[order_date]])</f>
        <v>2023</v>
      </c>
    </row>
    <row r="286" spans="1:26" x14ac:dyDescent="0.25">
      <c r="A286" t="s">
        <v>622</v>
      </c>
      <c r="B286" t="s">
        <v>45</v>
      </c>
      <c r="C286" t="s">
        <v>82</v>
      </c>
      <c r="D286" t="s">
        <v>77</v>
      </c>
      <c r="E286" s="1">
        <v>45648</v>
      </c>
      <c r="F286" t="s">
        <v>623</v>
      </c>
      <c r="G286" s="1">
        <v>45192</v>
      </c>
      <c r="H286" t="s">
        <v>58</v>
      </c>
      <c r="I286" t="s">
        <v>54</v>
      </c>
      <c r="J286" t="s">
        <v>59</v>
      </c>
      <c r="K286">
        <v>2</v>
      </c>
      <c r="L286" s="3">
        <f>Working_Data[[#This Row],[price2]]/Working_Data[[#This Row],[quantity]]</f>
        <v>112.455</v>
      </c>
      <c r="M286" s="3">
        <v>224.91</v>
      </c>
      <c r="N286" t="s">
        <v>50</v>
      </c>
      <c r="O286">
        <v>15</v>
      </c>
      <c r="P286" s="1">
        <v>45888</v>
      </c>
      <c r="Q286">
        <v>443</v>
      </c>
      <c r="R286" t="s">
        <v>29</v>
      </c>
      <c r="S286">
        <v>1</v>
      </c>
      <c r="T286" s="1">
        <v>45301</v>
      </c>
      <c r="U286" t="s">
        <v>30</v>
      </c>
      <c r="V286" t="str">
        <f>TEXT(WEEKDAY(Working_Data[[#This Row],[order_date]],1),"DDDD")</f>
        <v>Saturday</v>
      </c>
      <c r="W286" t="str">
        <f>TEXT(Working_Data[[#This Row],[order_date]],"mmmm")</f>
        <v>September</v>
      </c>
      <c r="X286" s="7">
        <f>Working_Data[[#This Row],[last_order_date]]-Working_Data[[#This Row],[signup_date]]</f>
        <v>240</v>
      </c>
      <c r="Y286" s="7">
        <f>IF(Working_Data[[#This Row],[churned]]="Active",1,0)</f>
        <v>1</v>
      </c>
      <c r="Z286" s="7">
        <f>YEAR(Working_Data[[#This Row],[order_date]])</f>
        <v>2023</v>
      </c>
    </row>
    <row r="287" spans="1:26" x14ac:dyDescent="0.25">
      <c r="A287" t="s">
        <v>624</v>
      </c>
      <c r="B287" t="s">
        <v>45</v>
      </c>
      <c r="C287" t="s">
        <v>39</v>
      </c>
      <c r="D287" t="s">
        <v>77</v>
      </c>
      <c r="E287" s="1">
        <v>45617</v>
      </c>
      <c r="F287" t="s">
        <v>625</v>
      </c>
      <c r="G287" s="1">
        <v>45192</v>
      </c>
      <c r="H287" t="s">
        <v>58</v>
      </c>
      <c r="I287" t="s">
        <v>48</v>
      </c>
      <c r="J287" t="s">
        <v>49</v>
      </c>
      <c r="K287">
        <v>1</v>
      </c>
      <c r="L287" s="3">
        <f>Working_Data[[#This Row],[price2]]/Working_Data[[#This Row],[quantity]]</f>
        <v>262.5</v>
      </c>
      <c r="M287" s="3">
        <v>262.5</v>
      </c>
      <c r="N287" t="s">
        <v>28</v>
      </c>
      <c r="O287">
        <v>18</v>
      </c>
      <c r="P287" s="1">
        <v>45803</v>
      </c>
      <c r="Q287">
        <v>60</v>
      </c>
      <c r="R287" t="s">
        <v>29</v>
      </c>
      <c r="S287">
        <v>3</v>
      </c>
      <c r="T287" s="1">
        <v>45333</v>
      </c>
      <c r="U287" t="s">
        <v>36</v>
      </c>
      <c r="V287" t="str">
        <f>TEXT(WEEKDAY(Working_Data[[#This Row],[order_date]],1),"DDDD")</f>
        <v>Saturday</v>
      </c>
      <c r="W287" t="str">
        <f>TEXT(Working_Data[[#This Row],[order_date]],"mmmm")</f>
        <v>September</v>
      </c>
      <c r="X287" s="7">
        <f>Working_Data[[#This Row],[last_order_date]]-Working_Data[[#This Row],[signup_date]]</f>
        <v>186</v>
      </c>
      <c r="Y287" s="7">
        <f>IF(Working_Data[[#This Row],[churned]]="Active",1,0)</f>
        <v>1</v>
      </c>
      <c r="Z287" s="7">
        <f>YEAR(Working_Data[[#This Row],[order_date]])</f>
        <v>2023</v>
      </c>
    </row>
    <row r="288" spans="1:26" x14ac:dyDescent="0.25">
      <c r="A288" t="s">
        <v>626</v>
      </c>
      <c r="B288" t="s">
        <v>21</v>
      </c>
      <c r="C288" t="s">
        <v>22</v>
      </c>
      <c r="D288" t="s">
        <v>23</v>
      </c>
      <c r="E288" s="1">
        <v>45631</v>
      </c>
      <c r="F288" t="s">
        <v>627</v>
      </c>
      <c r="G288" s="1">
        <v>45192</v>
      </c>
      <c r="H288" t="s">
        <v>58</v>
      </c>
      <c r="I288" t="s">
        <v>63</v>
      </c>
      <c r="J288" t="s">
        <v>64</v>
      </c>
      <c r="K288">
        <v>3</v>
      </c>
      <c r="L288" s="3">
        <f>Working_Data[[#This Row],[price2]]/Working_Data[[#This Row],[quantity]]</f>
        <v>164.86333333333332</v>
      </c>
      <c r="M288" s="3">
        <v>494.59</v>
      </c>
      <c r="N288" t="s">
        <v>50</v>
      </c>
      <c r="O288">
        <v>6</v>
      </c>
      <c r="P288" s="1">
        <v>45888</v>
      </c>
      <c r="Q288">
        <v>20</v>
      </c>
      <c r="R288" t="s">
        <v>43</v>
      </c>
      <c r="S288">
        <v>3</v>
      </c>
      <c r="T288" s="1">
        <v>45828</v>
      </c>
      <c r="U288" t="s">
        <v>60</v>
      </c>
      <c r="V288" t="str">
        <f>TEXT(WEEKDAY(Working_Data[[#This Row],[order_date]],1),"DDDD")</f>
        <v>Saturday</v>
      </c>
      <c r="W288" t="str">
        <f>TEXT(Working_Data[[#This Row],[order_date]],"mmmm")</f>
        <v>September</v>
      </c>
      <c r="X288" s="7">
        <f>Working_Data[[#This Row],[last_order_date]]-Working_Data[[#This Row],[signup_date]]</f>
        <v>257</v>
      </c>
      <c r="Y288" s="7">
        <f>IF(Working_Data[[#This Row],[churned]]="Active",1,0)</f>
        <v>0</v>
      </c>
      <c r="Z288" s="7">
        <f>YEAR(Working_Data[[#This Row],[order_date]])</f>
        <v>2023</v>
      </c>
    </row>
    <row r="289" spans="1:26" x14ac:dyDescent="0.25">
      <c r="A289" t="s">
        <v>628</v>
      </c>
      <c r="B289" t="s">
        <v>38</v>
      </c>
      <c r="C289" t="s">
        <v>22</v>
      </c>
      <c r="D289" t="s">
        <v>32</v>
      </c>
      <c r="E289" s="1">
        <v>45320</v>
      </c>
      <c r="F289" t="s">
        <v>629</v>
      </c>
      <c r="G289" s="1">
        <v>45192</v>
      </c>
      <c r="H289" t="s">
        <v>34</v>
      </c>
      <c r="I289" t="s">
        <v>26</v>
      </c>
      <c r="J289" t="s">
        <v>64</v>
      </c>
      <c r="K289">
        <v>4</v>
      </c>
      <c r="L289" s="3">
        <f>Working_Data[[#This Row],[price2]]/Working_Data[[#This Row],[quantity]]</f>
        <v>245</v>
      </c>
      <c r="M289" s="3">
        <v>980</v>
      </c>
      <c r="N289" t="s">
        <v>28</v>
      </c>
      <c r="O289">
        <v>1</v>
      </c>
      <c r="P289" s="1">
        <v>45877</v>
      </c>
      <c r="Q289">
        <v>353</v>
      </c>
      <c r="R289" t="s">
        <v>43</v>
      </c>
      <c r="S289">
        <v>4</v>
      </c>
      <c r="T289" s="1">
        <v>45649</v>
      </c>
      <c r="U289" t="s">
        <v>30</v>
      </c>
      <c r="V289" t="str">
        <f>TEXT(WEEKDAY(Working_Data[[#This Row],[order_date]],1),"DDDD")</f>
        <v>Saturday</v>
      </c>
      <c r="W289" t="str">
        <f>TEXT(Working_Data[[#This Row],[order_date]],"mmmm")</f>
        <v>September</v>
      </c>
      <c r="X289" s="7">
        <f>Working_Data[[#This Row],[last_order_date]]-Working_Data[[#This Row],[signup_date]]</f>
        <v>557</v>
      </c>
      <c r="Y289" s="7">
        <f>IF(Working_Data[[#This Row],[churned]]="Active",1,0)</f>
        <v>0</v>
      </c>
      <c r="Z289" s="7">
        <f>YEAR(Working_Data[[#This Row],[order_date]])</f>
        <v>2023</v>
      </c>
    </row>
    <row r="290" spans="1:26" x14ac:dyDescent="0.25">
      <c r="A290" t="s">
        <v>630</v>
      </c>
      <c r="B290" t="s">
        <v>45</v>
      </c>
      <c r="C290" t="s">
        <v>82</v>
      </c>
      <c r="D290" t="s">
        <v>56</v>
      </c>
      <c r="E290" s="1">
        <v>45515</v>
      </c>
      <c r="F290" t="s">
        <v>631</v>
      </c>
      <c r="G290" s="1">
        <v>45192</v>
      </c>
      <c r="H290" t="s">
        <v>58</v>
      </c>
      <c r="I290" t="s">
        <v>48</v>
      </c>
      <c r="J290" t="s">
        <v>27</v>
      </c>
      <c r="K290">
        <v>1</v>
      </c>
      <c r="L290" s="3">
        <f>Working_Data[[#This Row],[price2]]/Working_Data[[#This Row],[quantity]]</f>
        <v>228.02</v>
      </c>
      <c r="M290" s="3">
        <v>228.02</v>
      </c>
      <c r="N290" t="s">
        <v>28</v>
      </c>
      <c r="O290">
        <v>7</v>
      </c>
      <c r="P290" s="1">
        <v>45530</v>
      </c>
      <c r="Q290">
        <v>458</v>
      </c>
      <c r="R290" t="s">
        <v>29</v>
      </c>
      <c r="S290">
        <v>4</v>
      </c>
      <c r="T290" s="1">
        <v>45764</v>
      </c>
      <c r="U290" t="s">
        <v>36</v>
      </c>
      <c r="V290" t="str">
        <f>TEXT(WEEKDAY(Working_Data[[#This Row],[order_date]],1),"DDDD")</f>
        <v>Saturday</v>
      </c>
      <c r="W290" t="str">
        <f>TEXT(Working_Data[[#This Row],[order_date]],"mmmm")</f>
        <v>September</v>
      </c>
      <c r="X290" s="7">
        <f>Working_Data[[#This Row],[last_order_date]]-Working_Data[[#This Row],[signup_date]]</f>
        <v>15</v>
      </c>
      <c r="Y290" s="7">
        <f>IF(Working_Data[[#This Row],[churned]]="Active",1,0)</f>
        <v>1</v>
      </c>
      <c r="Z290" s="7">
        <f>YEAR(Working_Data[[#This Row],[order_date]])</f>
        <v>2023</v>
      </c>
    </row>
    <row r="291" spans="1:26" x14ac:dyDescent="0.25">
      <c r="A291" t="s">
        <v>632</v>
      </c>
      <c r="B291" t="s">
        <v>38</v>
      </c>
      <c r="C291" t="s">
        <v>22</v>
      </c>
      <c r="D291" t="s">
        <v>77</v>
      </c>
      <c r="E291" s="1">
        <v>45178</v>
      </c>
      <c r="F291" t="s">
        <v>633</v>
      </c>
      <c r="G291" s="1">
        <v>45192</v>
      </c>
      <c r="H291" t="s">
        <v>41</v>
      </c>
      <c r="I291" t="s">
        <v>26</v>
      </c>
      <c r="J291" t="s">
        <v>49</v>
      </c>
      <c r="K291">
        <v>1</v>
      </c>
      <c r="L291" s="3">
        <f>Working_Data[[#This Row],[price2]]/Working_Data[[#This Row],[quantity]]</f>
        <v>1333.52</v>
      </c>
      <c r="M291" s="3">
        <v>1333.52</v>
      </c>
      <c r="N291" t="s">
        <v>50</v>
      </c>
      <c r="O291">
        <v>22</v>
      </c>
      <c r="P291" s="1">
        <v>45825</v>
      </c>
      <c r="Q291">
        <v>326</v>
      </c>
      <c r="R291" t="s">
        <v>43</v>
      </c>
      <c r="S291">
        <v>5</v>
      </c>
      <c r="T291" s="1">
        <v>45785</v>
      </c>
      <c r="U291" t="s">
        <v>60</v>
      </c>
      <c r="V291" t="str">
        <f>TEXT(WEEKDAY(Working_Data[[#This Row],[order_date]],1),"DDDD")</f>
        <v>Saturday</v>
      </c>
      <c r="W291" t="str">
        <f>TEXT(Working_Data[[#This Row],[order_date]],"mmmm")</f>
        <v>September</v>
      </c>
      <c r="X291" s="7">
        <f>Working_Data[[#This Row],[last_order_date]]-Working_Data[[#This Row],[signup_date]]</f>
        <v>647</v>
      </c>
      <c r="Y291" s="7">
        <f>IF(Working_Data[[#This Row],[churned]]="Active",1,0)</f>
        <v>0</v>
      </c>
      <c r="Z291" s="7">
        <f>YEAR(Working_Data[[#This Row],[order_date]])</f>
        <v>2023</v>
      </c>
    </row>
    <row r="292" spans="1:26" x14ac:dyDescent="0.25">
      <c r="A292" t="s">
        <v>634</v>
      </c>
      <c r="B292" t="s">
        <v>21</v>
      </c>
      <c r="C292" t="s">
        <v>39</v>
      </c>
      <c r="D292" t="s">
        <v>52</v>
      </c>
      <c r="E292" s="1">
        <v>45351</v>
      </c>
      <c r="F292" t="s">
        <v>635</v>
      </c>
      <c r="G292" s="1">
        <v>45192</v>
      </c>
      <c r="H292" t="s">
        <v>34</v>
      </c>
      <c r="I292" t="s">
        <v>26</v>
      </c>
      <c r="J292" t="s">
        <v>67</v>
      </c>
      <c r="K292">
        <v>5</v>
      </c>
      <c r="L292" s="3">
        <f>Working_Data[[#This Row],[price2]]/Working_Data[[#This Row],[quantity]]</f>
        <v>222.33600000000001</v>
      </c>
      <c r="M292" s="3">
        <v>1111.68</v>
      </c>
      <c r="N292" t="s">
        <v>50</v>
      </c>
      <c r="O292">
        <v>42</v>
      </c>
      <c r="P292" s="1">
        <v>45555</v>
      </c>
      <c r="Q292">
        <v>384</v>
      </c>
      <c r="R292" t="s">
        <v>43</v>
      </c>
      <c r="S292">
        <v>5</v>
      </c>
      <c r="T292" s="1">
        <v>45646</v>
      </c>
      <c r="U292" t="s">
        <v>36</v>
      </c>
      <c r="V292" t="str">
        <f>TEXT(WEEKDAY(Working_Data[[#This Row],[order_date]],1),"DDDD")</f>
        <v>Saturday</v>
      </c>
      <c r="W292" t="str">
        <f>TEXT(Working_Data[[#This Row],[order_date]],"mmmm")</f>
        <v>September</v>
      </c>
      <c r="X292" s="7">
        <f>Working_Data[[#This Row],[last_order_date]]-Working_Data[[#This Row],[signup_date]]</f>
        <v>204</v>
      </c>
      <c r="Y292" s="7">
        <f>IF(Working_Data[[#This Row],[churned]]="Active",1,0)</f>
        <v>0</v>
      </c>
      <c r="Z292" s="7">
        <f>YEAR(Working_Data[[#This Row],[order_date]])</f>
        <v>2023</v>
      </c>
    </row>
    <row r="293" spans="1:26" x14ac:dyDescent="0.25">
      <c r="A293" t="s">
        <v>636</v>
      </c>
      <c r="B293" t="s">
        <v>38</v>
      </c>
      <c r="C293" t="s">
        <v>39</v>
      </c>
      <c r="D293" t="s">
        <v>52</v>
      </c>
      <c r="E293" s="1">
        <v>45318</v>
      </c>
      <c r="F293" t="s">
        <v>637</v>
      </c>
      <c r="G293" s="1">
        <v>45192</v>
      </c>
      <c r="H293" t="s">
        <v>41</v>
      </c>
      <c r="I293" t="s">
        <v>26</v>
      </c>
      <c r="J293" t="s">
        <v>49</v>
      </c>
      <c r="K293">
        <v>4</v>
      </c>
      <c r="L293" s="3">
        <f>Working_Data[[#This Row],[price2]]/Working_Data[[#This Row],[quantity]]</f>
        <v>267.84249999999997</v>
      </c>
      <c r="M293" s="3">
        <v>1071.3699999999999</v>
      </c>
      <c r="N293" t="s">
        <v>28</v>
      </c>
      <c r="O293">
        <v>8</v>
      </c>
      <c r="P293" s="1">
        <v>45832</v>
      </c>
      <c r="Q293">
        <v>491</v>
      </c>
      <c r="R293" t="s">
        <v>29</v>
      </c>
      <c r="S293">
        <v>5</v>
      </c>
      <c r="T293" s="1">
        <v>45936</v>
      </c>
      <c r="U293" t="s">
        <v>36</v>
      </c>
      <c r="V293" t="str">
        <f>TEXT(WEEKDAY(Working_Data[[#This Row],[order_date]],1),"DDDD")</f>
        <v>Saturday</v>
      </c>
      <c r="W293" t="str">
        <f>TEXT(Working_Data[[#This Row],[order_date]],"mmmm")</f>
        <v>September</v>
      </c>
      <c r="X293" s="7">
        <f>Working_Data[[#This Row],[last_order_date]]-Working_Data[[#This Row],[signup_date]]</f>
        <v>514</v>
      </c>
      <c r="Y293" s="7">
        <f>IF(Working_Data[[#This Row],[churned]]="Active",1,0)</f>
        <v>1</v>
      </c>
      <c r="Z293" s="7">
        <f>YEAR(Working_Data[[#This Row],[order_date]])</f>
        <v>2023</v>
      </c>
    </row>
    <row r="294" spans="1:26" x14ac:dyDescent="0.25">
      <c r="A294" t="s">
        <v>638</v>
      </c>
      <c r="B294" t="s">
        <v>21</v>
      </c>
      <c r="C294" t="s">
        <v>82</v>
      </c>
      <c r="D294" t="s">
        <v>56</v>
      </c>
      <c r="E294" s="1">
        <v>45619</v>
      </c>
      <c r="F294" t="s">
        <v>639</v>
      </c>
      <c r="G294" s="1">
        <v>45193</v>
      </c>
      <c r="H294" t="s">
        <v>25</v>
      </c>
      <c r="I294" t="s">
        <v>63</v>
      </c>
      <c r="J294" t="s">
        <v>64</v>
      </c>
      <c r="K294">
        <v>4</v>
      </c>
      <c r="L294" s="3">
        <f>Working_Data[[#This Row],[price2]]/Working_Data[[#This Row],[quantity]]</f>
        <v>276.09249999999997</v>
      </c>
      <c r="M294" s="3">
        <v>1104.3699999999999</v>
      </c>
      <c r="N294" t="s">
        <v>50</v>
      </c>
      <c r="O294">
        <v>6</v>
      </c>
      <c r="P294" s="1">
        <v>45713</v>
      </c>
      <c r="Q294">
        <v>223</v>
      </c>
      <c r="R294" t="s">
        <v>29</v>
      </c>
      <c r="S294">
        <v>5</v>
      </c>
      <c r="T294" s="1">
        <v>45646</v>
      </c>
      <c r="U294" t="s">
        <v>60</v>
      </c>
      <c r="V294" t="str">
        <f>TEXT(WEEKDAY(Working_Data[[#This Row],[order_date]],1),"DDDD")</f>
        <v>Sunday</v>
      </c>
      <c r="W294" t="str">
        <f>TEXT(Working_Data[[#This Row],[order_date]],"mmmm")</f>
        <v>September</v>
      </c>
      <c r="X294" s="7">
        <f>Working_Data[[#This Row],[last_order_date]]-Working_Data[[#This Row],[signup_date]]</f>
        <v>94</v>
      </c>
      <c r="Y294" s="7">
        <f>IF(Working_Data[[#This Row],[churned]]="Active",1,0)</f>
        <v>1</v>
      </c>
      <c r="Z294" s="7">
        <f>YEAR(Working_Data[[#This Row],[order_date]])</f>
        <v>2023</v>
      </c>
    </row>
    <row r="295" spans="1:26" x14ac:dyDescent="0.25">
      <c r="A295" t="s">
        <v>640</v>
      </c>
      <c r="B295" t="s">
        <v>21</v>
      </c>
      <c r="C295" t="s">
        <v>22</v>
      </c>
      <c r="D295" t="s">
        <v>77</v>
      </c>
      <c r="E295" s="1">
        <v>45400</v>
      </c>
      <c r="F295" t="s">
        <v>641</v>
      </c>
      <c r="G295" s="1">
        <v>45193</v>
      </c>
      <c r="H295" t="s">
        <v>25</v>
      </c>
      <c r="I295" t="s">
        <v>26</v>
      </c>
      <c r="J295" t="s">
        <v>27</v>
      </c>
      <c r="K295">
        <v>1</v>
      </c>
      <c r="L295" s="3">
        <f>Working_Data[[#This Row],[price2]]/Working_Data[[#This Row],[quantity]]</f>
        <v>901.81</v>
      </c>
      <c r="M295" s="3">
        <v>901.81</v>
      </c>
      <c r="N295" t="s">
        <v>28</v>
      </c>
      <c r="O295">
        <v>15</v>
      </c>
      <c r="P295" s="1">
        <v>45874</v>
      </c>
      <c r="Q295">
        <v>26</v>
      </c>
      <c r="R295" t="s">
        <v>29</v>
      </c>
      <c r="S295">
        <v>3</v>
      </c>
      <c r="T295" s="1">
        <v>45964</v>
      </c>
      <c r="U295" t="s">
        <v>30</v>
      </c>
      <c r="V295" t="str">
        <f>TEXT(WEEKDAY(Working_Data[[#This Row],[order_date]],1),"DDDD")</f>
        <v>Sunday</v>
      </c>
      <c r="W295" t="str">
        <f>TEXT(Working_Data[[#This Row],[order_date]],"mmmm")</f>
        <v>September</v>
      </c>
      <c r="X295" s="7">
        <f>Working_Data[[#This Row],[last_order_date]]-Working_Data[[#This Row],[signup_date]]</f>
        <v>474</v>
      </c>
      <c r="Y295" s="7">
        <f>IF(Working_Data[[#This Row],[churned]]="Active",1,0)</f>
        <v>1</v>
      </c>
      <c r="Z295" s="7">
        <f>YEAR(Working_Data[[#This Row],[order_date]])</f>
        <v>2023</v>
      </c>
    </row>
    <row r="296" spans="1:26" x14ac:dyDescent="0.25">
      <c r="A296" t="s">
        <v>642</v>
      </c>
      <c r="B296" t="s">
        <v>45</v>
      </c>
      <c r="C296" t="s">
        <v>82</v>
      </c>
      <c r="D296" t="s">
        <v>32</v>
      </c>
      <c r="E296" s="1">
        <v>45685</v>
      </c>
      <c r="F296" t="s">
        <v>643</v>
      </c>
      <c r="G296" s="1">
        <v>45193</v>
      </c>
      <c r="H296" t="s">
        <v>34</v>
      </c>
      <c r="I296" t="s">
        <v>63</v>
      </c>
      <c r="J296" t="s">
        <v>49</v>
      </c>
      <c r="K296">
        <v>5</v>
      </c>
      <c r="L296" s="3">
        <f>Working_Data[[#This Row],[price2]]/Working_Data[[#This Row],[quantity]]</f>
        <v>149.12799999999999</v>
      </c>
      <c r="M296" s="3">
        <v>745.64</v>
      </c>
      <c r="N296" t="s">
        <v>28</v>
      </c>
      <c r="O296">
        <v>2</v>
      </c>
      <c r="P296" s="1">
        <v>45801</v>
      </c>
      <c r="Q296">
        <v>429</v>
      </c>
      <c r="R296" t="s">
        <v>43</v>
      </c>
      <c r="S296">
        <v>1</v>
      </c>
      <c r="T296" s="1">
        <v>45854</v>
      </c>
      <c r="U296" t="s">
        <v>60</v>
      </c>
      <c r="V296" t="str">
        <f>TEXT(WEEKDAY(Working_Data[[#This Row],[order_date]],1),"DDDD")</f>
        <v>Sunday</v>
      </c>
      <c r="W296" t="str">
        <f>TEXT(Working_Data[[#This Row],[order_date]],"mmmm")</f>
        <v>September</v>
      </c>
      <c r="X296" s="7">
        <f>Working_Data[[#This Row],[last_order_date]]-Working_Data[[#This Row],[signup_date]]</f>
        <v>116</v>
      </c>
      <c r="Y296" s="7">
        <f>IF(Working_Data[[#This Row],[churned]]="Active",1,0)</f>
        <v>0</v>
      </c>
      <c r="Z296" s="7">
        <f>YEAR(Working_Data[[#This Row],[order_date]])</f>
        <v>2023</v>
      </c>
    </row>
    <row r="297" spans="1:26" x14ac:dyDescent="0.25">
      <c r="A297" t="s">
        <v>644</v>
      </c>
      <c r="B297" t="s">
        <v>45</v>
      </c>
      <c r="C297" t="s">
        <v>82</v>
      </c>
      <c r="D297" t="s">
        <v>77</v>
      </c>
      <c r="E297" s="1">
        <v>45701</v>
      </c>
      <c r="F297" t="s">
        <v>645</v>
      </c>
      <c r="G297" s="1">
        <v>45193</v>
      </c>
      <c r="H297" t="s">
        <v>47</v>
      </c>
      <c r="I297" t="s">
        <v>26</v>
      </c>
      <c r="J297" t="s">
        <v>49</v>
      </c>
      <c r="K297">
        <v>3</v>
      </c>
      <c r="L297" s="3">
        <f>Working_Data[[#This Row],[price2]]/Working_Data[[#This Row],[quantity]]</f>
        <v>40.343333333333334</v>
      </c>
      <c r="M297" s="3">
        <v>121.03</v>
      </c>
      <c r="N297" t="s">
        <v>50</v>
      </c>
      <c r="O297">
        <v>21</v>
      </c>
      <c r="P297" s="1">
        <v>45965</v>
      </c>
      <c r="Q297">
        <v>69</v>
      </c>
      <c r="R297" t="s">
        <v>29</v>
      </c>
      <c r="S297">
        <v>5</v>
      </c>
      <c r="T297" s="1">
        <v>45884</v>
      </c>
      <c r="U297" t="s">
        <v>30</v>
      </c>
      <c r="V297" t="str">
        <f>TEXT(WEEKDAY(Working_Data[[#This Row],[order_date]],1),"DDDD")</f>
        <v>Sunday</v>
      </c>
      <c r="W297" t="str">
        <f>TEXT(Working_Data[[#This Row],[order_date]],"mmmm")</f>
        <v>September</v>
      </c>
      <c r="X297" s="7">
        <f>Working_Data[[#This Row],[last_order_date]]-Working_Data[[#This Row],[signup_date]]</f>
        <v>264</v>
      </c>
      <c r="Y297" s="7">
        <f>IF(Working_Data[[#This Row],[churned]]="Active",1,0)</f>
        <v>1</v>
      </c>
      <c r="Z297" s="7">
        <f>YEAR(Working_Data[[#This Row],[order_date]])</f>
        <v>2023</v>
      </c>
    </row>
    <row r="298" spans="1:26" x14ac:dyDescent="0.25">
      <c r="A298" t="s">
        <v>646</v>
      </c>
      <c r="B298" t="s">
        <v>21</v>
      </c>
      <c r="C298" t="s">
        <v>39</v>
      </c>
      <c r="D298" t="s">
        <v>52</v>
      </c>
      <c r="E298" s="1">
        <v>45863</v>
      </c>
      <c r="F298" t="s">
        <v>647</v>
      </c>
      <c r="G298" s="1">
        <v>45193</v>
      </c>
      <c r="H298" t="s">
        <v>47</v>
      </c>
      <c r="I298" t="s">
        <v>26</v>
      </c>
      <c r="J298" t="s">
        <v>49</v>
      </c>
      <c r="K298">
        <v>1</v>
      </c>
      <c r="L298" s="3">
        <f>Working_Data[[#This Row],[price2]]/Working_Data[[#This Row],[quantity]]</f>
        <v>1376.4</v>
      </c>
      <c r="M298" s="3">
        <v>1376.4</v>
      </c>
      <c r="N298" t="s">
        <v>35</v>
      </c>
      <c r="O298">
        <v>42</v>
      </c>
      <c r="P298" s="1">
        <v>45859</v>
      </c>
      <c r="Q298">
        <v>76</v>
      </c>
      <c r="R298" t="s">
        <v>43</v>
      </c>
      <c r="S298">
        <v>1</v>
      </c>
      <c r="T298" s="1">
        <v>45703</v>
      </c>
      <c r="U298" t="s">
        <v>30</v>
      </c>
      <c r="V298" t="str">
        <f>TEXT(WEEKDAY(Working_Data[[#This Row],[order_date]],1),"DDDD")</f>
        <v>Sunday</v>
      </c>
      <c r="W298" t="str">
        <f>TEXT(Working_Data[[#This Row],[order_date]],"mmmm")</f>
        <v>September</v>
      </c>
      <c r="X298" s="7">
        <f>Working_Data[[#This Row],[last_order_date]]-Working_Data[[#This Row],[signup_date]]</f>
        <v>-4</v>
      </c>
      <c r="Y298" s="7">
        <f>IF(Working_Data[[#This Row],[churned]]="Active",1,0)</f>
        <v>0</v>
      </c>
      <c r="Z298" s="7">
        <f>YEAR(Working_Data[[#This Row],[order_date]])</f>
        <v>2023</v>
      </c>
    </row>
    <row r="299" spans="1:26" x14ac:dyDescent="0.25">
      <c r="A299" t="s">
        <v>648</v>
      </c>
      <c r="B299" t="s">
        <v>21</v>
      </c>
      <c r="C299" t="s">
        <v>22</v>
      </c>
      <c r="D299" t="s">
        <v>56</v>
      </c>
      <c r="E299" s="1">
        <v>45619</v>
      </c>
      <c r="F299" t="s">
        <v>649</v>
      </c>
      <c r="G299" s="1">
        <v>45193</v>
      </c>
      <c r="H299" t="s">
        <v>34</v>
      </c>
      <c r="I299" t="s">
        <v>54</v>
      </c>
      <c r="J299" t="s">
        <v>67</v>
      </c>
      <c r="K299">
        <v>1</v>
      </c>
      <c r="L299" s="3">
        <f>Working_Data[[#This Row],[price2]]/Working_Data[[#This Row],[quantity]]</f>
        <v>1359.52</v>
      </c>
      <c r="M299" s="3">
        <v>1359.52</v>
      </c>
      <c r="N299" t="s">
        <v>50</v>
      </c>
      <c r="O299">
        <v>6</v>
      </c>
      <c r="P299" s="1">
        <v>45579</v>
      </c>
      <c r="Q299">
        <v>228</v>
      </c>
      <c r="R299" t="s">
        <v>29</v>
      </c>
      <c r="S299">
        <v>1</v>
      </c>
      <c r="T299" s="1">
        <v>45363</v>
      </c>
      <c r="U299" t="s">
        <v>30</v>
      </c>
      <c r="V299" t="str">
        <f>TEXT(WEEKDAY(Working_Data[[#This Row],[order_date]],1),"DDDD")</f>
        <v>Sunday</v>
      </c>
      <c r="W299" t="str">
        <f>TEXT(Working_Data[[#This Row],[order_date]],"mmmm")</f>
        <v>September</v>
      </c>
      <c r="X299" s="7">
        <f>Working_Data[[#This Row],[last_order_date]]-Working_Data[[#This Row],[signup_date]]</f>
        <v>-40</v>
      </c>
      <c r="Y299" s="7">
        <f>IF(Working_Data[[#This Row],[churned]]="Active",1,0)</f>
        <v>1</v>
      </c>
      <c r="Z299" s="7">
        <f>YEAR(Working_Data[[#This Row],[order_date]])</f>
        <v>2023</v>
      </c>
    </row>
    <row r="300" spans="1:26" x14ac:dyDescent="0.25">
      <c r="A300" t="s">
        <v>650</v>
      </c>
      <c r="B300" t="s">
        <v>38</v>
      </c>
      <c r="C300" t="s">
        <v>39</v>
      </c>
      <c r="D300" t="s">
        <v>56</v>
      </c>
      <c r="E300" s="1">
        <v>45324</v>
      </c>
      <c r="F300" t="s">
        <v>651</v>
      </c>
      <c r="G300" s="1">
        <v>45193</v>
      </c>
      <c r="H300" t="s">
        <v>47</v>
      </c>
      <c r="I300" t="s">
        <v>48</v>
      </c>
      <c r="J300" t="s">
        <v>67</v>
      </c>
      <c r="K300">
        <v>1</v>
      </c>
      <c r="L300" s="3">
        <f>Working_Data[[#This Row],[price2]]/Working_Data[[#This Row],[quantity]]</f>
        <v>273.98</v>
      </c>
      <c r="M300" s="3">
        <v>273.98</v>
      </c>
      <c r="N300" t="s">
        <v>50</v>
      </c>
      <c r="O300">
        <v>37</v>
      </c>
      <c r="P300" s="1">
        <v>45331</v>
      </c>
      <c r="Q300">
        <v>173</v>
      </c>
      <c r="R300" t="s">
        <v>29</v>
      </c>
      <c r="S300">
        <v>5</v>
      </c>
      <c r="T300" s="1">
        <v>45560</v>
      </c>
      <c r="U300" t="s">
        <v>30</v>
      </c>
      <c r="V300" t="str">
        <f>TEXT(WEEKDAY(Working_Data[[#This Row],[order_date]],1),"DDDD")</f>
        <v>Sunday</v>
      </c>
      <c r="W300" t="str">
        <f>TEXT(Working_Data[[#This Row],[order_date]],"mmmm")</f>
        <v>September</v>
      </c>
      <c r="X300" s="7">
        <f>Working_Data[[#This Row],[last_order_date]]-Working_Data[[#This Row],[signup_date]]</f>
        <v>7</v>
      </c>
      <c r="Y300" s="7">
        <f>IF(Working_Data[[#This Row],[churned]]="Active",1,0)</f>
        <v>1</v>
      </c>
      <c r="Z300" s="7">
        <f>YEAR(Working_Data[[#This Row],[order_date]])</f>
        <v>2023</v>
      </c>
    </row>
    <row r="301" spans="1:26" x14ac:dyDescent="0.25">
      <c r="A301" t="s">
        <v>652</v>
      </c>
      <c r="B301" t="s">
        <v>21</v>
      </c>
      <c r="C301" t="s">
        <v>22</v>
      </c>
      <c r="D301" t="s">
        <v>23</v>
      </c>
      <c r="E301" s="1">
        <v>45290</v>
      </c>
      <c r="F301" t="s">
        <v>653</v>
      </c>
      <c r="G301" s="1">
        <v>45193</v>
      </c>
      <c r="H301" t="s">
        <v>58</v>
      </c>
      <c r="I301" t="s">
        <v>48</v>
      </c>
      <c r="J301" t="s">
        <v>64</v>
      </c>
      <c r="K301">
        <v>2</v>
      </c>
      <c r="L301" s="3">
        <f>Working_Data[[#This Row],[price2]]/Working_Data[[#This Row],[quantity]]</f>
        <v>380.21</v>
      </c>
      <c r="M301" s="3">
        <v>760.42</v>
      </c>
      <c r="N301" t="s">
        <v>28</v>
      </c>
      <c r="O301">
        <v>10</v>
      </c>
      <c r="P301" s="1">
        <v>45996</v>
      </c>
      <c r="Q301">
        <v>135</v>
      </c>
      <c r="R301" t="s">
        <v>29</v>
      </c>
      <c r="S301">
        <v>3</v>
      </c>
      <c r="T301" s="1">
        <v>45882</v>
      </c>
      <c r="U301" t="s">
        <v>36</v>
      </c>
      <c r="V301" t="str">
        <f>TEXT(WEEKDAY(Working_Data[[#This Row],[order_date]],1),"DDDD")</f>
        <v>Sunday</v>
      </c>
      <c r="W301" t="str">
        <f>TEXT(Working_Data[[#This Row],[order_date]],"mmmm")</f>
        <v>September</v>
      </c>
      <c r="X301" s="7">
        <f>Working_Data[[#This Row],[last_order_date]]-Working_Data[[#This Row],[signup_date]]</f>
        <v>706</v>
      </c>
      <c r="Y301" s="7">
        <f>IF(Working_Data[[#This Row],[churned]]="Active",1,0)</f>
        <v>1</v>
      </c>
      <c r="Z301" s="7">
        <f>YEAR(Working_Data[[#This Row],[order_date]])</f>
        <v>2023</v>
      </c>
    </row>
    <row r="302" spans="1:26" x14ac:dyDescent="0.25">
      <c r="A302" t="s">
        <v>654</v>
      </c>
      <c r="B302" t="s">
        <v>38</v>
      </c>
      <c r="C302" t="s">
        <v>39</v>
      </c>
      <c r="D302" t="s">
        <v>23</v>
      </c>
      <c r="E302" s="1">
        <v>45845</v>
      </c>
      <c r="F302" t="s">
        <v>655</v>
      </c>
      <c r="G302" s="1">
        <v>45193</v>
      </c>
      <c r="H302" t="s">
        <v>47</v>
      </c>
      <c r="I302" t="s">
        <v>48</v>
      </c>
      <c r="J302" t="s">
        <v>67</v>
      </c>
      <c r="K302">
        <v>5</v>
      </c>
      <c r="L302" s="3">
        <f>Working_Data[[#This Row],[price2]]/Working_Data[[#This Row],[quantity]]</f>
        <v>114.048</v>
      </c>
      <c r="M302" s="3">
        <v>570.24</v>
      </c>
      <c r="N302" t="s">
        <v>28</v>
      </c>
      <c r="O302">
        <v>16</v>
      </c>
      <c r="P302" s="1">
        <v>45963</v>
      </c>
      <c r="Q302">
        <v>21</v>
      </c>
      <c r="R302" t="s">
        <v>43</v>
      </c>
      <c r="S302">
        <v>3</v>
      </c>
      <c r="T302" s="1">
        <v>45882</v>
      </c>
      <c r="U302" t="s">
        <v>30</v>
      </c>
      <c r="V302" t="str">
        <f>TEXT(WEEKDAY(Working_Data[[#This Row],[order_date]],1),"DDDD")</f>
        <v>Sunday</v>
      </c>
      <c r="W302" t="str">
        <f>TEXT(Working_Data[[#This Row],[order_date]],"mmmm")</f>
        <v>September</v>
      </c>
      <c r="X302" s="7">
        <f>Working_Data[[#This Row],[last_order_date]]-Working_Data[[#This Row],[signup_date]]</f>
        <v>118</v>
      </c>
      <c r="Y302" s="7">
        <f>IF(Working_Data[[#This Row],[churned]]="Active",1,0)</f>
        <v>0</v>
      </c>
      <c r="Z302" s="7">
        <f>YEAR(Working_Data[[#This Row],[order_date]])</f>
        <v>2023</v>
      </c>
    </row>
    <row r="303" spans="1:26" x14ac:dyDescent="0.25">
      <c r="A303" t="s">
        <v>656</v>
      </c>
      <c r="B303" t="s">
        <v>38</v>
      </c>
      <c r="C303" t="s">
        <v>39</v>
      </c>
      <c r="D303" t="s">
        <v>32</v>
      </c>
      <c r="E303" s="1">
        <v>45281</v>
      </c>
      <c r="F303" t="s">
        <v>657</v>
      </c>
      <c r="G303" s="1">
        <v>45193</v>
      </c>
      <c r="H303" t="s">
        <v>41</v>
      </c>
      <c r="I303" t="s">
        <v>63</v>
      </c>
      <c r="J303" t="s">
        <v>49</v>
      </c>
      <c r="K303">
        <v>5</v>
      </c>
      <c r="L303" s="3">
        <f>Working_Data[[#This Row],[price2]]/Working_Data[[#This Row],[quantity]]</f>
        <v>115.306</v>
      </c>
      <c r="M303" s="3">
        <v>576.53</v>
      </c>
      <c r="N303" t="s">
        <v>35</v>
      </c>
      <c r="O303">
        <v>17</v>
      </c>
      <c r="P303" s="1">
        <v>45452</v>
      </c>
      <c r="Q303">
        <v>40</v>
      </c>
      <c r="R303" t="s">
        <v>43</v>
      </c>
      <c r="S303">
        <v>5</v>
      </c>
      <c r="T303" s="1">
        <v>45675</v>
      </c>
      <c r="U303" t="s">
        <v>60</v>
      </c>
      <c r="V303" t="str">
        <f>TEXT(WEEKDAY(Working_Data[[#This Row],[order_date]],1),"DDDD")</f>
        <v>Sunday</v>
      </c>
      <c r="W303" t="str">
        <f>TEXT(Working_Data[[#This Row],[order_date]],"mmmm")</f>
        <v>September</v>
      </c>
      <c r="X303" s="7">
        <f>Working_Data[[#This Row],[last_order_date]]-Working_Data[[#This Row],[signup_date]]</f>
        <v>171</v>
      </c>
      <c r="Y303" s="7">
        <f>IF(Working_Data[[#This Row],[churned]]="Active",1,0)</f>
        <v>0</v>
      </c>
      <c r="Z303" s="7">
        <f>YEAR(Working_Data[[#This Row],[order_date]])</f>
        <v>2023</v>
      </c>
    </row>
    <row r="304" spans="1:26" x14ac:dyDescent="0.25">
      <c r="A304" t="s">
        <v>658</v>
      </c>
      <c r="B304" t="s">
        <v>38</v>
      </c>
      <c r="C304" t="s">
        <v>22</v>
      </c>
      <c r="D304" t="s">
        <v>32</v>
      </c>
      <c r="E304" s="1">
        <v>45858</v>
      </c>
      <c r="F304" t="s">
        <v>659</v>
      </c>
      <c r="G304" s="1">
        <v>45194</v>
      </c>
      <c r="H304" t="s">
        <v>25</v>
      </c>
      <c r="I304" t="s">
        <v>48</v>
      </c>
      <c r="J304" t="s">
        <v>59</v>
      </c>
      <c r="K304">
        <v>4</v>
      </c>
      <c r="L304" s="3">
        <f>Working_Data[[#This Row],[price2]]/Working_Data[[#This Row],[quantity]]</f>
        <v>48.87</v>
      </c>
      <c r="M304" s="3">
        <v>195.48</v>
      </c>
      <c r="N304" t="s">
        <v>28</v>
      </c>
      <c r="O304">
        <v>6</v>
      </c>
      <c r="P304" s="1">
        <v>45877</v>
      </c>
      <c r="Q304">
        <v>213</v>
      </c>
      <c r="R304" t="s">
        <v>43</v>
      </c>
      <c r="S304">
        <v>5</v>
      </c>
      <c r="T304" s="1">
        <v>45721</v>
      </c>
      <c r="U304" t="s">
        <v>30</v>
      </c>
      <c r="V304" t="str">
        <f>TEXT(WEEKDAY(Working_Data[[#This Row],[order_date]],1),"DDDD")</f>
        <v>Monday</v>
      </c>
      <c r="W304" t="str">
        <f>TEXT(Working_Data[[#This Row],[order_date]],"mmmm")</f>
        <v>September</v>
      </c>
      <c r="X304" s="7">
        <f>Working_Data[[#This Row],[last_order_date]]-Working_Data[[#This Row],[signup_date]]</f>
        <v>19</v>
      </c>
      <c r="Y304" s="7">
        <f>IF(Working_Data[[#This Row],[churned]]="Active",1,0)</f>
        <v>0</v>
      </c>
      <c r="Z304" s="7">
        <f>YEAR(Working_Data[[#This Row],[order_date]])</f>
        <v>2023</v>
      </c>
    </row>
    <row r="305" spans="1:26" x14ac:dyDescent="0.25">
      <c r="A305" t="s">
        <v>660</v>
      </c>
      <c r="B305" t="s">
        <v>21</v>
      </c>
      <c r="C305" t="s">
        <v>82</v>
      </c>
      <c r="D305" t="s">
        <v>52</v>
      </c>
      <c r="E305" s="1">
        <v>45343</v>
      </c>
      <c r="F305" t="s">
        <v>661</v>
      </c>
      <c r="G305" s="1">
        <v>45194</v>
      </c>
      <c r="H305" t="s">
        <v>25</v>
      </c>
      <c r="I305" t="s">
        <v>63</v>
      </c>
      <c r="J305" t="s">
        <v>67</v>
      </c>
      <c r="K305">
        <v>5</v>
      </c>
      <c r="L305" s="3">
        <f>Working_Data[[#This Row],[price2]]/Working_Data[[#This Row],[quantity]]</f>
        <v>150.27000000000001</v>
      </c>
      <c r="M305" s="3">
        <v>751.35</v>
      </c>
      <c r="N305" t="s">
        <v>50</v>
      </c>
      <c r="O305">
        <v>27</v>
      </c>
      <c r="P305" s="1">
        <v>45531</v>
      </c>
      <c r="Q305">
        <v>214</v>
      </c>
      <c r="R305" t="s">
        <v>29</v>
      </c>
      <c r="S305">
        <v>5</v>
      </c>
      <c r="T305" s="1">
        <v>45783</v>
      </c>
      <c r="U305" t="s">
        <v>60</v>
      </c>
      <c r="V305" t="str">
        <f>TEXT(WEEKDAY(Working_Data[[#This Row],[order_date]],1),"DDDD")</f>
        <v>Monday</v>
      </c>
      <c r="W305" t="str">
        <f>TEXT(Working_Data[[#This Row],[order_date]],"mmmm")</f>
        <v>September</v>
      </c>
      <c r="X305" s="7">
        <f>Working_Data[[#This Row],[last_order_date]]-Working_Data[[#This Row],[signup_date]]</f>
        <v>188</v>
      </c>
      <c r="Y305" s="7">
        <f>IF(Working_Data[[#This Row],[churned]]="Active",1,0)</f>
        <v>1</v>
      </c>
      <c r="Z305" s="7">
        <f>YEAR(Working_Data[[#This Row],[order_date]])</f>
        <v>2023</v>
      </c>
    </row>
    <row r="306" spans="1:26" x14ac:dyDescent="0.25">
      <c r="A306" t="s">
        <v>662</v>
      </c>
      <c r="B306" t="s">
        <v>45</v>
      </c>
      <c r="C306" t="s">
        <v>22</v>
      </c>
      <c r="D306" t="s">
        <v>52</v>
      </c>
      <c r="E306" s="1">
        <v>45822</v>
      </c>
      <c r="F306" t="s">
        <v>663</v>
      </c>
      <c r="G306" s="1">
        <v>45194</v>
      </c>
      <c r="H306" t="s">
        <v>58</v>
      </c>
      <c r="I306" t="s">
        <v>54</v>
      </c>
      <c r="J306" t="s">
        <v>59</v>
      </c>
      <c r="K306">
        <v>2</v>
      </c>
      <c r="L306" s="3">
        <f>Working_Data[[#This Row],[price2]]/Working_Data[[#This Row],[quantity]]</f>
        <v>357.19</v>
      </c>
      <c r="M306" s="3">
        <v>714.38</v>
      </c>
      <c r="N306" t="s">
        <v>35</v>
      </c>
      <c r="O306">
        <v>45</v>
      </c>
      <c r="P306" s="1">
        <v>45710</v>
      </c>
      <c r="Q306">
        <v>252</v>
      </c>
      <c r="R306" t="s">
        <v>29</v>
      </c>
      <c r="S306">
        <v>2</v>
      </c>
      <c r="T306" s="1">
        <v>45454</v>
      </c>
      <c r="U306" t="s">
        <v>30</v>
      </c>
      <c r="V306" t="str">
        <f>TEXT(WEEKDAY(Working_Data[[#This Row],[order_date]],1),"DDDD")</f>
        <v>Monday</v>
      </c>
      <c r="W306" t="str">
        <f>TEXT(Working_Data[[#This Row],[order_date]],"mmmm")</f>
        <v>September</v>
      </c>
      <c r="X306" s="7">
        <f>Working_Data[[#This Row],[last_order_date]]-Working_Data[[#This Row],[signup_date]]</f>
        <v>-112</v>
      </c>
      <c r="Y306" s="7">
        <f>IF(Working_Data[[#This Row],[churned]]="Active",1,0)</f>
        <v>1</v>
      </c>
      <c r="Z306" s="7">
        <f>YEAR(Working_Data[[#This Row],[order_date]])</f>
        <v>2023</v>
      </c>
    </row>
    <row r="307" spans="1:26" x14ac:dyDescent="0.25">
      <c r="A307" t="s">
        <v>664</v>
      </c>
      <c r="B307" t="s">
        <v>38</v>
      </c>
      <c r="C307" t="s">
        <v>22</v>
      </c>
      <c r="D307" t="s">
        <v>23</v>
      </c>
      <c r="E307" s="1">
        <v>45810</v>
      </c>
      <c r="F307" t="s">
        <v>665</v>
      </c>
      <c r="G307" s="1">
        <v>45194</v>
      </c>
      <c r="H307" t="s">
        <v>58</v>
      </c>
      <c r="I307" t="s">
        <v>63</v>
      </c>
      <c r="J307" t="s">
        <v>59</v>
      </c>
      <c r="K307">
        <v>2</v>
      </c>
      <c r="L307" s="3">
        <f>Working_Data[[#This Row],[price2]]/Working_Data[[#This Row],[quantity]]</f>
        <v>717.9</v>
      </c>
      <c r="M307" s="3">
        <v>1435.8</v>
      </c>
      <c r="N307" t="s">
        <v>50</v>
      </c>
      <c r="O307">
        <v>42</v>
      </c>
      <c r="P307" s="1">
        <v>45679</v>
      </c>
      <c r="Q307">
        <v>451</v>
      </c>
      <c r="R307" t="s">
        <v>29</v>
      </c>
      <c r="S307">
        <v>3</v>
      </c>
      <c r="T307" s="1">
        <v>45825</v>
      </c>
      <c r="U307" t="s">
        <v>60</v>
      </c>
      <c r="V307" t="str">
        <f>TEXT(WEEKDAY(Working_Data[[#This Row],[order_date]],1),"DDDD")</f>
        <v>Monday</v>
      </c>
      <c r="W307" t="str">
        <f>TEXT(Working_Data[[#This Row],[order_date]],"mmmm")</f>
        <v>September</v>
      </c>
      <c r="X307" s="7">
        <f>Working_Data[[#This Row],[last_order_date]]-Working_Data[[#This Row],[signup_date]]</f>
        <v>-131</v>
      </c>
      <c r="Y307" s="7">
        <f>IF(Working_Data[[#This Row],[churned]]="Active",1,0)</f>
        <v>1</v>
      </c>
      <c r="Z307" s="7">
        <f>YEAR(Working_Data[[#This Row],[order_date]])</f>
        <v>2023</v>
      </c>
    </row>
    <row r="308" spans="1:26" x14ac:dyDescent="0.25">
      <c r="A308" t="s">
        <v>666</v>
      </c>
      <c r="B308" t="s">
        <v>38</v>
      </c>
      <c r="C308" t="s">
        <v>39</v>
      </c>
      <c r="D308" t="s">
        <v>23</v>
      </c>
      <c r="E308" s="1">
        <v>45685</v>
      </c>
      <c r="F308" t="s">
        <v>667</v>
      </c>
      <c r="G308" s="1">
        <v>45194</v>
      </c>
      <c r="H308" t="s">
        <v>25</v>
      </c>
      <c r="I308" t="s">
        <v>54</v>
      </c>
      <c r="J308" t="s">
        <v>49</v>
      </c>
      <c r="K308">
        <v>4</v>
      </c>
      <c r="L308" s="3">
        <f>Working_Data[[#This Row],[price2]]/Working_Data[[#This Row],[quantity]]</f>
        <v>310.90249999999997</v>
      </c>
      <c r="M308" s="3">
        <v>1243.6099999999999</v>
      </c>
      <c r="N308" t="s">
        <v>28</v>
      </c>
      <c r="O308">
        <v>45</v>
      </c>
      <c r="P308" s="1">
        <v>45623</v>
      </c>
      <c r="Q308">
        <v>274</v>
      </c>
      <c r="R308" t="s">
        <v>43</v>
      </c>
      <c r="S308">
        <v>2</v>
      </c>
      <c r="T308" s="1">
        <v>45588</v>
      </c>
      <c r="U308" t="s">
        <v>36</v>
      </c>
      <c r="V308" t="str">
        <f>TEXT(WEEKDAY(Working_Data[[#This Row],[order_date]],1),"DDDD")</f>
        <v>Monday</v>
      </c>
      <c r="W308" t="str">
        <f>TEXT(Working_Data[[#This Row],[order_date]],"mmmm")</f>
        <v>September</v>
      </c>
      <c r="X308" s="7">
        <f>Working_Data[[#This Row],[last_order_date]]-Working_Data[[#This Row],[signup_date]]</f>
        <v>-62</v>
      </c>
      <c r="Y308" s="7">
        <f>IF(Working_Data[[#This Row],[churned]]="Active",1,0)</f>
        <v>0</v>
      </c>
      <c r="Z308" s="7">
        <f>YEAR(Working_Data[[#This Row],[order_date]])</f>
        <v>2023</v>
      </c>
    </row>
    <row r="309" spans="1:26" x14ac:dyDescent="0.25">
      <c r="A309" t="s">
        <v>668</v>
      </c>
      <c r="B309" t="s">
        <v>21</v>
      </c>
      <c r="C309" t="s">
        <v>39</v>
      </c>
      <c r="D309" t="s">
        <v>32</v>
      </c>
      <c r="E309" s="1">
        <v>45298</v>
      </c>
      <c r="F309" t="s">
        <v>669</v>
      </c>
      <c r="G309" s="1">
        <v>45194</v>
      </c>
      <c r="H309" t="s">
        <v>47</v>
      </c>
      <c r="I309" t="s">
        <v>42</v>
      </c>
      <c r="J309" t="s">
        <v>27</v>
      </c>
      <c r="K309">
        <v>2</v>
      </c>
      <c r="L309" s="3">
        <f>Working_Data[[#This Row],[price2]]/Working_Data[[#This Row],[quantity]]</f>
        <v>582.005</v>
      </c>
      <c r="M309" s="3">
        <v>1164.01</v>
      </c>
      <c r="N309" t="s">
        <v>28</v>
      </c>
      <c r="O309">
        <v>5</v>
      </c>
      <c r="P309" s="1">
        <v>45644</v>
      </c>
      <c r="Q309">
        <v>187</v>
      </c>
      <c r="R309" t="s">
        <v>43</v>
      </c>
      <c r="S309">
        <v>3</v>
      </c>
      <c r="T309" s="1">
        <v>45620</v>
      </c>
      <c r="U309" t="s">
        <v>60</v>
      </c>
      <c r="V309" t="str">
        <f>TEXT(WEEKDAY(Working_Data[[#This Row],[order_date]],1),"DDDD")</f>
        <v>Monday</v>
      </c>
      <c r="W309" t="str">
        <f>TEXT(Working_Data[[#This Row],[order_date]],"mmmm")</f>
        <v>September</v>
      </c>
      <c r="X309" s="7">
        <f>Working_Data[[#This Row],[last_order_date]]-Working_Data[[#This Row],[signup_date]]</f>
        <v>346</v>
      </c>
      <c r="Y309" s="7">
        <f>IF(Working_Data[[#This Row],[churned]]="Active",1,0)</f>
        <v>0</v>
      </c>
      <c r="Z309" s="7">
        <f>YEAR(Working_Data[[#This Row],[order_date]])</f>
        <v>2023</v>
      </c>
    </row>
    <row r="310" spans="1:26" x14ac:dyDescent="0.25">
      <c r="A310" t="s">
        <v>670</v>
      </c>
      <c r="B310" t="s">
        <v>38</v>
      </c>
      <c r="C310" t="s">
        <v>22</v>
      </c>
      <c r="D310" t="s">
        <v>77</v>
      </c>
      <c r="E310" s="1">
        <v>45571</v>
      </c>
      <c r="F310" t="s">
        <v>671</v>
      </c>
      <c r="G310" s="1">
        <v>45195</v>
      </c>
      <c r="H310" t="s">
        <v>47</v>
      </c>
      <c r="I310" t="s">
        <v>54</v>
      </c>
      <c r="J310" t="s">
        <v>64</v>
      </c>
      <c r="K310">
        <v>2</v>
      </c>
      <c r="L310" s="3">
        <f>Working_Data[[#This Row],[price2]]/Working_Data[[#This Row],[quantity]]</f>
        <v>714.43499999999995</v>
      </c>
      <c r="M310" s="3">
        <v>1428.87</v>
      </c>
      <c r="N310" t="s">
        <v>28</v>
      </c>
      <c r="O310">
        <v>50</v>
      </c>
      <c r="P310" s="1">
        <v>45995</v>
      </c>
      <c r="Q310">
        <v>4</v>
      </c>
      <c r="R310" t="s">
        <v>29</v>
      </c>
      <c r="S310">
        <v>4</v>
      </c>
      <c r="T310" s="1">
        <v>45761</v>
      </c>
      <c r="U310" t="s">
        <v>36</v>
      </c>
      <c r="V310" t="str">
        <f>TEXT(WEEKDAY(Working_Data[[#This Row],[order_date]],1),"DDDD")</f>
        <v>Tuesday</v>
      </c>
      <c r="W310" t="str">
        <f>TEXT(Working_Data[[#This Row],[order_date]],"mmmm")</f>
        <v>September</v>
      </c>
      <c r="X310" s="7">
        <f>Working_Data[[#This Row],[last_order_date]]-Working_Data[[#This Row],[signup_date]]</f>
        <v>424</v>
      </c>
      <c r="Y310" s="7">
        <f>IF(Working_Data[[#This Row],[churned]]="Active",1,0)</f>
        <v>1</v>
      </c>
      <c r="Z310" s="7">
        <f>YEAR(Working_Data[[#This Row],[order_date]])</f>
        <v>2023</v>
      </c>
    </row>
    <row r="311" spans="1:26" x14ac:dyDescent="0.25">
      <c r="A311" t="s">
        <v>672</v>
      </c>
      <c r="B311" t="s">
        <v>45</v>
      </c>
      <c r="C311" t="s">
        <v>39</v>
      </c>
      <c r="D311" t="s">
        <v>32</v>
      </c>
      <c r="E311" s="1">
        <v>45647</v>
      </c>
      <c r="F311" t="s">
        <v>673</v>
      </c>
      <c r="G311" s="1">
        <v>45195</v>
      </c>
      <c r="H311" t="s">
        <v>25</v>
      </c>
      <c r="I311" t="s">
        <v>26</v>
      </c>
      <c r="J311" t="s">
        <v>64</v>
      </c>
      <c r="K311">
        <v>3</v>
      </c>
      <c r="L311" s="3">
        <f>Working_Data[[#This Row],[price2]]/Working_Data[[#This Row],[quantity]]</f>
        <v>341.98</v>
      </c>
      <c r="M311" s="3">
        <v>1025.94</v>
      </c>
      <c r="N311" t="s">
        <v>28</v>
      </c>
      <c r="O311">
        <v>9</v>
      </c>
      <c r="P311" s="1">
        <v>45761</v>
      </c>
      <c r="Q311">
        <v>488</v>
      </c>
      <c r="R311" t="s">
        <v>43</v>
      </c>
      <c r="S311">
        <v>3</v>
      </c>
      <c r="T311" s="1">
        <v>45842</v>
      </c>
      <c r="U311" t="s">
        <v>60</v>
      </c>
      <c r="V311" t="str">
        <f>TEXT(WEEKDAY(Working_Data[[#This Row],[order_date]],1),"DDDD")</f>
        <v>Tuesday</v>
      </c>
      <c r="W311" t="str">
        <f>TEXT(Working_Data[[#This Row],[order_date]],"mmmm")</f>
        <v>September</v>
      </c>
      <c r="X311" s="7">
        <f>Working_Data[[#This Row],[last_order_date]]-Working_Data[[#This Row],[signup_date]]</f>
        <v>114</v>
      </c>
      <c r="Y311" s="7">
        <f>IF(Working_Data[[#This Row],[churned]]="Active",1,0)</f>
        <v>0</v>
      </c>
      <c r="Z311" s="7">
        <f>YEAR(Working_Data[[#This Row],[order_date]])</f>
        <v>2023</v>
      </c>
    </row>
    <row r="312" spans="1:26" x14ac:dyDescent="0.25">
      <c r="A312" t="s">
        <v>674</v>
      </c>
      <c r="B312" t="s">
        <v>38</v>
      </c>
      <c r="C312" t="s">
        <v>39</v>
      </c>
      <c r="D312" t="s">
        <v>23</v>
      </c>
      <c r="E312" s="1">
        <v>45841</v>
      </c>
      <c r="F312" t="s">
        <v>675</v>
      </c>
      <c r="G312" s="1">
        <v>45195</v>
      </c>
      <c r="H312" t="s">
        <v>47</v>
      </c>
      <c r="I312" t="s">
        <v>63</v>
      </c>
      <c r="J312" t="s">
        <v>27</v>
      </c>
      <c r="K312">
        <v>5</v>
      </c>
      <c r="L312" s="3">
        <f>Working_Data[[#This Row],[price2]]/Working_Data[[#This Row],[quantity]]</f>
        <v>234.75399999999999</v>
      </c>
      <c r="M312" s="3">
        <v>1173.77</v>
      </c>
      <c r="N312" t="s">
        <v>50</v>
      </c>
      <c r="O312">
        <v>19</v>
      </c>
      <c r="P312" s="1">
        <v>45526</v>
      </c>
      <c r="Q312">
        <v>174</v>
      </c>
      <c r="R312" t="s">
        <v>43</v>
      </c>
      <c r="S312">
        <v>4</v>
      </c>
      <c r="T312" s="1">
        <v>45729</v>
      </c>
      <c r="U312" t="s">
        <v>30</v>
      </c>
      <c r="V312" t="str">
        <f>TEXT(WEEKDAY(Working_Data[[#This Row],[order_date]],1),"DDDD")</f>
        <v>Tuesday</v>
      </c>
      <c r="W312" t="str">
        <f>TEXT(Working_Data[[#This Row],[order_date]],"mmmm")</f>
        <v>September</v>
      </c>
      <c r="X312" s="7">
        <f>Working_Data[[#This Row],[last_order_date]]-Working_Data[[#This Row],[signup_date]]</f>
        <v>-315</v>
      </c>
      <c r="Y312" s="7">
        <f>IF(Working_Data[[#This Row],[churned]]="Active",1,0)</f>
        <v>0</v>
      </c>
      <c r="Z312" s="7">
        <f>YEAR(Working_Data[[#This Row],[order_date]])</f>
        <v>2023</v>
      </c>
    </row>
    <row r="313" spans="1:26" x14ac:dyDescent="0.25">
      <c r="A313" t="s">
        <v>676</v>
      </c>
      <c r="B313" t="s">
        <v>38</v>
      </c>
      <c r="C313" t="s">
        <v>82</v>
      </c>
      <c r="D313" t="s">
        <v>32</v>
      </c>
      <c r="E313" s="1">
        <v>45147</v>
      </c>
      <c r="F313" t="s">
        <v>677</v>
      </c>
      <c r="G313" s="1">
        <v>45195</v>
      </c>
      <c r="H313" t="s">
        <v>47</v>
      </c>
      <c r="I313" t="s">
        <v>42</v>
      </c>
      <c r="J313" t="s">
        <v>67</v>
      </c>
      <c r="K313">
        <v>2</v>
      </c>
      <c r="L313" s="3">
        <f>Working_Data[[#This Row],[price2]]/Working_Data[[#This Row],[quantity]]</f>
        <v>710.54</v>
      </c>
      <c r="M313" s="3">
        <v>1421.08</v>
      </c>
      <c r="N313" t="s">
        <v>50</v>
      </c>
      <c r="O313">
        <v>12</v>
      </c>
      <c r="P313" s="1">
        <v>45903</v>
      </c>
      <c r="Q313">
        <v>116</v>
      </c>
      <c r="R313" t="s">
        <v>29</v>
      </c>
      <c r="S313">
        <v>2</v>
      </c>
      <c r="T313" s="1">
        <v>45873</v>
      </c>
      <c r="U313" t="s">
        <v>36</v>
      </c>
      <c r="V313" t="str">
        <f>TEXT(WEEKDAY(Working_Data[[#This Row],[order_date]],1),"DDDD")</f>
        <v>Tuesday</v>
      </c>
      <c r="W313" t="str">
        <f>TEXT(Working_Data[[#This Row],[order_date]],"mmmm")</f>
        <v>September</v>
      </c>
      <c r="X313" s="7">
        <f>Working_Data[[#This Row],[last_order_date]]-Working_Data[[#This Row],[signup_date]]</f>
        <v>756</v>
      </c>
      <c r="Y313" s="7">
        <f>IF(Working_Data[[#This Row],[churned]]="Active",1,0)</f>
        <v>1</v>
      </c>
      <c r="Z313" s="7">
        <f>YEAR(Working_Data[[#This Row],[order_date]])</f>
        <v>2023</v>
      </c>
    </row>
    <row r="314" spans="1:26" x14ac:dyDescent="0.25">
      <c r="A314" t="s">
        <v>678</v>
      </c>
      <c r="B314" t="s">
        <v>45</v>
      </c>
      <c r="C314" t="s">
        <v>39</v>
      </c>
      <c r="D314" t="s">
        <v>23</v>
      </c>
      <c r="E314" s="1">
        <v>45612</v>
      </c>
      <c r="F314" t="s">
        <v>679</v>
      </c>
      <c r="G314" s="1">
        <v>45195</v>
      </c>
      <c r="H314" t="s">
        <v>34</v>
      </c>
      <c r="I314" t="s">
        <v>48</v>
      </c>
      <c r="J314" t="s">
        <v>49</v>
      </c>
      <c r="K314">
        <v>4</v>
      </c>
      <c r="L314" s="3">
        <f>Working_Data[[#This Row],[price2]]/Working_Data[[#This Row],[quantity]]</f>
        <v>329.21749999999997</v>
      </c>
      <c r="M314" s="3">
        <v>1316.87</v>
      </c>
      <c r="N314" t="s">
        <v>50</v>
      </c>
      <c r="O314">
        <v>37</v>
      </c>
      <c r="P314" s="1">
        <v>45906</v>
      </c>
      <c r="Q314">
        <v>129</v>
      </c>
      <c r="R314" t="s">
        <v>29</v>
      </c>
      <c r="S314">
        <v>3</v>
      </c>
      <c r="T314" s="1">
        <v>45816</v>
      </c>
      <c r="U314" t="s">
        <v>60</v>
      </c>
      <c r="V314" t="str">
        <f>TEXT(WEEKDAY(Working_Data[[#This Row],[order_date]],1),"DDDD")</f>
        <v>Tuesday</v>
      </c>
      <c r="W314" t="str">
        <f>TEXT(Working_Data[[#This Row],[order_date]],"mmmm")</f>
        <v>September</v>
      </c>
      <c r="X314" s="7">
        <f>Working_Data[[#This Row],[last_order_date]]-Working_Data[[#This Row],[signup_date]]</f>
        <v>294</v>
      </c>
      <c r="Y314" s="7">
        <f>IF(Working_Data[[#This Row],[churned]]="Active",1,0)</f>
        <v>1</v>
      </c>
      <c r="Z314" s="7">
        <f>YEAR(Working_Data[[#This Row],[order_date]])</f>
        <v>2023</v>
      </c>
    </row>
    <row r="315" spans="1:26" x14ac:dyDescent="0.25">
      <c r="A315" t="s">
        <v>680</v>
      </c>
      <c r="B315" t="s">
        <v>21</v>
      </c>
      <c r="C315" t="s">
        <v>22</v>
      </c>
      <c r="D315" t="s">
        <v>52</v>
      </c>
      <c r="E315" s="1">
        <v>45485</v>
      </c>
      <c r="F315" t="s">
        <v>681</v>
      </c>
      <c r="G315" s="1">
        <v>45195</v>
      </c>
      <c r="H315" t="s">
        <v>41</v>
      </c>
      <c r="I315" t="s">
        <v>48</v>
      </c>
      <c r="J315" t="s">
        <v>64</v>
      </c>
      <c r="K315">
        <v>5</v>
      </c>
      <c r="L315" s="3">
        <f>Working_Data[[#This Row],[price2]]/Working_Data[[#This Row],[quantity]]</f>
        <v>266.53800000000001</v>
      </c>
      <c r="M315" s="3">
        <v>1332.69</v>
      </c>
      <c r="N315" t="s">
        <v>35</v>
      </c>
      <c r="O315">
        <v>10</v>
      </c>
      <c r="P315" s="1">
        <v>45545</v>
      </c>
      <c r="Q315">
        <v>93</v>
      </c>
      <c r="R315" t="s">
        <v>29</v>
      </c>
      <c r="S315">
        <v>3</v>
      </c>
      <c r="T315" s="1">
        <v>45686</v>
      </c>
      <c r="U315" t="s">
        <v>36</v>
      </c>
      <c r="V315" t="str">
        <f>TEXT(WEEKDAY(Working_Data[[#This Row],[order_date]],1),"DDDD")</f>
        <v>Tuesday</v>
      </c>
      <c r="W315" t="str">
        <f>TEXT(Working_Data[[#This Row],[order_date]],"mmmm")</f>
        <v>September</v>
      </c>
      <c r="X315" s="7">
        <f>Working_Data[[#This Row],[last_order_date]]-Working_Data[[#This Row],[signup_date]]</f>
        <v>60</v>
      </c>
      <c r="Y315" s="7">
        <f>IF(Working_Data[[#This Row],[churned]]="Active",1,0)</f>
        <v>1</v>
      </c>
      <c r="Z315" s="7">
        <f>YEAR(Working_Data[[#This Row],[order_date]])</f>
        <v>2023</v>
      </c>
    </row>
    <row r="316" spans="1:26" x14ac:dyDescent="0.25">
      <c r="A316" t="s">
        <v>682</v>
      </c>
      <c r="B316" t="s">
        <v>38</v>
      </c>
      <c r="C316" t="s">
        <v>39</v>
      </c>
      <c r="D316" t="s">
        <v>56</v>
      </c>
      <c r="E316" s="1">
        <v>45404</v>
      </c>
      <c r="F316" t="s">
        <v>683</v>
      </c>
      <c r="G316" s="1">
        <v>45196</v>
      </c>
      <c r="H316" t="s">
        <v>34</v>
      </c>
      <c r="I316" t="s">
        <v>48</v>
      </c>
      <c r="J316" t="s">
        <v>59</v>
      </c>
      <c r="K316">
        <v>3</v>
      </c>
      <c r="L316" s="3">
        <f>Working_Data[[#This Row],[price2]]/Working_Data[[#This Row],[quantity]]</f>
        <v>423.98666666666668</v>
      </c>
      <c r="M316" s="3">
        <v>1271.96</v>
      </c>
      <c r="N316" t="s">
        <v>28</v>
      </c>
      <c r="O316">
        <v>49</v>
      </c>
      <c r="P316" s="1">
        <v>45595</v>
      </c>
      <c r="Q316">
        <v>27</v>
      </c>
      <c r="R316" t="s">
        <v>43</v>
      </c>
      <c r="S316">
        <v>5</v>
      </c>
      <c r="T316" s="1">
        <v>45648</v>
      </c>
      <c r="U316" t="s">
        <v>36</v>
      </c>
      <c r="V316" t="str">
        <f>TEXT(WEEKDAY(Working_Data[[#This Row],[order_date]],1),"DDDD")</f>
        <v>Wednesday</v>
      </c>
      <c r="W316" t="str">
        <f>TEXT(Working_Data[[#This Row],[order_date]],"mmmm")</f>
        <v>September</v>
      </c>
      <c r="X316" s="7">
        <f>Working_Data[[#This Row],[last_order_date]]-Working_Data[[#This Row],[signup_date]]</f>
        <v>191</v>
      </c>
      <c r="Y316" s="7">
        <f>IF(Working_Data[[#This Row],[churned]]="Active",1,0)</f>
        <v>0</v>
      </c>
      <c r="Z316" s="7">
        <f>YEAR(Working_Data[[#This Row],[order_date]])</f>
        <v>2023</v>
      </c>
    </row>
    <row r="317" spans="1:26" x14ac:dyDescent="0.25">
      <c r="A317" t="s">
        <v>684</v>
      </c>
      <c r="B317" t="s">
        <v>38</v>
      </c>
      <c r="C317" t="s">
        <v>82</v>
      </c>
      <c r="D317" t="s">
        <v>56</v>
      </c>
      <c r="E317" s="1">
        <v>45965</v>
      </c>
      <c r="F317" t="s">
        <v>685</v>
      </c>
      <c r="G317" s="1">
        <v>45196</v>
      </c>
      <c r="H317" t="s">
        <v>34</v>
      </c>
      <c r="I317" t="s">
        <v>48</v>
      </c>
      <c r="J317" t="s">
        <v>59</v>
      </c>
      <c r="K317">
        <v>3</v>
      </c>
      <c r="L317" s="3">
        <f>Working_Data[[#This Row],[price2]]/Working_Data[[#This Row],[quantity]]</f>
        <v>130.75333333333333</v>
      </c>
      <c r="M317" s="3">
        <v>392.26</v>
      </c>
      <c r="N317" t="s">
        <v>50</v>
      </c>
      <c r="O317">
        <v>16</v>
      </c>
      <c r="P317" s="1">
        <v>45724</v>
      </c>
      <c r="Q317">
        <v>294</v>
      </c>
      <c r="R317" t="s">
        <v>43</v>
      </c>
      <c r="S317">
        <v>2</v>
      </c>
      <c r="T317" s="1">
        <v>45882</v>
      </c>
      <c r="U317" t="s">
        <v>36</v>
      </c>
      <c r="V317" t="str">
        <f>TEXT(WEEKDAY(Working_Data[[#This Row],[order_date]],1),"DDDD")</f>
        <v>Wednesday</v>
      </c>
      <c r="W317" t="str">
        <f>TEXT(Working_Data[[#This Row],[order_date]],"mmmm")</f>
        <v>September</v>
      </c>
      <c r="X317" s="7">
        <f>Working_Data[[#This Row],[last_order_date]]-Working_Data[[#This Row],[signup_date]]</f>
        <v>-241</v>
      </c>
      <c r="Y317" s="7">
        <f>IF(Working_Data[[#This Row],[churned]]="Active",1,0)</f>
        <v>0</v>
      </c>
      <c r="Z317" s="7">
        <f>YEAR(Working_Data[[#This Row],[order_date]])</f>
        <v>2023</v>
      </c>
    </row>
    <row r="318" spans="1:26" x14ac:dyDescent="0.25">
      <c r="A318" t="s">
        <v>686</v>
      </c>
      <c r="B318" t="s">
        <v>45</v>
      </c>
      <c r="C318" t="s">
        <v>22</v>
      </c>
      <c r="D318" t="s">
        <v>32</v>
      </c>
      <c r="E318" s="1">
        <v>45852</v>
      </c>
      <c r="F318" t="s">
        <v>687</v>
      </c>
      <c r="G318" s="1">
        <v>45196</v>
      </c>
      <c r="H318" t="s">
        <v>47</v>
      </c>
      <c r="I318" t="s">
        <v>42</v>
      </c>
      <c r="J318" t="s">
        <v>27</v>
      </c>
      <c r="K318">
        <v>1</v>
      </c>
      <c r="L318" s="3">
        <f>Working_Data[[#This Row],[price2]]/Working_Data[[#This Row],[quantity]]</f>
        <v>908.4</v>
      </c>
      <c r="M318" s="3">
        <v>908.4</v>
      </c>
      <c r="N318" t="s">
        <v>28</v>
      </c>
      <c r="O318">
        <v>47</v>
      </c>
      <c r="P318" s="1">
        <v>45392</v>
      </c>
      <c r="Q318">
        <v>145</v>
      </c>
      <c r="R318" t="s">
        <v>29</v>
      </c>
      <c r="S318">
        <v>3</v>
      </c>
      <c r="T318" s="1">
        <v>45303</v>
      </c>
      <c r="U318" t="s">
        <v>60</v>
      </c>
      <c r="V318" t="str">
        <f>TEXT(WEEKDAY(Working_Data[[#This Row],[order_date]],1),"DDDD")</f>
        <v>Wednesday</v>
      </c>
      <c r="W318" t="str">
        <f>TEXT(Working_Data[[#This Row],[order_date]],"mmmm")</f>
        <v>September</v>
      </c>
      <c r="X318" s="7">
        <f>Working_Data[[#This Row],[last_order_date]]-Working_Data[[#This Row],[signup_date]]</f>
        <v>-460</v>
      </c>
      <c r="Y318" s="7">
        <f>IF(Working_Data[[#This Row],[churned]]="Active",1,0)</f>
        <v>1</v>
      </c>
      <c r="Z318" s="7">
        <f>YEAR(Working_Data[[#This Row],[order_date]])</f>
        <v>2023</v>
      </c>
    </row>
    <row r="319" spans="1:26" x14ac:dyDescent="0.25">
      <c r="A319" t="s">
        <v>688</v>
      </c>
      <c r="B319" t="s">
        <v>45</v>
      </c>
      <c r="C319" t="s">
        <v>82</v>
      </c>
      <c r="D319" t="s">
        <v>23</v>
      </c>
      <c r="E319" s="1">
        <v>45245</v>
      </c>
      <c r="F319" t="s">
        <v>689</v>
      </c>
      <c r="G319" s="1">
        <v>45196</v>
      </c>
      <c r="H319" t="s">
        <v>34</v>
      </c>
      <c r="I319" t="s">
        <v>48</v>
      </c>
      <c r="J319" t="s">
        <v>27</v>
      </c>
      <c r="K319">
        <v>3</v>
      </c>
      <c r="L319" s="3">
        <f>Working_Data[[#This Row],[price2]]/Working_Data[[#This Row],[quantity]]</f>
        <v>331.41666666666669</v>
      </c>
      <c r="M319" s="3">
        <v>994.25</v>
      </c>
      <c r="N319" t="s">
        <v>35</v>
      </c>
      <c r="O319">
        <v>45</v>
      </c>
      <c r="P319" s="1">
        <v>45671</v>
      </c>
      <c r="Q319">
        <v>118</v>
      </c>
      <c r="R319" t="s">
        <v>43</v>
      </c>
      <c r="S319">
        <v>4</v>
      </c>
      <c r="T319" s="1">
        <v>45596</v>
      </c>
      <c r="U319" t="s">
        <v>36</v>
      </c>
      <c r="V319" t="str">
        <f>TEXT(WEEKDAY(Working_Data[[#This Row],[order_date]],1),"DDDD")</f>
        <v>Wednesday</v>
      </c>
      <c r="W319" t="str">
        <f>TEXT(Working_Data[[#This Row],[order_date]],"mmmm")</f>
        <v>September</v>
      </c>
      <c r="X319" s="7">
        <f>Working_Data[[#This Row],[last_order_date]]-Working_Data[[#This Row],[signup_date]]</f>
        <v>426</v>
      </c>
      <c r="Y319" s="7">
        <f>IF(Working_Data[[#This Row],[churned]]="Active",1,0)</f>
        <v>0</v>
      </c>
      <c r="Z319" s="7">
        <f>YEAR(Working_Data[[#This Row],[order_date]])</f>
        <v>2023</v>
      </c>
    </row>
    <row r="320" spans="1:26" x14ac:dyDescent="0.25">
      <c r="A320" t="s">
        <v>690</v>
      </c>
      <c r="B320" t="s">
        <v>38</v>
      </c>
      <c r="C320" t="s">
        <v>82</v>
      </c>
      <c r="D320" t="s">
        <v>77</v>
      </c>
      <c r="E320" s="1">
        <v>45450</v>
      </c>
      <c r="F320" t="s">
        <v>691</v>
      </c>
      <c r="G320" s="1">
        <v>45196</v>
      </c>
      <c r="H320" t="s">
        <v>47</v>
      </c>
      <c r="I320" t="s">
        <v>54</v>
      </c>
      <c r="J320" t="s">
        <v>64</v>
      </c>
      <c r="K320">
        <v>3</v>
      </c>
      <c r="L320" s="3">
        <f>Working_Data[[#This Row],[price2]]/Working_Data[[#This Row],[quantity]]</f>
        <v>308.61333333333334</v>
      </c>
      <c r="M320" s="3">
        <v>925.84</v>
      </c>
      <c r="N320" t="s">
        <v>50</v>
      </c>
      <c r="O320">
        <v>49</v>
      </c>
      <c r="P320" s="1">
        <v>45766</v>
      </c>
      <c r="Q320">
        <v>81</v>
      </c>
      <c r="R320" t="s">
        <v>43</v>
      </c>
      <c r="S320">
        <v>5</v>
      </c>
      <c r="T320" s="1">
        <v>45966</v>
      </c>
      <c r="U320" t="s">
        <v>36</v>
      </c>
      <c r="V320" t="str">
        <f>TEXT(WEEKDAY(Working_Data[[#This Row],[order_date]],1),"DDDD")</f>
        <v>Wednesday</v>
      </c>
      <c r="W320" t="str">
        <f>TEXT(Working_Data[[#This Row],[order_date]],"mmmm")</f>
        <v>September</v>
      </c>
      <c r="X320" s="7">
        <f>Working_Data[[#This Row],[last_order_date]]-Working_Data[[#This Row],[signup_date]]</f>
        <v>316</v>
      </c>
      <c r="Y320" s="7">
        <f>IF(Working_Data[[#This Row],[churned]]="Active",1,0)</f>
        <v>0</v>
      </c>
      <c r="Z320" s="7">
        <f>YEAR(Working_Data[[#This Row],[order_date]])</f>
        <v>2023</v>
      </c>
    </row>
    <row r="321" spans="1:26" x14ac:dyDescent="0.25">
      <c r="A321" t="s">
        <v>692</v>
      </c>
      <c r="B321" t="s">
        <v>38</v>
      </c>
      <c r="C321" t="s">
        <v>39</v>
      </c>
      <c r="D321" t="s">
        <v>77</v>
      </c>
      <c r="E321" s="1">
        <v>44997</v>
      </c>
      <c r="F321" t="s">
        <v>693</v>
      </c>
      <c r="G321" s="1">
        <v>45196</v>
      </c>
      <c r="H321" t="s">
        <v>41</v>
      </c>
      <c r="I321" t="s">
        <v>54</v>
      </c>
      <c r="J321" t="s">
        <v>49</v>
      </c>
      <c r="K321">
        <v>5</v>
      </c>
      <c r="L321" s="3">
        <f>Working_Data[[#This Row],[price2]]/Working_Data[[#This Row],[quantity]]</f>
        <v>198.76</v>
      </c>
      <c r="M321" s="3">
        <v>993.8</v>
      </c>
      <c r="N321" t="s">
        <v>28</v>
      </c>
      <c r="O321">
        <v>34</v>
      </c>
      <c r="P321" s="1">
        <v>45653</v>
      </c>
      <c r="Q321">
        <v>471</v>
      </c>
      <c r="R321" t="s">
        <v>29</v>
      </c>
      <c r="S321">
        <v>4</v>
      </c>
      <c r="T321" s="1">
        <v>45833</v>
      </c>
      <c r="U321" t="s">
        <v>60</v>
      </c>
      <c r="V321" t="str">
        <f>TEXT(WEEKDAY(Working_Data[[#This Row],[order_date]],1),"DDDD")</f>
        <v>Wednesday</v>
      </c>
      <c r="W321" t="str">
        <f>TEXT(Working_Data[[#This Row],[order_date]],"mmmm")</f>
        <v>September</v>
      </c>
      <c r="X321" s="7">
        <f>Working_Data[[#This Row],[last_order_date]]-Working_Data[[#This Row],[signup_date]]</f>
        <v>656</v>
      </c>
      <c r="Y321" s="7">
        <f>IF(Working_Data[[#This Row],[churned]]="Active",1,0)</f>
        <v>1</v>
      </c>
      <c r="Z321" s="7">
        <f>YEAR(Working_Data[[#This Row],[order_date]])</f>
        <v>2023</v>
      </c>
    </row>
    <row r="322" spans="1:26" x14ac:dyDescent="0.25">
      <c r="A322" t="s">
        <v>694</v>
      </c>
      <c r="B322" t="s">
        <v>21</v>
      </c>
      <c r="C322" t="s">
        <v>82</v>
      </c>
      <c r="D322" t="s">
        <v>23</v>
      </c>
      <c r="E322" s="1">
        <v>45751</v>
      </c>
      <c r="F322" t="s">
        <v>695</v>
      </c>
      <c r="G322" s="1">
        <v>45196</v>
      </c>
      <c r="H322" t="s">
        <v>34</v>
      </c>
      <c r="I322" t="s">
        <v>26</v>
      </c>
      <c r="J322" t="s">
        <v>67</v>
      </c>
      <c r="K322">
        <v>4</v>
      </c>
      <c r="L322" s="3">
        <f>Working_Data[[#This Row],[price2]]/Working_Data[[#This Row],[quantity]]</f>
        <v>288.84750000000003</v>
      </c>
      <c r="M322" s="3">
        <v>1155.3900000000001</v>
      </c>
      <c r="N322" t="s">
        <v>35</v>
      </c>
      <c r="O322">
        <v>34</v>
      </c>
      <c r="P322" s="1">
        <v>45554</v>
      </c>
      <c r="Q322">
        <v>263</v>
      </c>
      <c r="R322" t="s">
        <v>43</v>
      </c>
      <c r="S322">
        <v>5</v>
      </c>
      <c r="T322" s="1">
        <v>45665</v>
      </c>
      <c r="U322" t="s">
        <v>30</v>
      </c>
      <c r="V322" t="str">
        <f>TEXT(WEEKDAY(Working_Data[[#This Row],[order_date]],1),"DDDD")</f>
        <v>Wednesday</v>
      </c>
      <c r="W322" t="str">
        <f>TEXT(Working_Data[[#This Row],[order_date]],"mmmm")</f>
        <v>September</v>
      </c>
      <c r="X322" s="7">
        <f>Working_Data[[#This Row],[last_order_date]]-Working_Data[[#This Row],[signup_date]]</f>
        <v>-197</v>
      </c>
      <c r="Y322" s="7">
        <f>IF(Working_Data[[#This Row],[churned]]="Active",1,0)</f>
        <v>0</v>
      </c>
      <c r="Z322" s="7">
        <f>YEAR(Working_Data[[#This Row],[order_date]])</f>
        <v>2023</v>
      </c>
    </row>
    <row r="323" spans="1:26" x14ac:dyDescent="0.25">
      <c r="A323" t="s">
        <v>696</v>
      </c>
      <c r="B323" t="s">
        <v>45</v>
      </c>
      <c r="C323" t="s">
        <v>22</v>
      </c>
      <c r="D323" t="s">
        <v>77</v>
      </c>
      <c r="E323" s="1">
        <v>45846</v>
      </c>
      <c r="F323" t="s">
        <v>697</v>
      </c>
      <c r="G323" s="1">
        <v>45196</v>
      </c>
      <c r="H323" t="s">
        <v>58</v>
      </c>
      <c r="I323" t="s">
        <v>63</v>
      </c>
      <c r="J323" t="s">
        <v>64</v>
      </c>
      <c r="K323">
        <v>1</v>
      </c>
      <c r="L323" s="3">
        <f>Working_Data[[#This Row],[price2]]/Working_Data[[#This Row],[quantity]]</f>
        <v>1047.83</v>
      </c>
      <c r="M323" s="3">
        <v>1047.83</v>
      </c>
      <c r="N323" t="s">
        <v>28</v>
      </c>
      <c r="O323">
        <v>48</v>
      </c>
      <c r="P323" s="1">
        <v>45619</v>
      </c>
      <c r="Q323">
        <v>13</v>
      </c>
      <c r="R323" t="s">
        <v>29</v>
      </c>
      <c r="S323">
        <v>5</v>
      </c>
      <c r="T323" s="1">
        <v>45750</v>
      </c>
      <c r="U323" t="s">
        <v>36</v>
      </c>
      <c r="V323" t="str">
        <f>TEXT(WEEKDAY(Working_Data[[#This Row],[order_date]],1),"DDDD")</f>
        <v>Wednesday</v>
      </c>
      <c r="W323" t="str">
        <f>TEXT(Working_Data[[#This Row],[order_date]],"mmmm")</f>
        <v>September</v>
      </c>
      <c r="X323" s="7">
        <f>Working_Data[[#This Row],[last_order_date]]-Working_Data[[#This Row],[signup_date]]</f>
        <v>-227</v>
      </c>
      <c r="Y323" s="7">
        <f>IF(Working_Data[[#This Row],[churned]]="Active",1,0)</f>
        <v>1</v>
      </c>
      <c r="Z323" s="7">
        <f>YEAR(Working_Data[[#This Row],[order_date]])</f>
        <v>2023</v>
      </c>
    </row>
    <row r="324" spans="1:26" x14ac:dyDescent="0.25">
      <c r="A324" t="s">
        <v>698</v>
      </c>
      <c r="B324" t="s">
        <v>21</v>
      </c>
      <c r="C324" t="s">
        <v>39</v>
      </c>
      <c r="D324" t="s">
        <v>32</v>
      </c>
      <c r="E324" s="1">
        <v>45338</v>
      </c>
      <c r="F324" t="s">
        <v>699</v>
      </c>
      <c r="G324" s="1">
        <v>45196</v>
      </c>
      <c r="H324" t="s">
        <v>41</v>
      </c>
      <c r="I324" t="s">
        <v>26</v>
      </c>
      <c r="J324" t="s">
        <v>67</v>
      </c>
      <c r="K324">
        <v>1</v>
      </c>
      <c r="L324" s="3">
        <f>Working_Data[[#This Row],[price2]]/Working_Data[[#This Row],[quantity]]</f>
        <v>969.41</v>
      </c>
      <c r="M324" s="3">
        <v>969.41</v>
      </c>
      <c r="N324" t="s">
        <v>35</v>
      </c>
      <c r="O324">
        <v>37</v>
      </c>
      <c r="P324" s="1">
        <v>45724</v>
      </c>
      <c r="Q324">
        <v>352</v>
      </c>
      <c r="R324" t="s">
        <v>43</v>
      </c>
      <c r="S324">
        <v>1</v>
      </c>
      <c r="T324" s="1">
        <v>45620</v>
      </c>
      <c r="U324" t="s">
        <v>36</v>
      </c>
      <c r="V324" t="str">
        <f>TEXT(WEEKDAY(Working_Data[[#This Row],[order_date]],1),"DDDD")</f>
        <v>Wednesday</v>
      </c>
      <c r="W324" t="str">
        <f>TEXT(Working_Data[[#This Row],[order_date]],"mmmm")</f>
        <v>September</v>
      </c>
      <c r="X324" s="7">
        <f>Working_Data[[#This Row],[last_order_date]]-Working_Data[[#This Row],[signup_date]]</f>
        <v>386</v>
      </c>
      <c r="Y324" s="7">
        <f>IF(Working_Data[[#This Row],[churned]]="Active",1,0)</f>
        <v>0</v>
      </c>
      <c r="Z324" s="7">
        <f>YEAR(Working_Data[[#This Row],[order_date]])</f>
        <v>2023</v>
      </c>
    </row>
    <row r="325" spans="1:26" x14ac:dyDescent="0.25">
      <c r="A325" t="s">
        <v>700</v>
      </c>
      <c r="B325" t="s">
        <v>45</v>
      </c>
      <c r="C325" t="s">
        <v>82</v>
      </c>
      <c r="D325" t="s">
        <v>56</v>
      </c>
      <c r="E325" s="1">
        <v>45407</v>
      </c>
      <c r="F325" t="s">
        <v>701</v>
      </c>
      <c r="G325" s="1">
        <v>45196</v>
      </c>
      <c r="H325" t="s">
        <v>58</v>
      </c>
      <c r="I325" t="s">
        <v>63</v>
      </c>
      <c r="J325" t="s">
        <v>64</v>
      </c>
      <c r="K325">
        <v>2</v>
      </c>
      <c r="L325" s="3">
        <f>Working_Data[[#This Row],[price2]]/Working_Data[[#This Row],[quantity]]</f>
        <v>391.15</v>
      </c>
      <c r="M325" s="3">
        <v>782.3</v>
      </c>
      <c r="N325" t="s">
        <v>28</v>
      </c>
      <c r="O325">
        <v>42</v>
      </c>
      <c r="P325" s="1">
        <v>45749</v>
      </c>
      <c r="Q325">
        <v>344</v>
      </c>
      <c r="R325" t="s">
        <v>43</v>
      </c>
      <c r="S325">
        <v>4</v>
      </c>
      <c r="T325" s="1">
        <v>45865</v>
      </c>
      <c r="U325" t="s">
        <v>36</v>
      </c>
      <c r="V325" t="str">
        <f>TEXT(WEEKDAY(Working_Data[[#This Row],[order_date]],1),"DDDD")</f>
        <v>Wednesday</v>
      </c>
      <c r="W325" t="str">
        <f>TEXT(Working_Data[[#This Row],[order_date]],"mmmm")</f>
        <v>September</v>
      </c>
      <c r="X325" s="7">
        <f>Working_Data[[#This Row],[last_order_date]]-Working_Data[[#This Row],[signup_date]]</f>
        <v>342</v>
      </c>
      <c r="Y325" s="7">
        <f>IF(Working_Data[[#This Row],[churned]]="Active",1,0)</f>
        <v>0</v>
      </c>
      <c r="Z325" s="7">
        <f>YEAR(Working_Data[[#This Row],[order_date]])</f>
        <v>2023</v>
      </c>
    </row>
    <row r="326" spans="1:26" x14ac:dyDescent="0.25">
      <c r="A326" t="s">
        <v>702</v>
      </c>
      <c r="B326" t="s">
        <v>38</v>
      </c>
      <c r="C326" t="s">
        <v>82</v>
      </c>
      <c r="D326" t="s">
        <v>56</v>
      </c>
      <c r="E326" s="1">
        <v>45595</v>
      </c>
      <c r="F326" t="s">
        <v>703</v>
      </c>
      <c r="G326" s="1">
        <v>45197</v>
      </c>
      <c r="H326" t="s">
        <v>25</v>
      </c>
      <c r="I326" t="s">
        <v>48</v>
      </c>
      <c r="J326" t="s">
        <v>49</v>
      </c>
      <c r="K326">
        <v>3</v>
      </c>
      <c r="L326" s="3">
        <f>Working_Data[[#This Row],[price2]]/Working_Data[[#This Row],[quantity]]</f>
        <v>126.46666666666665</v>
      </c>
      <c r="M326" s="3">
        <v>379.4</v>
      </c>
      <c r="N326" t="s">
        <v>28</v>
      </c>
      <c r="O326">
        <v>38</v>
      </c>
      <c r="P326" s="1">
        <v>45723</v>
      </c>
      <c r="Q326">
        <v>357</v>
      </c>
      <c r="R326" t="s">
        <v>29</v>
      </c>
      <c r="S326">
        <v>1</v>
      </c>
      <c r="T326" s="1">
        <v>45781</v>
      </c>
      <c r="U326" t="s">
        <v>60</v>
      </c>
      <c r="V326" t="str">
        <f>TEXT(WEEKDAY(Working_Data[[#This Row],[order_date]],1),"DDDD")</f>
        <v>Thursday</v>
      </c>
      <c r="W326" t="str">
        <f>TEXT(Working_Data[[#This Row],[order_date]],"mmmm")</f>
        <v>September</v>
      </c>
      <c r="X326" s="7">
        <f>Working_Data[[#This Row],[last_order_date]]-Working_Data[[#This Row],[signup_date]]</f>
        <v>128</v>
      </c>
      <c r="Y326" s="7">
        <f>IF(Working_Data[[#This Row],[churned]]="Active",1,0)</f>
        <v>1</v>
      </c>
      <c r="Z326" s="7">
        <f>YEAR(Working_Data[[#This Row],[order_date]])</f>
        <v>2023</v>
      </c>
    </row>
    <row r="327" spans="1:26" x14ac:dyDescent="0.25">
      <c r="A327" t="s">
        <v>704</v>
      </c>
      <c r="B327" t="s">
        <v>45</v>
      </c>
      <c r="C327" t="s">
        <v>82</v>
      </c>
      <c r="D327" t="s">
        <v>52</v>
      </c>
      <c r="E327" s="1">
        <v>45561</v>
      </c>
      <c r="F327" t="s">
        <v>705</v>
      </c>
      <c r="G327" s="1">
        <v>45197</v>
      </c>
      <c r="H327" t="s">
        <v>41</v>
      </c>
      <c r="I327" t="s">
        <v>26</v>
      </c>
      <c r="J327" t="s">
        <v>49</v>
      </c>
      <c r="K327">
        <v>5</v>
      </c>
      <c r="L327" s="3">
        <f>Working_Data[[#This Row],[price2]]/Working_Data[[#This Row],[quantity]]</f>
        <v>298.72800000000001</v>
      </c>
      <c r="M327" s="3">
        <v>1493.64</v>
      </c>
      <c r="N327" t="s">
        <v>50</v>
      </c>
      <c r="O327">
        <v>42</v>
      </c>
      <c r="P327" s="1">
        <v>45936</v>
      </c>
      <c r="Q327">
        <v>38</v>
      </c>
      <c r="R327" t="s">
        <v>43</v>
      </c>
      <c r="S327">
        <v>3</v>
      </c>
      <c r="T327" s="1">
        <v>45824</v>
      </c>
      <c r="U327" t="s">
        <v>60</v>
      </c>
      <c r="V327" t="str">
        <f>TEXT(WEEKDAY(Working_Data[[#This Row],[order_date]],1),"DDDD")</f>
        <v>Thursday</v>
      </c>
      <c r="W327" t="str">
        <f>TEXT(Working_Data[[#This Row],[order_date]],"mmmm")</f>
        <v>September</v>
      </c>
      <c r="X327" s="7">
        <f>Working_Data[[#This Row],[last_order_date]]-Working_Data[[#This Row],[signup_date]]</f>
        <v>375</v>
      </c>
      <c r="Y327" s="7">
        <f>IF(Working_Data[[#This Row],[churned]]="Active",1,0)</f>
        <v>0</v>
      </c>
      <c r="Z327" s="7">
        <f>YEAR(Working_Data[[#This Row],[order_date]])</f>
        <v>2023</v>
      </c>
    </row>
    <row r="328" spans="1:26" x14ac:dyDescent="0.25">
      <c r="A328" t="s">
        <v>706</v>
      </c>
      <c r="B328" t="s">
        <v>45</v>
      </c>
      <c r="C328" t="s">
        <v>82</v>
      </c>
      <c r="D328" t="s">
        <v>32</v>
      </c>
      <c r="E328" s="1">
        <v>45761</v>
      </c>
      <c r="F328" t="s">
        <v>707</v>
      </c>
      <c r="G328" s="1">
        <v>45197</v>
      </c>
      <c r="H328" t="s">
        <v>34</v>
      </c>
      <c r="I328" t="s">
        <v>26</v>
      </c>
      <c r="J328" t="s">
        <v>59</v>
      </c>
      <c r="K328">
        <v>2</v>
      </c>
      <c r="L328" s="3">
        <f>Working_Data[[#This Row],[price2]]/Working_Data[[#This Row],[quantity]]</f>
        <v>261.565</v>
      </c>
      <c r="M328" s="3">
        <v>523.13</v>
      </c>
      <c r="N328" t="s">
        <v>35</v>
      </c>
      <c r="O328">
        <v>14</v>
      </c>
      <c r="P328" s="1">
        <v>45830</v>
      </c>
      <c r="Q328">
        <v>201</v>
      </c>
      <c r="R328" t="s">
        <v>43</v>
      </c>
      <c r="S328">
        <v>1</v>
      </c>
      <c r="T328" s="1">
        <v>45641</v>
      </c>
      <c r="U328" t="s">
        <v>30</v>
      </c>
      <c r="V328" t="str">
        <f>TEXT(WEEKDAY(Working_Data[[#This Row],[order_date]],1),"DDDD")</f>
        <v>Thursday</v>
      </c>
      <c r="W328" t="str">
        <f>TEXT(Working_Data[[#This Row],[order_date]],"mmmm")</f>
        <v>September</v>
      </c>
      <c r="X328" s="7">
        <f>Working_Data[[#This Row],[last_order_date]]-Working_Data[[#This Row],[signup_date]]</f>
        <v>69</v>
      </c>
      <c r="Y328" s="7">
        <f>IF(Working_Data[[#This Row],[churned]]="Active",1,0)</f>
        <v>0</v>
      </c>
      <c r="Z328" s="7">
        <f>YEAR(Working_Data[[#This Row],[order_date]])</f>
        <v>2023</v>
      </c>
    </row>
    <row r="329" spans="1:26" x14ac:dyDescent="0.25">
      <c r="A329" t="s">
        <v>708</v>
      </c>
      <c r="B329" t="s">
        <v>21</v>
      </c>
      <c r="C329" t="s">
        <v>82</v>
      </c>
      <c r="D329" t="s">
        <v>32</v>
      </c>
      <c r="E329" s="1">
        <v>45321</v>
      </c>
      <c r="F329" t="s">
        <v>709</v>
      </c>
      <c r="G329" s="1">
        <v>45197</v>
      </c>
      <c r="H329" t="s">
        <v>47</v>
      </c>
      <c r="I329" t="s">
        <v>26</v>
      </c>
      <c r="J329" t="s">
        <v>49</v>
      </c>
      <c r="K329">
        <v>3</v>
      </c>
      <c r="L329" s="3">
        <f>Working_Data[[#This Row],[price2]]/Working_Data[[#This Row],[quantity]]</f>
        <v>239.30333333333331</v>
      </c>
      <c r="M329" s="3">
        <v>717.91</v>
      </c>
      <c r="N329" t="s">
        <v>50</v>
      </c>
      <c r="O329">
        <v>29</v>
      </c>
      <c r="P329" s="1">
        <v>45676</v>
      </c>
      <c r="Q329">
        <v>493</v>
      </c>
      <c r="R329" t="s">
        <v>29</v>
      </c>
      <c r="S329">
        <v>5</v>
      </c>
      <c r="T329" s="1">
        <v>45677</v>
      </c>
      <c r="U329" t="s">
        <v>36</v>
      </c>
      <c r="V329" t="str">
        <f>TEXT(WEEKDAY(Working_Data[[#This Row],[order_date]],1),"DDDD")</f>
        <v>Thursday</v>
      </c>
      <c r="W329" t="str">
        <f>TEXT(Working_Data[[#This Row],[order_date]],"mmmm")</f>
        <v>September</v>
      </c>
      <c r="X329" s="7">
        <f>Working_Data[[#This Row],[last_order_date]]-Working_Data[[#This Row],[signup_date]]</f>
        <v>355</v>
      </c>
      <c r="Y329" s="7">
        <f>IF(Working_Data[[#This Row],[churned]]="Active",1,0)</f>
        <v>1</v>
      </c>
      <c r="Z329" s="7">
        <f>YEAR(Working_Data[[#This Row],[order_date]])</f>
        <v>2023</v>
      </c>
    </row>
    <row r="330" spans="1:26" x14ac:dyDescent="0.25">
      <c r="A330" t="s">
        <v>710</v>
      </c>
      <c r="B330" t="s">
        <v>45</v>
      </c>
      <c r="C330" t="s">
        <v>39</v>
      </c>
      <c r="D330" t="s">
        <v>52</v>
      </c>
      <c r="E330" s="1">
        <v>45662</v>
      </c>
      <c r="F330" t="s">
        <v>711</v>
      </c>
      <c r="G330" s="1">
        <v>45197</v>
      </c>
      <c r="H330" t="s">
        <v>34</v>
      </c>
      <c r="I330" t="s">
        <v>42</v>
      </c>
      <c r="J330" t="s">
        <v>67</v>
      </c>
      <c r="K330">
        <v>2</v>
      </c>
      <c r="L330" s="3">
        <f>Working_Data[[#This Row],[price2]]/Working_Data[[#This Row],[quantity]]</f>
        <v>410.73</v>
      </c>
      <c r="M330" s="3">
        <v>821.46</v>
      </c>
      <c r="N330" t="s">
        <v>35</v>
      </c>
      <c r="O330">
        <v>49</v>
      </c>
      <c r="P330" s="1">
        <v>45792</v>
      </c>
      <c r="Q330">
        <v>411</v>
      </c>
      <c r="R330" t="s">
        <v>29</v>
      </c>
      <c r="S330">
        <v>3</v>
      </c>
      <c r="T330" s="1">
        <v>45484</v>
      </c>
      <c r="U330" t="s">
        <v>30</v>
      </c>
      <c r="V330" t="str">
        <f>TEXT(WEEKDAY(Working_Data[[#This Row],[order_date]],1),"DDDD")</f>
        <v>Thursday</v>
      </c>
      <c r="W330" t="str">
        <f>TEXT(Working_Data[[#This Row],[order_date]],"mmmm")</f>
        <v>September</v>
      </c>
      <c r="X330" s="7">
        <f>Working_Data[[#This Row],[last_order_date]]-Working_Data[[#This Row],[signup_date]]</f>
        <v>130</v>
      </c>
      <c r="Y330" s="7">
        <f>IF(Working_Data[[#This Row],[churned]]="Active",1,0)</f>
        <v>1</v>
      </c>
      <c r="Z330" s="7">
        <f>YEAR(Working_Data[[#This Row],[order_date]])</f>
        <v>2023</v>
      </c>
    </row>
    <row r="331" spans="1:26" x14ac:dyDescent="0.25">
      <c r="A331" t="s">
        <v>712</v>
      </c>
      <c r="B331" t="s">
        <v>21</v>
      </c>
      <c r="C331" t="s">
        <v>22</v>
      </c>
      <c r="D331" t="s">
        <v>77</v>
      </c>
      <c r="E331" s="1">
        <v>45861</v>
      </c>
      <c r="F331" t="s">
        <v>713</v>
      </c>
      <c r="G331" s="1">
        <v>45197</v>
      </c>
      <c r="H331" t="s">
        <v>47</v>
      </c>
      <c r="I331" t="s">
        <v>42</v>
      </c>
      <c r="J331" t="s">
        <v>49</v>
      </c>
      <c r="K331">
        <v>1</v>
      </c>
      <c r="L331" s="3">
        <f>Working_Data[[#This Row],[price2]]/Working_Data[[#This Row],[quantity]]</f>
        <v>126.7</v>
      </c>
      <c r="M331" s="3">
        <v>126.7</v>
      </c>
      <c r="N331" t="s">
        <v>35</v>
      </c>
      <c r="O331">
        <v>11</v>
      </c>
      <c r="P331" s="1">
        <v>45793</v>
      </c>
      <c r="Q331">
        <v>389</v>
      </c>
      <c r="R331" t="s">
        <v>43</v>
      </c>
      <c r="S331">
        <v>5</v>
      </c>
      <c r="T331" s="1">
        <v>45421</v>
      </c>
      <c r="U331" t="s">
        <v>36</v>
      </c>
      <c r="V331" t="str">
        <f>TEXT(WEEKDAY(Working_Data[[#This Row],[order_date]],1),"DDDD")</f>
        <v>Thursday</v>
      </c>
      <c r="W331" t="str">
        <f>TEXT(Working_Data[[#This Row],[order_date]],"mmmm")</f>
        <v>September</v>
      </c>
      <c r="X331" s="7">
        <f>Working_Data[[#This Row],[last_order_date]]-Working_Data[[#This Row],[signup_date]]</f>
        <v>-68</v>
      </c>
      <c r="Y331" s="7">
        <f>IF(Working_Data[[#This Row],[churned]]="Active",1,0)</f>
        <v>0</v>
      </c>
      <c r="Z331" s="7">
        <f>YEAR(Working_Data[[#This Row],[order_date]])</f>
        <v>2023</v>
      </c>
    </row>
    <row r="332" spans="1:26" x14ac:dyDescent="0.25">
      <c r="A332" t="s">
        <v>714</v>
      </c>
      <c r="B332" t="s">
        <v>38</v>
      </c>
      <c r="C332" t="s">
        <v>39</v>
      </c>
      <c r="D332" t="s">
        <v>32</v>
      </c>
      <c r="E332" s="1">
        <v>45443</v>
      </c>
      <c r="F332" t="s">
        <v>715</v>
      </c>
      <c r="G332" s="1">
        <v>45197</v>
      </c>
      <c r="H332" t="s">
        <v>58</v>
      </c>
      <c r="I332" t="s">
        <v>26</v>
      </c>
      <c r="J332" t="s">
        <v>64</v>
      </c>
      <c r="K332">
        <v>3</v>
      </c>
      <c r="L332" s="3">
        <f>Working_Data[[#This Row],[price2]]/Working_Data[[#This Row],[quantity]]</f>
        <v>474.07</v>
      </c>
      <c r="M332" s="3">
        <v>1422.21</v>
      </c>
      <c r="N332" t="s">
        <v>28</v>
      </c>
      <c r="O332">
        <v>16</v>
      </c>
      <c r="P332" s="1">
        <v>45609</v>
      </c>
      <c r="Q332">
        <v>468</v>
      </c>
      <c r="R332" t="s">
        <v>29</v>
      </c>
      <c r="S332">
        <v>3</v>
      </c>
      <c r="T332" s="1">
        <v>45716</v>
      </c>
      <c r="U332" t="s">
        <v>60</v>
      </c>
      <c r="V332" t="str">
        <f>TEXT(WEEKDAY(Working_Data[[#This Row],[order_date]],1),"DDDD")</f>
        <v>Thursday</v>
      </c>
      <c r="W332" t="str">
        <f>TEXT(Working_Data[[#This Row],[order_date]],"mmmm")</f>
        <v>September</v>
      </c>
      <c r="X332" s="7">
        <f>Working_Data[[#This Row],[last_order_date]]-Working_Data[[#This Row],[signup_date]]</f>
        <v>166</v>
      </c>
      <c r="Y332" s="7">
        <f>IF(Working_Data[[#This Row],[churned]]="Active",1,0)</f>
        <v>1</v>
      </c>
      <c r="Z332" s="7">
        <f>YEAR(Working_Data[[#This Row],[order_date]])</f>
        <v>2023</v>
      </c>
    </row>
    <row r="333" spans="1:26" x14ac:dyDescent="0.25">
      <c r="A333" t="s">
        <v>716</v>
      </c>
      <c r="B333" t="s">
        <v>21</v>
      </c>
      <c r="C333" t="s">
        <v>82</v>
      </c>
      <c r="D333" t="s">
        <v>52</v>
      </c>
      <c r="E333" s="1">
        <v>45216</v>
      </c>
      <c r="F333" t="s">
        <v>717</v>
      </c>
      <c r="G333" s="1">
        <v>45197</v>
      </c>
      <c r="H333" t="s">
        <v>47</v>
      </c>
      <c r="I333" t="s">
        <v>63</v>
      </c>
      <c r="J333" t="s">
        <v>59</v>
      </c>
      <c r="K333">
        <v>5</v>
      </c>
      <c r="L333" s="3">
        <f>Working_Data[[#This Row],[price2]]/Working_Data[[#This Row],[quantity]]</f>
        <v>244.69</v>
      </c>
      <c r="M333" s="3">
        <v>1223.45</v>
      </c>
      <c r="N333" t="s">
        <v>50</v>
      </c>
      <c r="O333">
        <v>17</v>
      </c>
      <c r="P333" s="1">
        <v>45685</v>
      </c>
      <c r="Q333">
        <v>310</v>
      </c>
      <c r="R333" t="s">
        <v>43</v>
      </c>
      <c r="S333">
        <v>1</v>
      </c>
      <c r="T333" s="1">
        <v>45773</v>
      </c>
      <c r="U333" t="s">
        <v>60</v>
      </c>
      <c r="V333" t="str">
        <f>TEXT(WEEKDAY(Working_Data[[#This Row],[order_date]],1),"DDDD")</f>
        <v>Thursday</v>
      </c>
      <c r="W333" t="str">
        <f>TEXT(Working_Data[[#This Row],[order_date]],"mmmm")</f>
        <v>September</v>
      </c>
      <c r="X333" s="7">
        <f>Working_Data[[#This Row],[last_order_date]]-Working_Data[[#This Row],[signup_date]]</f>
        <v>469</v>
      </c>
      <c r="Y333" s="7">
        <f>IF(Working_Data[[#This Row],[churned]]="Active",1,0)</f>
        <v>0</v>
      </c>
      <c r="Z333" s="7">
        <f>YEAR(Working_Data[[#This Row],[order_date]])</f>
        <v>2023</v>
      </c>
    </row>
    <row r="334" spans="1:26" x14ac:dyDescent="0.25">
      <c r="A334" t="s">
        <v>718</v>
      </c>
      <c r="B334" t="s">
        <v>21</v>
      </c>
      <c r="C334" t="s">
        <v>39</v>
      </c>
      <c r="D334" t="s">
        <v>32</v>
      </c>
      <c r="E334" s="1">
        <v>45732</v>
      </c>
      <c r="F334" t="s">
        <v>719</v>
      </c>
      <c r="G334" s="1">
        <v>45198</v>
      </c>
      <c r="H334" t="s">
        <v>58</v>
      </c>
      <c r="I334" t="s">
        <v>42</v>
      </c>
      <c r="J334" t="s">
        <v>59</v>
      </c>
      <c r="K334">
        <v>3</v>
      </c>
      <c r="L334" s="3">
        <f>Working_Data[[#This Row],[price2]]/Working_Data[[#This Row],[quantity]]</f>
        <v>423.75333333333333</v>
      </c>
      <c r="M334" s="3">
        <v>1271.26</v>
      </c>
      <c r="N334" t="s">
        <v>35</v>
      </c>
      <c r="O334">
        <v>33</v>
      </c>
      <c r="P334" s="1">
        <v>45577</v>
      </c>
      <c r="Q334">
        <v>386</v>
      </c>
      <c r="R334" t="s">
        <v>43</v>
      </c>
      <c r="S334">
        <v>3</v>
      </c>
      <c r="T334" s="1">
        <v>45775</v>
      </c>
      <c r="U334" t="s">
        <v>30</v>
      </c>
      <c r="V334" t="str">
        <f>TEXT(WEEKDAY(Working_Data[[#This Row],[order_date]],1),"DDDD")</f>
        <v>Friday</v>
      </c>
      <c r="W334" t="str">
        <f>TEXT(Working_Data[[#This Row],[order_date]],"mmmm")</f>
        <v>September</v>
      </c>
      <c r="X334" s="7">
        <f>Working_Data[[#This Row],[last_order_date]]-Working_Data[[#This Row],[signup_date]]</f>
        <v>-155</v>
      </c>
      <c r="Y334" s="7">
        <f>IF(Working_Data[[#This Row],[churned]]="Active",1,0)</f>
        <v>0</v>
      </c>
      <c r="Z334" s="7">
        <f>YEAR(Working_Data[[#This Row],[order_date]])</f>
        <v>2023</v>
      </c>
    </row>
    <row r="335" spans="1:26" x14ac:dyDescent="0.25">
      <c r="A335" t="s">
        <v>720</v>
      </c>
      <c r="B335" t="s">
        <v>38</v>
      </c>
      <c r="C335" t="s">
        <v>82</v>
      </c>
      <c r="D335" t="s">
        <v>23</v>
      </c>
      <c r="E335" s="1">
        <v>45319</v>
      </c>
      <c r="F335" t="s">
        <v>721</v>
      </c>
      <c r="G335" s="1">
        <v>45198</v>
      </c>
      <c r="H335" t="s">
        <v>34</v>
      </c>
      <c r="I335" t="s">
        <v>63</v>
      </c>
      <c r="J335" t="s">
        <v>67</v>
      </c>
      <c r="K335">
        <v>1</v>
      </c>
      <c r="L335" s="3">
        <f>Working_Data[[#This Row],[price2]]/Working_Data[[#This Row],[quantity]]</f>
        <v>1234.5899999999999</v>
      </c>
      <c r="M335" s="3">
        <v>1234.5899999999999</v>
      </c>
      <c r="N335" t="s">
        <v>35</v>
      </c>
      <c r="O335">
        <v>47</v>
      </c>
      <c r="P335" s="1">
        <v>45801</v>
      </c>
      <c r="Q335">
        <v>294</v>
      </c>
      <c r="R335" t="s">
        <v>43</v>
      </c>
      <c r="S335">
        <v>4</v>
      </c>
      <c r="T335" s="1">
        <v>45607</v>
      </c>
      <c r="U335" t="s">
        <v>30</v>
      </c>
      <c r="V335" t="str">
        <f>TEXT(WEEKDAY(Working_Data[[#This Row],[order_date]],1),"DDDD")</f>
        <v>Friday</v>
      </c>
      <c r="W335" t="str">
        <f>TEXT(Working_Data[[#This Row],[order_date]],"mmmm")</f>
        <v>September</v>
      </c>
      <c r="X335" s="7">
        <f>Working_Data[[#This Row],[last_order_date]]-Working_Data[[#This Row],[signup_date]]</f>
        <v>482</v>
      </c>
      <c r="Y335" s="7">
        <f>IF(Working_Data[[#This Row],[churned]]="Active",1,0)</f>
        <v>0</v>
      </c>
      <c r="Z335" s="7">
        <f>YEAR(Working_Data[[#This Row],[order_date]])</f>
        <v>2023</v>
      </c>
    </row>
    <row r="336" spans="1:26" x14ac:dyDescent="0.25">
      <c r="A336" t="s">
        <v>722</v>
      </c>
      <c r="B336" t="s">
        <v>38</v>
      </c>
      <c r="C336" t="s">
        <v>39</v>
      </c>
      <c r="D336" t="s">
        <v>32</v>
      </c>
      <c r="E336" s="1">
        <v>45863</v>
      </c>
      <c r="F336" t="s">
        <v>723</v>
      </c>
      <c r="G336" s="1">
        <v>45198</v>
      </c>
      <c r="H336" t="s">
        <v>58</v>
      </c>
      <c r="I336" t="s">
        <v>42</v>
      </c>
      <c r="J336" t="s">
        <v>64</v>
      </c>
      <c r="K336">
        <v>4</v>
      </c>
      <c r="L336" s="3">
        <f>Working_Data[[#This Row],[price2]]/Working_Data[[#This Row],[quantity]]</f>
        <v>136.91999999999999</v>
      </c>
      <c r="M336" s="3">
        <v>547.67999999999995</v>
      </c>
      <c r="N336" t="s">
        <v>50</v>
      </c>
      <c r="O336">
        <v>44</v>
      </c>
      <c r="P336" s="1">
        <v>45797</v>
      </c>
      <c r="Q336">
        <v>413</v>
      </c>
      <c r="R336" t="s">
        <v>43</v>
      </c>
      <c r="S336">
        <v>3</v>
      </c>
      <c r="T336" s="1">
        <v>45746</v>
      </c>
      <c r="U336" t="s">
        <v>30</v>
      </c>
      <c r="V336" t="str">
        <f>TEXT(WEEKDAY(Working_Data[[#This Row],[order_date]],1),"DDDD")</f>
        <v>Friday</v>
      </c>
      <c r="W336" t="str">
        <f>TEXT(Working_Data[[#This Row],[order_date]],"mmmm")</f>
        <v>September</v>
      </c>
      <c r="X336" s="7">
        <f>Working_Data[[#This Row],[last_order_date]]-Working_Data[[#This Row],[signup_date]]</f>
        <v>-66</v>
      </c>
      <c r="Y336" s="7">
        <f>IF(Working_Data[[#This Row],[churned]]="Active",1,0)</f>
        <v>0</v>
      </c>
      <c r="Z336" s="7">
        <f>YEAR(Working_Data[[#This Row],[order_date]])</f>
        <v>2023</v>
      </c>
    </row>
    <row r="337" spans="1:26" x14ac:dyDescent="0.25">
      <c r="A337" t="s">
        <v>724</v>
      </c>
      <c r="B337" t="s">
        <v>21</v>
      </c>
      <c r="C337" t="s">
        <v>82</v>
      </c>
      <c r="D337" t="s">
        <v>52</v>
      </c>
      <c r="E337" s="1">
        <v>45663</v>
      </c>
      <c r="F337" t="s">
        <v>725</v>
      </c>
      <c r="G337" s="1">
        <v>45198</v>
      </c>
      <c r="H337" t="s">
        <v>34</v>
      </c>
      <c r="I337" t="s">
        <v>63</v>
      </c>
      <c r="J337" t="s">
        <v>27</v>
      </c>
      <c r="K337">
        <v>4</v>
      </c>
      <c r="L337" s="3">
        <f>Working_Data[[#This Row],[price2]]/Working_Data[[#This Row],[quantity]]</f>
        <v>87.655000000000001</v>
      </c>
      <c r="M337" s="3">
        <v>350.62</v>
      </c>
      <c r="N337" t="s">
        <v>50</v>
      </c>
      <c r="O337">
        <v>6</v>
      </c>
      <c r="P337" s="1">
        <v>45802</v>
      </c>
      <c r="Q337">
        <v>331</v>
      </c>
      <c r="R337" t="s">
        <v>29</v>
      </c>
      <c r="S337">
        <v>2</v>
      </c>
      <c r="T337" s="1">
        <v>45747</v>
      </c>
      <c r="U337" t="s">
        <v>30</v>
      </c>
      <c r="V337" t="str">
        <f>TEXT(WEEKDAY(Working_Data[[#This Row],[order_date]],1),"DDDD")</f>
        <v>Friday</v>
      </c>
      <c r="W337" t="str">
        <f>TEXT(Working_Data[[#This Row],[order_date]],"mmmm")</f>
        <v>September</v>
      </c>
      <c r="X337" s="7">
        <f>Working_Data[[#This Row],[last_order_date]]-Working_Data[[#This Row],[signup_date]]</f>
        <v>139</v>
      </c>
      <c r="Y337" s="7">
        <f>IF(Working_Data[[#This Row],[churned]]="Active",1,0)</f>
        <v>1</v>
      </c>
      <c r="Z337" s="7">
        <f>YEAR(Working_Data[[#This Row],[order_date]])</f>
        <v>2023</v>
      </c>
    </row>
    <row r="338" spans="1:26" x14ac:dyDescent="0.25">
      <c r="A338" t="s">
        <v>726</v>
      </c>
      <c r="B338" t="s">
        <v>45</v>
      </c>
      <c r="C338" t="s">
        <v>22</v>
      </c>
      <c r="D338" t="s">
        <v>32</v>
      </c>
      <c r="E338" s="1">
        <v>45169</v>
      </c>
      <c r="F338" t="s">
        <v>727</v>
      </c>
      <c r="G338" s="1">
        <v>45198</v>
      </c>
      <c r="H338" t="s">
        <v>34</v>
      </c>
      <c r="I338" t="s">
        <v>63</v>
      </c>
      <c r="J338" t="s">
        <v>27</v>
      </c>
      <c r="K338">
        <v>2</v>
      </c>
      <c r="L338" s="3">
        <f>Working_Data[[#This Row],[price2]]/Working_Data[[#This Row],[quantity]]</f>
        <v>414.09500000000003</v>
      </c>
      <c r="M338" s="3">
        <v>828.19</v>
      </c>
      <c r="N338" t="s">
        <v>28</v>
      </c>
      <c r="O338">
        <v>49</v>
      </c>
      <c r="P338" s="1">
        <v>45721</v>
      </c>
      <c r="Q338">
        <v>214</v>
      </c>
      <c r="R338" t="s">
        <v>43</v>
      </c>
      <c r="S338">
        <v>5</v>
      </c>
      <c r="T338" s="1">
        <v>45691</v>
      </c>
      <c r="U338" t="s">
        <v>60</v>
      </c>
      <c r="V338" t="str">
        <f>TEXT(WEEKDAY(Working_Data[[#This Row],[order_date]],1),"DDDD")</f>
        <v>Friday</v>
      </c>
      <c r="W338" t="str">
        <f>TEXT(Working_Data[[#This Row],[order_date]],"mmmm")</f>
        <v>September</v>
      </c>
      <c r="X338" s="7">
        <f>Working_Data[[#This Row],[last_order_date]]-Working_Data[[#This Row],[signup_date]]</f>
        <v>552</v>
      </c>
      <c r="Y338" s="7">
        <f>IF(Working_Data[[#This Row],[churned]]="Active",1,0)</f>
        <v>0</v>
      </c>
      <c r="Z338" s="7">
        <f>YEAR(Working_Data[[#This Row],[order_date]])</f>
        <v>2023</v>
      </c>
    </row>
    <row r="339" spans="1:26" x14ac:dyDescent="0.25">
      <c r="A339" t="s">
        <v>728</v>
      </c>
      <c r="B339" t="s">
        <v>38</v>
      </c>
      <c r="C339" t="s">
        <v>39</v>
      </c>
      <c r="D339" t="s">
        <v>23</v>
      </c>
      <c r="E339" s="1">
        <v>45717</v>
      </c>
      <c r="F339" t="s">
        <v>729</v>
      </c>
      <c r="G339" s="1">
        <v>45198</v>
      </c>
      <c r="H339" t="s">
        <v>58</v>
      </c>
      <c r="I339" t="s">
        <v>26</v>
      </c>
      <c r="J339" t="s">
        <v>59</v>
      </c>
      <c r="K339">
        <v>4</v>
      </c>
      <c r="L339" s="3">
        <f>Working_Data[[#This Row],[price2]]/Working_Data[[#This Row],[quantity]]</f>
        <v>316.58749999999998</v>
      </c>
      <c r="M339" s="3">
        <v>1266.3499999999999</v>
      </c>
      <c r="N339" t="s">
        <v>35</v>
      </c>
      <c r="O339">
        <v>2</v>
      </c>
      <c r="P339" s="1">
        <v>45678</v>
      </c>
      <c r="Q339">
        <v>181</v>
      </c>
      <c r="R339" t="s">
        <v>29</v>
      </c>
      <c r="S339">
        <v>4</v>
      </c>
      <c r="T339" s="1">
        <v>45689</v>
      </c>
      <c r="U339" t="s">
        <v>36</v>
      </c>
      <c r="V339" t="str">
        <f>TEXT(WEEKDAY(Working_Data[[#This Row],[order_date]],1),"DDDD")</f>
        <v>Friday</v>
      </c>
      <c r="W339" t="str">
        <f>TEXT(Working_Data[[#This Row],[order_date]],"mmmm")</f>
        <v>September</v>
      </c>
      <c r="X339" s="7">
        <f>Working_Data[[#This Row],[last_order_date]]-Working_Data[[#This Row],[signup_date]]</f>
        <v>-39</v>
      </c>
      <c r="Y339" s="7">
        <f>IF(Working_Data[[#This Row],[churned]]="Active",1,0)</f>
        <v>1</v>
      </c>
      <c r="Z339" s="7">
        <f>YEAR(Working_Data[[#This Row],[order_date]])</f>
        <v>2023</v>
      </c>
    </row>
    <row r="340" spans="1:26" x14ac:dyDescent="0.25">
      <c r="A340" t="s">
        <v>730</v>
      </c>
      <c r="B340" t="s">
        <v>21</v>
      </c>
      <c r="C340" t="s">
        <v>82</v>
      </c>
      <c r="D340" t="s">
        <v>32</v>
      </c>
      <c r="E340" s="1">
        <v>45464</v>
      </c>
      <c r="F340" t="s">
        <v>731</v>
      </c>
      <c r="G340" s="1">
        <v>45198</v>
      </c>
      <c r="H340" t="s">
        <v>25</v>
      </c>
      <c r="I340" t="s">
        <v>48</v>
      </c>
      <c r="J340" t="s">
        <v>64</v>
      </c>
      <c r="K340">
        <v>5</v>
      </c>
      <c r="L340" s="3">
        <f>Working_Data[[#This Row],[price2]]/Working_Data[[#This Row],[quantity]]</f>
        <v>180.86799999999999</v>
      </c>
      <c r="M340" s="3">
        <v>904.34</v>
      </c>
      <c r="N340" t="s">
        <v>50</v>
      </c>
      <c r="O340">
        <v>13</v>
      </c>
      <c r="P340" s="1">
        <v>45610</v>
      </c>
      <c r="Q340">
        <v>109</v>
      </c>
      <c r="R340" t="s">
        <v>29</v>
      </c>
      <c r="S340">
        <v>4</v>
      </c>
      <c r="T340" s="1">
        <v>45679</v>
      </c>
      <c r="U340" t="s">
        <v>60</v>
      </c>
      <c r="V340" t="str">
        <f>TEXT(WEEKDAY(Working_Data[[#This Row],[order_date]],1),"DDDD")</f>
        <v>Friday</v>
      </c>
      <c r="W340" t="str">
        <f>TEXT(Working_Data[[#This Row],[order_date]],"mmmm")</f>
        <v>September</v>
      </c>
      <c r="X340" s="7">
        <f>Working_Data[[#This Row],[last_order_date]]-Working_Data[[#This Row],[signup_date]]</f>
        <v>146</v>
      </c>
      <c r="Y340" s="7">
        <f>IF(Working_Data[[#This Row],[churned]]="Active",1,0)</f>
        <v>1</v>
      </c>
      <c r="Z340" s="7">
        <f>YEAR(Working_Data[[#This Row],[order_date]])</f>
        <v>2023</v>
      </c>
    </row>
    <row r="341" spans="1:26" x14ac:dyDescent="0.25">
      <c r="A341" t="s">
        <v>732</v>
      </c>
      <c r="B341" t="s">
        <v>38</v>
      </c>
      <c r="C341" t="s">
        <v>39</v>
      </c>
      <c r="D341" t="s">
        <v>23</v>
      </c>
      <c r="E341" s="1">
        <v>45807</v>
      </c>
      <c r="F341" t="s">
        <v>733</v>
      </c>
      <c r="G341" s="1">
        <v>45198</v>
      </c>
      <c r="H341" t="s">
        <v>58</v>
      </c>
      <c r="I341" t="s">
        <v>54</v>
      </c>
      <c r="J341" t="s">
        <v>64</v>
      </c>
      <c r="K341">
        <v>4</v>
      </c>
      <c r="L341" s="3">
        <f>Working_Data[[#This Row],[price2]]/Working_Data[[#This Row],[quantity]]</f>
        <v>258.93</v>
      </c>
      <c r="M341" s="3">
        <v>1035.72</v>
      </c>
      <c r="N341" t="s">
        <v>28</v>
      </c>
      <c r="O341">
        <v>42</v>
      </c>
      <c r="P341" s="1">
        <v>45696</v>
      </c>
      <c r="Q341">
        <v>95</v>
      </c>
      <c r="R341" t="s">
        <v>43</v>
      </c>
      <c r="S341">
        <v>3</v>
      </c>
      <c r="T341" s="1">
        <v>45704</v>
      </c>
      <c r="U341" t="s">
        <v>30</v>
      </c>
      <c r="V341" t="str">
        <f>TEXT(WEEKDAY(Working_Data[[#This Row],[order_date]],1),"DDDD")</f>
        <v>Friday</v>
      </c>
      <c r="W341" t="str">
        <f>TEXT(Working_Data[[#This Row],[order_date]],"mmmm")</f>
        <v>September</v>
      </c>
      <c r="X341" s="7">
        <f>Working_Data[[#This Row],[last_order_date]]-Working_Data[[#This Row],[signup_date]]</f>
        <v>-111</v>
      </c>
      <c r="Y341" s="7">
        <f>IF(Working_Data[[#This Row],[churned]]="Active",1,0)</f>
        <v>0</v>
      </c>
      <c r="Z341" s="7">
        <f>YEAR(Working_Data[[#This Row],[order_date]])</f>
        <v>2023</v>
      </c>
    </row>
    <row r="342" spans="1:26" x14ac:dyDescent="0.25">
      <c r="A342" t="s">
        <v>734</v>
      </c>
      <c r="B342" t="s">
        <v>38</v>
      </c>
      <c r="C342" t="s">
        <v>82</v>
      </c>
      <c r="D342" t="s">
        <v>52</v>
      </c>
      <c r="E342" s="1">
        <v>45480</v>
      </c>
      <c r="F342" t="s">
        <v>735</v>
      </c>
      <c r="G342" s="1">
        <v>45198</v>
      </c>
      <c r="H342" t="s">
        <v>34</v>
      </c>
      <c r="I342" t="s">
        <v>48</v>
      </c>
      <c r="J342" t="s">
        <v>64</v>
      </c>
      <c r="K342">
        <v>3</v>
      </c>
      <c r="L342" s="3">
        <f>Working_Data[[#This Row],[price2]]/Working_Data[[#This Row],[quantity]]</f>
        <v>284.23333333333335</v>
      </c>
      <c r="M342" s="3">
        <v>852.7</v>
      </c>
      <c r="N342" t="s">
        <v>28</v>
      </c>
      <c r="O342">
        <v>26</v>
      </c>
      <c r="P342" s="1">
        <v>45513</v>
      </c>
      <c r="Q342">
        <v>415</v>
      </c>
      <c r="R342" t="s">
        <v>29</v>
      </c>
      <c r="S342">
        <v>2</v>
      </c>
      <c r="T342" s="1">
        <v>45681</v>
      </c>
      <c r="U342" t="s">
        <v>60</v>
      </c>
      <c r="V342" t="str">
        <f>TEXT(WEEKDAY(Working_Data[[#This Row],[order_date]],1),"DDDD")</f>
        <v>Friday</v>
      </c>
      <c r="W342" t="str">
        <f>TEXT(Working_Data[[#This Row],[order_date]],"mmmm")</f>
        <v>September</v>
      </c>
      <c r="X342" s="7">
        <f>Working_Data[[#This Row],[last_order_date]]-Working_Data[[#This Row],[signup_date]]</f>
        <v>33</v>
      </c>
      <c r="Y342" s="7">
        <f>IF(Working_Data[[#This Row],[churned]]="Active",1,0)</f>
        <v>1</v>
      </c>
      <c r="Z342" s="7">
        <f>YEAR(Working_Data[[#This Row],[order_date]])</f>
        <v>2023</v>
      </c>
    </row>
    <row r="343" spans="1:26" x14ac:dyDescent="0.25">
      <c r="A343" t="s">
        <v>736</v>
      </c>
      <c r="B343" t="s">
        <v>21</v>
      </c>
      <c r="C343" t="s">
        <v>22</v>
      </c>
      <c r="D343" t="s">
        <v>52</v>
      </c>
      <c r="E343" s="1">
        <v>45410</v>
      </c>
      <c r="F343" t="s">
        <v>737</v>
      </c>
      <c r="G343" s="1">
        <v>45199</v>
      </c>
      <c r="H343" t="s">
        <v>41</v>
      </c>
      <c r="I343" t="s">
        <v>48</v>
      </c>
      <c r="J343" t="s">
        <v>49</v>
      </c>
      <c r="K343">
        <v>4</v>
      </c>
      <c r="L343" s="3">
        <f>Working_Data[[#This Row],[price2]]/Working_Data[[#This Row],[quantity]]</f>
        <v>362.57499999999999</v>
      </c>
      <c r="M343" s="3">
        <v>1450.3</v>
      </c>
      <c r="N343" t="s">
        <v>35</v>
      </c>
      <c r="O343">
        <v>39</v>
      </c>
      <c r="P343" s="1">
        <v>45683</v>
      </c>
      <c r="Q343">
        <v>444</v>
      </c>
      <c r="R343" t="s">
        <v>43</v>
      </c>
      <c r="S343">
        <v>4</v>
      </c>
      <c r="T343" s="1">
        <v>45300</v>
      </c>
      <c r="U343" t="s">
        <v>60</v>
      </c>
      <c r="V343" t="str">
        <f>TEXT(WEEKDAY(Working_Data[[#This Row],[order_date]],1),"DDDD")</f>
        <v>Saturday</v>
      </c>
      <c r="W343" t="str">
        <f>TEXT(Working_Data[[#This Row],[order_date]],"mmmm")</f>
        <v>September</v>
      </c>
      <c r="X343" s="7">
        <f>Working_Data[[#This Row],[last_order_date]]-Working_Data[[#This Row],[signup_date]]</f>
        <v>273</v>
      </c>
      <c r="Y343" s="7">
        <f>IF(Working_Data[[#This Row],[churned]]="Active",1,0)</f>
        <v>0</v>
      </c>
      <c r="Z343" s="7">
        <f>YEAR(Working_Data[[#This Row],[order_date]])</f>
        <v>2023</v>
      </c>
    </row>
    <row r="344" spans="1:26" x14ac:dyDescent="0.25">
      <c r="A344" t="s">
        <v>738</v>
      </c>
      <c r="B344" t="s">
        <v>45</v>
      </c>
      <c r="C344" t="s">
        <v>82</v>
      </c>
      <c r="D344" t="s">
        <v>23</v>
      </c>
      <c r="E344" s="1">
        <v>45646</v>
      </c>
      <c r="F344" t="s">
        <v>739</v>
      </c>
      <c r="G344" s="1">
        <v>45199</v>
      </c>
      <c r="H344" t="s">
        <v>47</v>
      </c>
      <c r="I344" t="s">
        <v>42</v>
      </c>
      <c r="J344" t="s">
        <v>49</v>
      </c>
      <c r="K344">
        <v>4</v>
      </c>
      <c r="L344" s="3">
        <f>Working_Data[[#This Row],[price2]]/Working_Data[[#This Row],[quantity]]</f>
        <v>194.4725</v>
      </c>
      <c r="M344" s="3">
        <v>777.89</v>
      </c>
      <c r="N344" t="s">
        <v>28</v>
      </c>
      <c r="O344">
        <v>14</v>
      </c>
      <c r="P344" s="1">
        <v>45966</v>
      </c>
      <c r="Q344">
        <v>333</v>
      </c>
      <c r="R344" t="s">
        <v>43</v>
      </c>
      <c r="S344">
        <v>2</v>
      </c>
      <c r="T344" s="1">
        <v>45563</v>
      </c>
      <c r="U344" t="s">
        <v>60</v>
      </c>
      <c r="V344" t="str">
        <f>TEXT(WEEKDAY(Working_Data[[#This Row],[order_date]],1),"DDDD")</f>
        <v>Saturday</v>
      </c>
      <c r="W344" t="str">
        <f>TEXT(Working_Data[[#This Row],[order_date]],"mmmm")</f>
        <v>September</v>
      </c>
      <c r="X344" s="7">
        <f>Working_Data[[#This Row],[last_order_date]]-Working_Data[[#This Row],[signup_date]]</f>
        <v>320</v>
      </c>
      <c r="Y344" s="7">
        <f>IF(Working_Data[[#This Row],[churned]]="Active",1,0)</f>
        <v>0</v>
      </c>
      <c r="Z344" s="7">
        <f>YEAR(Working_Data[[#This Row],[order_date]])</f>
        <v>2023</v>
      </c>
    </row>
    <row r="345" spans="1:26" x14ac:dyDescent="0.25">
      <c r="A345" t="s">
        <v>740</v>
      </c>
      <c r="B345" t="s">
        <v>21</v>
      </c>
      <c r="C345" t="s">
        <v>22</v>
      </c>
      <c r="D345" t="s">
        <v>52</v>
      </c>
      <c r="E345" s="1">
        <v>45537</v>
      </c>
      <c r="F345" t="s">
        <v>741</v>
      </c>
      <c r="G345" s="1">
        <v>45199</v>
      </c>
      <c r="H345" t="s">
        <v>58</v>
      </c>
      <c r="I345" t="s">
        <v>48</v>
      </c>
      <c r="J345" t="s">
        <v>27</v>
      </c>
      <c r="K345">
        <v>4</v>
      </c>
      <c r="L345" s="3">
        <f>Working_Data[[#This Row],[price2]]/Working_Data[[#This Row],[quantity]]</f>
        <v>183.46</v>
      </c>
      <c r="M345" s="3">
        <v>733.84</v>
      </c>
      <c r="N345" t="s">
        <v>28</v>
      </c>
      <c r="O345">
        <v>44</v>
      </c>
      <c r="P345" s="1">
        <v>45965</v>
      </c>
      <c r="Q345">
        <v>331</v>
      </c>
      <c r="R345" t="s">
        <v>29</v>
      </c>
      <c r="S345">
        <v>1</v>
      </c>
      <c r="T345" s="1">
        <v>45707</v>
      </c>
      <c r="U345" t="s">
        <v>30</v>
      </c>
      <c r="V345" t="str">
        <f>TEXT(WEEKDAY(Working_Data[[#This Row],[order_date]],1),"DDDD")</f>
        <v>Saturday</v>
      </c>
      <c r="W345" t="str">
        <f>TEXT(Working_Data[[#This Row],[order_date]],"mmmm")</f>
        <v>September</v>
      </c>
      <c r="X345" s="7">
        <f>Working_Data[[#This Row],[last_order_date]]-Working_Data[[#This Row],[signup_date]]</f>
        <v>428</v>
      </c>
      <c r="Y345" s="7">
        <f>IF(Working_Data[[#This Row],[churned]]="Active",1,0)</f>
        <v>1</v>
      </c>
      <c r="Z345" s="7">
        <f>YEAR(Working_Data[[#This Row],[order_date]])</f>
        <v>2023</v>
      </c>
    </row>
    <row r="346" spans="1:26" x14ac:dyDescent="0.25">
      <c r="A346" t="s">
        <v>742</v>
      </c>
      <c r="B346" t="s">
        <v>45</v>
      </c>
      <c r="C346" t="s">
        <v>22</v>
      </c>
      <c r="D346" t="s">
        <v>77</v>
      </c>
      <c r="E346" s="1">
        <v>45418</v>
      </c>
      <c r="F346" t="s">
        <v>743</v>
      </c>
      <c r="G346" s="1">
        <v>45199</v>
      </c>
      <c r="H346" t="s">
        <v>34</v>
      </c>
      <c r="I346" t="s">
        <v>63</v>
      </c>
      <c r="J346" t="s">
        <v>49</v>
      </c>
      <c r="K346">
        <v>3</v>
      </c>
      <c r="L346" s="3">
        <f>Working_Data[[#This Row],[price2]]/Working_Data[[#This Row],[quantity]]</f>
        <v>229.96</v>
      </c>
      <c r="M346" s="3">
        <v>689.88</v>
      </c>
      <c r="N346" t="s">
        <v>50</v>
      </c>
      <c r="O346">
        <v>19</v>
      </c>
      <c r="P346" s="1">
        <v>45779</v>
      </c>
      <c r="Q346">
        <v>221</v>
      </c>
      <c r="R346" t="s">
        <v>43</v>
      </c>
      <c r="S346">
        <v>5</v>
      </c>
      <c r="T346" s="1">
        <v>45780</v>
      </c>
      <c r="U346" t="s">
        <v>60</v>
      </c>
      <c r="V346" t="str">
        <f>TEXT(WEEKDAY(Working_Data[[#This Row],[order_date]],1),"DDDD")</f>
        <v>Saturday</v>
      </c>
      <c r="W346" t="str">
        <f>TEXT(Working_Data[[#This Row],[order_date]],"mmmm")</f>
        <v>September</v>
      </c>
      <c r="X346" s="7">
        <f>Working_Data[[#This Row],[last_order_date]]-Working_Data[[#This Row],[signup_date]]</f>
        <v>361</v>
      </c>
      <c r="Y346" s="7">
        <f>IF(Working_Data[[#This Row],[churned]]="Active",1,0)</f>
        <v>0</v>
      </c>
      <c r="Z346" s="7">
        <f>YEAR(Working_Data[[#This Row],[order_date]])</f>
        <v>2023</v>
      </c>
    </row>
    <row r="347" spans="1:26" x14ac:dyDescent="0.25">
      <c r="A347" t="s">
        <v>744</v>
      </c>
      <c r="B347" t="s">
        <v>21</v>
      </c>
      <c r="C347" t="s">
        <v>39</v>
      </c>
      <c r="D347" t="s">
        <v>56</v>
      </c>
      <c r="E347" s="1">
        <v>45217</v>
      </c>
      <c r="F347" t="s">
        <v>745</v>
      </c>
      <c r="G347" s="1">
        <v>45199</v>
      </c>
      <c r="H347" t="s">
        <v>25</v>
      </c>
      <c r="I347" t="s">
        <v>63</v>
      </c>
      <c r="J347" t="s">
        <v>64</v>
      </c>
      <c r="K347">
        <v>2</v>
      </c>
      <c r="L347" s="3">
        <f>Working_Data[[#This Row],[price2]]/Working_Data[[#This Row],[quantity]]</f>
        <v>689.06500000000005</v>
      </c>
      <c r="M347" s="3">
        <v>1378.13</v>
      </c>
      <c r="N347" t="s">
        <v>50</v>
      </c>
      <c r="O347">
        <v>6</v>
      </c>
      <c r="P347" s="1">
        <v>45873</v>
      </c>
      <c r="Q347">
        <v>435</v>
      </c>
      <c r="R347" t="s">
        <v>29</v>
      </c>
      <c r="S347">
        <v>5</v>
      </c>
      <c r="T347" s="1">
        <v>45485</v>
      </c>
      <c r="U347" t="s">
        <v>36</v>
      </c>
      <c r="V347" t="str">
        <f>TEXT(WEEKDAY(Working_Data[[#This Row],[order_date]],1),"DDDD")</f>
        <v>Saturday</v>
      </c>
      <c r="W347" t="str">
        <f>TEXT(Working_Data[[#This Row],[order_date]],"mmmm")</f>
        <v>September</v>
      </c>
      <c r="X347" s="7">
        <f>Working_Data[[#This Row],[last_order_date]]-Working_Data[[#This Row],[signup_date]]</f>
        <v>656</v>
      </c>
      <c r="Y347" s="7">
        <f>IF(Working_Data[[#This Row],[churned]]="Active",1,0)</f>
        <v>1</v>
      </c>
      <c r="Z347" s="7">
        <f>YEAR(Working_Data[[#This Row],[order_date]])</f>
        <v>2023</v>
      </c>
    </row>
    <row r="348" spans="1:26" x14ac:dyDescent="0.25">
      <c r="A348" t="s">
        <v>746</v>
      </c>
      <c r="B348" t="s">
        <v>21</v>
      </c>
      <c r="C348" t="s">
        <v>82</v>
      </c>
      <c r="D348" t="s">
        <v>56</v>
      </c>
      <c r="E348" s="1">
        <v>45420</v>
      </c>
      <c r="F348" t="s">
        <v>747</v>
      </c>
      <c r="G348" s="1">
        <v>45199</v>
      </c>
      <c r="H348" t="s">
        <v>25</v>
      </c>
      <c r="I348" t="s">
        <v>26</v>
      </c>
      <c r="J348" t="s">
        <v>64</v>
      </c>
      <c r="K348">
        <v>5</v>
      </c>
      <c r="L348" s="3">
        <f>Working_Data[[#This Row],[price2]]/Working_Data[[#This Row],[quantity]]</f>
        <v>131.66400000000002</v>
      </c>
      <c r="M348" s="3">
        <v>658.32</v>
      </c>
      <c r="N348" t="s">
        <v>28</v>
      </c>
      <c r="O348">
        <v>8</v>
      </c>
      <c r="P348" s="1">
        <v>45835</v>
      </c>
      <c r="Q348">
        <v>142</v>
      </c>
      <c r="R348" t="s">
        <v>29</v>
      </c>
      <c r="S348">
        <v>4</v>
      </c>
      <c r="T348" s="1">
        <v>45683</v>
      </c>
      <c r="U348" t="s">
        <v>36</v>
      </c>
      <c r="V348" t="str">
        <f>TEXT(WEEKDAY(Working_Data[[#This Row],[order_date]],1),"DDDD")</f>
        <v>Saturday</v>
      </c>
      <c r="W348" t="str">
        <f>TEXT(Working_Data[[#This Row],[order_date]],"mmmm")</f>
        <v>September</v>
      </c>
      <c r="X348" s="7">
        <f>Working_Data[[#This Row],[last_order_date]]-Working_Data[[#This Row],[signup_date]]</f>
        <v>415</v>
      </c>
      <c r="Y348" s="7">
        <f>IF(Working_Data[[#This Row],[churned]]="Active",1,0)</f>
        <v>1</v>
      </c>
      <c r="Z348" s="7">
        <f>YEAR(Working_Data[[#This Row],[order_date]])</f>
        <v>2023</v>
      </c>
    </row>
    <row r="349" spans="1:26" x14ac:dyDescent="0.25">
      <c r="A349" t="s">
        <v>748</v>
      </c>
      <c r="B349" t="s">
        <v>21</v>
      </c>
      <c r="C349" t="s">
        <v>22</v>
      </c>
      <c r="D349" t="s">
        <v>77</v>
      </c>
      <c r="E349" s="1">
        <v>45195</v>
      </c>
      <c r="F349" t="s">
        <v>749</v>
      </c>
      <c r="G349" s="1">
        <v>45199</v>
      </c>
      <c r="H349" t="s">
        <v>41</v>
      </c>
      <c r="I349" t="s">
        <v>26</v>
      </c>
      <c r="J349" t="s">
        <v>27</v>
      </c>
      <c r="K349">
        <v>5</v>
      </c>
      <c r="L349" s="3">
        <f>Working_Data[[#This Row],[price2]]/Working_Data[[#This Row],[quantity]]</f>
        <v>96.448000000000008</v>
      </c>
      <c r="M349" s="3">
        <v>482.24</v>
      </c>
      <c r="N349" t="s">
        <v>28</v>
      </c>
      <c r="O349">
        <v>26</v>
      </c>
      <c r="P349" s="1">
        <v>45810</v>
      </c>
      <c r="Q349">
        <v>256</v>
      </c>
      <c r="R349" t="s">
        <v>29</v>
      </c>
      <c r="S349">
        <v>3</v>
      </c>
      <c r="T349" s="1">
        <v>45938</v>
      </c>
      <c r="U349" t="s">
        <v>60</v>
      </c>
      <c r="V349" t="str">
        <f>TEXT(WEEKDAY(Working_Data[[#This Row],[order_date]],1),"DDDD")</f>
        <v>Saturday</v>
      </c>
      <c r="W349" t="str">
        <f>TEXT(Working_Data[[#This Row],[order_date]],"mmmm")</f>
        <v>September</v>
      </c>
      <c r="X349" s="7">
        <f>Working_Data[[#This Row],[last_order_date]]-Working_Data[[#This Row],[signup_date]]</f>
        <v>615</v>
      </c>
      <c r="Y349" s="7">
        <f>IF(Working_Data[[#This Row],[churned]]="Active",1,0)</f>
        <v>1</v>
      </c>
      <c r="Z349" s="7">
        <f>YEAR(Working_Data[[#This Row],[order_date]])</f>
        <v>2023</v>
      </c>
    </row>
    <row r="350" spans="1:26" x14ac:dyDescent="0.25">
      <c r="A350" t="s">
        <v>750</v>
      </c>
      <c r="B350" t="s">
        <v>21</v>
      </c>
      <c r="C350" t="s">
        <v>22</v>
      </c>
      <c r="D350" t="s">
        <v>77</v>
      </c>
      <c r="E350" s="1">
        <v>45354</v>
      </c>
      <c r="F350" t="s">
        <v>751</v>
      </c>
      <c r="G350" s="1">
        <v>45199</v>
      </c>
      <c r="H350" t="s">
        <v>25</v>
      </c>
      <c r="I350" t="s">
        <v>54</v>
      </c>
      <c r="J350" t="s">
        <v>64</v>
      </c>
      <c r="K350">
        <v>1</v>
      </c>
      <c r="L350" s="3">
        <f>Working_Data[[#This Row],[price2]]/Working_Data[[#This Row],[quantity]]</f>
        <v>722.27</v>
      </c>
      <c r="M350" s="3">
        <v>722.27</v>
      </c>
      <c r="N350" t="s">
        <v>50</v>
      </c>
      <c r="O350">
        <v>24</v>
      </c>
      <c r="P350" s="1">
        <v>45852</v>
      </c>
      <c r="Q350">
        <v>6</v>
      </c>
      <c r="R350" t="s">
        <v>43</v>
      </c>
      <c r="S350">
        <v>5</v>
      </c>
      <c r="T350" s="1">
        <v>45729</v>
      </c>
      <c r="U350" t="s">
        <v>30</v>
      </c>
      <c r="V350" t="str">
        <f>TEXT(WEEKDAY(Working_Data[[#This Row],[order_date]],1),"DDDD")</f>
        <v>Saturday</v>
      </c>
      <c r="W350" t="str">
        <f>TEXT(Working_Data[[#This Row],[order_date]],"mmmm")</f>
        <v>September</v>
      </c>
      <c r="X350" s="7">
        <f>Working_Data[[#This Row],[last_order_date]]-Working_Data[[#This Row],[signup_date]]</f>
        <v>498</v>
      </c>
      <c r="Y350" s="7">
        <f>IF(Working_Data[[#This Row],[churned]]="Active",1,0)</f>
        <v>0</v>
      </c>
      <c r="Z350" s="7">
        <f>YEAR(Working_Data[[#This Row],[order_date]])</f>
        <v>2023</v>
      </c>
    </row>
    <row r="351" spans="1:26" x14ac:dyDescent="0.25">
      <c r="A351" t="s">
        <v>752</v>
      </c>
      <c r="B351" t="s">
        <v>21</v>
      </c>
      <c r="C351" t="s">
        <v>82</v>
      </c>
      <c r="D351" t="s">
        <v>23</v>
      </c>
      <c r="E351" s="1">
        <v>45702</v>
      </c>
      <c r="F351" t="s">
        <v>753</v>
      </c>
      <c r="G351" s="1">
        <v>45199</v>
      </c>
      <c r="H351" t="s">
        <v>41</v>
      </c>
      <c r="I351" t="s">
        <v>63</v>
      </c>
      <c r="J351" t="s">
        <v>67</v>
      </c>
      <c r="K351">
        <v>2</v>
      </c>
      <c r="L351" s="3">
        <f>Working_Data[[#This Row],[price2]]/Working_Data[[#This Row],[quantity]]</f>
        <v>164.11</v>
      </c>
      <c r="M351" s="3">
        <v>328.22</v>
      </c>
      <c r="N351" t="s">
        <v>35</v>
      </c>
      <c r="O351">
        <v>15</v>
      </c>
      <c r="P351" s="1">
        <v>45908</v>
      </c>
      <c r="Q351">
        <v>447</v>
      </c>
      <c r="R351" t="s">
        <v>29</v>
      </c>
      <c r="S351">
        <v>1</v>
      </c>
      <c r="T351" s="1">
        <v>45963</v>
      </c>
      <c r="U351" t="s">
        <v>36</v>
      </c>
      <c r="V351" t="str">
        <f>TEXT(WEEKDAY(Working_Data[[#This Row],[order_date]],1),"DDDD")</f>
        <v>Saturday</v>
      </c>
      <c r="W351" t="str">
        <f>TEXT(Working_Data[[#This Row],[order_date]],"mmmm")</f>
        <v>September</v>
      </c>
      <c r="X351" s="7">
        <f>Working_Data[[#This Row],[last_order_date]]-Working_Data[[#This Row],[signup_date]]</f>
        <v>206</v>
      </c>
      <c r="Y351" s="7">
        <f>IF(Working_Data[[#This Row],[churned]]="Active",1,0)</f>
        <v>1</v>
      </c>
      <c r="Z351" s="7">
        <f>YEAR(Working_Data[[#This Row],[order_date]])</f>
        <v>2023</v>
      </c>
    </row>
    <row r="352" spans="1:26" x14ac:dyDescent="0.25">
      <c r="A352" t="s">
        <v>754</v>
      </c>
      <c r="B352" t="s">
        <v>45</v>
      </c>
      <c r="C352" t="s">
        <v>82</v>
      </c>
      <c r="D352" t="s">
        <v>52</v>
      </c>
      <c r="E352" s="1">
        <v>45420</v>
      </c>
      <c r="F352" t="s">
        <v>755</v>
      </c>
      <c r="G352" s="1">
        <v>45199</v>
      </c>
      <c r="H352" t="s">
        <v>34</v>
      </c>
      <c r="I352" t="s">
        <v>63</v>
      </c>
      <c r="J352" t="s">
        <v>64</v>
      </c>
      <c r="K352">
        <v>2</v>
      </c>
      <c r="L352" s="3">
        <f>Working_Data[[#This Row],[price2]]/Working_Data[[#This Row],[quantity]]</f>
        <v>451.05</v>
      </c>
      <c r="M352" s="3">
        <v>902.1</v>
      </c>
      <c r="N352" t="s">
        <v>50</v>
      </c>
      <c r="O352">
        <v>25</v>
      </c>
      <c r="P352" s="1">
        <v>45853</v>
      </c>
      <c r="Q352">
        <v>280</v>
      </c>
      <c r="R352" t="s">
        <v>29</v>
      </c>
      <c r="S352">
        <v>5</v>
      </c>
      <c r="T352" s="1">
        <v>45483</v>
      </c>
      <c r="U352" t="s">
        <v>60</v>
      </c>
      <c r="V352" t="str">
        <f>TEXT(WEEKDAY(Working_Data[[#This Row],[order_date]],1),"DDDD")</f>
        <v>Saturday</v>
      </c>
      <c r="W352" t="str">
        <f>TEXT(Working_Data[[#This Row],[order_date]],"mmmm")</f>
        <v>September</v>
      </c>
      <c r="X352" s="7">
        <f>Working_Data[[#This Row],[last_order_date]]-Working_Data[[#This Row],[signup_date]]</f>
        <v>433</v>
      </c>
      <c r="Y352" s="7">
        <f>IF(Working_Data[[#This Row],[churned]]="Active",1,0)</f>
        <v>1</v>
      </c>
      <c r="Z352" s="7">
        <f>YEAR(Working_Data[[#This Row],[order_date]])</f>
        <v>2023</v>
      </c>
    </row>
    <row r="353" spans="1:26" x14ac:dyDescent="0.25">
      <c r="A353" t="s">
        <v>756</v>
      </c>
      <c r="B353" t="s">
        <v>38</v>
      </c>
      <c r="C353" t="s">
        <v>82</v>
      </c>
      <c r="D353" t="s">
        <v>32</v>
      </c>
      <c r="E353" s="1">
        <v>45965</v>
      </c>
      <c r="F353" t="s">
        <v>757</v>
      </c>
      <c r="G353" s="1">
        <v>44936</v>
      </c>
      <c r="H353" t="s">
        <v>34</v>
      </c>
      <c r="I353" t="s">
        <v>63</v>
      </c>
      <c r="J353" t="s">
        <v>67</v>
      </c>
      <c r="K353">
        <v>2</v>
      </c>
      <c r="L353" s="3">
        <f>Working_Data[[#This Row],[price2]]/Working_Data[[#This Row],[quantity]]</f>
        <v>279.17</v>
      </c>
      <c r="M353" s="3">
        <v>558.34</v>
      </c>
      <c r="N353" t="s">
        <v>35</v>
      </c>
      <c r="O353">
        <v>40</v>
      </c>
      <c r="P353" s="1">
        <v>45753</v>
      </c>
      <c r="Q353">
        <v>361</v>
      </c>
      <c r="R353" t="s">
        <v>43</v>
      </c>
      <c r="S353">
        <v>2</v>
      </c>
      <c r="T353" s="1">
        <v>45763</v>
      </c>
      <c r="U353" t="s">
        <v>30</v>
      </c>
      <c r="V353" t="str">
        <f>TEXT(WEEKDAY(Working_Data[[#This Row],[order_date]],1),"DDDD")</f>
        <v>Tuesday</v>
      </c>
      <c r="W353" t="str">
        <f>TEXT(Working_Data[[#This Row],[order_date]],"mmmm")</f>
        <v>January</v>
      </c>
      <c r="X353" s="7">
        <f>Working_Data[[#This Row],[last_order_date]]-Working_Data[[#This Row],[signup_date]]</f>
        <v>-212</v>
      </c>
      <c r="Y353" s="7">
        <f>IF(Working_Data[[#This Row],[churned]]="Active",1,0)</f>
        <v>0</v>
      </c>
      <c r="Z353" s="7">
        <f>YEAR(Working_Data[[#This Row],[order_date]])</f>
        <v>2023</v>
      </c>
    </row>
    <row r="354" spans="1:26" x14ac:dyDescent="0.25">
      <c r="A354" t="s">
        <v>758</v>
      </c>
      <c r="B354" t="s">
        <v>38</v>
      </c>
      <c r="C354" t="s">
        <v>22</v>
      </c>
      <c r="D354" t="s">
        <v>32</v>
      </c>
      <c r="E354" s="1">
        <v>45584</v>
      </c>
      <c r="F354" t="s">
        <v>759</v>
      </c>
      <c r="G354" s="1">
        <v>44936</v>
      </c>
      <c r="H354" t="s">
        <v>34</v>
      </c>
      <c r="I354" t="s">
        <v>42</v>
      </c>
      <c r="J354" t="s">
        <v>67</v>
      </c>
      <c r="K354">
        <v>1</v>
      </c>
      <c r="L354" s="3">
        <f>Working_Data[[#This Row],[price2]]/Working_Data[[#This Row],[quantity]]</f>
        <v>689.59</v>
      </c>
      <c r="M354" s="3">
        <v>689.59</v>
      </c>
      <c r="N354" t="s">
        <v>35</v>
      </c>
      <c r="O354">
        <v>32</v>
      </c>
      <c r="P354" s="1">
        <v>45608</v>
      </c>
      <c r="Q354">
        <v>387</v>
      </c>
      <c r="R354" t="s">
        <v>43</v>
      </c>
      <c r="S354">
        <v>1</v>
      </c>
      <c r="T354" s="1">
        <v>45424</v>
      </c>
      <c r="U354" t="s">
        <v>36</v>
      </c>
      <c r="V354" t="str">
        <f>TEXT(WEEKDAY(Working_Data[[#This Row],[order_date]],1),"DDDD")</f>
        <v>Tuesday</v>
      </c>
      <c r="W354" t="str">
        <f>TEXT(Working_Data[[#This Row],[order_date]],"mmmm")</f>
        <v>January</v>
      </c>
      <c r="X354" s="7">
        <f>Working_Data[[#This Row],[last_order_date]]-Working_Data[[#This Row],[signup_date]]</f>
        <v>24</v>
      </c>
      <c r="Y354" s="7">
        <f>IF(Working_Data[[#This Row],[churned]]="Active",1,0)</f>
        <v>0</v>
      </c>
      <c r="Z354" s="7">
        <f>YEAR(Working_Data[[#This Row],[order_date]])</f>
        <v>2023</v>
      </c>
    </row>
    <row r="355" spans="1:26" x14ac:dyDescent="0.25">
      <c r="A355" t="s">
        <v>760</v>
      </c>
      <c r="B355" t="s">
        <v>21</v>
      </c>
      <c r="C355" t="s">
        <v>22</v>
      </c>
      <c r="D355" t="s">
        <v>32</v>
      </c>
      <c r="E355" s="1">
        <v>45149</v>
      </c>
      <c r="F355" t="s">
        <v>761</v>
      </c>
      <c r="G355" s="1">
        <v>44936</v>
      </c>
      <c r="H355" t="s">
        <v>34</v>
      </c>
      <c r="I355" t="s">
        <v>42</v>
      </c>
      <c r="J355" t="s">
        <v>67</v>
      </c>
      <c r="K355">
        <v>4</v>
      </c>
      <c r="L355" s="3">
        <f>Working_Data[[#This Row],[price2]]/Working_Data[[#This Row],[quantity]]</f>
        <v>134.965</v>
      </c>
      <c r="M355" s="3">
        <v>539.86</v>
      </c>
      <c r="N355" t="s">
        <v>35</v>
      </c>
      <c r="O355">
        <v>28</v>
      </c>
      <c r="P355" s="1">
        <v>45662</v>
      </c>
      <c r="Q355">
        <v>26</v>
      </c>
      <c r="R355" t="s">
        <v>29</v>
      </c>
      <c r="S355">
        <v>4</v>
      </c>
      <c r="T355" s="1">
        <v>45525</v>
      </c>
      <c r="U355" t="s">
        <v>36</v>
      </c>
      <c r="V355" t="str">
        <f>TEXT(WEEKDAY(Working_Data[[#This Row],[order_date]],1),"DDDD")</f>
        <v>Tuesday</v>
      </c>
      <c r="W355" t="str">
        <f>TEXT(Working_Data[[#This Row],[order_date]],"mmmm")</f>
        <v>January</v>
      </c>
      <c r="X355" s="7">
        <f>Working_Data[[#This Row],[last_order_date]]-Working_Data[[#This Row],[signup_date]]</f>
        <v>513</v>
      </c>
      <c r="Y355" s="7">
        <f>IF(Working_Data[[#This Row],[churned]]="Active",1,0)</f>
        <v>1</v>
      </c>
      <c r="Z355" s="7">
        <f>YEAR(Working_Data[[#This Row],[order_date]])</f>
        <v>2023</v>
      </c>
    </row>
    <row r="356" spans="1:26" x14ac:dyDescent="0.25">
      <c r="A356" t="s">
        <v>762</v>
      </c>
      <c r="B356" t="s">
        <v>38</v>
      </c>
      <c r="C356" t="s">
        <v>39</v>
      </c>
      <c r="D356" t="s">
        <v>32</v>
      </c>
      <c r="E356" s="1">
        <v>45255</v>
      </c>
      <c r="F356" t="s">
        <v>763</v>
      </c>
      <c r="G356" s="1">
        <v>44936</v>
      </c>
      <c r="H356" t="s">
        <v>58</v>
      </c>
      <c r="I356" t="s">
        <v>26</v>
      </c>
      <c r="J356" t="s">
        <v>27</v>
      </c>
      <c r="K356">
        <v>3</v>
      </c>
      <c r="L356" s="3">
        <f>Working_Data[[#This Row],[price2]]/Working_Data[[#This Row],[quantity]]</f>
        <v>485.58666666666664</v>
      </c>
      <c r="M356" s="3">
        <v>1456.76</v>
      </c>
      <c r="N356" t="s">
        <v>35</v>
      </c>
      <c r="O356">
        <v>43</v>
      </c>
      <c r="P356" s="1">
        <v>45729</v>
      </c>
      <c r="Q356">
        <v>291</v>
      </c>
      <c r="R356" t="s">
        <v>43</v>
      </c>
      <c r="S356">
        <v>3</v>
      </c>
      <c r="T356" s="1">
        <v>45635</v>
      </c>
      <c r="U356" t="s">
        <v>30</v>
      </c>
      <c r="V356" t="str">
        <f>TEXT(WEEKDAY(Working_Data[[#This Row],[order_date]],1),"DDDD")</f>
        <v>Tuesday</v>
      </c>
      <c r="W356" t="str">
        <f>TEXT(Working_Data[[#This Row],[order_date]],"mmmm")</f>
        <v>January</v>
      </c>
      <c r="X356" s="7">
        <f>Working_Data[[#This Row],[last_order_date]]-Working_Data[[#This Row],[signup_date]]</f>
        <v>474</v>
      </c>
      <c r="Y356" s="7">
        <f>IF(Working_Data[[#This Row],[churned]]="Active",1,0)</f>
        <v>0</v>
      </c>
      <c r="Z356" s="7">
        <f>YEAR(Working_Data[[#This Row],[order_date]])</f>
        <v>2023</v>
      </c>
    </row>
    <row r="357" spans="1:26" x14ac:dyDescent="0.25">
      <c r="A357" t="s">
        <v>764</v>
      </c>
      <c r="B357" t="s">
        <v>38</v>
      </c>
      <c r="C357" t="s">
        <v>22</v>
      </c>
      <c r="D357" t="s">
        <v>32</v>
      </c>
      <c r="E357" s="1">
        <v>45565</v>
      </c>
      <c r="F357" t="s">
        <v>765</v>
      </c>
      <c r="G357" s="1">
        <v>44936</v>
      </c>
      <c r="H357" t="s">
        <v>34</v>
      </c>
      <c r="I357" t="s">
        <v>63</v>
      </c>
      <c r="J357" t="s">
        <v>67</v>
      </c>
      <c r="K357">
        <v>5</v>
      </c>
      <c r="L357" s="3">
        <f>Working_Data[[#This Row],[price2]]/Working_Data[[#This Row],[quantity]]</f>
        <v>294.54399999999998</v>
      </c>
      <c r="M357" s="3">
        <v>1472.72</v>
      </c>
      <c r="N357" t="s">
        <v>35</v>
      </c>
      <c r="O357">
        <v>49</v>
      </c>
      <c r="P357" s="1">
        <v>45746</v>
      </c>
      <c r="Q357">
        <v>112</v>
      </c>
      <c r="R357" t="s">
        <v>29</v>
      </c>
      <c r="S357">
        <v>4</v>
      </c>
      <c r="T357" s="1">
        <v>45678</v>
      </c>
      <c r="U357" t="s">
        <v>36</v>
      </c>
      <c r="V357" t="str">
        <f>TEXT(WEEKDAY(Working_Data[[#This Row],[order_date]],1),"DDDD")</f>
        <v>Tuesday</v>
      </c>
      <c r="W357" t="str">
        <f>TEXT(Working_Data[[#This Row],[order_date]],"mmmm")</f>
        <v>January</v>
      </c>
      <c r="X357" s="7">
        <f>Working_Data[[#This Row],[last_order_date]]-Working_Data[[#This Row],[signup_date]]</f>
        <v>181</v>
      </c>
      <c r="Y357" s="7">
        <f>IF(Working_Data[[#This Row],[churned]]="Active",1,0)</f>
        <v>1</v>
      </c>
      <c r="Z357" s="7">
        <f>YEAR(Working_Data[[#This Row],[order_date]])</f>
        <v>2023</v>
      </c>
    </row>
    <row r="358" spans="1:26" x14ac:dyDescent="0.25">
      <c r="A358" t="s">
        <v>766</v>
      </c>
      <c r="B358" t="s">
        <v>21</v>
      </c>
      <c r="C358" t="s">
        <v>39</v>
      </c>
      <c r="D358" t="s">
        <v>23</v>
      </c>
      <c r="E358" s="1">
        <v>45223</v>
      </c>
      <c r="F358" t="s">
        <v>767</v>
      </c>
      <c r="G358" s="1">
        <v>44936</v>
      </c>
      <c r="H358" t="s">
        <v>41</v>
      </c>
      <c r="I358" t="s">
        <v>54</v>
      </c>
      <c r="J358" t="s">
        <v>59</v>
      </c>
      <c r="K358">
        <v>4</v>
      </c>
      <c r="L358" s="3">
        <f>Working_Data[[#This Row],[price2]]/Working_Data[[#This Row],[quantity]]</f>
        <v>68.709999999999994</v>
      </c>
      <c r="M358" s="3">
        <v>274.83999999999997</v>
      </c>
      <c r="N358" t="s">
        <v>35</v>
      </c>
      <c r="O358">
        <v>22</v>
      </c>
      <c r="P358" s="1">
        <v>45704</v>
      </c>
      <c r="Q358">
        <v>186</v>
      </c>
      <c r="R358" t="s">
        <v>43</v>
      </c>
      <c r="S358">
        <v>3</v>
      </c>
      <c r="T358" s="1">
        <v>45562</v>
      </c>
      <c r="U358" t="s">
        <v>60</v>
      </c>
      <c r="V358" t="str">
        <f>TEXT(WEEKDAY(Working_Data[[#This Row],[order_date]],1),"DDDD")</f>
        <v>Tuesday</v>
      </c>
      <c r="W358" t="str">
        <f>TEXT(Working_Data[[#This Row],[order_date]],"mmmm")</f>
        <v>January</v>
      </c>
      <c r="X358" s="7">
        <f>Working_Data[[#This Row],[last_order_date]]-Working_Data[[#This Row],[signup_date]]</f>
        <v>481</v>
      </c>
      <c r="Y358" s="7">
        <f>IF(Working_Data[[#This Row],[churned]]="Active",1,0)</f>
        <v>0</v>
      </c>
      <c r="Z358" s="7">
        <f>YEAR(Working_Data[[#This Row],[order_date]])</f>
        <v>2023</v>
      </c>
    </row>
    <row r="359" spans="1:26" x14ac:dyDescent="0.25">
      <c r="A359" t="s">
        <v>768</v>
      </c>
      <c r="B359" t="s">
        <v>45</v>
      </c>
      <c r="C359" t="s">
        <v>22</v>
      </c>
      <c r="D359" t="s">
        <v>56</v>
      </c>
      <c r="E359" s="1">
        <v>45300</v>
      </c>
      <c r="F359" t="s">
        <v>769</v>
      </c>
      <c r="G359" s="1">
        <v>44936</v>
      </c>
      <c r="H359" t="s">
        <v>58</v>
      </c>
      <c r="I359" t="s">
        <v>63</v>
      </c>
      <c r="J359" t="s">
        <v>64</v>
      </c>
      <c r="K359">
        <v>3</v>
      </c>
      <c r="L359" s="3">
        <f>Working_Data[[#This Row],[price2]]/Working_Data[[#This Row],[quantity]]</f>
        <v>200.92999999999998</v>
      </c>
      <c r="M359" s="3">
        <v>602.79</v>
      </c>
      <c r="N359" t="s">
        <v>50</v>
      </c>
      <c r="O359">
        <v>29</v>
      </c>
      <c r="P359" s="1">
        <v>45995</v>
      </c>
      <c r="Q359">
        <v>166</v>
      </c>
      <c r="R359" t="s">
        <v>29</v>
      </c>
      <c r="S359">
        <v>2</v>
      </c>
      <c r="T359" s="1">
        <v>45333</v>
      </c>
      <c r="U359" t="s">
        <v>36</v>
      </c>
      <c r="V359" t="str">
        <f>TEXT(WEEKDAY(Working_Data[[#This Row],[order_date]],1),"DDDD")</f>
        <v>Tuesday</v>
      </c>
      <c r="W359" t="str">
        <f>TEXT(Working_Data[[#This Row],[order_date]],"mmmm")</f>
        <v>January</v>
      </c>
      <c r="X359" s="7">
        <f>Working_Data[[#This Row],[last_order_date]]-Working_Data[[#This Row],[signup_date]]</f>
        <v>695</v>
      </c>
      <c r="Y359" s="7">
        <f>IF(Working_Data[[#This Row],[churned]]="Active",1,0)</f>
        <v>1</v>
      </c>
      <c r="Z359" s="7">
        <f>YEAR(Working_Data[[#This Row],[order_date]])</f>
        <v>2023</v>
      </c>
    </row>
    <row r="360" spans="1:26" x14ac:dyDescent="0.25">
      <c r="A360" t="s">
        <v>770</v>
      </c>
      <c r="B360" t="s">
        <v>21</v>
      </c>
      <c r="C360" t="s">
        <v>82</v>
      </c>
      <c r="D360" t="s">
        <v>23</v>
      </c>
      <c r="E360" s="1">
        <v>45196</v>
      </c>
      <c r="F360" t="s">
        <v>771</v>
      </c>
      <c r="G360" s="1">
        <v>44967</v>
      </c>
      <c r="H360" t="s">
        <v>25</v>
      </c>
      <c r="I360" t="s">
        <v>42</v>
      </c>
      <c r="J360" t="s">
        <v>67</v>
      </c>
      <c r="K360">
        <v>5</v>
      </c>
      <c r="L360" s="3">
        <f>Working_Data[[#This Row],[price2]]/Working_Data[[#This Row],[quantity]]</f>
        <v>284.02</v>
      </c>
      <c r="M360" s="3">
        <v>1420.1</v>
      </c>
      <c r="N360" t="s">
        <v>50</v>
      </c>
      <c r="O360">
        <v>15</v>
      </c>
      <c r="P360" s="1">
        <v>45813</v>
      </c>
      <c r="Q360">
        <v>217</v>
      </c>
      <c r="R360" t="s">
        <v>29</v>
      </c>
      <c r="S360">
        <v>1</v>
      </c>
      <c r="T360" s="1">
        <v>45781</v>
      </c>
      <c r="U360" t="s">
        <v>60</v>
      </c>
      <c r="V360" t="str">
        <f>TEXT(WEEKDAY(Working_Data[[#This Row],[order_date]],1),"DDDD")</f>
        <v>Friday</v>
      </c>
      <c r="W360" t="str">
        <f>TEXT(Working_Data[[#This Row],[order_date]],"mmmm")</f>
        <v>February</v>
      </c>
      <c r="X360" s="7">
        <f>Working_Data[[#This Row],[last_order_date]]-Working_Data[[#This Row],[signup_date]]</f>
        <v>617</v>
      </c>
      <c r="Y360" s="7">
        <f>IF(Working_Data[[#This Row],[churned]]="Active",1,0)</f>
        <v>1</v>
      </c>
      <c r="Z360" s="7">
        <f>YEAR(Working_Data[[#This Row],[order_date]])</f>
        <v>2023</v>
      </c>
    </row>
    <row r="361" spans="1:26" x14ac:dyDescent="0.25">
      <c r="A361" t="s">
        <v>772</v>
      </c>
      <c r="B361" t="s">
        <v>21</v>
      </c>
      <c r="C361" t="s">
        <v>82</v>
      </c>
      <c r="D361" t="s">
        <v>52</v>
      </c>
      <c r="E361" s="1">
        <v>45831</v>
      </c>
      <c r="F361" t="s">
        <v>773</v>
      </c>
      <c r="G361" s="1">
        <v>44967</v>
      </c>
      <c r="H361" t="s">
        <v>47</v>
      </c>
      <c r="I361" t="s">
        <v>42</v>
      </c>
      <c r="J361" t="s">
        <v>49</v>
      </c>
      <c r="K361">
        <v>4</v>
      </c>
      <c r="L361" s="3">
        <f>Working_Data[[#This Row],[price2]]/Working_Data[[#This Row],[quantity]]</f>
        <v>251.76</v>
      </c>
      <c r="M361" s="3">
        <v>1007.04</v>
      </c>
      <c r="N361" t="s">
        <v>28</v>
      </c>
      <c r="O361">
        <v>22</v>
      </c>
      <c r="P361" s="1">
        <v>45715</v>
      </c>
      <c r="Q361">
        <v>18</v>
      </c>
      <c r="R361" t="s">
        <v>43</v>
      </c>
      <c r="S361">
        <v>3</v>
      </c>
      <c r="T361" s="1">
        <v>45609</v>
      </c>
      <c r="U361" t="s">
        <v>36</v>
      </c>
      <c r="V361" t="str">
        <f>TEXT(WEEKDAY(Working_Data[[#This Row],[order_date]],1),"DDDD")</f>
        <v>Friday</v>
      </c>
      <c r="W361" t="str">
        <f>TEXT(Working_Data[[#This Row],[order_date]],"mmmm")</f>
        <v>February</v>
      </c>
      <c r="X361" s="7">
        <f>Working_Data[[#This Row],[last_order_date]]-Working_Data[[#This Row],[signup_date]]</f>
        <v>-116</v>
      </c>
      <c r="Y361" s="7">
        <f>IF(Working_Data[[#This Row],[churned]]="Active",1,0)</f>
        <v>0</v>
      </c>
      <c r="Z361" s="7">
        <f>YEAR(Working_Data[[#This Row],[order_date]])</f>
        <v>2023</v>
      </c>
    </row>
    <row r="362" spans="1:26" x14ac:dyDescent="0.25">
      <c r="A362" t="s">
        <v>774</v>
      </c>
      <c r="B362" t="s">
        <v>45</v>
      </c>
      <c r="C362" t="s">
        <v>82</v>
      </c>
      <c r="D362" t="s">
        <v>32</v>
      </c>
      <c r="E362" s="1">
        <v>45822</v>
      </c>
      <c r="F362" t="s">
        <v>775</v>
      </c>
      <c r="G362" s="1">
        <v>44967</v>
      </c>
      <c r="H362" t="s">
        <v>47</v>
      </c>
      <c r="I362" t="s">
        <v>42</v>
      </c>
      <c r="J362" t="s">
        <v>49</v>
      </c>
      <c r="K362">
        <v>1</v>
      </c>
      <c r="L362" s="3">
        <f>Working_Data[[#This Row],[price2]]/Working_Data[[#This Row],[quantity]]</f>
        <v>184.69</v>
      </c>
      <c r="M362" s="3">
        <v>184.69</v>
      </c>
      <c r="N362" t="s">
        <v>28</v>
      </c>
      <c r="O362">
        <v>25</v>
      </c>
      <c r="P362" s="1">
        <v>45623</v>
      </c>
      <c r="Q362">
        <v>21</v>
      </c>
      <c r="R362" t="s">
        <v>43</v>
      </c>
      <c r="S362">
        <v>2</v>
      </c>
      <c r="T362" s="1">
        <v>45363</v>
      </c>
      <c r="U362" t="s">
        <v>60</v>
      </c>
      <c r="V362" t="str">
        <f>TEXT(WEEKDAY(Working_Data[[#This Row],[order_date]],1),"DDDD")</f>
        <v>Friday</v>
      </c>
      <c r="W362" t="str">
        <f>TEXT(Working_Data[[#This Row],[order_date]],"mmmm")</f>
        <v>February</v>
      </c>
      <c r="X362" s="7">
        <f>Working_Data[[#This Row],[last_order_date]]-Working_Data[[#This Row],[signup_date]]</f>
        <v>-199</v>
      </c>
      <c r="Y362" s="7">
        <f>IF(Working_Data[[#This Row],[churned]]="Active",1,0)</f>
        <v>0</v>
      </c>
      <c r="Z362" s="7">
        <f>YEAR(Working_Data[[#This Row],[order_date]])</f>
        <v>2023</v>
      </c>
    </row>
    <row r="363" spans="1:26" x14ac:dyDescent="0.25">
      <c r="A363" t="s">
        <v>776</v>
      </c>
      <c r="B363" t="s">
        <v>21</v>
      </c>
      <c r="C363" t="s">
        <v>39</v>
      </c>
      <c r="D363" t="s">
        <v>52</v>
      </c>
      <c r="E363" s="1">
        <v>45562</v>
      </c>
      <c r="F363" t="s">
        <v>777</v>
      </c>
      <c r="G363" s="1">
        <v>44967</v>
      </c>
      <c r="H363" t="s">
        <v>58</v>
      </c>
      <c r="I363" t="s">
        <v>54</v>
      </c>
      <c r="J363" t="s">
        <v>49</v>
      </c>
      <c r="K363">
        <v>2</v>
      </c>
      <c r="L363" s="3">
        <f>Working_Data[[#This Row],[price2]]/Working_Data[[#This Row],[quantity]]</f>
        <v>429.58</v>
      </c>
      <c r="M363" s="3">
        <v>859.16</v>
      </c>
      <c r="N363" t="s">
        <v>28</v>
      </c>
      <c r="O363">
        <v>18</v>
      </c>
      <c r="P363" s="1">
        <v>45889</v>
      </c>
      <c r="Q363">
        <v>107</v>
      </c>
      <c r="R363" t="s">
        <v>29</v>
      </c>
      <c r="S363">
        <v>2</v>
      </c>
      <c r="T363" s="1">
        <v>45852</v>
      </c>
      <c r="U363" t="s">
        <v>30</v>
      </c>
      <c r="V363" t="str">
        <f>TEXT(WEEKDAY(Working_Data[[#This Row],[order_date]],1),"DDDD")</f>
        <v>Friday</v>
      </c>
      <c r="W363" t="str">
        <f>TEXT(Working_Data[[#This Row],[order_date]],"mmmm")</f>
        <v>February</v>
      </c>
      <c r="X363" s="7">
        <f>Working_Data[[#This Row],[last_order_date]]-Working_Data[[#This Row],[signup_date]]</f>
        <v>327</v>
      </c>
      <c r="Y363" s="7">
        <f>IF(Working_Data[[#This Row],[churned]]="Active",1,0)</f>
        <v>1</v>
      </c>
      <c r="Z363" s="7">
        <f>YEAR(Working_Data[[#This Row],[order_date]])</f>
        <v>2023</v>
      </c>
    </row>
    <row r="364" spans="1:26" x14ac:dyDescent="0.25">
      <c r="A364" t="s">
        <v>778</v>
      </c>
      <c r="B364" t="s">
        <v>38</v>
      </c>
      <c r="C364" t="s">
        <v>22</v>
      </c>
      <c r="D364" t="s">
        <v>77</v>
      </c>
      <c r="E364" s="1">
        <v>45376</v>
      </c>
      <c r="F364" t="s">
        <v>779</v>
      </c>
      <c r="G364" s="1">
        <v>44967</v>
      </c>
      <c r="H364" t="s">
        <v>41</v>
      </c>
      <c r="I364" t="s">
        <v>26</v>
      </c>
      <c r="J364" t="s">
        <v>59</v>
      </c>
      <c r="K364">
        <v>4</v>
      </c>
      <c r="L364" s="3">
        <f>Working_Data[[#This Row],[price2]]/Working_Data[[#This Row],[quantity]]</f>
        <v>197.17750000000001</v>
      </c>
      <c r="M364" s="3">
        <v>788.71</v>
      </c>
      <c r="N364" t="s">
        <v>50</v>
      </c>
      <c r="O364">
        <v>27</v>
      </c>
      <c r="P364" s="1">
        <v>45994</v>
      </c>
      <c r="Q364">
        <v>166</v>
      </c>
      <c r="R364" t="s">
        <v>43</v>
      </c>
      <c r="S364">
        <v>1</v>
      </c>
      <c r="T364" s="1">
        <v>45707</v>
      </c>
      <c r="U364" t="s">
        <v>60</v>
      </c>
      <c r="V364" t="str">
        <f>TEXT(WEEKDAY(Working_Data[[#This Row],[order_date]],1),"DDDD")</f>
        <v>Friday</v>
      </c>
      <c r="W364" t="str">
        <f>TEXT(Working_Data[[#This Row],[order_date]],"mmmm")</f>
        <v>February</v>
      </c>
      <c r="X364" s="7">
        <f>Working_Data[[#This Row],[last_order_date]]-Working_Data[[#This Row],[signup_date]]</f>
        <v>618</v>
      </c>
      <c r="Y364" s="7">
        <f>IF(Working_Data[[#This Row],[churned]]="Active",1,0)</f>
        <v>0</v>
      </c>
      <c r="Z364" s="7">
        <f>YEAR(Working_Data[[#This Row],[order_date]])</f>
        <v>2023</v>
      </c>
    </row>
    <row r="365" spans="1:26" x14ac:dyDescent="0.25">
      <c r="A365" t="s">
        <v>780</v>
      </c>
      <c r="B365" t="s">
        <v>21</v>
      </c>
      <c r="C365" t="s">
        <v>82</v>
      </c>
      <c r="D365" t="s">
        <v>56</v>
      </c>
      <c r="E365" s="1">
        <v>45610</v>
      </c>
      <c r="F365" t="s">
        <v>781</v>
      </c>
      <c r="G365" s="1">
        <v>44995</v>
      </c>
      <c r="H365" t="s">
        <v>58</v>
      </c>
      <c r="I365" t="s">
        <v>26</v>
      </c>
      <c r="J365" t="s">
        <v>64</v>
      </c>
      <c r="K365">
        <v>1</v>
      </c>
      <c r="L365" s="3">
        <f>Working_Data[[#This Row],[price2]]/Working_Data[[#This Row],[quantity]]</f>
        <v>1479.44</v>
      </c>
      <c r="M365" s="3">
        <v>1479.44</v>
      </c>
      <c r="N365" t="s">
        <v>35</v>
      </c>
      <c r="O365">
        <v>15</v>
      </c>
      <c r="P365" s="1">
        <v>45614</v>
      </c>
      <c r="Q365">
        <v>268</v>
      </c>
      <c r="R365" t="s">
        <v>29</v>
      </c>
      <c r="S365">
        <v>3</v>
      </c>
      <c r="T365" s="1">
        <v>45684</v>
      </c>
      <c r="U365" t="s">
        <v>30</v>
      </c>
      <c r="V365" t="str">
        <f>TEXT(WEEKDAY(Working_Data[[#This Row],[order_date]],1),"DDDD")</f>
        <v>Friday</v>
      </c>
      <c r="W365" t="str">
        <f>TEXT(Working_Data[[#This Row],[order_date]],"mmmm")</f>
        <v>March</v>
      </c>
      <c r="X365" s="7">
        <f>Working_Data[[#This Row],[last_order_date]]-Working_Data[[#This Row],[signup_date]]</f>
        <v>4</v>
      </c>
      <c r="Y365" s="7">
        <f>IF(Working_Data[[#This Row],[churned]]="Active",1,0)</f>
        <v>1</v>
      </c>
      <c r="Z365" s="7">
        <f>YEAR(Working_Data[[#This Row],[order_date]])</f>
        <v>2023</v>
      </c>
    </row>
    <row r="366" spans="1:26" x14ac:dyDescent="0.25">
      <c r="A366" t="s">
        <v>782</v>
      </c>
      <c r="B366" t="s">
        <v>21</v>
      </c>
      <c r="C366" t="s">
        <v>22</v>
      </c>
      <c r="D366" t="s">
        <v>32</v>
      </c>
      <c r="E366" s="1">
        <v>45307</v>
      </c>
      <c r="F366" t="s">
        <v>783</v>
      </c>
      <c r="G366" s="1">
        <v>44995</v>
      </c>
      <c r="H366" t="s">
        <v>47</v>
      </c>
      <c r="I366" t="s">
        <v>63</v>
      </c>
      <c r="J366" t="s">
        <v>27</v>
      </c>
      <c r="K366">
        <v>5</v>
      </c>
      <c r="L366" s="3">
        <f>Working_Data[[#This Row],[price2]]/Working_Data[[#This Row],[quantity]]</f>
        <v>246.51799999999997</v>
      </c>
      <c r="M366" s="3">
        <v>1232.5899999999999</v>
      </c>
      <c r="N366" t="s">
        <v>28</v>
      </c>
      <c r="O366">
        <v>49</v>
      </c>
      <c r="P366" s="1">
        <v>45595</v>
      </c>
      <c r="Q366">
        <v>43</v>
      </c>
      <c r="R366" t="s">
        <v>29</v>
      </c>
      <c r="S366">
        <v>3</v>
      </c>
      <c r="T366" s="1">
        <v>45678</v>
      </c>
      <c r="U366" t="s">
        <v>36</v>
      </c>
      <c r="V366" t="str">
        <f>TEXT(WEEKDAY(Working_Data[[#This Row],[order_date]],1),"DDDD")</f>
        <v>Friday</v>
      </c>
      <c r="W366" t="str">
        <f>TEXT(Working_Data[[#This Row],[order_date]],"mmmm")</f>
        <v>March</v>
      </c>
      <c r="X366" s="7">
        <f>Working_Data[[#This Row],[last_order_date]]-Working_Data[[#This Row],[signup_date]]</f>
        <v>288</v>
      </c>
      <c r="Y366" s="7">
        <f>IF(Working_Data[[#This Row],[churned]]="Active",1,0)</f>
        <v>1</v>
      </c>
      <c r="Z366" s="7">
        <f>YEAR(Working_Data[[#This Row],[order_date]])</f>
        <v>2023</v>
      </c>
    </row>
    <row r="367" spans="1:26" x14ac:dyDescent="0.25">
      <c r="A367" t="s">
        <v>784</v>
      </c>
      <c r="B367" t="s">
        <v>21</v>
      </c>
      <c r="C367" t="s">
        <v>22</v>
      </c>
      <c r="D367" t="s">
        <v>32</v>
      </c>
      <c r="E367" s="1">
        <v>45475</v>
      </c>
      <c r="F367" t="s">
        <v>785</v>
      </c>
      <c r="G367" s="1">
        <v>44995</v>
      </c>
      <c r="H367" t="s">
        <v>47</v>
      </c>
      <c r="I367" t="s">
        <v>26</v>
      </c>
      <c r="J367" t="s">
        <v>59</v>
      </c>
      <c r="K367">
        <v>5</v>
      </c>
      <c r="L367" s="3">
        <f>Working_Data[[#This Row],[price2]]/Working_Data[[#This Row],[quantity]]</f>
        <v>183.63399999999999</v>
      </c>
      <c r="M367" s="3">
        <v>918.17</v>
      </c>
      <c r="N367" t="s">
        <v>50</v>
      </c>
      <c r="O367">
        <v>30</v>
      </c>
      <c r="P367" s="1">
        <v>45777</v>
      </c>
      <c r="Q367">
        <v>347</v>
      </c>
      <c r="R367" t="s">
        <v>43</v>
      </c>
      <c r="S367">
        <v>3</v>
      </c>
      <c r="T367" s="1">
        <v>45804</v>
      </c>
      <c r="U367" t="s">
        <v>36</v>
      </c>
      <c r="V367" t="str">
        <f>TEXT(WEEKDAY(Working_Data[[#This Row],[order_date]],1),"DDDD")</f>
        <v>Friday</v>
      </c>
      <c r="W367" t="str">
        <f>TEXT(Working_Data[[#This Row],[order_date]],"mmmm")</f>
        <v>March</v>
      </c>
      <c r="X367" s="7">
        <f>Working_Data[[#This Row],[last_order_date]]-Working_Data[[#This Row],[signup_date]]</f>
        <v>302</v>
      </c>
      <c r="Y367" s="7">
        <f>IF(Working_Data[[#This Row],[churned]]="Active",1,0)</f>
        <v>0</v>
      </c>
      <c r="Z367" s="7">
        <f>YEAR(Working_Data[[#This Row],[order_date]])</f>
        <v>2023</v>
      </c>
    </row>
    <row r="368" spans="1:26" x14ac:dyDescent="0.25">
      <c r="A368" t="s">
        <v>786</v>
      </c>
      <c r="B368" t="s">
        <v>38</v>
      </c>
      <c r="C368" t="s">
        <v>22</v>
      </c>
      <c r="D368" t="s">
        <v>52</v>
      </c>
      <c r="E368" s="1">
        <v>45426</v>
      </c>
      <c r="F368" t="s">
        <v>787</v>
      </c>
      <c r="G368" s="1">
        <v>44995</v>
      </c>
      <c r="H368" t="s">
        <v>58</v>
      </c>
      <c r="I368" t="s">
        <v>42</v>
      </c>
      <c r="J368" t="s">
        <v>67</v>
      </c>
      <c r="K368">
        <v>5</v>
      </c>
      <c r="L368" s="3">
        <f>Working_Data[[#This Row],[price2]]/Working_Data[[#This Row],[quantity]]</f>
        <v>82.76</v>
      </c>
      <c r="M368" s="3">
        <v>413.8</v>
      </c>
      <c r="N368" t="s">
        <v>28</v>
      </c>
      <c r="O368">
        <v>43</v>
      </c>
      <c r="P368" s="1">
        <v>45804</v>
      </c>
      <c r="Q368">
        <v>105</v>
      </c>
      <c r="R368" t="s">
        <v>29</v>
      </c>
      <c r="S368">
        <v>3</v>
      </c>
      <c r="T368" s="1">
        <v>45619</v>
      </c>
      <c r="U368" t="s">
        <v>60</v>
      </c>
      <c r="V368" t="str">
        <f>TEXT(WEEKDAY(Working_Data[[#This Row],[order_date]],1),"DDDD")</f>
        <v>Friday</v>
      </c>
      <c r="W368" t="str">
        <f>TEXT(Working_Data[[#This Row],[order_date]],"mmmm")</f>
        <v>March</v>
      </c>
      <c r="X368" s="7">
        <f>Working_Data[[#This Row],[last_order_date]]-Working_Data[[#This Row],[signup_date]]</f>
        <v>378</v>
      </c>
      <c r="Y368" s="7">
        <f>IF(Working_Data[[#This Row],[churned]]="Active",1,0)</f>
        <v>1</v>
      </c>
      <c r="Z368" s="7">
        <f>YEAR(Working_Data[[#This Row],[order_date]])</f>
        <v>2023</v>
      </c>
    </row>
    <row r="369" spans="1:26" x14ac:dyDescent="0.25">
      <c r="A369" t="s">
        <v>788</v>
      </c>
      <c r="B369" t="s">
        <v>38</v>
      </c>
      <c r="C369" t="s">
        <v>39</v>
      </c>
      <c r="D369" t="s">
        <v>56</v>
      </c>
      <c r="E369" s="1">
        <v>45427</v>
      </c>
      <c r="F369" t="s">
        <v>789</v>
      </c>
      <c r="G369" s="1">
        <v>44995</v>
      </c>
      <c r="H369" t="s">
        <v>47</v>
      </c>
      <c r="I369" t="s">
        <v>54</v>
      </c>
      <c r="J369" t="s">
        <v>49</v>
      </c>
      <c r="K369">
        <v>5</v>
      </c>
      <c r="L369" s="3">
        <f>Working_Data[[#This Row],[price2]]/Working_Data[[#This Row],[quantity]]</f>
        <v>236.958</v>
      </c>
      <c r="M369" s="3">
        <v>1184.79</v>
      </c>
      <c r="N369" t="s">
        <v>28</v>
      </c>
      <c r="O369">
        <v>35</v>
      </c>
      <c r="P369" s="1">
        <v>45546</v>
      </c>
      <c r="Q369">
        <v>315</v>
      </c>
      <c r="R369" t="s">
        <v>43</v>
      </c>
      <c r="S369">
        <v>5</v>
      </c>
      <c r="T369" s="1">
        <v>45807</v>
      </c>
      <c r="U369" t="s">
        <v>36</v>
      </c>
      <c r="V369" t="str">
        <f>TEXT(WEEKDAY(Working_Data[[#This Row],[order_date]],1),"DDDD")</f>
        <v>Friday</v>
      </c>
      <c r="W369" t="str">
        <f>TEXT(Working_Data[[#This Row],[order_date]],"mmmm")</f>
        <v>March</v>
      </c>
      <c r="X369" s="7">
        <f>Working_Data[[#This Row],[last_order_date]]-Working_Data[[#This Row],[signup_date]]</f>
        <v>119</v>
      </c>
      <c r="Y369" s="7">
        <f>IF(Working_Data[[#This Row],[churned]]="Active",1,0)</f>
        <v>0</v>
      </c>
      <c r="Z369" s="7">
        <f>YEAR(Working_Data[[#This Row],[order_date]])</f>
        <v>2023</v>
      </c>
    </row>
    <row r="370" spans="1:26" x14ac:dyDescent="0.25">
      <c r="A370" t="s">
        <v>790</v>
      </c>
      <c r="B370" t="s">
        <v>21</v>
      </c>
      <c r="C370" t="s">
        <v>82</v>
      </c>
      <c r="D370" t="s">
        <v>32</v>
      </c>
      <c r="E370" s="1">
        <v>45526</v>
      </c>
      <c r="F370" t="s">
        <v>791</v>
      </c>
      <c r="G370" s="1">
        <v>45026</v>
      </c>
      <c r="H370" t="s">
        <v>58</v>
      </c>
      <c r="I370" t="s">
        <v>48</v>
      </c>
      <c r="J370" t="s">
        <v>27</v>
      </c>
      <c r="K370">
        <v>3</v>
      </c>
      <c r="L370" s="3">
        <f>Working_Data[[#This Row],[price2]]/Working_Data[[#This Row],[quantity]]</f>
        <v>113.7</v>
      </c>
      <c r="M370" s="3">
        <v>341.1</v>
      </c>
      <c r="N370" t="s">
        <v>35</v>
      </c>
      <c r="O370">
        <v>1</v>
      </c>
      <c r="P370" s="1">
        <v>45792</v>
      </c>
      <c r="Q370">
        <v>183</v>
      </c>
      <c r="R370" t="s">
        <v>43</v>
      </c>
      <c r="S370">
        <v>4</v>
      </c>
      <c r="T370" s="1">
        <v>45576</v>
      </c>
      <c r="U370" t="s">
        <v>36</v>
      </c>
      <c r="V370" t="str">
        <f>TEXT(WEEKDAY(Working_Data[[#This Row],[order_date]],1),"DDDD")</f>
        <v>Monday</v>
      </c>
      <c r="W370" t="str">
        <f>TEXT(Working_Data[[#This Row],[order_date]],"mmmm")</f>
        <v>April</v>
      </c>
      <c r="X370" s="7">
        <f>Working_Data[[#This Row],[last_order_date]]-Working_Data[[#This Row],[signup_date]]</f>
        <v>266</v>
      </c>
      <c r="Y370" s="7">
        <f>IF(Working_Data[[#This Row],[churned]]="Active",1,0)</f>
        <v>0</v>
      </c>
      <c r="Z370" s="7">
        <f>YEAR(Working_Data[[#This Row],[order_date]])</f>
        <v>2023</v>
      </c>
    </row>
    <row r="371" spans="1:26" x14ac:dyDescent="0.25">
      <c r="A371" t="s">
        <v>792</v>
      </c>
      <c r="B371" t="s">
        <v>38</v>
      </c>
      <c r="C371" t="s">
        <v>22</v>
      </c>
      <c r="D371" t="s">
        <v>77</v>
      </c>
      <c r="E371" s="1">
        <v>45673</v>
      </c>
      <c r="F371" t="s">
        <v>793</v>
      </c>
      <c r="G371" s="1">
        <v>45026</v>
      </c>
      <c r="H371" t="s">
        <v>41</v>
      </c>
      <c r="I371" t="s">
        <v>26</v>
      </c>
      <c r="J371" t="s">
        <v>49</v>
      </c>
      <c r="K371">
        <v>5</v>
      </c>
      <c r="L371" s="3">
        <f>Working_Data[[#This Row],[price2]]/Working_Data[[#This Row],[quantity]]</f>
        <v>292.322</v>
      </c>
      <c r="M371" s="3">
        <v>1461.61</v>
      </c>
      <c r="N371" t="s">
        <v>28</v>
      </c>
      <c r="O371">
        <v>15</v>
      </c>
      <c r="P371" s="1">
        <v>45618</v>
      </c>
      <c r="Q371">
        <v>231</v>
      </c>
      <c r="R371" t="s">
        <v>29</v>
      </c>
      <c r="S371">
        <v>1</v>
      </c>
      <c r="T371" s="1">
        <v>45871</v>
      </c>
      <c r="U371" t="s">
        <v>36</v>
      </c>
      <c r="V371" t="str">
        <f>TEXT(WEEKDAY(Working_Data[[#This Row],[order_date]],1),"DDDD")</f>
        <v>Monday</v>
      </c>
      <c r="W371" t="str">
        <f>TEXT(Working_Data[[#This Row],[order_date]],"mmmm")</f>
        <v>April</v>
      </c>
      <c r="X371" s="7">
        <f>Working_Data[[#This Row],[last_order_date]]-Working_Data[[#This Row],[signup_date]]</f>
        <v>-55</v>
      </c>
      <c r="Y371" s="7">
        <f>IF(Working_Data[[#This Row],[churned]]="Active",1,0)</f>
        <v>1</v>
      </c>
      <c r="Z371" s="7">
        <f>YEAR(Working_Data[[#This Row],[order_date]])</f>
        <v>2023</v>
      </c>
    </row>
    <row r="372" spans="1:26" x14ac:dyDescent="0.25">
      <c r="A372" t="s">
        <v>794</v>
      </c>
      <c r="B372" t="s">
        <v>38</v>
      </c>
      <c r="C372" t="s">
        <v>22</v>
      </c>
      <c r="D372" t="s">
        <v>23</v>
      </c>
      <c r="E372" s="1">
        <v>45221</v>
      </c>
      <c r="F372" t="s">
        <v>795</v>
      </c>
      <c r="G372" s="1">
        <v>45026</v>
      </c>
      <c r="H372" t="s">
        <v>25</v>
      </c>
      <c r="I372" t="s">
        <v>42</v>
      </c>
      <c r="J372" t="s">
        <v>67</v>
      </c>
      <c r="K372">
        <v>5</v>
      </c>
      <c r="L372" s="3">
        <f>Working_Data[[#This Row],[price2]]/Working_Data[[#This Row],[quantity]]</f>
        <v>91.460000000000008</v>
      </c>
      <c r="M372" s="3">
        <v>457.3</v>
      </c>
      <c r="N372" t="s">
        <v>50</v>
      </c>
      <c r="O372">
        <v>5</v>
      </c>
      <c r="P372" s="1">
        <v>45814</v>
      </c>
      <c r="Q372">
        <v>458</v>
      </c>
      <c r="R372" t="s">
        <v>29</v>
      </c>
      <c r="S372">
        <v>3</v>
      </c>
      <c r="T372" s="1">
        <v>45797</v>
      </c>
      <c r="U372" t="s">
        <v>30</v>
      </c>
      <c r="V372" t="str">
        <f>TEXT(WEEKDAY(Working_Data[[#This Row],[order_date]],1),"DDDD")</f>
        <v>Monday</v>
      </c>
      <c r="W372" t="str">
        <f>TEXT(Working_Data[[#This Row],[order_date]],"mmmm")</f>
        <v>April</v>
      </c>
      <c r="X372" s="7">
        <f>Working_Data[[#This Row],[last_order_date]]-Working_Data[[#This Row],[signup_date]]</f>
        <v>593</v>
      </c>
      <c r="Y372" s="7">
        <f>IF(Working_Data[[#This Row],[churned]]="Active",1,0)</f>
        <v>1</v>
      </c>
      <c r="Z372" s="7">
        <f>YEAR(Working_Data[[#This Row],[order_date]])</f>
        <v>2023</v>
      </c>
    </row>
    <row r="373" spans="1:26" x14ac:dyDescent="0.25">
      <c r="A373" t="s">
        <v>796</v>
      </c>
      <c r="B373" t="s">
        <v>21</v>
      </c>
      <c r="C373" t="s">
        <v>82</v>
      </c>
      <c r="D373" t="s">
        <v>32</v>
      </c>
      <c r="E373" s="1">
        <v>45493</v>
      </c>
      <c r="F373" t="s">
        <v>797</v>
      </c>
      <c r="G373" s="1">
        <v>45026</v>
      </c>
      <c r="H373" t="s">
        <v>25</v>
      </c>
      <c r="I373" t="s">
        <v>63</v>
      </c>
      <c r="J373" t="s">
        <v>49</v>
      </c>
      <c r="K373">
        <v>2</v>
      </c>
      <c r="L373" s="3">
        <f>Working_Data[[#This Row],[price2]]/Working_Data[[#This Row],[quantity]]</f>
        <v>431.79500000000002</v>
      </c>
      <c r="M373" s="3">
        <v>863.59</v>
      </c>
      <c r="N373" t="s">
        <v>35</v>
      </c>
      <c r="O373">
        <v>36</v>
      </c>
      <c r="P373" s="1">
        <v>45743</v>
      </c>
      <c r="Q373">
        <v>120</v>
      </c>
      <c r="R373" t="s">
        <v>43</v>
      </c>
      <c r="S373">
        <v>4</v>
      </c>
      <c r="T373" s="1">
        <v>45760</v>
      </c>
      <c r="U373" t="s">
        <v>60</v>
      </c>
      <c r="V373" t="str">
        <f>TEXT(WEEKDAY(Working_Data[[#This Row],[order_date]],1),"DDDD")</f>
        <v>Monday</v>
      </c>
      <c r="W373" t="str">
        <f>TEXT(Working_Data[[#This Row],[order_date]],"mmmm")</f>
        <v>April</v>
      </c>
      <c r="X373" s="7">
        <f>Working_Data[[#This Row],[last_order_date]]-Working_Data[[#This Row],[signup_date]]</f>
        <v>250</v>
      </c>
      <c r="Y373" s="7">
        <f>IF(Working_Data[[#This Row],[churned]]="Active",1,0)</f>
        <v>0</v>
      </c>
      <c r="Z373" s="7">
        <f>YEAR(Working_Data[[#This Row],[order_date]])</f>
        <v>2023</v>
      </c>
    </row>
    <row r="374" spans="1:26" x14ac:dyDescent="0.25">
      <c r="A374" t="s">
        <v>798</v>
      </c>
      <c r="B374" t="s">
        <v>21</v>
      </c>
      <c r="C374" t="s">
        <v>82</v>
      </c>
      <c r="D374" t="s">
        <v>52</v>
      </c>
      <c r="E374" s="1">
        <v>45557</v>
      </c>
      <c r="F374" t="s">
        <v>799</v>
      </c>
      <c r="G374" s="1">
        <v>45026</v>
      </c>
      <c r="H374" t="s">
        <v>41</v>
      </c>
      <c r="I374" t="s">
        <v>42</v>
      </c>
      <c r="J374" t="s">
        <v>27</v>
      </c>
      <c r="K374">
        <v>5</v>
      </c>
      <c r="L374" s="3">
        <f>Working_Data[[#This Row],[price2]]/Working_Data[[#This Row],[quantity]]</f>
        <v>138.744</v>
      </c>
      <c r="M374" s="3">
        <v>693.72</v>
      </c>
      <c r="N374" t="s">
        <v>35</v>
      </c>
      <c r="O374">
        <v>22</v>
      </c>
      <c r="P374" s="1">
        <v>45906</v>
      </c>
      <c r="Q374">
        <v>59</v>
      </c>
      <c r="R374" t="s">
        <v>43</v>
      </c>
      <c r="S374">
        <v>2</v>
      </c>
      <c r="T374" s="1">
        <v>45687</v>
      </c>
      <c r="U374" t="s">
        <v>36</v>
      </c>
      <c r="V374" t="str">
        <f>TEXT(WEEKDAY(Working_Data[[#This Row],[order_date]],1),"DDDD")</f>
        <v>Monday</v>
      </c>
      <c r="W374" t="str">
        <f>TEXT(Working_Data[[#This Row],[order_date]],"mmmm")</f>
        <v>April</v>
      </c>
      <c r="X374" s="7">
        <f>Working_Data[[#This Row],[last_order_date]]-Working_Data[[#This Row],[signup_date]]</f>
        <v>349</v>
      </c>
      <c r="Y374" s="7">
        <f>IF(Working_Data[[#This Row],[churned]]="Active",1,0)</f>
        <v>0</v>
      </c>
      <c r="Z374" s="7">
        <f>YEAR(Working_Data[[#This Row],[order_date]])</f>
        <v>2023</v>
      </c>
    </row>
    <row r="375" spans="1:26" x14ac:dyDescent="0.25">
      <c r="A375" t="s">
        <v>800</v>
      </c>
      <c r="B375" t="s">
        <v>45</v>
      </c>
      <c r="C375" t="s">
        <v>39</v>
      </c>
      <c r="D375" t="s">
        <v>52</v>
      </c>
      <c r="E375" s="1">
        <v>45629</v>
      </c>
      <c r="F375" t="s">
        <v>801</v>
      </c>
      <c r="G375" s="1">
        <v>45026</v>
      </c>
      <c r="H375" t="s">
        <v>41</v>
      </c>
      <c r="I375" t="s">
        <v>26</v>
      </c>
      <c r="J375" t="s">
        <v>67</v>
      </c>
      <c r="K375">
        <v>1</v>
      </c>
      <c r="L375" s="3">
        <f>Working_Data[[#This Row],[price2]]/Working_Data[[#This Row],[quantity]]</f>
        <v>1409.53</v>
      </c>
      <c r="M375" s="3">
        <v>1409.53</v>
      </c>
      <c r="N375" t="s">
        <v>28</v>
      </c>
      <c r="O375">
        <v>25</v>
      </c>
      <c r="P375" s="1">
        <v>45844</v>
      </c>
      <c r="Q375">
        <v>329</v>
      </c>
      <c r="R375" t="s">
        <v>43</v>
      </c>
      <c r="S375">
        <v>5</v>
      </c>
      <c r="T375" s="1">
        <v>45865</v>
      </c>
      <c r="U375" t="s">
        <v>30</v>
      </c>
      <c r="V375" t="str">
        <f>TEXT(WEEKDAY(Working_Data[[#This Row],[order_date]],1),"DDDD")</f>
        <v>Monday</v>
      </c>
      <c r="W375" t="str">
        <f>TEXT(Working_Data[[#This Row],[order_date]],"mmmm")</f>
        <v>April</v>
      </c>
      <c r="X375" s="7">
        <f>Working_Data[[#This Row],[last_order_date]]-Working_Data[[#This Row],[signup_date]]</f>
        <v>215</v>
      </c>
      <c r="Y375" s="7">
        <f>IF(Working_Data[[#This Row],[churned]]="Active",1,0)</f>
        <v>0</v>
      </c>
      <c r="Z375" s="7">
        <f>YEAR(Working_Data[[#This Row],[order_date]])</f>
        <v>2023</v>
      </c>
    </row>
    <row r="376" spans="1:26" x14ac:dyDescent="0.25">
      <c r="A376" t="s">
        <v>802</v>
      </c>
      <c r="B376" t="s">
        <v>45</v>
      </c>
      <c r="C376" t="s">
        <v>82</v>
      </c>
      <c r="D376" t="s">
        <v>52</v>
      </c>
      <c r="E376" s="1">
        <v>45588</v>
      </c>
      <c r="F376" t="s">
        <v>803</v>
      </c>
      <c r="G376" s="1">
        <v>45026</v>
      </c>
      <c r="H376" t="s">
        <v>34</v>
      </c>
      <c r="I376" t="s">
        <v>63</v>
      </c>
      <c r="J376" t="s">
        <v>59</v>
      </c>
      <c r="K376">
        <v>3</v>
      </c>
      <c r="L376" s="3">
        <f>Working_Data[[#This Row],[price2]]/Working_Data[[#This Row],[quantity]]</f>
        <v>334.38666666666666</v>
      </c>
      <c r="M376" s="3">
        <v>1003.16</v>
      </c>
      <c r="N376" t="s">
        <v>35</v>
      </c>
      <c r="O376">
        <v>23</v>
      </c>
      <c r="P376" s="1">
        <v>45742</v>
      </c>
      <c r="Q376">
        <v>210</v>
      </c>
      <c r="R376" t="s">
        <v>29</v>
      </c>
      <c r="S376">
        <v>1</v>
      </c>
      <c r="T376" s="1">
        <v>45624</v>
      </c>
      <c r="U376" t="s">
        <v>36</v>
      </c>
      <c r="V376" t="str">
        <f>TEXT(WEEKDAY(Working_Data[[#This Row],[order_date]],1),"DDDD")</f>
        <v>Monday</v>
      </c>
      <c r="W376" t="str">
        <f>TEXT(Working_Data[[#This Row],[order_date]],"mmmm")</f>
        <v>April</v>
      </c>
      <c r="X376" s="7">
        <f>Working_Data[[#This Row],[last_order_date]]-Working_Data[[#This Row],[signup_date]]</f>
        <v>154</v>
      </c>
      <c r="Y376" s="7">
        <f>IF(Working_Data[[#This Row],[churned]]="Active",1,0)</f>
        <v>1</v>
      </c>
      <c r="Z376" s="7">
        <f>YEAR(Working_Data[[#This Row],[order_date]])</f>
        <v>2023</v>
      </c>
    </row>
    <row r="377" spans="1:26" x14ac:dyDescent="0.25">
      <c r="A377" t="s">
        <v>804</v>
      </c>
      <c r="B377" t="s">
        <v>21</v>
      </c>
      <c r="C377" t="s">
        <v>82</v>
      </c>
      <c r="D377" t="s">
        <v>56</v>
      </c>
      <c r="E377" s="1">
        <v>45436</v>
      </c>
      <c r="F377" t="s">
        <v>805</v>
      </c>
      <c r="G377" s="1">
        <v>45026</v>
      </c>
      <c r="H377" t="s">
        <v>58</v>
      </c>
      <c r="I377" t="s">
        <v>48</v>
      </c>
      <c r="J377" t="s">
        <v>59</v>
      </c>
      <c r="K377">
        <v>2</v>
      </c>
      <c r="L377" s="3">
        <f>Working_Data[[#This Row],[price2]]/Working_Data[[#This Row],[quantity]]</f>
        <v>418.76</v>
      </c>
      <c r="M377" s="3">
        <v>837.52</v>
      </c>
      <c r="N377" t="s">
        <v>35</v>
      </c>
      <c r="O377">
        <v>32</v>
      </c>
      <c r="P377" s="1">
        <v>45592</v>
      </c>
      <c r="Q377">
        <v>268</v>
      </c>
      <c r="R377" t="s">
        <v>43</v>
      </c>
      <c r="S377">
        <v>4</v>
      </c>
      <c r="T377" s="1">
        <v>45749</v>
      </c>
      <c r="U377" t="s">
        <v>30</v>
      </c>
      <c r="V377" t="str">
        <f>TEXT(WEEKDAY(Working_Data[[#This Row],[order_date]],1),"DDDD")</f>
        <v>Monday</v>
      </c>
      <c r="W377" t="str">
        <f>TEXT(Working_Data[[#This Row],[order_date]],"mmmm")</f>
        <v>April</v>
      </c>
      <c r="X377" s="7">
        <f>Working_Data[[#This Row],[last_order_date]]-Working_Data[[#This Row],[signup_date]]</f>
        <v>156</v>
      </c>
      <c r="Y377" s="7">
        <f>IF(Working_Data[[#This Row],[churned]]="Active",1,0)</f>
        <v>0</v>
      </c>
      <c r="Z377" s="7">
        <f>YEAR(Working_Data[[#This Row],[order_date]])</f>
        <v>2023</v>
      </c>
    </row>
    <row r="378" spans="1:26" x14ac:dyDescent="0.25">
      <c r="A378" t="s">
        <v>806</v>
      </c>
      <c r="B378" t="s">
        <v>45</v>
      </c>
      <c r="C378" t="s">
        <v>22</v>
      </c>
      <c r="D378" t="s">
        <v>32</v>
      </c>
      <c r="E378" s="1">
        <v>45304</v>
      </c>
      <c r="F378" t="s">
        <v>807</v>
      </c>
      <c r="G378" s="1">
        <v>45056</v>
      </c>
      <c r="H378" t="s">
        <v>25</v>
      </c>
      <c r="I378" t="s">
        <v>26</v>
      </c>
      <c r="J378" t="s">
        <v>59</v>
      </c>
      <c r="K378">
        <v>5</v>
      </c>
      <c r="L378" s="3">
        <f>Working_Data[[#This Row],[price2]]/Working_Data[[#This Row],[quantity]]</f>
        <v>213.57199999999997</v>
      </c>
      <c r="M378" s="3">
        <v>1067.8599999999999</v>
      </c>
      <c r="N378" t="s">
        <v>28</v>
      </c>
      <c r="O378">
        <v>41</v>
      </c>
      <c r="P378" s="1">
        <v>45531</v>
      </c>
      <c r="Q378">
        <v>164</v>
      </c>
      <c r="R378" t="s">
        <v>43</v>
      </c>
      <c r="S378">
        <v>1</v>
      </c>
      <c r="T378" s="1">
        <v>45874</v>
      </c>
      <c r="U378" t="s">
        <v>60</v>
      </c>
      <c r="V378" t="str">
        <f>TEXT(WEEKDAY(Working_Data[[#This Row],[order_date]],1),"DDDD")</f>
        <v>Wednesday</v>
      </c>
      <c r="W378" t="str">
        <f>TEXT(Working_Data[[#This Row],[order_date]],"mmmm")</f>
        <v>May</v>
      </c>
      <c r="X378" s="7">
        <f>Working_Data[[#This Row],[last_order_date]]-Working_Data[[#This Row],[signup_date]]</f>
        <v>227</v>
      </c>
      <c r="Y378" s="7">
        <f>IF(Working_Data[[#This Row],[churned]]="Active",1,0)</f>
        <v>0</v>
      </c>
      <c r="Z378" s="7">
        <f>YEAR(Working_Data[[#This Row],[order_date]])</f>
        <v>2023</v>
      </c>
    </row>
    <row r="379" spans="1:26" x14ac:dyDescent="0.25">
      <c r="A379" t="s">
        <v>808</v>
      </c>
      <c r="B379" t="s">
        <v>45</v>
      </c>
      <c r="C379" t="s">
        <v>39</v>
      </c>
      <c r="D379" t="s">
        <v>56</v>
      </c>
      <c r="E379" s="1">
        <v>45884</v>
      </c>
      <c r="F379" t="s">
        <v>809</v>
      </c>
      <c r="G379" s="1">
        <v>45056</v>
      </c>
      <c r="H379" t="s">
        <v>58</v>
      </c>
      <c r="I379" t="s">
        <v>54</v>
      </c>
      <c r="J379" t="s">
        <v>59</v>
      </c>
      <c r="K379">
        <v>4</v>
      </c>
      <c r="L379" s="3">
        <f>Working_Data[[#This Row],[price2]]/Working_Data[[#This Row],[quantity]]</f>
        <v>164.7</v>
      </c>
      <c r="M379" s="3">
        <v>658.8</v>
      </c>
      <c r="N379" t="s">
        <v>35</v>
      </c>
      <c r="O379">
        <v>10</v>
      </c>
      <c r="P379" s="1">
        <v>45735</v>
      </c>
      <c r="Q379">
        <v>19</v>
      </c>
      <c r="R379" t="s">
        <v>29</v>
      </c>
      <c r="S379">
        <v>3</v>
      </c>
      <c r="T379" s="1">
        <v>45908</v>
      </c>
      <c r="U379" t="s">
        <v>30</v>
      </c>
      <c r="V379" t="str">
        <f>TEXT(WEEKDAY(Working_Data[[#This Row],[order_date]],1),"DDDD")</f>
        <v>Wednesday</v>
      </c>
      <c r="W379" t="str">
        <f>TEXT(Working_Data[[#This Row],[order_date]],"mmmm")</f>
        <v>May</v>
      </c>
      <c r="X379" s="7">
        <f>Working_Data[[#This Row],[last_order_date]]-Working_Data[[#This Row],[signup_date]]</f>
        <v>-149</v>
      </c>
      <c r="Y379" s="7">
        <f>IF(Working_Data[[#This Row],[churned]]="Active",1,0)</f>
        <v>1</v>
      </c>
      <c r="Z379" s="7">
        <f>YEAR(Working_Data[[#This Row],[order_date]])</f>
        <v>2023</v>
      </c>
    </row>
    <row r="380" spans="1:26" x14ac:dyDescent="0.25">
      <c r="A380" t="s">
        <v>810</v>
      </c>
      <c r="B380" t="s">
        <v>21</v>
      </c>
      <c r="C380" t="s">
        <v>22</v>
      </c>
      <c r="D380" t="s">
        <v>77</v>
      </c>
      <c r="E380" s="1">
        <v>45710</v>
      </c>
      <c r="F380" t="s">
        <v>811</v>
      </c>
      <c r="G380" s="1">
        <v>45056</v>
      </c>
      <c r="H380" t="s">
        <v>58</v>
      </c>
      <c r="I380" t="s">
        <v>26</v>
      </c>
      <c r="J380" t="s">
        <v>64</v>
      </c>
      <c r="K380">
        <v>3</v>
      </c>
      <c r="L380" s="3">
        <f>Working_Data[[#This Row],[price2]]/Working_Data[[#This Row],[quantity]]</f>
        <v>450.79333333333335</v>
      </c>
      <c r="M380" s="3">
        <v>1352.38</v>
      </c>
      <c r="N380" t="s">
        <v>28</v>
      </c>
      <c r="O380">
        <v>47</v>
      </c>
      <c r="P380" s="1">
        <v>45767</v>
      </c>
      <c r="Q380">
        <v>352</v>
      </c>
      <c r="R380" t="s">
        <v>29</v>
      </c>
      <c r="S380">
        <v>5</v>
      </c>
      <c r="T380" s="1">
        <v>45866</v>
      </c>
      <c r="U380" t="s">
        <v>30</v>
      </c>
      <c r="V380" t="str">
        <f>TEXT(WEEKDAY(Working_Data[[#This Row],[order_date]],1),"DDDD")</f>
        <v>Wednesday</v>
      </c>
      <c r="W380" t="str">
        <f>TEXT(Working_Data[[#This Row],[order_date]],"mmmm")</f>
        <v>May</v>
      </c>
      <c r="X380" s="7">
        <f>Working_Data[[#This Row],[last_order_date]]-Working_Data[[#This Row],[signup_date]]</f>
        <v>57</v>
      </c>
      <c r="Y380" s="7">
        <f>IF(Working_Data[[#This Row],[churned]]="Active",1,0)</f>
        <v>1</v>
      </c>
      <c r="Z380" s="7">
        <f>YEAR(Working_Data[[#This Row],[order_date]])</f>
        <v>2023</v>
      </c>
    </row>
    <row r="381" spans="1:26" x14ac:dyDescent="0.25">
      <c r="A381" t="s">
        <v>812</v>
      </c>
      <c r="B381" t="s">
        <v>38</v>
      </c>
      <c r="C381" t="s">
        <v>39</v>
      </c>
      <c r="D381" t="s">
        <v>77</v>
      </c>
      <c r="E381" s="1">
        <v>45903</v>
      </c>
      <c r="F381" t="s">
        <v>813</v>
      </c>
      <c r="G381" s="1">
        <v>45056</v>
      </c>
      <c r="H381" t="s">
        <v>25</v>
      </c>
      <c r="I381" t="s">
        <v>26</v>
      </c>
      <c r="J381" t="s">
        <v>67</v>
      </c>
      <c r="K381">
        <v>5</v>
      </c>
      <c r="L381" s="3">
        <f>Working_Data[[#This Row],[price2]]/Working_Data[[#This Row],[quantity]]</f>
        <v>47.96</v>
      </c>
      <c r="M381" s="3">
        <v>239.8</v>
      </c>
      <c r="N381" t="s">
        <v>35</v>
      </c>
      <c r="O381">
        <v>9</v>
      </c>
      <c r="P381" s="1">
        <v>45838</v>
      </c>
      <c r="Q381">
        <v>79</v>
      </c>
      <c r="R381" t="s">
        <v>43</v>
      </c>
      <c r="S381">
        <v>5</v>
      </c>
      <c r="T381" s="1">
        <v>45611</v>
      </c>
      <c r="U381" t="s">
        <v>60</v>
      </c>
      <c r="V381" t="str">
        <f>TEXT(WEEKDAY(Working_Data[[#This Row],[order_date]],1),"DDDD")</f>
        <v>Wednesday</v>
      </c>
      <c r="W381" t="str">
        <f>TEXT(Working_Data[[#This Row],[order_date]],"mmmm")</f>
        <v>May</v>
      </c>
      <c r="X381" s="7">
        <f>Working_Data[[#This Row],[last_order_date]]-Working_Data[[#This Row],[signup_date]]</f>
        <v>-65</v>
      </c>
      <c r="Y381" s="7">
        <f>IF(Working_Data[[#This Row],[churned]]="Active",1,0)</f>
        <v>0</v>
      </c>
      <c r="Z381" s="7">
        <f>YEAR(Working_Data[[#This Row],[order_date]])</f>
        <v>2023</v>
      </c>
    </row>
    <row r="382" spans="1:26" x14ac:dyDescent="0.25">
      <c r="A382" t="s">
        <v>814</v>
      </c>
      <c r="B382" t="s">
        <v>45</v>
      </c>
      <c r="C382" t="s">
        <v>82</v>
      </c>
      <c r="D382" t="s">
        <v>52</v>
      </c>
      <c r="E382" s="1">
        <v>45453</v>
      </c>
      <c r="F382" t="s">
        <v>815</v>
      </c>
      <c r="G382" s="1">
        <v>45056</v>
      </c>
      <c r="H382" t="s">
        <v>41</v>
      </c>
      <c r="I382" t="s">
        <v>63</v>
      </c>
      <c r="J382" t="s">
        <v>64</v>
      </c>
      <c r="K382">
        <v>5</v>
      </c>
      <c r="L382" s="3">
        <f>Working_Data[[#This Row],[price2]]/Working_Data[[#This Row],[quantity]]</f>
        <v>70.587999999999994</v>
      </c>
      <c r="M382" s="3">
        <v>352.94</v>
      </c>
      <c r="N382" t="s">
        <v>35</v>
      </c>
      <c r="O382">
        <v>25</v>
      </c>
      <c r="P382" s="1">
        <v>45714</v>
      </c>
      <c r="Q382">
        <v>492</v>
      </c>
      <c r="R382" t="s">
        <v>43</v>
      </c>
      <c r="S382">
        <v>4</v>
      </c>
      <c r="T382" s="1">
        <v>45835</v>
      </c>
      <c r="U382" t="s">
        <v>60</v>
      </c>
      <c r="V382" t="str">
        <f>TEXT(WEEKDAY(Working_Data[[#This Row],[order_date]],1),"DDDD")</f>
        <v>Wednesday</v>
      </c>
      <c r="W382" t="str">
        <f>TEXT(Working_Data[[#This Row],[order_date]],"mmmm")</f>
        <v>May</v>
      </c>
      <c r="X382" s="7">
        <f>Working_Data[[#This Row],[last_order_date]]-Working_Data[[#This Row],[signup_date]]</f>
        <v>261</v>
      </c>
      <c r="Y382" s="7">
        <f>IF(Working_Data[[#This Row],[churned]]="Active",1,0)</f>
        <v>0</v>
      </c>
      <c r="Z382" s="7">
        <f>YEAR(Working_Data[[#This Row],[order_date]])</f>
        <v>2023</v>
      </c>
    </row>
    <row r="383" spans="1:26" x14ac:dyDescent="0.25">
      <c r="A383" t="s">
        <v>816</v>
      </c>
      <c r="B383" t="s">
        <v>38</v>
      </c>
      <c r="C383" t="s">
        <v>39</v>
      </c>
      <c r="D383" t="s">
        <v>32</v>
      </c>
      <c r="E383" s="1">
        <v>45746</v>
      </c>
      <c r="F383" t="s">
        <v>817</v>
      </c>
      <c r="G383" s="1">
        <v>45056</v>
      </c>
      <c r="H383" t="s">
        <v>58</v>
      </c>
      <c r="I383" t="s">
        <v>63</v>
      </c>
      <c r="J383" t="s">
        <v>67</v>
      </c>
      <c r="K383">
        <v>2</v>
      </c>
      <c r="L383" s="3">
        <f>Working_Data[[#This Row],[price2]]/Working_Data[[#This Row],[quantity]]</f>
        <v>676.64</v>
      </c>
      <c r="M383" s="3">
        <v>1353.28</v>
      </c>
      <c r="N383" t="s">
        <v>35</v>
      </c>
      <c r="O383">
        <v>10</v>
      </c>
      <c r="P383" s="1">
        <v>45807</v>
      </c>
      <c r="Q383">
        <v>175</v>
      </c>
      <c r="R383" t="s">
        <v>29</v>
      </c>
      <c r="S383">
        <v>5</v>
      </c>
      <c r="T383" s="1">
        <v>45763</v>
      </c>
      <c r="U383" t="s">
        <v>30</v>
      </c>
      <c r="V383" t="str">
        <f>TEXT(WEEKDAY(Working_Data[[#This Row],[order_date]],1),"DDDD")</f>
        <v>Wednesday</v>
      </c>
      <c r="W383" t="str">
        <f>TEXT(Working_Data[[#This Row],[order_date]],"mmmm")</f>
        <v>May</v>
      </c>
      <c r="X383" s="7">
        <f>Working_Data[[#This Row],[last_order_date]]-Working_Data[[#This Row],[signup_date]]</f>
        <v>61</v>
      </c>
      <c r="Y383" s="7">
        <f>IF(Working_Data[[#This Row],[churned]]="Active",1,0)</f>
        <v>1</v>
      </c>
      <c r="Z383" s="7">
        <f>YEAR(Working_Data[[#This Row],[order_date]])</f>
        <v>2023</v>
      </c>
    </row>
    <row r="384" spans="1:26" x14ac:dyDescent="0.25">
      <c r="A384" t="s">
        <v>818</v>
      </c>
      <c r="B384" t="s">
        <v>45</v>
      </c>
      <c r="C384" t="s">
        <v>22</v>
      </c>
      <c r="D384" t="s">
        <v>56</v>
      </c>
      <c r="E384" s="1">
        <v>45147</v>
      </c>
      <c r="F384" t="s">
        <v>819</v>
      </c>
      <c r="G384" s="1">
        <v>45056</v>
      </c>
      <c r="H384" t="s">
        <v>34</v>
      </c>
      <c r="I384" t="s">
        <v>42</v>
      </c>
      <c r="J384" t="s">
        <v>64</v>
      </c>
      <c r="K384">
        <v>3</v>
      </c>
      <c r="L384" s="3">
        <f>Working_Data[[#This Row],[price2]]/Working_Data[[#This Row],[quantity]]</f>
        <v>102.54666666666667</v>
      </c>
      <c r="M384" s="3">
        <v>307.64</v>
      </c>
      <c r="N384" t="s">
        <v>50</v>
      </c>
      <c r="O384">
        <v>37</v>
      </c>
      <c r="P384" s="1">
        <v>45901</v>
      </c>
      <c r="Q384">
        <v>17</v>
      </c>
      <c r="R384" t="s">
        <v>29</v>
      </c>
      <c r="S384">
        <v>2</v>
      </c>
      <c r="T384" s="1">
        <v>45693</v>
      </c>
      <c r="U384" t="s">
        <v>60</v>
      </c>
      <c r="V384" t="str">
        <f>TEXT(WEEKDAY(Working_Data[[#This Row],[order_date]],1),"DDDD")</f>
        <v>Wednesday</v>
      </c>
      <c r="W384" t="str">
        <f>TEXT(Working_Data[[#This Row],[order_date]],"mmmm")</f>
        <v>May</v>
      </c>
      <c r="X384" s="7">
        <f>Working_Data[[#This Row],[last_order_date]]-Working_Data[[#This Row],[signup_date]]</f>
        <v>754</v>
      </c>
      <c r="Y384" s="7">
        <f>IF(Working_Data[[#This Row],[churned]]="Active",1,0)</f>
        <v>1</v>
      </c>
      <c r="Z384" s="7">
        <f>YEAR(Working_Data[[#This Row],[order_date]])</f>
        <v>2023</v>
      </c>
    </row>
    <row r="385" spans="1:26" x14ac:dyDescent="0.25">
      <c r="A385" t="s">
        <v>820</v>
      </c>
      <c r="B385" t="s">
        <v>21</v>
      </c>
      <c r="C385" t="s">
        <v>22</v>
      </c>
      <c r="D385" t="s">
        <v>77</v>
      </c>
      <c r="E385" s="1">
        <v>45753</v>
      </c>
      <c r="F385" t="s">
        <v>821</v>
      </c>
      <c r="G385" s="1">
        <v>45087</v>
      </c>
      <c r="H385" t="s">
        <v>25</v>
      </c>
      <c r="I385" t="s">
        <v>63</v>
      </c>
      <c r="J385" t="s">
        <v>27</v>
      </c>
      <c r="K385">
        <v>5</v>
      </c>
      <c r="L385" s="3">
        <f>Working_Data[[#This Row],[price2]]/Working_Data[[#This Row],[quantity]]</f>
        <v>93.789999999999992</v>
      </c>
      <c r="M385" s="3">
        <v>468.95</v>
      </c>
      <c r="N385" t="s">
        <v>35</v>
      </c>
      <c r="O385">
        <v>16</v>
      </c>
      <c r="P385" s="1">
        <v>45559</v>
      </c>
      <c r="Q385">
        <v>355</v>
      </c>
      <c r="R385" t="s">
        <v>43</v>
      </c>
      <c r="S385">
        <v>5</v>
      </c>
      <c r="T385" s="1">
        <v>45831</v>
      </c>
      <c r="U385" t="s">
        <v>30</v>
      </c>
      <c r="V385" t="str">
        <f>TEXT(WEEKDAY(Working_Data[[#This Row],[order_date]],1),"DDDD")</f>
        <v>Saturday</v>
      </c>
      <c r="W385" t="str">
        <f>TEXT(Working_Data[[#This Row],[order_date]],"mmmm")</f>
        <v>June</v>
      </c>
      <c r="X385" s="7">
        <f>Working_Data[[#This Row],[last_order_date]]-Working_Data[[#This Row],[signup_date]]</f>
        <v>-194</v>
      </c>
      <c r="Y385" s="7">
        <f>IF(Working_Data[[#This Row],[churned]]="Active",1,0)</f>
        <v>0</v>
      </c>
      <c r="Z385" s="7">
        <f>YEAR(Working_Data[[#This Row],[order_date]])</f>
        <v>2023</v>
      </c>
    </row>
    <row r="386" spans="1:26" x14ac:dyDescent="0.25">
      <c r="A386" t="s">
        <v>822</v>
      </c>
      <c r="B386" t="s">
        <v>38</v>
      </c>
      <c r="C386" t="s">
        <v>82</v>
      </c>
      <c r="D386" t="s">
        <v>77</v>
      </c>
      <c r="E386" s="1">
        <v>45714</v>
      </c>
      <c r="F386" t="s">
        <v>823</v>
      </c>
      <c r="G386" s="1">
        <v>45087</v>
      </c>
      <c r="H386" t="s">
        <v>58</v>
      </c>
      <c r="I386" t="s">
        <v>63</v>
      </c>
      <c r="J386" t="s">
        <v>64</v>
      </c>
      <c r="K386">
        <v>2</v>
      </c>
      <c r="L386" s="3">
        <f>Working_Data[[#This Row],[price2]]/Working_Data[[#This Row],[quantity]]</f>
        <v>121.435</v>
      </c>
      <c r="M386" s="3">
        <v>242.87</v>
      </c>
      <c r="N386" t="s">
        <v>35</v>
      </c>
      <c r="O386">
        <v>7</v>
      </c>
      <c r="P386" s="1">
        <v>45749</v>
      </c>
      <c r="Q386">
        <v>267</v>
      </c>
      <c r="R386" t="s">
        <v>29</v>
      </c>
      <c r="S386">
        <v>2</v>
      </c>
      <c r="T386" s="1">
        <v>45734</v>
      </c>
      <c r="U386" t="s">
        <v>60</v>
      </c>
      <c r="V386" t="str">
        <f>TEXT(WEEKDAY(Working_Data[[#This Row],[order_date]],1),"DDDD")</f>
        <v>Saturday</v>
      </c>
      <c r="W386" t="str">
        <f>TEXT(Working_Data[[#This Row],[order_date]],"mmmm")</f>
        <v>June</v>
      </c>
      <c r="X386" s="7">
        <f>Working_Data[[#This Row],[last_order_date]]-Working_Data[[#This Row],[signup_date]]</f>
        <v>35</v>
      </c>
      <c r="Y386" s="7">
        <f>IF(Working_Data[[#This Row],[churned]]="Active",1,0)</f>
        <v>1</v>
      </c>
      <c r="Z386" s="7">
        <f>YEAR(Working_Data[[#This Row],[order_date]])</f>
        <v>2023</v>
      </c>
    </row>
    <row r="387" spans="1:26" x14ac:dyDescent="0.25">
      <c r="A387" t="s">
        <v>824</v>
      </c>
      <c r="B387" t="s">
        <v>45</v>
      </c>
      <c r="C387" t="s">
        <v>82</v>
      </c>
      <c r="D387" t="s">
        <v>32</v>
      </c>
      <c r="E387" s="1">
        <v>45692</v>
      </c>
      <c r="F387" t="s">
        <v>825</v>
      </c>
      <c r="G387" s="1">
        <v>45087</v>
      </c>
      <c r="H387" t="s">
        <v>47</v>
      </c>
      <c r="I387" t="s">
        <v>48</v>
      </c>
      <c r="J387" t="s">
        <v>27</v>
      </c>
      <c r="K387">
        <v>4</v>
      </c>
      <c r="L387" s="3">
        <f>Working_Data[[#This Row],[price2]]/Working_Data[[#This Row],[quantity]]</f>
        <v>49.427500000000002</v>
      </c>
      <c r="M387" s="3">
        <v>197.71</v>
      </c>
      <c r="N387" t="s">
        <v>28</v>
      </c>
      <c r="O387">
        <v>20</v>
      </c>
      <c r="P387" s="1">
        <v>45778</v>
      </c>
      <c r="Q387">
        <v>140</v>
      </c>
      <c r="R387" t="s">
        <v>43</v>
      </c>
      <c r="S387">
        <v>3</v>
      </c>
      <c r="T387" s="1">
        <v>45452</v>
      </c>
      <c r="U387" t="s">
        <v>60</v>
      </c>
      <c r="V387" t="str">
        <f>TEXT(WEEKDAY(Working_Data[[#This Row],[order_date]],1),"DDDD")</f>
        <v>Saturday</v>
      </c>
      <c r="W387" t="str">
        <f>TEXT(Working_Data[[#This Row],[order_date]],"mmmm")</f>
        <v>June</v>
      </c>
      <c r="X387" s="7">
        <f>Working_Data[[#This Row],[last_order_date]]-Working_Data[[#This Row],[signup_date]]</f>
        <v>86</v>
      </c>
      <c r="Y387" s="7">
        <f>IF(Working_Data[[#This Row],[churned]]="Active",1,0)</f>
        <v>0</v>
      </c>
      <c r="Z387" s="7">
        <f>YEAR(Working_Data[[#This Row],[order_date]])</f>
        <v>2023</v>
      </c>
    </row>
    <row r="388" spans="1:26" x14ac:dyDescent="0.25">
      <c r="A388" t="s">
        <v>826</v>
      </c>
      <c r="B388" t="s">
        <v>38</v>
      </c>
      <c r="C388" t="s">
        <v>82</v>
      </c>
      <c r="D388" t="s">
        <v>52</v>
      </c>
      <c r="E388" s="1">
        <v>45863</v>
      </c>
      <c r="F388" t="s">
        <v>827</v>
      </c>
      <c r="G388" s="1">
        <v>45087</v>
      </c>
      <c r="H388" t="s">
        <v>41</v>
      </c>
      <c r="I388" t="s">
        <v>48</v>
      </c>
      <c r="J388" t="s">
        <v>27</v>
      </c>
      <c r="K388">
        <v>2</v>
      </c>
      <c r="L388" s="3">
        <f>Working_Data[[#This Row],[price2]]/Working_Data[[#This Row],[quantity]]</f>
        <v>699.67</v>
      </c>
      <c r="M388" s="3">
        <v>1399.34</v>
      </c>
      <c r="N388" t="s">
        <v>28</v>
      </c>
      <c r="O388">
        <v>31</v>
      </c>
      <c r="P388" s="1">
        <v>45659</v>
      </c>
      <c r="Q388">
        <v>314</v>
      </c>
      <c r="R388" t="s">
        <v>29</v>
      </c>
      <c r="S388">
        <v>2</v>
      </c>
      <c r="T388" s="1">
        <v>45868</v>
      </c>
      <c r="U388" t="s">
        <v>30</v>
      </c>
      <c r="V388" t="str">
        <f>TEXT(WEEKDAY(Working_Data[[#This Row],[order_date]],1),"DDDD")</f>
        <v>Saturday</v>
      </c>
      <c r="W388" t="str">
        <f>TEXT(Working_Data[[#This Row],[order_date]],"mmmm")</f>
        <v>June</v>
      </c>
      <c r="X388" s="7">
        <f>Working_Data[[#This Row],[last_order_date]]-Working_Data[[#This Row],[signup_date]]</f>
        <v>-204</v>
      </c>
      <c r="Y388" s="7">
        <f>IF(Working_Data[[#This Row],[churned]]="Active",1,0)</f>
        <v>1</v>
      </c>
      <c r="Z388" s="7">
        <f>YEAR(Working_Data[[#This Row],[order_date]])</f>
        <v>2023</v>
      </c>
    </row>
    <row r="389" spans="1:26" x14ac:dyDescent="0.25">
      <c r="A389" t="s">
        <v>828</v>
      </c>
      <c r="B389" t="s">
        <v>38</v>
      </c>
      <c r="C389" t="s">
        <v>82</v>
      </c>
      <c r="D389" t="s">
        <v>77</v>
      </c>
      <c r="E389" s="1">
        <v>45602</v>
      </c>
      <c r="F389" t="s">
        <v>829</v>
      </c>
      <c r="G389" s="1">
        <v>45087</v>
      </c>
      <c r="H389" t="s">
        <v>58</v>
      </c>
      <c r="I389" t="s">
        <v>26</v>
      </c>
      <c r="J389" t="s">
        <v>64</v>
      </c>
      <c r="K389">
        <v>3</v>
      </c>
      <c r="L389" s="3">
        <f>Working_Data[[#This Row],[price2]]/Working_Data[[#This Row],[quantity]]</f>
        <v>419.22333333333336</v>
      </c>
      <c r="M389" s="3">
        <v>1257.67</v>
      </c>
      <c r="N389" t="s">
        <v>50</v>
      </c>
      <c r="O389">
        <v>48</v>
      </c>
      <c r="P389" s="1">
        <v>45745</v>
      </c>
      <c r="Q389">
        <v>252</v>
      </c>
      <c r="R389" t="s">
        <v>29</v>
      </c>
      <c r="S389">
        <v>1</v>
      </c>
      <c r="T389" s="1">
        <v>45590</v>
      </c>
      <c r="U389" t="s">
        <v>60</v>
      </c>
      <c r="V389" t="str">
        <f>TEXT(WEEKDAY(Working_Data[[#This Row],[order_date]],1),"DDDD")</f>
        <v>Saturday</v>
      </c>
      <c r="W389" t="str">
        <f>TEXT(Working_Data[[#This Row],[order_date]],"mmmm")</f>
        <v>June</v>
      </c>
      <c r="X389" s="7">
        <f>Working_Data[[#This Row],[last_order_date]]-Working_Data[[#This Row],[signup_date]]</f>
        <v>143</v>
      </c>
      <c r="Y389" s="7">
        <f>IF(Working_Data[[#This Row],[churned]]="Active",1,0)</f>
        <v>1</v>
      </c>
      <c r="Z389" s="7">
        <f>YEAR(Working_Data[[#This Row],[order_date]])</f>
        <v>2023</v>
      </c>
    </row>
    <row r="390" spans="1:26" x14ac:dyDescent="0.25">
      <c r="A390" t="s">
        <v>830</v>
      </c>
      <c r="B390" t="s">
        <v>21</v>
      </c>
      <c r="C390" t="s">
        <v>39</v>
      </c>
      <c r="D390" t="s">
        <v>56</v>
      </c>
      <c r="E390" s="1">
        <v>45428</v>
      </c>
      <c r="F390" t="s">
        <v>831</v>
      </c>
      <c r="G390" s="1">
        <v>45087</v>
      </c>
      <c r="H390" t="s">
        <v>25</v>
      </c>
      <c r="I390" t="s">
        <v>42</v>
      </c>
      <c r="J390" t="s">
        <v>27</v>
      </c>
      <c r="K390">
        <v>5</v>
      </c>
      <c r="L390" s="3">
        <f>Working_Data[[#This Row],[price2]]/Working_Data[[#This Row],[quantity]]</f>
        <v>222.37600000000003</v>
      </c>
      <c r="M390" s="3">
        <v>1111.8800000000001</v>
      </c>
      <c r="N390" t="s">
        <v>35</v>
      </c>
      <c r="O390">
        <v>1</v>
      </c>
      <c r="P390" s="1">
        <v>45423</v>
      </c>
      <c r="Q390">
        <v>202</v>
      </c>
      <c r="R390" t="s">
        <v>43</v>
      </c>
      <c r="S390">
        <v>5</v>
      </c>
      <c r="T390" s="1">
        <v>45831</v>
      </c>
      <c r="U390" t="s">
        <v>36</v>
      </c>
      <c r="V390" t="str">
        <f>TEXT(WEEKDAY(Working_Data[[#This Row],[order_date]],1),"DDDD")</f>
        <v>Saturday</v>
      </c>
      <c r="W390" t="str">
        <f>TEXT(Working_Data[[#This Row],[order_date]],"mmmm")</f>
        <v>June</v>
      </c>
      <c r="X390" s="7">
        <f>Working_Data[[#This Row],[last_order_date]]-Working_Data[[#This Row],[signup_date]]</f>
        <v>-5</v>
      </c>
      <c r="Y390" s="7">
        <f>IF(Working_Data[[#This Row],[churned]]="Active",1,0)</f>
        <v>0</v>
      </c>
      <c r="Z390" s="7">
        <f>YEAR(Working_Data[[#This Row],[order_date]])</f>
        <v>2023</v>
      </c>
    </row>
    <row r="391" spans="1:26" x14ac:dyDescent="0.25">
      <c r="A391" t="s">
        <v>832</v>
      </c>
      <c r="B391" t="s">
        <v>45</v>
      </c>
      <c r="C391" t="s">
        <v>82</v>
      </c>
      <c r="D391" t="s">
        <v>23</v>
      </c>
      <c r="E391" s="1">
        <v>45618</v>
      </c>
      <c r="F391" t="s">
        <v>833</v>
      </c>
      <c r="G391" s="1">
        <v>45087</v>
      </c>
      <c r="H391" t="s">
        <v>58</v>
      </c>
      <c r="I391" t="s">
        <v>63</v>
      </c>
      <c r="J391" t="s">
        <v>49</v>
      </c>
      <c r="K391">
        <v>2</v>
      </c>
      <c r="L391" s="3">
        <f>Working_Data[[#This Row],[price2]]/Working_Data[[#This Row],[quantity]]</f>
        <v>740.13</v>
      </c>
      <c r="M391" s="3">
        <v>1480.26</v>
      </c>
      <c r="N391" t="s">
        <v>50</v>
      </c>
      <c r="O391">
        <v>37</v>
      </c>
      <c r="P391" s="1">
        <v>45608</v>
      </c>
      <c r="Q391">
        <v>332</v>
      </c>
      <c r="R391" t="s">
        <v>43</v>
      </c>
      <c r="S391">
        <v>4</v>
      </c>
      <c r="T391" s="1">
        <v>45452</v>
      </c>
      <c r="U391" t="s">
        <v>36</v>
      </c>
      <c r="V391" t="str">
        <f>TEXT(WEEKDAY(Working_Data[[#This Row],[order_date]],1),"DDDD")</f>
        <v>Saturday</v>
      </c>
      <c r="W391" t="str">
        <f>TEXT(Working_Data[[#This Row],[order_date]],"mmmm")</f>
        <v>June</v>
      </c>
      <c r="X391" s="7">
        <f>Working_Data[[#This Row],[last_order_date]]-Working_Data[[#This Row],[signup_date]]</f>
        <v>-10</v>
      </c>
      <c r="Y391" s="7">
        <f>IF(Working_Data[[#This Row],[churned]]="Active",1,0)</f>
        <v>0</v>
      </c>
      <c r="Z391" s="7">
        <f>YEAR(Working_Data[[#This Row],[order_date]])</f>
        <v>2023</v>
      </c>
    </row>
    <row r="392" spans="1:26" x14ac:dyDescent="0.25">
      <c r="A392" t="s">
        <v>834</v>
      </c>
      <c r="B392" t="s">
        <v>21</v>
      </c>
      <c r="C392" t="s">
        <v>39</v>
      </c>
      <c r="D392" t="s">
        <v>23</v>
      </c>
      <c r="E392" s="1">
        <v>45902</v>
      </c>
      <c r="F392" t="s">
        <v>835</v>
      </c>
      <c r="G392" s="1">
        <v>45087</v>
      </c>
      <c r="H392" t="s">
        <v>58</v>
      </c>
      <c r="I392" t="s">
        <v>54</v>
      </c>
      <c r="J392" t="s">
        <v>64</v>
      </c>
      <c r="K392">
        <v>5</v>
      </c>
      <c r="L392" s="3">
        <f>Working_Data[[#This Row],[price2]]/Working_Data[[#This Row],[quantity]]</f>
        <v>270.38600000000002</v>
      </c>
      <c r="M392" s="3">
        <v>1351.93</v>
      </c>
      <c r="N392" t="s">
        <v>35</v>
      </c>
      <c r="O392">
        <v>34</v>
      </c>
      <c r="P392" s="1">
        <v>45907</v>
      </c>
      <c r="Q392">
        <v>90</v>
      </c>
      <c r="R392" t="s">
        <v>29</v>
      </c>
      <c r="S392">
        <v>3</v>
      </c>
      <c r="T392" s="1">
        <v>45605</v>
      </c>
      <c r="U392" t="s">
        <v>60</v>
      </c>
      <c r="V392" t="str">
        <f>TEXT(WEEKDAY(Working_Data[[#This Row],[order_date]],1),"DDDD")</f>
        <v>Saturday</v>
      </c>
      <c r="W392" t="str">
        <f>TEXT(Working_Data[[#This Row],[order_date]],"mmmm")</f>
        <v>June</v>
      </c>
      <c r="X392" s="7">
        <f>Working_Data[[#This Row],[last_order_date]]-Working_Data[[#This Row],[signup_date]]</f>
        <v>5</v>
      </c>
      <c r="Y392" s="7">
        <f>IF(Working_Data[[#This Row],[churned]]="Active",1,0)</f>
        <v>1</v>
      </c>
      <c r="Z392" s="7">
        <f>YEAR(Working_Data[[#This Row],[order_date]])</f>
        <v>2023</v>
      </c>
    </row>
    <row r="393" spans="1:26" x14ac:dyDescent="0.25">
      <c r="A393" t="s">
        <v>836</v>
      </c>
      <c r="B393" t="s">
        <v>38</v>
      </c>
      <c r="C393" t="s">
        <v>22</v>
      </c>
      <c r="D393" t="s">
        <v>32</v>
      </c>
      <c r="E393" s="1">
        <v>45540</v>
      </c>
      <c r="F393" t="s">
        <v>837</v>
      </c>
      <c r="G393" s="1">
        <v>45087</v>
      </c>
      <c r="H393" t="s">
        <v>25</v>
      </c>
      <c r="I393" t="s">
        <v>63</v>
      </c>
      <c r="J393" t="s">
        <v>64</v>
      </c>
      <c r="K393">
        <v>2</v>
      </c>
      <c r="L393" s="3">
        <f>Working_Data[[#This Row],[price2]]/Working_Data[[#This Row],[quantity]]</f>
        <v>371.56</v>
      </c>
      <c r="M393" s="3">
        <v>743.12</v>
      </c>
      <c r="N393" t="s">
        <v>28</v>
      </c>
      <c r="O393">
        <v>34</v>
      </c>
      <c r="P393" s="1">
        <v>45730</v>
      </c>
      <c r="Q393">
        <v>184</v>
      </c>
      <c r="R393" t="s">
        <v>29</v>
      </c>
      <c r="S393">
        <v>2</v>
      </c>
      <c r="T393" s="1">
        <v>45769</v>
      </c>
      <c r="U393" t="s">
        <v>36</v>
      </c>
      <c r="V393" t="str">
        <f>TEXT(WEEKDAY(Working_Data[[#This Row],[order_date]],1),"DDDD")</f>
        <v>Saturday</v>
      </c>
      <c r="W393" t="str">
        <f>TEXT(Working_Data[[#This Row],[order_date]],"mmmm")</f>
        <v>June</v>
      </c>
      <c r="X393" s="7">
        <f>Working_Data[[#This Row],[last_order_date]]-Working_Data[[#This Row],[signup_date]]</f>
        <v>190</v>
      </c>
      <c r="Y393" s="7">
        <f>IF(Working_Data[[#This Row],[churned]]="Active",1,0)</f>
        <v>1</v>
      </c>
      <c r="Z393" s="7">
        <f>YEAR(Working_Data[[#This Row],[order_date]])</f>
        <v>2023</v>
      </c>
    </row>
    <row r="394" spans="1:26" x14ac:dyDescent="0.25">
      <c r="A394" t="s">
        <v>838</v>
      </c>
      <c r="B394" t="s">
        <v>38</v>
      </c>
      <c r="C394" t="s">
        <v>82</v>
      </c>
      <c r="D394" t="s">
        <v>77</v>
      </c>
      <c r="E394" s="1">
        <v>45652</v>
      </c>
      <c r="F394" t="s">
        <v>839</v>
      </c>
      <c r="G394" s="1">
        <v>45117</v>
      </c>
      <c r="H394" t="s">
        <v>58</v>
      </c>
      <c r="I394" t="s">
        <v>63</v>
      </c>
      <c r="J394" t="s">
        <v>67</v>
      </c>
      <c r="K394">
        <v>2</v>
      </c>
      <c r="L394" s="3">
        <f>Working_Data[[#This Row],[price2]]/Working_Data[[#This Row],[quantity]]</f>
        <v>507.28500000000003</v>
      </c>
      <c r="M394" s="3">
        <v>1014.57</v>
      </c>
      <c r="N394" t="s">
        <v>35</v>
      </c>
      <c r="O394">
        <v>39</v>
      </c>
      <c r="P394" s="1">
        <v>45624</v>
      </c>
      <c r="Q394">
        <v>300</v>
      </c>
      <c r="R394" t="s">
        <v>43</v>
      </c>
      <c r="S394">
        <v>2</v>
      </c>
      <c r="T394" s="1">
        <v>45613</v>
      </c>
      <c r="U394" t="s">
        <v>36</v>
      </c>
      <c r="V394" t="str">
        <f>TEXT(WEEKDAY(Working_Data[[#This Row],[order_date]],1),"DDDD")</f>
        <v>Monday</v>
      </c>
      <c r="W394" t="str">
        <f>TEXT(Working_Data[[#This Row],[order_date]],"mmmm")</f>
        <v>July</v>
      </c>
      <c r="X394" s="7">
        <f>Working_Data[[#This Row],[last_order_date]]-Working_Data[[#This Row],[signup_date]]</f>
        <v>-28</v>
      </c>
      <c r="Y394" s="7">
        <f>IF(Working_Data[[#This Row],[churned]]="Active",1,0)</f>
        <v>0</v>
      </c>
      <c r="Z394" s="7">
        <f>YEAR(Working_Data[[#This Row],[order_date]])</f>
        <v>2023</v>
      </c>
    </row>
    <row r="395" spans="1:26" x14ac:dyDescent="0.25">
      <c r="A395" t="s">
        <v>840</v>
      </c>
      <c r="B395" t="s">
        <v>21</v>
      </c>
      <c r="C395" t="s">
        <v>22</v>
      </c>
      <c r="D395" t="s">
        <v>32</v>
      </c>
      <c r="E395" s="1">
        <v>45242</v>
      </c>
      <c r="F395" t="s">
        <v>841</v>
      </c>
      <c r="G395" s="1">
        <v>45117</v>
      </c>
      <c r="H395" t="s">
        <v>58</v>
      </c>
      <c r="I395" t="s">
        <v>48</v>
      </c>
      <c r="J395" t="s">
        <v>64</v>
      </c>
      <c r="K395">
        <v>3</v>
      </c>
      <c r="L395" s="3">
        <f>Working_Data[[#This Row],[price2]]/Working_Data[[#This Row],[quantity]]</f>
        <v>163.30666666666667</v>
      </c>
      <c r="M395" s="3">
        <v>489.92</v>
      </c>
      <c r="N395" t="s">
        <v>35</v>
      </c>
      <c r="O395">
        <v>7</v>
      </c>
      <c r="P395" s="1">
        <v>45814</v>
      </c>
      <c r="Q395">
        <v>363</v>
      </c>
      <c r="R395" t="s">
        <v>29</v>
      </c>
      <c r="S395">
        <v>2</v>
      </c>
      <c r="T395" s="1">
        <v>45558</v>
      </c>
      <c r="U395" t="s">
        <v>36</v>
      </c>
      <c r="V395" t="str">
        <f>TEXT(WEEKDAY(Working_Data[[#This Row],[order_date]],1),"DDDD")</f>
        <v>Monday</v>
      </c>
      <c r="W395" t="str">
        <f>TEXT(Working_Data[[#This Row],[order_date]],"mmmm")</f>
        <v>July</v>
      </c>
      <c r="X395" s="7">
        <f>Working_Data[[#This Row],[last_order_date]]-Working_Data[[#This Row],[signup_date]]</f>
        <v>572</v>
      </c>
      <c r="Y395" s="7">
        <f>IF(Working_Data[[#This Row],[churned]]="Active",1,0)</f>
        <v>1</v>
      </c>
      <c r="Z395" s="7">
        <f>YEAR(Working_Data[[#This Row],[order_date]])</f>
        <v>2023</v>
      </c>
    </row>
    <row r="396" spans="1:26" x14ac:dyDescent="0.25">
      <c r="A396" t="s">
        <v>842</v>
      </c>
      <c r="B396" t="s">
        <v>45</v>
      </c>
      <c r="C396" t="s">
        <v>82</v>
      </c>
      <c r="D396" t="s">
        <v>23</v>
      </c>
      <c r="E396" s="1">
        <v>45556</v>
      </c>
      <c r="F396" t="s">
        <v>843</v>
      </c>
      <c r="G396" s="1">
        <v>45117</v>
      </c>
      <c r="H396" t="s">
        <v>34</v>
      </c>
      <c r="I396" t="s">
        <v>54</v>
      </c>
      <c r="J396" t="s">
        <v>64</v>
      </c>
      <c r="K396">
        <v>4</v>
      </c>
      <c r="L396" s="3">
        <f>Working_Data[[#This Row],[price2]]/Working_Data[[#This Row],[quantity]]</f>
        <v>295.70499999999998</v>
      </c>
      <c r="M396" s="3">
        <v>1182.82</v>
      </c>
      <c r="N396" t="s">
        <v>28</v>
      </c>
      <c r="O396">
        <v>12</v>
      </c>
      <c r="P396" s="1">
        <v>45696</v>
      </c>
      <c r="Q396">
        <v>252</v>
      </c>
      <c r="R396" t="s">
        <v>29</v>
      </c>
      <c r="S396">
        <v>3</v>
      </c>
      <c r="T396" s="1">
        <v>45827</v>
      </c>
      <c r="U396" t="s">
        <v>60</v>
      </c>
      <c r="V396" t="str">
        <f>TEXT(WEEKDAY(Working_Data[[#This Row],[order_date]],1),"DDDD")</f>
        <v>Monday</v>
      </c>
      <c r="W396" t="str">
        <f>TEXT(Working_Data[[#This Row],[order_date]],"mmmm")</f>
        <v>July</v>
      </c>
      <c r="X396" s="7">
        <f>Working_Data[[#This Row],[last_order_date]]-Working_Data[[#This Row],[signup_date]]</f>
        <v>140</v>
      </c>
      <c r="Y396" s="7">
        <f>IF(Working_Data[[#This Row],[churned]]="Active",1,0)</f>
        <v>1</v>
      </c>
      <c r="Z396" s="7">
        <f>YEAR(Working_Data[[#This Row],[order_date]])</f>
        <v>2023</v>
      </c>
    </row>
    <row r="397" spans="1:26" x14ac:dyDescent="0.25">
      <c r="A397" t="s">
        <v>844</v>
      </c>
      <c r="B397" t="s">
        <v>38</v>
      </c>
      <c r="C397" t="s">
        <v>39</v>
      </c>
      <c r="D397" t="s">
        <v>56</v>
      </c>
      <c r="E397" s="1">
        <v>45183</v>
      </c>
      <c r="F397" t="s">
        <v>845</v>
      </c>
      <c r="G397" s="1">
        <v>45117</v>
      </c>
      <c r="H397" t="s">
        <v>34</v>
      </c>
      <c r="I397" t="s">
        <v>26</v>
      </c>
      <c r="J397" t="s">
        <v>67</v>
      </c>
      <c r="K397">
        <v>1</v>
      </c>
      <c r="L397" s="3">
        <f>Working_Data[[#This Row],[price2]]/Working_Data[[#This Row],[quantity]]</f>
        <v>1404.83</v>
      </c>
      <c r="M397" s="3">
        <v>1404.83</v>
      </c>
      <c r="N397" t="s">
        <v>28</v>
      </c>
      <c r="O397">
        <v>45</v>
      </c>
      <c r="P397" s="1">
        <v>45657</v>
      </c>
      <c r="Q397">
        <v>31</v>
      </c>
      <c r="R397" t="s">
        <v>29</v>
      </c>
      <c r="S397">
        <v>5</v>
      </c>
      <c r="T397" s="1">
        <v>45885</v>
      </c>
      <c r="U397" t="s">
        <v>36</v>
      </c>
      <c r="V397" t="str">
        <f>TEXT(WEEKDAY(Working_Data[[#This Row],[order_date]],1),"DDDD")</f>
        <v>Monday</v>
      </c>
      <c r="W397" t="str">
        <f>TEXT(Working_Data[[#This Row],[order_date]],"mmmm")</f>
        <v>July</v>
      </c>
      <c r="X397" s="7">
        <f>Working_Data[[#This Row],[last_order_date]]-Working_Data[[#This Row],[signup_date]]</f>
        <v>474</v>
      </c>
      <c r="Y397" s="7">
        <f>IF(Working_Data[[#This Row],[churned]]="Active",1,0)</f>
        <v>1</v>
      </c>
      <c r="Z397" s="7">
        <f>YEAR(Working_Data[[#This Row],[order_date]])</f>
        <v>2023</v>
      </c>
    </row>
    <row r="398" spans="1:26" x14ac:dyDescent="0.25">
      <c r="A398" t="s">
        <v>846</v>
      </c>
      <c r="B398" t="s">
        <v>38</v>
      </c>
      <c r="C398" t="s">
        <v>22</v>
      </c>
      <c r="D398" t="s">
        <v>52</v>
      </c>
      <c r="E398" s="1">
        <v>45816</v>
      </c>
      <c r="F398" t="s">
        <v>847</v>
      </c>
      <c r="G398" s="1">
        <v>45117</v>
      </c>
      <c r="H398" t="s">
        <v>41</v>
      </c>
      <c r="I398" t="s">
        <v>48</v>
      </c>
      <c r="J398" t="s">
        <v>67</v>
      </c>
      <c r="K398">
        <v>3</v>
      </c>
      <c r="L398" s="3">
        <f>Working_Data[[#This Row],[price2]]/Working_Data[[#This Row],[quantity]]</f>
        <v>423.30666666666667</v>
      </c>
      <c r="M398" s="3">
        <v>1269.92</v>
      </c>
      <c r="N398" t="s">
        <v>28</v>
      </c>
      <c r="O398">
        <v>43</v>
      </c>
      <c r="P398" s="1">
        <v>45740</v>
      </c>
      <c r="Q398">
        <v>82</v>
      </c>
      <c r="R398" t="s">
        <v>29</v>
      </c>
      <c r="S398">
        <v>2</v>
      </c>
      <c r="T398" s="1">
        <v>45721</v>
      </c>
      <c r="U398" t="s">
        <v>30</v>
      </c>
      <c r="V398" t="str">
        <f>TEXT(WEEKDAY(Working_Data[[#This Row],[order_date]],1),"DDDD")</f>
        <v>Monday</v>
      </c>
      <c r="W398" t="str">
        <f>TEXT(Working_Data[[#This Row],[order_date]],"mmmm")</f>
        <v>July</v>
      </c>
      <c r="X398" s="7">
        <f>Working_Data[[#This Row],[last_order_date]]-Working_Data[[#This Row],[signup_date]]</f>
        <v>-76</v>
      </c>
      <c r="Y398" s="7">
        <f>IF(Working_Data[[#This Row],[churned]]="Active",1,0)</f>
        <v>1</v>
      </c>
      <c r="Z398" s="7">
        <f>YEAR(Working_Data[[#This Row],[order_date]])</f>
        <v>2023</v>
      </c>
    </row>
    <row r="399" spans="1:26" x14ac:dyDescent="0.25">
      <c r="A399" t="s">
        <v>848</v>
      </c>
      <c r="B399" t="s">
        <v>45</v>
      </c>
      <c r="C399" t="s">
        <v>39</v>
      </c>
      <c r="D399" t="s">
        <v>56</v>
      </c>
      <c r="E399" s="1">
        <v>45768</v>
      </c>
      <c r="F399" t="s">
        <v>849</v>
      </c>
      <c r="G399" s="1">
        <v>45117</v>
      </c>
      <c r="H399" t="s">
        <v>41</v>
      </c>
      <c r="I399" t="s">
        <v>48</v>
      </c>
      <c r="J399" t="s">
        <v>59</v>
      </c>
      <c r="K399">
        <v>1</v>
      </c>
      <c r="L399" s="3">
        <f>Working_Data[[#This Row],[price2]]/Working_Data[[#This Row],[quantity]]</f>
        <v>321.33999999999997</v>
      </c>
      <c r="M399" s="3">
        <v>321.33999999999997</v>
      </c>
      <c r="N399" t="s">
        <v>35</v>
      </c>
      <c r="O399">
        <v>22</v>
      </c>
      <c r="P399" s="1">
        <v>45516</v>
      </c>
      <c r="Q399">
        <v>29</v>
      </c>
      <c r="R399" t="s">
        <v>29</v>
      </c>
      <c r="S399">
        <v>2</v>
      </c>
      <c r="T399" s="1">
        <v>45581</v>
      </c>
      <c r="U399" t="s">
        <v>60</v>
      </c>
      <c r="V399" t="str">
        <f>TEXT(WEEKDAY(Working_Data[[#This Row],[order_date]],1),"DDDD")</f>
        <v>Monday</v>
      </c>
      <c r="W399" t="str">
        <f>TEXT(Working_Data[[#This Row],[order_date]],"mmmm")</f>
        <v>July</v>
      </c>
      <c r="X399" s="7">
        <f>Working_Data[[#This Row],[last_order_date]]-Working_Data[[#This Row],[signup_date]]</f>
        <v>-252</v>
      </c>
      <c r="Y399" s="7">
        <f>IF(Working_Data[[#This Row],[churned]]="Active",1,0)</f>
        <v>1</v>
      </c>
      <c r="Z399" s="7">
        <f>YEAR(Working_Data[[#This Row],[order_date]])</f>
        <v>2023</v>
      </c>
    </row>
    <row r="400" spans="1:26" x14ac:dyDescent="0.25">
      <c r="A400" t="s">
        <v>850</v>
      </c>
      <c r="B400" t="s">
        <v>45</v>
      </c>
      <c r="C400" t="s">
        <v>22</v>
      </c>
      <c r="D400" t="s">
        <v>56</v>
      </c>
      <c r="E400" s="1">
        <v>44966</v>
      </c>
      <c r="F400" t="s">
        <v>851</v>
      </c>
      <c r="G400" s="1">
        <v>45117</v>
      </c>
      <c r="H400" t="s">
        <v>47</v>
      </c>
      <c r="I400" t="s">
        <v>54</v>
      </c>
      <c r="J400" t="s">
        <v>64</v>
      </c>
      <c r="K400">
        <v>1</v>
      </c>
      <c r="L400" s="3">
        <f>Working_Data[[#This Row],[price2]]/Working_Data[[#This Row],[quantity]]</f>
        <v>504.21</v>
      </c>
      <c r="M400" s="3">
        <v>504.21</v>
      </c>
      <c r="N400" t="s">
        <v>35</v>
      </c>
      <c r="O400">
        <v>37</v>
      </c>
      <c r="P400" s="1">
        <v>45709</v>
      </c>
      <c r="Q400">
        <v>467</v>
      </c>
      <c r="R400" t="s">
        <v>29</v>
      </c>
      <c r="S400">
        <v>5</v>
      </c>
      <c r="T400" s="1">
        <v>45485</v>
      </c>
      <c r="U400" t="s">
        <v>36</v>
      </c>
      <c r="V400" t="str">
        <f>TEXT(WEEKDAY(Working_Data[[#This Row],[order_date]],1),"DDDD")</f>
        <v>Monday</v>
      </c>
      <c r="W400" t="str">
        <f>TEXT(Working_Data[[#This Row],[order_date]],"mmmm")</f>
        <v>July</v>
      </c>
      <c r="X400" s="7">
        <f>Working_Data[[#This Row],[last_order_date]]-Working_Data[[#This Row],[signup_date]]</f>
        <v>743</v>
      </c>
      <c r="Y400" s="7">
        <f>IF(Working_Data[[#This Row],[churned]]="Active",1,0)</f>
        <v>1</v>
      </c>
      <c r="Z400" s="7">
        <f>YEAR(Working_Data[[#This Row],[order_date]])</f>
        <v>2023</v>
      </c>
    </row>
    <row r="401" spans="1:26" x14ac:dyDescent="0.25">
      <c r="A401" t="s">
        <v>852</v>
      </c>
      <c r="B401" t="s">
        <v>21</v>
      </c>
      <c r="C401" t="s">
        <v>22</v>
      </c>
      <c r="D401" t="s">
        <v>52</v>
      </c>
      <c r="E401" s="1">
        <v>45471</v>
      </c>
      <c r="F401" t="s">
        <v>853</v>
      </c>
      <c r="G401" s="1">
        <v>45117</v>
      </c>
      <c r="H401" t="s">
        <v>41</v>
      </c>
      <c r="I401" t="s">
        <v>54</v>
      </c>
      <c r="J401" t="s">
        <v>64</v>
      </c>
      <c r="K401">
        <v>1</v>
      </c>
      <c r="L401" s="3">
        <f>Working_Data[[#This Row],[price2]]/Working_Data[[#This Row],[quantity]]</f>
        <v>353.12</v>
      </c>
      <c r="M401" s="3">
        <v>353.12</v>
      </c>
      <c r="N401" t="s">
        <v>35</v>
      </c>
      <c r="O401">
        <v>49</v>
      </c>
      <c r="P401" s="1">
        <v>45773</v>
      </c>
      <c r="Q401">
        <v>20</v>
      </c>
      <c r="R401" t="s">
        <v>29</v>
      </c>
      <c r="S401">
        <v>4</v>
      </c>
      <c r="T401" s="1">
        <v>45686</v>
      </c>
      <c r="U401" t="s">
        <v>36</v>
      </c>
      <c r="V401" t="str">
        <f>TEXT(WEEKDAY(Working_Data[[#This Row],[order_date]],1),"DDDD")</f>
        <v>Monday</v>
      </c>
      <c r="W401" t="str">
        <f>TEXT(Working_Data[[#This Row],[order_date]],"mmmm")</f>
        <v>July</v>
      </c>
      <c r="X401" s="7">
        <f>Working_Data[[#This Row],[last_order_date]]-Working_Data[[#This Row],[signup_date]]</f>
        <v>302</v>
      </c>
      <c r="Y401" s="7">
        <f>IF(Working_Data[[#This Row],[churned]]="Active",1,0)</f>
        <v>1</v>
      </c>
      <c r="Z401" s="7">
        <f>YEAR(Working_Data[[#This Row],[order_date]])</f>
        <v>2023</v>
      </c>
    </row>
    <row r="402" spans="1:26" x14ac:dyDescent="0.25">
      <c r="A402" t="s">
        <v>854</v>
      </c>
      <c r="B402" t="s">
        <v>45</v>
      </c>
      <c r="C402" t="s">
        <v>39</v>
      </c>
      <c r="D402" t="s">
        <v>77</v>
      </c>
      <c r="E402" s="1">
        <v>45637</v>
      </c>
      <c r="F402" t="s">
        <v>855</v>
      </c>
      <c r="G402" s="1">
        <v>45148</v>
      </c>
      <c r="H402" t="s">
        <v>58</v>
      </c>
      <c r="I402" t="s">
        <v>63</v>
      </c>
      <c r="J402" t="s">
        <v>49</v>
      </c>
      <c r="K402">
        <v>2</v>
      </c>
      <c r="L402" s="3">
        <f>Working_Data[[#This Row],[price2]]/Working_Data[[#This Row],[quantity]]</f>
        <v>683</v>
      </c>
      <c r="M402" s="3">
        <v>1366</v>
      </c>
      <c r="N402" t="s">
        <v>50</v>
      </c>
      <c r="O402">
        <v>35</v>
      </c>
      <c r="P402" s="1">
        <v>45885</v>
      </c>
      <c r="Q402">
        <v>436</v>
      </c>
      <c r="R402" t="s">
        <v>43</v>
      </c>
      <c r="S402">
        <v>4</v>
      </c>
      <c r="T402" s="1">
        <v>45901</v>
      </c>
      <c r="U402" t="s">
        <v>60</v>
      </c>
      <c r="V402" t="str">
        <f>TEXT(WEEKDAY(Working_Data[[#This Row],[order_date]],1),"DDDD")</f>
        <v>Thursday</v>
      </c>
      <c r="W402" t="str">
        <f>TEXT(Working_Data[[#This Row],[order_date]],"mmmm")</f>
        <v>August</v>
      </c>
      <c r="X402" s="7">
        <f>Working_Data[[#This Row],[last_order_date]]-Working_Data[[#This Row],[signup_date]]</f>
        <v>248</v>
      </c>
      <c r="Y402" s="7">
        <f>IF(Working_Data[[#This Row],[churned]]="Active",1,0)</f>
        <v>0</v>
      </c>
      <c r="Z402" s="7">
        <f>YEAR(Working_Data[[#This Row],[order_date]])</f>
        <v>2023</v>
      </c>
    </row>
    <row r="403" spans="1:26" x14ac:dyDescent="0.25">
      <c r="A403" t="s">
        <v>856</v>
      </c>
      <c r="B403" t="s">
        <v>21</v>
      </c>
      <c r="C403" t="s">
        <v>39</v>
      </c>
      <c r="D403" t="s">
        <v>77</v>
      </c>
      <c r="E403" s="1">
        <v>45317</v>
      </c>
      <c r="F403" t="s">
        <v>857</v>
      </c>
      <c r="G403" s="1">
        <v>45148</v>
      </c>
      <c r="H403" t="s">
        <v>58</v>
      </c>
      <c r="I403" t="s">
        <v>48</v>
      </c>
      <c r="J403" t="s">
        <v>59</v>
      </c>
      <c r="K403">
        <v>5</v>
      </c>
      <c r="L403" s="3">
        <f>Working_Data[[#This Row],[price2]]/Working_Data[[#This Row],[quantity]]</f>
        <v>53.712000000000003</v>
      </c>
      <c r="M403" s="3">
        <v>268.56</v>
      </c>
      <c r="N403" t="s">
        <v>28</v>
      </c>
      <c r="O403">
        <v>37</v>
      </c>
      <c r="P403" s="1">
        <v>45585</v>
      </c>
      <c r="Q403">
        <v>281</v>
      </c>
      <c r="R403" t="s">
        <v>29</v>
      </c>
      <c r="S403">
        <v>1</v>
      </c>
      <c r="T403" s="1">
        <v>45589</v>
      </c>
      <c r="U403" t="s">
        <v>30</v>
      </c>
      <c r="V403" t="str">
        <f>TEXT(WEEKDAY(Working_Data[[#This Row],[order_date]],1),"DDDD")</f>
        <v>Thursday</v>
      </c>
      <c r="W403" t="str">
        <f>TEXT(Working_Data[[#This Row],[order_date]],"mmmm")</f>
        <v>August</v>
      </c>
      <c r="X403" s="7">
        <f>Working_Data[[#This Row],[last_order_date]]-Working_Data[[#This Row],[signup_date]]</f>
        <v>268</v>
      </c>
      <c r="Y403" s="7">
        <f>IF(Working_Data[[#This Row],[churned]]="Active",1,0)</f>
        <v>1</v>
      </c>
      <c r="Z403" s="7">
        <f>YEAR(Working_Data[[#This Row],[order_date]])</f>
        <v>2023</v>
      </c>
    </row>
    <row r="404" spans="1:26" x14ac:dyDescent="0.25">
      <c r="A404" t="s">
        <v>858</v>
      </c>
      <c r="B404" t="s">
        <v>21</v>
      </c>
      <c r="C404" t="s">
        <v>39</v>
      </c>
      <c r="D404" t="s">
        <v>77</v>
      </c>
      <c r="E404" s="1">
        <v>45418</v>
      </c>
      <c r="F404" t="s">
        <v>859</v>
      </c>
      <c r="G404" s="1">
        <v>45148</v>
      </c>
      <c r="H404" t="s">
        <v>25</v>
      </c>
      <c r="I404" t="s">
        <v>54</v>
      </c>
      <c r="J404" t="s">
        <v>67</v>
      </c>
      <c r="K404">
        <v>2</v>
      </c>
      <c r="L404" s="3">
        <f>Working_Data[[#This Row],[price2]]/Working_Data[[#This Row],[quantity]]</f>
        <v>453.005</v>
      </c>
      <c r="M404" s="3">
        <v>906.01</v>
      </c>
      <c r="N404" t="s">
        <v>50</v>
      </c>
      <c r="O404">
        <v>16</v>
      </c>
      <c r="P404" s="1">
        <v>45362</v>
      </c>
      <c r="Q404">
        <v>387</v>
      </c>
      <c r="R404" t="s">
        <v>43</v>
      </c>
      <c r="S404">
        <v>3</v>
      </c>
      <c r="T404" s="1">
        <v>45904</v>
      </c>
      <c r="U404" t="s">
        <v>60</v>
      </c>
      <c r="V404" t="str">
        <f>TEXT(WEEKDAY(Working_Data[[#This Row],[order_date]],1),"DDDD")</f>
        <v>Thursday</v>
      </c>
      <c r="W404" t="str">
        <f>TEXT(Working_Data[[#This Row],[order_date]],"mmmm")</f>
        <v>August</v>
      </c>
      <c r="X404" s="7">
        <f>Working_Data[[#This Row],[last_order_date]]-Working_Data[[#This Row],[signup_date]]</f>
        <v>-56</v>
      </c>
      <c r="Y404" s="7">
        <f>IF(Working_Data[[#This Row],[churned]]="Active",1,0)</f>
        <v>0</v>
      </c>
      <c r="Z404" s="7">
        <f>YEAR(Working_Data[[#This Row],[order_date]])</f>
        <v>2023</v>
      </c>
    </row>
    <row r="405" spans="1:26" x14ac:dyDescent="0.25">
      <c r="A405" t="s">
        <v>860</v>
      </c>
      <c r="B405" t="s">
        <v>21</v>
      </c>
      <c r="C405" t="s">
        <v>39</v>
      </c>
      <c r="D405" t="s">
        <v>56</v>
      </c>
      <c r="E405" s="1">
        <v>45407</v>
      </c>
      <c r="F405" t="s">
        <v>861</v>
      </c>
      <c r="G405" s="1">
        <v>45148</v>
      </c>
      <c r="H405" t="s">
        <v>47</v>
      </c>
      <c r="I405" t="s">
        <v>54</v>
      </c>
      <c r="J405" t="s">
        <v>67</v>
      </c>
      <c r="K405">
        <v>5</v>
      </c>
      <c r="L405" s="3">
        <f>Working_Data[[#This Row],[price2]]/Working_Data[[#This Row],[quantity]]</f>
        <v>182.916</v>
      </c>
      <c r="M405" s="3">
        <v>914.58</v>
      </c>
      <c r="N405" t="s">
        <v>28</v>
      </c>
      <c r="O405">
        <v>11</v>
      </c>
      <c r="P405" s="1">
        <v>45588</v>
      </c>
      <c r="Q405">
        <v>500</v>
      </c>
      <c r="R405" t="s">
        <v>43</v>
      </c>
      <c r="S405">
        <v>5</v>
      </c>
      <c r="T405" s="1">
        <v>45682</v>
      </c>
      <c r="U405" t="s">
        <v>30</v>
      </c>
      <c r="V405" t="str">
        <f>TEXT(WEEKDAY(Working_Data[[#This Row],[order_date]],1),"DDDD")</f>
        <v>Thursday</v>
      </c>
      <c r="W405" t="str">
        <f>TEXT(Working_Data[[#This Row],[order_date]],"mmmm")</f>
        <v>August</v>
      </c>
      <c r="X405" s="7">
        <f>Working_Data[[#This Row],[last_order_date]]-Working_Data[[#This Row],[signup_date]]</f>
        <v>181</v>
      </c>
      <c r="Y405" s="7">
        <f>IF(Working_Data[[#This Row],[churned]]="Active",1,0)</f>
        <v>0</v>
      </c>
      <c r="Z405" s="7">
        <f>YEAR(Working_Data[[#This Row],[order_date]])</f>
        <v>2023</v>
      </c>
    </row>
    <row r="406" spans="1:26" x14ac:dyDescent="0.25">
      <c r="A406" t="s">
        <v>862</v>
      </c>
      <c r="B406" t="s">
        <v>38</v>
      </c>
      <c r="C406" t="s">
        <v>39</v>
      </c>
      <c r="D406" t="s">
        <v>32</v>
      </c>
      <c r="E406" s="1">
        <v>45830</v>
      </c>
      <c r="F406" t="s">
        <v>863</v>
      </c>
      <c r="G406" s="1">
        <v>45179</v>
      </c>
      <c r="H406" t="s">
        <v>47</v>
      </c>
      <c r="I406" t="s">
        <v>63</v>
      </c>
      <c r="J406" t="s">
        <v>27</v>
      </c>
      <c r="K406">
        <v>2</v>
      </c>
      <c r="L406" s="3">
        <f>Working_Data[[#This Row],[price2]]/Working_Data[[#This Row],[quantity]]</f>
        <v>474.35</v>
      </c>
      <c r="M406" s="3">
        <v>948.7</v>
      </c>
      <c r="N406" t="s">
        <v>28</v>
      </c>
      <c r="O406">
        <v>14</v>
      </c>
      <c r="P406" s="1">
        <v>45594</v>
      </c>
      <c r="Q406">
        <v>221</v>
      </c>
      <c r="R406" t="s">
        <v>29</v>
      </c>
      <c r="S406">
        <v>1</v>
      </c>
      <c r="T406" s="1">
        <v>45643</v>
      </c>
      <c r="U406" t="s">
        <v>36</v>
      </c>
      <c r="V406" t="str">
        <f>TEXT(WEEKDAY(Working_Data[[#This Row],[order_date]],1),"DDDD")</f>
        <v>Sunday</v>
      </c>
      <c r="W406" t="str">
        <f>TEXT(Working_Data[[#This Row],[order_date]],"mmmm")</f>
        <v>September</v>
      </c>
      <c r="X406" s="7">
        <f>Working_Data[[#This Row],[last_order_date]]-Working_Data[[#This Row],[signup_date]]</f>
        <v>-236</v>
      </c>
      <c r="Y406" s="7">
        <f>IF(Working_Data[[#This Row],[churned]]="Active",1,0)</f>
        <v>1</v>
      </c>
      <c r="Z406" s="7">
        <f>YEAR(Working_Data[[#This Row],[order_date]])</f>
        <v>2023</v>
      </c>
    </row>
    <row r="407" spans="1:26" x14ac:dyDescent="0.25">
      <c r="A407" t="s">
        <v>864</v>
      </c>
      <c r="B407" t="s">
        <v>45</v>
      </c>
      <c r="C407" t="s">
        <v>39</v>
      </c>
      <c r="D407" t="s">
        <v>32</v>
      </c>
      <c r="E407" s="1">
        <v>45583</v>
      </c>
      <c r="F407" t="s">
        <v>865</v>
      </c>
      <c r="G407" s="1">
        <v>45179</v>
      </c>
      <c r="H407" t="s">
        <v>47</v>
      </c>
      <c r="I407" t="s">
        <v>48</v>
      </c>
      <c r="J407" t="s">
        <v>49</v>
      </c>
      <c r="K407">
        <v>5</v>
      </c>
      <c r="L407" s="3">
        <f>Working_Data[[#This Row],[price2]]/Working_Data[[#This Row],[quantity]]</f>
        <v>124.76400000000001</v>
      </c>
      <c r="M407" s="3">
        <v>623.82000000000005</v>
      </c>
      <c r="N407" t="s">
        <v>35</v>
      </c>
      <c r="O407">
        <v>28</v>
      </c>
      <c r="P407" s="1">
        <v>45645</v>
      </c>
      <c r="Q407">
        <v>419</v>
      </c>
      <c r="R407" t="s">
        <v>29</v>
      </c>
      <c r="S407">
        <v>1</v>
      </c>
      <c r="T407" s="1">
        <v>45830</v>
      </c>
      <c r="U407" t="s">
        <v>60</v>
      </c>
      <c r="V407" t="str">
        <f>TEXT(WEEKDAY(Working_Data[[#This Row],[order_date]],1),"DDDD")</f>
        <v>Sunday</v>
      </c>
      <c r="W407" t="str">
        <f>TEXT(Working_Data[[#This Row],[order_date]],"mmmm")</f>
        <v>September</v>
      </c>
      <c r="X407" s="7">
        <f>Working_Data[[#This Row],[last_order_date]]-Working_Data[[#This Row],[signup_date]]</f>
        <v>62</v>
      </c>
      <c r="Y407" s="7">
        <f>IF(Working_Data[[#This Row],[churned]]="Active",1,0)</f>
        <v>1</v>
      </c>
      <c r="Z407" s="7">
        <f>YEAR(Working_Data[[#This Row],[order_date]])</f>
        <v>2023</v>
      </c>
    </row>
    <row r="408" spans="1:26" x14ac:dyDescent="0.25">
      <c r="A408" t="s">
        <v>866</v>
      </c>
      <c r="B408" t="s">
        <v>45</v>
      </c>
      <c r="C408" t="s">
        <v>22</v>
      </c>
      <c r="D408" t="s">
        <v>23</v>
      </c>
      <c r="E408" s="1">
        <v>45734</v>
      </c>
      <c r="F408" t="s">
        <v>867</v>
      </c>
      <c r="G408" s="1">
        <v>45179</v>
      </c>
      <c r="H408" t="s">
        <v>58</v>
      </c>
      <c r="I408" t="s">
        <v>48</v>
      </c>
      <c r="J408" t="s">
        <v>59</v>
      </c>
      <c r="K408">
        <v>1</v>
      </c>
      <c r="L408" s="3">
        <f>Working_Data[[#This Row],[price2]]/Working_Data[[#This Row],[quantity]]</f>
        <v>1165.1500000000001</v>
      </c>
      <c r="M408" s="3">
        <v>1165.1500000000001</v>
      </c>
      <c r="N408" t="s">
        <v>35</v>
      </c>
      <c r="O408">
        <v>45</v>
      </c>
      <c r="P408" s="1">
        <v>45592</v>
      </c>
      <c r="Q408">
        <v>90</v>
      </c>
      <c r="R408" t="s">
        <v>29</v>
      </c>
      <c r="S408">
        <v>5</v>
      </c>
      <c r="T408" s="1">
        <v>45639</v>
      </c>
      <c r="U408" t="s">
        <v>36</v>
      </c>
      <c r="V408" t="str">
        <f>TEXT(WEEKDAY(Working_Data[[#This Row],[order_date]],1),"DDDD")</f>
        <v>Sunday</v>
      </c>
      <c r="W408" t="str">
        <f>TEXT(Working_Data[[#This Row],[order_date]],"mmmm")</f>
        <v>September</v>
      </c>
      <c r="X408" s="7">
        <f>Working_Data[[#This Row],[last_order_date]]-Working_Data[[#This Row],[signup_date]]</f>
        <v>-142</v>
      </c>
      <c r="Y408" s="7">
        <f>IF(Working_Data[[#This Row],[churned]]="Active",1,0)</f>
        <v>1</v>
      </c>
      <c r="Z408" s="7">
        <f>YEAR(Working_Data[[#This Row],[order_date]])</f>
        <v>2023</v>
      </c>
    </row>
    <row r="409" spans="1:26" x14ac:dyDescent="0.25">
      <c r="A409" t="s">
        <v>868</v>
      </c>
      <c r="B409" t="s">
        <v>45</v>
      </c>
      <c r="C409" t="s">
        <v>22</v>
      </c>
      <c r="D409" t="s">
        <v>56</v>
      </c>
      <c r="E409" s="1">
        <v>45874</v>
      </c>
      <c r="F409" t="s">
        <v>869</v>
      </c>
      <c r="G409" s="1">
        <v>45179</v>
      </c>
      <c r="H409" t="s">
        <v>34</v>
      </c>
      <c r="I409" t="s">
        <v>48</v>
      </c>
      <c r="J409" t="s">
        <v>67</v>
      </c>
      <c r="K409">
        <v>5</v>
      </c>
      <c r="L409" s="3">
        <f>Working_Data[[#This Row],[price2]]/Working_Data[[#This Row],[quantity]]</f>
        <v>235.14400000000001</v>
      </c>
      <c r="M409" s="3">
        <v>1175.72</v>
      </c>
      <c r="N409" t="s">
        <v>50</v>
      </c>
      <c r="O409">
        <v>38</v>
      </c>
      <c r="P409" s="1">
        <v>45675</v>
      </c>
      <c r="Q409">
        <v>68</v>
      </c>
      <c r="R409" t="s">
        <v>43</v>
      </c>
      <c r="S409">
        <v>1</v>
      </c>
      <c r="T409" s="1">
        <v>45829</v>
      </c>
      <c r="U409" t="s">
        <v>30</v>
      </c>
      <c r="V409" t="str">
        <f>TEXT(WEEKDAY(Working_Data[[#This Row],[order_date]],1),"DDDD")</f>
        <v>Sunday</v>
      </c>
      <c r="W409" t="str">
        <f>TEXT(Working_Data[[#This Row],[order_date]],"mmmm")</f>
        <v>September</v>
      </c>
      <c r="X409" s="7">
        <f>Working_Data[[#This Row],[last_order_date]]-Working_Data[[#This Row],[signup_date]]</f>
        <v>-199</v>
      </c>
      <c r="Y409" s="7">
        <f>IF(Working_Data[[#This Row],[churned]]="Active",1,0)</f>
        <v>0</v>
      </c>
      <c r="Z409" s="7">
        <f>YEAR(Working_Data[[#This Row],[order_date]])</f>
        <v>2023</v>
      </c>
    </row>
    <row r="410" spans="1:26" x14ac:dyDescent="0.25">
      <c r="A410" t="s">
        <v>870</v>
      </c>
      <c r="B410" t="s">
        <v>45</v>
      </c>
      <c r="C410" t="s">
        <v>39</v>
      </c>
      <c r="D410" t="s">
        <v>23</v>
      </c>
      <c r="E410" s="1">
        <v>45334</v>
      </c>
      <c r="F410" t="s">
        <v>871</v>
      </c>
      <c r="G410" s="1">
        <v>45179</v>
      </c>
      <c r="H410" t="s">
        <v>41</v>
      </c>
      <c r="I410" t="s">
        <v>42</v>
      </c>
      <c r="J410" t="s">
        <v>27</v>
      </c>
      <c r="K410">
        <v>4</v>
      </c>
      <c r="L410" s="3">
        <f>Working_Data[[#This Row],[price2]]/Working_Data[[#This Row],[quantity]]</f>
        <v>180.5325</v>
      </c>
      <c r="M410" s="3">
        <v>722.13</v>
      </c>
      <c r="N410" t="s">
        <v>35</v>
      </c>
      <c r="O410">
        <v>18</v>
      </c>
      <c r="P410" s="1">
        <v>45740</v>
      </c>
      <c r="Q410">
        <v>390</v>
      </c>
      <c r="R410" t="s">
        <v>29</v>
      </c>
      <c r="S410">
        <v>2</v>
      </c>
      <c r="T410" s="1">
        <v>45711</v>
      </c>
      <c r="U410" t="s">
        <v>60</v>
      </c>
      <c r="V410" t="str">
        <f>TEXT(WEEKDAY(Working_Data[[#This Row],[order_date]],1),"DDDD")</f>
        <v>Sunday</v>
      </c>
      <c r="W410" t="str">
        <f>TEXT(Working_Data[[#This Row],[order_date]],"mmmm")</f>
        <v>September</v>
      </c>
      <c r="X410" s="7">
        <f>Working_Data[[#This Row],[last_order_date]]-Working_Data[[#This Row],[signup_date]]</f>
        <v>406</v>
      </c>
      <c r="Y410" s="7">
        <f>IF(Working_Data[[#This Row],[churned]]="Active",1,0)</f>
        <v>1</v>
      </c>
      <c r="Z410" s="7">
        <f>YEAR(Working_Data[[#This Row],[order_date]])</f>
        <v>2023</v>
      </c>
    </row>
    <row r="411" spans="1:26" x14ac:dyDescent="0.25">
      <c r="A411" t="s">
        <v>872</v>
      </c>
      <c r="B411" t="s">
        <v>21</v>
      </c>
      <c r="C411" t="s">
        <v>39</v>
      </c>
      <c r="D411" t="s">
        <v>32</v>
      </c>
      <c r="E411" s="1">
        <v>45299</v>
      </c>
      <c r="F411" t="s">
        <v>873</v>
      </c>
      <c r="G411" s="1">
        <v>45179</v>
      </c>
      <c r="H411" t="s">
        <v>41</v>
      </c>
      <c r="I411" t="s">
        <v>48</v>
      </c>
      <c r="J411" t="s">
        <v>64</v>
      </c>
      <c r="K411">
        <v>2</v>
      </c>
      <c r="L411" s="3">
        <f>Working_Data[[#This Row],[price2]]/Working_Data[[#This Row],[quantity]]</f>
        <v>193.97499999999999</v>
      </c>
      <c r="M411" s="3">
        <v>387.95</v>
      </c>
      <c r="N411" t="s">
        <v>28</v>
      </c>
      <c r="O411">
        <v>2</v>
      </c>
      <c r="P411" s="1">
        <v>45706</v>
      </c>
      <c r="Q411">
        <v>482</v>
      </c>
      <c r="R411" t="s">
        <v>29</v>
      </c>
      <c r="S411">
        <v>2</v>
      </c>
      <c r="T411" s="1">
        <v>45823</v>
      </c>
      <c r="U411" t="s">
        <v>30</v>
      </c>
      <c r="V411" t="str">
        <f>TEXT(WEEKDAY(Working_Data[[#This Row],[order_date]],1),"DDDD")</f>
        <v>Sunday</v>
      </c>
      <c r="W411" t="str">
        <f>TEXT(Working_Data[[#This Row],[order_date]],"mmmm")</f>
        <v>September</v>
      </c>
      <c r="X411" s="7">
        <f>Working_Data[[#This Row],[last_order_date]]-Working_Data[[#This Row],[signup_date]]</f>
        <v>407</v>
      </c>
      <c r="Y411" s="7">
        <f>IF(Working_Data[[#This Row],[churned]]="Active",1,0)</f>
        <v>1</v>
      </c>
      <c r="Z411" s="7">
        <f>YEAR(Working_Data[[#This Row],[order_date]])</f>
        <v>2023</v>
      </c>
    </row>
    <row r="412" spans="1:26" x14ac:dyDescent="0.25">
      <c r="A412" t="s">
        <v>874</v>
      </c>
      <c r="B412" t="s">
        <v>45</v>
      </c>
      <c r="C412" t="s">
        <v>82</v>
      </c>
      <c r="D412" t="s">
        <v>32</v>
      </c>
      <c r="E412" s="1">
        <v>45089</v>
      </c>
      <c r="F412" t="s">
        <v>875</v>
      </c>
      <c r="G412" s="1">
        <v>45179</v>
      </c>
      <c r="H412" t="s">
        <v>47</v>
      </c>
      <c r="I412" t="s">
        <v>42</v>
      </c>
      <c r="J412" t="s">
        <v>59</v>
      </c>
      <c r="K412">
        <v>5</v>
      </c>
      <c r="L412" s="3">
        <f>Working_Data[[#This Row],[price2]]/Working_Data[[#This Row],[quantity]]</f>
        <v>74.908000000000001</v>
      </c>
      <c r="M412" s="3">
        <v>374.54</v>
      </c>
      <c r="N412" t="s">
        <v>28</v>
      </c>
      <c r="O412">
        <v>26</v>
      </c>
      <c r="P412" s="1">
        <v>45589</v>
      </c>
      <c r="Q412">
        <v>442</v>
      </c>
      <c r="R412" t="s">
        <v>29</v>
      </c>
      <c r="S412">
        <v>1</v>
      </c>
      <c r="T412" s="1">
        <v>45715</v>
      </c>
      <c r="U412" t="s">
        <v>36</v>
      </c>
      <c r="V412" t="str">
        <f>TEXT(WEEKDAY(Working_Data[[#This Row],[order_date]],1),"DDDD")</f>
        <v>Sunday</v>
      </c>
      <c r="W412" t="str">
        <f>TEXT(Working_Data[[#This Row],[order_date]],"mmmm")</f>
        <v>September</v>
      </c>
      <c r="X412" s="7">
        <f>Working_Data[[#This Row],[last_order_date]]-Working_Data[[#This Row],[signup_date]]</f>
        <v>500</v>
      </c>
      <c r="Y412" s="7">
        <f>IF(Working_Data[[#This Row],[churned]]="Active",1,0)</f>
        <v>1</v>
      </c>
      <c r="Z412" s="7">
        <f>YEAR(Working_Data[[#This Row],[order_date]])</f>
        <v>2023</v>
      </c>
    </row>
    <row r="413" spans="1:26" x14ac:dyDescent="0.25">
      <c r="A413" t="s">
        <v>876</v>
      </c>
      <c r="B413" t="s">
        <v>45</v>
      </c>
      <c r="C413" t="s">
        <v>82</v>
      </c>
      <c r="D413" t="s">
        <v>77</v>
      </c>
      <c r="E413" s="1">
        <v>45877</v>
      </c>
      <c r="F413" t="s">
        <v>877</v>
      </c>
      <c r="G413" s="1">
        <v>45179</v>
      </c>
      <c r="H413" t="s">
        <v>58</v>
      </c>
      <c r="I413" t="s">
        <v>42</v>
      </c>
      <c r="J413" t="s">
        <v>64</v>
      </c>
      <c r="K413">
        <v>4</v>
      </c>
      <c r="L413" s="3">
        <f>Working_Data[[#This Row],[price2]]/Working_Data[[#This Row],[quantity]]</f>
        <v>90.875</v>
      </c>
      <c r="M413" s="3">
        <v>363.5</v>
      </c>
      <c r="N413" t="s">
        <v>28</v>
      </c>
      <c r="O413">
        <v>11</v>
      </c>
      <c r="P413" s="1">
        <v>45995</v>
      </c>
      <c r="Q413">
        <v>310</v>
      </c>
      <c r="R413" t="s">
        <v>29</v>
      </c>
      <c r="S413">
        <v>4</v>
      </c>
      <c r="T413" s="1">
        <v>45693</v>
      </c>
      <c r="U413" t="s">
        <v>60</v>
      </c>
      <c r="V413" t="str">
        <f>TEXT(WEEKDAY(Working_Data[[#This Row],[order_date]],1),"DDDD")</f>
        <v>Sunday</v>
      </c>
      <c r="W413" t="str">
        <f>TEXT(Working_Data[[#This Row],[order_date]],"mmmm")</f>
        <v>September</v>
      </c>
      <c r="X413" s="7">
        <f>Working_Data[[#This Row],[last_order_date]]-Working_Data[[#This Row],[signup_date]]</f>
        <v>118</v>
      </c>
      <c r="Y413" s="7">
        <f>IF(Working_Data[[#This Row],[churned]]="Active",1,0)</f>
        <v>1</v>
      </c>
      <c r="Z413" s="7">
        <f>YEAR(Working_Data[[#This Row],[order_date]])</f>
        <v>2023</v>
      </c>
    </row>
    <row r="414" spans="1:26" x14ac:dyDescent="0.25">
      <c r="A414" t="s">
        <v>878</v>
      </c>
      <c r="B414" t="s">
        <v>45</v>
      </c>
      <c r="C414" t="s">
        <v>39</v>
      </c>
      <c r="D414" t="s">
        <v>56</v>
      </c>
      <c r="E414" s="1">
        <v>45444</v>
      </c>
      <c r="F414" t="s">
        <v>879</v>
      </c>
      <c r="G414" s="1">
        <v>45179</v>
      </c>
      <c r="H414" t="s">
        <v>25</v>
      </c>
      <c r="I414" t="s">
        <v>26</v>
      </c>
      <c r="J414" t="s">
        <v>27</v>
      </c>
      <c r="K414">
        <v>4</v>
      </c>
      <c r="L414" s="3">
        <f>Working_Data[[#This Row],[price2]]/Working_Data[[#This Row],[quantity]]</f>
        <v>73.147499999999994</v>
      </c>
      <c r="M414" s="3">
        <v>292.58999999999997</v>
      </c>
      <c r="N414" t="s">
        <v>50</v>
      </c>
      <c r="O414">
        <v>11</v>
      </c>
      <c r="P414" s="1">
        <v>45902</v>
      </c>
      <c r="Q414">
        <v>105</v>
      </c>
      <c r="R414" t="s">
        <v>43</v>
      </c>
      <c r="S414">
        <v>3</v>
      </c>
      <c r="T414" s="1">
        <v>45722</v>
      </c>
      <c r="U414" t="s">
        <v>36</v>
      </c>
      <c r="V414" t="str">
        <f>TEXT(WEEKDAY(Working_Data[[#This Row],[order_date]],1),"DDDD")</f>
        <v>Sunday</v>
      </c>
      <c r="W414" t="str">
        <f>TEXT(Working_Data[[#This Row],[order_date]],"mmmm")</f>
        <v>September</v>
      </c>
      <c r="X414" s="7">
        <f>Working_Data[[#This Row],[last_order_date]]-Working_Data[[#This Row],[signup_date]]</f>
        <v>458</v>
      </c>
      <c r="Y414" s="7">
        <f>IF(Working_Data[[#This Row],[churned]]="Active",1,0)</f>
        <v>0</v>
      </c>
      <c r="Z414" s="7">
        <f>YEAR(Working_Data[[#This Row],[order_date]])</f>
        <v>2023</v>
      </c>
    </row>
    <row r="415" spans="1:26" x14ac:dyDescent="0.25">
      <c r="A415" t="s">
        <v>880</v>
      </c>
      <c r="B415" t="s">
        <v>38</v>
      </c>
      <c r="C415" t="s">
        <v>82</v>
      </c>
      <c r="D415" t="s">
        <v>52</v>
      </c>
      <c r="E415" s="1">
        <v>45225</v>
      </c>
      <c r="F415" t="s">
        <v>881</v>
      </c>
      <c r="G415" s="1">
        <v>45179</v>
      </c>
      <c r="H415" t="s">
        <v>41</v>
      </c>
      <c r="I415" t="s">
        <v>48</v>
      </c>
      <c r="J415" t="s">
        <v>59</v>
      </c>
      <c r="K415">
        <v>1</v>
      </c>
      <c r="L415" s="3">
        <f>Working_Data[[#This Row],[price2]]/Working_Data[[#This Row],[quantity]]</f>
        <v>1474.28</v>
      </c>
      <c r="M415" s="3">
        <v>1474.28</v>
      </c>
      <c r="N415" t="s">
        <v>50</v>
      </c>
      <c r="O415">
        <v>34</v>
      </c>
      <c r="P415" s="1">
        <v>45866</v>
      </c>
      <c r="Q415">
        <v>249</v>
      </c>
      <c r="R415" t="s">
        <v>29</v>
      </c>
      <c r="S415">
        <v>4</v>
      </c>
      <c r="T415" s="1">
        <v>45768</v>
      </c>
      <c r="U415" t="s">
        <v>60</v>
      </c>
      <c r="V415" t="str">
        <f>TEXT(WEEKDAY(Working_Data[[#This Row],[order_date]],1),"DDDD")</f>
        <v>Sunday</v>
      </c>
      <c r="W415" t="str">
        <f>TEXT(Working_Data[[#This Row],[order_date]],"mmmm")</f>
        <v>September</v>
      </c>
      <c r="X415" s="7">
        <f>Working_Data[[#This Row],[last_order_date]]-Working_Data[[#This Row],[signup_date]]</f>
        <v>641</v>
      </c>
      <c r="Y415" s="7">
        <f>IF(Working_Data[[#This Row],[churned]]="Active",1,0)</f>
        <v>1</v>
      </c>
      <c r="Z415" s="7">
        <f>YEAR(Working_Data[[#This Row],[order_date]])</f>
        <v>2023</v>
      </c>
    </row>
    <row r="416" spans="1:26" x14ac:dyDescent="0.25">
      <c r="A416" t="s">
        <v>882</v>
      </c>
      <c r="B416" t="s">
        <v>38</v>
      </c>
      <c r="C416" t="s">
        <v>39</v>
      </c>
      <c r="D416" t="s">
        <v>52</v>
      </c>
      <c r="E416" s="1">
        <v>44969</v>
      </c>
      <c r="F416" t="s">
        <v>883</v>
      </c>
      <c r="G416" s="1">
        <v>45209</v>
      </c>
      <c r="H416" t="s">
        <v>58</v>
      </c>
      <c r="I416" t="s">
        <v>48</v>
      </c>
      <c r="J416" t="s">
        <v>59</v>
      </c>
      <c r="K416">
        <v>1</v>
      </c>
      <c r="L416" s="3">
        <f>Working_Data[[#This Row],[price2]]/Working_Data[[#This Row],[quantity]]</f>
        <v>1448.45</v>
      </c>
      <c r="M416" s="3">
        <v>1448.45</v>
      </c>
      <c r="N416" t="s">
        <v>50</v>
      </c>
      <c r="O416">
        <v>45</v>
      </c>
      <c r="P416" s="1">
        <v>45908</v>
      </c>
      <c r="Q416">
        <v>138</v>
      </c>
      <c r="R416" t="s">
        <v>43</v>
      </c>
      <c r="S416">
        <v>1</v>
      </c>
      <c r="T416" s="1">
        <v>45652</v>
      </c>
      <c r="U416" t="s">
        <v>36</v>
      </c>
      <c r="V416" t="str">
        <f>TEXT(WEEKDAY(Working_Data[[#This Row],[order_date]],1),"DDDD")</f>
        <v>Tuesday</v>
      </c>
      <c r="W416" t="str">
        <f>TEXT(Working_Data[[#This Row],[order_date]],"mmmm")</f>
        <v>October</v>
      </c>
      <c r="X416" s="7">
        <f>Working_Data[[#This Row],[last_order_date]]-Working_Data[[#This Row],[signup_date]]</f>
        <v>939</v>
      </c>
      <c r="Y416" s="7">
        <f>IF(Working_Data[[#This Row],[churned]]="Active",1,0)</f>
        <v>0</v>
      </c>
      <c r="Z416" s="7">
        <f>YEAR(Working_Data[[#This Row],[order_date]])</f>
        <v>2023</v>
      </c>
    </row>
    <row r="417" spans="1:26" x14ac:dyDescent="0.25">
      <c r="A417" t="s">
        <v>884</v>
      </c>
      <c r="B417" t="s">
        <v>21</v>
      </c>
      <c r="C417" t="s">
        <v>39</v>
      </c>
      <c r="D417" t="s">
        <v>56</v>
      </c>
      <c r="E417" s="1">
        <v>45678</v>
      </c>
      <c r="F417" t="s">
        <v>885</v>
      </c>
      <c r="G417" s="1">
        <v>45209</v>
      </c>
      <c r="H417" t="s">
        <v>34</v>
      </c>
      <c r="I417" t="s">
        <v>48</v>
      </c>
      <c r="J417" t="s">
        <v>59</v>
      </c>
      <c r="K417">
        <v>3</v>
      </c>
      <c r="L417" s="3">
        <f>Working_Data[[#This Row],[price2]]/Working_Data[[#This Row],[quantity]]</f>
        <v>338.86333333333334</v>
      </c>
      <c r="M417" s="3">
        <v>1016.59</v>
      </c>
      <c r="N417" t="s">
        <v>35</v>
      </c>
      <c r="O417">
        <v>32</v>
      </c>
      <c r="P417" s="1">
        <v>45594</v>
      </c>
      <c r="Q417">
        <v>373</v>
      </c>
      <c r="R417" t="s">
        <v>43</v>
      </c>
      <c r="S417">
        <v>5</v>
      </c>
      <c r="T417" s="1">
        <v>45768</v>
      </c>
      <c r="U417" t="s">
        <v>30</v>
      </c>
      <c r="V417" t="str">
        <f>TEXT(WEEKDAY(Working_Data[[#This Row],[order_date]],1),"DDDD")</f>
        <v>Tuesday</v>
      </c>
      <c r="W417" t="str">
        <f>TEXT(Working_Data[[#This Row],[order_date]],"mmmm")</f>
        <v>October</v>
      </c>
      <c r="X417" s="7">
        <f>Working_Data[[#This Row],[last_order_date]]-Working_Data[[#This Row],[signup_date]]</f>
        <v>-84</v>
      </c>
      <c r="Y417" s="7">
        <f>IF(Working_Data[[#This Row],[churned]]="Active",1,0)</f>
        <v>0</v>
      </c>
      <c r="Z417" s="7">
        <f>YEAR(Working_Data[[#This Row],[order_date]])</f>
        <v>2023</v>
      </c>
    </row>
    <row r="418" spans="1:26" x14ac:dyDescent="0.25">
      <c r="A418" t="s">
        <v>886</v>
      </c>
      <c r="B418" t="s">
        <v>38</v>
      </c>
      <c r="C418" t="s">
        <v>22</v>
      </c>
      <c r="D418" t="s">
        <v>56</v>
      </c>
      <c r="E418" s="1">
        <v>45425</v>
      </c>
      <c r="F418" t="s">
        <v>887</v>
      </c>
      <c r="G418" s="1">
        <v>45209</v>
      </c>
      <c r="H418" t="s">
        <v>41</v>
      </c>
      <c r="I418" t="s">
        <v>42</v>
      </c>
      <c r="J418" t="s">
        <v>49</v>
      </c>
      <c r="K418">
        <v>4</v>
      </c>
      <c r="L418" s="3">
        <f>Working_Data[[#This Row],[price2]]/Working_Data[[#This Row],[quantity]]</f>
        <v>185.23</v>
      </c>
      <c r="M418" s="3">
        <v>740.92</v>
      </c>
      <c r="N418" t="s">
        <v>35</v>
      </c>
      <c r="O418">
        <v>13</v>
      </c>
      <c r="P418" s="1">
        <v>45806</v>
      </c>
      <c r="Q418">
        <v>311</v>
      </c>
      <c r="R418" t="s">
        <v>29</v>
      </c>
      <c r="S418">
        <v>4</v>
      </c>
      <c r="T418" s="1">
        <v>45815</v>
      </c>
      <c r="U418" t="s">
        <v>30</v>
      </c>
      <c r="V418" t="str">
        <f>TEXT(WEEKDAY(Working_Data[[#This Row],[order_date]],1),"DDDD")</f>
        <v>Tuesday</v>
      </c>
      <c r="W418" t="str">
        <f>TEXT(Working_Data[[#This Row],[order_date]],"mmmm")</f>
        <v>October</v>
      </c>
      <c r="X418" s="7">
        <f>Working_Data[[#This Row],[last_order_date]]-Working_Data[[#This Row],[signup_date]]</f>
        <v>381</v>
      </c>
      <c r="Y418" s="7">
        <f>IF(Working_Data[[#This Row],[churned]]="Active",1,0)</f>
        <v>1</v>
      </c>
      <c r="Z418" s="7">
        <f>YEAR(Working_Data[[#This Row],[order_date]])</f>
        <v>2023</v>
      </c>
    </row>
    <row r="419" spans="1:26" x14ac:dyDescent="0.25">
      <c r="A419" t="s">
        <v>888</v>
      </c>
      <c r="B419" t="s">
        <v>21</v>
      </c>
      <c r="C419" t="s">
        <v>82</v>
      </c>
      <c r="D419" t="s">
        <v>52</v>
      </c>
      <c r="E419" s="1">
        <v>44966</v>
      </c>
      <c r="F419" t="s">
        <v>889</v>
      </c>
      <c r="G419" s="1">
        <v>45209</v>
      </c>
      <c r="H419" t="s">
        <v>58</v>
      </c>
      <c r="I419" t="s">
        <v>63</v>
      </c>
      <c r="J419" t="s">
        <v>67</v>
      </c>
      <c r="K419">
        <v>4</v>
      </c>
      <c r="L419" s="3">
        <f>Working_Data[[#This Row],[price2]]/Working_Data[[#This Row],[quantity]]</f>
        <v>227.815</v>
      </c>
      <c r="M419" s="3">
        <v>911.26</v>
      </c>
      <c r="N419" t="s">
        <v>28</v>
      </c>
      <c r="O419">
        <v>48</v>
      </c>
      <c r="P419" s="1">
        <v>45866</v>
      </c>
      <c r="Q419">
        <v>221</v>
      </c>
      <c r="R419" t="s">
        <v>29</v>
      </c>
      <c r="S419">
        <v>1</v>
      </c>
      <c r="T419" s="1">
        <v>45822</v>
      </c>
      <c r="U419" t="s">
        <v>60</v>
      </c>
      <c r="V419" t="str">
        <f>TEXT(WEEKDAY(Working_Data[[#This Row],[order_date]],1),"DDDD")</f>
        <v>Tuesday</v>
      </c>
      <c r="W419" t="str">
        <f>TEXT(Working_Data[[#This Row],[order_date]],"mmmm")</f>
        <v>October</v>
      </c>
      <c r="X419" s="7">
        <f>Working_Data[[#This Row],[last_order_date]]-Working_Data[[#This Row],[signup_date]]</f>
        <v>900</v>
      </c>
      <c r="Y419" s="7">
        <f>IF(Working_Data[[#This Row],[churned]]="Active",1,0)</f>
        <v>1</v>
      </c>
      <c r="Z419" s="7">
        <f>YEAR(Working_Data[[#This Row],[order_date]])</f>
        <v>2023</v>
      </c>
    </row>
    <row r="420" spans="1:26" x14ac:dyDescent="0.25">
      <c r="A420" t="s">
        <v>890</v>
      </c>
      <c r="B420" t="s">
        <v>38</v>
      </c>
      <c r="C420" t="s">
        <v>39</v>
      </c>
      <c r="D420" t="s">
        <v>52</v>
      </c>
      <c r="E420" s="1">
        <v>45397</v>
      </c>
      <c r="F420" t="s">
        <v>891</v>
      </c>
      <c r="G420" s="1">
        <v>45209</v>
      </c>
      <c r="H420" t="s">
        <v>58</v>
      </c>
      <c r="I420" t="s">
        <v>54</v>
      </c>
      <c r="J420" t="s">
        <v>27</v>
      </c>
      <c r="K420">
        <v>2</v>
      </c>
      <c r="L420" s="3">
        <f>Working_Data[[#This Row],[price2]]/Working_Data[[#This Row],[quantity]]</f>
        <v>189.12</v>
      </c>
      <c r="M420" s="3">
        <v>378.24</v>
      </c>
      <c r="N420" t="s">
        <v>50</v>
      </c>
      <c r="O420">
        <v>34</v>
      </c>
      <c r="P420" s="1">
        <v>45301</v>
      </c>
      <c r="Q420">
        <v>490</v>
      </c>
      <c r="R420" t="s">
        <v>43</v>
      </c>
      <c r="S420">
        <v>3</v>
      </c>
      <c r="T420" s="1">
        <v>45904</v>
      </c>
      <c r="U420" t="s">
        <v>36</v>
      </c>
      <c r="V420" t="str">
        <f>TEXT(WEEKDAY(Working_Data[[#This Row],[order_date]],1),"DDDD")</f>
        <v>Tuesday</v>
      </c>
      <c r="W420" t="str">
        <f>TEXT(Working_Data[[#This Row],[order_date]],"mmmm")</f>
        <v>October</v>
      </c>
      <c r="X420" s="7">
        <f>Working_Data[[#This Row],[last_order_date]]-Working_Data[[#This Row],[signup_date]]</f>
        <v>-96</v>
      </c>
      <c r="Y420" s="7">
        <f>IF(Working_Data[[#This Row],[churned]]="Active",1,0)</f>
        <v>0</v>
      </c>
      <c r="Z420" s="7">
        <f>YEAR(Working_Data[[#This Row],[order_date]])</f>
        <v>2023</v>
      </c>
    </row>
    <row r="421" spans="1:26" x14ac:dyDescent="0.25">
      <c r="A421" t="s">
        <v>892</v>
      </c>
      <c r="B421" t="s">
        <v>38</v>
      </c>
      <c r="C421" t="s">
        <v>22</v>
      </c>
      <c r="D421" t="s">
        <v>23</v>
      </c>
      <c r="E421" s="1">
        <v>45967</v>
      </c>
      <c r="F421" t="s">
        <v>893</v>
      </c>
      <c r="G421" s="1">
        <v>45209</v>
      </c>
      <c r="H421" t="s">
        <v>25</v>
      </c>
      <c r="I421" t="s">
        <v>48</v>
      </c>
      <c r="J421" t="s">
        <v>64</v>
      </c>
      <c r="K421">
        <v>4</v>
      </c>
      <c r="L421" s="3">
        <f>Working_Data[[#This Row],[price2]]/Working_Data[[#This Row],[quantity]]</f>
        <v>102.08499999999999</v>
      </c>
      <c r="M421" s="3">
        <v>408.34</v>
      </c>
      <c r="N421" t="s">
        <v>50</v>
      </c>
      <c r="O421">
        <v>37</v>
      </c>
      <c r="P421" s="1">
        <v>45529</v>
      </c>
      <c r="Q421">
        <v>182</v>
      </c>
      <c r="R421" t="s">
        <v>29</v>
      </c>
      <c r="S421">
        <v>1</v>
      </c>
      <c r="T421" s="1">
        <v>45868</v>
      </c>
      <c r="U421" t="s">
        <v>30</v>
      </c>
      <c r="V421" t="str">
        <f>TEXT(WEEKDAY(Working_Data[[#This Row],[order_date]],1),"DDDD")</f>
        <v>Tuesday</v>
      </c>
      <c r="W421" t="str">
        <f>TEXT(Working_Data[[#This Row],[order_date]],"mmmm")</f>
        <v>October</v>
      </c>
      <c r="X421" s="7">
        <f>Working_Data[[#This Row],[last_order_date]]-Working_Data[[#This Row],[signup_date]]</f>
        <v>-438</v>
      </c>
      <c r="Y421" s="7">
        <f>IF(Working_Data[[#This Row],[churned]]="Active",1,0)</f>
        <v>1</v>
      </c>
      <c r="Z421" s="7">
        <f>YEAR(Working_Data[[#This Row],[order_date]])</f>
        <v>2023</v>
      </c>
    </row>
    <row r="422" spans="1:26" x14ac:dyDescent="0.25">
      <c r="A422" t="s">
        <v>894</v>
      </c>
      <c r="B422" t="s">
        <v>21</v>
      </c>
      <c r="C422" t="s">
        <v>82</v>
      </c>
      <c r="D422" t="s">
        <v>77</v>
      </c>
      <c r="E422" s="1">
        <v>45778</v>
      </c>
      <c r="F422" t="s">
        <v>895</v>
      </c>
      <c r="G422" s="1">
        <v>45209</v>
      </c>
      <c r="H422" t="s">
        <v>34</v>
      </c>
      <c r="I422" t="s">
        <v>26</v>
      </c>
      <c r="J422" t="s">
        <v>49</v>
      </c>
      <c r="K422">
        <v>5</v>
      </c>
      <c r="L422" s="3">
        <f>Working_Data[[#This Row],[price2]]/Working_Data[[#This Row],[quantity]]</f>
        <v>264.69</v>
      </c>
      <c r="M422" s="3">
        <v>1323.45</v>
      </c>
      <c r="N422" t="s">
        <v>35</v>
      </c>
      <c r="O422">
        <v>43</v>
      </c>
      <c r="P422" s="1">
        <v>45962</v>
      </c>
      <c r="Q422">
        <v>223</v>
      </c>
      <c r="R422" t="s">
        <v>43</v>
      </c>
      <c r="S422">
        <v>5</v>
      </c>
      <c r="T422" s="1">
        <v>45582</v>
      </c>
      <c r="U422" t="s">
        <v>36</v>
      </c>
      <c r="V422" t="str">
        <f>TEXT(WEEKDAY(Working_Data[[#This Row],[order_date]],1),"DDDD")</f>
        <v>Tuesday</v>
      </c>
      <c r="W422" t="str">
        <f>TEXT(Working_Data[[#This Row],[order_date]],"mmmm")</f>
        <v>October</v>
      </c>
      <c r="X422" s="7">
        <f>Working_Data[[#This Row],[last_order_date]]-Working_Data[[#This Row],[signup_date]]</f>
        <v>184</v>
      </c>
      <c r="Y422" s="7">
        <f>IF(Working_Data[[#This Row],[churned]]="Active",1,0)</f>
        <v>0</v>
      </c>
      <c r="Z422" s="7">
        <f>YEAR(Working_Data[[#This Row],[order_date]])</f>
        <v>2023</v>
      </c>
    </row>
    <row r="423" spans="1:26" x14ac:dyDescent="0.25">
      <c r="A423" t="s">
        <v>896</v>
      </c>
      <c r="B423" t="s">
        <v>45</v>
      </c>
      <c r="C423" t="s">
        <v>82</v>
      </c>
      <c r="D423" t="s">
        <v>52</v>
      </c>
      <c r="E423" s="1">
        <v>45117</v>
      </c>
      <c r="F423" t="s">
        <v>897</v>
      </c>
      <c r="G423" s="1">
        <v>45209</v>
      </c>
      <c r="H423" t="s">
        <v>25</v>
      </c>
      <c r="I423" t="s">
        <v>26</v>
      </c>
      <c r="J423" t="s">
        <v>67</v>
      </c>
      <c r="K423">
        <v>4</v>
      </c>
      <c r="L423" s="3">
        <f>Working_Data[[#This Row],[price2]]/Working_Data[[#This Row],[quantity]]</f>
        <v>158.16499999999999</v>
      </c>
      <c r="M423" s="3">
        <v>632.66</v>
      </c>
      <c r="N423" t="s">
        <v>28</v>
      </c>
      <c r="O423">
        <v>14</v>
      </c>
      <c r="P423" s="1">
        <v>45841</v>
      </c>
      <c r="Q423">
        <v>127</v>
      </c>
      <c r="R423" t="s">
        <v>29</v>
      </c>
      <c r="S423">
        <v>5</v>
      </c>
      <c r="T423" s="1">
        <v>45782</v>
      </c>
      <c r="U423" t="s">
        <v>30</v>
      </c>
      <c r="V423" t="str">
        <f>TEXT(WEEKDAY(Working_Data[[#This Row],[order_date]],1),"DDDD")</f>
        <v>Tuesday</v>
      </c>
      <c r="W423" t="str">
        <f>TEXT(Working_Data[[#This Row],[order_date]],"mmmm")</f>
        <v>October</v>
      </c>
      <c r="X423" s="7">
        <f>Working_Data[[#This Row],[last_order_date]]-Working_Data[[#This Row],[signup_date]]</f>
        <v>724</v>
      </c>
      <c r="Y423" s="7">
        <f>IF(Working_Data[[#This Row],[churned]]="Active",1,0)</f>
        <v>1</v>
      </c>
      <c r="Z423" s="7">
        <f>YEAR(Working_Data[[#This Row],[order_date]])</f>
        <v>2023</v>
      </c>
    </row>
    <row r="424" spans="1:26" x14ac:dyDescent="0.25">
      <c r="A424" t="s">
        <v>898</v>
      </c>
      <c r="B424" t="s">
        <v>38</v>
      </c>
      <c r="C424" t="s">
        <v>22</v>
      </c>
      <c r="D424" t="s">
        <v>77</v>
      </c>
      <c r="E424" s="1">
        <v>45827</v>
      </c>
      <c r="F424" t="s">
        <v>899</v>
      </c>
      <c r="G424" s="1">
        <v>45240</v>
      </c>
      <c r="H424" t="s">
        <v>47</v>
      </c>
      <c r="I424" t="s">
        <v>63</v>
      </c>
      <c r="J424" t="s">
        <v>64</v>
      </c>
      <c r="K424">
        <v>3</v>
      </c>
      <c r="L424" s="3">
        <f>Working_Data[[#This Row],[price2]]/Working_Data[[#This Row],[quantity]]</f>
        <v>189.89666666666668</v>
      </c>
      <c r="M424" s="3">
        <v>569.69000000000005</v>
      </c>
      <c r="N424" t="s">
        <v>50</v>
      </c>
      <c r="O424">
        <v>2</v>
      </c>
      <c r="P424" s="1">
        <v>45701</v>
      </c>
      <c r="Q424">
        <v>485</v>
      </c>
      <c r="R424" t="s">
        <v>43</v>
      </c>
      <c r="S424">
        <v>4</v>
      </c>
      <c r="T424" s="1">
        <v>45963</v>
      </c>
      <c r="U424" t="s">
        <v>36</v>
      </c>
      <c r="V424" t="str">
        <f>TEXT(WEEKDAY(Working_Data[[#This Row],[order_date]],1),"DDDD")</f>
        <v>Friday</v>
      </c>
      <c r="W424" t="str">
        <f>TEXT(Working_Data[[#This Row],[order_date]],"mmmm")</f>
        <v>November</v>
      </c>
      <c r="X424" s="7">
        <f>Working_Data[[#This Row],[last_order_date]]-Working_Data[[#This Row],[signup_date]]</f>
        <v>-126</v>
      </c>
      <c r="Y424" s="7">
        <f>IF(Working_Data[[#This Row],[churned]]="Active",1,0)</f>
        <v>0</v>
      </c>
      <c r="Z424" s="7">
        <f>YEAR(Working_Data[[#This Row],[order_date]])</f>
        <v>2023</v>
      </c>
    </row>
    <row r="425" spans="1:26" x14ac:dyDescent="0.25">
      <c r="A425" t="s">
        <v>900</v>
      </c>
      <c r="B425" t="s">
        <v>21</v>
      </c>
      <c r="C425" t="s">
        <v>39</v>
      </c>
      <c r="D425" t="s">
        <v>32</v>
      </c>
      <c r="E425" s="1">
        <v>45815</v>
      </c>
      <c r="F425" t="s">
        <v>901</v>
      </c>
      <c r="G425" s="1">
        <v>45240</v>
      </c>
      <c r="H425" t="s">
        <v>34</v>
      </c>
      <c r="I425" t="s">
        <v>63</v>
      </c>
      <c r="J425" t="s">
        <v>64</v>
      </c>
      <c r="K425">
        <v>5</v>
      </c>
      <c r="L425" s="3">
        <f>Working_Data[[#This Row],[price2]]/Working_Data[[#This Row],[quantity]]</f>
        <v>26.066000000000003</v>
      </c>
      <c r="M425" s="3">
        <v>130.33000000000001</v>
      </c>
      <c r="N425" t="s">
        <v>35</v>
      </c>
      <c r="O425">
        <v>17</v>
      </c>
      <c r="P425" s="1">
        <v>45577</v>
      </c>
      <c r="Q425">
        <v>283</v>
      </c>
      <c r="R425" t="s">
        <v>43</v>
      </c>
      <c r="S425">
        <v>2</v>
      </c>
      <c r="T425" s="1">
        <v>45752</v>
      </c>
      <c r="U425" t="s">
        <v>30</v>
      </c>
      <c r="V425" t="str">
        <f>TEXT(WEEKDAY(Working_Data[[#This Row],[order_date]],1),"DDDD")</f>
        <v>Friday</v>
      </c>
      <c r="W425" t="str">
        <f>TEXT(Working_Data[[#This Row],[order_date]],"mmmm")</f>
        <v>November</v>
      </c>
      <c r="X425" s="7">
        <f>Working_Data[[#This Row],[last_order_date]]-Working_Data[[#This Row],[signup_date]]</f>
        <v>-238</v>
      </c>
      <c r="Y425" s="7">
        <f>IF(Working_Data[[#This Row],[churned]]="Active",1,0)</f>
        <v>0</v>
      </c>
      <c r="Z425" s="7">
        <f>YEAR(Working_Data[[#This Row],[order_date]])</f>
        <v>2023</v>
      </c>
    </row>
    <row r="426" spans="1:26" x14ac:dyDescent="0.25">
      <c r="A426" t="s">
        <v>902</v>
      </c>
      <c r="B426" t="s">
        <v>38</v>
      </c>
      <c r="C426" t="s">
        <v>82</v>
      </c>
      <c r="D426" t="s">
        <v>77</v>
      </c>
      <c r="E426" s="1">
        <v>45799</v>
      </c>
      <c r="F426" t="s">
        <v>903</v>
      </c>
      <c r="G426" s="1">
        <v>45240</v>
      </c>
      <c r="H426" t="s">
        <v>34</v>
      </c>
      <c r="I426" t="s">
        <v>48</v>
      </c>
      <c r="J426" t="s">
        <v>49</v>
      </c>
      <c r="K426">
        <v>2</v>
      </c>
      <c r="L426" s="3">
        <f>Working_Data[[#This Row],[price2]]/Working_Data[[#This Row],[quantity]]</f>
        <v>677.79</v>
      </c>
      <c r="M426" s="3">
        <v>1355.58</v>
      </c>
      <c r="N426" t="s">
        <v>28</v>
      </c>
      <c r="O426">
        <v>4</v>
      </c>
      <c r="P426" s="1">
        <v>45968</v>
      </c>
      <c r="Q426">
        <v>428</v>
      </c>
      <c r="R426" t="s">
        <v>43</v>
      </c>
      <c r="S426">
        <v>3</v>
      </c>
      <c r="T426" s="1">
        <v>45577</v>
      </c>
      <c r="U426" t="s">
        <v>36</v>
      </c>
      <c r="V426" t="str">
        <f>TEXT(WEEKDAY(Working_Data[[#This Row],[order_date]],1),"DDDD")</f>
        <v>Friday</v>
      </c>
      <c r="W426" t="str">
        <f>TEXT(Working_Data[[#This Row],[order_date]],"mmmm")</f>
        <v>November</v>
      </c>
      <c r="X426" s="7">
        <f>Working_Data[[#This Row],[last_order_date]]-Working_Data[[#This Row],[signup_date]]</f>
        <v>169</v>
      </c>
      <c r="Y426" s="7">
        <f>IF(Working_Data[[#This Row],[churned]]="Active",1,0)</f>
        <v>0</v>
      </c>
      <c r="Z426" s="7">
        <f>YEAR(Working_Data[[#This Row],[order_date]])</f>
        <v>2023</v>
      </c>
    </row>
    <row r="427" spans="1:26" x14ac:dyDescent="0.25">
      <c r="A427" t="s">
        <v>904</v>
      </c>
      <c r="B427" t="s">
        <v>38</v>
      </c>
      <c r="C427" t="s">
        <v>39</v>
      </c>
      <c r="D427" t="s">
        <v>77</v>
      </c>
      <c r="E427" s="1">
        <v>45160</v>
      </c>
      <c r="F427" t="s">
        <v>905</v>
      </c>
      <c r="G427" s="1">
        <v>45240</v>
      </c>
      <c r="H427" t="s">
        <v>41</v>
      </c>
      <c r="I427" t="s">
        <v>63</v>
      </c>
      <c r="J427" t="s">
        <v>64</v>
      </c>
      <c r="K427">
        <v>5</v>
      </c>
      <c r="L427" s="3">
        <f>Working_Data[[#This Row],[price2]]/Working_Data[[#This Row],[quantity]]</f>
        <v>190.97800000000001</v>
      </c>
      <c r="M427" s="3">
        <v>954.89</v>
      </c>
      <c r="N427" t="s">
        <v>35</v>
      </c>
      <c r="O427">
        <v>5</v>
      </c>
      <c r="P427" s="1">
        <v>45643</v>
      </c>
      <c r="Q427">
        <v>311</v>
      </c>
      <c r="R427" t="s">
        <v>43</v>
      </c>
      <c r="S427">
        <v>1</v>
      </c>
      <c r="T427" s="1">
        <v>45622</v>
      </c>
      <c r="U427" t="s">
        <v>30</v>
      </c>
      <c r="V427" t="str">
        <f>TEXT(WEEKDAY(Working_Data[[#This Row],[order_date]],1),"DDDD")</f>
        <v>Friday</v>
      </c>
      <c r="W427" t="str">
        <f>TEXT(Working_Data[[#This Row],[order_date]],"mmmm")</f>
        <v>November</v>
      </c>
      <c r="X427" s="7">
        <f>Working_Data[[#This Row],[last_order_date]]-Working_Data[[#This Row],[signup_date]]</f>
        <v>483</v>
      </c>
      <c r="Y427" s="7">
        <f>IF(Working_Data[[#This Row],[churned]]="Active",1,0)</f>
        <v>0</v>
      </c>
      <c r="Z427" s="7">
        <f>YEAR(Working_Data[[#This Row],[order_date]])</f>
        <v>2023</v>
      </c>
    </row>
    <row r="428" spans="1:26" x14ac:dyDescent="0.25">
      <c r="A428" t="s">
        <v>906</v>
      </c>
      <c r="B428" t="s">
        <v>45</v>
      </c>
      <c r="C428" t="s">
        <v>39</v>
      </c>
      <c r="D428" t="s">
        <v>52</v>
      </c>
      <c r="E428" s="1">
        <v>45648</v>
      </c>
      <c r="F428" t="s">
        <v>907</v>
      </c>
      <c r="G428" s="1">
        <v>45270</v>
      </c>
      <c r="H428" t="s">
        <v>41</v>
      </c>
      <c r="I428" t="s">
        <v>54</v>
      </c>
      <c r="J428" t="s">
        <v>49</v>
      </c>
      <c r="K428">
        <v>2</v>
      </c>
      <c r="L428" s="3">
        <f>Working_Data[[#This Row],[price2]]/Working_Data[[#This Row],[quantity]]</f>
        <v>431.935</v>
      </c>
      <c r="M428" s="3">
        <v>863.87</v>
      </c>
      <c r="N428" t="s">
        <v>50</v>
      </c>
      <c r="O428">
        <v>37</v>
      </c>
      <c r="P428" s="1">
        <v>45854</v>
      </c>
      <c r="Q428">
        <v>428</v>
      </c>
      <c r="R428" t="s">
        <v>43</v>
      </c>
      <c r="S428">
        <v>4</v>
      </c>
      <c r="T428" s="1">
        <v>45933</v>
      </c>
      <c r="U428" t="s">
        <v>60</v>
      </c>
      <c r="V428" t="str">
        <f>TEXT(WEEKDAY(Working_Data[[#This Row],[order_date]],1),"DDDD")</f>
        <v>Sunday</v>
      </c>
      <c r="W428" t="str">
        <f>TEXT(Working_Data[[#This Row],[order_date]],"mmmm")</f>
        <v>December</v>
      </c>
      <c r="X428" s="7">
        <f>Working_Data[[#This Row],[last_order_date]]-Working_Data[[#This Row],[signup_date]]</f>
        <v>206</v>
      </c>
      <c r="Y428" s="7">
        <f>IF(Working_Data[[#This Row],[churned]]="Active",1,0)</f>
        <v>0</v>
      </c>
      <c r="Z428" s="7">
        <f>YEAR(Working_Data[[#This Row],[order_date]])</f>
        <v>2023</v>
      </c>
    </row>
    <row r="429" spans="1:26" x14ac:dyDescent="0.25">
      <c r="A429" t="s">
        <v>908</v>
      </c>
      <c r="B429" t="s">
        <v>45</v>
      </c>
      <c r="C429" t="s">
        <v>22</v>
      </c>
      <c r="D429" t="s">
        <v>32</v>
      </c>
      <c r="E429" s="1">
        <v>45286</v>
      </c>
      <c r="F429" t="s">
        <v>909</v>
      </c>
      <c r="G429" s="1">
        <v>45270</v>
      </c>
      <c r="H429" t="s">
        <v>34</v>
      </c>
      <c r="I429" t="s">
        <v>63</v>
      </c>
      <c r="J429" t="s">
        <v>27</v>
      </c>
      <c r="K429">
        <v>5</v>
      </c>
      <c r="L429" s="3">
        <f>Working_Data[[#This Row],[price2]]/Working_Data[[#This Row],[quantity]]</f>
        <v>207.27800000000002</v>
      </c>
      <c r="M429" s="3">
        <v>1036.3900000000001</v>
      </c>
      <c r="N429" t="s">
        <v>35</v>
      </c>
      <c r="O429">
        <v>10</v>
      </c>
      <c r="P429" s="1">
        <v>45554</v>
      </c>
      <c r="Q429">
        <v>108</v>
      </c>
      <c r="R429" t="s">
        <v>29</v>
      </c>
      <c r="S429">
        <v>2</v>
      </c>
      <c r="T429" s="1">
        <v>45528</v>
      </c>
      <c r="U429" t="s">
        <v>36</v>
      </c>
      <c r="V429" t="str">
        <f>TEXT(WEEKDAY(Working_Data[[#This Row],[order_date]],1),"DDDD")</f>
        <v>Sunday</v>
      </c>
      <c r="W429" t="str">
        <f>TEXT(Working_Data[[#This Row],[order_date]],"mmmm")</f>
        <v>December</v>
      </c>
      <c r="X429" s="7">
        <f>Working_Data[[#This Row],[last_order_date]]-Working_Data[[#This Row],[signup_date]]</f>
        <v>268</v>
      </c>
      <c r="Y429" s="7">
        <f>IF(Working_Data[[#This Row],[churned]]="Active",1,0)</f>
        <v>1</v>
      </c>
      <c r="Z429" s="7">
        <f>YEAR(Working_Data[[#This Row],[order_date]])</f>
        <v>2023</v>
      </c>
    </row>
    <row r="430" spans="1:26" x14ac:dyDescent="0.25">
      <c r="A430" t="s">
        <v>910</v>
      </c>
      <c r="B430" t="s">
        <v>21</v>
      </c>
      <c r="C430" t="s">
        <v>22</v>
      </c>
      <c r="D430" t="s">
        <v>77</v>
      </c>
      <c r="E430" s="1">
        <v>45516</v>
      </c>
      <c r="F430" t="s">
        <v>911</v>
      </c>
      <c r="G430" s="1">
        <v>45270</v>
      </c>
      <c r="H430" t="s">
        <v>47</v>
      </c>
      <c r="I430" t="s">
        <v>54</v>
      </c>
      <c r="J430" t="s">
        <v>49</v>
      </c>
      <c r="K430">
        <v>3</v>
      </c>
      <c r="L430" s="3">
        <f>Working_Data[[#This Row],[price2]]/Working_Data[[#This Row],[quantity]]</f>
        <v>473.4666666666667</v>
      </c>
      <c r="M430" s="3">
        <v>1420.4</v>
      </c>
      <c r="N430" t="s">
        <v>35</v>
      </c>
      <c r="O430">
        <v>49</v>
      </c>
      <c r="P430" s="1">
        <v>45331</v>
      </c>
      <c r="Q430">
        <v>250</v>
      </c>
      <c r="R430" t="s">
        <v>29</v>
      </c>
      <c r="S430">
        <v>1</v>
      </c>
      <c r="T430" s="1">
        <v>45869</v>
      </c>
      <c r="U430" t="s">
        <v>36</v>
      </c>
      <c r="V430" t="str">
        <f>TEXT(WEEKDAY(Working_Data[[#This Row],[order_date]],1),"DDDD")</f>
        <v>Sunday</v>
      </c>
      <c r="W430" t="str">
        <f>TEXT(Working_Data[[#This Row],[order_date]],"mmmm")</f>
        <v>December</v>
      </c>
      <c r="X430" s="7">
        <f>Working_Data[[#This Row],[last_order_date]]-Working_Data[[#This Row],[signup_date]]</f>
        <v>-185</v>
      </c>
      <c r="Y430" s="7">
        <f>IF(Working_Data[[#This Row],[churned]]="Active",1,0)</f>
        <v>1</v>
      </c>
      <c r="Z430" s="7">
        <f>YEAR(Working_Data[[#This Row],[order_date]])</f>
        <v>2023</v>
      </c>
    </row>
    <row r="431" spans="1:26" x14ac:dyDescent="0.25">
      <c r="A431" t="s">
        <v>912</v>
      </c>
      <c r="B431" t="s">
        <v>21</v>
      </c>
      <c r="C431" t="s">
        <v>39</v>
      </c>
      <c r="D431" t="s">
        <v>52</v>
      </c>
      <c r="E431" s="1">
        <v>45543</v>
      </c>
      <c r="F431" t="s">
        <v>913</v>
      </c>
      <c r="G431" s="1">
        <v>45270</v>
      </c>
      <c r="H431" t="s">
        <v>41</v>
      </c>
      <c r="I431" t="s">
        <v>42</v>
      </c>
      <c r="J431" t="s">
        <v>67</v>
      </c>
      <c r="K431">
        <v>5</v>
      </c>
      <c r="L431" s="3">
        <f>Working_Data[[#This Row],[price2]]/Working_Data[[#This Row],[quantity]]</f>
        <v>168.90799999999999</v>
      </c>
      <c r="M431" s="3">
        <v>844.54</v>
      </c>
      <c r="N431" t="s">
        <v>35</v>
      </c>
      <c r="O431">
        <v>50</v>
      </c>
      <c r="P431" s="1">
        <v>45745</v>
      </c>
      <c r="Q431">
        <v>121</v>
      </c>
      <c r="R431" t="s">
        <v>43</v>
      </c>
      <c r="S431">
        <v>5</v>
      </c>
      <c r="T431" s="1">
        <v>45547</v>
      </c>
      <c r="U431" t="s">
        <v>30</v>
      </c>
      <c r="V431" t="str">
        <f>TEXT(WEEKDAY(Working_Data[[#This Row],[order_date]],1),"DDDD")</f>
        <v>Sunday</v>
      </c>
      <c r="W431" t="str">
        <f>TEXT(Working_Data[[#This Row],[order_date]],"mmmm")</f>
        <v>December</v>
      </c>
      <c r="X431" s="7">
        <f>Working_Data[[#This Row],[last_order_date]]-Working_Data[[#This Row],[signup_date]]</f>
        <v>202</v>
      </c>
      <c r="Y431" s="7">
        <f>IF(Working_Data[[#This Row],[churned]]="Active",1,0)</f>
        <v>0</v>
      </c>
      <c r="Z431" s="7">
        <f>YEAR(Working_Data[[#This Row],[order_date]])</f>
        <v>2023</v>
      </c>
    </row>
    <row r="432" spans="1:26" x14ac:dyDescent="0.25">
      <c r="A432" t="s">
        <v>914</v>
      </c>
      <c r="B432" t="s">
        <v>21</v>
      </c>
      <c r="C432" t="s">
        <v>22</v>
      </c>
      <c r="D432" t="s">
        <v>52</v>
      </c>
      <c r="E432" s="1">
        <v>45349</v>
      </c>
      <c r="F432" t="s">
        <v>915</v>
      </c>
      <c r="G432" s="1">
        <v>45270</v>
      </c>
      <c r="H432" t="s">
        <v>25</v>
      </c>
      <c r="I432" t="s">
        <v>63</v>
      </c>
      <c r="J432" t="s">
        <v>27</v>
      </c>
      <c r="K432">
        <v>5</v>
      </c>
      <c r="L432" s="3">
        <f>Working_Data[[#This Row],[price2]]/Working_Data[[#This Row],[quantity]]</f>
        <v>237.51</v>
      </c>
      <c r="M432" s="3">
        <v>1187.55</v>
      </c>
      <c r="N432" t="s">
        <v>35</v>
      </c>
      <c r="O432">
        <v>16</v>
      </c>
      <c r="P432" s="1">
        <v>45638</v>
      </c>
      <c r="Q432">
        <v>364</v>
      </c>
      <c r="R432" t="s">
        <v>29</v>
      </c>
      <c r="S432">
        <v>2</v>
      </c>
      <c r="T432" s="1">
        <v>45967</v>
      </c>
      <c r="U432" t="s">
        <v>60</v>
      </c>
      <c r="V432" t="str">
        <f>TEXT(WEEKDAY(Working_Data[[#This Row],[order_date]],1),"DDDD")</f>
        <v>Sunday</v>
      </c>
      <c r="W432" t="str">
        <f>TEXT(Working_Data[[#This Row],[order_date]],"mmmm")</f>
        <v>December</v>
      </c>
      <c r="X432" s="7">
        <f>Working_Data[[#This Row],[last_order_date]]-Working_Data[[#This Row],[signup_date]]</f>
        <v>289</v>
      </c>
      <c r="Y432" s="7">
        <f>IF(Working_Data[[#This Row],[churned]]="Active",1,0)</f>
        <v>1</v>
      </c>
      <c r="Z432" s="7">
        <f>YEAR(Working_Data[[#This Row],[order_date]])</f>
        <v>2023</v>
      </c>
    </row>
    <row r="433" spans="1:26" x14ac:dyDescent="0.25">
      <c r="A433" t="s">
        <v>916</v>
      </c>
      <c r="B433" t="s">
        <v>21</v>
      </c>
      <c r="C433" t="s">
        <v>22</v>
      </c>
      <c r="D433" t="s">
        <v>77</v>
      </c>
      <c r="E433" s="1">
        <v>45692</v>
      </c>
      <c r="F433" t="s">
        <v>917</v>
      </c>
      <c r="G433" s="1">
        <v>45270</v>
      </c>
      <c r="H433" t="s">
        <v>25</v>
      </c>
      <c r="I433" t="s">
        <v>54</v>
      </c>
      <c r="J433" t="s">
        <v>64</v>
      </c>
      <c r="K433">
        <v>1</v>
      </c>
      <c r="L433" s="3">
        <f>Working_Data[[#This Row],[price2]]/Working_Data[[#This Row],[quantity]]</f>
        <v>1059.5899999999999</v>
      </c>
      <c r="M433" s="3">
        <v>1059.5899999999999</v>
      </c>
      <c r="N433" t="s">
        <v>50</v>
      </c>
      <c r="O433">
        <v>45</v>
      </c>
      <c r="P433" s="1">
        <v>45560</v>
      </c>
      <c r="Q433">
        <v>275</v>
      </c>
      <c r="R433" t="s">
        <v>29</v>
      </c>
      <c r="S433">
        <v>3</v>
      </c>
      <c r="T433" s="1">
        <v>45483</v>
      </c>
      <c r="U433" t="s">
        <v>30</v>
      </c>
      <c r="V433" t="str">
        <f>TEXT(WEEKDAY(Working_Data[[#This Row],[order_date]],1),"DDDD")</f>
        <v>Sunday</v>
      </c>
      <c r="W433" t="str">
        <f>TEXT(Working_Data[[#This Row],[order_date]],"mmmm")</f>
        <v>December</v>
      </c>
      <c r="X433" s="7">
        <f>Working_Data[[#This Row],[last_order_date]]-Working_Data[[#This Row],[signup_date]]</f>
        <v>-132</v>
      </c>
      <c r="Y433" s="7">
        <f>IF(Working_Data[[#This Row],[churned]]="Active",1,0)</f>
        <v>1</v>
      </c>
      <c r="Z433" s="7">
        <f>YEAR(Working_Data[[#This Row],[order_date]])</f>
        <v>2023</v>
      </c>
    </row>
    <row r="434" spans="1:26" x14ac:dyDescent="0.25">
      <c r="A434" t="s">
        <v>918</v>
      </c>
      <c r="B434" t="s">
        <v>45</v>
      </c>
      <c r="C434" t="s">
        <v>82</v>
      </c>
      <c r="D434" t="s">
        <v>52</v>
      </c>
      <c r="E434" s="1">
        <v>45300</v>
      </c>
      <c r="F434" t="s">
        <v>919</v>
      </c>
      <c r="G434" s="1">
        <v>45270</v>
      </c>
      <c r="H434" t="s">
        <v>41</v>
      </c>
      <c r="I434" t="s">
        <v>48</v>
      </c>
      <c r="J434" t="s">
        <v>67</v>
      </c>
      <c r="K434">
        <v>3</v>
      </c>
      <c r="L434" s="3">
        <f>Working_Data[[#This Row],[price2]]/Working_Data[[#This Row],[quantity]]</f>
        <v>132.41333333333333</v>
      </c>
      <c r="M434" s="3">
        <v>397.24</v>
      </c>
      <c r="N434" t="s">
        <v>28</v>
      </c>
      <c r="O434">
        <v>17</v>
      </c>
      <c r="P434" s="1">
        <v>45360</v>
      </c>
      <c r="Q434">
        <v>297</v>
      </c>
      <c r="R434" t="s">
        <v>29</v>
      </c>
      <c r="S434">
        <v>3</v>
      </c>
      <c r="T434" s="1">
        <v>45646</v>
      </c>
      <c r="U434" t="s">
        <v>30</v>
      </c>
      <c r="V434" t="str">
        <f>TEXT(WEEKDAY(Working_Data[[#This Row],[order_date]],1),"DDDD")</f>
        <v>Sunday</v>
      </c>
      <c r="W434" t="str">
        <f>TEXT(Working_Data[[#This Row],[order_date]],"mmmm")</f>
        <v>December</v>
      </c>
      <c r="X434" s="7">
        <f>Working_Data[[#This Row],[last_order_date]]-Working_Data[[#This Row],[signup_date]]</f>
        <v>60</v>
      </c>
      <c r="Y434" s="7">
        <f>IF(Working_Data[[#This Row],[churned]]="Active",1,0)</f>
        <v>1</v>
      </c>
      <c r="Z434" s="7">
        <f>YEAR(Working_Data[[#This Row],[order_date]])</f>
        <v>2023</v>
      </c>
    </row>
    <row r="435" spans="1:26" x14ac:dyDescent="0.25">
      <c r="A435" t="s">
        <v>920</v>
      </c>
      <c r="B435" t="s">
        <v>21</v>
      </c>
      <c r="C435" t="s">
        <v>22</v>
      </c>
      <c r="D435" t="s">
        <v>77</v>
      </c>
      <c r="E435" s="1">
        <v>45406</v>
      </c>
      <c r="F435" t="s">
        <v>921</v>
      </c>
      <c r="G435" s="1">
        <v>45270</v>
      </c>
      <c r="H435" t="s">
        <v>58</v>
      </c>
      <c r="I435" t="s">
        <v>42</v>
      </c>
      <c r="J435" t="s">
        <v>64</v>
      </c>
      <c r="K435">
        <v>3</v>
      </c>
      <c r="L435" s="3">
        <f>Working_Data[[#This Row],[price2]]/Working_Data[[#This Row],[quantity]]</f>
        <v>94.263333333333335</v>
      </c>
      <c r="M435" s="3">
        <v>282.79000000000002</v>
      </c>
      <c r="N435" t="s">
        <v>28</v>
      </c>
      <c r="O435">
        <v>44</v>
      </c>
      <c r="P435" s="1">
        <v>45815</v>
      </c>
      <c r="Q435">
        <v>136</v>
      </c>
      <c r="R435" t="s">
        <v>43</v>
      </c>
      <c r="S435">
        <v>3</v>
      </c>
      <c r="T435" s="1">
        <v>45713</v>
      </c>
      <c r="U435" t="s">
        <v>36</v>
      </c>
      <c r="V435" t="str">
        <f>TEXT(WEEKDAY(Working_Data[[#This Row],[order_date]],1),"DDDD")</f>
        <v>Sunday</v>
      </c>
      <c r="W435" t="str">
        <f>TEXT(Working_Data[[#This Row],[order_date]],"mmmm")</f>
        <v>December</v>
      </c>
      <c r="X435" s="7">
        <f>Working_Data[[#This Row],[last_order_date]]-Working_Data[[#This Row],[signup_date]]</f>
        <v>409</v>
      </c>
      <c r="Y435" s="7">
        <f>IF(Working_Data[[#This Row],[churned]]="Active",1,0)</f>
        <v>0</v>
      </c>
      <c r="Z435" s="7">
        <f>YEAR(Working_Data[[#This Row],[order_date]])</f>
        <v>2023</v>
      </c>
    </row>
    <row r="436" spans="1:26" x14ac:dyDescent="0.25">
      <c r="A436" t="s">
        <v>922</v>
      </c>
      <c r="B436" t="s">
        <v>21</v>
      </c>
      <c r="C436" t="s">
        <v>22</v>
      </c>
      <c r="D436" t="s">
        <v>77</v>
      </c>
      <c r="E436" s="1">
        <v>45934</v>
      </c>
      <c r="F436" t="s">
        <v>923</v>
      </c>
      <c r="G436" s="1">
        <v>45270</v>
      </c>
      <c r="H436" t="s">
        <v>34</v>
      </c>
      <c r="I436" t="s">
        <v>26</v>
      </c>
      <c r="J436" t="s">
        <v>49</v>
      </c>
      <c r="K436">
        <v>1</v>
      </c>
      <c r="L436" s="3">
        <f>Working_Data[[#This Row],[price2]]/Working_Data[[#This Row],[quantity]]</f>
        <v>473.6</v>
      </c>
      <c r="M436" s="3">
        <v>473.6</v>
      </c>
      <c r="N436" t="s">
        <v>35</v>
      </c>
      <c r="O436">
        <v>35</v>
      </c>
      <c r="P436" s="1">
        <v>45712</v>
      </c>
      <c r="Q436">
        <v>378</v>
      </c>
      <c r="R436" t="s">
        <v>43</v>
      </c>
      <c r="S436">
        <v>1</v>
      </c>
      <c r="T436" s="1">
        <v>45831</v>
      </c>
      <c r="U436" t="s">
        <v>36</v>
      </c>
      <c r="V436" t="str">
        <f>TEXT(WEEKDAY(Working_Data[[#This Row],[order_date]],1),"DDDD")</f>
        <v>Sunday</v>
      </c>
      <c r="W436" t="str">
        <f>TEXT(Working_Data[[#This Row],[order_date]],"mmmm")</f>
        <v>December</v>
      </c>
      <c r="X436" s="7">
        <f>Working_Data[[#This Row],[last_order_date]]-Working_Data[[#This Row],[signup_date]]</f>
        <v>-222</v>
      </c>
      <c r="Y436" s="7">
        <f>IF(Working_Data[[#This Row],[churned]]="Active",1,0)</f>
        <v>0</v>
      </c>
      <c r="Z436" s="7">
        <f>YEAR(Working_Data[[#This Row],[order_date]])</f>
        <v>2023</v>
      </c>
    </row>
    <row r="437" spans="1:26" x14ac:dyDescent="0.25">
      <c r="A437" t="s">
        <v>924</v>
      </c>
      <c r="B437" t="s">
        <v>38</v>
      </c>
      <c r="C437" t="s">
        <v>22</v>
      </c>
      <c r="D437" t="s">
        <v>77</v>
      </c>
      <c r="E437" s="1">
        <v>45777</v>
      </c>
      <c r="F437" t="s">
        <v>925</v>
      </c>
      <c r="G437" s="1">
        <v>45212</v>
      </c>
      <c r="H437" t="s">
        <v>25</v>
      </c>
      <c r="I437" t="s">
        <v>54</v>
      </c>
      <c r="J437" t="s">
        <v>67</v>
      </c>
      <c r="K437">
        <v>5</v>
      </c>
      <c r="L437" s="3">
        <f>Working_Data[[#This Row],[price2]]/Working_Data[[#This Row],[quantity]]</f>
        <v>201.05599999999998</v>
      </c>
      <c r="M437" s="3">
        <v>1005.28</v>
      </c>
      <c r="N437" t="s">
        <v>35</v>
      </c>
      <c r="O437">
        <v>36</v>
      </c>
      <c r="P437" s="1">
        <v>45741</v>
      </c>
      <c r="Q437">
        <v>339</v>
      </c>
      <c r="R437" t="s">
        <v>29</v>
      </c>
      <c r="S437">
        <v>2</v>
      </c>
      <c r="T437" s="1">
        <v>45865</v>
      </c>
      <c r="U437" t="s">
        <v>30</v>
      </c>
      <c r="V437" t="str">
        <f>TEXT(WEEKDAY(Working_Data[[#This Row],[order_date]],1),"DDDD")</f>
        <v>Friday</v>
      </c>
      <c r="W437" t="str">
        <f>TEXT(Working_Data[[#This Row],[order_date]],"mmmm")</f>
        <v>October</v>
      </c>
      <c r="X437" s="7">
        <f>Working_Data[[#This Row],[last_order_date]]-Working_Data[[#This Row],[signup_date]]</f>
        <v>-36</v>
      </c>
      <c r="Y437" s="7">
        <f>IF(Working_Data[[#This Row],[churned]]="Active",1,0)</f>
        <v>1</v>
      </c>
      <c r="Z437" s="7">
        <f>YEAR(Working_Data[[#This Row],[order_date]])</f>
        <v>2023</v>
      </c>
    </row>
    <row r="438" spans="1:26" x14ac:dyDescent="0.25">
      <c r="A438" t="s">
        <v>926</v>
      </c>
      <c r="B438" t="s">
        <v>21</v>
      </c>
      <c r="C438" t="s">
        <v>39</v>
      </c>
      <c r="D438" t="s">
        <v>32</v>
      </c>
      <c r="E438" s="1">
        <v>45663</v>
      </c>
      <c r="F438" t="s">
        <v>927</v>
      </c>
      <c r="G438" s="1">
        <v>45212</v>
      </c>
      <c r="H438" t="s">
        <v>34</v>
      </c>
      <c r="I438" t="s">
        <v>42</v>
      </c>
      <c r="J438" t="s">
        <v>67</v>
      </c>
      <c r="K438">
        <v>5</v>
      </c>
      <c r="L438" s="3">
        <f>Working_Data[[#This Row],[price2]]/Working_Data[[#This Row],[quantity]]</f>
        <v>213.86399999999998</v>
      </c>
      <c r="M438" s="3">
        <v>1069.32</v>
      </c>
      <c r="N438" t="s">
        <v>35</v>
      </c>
      <c r="O438">
        <v>9</v>
      </c>
      <c r="P438" s="1">
        <v>45661</v>
      </c>
      <c r="Q438">
        <v>291</v>
      </c>
      <c r="R438" t="s">
        <v>29</v>
      </c>
      <c r="S438">
        <v>4</v>
      </c>
      <c r="T438" s="1">
        <v>45883</v>
      </c>
      <c r="U438" t="s">
        <v>36</v>
      </c>
      <c r="V438" t="str">
        <f>TEXT(WEEKDAY(Working_Data[[#This Row],[order_date]],1),"DDDD")</f>
        <v>Friday</v>
      </c>
      <c r="W438" t="str">
        <f>TEXT(Working_Data[[#This Row],[order_date]],"mmmm")</f>
        <v>October</v>
      </c>
      <c r="X438" s="7">
        <f>Working_Data[[#This Row],[last_order_date]]-Working_Data[[#This Row],[signup_date]]</f>
        <v>-2</v>
      </c>
      <c r="Y438" s="7">
        <f>IF(Working_Data[[#This Row],[churned]]="Active",1,0)</f>
        <v>1</v>
      </c>
      <c r="Z438" s="7">
        <f>YEAR(Working_Data[[#This Row],[order_date]])</f>
        <v>2023</v>
      </c>
    </row>
    <row r="439" spans="1:26" x14ac:dyDescent="0.25">
      <c r="A439" t="s">
        <v>928</v>
      </c>
      <c r="B439" t="s">
        <v>38</v>
      </c>
      <c r="C439" t="s">
        <v>82</v>
      </c>
      <c r="D439" t="s">
        <v>56</v>
      </c>
      <c r="E439" s="1">
        <v>45554</v>
      </c>
      <c r="F439" t="s">
        <v>929</v>
      </c>
      <c r="G439" s="1">
        <v>45212</v>
      </c>
      <c r="H439" t="s">
        <v>41</v>
      </c>
      <c r="I439" t="s">
        <v>54</v>
      </c>
      <c r="J439" t="s">
        <v>64</v>
      </c>
      <c r="K439">
        <v>4</v>
      </c>
      <c r="L439" s="3">
        <f>Working_Data[[#This Row],[price2]]/Working_Data[[#This Row],[quantity]]</f>
        <v>200.63749999999999</v>
      </c>
      <c r="M439" s="3">
        <v>802.55</v>
      </c>
      <c r="N439" t="s">
        <v>50</v>
      </c>
      <c r="O439">
        <v>38</v>
      </c>
      <c r="P439" s="1">
        <v>45967</v>
      </c>
      <c r="Q439">
        <v>125</v>
      </c>
      <c r="R439" t="s">
        <v>29</v>
      </c>
      <c r="S439">
        <v>2</v>
      </c>
      <c r="T439" s="1">
        <v>45734</v>
      </c>
      <c r="U439" t="s">
        <v>60</v>
      </c>
      <c r="V439" t="str">
        <f>TEXT(WEEKDAY(Working_Data[[#This Row],[order_date]],1),"DDDD")</f>
        <v>Friday</v>
      </c>
      <c r="W439" t="str">
        <f>TEXT(Working_Data[[#This Row],[order_date]],"mmmm")</f>
        <v>October</v>
      </c>
      <c r="X439" s="7">
        <f>Working_Data[[#This Row],[last_order_date]]-Working_Data[[#This Row],[signup_date]]</f>
        <v>413</v>
      </c>
      <c r="Y439" s="7">
        <f>IF(Working_Data[[#This Row],[churned]]="Active",1,0)</f>
        <v>1</v>
      </c>
      <c r="Z439" s="7">
        <f>YEAR(Working_Data[[#This Row],[order_date]])</f>
        <v>2023</v>
      </c>
    </row>
    <row r="440" spans="1:26" x14ac:dyDescent="0.25">
      <c r="A440" t="s">
        <v>930</v>
      </c>
      <c r="B440" t="s">
        <v>45</v>
      </c>
      <c r="C440" t="s">
        <v>82</v>
      </c>
      <c r="D440" t="s">
        <v>77</v>
      </c>
      <c r="E440" s="1">
        <v>45663</v>
      </c>
      <c r="F440" t="s">
        <v>931</v>
      </c>
      <c r="G440" s="1">
        <v>45212</v>
      </c>
      <c r="H440" t="s">
        <v>47</v>
      </c>
      <c r="I440" t="s">
        <v>63</v>
      </c>
      <c r="J440" t="s">
        <v>49</v>
      </c>
      <c r="K440">
        <v>1</v>
      </c>
      <c r="L440" s="3">
        <f>Working_Data[[#This Row],[price2]]/Working_Data[[#This Row],[quantity]]</f>
        <v>685.31</v>
      </c>
      <c r="M440" s="3">
        <v>685.31</v>
      </c>
      <c r="N440" t="s">
        <v>35</v>
      </c>
      <c r="O440">
        <v>31</v>
      </c>
      <c r="P440" s="1">
        <v>45300</v>
      </c>
      <c r="Q440">
        <v>50</v>
      </c>
      <c r="R440" t="s">
        <v>29</v>
      </c>
      <c r="S440">
        <v>5</v>
      </c>
      <c r="T440" s="1">
        <v>45816</v>
      </c>
      <c r="U440" t="s">
        <v>30</v>
      </c>
      <c r="V440" t="str">
        <f>TEXT(WEEKDAY(Working_Data[[#This Row],[order_date]],1),"DDDD")</f>
        <v>Friday</v>
      </c>
      <c r="W440" t="str">
        <f>TEXT(Working_Data[[#This Row],[order_date]],"mmmm")</f>
        <v>October</v>
      </c>
      <c r="X440" s="7">
        <f>Working_Data[[#This Row],[last_order_date]]-Working_Data[[#This Row],[signup_date]]</f>
        <v>-363</v>
      </c>
      <c r="Y440" s="7">
        <f>IF(Working_Data[[#This Row],[churned]]="Active",1,0)</f>
        <v>1</v>
      </c>
      <c r="Z440" s="7">
        <f>YEAR(Working_Data[[#This Row],[order_date]])</f>
        <v>2023</v>
      </c>
    </row>
    <row r="441" spans="1:26" x14ac:dyDescent="0.25">
      <c r="A441" t="s">
        <v>932</v>
      </c>
      <c r="B441" t="s">
        <v>45</v>
      </c>
      <c r="C441" t="s">
        <v>82</v>
      </c>
      <c r="D441" t="s">
        <v>56</v>
      </c>
      <c r="E441" s="1">
        <v>44966</v>
      </c>
      <c r="F441" t="s">
        <v>933</v>
      </c>
      <c r="G441" s="1">
        <v>45212</v>
      </c>
      <c r="H441" t="s">
        <v>34</v>
      </c>
      <c r="I441" t="s">
        <v>48</v>
      </c>
      <c r="J441" t="s">
        <v>64</v>
      </c>
      <c r="K441">
        <v>4</v>
      </c>
      <c r="L441" s="3">
        <f>Working_Data[[#This Row],[price2]]/Working_Data[[#This Row],[quantity]]</f>
        <v>297.25</v>
      </c>
      <c r="M441" s="3">
        <v>1189</v>
      </c>
      <c r="N441" t="s">
        <v>28</v>
      </c>
      <c r="O441">
        <v>4</v>
      </c>
      <c r="P441" s="1">
        <v>45703</v>
      </c>
      <c r="Q441">
        <v>163</v>
      </c>
      <c r="R441" t="s">
        <v>29</v>
      </c>
      <c r="S441">
        <v>4</v>
      </c>
      <c r="T441" s="1">
        <v>45736</v>
      </c>
      <c r="U441" t="s">
        <v>60</v>
      </c>
      <c r="V441" t="str">
        <f>TEXT(WEEKDAY(Working_Data[[#This Row],[order_date]],1),"DDDD")</f>
        <v>Friday</v>
      </c>
      <c r="W441" t="str">
        <f>TEXT(Working_Data[[#This Row],[order_date]],"mmmm")</f>
        <v>October</v>
      </c>
      <c r="X441" s="7">
        <f>Working_Data[[#This Row],[last_order_date]]-Working_Data[[#This Row],[signup_date]]</f>
        <v>737</v>
      </c>
      <c r="Y441" s="7">
        <f>IF(Working_Data[[#This Row],[churned]]="Active",1,0)</f>
        <v>1</v>
      </c>
      <c r="Z441" s="7">
        <f>YEAR(Working_Data[[#This Row],[order_date]])</f>
        <v>2023</v>
      </c>
    </row>
    <row r="442" spans="1:26" x14ac:dyDescent="0.25">
      <c r="A442" t="s">
        <v>934</v>
      </c>
      <c r="B442" t="s">
        <v>38</v>
      </c>
      <c r="C442" t="s">
        <v>82</v>
      </c>
      <c r="D442" t="s">
        <v>23</v>
      </c>
      <c r="E442" s="1">
        <v>45284</v>
      </c>
      <c r="F442" t="s">
        <v>935</v>
      </c>
      <c r="G442" s="1">
        <v>45212</v>
      </c>
      <c r="H442" t="s">
        <v>58</v>
      </c>
      <c r="I442" t="s">
        <v>42</v>
      </c>
      <c r="J442" t="s">
        <v>59</v>
      </c>
      <c r="K442">
        <v>3</v>
      </c>
      <c r="L442" s="3">
        <f>Working_Data[[#This Row],[price2]]/Working_Data[[#This Row],[quantity]]</f>
        <v>236.33</v>
      </c>
      <c r="M442" s="3">
        <v>708.99</v>
      </c>
      <c r="N442" t="s">
        <v>35</v>
      </c>
      <c r="O442">
        <v>50</v>
      </c>
      <c r="P442" s="1">
        <v>45591</v>
      </c>
      <c r="Q442">
        <v>212</v>
      </c>
      <c r="R442" t="s">
        <v>43</v>
      </c>
      <c r="S442">
        <v>5</v>
      </c>
      <c r="T442" s="1">
        <v>45852</v>
      </c>
      <c r="U442" t="s">
        <v>60</v>
      </c>
      <c r="V442" t="str">
        <f>TEXT(WEEKDAY(Working_Data[[#This Row],[order_date]],1),"DDDD")</f>
        <v>Friday</v>
      </c>
      <c r="W442" t="str">
        <f>TEXT(Working_Data[[#This Row],[order_date]],"mmmm")</f>
        <v>October</v>
      </c>
      <c r="X442" s="7">
        <f>Working_Data[[#This Row],[last_order_date]]-Working_Data[[#This Row],[signup_date]]</f>
        <v>307</v>
      </c>
      <c r="Y442" s="7">
        <f>IF(Working_Data[[#This Row],[churned]]="Active",1,0)</f>
        <v>0</v>
      </c>
      <c r="Z442" s="7">
        <f>YEAR(Working_Data[[#This Row],[order_date]])</f>
        <v>2023</v>
      </c>
    </row>
    <row r="443" spans="1:26" x14ac:dyDescent="0.25">
      <c r="A443" t="s">
        <v>936</v>
      </c>
      <c r="B443" t="s">
        <v>45</v>
      </c>
      <c r="C443" t="s">
        <v>22</v>
      </c>
      <c r="D443" t="s">
        <v>32</v>
      </c>
      <c r="E443" s="1">
        <v>45475</v>
      </c>
      <c r="F443" t="s">
        <v>937</v>
      </c>
      <c r="G443" s="1">
        <v>45212</v>
      </c>
      <c r="H443" t="s">
        <v>25</v>
      </c>
      <c r="I443" t="s">
        <v>26</v>
      </c>
      <c r="J443" t="s">
        <v>59</v>
      </c>
      <c r="K443">
        <v>2</v>
      </c>
      <c r="L443" s="3">
        <f>Working_Data[[#This Row],[price2]]/Working_Data[[#This Row],[quantity]]</f>
        <v>244.125</v>
      </c>
      <c r="M443" s="3">
        <v>488.25</v>
      </c>
      <c r="N443" t="s">
        <v>28</v>
      </c>
      <c r="O443">
        <v>42</v>
      </c>
      <c r="P443" s="1">
        <v>45683</v>
      </c>
      <c r="Q443">
        <v>459</v>
      </c>
      <c r="R443" t="s">
        <v>29</v>
      </c>
      <c r="S443">
        <v>1</v>
      </c>
      <c r="T443" s="1">
        <v>45547</v>
      </c>
      <c r="U443" t="s">
        <v>60</v>
      </c>
      <c r="V443" t="str">
        <f>TEXT(WEEKDAY(Working_Data[[#This Row],[order_date]],1),"DDDD")</f>
        <v>Friday</v>
      </c>
      <c r="W443" t="str">
        <f>TEXT(Working_Data[[#This Row],[order_date]],"mmmm")</f>
        <v>October</v>
      </c>
      <c r="X443" s="7">
        <f>Working_Data[[#This Row],[last_order_date]]-Working_Data[[#This Row],[signup_date]]</f>
        <v>208</v>
      </c>
      <c r="Y443" s="7">
        <f>IF(Working_Data[[#This Row],[churned]]="Active",1,0)</f>
        <v>1</v>
      </c>
      <c r="Z443" s="7">
        <f>YEAR(Working_Data[[#This Row],[order_date]])</f>
        <v>2023</v>
      </c>
    </row>
    <row r="444" spans="1:26" x14ac:dyDescent="0.25">
      <c r="A444" t="s">
        <v>938</v>
      </c>
      <c r="B444" t="s">
        <v>45</v>
      </c>
      <c r="C444" t="s">
        <v>82</v>
      </c>
      <c r="D444" t="s">
        <v>23</v>
      </c>
      <c r="E444" s="1">
        <v>45167</v>
      </c>
      <c r="F444" t="s">
        <v>939</v>
      </c>
      <c r="G444" s="1">
        <v>45212</v>
      </c>
      <c r="H444" t="s">
        <v>41</v>
      </c>
      <c r="I444" t="s">
        <v>63</v>
      </c>
      <c r="J444" t="s">
        <v>67</v>
      </c>
      <c r="K444">
        <v>2</v>
      </c>
      <c r="L444" s="3">
        <f>Working_Data[[#This Row],[price2]]/Working_Data[[#This Row],[quantity]]</f>
        <v>552.40499999999997</v>
      </c>
      <c r="M444" s="3">
        <v>1104.81</v>
      </c>
      <c r="N444" t="s">
        <v>28</v>
      </c>
      <c r="O444">
        <v>49</v>
      </c>
      <c r="P444" s="1">
        <v>45706</v>
      </c>
      <c r="Q444">
        <v>343</v>
      </c>
      <c r="R444" t="s">
        <v>43</v>
      </c>
      <c r="S444">
        <v>2</v>
      </c>
      <c r="T444" s="1">
        <v>45644</v>
      </c>
      <c r="U444" t="s">
        <v>30</v>
      </c>
      <c r="V444" t="str">
        <f>TEXT(WEEKDAY(Working_Data[[#This Row],[order_date]],1),"DDDD")</f>
        <v>Friday</v>
      </c>
      <c r="W444" t="str">
        <f>TEXT(Working_Data[[#This Row],[order_date]],"mmmm")</f>
        <v>October</v>
      </c>
      <c r="X444" s="7">
        <f>Working_Data[[#This Row],[last_order_date]]-Working_Data[[#This Row],[signup_date]]</f>
        <v>539</v>
      </c>
      <c r="Y444" s="7">
        <f>IF(Working_Data[[#This Row],[churned]]="Active",1,0)</f>
        <v>0</v>
      </c>
      <c r="Z444" s="7">
        <f>YEAR(Working_Data[[#This Row],[order_date]])</f>
        <v>2023</v>
      </c>
    </row>
    <row r="445" spans="1:26" x14ac:dyDescent="0.25">
      <c r="A445" t="s">
        <v>940</v>
      </c>
      <c r="B445" t="s">
        <v>45</v>
      </c>
      <c r="C445" t="s">
        <v>82</v>
      </c>
      <c r="D445" t="s">
        <v>56</v>
      </c>
      <c r="E445" s="1">
        <v>45665</v>
      </c>
      <c r="F445" t="s">
        <v>941</v>
      </c>
      <c r="G445" s="1">
        <v>45212</v>
      </c>
      <c r="H445" t="s">
        <v>25</v>
      </c>
      <c r="I445" t="s">
        <v>48</v>
      </c>
      <c r="J445" t="s">
        <v>64</v>
      </c>
      <c r="K445">
        <v>2</v>
      </c>
      <c r="L445" s="3">
        <f>Working_Data[[#This Row],[price2]]/Working_Data[[#This Row],[quantity]]</f>
        <v>408.59</v>
      </c>
      <c r="M445" s="3">
        <v>817.18</v>
      </c>
      <c r="N445" t="s">
        <v>28</v>
      </c>
      <c r="O445">
        <v>15</v>
      </c>
      <c r="P445" s="1">
        <v>45649</v>
      </c>
      <c r="Q445">
        <v>417</v>
      </c>
      <c r="R445" t="s">
        <v>43</v>
      </c>
      <c r="S445">
        <v>2</v>
      </c>
      <c r="T445" s="1">
        <v>45704</v>
      </c>
      <c r="U445" t="s">
        <v>36</v>
      </c>
      <c r="V445" t="str">
        <f>TEXT(WEEKDAY(Working_Data[[#This Row],[order_date]],1),"DDDD")</f>
        <v>Friday</v>
      </c>
      <c r="W445" t="str">
        <f>TEXT(Working_Data[[#This Row],[order_date]],"mmmm")</f>
        <v>October</v>
      </c>
      <c r="X445" s="7">
        <f>Working_Data[[#This Row],[last_order_date]]-Working_Data[[#This Row],[signup_date]]</f>
        <v>-16</v>
      </c>
      <c r="Y445" s="7">
        <f>IF(Working_Data[[#This Row],[churned]]="Active",1,0)</f>
        <v>0</v>
      </c>
      <c r="Z445" s="7">
        <f>YEAR(Working_Data[[#This Row],[order_date]])</f>
        <v>2023</v>
      </c>
    </row>
    <row r="446" spans="1:26" x14ac:dyDescent="0.25">
      <c r="A446" t="s">
        <v>942</v>
      </c>
      <c r="B446" t="s">
        <v>45</v>
      </c>
      <c r="C446" t="s">
        <v>82</v>
      </c>
      <c r="D446" t="s">
        <v>52</v>
      </c>
      <c r="E446" s="1">
        <v>45482</v>
      </c>
      <c r="F446" t="s">
        <v>943</v>
      </c>
      <c r="G446" s="1">
        <v>45212</v>
      </c>
      <c r="H446" t="s">
        <v>25</v>
      </c>
      <c r="I446" t="s">
        <v>42</v>
      </c>
      <c r="J446" t="s">
        <v>49</v>
      </c>
      <c r="K446">
        <v>2</v>
      </c>
      <c r="L446" s="3">
        <f>Working_Data[[#This Row],[price2]]/Working_Data[[#This Row],[quantity]]</f>
        <v>698.8</v>
      </c>
      <c r="M446" s="3">
        <v>1397.6</v>
      </c>
      <c r="N446" t="s">
        <v>50</v>
      </c>
      <c r="O446">
        <v>31</v>
      </c>
      <c r="P446" s="1">
        <v>45777</v>
      </c>
      <c r="Q446">
        <v>8</v>
      </c>
      <c r="R446" t="s">
        <v>43</v>
      </c>
      <c r="S446">
        <v>3</v>
      </c>
      <c r="T446" s="1">
        <v>45859</v>
      </c>
      <c r="U446" t="s">
        <v>30</v>
      </c>
      <c r="V446" t="str">
        <f>TEXT(WEEKDAY(Working_Data[[#This Row],[order_date]],1),"DDDD")</f>
        <v>Friday</v>
      </c>
      <c r="W446" t="str">
        <f>TEXT(Working_Data[[#This Row],[order_date]],"mmmm")</f>
        <v>October</v>
      </c>
      <c r="X446" s="7">
        <f>Working_Data[[#This Row],[last_order_date]]-Working_Data[[#This Row],[signup_date]]</f>
        <v>295</v>
      </c>
      <c r="Y446" s="7">
        <f>IF(Working_Data[[#This Row],[churned]]="Active",1,0)</f>
        <v>0</v>
      </c>
      <c r="Z446" s="7">
        <f>YEAR(Working_Data[[#This Row],[order_date]])</f>
        <v>2023</v>
      </c>
    </row>
    <row r="447" spans="1:26" x14ac:dyDescent="0.25">
      <c r="A447" t="s">
        <v>944</v>
      </c>
      <c r="B447" t="s">
        <v>45</v>
      </c>
      <c r="C447" t="s">
        <v>22</v>
      </c>
      <c r="D447" t="s">
        <v>32</v>
      </c>
      <c r="E447" s="1">
        <v>45649</v>
      </c>
      <c r="F447" t="s">
        <v>945</v>
      </c>
      <c r="G447" s="1">
        <v>45213</v>
      </c>
      <c r="H447" t="s">
        <v>25</v>
      </c>
      <c r="I447" t="s">
        <v>48</v>
      </c>
      <c r="J447" t="s">
        <v>49</v>
      </c>
      <c r="K447">
        <v>2</v>
      </c>
      <c r="L447" s="3">
        <f>Working_Data[[#This Row],[price2]]/Working_Data[[#This Row],[quantity]]</f>
        <v>154.47</v>
      </c>
      <c r="M447" s="3">
        <v>308.94</v>
      </c>
      <c r="N447" t="s">
        <v>28</v>
      </c>
      <c r="O447">
        <v>47</v>
      </c>
      <c r="P447" s="1">
        <v>45765</v>
      </c>
      <c r="Q447">
        <v>429</v>
      </c>
      <c r="R447" t="s">
        <v>29</v>
      </c>
      <c r="S447">
        <v>3</v>
      </c>
      <c r="T447" s="1">
        <v>45815</v>
      </c>
      <c r="U447" t="s">
        <v>36</v>
      </c>
      <c r="V447" t="str">
        <f>TEXT(WEEKDAY(Working_Data[[#This Row],[order_date]],1),"DDDD")</f>
        <v>Saturday</v>
      </c>
      <c r="W447" t="str">
        <f>TEXT(Working_Data[[#This Row],[order_date]],"mmmm")</f>
        <v>October</v>
      </c>
      <c r="X447" s="7">
        <f>Working_Data[[#This Row],[last_order_date]]-Working_Data[[#This Row],[signup_date]]</f>
        <v>116</v>
      </c>
      <c r="Y447" s="7">
        <f>IF(Working_Data[[#This Row],[churned]]="Active",1,0)</f>
        <v>1</v>
      </c>
      <c r="Z447" s="7">
        <f>YEAR(Working_Data[[#This Row],[order_date]])</f>
        <v>2023</v>
      </c>
    </row>
    <row r="448" spans="1:26" x14ac:dyDescent="0.25">
      <c r="A448" t="s">
        <v>946</v>
      </c>
      <c r="B448" t="s">
        <v>21</v>
      </c>
      <c r="C448" t="s">
        <v>39</v>
      </c>
      <c r="D448" t="s">
        <v>23</v>
      </c>
      <c r="E448" s="1">
        <v>45724</v>
      </c>
      <c r="F448" t="s">
        <v>947</v>
      </c>
      <c r="G448" s="1">
        <v>45213</v>
      </c>
      <c r="H448" t="s">
        <v>47</v>
      </c>
      <c r="I448" t="s">
        <v>63</v>
      </c>
      <c r="J448" t="s">
        <v>27</v>
      </c>
      <c r="K448">
        <v>3</v>
      </c>
      <c r="L448" s="3">
        <f>Working_Data[[#This Row],[price2]]/Working_Data[[#This Row],[quantity]]</f>
        <v>431.97</v>
      </c>
      <c r="M448" s="3">
        <v>1295.9100000000001</v>
      </c>
      <c r="N448" t="s">
        <v>35</v>
      </c>
      <c r="O448">
        <v>50</v>
      </c>
      <c r="P448" s="1">
        <v>45529</v>
      </c>
      <c r="Q448">
        <v>424</v>
      </c>
      <c r="R448" t="s">
        <v>29</v>
      </c>
      <c r="S448">
        <v>5</v>
      </c>
      <c r="T448" s="1">
        <v>45865</v>
      </c>
      <c r="U448" t="s">
        <v>30</v>
      </c>
      <c r="V448" t="str">
        <f>TEXT(WEEKDAY(Working_Data[[#This Row],[order_date]],1),"DDDD")</f>
        <v>Saturday</v>
      </c>
      <c r="W448" t="str">
        <f>TEXT(Working_Data[[#This Row],[order_date]],"mmmm")</f>
        <v>October</v>
      </c>
      <c r="X448" s="7">
        <f>Working_Data[[#This Row],[last_order_date]]-Working_Data[[#This Row],[signup_date]]</f>
        <v>-195</v>
      </c>
      <c r="Y448" s="7">
        <f>IF(Working_Data[[#This Row],[churned]]="Active",1,0)</f>
        <v>1</v>
      </c>
      <c r="Z448" s="7">
        <f>YEAR(Working_Data[[#This Row],[order_date]])</f>
        <v>2023</v>
      </c>
    </row>
    <row r="449" spans="1:26" x14ac:dyDescent="0.25">
      <c r="A449" t="s">
        <v>948</v>
      </c>
      <c r="B449" t="s">
        <v>38</v>
      </c>
      <c r="C449" t="s">
        <v>82</v>
      </c>
      <c r="D449" t="s">
        <v>23</v>
      </c>
      <c r="E449" s="1">
        <v>45704</v>
      </c>
      <c r="F449" t="s">
        <v>949</v>
      </c>
      <c r="G449" s="1">
        <v>45213</v>
      </c>
      <c r="H449" t="s">
        <v>34</v>
      </c>
      <c r="I449" t="s">
        <v>54</v>
      </c>
      <c r="J449" t="s">
        <v>27</v>
      </c>
      <c r="K449">
        <v>4</v>
      </c>
      <c r="L449" s="3">
        <f>Working_Data[[#This Row],[price2]]/Working_Data[[#This Row],[quantity]]</f>
        <v>154.4425</v>
      </c>
      <c r="M449" s="3">
        <v>617.77</v>
      </c>
      <c r="N449" t="s">
        <v>50</v>
      </c>
      <c r="O449">
        <v>12</v>
      </c>
      <c r="P449" s="1">
        <v>45843</v>
      </c>
      <c r="Q449">
        <v>284</v>
      </c>
      <c r="R449" t="s">
        <v>43</v>
      </c>
      <c r="S449">
        <v>1</v>
      </c>
      <c r="T449" s="1">
        <v>45809</v>
      </c>
      <c r="U449" t="s">
        <v>60</v>
      </c>
      <c r="V449" t="str">
        <f>TEXT(WEEKDAY(Working_Data[[#This Row],[order_date]],1),"DDDD")</f>
        <v>Saturday</v>
      </c>
      <c r="W449" t="str">
        <f>TEXT(Working_Data[[#This Row],[order_date]],"mmmm")</f>
        <v>October</v>
      </c>
      <c r="X449" s="7">
        <f>Working_Data[[#This Row],[last_order_date]]-Working_Data[[#This Row],[signup_date]]</f>
        <v>139</v>
      </c>
      <c r="Y449" s="7">
        <f>IF(Working_Data[[#This Row],[churned]]="Active",1,0)</f>
        <v>0</v>
      </c>
      <c r="Z449" s="7">
        <f>YEAR(Working_Data[[#This Row],[order_date]])</f>
        <v>2023</v>
      </c>
    </row>
    <row r="450" spans="1:26" x14ac:dyDescent="0.25">
      <c r="A450" t="s">
        <v>950</v>
      </c>
      <c r="B450" t="s">
        <v>21</v>
      </c>
      <c r="C450" t="s">
        <v>82</v>
      </c>
      <c r="D450" t="s">
        <v>77</v>
      </c>
      <c r="E450" s="1">
        <v>45851</v>
      </c>
      <c r="F450" t="s">
        <v>951</v>
      </c>
      <c r="G450" s="1">
        <v>45213</v>
      </c>
      <c r="H450" t="s">
        <v>58</v>
      </c>
      <c r="I450" t="s">
        <v>26</v>
      </c>
      <c r="J450" t="s">
        <v>59</v>
      </c>
      <c r="K450">
        <v>2</v>
      </c>
      <c r="L450" s="3">
        <f>Working_Data[[#This Row],[price2]]/Working_Data[[#This Row],[quantity]]</f>
        <v>725.86</v>
      </c>
      <c r="M450" s="3">
        <v>1451.72</v>
      </c>
      <c r="N450" t="s">
        <v>50</v>
      </c>
      <c r="O450">
        <v>45</v>
      </c>
      <c r="P450" s="1">
        <v>45908</v>
      </c>
      <c r="Q450">
        <v>38</v>
      </c>
      <c r="R450" t="s">
        <v>43</v>
      </c>
      <c r="S450">
        <v>5</v>
      </c>
      <c r="T450" s="1">
        <v>45999</v>
      </c>
      <c r="U450" t="s">
        <v>60</v>
      </c>
      <c r="V450" t="str">
        <f>TEXT(WEEKDAY(Working_Data[[#This Row],[order_date]],1),"DDDD")</f>
        <v>Saturday</v>
      </c>
      <c r="W450" t="str">
        <f>TEXT(Working_Data[[#This Row],[order_date]],"mmmm")</f>
        <v>October</v>
      </c>
      <c r="X450" s="7">
        <f>Working_Data[[#This Row],[last_order_date]]-Working_Data[[#This Row],[signup_date]]</f>
        <v>57</v>
      </c>
      <c r="Y450" s="7">
        <f>IF(Working_Data[[#This Row],[churned]]="Active",1,0)</f>
        <v>0</v>
      </c>
      <c r="Z450" s="7">
        <f>YEAR(Working_Data[[#This Row],[order_date]])</f>
        <v>2023</v>
      </c>
    </row>
    <row r="451" spans="1:26" x14ac:dyDescent="0.25">
      <c r="A451" t="s">
        <v>952</v>
      </c>
      <c r="B451" t="s">
        <v>45</v>
      </c>
      <c r="C451" t="s">
        <v>82</v>
      </c>
      <c r="D451" t="s">
        <v>77</v>
      </c>
      <c r="E451" s="1">
        <v>45611</v>
      </c>
      <c r="F451" t="s">
        <v>953</v>
      </c>
      <c r="G451" s="1">
        <v>45213</v>
      </c>
      <c r="H451" t="s">
        <v>47</v>
      </c>
      <c r="I451" t="s">
        <v>54</v>
      </c>
      <c r="J451" t="s">
        <v>27</v>
      </c>
      <c r="K451">
        <v>5</v>
      </c>
      <c r="L451" s="3">
        <f>Working_Data[[#This Row],[price2]]/Working_Data[[#This Row],[quantity]]</f>
        <v>112.83199999999999</v>
      </c>
      <c r="M451" s="3">
        <v>564.16</v>
      </c>
      <c r="N451" t="s">
        <v>35</v>
      </c>
      <c r="O451">
        <v>14</v>
      </c>
      <c r="P451" s="1">
        <v>45717</v>
      </c>
      <c r="Q451">
        <v>379</v>
      </c>
      <c r="R451" t="s">
        <v>43</v>
      </c>
      <c r="S451">
        <v>2</v>
      </c>
      <c r="T451" s="1">
        <v>45812</v>
      </c>
      <c r="U451" t="s">
        <v>36</v>
      </c>
      <c r="V451" t="str">
        <f>TEXT(WEEKDAY(Working_Data[[#This Row],[order_date]],1),"DDDD")</f>
        <v>Saturday</v>
      </c>
      <c r="W451" t="str">
        <f>TEXT(Working_Data[[#This Row],[order_date]],"mmmm")</f>
        <v>October</v>
      </c>
      <c r="X451" s="7">
        <f>Working_Data[[#This Row],[last_order_date]]-Working_Data[[#This Row],[signup_date]]</f>
        <v>106</v>
      </c>
      <c r="Y451" s="7">
        <f>IF(Working_Data[[#This Row],[churned]]="Active",1,0)</f>
        <v>0</v>
      </c>
      <c r="Z451" s="7">
        <f>YEAR(Working_Data[[#This Row],[order_date]])</f>
        <v>2023</v>
      </c>
    </row>
    <row r="452" spans="1:26" x14ac:dyDescent="0.25">
      <c r="A452" t="s">
        <v>954</v>
      </c>
      <c r="B452" t="s">
        <v>38</v>
      </c>
      <c r="C452" t="s">
        <v>22</v>
      </c>
      <c r="D452" t="s">
        <v>56</v>
      </c>
      <c r="E452" s="1">
        <v>45413</v>
      </c>
      <c r="F452" t="s">
        <v>955</v>
      </c>
      <c r="G452" s="1">
        <v>45214</v>
      </c>
      <c r="H452" t="s">
        <v>34</v>
      </c>
      <c r="I452" t="s">
        <v>54</v>
      </c>
      <c r="J452" t="s">
        <v>59</v>
      </c>
      <c r="K452">
        <v>2</v>
      </c>
      <c r="L452" s="3">
        <f>Working_Data[[#This Row],[price2]]/Working_Data[[#This Row],[quantity]]</f>
        <v>684.05</v>
      </c>
      <c r="M452" s="3">
        <v>1368.1</v>
      </c>
      <c r="N452" t="s">
        <v>28</v>
      </c>
      <c r="O452">
        <v>32</v>
      </c>
      <c r="P452" s="1">
        <v>45587</v>
      </c>
      <c r="Q452">
        <v>205</v>
      </c>
      <c r="R452" t="s">
        <v>43</v>
      </c>
      <c r="S452">
        <v>1</v>
      </c>
      <c r="T452" s="1">
        <v>45423</v>
      </c>
      <c r="U452" t="s">
        <v>30</v>
      </c>
      <c r="V452" t="str">
        <f>TEXT(WEEKDAY(Working_Data[[#This Row],[order_date]],1),"DDDD")</f>
        <v>Sunday</v>
      </c>
      <c r="W452" t="str">
        <f>TEXT(Working_Data[[#This Row],[order_date]],"mmmm")</f>
        <v>October</v>
      </c>
      <c r="X452" s="7">
        <f>Working_Data[[#This Row],[last_order_date]]-Working_Data[[#This Row],[signup_date]]</f>
        <v>174</v>
      </c>
      <c r="Y452" s="7">
        <f>IF(Working_Data[[#This Row],[churned]]="Active",1,0)</f>
        <v>0</v>
      </c>
      <c r="Z452" s="7">
        <f>YEAR(Working_Data[[#This Row],[order_date]])</f>
        <v>2023</v>
      </c>
    </row>
    <row r="453" spans="1:26" x14ac:dyDescent="0.25">
      <c r="A453" t="s">
        <v>956</v>
      </c>
      <c r="B453" t="s">
        <v>21</v>
      </c>
      <c r="C453" t="s">
        <v>22</v>
      </c>
      <c r="D453" t="s">
        <v>23</v>
      </c>
      <c r="E453" s="1">
        <v>45476</v>
      </c>
      <c r="F453" t="s">
        <v>957</v>
      </c>
      <c r="G453" s="1">
        <v>45214</v>
      </c>
      <c r="H453" t="s">
        <v>41</v>
      </c>
      <c r="I453" t="s">
        <v>63</v>
      </c>
      <c r="J453" t="s">
        <v>67</v>
      </c>
      <c r="K453">
        <v>3</v>
      </c>
      <c r="L453" s="3">
        <f>Working_Data[[#This Row],[price2]]/Working_Data[[#This Row],[quantity]]</f>
        <v>353.46333333333337</v>
      </c>
      <c r="M453" s="3">
        <v>1060.3900000000001</v>
      </c>
      <c r="N453" t="s">
        <v>28</v>
      </c>
      <c r="O453">
        <v>48</v>
      </c>
      <c r="P453" s="1">
        <v>45701</v>
      </c>
      <c r="Q453">
        <v>381</v>
      </c>
      <c r="R453" t="s">
        <v>29</v>
      </c>
      <c r="S453">
        <v>3</v>
      </c>
      <c r="T453" s="1">
        <v>45748</v>
      </c>
      <c r="U453" t="s">
        <v>60</v>
      </c>
      <c r="V453" t="str">
        <f>TEXT(WEEKDAY(Working_Data[[#This Row],[order_date]],1),"DDDD")</f>
        <v>Sunday</v>
      </c>
      <c r="W453" t="str">
        <f>TEXT(Working_Data[[#This Row],[order_date]],"mmmm")</f>
        <v>October</v>
      </c>
      <c r="X453" s="7">
        <f>Working_Data[[#This Row],[last_order_date]]-Working_Data[[#This Row],[signup_date]]</f>
        <v>225</v>
      </c>
      <c r="Y453" s="7">
        <f>IF(Working_Data[[#This Row],[churned]]="Active",1,0)</f>
        <v>1</v>
      </c>
      <c r="Z453" s="7">
        <f>YEAR(Working_Data[[#This Row],[order_date]])</f>
        <v>2023</v>
      </c>
    </row>
    <row r="454" spans="1:26" x14ac:dyDescent="0.25">
      <c r="A454" t="s">
        <v>958</v>
      </c>
      <c r="B454" t="s">
        <v>21</v>
      </c>
      <c r="C454" t="s">
        <v>82</v>
      </c>
      <c r="D454" t="s">
        <v>32</v>
      </c>
      <c r="E454" s="1">
        <v>45327</v>
      </c>
      <c r="F454" t="s">
        <v>959</v>
      </c>
      <c r="G454" s="1">
        <v>45214</v>
      </c>
      <c r="H454" t="s">
        <v>58</v>
      </c>
      <c r="I454" t="s">
        <v>48</v>
      </c>
      <c r="J454" t="s">
        <v>59</v>
      </c>
      <c r="K454">
        <v>4</v>
      </c>
      <c r="L454" s="3">
        <f>Working_Data[[#This Row],[price2]]/Working_Data[[#This Row],[quantity]]</f>
        <v>254.89500000000001</v>
      </c>
      <c r="M454" s="3">
        <v>1019.58</v>
      </c>
      <c r="N454" t="s">
        <v>35</v>
      </c>
      <c r="O454">
        <v>30</v>
      </c>
      <c r="P454" s="1">
        <v>45606</v>
      </c>
      <c r="Q454">
        <v>92</v>
      </c>
      <c r="R454" t="s">
        <v>43</v>
      </c>
      <c r="S454">
        <v>2</v>
      </c>
      <c r="T454" s="1">
        <v>45754</v>
      </c>
      <c r="U454" t="s">
        <v>60</v>
      </c>
      <c r="V454" t="str">
        <f>TEXT(WEEKDAY(Working_Data[[#This Row],[order_date]],1),"DDDD")</f>
        <v>Sunday</v>
      </c>
      <c r="W454" t="str">
        <f>TEXT(Working_Data[[#This Row],[order_date]],"mmmm")</f>
        <v>October</v>
      </c>
      <c r="X454" s="7">
        <f>Working_Data[[#This Row],[last_order_date]]-Working_Data[[#This Row],[signup_date]]</f>
        <v>279</v>
      </c>
      <c r="Y454" s="7">
        <f>IF(Working_Data[[#This Row],[churned]]="Active",1,0)</f>
        <v>0</v>
      </c>
      <c r="Z454" s="7">
        <f>YEAR(Working_Data[[#This Row],[order_date]])</f>
        <v>2023</v>
      </c>
    </row>
    <row r="455" spans="1:26" x14ac:dyDescent="0.25">
      <c r="A455" t="s">
        <v>960</v>
      </c>
      <c r="B455" t="s">
        <v>21</v>
      </c>
      <c r="C455" t="s">
        <v>82</v>
      </c>
      <c r="D455" t="s">
        <v>77</v>
      </c>
      <c r="E455" s="1">
        <v>45864</v>
      </c>
      <c r="F455" t="s">
        <v>961</v>
      </c>
      <c r="G455" s="1">
        <v>45214</v>
      </c>
      <c r="H455" t="s">
        <v>41</v>
      </c>
      <c r="I455" t="s">
        <v>42</v>
      </c>
      <c r="J455" t="s">
        <v>49</v>
      </c>
      <c r="K455">
        <v>3</v>
      </c>
      <c r="L455" s="3">
        <f>Working_Data[[#This Row],[price2]]/Working_Data[[#This Row],[quantity]]</f>
        <v>76.38</v>
      </c>
      <c r="M455" s="3">
        <v>229.14</v>
      </c>
      <c r="N455" t="s">
        <v>50</v>
      </c>
      <c r="O455">
        <v>24</v>
      </c>
      <c r="P455" s="1">
        <v>45615</v>
      </c>
      <c r="Q455">
        <v>248</v>
      </c>
      <c r="R455" t="s">
        <v>29</v>
      </c>
      <c r="S455">
        <v>5</v>
      </c>
      <c r="T455" s="1">
        <v>45779</v>
      </c>
      <c r="U455" t="s">
        <v>60</v>
      </c>
      <c r="V455" t="str">
        <f>TEXT(WEEKDAY(Working_Data[[#This Row],[order_date]],1),"DDDD")</f>
        <v>Sunday</v>
      </c>
      <c r="W455" t="str">
        <f>TEXT(Working_Data[[#This Row],[order_date]],"mmmm")</f>
        <v>October</v>
      </c>
      <c r="X455" s="7">
        <f>Working_Data[[#This Row],[last_order_date]]-Working_Data[[#This Row],[signup_date]]</f>
        <v>-249</v>
      </c>
      <c r="Y455" s="7">
        <f>IF(Working_Data[[#This Row],[churned]]="Active",1,0)</f>
        <v>1</v>
      </c>
      <c r="Z455" s="7">
        <f>YEAR(Working_Data[[#This Row],[order_date]])</f>
        <v>2023</v>
      </c>
    </row>
    <row r="456" spans="1:26" x14ac:dyDescent="0.25">
      <c r="A456" t="s">
        <v>962</v>
      </c>
      <c r="B456" t="s">
        <v>38</v>
      </c>
      <c r="C456" t="s">
        <v>39</v>
      </c>
      <c r="D456" t="s">
        <v>32</v>
      </c>
      <c r="E456" s="1">
        <v>45279</v>
      </c>
      <c r="F456" t="s">
        <v>963</v>
      </c>
      <c r="G456" s="1">
        <v>45214</v>
      </c>
      <c r="H456" t="s">
        <v>47</v>
      </c>
      <c r="I456" t="s">
        <v>26</v>
      </c>
      <c r="J456" t="s">
        <v>49</v>
      </c>
      <c r="K456">
        <v>2</v>
      </c>
      <c r="L456" s="3">
        <f>Working_Data[[#This Row],[price2]]/Working_Data[[#This Row],[quantity]]</f>
        <v>461.87</v>
      </c>
      <c r="M456" s="3">
        <v>923.74</v>
      </c>
      <c r="N456" t="s">
        <v>28</v>
      </c>
      <c r="O456">
        <v>40</v>
      </c>
      <c r="P456" s="1">
        <v>45735</v>
      </c>
      <c r="Q456">
        <v>118</v>
      </c>
      <c r="R456" t="s">
        <v>43</v>
      </c>
      <c r="S456">
        <v>3</v>
      </c>
      <c r="T456" s="1">
        <v>45595</v>
      </c>
      <c r="U456" t="s">
        <v>30</v>
      </c>
      <c r="V456" t="str">
        <f>TEXT(WEEKDAY(Working_Data[[#This Row],[order_date]],1),"DDDD")</f>
        <v>Sunday</v>
      </c>
      <c r="W456" t="str">
        <f>TEXT(Working_Data[[#This Row],[order_date]],"mmmm")</f>
        <v>October</v>
      </c>
      <c r="X456" s="7">
        <f>Working_Data[[#This Row],[last_order_date]]-Working_Data[[#This Row],[signup_date]]</f>
        <v>456</v>
      </c>
      <c r="Y456" s="7">
        <f>IF(Working_Data[[#This Row],[churned]]="Active",1,0)</f>
        <v>0</v>
      </c>
      <c r="Z456" s="7">
        <f>YEAR(Working_Data[[#This Row],[order_date]])</f>
        <v>2023</v>
      </c>
    </row>
    <row r="457" spans="1:26" x14ac:dyDescent="0.25">
      <c r="A457" t="s">
        <v>964</v>
      </c>
      <c r="B457" t="s">
        <v>45</v>
      </c>
      <c r="C457" t="s">
        <v>22</v>
      </c>
      <c r="D457" t="s">
        <v>52</v>
      </c>
      <c r="E457" s="1">
        <v>45488</v>
      </c>
      <c r="F457" t="s">
        <v>965</v>
      </c>
      <c r="G457" s="1">
        <v>45214</v>
      </c>
      <c r="H457" t="s">
        <v>41</v>
      </c>
      <c r="I457" t="s">
        <v>26</v>
      </c>
      <c r="J457" t="s">
        <v>27</v>
      </c>
      <c r="K457">
        <v>3</v>
      </c>
      <c r="L457" s="3">
        <f>Working_Data[[#This Row],[price2]]/Working_Data[[#This Row],[quantity]]</f>
        <v>79.786666666666676</v>
      </c>
      <c r="M457" s="3">
        <v>239.36</v>
      </c>
      <c r="N457" t="s">
        <v>50</v>
      </c>
      <c r="O457">
        <v>25</v>
      </c>
      <c r="P457" s="1">
        <v>45772</v>
      </c>
      <c r="Q457">
        <v>331</v>
      </c>
      <c r="R457" t="s">
        <v>43</v>
      </c>
      <c r="S457">
        <v>2</v>
      </c>
      <c r="T457" s="1">
        <v>45525</v>
      </c>
      <c r="U457" t="s">
        <v>60</v>
      </c>
      <c r="V457" t="str">
        <f>TEXT(WEEKDAY(Working_Data[[#This Row],[order_date]],1),"DDDD")</f>
        <v>Sunday</v>
      </c>
      <c r="W457" t="str">
        <f>TEXT(Working_Data[[#This Row],[order_date]],"mmmm")</f>
        <v>October</v>
      </c>
      <c r="X457" s="7">
        <f>Working_Data[[#This Row],[last_order_date]]-Working_Data[[#This Row],[signup_date]]</f>
        <v>284</v>
      </c>
      <c r="Y457" s="7">
        <f>IF(Working_Data[[#This Row],[churned]]="Active",1,0)</f>
        <v>0</v>
      </c>
      <c r="Z457" s="7">
        <f>YEAR(Working_Data[[#This Row],[order_date]])</f>
        <v>2023</v>
      </c>
    </row>
    <row r="458" spans="1:26" x14ac:dyDescent="0.25">
      <c r="A458" t="s">
        <v>966</v>
      </c>
      <c r="B458" t="s">
        <v>38</v>
      </c>
      <c r="C458" t="s">
        <v>39</v>
      </c>
      <c r="D458" t="s">
        <v>23</v>
      </c>
      <c r="E458" s="1">
        <v>45585</v>
      </c>
      <c r="F458" t="s">
        <v>967</v>
      </c>
      <c r="G458" s="1">
        <v>45215</v>
      </c>
      <c r="H458" t="s">
        <v>41</v>
      </c>
      <c r="I458" t="s">
        <v>48</v>
      </c>
      <c r="J458" t="s">
        <v>59</v>
      </c>
      <c r="K458">
        <v>1</v>
      </c>
      <c r="L458" s="3">
        <f>Working_Data[[#This Row],[price2]]/Working_Data[[#This Row],[quantity]]</f>
        <v>433.41</v>
      </c>
      <c r="M458" s="3">
        <v>433.41</v>
      </c>
      <c r="N458" t="s">
        <v>50</v>
      </c>
      <c r="O458">
        <v>21</v>
      </c>
      <c r="P458" s="1">
        <v>45808</v>
      </c>
      <c r="Q458">
        <v>230</v>
      </c>
      <c r="R458" t="s">
        <v>43</v>
      </c>
      <c r="S458">
        <v>5</v>
      </c>
      <c r="T458" s="1">
        <v>45609</v>
      </c>
      <c r="U458" t="s">
        <v>36</v>
      </c>
      <c r="V458" t="str">
        <f>TEXT(WEEKDAY(Working_Data[[#This Row],[order_date]],1),"DDDD")</f>
        <v>Monday</v>
      </c>
      <c r="W458" t="str">
        <f>TEXT(Working_Data[[#This Row],[order_date]],"mmmm")</f>
        <v>October</v>
      </c>
      <c r="X458" s="7">
        <f>Working_Data[[#This Row],[last_order_date]]-Working_Data[[#This Row],[signup_date]]</f>
        <v>223</v>
      </c>
      <c r="Y458" s="7">
        <f>IF(Working_Data[[#This Row],[churned]]="Active",1,0)</f>
        <v>0</v>
      </c>
      <c r="Z458" s="7">
        <f>YEAR(Working_Data[[#This Row],[order_date]])</f>
        <v>2023</v>
      </c>
    </row>
    <row r="459" spans="1:26" x14ac:dyDescent="0.25">
      <c r="A459" t="s">
        <v>968</v>
      </c>
      <c r="B459" t="s">
        <v>38</v>
      </c>
      <c r="C459" t="s">
        <v>82</v>
      </c>
      <c r="D459" t="s">
        <v>77</v>
      </c>
      <c r="E459" s="1">
        <v>45798</v>
      </c>
      <c r="F459" t="s">
        <v>969</v>
      </c>
      <c r="G459" s="1">
        <v>45215</v>
      </c>
      <c r="H459" t="s">
        <v>47</v>
      </c>
      <c r="I459" t="s">
        <v>48</v>
      </c>
      <c r="J459" t="s">
        <v>27</v>
      </c>
      <c r="K459">
        <v>2</v>
      </c>
      <c r="L459" s="3">
        <f>Working_Data[[#This Row],[price2]]/Working_Data[[#This Row],[quantity]]</f>
        <v>621</v>
      </c>
      <c r="M459" s="3">
        <v>1242</v>
      </c>
      <c r="N459" t="s">
        <v>50</v>
      </c>
      <c r="O459">
        <v>8</v>
      </c>
      <c r="P459" s="1">
        <v>45689</v>
      </c>
      <c r="Q459">
        <v>251</v>
      </c>
      <c r="R459" t="s">
        <v>29</v>
      </c>
      <c r="S459">
        <v>4</v>
      </c>
      <c r="T459" s="1">
        <v>45680</v>
      </c>
      <c r="U459" t="s">
        <v>36</v>
      </c>
      <c r="V459" t="str">
        <f>TEXT(WEEKDAY(Working_Data[[#This Row],[order_date]],1),"DDDD")</f>
        <v>Monday</v>
      </c>
      <c r="W459" t="str">
        <f>TEXT(Working_Data[[#This Row],[order_date]],"mmmm")</f>
        <v>October</v>
      </c>
      <c r="X459" s="7">
        <f>Working_Data[[#This Row],[last_order_date]]-Working_Data[[#This Row],[signup_date]]</f>
        <v>-109</v>
      </c>
      <c r="Y459" s="7">
        <f>IF(Working_Data[[#This Row],[churned]]="Active",1,0)</f>
        <v>1</v>
      </c>
      <c r="Z459" s="7">
        <f>YEAR(Working_Data[[#This Row],[order_date]])</f>
        <v>2023</v>
      </c>
    </row>
    <row r="460" spans="1:26" x14ac:dyDescent="0.25">
      <c r="A460" t="s">
        <v>970</v>
      </c>
      <c r="B460" t="s">
        <v>21</v>
      </c>
      <c r="C460" t="s">
        <v>22</v>
      </c>
      <c r="D460" t="s">
        <v>52</v>
      </c>
      <c r="E460" s="1">
        <v>45731</v>
      </c>
      <c r="F460" t="s">
        <v>971</v>
      </c>
      <c r="G460" s="1">
        <v>45215</v>
      </c>
      <c r="H460" t="s">
        <v>25</v>
      </c>
      <c r="I460" t="s">
        <v>54</v>
      </c>
      <c r="J460" t="s">
        <v>49</v>
      </c>
      <c r="K460">
        <v>1</v>
      </c>
      <c r="L460" s="3">
        <f>Working_Data[[#This Row],[price2]]/Working_Data[[#This Row],[quantity]]</f>
        <v>1411.95</v>
      </c>
      <c r="M460" s="3">
        <v>1411.95</v>
      </c>
      <c r="N460" t="s">
        <v>50</v>
      </c>
      <c r="O460">
        <v>17</v>
      </c>
      <c r="P460" s="1">
        <v>45485</v>
      </c>
      <c r="Q460">
        <v>138</v>
      </c>
      <c r="R460" t="s">
        <v>29</v>
      </c>
      <c r="S460">
        <v>1</v>
      </c>
      <c r="T460" s="1">
        <v>45548</v>
      </c>
      <c r="U460" t="s">
        <v>30</v>
      </c>
      <c r="V460" t="str">
        <f>TEXT(WEEKDAY(Working_Data[[#This Row],[order_date]],1),"DDDD")</f>
        <v>Monday</v>
      </c>
      <c r="W460" t="str">
        <f>TEXT(Working_Data[[#This Row],[order_date]],"mmmm")</f>
        <v>October</v>
      </c>
      <c r="X460" s="7">
        <f>Working_Data[[#This Row],[last_order_date]]-Working_Data[[#This Row],[signup_date]]</f>
        <v>-246</v>
      </c>
      <c r="Y460" s="7">
        <f>IF(Working_Data[[#This Row],[churned]]="Active",1,0)</f>
        <v>1</v>
      </c>
      <c r="Z460" s="7">
        <f>YEAR(Working_Data[[#This Row],[order_date]])</f>
        <v>2023</v>
      </c>
    </row>
    <row r="461" spans="1:26" x14ac:dyDescent="0.25">
      <c r="A461" t="s">
        <v>972</v>
      </c>
      <c r="B461" t="s">
        <v>45</v>
      </c>
      <c r="C461" t="s">
        <v>82</v>
      </c>
      <c r="D461" t="s">
        <v>32</v>
      </c>
      <c r="E461" s="1">
        <v>45495</v>
      </c>
      <c r="F461" t="s">
        <v>973</v>
      </c>
      <c r="G461" s="1">
        <v>45215</v>
      </c>
      <c r="H461" t="s">
        <v>34</v>
      </c>
      <c r="I461" t="s">
        <v>54</v>
      </c>
      <c r="J461" t="s">
        <v>27</v>
      </c>
      <c r="K461">
        <v>5</v>
      </c>
      <c r="L461" s="3">
        <f>Working_Data[[#This Row],[price2]]/Working_Data[[#This Row],[quantity]]</f>
        <v>65.796000000000006</v>
      </c>
      <c r="M461" s="3">
        <v>328.98</v>
      </c>
      <c r="N461" t="s">
        <v>28</v>
      </c>
      <c r="O461">
        <v>31</v>
      </c>
      <c r="P461" s="1">
        <v>45887</v>
      </c>
      <c r="Q461">
        <v>200</v>
      </c>
      <c r="R461" t="s">
        <v>29</v>
      </c>
      <c r="S461">
        <v>5</v>
      </c>
      <c r="T461" s="1">
        <v>45934</v>
      </c>
      <c r="U461" t="s">
        <v>36</v>
      </c>
      <c r="V461" t="str">
        <f>TEXT(WEEKDAY(Working_Data[[#This Row],[order_date]],1),"DDDD")</f>
        <v>Monday</v>
      </c>
      <c r="W461" t="str">
        <f>TEXT(Working_Data[[#This Row],[order_date]],"mmmm")</f>
        <v>October</v>
      </c>
      <c r="X461" s="7">
        <f>Working_Data[[#This Row],[last_order_date]]-Working_Data[[#This Row],[signup_date]]</f>
        <v>392</v>
      </c>
      <c r="Y461" s="7">
        <f>IF(Working_Data[[#This Row],[churned]]="Active",1,0)</f>
        <v>1</v>
      </c>
      <c r="Z461" s="7">
        <f>YEAR(Working_Data[[#This Row],[order_date]])</f>
        <v>2023</v>
      </c>
    </row>
    <row r="462" spans="1:26" x14ac:dyDescent="0.25">
      <c r="A462" t="s">
        <v>974</v>
      </c>
      <c r="B462" t="s">
        <v>45</v>
      </c>
      <c r="C462" t="s">
        <v>39</v>
      </c>
      <c r="D462" t="s">
        <v>23</v>
      </c>
      <c r="E462" s="1">
        <v>45593</v>
      </c>
      <c r="F462" t="s">
        <v>975</v>
      </c>
      <c r="G462" s="1">
        <v>45215</v>
      </c>
      <c r="H462" t="s">
        <v>47</v>
      </c>
      <c r="I462" t="s">
        <v>63</v>
      </c>
      <c r="J462" t="s">
        <v>64</v>
      </c>
      <c r="K462">
        <v>4</v>
      </c>
      <c r="L462" s="3">
        <f>Working_Data[[#This Row],[price2]]/Working_Data[[#This Row],[quantity]]</f>
        <v>288.33249999999998</v>
      </c>
      <c r="M462" s="3">
        <v>1153.33</v>
      </c>
      <c r="N462" t="s">
        <v>50</v>
      </c>
      <c r="O462">
        <v>35</v>
      </c>
      <c r="P462" s="1">
        <v>45683</v>
      </c>
      <c r="Q462">
        <v>423</v>
      </c>
      <c r="R462" t="s">
        <v>43</v>
      </c>
      <c r="S462">
        <v>3</v>
      </c>
      <c r="T462" s="1">
        <v>45841</v>
      </c>
      <c r="U462" t="s">
        <v>30</v>
      </c>
      <c r="V462" t="str">
        <f>TEXT(WEEKDAY(Working_Data[[#This Row],[order_date]],1),"DDDD")</f>
        <v>Monday</v>
      </c>
      <c r="W462" t="str">
        <f>TEXT(Working_Data[[#This Row],[order_date]],"mmmm")</f>
        <v>October</v>
      </c>
      <c r="X462" s="7">
        <f>Working_Data[[#This Row],[last_order_date]]-Working_Data[[#This Row],[signup_date]]</f>
        <v>90</v>
      </c>
      <c r="Y462" s="7">
        <f>IF(Working_Data[[#This Row],[churned]]="Active",1,0)</f>
        <v>0</v>
      </c>
      <c r="Z462" s="7">
        <f>YEAR(Working_Data[[#This Row],[order_date]])</f>
        <v>2023</v>
      </c>
    </row>
    <row r="463" spans="1:26" x14ac:dyDescent="0.25">
      <c r="A463" t="s">
        <v>976</v>
      </c>
      <c r="B463" t="s">
        <v>21</v>
      </c>
      <c r="C463" t="s">
        <v>39</v>
      </c>
      <c r="D463" t="s">
        <v>56</v>
      </c>
      <c r="E463" s="1">
        <v>45056</v>
      </c>
      <c r="F463" t="s">
        <v>977</v>
      </c>
      <c r="G463" s="1">
        <v>45215</v>
      </c>
      <c r="H463" t="s">
        <v>58</v>
      </c>
      <c r="I463" t="s">
        <v>63</v>
      </c>
      <c r="J463" t="s">
        <v>49</v>
      </c>
      <c r="K463">
        <v>1</v>
      </c>
      <c r="L463" s="3">
        <f>Working_Data[[#This Row],[price2]]/Working_Data[[#This Row],[quantity]]</f>
        <v>408.56</v>
      </c>
      <c r="M463" s="3">
        <v>408.56</v>
      </c>
      <c r="N463" t="s">
        <v>35</v>
      </c>
      <c r="O463">
        <v>24</v>
      </c>
      <c r="P463" s="1">
        <v>45875</v>
      </c>
      <c r="Q463">
        <v>344</v>
      </c>
      <c r="R463" t="s">
        <v>43</v>
      </c>
      <c r="S463">
        <v>1</v>
      </c>
      <c r="T463" s="1">
        <v>45837</v>
      </c>
      <c r="U463" t="s">
        <v>36</v>
      </c>
      <c r="V463" t="str">
        <f>TEXT(WEEKDAY(Working_Data[[#This Row],[order_date]],1),"DDDD")</f>
        <v>Monday</v>
      </c>
      <c r="W463" t="str">
        <f>TEXT(Working_Data[[#This Row],[order_date]],"mmmm")</f>
        <v>October</v>
      </c>
      <c r="X463" s="7">
        <f>Working_Data[[#This Row],[last_order_date]]-Working_Data[[#This Row],[signup_date]]</f>
        <v>819</v>
      </c>
      <c r="Y463" s="7">
        <f>IF(Working_Data[[#This Row],[churned]]="Active",1,0)</f>
        <v>0</v>
      </c>
      <c r="Z463" s="7">
        <f>YEAR(Working_Data[[#This Row],[order_date]])</f>
        <v>2023</v>
      </c>
    </row>
    <row r="464" spans="1:26" x14ac:dyDescent="0.25">
      <c r="A464" t="s">
        <v>978</v>
      </c>
      <c r="B464" t="s">
        <v>45</v>
      </c>
      <c r="C464" t="s">
        <v>82</v>
      </c>
      <c r="D464" t="s">
        <v>56</v>
      </c>
      <c r="E464" s="1">
        <v>45719</v>
      </c>
      <c r="F464" t="s">
        <v>979</v>
      </c>
      <c r="G464" s="1">
        <v>45215</v>
      </c>
      <c r="H464" t="s">
        <v>41</v>
      </c>
      <c r="I464" t="s">
        <v>26</v>
      </c>
      <c r="J464" t="s">
        <v>64</v>
      </c>
      <c r="K464">
        <v>2</v>
      </c>
      <c r="L464" s="3">
        <f>Working_Data[[#This Row],[price2]]/Working_Data[[#This Row],[quantity]]</f>
        <v>509.90499999999997</v>
      </c>
      <c r="M464" s="3">
        <v>1019.81</v>
      </c>
      <c r="N464" t="s">
        <v>50</v>
      </c>
      <c r="O464">
        <v>30</v>
      </c>
      <c r="P464" s="1">
        <v>45841</v>
      </c>
      <c r="Q464">
        <v>191</v>
      </c>
      <c r="R464" t="s">
        <v>29</v>
      </c>
      <c r="S464">
        <v>3</v>
      </c>
      <c r="T464" s="1">
        <v>45994</v>
      </c>
      <c r="U464" t="s">
        <v>36</v>
      </c>
      <c r="V464" t="str">
        <f>TEXT(WEEKDAY(Working_Data[[#This Row],[order_date]],1),"DDDD")</f>
        <v>Monday</v>
      </c>
      <c r="W464" t="str">
        <f>TEXT(Working_Data[[#This Row],[order_date]],"mmmm")</f>
        <v>October</v>
      </c>
      <c r="X464" s="7">
        <f>Working_Data[[#This Row],[last_order_date]]-Working_Data[[#This Row],[signup_date]]</f>
        <v>122</v>
      </c>
      <c r="Y464" s="7">
        <f>IF(Working_Data[[#This Row],[churned]]="Active",1,0)</f>
        <v>1</v>
      </c>
      <c r="Z464" s="7">
        <f>YEAR(Working_Data[[#This Row],[order_date]])</f>
        <v>2023</v>
      </c>
    </row>
    <row r="465" spans="1:26" x14ac:dyDescent="0.25">
      <c r="A465" t="s">
        <v>980</v>
      </c>
      <c r="B465" t="s">
        <v>38</v>
      </c>
      <c r="C465" t="s">
        <v>39</v>
      </c>
      <c r="D465" t="s">
        <v>52</v>
      </c>
      <c r="E465" s="1">
        <v>45461</v>
      </c>
      <c r="F465" t="s">
        <v>981</v>
      </c>
      <c r="G465" s="1">
        <v>45215</v>
      </c>
      <c r="H465" t="s">
        <v>34</v>
      </c>
      <c r="I465" t="s">
        <v>26</v>
      </c>
      <c r="J465" t="s">
        <v>67</v>
      </c>
      <c r="K465">
        <v>1</v>
      </c>
      <c r="L465" s="3">
        <f>Working_Data[[#This Row],[price2]]/Working_Data[[#This Row],[quantity]]</f>
        <v>637.28</v>
      </c>
      <c r="M465" s="3">
        <v>637.28</v>
      </c>
      <c r="N465" t="s">
        <v>28</v>
      </c>
      <c r="O465">
        <v>41</v>
      </c>
      <c r="P465" s="1">
        <v>45868</v>
      </c>
      <c r="Q465">
        <v>81</v>
      </c>
      <c r="R465" t="s">
        <v>43</v>
      </c>
      <c r="S465">
        <v>3</v>
      </c>
      <c r="T465" s="1">
        <v>45672</v>
      </c>
      <c r="U465" t="s">
        <v>60</v>
      </c>
      <c r="V465" t="str">
        <f>TEXT(WEEKDAY(Working_Data[[#This Row],[order_date]],1),"DDDD")</f>
        <v>Monday</v>
      </c>
      <c r="W465" t="str">
        <f>TEXT(Working_Data[[#This Row],[order_date]],"mmmm")</f>
        <v>October</v>
      </c>
      <c r="X465" s="7">
        <f>Working_Data[[#This Row],[last_order_date]]-Working_Data[[#This Row],[signup_date]]</f>
        <v>407</v>
      </c>
      <c r="Y465" s="7">
        <f>IF(Working_Data[[#This Row],[churned]]="Active",1,0)</f>
        <v>0</v>
      </c>
      <c r="Z465" s="7">
        <f>YEAR(Working_Data[[#This Row],[order_date]])</f>
        <v>2023</v>
      </c>
    </row>
    <row r="466" spans="1:26" x14ac:dyDescent="0.25">
      <c r="A466" t="s">
        <v>982</v>
      </c>
      <c r="B466" t="s">
        <v>45</v>
      </c>
      <c r="C466" t="s">
        <v>82</v>
      </c>
      <c r="D466" t="s">
        <v>52</v>
      </c>
      <c r="E466" s="1">
        <v>45407</v>
      </c>
      <c r="F466" t="s">
        <v>983</v>
      </c>
      <c r="G466" s="1">
        <v>45215</v>
      </c>
      <c r="H466" t="s">
        <v>41</v>
      </c>
      <c r="I466" t="s">
        <v>48</v>
      </c>
      <c r="J466" t="s">
        <v>67</v>
      </c>
      <c r="K466">
        <v>5</v>
      </c>
      <c r="L466" s="3">
        <f>Working_Data[[#This Row],[price2]]/Working_Data[[#This Row],[quantity]]</f>
        <v>251.12600000000003</v>
      </c>
      <c r="M466" s="3">
        <v>1255.6300000000001</v>
      </c>
      <c r="N466" t="s">
        <v>28</v>
      </c>
      <c r="O466">
        <v>15</v>
      </c>
      <c r="P466" s="1">
        <v>45391</v>
      </c>
      <c r="Q466">
        <v>323</v>
      </c>
      <c r="R466" t="s">
        <v>43</v>
      </c>
      <c r="S466">
        <v>2</v>
      </c>
      <c r="T466" s="1">
        <v>45832</v>
      </c>
      <c r="U466" t="s">
        <v>60</v>
      </c>
      <c r="V466" t="str">
        <f>TEXT(WEEKDAY(Working_Data[[#This Row],[order_date]],1),"DDDD")</f>
        <v>Monday</v>
      </c>
      <c r="W466" t="str">
        <f>TEXT(Working_Data[[#This Row],[order_date]],"mmmm")</f>
        <v>October</v>
      </c>
      <c r="X466" s="7">
        <f>Working_Data[[#This Row],[last_order_date]]-Working_Data[[#This Row],[signup_date]]</f>
        <v>-16</v>
      </c>
      <c r="Y466" s="7">
        <f>IF(Working_Data[[#This Row],[churned]]="Active",1,0)</f>
        <v>0</v>
      </c>
      <c r="Z466" s="7">
        <f>YEAR(Working_Data[[#This Row],[order_date]])</f>
        <v>2023</v>
      </c>
    </row>
    <row r="467" spans="1:26" x14ac:dyDescent="0.25">
      <c r="A467" t="s">
        <v>984</v>
      </c>
      <c r="B467" t="s">
        <v>38</v>
      </c>
      <c r="C467" t="s">
        <v>39</v>
      </c>
      <c r="D467" t="s">
        <v>23</v>
      </c>
      <c r="E467" s="1">
        <v>45618</v>
      </c>
      <c r="F467" t="s">
        <v>985</v>
      </c>
      <c r="G467" s="1">
        <v>45215</v>
      </c>
      <c r="H467" t="s">
        <v>58</v>
      </c>
      <c r="I467" t="s">
        <v>63</v>
      </c>
      <c r="J467" t="s">
        <v>64</v>
      </c>
      <c r="K467">
        <v>3</v>
      </c>
      <c r="L467" s="3">
        <f>Working_Data[[#This Row],[price2]]/Working_Data[[#This Row],[quantity]]</f>
        <v>63.169999999999995</v>
      </c>
      <c r="M467" s="3">
        <v>189.51</v>
      </c>
      <c r="N467" t="s">
        <v>28</v>
      </c>
      <c r="O467">
        <v>3</v>
      </c>
      <c r="P467" s="1">
        <v>45562</v>
      </c>
      <c r="Q467">
        <v>173</v>
      </c>
      <c r="R467" t="s">
        <v>43</v>
      </c>
      <c r="S467">
        <v>1</v>
      </c>
      <c r="T467" s="1">
        <v>45735</v>
      </c>
      <c r="U467" t="s">
        <v>60</v>
      </c>
      <c r="V467" t="str">
        <f>TEXT(WEEKDAY(Working_Data[[#This Row],[order_date]],1),"DDDD")</f>
        <v>Monday</v>
      </c>
      <c r="W467" t="str">
        <f>TEXT(Working_Data[[#This Row],[order_date]],"mmmm")</f>
        <v>October</v>
      </c>
      <c r="X467" s="7">
        <f>Working_Data[[#This Row],[last_order_date]]-Working_Data[[#This Row],[signup_date]]</f>
        <v>-56</v>
      </c>
      <c r="Y467" s="7">
        <f>IF(Working_Data[[#This Row],[churned]]="Active",1,0)</f>
        <v>0</v>
      </c>
      <c r="Z467" s="7">
        <f>YEAR(Working_Data[[#This Row],[order_date]])</f>
        <v>2023</v>
      </c>
    </row>
    <row r="468" spans="1:26" x14ac:dyDescent="0.25">
      <c r="A468" t="s">
        <v>986</v>
      </c>
      <c r="B468" t="s">
        <v>38</v>
      </c>
      <c r="C468" t="s">
        <v>22</v>
      </c>
      <c r="D468" t="s">
        <v>77</v>
      </c>
      <c r="E468" s="1">
        <v>45243</v>
      </c>
      <c r="F468" t="s">
        <v>987</v>
      </c>
      <c r="G468" s="1">
        <v>45215</v>
      </c>
      <c r="H468" t="s">
        <v>41</v>
      </c>
      <c r="I468" t="s">
        <v>42</v>
      </c>
      <c r="J468" t="s">
        <v>67</v>
      </c>
      <c r="K468">
        <v>4</v>
      </c>
      <c r="L468" s="3">
        <f>Working_Data[[#This Row],[price2]]/Working_Data[[#This Row],[quantity]]</f>
        <v>240.98500000000001</v>
      </c>
      <c r="M468" s="3">
        <v>963.94</v>
      </c>
      <c r="N468" t="s">
        <v>28</v>
      </c>
      <c r="O468">
        <v>32</v>
      </c>
      <c r="P468" s="1">
        <v>45588</v>
      </c>
      <c r="Q468">
        <v>146</v>
      </c>
      <c r="R468" t="s">
        <v>43</v>
      </c>
      <c r="S468">
        <v>3</v>
      </c>
      <c r="T468" s="1">
        <v>45868</v>
      </c>
      <c r="U468" t="s">
        <v>36</v>
      </c>
      <c r="V468" t="str">
        <f>TEXT(WEEKDAY(Working_Data[[#This Row],[order_date]],1),"DDDD")</f>
        <v>Monday</v>
      </c>
      <c r="W468" t="str">
        <f>TEXT(Working_Data[[#This Row],[order_date]],"mmmm")</f>
        <v>October</v>
      </c>
      <c r="X468" s="7">
        <f>Working_Data[[#This Row],[last_order_date]]-Working_Data[[#This Row],[signup_date]]</f>
        <v>345</v>
      </c>
      <c r="Y468" s="7">
        <f>IF(Working_Data[[#This Row],[churned]]="Active",1,0)</f>
        <v>0</v>
      </c>
      <c r="Z468" s="7">
        <f>YEAR(Working_Data[[#This Row],[order_date]])</f>
        <v>2023</v>
      </c>
    </row>
    <row r="469" spans="1:26" x14ac:dyDescent="0.25">
      <c r="A469" t="s">
        <v>988</v>
      </c>
      <c r="B469" t="s">
        <v>45</v>
      </c>
      <c r="C469" t="s">
        <v>22</v>
      </c>
      <c r="D469" t="s">
        <v>77</v>
      </c>
      <c r="E469" s="1">
        <v>45821</v>
      </c>
      <c r="F469" t="s">
        <v>989</v>
      </c>
      <c r="G469" s="1">
        <v>45215</v>
      </c>
      <c r="H469" t="s">
        <v>41</v>
      </c>
      <c r="I469" t="s">
        <v>26</v>
      </c>
      <c r="J469" t="s">
        <v>67</v>
      </c>
      <c r="K469">
        <v>4</v>
      </c>
      <c r="L469" s="3">
        <f>Working_Data[[#This Row],[price2]]/Working_Data[[#This Row],[quantity]]</f>
        <v>143.26499999999999</v>
      </c>
      <c r="M469" s="3">
        <v>573.05999999999995</v>
      </c>
      <c r="N469" t="s">
        <v>35</v>
      </c>
      <c r="O469">
        <v>14</v>
      </c>
      <c r="P469" s="1">
        <v>45708</v>
      </c>
      <c r="Q469">
        <v>72</v>
      </c>
      <c r="R469" t="s">
        <v>29</v>
      </c>
      <c r="S469">
        <v>2</v>
      </c>
      <c r="T469" s="1">
        <v>45580</v>
      </c>
      <c r="U469" t="s">
        <v>36</v>
      </c>
      <c r="V469" t="str">
        <f>TEXT(WEEKDAY(Working_Data[[#This Row],[order_date]],1),"DDDD")</f>
        <v>Monday</v>
      </c>
      <c r="W469" t="str">
        <f>TEXT(Working_Data[[#This Row],[order_date]],"mmmm")</f>
        <v>October</v>
      </c>
      <c r="X469" s="7">
        <f>Working_Data[[#This Row],[last_order_date]]-Working_Data[[#This Row],[signup_date]]</f>
        <v>-113</v>
      </c>
      <c r="Y469" s="7">
        <f>IF(Working_Data[[#This Row],[churned]]="Active",1,0)</f>
        <v>1</v>
      </c>
      <c r="Z469" s="7">
        <f>YEAR(Working_Data[[#This Row],[order_date]])</f>
        <v>2023</v>
      </c>
    </row>
    <row r="470" spans="1:26" x14ac:dyDescent="0.25">
      <c r="A470" t="s">
        <v>990</v>
      </c>
      <c r="B470" t="s">
        <v>45</v>
      </c>
      <c r="C470" t="s">
        <v>39</v>
      </c>
      <c r="D470" t="s">
        <v>52</v>
      </c>
      <c r="E470" s="1">
        <v>45246</v>
      </c>
      <c r="F470" t="s">
        <v>991</v>
      </c>
      <c r="G470" s="1">
        <v>45215</v>
      </c>
      <c r="H470" t="s">
        <v>41</v>
      </c>
      <c r="I470" t="s">
        <v>63</v>
      </c>
      <c r="J470" t="s">
        <v>49</v>
      </c>
      <c r="K470">
        <v>5</v>
      </c>
      <c r="L470" s="3">
        <f>Working_Data[[#This Row],[price2]]/Working_Data[[#This Row],[quantity]]</f>
        <v>146.22800000000001</v>
      </c>
      <c r="M470" s="3">
        <v>731.14</v>
      </c>
      <c r="N470" t="s">
        <v>35</v>
      </c>
      <c r="O470">
        <v>16</v>
      </c>
      <c r="P470" s="1">
        <v>45901</v>
      </c>
      <c r="Q470">
        <v>447</v>
      </c>
      <c r="R470" t="s">
        <v>43</v>
      </c>
      <c r="S470">
        <v>1</v>
      </c>
      <c r="T470" s="1">
        <v>45596</v>
      </c>
      <c r="U470" t="s">
        <v>36</v>
      </c>
      <c r="V470" t="str">
        <f>TEXT(WEEKDAY(Working_Data[[#This Row],[order_date]],1),"DDDD")</f>
        <v>Monday</v>
      </c>
      <c r="W470" t="str">
        <f>TEXT(Working_Data[[#This Row],[order_date]],"mmmm")</f>
        <v>October</v>
      </c>
      <c r="X470" s="7">
        <f>Working_Data[[#This Row],[last_order_date]]-Working_Data[[#This Row],[signup_date]]</f>
        <v>655</v>
      </c>
      <c r="Y470" s="7">
        <f>IF(Working_Data[[#This Row],[churned]]="Active",1,0)</f>
        <v>0</v>
      </c>
      <c r="Z470" s="7">
        <f>YEAR(Working_Data[[#This Row],[order_date]])</f>
        <v>2023</v>
      </c>
    </row>
    <row r="471" spans="1:26" x14ac:dyDescent="0.25">
      <c r="A471" t="s">
        <v>992</v>
      </c>
      <c r="B471" t="s">
        <v>21</v>
      </c>
      <c r="C471" t="s">
        <v>22</v>
      </c>
      <c r="D471" t="s">
        <v>23</v>
      </c>
      <c r="E471" s="1">
        <v>45376</v>
      </c>
      <c r="F471" t="s">
        <v>993</v>
      </c>
      <c r="G471" s="1">
        <v>45215</v>
      </c>
      <c r="H471" t="s">
        <v>41</v>
      </c>
      <c r="I471" t="s">
        <v>63</v>
      </c>
      <c r="J471" t="s">
        <v>67</v>
      </c>
      <c r="K471">
        <v>2</v>
      </c>
      <c r="L471" s="3">
        <f>Working_Data[[#This Row],[price2]]/Working_Data[[#This Row],[quantity]]</f>
        <v>648.53</v>
      </c>
      <c r="M471" s="3">
        <v>1297.06</v>
      </c>
      <c r="N471" t="s">
        <v>50</v>
      </c>
      <c r="O471">
        <v>24</v>
      </c>
      <c r="P471" s="1">
        <v>45885</v>
      </c>
      <c r="Q471">
        <v>116</v>
      </c>
      <c r="R471" t="s">
        <v>29</v>
      </c>
      <c r="S471">
        <v>1</v>
      </c>
      <c r="T471" s="1">
        <v>45608</v>
      </c>
      <c r="U471" t="s">
        <v>60</v>
      </c>
      <c r="V471" t="str">
        <f>TEXT(WEEKDAY(Working_Data[[#This Row],[order_date]],1),"DDDD")</f>
        <v>Monday</v>
      </c>
      <c r="W471" t="str">
        <f>TEXT(Working_Data[[#This Row],[order_date]],"mmmm")</f>
        <v>October</v>
      </c>
      <c r="X471" s="7">
        <f>Working_Data[[#This Row],[last_order_date]]-Working_Data[[#This Row],[signup_date]]</f>
        <v>509</v>
      </c>
      <c r="Y471" s="7">
        <f>IF(Working_Data[[#This Row],[churned]]="Active",1,0)</f>
        <v>1</v>
      </c>
      <c r="Z471" s="7">
        <f>YEAR(Working_Data[[#This Row],[order_date]])</f>
        <v>2023</v>
      </c>
    </row>
    <row r="472" spans="1:26" x14ac:dyDescent="0.25">
      <c r="A472" t="s">
        <v>994</v>
      </c>
      <c r="B472" t="s">
        <v>21</v>
      </c>
      <c r="C472" t="s">
        <v>39</v>
      </c>
      <c r="D472" t="s">
        <v>56</v>
      </c>
      <c r="E472" s="1">
        <v>45887</v>
      </c>
      <c r="F472" t="s">
        <v>995</v>
      </c>
      <c r="G472" s="1">
        <v>45215</v>
      </c>
      <c r="H472" t="s">
        <v>25</v>
      </c>
      <c r="I472" t="s">
        <v>26</v>
      </c>
      <c r="J472" t="s">
        <v>49</v>
      </c>
      <c r="K472">
        <v>1</v>
      </c>
      <c r="L472" s="3">
        <f>Working_Data[[#This Row],[price2]]/Working_Data[[#This Row],[quantity]]</f>
        <v>179.23</v>
      </c>
      <c r="M472" s="3">
        <v>179.23</v>
      </c>
      <c r="N472" t="s">
        <v>50</v>
      </c>
      <c r="O472">
        <v>50</v>
      </c>
      <c r="P472" s="1">
        <v>45719</v>
      </c>
      <c r="Q472">
        <v>412</v>
      </c>
      <c r="R472" t="s">
        <v>29</v>
      </c>
      <c r="S472">
        <v>2</v>
      </c>
      <c r="T472" s="1">
        <v>45932</v>
      </c>
      <c r="U472" t="s">
        <v>36</v>
      </c>
      <c r="V472" t="str">
        <f>TEXT(WEEKDAY(Working_Data[[#This Row],[order_date]],1),"DDDD")</f>
        <v>Monday</v>
      </c>
      <c r="W472" t="str">
        <f>TEXT(Working_Data[[#This Row],[order_date]],"mmmm")</f>
        <v>October</v>
      </c>
      <c r="X472" s="7">
        <f>Working_Data[[#This Row],[last_order_date]]-Working_Data[[#This Row],[signup_date]]</f>
        <v>-168</v>
      </c>
      <c r="Y472" s="7">
        <f>IF(Working_Data[[#This Row],[churned]]="Active",1,0)</f>
        <v>1</v>
      </c>
      <c r="Z472" s="7">
        <f>YEAR(Working_Data[[#This Row],[order_date]])</f>
        <v>2023</v>
      </c>
    </row>
    <row r="473" spans="1:26" x14ac:dyDescent="0.25">
      <c r="A473" t="s">
        <v>996</v>
      </c>
      <c r="B473" t="s">
        <v>21</v>
      </c>
      <c r="C473" t="s">
        <v>22</v>
      </c>
      <c r="D473" t="s">
        <v>32</v>
      </c>
      <c r="E473" s="1">
        <v>45814</v>
      </c>
      <c r="F473" t="s">
        <v>997</v>
      </c>
      <c r="G473" s="1">
        <v>45215</v>
      </c>
      <c r="H473" t="s">
        <v>41</v>
      </c>
      <c r="I473" t="s">
        <v>63</v>
      </c>
      <c r="J473" t="s">
        <v>27</v>
      </c>
      <c r="K473">
        <v>1</v>
      </c>
      <c r="L473" s="3">
        <f>Working_Data[[#This Row],[price2]]/Working_Data[[#This Row],[quantity]]</f>
        <v>1393.3</v>
      </c>
      <c r="M473" s="3">
        <v>1393.3</v>
      </c>
      <c r="N473" t="s">
        <v>28</v>
      </c>
      <c r="O473">
        <v>10</v>
      </c>
      <c r="P473" s="1">
        <v>45793</v>
      </c>
      <c r="Q473">
        <v>84</v>
      </c>
      <c r="R473" t="s">
        <v>43</v>
      </c>
      <c r="S473">
        <v>5</v>
      </c>
      <c r="T473" s="1">
        <v>45720</v>
      </c>
      <c r="U473" t="s">
        <v>36</v>
      </c>
      <c r="V473" t="str">
        <f>TEXT(WEEKDAY(Working_Data[[#This Row],[order_date]],1),"DDDD")</f>
        <v>Monday</v>
      </c>
      <c r="W473" t="str">
        <f>TEXT(Working_Data[[#This Row],[order_date]],"mmmm")</f>
        <v>October</v>
      </c>
      <c r="X473" s="7">
        <f>Working_Data[[#This Row],[last_order_date]]-Working_Data[[#This Row],[signup_date]]</f>
        <v>-21</v>
      </c>
      <c r="Y473" s="7">
        <f>IF(Working_Data[[#This Row],[churned]]="Active",1,0)</f>
        <v>0</v>
      </c>
      <c r="Z473" s="7">
        <f>YEAR(Working_Data[[#This Row],[order_date]])</f>
        <v>2023</v>
      </c>
    </row>
    <row r="474" spans="1:26" x14ac:dyDescent="0.25">
      <c r="A474" t="s">
        <v>998</v>
      </c>
      <c r="B474" t="s">
        <v>21</v>
      </c>
      <c r="C474" t="s">
        <v>39</v>
      </c>
      <c r="D474" t="s">
        <v>77</v>
      </c>
      <c r="E474" s="1">
        <v>45489</v>
      </c>
      <c r="F474" t="s">
        <v>999</v>
      </c>
      <c r="G474" s="1">
        <v>45215</v>
      </c>
      <c r="H474" t="s">
        <v>58</v>
      </c>
      <c r="I474" t="s">
        <v>54</v>
      </c>
      <c r="J474" t="s">
        <v>67</v>
      </c>
      <c r="K474">
        <v>5</v>
      </c>
      <c r="L474" s="3">
        <f>Working_Data[[#This Row],[price2]]/Working_Data[[#This Row],[quantity]]</f>
        <v>30.82</v>
      </c>
      <c r="M474" s="3">
        <v>154.1</v>
      </c>
      <c r="N474" t="s">
        <v>50</v>
      </c>
      <c r="O474">
        <v>37</v>
      </c>
      <c r="P474" s="1">
        <v>45576</v>
      </c>
      <c r="Q474">
        <v>439</v>
      </c>
      <c r="R474" t="s">
        <v>43</v>
      </c>
      <c r="S474">
        <v>1</v>
      </c>
      <c r="T474" s="1">
        <v>45423</v>
      </c>
      <c r="U474" t="s">
        <v>36</v>
      </c>
      <c r="V474" t="str">
        <f>TEXT(WEEKDAY(Working_Data[[#This Row],[order_date]],1),"DDDD")</f>
        <v>Monday</v>
      </c>
      <c r="W474" t="str">
        <f>TEXT(Working_Data[[#This Row],[order_date]],"mmmm")</f>
        <v>October</v>
      </c>
      <c r="X474" s="7">
        <f>Working_Data[[#This Row],[last_order_date]]-Working_Data[[#This Row],[signup_date]]</f>
        <v>87</v>
      </c>
      <c r="Y474" s="7">
        <f>IF(Working_Data[[#This Row],[churned]]="Active",1,0)</f>
        <v>0</v>
      </c>
      <c r="Z474" s="7">
        <f>YEAR(Working_Data[[#This Row],[order_date]])</f>
        <v>2023</v>
      </c>
    </row>
    <row r="475" spans="1:26" x14ac:dyDescent="0.25">
      <c r="A475" t="s">
        <v>1000</v>
      </c>
      <c r="B475" t="s">
        <v>21</v>
      </c>
      <c r="C475" t="s">
        <v>39</v>
      </c>
      <c r="D475" t="s">
        <v>23</v>
      </c>
      <c r="E475" s="1">
        <v>45440</v>
      </c>
      <c r="F475" t="s">
        <v>1001</v>
      </c>
      <c r="G475" s="1">
        <v>45216</v>
      </c>
      <c r="H475" t="s">
        <v>25</v>
      </c>
      <c r="I475" t="s">
        <v>26</v>
      </c>
      <c r="J475" t="s">
        <v>67</v>
      </c>
      <c r="K475">
        <v>2</v>
      </c>
      <c r="L475" s="3">
        <f>Working_Data[[#This Row],[price2]]/Working_Data[[#This Row],[quantity]]</f>
        <v>728.43499999999995</v>
      </c>
      <c r="M475" s="3">
        <v>1456.87</v>
      </c>
      <c r="N475" t="s">
        <v>35</v>
      </c>
      <c r="O475">
        <v>8</v>
      </c>
      <c r="P475" s="1">
        <v>45876</v>
      </c>
      <c r="Q475">
        <v>264</v>
      </c>
      <c r="R475" t="s">
        <v>29</v>
      </c>
      <c r="S475">
        <v>1</v>
      </c>
      <c r="T475" s="1">
        <v>45797</v>
      </c>
      <c r="U475" t="s">
        <v>30</v>
      </c>
      <c r="V475" t="str">
        <f>TEXT(WEEKDAY(Working_Data[[#This Row],[order_date]],1),"DDDD")</f>
        <v>Tuesday</v>
      </c>
      <c r="W475" t="str">
        <f>TEXT(Working_Data[[#This Row],[order_date]],"mmmm")</f>
        <v>October</v>
      </c>
      <c r="X475" s="7">
        <f>Working_Data[[#This Row],[last_order_date]]-Working_Data[[#This Row],[signup_date]]</f>
        <v>436</v>
      </c>
      <c r="Y475" s="7">
        <f>IF(Working_Data[[#This Row],[churned]]="Active",1,0)</f>
        <v>1</v>
      </c>
      <c r="Z475" s="7">
        <f>YEAR(Working_Data[[#This Row],[order_date]])</f>
        <v>2023</v>
      </c>
    </row>
    <row r="476" spans="1:26" x14ac:dyDescent="0.25">
      <c r="A476" t="s">
        <v>1002</v>
      </c>
      <c r="B476" t="s">
        <v>21</v>
      </c>
      <c r="C476" t="s">
        <v>39</v>
      </c>
      <c r="D476" t="s">
        <v>52</v>
      </c>
      <c r="E476" s="1">
        <v>45330</v>
      </c>
      <c r="F476" t="s">
        <v>1003</v>
      </c>
      <c r="G476" s="1">
        <v>45216</v>
      </c>
      <c r="H476" t="s">
        <v>58</v>
      </c>
      <c r="I476" t="s">
        <v>42</v>
      </c>
      <c r="J476" t="s">
        <v>27</v>
      </c>
      <c r="K476">
        <v>4</v>
      </c>
      <c r="L476" s="3">
        <f>Working_Data[[#This Row],[price2]]/Working_Data[[#This Row],[quantity]]</f>
        <v>122.6275</v>
      </c>
      <c r="M476" s="3">
        <v>490.51</v>
      </c>
      <c r="N476" t="s">
        <v>28</v>
      </c>
      <c r="O476">
        <v>43</v>
      </c>
      <c r="P476" s="1">
        <v>45719</v>
      </c>
      <c r="Q476">
        <v>102</v>
      </c>
      <c r="R476" t="s">
        <v>43</v>
      </c>
      <c r="S476">
        <v>4</v>
      </c>
      <c r="T476" s="1">
        <v>45801</v>
      </c>
      <c r="U476" t="s">
        <v>30</v>
      </c>
      <c r="V476" t="str">
        <f>TEXT(WEEKDAY(Working_Data[[#This Row],[order_date]],1),"DDDD")</f>
        <v>Tuesday</v>
      </c>
      <c r="W476" t="str">
        <f>TEXT(Working_Data[[#This Row],[order_date]],"mmmm")</f>
        <v>October</v>
      </c>
      <c r="X476" s="7">
        <f>Working_Data[[#This Row],[last_order_date]]-Working_Data[[#This Row],[signup_date]]</f>
        <v>389</v>
      </c>
      <c r="Y476" s="7">
        <f>IF(Working_Data[[#This Row],[churned]]="Active",1,0)</f>
        <v>0</v>
      </c>
      <c r="Z476" s="7">
        <f>YEAR(Working_Data[[#This Row],[order_date]])</f>
        <v>2023</v>
      </c>
    </row>
    <row r="477" spans="1:26" x14ac:dyDescent="0.25">
      <c r="A477" t="s">
        <v>1004</v>
      </c>
      <c r="B477" t="s">
        <v>38</v>
      </c>
      <c r="C477" t="s">
        <v>82</v>
      </c>
      <c r="D477" t="s">
        <v>56</v>
      </c>
      <c r="E477" s="1">
        <v>45353</v>
      </c>
      <c r="F477" t="s">
        <v>1005</v>
      </c>
      <c r="G477" s="1">
        <v>45216</v>
      </c>
      <c r="H477" t="s">
        <v>34</v>
      </c>
      <c r="I477" t="s">
        <v>42</v>
      </c>
      <c r="J477" t="s">
        <v>59</v>
      </c>
      <c r="K477">
        <v>3</v>
      </c>
      <c r="L477" s="3">
        <f>Working_Data[[#This Row],[price2]]/Working_Data[[#This Row],[quantity]]</f>
        <v>78.28</v>
      </c>
      <c r="M477" s="3">
        <v>234.84</v>
      </c>
      <c r="N477" t="s">
        <v>28</v>
      </c>
      <c r="O477">
        <v>21</v>
      </c>
      <c r="P477" s="1">
        <v>45562</v>
      </c>
      <c r="Q477">
        <v>377</v>
      </c>
      <c r="R477" t="s">
        <v>29</v>
      </c>
      <c r="S477">
        <v>3</v>
      </c>
      <c r="T477" s="1">
        <v>45780</v>
      </c>
      <c r="U477" t="s">
        <v>60</v>
      </c>
      <c r="V477" t="str">
        <f>TEXT(WEEKDAY(Working_Data[[#This Row],[order_date]],1),"DDDD")</f>
        <v>Tuesday</v>
      </c>
      <c r="W477" t="str">
        <f>TEXT(Working_Data[[#This Row],[order_date]],"mmmm")</f>
        <v>October</v>
      </c>
      <c r="X477" s="7">
        <f>Working_Data[[#This Row],[last_order_date]]-Working_Data[[#This Row],[signup_date]]</f>
        <v>209</v>
      </c>
      <c r="Y477" s="7">
        <f>IF(Working_Data[[#This Row],[churned]]="Active",1,0)</f>
        <v>1</v>
      </c>
      <c r="Z477" s="7">
        <f>YEAR(Working_Data[[#This Row],[order_date]])</f>
        <v>2023</v>
      </c>
    </row>
    <row r="478" spans="1:26" x14ac:dyDescent="0.25">
      <c r="A478" t="s">
        <v>1006</v>
      </c>
      <c r="B478" t="s">
        <v>21</v>
      </c>
      <c r="C478" t="s">
        <v>22</v>
      </c>
      <c r="D478" t="s">
        <v>32</v>
      </c>
      <c r="E478" s="1">
        <v>45187</v>
      </c>
      <c r="F478" t="s">
        <v>1007</v>
      </c>
      <c r="G478" s="1">
        <v>45216</v>
      </c>
      <c r="H478" t="s">
        <v>41</v>
      </c>
      <c r="I478" t="s">
        <v>54</v>
      </c>
      <c r="J478" t="s">
        <v>27</v>
      </c>
      <c r="K478">
        <v>1</v>
      </c>
      <c r="L478" s="3">
        <f>Working_Data[[#This Row],[price2]]/Working_Data[[#This Row],[quantity]]</f>
        <v>716.46</v>
      </c>
      <c r="M478" s="3">
        <v>716.46</v>
      </c>
      <c r="N478" t="s">
        <v>50</v>
      </c>
      <c r="O478">
        <v>11</v>
      </c>
      <c r="P478" s="1">
        <v>45611</v>
      </c>
      <c r="Q478">
        <v>145</v>
      </c>
      <c r="R478" t="s">
        <v>43</v>
      </c>
      <c r="S478">
        <v>5</v>
      </c>
      <c r="T478" s="1">
        <v>45750</v>
      </c>
      <c r="U478" t="s">
        <v>60</v>
      </c>
      <c r="V478" t="str">
        <f>TEXT(WEEKDAY(Working_Data[[#This Row],[order_date]],1),"DDDD")</f>
        <v>Tuesday</v>
      </c>
      <c r="W478" t="str">
        <f>TEXT(Working_Data[[#This Row],[order_date]],"mmmm")</f>
        <v>October</v>
      </c>
      <c r="X478" s="7">
        <f>Working_Data[[#This Row],[last_order_date]]-Working_Data[[#This Row],[signup_date]]</f>
        <v>424</v>
      </c>
      <c r="Y478" s="7">
        <f>IF(Working_Data[[#This Row],[churned]]="Active",1,0)</f>
        <v>0</v>
      </c>
      <c r="Z478" s="7">
        <f>YEAR(Working_Data[[#This Row],[order_date]])</f>
        <v>2023</v>
      </c>
    </row>
    <row r="479" spans="1:26" x14ac:dyDescent="0.25">
      <c r="A479" t="s">
        <v>1008</v>
      </c>
      <c r="B479" t="s">
        <v>38</v>
      </c>
      <c r="C479" t="s">
        <v>39</v>
      </c>
      <c r="D479" t="s">
        <v>32</v>
      </c>
      <c r="E479" s="1">
        <v>45446</v>
      </c>
      <c r="F479" t="s">
        <v>1009</v>
      </c>
      <c r="G479" s="1">
        <v>45216</v>
      </c>
      <c r="H479" t="s">
        <v>25</v>
      </c>
      <c r="I479" t="s">
        <v>48</v>
      </c>
      <c r="J479" t="s">
        <v>27</v>
      </c>
      <c r="K479">
        <v>4</v>
      </c>
      <c r="L479" s="3">
        <f>Working_Data[[#This Row],[price2]]/Working_Data[[#This Row],[quantity]]</f>
        <v>105.35</v>
      </c>
      <c r="M479" s="3">
        <v>421.4</v>
      </c>
      <c r="N479" t="s">
        <v>28</v>
      </c>
      <c r="O479">
        <v>28</v>
      </c>
      <c r="P479" s="1">
        <v>45552</v>
      </c>
      <c r="Q479">
        <v>182</v>
      </c>
      <c r="R479" t="s">
        <v>43</v>
      </c>
      <c r="S479">
        <v>4</v>
      </c>
      <c r="T479" s="1">
        <v>45392</v>
      </c>
      <c r="U479" t="s">
        <v>60</v>
      </c>
      <c r="V479" t="str">
        <f>TEXT(WEEKDAY(Working_Data[[#This Row],[order_date]],1),"DDDD")</f>
        <v>Tuesday</v>
      </c>
      <c r="W479" t="str">
        <f>TEXT(Working_Data[[#This Row],[order_date]],"mmmm")</f>
        <v>October</v>
      </c>
      <c r="X479" s="7">
        <f>Working_Data[[#This Row],[last_order_date]]-Working_Data[[#This Row],[signup_date]]</f>
        <v>106</v>
      </c>
      <c r="Y479" s="7">
        <f>IF(Working_Data[[#This Row],[churned]]="Active",1,0)</f>
        <v>0</v>
      </c>
      <c r="Z479" s="7">
        <f>YEAR(Working_Data[[#This Row],[order_date]])</f>
        <v>2023</v>
      </c>
    </row>
    <row r="480" spans="1:26" x14ac:dyDescent="0.25">
      <c r="A480" t="s">
        <v>1010</v>
      </c>
      <c r="B480" t="s">
        <v>38</v>
      </c>
      <c r="C480" t="s">
        <v>82</v>
      </c>
      <c r="D480" t="s">
        <v>77</v>
      </c>
      <c r="E480" s="1">
        <v>45507</v>
      </c>
      <c r="F480" t="s">
        <v>1011</v>
      </c>
      <c r="G480" s="1">
        <v>45216</v>
      </c>
      <c r="H480" t="s">
        <v>58</v>
      </c>
      <c r="I480" t="s">
        <v>48</v>
      </c>
      <c r="J480" t="s">
        <v>49</v>
      </c>
      <c r="K480">
        <v>4</v>
      </c>
      <c r="L480" s="3">
        <f>Working_Data[[#This Row],[price2]]/Working_Data[[#This Row],[quantity]]</f>
        <v>133.8075</v>
      </c>
      <c r="M480" s="3">
        <v>535.23</v>
      </c>
      <c r="N480" t="s">
        <v>50</v>
      </c>
      <c r="O480">
        <v>50</v>
      </c>
      <c r="P480" s="1">
        <v>45361</v>
      </c>
      <c r="Q480">
        <v>285</v>
      </c>
      <c r="R480" t="s">
        <v>29</v>
      </c>
      <c r="S480">
        <v>3</v>
      </c>
      <c r="T480" s="1">
        <v>45814</v>
      </c>
      <c r="U480" t="s">
        <v>30</v>
      </c>
      <c r="V480" t="str">
        <f>TEXT(WEEKDAY(Working_Data[[#This Row],[order_date]],1),"DDDD")</f>
        <v>Tuesday</v>
      </c>
      <c r="W480" t="str">
        <f>TEXT(Working_Data[[#This Row],[order_date]],"mmmm")</f>
        <v>October</v>
      </c>
      <c r="X480" s="7">
        <f>Working_Data[[#This Row],[last_order_date]]-Working_Data[[#This Row],[signup_date]]</f>
        <v>-146</v>
      </c>
      <c r="Y480" s="7">
        <f>IF(Working_Data[[#This Row],[churned]]="Active",1,0)</f>
        <v>1</v>
      </c>
      <c r="Z480" s="7">
        <f>YEAR(Working_Data[[#This Row],[order_date]])</f>
        <v>2023</v>
      </c>
    </row>
    <row r="481" spans="1:26" x14ac:dyDescent="0.25">
      <c r="A481" t="s">
        <v>1012</v>
      </c>
      <c r="B481" t="s">
        <v>45</v>
      </c>
      <c r="C481" t="s">
        <v>22</v>
      </c>
      <c r="D481" t="s">
        <v>56</v>
      </c>
      <c r="E481" s="1">
        <v>45556</v>
      </c>
      <c r="F481" t="s">
        <v>1013</v>
      </c>
      <c r="G481" s="1">
        <v>45216</v>
      </c>
      <c r="H481" t="s">
        <v>41</v>
      </c>
      <c r="I481" t="s">
        <v>54</v>
      </c>
      <c r="J481" t="s">
        <v>27</v>
      </c>
      <c r="K481">
        <v>2</v>
      </c>
      <c r="L481" s="3">
        <f>Working_Data[[#This Row],[price2]]/Working_Data[[#This Row],[quantity]]</f>
        <v>419.1</v>
      </c>
      <c r="M481" s="3">
        <v>838.2</v>
      </c>
      <c r="N481" t="s">
        <v>50</v>
      </c>
      <c r="O481">
        <v>28</v>
      </c>
      <c r="P481" s="1">
        <v>45801</v>
      </c>
      <c r="Q481">
        <v>366</v>
      </c>
      <c r="R481" t="s">
        <v>43</v>
      </c>
      <c r="S481">
        <v>3</v>
      </c>
      <c r="T481" s="1">
        <v>45530</v>
      </c>
      <c r="U481" t="s">
        <v>60</v>
      </c>
      <c r="V481" t="str">
        <f>TEXT(WEEKDAY(Working_Data[[#This Row],[order_date]],1),"DDDD")</f>
        <v>Tuesday</v>
      </c>
      <c r="W481" t="str">
        <f>TEXT(Working_Data[[#This Row],[order_date]],"mmmm")</f>
        <v>October</v>
      </c>
      <c r="X481" s="7">
        <f>Working_Data[[#This Row],[last_order_date]]-Working_Data[[#This Row],[signup_date]]</f>
        <v>245</v>
      </c>
      <c r="Y481" s="7">
        <f>IF(Working_Data[[#This Row],[churned]]="Active",1,0)</f>
        <v>0</v>
      </c>
      <c r="Z481" s="7">
        <f>YEAR(Working_Data[[#This Row],[order_date]])</f>
        <v>2023</v>
      </c>
    </row>
    <row r="482" spans="1:26" x14ac:dyDescent="0.25">
      <c r="A482" t="s">
        <v>1014</v>
      </c>
      <c r="B482" t="s">
        <v>45</v>
      </c>
      <c r="C482" t="s">
        <v>82</v>
      </c>
      <c r="D482" t="s">
        <v>52</v>
      </c>
      <c r="E482" s="1">
        <v>45428</v>
      </c>
      <c r="F482" t="s">
        <v>1015</v>
      </c>
      <c r="G482" s="1">
        <v>45216</v>
      </c>
      <c r="H482" t="s">
        <v>47</v>
      </c>
      <c r="I482" t="s">
        <v>42</v>
      </c>
      <c r="J482" t="s">
        <v>59</v>
      </c>
      <c r="K482">
        <v>4</v>
      </c>
      <c r="L482" s="3">
        <f>Working_Data[[#This Row],[price2]]/Working_Data[[#This Row],[quantity]]</f>
        <v>173.26</v>
      </c>
      <c r="M482" s="3">
        <v>693.04</v>
      </c>
      <c r="N482" t="s">
        <v>35</v>
      </c>
      <c r="O482">
        <v>13</v>
      </c>
      <c r="P482" s="1">
        <v>45867</v>
      </c>
      <c r="Q482">
        <v>452</v>
      </c>
      <c r="R482" t="s">
        <v>29</v>
      </c>
      <c r="S482">
        <v>2</v>
      </c>
      <c r="T482" s="1">
        <v>45561</v>
      </c>
      <c r="U482" t="s">
        <v>36</v>
      </c>
      <c r="V482" t="str">
        <f>TEXT(WEEKDAY(Working_Data[[#This Row],[order_date]],1),"DDDD")</f>
        <v>Tuesday</v>
      </c>
      <c r="W482" t="str">
        <f>TEXT(Working_Data[[#This Row],[order_date]],"mmmm")</f>
        <v>October</v>
      </c>
      <c r="X482" s="7">
        <f>Working_Data[[#This Row],[last_order_date]]-Working_Data[[#This Row],[signup_date]]</f>
        <v>439</v>
      </c>
      <c r="Y482" s="7">
        <f>IF(Working_Data[[#This Row],[churned]]="Active",1,0)</f>
        <v>1</v>
      </c>
      <c r="Z482" s="7">
        <f>YEAR(Working_Data[[#This Row],[order_date]])</f>
        <v>2023</v>
      </c>
    </row>
    <row r="483" spans="1:26" x14ac:dyDescent="0.25">
      <c r="A483" t="s">
        <v>1016</v>
      </c>
      <c r="B483" t="s">
        <v>21</v>
      </c>
      <c r="C483" t="s">
        <v>39</v>
      </c>
      <c r="D483" t="s">
        <v>52</v>
      </c>
      <c r="E483" s="1">
        <v>45198</v>
      </c>
      <c r="F483" t="s">
        <v>1017</v>
      </c>
      <c r="G483" s="1">
        <v>45217</v>
      </c>
      <c r="H483" t="s">
        <v>47</v>
      </c>
      <c r="I483" t="s">
        <v>63</v>
      </c>
      <c r="J483" t="s">
        <v>59</v>
      </c>
      <c r="K483">
        <v>5</v>
      </c>
      <c r="L483" s="3">
        <f>Working_Data[[#This Row],[price2]]/Working_Data[[#This Row],[quantity]]</f>
        <v>264.28000000000003</v>
      </c>
      <c r="M483" s="3">
        <v>1321.4</v>
      </c>
      <c r="N483" t="s">
        <v>50</v>
      </c>
      <c r="O483">
        <v>20</v>
      </c>
      <c r="P483" s="1">
        <v>45716</v>
      </c>
      <c r="Q483">
        <v>482</v>
      </c>
      <c r="R483" t="s">
        <v>29</v>
      </c>
      <c r="S483">
        <v>5</v>
      </c>
      <c r="T483" s="1">
        <v>45640</v>
      </c>
      <c r="U483" t="s">
        <v>36</v>
      </c>
      <c r="V483" t="str">
        <f>TEXT(WEEKDAY(Working_Data[[#This Row],[order_date]],1),"DDDD")</f>
        <v>Wednesday</v>
      </c>
      <c r="W483" t="str">
        <f>TEXT(Working_Data[[#This Row],[order_date]],"mmmm")</f>
        <v>October</v>
      </c>
      <c r="X483" s="7">
        <f>Working_Data[[#This Row],[last_order_date]]-Working_Data[[#This Row],[signup_date]]</f>
        <v>518</v>
      </c>
      <c r="Y483" s="7">
        <f>IF(Working_Data[[#This Row],[churned]]="Active",1,0)</f>
        <v>1</v>
      </c>
      <c r="Z483" s="7">
        <f>YEAR(Working_Data[[#This Row],[order_date]])</f>
        <v>2023</v>
      </c>
    </row>
    <row r="484" spans="1:26" x14ac:dyDescent="0.25">
      <c r="A484" t="s">
        <v>1018</v>
      </c>
      <c r="B484" t="s">
        <v>21</v>
      </c>
      <c r="C484" t="s">
        <v>82</v>
      </c>
      <c r="D484" t="s">
        <v>32</v>
      </c>
      <c r="E484" s="1">
        <v>45811</v>
      </c>
      <c r="F484" t="s">
        <v>1019</v>
      </c>
      <c r="G484" s="1">
        <v>45217</v>
      </c>
      <c r="H484" t="s">
        <v>47</v>
      </c>
      <c r="I484" t="s">
        <v>42</v>
      </c>
      <c r="J484" t="s">
        <v>49</v>
      </c>
      <c r="K484">
        <v>2</v>
      </c>
      <c r="L484" s="3">
        <f>Working_Data[[#This Row],[price2]]/Working_Data[[#This Row],[quantity]]</f>
        <v>651.38</v>
      </c>
      <c r="M484" s="3">
        <v>1302.76</v>
      </c>
      <c r="N484" t="s">
        <v>28</v>
      </c>
      <c r="O484">
        <v>29</v>
      </c>
      <c r="P484" s="1">
        <v>45528</v>
      </c>
      <c r="Q484">
        <v>410</v>
      </c>
      <c r="R484" t="s">
        <v>43</v>
      </c>
      <c r="S484">
        <v>4</v>
      </c>
      <c r="T484" s="1">
        <v>45859</v>
      </c>
      <c r="U484" t="s">
        <v>36</v>
      </c>
      <c r="V484" t="str">
        <f>TEXT(WEEKDAY(Working_Data[[#This Row],[order_date]],1),"DDDD")</f>
        <v>Wednesday</v>
      </c>
      <c r="W484" t="str">
        <f>TEXT(Working_Data[[#This Row],[order_date]],"mmmm")</f>
        <v>October</v>
      </c>
      <c r="X484" s="7">
        <f>Working_Data[[#This Row],[last_order_date]]-Working_Data[[#This Row],[signup_date]]</f>
        <v>-283</v>
      </c>
      <c r="Y484" s="7">
        <f>IF(Working_Data[[#This Row],[churned]]="Active",1,0)</f>
        <v>0</v>
      </c>
      <c r="Z484" s="7">
        <f>YEAR(Working_Data[[#This Row],[order_date]])</f>
        <v>2023</v>
      </c>
    </row>
    <row r="485" spans="1:26" x14ac:dyDescent="0.25">
      <c r="A485" t="s">
        <v>1020</v>
      </c>
      <c r="B485" t="s">
        <v>45</v>
      </c>
      <c r="C485" t="s">
        <v>22</v>
      </c>
      <c r="D485" t="s">
        <v>32</v>
      </c>
      <c r="E485" s="1">
        <v>45778</v>
      </c>
      <c r="F485" t="s">
        <v>1021</v>
      </c>
      <c r="G485" s="1">
        <v>45217</v>
      </c>
      <c r="H485" t="s">
        <v>58</v>
      </c>
      <c r="I485" t="s">
        <v>63</v>
      </c>
      <c r="J485" t="s">
        <v>49</v>
      </c>
      <c r="K485">
        <v>2</v>
      </c>
      <c r="L485" s="3">
        <f>Working_Data[[#This Row],[price2]]/Working_Data[[#This Row],[quantity]]</f>
        <v>311.64</v>
      </c>
      <c r="M485" s="3">
        <v>623.28</v>
      </c>
      <c r="N485" t="s">
        <v>28</v>
      </c>
      <c r="O485">
        <v>38</v>
      </c>
      <c r="P485" s="1">
        <v>45513</v>
      </c>
      <c r="Q485">
        <v>313</v>
      </c>
      <c r="R485" t="s">
        <v>29</v>
      </c>
      <c r="S485">
        <v>1</v>
      </c>
      <c r="T485" s="1">
        <v>45548</v>
      </c>
      <c r="U485" t="s">
        <v>60</v>
      </c>
      <c r="V485" t="str">
        <f>TEXT(WEEKDAY(Working_Data[[#This Row],[order_date]],1),"DDDD")</f>
        <v>Wednesday</v>
      </c>
      <c r="W485" t="str">
        <f>TEXT(Working_Data[[#This Row],[order_date]],"mmmm")</f>
        <v>October</v>
      </c>
      <c r="X485" s="7">
        <f>Working_Data[[#This Row],[last_order_date]]-Working_Data[[#This Row],[signup_date]]</f>
        <v>-265</v>
      </c>
      <c r="Y485" s="7">
        <f>IF(Working_Data[[#This Row],[churned]]="Active",1,0)</f>
        <v>1</v>
      </c>
      <c r="Z485" s="7">
        <f>YEAR(Working_Data[[#This Row],[order_date]])</f>
        <v>2023</v>
      </c>
    </row>
    <row r="486" spans="1:26" x14ac:dyDescent="0.25">
      <c r="A486" t="s">
        <v>1022</v>
      </c>
      <c r="B486" t="s">
        <v>38</v>
      </c>
      <c r="C486" t="s">
        <v>39</v>
      </c>
      <c r="D486" t="s">
        <v>52</v>
      </c>
      <c r="E486" s="1">
        <v>45733</v>
      </c>
      <c r="F486" t="s">
        <v>1023</v>
      </c>
      <c r="G486" s="1">
        <v>45217</v>
      </c>
      <c r="H486" t="s">
        <v>34</v>
      </c>
      <c r="I486" t="s">
        <v>63</v>
      </c>
      <c r="J486" t="s">
        <v>27</v>
      </c>
      <c r="K486">
        <v>4</v>
      </c>
      <c r="L486" s="3">
        <f>Working_Data[[#This Row],[price2]]/Working_Data[[#This Row],[quantity]]</f>
        <v>337.66</v>
      </c>
      <c r="M486" s="3">
        <v>1350.64</v>
      </c>
      <c r="N486" t="s">
        <v>28</v>
      </c>
      <c r="O486">
        <v>45</v>
      </c>
      <c r="P486" s="1">
        <v>45763</v>
      </c>
      <c r="Q486">
        <v>257</v>
      </c>
      <c r="R486" t="s">
        <v>43</v>
      </c>
      <c r="S486">
        <v>3</v>
      </c>
      <c r="T486" s="1">
        <v>45650</v>
      </c>
      <c r="U486" t="s">
        <v>36</v>
      </c>
      <c r="V486" t="str">
        <f>TEXT(WEEKDAY(Working_Data[[#This Row],[order_date]],1),"DDDD")</f>
        <v>Wednesday</v>
      </c>
      <c r="W486" t="str">
        <f>TEXT(Working_Data[[#This Row],[order_date]],"mmmm")</f>
        <v>October</v>
      </c>
      <c r="X486" s="7">
        <f>Working_Data[[#This Row],[last_order_date]]-Working_Data[[#This Row],[signup_date]]</f>
        <v>30</v>
      </c>
      <c r="Y486" s="7">
        <f>IF(Working_Data[[#This Row],[churned]]="Active",1,0)</f>
        <v>0</v>
      </c>
      <c r="Z486" s="7">
        <f>YEAR(Working_Data[[#This Row],[order_date]])</f>
        <v>2023</v>
      </c>
    </row>
    <row r="487" spans="1:26" x14ac:dyDescent="0.25">
      <c r="A487" t="s">
        <v>1024</v>
      </c>
      <c r="B487" t="s">
        <v>38</v>
      </c>
      <c r="C487" t="s">
        <v>39</v>
      </c>
      <c r="D487" t="s">
        <v>23</v>
      </c>
      <c r="E487" s="1">
        <v>45792</v>
      </c>
      <c r="F487" t="s">
        <v>1025</v>
      </c>
      <c r="G487" s="1">
        <v>45218</v>
      </c>
      <c r="H487" t="s">
        <v>34</v>
      </c>
      <c r="I487" t="s">
        <v>42</v>
      </c>
      <c r="J487" t="s">
        <v>49</v>
      </c>
      <c r="K487">
        <v>5</v>
      </c>
      <c r="L487" s="3">
        <f>Working_Data[[#This Row],[price2]]/Working_Data[[#This Row],[quantity]]</f>
        <v>141.81</v>
      </c>
      <c r="M487" s="3">
        <v>709.05</v>
      </c>
      <c r="N487" t="s">
        <v>28</v>
      </c>
      <c r="O487">
        <v>50</v>
      </c>
      <c r="P487" s="1">
        <v>45962</v>
      </c>
      <c r="Q487">
        <v>330</v>
      </c>
      <c r="R487" t="s">
        <v>43</v>
      </c>
      <c r="S487">
        <v>5</v>
      </c>
      <c r="T487" s="1">
        <v>45361</v>
      </c>
      <c r="U487" t="s">
        <v>60</v>
      </c>
      <c r="V487" t="str">
        <f>TEXT(WEEKDAY(Working_Data[[#This Row],[order_date]],1),"DDDD")</f>
        <v>Thursday</v>
      </c>
      <c r="W487" t="str">
        <f>TEXT(Working_Data[[#This Row],[order_date]],"mmmm")</f>
        <v>October</v>
      </c>
      <c r="X487" s="7">
        <f>Working_Data[[#This Row],[last_order_date]]-Working_Data[[#This Row],[signup_date]]</f>
        <v>170</v>
      </c>
      <c r="Y487" s="7">
        <f>IF(Working_Data[[#This Row],[churned]]="Active",1,0)</f>
        <v>0</v>
      </c>
      <c r="Z487" s="7">
        <f>YEAR(Working_Data[[#This Row],[order_date]])</f>
        <v>2023</v>
      </c>
    </row>
    <row r="488" spans="1:26" x14ac:dyDescent="0.25">
      <c r="A488" t="s">
        <v>1026</v>
      </c>
      <c r="B488" t="s">
        <v>21</v>
      </c>
      <c r="C488" t="s">
        <v>82</v>
      </c>
      <c r="D488" t="s">
        <v>23</v>
      </c>
      <c r="E488" s="1">
        <v>45744</v>
      </c>
      <c r="F488" t="s">
        <v>1027</v>
      </c>
      <c r="G488" s="1">
        <v>45218</v>
      </c>
      <c r="H488" t="s">
        <v>25</v>
      </c>
      <c r="I488" t="s">
        <v>54</v>
      </c>
      <c r="J488" t="s">
        <v>49</v>
      </c>
      <c r="K488">
        <v>5</v>
      </c>
      <c r="L488" s="3">
        <f>Working_Data[[#This Row],[price2]]/Working_Data[[#This Row],[quantity]]</f>
        <v>33.292000000000002</v>
      </c>
      <c r="M488" s="3">
        <v>166.46</v>
      </c>
      <c r="N488" t="s">
        <v>50</v>
      </c>
      <c r="O488">
        <v>36</v>
      </c>
      <c r="P488" s="1">
        <v>45719</v>
      </c>
      <c r="Q488">
        <v>274</v>
      </c>
      <c r="R488" t="s">
        <v>29</v>
      </c>
      <c r="S488">
        <v>1</v>
      </c>
      <c r="T488" s="1">
        <v>45670</v>
      </c>
      <c r="U488" t="s">
        <v>30</v>
      </c>
      <c r="V488" t="str">
        <f>TEXT(WEEKDAY(Working_Data[[#This Row],[order_date]],1),"DDDD")</f>
        <v>Thursday</v>
      </c>
      <c r="W488" t="str">
        <f>TEXT(Working_Data[[#This Row],[order_date]],"mmmm")</f>
        <v>October</v>
      </c>
      <c r="X488" s="7">
        <f>Working_Data[[#This Row],[last_order_date]]-Working_Data[[#This Row],[signup_date]]</f>
        <v>-25</v>
      </c>
      <c r="Y488" s="7">
        <f>IF(Working_Data[[#This Row],[churned]]="Active",1,0)</f>
        <v>1</v>
      </c>
      <c r="Z488" s="7">
        <f>YEAR(Working_Data[[#This Row],[order_date]])</f>
        <v>2023</v>
      </c>
    </row>
    <row r="489" spans="1:26" x14ac:dyDescent="0.25">
      <c r="A489" t="s">
        <v>1028</v>
      </c>
      <c r="B489" t="s">
        <v>21</v>
      </c>
      <c r="C489" t="s">
        <v>39</v>
      </c>
      <c r="D489" t="s">
        <v>32</v>
      </c>
      <c r="E489" s="1">
        <v>45871</v>
      </c>
      <c r="F489" t="s">
        <v>1029</v>
      </c>
      <c r="G489" s="1">
        <v>45218</v>
      </c>
      <c r="H489" t="s">
        <v>25</v>
      </c>
      <c r="I489" t="s">
        <v>63</v>
      </c>
      <c r="J489" t="s">
        <v>59</v>
      </c>
      <c r="K489">
        <v>1</v>
      </c>
      <c r="L489" s="3">
        <f>Working_Data[[#This Row],[price2]]/Working_Data[[#This Row],[quantity]]</f>
        <v>1034.47</v>
      </c>
      <c r="M489" s="3">
        <v>1034.47</v>
      </c>
      <c r="N489" t="s">
        <v>28</v>
      </c>
      <c r="O489">
        <v>44</v>
      </c>
      <c r="P489" s="1">
        <v>45746</v>
      </c>
      <c r="Q489">
        <v>116</v>
      </c>
      <c r="R489" t="s">
        <v>43</v>
      </c>
      <c r="S489">
        <v>4</v>
      </c>
      <c r="T489" s="1">
        <v>45594</v>
      </c>
      <c r="U489" t="s">
        <v>36</v>
      </c>
      <c r="V489" t="str">
        <f>TEXT(WEEKDAY(Working_Data[[#This Row],[order_date]],1),"DDDD")</f>
        <v>Thursday</v>
      </c>
      <c r="W489" t="str">
        <f>TEXT(Working_Data[[#This Row],[order_date]],"mmmm")</f>
        <v>October</v>
      </c>
      <c r="X489" s="7">
        <f>Working_Data[[#This Row],[last_order_date]]-Working_Data[[#This Row],[signup_date]]</f>
        <v>-125</v>
      </c>
      <c r="Y489" s="7">
        <f>IF(Working_Data[[#This Row],[churned]]="Active",1,0)</f>
        <v>0</v>
      </c>
      <c r="Z489" s="7">
        <f>YEAR(Working_Data[[#This Row],[order_date]])</f>
        <v>2023</v>
      </c>
    </row>
    <row r="490" spans="1:26" x14ac:dyDescent="0.25">
      <c r="A490" t="s">
        <v>1030</v>
      </c>
      <c r="B490" t="s">
        <v>21</v>
      </c>
      <c r="C490" t="s">
        <v>82</v>
      </c>
      <c r="D490" t="s">
        <v>56</v>
      </c>
      <c r="E490" s="1">
        <v>45385</v>
      </c>
      <c r="F490" t="s">
        <v>1031</v>
      </c>
      <c r="G490" s="1">
        <v>45218</v>
      </c>
      <c r="H490" t="s">
        <v>34</v>
      </c>
      <c r="I490" t="s">
        <v>63</v>
      </c>
      <c r="J490" t="s">
        <v>27</v>
      </c>
      <c r="K490">
        <v>1</v>
      </c>
      <c r="L490" s="3">
        <f>Working_Data[[#This Row],[price2]]/Working_Data[[#This Row],[quantity]]</f>
        <v>503.13</v>
      </c>
      <c r="M490" s="3">
        <v>503.13</v>
      </c>
      <c r="N490" t="s">
        <v>28</v>
      </c>
      <c r="O490">
        <v>15</v>
      </c>
      <c r="P490" s="1">
        <v>45554</v>
      </c>
      <c r="Q490">
        <v>85</v>
      </c>
      <c r="R490" t="s">
        <v>29</v>
      </c>
      <c r="S490">
        <v>2</v>
      </c>
      <c r="T490" s="1">
        <v>45861</v>
      </c>
      <c r="U490" t="s">
        <v>60</v>
      </c>
      <c r="V490" t="str">
        <f>TEXT(WEEKDAY(Working_Data[[#This Row],[order_date]],1),"DDDD")</f>
        <v>Thursday</v>
      </c>
      <c r="W490" t="str">
        <f>TEXT(Working_Data[[#This Row],[order_date]],"mmmm")</f>
        <v>October</v>
      </c>
      <c r="X490" s="7">
        <f>Working_Data[[#This Row],[last_order_date]]-Working_Data[[#This Row],[signup_date]]</f>
        <v>169</v>
      </c>
      <c r="Y490" s="7">
        <f>IF(Working_Data[[#This Row],[churned]]="Active",1,0)</f>
        <v>1</v>
      </c>
      <c r="Z490" s="7">
        <f>YEAR(Working_Data[[#This Row],[order_date]])</f>
        <v>2023</v>
      </c>
    </row>
    <row r="491" spans="1:26" x14ac:dyDescent="0.25">
      <c r="A491" t="s">
        <v>1032</v>
      </c>
      <c r="B491" t="s">
        <v>38</v>
      </c>
      <c r="C491" t="s">
        <v>22</v>
      </c>
      <c r="D491" t="s">
        <v>77</v>
      </c>
      <c r="E491" s="1">
        <v>45719</v>
      </c>
      <c r="F491" t="s">
        <v>1033</v>
      </c>
      <c r="G491" s="1">
        <v>45218</v>
      </c>
      <c r="H491" t="s">
        <v>34</v>
      </c>
      <c r="I491" t="s">
        <v>42</v>
      </c>
      <c r="J491" t="s">
        <v>67</v>
      </c>
      <c r="K491">
        <v>1</v>
      </c>
      <c r="L491" s="3">
        <f>Working_Data[[#This Row],[price2]]/Working_Data[[#This Row],[quantity]]</f>
        <v>923.65</v>
      </c>
      <c r="M491" s="3">
        <v>923.65</v>
      </c>
      <c r="N491" t="s">
        <v>28</v>
      </c>
      <c r="O491">
        <v>34</v>
      </c>
      <c r="P491" s="1">
        <v>45423</v>
      </c>
      <c r="Q491">
        <v>156</v>
      </c>
      <c r="R491" t="s">
        <v>43</v>
      </c>
      <c r="S491">
        <v>5</v>
      </c>
      <c r="T491" s="1">
        <v>45606</v>
      </c>
      <c r="U491" t="s">
        <v>36</v>
      </c>
      <c r="V491" t="str">
        <f>TEXT(WEEKDAY(Working_Data[[#This Row],[order_date]],1),"DDDD")</f>
        <v>Thursday</v>
      </c>
      <c r="W491" t="str">
        <f>TEXT(Working_Data[[#This Row],[order_date]],"mmmm")</f>
        <v>October</v>
      </c>
      <c r="X491" s="7">
        <f>Working_Data[[#This Row],[last_order_date]]-Working_Data[[#This Row],[signup_date]]</f>
        <v>-296</v>
      </c>
      <c r="Y491" s="7">
        <f>IF(Working_Data[[#This Row],[churned]]="Active",1,0)</f>
        <v>0</v>
      </c>
      <c r="Z491" s="7">
        <f>YEAR(Working_Data[[#This Row],[order_date]])</f>
        <v>2023</v>
      </c>
    </row>
    <row r="492" spans="1:26" x14ac:dyDescent="0.25">
      <c r="A492" t="s">
        <v>1034</v>
      </c>
      <c r="B492" t="s">
        <v>21</v>
      </c>
      <c r="C492" t="s">
        <v>22</v>
      </c>
      <c r="D492" t="s">
        <v>56</v>
      </c>
      <c r="E492" s="1">
        <v>45805</v>
      </c>
      <c r="F492" t="s">
        <v>1035</v>
      </c>
      <c r="G492" s="1">
        <v>45218</v>
      </c>
      <c r="H492" t="s">
        <v>58</v>
      </c>
      <c r="I492" t="s">
        <v>26</v>
      </c>
      <c r="J492" t="s">
        <v>59</v>
      </c>
      <c r="K492">
        <v>2</v>
      </c>
      <c r="L492" s="3">
        <f>Working_Data[[#This Row],[price2]]/Working_Data[[#This Row],[quantity]]</f>
        <v>419.83</v>
      </c>
      <c r="M492" s="3">
        <v>839.66</v>
      </c>
      <c r="N492" t="s">
        <v>50</v>
      </c>
      <c r="O492">
        <v>7</v>
      </c>
      <c r="P492" s="1">
        <v>45807</v>
      </c>
      <c r="Q492">
        <v>424</v>
      </c>
      <c r="R492" t="s">
        <v>29</v>
      </c>
      <c r="S492">
        <v>1</v>
      </c>
      <c r="T492" s="1">
        <v>45658</v>
      </c>
      <c r="U492" t="s">
        <v>36</v>
      </c>
      <c r="V492" t="str">
        <f>TEXT(WEEKDAY(Working_Data[[#This Row],[order_date]],1),"DDDD")</f>
        <v>Thursday</v>
      </c>
      <c r="W492" t="str">
        <f>TEXT(Working_Data[[#This Row],[order_date]],"mmmm")</f>
        <v>October</v>
      </c>
      <c r="X492" s="7">
        <f>Working_Data[[#This Row],[last_order_date]]-Working_Data[[#This Row],[signup_date]]</f>
        <v>2</v>
      </c>
      <c r="Y492" s="7">
        <f>IF(Working_Data[[#This Row],[churned]]="Active",1,0)</f>
        <v>1</v>
      </c>
      <c r="Z492" s="7">
        <f>YEAR(Working_Data[[#This Row],[order_date]])</f>
        <v>2023</v>
      </c>
    </row>
    <row r="493" spans="1:26" x14ac:dyDescent="0.25">
      <c r="A493" t="s">
        <v>1036</v>
      </c>
      <c r="B493" t="s">
        <v>45</v>
      </c>
      <c r="C493" t="s">
        <v>39</v>
      </c>
      <c r="D493" t="s">
        <v>77</v>
      </c>
      <c r="E493" s="1">
        <v>45797</v>
      </c>
      <c r="F493" t="s">
        <v>1037</v>
      </c>
      <c r="G493" s="1">
        <v>45218</v>
      </c>
      <c r="H493" t="s">
        <v>47</v>
      </c>
      <c r="I493" t="s">
        <v>54</v>
      </c>
      <c r="J493" t="s">
        <v>67</v>
      </c>
      <c r="K493">
        <v>3</v>
      </c>
      <c r="L493" s="3">
        <f>Working_Data[[#This Row],[price2]]/Working_Data[[#This Row],[quantity]]</f>
        <v>439.84333333333331</v>
      </c>
      <c r="M493" s="3">
        <v>1319.53</v>
      </c>
      <c r="N493" t="s">
        <v>50</v>
      </c>
      <c r="O493">
        <v>44</v>
      </c>
      <c r="P493" s="1">
        <v>45794</v>
      </c>
      <c r="Q493">
        <v>129</v>
      </c>
      <c r="R493" t="s">
        <v>43</v>
      </c>
      <c r="S493">
        <v>2</v>
      </c>
      <c r="T493" s="1">
        <v>45361</v>
      </c>
      <c r="U493" t="s">
        <v>30</v>
      </c>
      <c r="V493" t="str">
        <f>TEXT(WEEKDAY(Working_Data[[#This Row],[order_date]],1),"DDDD")</f>
        <v>Thursday</v>
      </c>
      <c r="W493" t="str">
        <f>TEXT(Working_Data[[#This Row],[order_date]],"mmmm")</f>
        <v>October</v>
      </c>
      <c r="X493" s="7">
        <f>Working_Data[[#This Row],[last_order_date]]-Working_Data[[#This Row],[signup_date]]</f>
        <v>-3</v>
      </c>
      <c r="Y493" s="7">
        <f>IF(Working_Data[[#This Row],[churned]]="Active",1,0)</f>
        <v>0</v>
      </c>
      <c r="Z493" s="7">
        <f>YEAR(Working_Data[[#This Row],[order_date]])</f>
        <v>2023</v>
      </c>
    </row>
    <row r="494" spans="1:26" x14ac:dyDescent="0.25">
      <c r="A494" t="s">
        <v>1038</v>
      </c>
      <c r="B494" t="s">
        <v>45</v>
      </c>
      <c r="C494" t="s">
        <v>39</v>
      </c>
      <c r="D494" t="s">
        <v>32</v>
      </c>
      <c r="E494" s="1">
        <v>45576</v>
      </c>
      <c r="F494" t="s">
        <v>1039</v>
      </c>
      <c r="G494" s="1">
        <v>45218</v>
      </c>
      <c r="H494" t="s">
        <v>25</v>
      </c>
      <c r="I494" t="s">
        <v>63</v>
      </c>
      <c r="J494" t="s">
        <v>67</v>
      </c>
      <c r="K494">
        <v>4</v>
      </c>
      <c r="L494" s="3">
        <f>Working_Data[[#This Row],[price2]]/Working_Data[[#This Row],[quantity]]</f>
        <v>55.452500000000001</v>
      </c>
      <c r="M494" s="3">
        <v>221.81</v>
      </c>
      <c r="N494" t="s">
        <v>50</v>
      </c>
      <c r="O494">
        <v>39</v>
      </c>
      <c r="P494" s="1">
        <v>45792</v>
      </c>
      <c r="Q494">
        <v>420</v>
      </c>
      <c r="R494" t="s">
        <v>43</v>
      </c>
      <c r="S494">
        <v>4</v>
      </c>
      <c r="T494" s="1">
        <v>45549</v>
      </c>
      <c r="U494" t="s">
        <v>30</v>
      </c>
      <c r="V494" t="str">
        <f>TEXT(WEEKDAY(Working_Data[[#This Row],[order_date]],1),"DDDD")</f>
        <v>Thursday</v>
      </c>
      <c r="W494" t="str">
        <f>TEXT(Working_Data[[#This Row],[order_date]],"mmmm")</f>
        <v>October</v>
      </c>
      <c r="X494" s="7">
        <f>Working_Data[[#This Row],[last_order_date]]-Working_Data[[#This Row],[signup_date]]</f>
        <v>216</v>
      </c>
      <c r="Y494" s="7">
        <f>IF(Working_Data[[#This Row],[churned]]="Active",1,0)</f>
        <v>0</v>
      </c>
      <c r="Z494" s="7">
        <f>YEAR(Working_Data[[#This Row],[order_date]])</f>
        <v>2023</v>
      </c>
    </row>
    <row r="495" spans="1:26" x14ac:dyDescent="0.25">
      <c r="A495" t="s">
        <v>1040</v>
      </c>
      <c r="B495" t="s">
        <v>45</v>
      </c>
      <c r="C495" t="s">
        <v>39</v>
      </c>
      <c r="D495" t="s">
        <v>23</v>
      </c>
      <c r="E495" s="1">
        <v>45864</v>
      </c>
      <c r="F495" t="s">
        <v>1041</v>
      </c>
      <c r="G495" s="1">
        <v>45218</v>
      </c>
      <c r="H495" t="s">
        <v>25</v>
      </c>
      <c r="I495" t="s">
        <v>63</v>
      </c>
      <c r="J495" t="s">
        <v>49</v>
      </c>
      <c r="K495">
        <v>3</v>
      </c>
      <c r="L495" s="3">
        <f>Working_Data[[#This Row],[price2]]/Working_Data[[#This Row],[quantity]]</f>
        <v>235.84666666666666</v>
      </c>
      <c r="M495" s="3">
        <v>707.54</v>
      </c>
      <c r="N495" t="s">
        <v>50</v>
      </c>
      <c r="O495">
        <v>22</v>
      </c>
      <c r="P495" s="1">
        <v>45718</v>
      </c>
      <c r="Q495">
        <v>127</v>
      </c>
      <c r="R495" t="s">
        <v>29</v>
      </c>
      <c r="S495">
        <v>4</v>
      </c>
      <c r="T495" s="1">
        <v>45933</v>
      </c>
      <c r="U495" t="s">
        <v>30</v>
      </c>
      <c r="V495" t="str">
        <f>TEXT(WEEKDAY(Working_Data[[#This Row],[order_date]],1),"DDDD")</f>
        <v>Thursday</v>
      </c>
      <c r="W495" t="str">
        <f>TEXT(Working_Data[[#This Row],[order_date]],"mmmm")</f>
        <v>October</v>
      </c>
      <c r="X495" s="7">
        <f>Working_Data[[#This Row],[last_order_date]]-Working_Data[[#This Row],[signup_date]]</f>
        <v>-146</v>
      </c>
      <c r="Y495" s="7">
        <f>IF(Working_Data[[#This Row],[churned]]="Active",1,0)</f>
        <v>1</v>
      </c>
      <c r="Z495" s="7">
        <f>YEAR(Working_Data[[#This Row],[order_date]])</f>
        <v>2023</v>
      </c>
    </row>
    <row r="496" spans="1:26" x14ac:dyDescent="0.25">
      <c r="A496" t="s">
        <v>1042</v>
      </c>
      <c r="B496" t="s">
        <v>45</v>
      </c>
      <c r="C496" t="s">
        <v>82</v>
      </c>
      <c r="D496" t="s">
        <v>32</v>
      </c>
      <c r="E496" s="1">
        <v>45502</v>
      </c>
      <c r="F496" t="s">
        <v>1043</v>
      </c>
      <c r="G496" s="1">
        <v>45218</v>
      </c>
      <c r="H496" t="s">
        <v>25</v>
      </c>
      <c r="I496" t="s">
        <v>63</v>
      </c>
      <c r="J496" t="s">
        <v>67</v>
      </c>
      <c r="K496">
        <v>5</v>
      </c>
      <c r="L496" s="3">
        <f>Working_Data[[#This Row],[price2]]/Working_Data[[#This Row],[quantity]]</f>
        <v>274.55200000000002</v>
      </c>
      <c r="M496" s="3">
        <v>1372.76</v>
      </c>
      <c r="N496" t="s">
        <v>50</v>
      </c>
      <c r="O496">
        <v>42</v>
      </c>
      <c r="P496" s="1">
        <v>45362</v>
      </c>
      <c r="Q496">
        <v>448</v>
      </c>
      <c r="R496" t="s">
        <v>29</v>
      </c>
      <c r="S496">
        <v>4</v>
      </c>
      <c r="T496" s="1">
        <v>45715</v>
      </c>
      <c r="U496" t="s">
        <v>36</v>
      </c>
      <c r="V496" t="str">
        <f>TEXT(WEEKDAY(Working_Data[[#This Row],[order_date]],1),"DDDD")</f>
        <v>Thursday</v>
      </c>
      <c r="W496" t="str">
        <f>TEXT(Working_Data[[#This Row],[order_date]],"mmmm")</f>
        <v>October</v>
      </c>
      <c r="X496" s="7">
        <f>Working_Data[[#This Row],[last_order_date]]-Working_Data[[#This Row],[signup_date]]</f>
        <v>-140</v>
      </c>
      <c r="Y496" s="7">
        <f>IF(Working_Data[[#This Row],[churned]]="Active",1,0)</f>
        <v>1</v>
      </c>
      <c r="Z496" s="7">
        <f>YEAR(Working_Data[[#This Row],[order_date]])</f>
        <v>2023</v>
      </c>
    </row>
    <row r="497" spans="1:26" x14ac:dyDescent="0.25">
      <c r="A497" t="s">
        <v>1044</v>
      </c>
      <c r="B497" t="s">
        <v>45</v>
      </c>
      <c r="C497" t="s">
        <v>39</v>
      </c>
      <c r="D497" t="s">
        <v>52</v>
      </c>
      <c r="E497" s="1">
        <v>45703</v>
      </c>
      <c r="F497" t="s">
        <v>1045</v>
      </c>
      <c r="G497" s="1">
        <v>45218</v>
      </c>
      <c r="H497" t="s">
        <v>25</v>
      </c>
      <c r="I497" t="s">
        <v>54</v>
      </c>
      <c r="J497" t="s">
        <v>27</v>
      </c>
      <c r="K497">
        <v>3</v>
      </c>
      <c r="L497" s="3">
        <f>Working_Data[[#This Row],[price2]]/Working_Data[[#This Row],[quantity]]</f>
        <v>417.90666666666669</v>
      </c>
      <c r="M497" s="3">
        <v>1253.72</v>
      </c>
      <c r="N497" t="s">
        <v>35</v>
      </c>
      <c r="O497">
        <v>49</v>
      </c>
      <c r="P497" s="1">
        <v>45855</v>
      </c>
      <c r="Q497">
        <v>260</v>
      </c>
      <c r="R497" t="s">
        <v>29</v>
      </c>
      <c r="S497">
        <v>2</v>
      </c>
      <c r="T497" s="1">
        <v>45545</v>
      </c>
      <c r="U497" t="s">
        <v>36</v>
      </c>
      <c r="V497" t="str">
        <f>TEXT(WEEKDAY(Working_Data[[#This Row],[order_date]],1),"DDDD")</f>
        <v>Thursday</v>
      </c>
      <c r="W497" t="str">
        <f>TEXT(Working_Data[[#This Row],[order_date]],"mmmm")</f>
        <v>October</v>
      </c>
      <c r="X497" s="7">
        <f>Working_Data[[#This Row],[last_order_date]]-Working_Data[[#This Row],[signup_date]]</f>
        <v>152</v>
      </c>
      <c r="Y497" s="7">
        <f>IF(Working_Data[[#This Row],[churned]]="Active",1,0)</f>
        <v>1</v>
      </c>
      <c r="Z497" s="7">
        <f>YEAR(Working_Data[[#This Row],[order_date]])</f>
        <v>2023</v>
      </c>
    </row>
    <row r="498" spans="1:26" x14ac:dyDescent="0.25">
      <c r="A498" t="s">
        <v>1046</v>
      </c>
      <c r="B498" t="s">
        <v>45</v>
      </c>
      <c r="C498" t="s">
        <v>82</v>
      </c>
      <c r="D498" t="s">
        <v>77</v>
      </c>
      <c r="E498" s="1">
        <v>45747</v>
      </c>
      <c r="F498" t="s">
        <v>1047</v>
      </c>
      <c r="G498" s="1">
        <v>45218</v>
      </c>
      <c r="H498" t="s">
        <v>34</v>
      </c>
      <c r="I498" t="s">
        <v>63</v>
      </c>
      <c r="J498" t="s">
        <v>67</v>
      </c>
      <c r="K498">
        <v>2</v>
      </c>
      <c r="L498" s="3">
        <f>Working_Data[[#This Row],[price2]]/Working_Data[[#This Row],[quantity]]</f>
        <v>370.32499999999999</v>
      </c>
      <c r="M498" s="3">
        <v>740.65</v>
      </c>
      <c r="N498" t="s">
        <v>50</v>
      </c>
      <c r="O498">
        <v>8</v>
      </c>
      <c r="P498" s="1">
        <v>45662</v>
      </c>
      <c r="Q498">
        <v>223</v>
      </c>
      <c r="R498" t="s">
        <v>29</v>
      </c>
      <c r="S498">
        <v>3</v>
      </c>
      <c r="T498" s="1">
        <v>45806</v>
      </c>
      <c r="U498" t="s">
        <v>30</v>
      </c>
      <c r="V498" t="str">
        <f>TEXT(WEEKDAY(Working_Data[[#This Row],[order_date]],1),"DDDD")</f>
        <v>Thursday</v>
      </c>
      <c r="W498" t="str">
        <f>TEXT(Working_Data[[#This Row],[order_date]],"mmmm")</f>
        <v>October</v>
      </c>
      <c r="X498" s="7">
        <f>Working_Data[[#This Row],[last_order_date]]-Working_Data[[#This Row],[signup_date]]</f>
        <v>-85</v>
      </c>
      <c r="Y498" s="7">
        <f>IF(Working_Data[[#This Row],[churned]]="Active",1,0)</f>
        <v>1</v>
      </c>
      <c r="Z498" s="7">
        <f>YEAR(Working_Data[[#This Row],[order_date]])</f>
        <v>2023</v>
      </c>
    </row>
    <row r="499" spans="1:26" x14ac:dyDescent="0.25">
      <c r="A499" t="s">
        <v>1048</v>
      </c>
      <c r="B499" t="s">
        <v>21</v>
      </c>
      <c r="C499" t="s">
        <v>39</v>
      </c>
      <c r="D499" t="s">
        <v>56</v>
      </c>
      <c r="E499" s="1">
        <v>45383</v>
      </c>
      <c r="F499" t="s">
        <v>1049</v>
      </c>
      <c r="G499" s="1">
        <v>45218</v>
      </c>
      <c r="H499" t="s">
        <v>41</v>
      </c>
      <c r="I499" t="s">
        <v>26</v>
      </c>
      <c r="J499" t="s">
        <v>64</v>
      </c>
      <c r="K499">
        <v>2</v>
      </c>
      <c r="L499" s="3">
        <f>Working_Data[[#This Row],[price2]]/Working_Data[[#This Row],[quantity]]</f>
        <v>514.98</v>
      </c>
      <c r="M499" s="3">
        <v>1029.96</v>
      </c>
      <c r="N499" t="s">
        <v>35</v>
      </c>
      <c r="O499">
        <v>50</v>
      </c>
      <c r="P499" s="1">
        <v>45650</v>
      </c>
      <c r="Q499">
        <v>439</v>
      </c>
      <c r="R499" t="s">
        <v>29</v>
      </c>
      <c r="S499">
        <v>5</v>
      </c>
      <c r="T499" s="1">
        <v>45750</v>
      </c>
      <c r="U499" t="s">
        <v>36</v>
      </c>
      <c r="V499" t="str">
        <f>TEXT(WEEKDAY(Working_Data[[#This Row],[order_date]],1),"DDDD")</f>
        <v>Thursday</v>
      </c>
      <c r="W499" t="str">
        <f>TEXT(Working_Data[[#This Row],[order_date]],"mmmm")</f>
        <v>October</v>
      </c>
      <c r="X499" s="7">
        <f>Working_Data[[#This Row],[last_order_date]]-Working_Data[[#This Row],[signup_date]]</f>
        <v>267</v>
      </c>
      <c r="Y499" s="7">
        <f>IF(Working_Data[[#This Row],[churned]]="Active",1,0)</f>
        <v>1</v>
      </c>
      <c r="Z499" s="7">
        <f>YEAR(Working_Data[[#This Row],[order_date]])</f>
        <v>2023</v>
      </c>
    </row>
    <row r="500" spans="1:26" x14ac:dyDescent="0.25">
      <c r="A500" t="s">
        <v>1050</v>
      </c>
      <c r="B500" t="s">
        <v>21</v>
      </c>
      <c r="C500" t="s">
        <v>39</v>
      </c>
      <c r="D500" t="s">
        <v>23</v>
      </c>
      <c r="E500" s="1">
        <v>45198</v>
      </c>
      <c r="F500" t="s">
        <v>1051</v>
      </c>
      <c r="G500" s="1">
        <v>45218</v>
      </c>
      <c r="H500" t="s">
        <v>25</v>
      </c>
      <c r="I500" t="s">
        <v>54</v>
      </c>
      <c r="J500" t="s">
        <v>49</v>
      </c>
      <c r="K500">
        <v>1</v>
      </c>
      <c r="L500" s="3">
        <f>Working_Data[[#This Row],[price2]]/Working_Data[[#This Row],[quantity]]</f>
        <v>288.02999999999997</v>
      </c>
      <c r="M500" s="3">
        <v>288.02999999999997</v>
      </c>
      <c r="N500" t="s">
        <v>35</v>
      </c>
      <c r="O500">
        <v>15</v>
      </c>
      <c r="P500" s="1">
        <v>45711</v>
      </c>
      <c r="Q500">
        <v>369</v>
      </c>
      <c r="R500" t="s">
        <v>43</v>
      </c>
      <c r="S500">
        <v>4</v>
      </c>
      <c r="T500" s="1">
        <v>45663</v>
      </c>
      <c r="U500" t="s">
        <v>36</v>
      </c>
      <c r="V500" t="str">
        <f>TEXT(WEEKDAY(Working_Data[[#This Row],[order_date]],1),"DDDD")</f>
        <v>Thursday</v>
      </c>
      <c r="W500" t="str">
        <f>TEXT(Working_Data[[#This Row],[order_date]],"mmmm")</f>
        <v>October</v>
      </c>
      <c r="X500" s="7">
        <f>Working_Data[[#This Row],[last_order_date]]-Working_Data[[#This Row],[signup_date]]</f>
        <v>513</v>
      </c>
      <c r="Y500" s="7">
        <f>IF(Working_Data[[#This Row],[churned]]="Active",1,0)</f>
        <v>0</v>
      </c>
      <c r="Z500" s="7">
        <f>YEAR(Working_Data[[#This Row],[order_date]])</f>
        <v>2023</v>
      </c>
    </row>
    <row r="501" spans="1:26" x14ac:dyDescent="0.25">
      <c r="A501" t="s">
        <v>1052</v>
      </c>
      <c r="B501" t="s">
        <v>45</v>
      </c>
      <c r="C501" t="s">
        <v>22</v>
      </c>
      <c r="D501" t="s">
        <v>32</v>
      </c>
      <c r="E501" s="1">
        <v>45378</v>
      </c>
      <c r="F501" t="s">
        <v>1053</v>
      </c>
      <c r="G501" s="1">
        <v>45219</v>
      </c>
      <c r="H501" t="s">
        <v>58</v>
      </c>
      <c r="I501" t="s">
        <v>42</v>
      </c>
      <c r="J501" t="s">
        <v>49</v>
      </c>
      <c r="K501">
        <v>4</v>
      </c>
      <c r="L501" s="3">
        <f>Working_Data[[#This Row],[price2]]/Working_Data[[#This Row],[quantity]]</f>
        <v>299.04250000000002</v>
      </c>
      <c r="M501" s="3">
        <v>1196.17</v>
      </c>
      <c r="N501" t="s">
        <v>50</v>
      </c>
      <c r="O501">
        <v>17</v>
      </c>
      <c r="P501" s="1">
        <v>45932</v>
      </c>
      <c r="Q501">
        <v>452</v>
      </c>
      <c r="R501" t="s">
        <v>29</v>
      </c>
      <c r="S501">
        <v>3</v>
      </c>
      <c r="T501" s="1">
        <v>45964</v>
      </c>
      <c r="U501" t="s">
        <v>30</v>
      </c>
      <c r="V501" t="str">
        <f>TEXT(WEEKDAY(Working_Data[[#This Row],[order_date]],1),"DDDD")</f>
        <v>Friday</v>
      </c>
      <c r="W501" t="str">
        <f>TEXT(Working_Data[[#This Row],[order_date]],"mmmm")</f>
        <v>October</v>
      </c>
      <c r="X501" s="7">
        <f>Working_Data[[#This Row],[last_order_date]]-Working_Data[[#This Row],[signup_date]]</f>
        <v>554</v>
      </c>
      <c r="Y501" s="7">
        <f>IF(Working_Data[[#This Row],[churned]]="Active",1,0)</f>
        <v>1</v>
      </c>
      <c r="Z501" s="7">
        <f>YEAR(Working_Data[[#This Row],[order_date]])</f>
        <v>2023</v>
      </c>
    </row>
    <row r="502" spans="1:26" x14ac:dyDescent="0.25">
      <c r="A502" t="s">
        <v>1054</v>
      </c>
      <c r="B502" t="s">
        <v>21</v>
      </c>
      <c r="C502" t="s">
        <v>22</v>
      </c>
      <c r="D502" t="s">
        <v>52</v>
      </c>
      <c r="E502" s="1">
        <v>44935</v>
      </c>
      <c r="F502" t="s">
        <v>1055</v>
      </c>
      <c r="G502" s="1">
        <v>45219</v>
      </c>
      <c r="H502" t="s">
        <v>25</v>
      </c>
      <c r="I502" t="s">
        <v>63</v>
      </c>
      <c r="J502" t="s">
        <v>64</v>
      </c>
      <c r="K502">
        <v>1</v>
      </c>
      <c r="L502" s="3">
        <f>Working_Data[[#This Row],[price2]]/Working_Data[[#This Row],[quantity]]</f>
        <v>1103.76</v>
      </c>
      <c r="M502" s="3">
        <v>1103.76</v>
      </c>
      <c r="N502" t="s">
        <v>28</v>
      </c>
      <c r="O502">
        <v>36</v>
      </c>
      <c r="P502" s="1">
        <v>45767</v>
      </c>
      <c r="Q502">
        <v>207</v>
      </c>
      <c r="R502" t="s">
        <v>29</v>
      </c>
      <c r="S502">
        <v>4</v>
      </c>
      <c r="T502" s="1">
        <v>45967</v>
      </c>
      <c r="U502" t="s">
        <v>30</v>
      </c>
      <c r="V502" t="str">
        <f>TEXT(WEEKDAY(Working_Data[[#This Row],[order_date]],1),"DDDD")</f>
        <v>Friday</v>
      </c>
      <c r="W502" t="str">
        <f>TEXT(Working_Data[[#This Row],[order_date]],"mmmm")</f>
        <v>October</v>
      </c>
      <c r="X502" s="7">
        <f>Working_Data[[#This Row],[last_order_date]]-Working_Data[[#This Row],[signup_date]]</f>
        <v>832</v>
      </c>
      <c r="Y502" s="7">
        <f>IF(Working_Data[[#This Row],[churned]]="Active",1,0)</f>
        <v>1</v>
      </c>
      <c r="Z502" s="7">
        <f>YEAR(Working_Data[[#This Row],[order_date]])</f>
        <v>2023</v>
      </c>
    </row>
    <row r="503" spans="1:26" x14ac:dyDescent="0.25">
      <c r="A503" t="s">
        <v>1056</v>
      </c>
      <c r="B503" t="s">
        <v>45</v>
      </c>
      <c r="C503" t="s">
        <v>82</v>
      </c>
      <c r="D503" t="s">
        <v>77</v>
      </c>
      <c r="E503" s="1">
        <v>45684</v>
      </c>
      <c r="F503" t="s">
        <v>1057</v>
      </c>
      <c r="G503" s="1">
        <v>45219</v>
      </c>
      <c r="H503" t="s">
        <v>58</v>
      </c>
      <c r="I503" t="s">
        <v>48</v>
      </c>
      <c r="J503" t="s">
        <v>59</v>
      </c>
      <c r="K503">
        <v>4</v>
      </c>
      <c r="L503" s="3">
        <f>Working_Data[[#This Row],[price2]]/Working_Data[[#This Row],[quantity]]</f>
        <v>326.89249999999998</v>
      </c>
      <c r="M503" s="3">
        <v>1307.57</v>
      </c>
      <c r="N503" t="s">
        <v>35</v>
      </c>
      <c r="O503">
        <v>12</v>
      </c>
      <c r="P503" s="1">
        <v>45832</v>
      </c>
      <c r="Q503">
        <v>102</v>
      </c>
      <c r="R503" t="s">
        <v>29</v>
      </c>
      <c r="S503">
        <v>2</v>
      </c>
      <c r="T503" s="1">
        <v>45533</v>
      </c>
      <c r="U503" t="s">
        <v>30</v>
      </c>
      <c r="V503" t="str">
        <f>TEXT(WEEKDAY(Working_Data[[#This Row],[order_date]],1),"DDDD")</f>
        <v>Friday</v>
      </c>
      <c r="W503" t="str">
        <f>TEXT(Working_Data[[#This Row],[order_date]],"mmmm")</f>
        <v>October</v>
      </c>
      <c r="X503" s="7">
        <f>Working_Data[[#This Row],[last_order_date]]-Working_Data[[#This Row],[signup_date]]</f>
        <v>148</v>
      </c>
      <c r="Y503" s="7">
        <f>IF(Working_Data[[#This Row],[churned]]="Active",1,0)</f>
        <v>1</v>
      </c>
      <c r="Z503" s="7">
        <f>YEAR(Working_Data[[#This Row],[order_date]])</f>
        <v>2023</v>
      </c>
    </row>
    <row r="504" spans="1:26" x14ac:dyDescent="0.25">
      <c r="A504" t="s">
        <v>1058</v>
      </c>
      <c r="B504" t="s">
        <v>38</v>
      </c>
      <c r="C504" t="s">
        <v>22</v>
      </c>
      <c r="D504" t="s">
        <v>23</v>
      </c>
      <c r="E504" s="1">
        <v>45317</v>
      </c>
      <c r="F504" t="s">
        <v>1059</v>
      </c>
      <c r="G504" s="1">
        <v>45219</v>
      </c>
      <c r="H504" t="s">
        <v>58</v>
      </c>
      <c r="I504" t="s">
        <v>42</v>
      </c>
      <c r="J504" t="s">
        <v>27</v>
      </c>
      <c r="K504">
        <v>4</v>
      </c>
      <c r="L504" s="3">
        <f>Working_Data[[#This Row],[price2]]/Working_Data[[#This Row],[quantity]]</f>
        <v>34.4</v>
      </c>
      <c r="M504" s="3">
        <v>137.6</v>
      </c>
      <c r="N504" t="s">
        <v>28</v>
      </c>
      <c r="O504">
        <v>6</v>
      </c>
      <c r="P504" s="1">
        <v>45708</v>
      </c>
      <c r="Q504">
        <v>140</v>
      </c>
      <c r="R504" t="s">
        <v>29</v>
      </c>
      <c r="S504">
        <v>1</v>
      </c>
      <c r="T504" s="1">
        <v>45615</v>
      </c>
      <c r="U504" t="s">
        <v>36</v>
      </c>
      <c r="V504" t="str">
        <f>TEXT(WEEKDAY(Working_Data[[#This Row],[order_date]],1),"DDDD")</f>
        <v>Friday</v>
      </c>
      <c r="W504" t="str">
        <f>TEXT(Working_Data[[#This Row],[order_date]],"mmmm")</f>
        <v>October</v>
      </c>
      <c r="X504" s="7">
        <f>Working_Data[[#This Row],[last_order_date]]-Working_Data[[#This Row],[signup_date]]</f>
        <v>391</v>
      </c>
      <c r="Y504" s="7">
        <f>IF(Working_Data[[#This Row],[churned]]="Active",1,0)</f>
        <v>1</v>
      </c>
      <c r="Z504" s="7">
        <f>YEAR(Working_Data[[#This Row],[order_date]])</f>
        <v>2023</v>
      </c>
    </row>
    <row r="505" spans="1:26" x14ac:dyDescent="0.25">
      <c r="A505" t="s">
        <v>1060</v>
      </c>
      <c r="B505" t="s">
        <v>45</v>
      </c>
      <c r="C505" t="s">
        <v>82</v>
      </c>
      <c r="D505" t="s">
        <v>56</v>
      </c>
      <c r="E505" s="1">
        <v>45277</v>
      </c>
      <c r="F505" t="s">
        <v>1061</v>
      </c>
      <c r="G505" s="1">
        <v>45219</v>
      </c>
      <c r="H505" t="s">
        <v>41</v>
      </c>
      <c r="I505" t="s">
        <v>48</v>
      </c>
      <c r="J505" t="s">
        <v>64</v>
      </c>
      <c r="K505">
        <v>5</v>
      </c>
      <c r="L505" s="3">
        <f>Working_Data[[#This Row],[price2]]/Working_Data[[#This Row],[quantity]]</f>
        <v>29.845999999999997</v>
      </c>
      <c r="M505" s="3">
        <v>149.22999999999999</v>
      </c>
      <c r="N505" t="s">
        <v>28</v>
      </c>
      <c r="O505">
        <v>1</v>
      </c>
      <c r="P505" s="1">
        <v>45938</v>
      </c>
      <c r="Q505">
        <v>212</v>
      </c>
      <c r="R505" t="s">
        <v>43</v>
      </c>
      <c r="S505">
        <v>1</v>
      </c>
      <c r="T505" s="1">
        <v>45565</v>
      </c>
      <c r="U505" t="s">
        <v>30</v>
      </c>
      <c r="V505" t="str">
        <f>TEXT(WEEKDAY(Working_Data[[#This Row],[order_date]],1),"DDDD")</f>
        <v>Friday</v>
      </c>
      <c r="W505" t="str">
        <f>TEXT(Working_Data[[#This Row],[order_date]],"mmmm")</f>
        <v>October</v>
      </c>
      <c r="X505" s="7">
        <f>Working_Data[[#This Row],[last_order_date]]-Working_Data[[#This Row],[signup_date]]</f>
        <v>661</v>
      </c>
      <c r="Y505" s="7">
        <f>IF(Working_Data[[#This Row],[churned]]="Active",1,0)</f>
        <v>0</v>
      </c>
      <c r="Z505" s="7">
        <f>YEAR(Working_Data[[#This Row],[order_date]])</f>
        <v>2023</v>
      </c>
    </row>
    <row r="506" spans="1:26" x14ac:dyDescent="0.25">
      <c r="A506" t="s">
        <v>1062</v>
      </c>
      <c r="B506" t="s">
        <v>38</v>
      </c>
      <c r="C506" t="s">
        <v>22</v>
      </c>
      <c r="D506" t="s">
        <v>32</v>
      </c>
      <c r="E506" s="1">
        <v>45427</v>
      </c>
      <c r="F506" t="s">
        <v>1063</v>
      </c>
      <c r="G506" s="1">
        <v>45219</v>
      </c>
      <c r="H506" t="s">
        <v>47</v>
      </c>
      <c r="I506" t="s">
        <v>26</v>
      </c>
      <c r="J506" t="s">
        <v>64</v>
      </c>
      <c r="K506">
        <v>3</v>
      </c>
      <c r="L506" s="3">
        <f>Working_Data[[#This Row],[price2]]/Working_Data[[#This Row],[quantity]]</f>
        <v>233.37666666666667</v>
      </c>
      <c r="M506" s="3">
        <v>700.13</v>
      </c>
      <c r="N506" t="s">
        <v>28</v>
      </c>
      <c r="O506">
        <v>28</v>
      </c>
      <c r="P506" s="1">
        <v>45873</v>
      </c>
      <c r="Q506">
        <v>348</v>
      </c>
      <c r="R506" t="s">
        <v>43</v>
      </c>
      <c r="S506">
        <v>3</v>
      </c>
      <c r="T506" s="1">
        <v>45421</v>
      </c>
      <c r="U506" t="s">
        <v>30</v>
      </c>
      <c r="V506" t="str">
        <f>TEXT(WEEKDAY(Working_Data[[#This Row],[order_date]],1),"DDDD")</f>
        <v>Friday</v>
      </c>
      <c r="W506" t="str">
        <f>TEXT(Working_Data[[#This Row],[order_date]],"mmmm")</f>
        <v>October</v>
      </c>
      <c r="X506" s="7">
        <f>Working_Data[[#This Row],[last_order_date]]-Working_Data[[#This Row],[signup_date]]</f>
        <v>446</v>
      </c>
      <c r="Y506" s="7">
        <f>IF(Working_Data[[#This Row],[churned]]="Active",1,0)</f>
        <v>0</v>
      </c>
      <c r="Z506" s="7">
        <f>YEAR(Working_Data[[#This Row],[order_date]])</f>
        <v>2023</v>
      </c>
    </row>
    <row r="507" spans="1:26" x14ac:dyDescent="0.25">
      <c r="A507" t="s">
        <v>1064</v>
      </c>
      <c r="B507" t="s">
        <v>38</v>
      </c>
      <c r="C507" t="s">
        <v>39</v>
      </c>
      <c r="D507" t="s">
        <v>56</v>
      </c>
      <c r="E507" s="1">
        <v>45363</v>
      </c>
      <c r="F507" t="s">
        <v>1065</v>
      </c>
      <c r="G507" s="1">
        <v>45219</v>
      </c>
      <c r="H507" t="s">
        <v>34</v>
      </c>
      <c r="I507" t="s">
        <v>54</v>
      </c>
      <c r="J507" t="s">
        <v>27</v>
      </c>
      <c r="K507">
        <v>3</v>
      </c>
      <c r="L507" s="3">
        <f>Working_Data[[#This Row],[price2]]/Working_Data[[#This Row],[quantity]]</f>
        <v>488.74333333333334</v>
      </c>
      <c r="M507" s="3">
        <v>1466.23</v>
      </c>
      <c r="N507" t="s">
        <v>50</v>
      </c>
      <c r="O507">
        <v>42</v>
      </c>
      <c r="P507" s="1">
        <v>45531</v>
      </c>
      <c r="Q507">
        <v>488</v>
      </c>
      <c r="R507" t="s">
        <v>43</v>
      </c>
      <c r="S507">
        <v>4</v>
      </c>
      <c r="T507" s="1">
        <v>45576</v>
      </c>
      <c r="U507" t="s">
        <v>60</v>
      </c>
      <c r="V507" t="str">
        <f>TEXT(WEEKDAY(Working_Data[[#This Row],[order_date]],1),"DDDD")</f>
        <v>Friday</v>
      </c>
      <c r="W507" t="str">
        <f>TEXT(Working_Data[[#This Row],[order_date]],"mmmm")</f>
        <v>October</v>
      </c>
      <c r="X507" s="7">
        <f>Working_Data[[#This Row],[last_order_date]]-Working_Data[[#This Row],[signup_date]]</f>
        <v>168</v>
      </c>
      <c r="Y507" s="7">
        <f>IF(Working_Data[[#This Row],[churned]]="Active",1,0)</f>
        <v>0</v>
      </c>
      <c r="Z507" s="7">
        <f>YEAR(Working_Data[[#This Row],[order_date]])</f>
        <v>2023</v>
      </c>
    </row>
    <row r="508" spans="1:26" x14ac:dyDescent="0.25">
      <c r="A508" t="s">
        <v>1066</v>
      </c>
      <c r="B508" t="s">
        <v>38</v>
      </c>
      <c r="C508" t="s">
        <v>22</v>
      </c>
      <c r="D508" t="s">
        <v>23</v>
      </c>
      <c r="E508" s="1">
        <v>45433</v>
      </c>
      <c r="F508" t="s">
        <v>1067</v>
      </c>
      <c r="G508" s="1">
        <v>45220</v>
      </c>
      <c r="H508" t="s">
        <v>47</v>
      </c>
      <c r="I508" t="s">
        <v>63</v>
      </c>
      <c r="J508" t="s">
        <v>67</v>
      </c>
      <c r="K508">
        <v>1</v>
      </c>
      <c r="L508" s="3">
        <f>Working_Data[[#This Row],[price2]]/Working_Data[[#This Row],[quantity]]</f>
        <v>1425.71</v>
      </c>
      <c r="M508" s="3">
        <v>1425.71</v>
      </c>
      <c r="N508" t="s">
        <v>50</v>
      </c>
      <c r="O508">
        <v>18</v>
      </c>
      <c r="P508" s="1">
        <v>45711</v>
      </c>
      <c r="Q508">
        <v>26</v>
      </c>
      <c r="R508" t="s">
        <v>29</v>
      </c>
      <c r="S508">
        <v>4</v>
      </c>
      <c r="T508" s="1">
        <v>45936</v>
      </c>
      <c r="U508" t="s">
        <v>36</v>
      </c>
      <c r="V508" t="str">
        <f>TEXT(WEEKDAY(Working_Data[[#This Row],[order_date]],1),"DDDD")</f>
        <v>Saturday</v>
      </c>
      <c r="W508" t="str">
        <f>TEXT(Working_Data[[#This Row],[order_date]],"mmmm")</f>
        <v>October</v>
      </c>
      <c r="X508" s="7">
        <f>Working_Data[[#This Row],[last_order_date]]-Working_Data[[#This Row],[signup_date]]</f>
        <v>278</v>
      </c>
      <c r="Y508" s="7">
        <f>IF(Working_Data[[#This Row],[churned]]="Active",1,0)</f>
        <v>1</v>
      </c>
      <c r="Z508" s="7">
        <f>YEAR(Working_Data[[#This Row],[order_date]])</f>
        <v>2023</v>
      </c>
    </row>
    <row r="509" spans="1:26" x14ac:dyDescent="0.25">
      <c r="A509" t="s">
        <v>1068</v>
      </c>
      <c r="B509" t="s">
        <v>38</v>
      </c>
      <c r="C509" t="s">
        <v>22</v>
      </c>
      <c r="D509" t="s">
        <v>56</v>
      </c>
      <c r="E509" s="1">
        <v>45549</v>
      </c>
      <c r="F509" t="s">
        <v>1069</v>
      </c>
      <c r="G509" s="1">
        <v>45220</v>
      </c>
      <c r="H509" t="s">
        <v>58</v>
      </c>
      <c r="I509" t="s">
        <v>48</v>
      </c>
      <c r="J509" t="s">
        <v>59</v>
      </c>
      <c r="K509">
        <v>3</v>
      </c>
      <c r="L509" s="3">
        <f>Working_Data[[#This Row],[price2]]/Working_Data[[#This Row],[quantity]]</f>
        <v>185.96666666666667</v>
      </c>
      <c r="M509" s="3">
        <v>557.9</v>
      </c>
      <c r="N509" t="s">
        <v>28</v>
      </c>
      <c r="O509">
        <v>20</v>
      </c>
      <c r="P509" s="1">
        <v>45774</v>
      </c>
      <c r="Q509">
        <v>265</v>
      </c>
      <c r="R509" t="s">
        <v>43</v>
      </c>
      <c r="S509">
        <v>5</v>
      </c>
      <c r="T509" s="1">
        <v>45830</v>
      </c>
      <c r="U509" t="s">
        <v>36</v>
      </c>
      <c r="V509" t="str">
        <f>TEXT(WEEKDAY(Working_Data[[#This Row],[order_date]],1),"DDDD")</f>
        <v>Saturday</v>
      </c>
      <c r="W509" t="str">
        <f>TEXT(Working_Data[[#This Row],[order_date]],"mmmm")</f>
        <v>October</v>
      </c>
      <c r="X509" s="7">
        <f>Working_Data[[#This Row],[last_order_date]]-Working_Data[[#This Row],[signup_date]]</f>
        <v>225</v>
      </c>
      <c r="Y509" s="7">
        <f>IF(Working_Data[[#This Row],[churned]]="Active",1,0)</f>
        <v>0</v>
      </c>
      <c r="Z509" s="7">
        <f>YEAR(Working_Data[[#This Row],[order_date]])</f>
        <v>2023</v>
      </c>
    </row>
    <row r="510" spans="1:26" x14ac:dyDescent="0.25">
      <c r="A510" t="s">
        <v>1070</v>
      </c>
      <c r="B510" t="s">
        <v>45</v>
      </c>
      <c r="C510" t="s">
        <v>82</v>
      </c>
      <c r="D510" t="s">
        <v>56</v>
      </c>
      <c r="E510" s="1">
        <v>45228</v>
      </c>
      <c r="F510" t="s">
        <v>1071</v>
      </c>
      <c r="G510" s="1">
        <v>45220</v>
      </c>
      <c r="H510" t="s">
        <v>34</v>
      </c>
      <c r="I510" t="s">
        <v>63</v>
      </c>
      <c r="J510" t="s">
        <v>27</v>
      </c>
      <c r="K510">
        <v>3</v>
      </c>
      <c r="L510" s="3">
        <f>Working_Data[[#This Row],[price2]]/Working_Data[[#This Row],[quantity]]</f>
        <v>391.06333333333333</v>
      </c>
      <c r="M510" s="3">
        <v>1173.19</v>
      </c>
      <c r="N510" t="s">
        <v>35</v>
      </c>
      <c r="O510">
        <v>46</v>
      </c>
      <c r="P510" s="1">
        <v>45871</v>
      </c>
      <c r="Q510">
        <v>362</v>
      </c>
      <c r="R510" t="s">
        <v>43</v>
      </c>
      <c r="S510">
        <v>1</v>
      </c>
      <c r="T510" s="1">
        <v>45535</v>
      </c>
      <c r="U510" t="s">
        <v>36</v>
      </c>
      <c r="V510" t="str">
        <f>TEXT(WEEKDAY(Working_Data[[#This Row],[order_date]],1),"DDDD")</f>
        <v>Saturday</v>
      </c>
      <c r="W510" t="str">
        <f>TEXT(Working_Data[[#This Row],[order_date]],"mmmm")</f>
        <v>October</v>
      </c>
      <c r="X510" s="7">
        <f>Working_Data[[#This Row],[last_order_date]]-Working_Data[[#This Row],[signup_date]]</f>
        <v>643</v>
      </c>
      <c r="Y510" s="7">
        <f>IF(Working_Data[[#This Row],[churned]]="Active",1,0)</f>
        <v>0</v>
      </c>
      <c r="Z510" s="7">
        <f>YEAR(Working_Data[[#This Row],[order_date]])</f>
        <v>2023</v>
      </c>
    </row>
    <row r="511" spans="1:26" x14ac:dyDescent="0.25">
      <c r="A511" t="s">
        <v>1072</v>
      </c>
      <c r="B511" t="s">
        <v>38</v>
      </c>
      <c r="C511" t="s">
        <v>39</v>
      </c>
      <c r="D511" t="s">
        <v>56</v>
      </c>
      <c r="E511" s="1">
        <v>45633</v>
      </c>
      <c r="F511" t="s">
        <v>1073</v>
      </c>
      <c r="G511" s="1">
        <v>45220</v>
      </c>
      <c r="H511" t="s">
        <v>25</v>
      </c>
      <c r="I511" t="s">
        <v>54</v>
      </c>
      <c r="J511" t="s">
        <v>27</v>
      </c>
      <c r="K511">
        <v>3</v>
      </c>
      <c r="L511" s="3">
        <f>Working_Data[[#This Row],[price2]]/Working_Data[[#This Row],[quantity]]</f>
        <v>228.99</v>
      </c>
      <c r="M511" s="3">
        <v>686.97</v>
      </c>
      <c r="N511" t="s">
        <v>35</v>
      </c>
      <c r="O511">
        <v>12</v>
      </c>
      <c r="P511" s="1">
        <v>45901</v>
      </c>
      <c r="Q511">
        <v>431</v>
      </c>
      <c r="R511" t="s">
        <v>29</v>
      </c>
      <c r="S511">
        <v>1</v>
      </c>
      <c r="T511" s="1">
        <v>45660</v>
      </c>
      <c r="U511" t="s">
        <v>30</v>
      </c>
      <c r="V511" t="str">
        <f>TEXT(WEEKDAY(Working_Data[[#This Row],[order_date]],1),"DDDD")</f>
        <v>Saturday</v>
      </c>
      <c r="W511" t="str">
        <f>TEXT(Working_Data[[#This Row],[order_date]],"mmmm")</f>
        <v>October</v>
      </c>
      <c r="X511" s="7">
        <f>Working_Data[[#This Row],[last_order_date]]-Working_Data[[#This Row],[signup_date]]</f>
        <v>268</v>
      </c>
      <c r="Y511" s="7">
        <f>IF(Working_Data[[#This Row],[churned]]="Active",1,0)</f>
        <v>1</v>
      </c>
      <c r="Z511" s="7">
        <f>YEAR(Working_Data[[#This Row],[order_date]])</f>
        <v>2023</v>
      </c>
    </row>
    <row r="512" spans="1:26" x14ac:dyDescent="0.25">
      <c r="A512" t="s">
        <v>1074</v>
      </c>
      <c r="B512" t="s">
        <v>38</v>
      </c>
      <c r="C512" t="s">
        <v>22</v>
      </c>
      <c r="D512" t="s">
        <v>52</v>
      </c>
      <c r="E512" s="1">
        <v>45282</v>
      </c>
      <c r="F512" t="s">
        <v>1075</v>
      </c>
      <c r="G512" s="1">
        <v>45220</v>
      </c>
      <c r="H512" t="s">
        <v>25</v>
      </c>
      <c r="I512" t="s">
        <v>42</v>
      </c>
      <c r="J512" t="s">
        <v>27</v>
      </c>
      <c r="K512">
        <v>4</v>
      </c>
      <c r="L512" s="3">
        <f>Working_Data[[#This Row],[price2]]/Working_Data[[#This Row],[quantity]]</f>
        <v>374.89749999999998</v>
      </c>
      <c r="M512" s="3">
        <v>1499.59</v>
      </c>
      <c r="N512" t="s">
        <v>28</v>
      </c>
      <c r="O512">
        <v>28</v>
      </c>
      <c r="P512" s="1">
        <v>45814</v>
      </c>
      <c r="Q512">
        <v>452</v>
      </c>
      <c r="R512" t="s">
        <v>29</v>
      </c>
      <c r="S512">
        <v>3</v>
      </c>
      <c r="T512" s="1">
        <v>45680</v>
      </c>
      <c r="U512" t="s">
        <v>30</v>
      </c>
      <c r="V512" t="str">
        <f>TEXT(WEEKDAY(Working_Data[[#This Row],[order_date]],1),"DDDD")</f>
        <v>Saturday</v>
      </c>
      <c r="W512" t="str">
        <f>TEXT(Working_Data[[#This Row],[order_date]],"mmmm")</f>
        <v>October</v>
      </c>
      <c r="X512" s="7">
        <f>Working_Data[[#This Row],[last_order_date]]-Working_Data[[#This Row],[signup_date]]</f>
        <v>532</v>
      </c>
      <c r="Y512" s="7">
        <f>IF(Working_Data[[#This Row],[churned]]="Active",1,0)</f>
        <v>1</v>
      </c>
      <c r="Z512" s="7">
        <f>YEAR(Working_Data[[#This Row],[order_date]])</f>
        <v>2023</v>
      </c>
    </row>
    <row r="513" spans="1:26" x14ac:dyDescent="0.25">
      <c r="A513" t="s">
        <v>1076</v>
      </c>
      <c r="B513" t="s">
        <v>21</v>
      </c>
      <c r="C513" t="s">
        <v>82</v>
      </c>
      <c r="D513" t="s">
        <v>32</v>
      </c>
      <c r="E513" s="1">
        <v>45933</v>
      </c>
      <c r="F513" t="s">
        <v>1077</v>
      </c>
      <c r="G513" s="1">
        <v>45220</v>
      </c>
      <c r="H513" t="s">
        <v>25</v>
      </c>
      <c r="I513" t="s">
        <v>26</v>
      </c>
      <c r="J513" t="s">
        <v>67</v>
      </c>
      <c r="K513">
        <v>2</v>
      </c>
      <c r="L513" s="3">
        <f>Working_Data[[#This Row],[price2]]/Working_Data[[#This Row],[quantity]]</f>
        <v>93.09</v>
      </c>
      <c r="M513" s="3">
        <v>186.18</v>
      </c>
      <c r="N513" t="s">
        <v>28</v>
      </c>
      <c r="O513">
        <v>40</v>
      </c>
      <c r="P513" s="1">
        <v>45796</v>
      </c>
      <c r="Q513">
        <v>389</v>
      </c>
      <c r="R513" t="s">
        <v>43</v>
      </c>
      <c r="S513">
        <v>3</v>
      </c>
      <c r="T513" s="1">
        <v>45907</v>
      </c>
      <c r="U513" t="s">
        <v>60</v>
      </c>
      <c r="V513" t="str">
        <f>TEXT(WEEKDAY(Working_Data[[#This Row],[order_date]],1),"DDDD")</f>
        <v>Saturday</v>
      </c>
      <c r="W513" t="str">
        <f>TEXT(Working_Data[[#This Row],[order_date]],"mmmm")</f>
        <v>October</v>
      </c>
      <c r="X513" s="7">
        <f>Working_Data[[#This Row],[last_order_date]]-Working_Data[[#This Row],[signup_date]]</f>
        <v>-137</v>
      </c>
      <c r="Y513" s="7">
        <f>IF(Working_Data[[#This Row],[churned]]="Active",1,0)</f>
        <v>0</v>
      </c>
      <c r="Z513" s="7">
        <f>YEAR(Working_Data[[#This Row],[order_date]])</f>
        <v>2023</v>
      </c>
    </row>
    <row r="514" spans="1:26" x14ac:dyDescent="0.25">
      <c r="A514" t="s">
        <v>1078</v>
      </c>
      <c r="B514" t="s">
        <v>38</v>
      </c>
      <c r="C514" t="s">
        <v>82</v>
      </c>
      <c r="D514" t="s">
        <v>56</v>
      </c>
      <c r="E514" s="1">
        <v>45689</v>
      </c>
      <c r="F514" t="s">
        <v>1079</v>
      </c>
      <c r="G514" s="1">
        <v>45220</v>
      </c>
      <c r="H514" t="s">
        <v>47</v>
      </c>
      <c r="I514" t="s">
        <v>42</v>
      </c>
      <c r="J514" t="s">
        <v>27</v>
      </c>
      <c r="K514">
        <v>5</v>
      </c>
      <c r="L514" s="3">
        <f>Working_Data[[#This Row],[price2]]/Working_Data[[#This Row],[quantity]]</f>
        <v>46.414000000000001</v>
      </c>
      <c r="M514" s="3">
        <v>232.07</v>
      </c>
      <c r="N514" t="s">
        <v>35</v>
      </c>
      <c r="O514">
        <v>46</v>
      </c>
      <c r="P514" s="1">
        <v>45672</v>
      </c>
      <c r="Q514">
        <v>180</v>
      </c>
      <c r="R514" t="s">
        <v>43</v>
      </c>
      <c r="S514">
        <v>2</v>
      </c>
      <c r="T514" s="1">
        <v>45687</v>
      </c>
      <c r="U514" t="s">
        <v>30</v>
      </c>
      <c r="V514" t="str">
        <f>TEXT(WEEKDAY(Working_Data[[#This Row],[order_date]],1),"DDDD")</f>
        <v>Saturday</v>
      </c>
      <c r="W514" t="str">
        <f>TEXT(Working_Data[[#This Row],[order_date]],"mmmm")</f>
        <v>October</v>
      </c>
      <c r="X514" s="7">
        <f>Working_Data[[#This Row],[last_order_date]]-Working_Data[[#This Row],[signup_date]]</f>
        <v>-17</v>
      </c>
      <c r="Y514" s="7">
        <f>IF(Working_Data[[#This Row],[churned]]="Active",1,0)</f>
        <v>0</v>
      </c>
      <c r="Z514" s="7">
        <f>YEAR(Working_Data[[#This Row],[order_date]])</f>
        <v>2023</v>
      </c>
    </row>
    <row r="515" spans="1:26" x14ac:dyDescent="0.25">
      <c r="A515" t="s">
        <v>1080</v>
      </c>
      <c r="B515" t="s">
        <v>38</v>
      </c>
      <c r="C515" t="s">
        <v>82</v>
      </c>
      <c r="D515" t="s">
        <v>52</v>
      </c>
      <c r="E515" s="1">
        <v>45285</v>
      </c>
      <c r="F515" t="s">
        <v>1081</v>
      </c>
      <c r="G515" s="1">
        <v>45220</v>
      </c>
      <c r="H515" t="s">
        <v>58</v>
      </c>
      <c r="I515" t="s">
        <v>54</v>
      </c>
      <c r="J515" t="s">
        <v>64</v>
      </c>
      <c r="K515">
        <v>1</v>
      </c>
      <c r="L515" s="3">
        <f>Working_Data[[#This Row],[price2]]/Working_Data[[#This Row],[quantity]]</f>
        <v>1412.49</v>
      </c>
      <c r="M515" s="3">
        <v>1412.49</v>
      </c>
      <c r="N515" t="s">
        <v>35</v>
      </c>
      <c r="O515">
        <v>45</v>
      </c>
      <c r="P515" s="1">
        <v>45746</v>
      </c>
      <c r="Q515">
        <v>222</v>
      </c>
      <c r="R515" t="s">
        <v>43</v>
      </c>
      <c r="S515">
        <v>2</v>
      </c>
      <c r="T515" s="1">
        <v>45636</v>
      </c>
      <c r="U515" t="s">
        <v>30</v>
      </c>
      <c r="V515" t="str">
        <f>TEXT(WEEKDAY(Working_Data[[#This Row],[order_date]],1),"DDDD")</f>
        <v>Saturday</v>
      </c>
      <c r="W515" t="str">
        <f>TEXT(Working_Data[[#This Row],[order_date]],"mmmm")</f>
        <v>October</v>
      </c>
      <c r="X515" s="7">
        <f>Working_Data[[#This Row],[last_order_date]]-Working_Data[[#This Row],[signup_date]]</f>
        <v>461</v>
      </c>
      <c r="Y515" s="7">
        <f>IF(Working_Data[[#This Row],[churned]]="Active",1,0)</f>
        <v>0</v>
      </c>
      <c r="Z515" s="7">
        <f>YEAR(Working_Data[[#This Row],[order_date]])</f>
        <v>2023</v>
      </c>
    </row>
    <row r="516" spans="1:26" x14ac:dyDescent="0.25">
      <c r="A516" t="s">
        <v>1082</v>
      </c>
      <c r="B516" t="s">
        <v>21</v>
      </c>
      <c r="C516" t="s">
        <v>82</v>
      </c>
      <c r="D516" t="s">
        <v>77</v>
      </c>
      <c r="E516" s="1">
        <v>45551</v>
      </c>
      <c r="F516" t="s">
        <v>1083</v>
      </c>
      <c r="G516" s="1">
        <v>45221</v>
      </c>
      <c r="H516" t="s">
        <v>34</v>
      </c>
      <c r="I516" t="s">
        <v>26</v>
      </c>
      <c r="J516" t="s">
        <v>59</v>
      </c>
      <c r="K516">
        <v>5</v>
      </c>
      <c r="L516" s="3">
        <f>Working_Data[[#This Row],[price2]]/Working_Data[[#This Row],[quantity]]</f>
        <v>226.71799999999999</v>
      </c>
      <c r="M516" s="3">
        <v>1133.5899999999999</v>
      </c>
      <c r="N516" t="s">
        <v>50</v>
      </c>
      <c r="O516">
        <v>26</v>
      </c>
      <c r="P516" s="1">
        <v>45579</v>
      </c>
      <c r="Q516">
        <v>474</v>
      </c>
      <c r="R516" t="s">
        <v>29</v>
      </c>
      <c r="S516">
        <v>3</v>
      </c>
      <c r="T516" s="1">
        <v>45565</v>
      </c>
      <c r="U516" t="s">
        <v>36</v>
      </c>
      <c r="V516" t="str">
        <f>TEXT(WEEKDAY(Working_Data[[#This Row],[order_date]],1),"DDDD")</f>
        <v>Sunday</v>
      </c>
      <c r="W516" t="str">
        <f>TEXT(Working_Data[[#This Row],[order_date]],"mmmm")</f>
        <v>October</v>
      </c>
      <c r="X516" s="7">
        <f>Working_Data[[#This Row],[last_order_date]]-Working_Data[[#This Row],[signup_date]]</f>
        <v>28</v>
      </c>
      <c r="Y516" s="7">
        <f>IF(Working_Data[[#This Row],[churned]]="Active",1,0)</f>
        <v>1</v>
      </c>
      <c r="Z516" s="7">
        <f>YEAR(Working_Data[[#This Row],[order_date]])</f>
        <v>2023</v>
      </c>
    </row>
    <row r="517" spans="1:26" x14ac:dyDescent="0.25">
      <c r="A517" t="s">
        <v>1084</v>
      </c>
      <c r="B517" t="s">
        <v>21</v>
      </c>
      <c r="C517" t="s">
        <v>22</v>
      </c>
      <c r="D517" t="s">
        <v>32</v>
      </c>
      <c r="E517" s="1">
        <v>45531</v>
      </c>
      <c r="F517" t="s">
        <v>1085</v>
      </c>
      <c r="G517" s="1">
        <v>45221</v>
      </c>
      <c r="H517" t="s">
        <v>41</v>
      </c>
      <c r="I517" t="s">
        <v>63</v>
      </c>
      <c r="J517" t="s">
        <v>59</v>
      </c>
      <c r="K517">
        <v>5</v>
      </c>
      <c r="L517" s="3">
        <f>Working_Data[[#This Row],[price2]]/Working_Data[[#This Row],[quantity]]</f>
        <v>64.544000000000011</v>
      </c>
      <c r="M517" s="3">
        <v>322.72000000000003</v>
      </c>
      <c r="N517" t="s">
        <v>28</v>
      </c>
      <c r="O517">
        <v>45</v>
      </c>
      <c r="P517" s="1">
        <v>45682</v>
      </c>
      <c r="Q517">
        <v>417</v>
      </c>
      <c r="R517" t="s">
        <v>29</v>
      </c>
      <c r="S517">
        <v>5</v>
      </c>
      <c r="T517" s="1">
        <v>45653</v>
      </c>
      <c r="U517" t="s">
        <v>36</v>
      </c>
      <c r="V517" t="str">
        <f>TEXT(WEEKDAY(Working_Data[[#This Row],[order_date]],1),"DDDD")</f>
        <v>Sunday</v>
      </c>
      <c r="W517" t="str">
        <f>TEXT(Working_Data[[#This Row],[order_date]],"mmmm")</f>
        <v>October</v>
      </c>
      <c r="X517" s="7">
        <f>Working_Data[[#This Row],[last_order_date]]-Working_Data[[#This Row],[signup_date]]</f>
        <v>151</v>
      </c>
      <c r="Y517" s="7">
        <f>IF(Working_Data[[#This Row],[churned]]="Active",1,0)</f>
        <v>1</v>
      </c>
      <c r="Z517" s="7">
        <f>YEAR(Working_Data[[#This Row],[order_date]])</f>
        <v>2023</v>
      </c>
    </row>
    <row r="518" spans="1:26" x14ac:dyDescent="0.25">
      <c r="A518" t="s">
        <v>1086</v>
      </c>
      <c r="B518" t="s">
        <v>21</v>
      </c>
      <c r="C518" t="s">
        <v>22</v>
      </c>
      <c r="D518" t="s">
        <v>32</v>
      </c>
      <c r="E518" s="1">
        <v>45279</v>
      </c>
      <c r="F518" t="s">
        <v>1087</v>
      </c>
      <c r="G518" s="1">
        <v>45221</v>
      </c>
      <c r="H518" t="s">
        <v>58</v>
      </c>
      <c r="I518" t="s">
        <v>54</v>
      </c>
      <c r="J518" t="s">
        <v>64</v>
      </c>
      <c r="K518">
        <v>4</v>
      </c>
      <c r="L518" s="3">
        <f>Working_Data[[#This Row],[price2]]/Working_Data[[#This Row],[quantity]]</f>
        <v>52.462499999999999</v>
      </c>
      <c r="M518" s="3">
        <v>209.85</v>
      </c>
      <c r="N518" t="s">
        <v>35</v>
      </c>
      <c r="O518">
        <v>14</v>
      </c>
      <c r="P518" s="1">
        <v>45607</v>
      </c>
      <c r="Q518">
        <v>456</v>
      </c>
      <c r="R518" t="s">
        <v>43</v>
      </c>
      <c r="S518">
        <v>3</v>
      </c>
      <c r="T518" s="1">
        <v>45781</v>
      </c>
      <c r="U518" t="s">
        <v>36</v>
      </c>
      <c r="V518" t="str">
        <f>TEXT(WEEKDAY(Working_Data[[#This Row],[order_date]],1),"DDDD")</f>
        <v>Sunday</v>
      </c>
      <c r="W518" t="str">
        <f>TEXT(Working_Data[[#This Row],[order_date]],"mmmm")</f>
        <v>October</v>
      </c>
      <c r="X518" s="7">
        <f>Working_Data[[#This Row],[last_order_date]]-Working_Data[[#This Row],[signup_date]]</f>
        <v>328</v>
      </c>
      <c r="Y518" s="7">
        <f>IF(Working_Data[[#This Row],[churned]]="Active",1,0)</f>
        <v>0</v>
      </c>
      <c r="Z518" s="7">
        <f>YEAR(Working_Data[[#This Row],[order_date]])</f>
        <v>2023</v>
      </c>
    </row>
    <row r="519" spans="1:26" x14ac:dyDescent="0.25">
      <c r="A519" t="s">
        <v>1088</v>
      </c>
      <c r="B519" t="s">
        <v>45</v>
      </c>
      <c r="C519" t="s">
        <v>39</v>
      </c>
      <c r="D519" t="s">
        <v>23</v>
      </c>
      <c r="E519" s="1">
        <v>45808</v>
      </c>
      <c r="F519" t="s">
        <v>1089</v>
      </c>
      <c r="G519" s="1">
        <v>45221</v>
      </c>
      <c r="H519" t="s">
        <v>34</v>
      </c>
      <c r="I519" t="s">
        <v>48</v>
      </c>
      <c r="J519" t="s">
        <v>59</v>
      </c>
      <c r="K519">
        <v>4</v>
      </c>
      <c r="L519" s="3">
        <f>Working_Data[[#This Row],[price2]]/Working_Data[[#This Row],[quantity]]</f>
        <v>251.73</v>
      </c>
      <c r="M519" s="3">
        <v>1006.92</v>
      </c>
      <c r="N519" t="s">
        <v>50</v>
      </c>
      <c r="O519">
        <v>45</v>
      </c>
      <c r="P519" s="1">
        <v>45687</v>
      </c>
      <c r="Q519">
        <v>41</v>
      </c>
      <c r="R519" t="s">
        <v>29</v>
      </c>
      <c r="S519">
        <v>3</v>
      </c>
      <c r="T519" s="1">
        <v>45709</v>
      </c>
      <c r="U519" t="s">
        <v>36</v>
      </c>
      <c r="V519" t="str">
        <f>TEXT(WEEKDAY(Working_Data[[#This Row],[order_date]],1),"DDDD")</f>
        <v>Sunday</v>
      </c>
      <c r="W519" t="str">
        <f>TEXT(Working_Data[[#This Row],[order_date]],"mmmm")</f>
        <v>October</v>
      </c>
      <c r="X519" s="7">
        <f>Working_Data[[#This Row],[last_order_date]]-Working_Data[[#This Row],[signup_date]]</f>
        <v>-121</v>
      </c>
      <c r="Y519" s="7">
        <f>IF(Working_Data[[#This Row],[churned]]="Active",1,0)</f>
        <v>1</v>
      </c>
      <c r="Z519" s="7">
        <f>YEAR(Working_Data[[#This Row],[order_date]])</f>
        <v>2023</v>
      </c>
    </row>
    <row r="520" spans="1:26" x14ac:dyDescent="0.25">
      <c r="A520" t="s">
        <v>1090</v>
      </c>
      <c r="B520" t="s">
        <v>45</v>
      </c>
      <c r="C520" t="s">
        <v>39</v>
      </c>
      <c r="D520" t="s">
        <v>52</v>
      </c>
      <c r="E520" s="1">
        <v>45057</v>
      </c>
      <c r="F520" t="s">
        <v>1091</v>
      </c>
      <c r="G520" s="1">
        <v>45221</v>
      </c>
      <c r="H520" t="s">
        <v>41</v>
      </c>
      <c r="I520" t="s">
        <v>63</v>
      </c>
      <c r="J520" t="s">
        <v>64</v>
      </c>
      <c r="K520">
        <v>1</v>
      </c>
      <c r="L520" s="3">
        <f>Working_Data[[#This Row],[price2]]/Working_Data[[#This Row],[quantity]]</f>
        <v>862.12</v>
      </c>
      <c r="M520" s="3">
        <v>862.12</v>
      </c>
      <c r="N520" t="s">
        <v>35</v>
      </c>
      <c r="O520">
        <v>4</v>
      </c>
      <c r="P520" s="1">
        <v>45583</v>
      </c>
      <c r="Q520">
        <v>24</v>
      </c>
      <c r="R520" t="s">
        <v>29</v>
      </c>
      <c r="S520">
        <v>5</v>
      </c>
      <c r="T520" s="1">
        <v>45672</v>
      </c>
      <c r="U520" t="s">
        <v>60</v>
      </c>
      <c r="V520" t="str">
        <f>TEXT(WEEKDAY(Working_Data[[#This Row],[order_date]],1),"DDDD")</f>
        <v>Sunday</v>
      </c>
      <c r="W520" t="str">
        <f>TEXT(Working_Data[[#This Row],[order_date]],"mmmm")</f>
        <v>October</v>
      </c>
      <c r="X520" s="7">
        <f>Working_Data[[#This Row],[last_order_date]]-Working_Data[[#This Row],[signup_date]]</f>
        <v>526</v>
      </c>
      <c r="Y520" s="7">
        <f>IF(Working_Data[[#This Row],[churned]]="Active",1,0)</f>
        <v>1</v>
      </c>
      <c r="Z520" s="7">
        <f>YEAR(Working_Data[[#This Row],[order_date]])</f>
        <v>2023</v>
      </c>
    </row>
    <row r="521" spans="1:26" x14ac:dyDescent="0.25">
      <c r="A521" t="s">
        <v>1092</v>
      </c>
      <c r="B521" t="s">
        <v>21</v>
      </c>
      <c r="C521" t="s">
        <v>39</v>
      </c>
      <c r="D521" t="s">
        <v>23</v>
      </c>
      <c r="E521" s="1">
        <v>45442</v>
      </c>
      <c r="F521" t="s">
        <v>1093</v>
      </c>
      <c r="G521" s="1">
        <v>45221</v>
      </c>
      <c r="H521" t="s">
        <v>34</v>
      </c>
      <c r="I521" t="s">
        <v>54</v>
      </c>
      <c r="J521" t="s">
        <v>59</v>
      </c>
      <c r="K521">
        <v>2</v>
      </c>
      <c r="L521" s="3">
        <f>Working_Data[[#This Row],[price2]]/Working_Data[[#This Row],[quantity]]</f>
        <v>192.35499999999999</v>
      </c>
      <c r="M521" s="3">
        <v>384.71</v>
      </c>
      <c r="N521" t="s">
        <v>28</v>
      </c>
      <c r="O521">
        <v>24</v>
      </c>
      <c r="P521" s="1">
        <v>45659</v>
      </c>
      <c r="Q521">
        <v>420</v>
      </c>
      <c r="R521" t="s">
        <v>29</v>
      </c>
      <c r="S521">
        <v>3</v>
      </c>
      <c r="T521" s="1">
        <v>45546</v>
      </c>
      <c r="U521" t="s">
        <v>36</v>
      </c>
      <c r="V521" t="str">
        <f>TEXT(WEEKDAY(Working_Data[[#This Row],[order_date]],1),"DDDD")</f>
        <v>Sunday</v>
      </c>
      <c r="W521" t="str">
        <f>TEXT(Working_Data[[#This Row],[order_date]],"mmmm")</f>
        <v>October</v>
      </c>
      <c r="X521" s="7">
        <f>Working_Data[[#This Row],[last_order_date]]-Working_Data[[#This Row],[signup_date]]</f>
        <v>217</v>
      </c>
      <c r="Y521" s="7">
        <f>IF(Working_Data[[#This Row],[churned]]="Active",1,0)</f>
        <v>1</v>
      </c>
      <c r="Z521" s="7">
        <f>YEAR(Working_Data[[#This Row],[order_date]])</f>
        <v>2023</v>
      </c>
    </row>
    <row r="522" spans="1:26" x14ac:dyDescent="0.25">
      <c r="A522" t="s">
        <v>1094</v>
      </c>
      <c r="B522" t="s">
        <v>38</v>
      </c>
      <c r="C522" t="s">
        <v>22</v>
      </c>
      <c r="D522" t="s">
        <v>56</v>
      </c>
      <c r="E522" s="1">
        <v>45339</v>
      </c>
      <c r="F522" t="s">
        <v>1095</v>
      </c>
      <c r="G522" s="1">
        <v>45222</v>
      </c>
      <c r="H522" t="s">
        <v>25</v>
      </c>
      <c r="I522" t="s">
        <v>42</v>
      </c>
      <c r="J522" t="s">
        <v>64</v>
      </c>
      <c r="K522">
        <v>5</v>
      </c>
      <c r="L522" s="3">
        <f>Working_Data[[#This Row],[price2]]/Working_Data[[#This Row],[quantity]]</f>
        <v>254.238</v>
      </c>
      <c r="M522" s="3">
        <v>1271.19</v>
      </c>
      <c r="N522" t="s">
        <v>50</v>
      </c>
      <c r="O522">
        <v>17</v>
      </c>
      <c r="P522" s="1">
        <v>45717</v>
      </c>
      <c r="Q522">
        <v>143</v>
      </c>
      <c r="R522" t="s">
        <v>43</v>
      </c>
      <c r="S522">
        <v>4</v>
      </c>
      <c r="T522" s="1">
        <v>45636</v>
      </c>
      <c r="U522" t="s">
        <v>30</v>
      </c>
      <c r="V522" t="str">
        <f>TEXT(WEEKDAY(Working_Data[[#This Row],[order_date]],1),"DDDD")</f>
        <v>Monday</v>
      </c>
      <c r="W522" t="str">
        <f>TEXT(Working_Data[[#This Row],[order_date]],"mmmm")</f>
        <v>October</v>
      </c>
      <c r="X522" s="7">
        <f>Working_Data[[#This Row],[last_order_date]]-Working_Data[[#This Row],[signup_date]]</f>
        <v>378</v>
      </c>
      <c r="Y522" s="7">
        <f>IF(Working_Data[[#This Row],[churned]]="Active",1,0)</f>
        <v>0</v>
      </c>
      <c r="Z522" s="7">
        <f>YEAR(Working_Data[[#This Row],[order_date]])</f>
        <v>2023</v>
      </c>
    </row>
    <row r="523" spans="1:26" x14ac:dyDescent="0.25">
      <c r="A523" t="s">
        <v>1096</v>
      </c>
      <c r="B523" t="s">
        <v>45</v>
      </c>
      <c r="C523" t="s">
        <v>82</v>
      </c>
      <c r="D523" t="s">
        <v>56</v>
      </c>
      <c r="E523" s="1">
        <v>45538</v>
      </c>
      <c r="F523" t="s">
        <v>1097</v>
      </c>
      <c r="G523" s="1">
        <v>45222</v>
      </c>
      <c r="H523" t="s">
        <v>41</v>
      </c>
      <c r="I523" t="s">
        <v>54</v>
      </c>
      <c r="J523" t="s">
        <v>67</v>
      </c>
      <c r="K523">
        <v>2</v>
      </c>
      <c r="L523" s="3">
        <f>Working_Data[[#This Row],[price2]]/Working_Data[[#This Row],[quantity]]</f>
        <v>411.65</v>
      </c>
      <c r="M523" s="3">
        <v>823.3</v>
      </c>
      <c r="N523" t="s">
        <v>28</v>
      </c>
      <c r="O523">
        <v>49</v>
      </c>
      <c r="P523" s="1">
        <v>45677</v>
      </c>
      <c r="Q523">
        <v>300</v>
      </c>
      <c r="R523" t="s">
        <v>29</v>
      </c>
      <c r="S523">
        <v>5</v>
      </c>
      <c r="T523" s="1">
        <v>45649</v>
      </c>
      <c r="U523" t="s">
        <v>60</v>
      </c>
      <c r="V523" t="str">
        <f>TEXT(WEEKDAY(Working_Data[[#This Row],[order_date]],1),"DDDD")</f>
        <v>Monday</v>
      </c>
      <c r="W523" t="str">
        <f>TEXT(Working_Data[[#This Row],[order_date]],"mmmm")</f>
        <v>October</v>
      </c>
      <c r="X523" s="7">
        <f>Working_Data[[#This Row],[last_order_date]]-Working_Data[[#This Row],[signup_date]]</f>
        <v>139</v>
      </c>
      <c r="Y523" s="7">
        <f>IF(Working_Data[[#This Row],[churned]]="Active",1,0)</f>
        <v>1</v>
      </c>
      <c r="Z523" s="7">
        <f>YEAR(Working_Data[[#This Row],[order_date]])</f>
        <v>2023</v>
      </c>
    </row>
    <row r="524" spans="1:26" x14ac:dyDescent="0.25">
      <c r="A524" t="s">
        <v>1098</v>
      </c>
      <c r="B524" t="s">
        <v>38</v>
      </c>
      <c r="C524" t="s">
        <v>82</v>
      </c>
      <c r="D524" t="s">
        <v>56</v>
      </c>
      <c r="E524" s="1">
        <v>45312</v>
      </c>
      <c r="F524" t="s">
        <v>1099</v>
      </c>
      <c r="G524" s="1">
        <v>45222</v>
      </c>
      <c r="H524" t="s">
        <v>41</v>
      </c>
      <c r="I524" t="s">
        <v>54</v>
      </c>
      <c r="J524" t="s">
        <v>27</v>
      </c>
      <c r="K524">
        <v>4</v>
      </c>
      <c r="L524" s="3">
        <f>Working_Data[[#This Row],[price2]]/Working_Data[[#This Row],[quantity]]</f>
        <v>253.72</v>
      </c>
      <c r="M524" s="3">
        <v>1014.88</v>
      </c>
      <c r="N524" t="s">
        <v>50</v>
      </c>
      <c r="O524">
        <v>26</v>
      </c>
      <c r="P524" s="1">
        <v>45624</v>
      </c>
      <c r="Q524">
        <v>54</v>
      </c>
      <c r="R524" t="s">
        <v>43</v>
      </c>
      <c r="S524">
        <v>1</v>
      </c>
      <c r="T524" s="1">
        <v>45556</v>
      </c>
      <c r="U524" t="s">
        <v>30</v>
      </c>
      <c r="V524" t="str">
        <f>TEXT(WEEKDAY(Working_Data[[#This Row],[order_date]],1),"DDDD")</f>
        <v>Monday</v>
      </c>
      <c r="W524" t="str">
        <f>TEXT(Working_Data[[#This Row],[order_date]],"mmmm")</f>
        <v>October</v>
      </c>
      <c r="X524" s="7">
        <f>Working_Data[[#This Row],[last_order_date]]-Working_Data[[#This Row],[signup_date]]</f>
        <v>312</v>
      </c>
      <c r="Y524" s="7">
        <f>IF(Working_Data[[#This Row],[churned]]="Active",1,0)</f>
        <v>0</v>
      </c>
      <c r="Z524" s="7">
        <f>YEAR(Working_Data[[#This Row],[order_date]])</f>
        <v>2023</v>
      </c>
    </row>
    <row r="525" spans="1:26" x14ac:dyDescent="0.25">
      <c r="A525" t="s">
        <v>1100</v>
      </c>
      <c r="B525" t="s">
        <v>45</v>
      </c>
      <c r="C525" t="s">
        <v>22</v>
      </c>
      <c r="D525" t="s">
        <v>52</v>
      </c>
      <c r="E525" s="1">
        <v>45477</v>
      </c>
      <c r="F525" t="s">
        <v>1101</v>
      </c>
      <c r="G525" s="1">
        <v>45222</v>
      </c>
      <c r="H525" t="s">
        <v>41</v>
      </c>
      <c r="I525" t="s">
        <v>42</v>
      </c>
      <c r="J525" t="s">
        <v>59</v>
      </c>
      <c r="K525">
        <v>2</v>
      </c>
      <c r="L525" s="3">
        <f>Working_Data[[#This Row],[price2]]/Working_Data[[#This Row],[quantity]]</f>
        <v>402.36</v>
      </c>
      <c r="M525" s="3">
        <v>804.72</v>
      </c>
      <c r="N525" t="s">
        <v>50</v>
      </c>
      <c r="O525">
        <v>3</v>
      </c>
      <c r="P525" s="1">
        <v>45870</v>
      </c>
      <c r="Q525">
        <v>328</v>
      </c>
      <c r="R525" t="s">
        <v>29</v>
      </c>
      <c r="S525">
        <v>5</v>
      </c>
      <c r="T525" s="1">
        <v>45605</v>
      </c>
      <c r="U525" t="s">
        <v>36</v>
      </c>
      <c r="V525" t="str">
        <f>TEXT(WEEKDAY(Working_Data[[#This Row],[order_date]],1),"DDDD")</f>
        <v>Monday</v>
      </c>
      <c r="W525" t="str">
        <f>TEXT(Working_Data[[#This Row],[order_date]],"mmmm")</f>
        <v>October</v>
      </c>
      <c r="X525" s="7">
        <f>Working_Data[[#This Row],[last_order_date]]-Working_Data[[#This Row],[signup_date]]</f>
        <v>393</v>
      </c>
      <c r="Y525" s="7">
        <f>IF(Working_Data[[#This Row],[churned]]="Active",1,0)</f>
        <v>1</v>
      </c>
      <c r="Z525" s="7">
        <f>YEAR(Working_Data[[#This Row],[order_date]])</f>
        <v>2023</v>
      </c>
    </row>
    <row r="526" spans="1:26" x14ac:dyDescent="0.25">
      <c r="A526" t="s">
        <v>1102</v>
      </c>
      <c r="B526" t="s">
        <v>45</v>
      </c>
      <c r="C526" t="s">
        <v>39</v>
      </c>
      <c r="D526" t="s">
        <v>52</v>
      </c>
      <c r="E526" s="1">
        <v>45406</v>
      </c>
      <c r="F526" t="s">
        <v>1103</v>
      </c>
      <c r="G526" s="1">
        <v>45222</v>
      </c>
      <c r="H526" t="s">
        <v>41</v>
      </c>
      <c r="I526" t="s">
        <v>42</v>
      </c>
      <c r="J526" t="s">
        <v>67</v>
      </c>
      <c r="K526">
        <v>4</v>
      </c>
      <c r="L526" s="3">
        <f>Working_Data[[#This Row],[price2]]/Working_Data[[#This Row],[quantity]]</f>
        <v>270.41000000000003</v>
      </c>
      <c r="M526" s="3">
        <v>1081.6400000000001</v>
      </c>
      <c r="N526" t="s">
        <v>28</v>
      </c>
      <c r="O526">
        <v>18</v>
      </c>
      <c r="P526" s="1">
        <v>45778</v>
      </c>
      <c r="Q526">
        <v>27</v>
      </c>
      <c r="R526" t="s">
        <v>29</v>
      </c>
      <c r="S526">
        <v>2</v>
      </c>
      <c r="T526" s="1">
        <v>45780</v>
      </c>
      <c r="U526" t="s">
        <v>30</v>
      </c>
      <c r="V526" t="str">
        <f>TEXT(WEEKDAY(Working_Data[[#This Row],[order_date]],1),"DDDD")</f>
        <v>Monday</v>
      </c>
      <c r="W526" t="str">
        <f>TEXT(Working_Data[[#This Row],[order_date]],"mmmm")</f>
        <v>October</v>
      </c>
      <c r="X526" s="7">
        <f>Working_Data[[#This Row],[last_order_date]]-Working_Data[[#This Row],[signup_date]]</f>
        <v>372</v>
      </c>
      <c r="Y526" s="7">
        <f>IF(Working_Data[[#This Row],[churned]]="Active",1,0)</f>
        <v>1</v>
      </c>
      <c r="Z526" s="7">
        <f>YEAR(Working_Data[[#This Row],[order_date]])</f>
        <v>2023</v>
      </c>
    </row>
    <row r="527" spans="1:26" x14ac:dyDescent="0.25">
      <c r="A527" t="s">
        <v>1104</v>
      </c>
      <c r="B527" t="s">
        <v>38</v>
      </c>
      <c r="C527" t="s">
        <v>82</v>
      </c>
      <c r="D527" t="s">
        <v>32</v>
      </c>
      <c r="E527" s="1">
        <v>45325</v>
      </c>
      <c r="F527" t="s">
        <v>1105</v>
      </c>
      <c r="G527" s="1">
        <v>45222</v>
      </c>
      <c r="H527" t="s">
        <v>41</v>
      </c>
      <c r="I527" t="s">
        <v>63</v>
      </c>
      <c r="J527" t="s">
        <v>67</v>
      </c>
      <c r="K527">
        <v>2</v>
      </c>
      <c r="L527" s="3">
        <f>Working_Data[[#This Row],[price2]]/Working_Data[[#This Row],[quantity]]</f>
        <v>407.65</v>
      </c>
      <c r="M527" s="3">
        <v>815.3</v>
      </c>
      <c r="N527" t="s">
        <v>50</v>
      </c>
      <c r="O527">
        <v>7</v>
      </c>
      <c r="P527" s="1">
        <v>45564</v>
      </c>
      <c r="Q527">
        <v>343</v>
      </c>
      <c r="R527" t="s">
        <v>29</v>
      </c>
      <c r="S527">
        <v>4</v>
      </c>
      <c r="T527" s="1">
        <v>45794</v>
      </c>
      <c r="U527" t="s">
        <v>30</v>
      </c>
      <c r="V527" t="str">
        <f>TEXT(WEEKDAY(Working_Data[[#This Row],[order_date]],1),"DDDD")</f>
        <v>Monday</v>
      </c>
      <c r="W527" t="str">
        <f>TEXT(Working_Data[[#This Row],[order_date]],"mmmm")</f>
        <v>October</v>
      </c>
      <c r="X527" s="7">
        <f>Working_Data[[#This Row],[last_order_date]]-Working_Data[[#This Row],[signup_date]]</f>
        <v>239</v>
      </c>
      <c r="Y527" s="7">
        <f>IF(Working_Data[[#This Row],[churned]]="Active",1,0)</f>
        <v>1</v>
      </c>
      <c r="Z527" s="7">
        <f>YEAR(Working_Data[[#This Row],[order_date]])</f>
        <v>2023</v>
      </c>
    </row>
    <row r="528" spans="1:26" x14ac:dyDescent="0.25">
      <c r="A528" t="s">
        <v>1106</v>
      </c>
      <c r="B528" t="s">
        <v>45</v>
      </c>
      <c r="C528" t="s">
        <v>82</v>
      </c>
      <c r="D528" t="s">
        <v>23</v>
      </c>
      <c r="E528" s="1">
        <v>45291</v>
      </c>
      <c r="F528" t="s">
        <v>1107</v>
      </c>
      <c r="G528" s="1">
        <v>45222</v>
      </c>
      <c r="H528" t="s">
        <v>47</v>
      </c>
      <c r="I528" t="s">
        <v>26</v>
      </c>
      <c r="J528" t="s">
        <v>49</v>
      </c>
      <c r="K528">
        <v>4</v>
      </c>
      <c r="L528" s="3">
        <f>Working_Data[[#This Row],[price2]]/Working_Data[[#This Row],[quantity]]</f>
        <v>247.6</v>
      </c>
      <c r="M528" s="3">
        <v>990.4</v>
      </c>
      <c r="N528" t="s">
        <v>28</v>
      </c>
      <c r="O528">
        <v>30</v>
      </c>
      <c r="P528" s="1">
        <v>45560</v>
      </c>
      <c r="Q528">
        <v>88</v>
      </c>
      <c r="R528" t="s">
        <v>43</v>
      </c>
      <c r="S528">
        <v>4</v>
      </c>
      <c r="T528" s="1">
        <v>45831</v>
      </c>
      <c r="U528" t="s">
        <v>30</v>
      </c>
      <c r="V528" t="str">
        <f>TEXT(WEEKDAY(Working_Data[[#This Row],[order_date]],1),"DDDD")</f>
        <v>Monday</v>
      </c>
      <c r="W528" t="str">
        <f>TEXT(Working_Data[[#This Row],[order_date]],"mmmm")</f>
        <v>October</v>
      </c>
      <c r="X528" s="7">
        <f>Working_Data[[#This Row],[last_order_date]]-Working_Data[[#This Row],[signup_date]]</f>
        <v>269</v>
      </c>
      <c r="Y528" s="7">
        <f>IF(Working_Data[[#This Row],[churned]]="Active",1,0)</f>
        <v>0</v>
      </c>
      <c r="Z528" s="7">
        <f>YEAR(Working_Data[[#This Row],[order_date]])</f>
        <v>2023</v>
      </c>
    </row>
    <row r="529" spans="1:26" x14ac:dyDescent="0.25">
      <c r="A529" t="s">
        <v>1108</v>
      </c>
      <c r="B529" t="s">
        <v>21</v>
      </c>
      <c r="C529" t="s">
        <v>82</v>
      </c>
      <c r="D529" t="s">
        <v>23</v>
      </c>
      <c r="E529" s="1">
        <v>45579</v>
      </c>
      <c r="F529" t="s">
        <v>1109</v>
      </c>
      <c r="G529" s="1">
        <v>45222</v>
      </c>
      <c r="H529" t="s">
        <v>34</v>
      </c>
      <c r="I529" t="s">
        <v>26</v>
      </c>
      <c r="J529" t="s">
        <v>27</v>
      </c>
      <c r="K529">
        <v>2</v>
      </c>
      <c r="L529" s="3">
        <f>Working_Data[[#This Row],[price2]]/Working_Data[[#This Row],[quantity]]</f>
        <v>440.99</v>
      </c>
      <c r="M529" s="3">
        <v>881.98</v>
      </c>
      <c r="N529" t="s">
        <v>50</v>
      </c>
      <c r="O529">
        <v>11</v>
      </c>
      <c r="P529" s="1">
        <v>45846</v>
      </c>
      <c r="Q529">
        <v>471</v>
      </c>
      <c r="R529" t="s">
        <v>29</v>
      </c>
      <c r="S529">
        <v>4</v>
      </c>
      <c r="T529" s="1">
        <v>45890</v>
      </c>
      <c r="U529" t="s">
        <v>36</v>
      </c>
      <c r="V529" t="str">
        <f>TEXT(WEEKDAY(Working_Data[[#This Row],[order_date]],1),"DDDD")</f>
        <v>Monday</v>
      </c>
      <c r="W529" t="str">
        <f>TEXT(Working_Data[[#This Row],[order_date]],"mmmm")</f>
        <v>October</v>
      </c>
      <c r="X529" s="7">
        <f>Working_Data[[#This Row],[last_order_date]]-Working_Data[[#This Row],[signup_date]]</f>
        <v>267</v>
      </c>
      <c r="Y529" s="7">
        <f>IF(Working_Data[[#This Row],[churned]]="Active",1,0)</f>
        <v>1</v>
      </c>
      <c r="Z529" s="7">
        <f>YEAR(Working_Data[[#This Row],[order_date]])</f>
        <v>2023</v>
      </c>
    </row>
    <row r="530" spans="1:26" x14ac:dyDescent="0.25">
      <c r="A530" t="s">
        <v>1110</v>
      </c>
      <c r="B530" t="s">
        <v>21</v>
      </c>
      <c r="C530" t="s">
        <v>22</v>
      </c>
      <c r="D530" t="s">
        <v>52</v>
      </c>
      <c r="E530" s="1">
        <v>45693</v>
      </c>
      <c r="F530" t="s">
        <v>1111</v>
      </c>
      <c r="G530" s="1">
        <v>45222</v>
      </c>
      <c r="H530" t="s">
        <v>47</v>
      </c>
      <c r="I530" t="s">
        <v>54</v>
      </c>
      <c r="J530" t="s">
        <v>27</v>
      </c>
      <c r="K530">
        <v>2</v>
      </c>
      <c r="L530" s="3">
        <f>Working_Data[[#This Row],[price2]]/Working_Data[[#This Row],[quantity]]</f>
        <v>320.52999999999997</v>
      </c>
      <c r="M530" s="3">
        <v>641.05999999999995</v>
      </c>
      <c r="N530" t="s">
        <v>35</v>
      </c>
      <c r="O530">
        <v>24</v>
      </c>
      <c r="P530" s="1">
        <v>45588</v>
      </c>
      <c r="Q530">
        <v>407</v>
      </c>
      <c r="R530" t="s">
        <v>29</v>
      </c>
      <c r="S530">
        <v>3</v>
      </c>
      <c r="T530" s="1">
        <v>45859</v>
      </c>
      <c r="U530" t="s">
        <v>30</v>
      </c>
      <c r="V530" t="str">
        <f>TEXT(WEEKDAY(Working_Data[[#This Row],[order_date]],1),"DDDD")</f>
        <v>Monday</v>
      </c>
      <c r="W530" t="str">
        <f>TEXT(Working_Data[[#This Row],[order_date]],"mmmm")</f>
        <v>October</v>
      </c>
      <c r="X530" s="7">
        <f>Working_Data[[#This Row],[last_order_date]]-Working_Data[[#This Row],[signup_date]]</f>
        <v>-105</v>
      </c>
      <c r="Y530" s="7">
        <f>IF(Working_Data[[#This Row],[churned]]="Active",1,0)</f>
        <v>1</v>
      </c>
      <c r="Z530" s="7">
        <f>YEAR(Working_Data[[#This Row],[order_date]])</f>
        <v>2023</v>
      </c>
    </row>
    <row r="531" spans="1:26" x14ac:dyDescent="0.25">
      <c r="A531" t="s">
        <v>1112</v>
      </c>
      <c r="B531" t="s">
        <v>38</v>
      </c>
      <c r="C531" t="s">
        <v>82</v>
      </c>
      <c r="D531" t="s">
        <v>77</v>
      </c>
      <c r="E531" s="1">
        <v>45716</v>
      </c>
      <c r="F531" t="s">
        <v>1113</v>
      </c>
      <c r="G531" s="1">
        <v>45222</v>
      </c>
      <c r="H531" t="s">
        <v>47</v>
      </c>
      <c r="I531" t="s">
        <v>42</v>
      </c>
      <c r="J531" t="s">
        <v>67</v>
      </c>
      <c r="K531">
        <v>4</v>
      </c>
      <c r="L531" s="3">
        <f>Working_Data[[#This Row],[price2]]/Working_Data[[#This Row],[quantity]]</f>
        <v>73.364999999999995</v>
      </c>
      <c r="M531" s="3">
        <v>293.45999999999998</v>
      </c>
      <c r="N531" t="s">
        <v>35</v>
      </c>
      <c r="O531">
        <v>31</v>
      </c>
      <c r="P531" s="1">
        <v>45770</v>
      </c>
      <c r="Q531">
        <v>193</v>
      </c>
      <c r="R531" t="s">
        <v>29</v>
      </c>
      <c r="S531">
        <v>4</v>
      </c>
      <c r="T531" s="1">
        <v>45660</v>
      </c>
      <c r="U531" t="s">
        <v>30</v>
      </c>
      <c r="V531" t="str">
        <f>TEXT(WEEKDAY(Working_Data[[#This Row],[order_date]],1),"DDDD")</f>
        <v>Monday</v>
      </c>
      <c r="W531" t="str">
        <f>TEXT(Working_Data[[#This Row],[order_date]],"mmmm")</f>
        <v>October</v>
      </c>
      <c r="X531" s="7">
        <f>Working_Data[[#This Row],[last_order_date]]-Working_Data[[#This Row],[signup_date]]</f>
        <v>54</v>
      </c>
      <c r="Y531" s="7">
        <f>IF(Working_Data[[#This Row],[churned]]="Active",1,0)</f>
        <v>1</v>
      </c>
      <c r="Z531" s="7">
        <f>YEAR(Working_Data[[#This Row],[order_date]])</f>
        <v>2023</v>
      </c>
    </row>
    <row r="532" spans="1:26" x14ac:dyDescent="0.25">
      <c r="A532" t="s">
        <v>1114</v>
      </c>
      <c r="B532" t="s">
        <v>45</v>
      </c>
      <c r="C532" t="s">
        <v>82</v>
      </c>
      <c r="D532" t="s">
        <v>77</v>
      </c>
      <c r="E532" s="1">
        <v>45199</v>
      </c>
      <c r="F532" t="s">
        <v>1115</v>
      </c>
      <c r="G532" s="1">
        <v>45222</v>
      </c>
      <c r="H532" t="s">
        <v>41</v>
      </c>
      <c r="I532" t="s">
        <v>54</v>
      </c>
      <c r="J532" t="s">
        <v>64</v>
      </c>
      <c r="K532">
        <v>2</v>
      </c>
      <c r="L532" s="3">
        <f>Working_Data[[#This Row],[price2]]/Working_Data[[#This Row],[quantity]]</f>
        <v>527.27499999999998</v>
      </c>
      <c r="M532" s="3">
        <v>1054.55</v>
      </c>
      <c r="N532" t="s">
        <v>28</v>
      </c>
      <c r="O532">
        <v>18</v>
      </c>
      <c r="P532" s="1">
        <v>45694</v>
      </c>
      <c r="Q532">
        <v>43</v>
      </c>
      <c r="R532" t="s">
        <v>43</v>
      </c>
      <c r="S532">
        <v>2</v>
      </c>
      <c r="T532" s="1">
        <v>45636</v>
      </c>
      <c r="U532" t="s">
        <v>60</v>
      </c>
      <c r="V532" t="str">
        <f>TEXT(WEEKDAY(Working_Data[[#This Row],[order_date]],1),"DDDD")</f>
        <v>Monday</v>
      </c>
      <c r="W532" t="str">
        <f>TEXT(Working_Data[[#This Row],[order_date]],"mmmm")</f>
        <v>October</v>
      </c>
      <c r="X532" s="7">
        <f>Working_Data[[#This Row],[last_order_date]]-Working_Data[[#This Row],[signup_date]]</f>
        <v>495</v>
      </c>
      <c r="Y532" s="7">
        <f>IF(Working_Data[[#This Row],[churned]]="Active",1,0)</f>
        <v>0</v>
      </c>
      <c r="Z532" s="7">
        <f>YEAR(Working_Data[[#This Row],[order_date]])</f>
        <v>2023</v>
      </c>
    </row>
    <row r="533" spans="1:26" x14ac:dyDescent="0.25">
      <c r="A533" t="s">
        <v>1116</v>
      </c>
      <c r="B533" t="s">
        <v>21</v>
      </c>
      <c r="C533" t="s">
        <v>39</v>
      </c>
      <c r="D533" t="s">
        <v>32</v>
      </c>
      <c r="E533" s="1">
        <v>45627</v>
      </c>
      <c r="F533" t="s">
        <v>1117</v>
      </c>
      <c r="G533" s="1">
        <v>45222</v>
      </c>
      <c r="H533" t="s">
        <v>58</v>
      </c>
      <c r="I533" t="s">
        <v>26</v>
      </c>
      <c r="J533" t="s">
        <v>64</v>
      </c>
      <c r="K533">
        <v>1</v>
      </c>
      <c r="L533" s="3">
        <f>Working_Data[[#This Row],[price2]]/Working_Data[[#This Row],[quantity]]</f>
        <v>1033.01</v>
      </c>
      <c r="M533" s="3">
        <v>1033.01</v>
      </c>
      <c r="N533" t="s">
        <v>50</v>
      </c>
      <c r="O533">
        <v>43</v>
      </c>
      <c r="P533" s="1">
        <v>45743</v>
      </c>
      <c r="Q533">
        <v>27</v>
      </c>
      <c r="R533" t="s">
        <v>43</v>
      </c>
      <c r="S533">
        <v>2</v>
      </c>
      <c r="T533" s="1">
        <v>45703</v>
      </c>
      <c r="U533" t="s">
        <v>30</v>
      </c>
      <c r="V533" t="str">
        <f>TEXT(WEEKDAY(Working_Data[[#This Row],[order_date]],1),"DDDD")</f>
        <v>Monday</v>
      </c>
      <c r="W533" t="str">
        <f>TEXT(Working_Data[[#This Row],[order_date]],"mmmm")</f>
        <v>October</v>
      </c>
      <c r="X533" s="7">
        <f>Working_Data[[#This Row],[last_order_date]]-Working_Data[[#This Row],[signup_date]]</f>
        <v>116</v>
      </c>
      <c r="Y533" s="7">
        <f>IF(Working_Data[[#This Row],[churned]]="Active",1,0)</f>
        <v>0</v>
      </c>
      <c r="Z533" s="7">
        <f>YEAR(Working_Data[[#This Row],[order_date]])</f>
        <v>2023</v>
      </c>
    </row>
    <row r="534" spans="1:26" x14ac:dyDescent="0.25">
      <c r="A534" t="s">
        <v>1118</v>
      </c>
      <c r="B534" t="s">
        <v>45</v>
      </c>
      <c r="C534" t="s">
        <v>39</v>
      </c>
      <c r="D534" t="s">
        <v>77</v>
      </c>
      <c r="E534" s="1">
        <v>45651</v>
      </c>
      <c r="F534" t="s">
        <v>1119</v>
      </c>
      <c r="G534" s="1">
        <v>45222</v>
      </c>
      <c r="H534" t="s">
        <v>47</v>
      </c>
      <c r="I534" t="s">
        <v>42</v>
      </c>
      <c r="J534" t="s">
        <v>64</v>
      </c>
      <c r="K534">
        <v>5</v>
      </c>
      <c r="L534" s="3">
        <f>Working_Data[[#This Row],[price2]]/Working_Data[[#This Row],[quantity]]</f>
        <v>42.019999999999996</v>
      </c>
      <c r="M534" s="3">
        <v>210.1</v>
      </c>
      <c r="N534" t="s">
        <v>35</v>
      </c>
      <c r="O534">
        <v>50</v>
      </c>
      <c r="P534" s="1">
        <v>45610</v>
      </c>
      <c r="Q534">
        <v>77</v>
      </c>
      <c r="R534" t="s">
        <v>43</v>
      </c>
      <c r="S534">
        <v>4</v>
      </c>
      <c r="T534" s="1">
        <v>45660</v>
      </c>
      <c r="U534" t="s">
        <v>30</v>
      </c>
      <c r="V534" t="str">
        <f>TEXT(WEEKDAY(Working_Data[[#This Row],[order_date]],1),"DDDD")</f>
        <v>Monday</v>
      </c>
      <c r="W534" t="str">
        <f>TEXT(Working_Data[[#This Row],[order_date]],"mmmm")</f>
        <v>October</v>
      </c>
      <c r="X534" s="7">
        <f>Working_Data[[#This Row],[last_order_date]]-Working_Data[[#This Row],[signup_date]]</f>
        <v>-41</v>
      </c>
      <c r="Y534" s="7">
        <f>IF(Working_Data[[#This Row],[churned]]="Active",1,0)</f>
        <v>0</v>
      </c>
      <c r="Z534" s="7">
        <f>YEAR(Working_Data[[#This Row],[order_date]])</f>
        <v>2023</v>
      </c>
    </row>
    <row r="535" spans="1:26" x14ac:dyDescent="0.25">
      <c r="A535" t="s">
        <v>1120</v>
      </c>
      <c r="B535" t="s">
        <v>38</v>
      </c>
      <c r="C535" t="s">
        <v>39</v>
      </c>
      <c r="D535" t="s">
        <v>52</v>
      </c>
      <c r="E535" s="1">
        <v>45229</v>
      </c>
      <c r="F535" t="s">
        <v>1121</v>
      </c>
      <c r="G535" s="1">
        <v>45222</v>
      </c>
      <c r="H535" t="s">
        <v>47</v>
      </c>
      <c r="I535" t="s">
        <v>63</v>
      </c>
      <c r="J535" t="s">
        <v>59</v>
      </c>
      <c r="K535">
        <v>1</v>
      </c>
      <c r="L535" s="3">
        <f>Working_Data[[#This Row],[price2]]/Working_Data[[#This Row],[quantity]]</f>
        <v>1022.96</v>
      </c>
      <c r="M535" s="3">
        <v>1022.96</v>
      </c>
      <c r="N535" t="s">
        <v>50</v>
      </c>
      <c r="O535">
        <v>25</v>
      </c>
      <c r="P535" s="1">
        <v>45839</v>
      </c>
      <c r="Q535">
        <v>61</v>
      </c>
      <c r="R535" t="s">
        <v>43</v>
      </c>
      <c r="S535">
        <v>5</v>
      </c>
      <c r="T535" s="1">
        <v>45877</v>
      </c>
      <c r="U535" t="s">
        <v>60</v>
      </c>
      <c r="V535" t="str">
        <f>TEXT(WEEKDAY(Working_Data[[#This Row],[order_date]],1),"DDDD")</f>
        <v>Monday</v>
      </c>
      <c r="W535" t="str">
        <f>TEXT(Working_Data[[#This Row],[order_date]],"mmmm")</f>
        <v>October</v>
      </c>
      <c r="X535" s="7">
        <f>Working_Data[[#This Row],[last_order_date]]-Working_Data[[#This Row],[signup_date]]</f>
        <v>610</v>
      </c>
      <c r="Y535" s="7">
        <f>IF(Working_Data[[#This Row],[churned]]="Active",1,0)</f>
        <v>0</v>
      </c>
      <c r="Z535" s="7">
        <f>YEAR(Working_Data[[#This Row],[order_date]])</f>
        <v>2023</v>
      </c>
    </row>
    <row r="536" spans="1:26" x14ac:dyDescent="0.25">
      <c r="A536" t="s">
        <v>1122</v>
      </c>
      <c r="B536" t="s">
        <v>21</v>
      </c>
      <c r="C536" t="s">
        <v>82</v>
      </c>
      <c r="D536" t="s">
        <v>52</v>
      </c>
      <c r="E536" s="1">
        <v>45214</v>
      </c>
      <c r="F536" t="s">
        <v>1123</v>
      </c>
      <c r="G536" s="1">
        <v>45222</v>
      </c>
      <c r="H536" t="s">
        <v>41</v>
      </c>
      <c r="I536" t="s">
        <v>26</v>
      </c>
      <c r="J536" t="s">
        <v>27</v>
      </c>
      <c r="K536">
        <v>4</v>
      </c>
      <c r="L536" s="3">
        <f>Working_Data[[#This Row],[price2]]/Working_Data[[#This Row],[quantity]]</f>
        <v>66.267499999999998</v>
      </c>
      <c r="M536" s="3">
        <v>265.07</v>
      </c>
      <c r="N536" t="s">
        <v>50</v>
      </c>
      <c r="O536">
        <v>2</v>
      </c>
      <c r="P536" s="1">
        <v>45857</v>
      </c>
      <c r="Q536">
        <v>500</v>
      </c>
      <c r="R536" t="s">
        <v>29</v>
      </c>
      <c r="S536">
        <v>1</v>
      </c>
      <c r="T536" s="1">
        <v>45664</v>
      </c>
      <c r="U536" t="s">
        <v>60</v>
      </c>
      <c r="V536" t="str">
        <f>TEXT(WEEKDAY(Working_Data[[#This Row],[order_date]],1),"DDDD")</f>
        <v>Monday</v>
      </c>
      <c r="W536" t="str">
        <f>TEXT(Working_Data[[#This Row],[order_date]],"mmmm")</f>
        <v>October</v>
      </c>
      <c r="X536" s="7">
        <f>Working_Data[[#This Row],[last_order_date]]-Working_Data[[#This Row],[signup_date]]</f>
        <v>643</v>
      </c>
      <c r="Y536" s="7">
        <f>IF(Working_Data[[#This Row],[churned]]="Active",1,0)</f>
        <v>1</v>
      </c>
      <c r="Z536" s="7">
        <f>YEAR(Working_Data[[#This Row],[order_date]])</f>
        <v>2023</v>
      </c>
    </row>
    <row r="537" spans="1:26" x14ac:dyDescent="0.25">
      <c r="A537" t="s">
        <v>1124</v>
      </c>
      <c r="B537" t="s">
        <v>45</v>
      </c>
      <c r="C537" t="s">
        <v>22</v>
      </c>
      <c r="D537" t="s">
        <v>56</v>
      </c>
      <c r="E537" s="1">
        <v>45720</v>
      </c>
      <c r="F537" t="s">
        <v>1125</v>
      </c>
      <c r="G537" s="1">
        <v>45222</v>
      </c>
      <c r="H537" t="s">
        <v>47</v>
      </c>
      <c r="I537" t="s">
        <v>54</v>
      </c>
      <c r="J537" t="s">
        <v>27</v>
      </c>
      <c r="K537">
        <v>5</v>
      </c>
      <c r="L537" s="3">
        <f>Working_Data[[#This Row],[price2]]/Working_Data[[#This Row],[quantity]]</f>
        <v>168.398</v>
      </c>
      <c r="M537" s="3">
        <v>841.99</v>
      </c>
      <c r="N537" t="s">
        <v>28</v>
      </c>
      <c r="O537">
        <v>23</v>
      </c>
      <c r="P537" s="1">
        <v>45391</v>
      </c>
      <c r="Q537">
        <v>470</v>
      </c>
      <c r="R537" t="s">
        <v>43</v>
      </c>
      <c r="S537">
        <v>1</v>
      </c>
      <c r="T537" s="1">
        <v>45993</v>
      </c>
      <c r="U537" t="s">
        <v>60</v>
      </c>
      <c r="V537" t="str">
        <f>TEXT(WEEKDAY(Working_Data[[#This Row],[order_date]],1),"DDDD")</f>
        <v>Monday</v>
      </c>
      <c r="W537" t="str">
        <f>TEXT(Working_Data[[#This Row],[order_date]],"mmmm")</f>
        <v>October</v>
      </c>
      <c r="X537" s="7">
        <f>Working_Data[[#This Row],[last_order_date]]-Working_Data[[#This Row],[signup_date]]</f>
        <v>-329</v>
      </c>
      <c r="Y537" s="7">
        <f>IF(Working_Data[[#This Row],[churned]]="Active",1,0)</f>
        <v>0</v>
      </c>
      <c r="Z537" s="7">
        <f>YEAR(Working_Data[[#This Row],[order_date]])</f>
        <v>2023</v>
      </c>
    </row>
    <row r="538" spans="1:26" x14ac:dyDescent="0.25">
      <c r="A538" t="s">
        <v>1126</v>
      </c>
      <c r="B538" t="s">
        <v>45</v>
      </c>
      <c r="C538" t="s">
        <v>82</v>
      </c>
      <c r="D538" t="s">
        <v>77</v>
      </c>
      <c r="E538" s="1">
        <v>45547</v>
      </c>
      <c r="F538" t="s">
        <v>1127</v>
      </c>
      <c r="G538" s="1">
        <v>45223</v>
      </c>
      <c r="H538" t="s">
        <v>41</v>
      </c>
      <c r="I538" t="s">
        <v>26</v>
      </c>
      <c r="J538" t="s">
        <v>67</v>
      </c>
      <c r="K538">
        <v>5</v>
      </c>
      <c r="L538" s="3">
        <f>Working_Data[[#This Row],[price2]]/Working_Data[[#This Row],[quantity]]</f>
        <v>165.024</v>
      </c>
      <c r="M538" s="3">
        <v>825.12</v>
      </c>
      <c r="N538" t="s">
        <v>50</v>
      </c>
      <c r="O538">
        <v>12</v>
      </c>
      <c r="P538" s="1">
        <v>45670</v>
      </c>
      <c r="Q538">
        <v>250</v>
      </c>
      <c r="R538" t="s">
        <v>29</v>
      </c>
      <c r="S538">
        <v>2</v>
      </c>
      <c r="T538" s="1">
        <v>45767</v>
      </c>
      <c r="U538" t="s">
        <v>30</v>
      </c>
      <c r="V538" t="str">
        <f>TEXT(WEEKDAY(Working_Data[[#This Row],[order_date]],1),"DDDD")</f>
        <v>Tuesday</v>
      </c>
      <c r="W538" t="str">
        <f>TEXT(Working_Data[[#This Row],[order_date]],"mmmm")</f>
        <v>October</v>
      </c>
      <c r="X538" s="7">
        <f>Working_Data[[#This Row],[last_order_date]]-Working_Data[[#This Row],[signup_date]]</f>
        <v>123</v>
      </c>
      <c r="Y538" s="7">
        <f>IF(Working_Data[[#This Row],[churned]]="Active",1,0)</f>
        <v>1</v>
      </c>
      <c r="Z538" s="7">
        <f>YEAR(Working_Data[[#This Row],[order_date]])</f>
        <v>2023</v>
      </c>
    </row>
    <row r="539" spans="1:26" x14ac:dyDescent="0.25">
      <c r="A539" t="s">
        <v>1128</v>
      </c>
      <c r="B539" t="s">
        <v>21</v>
      </c>
      <c r="C539" t="s">
        <v>39</v>
      </c>
      <c r="D539" t="s">
        <v>77</v>
      </c>
      <c r="E539" s="1">
        <v>45148</v>
      </c>
      <c r="F539" t="s">
        <v>1129</v>
      </c>
      <c r="G539" s="1">
        <v>45223</v>
      </c>
      <c r="H539" t="s">
        <v>34</v>
      </c>
      <c r="I539" t="s">
        <v>54</v>
      </c>
      <c r="J539" t="s">
        <v>64</v>
      </c>
      <c r="K539">
        <v>3</v>
      </c>
      <c r="L539" s="3">
        <f>Working_Data[[#This Row],[price2]]/Working_Data[[#This Row],[quantity]]</f>
        <v>468.91666666666669</v>
      </c>
      <c r="M539" s="3">
        <v>1406.75</v>
      </c>
      <c r="N539" t="s">
        <v>28</v>
      </c>
      <c r="O539">
        <v>49</v>
      </c>
      <c r="P539" s="1">
        <v>45578</v>
      </c>
      <c r="Q539">
        <v>86</v>
      </c>
      <c r="R539" t="s">
        <v>43</v>
      </c>
      <c r="S539">
        <v>1</v>
      </c>
      <c r="T539" s="1">
        <v>45545</v>
      </c>
      <c r="U539" t="s">
        <v>36</v>
      </c>
      <c r="V539" t="str">
        <f>TEXT(WEEKDAY(Working_Data[[#This Row],[order_date]],1),"DDDD")</f>
        <v>Tuesday</v>
      </c>
      <c r="W539" t="str">
        <f>TEXT(Working_Data[[#This Row],[order_date]],"mmmm")</f>
        <v>October</v>
      </c>
      <c r="X539" s="7">
        <f>Working_Data[[#This Row],[last_order_date]]-Working_Data[[#This Row],[signup_date]]</f>
        <v>430</v>
      </c>
      <c r="Y539" s="7">
        <f>IF(Working_Data[[#This Row],[churned]]="Active",1,0)</f>
        <v>0</v>
      </c>
      <c r="Z539" s="7">
        <f>YEAR(Working_Data[[#This Row],[order_date]])</f>
        <v>2023</v>
      </c>
    </row>
    <row r="540" spans="1:26" x14ac:dyDescent="0.25">
      <c r="A540" t="s">
        <v>1130</v>
      </c>
      <c r="B540" t="s">
        <v>38</v>
      </c>
      <c r="C540" t="s">
        <v>22</v>
      </c>
      <c r="D540" t="s">
        <v>77</v>
      </c>
      <c r="E540" s="1">
        <v>45473</v>
      </c>
      <c r="F540" t="s">
        <v>1131</v>
      </c>
      <c r="G540" s="1">
        <v>45223</v>
      </c>
      <c r="H540" t="s">
        <v>25</v>
      </c>
      <c r="I540" t="s">
        <v>63</v>
      </c>
      <c r="J540" t="s">
        <v>67</v>
      </c>
      <c r="K540">
        <v>4</v>
      </c>
      <c r="L540" s="3">
        <f>Working_Data[[#This Row],[price2]]/Working_Data[[#This Row],[quantity]]</f>
        <v>295.63499999999999</v>
      </c>
      <c r="M540" s="3">
        <v>1182.54</v>
      </c>
      <c r="N540" t="s">
        <v>50</v>
      </c>
      <c r="O540">
        <v>3</v>
      </c>
      <c r="P540" s="1">
        <v>45732</v>
      </c>
      <c r="Q540">
        <v>331</v>
      </c>
      <c r="R540" t="s">
        <v>43</v>
      </c>
      <c r="S540">
        <v>1</v>
      </c>
      <c r="T540" s="1">
        <v>45595</v>
      </c>
      <c r="U540" t="s">
        <v>60</v>
      </c>
      <c r="V540" t="str">
        <f>TEXT(WEEKDAY(Working_Data[[#This Row],[order_date]],1),"DDDD")</f>
        <v>Tuesday</v>
      </c>
      <c r="W540" t="str">
        <f>TEXT(Working_Data[[#This Row],[order_date]],"mmmm")</f>
        <v>October</v>
      </c>
      <c r="X540" s="7">
        <f>Working_Data[[#This Row],[last_order_date]]-Working_Data[[#This Row],[signup_date]]</f>
        <v>259</v>
      </c>
      <c r="Y540" s="7">
        <f>IF(Working_Data[[#This Row],[churned]]="Active",1,0)</f>
        <v>0</v>
      </c>
      <c r="Z540" s="7">
        <f>YEAR(Working_Data[[#This Row],[order_date]])</f>
        <v>2023</v>
      </c>
    </row>
    <row r="541" spans="1:26" x14ac:dyDescent="0.25">
      <c r="A541" t="s">
        <v>1132</v>
      </c>
      <c r="B541" t="s">
        <v>45</v>
      </c>
      <c r="C541" t="s">
        <v>39</v>
      </c>
      <c r="D541" t="s">
        <v>77</v>
      </c>
      <c r="E541" s="1">
        <v>45213</v>
      </c>
      <c r="F541" t="s">
        <v>1133</v>
      </c>
      <c r="G541" s="1">
        <v>45223</v>
      </c>
      <c r="H541" t="s">
        <v>47</v>
      </c>
      <c r="I541" t="s">
        <v>26</v>
      </c>
      <c r="J541" t="s">
        <v>67</v>
      </c>
      <c r="K541">
        <v>4</v>
      </c>
      <c r="L541" s="3">
        <f>Working_Data[[#This Row],[price2]]/Working_Data[[#This Row],[quantity]]</f>
        <v>125.21250000000001</v>
      </c>
      <c r="M541" s="3">
        <v>500.85</v>
      </c>
      <c r="N541" t="s">
        <v>35</v>
      </c>
      <c r="O541">
        <v>35</v>
      </c>
      <c r="P541" s="1">
        <v>45606</v>
      </c>
      <c r="Q541">
        <v>166</v>
      </c>
      <c r="R541" t="s">
        <v>29</v>
      </c>
      <c r="S541">
        <v>5</v>
      </c>
      <c r="T541" s="1">
        <v>45938</v>
      </c>
      <c r="U541" t="s">
        <v>60</v>
      </c>
      <c r="V541" t="str">
        <f>TEXT(WEEKDAY(Working_Data[[#This Row],[order_date]],1),"DDDD")</f>
        <v>Tuesday</v>
      </c>
      <c r="W541" t="str">
        <f>TEXT(Working_Data[[#This Row],[order_date]],"mmmm")</f>
        <v>October</v>
      </c>
      <c r="X541" s="7">
        <f>Working_Data[[#This Row],[last_order_date]]-Working_Data[[#This Row],[signup_date]]</f>
        <v>393</v>
      </c>
      <c r="Y541" s="7">
        <f>IF(Working_Data[[#This Row],[churned]]="Active",1,0)</f>
        <v>1</v>
      </c>
      <c r="Z541" s="7">
        <f>YEAR(Working_Data[[#This Row],[order_date]])</f>
        <v>2023</v>
      </c>
    </row>
    <row r="542" spans="1:26" x14ac:dyDescent="0.25">
      <c r="A542" t="s">
        <v>1134</v>
      </c>
      <c r="B542" t="s">
        <v>21</v>
      </c>
      <c r="C542" t="s">
        <v>82</v>
      </c>
      <c r="D542" t="s">
        <v>52</v>
      </c>
      <c r="E542" s="1">
        <v>45351</v>
      </c>
      <c r="F542" t="s">
        <v>1135</v>
      </c>
      <c r="G542" s="1">
        <v>45223</v>
      </c>
      <c r="H542" t="s">
        <v>25</v>
      </c>
      <c r="I542" t="s">
        <v>63</v>
      </c>
      <c r="J542" t="s">
        <v>64</v>
      </c>
      <c r="K542">
        <v>1</v>
      </c>
      <c r="L542" s="3">
        <f>Working_Data[[#This Row],[price2]]/Working_Data[[#This Row],[quantity]]</f>
        <v>527.61</v>
      </c>
      <c r="M542" s="3">
        <v>527.61</v>
      </c>
      <c r="N542" t="s">
        <v>50</v>
      </c>
      <c r="O542">
        <v>37</v>
      </c>
      <c r="P542" s="1">
        <v>45742</v>
      </c>
      <c r="Q542">
        <v>371</v>
      </c>
      <c r="R542" t="s">
        <v>29</v>
      </c>
      <c r="S542">
        <v>3</v>
      </c>
      <c r="T542" s="1">
        <v>45675</v>
      </c>
      <c r="U542" t="s">
        <v>30</v>
      </c>
      <c r="V542" t="str">
        <f>TEXT(WEEKDAY(Working_Data[[#This Row],[order_date]],1),"DDDD")</f>
        <v>Tuesday</v>
      </c>
      <c r="W542" t="str">
        <f>TEXT(Working_Data[[#This Row],[order_date]],"mmmm")</f>
        <v>October</v>
      </c>
      <c r="X542" s="7">
        <f>Working_Data[[#This Row],[last_order_date]]-Working_Data[[#This Row],[signup_date]]</f>
        <v>391</v>
      </c>
      <c r="Y542" s="7">
        <f>IF(Working_Data[[#This Row],[churned]]="Active",1,0)</f>
        <v>1</v>
      </c>
      <c r="Z542" s="7">
        <f>YEAR(Working_Data[[#This Row],[order_date]])</f>
        <v>2023</v>
      </c>
    </row>
    <row r="543" spans="1:26" x14ac:dyDescent="0.25">
      <c r="A543" t="s">
        <v>1136</v>
      </c>
      <c r="B543" t="s">
        <v>38</v>
      </c>
      <c r="C543" t="s">
        <v>39</v>
      </c>
      <c r="D543" t="s">
        <v>52</v>
      </c>
      <c r="E543" s="1">
        <v>45570</v>
      </c>
      <c r="F543" t="s">
        <v>1137</v>
      </c>
      <c r="G543" s="1">
        <v>45223</v>
      </c>
      <c r="H543" t="s">
        <v>34</v>
      </c>
      <c r="I543" t="s">
        <v>63</v>
      </c>
      <c r="J543" t="s">
        <v>27</v>
      </c>
      <c r="K543">
        <v>5</v>
      </c>
      <c r="L543" s="3">
        <f>Working_Data[[#This Row],[price2]]/Working_Data[[#This Row],[quantity]]</f>
        <v>55.555999999999997</v>
      </c>
      <c r="M543" s="3">
        <v>277.77999999999997</v>
      </c>
      <c r="N543" t="s">
        <v>50</v>
      </c>
      <c r="O543">
        <v>46</v>
      </c>
      <c r="P543" s="1">
        <v>45712</v>
      </c>
      <c r="Q543">
        <v>412</v>
      </c>
      <c r="R543" t="s">
        <v>43</v>
      </c>
      <c r="S543">
        <v>4</v>
      </c>
      <c r="T543" s="1">
        <v>45455</v>
      </c>
      <c r="U543" t="s">
        <v>60</v>
      </c>
      <c r="V543" t="str">
        <f>TEXT(WEEKDAY(Working_Data[[#This Row],[order_date]],1),"DDDD")</f>
        <v>Tuesday</v>
      </c>
      <c r="W543" t="str">
        <f>TEXT(Working_Data[[#This Row],[order_date]],"mmmm")</f>
        <v>October</v>
      </c>
      <c r="X543" s="7">
        <f>Working_Data[[#This Row],[last_order_date]]-Working_Data[[#This Row],[signup_date]]</f>
        <v>142</v>
      </c>
      <c r="Y543" s="7">
        <f>IF(Working_Data[[#This Row],[churned]]="Active",1,0)</f>
        <v>0</v>
      </c>
      <c r="Z543" s="7">
        <f>YEAR(Working_Data[[#This Row],[order_date]])</f>
        <v>2023</v>
      </c>
    </row>
    <row r="544" spans="1:26" x14ac:dyDescent="0.25">
      <c r="A544" t="s">
        <v>1138</v>
      </c>
      <c r="B544" t="s">
        <v>38</v>
      </c>
      <c r="C544" t="s">
        <v>82</v>
      </c>
      <c r="D544" t="s">
        <v>52</v>
      </c>
      <c r="E544" s="1">
        <v>45538</v>
      </c>
      <c r="F544" t="s">
        <v>1139</v>
      </c>
      <c r="G544" s="1">
        <v>45223</v>
      </c>
      <c r="H544" t="s">
        <v>34</v>
      </c>
      <c r="I544" t="s">
        <v>48</v>
      </c>
      <c r="J544" t="s">
        <v>59</v>
      </c>
      <c r="K544">
        <v>1</v>
      </c>
      <c r="L544" s="3">
        <f>Working_Data[[#This Row],[price2]]/Working_Data[[#This Row],[quantity]]</f>
        <v>905.27</v>
      </c>
      <c r="M544" s="3">
        <v>905.27</v>
      </c>
      <c r="N544" t="s">
        <v>35</v>
      </c>
      <c r="O544">
        <v>15</v>
      </c>
      <c r="P544" s="1">
        <v>45681</v>
      </c>
      <c r="Q544">
        <v>238</v>
      </c>
      <c r="R544" t="s">
        <v>43</v>
      </c>
      <c r="S544">
        <v>5</v>
      </c>
      <c r="T544" s="1">
        <v>45769</v>
      </c>
      <c r="U544" t="s">
        <v>60</v>
      </c>
      <c r="V544" t="str">
        <f>TEXT(WEEKDAY(Working_Data[[#This Row],[order_date]],1),"DDDD")</f>
        <v>Tuesday</v>
      </c>
      <c r="W544" t="str">
        <f>TEXT(Working_Data[[#This Row],[order_date]],"mmmm")</f>
        <v>October</v>
      </c>
      <c r="X544" s="7">
        <f>Working_Data[[#This Row],[last_order_date]]-Working_Data[[#This Row],[signup_date]]</f>
        <v>143</v>
      </c>
      <c r="Y544" s="7">
        <f>IF(Working_Data[[#This Row],[churned]]="Active",1,0)</f>
        <v>0</v>
      </c>
      <c r="Z544" s="7">
        <f>YEAR(Working_Data[[#This Row],[order_date]])</f>
        <v>2023</v>
      </c>
    </row>
    <row r="545" spans="1:26" x14ac:dyDescent="0.25">
      <c r="A545" t="s">
        <v>1140</v>
      </c>
      <c r="B545" t="s">
        <v>45</v>
      </c>
      <c r="C545" t="s">
        <v>22</v>
      </c>
      <c r="D545" t="s">
        <v>56</v>
      </c>
      <c r="E545" s="1">
        <v>45150</v>
      </c>
      <c r="F545" t="s">
        <v>1141</v>
      </c>
      <c r="G545" s="1">
        <v>45223</v>
      </c>
      <c r="H545" t="s">
        <v>25</v>
      </c>
      <c r="I545" t="s">
        <v>63</v>
      </c>
      <c r="J545" t="s">
        <v>27</v>
      </c>
      <c r="K545">
        <v>2</v>
      </c>
      <c r="L545" s="3">
        <f>Working_Data[[#This Row],[price2]]/Working_Data[[#This Row],[quantity]]</f>
        <v>144.83500000000001</v>
      </c>
      <c r="M545" s="3">
        <v>289.67</v>
      </c>
      <c r="N545" t="s">
        <v>28</v>
      </c>
      <c r="O545">
        <v>42</v>
      </c>
      <c r="P545" s="1">
        <v>45876</v>
      </c>
      <c r="Q545">
        <v>107</v>
      </c>
      <c r="R545" t="s">
        <v>29</v>
      </c>
      <c r="S545">
        <v>1</v>
      </c>
      <c r="T545" s="1">
        <v>45742</v>
      </c>
      <c r="U545" t="s">
        <v>60</v>
      </c>
      <c r="V545" t="str">
        <f>TEXT(WEEKDAY(Working_Data[[#This Row],[order_date]],1),"DDDD")</f>
        <v>Tuesday</v>
      </c>
      <c r="W545" t="str">
        <f>TEXT(Working_Data[[#This Row],[order_date]],"mmmm")</f>
        <v>October</v>
      </c>
      <c r="X545" s="7">
        <f>Working_Data[[#This Row],[last_order_date]]-Working_Data[[#This Row],[signup_date]]</f>
        <v>726</v>
      </c>
      <c r="Y545" s="7">
        <f>IF(Working_Data[[#This Row],[churned]]="Active",1,0)</f>
        <v>1</v>
      </c>
      <c r="Z545" s="7">
        <f>YEAR(Working_Data[[#This Row],[order_date]])</f>
        <v>2023</v>
      </c>
    </row>
    <row r="546" spans="1:26" x14ac:dyDescent="0.25">
      <c r="A546" t="s">
        <v>1142</v>
      </c>
      <c r="B546" t="s">
        <v>21</v>
      </c>
      <c r="C546" t="s">
        <v>82</v>
      </c>
      <c r="D546" t="s">
        <v>56</v>
      </c>
      <c r="E546" s="1">
        <v>45543</v>
      </c>
      <c r="F546" t="s">
        <v>1143</v>
      </c>
      <c r="G546" s="1">
        <v>45223</v>
      </c>
      <c r="H546" t="s">
        <v>41</v>
      </c>
      <c r="I546" t="s">
        <v>48</v>
      </c>
      <c r="J546" t="s">
        <v>59</v>
      </c>
      <c r="K546">
        <v>1</v>
      </c>
      <c r="L546" s="3">
        <f>Working_Data[[#This Row],[price2]]/Working_Data[[#This Row],[quantity]]</f>
        <v>1470.46</v>
      </c>
      <c r="M546" s="3">
        <v>1470.46</v>
      </c>
      <c r="N546" t="s">
        <v>28</v>
      </c>
      <c r="O546">
        <v>4</v>
      </c>
      <c r="P546" s="1">
        <v>45764</v>
      </c>
      <c r="Q546">
        <v>78</v>
      </c>
      <c r="R546" t="s">
        <v>29</v>
      </c>
      <c r="S546">
        <v>3</v>
      </c>
      <c r="T546" s="1">
        <v>45690</v>
      </c>
      <c r="U546" t="s">
        <v>30</v>
      </c>
      <c r="V546" t="str">
        <f>TEXT(WEEKDAY(Working_Data[[#This Row],[order_date]],1),"DDDD")</f>
        <v>Tuesday</v>
      </c>
      <c r="W546" t="str">
        <f>TEXT(Working_Data[[#This Row],[order_date]],"mmmm")</f>
        <v>October</v>
      </c>
      <c r="X546" s="7">
        <f>Working_Data[[#This Row],[last_order_date]]-Working_Data[[#This Row],[signup_date]]</f>
        <v>221</v>
      </c>
      <c r="Y546" s="7">
        <f>IF(Working_Data[[#This Row],[churned]]="Active",1,0)</f>
        <v>1</v>
      </c>
      <c r="Z546" s="7">
        <f>YEAR(Working_Data[[#This Row],[order_date]])</f>
        <v>2023</v>
      </c>
    </row>
    <row r="547" spans="1:26" x14ac:dyDescent="0.25">
      <c r="A547" t="s">
        <v>1144</v>
      </c>
      <c r="B547" t="s">
        <v>45</v>
      </c>
      <c r="C547" t="s">
        <v>82</v>
      </c>
      <c r="D547" t="s">
        <v>52</v>
      </c>
      <c r="E547" s="1">
        <v>45887</v>
      </c>
      <c r="F547" t="s">
        <v>1145</v>
      </c>
      <c r="G547" s="1">
        <v>45223</v>
      </c>
      <c r="H547" t="s">
        <v>58</v>
      </c>
      <c r="I547" t="s">
        <v>48</v>
      </c>
      <c r="J547" t="s">
        <v>49</v>
      </c>
      <c r="K547">
        <v>1</v>
      </c>
      <c r="L547" s="3">
        <f>Working_Data[[#This Row],[price2]]/Working_Data[[#This Row],[quantity]]</f>
        <v>1025.78</v>
      </c>
      <c r="M547" s="3">
        <v>1025.78</v>
      </c>
      <c r="N547" t="s">
        <v>35</v>
      </c>
      <c r="O547">
        <v>6</v>
      </c>
      <c r="P547" s="1">
        <v>45810</v>
      </c>
      <c r="Q547">
        <v>85</v>
      </c>
      <c r="R547" t="s">
        <v>29</v>
      </c>
      <c r="S547">
        <v>5</v>
      </c>
      <c r="T547" s="1">
        <v>45585</v>
      </c>
      <c r="U547" t="s">
        <v>36</v>
      </c>
      <c r="V547" t="str">
        <f>TEXT(WEEKDAY(Working_Data[[#This Row],[order_date]],1),"DDDD")</f>
        <v>Tuesday</v>
      </c>
      <c r="W547" t="str">
        <f>TEXT(Working_Data[[#This Row],[order_date]],"mmmm")</f>
        <v>October</v>
      </c>
      <c r="X547" s="7">
        <f>Working_Data[[#This Row],[last_order_date]]-Working_Data[[#This Row],[signup_date]]</f>
        <v>-77</v>
      </c>
      <c r="Y547" s="7">
        <f>IF(Working_Data[[#This Row],[churned]]="Active",1,0)</f>
        <v>1</v>
      </c>
      <c r="Z547" s="7">
        <f>YEAR(Working_Data[[#This Row],[order_date]])</f>
        <v>2023</v>
      </c>
    </row>
    <row r="548" spans="1:26" x14ac:dyDescent="0.25">
      <c r="A548" t="s">
        <v>1146</v>
      </c>
      <c r="B548" t="s">
        <v>21</v>
      </c>
      <c r="C548" t="s">
        <v>22</v>
      </c>
      <c r="D548" t="s">
        <v>32</v>
      </c>
      <c r="E548" s="1">
        <v>45365</v>
      </c>
      <c r="F548" t="s">
        <v>1147</v>
      </c>
      <c r="G548" s="1">
        <v>45223</v>
      </c>
      <c r="H548" t="s">
        <v>41</v>
      </c>
      <c r="I548" t="s">
        <v>42</v>
      </c>
      <c r="J548" t="s">
        <v>67</v>
      </c>
      <c r="K548">
        <v>4</v>
      </c>
      <c r="L548" s="3">
        <f>Working_Data[[#This Row],[price2]]/Working_Data[[#This Row],[quantity]]</f>
        <v>254.6525</v>
      </c>
      <c r="M548" s="3">
        <v>1018.61</v>
      </c>
      <c r="N548" t="s">
        <v>50</v>
      </c>
      <c r="O548">
        <v>38</v>
      </c>
      <c r="P548" s="1">
        <v>45755</v>
      </c>
      <c r="Q548">
        <v>142</v>
      </c>
      <c r="R548" t="s">
        <v>29</v>
      </c>
      <c r="S548">
        <v>4</v>
      </c>
      <c r="T548" s="1">
        <v>45553</v>
      </c>
      <c r="U548" t="s">
        <v>36</v>
      </c>
      <c r="V548" t="str">
        <f>TEXT(WEEKDAY(Working_Data[[#This Row],[order_date]],1),"DDDD")</f>
        <v>Tuesday</v>
      </c>
      <c r="W548" t="str">
        <f>TEXT(Working_Data[[#This Row],[order_date]],"mmmm")</f>
        <v>October</v>
      </c>
      <c r="X548" s="7">
        <f>Working_Data[[#This Row],[last_order_date]]-Working_Data[[#This Row],[signup_date]]</f>
        <v>390</v>
      </c>
      <c r="Y548" s="7">
        <f>IF(Working_Data[[#This Row],[churned]]="Active",1,0)</f>
        <v>1</v>
      </c>
      <c r="Z548" s="7">
        <f>YEAR(Working_Data[[#This Row],[order_date]])</f>
        <v>2023</v>
      </c>
    </row>
    <row r="549" spans="1:26" x14ac:dyDescent="0.25">
      <c r="A549" t="s">
        <v>1148</v>
      </c>
      <c r="B549" t="s">
        <v>45</v>
      </c>
      <c r="C549" t="s">
        <v>82</v>
      </c>
      <c r="D549" t="s">
        <v>23</v>
      </c>
      <c r="E549" s="1">
        <v>45280</v>
      </c>
      <c r="F549" t="s">
        <v>1149</v>
      </c>
      <c r="G549" s="1">
        <v>45223</v>
      </c>
      <c r="H549" t="s">
        <v>25</v>
      </c>
      <c r="I549" t="s">
        <v>26</v>
      </c>
      <c r="J549" t="s">
        <v>27</v>
      </c>
      <c r="K549">
        <v>5</v>
      </c>
      <c r="L549" s="3">
        <f>Working_Data[[#This Row],[price2]]/Working_Data[[#This Row],[quantity]]</f>
        <v>171.554</v>
      </c>
      <c r="M549" s="3">
        <v>857.77</v>
      </c>
      <c r="N549" t="s">
        <v>28</v>
      </c>
      <c r="O549">
        <v>11</v>
      </c>
      <c r="P549" s="1">
        <v>45613</v>
      </c>
      <c r="Q549">
        <v>263</v>
      </c>
      <c r="R549" t="s">
        <v>43</v>
      </c>
      <c r="S549">
        <v>3</v>
      </c>
      <c r="T549" s="1">
        <v>45888</v>
      </c>
      <c r="U549" t="s">
        <v>60</v>
      </c>
      <c r="V549" t="str">
        <f>TEXT(WEEKDAY(Working_Data[[#This Row],[order_date]],1),"DDDD")</f>
        <v>Tuesday</v>
      </c>
      <c r="W549" t="str">
        <f>TEXT(Working_Data[[#This Row],[order_date]],"mmmm")</f>
        <v>October</v>
      </c>
      <c r="X549" s="7">
        <f>Working_Data[[#This Row],[last_order_date]]-Working_Data[[#This Row],[signup_date]]</f>
        <v>333</v>
      </c>
      <c r="Y549" s="7">
        <f>IF(Working_Data[[#This Row],[churned]]="Active",1,0)</f>
        <v>0</v>
      </c>
      <c r="Z549" s="7">
        <f>YEAR(Working_Data[[#This Row],[order_date]])</f>
        <v>2023</v>
      </c>
    </row>
    <row r="550" spans="1:26" x14ac:dyDescent="0.25">
      <c r="A550" t="s">
        <v>1150</v>
      </c>
      <c r="B550" t="s">
        <v>45</v>
      </c>
      <c r="C550" t="s">
        <v>22</v>
      </c>
      <c r="D550" t="s">
        <v>56</v>
      </c>
      <c r="E550" s="1">
        <v>45615</v>
      </c>
      <c r="F550" t="s">
        <v>1151</v>
      </c>
      <c r="G550" s="1">
        <v>45223</v>
      </c>
      <c r="H550" t="s">
        <v>34</v>
      </c>
      <c r="I550" t="s">
        <v>54</v>
      </c>
      <c r="J550" t="s">
        <v>67</v>
      </c>
      <c r="K550">
        <v>4</v>
      </c>
      <c r="L550" s="3">
        <f>Working_Data[[#This Row],[price2]]/Working_Data[[#This Row],[quantity]]</f>
        <v>92.962500000000006</v>
      </c>
      <c r="M550" s="3">
        <v>371.85</v>
      </c>
      <c r="N550" t="s">
        <v>28</v>
      </c>
      <c r="O550">
        <v>31</v>
      </c>
      <c r="P550" s="1">
        <v>45702</v>
      </c>
      <c r="Q550">
        <v>10</v>
      </c>
      <c r="R550" t="s">
        <v>43</v>
      </c>
      <c r="S550">
        <v>1</v>
      </c>
      <c r="T550" s="1">
        <v>45870</v>
      </c>
      <c r="U550" t="s">
        <v>60</v>
      </c>
      <c r="V550" t="str">
        <f>TEXT(WEEKDAY(Working_Data[[#This Row],[order_date]],1),"DDDD")</f>
        <v>Tuesday</v>
      </c>
      <c r="W550" t="str">
        <f>TEXT(Working_Data[[#This Row],[order_date]],"mmmm")</f>
        <v>October</v>
      </c>
      <c r="X550" s="7">
        <f>Working_Data[[#This Row],[last_order_date]]-Working_Data[[#This Row],[signup_date]]</f>
        <v>87</v>
      </c>
      <c r="Y550" s="7">
        <f>IF(Working_Data[[#This Row],[churned]]="Active",1,0)</f>
        <v>0</v>
      </c>
      <c r="Z550" s="7">
        <f>YEAR(Working_Data[[#This Row],[order_date]])</f>
        <v>2023</v>
      </c>
    </row>
    <row r="551" spans="1:26" x14ac:dyDescent="0.25">
      <c r="A551" t="s">
        <v>1152</v>
      </c>
      <c r="B551" t="s">
        <v>21</v>
      </c>
      <c r="C551" t="s">
        <v>82</v>
      </c>
      <c r="D551" t="s">
        <v>56</v>
      </c>
      <c r="E551" s="1">
        <v>45379</v>
      </c>
      <c r="F551" t="s">
        <v>1153</v>
      </c>
      <c r="G551" s="1">
        <v>45223</v>
      </c>
      <c r="H551" t="s">
        <v>47</v>
      </c>
      <c r="I551" t="s">
        <v>63</v>
      </c>
      <c r="J551" t="s">
        <v>27</v>
      </c>
      <c r="K551">
        <v>2</v>
      </c>
      <c r="L551" s="3">
        <f>Working_Data[[#This Row],[price2]]/Working_Data[[#This Row],[quantity]]</f>
        <v>530.505</v>
      </c>
      <c r="M551" s="3">
        <v>1061.01</v>
      </c>
      <c r="N551" t="s">
        <v>35</v>
      </c>
      <c r="O551">
        <v>18</v>
      </c>
      <c r="P551" s="1">
        <v>45654</v>
      </c>
      <c r="Q551">
        <v>383</v>
      </c>
      <c r="R551" t="s">
        <v>43</v>
      </c>
      <c r="S551">
        <v>2</v>
      </c>
      <c r="T551" s="1">
        <v>45712</v>
      </c>
      <c r="U551" t="s">
        <v>30</v>
      </c>
      <c r="V551" t="str">
        <f>TEXT(WEEKDAY(Working_Data[[#This Row],[order_date]],1),"DDDD")</f>
        <v>Tuesday</v>
      </c>
      <c r="W551" t="str">
        <f>TEXT(Working_Data[[#This Row],[order_date]],"mmmm")</f>
        <v>October</v>
      </c>
      <c r="X551" s="7">
        <f>Working_Data[[#This Row],[last_order_date]]-Working_Data[[#This Row],[signup_date]]</f>
        <v>275</v>
      </c>
      <c r="Y551" s="7">
        <f>IF(Working_Data[[#This Row],[churned]]="Active",1,0)</f>
        <v>0</v>
      </c>
      <c r="Z551" s="7">
        <f>YEAR(Working_Data[[#This Row],[order_date]])</f>
        <v>2023</v>
      </c>
    </row>
    <row r="552" spans="1:26" x14ac:dyDescent="0.25">
      <c r="A552" t="s">
        <v>1154</v>
      </c>
      <c r="B552" t="s">
        <v>21</v>
      </c>
      <c r="C552" t="s">
        <v>22</v>
      </c>
      <c r="D552" t="s">
        <v>77</v>
      </c>
      <c r="E552" s="1">
        <v>45691</v>
      </c>
      <c r="F552" t="s">
        <v>1155</v>
      </c>
      <c r="G552" s="1">
        <v>45223</v>
      </c>
      <c r="H552" t="s">
        <v>25</v>
      </c>
      <c r="I552" t="s">
        <v>26</v>
      </c>
      <c r="J552" t="s">
        <v>59</v>
      </c>
      <c r="K552">
        <v>3</v>
      </c>
      <c r="L552" s="3">
        <f>Working_Data[[#This Row],[price2]]/Working_Data[[#This Row],[quantity]]</f>
        <v>103.00333333333333</v>
      </c>
      <c r="M552" s="3">
        <v>309.01</v>
      </c>
      <c r="N552" t="s">
        <v>28</v>
      </c>
      <c r="O552">
        <v>23</v>
      </c>
      <c r="P552" s="1">
        <v>45813</v>
      </c>
      <c r="Q552">
        <v>98</v>
      </c>
      <c r="R552" t="s">
        <v>43</v>
      </c>
      <c r="S552">
        <v>5</v>
      </c>
      <c r="T552" s="1">
        <v>45526</v>
      </c>
      <c r="U552" t="s">
        <v>30</v>
      </c>
      <c r="V552" t="str">
        <f>TEXT(WEEKDAY(Working_Data[[#This Row],[order_date]],1),"DDDD")</f>
        <v>Tuesday</v>
      </c>
      <c r="W552" t="str">
        <f>TEXT(Working_Data[[#This Row],[order_date]],"mmmm")</f>
        <v>October</v>
      </c>
      <c r="X552" s="7">
        <f>Working_Data[[#This Row],[last_order_date]]-Working_Data[[#This Row],[signup_date]]</f>
        <v>122</v>
      </c>
      <c r="Y552" s="7">
        <f>IF(Working_Data[[#This Row],[churned]]="Active",1,0)</f>
        <v>0</v>
      </c>
      <c r="Z552" s="7">
        <f>YEAR(Working_Data[[#This Row],[order_date]])</f>
        <v>2023</v>
      </c>
    </row>
    <row r="553" spans="1:26" x14ac:dyDescent="0.25">
      <c r="A553" t="s">
        <v>1156</v>
      </c>
      <c r="B553" t="s">
        <v>21</v>
      </c>
      <c r="C553" t="s">
        <v>39</v>
      </c>
      <c r="D553" t="s">
        <v>23</v>
      </c>
      <c r="E553" s="1">
        <v>45248</v>
      </c>
      <c r="F553" t="s">
        <v>1157</v>
      </c>
      <c r="G553" s="1">
        <v>45224</v>
      </c>
      <c r="H553" t="s">
        <v>34</v>
      </c>
      <c r="I553" t="s">
        <v>48</v>
      </c>
      <c r="J553" t="s">
        <v>59</v>
      </c>
      <c r="K553">
        <v>2</v>
      </c>
      <c r="L553" s="3">
        <f>Working_Data[[#This Row],[price2]]/Working_Data[[#This Row],[quantity]]</f>
        <v>644.49</v>
      </c>
      <c r="M553" s="3">
        <v>1288.98</v>
      </c>
      <c r="N553" t="s">
        <v>50</v>
      </c>
      <c r="O553">
        <v>10</v>
      </c>
      <c r="P553" s="1">
        <v>45784</v>
      </c>
      <c r="Q553">
        <v>8</v>
      </c>
      <c r="R553" t="s">
        <v>43</v>
      </c>
      <c r="S553">
        <v>1</v>
      </c>
      <c r="T553" s="1">
        <v>45423</v>
      </c>
      <c r="U553" t="s">
        <v>60</v>
      </c>
      <c r="V553" t="str">
        <f>TEXT(WEEKDAY(Working_Data[[#This Row],[order_date]],1),"DDDD")</f>
        <v>Wednesday</v>
      </c>
      <c r="W553" t="str">
        <f>TEXT(Working_Data[[#This Row],[order_date]],"mmmm")</f>
        <v>October</v>
      </c>
      <c r="X553" s="7">
        <f>Working_Data[[#This Row],[last_order_date]]-Working_Data[[#This Row],[signup_date]]</f>
        <v>536</v>
      </c>
      <c r="Y553" s="7">
        <f>IF(Working_Data[[#This Row],[churned]]="Active",1,0)</f>
        <v>0</v>
      </c>
      <c r="Z553" s="7">
        <f>YEAR(Working_Data[[#This Row],[order_date]])</f>
        <v>2023</v>
      </c>
    </row>
    <row r="554" spans="1:26" x14ac:dyDescent="0.25">
      <c r="A554" t="s">
        <v>1158</v>
      </c>
      <c r="B554" t="s">
        <v>38</v>
      </c>
      <c r="C554" t="s">
        <v>22</v>
      </c>
      <c r="D554" t="s">
        <v>52</v>
      </c>
      <c r="E554" s="1">
        <v>45437</v>
      </c>
      <c r="F554" t="s">
        <v>1159</v>
      </c>
      <c r="G554" s="1">
        <v>45224</v>
      </c>
      <c r="H554" t="s">
        <v>41</v>
      </c>
      <c r="I554" t="s">
        <v>26</v>
      </c>
      <c r="J554" t="s">
        <v>27</v>
      </c>
      <c r="K554">
        <v>3</v>
      </c>
      <c r="L554" s="3">
        <f>Working_Data[[#This Row],[price2]]/Working_Data[[#This Row],[quantity]]</f>
        <v>217.52333333333334</v>
      </c>
      <c r="M554" s="3">
        <v>652.57000000000005</v>
      </c>
      <c r="N554" t="s">
        <v>35</v>
      </c>
      <c r="O554">
        <v>43</v>
      </c>
      <c r="P554" s="1">
        <v>45771</v>
      </c>
      <c r="Q554">
        <v>408</v>
      </c>
      <c r="R554" t="s">
        <v>29</v>
      </c>
      <c r="S554">
        <v>3</v>
      </c>
      <c r="T554" s="1">
        <v>45689</v>
      </c>
      <c r="U554" t="s">
        <v>36</v>
      </c>
      <c r="V554" t="str">
        <f>TEXT(WEEKDAY(Working_Data[[#This Row],[order_date]],1),"DDDD")</f>
        <v>Wednesday</v>
      </c>
      <c r="W554" t="str">
        <f>TEXT(Working_Data[[#This Row],[order_date]],"mmmm")</f>
        <v>October</v>
      </c>
      <c r="X554" s="7">
        <f>Working_Data[[#This Row],[last_order_date]]-Working_Data[[#This Row],[signup_date]]</f>
        <v>334</v>
      </c>
      <c r="Y554" s="7">
        <f>IF(Working_Data[[#This Row],[churned]]="Active",1,0)</f>
        <v>1</v>
      </c>
      <c r="Z554" s="7">
        <f>YEAR(Working_Data[[#This Row],[order_date]])</f>
        <v>2023</v>
      </c>
    </row>
    <row r="555" spans="1:26" x14ac:dyDescent="0.25">
      <c r="A555" t="s">
        <v>1160</v>
      </c>
      <c r="B555" t="s">
        <v>21</v>
      </c>
      <c r="C555" t="s">
        <v>39</v>
      </c>
      <c r="D555" t="s">
        <v>52</v>
      </c>
      <c r="E555" s="1">
        <v>45406</v>
      </c>
      <c r="F555" t="s">
        <v>1161</v>
      </c>
      <c r="G555" s="1">
        <v>45224</v>
      </c>
      <c r="H555" t="s">
        <v>58</v>
      </c>
      <c r="I555" t="s">
        <v>54</v>
      </c>
      <c r="J555" t="s">
        <v>64</v>
      </c>
      <c r="K555">
        <v>2</v>
      </c>
      <c r="L555" s="3">
        <f>Working_Data[[#This Row],[price2]]/Working_Data[[#This Row],[quantity]]</f>
        <v>270.38</v>
      </c>
      <c r="M555" s="3">
        <v>540.76</v>
      </c>
      <c r="N555" t="s">
        <v>28</v>
      </c>
      <c r="O555">
        <v>16</v>
      </c>
      <c r="P555" s="1">
        <v>45852</v>
      </c>
      <c r="Q555">
        <v>398</v>
      </c>
      <c r="R555" t="s">
        <v>29</v>
      </c>
      <c r="S555">
        <v>1</v>
      </c>
      <c r="T555" s="1">
        <v>45908</v>
      </c>
      <c r="U555" t="s">
        <v>36</v>
      </c>
      <c r="V555" t="str">
        <f>TEXT(WEEKDAY(Working_Data[[#This Row],[order_date]],1),"DDDD")</f>
        <v>Wednesday</v>
      </c>
      <c r="W555" t="str">
        <f>TEXT(Working_Data[[#This Row],[order_date]],"mmmm")</f>
        <v>October</v>
      </c>
      <c r="X555" s="7">
        <f>Working_Data[[#This Row],[last_order_date]]-Working_Data[[#This Row],[signup_date]]</f>
        <v>446</v>
      </c>
      <c r="Y555" s="7">
        <f>IF(Working_Data[[#This Row],[churned]]="Active",1,0)</f>
        <v>1</v>
      </c>
      <c r="Z555" s="7">
        <f>YEAR(Working_Data[[#This Row],[order_date]])</f>
        <v>2023</v>
      </c>
    </row>
    <row r="556" spans="1:26" x14ac:dyDescent="0.25">
      <c r="A556" t="s">
        <v>1162</v>
      </c>
      <c r="B556" t="s">
        <v>45</v>
      </c>
      <c r="C556" t="s">
        <v>39</v>
      </c>
      <c r="D556" t="s">
        <v>23</v>
      </c>
      <c r="E556" s="1">
        <v>45493</v>
      </c>
      <c r="F556" t="s">
        <v>1163</v>
      </c>
      <c r="G556" s="1">
        <v>45224</v>
      </c>
      <c r="H556" t="s">
        <v>41</v>
      </c>
      <c r="I556" t="s">
        <v>63</v>
      </c>
      <c r="J556" t="s">
        <v>67</v>
      </c>
      <c r="K556">
        <v>1</v>
      </c>
      <c r="L556" s="3">
        <f>Working_Data[[#This Row],[price2]]/Working_Data[[#This Row],[quantity]]</f>
        <v>1277.21</v>
      </c>
      <c r="M556" s="3">
        <v>1277.21</v>
      </c>
      <c r="N556" t="s">
        <v>28</v>
      </c>
      <c r="O556">
        <v>48</v>
      </c>
      <c r="P556" s="1">
        <v>45851</v>
      </c>
      <c r="Q556">
        <v>251</v>
      </c>
      <c r="R556" t="s">
        <v>43</v>
      </c>
      <c r="S556">
        <v>1</v>
      </c>
      <c r="T556" s="1">
        <v>45857</v>
      </c>
      <c r="U556" t="s">
        <v>30</v>
      </c>
      <c r="V556" t="str">
        <f>TEXT(WEEKDAY(Working_Data[[#This Row],[order_date]],1),"DDDD")</f>
        <v>Wednesday</v>
      </c>
      <c r="W556" t="str">
        <f>TEXT(Working_Data[[#This Row],[order_date]],"mmmm")</f>
        <v>October</v>
      </c>
      <c r="X556" s="7">
        <f>Working_Data[[#This Row],[last_order_date]]-Working_Data[[#This Row],[signup_date]]</f>
        <v>358</v>
      </c>
      <c r="Y556" s="7">
        <f>IF(Working_Data[[#This Row],[churned]]="Active",1,0)</f>
        <v>0</v>
      </c>
      <c r="Z556" s="7">
        <f>YEAR(Working_Data[[#This Row],[order_date]])</f>
        <v>2023</v>
      </c>
    </row>
    <row r="557" spans="1:26" x14ac:dyDescent="0.25">
      <c r="A557" t="s">
        <v>1164</v>
      </c>
      <c r="B557" t="s">
        <v>38</v>
      </c>
      <c r="C557" t="s">
        <v>39</v>
      </c>
      <c r="D557" t="s">
        <v>52</v>
      </c>
      <c r="E557" s="1">
        <v>45288</v>
      </c>
      <c r="F557" t="s">
        <v>1165</v>
      </c>
      <c r="G557" s="1">
        <v>45224</v>
      </c>
      <c r="H557" t="s">
        <v>58</v>
      </c>
      <c r="I557" t="s">
        <v>42</v>
      </c>
      <c r="J557" t="s">
        <v>59</v>
      </c>
      <c r="K557">
        <v>5</v>
      </c>
      <c r="L557" s="3">
        <f>Working_Data[[#This Row],[price2]]/Working_Data[[#This Row],[quantity]]</f>
        <v>180.84</v>
      </c>
      <c r="M557" s="3">
        <v>904.2</v>
      </c>
      <c r="N557" t="s">
        <v>50</v>
      </c>
      <c r="O557">
        <v>22</v>
      </c>
      <c r="P557" s="1">
        <v>45561</v>
      </c>
      <c r="Q557">
        <v>62</v>
      </c>
      <c r="R557" t="s">
        <v>29</v>
      </c>
      <c r="S557">
        <v>1</v>
      </c>
      <c r="T557" s="1">
        <v>45391</v>
      </c>
      <c r="U557" t="s">
        <v>36</v>
      </c>
      <c r="V557" t="str">
        <f>TEXT(WEEKDAY(Working_Data[[#This Row],[order_date]],1),"DDDD")</f>
        <v>Wednesday</v>
      </c>
      <c r="W557" t="str">
        <f>TEXT(Working_Data[[#This Row],[order_date]],"mmmm")</f>
        <v>October</v>
      </c>
      <c r="X557" s="7">
        <f>Working_Data[[#This Row],[last_order_date]]-Working_Data[[#This Row],[signup_date]]</f>
        <v>273</v>
      </c>
      <c r="Y557" s="7">
        <f>IF(Working_Data[[#This Row],[churned]]="Active",1,0)</f>
        <v>1</v>
      </c>
      <c r="Z557" s="7">
        <f>YEAR(Working_Data[[#This Row],[order_date]])</f>
        <v>2023</v>
      </c>
    </row>
    <row r="558" spans="1:26" x14ac:dyDescent="0.25">
      <c r="A558" t="s">
        <v>1166</v>
      </c>
      <c r="B558" t="s">
        <v>45</v>
      </c>
      <c r="C558" t="s">
        <v>82</v>
      </c>
      <c r="D558" t="s">
        <v>77</v>
      </c>
      <c r="E558" s="1">
        <v>45502</v>
      </c>
      <c r="F558" t="s">
        <v>1167</v>
      </c>
      <c r="G558" s="1">
        <v>45224</v>
      </c>
      <c r="H558" t="s">
        <v>34</v>
      </c>
      <c r="I558" t="s">
        <v>63</v>
      </c>
      <c r="J558" t="s">
        <v>64</v>
      </c>
      <c r="K558">
        <v>5</v>
      </c>
      <c r="L558" s="3">
        <f>Working_Data[[#This Row],[price2]]/Working_Data[[#This Row],[quantity]]</f>
        <v>242.452</v>
      </c>
      <c r="M558" s="3">
        <v>1212.26</v>
      </c>
      <c r="N558" t="s">
        <v>35</v>
      </c>
      <c r="O558">
        <v>17</v>
      </c>
      <c r="P558" s="1">
        <v>45822</v>
      </c>
      <c r="Q558">
        <v>160</v>
      </c>
      <c r="R558" t="s">
        <v>43</v>
      </c>
      <c r="S558">
        <v>4</v>
      </c>
      <c r="T558" s="1">
        <v>45732</v>
      </c>
      <c r="U558" t="s">
        <v>30</v>
      </c>
      <c r="V558" t="str">
        <f>TEXT(WEEKDAY(Working_Data[[#This Row],[order_date]],1),"DDDD")</f>
        <v>Wednesday</v>
      </c>
      <c r="W558" t="str">
        <f>TEXT(Working_Data[[#This Row],[order_date]],"mmmm")</f>
        <v>October</v>
      </c>
      <c r="X558" s="7">
        <f>Working_Data[[#This Row],[last_order_date]]-Working_Data[[#This Row],[signup_date]]</f>
        <v>320</v>
      </c>
      <c r="Y558" s="7">
        <f>IF(Working_Data[[#This Row],[churned]]="Active",1,0)</f>
        <v>0</v>
      </c>
      <c r="Z558" s="7">
        <f>YEAR(Working_Data[[#This Row],[order_date]])</f>
        <v>2023</v>
      </c>
    </row>
    <row r="559" spans="1:26" x14ac:dyDescent="0.25">
      <c r="A559" t="s">
        <v>1168</v>
      </c>
      <c r="B559" t="s">
        <v>45</v>
      </c>
      <c r="C559" t="s">
        <v>82</v>
      </c>
      <c r="D559" t="s">
        <v>77</v>
      </c>
      <c r="E559" s="1">
        <v>45119</v>
      </c>
      <c r="F559" t="s">
        <v>1169</v>
      </c>
      <c r="G559" s="1">
        <v>45224</v>
      </c>
      <c r="H559" t="s">
        <v>58</v>
      </c>
      <c r="I559" t="s">
        <v>54</v>
      </c>
      <c r="J559" t="s">
        <v>59</v>
      </c>
      <c r="K559">
        <v>5</v>
      </c>
      <c r="L559" s="3">
        <f>Working_Data[[#This Row],[price2]]/Working_Data[[#This Row],[quantity]]</f>
        <v>160.01400000000001</v>
      </c>
      <c r="M559" s="3">
        <v>800.07</v>
      </c>
      <c r="N559" t="s">
        <v>35</v>
      </c>
      <c r="O559">
        <v>20</v>
      </c>
      <c r="P559" s="1">
        <v>45785</v>
      </c>
      <c r="Q559">
        <v>203</v>
      </c>
      <c r="R559" t="s">
        <v>43</v>
      </c>
      <c r="S559">
        <v>4</v>
      </c>
      <c r="T559" s="1">
        <v>45730</v>
      </c>
      <c r="U559" t="s">
        <v>36</v>
      </c>
      <c r="V559" t="str">
        <f>TEXT(WEEKDAY(Working_Data[[#This Row],[order_date]],1),"DDDD")</f>
        <v>Wednesday</v>
      </c>
      <c r="W559" t="str">
        <f>TEXT(Working_Data[[#This Row],[order_date]],"mmmm")</f>
        <v>October</v>
      </c>
      <c r="X559" s="7">
        <f>Working_Data[[#This Row],[last_order_date]]-Working_Data[[#This Row],[signup_date]]</f>
        <v>666</v>
      </c>
      <c r="Y559" s="7">
        <f>IF(Working_Data[[#This Row],[churned]]="Active",1,0)</f>
        <v>0</v>
      </c>
      <c r="Z559" s="7">
        <f>YEAR(Working_Data[[#This Row],[order_date]])</f>
        <v>2023</v>
      </c>
    </row>
    <row r="560" spans="1:26" x14ac:dyDescent="0.25">
      <c r="A560" t="s">
        <v>1170</v>
      </c>
      <c r="B560" t="s">
        <v>45</v>
      </c>
      <c r="C560" t="s">
        <v>82</v>
      </c>
      <c r="D560" t="s">
        <v>56</v>
      </c>
      <c r="E560" s="1">
        <v>45617</v>
      </c>
      <c r="F560" t="s">
        <v>1171</v>
      </c>
      <c r="G560" s="1">
        <v>45225</v>
      </c>
      <c r="H560" t="s">
        <v>41</v>
      </c>
      <c r="I560" t="s">
        <v>54</v>
      </c>
      <c r="J560" t="s">
        <v>49</v>
      </c>
      <c r="K560">
        <v>2</v>
      </c>
      <c r="L560" s="3">
        <f>Working_Data[[#This Row],[price2]]/Working_Data[[#This Row],[quantity]]</f>
        <v>373.41</v>
      </c>
      <c r="M560" s="3">
        <v>746.82</v>
      </c>
      <c r="N560" t="s">
        <v>50</v>
      </c>
      <c r="O560">
        <v>37</v>
      </c>
      <c r="P560" s="1">
        <v>45664</v>
      </c>
      <c r="Q560">
        <v>213</v>
      </c>
      <c r="R560" t="s">
        <v>29</v>
      </c>
      <c r="S560">
        <v>2</v>
      </c>
      <c r="T560" s="1">
        <v>45865</v>
      </c>
      <c r="U560" t="s">
        <v>60</v>
      </c>
      <c r="V560" t="str">
        <f>TEXT(WEEKDAY(Working_Data[[#This Row],[order_date]],1),"DDDD")</f>
        <v>Thursday</v>
      </c>
      <c r="W560" t="str">
        <f>TEXT(Working_Data[[#This Row],[order_date]],"mmmm")</f>
        <v>October</v>
      </c>
      <c r="X560" s="7">
        <f>Working_Data[[#This Row],[last_order_date]]-Working_Data[[#This Row],[signup_date]]</f>
        <v>47</v>
      </c>
      <c r="Y560" s="7">
        <f>IF(Working_Data[[#This Row],[churned]]="Active",1,0)</f>
        <v>1</v>
      </c>
      <c r="Z560" s="7">
        <f>YEAR(Working_Data[[#This Row],[order_date]])</f>
        <v>2023</v>
      </c>
    </row>
    <row r="561" spans="1:26" x14ac:dyDescent="0.25">
      <c r="A561" t="s">
        <v>1172</v>
      </c>
      <c r="B561" t="s">
        <v>45</v>
      </c>
      <c r="C561" t="s">
        <v>82</v>
      </c>
      <c r="D561" t="s">
        <v>23</v>
      </c>
      <c r="E561" s="1">
        <v>45617</v>
      </c>
      <c r="F561" t="s">
        <v>1173</v>
      </c>
      <c r="G561" s="1">
        <v>45225</v>
      </c>
      <c r="H561" t="s">
        <v>34</v>
      </c>
      <c r="I561" t="s">
        <v>63</v>
      </c>
      <c r="J561" t="s">
        <v>49</v>
      </c>
      <c r="K561">
        <v>4</v>
      </c>
      <c r="L561" s="3">
        <f>Working_Data[[#This Row],[price2]]/Working_Data[[#This Row],[quantity]]</f>
        <v>113.7775</v>
      </c>
      <c r="M561" s="3">
        <v>455.11</v>
      </c>
      <c r="N561" t="s">
        <v>50</v>
      </c>
      <c r="O561">
        <v>25</v>
      </c>
      <c r="P561" s="1">
        <v>45795</v>
      </c>
      <c r="Q561">
        <v>173</v>
      </c>
      <c r="R561" t="s">
        <v>29</v>
      </c>
      <c r="S561">
        <v>3</v>
      </c>
      <c r="T561" s="1">
        <v>45656</v>
      </c>
      <c r="U561" t="s">
        <v>60</v>
      </c>
      <c r="V561" t="str">
        <f>TEXT(WEEKDAY(Working_Data[[#This Row],[order_date]],1),"DDDD")</f>
        <v>Thursday</v>
      </c>
      <c r="W561" t="str">
        <f>TEXT(Working_Data[[#This Row],[order_date]],"mmmm")</f>
        <v>October</v>
      </c>
      <c r="X561" s="7">
        <f>Working_Data[[#This Row],[last_order_date]]-Working_Data[[#This Row],[signup_date]]</f>
        <v>178</v>
      </c>
      <c r="Y561" s="7">
        <f>IF(Working_Data[[#This Row],[churned]]="Active",1,0)</f>
        <v>1</v>
      </c>
      <c r="Z561" s="7">
        <f>YEAR(Working_Data[[#This Row],[order_date]])</f>
        <v>2023</v>
      </c>
    </row>
    <row r="562" spans="1:26" x14ac:dyDescent="0.25">
      <c r="A562" t="s">
        <v>1174</v>
      </c>
      <c r="B562" t="s">
        <v>21</v>
      </c>
      <c r="C562" t="s">
        <v>82</v>
      </c>
      <c r="D562" t="s">
        <v>52</v>
      </c>
      <c r="E562" s="1">
        <v>45256</v>
      </c>
      <c r="F562" t="s">
        <v>1175</v>
      </c>
      <c r="G562" s="1">
        <v>45225</v>
      </c>
      <c r="H562" t="s">
        <v>25</v>
      </c>
      <c r="I562" t="s">
        <v>54</v>
      </c>
      <c r="J562" t="s">
        <v>59</v>
      </c>
      <c r="K562">
        <v>4</v>
      </c>
      <c r="L562" s="3">
        <f>Working_Data[[#This Row],[price2]]/Working_Data[[#This Row],[quantity]]</f>
        <v>44.76</v>
      </c>
      <c r="M562" s="3">
        <v>179.04</v>
      </c>
      <c r="N562" t="s">
        <v>50</v>
      </c>
      <c r="O562">
        <v>48</v>
      </c>
      <c r="P562" s="1">
        <v>45673</v>
      </c>
      <c r="Q562">
        <v>332</v>
      </c>
      <c r="R562" t="s">
        <v>43</v>
      </c>
      <c r="S562">
        <v>3</v>
      </c>
      <c r="T562" s="1">
        <v>45391</v>
      </c>
      <c r="U562" t="s">
        <v>30</v>
      </c>
      <c r="V562" t="str">
        <f>TEXT(WEEKDAY(Working_Data[[#This Row],[order_date]],1),"DDDD")</f>
        <v>Thursday</v>
      </c>
      <c r="W562" t="str">
        <f>TEXT(Working_Data[[#This Row],[order_date]],"mmmm")</f>
        <v>October</v>
      </c>
      <c r="X562" s="7">
        <f>Working_Data[[#This Row],[last_order_date]]-Working_Data[[#This Row],[signup_date]]</f>
        <v>417</v>
      </c>
      <c r="Y562" s="7">
        <f>IF(Working_Data[[#This Row],[churned]]="Active",1,0)</f>
        <v>0</v>
      </c>
      <c r="Z562" s="7">
        <f>YEAR(Working_Data[[#This Row],[order_date]])</f>
        <v>2023</v>
      </c>
    </row>
    <row r="563" spans="1:26" x14ac:dyDescent="0.25">
      <c r="A563" t="s">
        <v>1176</v>
      </c>
      <c r="B563" t="s">
        <v>21</v>
      </c>
      <c r="C563" t="s">
        <v>39</v>
      </c>
      <c r="D563" t="s">
        <v>32</v>
      </c>
      <c r="E563" s="1">
        <v>45494</v>
      </c>
      <c r="F563" t="s">
        <v>1177</v>
      </c>
      <c r="G563" s="1">
        <v>45225</v>
      </c>
      <c r="H563" t="s">
        <v>47</v>
      </c>
      <c r="I563" t="s">
        <v>54</v>
      </c>
      <c r="J563" t="s">
        <v>59</v>
      </c>
      <c r="K563">
        <v>2</v>
      </c>
      <c r="L563" s="3">
        <f>Working_Data[[#This Row],[price2]]/Working_Data[[#This Row],[quantity]]</f>
        <v>92.724999999999994</v>
      </c>
      <c r="M563" s="3">
        <v>185.45</v>
      </c>
      <c r="N563" t="s">
        <v>28</v>
      </c>
      <c r="O563">
        <v>25</v>
      </c>
      <c r="P563" s="1">
        <v>45605</v>
      </c>
      <c r="Q563">
        <v>98</v>
      </c>
      <c r="R563" t="s">
        <v>43</v>
      </c>
      <c r="S563">
        <v>4</v>
      </c>
      <c r="T563" s="1">
        <v>45638</v>
      </c>
      <c r="U563" t="s">
        <v>60</v>
      </c>
      <c r="V563" t="str">
        <f>TEXT(WEEKDAY(Working_Data[[#This Row],[order_date]],1),"DDDD")</f>
        <v>Thursday</v>
      </c>
      <c r="W563" t="str">
        <f>TEXT(Working_Data[[#This Row],[order_date]],"mmmm")</f>
        <v>October</v>
      </c>
      <c r="X563" s="7">
        <f>Working_Data[[#This Row],[last_order_date]]-Working_Data[[#This Row],[signup_date]]</f>
        <v>111</v>
      </c>
      <c r="Y563" s="7">
        <f>IF(Working_Data[[#This Row],[churned]]="Active",1,0)</f>
        <v>0</v>
      </c>
      <c r="Z563" s="7">
        <f>YEAR(Working_Data[[#This Row],[order_date]])</f>
        <v>2023</v>
      </c>
    </row>
    <row r="564" spans="1:26" x14ac:dyDescent="0.25">
      <c r="A564" t="s">
        <v>1178</v>
      </c>
      <c r="B564" t="s">
        <v>38</v>
      </c>
      <c r="C564" t="s">
        <v>82</v>
      </c>
      <c r="D564" t="s">
        <v>52</v>
      </c>
      <c r="E564" s="1">
        <v>45303</v>
      </c>
      <c r="F564" t="s">
        <v>1179</v>
      </c>
      <c r="G564" s="1">
        <v>45225</v>
      </c>
      <c r="H564" t="s">
        <v>58</v>
      </c>
      <c r="I564" t="s">
        <v>42</v>
      </c>
      <c r="J564" t="s">
        <v>59</v>
      </c>
      <c r="K564">
        <v>5</v>
      </c>
      <c r="L564" s="3">
        <f>Working_Data[[#This Row],[price2]]/Working_Data[[#This Row],[quantity]]</f>
        <v>123.636</v>
      </c>
      <c r="M564" s="3">
        <v>618.17999999999995</v>
      </c>
      <c r="N564" t="s">
        <v>50</v>
      </c>
      <c r="O564">
        <v>6</v>
      </c>
      <c r="P564" s="1">
        <v>45732</v>
      </c>
      <c r="Q564">
        <v>406</v>
      </c>
      <c r="R564" t="s">
        <v>43</v>
      </c>
      <c r="S564">
        <v>2</v>
      </c>
      <c r="T564" s="1">
        <v>45734</v>
      </c>
      <c r="U564" t="s">
        <v>60</v>
      </c>
      <c r="V564" t="str">
        <f>TEXT(WEEKDAY(Working_Data[[#This Row],[order_date]],1),"DDDD")</f>
        <v>Thursday</v>
      </c>
      <c r="W564" t="str">
        <f>TEXT(Working_Data[[#This Row],[order_date]],"mmmm")</f>
        <v>October</v>
      </c>
      <c r="X564" s="7">
        <f>Working_Data[[#This Row],[last_order_date]]-Working_Data[[#This Row],[signup_date]]</f>
        <v>429</v>
      </c>
      <c r="Y564" s="7">
        <f>IF(Working_Data[[#This Row],[churned]]="Active",1,0)</f>
        <v>0</v>
      </c>
      <c r="Z564" s="7">
        <f>YEAR(Working_Data[[#This Row],[order_date]])</f>
        <v>2023</v>
      </c>
    </row>
    <row r="565" spans="1:26" x14ac:dyDescent="0.25">
      <c r="A565" t="s">
        <v>1180</v>
      </c>
      <c r="B565" t="s">
        <v>45</v>
      </c>
      <c r="C565" t="s">
        <v>39</v>
      </c>
      <c r="D565" t="s">
        <v>56</v>
      </c>
      <c r="E565" s="1">
        <v>45855</v>
      </c>
      <c r="F565" t="s">
        <v>1181</v>
      </c>
      <c r="G565" s="1">
        <v>45225</v>
      </c>
      <c r="H565" t="s">
        <v>41</v>
      </c>
      <c r="I565" t="s">
        <v>54</v>
      </c>
      <c r="J565" t="s">
        <v>59</v>
      </c>
      <c r="K565">
        <v>3</v>
      </c>
      <c r="L565" s="3">
        <f>Working_Data[[#This Row],[price2]]/Working_Data[[#This Row],[quantity]]</f>
        <v>477.66666666666669</v>
      </c>
      <c r="M565" s="3">
        <v>1433</v>
      </c>
      <c r="N565" t="s">
        <v>28</v>
      </c>
      <c r="O565">
        <v>19</v>
      </c>
      <c r="P565" s="1">
        <v>45688</v>
      </c>
      <c r="Q565">
        <v>310</v>
      </c>
      <c r="R565" t="s">
        <v>43</v>
      </c>
      <c r="S565">
        <v>5</v>
      </c>
      <c r="T565" s="1">
        <v>45589</v>
      </c>
      <c r="U565" t="s">
        <v>30</v>
      </c>
      <c r="V565" t="str">
        <f>TEXT(WEEKDAY(Working_Data[[#This Row],[order_date]],1),"DDDD")</f>
        <v>Thursday</v>
      </c>
      <c r="W565" t="str">
        <f>TEXT(Working_Data[[#This Row],[order_date]],"mmmm")</f>
        <v>October</v>
      </c>
      <c r="X565" s="7">
        <f>Working_Data[[#This Row],[last_order_date]]-Working_Data[[#This Row],[signup_date]]</f>
        <v>-167</v>
      </c>
      <c r="Y565" s="7">
        <f>IF(Working_Data[[#This Row],[churned]]="Active",1,0)</f>
        <v>0</v>
      </c>
      <c r="Z565" s="7">
        <f>YEAR(Working_Data[[#This Row],[order_date]])</f>
        <v>2023</v>
      </c>
    </row>
    <row r="566" spans="1:26" x14ac:dyDescent="0.25">
      <c r="A566" t="s">
        <v>1182</v>
      </c>
      <c r="B566" t="s">
        <v>45</v>
      </c>
      <c r="C566" t="s">
        <v>82</v>
      </c>
      <c r="D566" t="s">
        <v>32</v>
      </c>
      <c r="E566" s="1">
        <v>45369</v>
      </c>
      <c r="F566" t="s">
        <v>1183</v>
      </c>
      <c r="G566" s="1">
        <v>45226</v>
      </c>
      <c r="H566" t="s">
        <v>34</v>
      </c>
      <c r="I566" t="s">
        <v>54</v>
      </c>
      <c r="J566" t="s">
        <v>49</v>
      </c>
      <c r="K566">
        <v>1</v>
      </c>
      <c r="L566" s="3">
        <f>Working_Data[[#This Row],[price2]]/Working_Data[[#This Row],[quantity]]</f>
        <v>814.63</v>
      </c>
      <c r="M566" s="3">
        <v>814.63</v>
      </c>
      <c r="N566" t="s">
        <v>50</v>
      </c>
      <c r="O566">
        <v>13</v>
      </c>
      <c r="P566" s="1">
        <v>45904</v>
      </c>
      <c r="Q566">
        <v>486</v>
      </c>
      <c r="R566" t="s">
        <v>29</v>
      </c>
      <c r="S566">
        <v>3</v>
      </c>
      <c r="T566" s="1">
        <v>45706</v>
      </c>
      <c r="U566" t="s">
        <v>60</v>
      </c>
      <c r="V566" t="str">
        <f>TEXT(WEEKDAY(Working_Data[[#This Row],[order_date]],1),"DDDD")</f>
        <v>Friday</v>
      </c>
      <c r="W566" t="str">
        <f>TEXT(Working_Data[[#This Row],[order_date]],"mmmm")</f>
        <v>October</v>
      </c>
      <c r="X566" s="7">
        <f>Working_Data[[#This Row],[last_order_date]]-Working_Data[[#This Row],[signup_date]]</f>
        <v>535</v>
      </c>
      <c r="Y566" s="7">
        <f>IF(Working_Data[[#This Row],[churned]]="Active",1,0)</f>
        <v>1</v>
      </c>
      <c r="Z566" s="7">
        <f>YEAR(Working_Data[[#This Row],[order_date]])</f>
        <v>2023</v>
      </c>
    </row>
    <row r="567" spans="1:26" x14ac:dyDescent="0.25">
      <c r="A567" t="s">
        <v>1184</v>
      </c>
      <c r="B567" t="s">
        <v>45</v>
      </c>
      <c r="C567" t="s">
        <v>39</v>
      </c>
      <c r="D567" t="s">
        <v>23</v>
      </c>
      <c r="E567" s="1">
        <v>45252</v>
      </c>
      <c r="F567" t="s">
        <v>1185</v>
      </c>
      <c r="G567" s="1">
        <v>45226</v>
      </c>
      <c r="H567" t="s">
        <v>25</v>
      </c>
      <c r="I567" t="s">
        <v>63</v>
      </c>
      <c r="J567" t="s">
        <v>49</v>
      </c>
      <c r="K567">
        <v>3</v>
      </c>
      <c r="L567" s="3">
        <f>Working_Data[[#This Row],[price2]]/Working_Data[[#This Row],[quantity]]</f>
        <v>488.80333333333334</v>
      </c>
      <c r="M567" s="3">
        <v>1466.41</v>
      </c>
      <c r="N567" t="s">
        <v>50</v>
      </c>
      <c r="O567">
        <v>26</v>
      </c>
      <c r="P567" s="1">
        <v>45888</v>
      </c>
      <c r="Q567">
        <v>72</v>
      </c>
      <c r="R567" t="s">
        <v>29</v>
      </c>
      <c r="S567">
        <v>3</v>
      </c>
      <c r="T567" s="1">
        <v>45689</v>
      </c>
      <c r="U567" t="s">
        <v>60</v>
      </c>
      <c r="V567" t="str">
        <f>TEXT(WEEKDAY(Working_Data[[#This Row],[order_date]],1),"DDDD")</f>
        <v>Friday</v>
      </c>
      <c r="W567" t="str">
        <f>TEXT(Working_Data[[#This Row],[order_date]],"mmmm")</f>
        <v>October</v>
      </c>
      <c r="X567" s="7">
        <f>Working_Data[[#This Row],[last_order_date]]-Working_Data[[#This Row],[signup_date]]</f>
        <v>636</v>
      </c>
      <c r="Y567" s="7">
        <f>IF(Working_Data[[#This Row],[churned]]="Active",1,0)</f>
        <v>1</v>
      </c>
      <c r="Z567" s="7">
        <f>YEAR(Working_Data[[#This Row],[order_date]])</f>
        <v>2023</v>
      </c>
    </row>
    <row r="568" spans="1:26" x14ac:dyDescent="0.25">
      <c r="A568" t="s">
        <v>1186</v>
      </c>
      <c r="B568" t="s">
        <v>21</v>
      </c>
      <c r="C568" t="s">
        <v>39</v>
      </c>
      <c r="D568" t="s">
        <v>23</v>
      </c>
      <c r="E568" s="1">
        <v>45625</v>
      </c>
      <c r="F568" t="s">
        <v>1187</v>
      </c>
      <c r="G568" s="1">
        <v>45226</v>
      </c>
      <c r="H568" t="s">
        <v>41</v>
      </c>
      <c r="I568" t="s">
        <v>63</v>
      </c>
      <c r="J568" t="s">
        <v>49</v>
      </c>
      <c r="K568">
        <v>4</v>
      </c>
      <c r="L568" s="3">
        <f>Working_Data[[#This Row],[price2]]/Working_Data[[#This Row],[quantity]]</f>
        <v>328.42250000000001</v>
      </c>
      <c r="M568" s="3">
        <v>1313.69</v>
      </c>
      <c r="N568" t="s">
        <v>28</v>
      </c>
      <c r="O568">
        <v>15</v>
      </c>
      <c r="P568" s="1">
        <v>45843</v>
      </c>
      <c r="Q568">
        <v>487</v>
      </c>
      <c r="R568" t="s">
        <v>43</v>
      </c>
      <c r="S568">
        <v>1</v>
      </c>
      <c r="T568" s="1">
        <v>45657</v>
      </c>
      <c r="U568" t="s">
        <v>30</v>
      </c>
      <c r="V568" t="str">
        <f>TEXT(WEEKDAY(Working_Data[[#This Row],[order_date]],1),"DDDD")</f>
        <v>Friday</v>
      </c>
      <c r="W568" t="str">
        <f>TEXT(Working_Data[[#This Row],[order_date]],"mmmm")</f>
        <v>October</v>
      </c>
      <c r="X568" s="7">
        <f>Working_Data[[#This Row],[last_order_date]]-Working_Data[[#This Row],[signup_date]]</f>
        <v>218</v>
      </c>
      <c r="Y568" s="7">
        <f>IF(Working_Data[[#This Row],[churned]]="Active",1,0)</f>
        <v>0</v>
      </c>
      <c r="Z568" s="7">
        <f>YEAR(Working_Data[[#This Row],[order_date]])</f>
        <v>2023</v>
      </c>
    </row>
    <row r="569" spans="1:26" x14ac:dyDescent="0.25">
      <c r="A569" t="s">
        <v>1188</v>
      </c>
      <c r="B569" t="s">
        <v>38</v>
      </c>
      <c r="C569" t="s">
        <v>39</v>
      </c>
      <c r="D569" t="s">
        <v>77</v>
      </c>
      <c r="E569" s="1">
        <v>45877</v>
      </c>
      <c r="F569" t="s">
        <v>1189</v>
      </c>
      <c r="G569" s="1">
        <v>45226</v>
      </c>
      <c r="H569" t="s">
        <v>58</v>
      </c>
      <c r="I569" t="s">
        <v>42</v>
      </c>
      <c r="J569" t="s">
        <v>49</v>
      </c>
      <c r="K569">
        <v>3</v>
      </c>
      <c r="L569" s="3">
        <f>Working_Data[[#This Row],[price2]]/Working_Data[[#This Row],[quantity]]</f>
        <v>314.45999999999998</v>
      </c>
      <c r="M569" s="3">
        <v>943.38</v>
      </c>
      <c r="N569" t="s">
        <v>35</v>
      </c>
      <c r="O569">
        <v>10</v>
      </c>
      <c r="P569" s="1">
        <v>45652</v>
      </c>
      <c r="Q569">
        <v>16</v>
      </c>
      <c r="R569" t="s">
        <v>43</v>
      </c>
      <c r="S569">
        <v>3</v>
      </c>
      <c r="T569" s="1">
        <v>45655</v>
      </c>
      <c r="U569" t="s">
        <v>30</v>
      </c>
      <c r="V569" t="str">
        <f>TEXT(WEEKDAY(Working_Data[[#This Row],[order_date]],1),"DDDD")</f>
        <v>Friday</v>
      </c>
      <c r="W569" t="str">
        <f>TEXT(Working_Data[[#This Row],[order_date]],"mmmm")</f>
        <v>October</v>
      </c>
      <c r="X569" s="7">
        <f>Working_Data[[#This Row],[last_order_date]]-Working_Data[[#This Row],[signup_date]]</f>
        <v>-225</v>
      </c>
      <c r="Y569" s="7">
        <f>IF(Working_Data[[#This Row],[churned]]="Active",1,0)</f>
        <v>0</v>
      </c>
      <c r="Z569" s="7">
        <f>YEAR(Working_Data[[#This Row],[order_date]])</f>
        <v>2023</v>
      </c>
    </row>
    <row r="570" spans="1:26" x14ac:dyDescent="0.25">
      <c r="A570" t="s">
        <v>1190</v>
      </c>
      <c r="B570" t="s">
        <v>38</v>
      </c>
      <c r="C570" t="s">
        <v>39</v>
      </c>
      <c r="D570" t="s">
        <v>56</v>
      </c>
      <c r="E570" s="1">
        <v>45608</v>
      </c>
      <c r="F570" t="s">
        <v>1191</v>
      </c>
      <c r="G570" s="1">
        <v>45226</v>
      </c>
      <c r="H570" t="s">
        <v>47</v>
      </c>
      <c r="I570" t="s">
        <v>54</v>
      </c>
      <c r="J570" t="s">
        <v>49</v>
      </c>
      <c r="K570">
        <v>1</v>
      </c>
      <c r="L570" s="3">
        <f>Working_Data[[#This Row],[price2]]/Working_Data[[#This Row],[quantity]]</f>
        <v>1264.17</v>
      </c>
      <c r="M570" s="3">
        <v>1264.17</v>
      </c>
      <c r="N570" t="s">
        <v>50</v>
      </c>
      <c r="O570">
        <v>15</v>
      </c>
      <c r="P570" s="1">
        <v>45300</v>
      </c>
      <c r="Q570">
        <v>246</v>
      </c>
      <c r="R570" t="s">
        <v>29</v>
      </c>
      <c r="S570">
        <v>4</v>
      </c>
      <c r="T570" s="1">
        <v>45611</v>
      </c>
      <c r="U570" t="s">
        <v>60</v>
      </c>
      <c r="V570" t="str">
        <f>TEXT(WEEKDAY(Working_Data[[#This Row],[order_date]],1),"DDDD")</f>
        <v>Friday</v>
      </c>
      <c r="W570" t="str">
        <f>TEXT(Working_Data[[#This Row],[order_date]],"mmmm")</f>
        <v>October</v>
      </c>
      <c r="X570" s="7">
        <f>Working_Data[[#This Row],[last_order_date]]-Working_Data[[#This Row],[signup_date]]</f>
        <v>-308</v>
      </c>
      <c r="Y570" s="7">
        <f>IF(Working_Data[[#This Row],[churned]]="Active",1,0)</f>
        <v>1</v>
      </c>
      <c r="Z570" s="7">
        <f>YEAR(Working_Data[[#This Row],[order_date]])</f>
        <v>2023</v>
      </c>
    </row>
    <row r="571" spans="1:26" x14ac:dyDescent="0.25">
      <c r="A571" t="s">
        <v>1192</v>
      </c>
      <c r="B571" t="s">
        <v>38</v>
      </c>
      <c r="C571" t="s">
        <v>82</v>
      </c>
      <c r="D571" t="s">
        <v>32</v>
      </c>
      <c r="E571" s="1">
        <v>45570</v>
      </c>
      <c r="F571" t="s">
        <v>1193</v>
      </c>
      <c r="G571" s="1">
        <v>45226</v>
      </c>
      <c r="H571" t="s">
        <v>25</v>
      </c>
      <c r="I571" t="s">
        <v>54</v>
      </c>
      <c r="J571" t="s">
        <v>49</v>
      </c>
      <c r="K571">
        <v>1</v>
      </c>
      <c r="L571" s="3">
        <f>Working_Data[[#This Row],[price2]]/Working_Data[[#This Row],[quantity]]</f>
        <v>1351.11</v>
      </c>
      <c r="M571" s="3">
        <v>1351.11</v>
      </c>
      <c r="N571" t="s">
        <v>50</v>
      </c>
      <c r="O571">
        <v>48</v>
      </c>
      <c r="P571" s="1">
        <v>45793</v>
      </c>
      <c r="Q571">
        <v>458</v>
      </c>
      <c r="R571" t="s">
        <v>43</v>
      </c>
      <c r="S571">
        <v>1</v>
      </c>
      <c r="T571" s="1">
        <v>45650</v>
      </c>
      <c r="U571" t="s">
        <v>36</v>
      </c>
      <c r="V571" t="str">
        <f>TEXT(WEEKDAY(Working_Data[[#This Row],[order_date]],1),"DDDD")</f>
        <v>Friday</v>
      </c>
      <c r="W571" t="str">
        <f>TEXT(Working_Data[[#This Row],[order_date]],"mmmm")</f>
        <v>October</v>
      </c>
      <c r="X571" s="7">
        <f>Working_Data[[#This Row],[last_order_date]]-Working_Data[[#This Row],[signup_date]]</f>
        <v>223</v>
      </c>
      <c r="Y571" s="7">
        <f>IF(Working_Data[[#This Row],[churned]]="Active",1,0)</f>
        <v>0</v>
      </c>
      <c r="Z571" s="7">
        <f>YEAR(Working_Data[[#This Row],[order_date]])</f>
        <v>2023</v>
      </c>
    </row>
    <row r="572" spans="1:26" x14ac:dyDescent="0.25">
      <c r="A572" t="s">
        <v>1194</v>
      </c>
      <c r="B572" t="s">
        <v>45</v>
      </c>
      <c r="C572" t="s">
        <v>22</v>
      </c>
      <c r="D572" t="s">
        <v>23</v>
      </c>
      <c r="E572" s="1">
        <v>45852</v>
      </c>
      <c r="F572" t="s">
        <v>1195</v>
      </c>
      <c r="G572" s="1">
        <v>45226</v>
      </c>
      <c r="H572" t="s">
        <v>58</v>
      </c>
      <c r="I572" t="s">
        <v>48</v>
      </c>
      <c r="J572" t="s">
        <v>67</v>
      </c>
      <c r="K572">
        <v>5</v>
      </c>
      <c r="L572" s="3">
        <f>Working_Data[[#This Row],[price2]]/Working_Data[[#This Row],[quantity]]</f>
        <v>234.898</v>
      </c>
      <c r="M572" s="3">
        <v>1174.49</v>
      </c>
      <c r="N572" t="s">
        <v>35</v>
      </c>
      <c r="O572">
        <v>13</v>
      </c>
      <c r="P572" s="1">
        <v>45744</v>
      </c>
      <c r="Q572">
        <v>118</v>
      </c>
      <c r="R572" t="s">
        <v>43</v>
      </c>
      <c r="S572">
        <v>2</v>
      </c>
      <c r="T572" s="1">
        <v>45484</v>
      </c>
      <c r="U572" t="s">
        <v>30</v>
      </c>
      <c r="V572" t="str">
        <f>TEXT(WEEKDAY(Working_Data[[#This Row],[order_date]],1),"DDDD")</f>
        <v>Friday</v>
      </c>
      <c r="W572" t="str">
        <f>TEXT(Working_Data[[#This Row],[order_date]],"mmmm")</f>
        <v>October</v>
      </c>
      <c r="X572" s="7">
        <f>Working_Data[[#This Row],[last_order_date]]-Working_Data[[#This Row],[signup_date]]</f>
        <v>-108</v>
      </c>
      <c r="Y572" s="7">
        <f>IF(Working_Data[[#This Row],[churned]]="Active",1,0)</f>
        <v>0</v>
      </c>
      <c r="Z572" s="7">
        <f>YEAR(Working_Data[[#This Row],[order_date]])</f>
        <v>2023</v>
      </c>
    </row>
    <row r="573" spans="1:26" x14ac:dyDescent="0.25">
      <c r="A573" t="s">
        <v>1196</v>
      </c>
      <c r="B573" t="s">
        <v>45</v>
      </c>
      <c r="C573" t="s">
        <v>39</v>
      </c>
      <c r="D573" t="s">
        <v>32</v>
      </c>
      <c r="E573" s="1">
        <v>45540</v>
      </c>
      <c r="F573" t="s">
        <v>1197</v>
      </c>
      <c r="G573" s="1">
        <v>45226</v>
      </c>
      <c r="H573" t="s">
        <v>58</v>
      </c>
      <c r="I573" t="s">
        <v>26</v>
      </c>
      <c r="J573" t="s">
        <v>27</v>
      </c>
      <c r="K573">
        <v>1</v>
      </c>
      <c r="L573" s="3">
        <f>Working_Data[[#This Row],[price2]]/Working_Data[[#This Row],[quantity]]</f>
        <v>303.3</v>
      </c>
      <c r="M573" s="3">
        <v>303.3</v>
      </c>
      <c r="N573" t="s">
        <v>50</v>
      </c>
      <c r="O573">
        <v>42</v>
      </c>
      <c r="P573" s="1">
        <v>45534</v>
      </c>
      <c r="Q573">
        <v>457</v>
      </c>
      <c r="R573" t="s">
        <v>29</v>
      </c>
      <c r="S573">
        <v>3</v>
      </c>
      <c r="T573" s="1">
        <v>45579</v>
      </c>
      <c r="U573" t="s">
        <v>30</v>
      </c>
      <c r="V573" t="str">
        <f>TEXT(WEEKDAY(Working_Data[[#This Row],[order_date]],1),"DDDD")</f>
        <v>Friday</v>
      </c>
      <c r="W573" t="str">
        <f>TEXT(Working_Data[[#This Row],[order_date]],"mmmm")</f>
        <v>October</v>
      </c>
      <c r="X573" s="7">
        <f>Working_Data[[#This Row],[last_order_date]]-Working_Data[[#This Row],[signup_date]]</f>
        <v>-6</v>
      </c>
      <c r="Y573" s="7">
        <f>IF(Working_Data[[#This Row],[churned]]="Active",1,0)</f>
        <v>1</v>
      </c>
      <c r="Z573" s="7">
        <f>YEAR(Working_Data[[#This Row],[order_date]])</f>
        <v>2023</v>
      </c>
    </row>
    <row r="574" spans="1:26" x14ac:dyDescent="0.25">
      <c r="A574" t="s">
        <v>1198</v>
      </c>
      <c r="B574" t="s">
        <v>38</v>
      </c>
      <c r="C574" t="s">
        <v>82</v>
      </c>
      <c r="D574" t="s">
        <v>52</v>
      </c>
      <c r="E574" s="1">
        <v>45688</v>
      </c>
      <c r="F574" t="s">
        <v>1199</v>
      </c>
      <c r="G574" s="1">
        <v>45226</v>
      </c>
      <c r="H574" t="s">
        <v>58</v>
      </c>
      <c r="I574" t="s">
        <v>42</v>
      </c>
      <c r="J574" t="s">
        <v>59</v>
      </c>
      <c r="K574">
        <v>5</v>
      </c>
      <c r="L574" s="3">
        <f>Working_Data[[#This Row],[price2]]/Working_Data[[#This Row],[quantity]]</f>
        <v>210.70400000000001</v>
      </c>
      <c r="M574" s="3">
        <v>1053.52</v>
      </c>
      <c r="N574" t="s">
        <v>35</v>
      </c>
      <c r="O574">
        <v>34</v>
      </c>
      <c r="P574" s="1">
        <v>45871</v>
      </c>
      <c r="Q574">
        <v>186</v>
      </c>
      <c r="R574" t="s">
        <v>43</v>
      </c>
      <c r="S574">
        <v>4</v>
      </c>
      <c r="T574" s="1">
        <v>45618</v>
      </c>
      <c r="U574" t="s">
        <v>36</v>
      </c>
      <c r="V574" t="str">
        <f>TEXT(WEEKDAY(Working_Data[[#This Row],[order_date]],1),"DDDD")</f>
        <v>Friday</v>
      </c>
      <c r="W574" t="str">
        <f>TEXT(Working_Data[[#This Row],[order_date]],"mmmm")</f>
        <v>October</v>
      </c>
      <c r="X574" s="7">
        <f>Working_Data[[#This Row],[last_order_date]]-Working_Data[[#This Row],[signup_date]]</f>
        <v>183</v>
      </c>
      <c r="Y574" s="7">
        <f>IF(Working_Data[[#This Row],[churned]]="Active",1,0)</f>
        <v>0</v>
      </c>
      <c r="Z574" s="7">
        <f>YEAR(Working_Data[[#This Row],[order_date]])</f>
        <v>2023</v>
      </c>
    </row>
    <row r="575" spans="1:26" x14ac:dyDescent="0.25">
      <c r="A575" t="s">
        <v>1200</v>
      </c>
      <c r="B575" t="s">
        <v>21</v>
      </c>
      <c r="C575" t="s">
        <v>22</v>
      </c>
      <c r="D575" t="s">
        <v>56</v>
      </c>
      <c r="E575" s="1">
        <v>45500</v>
      </c>
      <c r="F575" t="s">
        <v>1201</v>
      </c>
      <c r="G575" s="1">
        <v>45227</v>
      </c>
      <c r="H575" t="s">
        <v>58</v>
      </c>
      <c r="I575" t="s">
        <v>54</v>
      </c>
      <c r="J575" t="s">
        <v>59</v>
      </c>
      <c r="K575">
        <v>5</v>
      </c>
      <c r="L575" s="3">
        <f>Working_Data[[#This Row],[price2]]/Working_Data[[#This Row],[quantity]]</f>
        <v>296.12199999999996</v>
      </c>
      <c r="M575" s="3">
        <v>1480.61</v>
      </c>
      <c r="N575" t="s">
        <v>50</v>
      </c>
      <c r="O575">
        <v>6</v>
      </c>
      <c r="P575" s="1">
        <v>45576</v>
      </c>
      <c r="Q575">
        <v>490</v>
      </c>
      <c r="R575" t="s">
        <v>29</v>
      </c>
      <c r="S575">
        <v>5</v>
      </c>
      <c r="T575" s="1">
        <v>45713</v>
      </c>
      <c r="U575" t="s">
        <v>30</v>
      </c>
      <c r="V575" t="str">
        <f>TEXT(WEEKDAY(Working_Data[[#This Row],[order_date]],1),"DDDD")</f>
        <v>Saturday</v>
      </c>
      <c r="W575" t="str">
        <f>TEXT(Working_Data[[#This Row],[order_date]],"mmmm")</f>
        <v>October</v>
      </c>
      <c r="X575" s="7">
        <f>Working_Data[[#This Row],[last_order_date]]-Working_Data[[#This Row],[signup_date]]</f>
        <v>76</v>
      </c>
      <c r="Y575" s="7">
        <f>IF(Working_Data[[#This Row],[churned]]="Active",1,0)</f>
        <v>1</v>
      </c>
      <c r="Z575" s="7">
        <f>YEAR(Working_Data[[#This Row],[order_date]])</f>
        <v>2023</v>
      </c>
    </row>
    <row r="576" spans="1:26" x14ac:dyDescent="0.25">
      <c r="A576" t="s">
        <v>1202</v>
      </c>
      <c r="B576" t="s">
        <v>38</v>
      </c>
      <c r="C576" t="s">
        <v>82</v>
      </c>
      <c r="D576" t="s">
        <v>23</v>
      </c>
      <c r="E576" s="1">
        <v>45995</v>
      </c>
      <c r="F576" t="s">
        <v>1203</v>
      </c>
      <c r="G576" s="1">
        <v>45227</v>
      </c>
      <c r="H576" t="s">
        <v>25</v>
      </c>
      <c r="I576" t="s">
        <v>63</v>
      </c>
      <c r="J576" t="s">
        <v>67</v>
      </c>
      <c r="K576">
        <v>1</v>
      </c>
      <c r="L576" s="3">
        <f>Working_Data[[#This Row],[price2]]/Working_Data[[#This Row],[quantity]]</f>
        <v>1016.6</v>
      </c>
      <c r="M576" s="3">
        <v>1016.6</v>
      </c>
      <c r="N576" t="s">
        <v>35</v>
      </c>
      <c r="O576">
        <v>30</v>
      </c>
      <c r="P576" s="1">
        <v>45655</v>
      </c>
      <c r="Q576">
        <v>108</v>
      </c>
      <c r="R576" t="s">
        <v>43</v>
      </c>
      <c r="S576">
        <v>2</v>
      </c>
      <c r="T576" s="1">
        <v>45706</v>
      </c>
      <c r="U576" t="s">
        <v>36</v>
      </c>
      <c r="V576" t="str">
        <f>TEXT(WEEKDAY(Working_Data[[#This Row],[order_date]],1),"DDDD")</f>
        <v>Saturday</v>
      </c>
      <c r="W576" t="str">
        <f>TEXT(Working_Data[[#This Row],[order_date]],"mmmm")</f>
        <v>October</v>
      </c>
      <c r="X576" s="7">
        <f>Working_Data[[#This Row],[last_order_date]]-Working_Data[[#This Row],[signup_date]]</f>
        <v>-340</v>
      </c>
      <c r="Y576" s="7">
        <f>IF(Working_Data[[#This Row],[churned]]="Active",1,0)</f>
        <v>0</v>
      </c>
      <c r="Z576" s="7">
        <f>YEAR(Working_Data[[#This Row],[order_date]])</f>
        <v>2023</v>
      </c>
    </row>
    <row r="577" spans="1:26" x14ac:dyDescent="0.25">
      <c r="A577" t="s">
        <v>1204</v>
      </c>
      <c r="B577" t="s">
        <v>21</v>
      </c>
      <c r="C577" t="s">
        <v>39</v>
      </c>
      <c r="D577" t="s">
        <v>23</v>
      </c>
      <c r="E577" s="1">
        <v>45864</v>
      </c>
      <c r="F577" t="s">
        <v>1205</v>
      </c>
      <c r="G577" s="1">
        <v>45227</v>
      </c>
      <c r="H577" t="s">
        <v>47</v>
      </c>
      <c r="I577" t="s">
        <v>42</v>
      </c>
      <c r="J577" t="s">
        <v>49</v>
      </c>
      <c r="K577">
        <v>3</v>
      </c>
      <c r="L577" s="3">
        <f>Working_Data[[#This Row],[price2]]/Working_Data[[#This Row],[quantity]]</f>
        <v>120.66333333333334</v>
      </c>
      <c r="M577" s="3">
        <v>361.99</v>
      </c>
      <c r="N577" t="s">
        <v>35</v>
      </c>
      <c r="O577">
        <v>15</v>
      </c>
      <c r="P577" s="1">
        <v>45750</v>
      </c>
      <c r="Q577">
        <v>146</v>
      </c>
      <c r="R577" t="s">
        <v>43</v>
      </c>
      <c r="S577">
        <v>4</v>
      </c>
      <c r="T577" s="1">
        <v>45992</v>
      </c>
      <c r="U577" t="s">
        <v>60</v>
      </c>
      <c r="V577" t="str">
        <f>TEXT(WEEKDAY(Working_Data[[#This Row],[order_date]],1),"DDDD")</f>
        <v>Saturday</v>
      </c>
      <c r="W577" t="str">
        <f>TEXT(Working_Data[[#This Row],[order_date]],"mmmm")</f>
        <v>October</v>
      </c>
      <c r="X577" s="7">
        <f>Working_Data[[#This Row],[last_order_date]]-Working_Data[[#This Row],[signup_date]]</f>
        <v>-114</v>
      </c>
      <c r="Y577" s="7">
        <f>IF(Working_Data[[#This Row],[churned]]="Active",1,0)</f>
        <v>0</v>
      </c>
      <c r="Z577" s="7">
        <f>YEAR(Working_Data[[#This Row],[order_date]])</f>
        <v>2023</v>
      </c>
    </row>
    <row r="578" spans="1:26" x14ac:dyDescent="0.25">
      <c r="A578" t="s">
        <v>1206</v>
      </c>
      <c r="B578" t="s">
        <v>38</v>
      </c>
      <c r="C578" t="s">
        <v>39</v>
      </c>
      <c r="D578" t="s">
        <v>77</v>
      </c>
      <c r="E578" s="1">
        <v>45569</v>
      </c>
      <c r="F578" t="s">
        <v>1207</v>
      </c>
      <c r="G578" s="1">
        <v>45227</v>
      </c>
      <c r="H578" t="s">
        <v>58</v>
      </c>
      <c r="I578" t="s">
        <v>26</v>
      </c>
      <c r="J578" t="s">
        <v>59</v>
      </c>
      <c r="K578">
        <v>5</v>
      </c>
      <c r="L578" s="3">
        <f>Working_Data[[#This Row],[price2]]/Working_Data[[#This Row],[quantity]]</f>
        <v>111.726</v>
      </c>
      <c r="M578" s="3">
        <v>558.63</v>
      </c>
      <c r="N578" t="s">
        <v>50</v>
      </c>
      <c r="O578">
        <v>21</v>
      </c>
      <c r="P578" s="1">
        <v>45605</v>
      </c>
      <c r="Q578">
        <v>439</v>
      </c>
      <c r="R578" t="s">
        <v>29</v>
      </c>
      <c r="S578">
        <v>1</v>
      </c>
      <c r="T578" s="1">
        <v>45863</v>
      </c>
      <c r="U578" t="s">
        <v>30</v>
      </c>
      <c r="V578" t="str">
        <f>TEXT(WEEKDAY(Working_Data[[#This Row],[order_date]],1),"DDDD")</f>
        <v>Saturday</v>
      </c>
      <c r="W578" t="str">
        <f>TEXT(Working_Data[[#This Row],[order_date]],"mmmm")</f>
        <v>October</v>
      </c>
      <c r="X578" s="7">
        <f>Working_Data[[#This Row],[last_order_date]]-Working_Data[[#This Row],[signup_date]]</f>
        <v>36</v>
      </c>
      <c r="Y578" s="7">
        <f>IF(Working_Data[[#This Row],[churned]]="Active",1,0)</f>
        <v>1</v>
      </c>
      <c r="Z578" s="7">
        <f>YEAR(Working_Data[[#This Row],[order_date]])</f>
        <v>2023</v>
      </c>
    </row>
    <row r="579" spans="1:26" x14ac:dyDescent="0.25">
      <c r="A579" t="s">
        <v>1208</v>
      </c>
      <c r="B579" t="s">
        <v>45</v>
      </c>
      <c r="C579" t="s">
        <v>39</v>
      </c>
      <c r="D579" t="s">
        <v>52</v>
      </c>
      <c r="E579" s="1">
        <v>45294</v>
      </c>
      <c r="F579" t="s">
        <v>1209</v>
      </c>
      <c r="G579" s="1">
        <v>45227</v>
      </c>
      <c r="H579" t="s">
        <v>41</v>
      </c>
      <c r="I579" t="s">
        <v>63</v>
      </c>
      <c r="J579" t="s">
        <v>67</v>
      </c>
      <c r="K579">
        <v>5</v>
      </c>
      <c r="L579" s="3">
        <f>Working_Data[[#This Row],[price2]]/Working_Data[[#This Row],[quantity]]</f>
        <v>246.92199999999997</v>
      </c>
      <c r="M579" s="3">
        <v>1234.6099999999999</v>
      </c>
      <c r="N579" t="s">
        <v>35</v>
      </c>
      <c r="O579">
        <v>24</v>
      </c>
      <c r="P579" s="1">
        <v>45802</v>
      </c>
      <c r="Q579">
        <v>350</v>
      </c>
      <c r="R579" t="s">
        <v>29</v>
      </c>
      <c r="S579">
        <v>5</v>
      </c>
      <c r="T579" s="1">
        <v>45581</v>
      </c>
      <c r="U579" t="s">
        <v>60</v>
      </c>
      <c r="V579" t="str">
        <f>TEXT(WEEKDAY(Working_Data[[#This Row],[order_date]],1),"DDDD")</f>
        <v>Saturday</v>
      </c>
      <c r="W579" t="str">
        <f>TEXT(Working_Data[[#This Row],[order_date]],"mmmm")</f>
        <v>October</v>
      </c>
      <c r="X579" s="7">
        <f>Working_Data[[#This Row],[last_order_date]]-Working_Data[[#This Row],[signup_date]]</f>
        <v>508</v>
      </c>
      <c r="Y579" s="7">
        <f>IF(Working_Data[[#This Row],[churned]]="Active",1,0)</f>
        <v>1</v>
      </c>
      <c r="Z579" s="7">
        <f>YEAR(Working_Data[[#This Row],[order_date]])</f>
        <v>2023</v>
      </c>
    </row>
    <row r="580" spans="1:26" x14ac:dyDescent="0.25">
      <c r="A580" t="s">
        <v>1210</v>
      </c>
      <c r="B580" t="s">
        <v>45</v>
      </c>
      <c r="C580" t="s">
        <v>22</v>
      </c>
      <c r="D580" t="s">
        <v>32</v>
      </c>
      <c r="E580" s="1">
        <v>45653</v>
      </c>
      <c r="F580" t="s">
        <v>1211</v>
      </c>
      <c r="G580" s="1">
        <v>45227</v>
      </c>
      <c r="H580" t="s">
        <v>25</v>
      </c>
      <c r="I580" t="s">
        <v>42</v>
      </c>
      <c r="J580" t="s">
        <v>67</v>
      </c>
      <c r="K580">
        <v>2</v>
      </c>
      <c r="L580" s="3">
        <f>Working_Data[[#This Row],[price2]]/Working_Data[[#This Row],[quantity]]</f>
        <v>147.30500000000001</v>
      </c>
      <c r="M580" s="3">
        <v>294.61</v>
      </c>
      <c r="N580" t="s">
        <v>50</v>
      </c>
      <c r="O580">
        <v>19</v>
      </c>
      <c r="P580" s="1">
        <v>45882</v>
      </c>
      <c r="Q580">
        <v>254</v>
      </c>
      <c r="R580" t="s">
        <v>29</v>
      </c>
      <c r="S580">
        <v>4</v>
      </c>
      <c r="T580" s="1">
        <v>45590</v>
      </c>
      <c r="U580" t="s">
        <v>30</v>
      </c>
      <c r="V580" t="str">
        <f>TEXT(WEEKDAY(Working_Data[[#This Row],[order_date]],1),"DDDD")</f>
        <v>Saturday</v>
      </c>
      <c r="W580" t="str">
        <f>TEXT(Working_Data[[#This Row],[order_date]],"mmmm")</f>
        <v>October</v>
      </c>
      <c r="X580" s="7">
        <f>Working_Data[[#This Row],[last_order_date]]-Working_Data[[#This Row],[signup_date]]</f>
        <v>229</v>
      </c>
      <c r="Y580" s="7">
        <f>IF(Working_Data[[#This Row],[churned]]="Active",1,0)</f>
        <v>1</v>
      </c>
      <c r="Z580" s="7">
        <f>YEAR(Working_Data[[#This Row],[order_date]])</f>
        <v>2023</v>
      </c>
    </row>
    <row r="581" spans="1:26" x14ac:dyDescent="0.25">
      <c r="A581" t="s">
        <v>1212</v>
      </c>
      <c r="B581" t="s">
        <v>38</v>
      </c>
      <c r="C581" t="s">
        <v>39</v>
      </c>
      <c r="D581" t="s">
        <v>23</v>
      </c>
      <c r="E581" s="1">
        <v>45470</v>
      </c>
      <c r="F581" t="s">
        <v>1213</v>
      </c>
      <c r="G581" s="1">
        <v>45227</v>
      </c>
      <c r="H581" t="s">
        <v>47</v>
      </c>
      <c r="I581" t="s">
        <v>48</v>
      </c>
      <c r="J581" t="s">
        <v>59</v>
      </c>
      <c r="K581">
        <v>4</v>
      </c>
      <c r="L581" s="3">
        <f>Working_Data[[#This Row],[price2]]/Working_Data[[#This Row],[quantity]]</f>
        <v>240.87</v>
      </c>
      <c r="M581" s="3">
        <v>963.48</v>
      </c>
      <c r="N581" t="s">
        <v>28</v>
      </c>
      <c r="O581">
        <v>25</v>
      </c>
      <c r="P581" s="1">
        <v>45830</v>
      </c>
      <c r="Q581">
        <v>274</v>
      </c>
      <c r="R581" t="s">
        <v>43</v>
      </c>
      <c r="S581">
        <v>3</v>
      </c>
      <c r="T581" s="1">
        <v>45684</v>
      </c>
      <c r="U581" t="s">
        <v>60</v>
      </c>
      <c r="V581" t="str">
        <f>TEXT(WEEKDAY(Working_Data[[#This Row],[order_date]],1),"DDDD")</f>
        <v>Saturday</v>
      </c>
      <c r="W581" t="str">
        <f>TEXT(Working_Data[[#This Row],[order_date]],"mmmm")</f>
        <v>October</v>
      </c>
      <c r="X581" s="7">
        <f>Working_Data[[#This Row],[last_order_date]]-Working_Data[[#This Row],[signup_date]]</f>
        <v>360</v>
      </c>
      <c r="Y581" s="7">
        <f>IF(Working_Data[[#This Row],[churned]]="Active",1,0)</f>
        <v>0</v>
      </c>
      <c r="Z581" s="7">
        <f>YEAR(Working_Data[[#This Row],[order_date]])</f>
        <v>2023</v>
      </c>
    </row>
    <row r="582" spans="1:26" x14ac:dyDescent="0.25">
      <c r="A582" t="s">
        <v>1214</v>
      </c>
      <c r="B582" t="s">
        <v>21</v>
      </c>
      <c r="C582" t="s">
        <v>82</v>
      </c>
      <c r="D582" t="s">
        <v>23</v>
      </c>
      <c r="E582" s="1">
        <v>45336</v>
      </c>
      <c r="F582" t="s">
        <v>1215</v>
      </c>
      <c r="G582" s="1">
        <v>45227</v>
      </c>
      <c r="H582" t="s">
        <v>41</v>
      </c>
      <c r="I582" t="s">
        <v>48</v>
      </c>
      <c r="J582" t="s">
        <v>27</v>
      </c>
      <c r="K582">
        <v>5</v>
      </c>
      <c r="L582" s="3">
        <f>Working_Data[[#This Row],[price2]]/Working_Data[[#This Row],[quantity]]</f>
        <v>53.588000000000001</v>
      </c>
      <c r="M582" s="3">
        <v>267.94</v>
      </c>
      <c r="N582" t="s">
        <v>35</v>
      </c>
      <c r="O582">
        <v>16</v>
      </c>
      <c r="P582" s="1">
        <v>45605</v>
      </c>
      <c r="Q582">
        <v>425</v>
      </c>
      <c r="R582" t="s">
        <v>29</v>
      </c>
      <c r="S582">
        <v>4</v>
      </c>
      <c r="T582" s="1">
        <v>45622</v>
      </c>
      <c r="U582" t="s">
        <v>60</v>
      </c>
      <c r="V582" t="str">
        <f>TEXT(WEEKDAY(Working_Data[[#This Row],[order_date]],1),"DDDD")</f>
        <v>Saturday</v>
      </c>
      <c r="W582" t="str">
        <f>TEXT(Working_Data[[#This Row],[order_date]],"mmmm")</f>
        <v>October</v>
      </c>
      <c r="X582" s="7">
        <f>Working_Data[[#This Row],[last_order_date]]-Working_Data[[#This Row],[signup_date]]</f>
        <v>269</v>
      </c>
      <c r="Y582" s="7">
        <f>IF(Working_Data[[#This Row],[churned]]="Active",1,0)</f>
        <v>1</v>
      </c>
      <c r="Z582" s="7">
        <f>YEAR(Working_Data[[#This Row],[order_date]])</f>
        <v>2023</v>
      </c>
    </row>
    <row r="583" spans="1:26" x14ac:dyDescent="0.25">
      <c r="A583" t="s">
        <v>1216</v>
      </c>
      <c r="B583" t="s">
        <v>21</v>
      </c>
      <c r="C583" t="s">
        <v>82</v>
      </c>
      <c r="D583" t="s">
        <v>77</v>
      </c>
      <c r="E583" s="1">
        <v>45565</v>
      </c>
      <c r="F583" t="s">
        <v>1217</v>
      </c>
      <c r="G583" s="1">
        <v>45228</v>
      </c>
      <c r="H583" t="s">
        <v>47</v>
      </c>
      <c r="I583" t="s">
        <v>48</v>
      </c>
      <c r="J583" t="s">
        <v>27</v>
      </c>
      <c r="K583">
        <v>2</v>
      </c>
      <c r="L583" s="3">
        <f>Working_Data[[#This Row],[price2]]/Working_Data[[#This Row],[quantity]]</f>
        <v>526.93499999999995</v>
      </c>
      <c r="M583" s="3">
        <v>1053.8699999999999</v>
      </c>
      <c r="N583" t="s">
        <v>50</v>
      </c>
      <c r="O583">
        <v>38</v>
      </c>
      <c r="P583" s="1">
        <v>45548</v>
      </c>
      <c r="Q583">
        <v>411</v>
      </c>
      <c r="R583" t="s">
        <v>29</v>
      </c>
      <c r="S583">
        <v>3</v>
      </c>
      <c r="T583" s="1">
        <v>45360</v>
      </c>
      <c r="U583" t="s">
        <v>30</v>
      </c>
      <c r="V583" t="str">
        <f>TEXT(WEEKDAY(Working_Data[[#This Row],[order_date]],1),"DDDD")</f>
        <v>Sunday</v>
      </c>
      <c r="W583" t="str">
        <f>TEXT(Working_Data[[#This Row],[order_date]],"mmmm")</f>
        <v>October</v>
      </c>
      <c r="X583" s="7">
        <f>Working_Data[[#This Row],[last_order_date]]-Working_Data[[#This Row],[signup_date]]</f>
        <v>-17</v>
      </c>
      <c r="Y583" s="7">
        <f>IF(Working_Data[[#This Row],[churned]]="Active",1,0)</f>
        <v>1</v>
      </c>
      <c r="Z583" s="7">
        <f>YEAR(Working_Data[[#This Row],[order_date]])</f>
        <v>2023</v>
      </c>
    </row>
    <row r="584" spans="1:26" x14ac:dyDescent="0.25">
      <c r="A584" t="s">
        <v>1218</v>
      </c>
      <c r="B584" t="s">
        <v>21</v>
      </c>
      <c r="C584" t="s">
        <v>22</v>
      </c>
      <c r="D584" t="s">
        <v>23</v>
      </c>
      <c r="E584" s="1">
        <v>45441</v>
      </c>
      <c r="F584" t="s">
        <v>1219</v>
      </c>
      <c r="G584" s="1">
        <v>45228</v>
      </c>
      <c r="H584" t="s">
        <v>34</v>
      </c>
      <c r="I584" t="s">
        <v>42</v>
      </c>
      <c r="J584" t="s">
        <v>64</v>
      </c>
      <c r="K584">
        <v>2</v>
      </c>
      <c r="L584" s="3">
        <f>Working_Data[[#This Row],[price2]]/Working_Data[[#This Row],[quantity]]</f>
        <v>468.42500000000001</v>
      </c>
      <c r="M584" s="3">
        <v>936.85</v>
      </c>
      <c r="N584" t="s">
        <v>28</v>
      </c>
      <c r="O584">
        <v>16</v>
      </c>
      <c r="P584" s="1">
        <v>45865</v>
      </c>
      <c r="Q584">
        <v>493</v>
      </c>
      <c r="R584" t="s">
        <v>43</v>
      </c>
      <c r="S584">
        <v>4</v>
      </c>
      <c r="T584" s="1">
        <v>45803</v>
      </c>
      <c r="U584" t="s">
        <v>36</v>
      </c>
      <c r="V584" t="str">
        <f>TEXT(WEEKDAY(Working_Data[[#This Row],[order_date]],1),"DDDD")</f>
        <v>Sunday</v>
      </c>
      <c r="W584" t="str">
        <f>TEXT(Working_Data[[#This Row],[order_date]],"mmmm")</f>
        <v>October</v>
      </c>
      <c r="X584" s="7">
        <f>Working_Data[[#This Row],[last_order_date]]-Working_Data[[#This Row],[signup_date]]</f>
        <v>424</v>
      </c>
      <c r="Y584" s="7">
        <f>IF(Working_Data[[#This Row],[churned]]="Active",1,0)</f>
        <v>0</v>
      </c>
      <c r="Z584" s="7">
        <f>YEAR(Working_Data[[#This Row],[order_date]])</f>
        <v>2023</v>
      </c>
    </row>
    <row r="585" spans="1:26" x14ac:dyDescent="0.25">
      <c r="A585" t="s">
        <v>1220</v>
      </c>
      <c r="B585" t="s">
        <v>45</v>
      </c>
      <c r="C585" t="s">
        <v>22</v>
      </c>
      <c r="D585" t="s">
        <v>23</v>
      </c>
      <c r="E585" s="1">
        <v>45465</v>
      </c>
      <c r="F585" t="s">
        <v>1221</v>
      </c>
      <c r="G585" s="1">
        <v>45228</v>
      </c>
      <c r="H585" t="s">
        <v>25</v>
      </c>
      <c r="I585" t="s">
        <v>54</v>
      </c>
      <c r="J585" t="s">
        <v>27</v>
      </c>
      <c r="K585">
        <v>2</v>
      </c>
      <c r="L585" s="3">
        <f>Working_Data[[#This Row],[price2]]/Working_Data[[#This Row],[quantity]]</f>
        <v>466.66500000000002</v>
      </c>
      <c r="M585" s="3">
        <v>933.33</v>
      </c>
      <c r="N585" t="s">
        <v>28</v>
      </c>
      <c r="O585">
        <v>30</v>
      </c>
      <c r="P585" s="1">
        <v>45657</v>
      </c>
      <c r="Q585">
        <v>480</v>
      </c>
      <c r="R585" t="s">
        <v>29</v>
      </c>
      <c r="S585">
        <v>5</v>
      </c>
      <c r="T585" s="1">
        <v>45826</v>
      </c>
      <c r="U585" t="s">
        <v>30</v>
      </c>
      <c r="V585" t="str">
        <f>TEXT(WEEKDAY(Working_Data[[#This Row],[order_date]],1),"DDDD")</f>
        <v>Sunday</v>
      </c>
      <c r="W585" t="str">
        <f>TEXT(Working_Data[[#This Row],[order_date]],"mmmm")</f>
        <v>October</v>
      </c>
      <c r="X585" s="7">
        <f>Working_Data[[#This Row],[last_order_date]]-Working_Data[[#This Row],[signup_date]]</f>
        <v>192</v>
      </c>
      <c r="Y585" s="7">
        <f>IF(Working_Data[[#This Row],[churned]]="Active",1,0)</f>
        <v>1</v>
      </c>
      <c r="Z585" s="7">
        <f>YEAR(Working_Data[[#This Row],[order_date]])</f>
        <v>2023</v>
      </c>
    </row>
    <row r="586" spans="1:26" x14ac:dyDescent="0.25">
      <c r="A586" t="s">
        <v>1222</v>
      </c>
      <c r="B586" t="s">
        <v>45</v>
      </c>
      <c r="C586" t="s">
        <v>82</v>
      </c>
      <c r="D586" t="s">
        <v>52</v>
      </c>
      <c r="E586" s="1">
        <v>45382</v>
      </c>
      <c r="F586" t="s">
        <v>1223</v>
      </c>
      <c r="G586" s="1">
        <v>45228</v>
      </c>
      <c r="H586" t="s">
        <v>25</v>
      </c>
      <c r="I586" t="s">
        <v>48</v>
      </c>
      <c r="J586" t="s">
        <v>49</v>
      </c>
      <c r="K586">
        <v>5</v>
      </c>
      <c r="L586" s="3">
        <f>Working_Data[[#This Row],[price2]]/Working_Data[[#This Row],[quantity]]</f>
        <v>58.172000000000004</v>
      </c>
      <c r="M586" s="3">
        <v>290.86</v>
      </c>
      <c r="N586" t="s">
        <v>50</v>
      </c>
      <c r="O586">
        <v>26</v>
      </c>
      <c r="P586" s="1">
        <v>45624</v>
      </c>
      <c r="Q586">
        <v>45</v>
      </c>
      <c r="R586" t="s">
        <v>29</v>
      </c>
      <c r="S586">
        <v>2</v>
      </c>
      <c r="T586" s="1">
        <v>45769</v>
      </c>
      <c r="U586" t="s">
        <v>60</v>
      </c>
      <c r="V586" t="str">
        <f>TEXT(WEEKDAY(Working_Data[[#This Row],[order_date]],1),"DDDD")</f>
        <v>Sunday</v>
      </c>
      <c r="W586" t="str">
        <f>TEXT(Working_Data[[#This Row],[order_date]],"mmmm")</f>
        <v>October</v>
      </c>
      <c r="X586" s="7">
        <f>Working_Data[[#This Row],[last_order_date]]-Working_Data[[#This Row],[signup_date]]</f>
        <v>242</v>
      </c>
      <c r="Y586" s="7">
        <f>IF(Working_Data[[#This Row],[churned]]="Active",1,0)</f>
        <v>1</v>
      </c>
      <c r="Z586" s="7">
        <f>YEAR(Working_Data[[#This Row],[order_date]])</f>
        <v>2023</v>
      </c>
    </row>
    <row r="587" spans="1:26" x14ac:dyDescent="0.25">
      <c r="A587" t="s">
        <v>1224</v>
      </c>
      <c r="B587" t="s">
        <v>21</v>
      </c>
      <c r="C587" t="s">
        <v>22</v>
      </c>
      <c r="D587" t="s">
        <v>23</v>
      </c>
      <c r="E587" s="1">
        <v>45844</v>
      </c>
      <c r="F587" t="s">
        <v>1225</v>
      </c>
      <c r="G587" s="1">
        <v>45228</v>
      </c>
      <c r="H587" t="s">
        <v>34</v>
      </c>
      <c r="I587" t="s">
        <v>63</v>
      </c>
      <c r="J587" t="s">
        <v>27</v>
      </c>
      <c r="K587">
        <v>3</v>
      </c>
      <c r="L587" s="3">
        <f>Working_Data[[#This Row],[price2]]/Working_Data[[#This Row],[quantity]]</f>
        <v>119.88333333333333</v>
      </c>
      <c r="M587" s="3">
        <v>359.65</v>
      </c>
      <c r="N587" t="s">
        <v>35</v>
      </c>
      <c r="O587">
        <v>24</v>
      </c>
      <c r="P587" s="1">
        <v>45865</v>
      </c>
      <c r="Q587">
        <v>421</v>
      </c>
      <c r="R587" t="s">
        <v>43</v>
      </c>
      <c r="S587">
        <v>3</v>
      </c>
      <c r="T587" s="1">
        <v>45555</v>
      </c>
      <c r="U587" t="s">
        <v>60</v>
      </c>
      <c r="V587" t="str">
        <f>TEXT(WEEKDAY(Working_Data[[#This Row],[order_date]],1),"DDDD")</f>
        <v>Sunday</v>
      </c>
      <c r="W587" t="str">
        <f>TEXT(Working_Data[[#This Row],[order_date]],"mmmm")</f>
        <v>October</v>
      </c>
      <c r="X587" s="7">
        <f>Working_Data[[#This Row],[last_order_date]]-Working_Data[[#This Row],[signup_date]]</f>
        <v>21</v>
      </c>
      <c r="Y587" s="7">
        <f>IF(Working_Data[[#This Row],[churned]]="Active",1,0)</f>
        <v>0</v>
      </c>
      <c r="Z587" s="7">
        <f>YEAR(Working_Data[[#This Row],[order_date]])</f>
        <v>2023</v>
      </c>
    </row>
    <row r="588" spans="1:26" x14ac:dyDescent="0.25">
      <c r="A588" t="s">
        <v>1226</v>
      </c>
      <c r="B588" t="s">
        <v>45</v>
      </c>
      <c r="C588" t="s">
        <v>22</v>
      </c>
      <c r="D588" t="s">
        <v>52</v>
      </c>
      <c r="E588" s="1">
        <v>45291</v>
      </c>
      <c r="F588" t="s">
        <v>1227</v>
      </c>
      <c r="G588" s="1">
        <v>45228</v>
      </c>
      <c r="H588" t="s">
        <v>47</v>
      </c>
      <c r="I588" t="s">
        <v>42</v>
      </c>
      <c r="J588" t="s">
        <v>67</v>
      </c>
      <c r="K588">
        <v>4</v>
      </c>
      <c r="L588" s="3">
        <f>Working_Data[[#This Row],[price2]]/Working_Data[[#This Row],[quantity]]</f>
        <v>227.5575</v>
      </c>
      <c r="M588" s="3">
        <v>910.23</v>
      </c>
      <c r="N588" t="s">
        <v>28</v>
      </c>
      <c r="O588">
        <v>23</v>
      </c>
      <c r="P588" s="1">
        <v>45800</v>
      </c>
      <c r="Q588">
        <v>97</v>
      </c>
      <c r="R588" t="s">
        <v>29</v>
      </c>
      <c r="S588">
        <v>5</v>
      </c>
      <c r="T588" s="1">
        <v>45658</v>
      </c>
      <c r="U588" t="s">
        <v>30</v>
      </c>
      <c r="V588" t="str">
        <f>TEXT(WEEKDAY(Working_Data[[#This Row],[order_date]],1),"DDDD")</f>
        <v>Sunday</v>
      </c>
      <c r="W588" t="str">
        <f>TEXT(Working_Data[[#This Row],[order_date]],"mmmm")</f>
        <v>October</v>
      </c>
      <c r="X588" s="7">
        <f>Working_Data[[#This Row],[last_order_date]]-Working_Data[[#This Row],[signup_date]]</f>
        <v>509</v>
      </c>
      <c r="Y588" s="7">
        <f>IF(Working_Data[[#This Row],[churned]]="Active",1,0)</f>
        <v>1</v>
      </c>
      <c r="Z588" s="7">
        <f>YEAR(Working_Data[[#This Row],[order_date]])</f>
        <v>2023</v>
      </c>
    </row>
    <row r="589" spans="1:26" x14ac:dyDescent="0.25">
      <c r="A589" t="s">
        <v>1228</v>
      </c>
      <c r="B589" t="s">
        <v>21</v>
      </c>
      <c r="C589" t="s">
        <v>22</v>
      </c>
      <c r="D589" t="s">
        <v>23</v>
      </c>
      <c r="E589" s="1">
        <v>45328</v>
      </c>
      <c r="F589" t="s">
        <v>1229</v>
      </c>
      <c r="G589" s="1">
        <v>45228</v>
      </c>
      <c r="H589" t="s">
        <v>47</v>
      </c>
      <c r="I589" t="s">
        <v>48</v>
      </c>
      <c r="J589" t="s">
        <v>64</v>
      </c>
      <c r="K589">
        <v>5</v>
      </c>
      <c r="L589" s="3">
        <f>Working_Data[[#This Row],[price2]]/Working_Data[[#This Row],[quantity]]</f>
        <v>108.86800000000001</v>
      </c>
      <c r="M589" s="3">
        <v>544.34</v>
      </c>
      <c r="N589" t="s">
        <v>35</v>
      </c>
      <c r="O589">
        <v>40</v>
      </c>
      <c r="P589" s="1">
        <v>45555</v>
      </c>
      <c r="Q589">
        <v>74</v>
      </c>
      <c r="R589" t="s">
        <v>43</v>
      </c>
      <c r="S589">
        <v>3</v>
      </c>
      <c r="T589" s="1">
        <v>45772</v>
      </c>
      <c r="U589" t="s">
        <v>36</v>
      </c>
      <c r="V589" t="str">
        <f>TEXT(WEEKDAY(Working_Data[[#This Row],[order_date]],1),"DDDD")</f>
        <v>Sunday</v>
      </c>
      <c r="W589" t="str">
        <f>TEXT(Working_Data[[#This Row],[order_date]],"mmmm")</f>
        <v>October</v>
      </c>
      <c r="X589" s="7">
        <f>Working_Data[[#This Row],[last_order_date]]-Working_Data[[#This Row],[signup_date]]</f>
        <v>227</v>
      </c>
      <c r="Y589" s="7">
        <f>IF(Working_Data[[#This Row],[churned]]="Active",1,0)</f>
        <v>0</v>
      </c>
      <c r="Z589" s="7">
        <f>YEAR(Working_Data[[#This Row],[order_date]])</f>
        <v>2023</v>
      </c>
    </row>
    <row r="590" spans="1:26" x14ac:dyDescent="0.25">
      <c r="A590" t="s">
        <v>1230</v>
      </c>
      <c r="B590" t="s">
        <v>21</v>
      </c>
      <c r="C590" t="s">
        <v>82</v>
      </c>
      <c r="D590" t="s">
        <v>52</v>
      </c>
      <c r="E590" s="1">
        <v>45559</v>
      </c>
      <c r="F590" t="s">
        <v>1231</v>
      </c>
      <c r="G590" s="1">
        <v>45228</v>
      </c>
      <c r="H590" t="s">
        <v>34</v>
      </c>
      <c r="I590" t="s">
        <v>26</v>
      </c>
      <c r="J590" t="s">
        <v>64</v>
      </c>
      <c r="K590">
        <v>2</v>
      </c>
      <c r="L590" s="3">
        <f>Working_Data[[#This Row],[price2]]/Working_Data[[#This Row],[quantity]]</f>
        <v>381.12</v>
      </c>
      <c r="M590" s="3">
        <v>762.24</v>
      </c>
      <c r="N590" t="s">
        <v>35</v>
      </c>
      <c r="O590">
        <v>8</v>
      </c>
      <c r="P590" s="1">
        <v>45997</v>
      </c>
      <c r="Q590">
        <v>244</v>
      </c>
      <c r="R590" t="s">
        <v>43</v>
      </c>
      <c r="S590">
        <v>5</v>
      </c>
      <c r="T590" s="1">
        <v>45783</v>
      </c>
      <c r="U590" t="s">
        <v>30</v>
      </c>
      <c r="V590" t="str">
        <f>TEXT(WEEKDAY(Working_Data[[#This Row],[order_date]],1),"DDDD")</f>
        <v>Sunday</v>
      </c>
      <c r="W590" t="str">
        <f>TEXT(Working_Data[[#This Row],[order_date]],"mmmm")</f>
        <v>October</v>
      </c>
      <c r="X590" s="7">
        <f>Working_Data[[#This Row],[last_order_date]]-Working_Data[[#This Row],[signup_date]]</f>
        <v>438</v>
      </c>
      <c r="Y590" s="7">
        <f>IF(Working_Data[[#This Row],[churned]]="Active",1,0)</f>
        <v>0</v>
      </c>
      <c r="Z590" s="7">
        <f>YEAR(Working_Data[[#This Row],[order_date]])</f>
        <v>2023</v>
      </c>
    </row>
    <row r="591" spans="1:26" x14ac:dyDescent="0.25">
      <c r="A591" t="s">
        <v>1232</v>
      </c>
      <c r="B591" t="s">
        <v>38</v>
      </c>
      <c r="C591" t="s">
        <v>82</v>
      </c>
      <c r="D591" t="s">
        <v>77</v>
      </c>
      <c r="E591" s="1">
        <v>45448</v>
      </c>
      <c r="F591" t="s">
        <v>1233</v>
      </c>
      <c r="G591" s="1">
        <v>45228</v>
      </c>
      <c r="H591" t="s">
        <v>47</v>
      </c>
      <c r="I591" t="s">
        <v>63</v>
      </c>
      <c r="J591" t="s">
        <v>27</v>
      </c>
      <c r="K591">
        <v>1</v>
      </c>
      <c r="L591" s="3">
        <f>Working_Data[[#This Row],[price2]]/Working_Data[[#This Row],[quantity]]</f>
        <v>375.22</v>
      </c>
      <c r="M591" s="3">
        <v>375.22</v>
      </c>
      <c r="N591" t="s">
        <v>28</v>
      </c>
      <c r="O591">
        <v>50</v>
      </c>
      <c r="P591" s="1">
        <v>45764</v>
      </c>
      <c r="Q591">
        <v>435</v>
      </c>
      <c r="R591" t="s">
        <v>43</v>
      </c>
      <c r="S591">
        <v>4</v>
      </c>
      <c r="T591" s="1">
        <v>45393</v>
      </c>
      <c r="U591" t="s">
        <v>36</v>
      </c>
      <c r="V591" t="str">
        <f>TEXT(WEEKDAY(Working_Data[[#This Row],[order_date]],1),"DDDD")</f>
        <v>Sunday</v>
      </c>
      <c r="W591" t="str">
        <f>TEXT(Working_Data[[#This Row],[order_date]],"mmmm")</f>
        <v>October</v>
      </c>
      <c r="X591" s="7">
        <f>Working_Data[[#This Row],[last_order_date]]-Working_Data[[#This Row],[signup_date]]</f>
        <v>316</v>
      </c>
      <c r="Y591" s="7">
        <f>IF(Working_Data[[#This Row],[churned]]="Active",1,0)</f>
        <v>0</v>
      </c>
      <c r="Z591" s="7">
        <f>YEAR(Working_Data[[#This Row],[order_date]])</f>
        <v>2023</v>
      </c>
    </row>
    <row r="592" spans="1:26" x14ac:dyDescent="0.25">
      <c r="A592" t="s">
        <v>1234</v>
      </c>
      <c r="B592" t="s">
        <v>21</v>
      </c>
      <c r="C592" t="s">
        <v>39</v>
      </c>
      <c r="D592" t="s">
        <v>52</v>
      </c>
      <c r="E592" s="1">
        <v>45190</v>
      </c>
      <c r="F592" t="s">
        <v>1235</v>
      </c>
      <c r="G592" s="1">
        <v>45228</v>
      </c>
      <c r="H592" t="s">
        <v>25</v>
      </c>
      <c r="I592" t="s">
        <v>48</v>
      </c>
      <c r="J592" t="s">
        <v>27</v>
      </c>
      <c r="K592">
        <v>5</v>
      </c>
      <c r="L592" s="3">
        <f>Working_Data[[#This Row],[price2]]/Working_Data[[#This Row],[quantity]]</f>
        <v>85.722000000000008</v>
      </c>
      <c r="M592" s="3">
        <v>428.61</v>
      </c>
      <c r="N592" t="s">
        <v>28</v>
      </c>
      <c r="O592">
        <v>37</v>
      </c>
      <c r="P592" s="1">
        <v>45803</v>
      </c>
      <c r="Q592">
        <v>304</v>
      </c>
      <c r="R592" t="s">
        <v>29</v>
      </c>
      <c r="S592">
        <v>1</v>
      </c>
      <c r="T592" s="1">
        <v>45709</v>
      </c>
      <c r="U592" t="s">
        <v>60</v>
      </c>
      <c r="V592" t="str">
        <f>TEXT(WEEKDAY(Working_Data[[#This Row],[order_date]],1),"DDDD")</f>
        <v>Sunday</v>
      </c>
      <c r="W592" t="str">
        <f>TEXT(Working_Data[[#This Row],[order_date]],"mmmm")</f>
        <v>October</v>
      </c>
      <c r="X592" s="7">
        <f>Working_Data[[#This Row],[last_order_date]]-Working_Data[[#This Row],[signup_date]]</f>
        <v>613</v>
      </c>
      <c r="Y592" s="7">
        <f>IF(Working_Data[[#This Row],[churned]]="Active",1,0)</f>
        <v>1</v>
      </c>
      <c r="Z592" s="7">
        <f>YEAR(Working_Data[[#This Row],[order_date]])</f>
        <v>2023</v>
      </c>
    </row>
    <row r="593" spans="1:26" x14ac:dyDescent="0.25">
      <c r="A593" t="s">
        <v>1236</v>
      </c>
      <c r="B593" t="s">
        <v>45</v>
      </c>
      <c r="C593" t="s">
        <v>39</v>
      </c>
      <c r="D593" t="s">
        <v>77</v>
      </c>
      <c r="E593" s="1">
        <v>45449</v>
      </c>
      <c r="F593" t="s">
        <v>1237</v>
      </c>
      <c r="G593" s="1">
        <v>45228</v>
      </c>
      <c r="H593" t="s">
        <v>47</v>
      </c>
      <c r="I593" t="s">
        <v>63</v>
      </c>
      <c r="J593" t="s">
        <v>64</v>
      </c>
      <c r="K593">
        <v>2</v>
      </c>
      <c r="L593" s="3">
        <f>Working_Data[[#This Row],[price2]]/Working_Data[[#This Row],[quantity]]</f>
        <v>396.66500000000002</v>
      </c>
      <c r="M593" s="3">
        <v>793.33</v>
      </c>
      <c r="N593" t="s">
        <v>50</v>
      </c>
      <c r="O593">
        <v>8</v>
      </c>
      <c r="P593" s="1">
        <v>45656</v>
      </c>
      <c r="Q593">
        <v>499</v>
      </c>
      <c r="R593" t="s">
        <v>43</v>
      </c>
      <c r="S593">
        <v>3</v>
      </c>
      <c r="T593" s="1">
        <v>45621</v>
      </c>
      <c r="U593" t="s">
        <v>30</v>
      </c>
      <c r="V593" t="str">
        <f>TEXT(WEEKDAY(Working_Data[[#This Row],[order_date]],1),"DDDD")</f>
        <v>Sunday</v>
      </c>
      <c r="W593" t="str">
        <f>TEXT(Working_Data[[#This Row],[order_date]],"mmmm")</f>
        <v>October</v>
      </c>
      <c r="X593" s="7">
        <f>Working_Data[[#This Row],[last_order_date]]-Working_Data[[#This Row],[signup_date]]</f>
        <v>207</v>
      </c>
      <c r="Y593" s="7">
        <f>IF(Working_Data[[#This Row],[churned]]="Active",1,0)</f>
        <v>0</v>
      </c>
      <c r="Z593" s="7">
        <f>YEAR(Working_Data[[#This Row],[order_date]])</f>
        <v>2023</v>
      </c>
    </row>
    <row r="594" spans="1:26" x14ac:dyDescent="0.25">
      <c r="A594" t="s">
        <v>1238</v>
      </c>
      <c r="B594" t="s">
        <v>38</v>
      </c>
      <c r="C594" t="s">
        <v>82</v>
      </c>
      <c r="D594" t="s">
        <v>77</v>
      </c>
      <c r="E594" s="1">
        <v>45521</v>
      </c>
      <c r="F594" t="s">
        <v>1239</v>
      </c>
      <c r="G594" s="1">
        <v>45228</v>
      </c>
      <c r="H594" t="s">
        <v>34</v>
      </c>
      <c r="I594" t="s">
        <v>54</v>
      </c>
      <c r="J594" t="s">
        <v>67</v>
      </c>
      <c r="K594">
        <v>5</v>
      </c>
      <c r="L594" s="3">
        <f>Working_Data[[#This Row],[price2]]/Working_Data[[#This Row],[quantity]]</f>
        <v>270.02600000000001</v>
      </c>
      <c r="M594" s="3">
        <v>1350.13</v>
      </c>
      <c r="N594" t="s">
        <v>50</v>
      </c>
      <c r="O594">
        <v>2</v>
      </c>
      <c r="P594" s="1">
        <v>45621</v>
      </c>
      <c r="Q594">
        <v>58</v>
      </c>
      <c r="R594" t="s">
        <v>29</v>
      </c>
      <c r="S594">
        <v>3</v>
      </c>
      <c r="T594" s="1">
        <v>45685</v>
      </c>
      <c r="U594" t="s">
        <v>60</v>
      </c>
      <c r="V594" t="str">
        <f>TEXT(WEEKDAY(Working_Data[[#This Row],[order_date]],1),"DDDD")</f>
        <v>Sunday</v>
      </c>
      <c r="W594" t="str">
        <f>TEXT(Working_Data[[#This Row],[order_date]],"mmmm")</f>
        <v>October</v>
      </c>
      <c r="X594" s="7">
        <f>Working_Data[[#This Row],[last_order_date]]-Working_Data[[#This Row],[signup_date]]</f>
        <v>100</v>
      </c>
      <c r="Y594" s="7">
        <f>IF(Working_Data[[#This Row],[churned]]="Active",1,0)</f>
        <v>1</v>
      </c>
      <c r="Z594" s="7">
        <f>YEAR(Working_Data[[#This Row],[order_date]])</f>
        <v>2023</v>
      </c>
    </row>
    <row r="595" spans="1:26" x14ac:dyDescent="0.25">
      <c r="A595" t="s">
        <v>1240</v>
      </c>
      <c r="B595" t="s">
        <v>21</v>
      </c>
      <c r="C595" t="s">
        <v>39</v>
      </c>
      <c r="D595" t="s">
        <v>32</v>
      </c>
      <c r="E595" s="1">
        <v>45705</v>
      </c>
      <c r="F595" t="s">
        <v>1241</v>
      </c>
      <c r="G595" s="1">
        <v>45228</v>
      </c>
      <c r="H595" t="s">
        <v>41</v>
      </c>
      <c r="I595" t="s">
        <v>54</v>
      </c>
      <c r="J595" t="s">
        <v>27</v>
      </c>
      <c r="K595">
        <v>5</v>
      </c>
      <c r="L595" s="3">
        <f>Working_Data[[#This Row],[price2]]/Working_Data[[#This Row],[quantity]]</f>
        <v>184.19</v>
      </c>
      <c r="M595" s="3">
        <v>920.95</v>
      </c>
      <c r="N595" t="s">
        <v>50</v>
      </c>
      <c r="O595">
        <v>22</v>
      </c>
      <c r="P595" s="1">
        <v>45692</v>
      </c>
      <c r="Q595">
        <v>78</v>
      </c>
      <c r="R595" t="s">
        <v>43</v>
      </c>
      <c r="S595">
        <v>4</v>
      </c>
      <c r="T595" s="1">
        <v>45816</v>
      </c>
      <c r="U595" t="s">
        <v>60</v>
      </c>
      <c r="V595" t="str">
        <f>TEXT(WEEKDAY(Working_Data[[#This Row],[order_date]],1),"DDDD")</f>
        <v>Sunday</v>
      </c>
      <c r="W595" t="str">
        <f>TEXT(Working_Data[[#This Row],[order_date]],"mmmm")</f>
        <v>October</v>
      </c>
      <c r="X595" s="7">
        <f>Working_Data[[#This Row],[last_order_date]]-Working_Data[[#This Row],[signup_date]]</f>
        <v>-13</v>
      </c>
      <c r="Y595" s="7">
        <f>IF(Working_Data[[#This Row],[churned]]="Active",1,0)</f>
        <v>0</v>
      </c>
      <c r="Z595" s="7">
        <f>YEAR(Working_Data[[#This Row],[order_date]])</f>
        <v>2023</v>
      </c>
    </row>
    <row r="596" spans="1:26" x14ac:dyDescent="0.25">
      <c r="A596" t="s">
        <v>1242</v>
      </c>
      <c r="B596" t="s">
        <v>38</v>
      </c>
      <c r="C596" t="s">
        <v>82</v>
      </c>
      <c r="D596" t="s">
        <v>77</v>
      </c>
      <c r="E596" s="1">
        <v>45389</v>
      </c>
      <c r="F596" t="s">
        <v>1243</v>
      </c>
      <c r="G596" s="1">
        <v>45228</v>
      </c>
      <c r="H596" t="s">
        <v>34</v>
      </c>
      <c r="I596" t="s">
        <v>48</v>
      </c>
      <c r="J596" t="s">
        <v>27</v>
      </c>
      <c r="K596">
        <v>4</v>
      </c>
      <c r="L596" s="3">
        <f>Working_Data[[#This Row],[price2]]/Working_Data[[#This Row],[quantity]]</f>
        <v>32.204999999999998</v>
      </c>
      <c r="M596" s="3">
        <v>128.82</v>
      </c>
      <c r="N596" t="s">
        <v>35</v>
      </c>
      <c r="O596">
        <v>17</v>
      </c>
      <c r="P596" s="1">
        <v>45713</v>
      </c>
      <c r="Q596">
        <v>295</v>
      </c>
      <c r="R596" t="s">
        <v>43</v>
      </c>
      <c r="S596">
        <v>5</v>
      </c>
      <c r="T596" s="1">
        <v>45715</v>
      </c>
      <c r="U596" t="s">
        <v>30</v>
      </c>
      <c r="V596" t="str">
        <f>TEXT(WEEKDAY(Working_Data[[#This Row],[order_date]],1),"DDDD")</f>
        <v>Sunday</v>
      </c>
      <c r="W596" t="str">
        <f>TEXT(Working_Data[[#This Row],[order_date]],"mmmm")</f>
        <v>October</v>
      </c>
      <c r="X596" s="7">
        <f>Working_Data[[#This Row],[last_order_date]]-Working_Data[[#This Row],[signup_date]]</f>
        <v>324</v>
      </c>
      <c r="Y596" s="7">
        <f>IF(Working_Data[[#This Row],[churned]]="Active",1,0)</f>
        <v>0</v>
      </c>
      <c r="Z596" s="7">
        <f>YEAR(Working_Data[[#This Row],[order_date]])</f>
        <v>2023</v>
      </c>
    </row>
    <row r="597" spans="1:26" x14ac:dyDescent="0.25">
      <c r="A597" t="s">
        <v>1244</v>
      </c>
      <c r="B597" t="s">
        <v>21</v>
      </c>
      <c r="C597" t="s">
        <v>39</v>
      </c>
      <c r="D597" t="s">
        <v>32</v>
      </c>
      <c r="E597" s="1">
        <v>45526</v>
      </c>
      <c r="F597" t="s">
        <v>1245</v>
      </c>
      <c r="G597" s="1">
        <v>45229</v>
      </c>
      <c r="H597" t="s">
        <v>47</v>
      </c>
      <c r="I597" t="s">
        <v>63</v>
      </c>
      <c r="J597" t="s">
        <v>27</v>
      </c>
      <c r="K597">
        <v>2</v>
      </c>
      <c r="L597" s="3">
        <f>Working_Data[[#This Row],[price2]]/Working_Data[[#This Row],[quantity]]</f>
        <v>276.065</v>
      </c>
      <c r="M597" s="3">
        <v>552.13</v>
      </c>
      <c r="N597" t="s">
        <v>28</v>
      </c>
      <c r="O597">
        <v>8</v>
      </c>
      <c r="P597" s="1">
        <v>45610</v>
      </c>
      <c r="Q597">
        <v>321</v>
      </c>
      <c r="R597" t="s">
        <v>43</v>
      </c>
      <c r="S597">
        <v>3</v>
      </c>
      <c r="T597" s="1">
        <v>45747</v>
      </c>
      <c r="U597" t="s">
        <v>36</v>
      </c>
      <c r="V597" t="str">
        <f>TEXT(WEEKDAY(Working_Data[[#This Row],[order_date]],1),"DDDD")</f>
        <v>Monday</v>
      </c>
      <c r="W597" t="str">
        <f>TEXT(Working_Data[[#This Row],[order_date]],"mmmm")</f>
        <v>October</v>
      </c>
      <c r="X597" s="7">
        <f>Working_Data[[#This Row],[last_order_date]]-Working_Data[[#This Row],[signup_date]]</f>
        <v>84</v>
      </c>
      <c r="Y597" s="7">
        <f>IF(Working_Data[[#This Row],[churned]]="Active",1,0)</f>
        <v>0</v>
      </c>
      <c r="Z597" s="7">
        <f>YEAR(Working_Data[[#This Row],[order_date]])</f>
        <v>2023</v>
      </c>
    </row>
    <row r="598" spans="1:26" x14ac:dyDescent="0.25">
      <c r="A598" t="s">
        <v>1246</v>
      </c>
      <c r="B598" t="s">
        <v>38</v>
      </c>
      <c r="C598" t="s">
        <v>22</v>
      </c>
      <c r="D598" t="s">
        <v>32</v>
      </c>
      <c r="E598" s="1">
        <v>45720</v>
      </c>
      <c r="F598" t="s">
        <v>1247</v>
      </c>
      <c r="G598" s="1">
        <v>45229</v>
      </c>
      <c r="H598" t="s">
        <v>34</v>
      </c>
      <c r="I598" t="s">
        <v>48</v>
      </c>
      <c r="J598" t="s">
        <v>64</v>
      </c>
      <c r="K598">
        <v>5</v>
      </c>
      <c r="L598" s="3">
        <f>Working_Data[[#This Row],[price2]]/Working_Data[[#This Row],[quantity]]</f>
        <v>292.536</v>
      </c>
      <c r="M598" s="3">
        <v>1462.68</v>
      </c>
      <c r="N598" t="s">
        <v>35</v>
      </c>
      <c r="O598">
        <v>45</v>
      </c>
      <c r="P598" s="1">
        <v>45527</v>
      </c>
      <c r="Q598">
        <v>388</v>
      </c>
      <c r="R598" t="s">
        <v>43</v>
      </c>
      <c r="S598">
        <v>1</v>
      </c>
      <c r="T598" s="1">
        <v>45421</v>
      </c>
      <c r="U598" t="s">
        <v>36</v>
      </c>
      <c r="V598" t="str">
        <f>TEXT(WEEKDAY(Working_Data[[#This Row],[order_date]],1),"DDDD")</f>
        <v>Monday</v>
      </c>
      <c r="W598" t="str">
        <f>TEXT(Working_Data[[#This Row],[order_date]],"mmmm")</f>
        <v>October</v>
      </c>
      <c r="X598" s="7">
        <f>Working_Data[[#This Row],[last_order_date]]-Working_Data[[#This Row],[signup_date]]</f>
        <v>-193</v>
      </c>
      <c r="Y598" s="7">
        <f>IF(Working_Data[[#This Row],[churned]]="Active",1,0)</f>
        <v>0</v>
      </c>
      <c r="Z598" s="7">
        <f>YEAR(Working_Data[[#This Row],[order_date]])</f>
        <v>2023</v>
      </c>
    </row>
    <row r="599" spans="1:26" x14ac:dyDescent="0.25">
      <c r="A599" t="s">
        <v>1248</v>
      </c>
      <c r="B599" t="s">
        <v>45</v>
      </c>
      <c r="C599" t="s">
        <v>82</v>
      </c>
      <c r="D599" t="s">
        <v>52</v>
      </c>
      <c r="E599" s="1">
        <v>45842</v>
      </c>
      <c r="F599" t="s">
        <v>1249</v>
      </c>
      <c r="G599" s="1">
        <v>45229</v>
      </c>
      <c r="H599" t="s">
        <v>34</v>
      </c>
      <c r="I599" t="s">
        <v>48</v>
      </c>
      <c r="J599" t="s">
        <v>27</v>
      </c>
      <c r="K599">
        <v>1</v>
      </c>
      <c r="L599" s="3">
        <f>Working_Data[[#This Row],[price2]]/Working_Data[[#This Row],[quantity]]</f>
        <v>1143.43</v>
      </c>
      <c r="M599" s="3">
        <v>1143.43</v>
      </c>
      <c r="N599" t="s">
        <v>35</v>
      </c>
      <c r="O599">
        <v>50</v>
      </c>
      <c r="P599" s="1">
        <v>45574</v>
      </c>
      <c r="Q599">
        <v>338</v>
      </c>
      <c r="R599" t="s">
        <v>29</v>
      </c>
      <c r="S599">
        <v>5</v>
      </c>
      <c r="T599" s="1">
        <v>45587</v>
      </c>
      <c r="U599" t="s">
        <v>60</v>
      </c>
      <c r="V599" t="str">
        <f>TEXT(WEEKDAY(Working_Data[[#This Row],[order_date]],1),"DDDD")</f>
        <v>Monday</v>
      </c>
      <c r="W599" t="str">
        <f>TEXT(Working_Data[[#This Row],[order_date]],"mmmm")</f>
        <v>October</v>
      </c>
      <c r="X599" s="7">
        <f>Working_Data[[#This Row],[last_order_date]]-Working_Data[[#This Row],[signup_date]]</f>
        <v>-268</v>
      </c>
      <c r="Y599" s="7">
        <f>IF(Working_Data[[#This Row],[churned]]="Active",1,0)</f>
        <v>1</v>
      </c>
      <c r="Z599" s="7">
        <f>YEAR(Working_Data[[#This Row],[order_date]])</f>
        <v>2023</v>
      </c>
    </row>
    <row r="600" spans="1:26" x14ac:dyDescent="0.25">
      <c r="A600" t="s">
        <v>1250</v>
      </c>
      <c r="B600" t="s">
        <v>45</v>
      </c>
      <c r="C600" t="s">
        <v>82</v>
      </c>
      <c r="D600" t="s">
        <v>32</v>
      </c>
      <c r="E600" s="1">
        <v>45692</v>
      </c>
      <c r="F600" t="s">
        <v>1251</v>
      </c>
      <c r="G600" s="1">
        <v>45229</v>
      </c>
      <c r="H600" t="s">
        <v>47</v>
      </c>
      <c r="I600" t="s">
        <v>26</v>
      </c>
      <c r="J600" t="s">
        <v>49</v>
      </c>
      <c r="K600">
        <v>1</v>
      </c>
      <c r="L600" s="3">
        <f>Working_Data[[#This Row],[price2]]/Working_Data[[#This Row],[quantity]]</f>
        <v>1217.19</v>
      </c>
      <c r="M600" s="3">
        <v>1217.19</v>
      </c>
      <c r="N600" t="s">
        <v>28</v>
      </c>
      <c r="O600">
        <v>7</v>
      </c>
      <c r="P600" s="1">
        <v>45782</v>
      </c>
      <c r="Q600">
        <v>88</v>
      </c>
      <c r="R600" t="s">
        <v>29</v>
      </c>
      <c r="S600">
        <v>2</v>
      </c>
      <c r="T600" s="1">
        <v>45856</v>
      </c>
      <c r="U600" t="s">
        <v>60</v>
      </c>
      <c r="V600" t="str">
        <f>TEXT(WEEKDAY(Working_Data[[#This Row],[order_date]],1),"DDDD")</f>
        <v>Monday</v>
      </c>
      <c r="W600" t="str">
        <f>TEXT(Working_Data[[#This Row],[order_date]],"mmmm")</f>
        <v>October</v>
      </c>
      <c r="X600" s="7">
        <f>Working_Data[[#This Row],[last_order_date]]-Working_Data[[#This Row],[signup_date]]</f>
        <v>90</v>
      </c>
      <c r="Y600" s="7">
        <f>IF(Working_Data[[#This Row],[churned]]="Active",1,0)</f>
        <v>1</v>
      </c>
      <c r="Z600" s="7">
        <f>YEAR(Working_Data[[#This Row],[order_date]])</f>
        <v>2023</v>
      </c>
    </row>
    <row r="601" spans="1:26" x14ac:dyDescent="0.25">
      <c r="A601" t="s">
        <v>1252</v>
      </c>
      <c r="B601" t="s">
        <v>38</v>
      </c>
      <c r="C601" t="s">
        <v>82</v>
      </c>
      <c r="D601" t="s">
        <v>32</v>
      </c>
      <c r="E601" s="1">
        <v>45995</v>
      </c>
      <c r="F601" t="s">
        <v>1253</v>
      </c>
      <c r="G601" s="1">
        <v>45229</v>
      </c>
      <c r="H601" t="s">
        <v>41</v>
      </c>
      <c r="I601" t="s">
        <v>26</v>
      </c>
      <c r="J601" t="s">
        <v>27</v>
      </c>
      <c r="K601">
        <v>4</v>
      </c>
      <c r="L601" s="3">
        <f>Working_Data[[#This Row],[price2]]/Working_Data[[#This Row],[quantity]]</f>
        <v>262.4425</v>
      </c>
      <c r="M601" s="3">
        <v>1049.77</v>
      </c>
      <c r="N601" t="s">
        <v>50</v>
      </c>
      <c r="O601">
        <v>26</v>
      </c>
      <c r="P601" s="1">
        <v>45616</v>
      </c>
      <c r="Q601">
        <v>139</v>
      </c>
      <c r="R601" t="s">
        <v>43</v>
      </c>
      <c r="S601">
        <v>5</v>
      </c>
      <c r="T601" s="1">
        <v>45587</v>
      </c>
      <c r="U601" t="s">
        <v>60</v>
      </c>
      <c r="V601" t="str">
        <f>TEXT(WEEKDAY(Working_Data[[#This Row],[order_date]],1),"DDDD")</f>
        <v>Monday</v>
      </c>
      <c r="W601" t="str">
        <f>TEXT(Working_Data[[#This Row],[order_date]],"mmmm")</f>
        <v>October</v>
      </c>
      <c r="X601" s="7">
        <f>Working_Data[[#This Row],[last_order_date]]-Working_Data[[#This Row],[signup_date]]</f>
        <v>-379</v>
      </c>
      <c r="Y601" s="7">
        <f>IF(Working_Data[[#This Row],[churned]]="Active",1,0)</f>
        <v>0</v>
      </c>
      <c r="Z601" s="7">
        <f>YEAR(Working_Data[[#This Row],[order_date]])</f>
        <v>2023</v>
      </c>
    </row>
    <row r="602" spans="1:26" x14ac:dyDescent="0.25">
      <c r="A602" t="s">
        <v>1254</v>
      </c>
      <c r="B602" t="s">
        <v>45</v>
      </c>
      <c r="C602" t="s">
        <v>82</v>
      </c>
      <c r="D602" t="s">
        <v>52</v>
      </c>
      <c r="E602" s="1">
        <v>45240</v>
      </c>
      <c r="F602" t="s">
        <v>1255</v>
      </c>
      <c r="G602" s="1">
        <v>45229</v>
      </c>
      <c r="H602" t="s">
        <v>41</v>
      </c>
      <c r="I602" t="s">
        <v>63</v>
      </c>
      <c r="J602" t="s">
        <v>64</v>
      </c>
      <c r="K602">
        <v>4</v>
      </c>
      <c r="L602" s="3">
        <f>Working_Data[[#This Row],[price2]]/Working_Data[[#This Row],[quantity]]</f>
        <v>229.3075</v>
      </c>
      <c r="M602" s="3">
        <v>917.23</v>
      </c>
      <c r="N602" t="s">
        <v>35</v>
      </c>
      <c r="O602">
        <v>41</v>
      </c>
      <c r="P602" s="1">
        <v>45742</v>
      </c>
      <c r="Q602">
        <v>479</v>
      </c>
      <c r="R602" t="s">
        <v>43</v>
      </c>
      <c r="S602">
        <v>2</v>
      </c>
      <c r="T602" s="1">
        <v>45550</v>
      </c>
      <c r="U602" t="s">
        <v>30</v>
      </c>
      <c r="V602" t="str">
        <f>TEXT(WEEKDAY(Working_Data[[#This Row],[order_date]],1),"DDDD")</f>
        <v>Monday</v>
      </c>
      <c r="W602" t="str">
        <f>TEXT(Working_Data[[#This Row],[order_date]],"mmmm")</f>
        <v>October</v>
      </c>
      <c r="X602" s="7">
        <f>Working_Data[[#This Row],[last_order_date]]-Working_Data[[#This Row],[signup_date]]</f>
        <v>502</v>
      </c>
      <c r="Y602" s="7">
        <f>IF(Working_Data[[#This Row],[churned]]="Active",1,0)</f>
        <v>0</v>
      </c>
      <c r="Z602" s="7">
        <f>YEAR(Working_Data[[#This Row],[order_date]])</f>
        <v>2023</v>
      </c>
    </row>
    <row r="603" spans="1:26" x14ac:dyDescent="0.25">
      <c r="A603" t="s">
        <v>1256</v>
      </c>
      <c r="B603" t="s">
        <v>21</v>
      </c>
      <c r="C603" t="s">
        <v>82</v>
      </c>
      <c r="D603" t="s">
        <v>77</v>
      </c>
      <c r="E603" s="1">
        <v>45387</v>
      </c>
      <c r="F603" t="s">
        <v>1257</v>
      </c>
      <c r="G603" s="1">
        <v>45229</v>
      </c>
      <c r="H603" t="s">
        <v>47</v>
      </c>
      <c r="I603" t="s">
        <v>48</v>
      </c>
      <c r="J603" t="s">
        <v>27</v>
      </c>
      <c r="K603">
        <v>1</v>
      </c>
      <c r="L603" s="3">
        <f>Working_Data[[#This Row],[price2]]/Working_Data[[#This Row],[quantity]]</f>
        <v>1049.57</v>
      </c>
      <c r="M603" s="3">
        <v>1049.57</v>
      </c>
      <c r="N603" t="s">
        <v>50</v>
      </c>
      <c r="O603">
        <v>11</v>
      </c>
      <c r="P603" s="1">
        <v>45670</v>
      </c>
      <c r="Q603">
        <v>383</v>
      </c>
      <c r="R603" t="s">
        <v>29</v>
      </c>
      <c r="S603">
        <v>5</v>
      </c>
      <c r="T603" s="1">
        <v>45772</v>
      </c>
      <c r="U603" t="s">
        <v>60</v>
      </c>
      <c r="V603" t="str">
        <f>TEXT(WEEKDAY(Working_Data[[#This Row],[order_date]],1),"DDDD")</f>
        <v>Monday</v>
      </c>
      <c r="W603" t="str">
        <f>TEXT(Working_Data[[#This Row],[order_date]],"mmmm")</f>
        <v>October</v>
      </c>
      <c r="X603" s="7">
        <f>Working_Data[[#This Row],[last_order_date]]-Working_Data[[#This Row],[signup_date]]</f>
        <v>283</v>
      </c>
      <c r="Y603" s="7">
        <f>IF(Working_Data[[#This Row],[churned]]="Active",1,0)</f>
        <v>1</v>
      </c>
      <c r="Z603" s="7">
        <f>YEAR(Working_Data[[#This Row],[order_date]])</f>
        <v>2023</v>
      </c>
    </row>
    <row r="604" spans="1:26" x14ac:dyDescent="0.25">
      <c r="A604" t="s">
        <v>1258</v>
      </c>
      <c r="B604" t="s">
        <v>38</v>
      </c>
      <c r="C604" t="s">
        <v>82</v>
      </c>
      <c r="D604" t="s">
        <v>56</v>
      </c>
      <c r="E604" s="1">
        <v>45863</v>
      </c>
      <c r="F604" t="s">
        <v>1259</v>
      </c>
      <c r="G604" s="1">
        <v>45229</v>
      </c>
      <c r="H604" t="s">
        <v>34</v>
      </c>
      <c r="I604" t="s">
        <v>54</v>
      </c>
      <c r="J604" t="s">
        <v>27</v>
      </c>
      <c r="K604">
        <v>4</v>
      </c>
      <c r="L604" s="3">
        <f>Working_Data[[#This Row],[price2]]/Working_Data[[#This Row],[quantity]]</f>
        <v>200.52</v>
      </c>
      <c r="M604" s="3">
        <v>802.08</v>
      </c>
      <c r="N604" t="s">
        <v>28</v>
      </c>
      <c r="O604">
        <v>26</v>
      </c>
      <c r="P604" s="1">
        <v>45795</v>
      </c>
      <c r="Q604">
        <v>88</v>
      </c>
      <c r="R604" t="s">
        <v>43</v>
      </c>
      <c r="S604">
        <v>2</v>
      </c>
      <c r="T604" s="1">
        <v>45617</v>
      </c>
      <c r="U604" t="s">
        <v>30</v>
      </c>
      <c r="V604" t="str">
        <f>TEXT(WEEKDAY(Working_Data[[#This Row],[order_date]],1),"DDDD")</f>
        <v>Monday</v>
      </c>
      <c r="W604" t="str">
        <f>TEXT(Working_Data[[#This Row],[order_date]],"mmmm")</f>
        <v>October</v>
      </c>
      <c r="X604" s="7">
        <f>Working_Data[[#This Row],[last_order_date]]-Working_Data[[#This Row],[signup_date]]</f>
        <v>-68</v>
      </c>
      <c r="Y604" s="7">
        <f>IF(Working_Data[[#This Row],[churned]]="Active",1,0)</f>
        <v>0</v>
      </c>
      <c r="Z604" s="7">
        <f>YEAR(Working_Data[[#This Row],[order_date]])</f>
        <v>2023</v>
      </c>
    </row>
    <row r="605" spans="1:26" x14ac:dyDescent="0.25">
      <c r="A605" t="s">
        <v>1260</v>
      </c>
      <c r="B605" t="s">
        <v>21</v>
      </c>
      <c r="C605" t="s">
        <v>39</v>
      </c>
      <c r="D605" t="s">
        <v>32</v>
      </c>
      <c r="E605" s="1">
        <v>45437</v>
      </c>
      <c r="F605" t="s">
        <v>1261</v>
      </c>
      <c r="G605" s="1">
        <v>45230</v>
      </c>
      <c r="H605" t="s">
        <v>58</v>
      </c>
      <c r="I605" t="s">
        <v>42</v>
      </c>
      <c r="J605" t="s">
        <v>67</v>
      </c>
      <c r="K605">
        <v>1</v>
      </c>
      <c r="L605" s="3">
        <f>Working_Data[[#This Row],[price2]]/Working_Data[[#This Row],[quantity]]</f>
        <v>1049.51</v>
      </c>
      <c r="M605" s="3">
        <v>1049.51</v>
      </c>
      <c r="N605" t="s">
        <v>28</v>
      </c>
      <c r="O605">
        <v>26</v>
      </c>
      <c r="P605" s="1">
        <v>45333</v>
      </c>
      <c r="Q605">
        <v>307</v>
      </c>
      <c r="R605" t="s">
        <v>29</v>
      </c>
      <c r="S605">
        <v>4</v>
      </c>
      <c r="T605" s="1">
        <v>45680</v>
      </c>
      <c r="U605" t="s">
        <v>60</v>
      </c>
      <c r="V605" t="str">
        <f>TEXT(WEEKDAY(Working_Data[[#This Row],[order_date]],1),"DDDD")</f>
        <v>Tuesday</v>
      </c>
      <c r="W605" t="str">
        <f>TEXT(Working_Data[[#This Row],[order_date]],"mmmm")</f>
        <v>October</v>
      </c>
      <c r="X605" s="7">
        <f>Working_Data[[#This Row],[last_order_date]]-Working_Data[[#This Row],[signup_date]]</f>
        <v>-104</v>
      </c>
      <c r="Y605" s="7">
        <f>IF(Working_Data[[#This Row],[churned]]="Active",1,0)</f>
        <v>1</v>
      </c>
      <c r="Z605" s="7">
        <f>YEAR(Working_Data[[#This Row],[order_date]])</f>
        <v>2023</v>
      </c>
    </row>
    <row r="606" spans="1:26" x14ac:dyDescent="0.25">
      <c r="A606" t="s">
        <v>1262</v>
      </c>
      <c r="B606" t="s">
        <v>45</v>
      </c>
      <c r="C606" t="s">
        <v>39</v>
      </c>
      <c r="D606" t="s">
        <v>56</v>
      </c>
      <c r="E606" s="1">
        <v>45439</v>
      </c>
      <c r="F606" t="s">
        <v>1263</v>
      </c>
      <c r="G606" s="1">
        <v>45230</v>
      </c>
      <c r="H606" t="s">
        <v>41</v>
      </c>
      <c r="I606" t="s">
        <v>63</v>
      </c>
      <c r="J606" t="s">
        <v>67</v>
      </c>
      <c r="K606">
        <v>2</v>
      </c>
      <c r="L606" s="3">
        <f>Working_Data[[#This Row],[price2]]/Working_Data[[#This Row],[quantity]]</f>
        <v>517.70000000000005</v>
      </c>
      <c r="M606" s="3">
        <v>1035.4000000000001</v>
      </c>
      <c r="N606" t="s">
        <v>35</v>
      </c>
      <c r="O606">
        <v>44</v>
      </c>
      <c r="P606" s="1">
        <v>45636</v>
      </c>
      <c r="Q606">
        <v>132</v>
      </c>
      <c r="R606" t="s">
        <v>43</v>
      </c>
      <c r="S606">
        <v>1</v>
      </c>
      <c r="T606" s="1">
        <v>45705</v>
      </c>
      <c r="U606" t="s">
        <v>36</v>
      </c>
      <c r="V606" t="str">
        <f>TEXT(WEEKDAY(Working_Data[[#This Row],[order_date]],1),"DDDD")</f>
        <v>Tuesday</v>
      </c>
      <c r="W606" t="str">
        <f>TEXT(Working_Data[[#This Row],[order_date]],"mmmm")</f>
        <v>October</v>
      </c>
      <c r="X606" s="7">
        <f>Working_Data[[#This Row],[last_order_date]]-Working_Data[[#This Row],[signup_date]]</f>
        <v>197</v>
      </c>
      <c r="Y606" s="7">
        <f>IF(Working_Data[[#This Row],[churned]]="Active",1,0)</f>
        <v>0</v>
      </c>
      <c r="Z606" s="7">
        <f>YEAR(Working_Data[[#This Row],[order_date]])</f>
        <v>2023</v>
      </c>
    </row>
    <row r="607" spans="1:26" x14ac:dyDescent="0.25">
      <c r="A607" t="s">
        <v>1264</v>
      </c>
      <c r="B607" t="s">
        <v>21</v>
      </c>
      <c r="C607" t="s">
        <v>22</v>
      </c>
      <c r="D607" t="s">
        <v>52</v>
      </c>
      <c r="E607" s="1">
        <v>45744</v>
      </c>
      <c r="F607" t="s">
        <v>1265</v>
      </c>
      <c r="G607" s="1">
        <v>45230</v>
      </c>
      <c r="H607" t="s">
        <v>34</v>
      </c>
      <c r="I607" t="s">
        <v>63</v>
      </c>
      <c r="J607" t="s">
        <v>64</v>
      </c>
      <c r="K607">
        <v>3</v>
      </c>
      <c r="L607" s="3">
        <f>Working_Data[[#This Row],[price2]]/Working_Data[[#This Row],[quantity]]</f>
        <v>490.82333333333332</v>
      </c>
      <c r="M607" s="3">
        <v>1472.47</v>
      </c>
      <c r="N607" t="s">
        <v>28</v>
      </c>
      <c r="O607">
        <v>23</v>
      </c>
      <c r="P607" s="1">
        <v>45686</v>
      </c>
      <c r="Q607">
        <v>248</v>
      </c>
      <c r="R607" t="s">
        <v>29</v>
      </c>
      <c r="S607">
        <v>3</v>
      </c>
      <c r="T607" s="1">
        <v>45765</v>
      </c>
      <c r="U607" t="s">
        <v>36</v>
      </c>
      <c r="V607" t="str">
        <f>TEXT(WEEKDAY(Working_Data[[#This Row],[order_date]],1),"DDDD")</f>
        <v>Tuesday</v>
      </c>
      <c r="W607" t="str">
        <f>TEXT(Working_Data[[#This Row],[order_date]],"mmmm")</f>
        <v>October</v>
      </c>
      <c r="X607" s="7">
        <f>Working_Data[[#This Row],[last_order_date]]-Working_Data[[#This Row],[signup_date]]</f>
        <v>-58</v>
      </c>
      <c r="Y607" s="7">
        <f>IF(Working_Data[[#This Row],[churned]]="Active",1,0)</f>
        <v>1</v>
      </c>
      <c r="Z607" s="7">
        <f>YEAR(Working_Data[[#This Row],[order_date]])</f>
        <v>2023</v>
      </c>
    </row>
    <row r="608" spans="1:26" x14ac:dyDescent="0.25">
      <c r="A608" t="s">
        <v>1266</v>
      </c>
      <c r="B608" t="s">
        <v>45</v>
      </c>
      <c r="C608" t="s">
        <v>39</v>
      </c>
      <c r="D608" t="s">
        <v>23</v>
      </c>
      <c r="E608" s="1">
        <v>45327</v>
      </c>
      <c r="F608" t="s">
        <v>1267</v>
      </c>
      <c r="G608" s="1">
        <v>45230</v>
      </c>
      <c r="H608" t="s">
        <v>47</v>
      </c>
      <c r="I608" t="s">
        <v>48</v>
      </c>
      <c r="J608" t="s">
        <v>49</v>
      </c>
      <c r="K608">
        <v>1</v>
      </c>
      <c r="L608" s="3">
        <f>Working_Data[[#This Row],[price2]]/Working_Data[[#This Row],[quantity]]</f>
        <v>1362.27</v>
      </c>
      <c r="M608" s="3">
        <v>1362.27</v>
      </c>
      <c r="N608" t="s">
        <v>35</v>
      </c>
      <c r="O608">
        <v>13</v>
      </c>
      <c r="P608" s="1">
        <v>45804</v>
      </c>
      <c r="Q608">
        <v>71</v>
      </c>
      <c r="R608" t="s">
        <v>43</v>
      </c>
      <c r="S608">
        <v>3</v>
      </c>
      <c r="T608" s="1">
        <v>45333</v>
      </c>
      <c r="U608" t="s">
        <v>30</v>
      </c>
      <c r="V608" t="str">
        <f>TEXT(WEEKDAY(Working_Data[[#This Row],[order_date]],1),"DDDD")</f>
        <v>Tuesday</v>
      </c>
      <c r="W608" t="str">
        <f>TEXT(Working_Data[[#This Row],[order_date]],"mmmm")</f>
        <v>October</v>
      </c>
      <c r="X608" s="7">
        <f>Working_Data[[#This Row],[last_order_date]]-Working_Data[[#This Row],[signup_date]]</f>
        <v>477</v>
      </c>
      <c r="Y608" s="7">
        <f>IF(Working_Data[[#This Row],[churned]]="Active",1,0)</f>
        <v>0</v>
      </c>
      <c r="Z608" s="7">
        <f>YEAR(Working_Data[[#This Row],[order_date]])</f>
        <v>2023</v>
      </c>
    </row>
    <row r="609" spans="1:26" x14ac:dyDescent="0.25">
      <c r="A609" t="s">
        <v>1268</v>
      </c>
      <c r="B609" t="s">
        <v>21</v>
      </c>
      <c r="C609" t="s">
        <v>39</v>
      </c>
      <c r="D609" t="s">
        <v>23</v>
      </c>
      <c r="E609" s="1">
        <v>45839</v>
      </c>
      <c r="F609" t="s">
        <v>1269</v>
      </c>
      <c r="G609" s="1">
        <v>45230</v>
      </c>
      <c r="H609" t="s">
        <v>58</v>
      </c>
      <c r="I609" t="s">
        <v>26</v>
      </c>
      <c r="J609" t="s">
        <v>59</v>
      </c>
      <c r="K609">
        <v>2</v>
      </c>
      <c r="L609" s="3">
        <f>Working_Data[[#This Row],[price2]]/Working_Data[[#This Row],[quantity]]</f>
        <v>301.68</v>
      </c>
      <c r="M609" s="3">
        <v>603.36</v>
      </c>
      <c r="N609" t="s">
        <v>50</v>
      </c>
      <c r="O609">
        <v>13</v>
      </c>
      <c r="P609" s="1">
        <v>45816</v>
      </c>
      <c r="Q609">
        <v>418</v>
      </c>
      <c r="R609" t="s">
        <v>43</v>
      </c>
      <c r="S609">
        <v>3</v>
      </c>
      <c r="T609" s="1">
        <v>45663</v>
      </c>
      <c r="U609" t="s">
        <v>36</v>
      </c>
      <c r="V609" t="str">
        <f>TEXT(WEEKDAY(Working_Data[[#This Row],[order_date]],1),"DDDD")</f>
        <v>Tuesday</v>
      </c>
      <c r="W609" t="str">
        <f>TEXT(Working_Data[[#This Row],[order_date]],"mmmm")</f>
        <v>October</v>
      </c>
      <c r="X609" s="7">
        <f>Working_Data[[#This Row],[last_order_date]]-Working_Data[[#This Row],[signup_date]]</f>
        <v>-23</v>
      </c>
      <c r="Y609" s="7">
        <f>IF(Working_Data[[#This Row],[churned]]="Active",1,0)</f>
        <v>0</v>
      </c>
      <c r="Z609" s="7">
        <f>YEAR(Working_Data[[#This Row],[order_date]])</f>
        <v>2023</v>
      </c>
    </row>
    <row r="610" spans="1:26" x14ac:dyDescent="0.25">
      <c r="A610" t="s">
        <v>1270</v>
      </c>
      <c r="B610" t="s">
        <v>38</v>
      </c>
      <c r="C610" t="s">
        <v>82</v>
      </c>
      <c r="D610" t="s">
        <v>56</v>
      </c>
      <c r="E610" s="1">
        <v>45296</v>
      </c>
      <c r="F610" t="s">
        <v>1271</v>
      </c>
      <c r="G610" s="1">
        <v>45230</v>
      </c>
      <c r="H610" t="s">
        <v>25</v>
      </c>
      <c r="I610" t="s">
        <v>63</v>
      </c>
      <c r="J610" t="s">
        <v>49</v>
      </c>
      <c r="K610">
        <v>3</v>
      </c>
      <c r="L610" s="3">
        <f>Working_Data[[#This Row],[price2]]/Working_Data[[#This Row],[quantity]]</f>
        <v>347.30666666666667</v>
      </c>
      <c r="M610" s="3">
        <v>1041.92</v>
      </c>
      <c r="N610" t="s">
        <v>28</v>
      </c>
      <c r="O610">
        <v>3</v>
      </c>
      <c r="P610" s="1">
        <v>45908</v>
      </c>
      <c r="Q610">
        <v>360</v>
      </c>
      <c r="R610" t="s">
        <v>29</v>
      </c>
      <c r="S610">
        <v>3</v>
      </c>
      <c r="T610" s="1">
        <v>45835</v>
      </c>
      <c r="U610" t="s">
        <v>36</v>
      </c>
      <c r="V610" t="str">
        <f>TEXT(WEEKDAY(Working_Data[[#This Row],[order_date]],1),"DDDD")</f>
        <v>Tuesday</v>
      </c>
      <c r="W610" t="str">
        <f>TEXT(Working_Data[[#This Row],[order_date]],"mmmm")</f>
        <v>October</v>
      </c>
      <c r="X610" s="7">
        <f>Working_Data[[#This Row],[last_order_date]]-Working_Data[[#This Row],[signup_date]]</f>
        <v>612</v>
      </c>
      <c r="Y610" s="7">
        <f>IF(Working_Data[[#This Row],[churned]]="Active",1,0)</f>
        <v>1</v>
      </c>
      <c r="Z610" s="7">
        <f>YEAR(Working_Data[[#This Row],[order_date]])</f>
        <v>2023</v>
      </c>
    </row>
    <row r="611" spans="1:26" x14ac:dyDescent="0.25">
      <c r="A611" t="s">
        <v>1272</v>
      </c>
      <c r="B611" t="s">
        <v>21</v>
      </c>
      <c r="C611" t="s">
        <v>22</v>
      </c>
      <c r="D611" t="s">
        <v>52</v>
      </c>
      <c r="E611" s="1">
        <v>45994</v>
      </c>
      <c r="F611" t="s">
        <v>1273</v>
      </c>
      <c r="G611" s="1">
        <v>45230</v>
      </c>
      <c r="H611" t="s">
        <v>41</v>
      </c>
      <c r="I611" t="s">
        <v>54</v>
      </c>
      <c r="J611" t="s">
        <v>59</v>
      </c>
      <c r="K611">
        <v>2</v>
      </c>
      <c r="L611" s="3">
        <f>Working_Data[[#This Row],[price2]]/Working_Data[[#This Row],[quantity]]</f>
        <v>669.86500000000001</v>
      </c>
      <c r="M611" s="3">
        <v>1339.73</v>
      </c>
      <c r="N611" t="s">
        <v>28</v>
      </c>
      <c r="O611">
        <v>14</v>
      </c>
      <c r="P611" s="1">
        <v>45587</v>
      </c>
      <c r="Q611">
        <v>66</v>
      </c>
      <c r="R611" t="s">
        <v>43</v>
      </c>
      <c r="S611">
        <v>1</v>
      </c>
      <c r="T611" s="1">
        <v>45361</v>
      </c>
      <c r="U611" t="s">
        <v>36</v>
      </c>
      <c r="V611" t="str">
        <f>TEXT(WEEKDAY(Working_Data[[#This Row],[order_date]],1),"DDDD")</f>
        <v>Tuesday</v>
      </c>
      <c r="W611" t="str">
        <f>TEXT(Working_Data[[#This Row],[order_date]],"mmmm")</f>
        <v>October</v>
      </c>
      <c r="X611" s="7">
        <f>Working_Data[[#This Row],[last_order_date]]-Working_Data[[#This Row],[signup_date]]</f>
        <v>-407</v>
      </c>
      <c r="Y611" s="7">
        <f>IF(Working_Data[[#This Row],[churned]]="Active",1,0)</f>
        <v>0</v>
      </c>
      <c r="Z611" s="7">
        <f>YEAR(Working_Data[[#This Row],[order_date]])</f>
        <v>2023</v>
      </c>
    </row>
    <row r="612" spans="1:26" x14ac:dyDescent="0.25">
      <c r="A612" t="s">
        <v>1274</v>
      </c>
      <c r="B612" t="s">
        <v>38</v>
      </c>
      <c r="C612" t="s">
        <v>22</v>
      </c>
      <c r="D612" t="s">
        <v>77</v>
      </c>
      <c r="E612" s="1">
        <v>45801</v>
      </c>
      <c r="F612" t="s">
        <v>1275</v>
      </c>
      <c r="G612" s="1">
        <v>45230</v>
      </c>
      <c r="H612" t="s">
        <v>47</v>
      </c>
      <c r="I612" t="s">
        <v>54</v>
      </c>
      <c r="J612" t="s">
        <v>49</v>
      </c>
      <c r="K612">
        <v>1</v>
      </c>
      <c r="L612" s="3">
        <f>Working_Data[[#This Row],[price2]]/Working_Data[[#This Row],[quantity]]</f>
        <v>1468.01</v>
      </c>
      <c r="M612" s="3">
        <v>1468.01</v>
      </c>
      <c r="N612" t="s">
        <v>28</v>
      </c>
      <c r="O612">
        <v>12</v>
      </c>
      <c r="P612" s="1">
        <v>45656</v>
      </c>
      <c r="Q612">
        <v>312</v>
      </c>
      <c r="R612" t="s">
        <v>29</v>
      </c>
      <c r="S612">
        <v>3</v>
      </c>
      <c r="T612" s="1">
        <v>45665</v>
      </c>
      <c r="U612" t="s">
        <v>30</v>
      </c>
      <c r="V612" t="str">
        <f>TEXT(WEEKDAY(Working_Data[[#This Row],[order_date]],1),"DDDD")</f>
        <v>Tuesday</v>
      </c>
      <c r="W612" t="str">
        <f>TEXT(Working_Data[[#This Row],[order_date]],"mmmm")</f>
        <v>October</v>
      </c>
      <c r="X612" s="7">
        <f>Working_Data[[#This Row],[last_order_date]]-Working_Data[[#This Row],[signup_date]]</f>
        <v>-145</v>
      </c>
      <c r="Y612" s="7">
        <f>IF(Working_Data[[#This Row],[churned]]="Active",1,0)</f>
        <v>1</v>
      </c>
      <c r="Z612" s="7">
        <f>YEAR(Working_Data[[#This Row],[order_date]])</f>
        <v>2023</v>
      </c>
    </row>
    <row r="613" spans="1:26" x14ac:dyDescent="0.25">
      <c r="A613" t="s">
        <v>1276</v>
      </c>
      <c r="B613" t="s">
        <v>21</v>
      </c>
      <c r="C613" t="s">
        <v>82</v>
      </c>
      <c r="D613" t="s">
        <v>52</v>
      </c>
      <c r="E613" s="1">
        <v>45962</v>
      </c>
      <c r="F613" t="s">
        <v>1277</v>
      </c>
      <c r="G613" s="1">
        <v>45230</v>
      </c>
      <c r="H613" t="s">
        <v>34</v>
      </c>
      <c r="I613" t="s">
        <v>26</v>
      </c>
      <c r="J613" t="s">
        <v>59</v>
      </c>
      <c r="K613">
        <v>5</v>
      </c>
      <c r="L613" s="3">
        <f>Working_Data[[#This Row],[price2]]/Working_Data[[#This Row],[quantity]]</f>
        <v>222.392</v>
      </c>
      <c r="M613" s="3">
        <v>1111.96</v>
      </c>
      <c r="N613" t="s">
        <v>28</v>
      </c>
      <c r="O613">
        <v>8</v>
      </c>
      <c r="P613" s="1">
        <v>45887</v>
      </c>
      <c r="Q613">
        <v>119</v>
      </c>
      <c r="R613" t="s">
        <v>29</v>
      </c>
      <c r="S613">
        <v>1</v>
      </c>
      <c r="T613" s="1">
        <v>45673</v>
      </c>
      <c r="U613" t="s">
        <v>36</v>
      </c>
      <c r="V613" t="str">
        <f>TEXT(WEEKDAY(Working_Data[[#This Row],[order_date]],1),"DDDD")</f>
        <v>Tuesday</v>
      </c>
      <c r="W613" t="str">
        <f>TEXT(Working_Data[[#This Row],[order_date]],"mmmm")</f>
        <v>October</v>
      </c>
      <c r="X613" s="7">
        <f>Working_Data[[#This Row],[last_order_date]]-Working_Data[[#This Row],[signup_date]]</f>
        <v>-75</v>
      </c>
      <c r="Y613" s="7">
        <f>IF(Working_Data[[#This Row],[churned]]="Active",1,0)</f>
        <v>1</v>
      </c>
      <c r="Z613" s="7">
        <f>YEAR(Working_Data[[#This Row],[order_date]])</f>
        <v>2023</v>
      </c>
    </row>
    <row r="614" spans="1:26" x14ac:dyDescent="0.25">
      <c r="A614" t="s">
        <v>1278</v>
      </c>
      <c r="B614" t="s">
        <v>45</v>
      </c>
      <c r="C614" t="s">
        <v>22</v>
      </c>
      <c r="D614" t="s">
        <v>77</v>
      </c>
      <c r="E614" s="1">
        <v>45374</v>
      </c>
      <c r="F614" t="s">
        <v>1279</v>
      </c>
      <c r="G614" s="1">
        <v>45230</v>
      </c>
      <c r="H614" t="s">
        <v>25</v>
      </c>
      <c r="I614" t="s">
        <v>48</v>
      </c>
      <c r="J614" t="s">
        <v>67</v>
      </c>
      <c r="K614">
        <v>2</v>
      </c>
      <c r="L614" s="3">
        <f>Working_Data[[#This Row],[price2]]/Working_Data[[#This Row],[quantity]]</f>
        <v>700.54</v>
      </c>
      <c r="M614" s="3">
        <v>1401.08</v>
      </c>
      <c r="N614" t="s">
        <v>50</v>
      </c>
      <c r="O614">
        <v>32</v>
      </c>
      <c r="P614" s="1">
        <v>45908</v>
      </c>
      <c r="Q614">
        <v>293</v>
      </c>
      <c r="R614" t="s">
        <v>43</v>
      </c>
      <c r="S614">
        <v>1</v>
      </c>
      <c r="T614" s="1">
        <v>45615</v>
      </c>
      <c r="U614" t="s">
        <v>60</v>
      </c>
      <c r="V614" t="str">
        <f>TEXT(WEEKDAY(Working_Data[[#This Row],[order_date]],1),"DDDD")</f>
        <v>Tuesday</v>
      </c>
      <c r="W614" t="str">
        <f>TEXT(Working_Data[[#This Row],[order_date]],"mmmm")</f>
        <v>October</v>
      </c>
      <c r="X614" s="7">
        <f>Working_Data[[#This Row],[last_order_date]]-Working_Data[[#This Row],[signup_date]]</f>
        <v>534</v>
      </c>
      <c r="Y614" s="7">
        <f>IF(Working_Data[[#This Row],[churned]]="Active",1,0)</f>
        <v>0</v>
      </c>
      <c r="Z614" s="7">
        <f>YEAR(Working_Data[[#This Row],[order_date]])</f>
        <v>2023</v>
      </c>
    </row>
    <row r="615" spans="1:26" x14ac:dyDescent="0.25">
      <c r="A615" t="s">
        <v>1280</v>
      </c>
      <c r="B615" t="s">
        <v>21</v>
      </c>
      <c r="C615" t="s">
        <v>82</v>
      </c>
      <c r="D615" t="s">
        <v>56</v>
      </c>
      <c r="E615" s="1">
        <v>45316</v>
      </c>
      <c r="F615" t="s">
        <v>1281</v>
      </c>
      <c r="G615" s="1">
        <v>44937</v>
      </c>
      <c r="H615" t="s">
        <v>25</v>
      </c>
      <c r="I615" t="s">
        <v>26</v>
      </c>
      <c r="J615" t="s">
        <v>49</v>
      </c>
      <c r="K615">
        <v>3</v>
      </c>
      <c r="L615" s="3">
        <f>Working_Data[[#This Row],[price2]]/Working_Data[[#This Row],[quantity]]</f>
        <v>244.30999999999997</v>
      </c>
      <c r="M615" s="3">
        <v>732.93</v>
      </c>
      <c r="N615" t="s">
        <v>28</v>
      </c>
      <c r="O615">
        <v>31</v>
      </c>
      <c r="P615" s="1">
        <v>45791</v>
      </c>
      <c r="Q615">
        <v>428</v>
      </c>
      <c r="R615" t="s">
        <v>43</v>
      </c>
      <c r="S615">
        <v>2</v>
      </c>
      <c r="T615" s="1">
        <v>45545</v>
      </c>
      <c r="U615" t="s">
        <v>30</v>
      </c>
      <c r="V615" t="str">
        <f>TEXT(WEEKDAY(Working_Data[[#This Row],[order_date]],1),"DDDD")</f>
        <v>Wednesday</v>
      </c>
      <c r="W615" t="str">
        <f>TEXT(Working_Data[[#This Row],[order_date]],"mmmm")</f>
        <v>January</v>
      </c>
      <c r="X615" s="7">
        <f>Working_Data[[#This Row],[last_order_date]]-Working_Data[[#This Row],[signup_date]]</f>
        <v>475</v>
      </c>
      <c r="Y615" s="7">
        <f>IF(Working_Data[[#This Row],[churned]]="Active",1,0)</f>
        <v>0</v>
      </c>
      <c r="Z615" s="7">
        <f>YEAR(Working_Data[[#This Row],[order_date]])</f>
        <v>2023</v>
      </c>
    </row>
    <row r="616" spans="1:26" x14ac:dyDescent="0.25">
      <c r="A616" t="s">
        <v>1282</v>
      </c>
      <c r="B616" t="s">
        <v>21</v>
      </c>
      <c r="C616" t="s">
        <v>22</v>
      </c>
      <c r="D616" t="s">
        <v>23</v>
      </c>
      <c r="E616" s="1">
        <v>45806</v>
      </c>
      <c r="F616" t="s">
        <v>1283</v>
      </c>
      <c r="G616" s="1">
        <v>44937</v>
      </c>
      <c r="H616" t="s">
        <v>58</v>
      </c>
      <c r="I616" t="s">
        <v>54</v>
      </c>
      <c r="J616" t="s">
        <v>27</v>
      </c>
      <c r="K616">
        <v>2</v>
      </c>
      <c r="L616" s="3">
        <f>Working_Data[[#This Row],[price2]]/Working_Data[[#This Row],[quantity]]</f>
        <v>105.5</v>
      </c>
      <c r="M616" s="3">
        <v>211</v>
      </c>
      <c r="N616" t="s">
        <v>35</v>
      </c>
      <c r="O616">
        <v>10</v>
      </c>
      <c r="P616" s="1">
        <v>45706</v>
      </c>
      <c r="Q616">
        <v>452</v>
      </c>
      <c r="R616" t="s">
        <v>29</v>
      </c>
      <c r="S616">
        <v>4</v>
      </c>
      <c r="T616" s="1">
        <v>45767</v>
      </c>
      <c r="U616" t="s">
        <v>60</v>
      </c>
      <c r="V616" t="str">
        <f>TEXT(WEEKDAY(Working_Data[[#This Row],[order_date]],1),"DDDD")</f>
        <v>Wednesday</v>
      </c>
      <c r="W616" t="str">
        <f>TEXT(Working_Data[[#This Row],[order_date]],"mmmm")</f>
        <v>January</v>
      </c>
      <c r="X616" s="7">
        <f>Working_Data[[#This Row],[last_order_date]]-Working_Data[[#This Row],[signup_date]]</f>
        <v>-100</v>
      </c>
      <c r="Y616" s="7">
        <f>IF(Working_Data[[#This Row],[churned]]="Active",1,0)</f>
        <v>1</v>
      </c>
      <c r="Z616" s="7">
        <f>YEAR(Working_Data[[#This Row],[order_date]])</f>
        <v>2023</v>
      </c>
    </row>
    <row r="617" spans="1:26" x14ac:dyDescent="0.25">
      <c r="A617" t="s">
        <v>1284</v>
      </c>
      <c r="B617" t="s">
        <v>21</v>
      </c>
      <c r="C617" t="s">
        <v>22</v>
      </c>
      <c r="D617" t="s">
        <v>56</v>
      </c>
      <c r="E617" s="1">
        <v>45587</v>
      </c>
      <c r="F617" t="s">
        <v>1285</v>
      </c>
      <c r="G617" s="1">
        <v>44937</v>
      </c>
      <c r="H617" t="s">
        <v>58</v>
      </c>
      <c r="I617" t="s">
        <v>26</v>
      </c>
      <c r="J617" t="s">
        <v>64</v>
      </c>
      <c r="K617">
        <v>3</v>
      </c>
      <c r="L617" s="3">
        <f>Working_Data[[#This Row],[price2]]/Working_Data[[#This Row],[quantity]]</f>
        <v>477.22</v>
      </c>
      <c r="M617" s="3">
        <v>1431.66</v>
      </c>
      <c r="N617" t="s">
        <v>28</v>
      </c>
      <c r="O617">
        <v>48</v>
      </c>
      <c r="P617" s="1">
        <v>45791</v>
      </c>
      <c r="Q617">
        <v>302</v>
      </c>
      <c r="R617" t="s">
        <v>43</v>
      </c>
      <c r="S617">
        <v>4</v>
      </c>
      <c r="T617" s="1">
        <v>45596</v>
      </c>
      <c r="U617" t="s">
        <v>30</v>
      </c>
      <c r="V617" t="str">
        <f>TEXT(WEEKDAY(Working_Data[[#This Row],[order_date]],1),"DDDD")</f>
        <v>Wednesday</v>
      </c>
      <c r="W617" t="str">
        <f>TEXT(Working_Data[[#This Row],[order_date]],"mmmm")</f>
        <v>January</v>
      </c>
      <c r="X617" s="7">
        <f>Working_Data[[#This Row],[last_order_date]]-Working_Data[[#This Row],[signup_date]]</f>
        <v>204</v>
      </c>
      <c r="Y617" s="7">
        <f>IF(Working_Data[[#This Row],[churned]]="Active",1,0)</f>
        <v>0</v>
      </c>
      <c r="Z617" s="7">
        <f>YEAR(Working_Data[[#This Row],[order_date]])</f>
        <v>2023</v>
      </c>
    </row>
    <row r="618" spans="1:26" x14ac:dyDescent="0.25">
      <c r="A618" t="s">
        <v>1286</v>
      </c>
      <c r="B618" t="s">
        <v>45</v>
      </c>
      <c r="C618" t="s">
        <v>39</v>
      </c>
      <c r="D618" t="s">
        <v>77</v>
      </c>
      <c r="E618" s="1">
        <v>45843</v>
      </c>
      <c r="F618" t="s">
        <v>1287</v>
      </c>
      <c r="G618" s="1">
        <v>44937</v>
      </c>
      <c r="H618" t="s">
        <v>58</v>
      </c>
      <c r="I618" t="s">
        <v>48</v>
      </c>
      <c r="J618" t="s">
        <v>59</v>
      </c>
      <c r="K618">
        <v>2</v>
      </c>
      <c r="L618" s="3">
        <f>Working_Data[[#This Row],[price2]]/Working_Data[[#This Row],[quantity]]</f>
        <v>394.61</v>
      </c>
      <c r="M618" s="3">
        <v>789.22</v>
      </c>
      <c r="N618" t="s">
        <v>50</v>
      </c>
      <c r="O618">
        <v>48</v>
      </c>
      <c r="P618" s="1">
        <v>45793</v>
      </c>
      <c r="Q618">
        <v>393</v>
      </c>
      <c r="R618" t="s">
        <v>43</v>
      </c>
      <c r="S618">
        <v>1</v>
      </c>
      <c r="T618" s="1">
        <v>45422</v>
      </c>
      <c r="U618" t="s">
        <v>30</v>
      </c>
      <c r="V618" t="str">
        <f>TEXT(WEEKDAY(Working_Data[[#This Row],[order_date]],1),"DDDD")</f>
        <v>Wednesday</v>
      </c>
      <c r="W618" t="str">
        <f>TEXT(Working_Data[[#This Row],[order_date]],"mmmm")</f>
        <v>January</v>
      </c>
      <c r="X618" s="7">
        <f>Working_Data[[#This Row],[last_order_date]]-Working_Data[[#This Row],[signup_date]]</f>
        <v>-50</v>
      </c>
      <c r="Y618" s="7">
        <f>IF(Working_Data[[#This Row],[churned]]="Active",1,0)</f>
        <v>0</v>
      </c>
      <c r="Z618" s="7">
        <f>YEAR(Working_Data[[#This Row],[order_date]])</f>
        <v>2023</v>
      </c>
    </row>
    <row r="619" spans="1:26" x14ac:dyDescent="0.25">
      <c r="A619" t="s">
        <v>1288</v>
      </c>
      <c r="B619" t="s">
        <v>45</v>
      </c>
      <c r="C619" t="s">
        <v>22</v>
      </c>
      <c r="D619" t="s">
        <v>32</v>
      </c>
      <c r="E619" s="1">
        <v>45675</v>
      </c>
      <c r="F619" t="s">
        <v>1289</v>
      </c>
      <c r="G619" s="1">
        <v>44937</v>
      </c>
      <c r="H619" t="s">
        <v>41</v>
      </c>
      <c r="I619" t="s">
        <v>26</v>
      </c>
      <c r="J619" t="s">
        <v>59</v>
      </c>
      <c r="K619">
        <v>1</v>
      </c>
      <c r="L619" s="3">
        <f>Working_Data[[#This Row],[price2]]/Working_Data[[#This Row],[quantity]]</f>
        <v>618.04999999999995</v>
      </c>
      <c r="M619" s="3">
        <v>618.04999999999995</v>
      </c>
      <c r="N619" t="s">
        <v>28</v>
      </c>
      <c r="O619">
        <v>33</v>
      </c>
      <c r="P619" s="1">
        <v>45623</v>
      </c>
      <c r="Q619">
        <v>12</v>
      </c>
      <c r="R619" t="s">
        <v>43</v>
      </c>
      <c r="S619">
        <v>4</v>
      </c>
      <c r="T619" s="1">
        <v>45889</v>
      </c>
      <c r="U619" t="s">
        <v>60</v>
      </c>
      <c r="V619" t="str">
        <f>TEXT(WEEKDAY(Working_Data[[#This Row],[order_date]],1),"DDDD")</f>
        <v>Wednesday</v>
      </c>
      <c r="W619" t="str">
        <f>TEXT(Working_Data[[#This Row],[order_date]],"mmmm")</f>
        <v>January</v>
      </c>
      <c r="X619" s="7">
        <f>Working_Data[[#This Row],[last_order_date]]-Working_Data[[#This Row],[signup_date]]</f>
        <v>-52</v>
      </c>
      <c r="Y619" s="7">
        <f>IF(Working_Data[[#This Row],[churned]]="Active",1,0)</f>
        <v>0</v>
      </c>
      <c r="Z619" s="7">
        <f>YEAR(Working_Data[[#This Row],[order_date]])</f>
        <v>2023</v>
      </c>
    </row>
    <row r="620" spans="1:26" x14ac:dyDescent="0.25">
      <c r="A620" t="s">
        <v>1290</v>
      </c>
      <c r="B620" t="s">
        <v>38</v>
      </c>
      <c r="C620" t="s">
        <v>82</v>
      </c>
      <c r="D620" t="s">
        <v>23</v>
      </c>
      <c r="E620" s="1">
        <v>45696</v>
      </c>
      <c r="F620" t="s">
        <v>1291</v>
      </c>
      <c r="G620" s="1">
        <v>44937</v>
      </c>
      <c r="H620" t="s">
        <v>41</v>
      </c>
      <c r="I620" t="s">
        <v>26</v>
      </c>
      <c r="J620" t="s">
        <v>49</v>
      </c>
      <c r="K620">
        <v>4</v>
      </c>
      <c r="L620" s="3">
        <f>Working_Data[[#This Row],[price2]]/Working_Data[[#This Row],[quantity]]</f>
        <v>250.29</v>
      </c>
      <c r="M620" s="3">
        <v>1001.16</v>
      </c>
      <c r="N620" t="s">
        <v>50</v>
      </c>
      <c r="O620">
        <v>37</v>
      </c>
      <c r="P620" s="1">
        <v>45780</v>
      </c>
      <c r="Q620">
        <v>267</v>
      </c>
      <c r="R620" t="s">
        <v>43</v>
      </c>
      <c r="S620">
        <v>1</v>
      </c>
      <c r="T620" s="1">
        <v>45803</v>
      </c>
      <c r="U620" t="s">
        <v>60</v>
      </c>
      <c r="V620" t="str">
        <f>TEXT(WEEKDAY(Working_Data[[#This Row],[order_date]],1),"DDDD")</f>
        <v>Wednesday</v>
      </c>
      <c r="W620" t="str">
        <f>TEXT(Working_Data[[#This Row],[order_date]],"mmmm")</f>
        <v>January</v>
      </c>
      <c r="X620" s="7">
        <f>Working_Data[[#This Row],[last_order_date]]-Working_Data[[#This Row],[signup_date]]</f>
        <v>84</v>
      </c>
      <c r="Y620" s="7">
        <f>IF(Working_Data[[#This Row],[churned]]="Active",1,0)</f>
        <v>0</v>
      </c>
      <c r="Z620" s="7">
        <f>YEAR(Working_Data[[#This Row],[order_date]])</f>
        <v>2023</v>
      </c>
    </row>
    <row r="621" spans="1:26" x14ac:dyDescent="0.25">
      <c r="A621" t="s">
        <v>1292</v>
      </c>
      <c r="B621" t="s">
        <v>38</v>
      </c>
      <c r="C621" t="s">
        <v>22</v>
      </c>
      <c r="D621" t="s">
        <v>77</v>
      </c>
      <c r="E621" s="1">
        <v>45844</v>
      </c>
      <c r="F621" t="s">
        <v>1293</v>
      </c>
      <c r="G621" s="1">
        <v>44937</v>
      </c>
      <c r="H621" t="s">
        <v>47</v>
      </c>
      <c r="I621" t="s">
        <v>48</v>
      </c>
      <c r="J621" t="s">
        <v>64</v>
      </c>
      <c r="K621">
        <v>3</v>
      </c>
      <c r="L621" s="3">
        <f>Working_Data[[#This Row],[price2]]/Working_Data[[#This Row],[quantity]]</f>
        <v>373.55666666666667</v>
      </c>
      <c r="M621" s="3">
        <v>1120.67</v>
      </c>
      <c r="N621" t="s">
        <v>35</v>
      </c>
      <c r="O621">
        <v>20</v>
      </c>
      <c r="P621" s="1">
        <v>45644</v>
      </c>
      <c r="Q621">
        <v>446</v>
      </c>
      <c r="R621" t="s">
        <v>29</v>
      </c>
      <c r="S621">
        <v>1</v>
      </c>
      <c r="T621" s="1">
        <v>45794</v>
      </c>
      <c r="U621" t="s">
        <v>36</v>
      </c>
      <c r="V621" t="str">
        <f>TEXT(WEEKDAY(Working_Data[[#This Row],[order_date]],1),"DDDD")</f>
        <v>Wednesday</v>
      </c>
      <c r="W621" t="str">
        <f>TEXT(Working_Data[[#This Row],[order_date]],"mmmm")</f>
        <v>January</v>
      </c>
      <c r="X621" s="7">
        <f>Working_Data[[#This Row],[last_order_date]]-Working_Data[[#This Row],[signup_date]]</f>
        <v>-200</v>
      </c>
      <c r="Y621" s="7">
        <f>IF(Working_Data[[#This Row],[churned]]="Active",1,0)</f>
        <v>1</v>
      </c>
      <c r="Z621" s="7">
        <f>YEAR(Working_Data[[#This Row],[order_date]])</f>
        <v>2023</v>
      </c>
    </row>
    <row r="622" spans="1:26" x14ac:dyDescent="0.25">
      <c r="A622" t="s">
        <v>1294</v>
      </c>
      <c r="B622" t="s">
        <v>45</v>
      </c>
      <c r="C622" t="s">
        <v>22</v>
      </c>
      <c r="D622" t="s">
        <v>23</v>
      </c>
      <c r="E622" s="1">
        <v>45369</v>
      </c>
      <c r="F622" t="s">
        <v>1295</v>
      </c>
      <c r="G622" s="1">
        <v>44937</v>
      </c>
      <c r="H622" t="s">
        <v>58</v>
      </c>
      <c r="I622" t="s">
        <v>42</v>
      </c>
      <c r="J622" t="s">
        <v>67</v>
      </c>
      <c r="K622">
        <v>1</v>
      </c>
      <c r="L622" s="3">
        <f>Working_Data[[#This Row],[price2]]/Working_Data[[#This Row],[quantity]]</f>
        <v>805.06</v>
      </c>
      <c r="M622" s="3">
        <v>805.06</v>
      </c>
      <c r="N622" t="s">
        <v>50</v>
      </c>
      <c r="O622">
        <v>23</v>
      </c>
      <c r="P622" s="1">
        <v>45670</v>
      </c>
      <c r="Q622">
        <v>361</v>
      </c>
      <c r="R622" t="s">
        <v>43</v>
      </c>
      <c r="S622">
        <v>4</v>
      </c>
      <c r="T622" s="1">
        <v>45574</v>
      </c>
      <c r="U622" t="s">
        <v>30</v>
      </c>
      <c r="V622" t="str">
        <f>TEXT(WEEKDAY(Working_Data[[#This Row],[order_date]],1),"DDDD")</f>
        <v>Wednesday</v>
      </c>
      <c r="W622" t="str">
        <f>TEXT(Working_Data[[#This Row],[order_date]],"mmmm")</f>
        <v>January</v>
      </c>
      <c r="X622" s="7">
        <f>Working_Data[[#This Row],[last_order_date]]-Working_Data[[#This Row],[signup_date]]</f>
        <v>301</v>
      </c>
      <c r="Y622" s="7">
        <f>IF(Working_Data[[#This Row],[churned]]="Active",1,0)</f>
        <v>0</v>
      </c>
      <c r="Z622" s="7">
        <f>YEAR(Working_Data[[#This Row],[order_date]])</f>
        <v>2023</v>
      </c>
    </row>
    <row r="623" spans="1:26" x14ac:dyDescent="0.25">
      <c r="A623" t="s">
        <v>1296</v>
      </c>
      <c r="B623" t="s">
        <v>21</v>
      </c>
      <c r="C623" t="s">
        <v>39</v>
      </c>
      <c r="D623" t="s">
        <v>56</v>
      </c>
      <c r="E623" s="1">
        <v>45180</v>
      </c>
      <c r="F623" t="s">
        <v>1297</v>
      </c>
      <c r="G623" s="1">
        <v>44937</v>
      </c>
      <c r="H623" t="s">
        <v>34</v>
      </c>
      <c r="I623" t="s">
        <v>54</v>
      </c>
      <c r="J623" t="s">
        <v>59</v>
      </c>
      <c r="K623">
        <v>3</v>
      </c>
      <c r="L623" s="3">
        <f>Working_Data[[#This Row],[price2]]/Working_Data[[#This Row],[quantity]]</f>
        <v>468.51333333333332</v>
      </c>
      <c r="M623" s="3">
        <v>1405.54</v>
      </c>
      <c r="N623" t="s">
        <v>35</v>
      </c>
      <c r="O623">
        <v>5</v>
      </c>
      <c r="P623" s="1">
        <v>45530</v>
      </c>
      <c r="Q623">
        <v>13</v>
      </c>
      <c r="R623" t="s">
        <v>29</v>
      </c>
      <c r="S623">
        <v>2</v>
      </c>
      <c r="T623" s="1">
        <v>45838</v>
      </c>
      <c r="U623" t="s">
        <v>60</v>
      </c>
      <c r="V623" t="str">
        <f>TEXT(WEEKDAY(Working_Data[[#This Row],[order_date]],1),"DDDD")</f>
        <v>Wednesday</v>
      </c>
      <c r="W623" t="str">
        <f>TEXT(Working_Data[[#This Row],[order_date]],"mmmm")</f>
        <v>January</v>
      </c>
      <c r="X623" s="7">
        <f>Working_Data[[#This Row],[last_order_date]]-Working_Data[[#This Row],[signup_date]]</f>
        <v>350</v>
      </c>
      <c r="Y623" s="7">
        <f>IF(Working_Data[[#This Row],[churned]]="Active",1,0)</f>
        <v>1</v>
      </c>
      <c r="Z623" s="7">
        <f>YEAR(Working_Data[[#This Row],[order_date]])</f>
        <v>2023</v>
      </c>
    </row>
    <row r="624" spans="1:26" x14ac:dyDescent="0.25">
      <c r="A624" t="s">
        <v>1298</v>
      </c>
      <c r="B624" t="s">
        <v>38</v>
      </c>
      <c r="C624" t="s">
        <v>82</v>
      </c>
      <c r="D624" t="s">
        <v>23</v>
      </c>
      <c r="E624" s="1">
        <v>45612</v>
      </c>
      <c r="F624" t="s">
        <v>1299</v>
      </c>
      <c r="G624" s="1">
        <v>44968</v>
      </c>
      <c r="H624" t="s">
        <v>41</v>
      </c>
      <c r="I624" t="s">
        <v>26</v>
      </c>
      <c r="J624" t="s">
        <v>27</v>
      </c>
      <c r="K624">
        <v>2</v>
      </c>
      <c r="L624" s="3">
        <f>Working_Data[[#This Row],[price2]]/Working_Data[[#This Row],[quantity]]</f>
        <v>547.51499999999999</v>
      </c>
      <c r="M624" s="3">
        <v>1095.03</v>
      </c>
      <c r="N624" t="s">
        <v>35</v>
      </c>
      <c r="O624">
        <v>49</v>
      </c>
      <c r="P624" s="1">
        <v>45664</v>
      </c>
      <c r="Q624">
        <v>454</v>
      </c>
      <c r="R624" t="s">
        <v>43</v>
      </c>
      <c r="S624">
        <v>4</v>
      </c>
      <c r="T624" s="1">
        <v>45716</v>
      </c>
      <c r="U624" t="s">
        <v>36</v>
      </c>
      <c r="V624" t="str">
        <f>TEXT(WEEKDAY(Working_Data[[#This Row],[order_date]],1),"DDDD")</f>
        <v>Saturday</v>
      </c>
      <c r="W624" t="str">
        <f>TEXT(Working_Data[[#This Row],[order_date]],"mmmm")</f>
        <v>February</v>
      </c>
      <c r="X624" s="7">
        <f>Working_Data[[#This Row],[last_order_date]]-Working_Data[[#This Row],[signup_date]]</f>
        <v>52</v>
      </c>
      <c r="Y624" s="7">
        <f>IF(Working_Data[[#This Row],[churned]]="Active",1,0)</f>
        <v>0</v>
      </c>
      <c r="Z624" s="7">
        <f>YEAR(Working_Data[[#This Row],[order_date]])</f>
        <v>2023</v>
      </c>
    </row>
    <row r="625" spans="1:26" x14ac:dyDescent="0.25">
      <c r="A625" t="s">
        <v>1300</v>
      </c>
      <c r="B625" t="s">
        <v>21</v>
      </c>
      <c r="C625" t="s">
        <v>82</v>
      </c>
      <c r="D625" t="s">
        <v>52</v>
      </c>
      <c r="E625" s="1">
        <v>45522</v>
      </c>
      <c r="F625" t="s">
        <v>1301</v>
      </c>
      <c r="G625" s="1">
        <v>44968</v>
      </c>
      <c r="H625" t="s">
        <v>25</v>
      </c>
      <c r="I625" t="s">
        <v>26</v>
      </c>
      <c r="J625" t="s">
        <v>27</v>
      </c>
      <c r="K625">
        <v>3</v>
      </c>
      <c r="L625" s="3">
        <f>Working_Data[[#This Row],[price2]]/Working_Data[[#This Row],[quantity]]</f>
        <v>182.37666666666667</v>
      </c>
      <c r="M625" s="3">
        <v>547.13</v>
      </c>
      <c r="N625" t="s">
        <v>28</v>
      </c>
      <c r="O625">
        <v>22</v>
      </c>
      <c r="P625" s="1">
        <v>45612</v>
      </c>
      <c r="Q625">
        <v>358</v>
      </c>
      <c r="R625" t="s">
        <v>43</v>
      </c>
      <c r="S625">
        <v>4</v>
      </c>
      <c r="T625" s="1">
        <v>45613</v>
      </c>
      <c r="U625" t="s">
        <v>36</v>
      </c>
      <c r="V625" t="str">
        <f>TEXT(WEEKDAY(Working_Data[[#This Row],[order_date]],1),"DDDD")</f>
        <v>Saturday</v>
      </c>
      <c r="W625" t="str">
        <f>TEXT(Working_Data[[#This Row],[order_date]],"mmmm")</f>
        <v>February</v>
      </c>
      <c r="X625" s="7">
        <f>Working_Data[[#This Row],[last_order_date]]-Working_Data[[#This Row],[signup_date]]</f>
        <v>90</v>
      </c>
      <c r="Y625" s="7">
        <f>IF(Working_Data[[#This Row],[churned]]="Active",1,0)</f>
        <v>0</v>
      </c>
      <c r="Z625" s="7">
        <f>YEAR(Working_Data[[#This Row],[order_date]])</f>
        <v>2023</v>
      </c>
    </row>
    <row r="626" spans="1:26" x14ac:dyDescent="0.25">
      <c r="A626" t="s">
        <v>1302</v>
      </c>
      <c r="B626" t="s">
        <v>21</v>
      </c>
      <c r="C626" t="s">
        <v>82</v>
      </c>
      <c r="D626" t="s">
        <v>52</v>
      </c>
      <c r="E626" s="1">
        <v>45738</v>
      </c>
      <c r="F626" t="s">
        <v>1303</v>
      </c>
      <c r="G626" s="1">
        <v>44968</v>
      </c>
      <c r="H626" t="s">
        <v>34</v>
      </c>
      <c r="I626" t="s">
        <v>48</v>
      </c>
      <c r="J626" t="s">
        <v>67</v>
      </c>
      <c r="K626">
        <v>4</v>
      </c>
      <c r="L626" s="3">
        <f>Working_Data[[#This Row],[price2]]/Working_Data[[#This Row],[quantity]]</f>
        <v>252.72</v>
      </c>
      <c r="M626" s="3">
        <v>1010.88</v>
      </c>
      <c r="N626" t="s">
        <v>28</v>
      </c>
      <c r="O626">
        <v>20</v>
      </c>
      <c r="P626" s="1">
        <v>45777</v>
      </c>
      <c r="Q626">
        <v>229</v>
      </c>
      <c r="R626" t="s">
        <v>29</v>
      </c>
      <c r="S626">
        <v>4</v>
      </c>
      <c r="T626" s="1">
        <v>45814</v>
      </c>
      <c r="U626" t="s">
        <v>60</v>
      </c>
      <c r="V626" t="str">
        <f>TEXT(WEEKDAY(Working_Data[[#This Row],[order_date]],1),"DDDD")</f>
        <v>Saturday</v>
      </c>
      <c r="W626" t="str">
        <f>TEXT(Working_Data[[#This Row],[order_date]],"mmmm")</f>
        <v>February</v>
      </c>
      <c r="X626" s="7">
        <f>Working_Data[[#This Row],[last_order_date]]-Working_Data[[#This Row],[signup_date]]</f>
        <v>39</v>
      </c>
      <c r="Y626" s="7">
        <f>IF(Working_Data[[#This Row],[churned]]="Active",1,0)</f>
        <v>1</v>
      </c>
      <c r="Z626" s="7">
        <f>YEAR(Working_Data[[#This Row],[order_date]])</f>
        <v>2023</v>
      </c>
    </row>
    <row r="627" spans="1:26" x14ac:dyDescent="0.25">
      <c r="A627" t="s">
        <v>1304</v>
      </c>
      <c r="B627" t="s">
        <v>21</v>
      </c>
      <c r="C627" t="s">
        <v>39</v>
      </c>
      <c r="D627" t="s">
        <v>56</v>
      </c>
      <c r="E627" s="1">
        <v>45729</v>
      </c>
      <c r="F627" t="s">
        <v>1305</v>
      </c>
      <c r="G627" s="1">
        <v>44968</v>
      </c>
      <c r="H627" t="s">
        <v>34</v>
      </c>
      <c r="I627" t="s">
        <v>63</v>
      </c>
      <c r="J627" t="s">
        <v>49</v>
      </c>
      <c r="K627">
        <v>4</v>
      </c>
      <c r="L627" s="3">
        <f>Working_Data[[#This Row],[price2]]/Working_Data[[#This Row],[quantity]]</f>
        <v>279.26</v>
      </c>
      <c r="M627" s="3">
        <v>1117.04</v>
      </c>
      <c r="N627" t="s">
        <v>50</v>
      </c>
      <c r="O627">
        <v>42</v>
      </c>
      <c r="P627" s="1">
        <v>45740</v>
      </c>
      <c r="Q627">
        <v>120</v>
      </c>
      <c r="R627" t="s">
        <v>43</v>
      </c>
      <c r="S627">
        <v>5</v>
      </c>
      <c r="T627" s="1">
        <v>45791</v>
      </c>
      <c r="U627" t="s">
        <v>36</v>
      </c>
      <c r="V627" t="str">
        <f>TEXT(WEEKDAY(Working_Data[[#This Row],[order_date]],1),"DDDD")</f>
        <v>Saturday</v>
      </c>
      <c r="W627" t="str">
        <f>TEXT(Working_Data[[#This Row],[order_date]],"mmmm")</f>
        <v>February</v>
      </c>
      <c r="X627" s="7">
        <f>Working_Data[[#This Row],[last_order_date]]-Working_Data[[#This Row],[signup_date]]</f>
        <v>11</v>
      </c>
      <c r="Y627" s="7">
        <f>IF(Working_Data[[#This Row],[churned]]="Active",1,0)</f>
        <v>0</v>
      </c>
      <c r="Z627" s="7">
        <f>YEAR(Working_Data[[#This Row],[order_date]])</f>
        <v>2023</v>
      </c>
    </row>
    <row r="628" spans="1:26" x14ac:dyDescent="0.25">
      <c r="A628" t="s">
        <v>1306</v>
      </c>
      <c r="B628" t="s">
        <v>21</v>
      </c>
      <c r="C628" t="s">
        <v>22</v>
      </c>
      <c r="D628" t="s">
        <v>32</v>
      </c>
      <c r="E628" s="1">
        <v>45448</v>
      </c>
      <c r="F628" t="s">
        <v>1307</v>
      </c>
      <c r="G628" s="1">
        <v>44968</v>
      </c>
      <c r="H628" t="s">
        <v>34</v>
      </c>
      <c r="I628" t="s">
        <v>42</v>
      </c>
      <c r="J628" t="s">
        <v>59</v>
      </c>
      <c r="K628">
        <v>2</v>
      </c>
      <c r="L628" s="3">
        <f>Working_Data[[#This Row],[price2]]/Working_Data[[#This Row],[quantity]]</f>
        <v>57.05</v>
      </c>
      <c r="M628" s="3">
        <v>114.1</v>
      </c>
      <c r="N628" t="s">
        <v>28</v>
      </c>
      <c r="O628">
        <v>10</v>
      </c>
      <c r="P628" s="1">
        <v>45533</v>
      </c>
      <c r="Q628">
        <v>494</v>
      </c>
      <c r="R628" t="s">
        <v>43</v>
      </c>
      <c r="S628">
        <v>2</v>
      </c>
      <c r="T628" s="1">
        <v>45652</v>
      </c>
      <c r="U628" t="s">
        <v>30</v>
      </c>
      <c r="V628" t="str">
        <f>TEXT(WEEKDAY(Working_Data[[#This Row],[order_date]],1),"DDDD")</f>
        <v>Saturday</v>
      </c>
      <c r="W628" t="str">
        <f>TEXT(Working_Data[[#This Row],[order_date]],"mmmm")</f>
        <v>February</v>
      </c>
      <c r="X628" s="7">
        <f>Working_Data[[#This Row],[last_order_date]]-Working_Data[[#This Row],[signup_date]]</f>
        <v>85</v>
      </c>
      <c r="Y628" s="7">
        <f>IF(Working_Data[[#This Row],[churned]]="Active",1,0)</f>
        <v>0</v>
      </c>
      <c r="Z628" s="7">
        <f>YEAR(Working_Data[[#This Row],[order_date]])</f>
        <v>2023</v>
      </c>
    </row>
    <row r="629" spans="1:26" x14ac:dyDescent="0.25">
      <c r="A629" t="s">
        <v>1308</v>
      </c>
      <c r="B629" t="s">
        <v>45</v>
      </c>
      <c r="C629" t="s">
        <v>39</v>
      </c>
      <c r="D629" t="s">
        <v>56</v>
      </c>
      <c r="E629" s="1">
        <v>45423</v>
      </c>
      <c r="F629" t="s">
        <v>1309</v>
      </c>
      <c r="G629" s="1">
        <v>44968</v>
      </c>
      <c r="H629" t="s">
        <v>58</v>
      </c>
      <c r="I629" t="s">
        <v>26</v>
      </c>
      <c r="J629" t="s">
        <v>67</v>
      </c>
      <c r="K629">
        <v>4</v>
      </c>
      <c r="L629" s="3">
        <f>Working_Data[[#This Row],[price2]]/Working_Data[[#This Row],[quantity]]</f>
        <v>235.535</v>
      </c>
      <c r="M629" s="3">
        <v>942.14</v>
      </c>
      <c r="N629" t="s">
        <v>35</v>
      </c>
      <c r="O629">
        <v>17</v>
      </c>
      <c r="P629" s="1">
        <v>45828</v>
      </c>
      <c r="Q629">
        <v>456</v>
      </c>
      <c r="R629" t="s">
        <v>43</v>
      </c>
      <c r="S629">
        <v>2</v>
      </c>
      <c r="T629" s="1">
        <v>45596</v>
      </c>
      <c r="U629" t="s">
        <v>60</v>
      </c>
      <c r="V629" t="str">
        <f>TEXT(WEEKDAY(Working_Data[[#This Row],[order_date]],1),"DDDD")</f>
        <v>Saturday</v>
      </c>
      <c r="W629" t="str">
        <f>TEXT(Working_Data[[#This Row],[order_date]],"mmmm")</f>
        <v>February</v>
      </c>
      <c r="X629" s="7">
        <f>Working_Data[[#This Row],[last_order_date]]-Working_Data[[#This Row],[signup_date]]</f>
        <v>405</v>
      </c>
      <c r="Y629" s="7">
        <f>IF(Working_Data[[#This Row],[churned]]="Active",1,0)</f>
        <v>0</v>
      </c>
      <c r="Z629" s="7">
        <f>YEAR(Working_Data[[#This Row],[order_date]])</f>
        <v>2023</v>
      </c>
    </row>
    <row r="630" spans="1:26" x14ac:dyDescent="0.25">
      <c r="A630" t="s">
        <v>1310</v>
      </c>
      <c r="B630" t="s">
        <v>21</v>
      </c>
      <c r="C630" t="s">
        <v>82</v>
      </c>
      <c r="D630" t="s">
        <v>32</v>
      </c>
      <c r="E630" s="1">
        <v>45686</v>
      </c>
      <c r="F630" t="s">
        <v>1311</v>
      </c>
      <c r="G630" s="1">
        <v>44968</v>
      </c>
      <c r="H630" t="s">
        <v>34</v>
      </c>
      <c r="I630" t="s">
        <v>63</v>
      </c>
      <c r="J630" t="s">
        <v>49</v>
      </c>
      <c r="K630">
        <v>5</v>
      </c>
      <c r="L630" s="3">
        <f>Working_Data[[#This Row],[price2]]/Working_Data[[#This Row],[quantity]]</f>
        <v>281.96199999999999</v>
      </c>
      <c r="M630" s="3">
        <v>1409.81</v>
      </c>
      <c r="N630" t="s">
        <v>35</v>
      </c>
      <c r="O630">
        <v>2</v>
      </c>
      <c r="P630" s="1">
        <v>45734</v>
      </c>
      <c r="Q630">
        <v>344</v>
      </c>
      <c r="R630" t="s">
        <v>43</v>
      </c>
      <c r="S630">
        <v>2</v>
      </c>
      <c r="T630" s="1">
        <v>45908</v>
      </c>
      <c r="U630" t="s">
        <v>60</v>
      </c>
      <c r="V630" t="str">
        <f>TEXT(WEEKDAY(Working_Data[[#This Row],[order_date]],1),"DDDD")</f>
        <v>Saturday</v>
      </c>
      <c r="W630" t="str">
        <f>TEXT(Working_Data[[#This Row],[order_date]],"mmmm")</f>
        <v>February</v>
      </c>
      <c r="X630" s="7">
        <f>Working_Data[[#This Row],[last_order_date]]-Working_Data[[#This Row],[signup_date]]</f>
        <v>48</v>
      </c>
      <c r="Y630" s="7">
        <f>IF(Working_Data[[#This Row],[churned]]="Active",1,0)</f>
        <v>0</v>
      </c>
      <c r="Z630" s="7">
        <f>YEAR(Working_Data[[#This Row],[order_date]])</f>
        <v>2023</v>
      </c>
    </row>
    <row r="631" spans="1:26" x14ac:dyDescent="0.25">
      <c r="A631" t="s">
        <v>1312</v>
      </c>
      <c r="B631" t="s">
        <v>38</v>
      </c>
      <c r="C631" t="s">
        <v>39</v>
      </c>
      <c r="D631" t="s">
        <v>56</v>
      </c>
      <c r="E631" s="1">
        <v>45055</v>
      </c>
      <c r="F631" t="s">
        <v>1313</v>
      </c>
      <c r="G631" s="1">
        <v>44968</v>
      </c>
      <c r="H631" t="s">
        <v>41</v>
      </c>
      <c r="I631" t="s">
        <v>48</v>
      </c>
      <c r="J631" t="s">
        <v>67</v>
      </c>
      <c r="K631">
        <v>2</v>
      </c>
      <c r="L631" s="3">
        <f>Working_Data[[#This Row],[price2]]/Working_Data[[#This Row],[quantity]]</f>
        <v>445.20499999999998</v>
      </c>
      <c r="M631" s="3">
        <v>890.41</v>
      </c>
      <c r="N631" t="s">
        <v>50</v>
      </c>
      <c r="O631">
        <v>16</v>
      </c>
      <c r="P631" s="1">
        <v>45687</v>
      </c>
      <c r="Q631">
        <v>208</v>
      </c>
      <c r="R631" t="s">
        <v>29</v>
      </c>
      <c r="S631">
        <v>1</v>
      </c>
      <c r="T631" s="1">
        <v>45814</v>
      </c>
      <c r="U631" t="s">
        <v>30</v>
      </c>
      <c r="V631" t="str">
        <f>TEXT(WEEKDAY(Working_Data[[#This Row],[order_date]],1),"DDDD")</f>
        <v>Saturday</v>
      </c>
      <c r="W631" t="str">
        <f>TEXT(Working_Data[[#This Row],[order_date]],"mmmm")</f>
        <v>February</v>
      </c>
      <c r="X631" s="7">
        <f>Working_Data[[#This Row],[last_order_date]]-Working_Data[[#This Row],[signup_date]]</f>
        <v>632</v>
      </c>
      <c r="Y631" s="7">
        <f>IF(Working_Data[[#This Row],[churned]]="Active",1,0)</f>
        <v>1</v>
      </c>
      <c r="Z631" s="7">
        <f>YEAR(Working_Data[[#This Row],[order_date]])</f>
        <v>2023</v>
      </c>
    </row>
    <row r="632" spans="1:26" x14ac:dyDescent="0.25">
      <c r="A632" t="s">
        <v>1314</v>
      </c>
      <c r="B632" t="s">
        <v>45</v>
      </c>
      <c r="C632" t="s">
        <v>39</v>
      </c>
      <c r="D632" t="s">
        <v>56</v>
      </c>
      <c r="E632" s="1">
        <v>45515</v>
      </c>
      <c r="F632" t="s">
        <v>1315</v>
      </c>
      <c r="G632" s="1">
        <v>44968</v>
      </c>
      <c r="H632" t="s">
        <v>58</v>
      </c>
      <c r="I632" t="s">
        <v>48</v>
      </c>
      <c r="J632" t="s">
        <v>67</v>
      </c>
      <c r="K632">
        <v>3</v>
      </c>
      <c r="L632" s="3">
        <f>Working_Data[[#This Row],[price2]]/Working_Data[[#This Row],[quantity]]</f>
        <v>268.13666666666666</v>
      </c>
      <c r="M632" s="3">
        <v>804.41</v>
      </c>
      <c r="N632" t="s">
        <v>35</v>
      </c>
      <c r="O632">
        <v>3</v>
      </c>
      <c r="P632" s="1">
        <v>45810</v>
      </c>
      <c r="Q632">
        <v>340</v>
      </c>
      <c r="R632" t="s">
        <v>43</v>
      </c>
      <c r="S632">
        <v>5</v>
      </c>
      <c r="T632" s="1">
        <v>45804</v>
      </c>
      <c r="U632" t="s">
        <v>36</v>
      </c>
      <c r="V632" t="str">
        <f>TEXT(WEEKDAY(Working_Data[[#This Row],[order_date]],1),"DDDD")</f>
        <v>Saturday</v>
      </c>
      <c r="W632" t="str">
        <f>TEXT(Working_Data[[#This Row],[order_date]],"mmmm")</f>
        <v>February</v>
      </c>
      <c r="X632" s="7">
        <f>Working_Data[[#This Row],[last_order_date]]-Working_Data[[#This Row],[signup_date]]</f>
        <v>295</v>
      </c>
      <c r="Y632" s="7">
        <f>IF(Working_Data[[#This Row],[churned]]="Active",1,0)</f>
        <v>0</v>
      </c>
      <c r="Z632" s="7">
        <f>YEAR(Working_Data[[#This Row],[order_date]])</f>
        <v>2023</v>
      </c>
    </row>
    <row r="633" spans="1:26" x14ac:dyDescent="0.25">
      <c r="A633" t="s">
        <v>1316</v>
      </c>
      <c r="B633" t="s">
        <v>45</v>
      </c>
      <c r="C633" t="s">
        <v>22</v>
      </c>
      <c r="D633" t="s">
        <v>23</v>
      </c>
      <c r="E633" s="1">
        <v>45469</v>
      </c>
      <c r="F633" t="s">
        <v>1317</v>
      </c>
      <c r="G633" s="1">
        <v>44968</v>
      </c>
      <c r="H633" t="s">
        <v>41</v>
      </c>
      <c r="I633" t="s">
        <v>42</v>
      </c>
      <c r="J633" t="s">
        <v>64</v>
      </c>
      <c r="K633">
        <v>3</v>
      </c>
      <c r="L633" s="3">
        <f>Working_Data[[#This Row],[price2]]/Working_Data[[#This Row],[quantity]]</f>
        <v>291.17666666666668</v>
      </c>
      <c r="M633" s="3">
        <v>873.53</v>
      </c>
      <c r="N633" t="s">
        <v>28</v>
      </c>
      <c r="O633">
        <v>15</v>
      </c>
      <c r="P633" s="1">
        <v>45423</v>
      </c>
      <c r="Q633">
        <v>40</v>
      </c>
      <c r="R633" t="s">
        <v>43</v>
      </c>
      <c r="S633">
        <v>2</v>
      </c>
      <c r="T633" s="1">
        <v>45723</v>
      </c>
      <c r="U633" t="s">
        <v>60</v>
      </c>
      <c r="V633" t="str">
        <f>TEXT(WEEKDAY(Working_Data[[#This Row],[order_date]],1),"DDDD")</f>
        <v>Saturday</v>
      </c>
      <c r="W633" t="str">
        <f>TEXT(Working_Data[[#This Row],[order_date]],"mmmm")</f>
        <v>February</v>
      </c>
      <c r="X633" s="7">
        <f>Working_Data[[#This Row],[last_order_date]]-Working_Data[[#This Row],[signup_date]]</f>
        <v>-46</v>
      </c>
      <c r="Y633" s="7">
        <f>IF(Working_Data[[#This Row],[churned]]="Active",1,0)</f>
        <v>0</v>
      </c>
      <c r="Z633" s="7">
        <f>YEAR(Working_Data[[#This Row],[order_date]])</f>
        <v>2023</v>
      </c>
    </row>
    <row r="634" spans="1:26" x14ac:dyDescent="0.25">
      <c r="A634" t="s">
        <v>1318</v>
      </c>
      <c r="B634" t="s">
        <v>38</v>
      </c>
      <c r="C634" t="s">
        <v>22</v>
      </c>
      <c r="D634" t="s">
        <v>32</v>
      </c>
      <c r="E634" s="1">
        <v>45634</v>
      </c>
      <c r="F634" t="s">
        <v>1319</v>
      </c>
      <c r="G634" s="1">
        <v>44996</v>
      </c>
      <c r="H634" t="s">
        <v>25</v>
      </c>
      <c r="I634" t="s">
        <v>63</v>
      </c>
      <c r="J634" t="s">
        <v>67</v>
      </c>
      <c r="K634">
        <v>3</v>
      </c>
      <c r="L634" s="3">
        <f>Working_Data[[#This Row],[price2]]/Working_Data[[#This Row],[quantity]]</f>
        <v>445.34999999999997</v>
      </c>
      <c r="M634" s="3">
        <v>1336.05</v>
      </c>
      <c r="N634" t="s">
        <v>28</v>
      </c>
      <c r="O634">
        <v>32</v>
      </c>
      <c r="P634" s="1">
        <v>45907</v>
      </c>
      <c r="Q634">
        <v>464</v>
      </c>
      <c r="R634" t="s">
        <v>29</v>
      </c>
      <c r="S634">
        <v>5</v>
      </c>
      <c r="T634" s="1">
        <v>45769</v>
      </c>
      <c r="U634" t="s">
        <v>36</v>
      </c>
      <c r="V634" t="str">
        <f>TEXT(WEEKDAY(Working_Data[[#This Row],[order_date]],1),"DDDD")</f>
        <v>Saturday</v>
      </c>
      <c r="W634" t="str">
        <f>TEXT(Working_Data[[#This Row],[order_date]],"mmmm")</f>
        <v>March</v>
      </c>
      <c r="X634" s="7">
        <f>Working_Data[[#This Row],[last_order_date]]-Working_Data[[#This Row],[signup_date]]</f>
        <v>273</v>
      </c>
      <c r="Y634" s="7">
        <f>IF(Working_Data[[#This Row],[churned]]="Active",1,0)</f>
        <v>1</v>
      </c>
      <c r="Z634" s="7">
        <f>YEAR(Working_Data[[#This Row],[order_date]])</f>
        <v>2023</v>
      </c>
    </row>
    <row r="635" spans="1:26" x14ac:dyDescent="0.25">
      <c r="A635" t="s">
        <v>1320</v>
      </c>
      <c r="B635" t="s">
        <v>38</v>
      </c>
      <c r="C635" t="s">
        <v>82</v>
      </c>
      <c r="D635" t="s">
        <v>23</v>
      </c>
      <c r="E635" s="1">
        <v>45931</v>
      </c>
      <c r="F635" t="s">
        <v>1321</v>
      </c>
      <c r="G635" s="1">
        <v>44996</v>
      </c>
      <c r="H635" t="s">
        <v>25</v>
      </c>
      <c r="I635" t="s">
        <v>42</v>
      </c>
      <c r="J635" t="s">
        <v>49</v>
      </c>
      <c r="K635">
        <v>4</v>
      </c>
      <c r="L635" s="3">
        <f>Working_Data[[#This Row],[price2]]/Working_Data[[#This Row],[quantity]]</f>
        <v>274.81</v>
      </c>
      <c r="M635" s="3">
        <v>1099.24</v>
      </c>
      <c r="N635" t="s">
        <v>28</v>
      </c>
      <c r="O635">
        <v>4</v>
      </c>
      <c r="P635" s="1">
        <v>45659</v>
      </c>
      <c r="Q635">
        <v>194</v>
      </c>
      <c r="R635" t="s">
        <v>29</v>
      </c>
      <c r="S635">
        <v>2</v>
      </c>
      <c r="T635" s="1">
        <v>45647</v>
      </c>
      <c r="U635" t="s">
        <v>30</v>
      </c>
      <c r="V635" t="str">
        <f>TEXT(WEEKDAY(Working_Data[[#This Row],[order_date]],1),"DDDD")</f>
        <v>Saturday</v>
      </c>
      <c r="W635" t="str">
        <f>TEXT(Working_Data[[#This Row],[order_date]],"mmmm")</f>
        <v>March</v>
      </c>
      <c r="X635" s="7">
        <f>Working_Data[[#This Row],[last_order_date]]-Working_Data[[#This Row],[signup_date]]</f>
        <v>-272</v>
      </c>
      <c r="Y635" s="7">
        <f>IF(Working_Data[[#This Row],[churned]]="Active",1,0)</f>
        <v>1</v>
      </c>
      <c r="Z635" s="7">
        <f>YEAR(Working_Data[[#This Row],[order_date]])</f>
        <v>2023</v>
      </c>
    </row>
    <row r="636" spans="1:26" x14ac:dyDescent="0.25">
      <c r="A636" t="s">
        <v>1322</v>
      </c>
      <c r="B636" t="s">
        <v>21</v>
      </c>
      <c r="C636" t="s">
        <v>39</v>
      </c>
      <c r="D636" t="s">
        <v>56</v>
      </c>
      <c r="E636" s="1">
        <v>45282</v>
      </c>
      <c r="F636" t="s">
        <v>1323</v>
      </c>
      <c r="G636" s="1">
        <v>44996</v>
      </c>
      <c r="H636" t="s">
        <v>25</v>
      </c>
      <c r="I636" t="s">
        <v>26</v>
      </c>
      <c r="J636" t="s">
        <v>49</v>
      </c>
      <c r="K636">
        <v>2</v>
      </c>
      <c r="L636" s="3">
        <f>Working_Data[[#This Row],[price2]]/Working_Data[[#This Row],[quantity]]</f>
        <v>269.08999999999997</v>
      </c>
      <c r="M636" s="3">
        <v>538.17999999999995</v>
      </c>
      <c r="N636" t="s">
        <v>50</v>
      </c>
      <c r="O636">
        <v>28</v>
      </c>
      <c r="P636" s="1">
        <v>45582</v>
      </c>
      <c r="Q636">
        <v>280</v>
      </c>
      <c r="R636" t="s">
        <v>29</v>
      </c>
      <c r="S636">
        <v>5</v>
      </c>
      <c r="T636" s="1">
        <v>45578</v>
      </c>
      <c r="U636" t="s">
        <v>30</v>
      </c>
      <c r="V636" t="str">
        <f>TEXT(WEEKDAY(Working_Data[[#This Row],[order_date]],1),"DDDD")</f>
        <v>Saturday</v>
      </c>
      <c r="W636" t="str">
        <f>TEXT(Working_Data[[#This Row],[order_date]],"mmmm")</f>
        <v>March</v>
      </c>
      <c r="X636" s="7">
        <f>Working_Data[[#This Row],[last_order_date]]-Working_Data[[#This Row],[signup_date]]</f>
        <v>300</v>
      </c>
      <c r="Y636" s="7">
        <f>IF(Working_Data[[#This Row],[churned]]="Active",1,0)</f>
        <v>1</v>
      </c>
      <c r="Z636" s="7">
        <f>YEAR(Working_Data[[#This Row],[order_date]])</f>
        <v>2023</v>
      </c>
    </row>
    <row r="637" spans="1:26" x14ac:dyDescent="0.25">
      <c r="A637" t="s">
        <v>1324</v>
      </c>
      <c r="B637" t="s">
        <v>21</v>
      </c>
      <c r="C637" t="s">
        <v>22</v>
      </c>
      <c r="D637" t="s">
        <v>52</v>
      </c>
      <c r="E637" s="1">
        <v>45285</v>
      </c>
      <c r="F637" t="s">
        <v>1325</v>
      </c>
      <c r="G637" s="1">
        <v>44996</v>
      </c>
      <c r="H637" t="s">
        <v>47</v>
      </c>
      <c r="I637" t="s">
        <v>63</v>
      </c>
      <c r="J637" t="s">
        <v>67</v>
      </c>
      <c r="K637">
        <v>4</v>
      </c>
      <c r="L637" s="3">
        <f>Working_Data[[#This Row],[price2]]/Working_Data[[#This Row],[quantity]]</f>
        <v>110.82</v>
      </c>
      <c r="M637" s="3">
        <v>443.28</v>
      </c>
      <c r="N637" t="s">
        <v>28</v>
      </c>
      <c r="O637">
        <v>16</v>
      </c>
      <c r="P637" s="1">
        <v>45840</v>
      </c>
      <c r="Q637">
        <v>415</v>
      </c>
      <c r="R637" t="s">
        <v>43</v>
      </c>
      <c r="S637">
        <v>4</v>
      </c>
      <c r="T637" s="1">
        <v>45693</v>
      </c>
      <c r="U637" t="s">
        <v>30</v>
      </c>
      <c r="V637" t="str">
        <f>TEXT(WEEKDAY(Working_Data[[#This Row],[order_date]],1),"DDDD")</f>
        <v>Saturday</v>
      </c>
      <c r="W637" t="str">
        <f>TEXT(Working_Data[[#This Row],[order_date]],"mmmm")</f>
        <v>March</v>
      </c>
      <c r="X637" s="7">
        <f>Working_Data[[#This Row],[last_order_date]]-Working_Data[[#This Row],[signup_date]]</f>
        <v>555</v>
      </c>
      <c r="Y637" s="7">
        <f>IF(Working_Data[[#This Row],[churned]]="Active",1,0)</f>
        <v>0</v>
      </c>
      <c r="Z637" s="7">
        <f>YEAR(Working_Data[[#This Row],[order_date]])</f>
        <v>2023</v>
      </c>
    </row>
    <row r="638" spans="1:26" x14ac:dyDescent="0.25">
      <c r="A638" t="s">
        <v>1326</v>
      </c>
      <c r="B638" t="s">
        <v>45</v>
      </c>
      <c r="C638" t="s">
        <v>39</v>
      </c>
      <c r="D638" t="s">
        <v>77</v>
      </c>
      <c r="E638" s="1">
        <v>45300</v>
      </c>
      <c r="F638" t="s">
        <v>1327</v>
      </c>
      <c r="G638" s="1">
        <v>44996</v>
      </c>
      <c r="H638" t="s">
        <v>34</v>
      </c>
      <c r="I638" t="s">
        <v>48</v>
      </c>
      <c r="J638" t="s">
        <v>59</v>
      </c>
      <c r="K638">
        <v>4</v>
      </c>
      <c r="L638" s="3">
        <f>Working_Data[[#This Row],[price2]]/Working_Data[[#This Row],[quantity]]</f>
        <v>233.78749999999999</v>
      </c>
      <c r="M638" s="3">
        <v>935.15</v>
      </c>
      <c r="N638" t="s">
        <v>28</v>
      </c>
      <c r="O638">
        <v>49</v>
      </c>
      <c r="P638" s="1">
        <v>45515</v>
      </c>
      <c r="Q638">
        <v>389</v>
      </c>
      <c r="R638" t="s">
        <v>29</v>
      </c>
      <c r="S638">
        <v>2</v>
      </c>
      <c r="T638" s="1">
        <v>45860</v>
      </c>
      <c r="U638" t="s">
        <v>60</v>
      </c>
      <c r="V638" t="str">
        <f>TEXT(WEEKDAY(Working_Data[[#This Row],[order_date]],1),"DDDD")</f>
        <v>Saturday</v>
      </c>
      <c r="W638" t="str">
        <f>TEXT(Working_Data[[#This Row],[order_date]],"mmmm")</f>
        <v>March</v>
      </c>
      <c r="X638" s="7">
        <f>Working_Data[[#This Row],[last_order_date]]-Working_Data[[#This Row],[signup_date]]</f>
        <v>215</v>
      </c>
      <c r="Y638" s="7">
        <f>IF(Working_Data[[#This Row],[churned]]="Active",1,0)</f>
        <v>1</v>
      </c>
      <c r="Z638" s="7">
        <f>YEAR(Working_Data[[#This Row],[order_date]])</f>
        <v>2023</v>
      </c>
    </row>
    <row r="639" spans="1:26" x14ac:dyDescent="0.25">
      <c r="A639" t="s">
        <v>1328</v>
      </c>
      <c r="B639" t="s">
        <v>21</v>
      </c>
      <c r="C639" t="s">
        <v>82</v>
      </c>
      <c r="D639" t="s">
        <v>32</v>
      </c>
      <c r="E639" s="1">
        <v>45558</v>
      </c>
      <c r="F639" t="s">
        <v>1329</v>
      </c>
      <c r="G639" s="1">
        <v>44996</v>
      </c>
      <c r="H639" t="s">
        <v>41</v>
      </c>
      <c r="I639" t="s">
        <v>42</v>
      </c>
      <c r="J639" t="s">
        <v>67</v>
      </c>
      <c r="K639">
        <v>5</v>
      </c>
      <c r="L639" s="3">
        <f>Working_Data[[#This Row],[price2]]/Working_Data[[#This Row],[quantity]]</f>
        <v>42.916000000000004</v>
      </c>
      <c r="M639" s="3">
        <v>214.58</v>
      </c>
      <c r="N639" t="s">
        <v>35</v>
      </c>
      <c r="O639">
        <v>32</v>
      </c>
      <c r="P639" s="1">
        <v>45614</v>
      </c>
      <c r="Q639">
        <v>157</v>
      </c>
      <c r="R639" t="s">
        <v>43</v>
      </c>
      <c r="S639">
        <v>3</v>
      </c>
      <c r="T639" s="1">
        <v>45824</v>
      </c>
      <c r="U639" t="s">
        <v>60</v>
      </c>
      <c r="V639" t="str">
        <f>TEXT(WEEKDAY(Working_Data[[#This Row],[order_date]],1),"DDDD")</f>
        <v>Saturday</v>
      </c>
      <c r="W639" t="str">
        <f>TEXT(Working_Data[[#This Row],[order_date]],"mmmm")</f>
        <v>March</v>
      </c>
      <c r="X639" s="7">
        <f>Working_Data[[#This Row],[last_order_date]]-Working_Data[[#This Row],[signup_date]]</f>
        <v>56</v>
      </c>
      <c r="Y639" s="7">
        <f>IF(Working_Data[[#This Row],[churned]]="Active",1,0)</f>
        <v>0</v>
      </c>
      <c r="Z639" s="7">
        <f>YEAR(Working_Data[[#This Row],[order_date]])</f>
        <v>2023</v>
      </c>
    </row>
    <row r="640" spans="1:26" x14ac:dyDescent="0.25">
      <c r="A640" t="s">
        <v>1330</v>
      </c>
      <c r="B640" t="s">
        <v>21</v>
      </c>
      <c r="C640" t="s">
        <v>82</v>
      </c>
      <c r="D640" t="s">
        <v>32</v>
      </c>
      <c r="E640" s="1">
        <v>45508</v>
      </c>
      <c r="F640" t="s">
        <v>1331</v>
      </c>
      <c r="G640" s="1">
        <v>44996</v>
      </c>
      <c r="H640" t="s">
        <v>25</v>
      </c>
      <c r="I640" t="s">
        <v>42</v>
      </c>
      <c r="J640" t="s">
        <v>59</v>
      </c>
      <c r="K640">
        <v>3</v>
      </c>
      <c r="L640" s="3">
        <f>Working_Data[[#This Row],[price2]]/Working_Data[[#This Row],[quantity]]</f>
        <v>103.69333333333333</v>
      </c>
      <c r="M640" s="3">
        <v>311.08</v>
      </c>
      <c r="N640" t="s">
        <v>35</v>
      </c>
      <c r="O640">
        <v>48</v>
      </c>
      <c r="P640" s="1">
        <v>45831</v>
      </c>
      <c r="Q640">
        <v>198</v>
      </c>
      <c r="R640" t="s">
        <v>29</v>
      </c>
      <c r="S640">
        <v>4</v>
      </c>
      <c r="T640" s="1">
        <v>45585</v>
      </c>
      <c r="U640" t="s">
        <v>36</v>
      </c>
      <c r="V640" t="str">
        <f>TEXT(WEEKDAY(Working_Data[[#This Row],[order_date]],1),"DDDD")</f>
        <v>Saturday</v>
      </c>
      <c r="W640" t="str">
        <f>TEXT(Working_Data[[#This Row],[order_date]],"mmmm")</f>
        <v>March</v>
      </c>
      <c r="X640" s="7">
        <f>Working_Data[[#This Row],[last_order_date]]-Working_Data[[#This Row],[signup_date]]</f>
        <v>323</v>
      </c>
      <c r="Y640" s="7">
        <f>IF(Working_Data[[#This Row],[churned]]="Active",1,0)</f>
        <v>1</v>
      </c>
      <c r="Z640" s="7">
        <f>YEAR(Working_Data[[#This Row],[order_date]])</f>
        <v>2023</v>
      </c>
    </row>
    <row r="641" spans="1:26" x14ac:dyDescent="0.25">
      <c r="A641" t="s">
        <v>1332</v>
      </c>
      <c r="B641" t="s">
        <v>45</v>
      </c>
      <c r="C641" t="s">
        <v>22</v>
      </c>
      <c r="D641" t="s">
        <v>23</v>
      </c>
      <c r="E641" s="1">
        <v>45694</v>
      </c>
      <c r="F641" t="s">
        <v>1333</v>
      </c>
      <c r="G641" s="1">
        <v>44996</v>
      </c>
      <c r="H641" t="s">
        <v>25</v>
      </c>
      <c r="I641" t="s">
        <v>42</v>
      </c>
      <c r="J641" t="s">
        <v>27</v>
      </c>
      <c r="K641">
        <v>4</v>
      </c>
      <c r="L641" s="3">
        <f>Working_Data[[#This Row],[price2]]/Working_Data[[#This Row],[quantity]]</f>
        <v>316.57499999999999</v>
      </c>
      <c r="M641" s="3">
        <v>1266.3</v>
      </c>
      <c r="N641" t="s">
        <v>35</v>
      </c>
      <c r="O641">
        <v>3</v>
      </c>
      <c r="P641" s="1">
        <v>45968</v>
      </c>
      <c r="Q641">
        <v>458</v>
      </c>
      <c r="R641" t="s">
        <v>43</v>
      </c>
      <c r="S641">
        <v>5</v>
      </c>
      <c r="T641" s="1">
        <v>45936</v>
      </c>
      <c r="U641" t="s">
        <v>36</v>
      </c>
      <c r="V641" t="str">
        <f>TEXT(WEEKDAY(Working_Data[[#This Row],[order_date]],1),"DDDD")</f>
        <v>Saturday</v>
      </c>
      <c r="W641" t="str">
        <f>TEXT(Working_Data[[#This Row],[order_date]],"mmmm")</f>
        <v>March</v>
      </c>
      <c r="X641" s="7">
        <f>Working_Data[[#This Row],[last_order_date]]-Working_Data[[#This Row],[signup_date]]</f>
        <v>274</v>
      </c>
      <c r="Y641" s="7">
        <f>IF(Working_Data[[#This Row],[churned]]="Active",1,0)</f>
        <v>0</v>
      </c>
      <c r="Z641" s="7">
        <f>YEAR(Working_Data[[#This Row],[order_date]])</f>
        <v>2023</v>
      </c>
    </row>
    <row r="642" spans="1:26" x14ac:dyDescent="0.25">
      <c r="A642" t="s">
        <v>1334</v>
      </c>
      <c r="B642" t="s">
        <v>45</v>
      </c>
      <c r="C642" t="s">
        <v>82</v>
      </c>
      <c r="D642" t="s">
        <v>52</v>
      </c>
      <c r="E642" s="1">
        <v>45651</v>
      </c>
      <c r="F642" t="s">
        <v>1335</v>
      </c>
      <c r="G642" s="1">
        <v>45027</v>
      </c>
      <c r="H642" t="s">
        <v>41</v>
      </c>
      <c r="I642" t="s">
        <v>26</v>
      </c>
      <c r="J642" t="s">
        <v>64</v>
      </c>
      <c r="K642">
        <v>2</v>
      </c>
      <c r="L642" s="3">
        <f>Working_Data[[#This Row],[price2]]/Working_Data[[#This Row],[quantity]]</f>
        <v>426.58</v>
      </c>
      <c r="M642" s="3">
        <v>853.16</v>
      </c>
      <c r="N642" t="s">
        <v>50</v>
      </c>
      <c r="O642">
        <v>49</v>
      </c>
      <c r="P642" s="1">
        <v>45824</v>
      </c>
      <c r="Q642">
        <v>181</v>
      </c>
      <c r="R642" t="s">
        <v>43</v>
      </c>
      <c r="S642">
        <v>2</v>
      </c>
      <c r="T642" s="1">
        <v>45837</v>
      </c>
      <c r="U642" t="s">
        <v>60</v>
      </c>
      <c r="V642" t="str">
        <f>TEXT(WEEKDAY(Working_Data[[#This Row],[order_date]],1),"DDDD")</f>
        <v>Tuesday</v>
      </c>
      <c r="W642" t="str">
        <f>TEXT(Working_Data[[#This Row],[order_date]],"mmmm")</f>
        <v>April</v>
      </c>
      <c r="X642" s="7">
        <f>Working_Data[[#This Row],[last_order_date]]-Working_Data[[#This Row],[signup_date]]</f>
        <v>173</v>
      </c>
      <c r="Y642" s="7">
        <f>IF(Working_Data[[#This Row],[churned]]="Active",1,0)</f>
        <v>0</v>
      </c>
      <c r="Z642" s="7">
        <f>YEAR(Working_Data[[#This Row],[order_date]])</f>
        <v>2023</v>
      </c>
    </row>
    <row r="643" spans="1:26" x14ac:dyDescent="0.25">
      <c r="A643" t="s">
        <v>1336</v>
      </c>
      <c r="B643" t="s">
        <v>38</v>
      </c>
      <c r="C643" t="s">
        <v>82</v>
      </c>
      <c r="D643" t="s">
        <v>56</v>
      </c>
      <c r="E643" s="1">
        <v>45692</v>
      </c>
      <c r="F643" t="s">
        <v>1337</v>
      </c>
      <c r="G643" s="1">
        <v>45027</v>
      </c>
      <c r="H643" t="s">
        <v>34</v>
      </c>
      <c r="I643" t="s">
        <v>42</v>
      </c>
      <c r="J643" t="s">
        <v>67</v>
      </c>
      <c r="K643">
        <v>1</v>
      </c>
      <c r="L643" s="3">
        <f>Working_Data[[#This Row],[price2]]/Working_Data[[#This Row],[quantity]]</f>
        <v>122.48</v>
      </c>
      <c r="M643" s="3">
        <v>122.48</v>
      </c>
      <c r="N643" t="s">
        <v>50</v>
      </c>
      <c r="O643">
        <v>21</v>
      </c>
      <c r="P643" s="1">
        <v>45993</v>
      </c>
      <c r="Q643">
        <v>405</v>
      </c>
      <c r="R643" t="s">
        <v>29</v>
      </c>
      <c r="S643">
        <v>4</v>
      </c>
      <c r="T643" s="1">
        <v>45482</v>
      </c>
      <c r="U643" t="s">
        <v>36</v>
      </c>
      <c r="V643" t="str">
        <f>TEXT(WEEKDAY(Working_Data[[#This Row],[order_date]],1),"DDDD")</f>
        <v>Tuesday</v>
      </c>
      <c r="W643" t="str">
        <f>TEXT(Working_Data[[#This Row],[order_date]],"mmmm")</f>
        <v>April</v>
      </c>
      <c r="X643" s="7">
        <f>Working_Data[[#This Row],[last_order_date]]-Working_Data[[#This Row],[signup_date]]</f>
        <v>301</v>
      </c>
      <c r="Y643" s="7">
        <f>IF(Working_Data[[#This Row],[churned]]="Active",1,0)</f>
        <v>1</v>
      </c>
      <c r="Z643" s="7">
        <f>YEAR(Working_Data[[#This Row],[order_date]])</f>
        <v>2023</v>
      </c>
    </row>
    <row r="644" spans="1:26" x14ac:dyDescent="0.25">
      <c r="A644" t="s">
        <v>1338</v>
      </c>
      <c r="B644" t="s">
        <v>45</v>
      </c>
      <c r="C644" t="s">
        <v>22</v>
      </c>
      <c r="D644" t="s">
        <v>52</v>
      </c>
      <c r="E644" s="1">
        <v>45363</v>
      </c>
      <c r="F644" t="s">
        <v>1339</v>
      </c>
      <c r="G644" s="1">
        <v>45027</v>
      </c>
      <c r="H644" t="s">
        <v>25</v>
      </c>
      <c r="I644" t="s">
        <v>54</v>
      </c>
      <c r="J644" t="s">
        <v>64</v>
      </c>
      <c r="K644">
        <v>4</v>
      </c>
      <c r="L644" s="3">
        <f>Working_Data[[#This Row],[price2]]/Working_Data[[#This Row],[quantity]]</f>
        <v>301.71749999999997</v>
      </c>
      <c r="M644" s="3">
        <v>1206.8699999999999</v>
      </c>
      <c r="N644" t="s">
        <v>50</v>
      </c>
      <c r="O644">
        <v>15</v>
      </c>
      <c r="P644" s="1">
        <v>45731</v>
      </c>
      <c r="Q644">
        <v>386</v>
      </c>
      <c r="R644" t="s">
        <v>43</v>
      </c>
      <c r="S644">
        <v>4</v>
      </c>
      <c r="T644" s="1">
        <v>45679</v>
      </c>
      <c r="U644" t="s">
        <v>36</v>
      </c>
      <c r="V644" t="str">
        <f>TEXT(WEEKDAY(Working_Data[[#This Row],[order_date]],1),"DDDD")</f>
        <v>Tuesday</v>
      </c>
      <c r="W644" t="str">
        <f>TEXT(Working_Data[[#This Row],[order_date]],"mmmm")</f>
        <v>April</v>
      </c>
      <c r="X644" s="7">
        <f>Working_Data[[#This Row],[last_order_date]]-Working_Data[[#This Row],[signup_date]]</f>
        <v>368</v>
      </c>
      <c r="Y644" s="7">
        <f>IF(Working_Data[[#This Row],[churned]]="Active",1,0)</f>
        <v>0</v>
      </c>
      <c r="Z644" s="7">
        <f>YEAR(Working_Data[[#This Row],[order_date]])</f>
        <v>2023</v>
      </c>
    </row>
    <row r="645" spans="1:26" x14ac:dyDescent="0.25">
      <c r="A645" t="s">
        <v>1340</v>
      </c>
      <c r="B645" t="s">
        <v>45</v>
      </c>
      <c r="C645" t="s">
        <v>82</v>
      </c>
      <c r="D645" t="s">
        <v>52</v>
      </c>
      <c r="E645" s="1">
        <v>45318</v>
      </c>
      <c r="F645" t="s">
        <v>1341</v>
      </c>
      <c r="G645" s="1">
        <v>45027</v>
      </c>
      <c r="H645" t="s">
        <v>41</v>
      </c>
      <c r="I645" t="s">
        <v>63</v>
      </c>
      <c r="J645" t="s">
        <v>67</v>
      </c>
      <c r="K645">
        <v>2</v>
      </c>
      <c r="L645" s="3">
        <f>Working_Data[[#This Row],[price2]]/Working_Data[[#This Row],[quantity]]</f>
        <v>496.88</v>
      </c>
      <c r="M645" s="3">
        <v>993.76</v>
      </c>
      <c r="N645" t="s">
        <v>28</v>
      </c>
      <c r="O645">
        <v>13</v>
      </c>
      <c r="P645" s="1">
        <v>45696</v>
      </c>
      <c r="Q645">
        <v>145</v>
      </c>
      <c r="R645" t="s">
        <v>29</v>
      </c>
      <c r="S645">
        <v>1</v>
      </c>
      <c r="T645" s="1">
        <v>45903</v>
      </c>
      <c r="U645" t="s">
        <v>60</v>
      </c>
      <c r="V645" t="str">
        <f>TEXT(WEEKDAY(Working_Data[[#This Row],[order_date]],1),"DDDD")</f>
        <v>Tuesday</v>
      </c>
      <c r="W645" t="str">
        <f>TEXT(Working_Data[[#This Row],[order_date]],"mmmm")</f>
        <v>April</v>
      </c>
      <c r="X645" s="7">
        <f>Working_Data[[#This Row],[last_order_date]]-Working_Data[[#This Row],[signup_date]]</f>
        <v>378</v>
      </c>
      <c r="Y645" s="7">
        <f>IF(Working_Data[[#This Row],[churned]]="Active",1,0)</f>
        <v>1</v>
      </c>
      <c r="Z645" s="7">
        <f>YEAR(Working_Data[[#This Row],[order_date]])</f>
        <v>2023</v>
      </c>
    </row>
    <row r="646" spans="1:26" x14ac:dyDescent="0.25">
      <c r="A646" t="s">
        <v>1342</v>
      </c>
      <c r="B646" t="s">
        <v>21</v>
      </c>
      <c r="C646" t="s">
        <v>39</v>
      </c>
      <c r="D646" t="s">
        <v>52</v>
      </c>
      <c r="E646" s="1">
        <v>45328</v>
      </c>
      <c r="F646" t="s">
        <v>1343</v>
      </c>
      <c r="G646" s="1">
        <v>45027</v>
      </c>
      <c r="H646" t="s">
        <v>58</v>
      </c>
      <c r="I646" t="s">
        <v>54</v>
      </c>
      <c r="J646" t="s">
        <v>27</v>
      </c>
      <c r="K646">
        <v>3</v>
      </c>
      <c r="L646" s="3">
        <f>Working_Data[[#This Row],[price2]]/Working_Data[[#This Row],[quantity]]</f>
        <v>195.48000000000002</v>
      </c>
      <c r="M646" s="3">
        <v>586.44000000000005</v>
      </c>
      <c r="N646" t="s">
        <v>35</v>
      </c>
      <c r="O646">
        <v>50</v>
      </c>
      <c r="P646" s="1">
        <v>45654</v>
      </c>
      <c r="Q646">
        <v>2</v>
      </c>
      <c r="R646" t="s">
        <v>43</v>
      </c>
      <c r="S646">
        <v>1</v>
      </c>
      <c r="T646" s="1">
        <v>45764</v>
      </c>
      <c r="U646" t="s">
        <v>36</v>
      </c>
      <c r="V646" t="str">
        <f>TEXT(WEEKDAY(Working_Data[[#This Row],[order_date]],1),"DDDD")</f>
        <v>Tuesday</v>
      </c>
      <c r="W646" t="str">
        <f>TEXT(Working_Data[[#This Row],[order_date]],"mmmm")</f>
        <v>April</v>
      </c>
      <c r="X646" s="7">
        <f>Working_Data[[#This Row],[last_order_date]]-Working_Data[[#This Row],[signup_date]]</f>
        <v>326</v>
      </c>
      <c r="Y646" s="7">
        <f>IF(Working_Data[[#This Row],[churned]]="Active",1,0)</f>
        <v>0</v>
      </c>
      <c r="Z646" s="7">
        <f>YEAR(Working_Data[[#This Row],[order_date]])</f>
        <v>2023</v>
      </c>
    </row>
    <row r="647" spans="1:26" x14ac:dyDescent="0.25">
      <c r="A647" t="s">
        <v>1344</v>
      </c>
      <c r="B647" t="s">
        <v>45</v>
      </c>
      <c r="C647" t="s">
        <v>82</v>
      </c>
      <c r="D647" t="s">
        <v>23</v>
      </c>
      <c r="E647" s="1">
        <v>45372</v>
      </c>
      <c r="F647" t="s">
        <v>1345</v>
      </c>
      <c r="G647" s="1">
        <v>45027</v>
      </c>
      <c r="H647" t="s">
        <v>25</v>
      </c>
      <c r="I647" t="s">
        <v>63</v>
      </c>
      <c r="J647" t="s">
        <v>67</v>
      </c>
      <c r="K647">
        <v>1</v>
      </c>
      <c r="L647" s="3">
        <f>Working_Data[[#This Row],[price2]]/Working_Data[[#This Row],[quantity]]</f>
        <v>202.27</v>
      </c>
      <c r="M647" s="3">
        <v>202.27</v>
      </c>
      <c r="N647" t="s">
        <v>28</v>
      </c>
      <c r="O647">
        <v>7</v>
      </c>
      <c r="P647" s="1">
        <v>45646</v>
      </c>
      <c r="Q647">
        <v>491</v>
      </c>
      <c r="R647" t="s">
        <v>43</v>
      </c>
      <c r="S647">
        <v>2</v>
      </c>
      <c r="T647" s="1">
        <v>45932</v>
      </c>
      <c r="U647" t="s">
        <v>60</v>
      </c>
      <c r="V647" t="str">
        <f>TEXT(WEEKDAY(Working_Data[[#This Row],[order_date]],1),"DDDD")</f>
        <v>Tuesday</v>
      </c>
      <c r="W647" t="str">
        <f>TEXT(Working_Data[[#This Row],[order_date]],"mmmm")</f>
        <v>April</v>
      </c>
      <c r="X647" s="7">
        <f>Working_Data[[#This Row],[last_order_date]]-Working_Data[[#This Row],[signup_date]]</f>
        <v>274</v>
      </c>
      <c r="Y647" s="7">
        <f>IF(Working_Data[[#This Row],[churned]]="Active",1,0)</f>
        <v>0</v>
      </c>
      <c r="Z647" s="7">
        <f>YEAR(Working_Data[[#This Row],[order_date]])</f>
        <v>2023</v>
      </c>
    </row>
    <row r="648" spans="1:26" x14ac:dyDescent="0.25">
      <c r="A648" t="s">
        <v>1346</v>
      </c>
      <c r="B648" t="s">
        <v>38</v>
      </c>
      <c r="C648" t="s">
        <v>39</v>
      </c>
      <c r="D648" t="s">
        <v>23</v>
      </c>
      <c r="E648" s="1">
        <v>45396</v>
      </c>
      <c r="F648" t="s">
        <v>1347</v>
      </c>
      <c r="G648" s="1">
        <v>45027</v>
      </c>
      <c r="H648" t="s">
        <v>41</v>
      </c>
      <c r="I648" t="s">
        <v>63</v>
      </c>
      <c r="J648" t="s">
        <v>49</v>
      </c>
      <c r="K648">
        <v>2</v>
      </c>
      <c r="L648" s="3">
        <f>Working_Data[[#This Row],[price2]]/Working_Data[[#This Row],[quantity]]</f>
        <v>526.61</v>
      </c>
      <c r="M648" s="3">
        <v>1053.22</v>
      </c>
      <c r="N648" t="s">
        <v>50</v>
      </c>
      <c r="O648">
        <v>7</v>
      </c>
      <c r="P648" s="1">
        <v>45580</v>
      </c>
      <c r="Q648">
        <v>357</v>
      </c>
      <c r="R648" t="s">
        <v>43</v>
      </c>
      <c r="S648">
        <v>4</v>
      </c>
      <c r="T648" s="1">
        <v>45809</v>
      </c>
      <c r="U648" t="s">
        <v>30</v>
      </c>
      <c r="V648" t="str">
        <f>TEXT(WEEKDAY(Working_Data[[#This Row],[order_date]],1),"DDDD")</f>
        <v>Tuesday</v>
      </c>
      <c r="W648" t="str">
        <f>TEXT(Working_Data[[#This Row],[order_date]],"mmmm")</f>
        <v>April</v>
      </c>
      <c r="X648" s="7">
        <f>Working_Data[[#This Row],[last_order_date]]-Working_Data[[#This Row],[signup_date]]</f>
        <v>184</v>
      </c>
      <c r="Y648" s="7">
        <f>IF(Working_Data[[#This Row],[churned]]="Active",1,0)</f>
        <v>0</v>
      </c>
      <c r="Z648" s="7">
        <f>YEAR(Working_Data[[#This Row],[order_date]])</f>
        <v>2023</v>
      </c>
    </row>
    <row r="649" spans="1:26" x14ac:dyDescent="0.25">
      <c r="A649" t="s">
        <v>1348</v>
      </c>
      <c r="B649" t="s">
        <v>45</v>
      </c>
      <c r="C649" t="s">
        <v>22</v>
      </c>
      <c r="D649" t="s">
        <v>77</v>
      </c>
      <c r="E649" s="1">
        <v>45851</v>
      </c>
      <c r="F649" t="s">
        <v>1349</v>
      </c>
      <c r="G649" s="1">
        <v>45027</v>
      </c>
      <c r="H649" t="s">
        <v>41</v>
      </c>
      <c r="I649" t="s">
        <v>63</v>
      </c>
      <c r="J649" t="s">
        <v>49</v>
      </c>
      <c r="K649">
        <v>2</v>
      </c>
      <c r="L649" s="3">
        <f>Working_Data[[#This Row],[price2]]/Working_Data[[#This Row],[quantity]]</f>
        <v>600.92499999999995</v>
      </c>
      <c r="M649" s="3">
        <v>1201.8499999999999</v>
      </c>
      <c r="N649" t="s">
        <v>28</v>
      </c>
      <c r="O649">
        <v>38</v>
      </c>
      <c r="P649" s="1">
        <v>45659</v>
      </c>
      <c r="Q649">
        <v>228</v>
      </c>
      <c r="R649" t="s">
        <v>43</v>
      </c>
      <c r="S649">
        <v>3</v>
      </c>
      <c r="T649" s="1">
        <v>45807</v>
      </c>
      <c r="U649" t="s">
        <v>60</v>
      </c>
      <c r="V649" t="str">
        <f>TEXT(WEEKDAY(Working_Data[[#This Row],[order_date]],1),"DDDD")</f>
        <v>Tuesday</v>
      </c>
      <c r="W649" t="str">
        <f>TEXT(Working_Data[[#This Row],[order_date]],"mmmm")</f>
        <v>April</v>
      </c>
      <c r="X649" s="7">
        <f>Working_Data[[#This Row],[last_order_date]]-Working_Data[[#This Row],[signup_date]]</f>
        <v>-192</v>
      </c>
      <c r="Y649" s="7">
        <f>IF(Working_Data[[#This Row],[churned]]="Active",1,0)</f>
        <v>0</v>
      </c>
      <c r="Z649" s="7">
        <f>YEAR(Working_Data[[#This Row],[order_date]])</f>
        <v>2023</v>
      </c>
    </row>
    <row r="650" spans="1:26" x14ac:dyDescent="0.25">
      <c r="A650" t="s">
        <v>1350</v>
      </c>
      <c r="B650" t="s">
        <v>21</v>
      </c>
      <c r="C650" t="s">
        <v>82</v>
      </c>
      <c r="D650" t="s">
        <v>52</v>
      </c>
      <c r="E650" s="1">
        <v>45541</v>
      </c>
      <c r="F650" t="s">
        <v>1351</v>
      </c>
      <c r="G650" s="1">
        <v>45057</v>
      </c>
      <c r="H650" t="s">
        <v>58</v>
      </c>
      <c r="I650" t="s">
        <v>26</v>
      </c>
      <c r="J650" t="s">
        <v>67</v>
      </c>
      <c r="K650">
        <v>3</v>
      </c>
      <c r="L650" s="3">
        <f>Working_Data[[#This Row],[price2]]/Working_Data[[#This Row],[quantity]]</f>
        <v>418.00666666666666</v>
      </c>
      <c r="M650" s="3">
        <v>1254.02</v>
      </c>
      <c r="N650" t="s">
        <v>50</v>
      </c>
      <c r="O650">
        <v>48</v>
      </c>
      <c r="P650" s="1">
        <v>45825</v>
      </c>
      <c r="Q650">
        <v>425</v>
      </c>
      <c r="R650" t="s">
        <v>43</v>
      </c>
      <c r="S650">
        <v>3</v>
      </c>
      <c r="T650" s="1">
        <v>45649</v>
      </c>
      <c r="U650" t="s">
        <v>36</v>
      </c>
      <c r="V650" t="str">
        <f>TEXT(WEEKDAY(Working_Data[[#This Row],[order_date]],1),"DDDD")</f>
        <v>Thursday</v>
      </c>
      <c r="W650" t="str">
        <f>TEXT(Working_Data[[#This Row],[order_date]],"mmmm")</f>
        <v>May</v>
      </c>
      <c r="X650" s="7">
        <f>Working_Data[[#This Row],[last_order_date]]-Working_Data[[#This Row],[signup_date]]</f>
        <v>284</v>
      </c>
      <c r="Y650" s="7">
        <f>IF(Working_Data[[#This Row],[churned]]="Active",1,0)</f>
        <v>0</v>
      </c>
      <c r="Z650" s="7">
        <f>YEAR(Working_Data[[#This Row],[order_date]])</f>
        <v>2023</v>
      </c>
    </row>
    <row r="651" spans="1:26" x14ac:dyDescent="0.25">
      <c r="A651" t="s">
        <v>1352</v>
      </c>
      <c r="B651" t="s">
        <v>38</v>
      </c>
      <c r="C651" t="s">
        <v>39</v>
      </c>
      <c r="D651" t="s">
        <v>56</v>
      </c>
      <c r="E651" s="1">
        <v>45401</v>
      </c>
      <c r="F651" t="s">
        <v>1353</v>
      </c>
      <c r="G651" s="1">
        <v>45057</v>
      </c>
      <c r="H651" t="s">
        <v>58</v>
      </c>
      <c r="I651" t="s">
        <v>42</v>
      </c>
      <c r="J651" t="s">
        <v>67</v>
      </c>
      <c r="K651">
        <v>4</v>
      </c>
      <c r="L651" s="3">
        <f>Working_Data[[#This Row],[price2]]/Working_Data[[#This Row],[quantity]]</f>
        <v>203.0025</v>
      </c>
      <c r="M651" s="3">
        <v>812.01</v>
      </c>
      <c r="N651" t="s">
        <v>35</v>
      </c>
      <c r="O651">
        <v>48</v>
      </c>
      <c r="P651" s="1">
        <v>45653</v>
      </c>
      <c r="Q651">
        <v>141</v>
      </c>
      <c r="R651" t="s">
        <v>43</v>
      </c>
      <c r="S651">
        <v>3</v>
      </c>
      <c r="T651" s="1">
        <v>45662</v>
      </c>
      <c r="U651" t="s">
        <v>30</v>
      </c>
      <c r="V651" t="str">
        <f>TEXT(WEEKDAY(Working_Data[[#This Row],[order_date]],1),"DDDD")</f>
        <v>Thursday</v>
      </c>
      <c r="W651" t="str">
        <f>TEXT(Working_Data[[#This Row],[order_date]],"mmmm")</f>
        <v>May</v>
      </c>
      <c r="X651" s="7">
        <f>Working_Data[[#This Row],[last_order_date]]-Working_Data[[#This Row],[signup_date]]</f>
        <v>252</v>
      </c>
      <c r="Y651" s="7">
        <f>IF(Working_Data[[#This Row],[churned]]="Active",1,0)</f>
        <v>0</v>
      </c>
      <c r="Z651" s="7">
        <f>YEAR(Working_Data[[#This Row],[order_date]])</f>
        <v>2023</v>
      </c>
    </row>
    <row r="652" spans="1:26" x14ac:dyDescent="0.25">
      <c r="A652" t="s">
        <v>1354</v>
      </c>
      <c r="B652" t="s">
        <v>38</v>
      </c>
      <c r="C652" t="s">
        <v>22</v>
      </c>
      <c r="D652" t="s">
        <v>23</v>
      </c>
      <c r="E652" s="1">
        <v>44994</v>
      </c>
      <c r="F652" t="s">
        <v>1355</v>
      </c>
      <c r="G652" s="1">
        <v>45088</v>
      </c>
      <c r="H652" t="s">
        <v>25</v>
      </c>
      <c r="I652" t="s">
        <v>63</v>
      </c>
      <c r="J652" t="s">
        <v>59</v>
      </c>
      <c r="K652">
        <v>4</v>
      </c>
      <c r="L652" s="3">
        <f>Working_Data[[#This Row],[price2]]/Working_Data[[#This Row],[quantity]]</f>
        <v>204.1275</v>
      </c>
      <c r="M652" s="3">
        <v>816.51</v>
      </c>
      <c r="N652" t="s">
        <v>35</v>
      </c>
      <c r="O652">
        <v>26</v>
      </c>
      <c r="P652" s="1">
        <v>45394</v>
      </c>
      <c r="Q652">
        <v>346</v>
      </c>
      <c r="R652" t="s">
        <v>43</v>
      </c>
      <c r="S652">
        <v>2</v>
      </c>
      <c r="T652" s="1">
        <v>45843</v>
      </c>
      <c r="U652" t="s">
        <v>60</v>
      </c>
      <c r="V652" t="str">
        <f>TEXT(WEEKDAY(Working_Data[[#This Row],[order_date]],1),"DDDD")</f>
        <v>Sunday</v>
      </c>
      <c r="W652" t="str">
        <f>TEXT(Working_Data[[#This Row],[order_date]],"mmmm")</f>
        <v>June</v>
      </c>
      <c r="X652" s="7">
        <f>Working_Data[[#This Row],[last_order_date]]-Working_Data[[#This Row],[signup_date]]</f>
        <v>400</v>
      </c>
      <c r="Y652" s="7">
        <f>IF(Working_Data[[#This Row],[churned]]="Active",1,0)</f>
        <v>0</v>
      </c>
      <c r="Z652" s="7">
        <f>YEAR(Working_Data[[#This Row],[order_date]])</f>
        <v>2023</v>
      </c>
    </row>
    <row r="653" spans="1:26" x14ac:dyDescent="0.25">
      <c r="A653" t="s">
        <v>1356</v>
      </c>
      <c r="B653" t="s">
        <v>38</v>
      </c>
      <c r="C653" t="s">
        <v>22</v>
      </c>
      <c r="D653" t="s">
        <v>56</v>
      </c>
      <c r="E653" s="1">
        <v>45474</v>
      </c>
      <c r="F653" t="s">
        <v>1357</v>
      </c>
      <c r="G653" s="1">
        <v>45088</v>
      </c>
      <c r="H653" t="s">
        <v>47</v>
      </c>
      <c r="I653" t="s">
        <v>63</v>
      </c>
      <c r="J653" t="s">
        <v>67</v>
      </c>
      <c r="K653">
        <v>1</v>
      </c>
      <c r="L653" s="3">
        <f>Working_Data[[#This Row],[price2]]/Working_Data[[#This Row],[quantity]]</f>
        <v>193.63</v>
      </c>
      <c r="M653" s="3">
        <v>193.63</v>
      </c>
      <c r="N653" t="s">
        <v>35</v>
      </c>
      <c r="O653">
        <v>44</v>
      </c>
      <c r="P653" s="1">
        <v>45885</v>
      </c>
      <c r="Q653">
        <v>384</v>
      </c>
      <c r="R653" t="s">
        <v>29</v>
      </c>
      <c r="S653">
        <v>5</v>
      </c>
      <c r="T653" s="1">
        <v>45785</v>
      </c>
      <c r="U653" t="s">
        <v>36</v>
      </c>
      <c r="V653" t="str">
        <f>TEXT(WEEKDAY(Working_Data[[#This Row],[order_date]],1),"DDDD")</f>
        <v>Sunday</v>
      </c>
      <c r="W653" t="str">
        <f>TEXT(Working_Data[[#This Row],[order_date]],"mmmm")</f>
        <v>June</v>
      </c>
      <c r="X653" s="7">
        <f>Working_Data[[#This Row],[last_order_date]]-Working_Data[[#This Row],[signup_date]]</f>
        <v>411</v>
      </c>
      <c r="Y653" s="7">
        <f>IF(Working_Data[[#This Row],[churned]]="Active",1,0)</f>
        <v>1</v>
      </c>
      <c r="Z653" s="7">
        <f>YEAR(Working_Data[[#This Row],[order_date]])</f>
        <v>2023</v>
      </c>
    </row>
    <row r="654" spans="1:26" x14ac:dyDescent="0.25">
      <c r="A654" t="s">
        <v>1358</v>
      </c>
      <c r="B654" t="s">
        <v>38</v>
      </c>
      <c r="C654" t="s">
        <v>82</v>
      </c>
      <c r="D654" t="s">
        <v>56</v>
      </c>
      <c r="E654" s="1">
        <v>45249</v>
      </c>
      <c r="F654" t="s">
        <v>1359</v>
      </c>
      <c r="G654" s="1">
        <v>45088</v>
      </c>
      <c r="H654" t="s">
        <v>41</v>
      </c>
      <c r="I654" t="s">
        <v>48</v>
      </c>
      <c r="J654" t="s">
        <v>49</v>
      </c>
      <c r="K654">
        <v>1</v>
      </c>
      <c r="L654" s="3">
        <f>Working_Data[[#This Row],[price2]]/Working_Data[[#This Row],[quantity]]</f>
        <v>946.77</v>
      </c>
      <c r="M654" s="3">
        <v>946.77</v>
      </c>
      <c r="N654" t="s">
        <v>50</v>
      </c>
      <c r="O654">
        <v>11</v>
      </c>
      <c r="P654" s="1">
        <v>45593</v>
      </c>
      <c r="Q654">
        <v>292</v>
      </c>
      <c r="R654" t="s">
        <v>29</v>
      </c>
      <c r="S654">
        <v>3</v>
      </c>
      <c r="T654" s="1">
        <v>45965</v>
      </c>
      <c r="U654" t="s">
        <v>60</v>
      </c>
      <c r="V654" t="str">
        <f>TEXT(WEEKDAY(Working_Data[[#This Row],[order_date]],1),"DDDD")</f>
        <v>Sunday</v>
      </c>
      <c r="W654" t="str">
        <f>TEXT(Working_Data[[#This Row],[order_date]],"mmmm")</f>
        <v>June</v>
      </c>
      <c r="X654" s="7">
        <f>Working_Data[[#This Row],[last_order_date]]-Working_Data[[#This Row],[signup_date]]</f>
        <v>344</v>
      </c>
      <c r="Y654" s="7">
        <f>IF(Working_Data[[#This Row],[churned]]="Active",1,0)</f>
        <v>1</v>
      </c>
      <c r="Z654" s="7">
        <f>YEAR(Working_Data[[#This Row],[order_date]])</f>
        <v>2023</v>
      </c>
    </row>
    <row r="655" spans="1:26" x14ac:dyDescent="0.25">
      <c r="A655" t="s">
        <v>1360</v>
      </c>
      <c r="B655" t="s">
        <v>45</v>
      </c>
      <c r="C655" t="s">
        <v>82</v>
      </c>
      <c r="D655" t="s">
        <v>56</v>
      </c>
      <c r="E655" s="1">
        <v>45686</v>
      </c>
      <c r="F655" t="s">
        <v>1361</v>
      </c>
      <c r="G655" s="1">
        <v>45088</v>
      </c>
      <c r="H655" t="s">
        <v>41</v>
      </c>
      <c r="I655" t="s">
        <v>26</v>
      </c>
      <c r="J655" t="s">
        <v>49</v>
      </c>
      <c r="K655">
        <v>1</v>
      </c>
      <c r="L655" s="3">
        <f>Working_Data[[#This Row],[price2]]/Working_Data[[#This Row],[quantity]]</f>
        <v>178.49</v>
      </c>
      <c r="M655" s="3">
        <v>178.49</v>
      </c>
      <c r="N655" t="s">
        <v>28</v>
      </c>
      <c r="O655">
        <v>15</v>
      </c>
      <c r="P655" s="1">
        <v>45586</v>
      </c>
      <c r="Q655">
        <v>446</v>
      </c>
      <c r="R655" t="s">
        <v>29</v>
      </c>
      <c r="S655">
        <v>5</v>
      </c>
      <c r="T655" s="1">
        <v>45763</v>
      </c>
      <c r="U655" t="s">
        <v>36</v>
      </c>
      <c r="V655" t="str">
        <f>TEXT(WEEKDAY(Working_Data[[#This Row],[order_date]],1),"DDDD")</f>
        <v>Sunday</v>
      </c>
      <c r="W655" t="str">
        <f>TEXT(Working_Data[[#This Row],[order_date]],"mmmm")</f>
        <v>June</v>
      </c>
      <c r="X655" s="7">
        <f>Working_Data[[#This Row],[last_order_date]]-Working_Data[[#This Row],[signup_date]]</f>
        <v>-100</v>
      </c>
      <c r="Y655" s="7">
        <f>IF(Working_Data[[#This Row],[churned]]="Active",1,0)</f>
        <v>1</v>
      </c>
      <c r="Z655" s="7">
        <f>YEAR(Working_Data[[#This Row],[order_date]])</f>
        <v>2023</v>
      </c>
    </row>
    <row r="656" spans="1:26" x14ac:dyDescent="0.25">
      <c r="A656" t="s">
        <v>1362</v>
      </c>
      <c r="B656" t="s">
        <v>21</v>
      </c>
      <c r="C656" t="s">
        <v>39</v>
      </c>
      <c r="D656" t="s">
        <v>56</v>
      </c>
      <c r="E656" s="1">
        <v>45597</v>
      </c>
      <c r="F656" t="s">
        <v>1363</v>
      </c>
      <c r="G656" s="1">
        <v>45088</v>
      </c>
      <c r="H656" t="s">
        <v>34</v>
      </c>
      <c r="I656" t="s">
        <v>63</v>
      </c>
      <c r="J656" t="s">
        <v>67</v>
      </c>
      <c r="K656">
        <v>1</v>
      </c>
      <c r="L656" s="3">
        <f>Working_Data[[#This Row],[price2]]/Working_Data[[#This Row],[quantity]]</f>
        <v>721.89</v>
      </c>
      <c r="M656" s="3">
        <v>721.89</v>
      </c>
      <c r="N656" t="s">
        <v>50</v>
      </c>
      <c r="O656">
        <v>49</v>
      </c>
      <c r="P656" s="1">
        <v>45544</v>
      </c>
      <c r="Q656">
        <v>58</v>
      </c>
      <c r="R656" t="s">
        <v>43</v>
      </c>
      <c r="S656">
        <v>1</v>
      </c>
      <c r="T656" s="1">
        <v>45544</v>
      </c>
      <c r="U656" t="s">
        <v>30</v>
      </c>
      <c r="V656" t="str">
        <f>TEXT(WEEKDAY(Working_Data[[#This Row],[order_date]],1),"DDDD")</f>
        <v>Sunday</v>
      </c>
      <c r="W656" t="str">
        <f>TEXT(Working_Data[[#This Row],[order_date]],"mmmm")</f>
        <v>June</v>
      </c>
      <c r="X656" s="7">
        <f>Working_Data[[#This Row],[last_order_date]]-Working_Data[[#This Row],[signup_date]]</f>
        <v>-53</v>
      </c>
      <c r="Y656" s="7">
        <f>IF(Working_Data[[#This Row],[churned]]="Active",1,0)</f>
        <v>0</v>
      </c>
      <c r="Z656" s="7">
        <f>YEAR(Working_Data[[#This Row],[order_date]])</f>
        <v>2023</v>
      </c>
    </row>
    <row r="657" spans="1:26" x14ac:dyDescent="0.25">
      <c r="A657" t="s">
        <v>1364</v>
      </c>
      <c r="B657" t="s">
        <v>38</v>
      </c>
      <c r="C657" t="s">
        <v>39</v>
      </c>
      <c r="D657" t="s">
        <v>23</v>
      </c>
      <c r="E657" s="1">
        <v>45752</v>
      </c>
      <c r="F657" t="s">
        <v>1365</v>
      </c>
      <c r="G657" s="1">
        <v>45088</v>
      </c>
      <c r="H657" t="s">
        <v>41</v>
      </c>
      <c r="I657" t="s">
        <v>26</v>
      </c>
      <c r="J657" t="s">
        <v>27</v>
      </c>
      <c r="K657">
        <v>5</v>
      </c>
      <c r="L657" s="3">
        <f>Working_Data[[#This Row],[price2]]/Working_Data[[#This Row],[quantity]]</f>
        <v>263.46799999999996</v>
      </c>
      <c r="M657" s="3">
        <v>1317.34</v>
      </c>
      <c r="N657" t="s">
        <v>35</v>
      </c>
      <c r="O657">
        <v>36</v>
      </c>
      <c r="P657" s="1">
        <v>45676</v>
      </c>
      <c r="Q657">
        <v>166</v>
      </c>
      <c r="R657" t="s">
        <v>43</v>
      </c>
      <c r="S657">
        <v>3</v>
      </c>
      <c r="T657" s="1">
        <v>45688</v>
      </c>
      <c r="U657" t="s">
        <v>30</v>
      </c>
      <c r="V657" t="str">
        <f>TEXT(WEEKDAY(Working_Data[[#This Row],[order_date]],1),"DDDD")</f>
        <v>Sunday</v>
      </c>
      <c r="W657" t="str">
        <f>TEXT(Working_Data[[#This Row],[order_date]],"mmmm")</f>
        <v>June</v>
      </c>
      <c r="X657" s="7">
        <f>Working_Data[[#This Row],[last_order_date]]-Working_Data[[#This Row],[signup_date]]</f>
        <v>-76</v>
      </c>
      <c r="Y657" s="7">
        <f>IF(Working_Data[[#This Row],[churned]]="Active",1,0)</f>
        <v>0</v>
      </c>
      <c r="Z657" s="7">
        <f>YEAR(Working_Data[[#This Row],[order_date]])</f>
        <v>2023</v>
      </c>
    </row>
    <row r="658" spans="1:26" x14ac:dyDescent="0.25">
      <c r="A658" t="s">
        <v>1366</v>
      </c>
      <c r="B658" t="s">
        <v>45</v>
      </c>
      <c r="C658" t="s">
        <v>39</v>
      </c>
      <c r="D658" t="s">
        <v>32</v>
      </c>
      <c r="E658" s="1">
        <v>45166</v>
      </c>
      <c r="F658" t="s">
        <v>1367</v>
      </c>
      <c r="G658" s="1">
        <v>45088</v>
      </c>
      <c r="H658" t="s">
        <v>25</v>
      </c>
      <c r="I658" t="s">
        <v>63</v>
      </c>
      <c r="J658" t="s">
        <v>59</v>
      </c>
      <c r="K658">
        <v>5</v>
      </c>
      <c r="L658" s="3">
        <f>Working_Data[[#This Row],[price2]]/Working_Data[[#This Row],[quantity]]</f>
        <v>60.055999999999997</v>
      </c>
      <c r="M658" s="3">
        <v>300.27999999999997</v>
      </c>
      <c r="N658" t="s">
        <v>50</v>
      </c>
      <c r="O658">
        <v>31</v>
      </c>
      <c r="P658" s="1">
        <v>45657</v>
      </c>
      <c r="Q658">
        <v>460</v>
      </c>
      <c r="R658" t="s">
        <v>43</v>
      </c>
      <c r="S658">
        <v>1</v>
      </c>
      <c r="T658" s="1">
        <v>45938</v>
      </c>
      <c r="U658" t="s">
        <v>60</v>
      </c>
      <c r="V658" t="str">
        <f>TEXT(WEEKDAY(Working_Data[[#This Row],[order_date]],1),"DDDD")</f>
        <v>Sunday</v>
      </c>
      <c r="W658" t="str">
        <f>TEXT(Working_Data[[#This Row],[order_date]],"mmmm")</f>
        <v>June</v>
      </c>
      <c r="X658" s="7">
        <f>Working_Data[[#This Row],[last_order_date]]-Working_Data[[#This Row],[signup_date]]</f>
        <v>491</v>
      </c>
      <c r="Y658" s="7">
        <f>IF(Working_Data[[#This Row],[churned]]="Active",1,0)</f>
        <v>0</v>
      </c>
      <c r="Z658" s="7">
        <f>YEAR(Working_Data[[#This Row],[order_date]])</f>
        <v>2023</v>
      </c>
    </row>
    <row r="659" spans="1:26" x14ac:dyDescent="0.25">
      <c r="A659" t="s">
        <v>1368</v>
      </c>
      <c r="B659" t="s">
        <v>21</v>
      </c>
      <c r="C659" t="s">
        <v>22</v>
      </c>
      <c r="D659" t="s">
        <v>52</v>
      </c>
      <c r="E659" s="1">
        <v>45785</v>
      </c>
      <c r="F659" t="s">
        <v>1369</v>
      </c>
      <c r="G659" s="1">
        <v>45088</v>
      </c>
      <c r="H659" t="s">
        <v>47</v>
      </c>
      <c r="I659" t="s">
        <v>63</v>
      </c>
      <c r="J659" t="s">
        <v>27</v>
      </c>
      <c r="K659">
        <v>2</v>
      </c>
      <c r="L659" s="3">
        <f>Working_Data[[#This Row],[price2]]/Working_Data[[#This Row],[quantity]]</f>
        <v>138.5</v>
      </c>
      <c r="M659" s="3">
        <v>277</v>
      </c>
      <c r="N659" t="s">
        <v>28</v>
      </c>
      <c r="O659">
        <v>42</v>
      </c>
      <c r="P659" s="1">
        <v>45424</v>
      </c>
      <c r="Q659">
        <v>291</v>
      </c>
      <c r="R659" t="s">
        <v>43</v>
      </c>
      <c r="S659">
        <v>5</v>
      </c>
      <c r="T659" s="1">
        <v>45702</v>
      </c>
      <c r="U659" t="s">
        <v>60</v>
      </c>
      <c r="V659" t="str">
        <f>TEXT(WEEKDAY(Working_Data[[#This Row],[order_date]],1),"DDDD")</f>
        <v>Sunday</v>
      </c>
      <c r="W659" t="str">
        <f>TEXT(Working_Data[[#This Row],[order_date]],"mmmm")</f>
        <v>June</v>
      </c>
      <c r="X659" s="7">
        <f>Working_Data[[#This Row],[last_order_date]]-Working_Data[[#This Row],[signup_date]]</f>
        <v>-361</v>
      </c>
      <c r="Y659" s="7">
        <f>IF(Working_Data[[#This Row],[churned]]="Active",1,0)</f>
        <v>0</v>
      </c>
      <c r="Z659" s="7">
        <f>YEAR(Working_Data[[#This Row],[order_date]])</f>
        <v>2023</v>
      </c>
    </row>
    <row r="660" spans="1:26" x14ac:dyDescent="0.25">
      <c r="A660" t="s">
        <v>1370</v>
      </c>
      <c r="B660" t="s">
        <v>21</v>
      </c>
      <c r="C660" t="s">
        <v>39</v>
      </c>
      <c r="D660" t="s">
        <v>23</v>
      </c>
      <c r="E660" s="1">
        <v>45598</v>
      </c>
      <c r="F660" t="s">
        <v>1371</v>
      </c>
      <c r="G660" s="1">
        <v>45118</v>
      </c>
      <c r="H660" t="s">
        <v>41</v>
      </c>
      <c r="I660" t="s">
        <v>48</v>
      </c>
      <c r="J660" t="s">
        <v>64</v>
      </c>
      <c r="K660">
        <v>4</v>
      </c>
      <c r="L660" s="3">
        <f>Working_Data[[#This Row],[price2]]/Working_Data[[#This Row],[quantity]]</f>
        <v>193.08</v>
      </c>
      <c r="M660" s="3">
        <v>772.32</v>
      </c>
      <c r="N660" t="s">
        <v>50</v>
      </c>
      <c r="O660">
        <v>1</v>
      </c>
      <c r="P660" s="1">
        <v>45689</v>
      </c>
      <c r="Q660">
        <v>266</v>
      </c>
      <c r="R660" t="s">
        <v>43</v>
      </c>
      <c r="S660">
        <v>2</v>
      </c>
      <c r="T660" s="1">
        <v>45997</v>
      </c>
      <c r="U660" t="s">
        <v>30</v>
      </c>
      <c r="V660" t="str">
        <f>TEXT(WEEKDAY(Working_Data[[#This Row],[order_date]],1),"DDDD")</f>
        <v>Tuesday</v>
      </c>
      <c r="W660" t="str">
        <f>TEXT(Working_Data[[#This Row],[order_date]],"mmmm")</f>
        <v>July</v>
      </c>
      <c r="X660" s="7">
        <f>Working_Data[[#This Row],[last_order_date]]-Working_Data[[#This Row],[signup_date]]</f>
        <v>91</v>
      </c>
      <c r="Y660" s="7">
        <f>IF(Working_Data[[#This Row],[churned]]="Active",1,0)</f>
        <v>0</v>
      </c>
      <c r="Z660" s="7">
        <f>YEAR(Working_Data[[#This Row],[order_date]])</f>
        <v>2023</v>
      </c>
    </row>
    <row r="661" spans="1:26" x14ac:dyDescent="0.25">
      <c r="A661" t="s">
        <v>1372</v>
      </c>
      <c r="B661" t="s">
        <v>45</v>
      </c>
      <c r="C661" t="s">
        <v>82</v>
      </c>
      <c r="D661" t="s">
        <v>52</v>
      </c>
      <c r="E661" s="1">
        <v>45606</v>
      </c>
      <c r="F661" t="s">
        <v>1373</v>
      </c>
      <c r="G661" s="1">
        <v>45118</v>
      </c>
      <c r="H661" t="s">
        <v>58</v>
      </c>
      <c r="I661" t="s">
        <v>63</v>
      </c>
      <c r="J661" t="s">
        <v>59</v>
      </c>
      <c r="K661">
        <v>4</v>
      </c>
      <c r="L661" s="3">
        <f>Working_Data[[#This Row],[price2]]/Working_Data[[#This Row],[quantity]]</f>
        <v>43.79</v>
      </c>
      <c r="M661" s="3">
        <v>175.16</v>
      </c>
      <c r="N661" t="s">
        <v>35</v>
      </c>
      <c r="O661">
        <v>24</v>
      </c>
      <c r="P661" s="1">
        <v>45596</v>
      </c>
      <c r="Q661">
        <v>440</v>
      </c>
      <c r="R661" t="s">
        <v>29</v>
      </c>
      <c r="S661">
        <v>4</v>
      </c>
      <c r="T661" s="1">
        <v>45856</v>
      </c>
      <c r="U661" t="s">
        <v>36</v>
      </c>
      <c r="V661" t="str">
        <f>TEXT(WEEKDAY(Working_Data[[#This Row],[order_date]],1),"DDDD")</f>
        <v>Tuesday</v>
      </c>
      <c r="W661" t="str">
        <f>TEXT(Working_Data[[#This Row],[order_date]],"mmmm")</f>
        <v>July</v>
      </c>
      <c r="X661" s="7">
        <f>Working_Data[[#This Row],[last_order_date]]-Working_Data[[#This Row],[signup_date]]</f>
        <v>-10</v>
      </c>
      <c r="Y661" s="7">
        <f>IF(Working_Data[[#This Row],[churned]]="Active",1,0)</f>
        <v>1</v>
      </c>
      <c r="Z661" s="7">
        <f>YEAR(Working_Data[[#This Row],[order_date]])</f>
        <v>2023</v>
      </c>
    </row>
    <row r="662" spans="1:26" x14ac:dyDescent="0.25">
      <c r="A662" t="s">
        <v>1374</v>
      </c>
      <c r="B662" t="s">
        <v>21</v>
      </c>
      <c r="C662" t="s">
        <v>82</v>
      </c>
      <c r="D662" t="s">
        <v>23</v>
      </c>
      <c r="E662" s="1">
        <v>45637</v>
      </c>
      <c r="F662" t="s">
        <v>1375</v>
      </c>
      <c r="G662" s="1">
        <v>45118</v>
      </c>
      <c r="H662" t="s">
        <v>41</v>
      </c>
      <c r="I662" t="s">
        <v>42</v>
      </c>
      <c r="J662" t="s">
        <v>27</v>
      </c>
      <c r="K662">
        <v>2</v>
      </c>
      <c r="L662" s="3">
        <f>Working_Data[[#This Row],[price2]]/Working_Data[[#This Row],[quantity]]</f>
        <v>150.81</v>
      </c>
      <c r="M662" s="3">
        <v>301.62</v>
      </c>
      <c r="N662" t="s">
        <v>28</v>
      </c>
      <c r="O662">
        <v>38</v>
      </c>
      <c r="P662" s="1">
        <v>45993</v>
      </c>
      <c r="Q662">
        <v>388</v>
      </c>
      <c r="R662" t="s">
        <v>29</v>
      </c>
      <c r="S662">
        <v>3</v>
      </c>
      <c r="T662" s="1">
        <v>45716</v>
      </c>
      <c r="U662" t="s">
        <v>30</v>
      </c>
      <c r="V662" t="str">
        <f>TEXT(WEEKDAY(Working_Data[[#This Row],[order_date]],1),"DDDD")</f>
        <v>Tuesday</v>
      </c>
      <c r="W662" t="str">
        <f>TEXT(Working_Data[[#This Row],[order_date]],"mmmm")</f>
        <v>July</v>
      </c>
      <c r="X662" s="7">
        <f>Working_Data[[#This Row],[last_order_date]]-Working_Data[[#This Row],[signup_date]]</f>
        <v>356</v>
      </c>
      <c r="Y662" s="7">
        <f>IF(Working_Data[[#This Row],[churned]]="Active",1,0)</f>
        <v>1</v>
      </c>
      <c r="Z662" s="7">
        <f>YEAR(Working_Data[[#This Row],[order_date]])</f>
        <v>2023</v>
      </c>
    </row>
    <row r="663" spans="1:26" x14ac:dyDescent="0.25">
      <c r="A663" t="s">
        <v>1376</v>
      </c>
      <c r="B663" t="s">
        <v>38</v>
      </c>
      <c r="C663" t="s">
        <v>82</v>
      </c>
      <c r="D663" t="s">
        <v>32</v>
      </c>
      <c r="E663" s="1">
        <v>45241</v>
      </c>
      <c r="F663" t="s">
        <v>1377</v>
      </c>
      <c r="G663" s="1">
        <v>45118</v>
      </c>
      <c r="H663" t="s">
        <v>25</v>
      </c>
      <c r="I663" t="s">
        <v>26</v>
      </c>
      <c r="J663" t="s">
        <v>64</v>
      </c>
      <c r="K663">
        <v>4</v>
      </c>
      <c r="L663" s="3">
        <f>Working_Data[[#This Row],[price2]]/Working_Data[[#This Row],[quantity]]</f>
        <v>182.2225</v>
      </c>
      <c r="M663" s="3">
        <v>728.89</v>
      </c>
      <c r="N663" t="s">
        <v>28</v>
      </c>
      <c r="O663">
        <v>21</v>
      </c>
      <c r="P663" s="1">
        <v>45997</v>
      </c>
      <c r="Q663">
        <v>168</v>
      </c>
      <c r="R663" t="s">
        <v>29</v>
      </c>
      <c r="S663">
        <v>5</v>
      </c>
      <c r="T663" s="1">
        <v>45856</v>
      </c>
      <c r="U663" t="s">
        <v>30</v>
      </c>
      <c r="V663" t="str">
        <f>TEXT(WEEKDAY(Working_Data[[#This Row],[order_date]],1),"DDDD")</f>
        <v>Tuesday</v>
      </c>
      <c r="W663" t="str">
        <f>TEXT(Working_Data[[#This Row],[order_date]],"mmmm")</f>
        <v>July</v>
      </c>
      <c r="X663" s="7">
        <f>Working_Data[[#This Row],[last_order_date]]-Working_Data[[#This Row],[signup_date]]</f>
        <v>756</v>
      </c>
      <c r="Y663" s="7">
        <f>IF(Working_Data[[#This Row],[churned]]="Active",1,0)</f>
        <v>1</v>
      </c>
      <c r="Z663" s="7">
        <f>YEAR(Working_Data[[#This Row],[order_date]])</f>
        <v>2023</v>
      </c>
    </row>
    <row r="664" spans="1:26" x14ac:dyDescent="0.25">
      <c r="A664" t="s">
        <v>1378</v>
      </c>
      <c r="B664" t="s">
        <v>21</v>
      </c>
      <c r="C664" t="s">
        <v>82</v>
      </c>
      <c r="D664" t="s">
        <v>77</v>
      </c>
      <c r="E664" s="1">
        <v>45635</v>
      </c>
      <c r="F664" t="s">
        <v>1379</v>
      </c>
      <c r="G664" s="1">
        <v>45118</v>
      </c>
      <c r="H664" t="s">
        <v>34</v>
      </c>
      <c r="I664" t="s">
        <v>42</v>
      </c>
      <c r="J664" t="s">
        <v>59</v>
      </c>
      <c r="K664">
        <v>2</v>
      </c>
      <c r="L664" s="3">
        <f>Working_Data[[#This Row],[price2]]/Working_Data[[#This Row],[quantity]]</f>
        <v>241.65</v>
      </c>
      <c r="M664" s="3">
        <v>483.3</v>
      </c>
      <c r="N664" t="s">
        <v>50</v>
      </c>
      <c r="O664">
        <v>35</v>
      </c>
      <c r="P664" s="1">
        <v>45858</v>
      </c>
      <c r="Q664">
        <v>163</v>
      </c>
      <c r="R664" t="s">
        <v>43</v>
      </c>
      <c r="S664">
        <v>1</v>
      </c>
      <c r="T664" s="1">
        <v>45775</v>
      </c>
      <c r="U664" t="s">
        <v>36</v>
      </c>
      <c r="V664" t="str">
        <f>TEXT(WEEKDAY(Working_Data[[#This Row],[order_date]],1),"DDDD")</f>
        <v>Tuesday</v>
      </c>
      <c r="W664" t="str">
        <f>TEXT(Working_Data[[#This Row],[order_date]],"mmmm")</f>
        <v>July</v>
      </c>
      <c r="X664" s="7">
        <f>Working_Data[[#This Row],[last_order_date]]-Working_Data[[#This Row],[signup_date]]</f>
        <v>223</v>
      </c>
      <c r="Y664" s="7">
        <f>IF(Working_Data[[#This Row],[churned]]="Active",1,0)</f>
        <v>0</v>
      </c>
      <c r="Z664" s="7">
        <f>YEAR(Working_Data[[#This Row],[order_date]])</f>
        <v>2023</v>
      </c>
    </row>
    <row r="665" spans="1:26" x14ac:dyDescent="0.25">
      <c r="A665" t="s">
        <v>1380</v>
      </c>
      <c r="B665" t="s">
        <v>38</v>
      </c>
      <c r="C665" t="s">
        <v>82</v>
      </c>
      <c r="D665" t="s">
        <v>77</v>
      </c>
      <c r="E665" s="1">
        <v>45740</v>
      </c>
      <c r="F665" t="s">
        <v>1381</v>
      </c>
      <c r="G665" s="1">
        <v>45118</v>
      </c>
      <c r="H665" t="s">
        <v>47</v>
      </c>
      <c r="I665" t="s">
        <v>48</v>
      </c>
      <c r="J665" t="s">
        <v>27</v>
      </c>
      <c r="K665">
        <v>2</v>
      </c>
      <c r="L665" s="3">
        <f>Working_Data[[#This Row],[price2]]/Working_Data[[#This Row],[quantity]]</f>
        <v>620.11500000000001</v>
      </c>
      <c r="M665" s="3">
        <v>1240.23</v>
      </c>
      <c r="N665" t="s">
        <v>50</v>
      </c>
      <c r="O665">
        <v>8</v>
      </c>
      <c r="P665" s="1">
        <v>45933</v>
      </c>
      <c r="Q665">
        <v>121</v>
      </c>
      <c r="R665" t="s">
        <v>43</v>
      </c>
      <c r="S665">
        <v>2</v>
      </c>
      <c r="T665" s="1">
        <v>45302</v>
      </c>
      <c r="U665" t="s">
        <v>30</v>
      </c>
      <c r="V665" t="str">
        <f>TEXT(WEEKDAY(Working_Data[[#This Row],[order_date]],1),"DDDD")</f>
        <v>Tuesday</v>
      </c>
      <c r="W665" t="str">
        <f>TEXT(Working_Data[[#This Row],[order_date]],"mmmm")</f>
        <v>July</v>
      </c>
      <c r="X665" s="7">
        <f>Working_Data[[#This Row],[last_order_date]]-Working_Data[[#This Row],[signup_date]]</f>
        <v>193</v>
      </c>
      <c r="Y665" s="7">
        <f>IF(Working_Data[[#This Row],[churned]]="Active",1,0)</f>
        <v>0</v>
      </c>
      <c r="Z665" s="7">
        <f>YEAR(Working_Data[[#This Row],[order_date]])</f>
        <v>2023</v>
      </c>
    </row>
    <row r="666" spans="1:26" x14ac:dyDescent="0.25">
      <c r="A666" t="s">
        <v>1382</v>
      </c>
      <c r="B666" t="s">
        <v>38</v>
      </c>
      <c r="C666" t="s">
        <v>82</v>
      </c>
      <c r="D666" t="s">
        <v>23</v>
      </c>
      <c r="E666" s="1">
        <v>45614</v>
      </c>
      <c r="F666" t="s">
        <v>1383</v>
      </c>
      <c r="G666" s="1">
        <v>45118</v>
      </c>
      <c r="H666" t="s">
        <v>58</v>
      </c>
      <c r="I666" t="s">
        <v>42</v>
      </c>
      <c r="J666" t="s">
        <v>67</v>
      </c>
      <c r="K666">
        <v>1</v>
      </c>
      <c r="L666" s="3">
        <f>Working_Data[[#This Row],[price2]]/Working_Data[[#This Row],[quantity]]</f>
        <v>1254.7</v>
      </c>
      <c r="M666" s="3">
        <v>1254.7</v>
      </c>
      <c r="N666" t="s">
        <v>50</v>
      </c>
      <c r="O666">
        <v>32</v>
      </c>
      <c r="P666" s="1">
        <v>45717</v>
      </c>
      <c r="Q666">
        <v>145</v>
      </c>
      <c r="R666" t="s">
        <v>29</v>
      </c>
      <c r="S666">
        <v>2</v>
      </c>
      <c r="T666" s="1">
        <v>45562</v>
      </c>
      <c r="U666" t="s">
        <v>36</v>
      </c>
      <c r="V666" t="str">
        <f>TEXT(WEEKDAY(Working_Data[[#This Row],[order_date]],1),"DDDD")</f>
        <v>Tuesday</v>
      </c>
      <c r="W666" t="str">
        <f>TEXT(Working_Data[[#This Row],[order_date]],"mmmm")</f>
        <v>July</v>
      </c>
      <c r="X666" s="7">
        <f>Working_Data[[#This Row],[last_order_date]]-Working_Data[[#This Row],[signup_date]]</f>
        <v>103</v>
      </c>
      <c r="Y666" s="7">
        <f>IF(Working_Data[[#This Row],[churned]]="Active",1,0)</f>
        <v>1</v>
      </c>
      <c r="Z666" s="7">
        <f>YEAR(Working_Data[[#This Row],[order_date]])</f>
        <v>2023</v>
      </c>
    </row>
    <row r="667" spans="1:26" x14ac:dyDescent="0.25">
      <c r="A667" t="s">
        <v>1384</v>
      </c>
      <c r="B667" t="s">
        <v>21</v>
      </c>
      <c r="C667" t="s">
        <v>82</v>
      </c>
      <c r="D667" t="s">
        <v>32</v>
      </c>
      <c r="E667" s="1">
        <v>45380</v>
      </c>
      <c r="F667" t="s">
        <v>1385</v>
      </c>
      <c r="G667" s="1">
        <v>45118</v>
      </c>
      <c r="H667" t="s">
        <v>41</v>
      </c>
      <c r="I667" t="s">
        <v>63</v>
      </c>
      <c r="J667" t="s">
        <v>59</v>
      </c>
      <c r="K667">
        <v>3</v>
      </c>
      <c r="L667" s="3">
        <f>Working_Data[[#This Row],[price2]]/Working_Data[[#This Row],[quantity]]</f>
        <v>190.00666666666666</v>
      </c>
      <c r="M667" s="3">
        <v>570.02</v>
      </c>
      <c r="N667" t="s">
        <v>50</v>
      </c>
      <c r="O667">
        <v>43</v>
      </c>
      <c r="P667" s="1">
        <v>45303</v>
      </c>
      <c r="Q667">
        <v>85</v>
      </c>
      <c r="R667" t="s">
        <v>43</v>
      </c>
      <c r="S667">
        <v>1</v>
      </c>
      <c r="T667" s="1">
        <v>45556</v>
      </c>
      <c r="U667" t="s">
        <v>36</v>
      </c>
      <c r="V667" t="str">
        <f>TEXT(WEEKDAY(Working_Data[[#This Row],[order_date]],1),"DDDD")</f>
        <v>Tuesday</v>
      </c>
      <c r="W667" t="str">
        <f>TEXT(Working_Data[[#This Row],[order_date]],"mmmm")</f>
        <v>July</v>
      </c>
      <c r="X667" s="7">
        <f>Working_Data[[#This Row],[last_order_date]]-Working_Data[[#This Row],[signup_date]]</f>
        <v>-77</v>
      </c>
      <c r="Y667" s="7">
        <f>IF(Working_Data[[#This Row],[churned]]="Active",1,0)</f>
        <v>0</v>
      </c>
      <c r="Z667" s="7">
        <f>YEAR(Working_Data[[#This Row],[order_date]])</f>
        <v>2023</v>
      </c>
    </row>
    <row r="668" spans="1:26" x14ac:dyDescent="0.25">
      <c r="A668" t="s">
        <v>1386</v>
      </c>
      <c r="B668" t="s">
        <v>38</v>
      </c>
      <c r="C668" t="s">
        <v>82</v>
      </c>
      <c r="D668" t="s">
        <v>56</v>
      </c>
      <c r="E668" s="1">
        <v>45827</v>
      </c>
      <c r="F668" t="s">
        <v>1387</v>
      </c>
      <c r="G668" s="1">
        <v>45149</v>
      </c>
      <c r="H668" t="s">
        <v>58</v>
      </c>
      <c r="I668" t="s">
        <v>48</v>
      </c>
      <c r="J668" t="s">
        <v>64</v>
      </c>
      <c r="K668">
        <v>3</v>
      </c>
      <c r="L668" s="3">
        <f>Working_Data[[#This Row],[price2]]/Working_Data[[#This Row],[quantity]]</f>
        <v>118.45666666666666</v>
      </c>
      <c r="M668" s="3">
        <v>355.37</v>
      </c>
      <c r="N668" t="s">
        <v>35</v>
      </c>
      <c r="O668">
        <v>34</v>
      </c>
      <c r="P668" s="1">
        <v>45551</v>
      </c>
      <c r="Q668">
        <v>214</v>
      </c>
      <c r="R668" t="s">
        <v>43</v>
      </c>
      <c r="S668">
        <v>3</v>
      </c>
      <c r="T668" s="1">
        <v>45528</v>
      </c>
      <c r="U668" t="s">
        <v>60</v>
      </c>
      <c r="V668" t="str">
        <f>TEXT(WEEKDAY(Working_Data[[#This Row],[order_date]],1),"DDDD")</f>
        <v>Friday</v>
      </c>
      <c r="W668" t="str">
        <f>TEXT(Working_Data[[#This Row],[order_date]],"mmmm")</f>
        <v>August</v>
      </c>
      <c r="X668" s="7">
        <f>Working_Data[[#This Row],[last_order_date]]-Working_Data[[#This Row],[signup_date]]</f>
        <v>-276</v>
      </c>
      <c r="Y668" s="7">
        <f>IF(Working_Data[[#This Row],[churned]]="Active",1,0)</f>
        <v>0</v>
      </c>
      <c r="Z668" s="7">
        <f>YEAR(Working_Data[[#This Row],[order_date]])</f>
        <v>2023</v>
      </c>
    </row>
    <row r="669" spans="1:26" x14ac:dyDescent="0.25">
      <c r="A669" t="s">
        <v>1388</v>
      </c>
      <c r="B669" t="s">
        <v>45</v>
      </c>
      <c r="C669" t="s">
        <v>82</v>
      </c>
      <c r="D669" t="s">
        <v>23</v>
      </c>
      <c r="E669" s="1">
        <v>45555</v>
      </c>
      <c r="F669" t="s">
        <v>1389</v>
      </c>
      <c r="G669" s="1">
        <v>45149</v>
      </c>
      <c r="H669" t="s">
        <v>58</v>
      </c>
      <c r="I669" t="s">
        <v>63</v>
      </c>
      <c r="J669" t="s">
        <v>49</v>
      </c>
      <c r="K669">
        <v>1</v>
      </c>
      <c r="L669" s="3">
        <f>Working_Data[[#This Row],[price2]]/Working_Data[[#This Row],[quantity]]</f>
        <v>1104.67</v>
      </c>
      <c r="M669" s="3">
        <v>1104.67</v>
      </c>
      <c r="N669" t="s">
        <v>50</v>
      </c>
      <c r="O669">
        <v>19</v>
      </c>
      <c r="P669" s="1">
        <v>45858</v>
      </c>
      <c r="Q669">
        <v>451</v>
      </c>
      <c r="R669" t="s">
        <v>43</v>
      </c>
      <c r="S669">
        <v>3</v>
      </c>
      <c r="T669" s="1">
        <v>45717</v>
      </c>
      <c r="U669" t="s">
        <v>36</v>
      </c>
      <c r="V669" t="str">
        <f>TEXT(WEEKDAY(Working_Data[[#This Row],[order_date]],1),"DDDD")</f>
        <v>Friday</v>
      </c>
      <c r="W669" t="str">
        <f>TEXT(Working_Data[[#This Row],[order_date]],"mmmm")</f>
        <v>August</v>
      </c>
      <c r="X669" s="7">
        <f>Working_Data[[#This Row],[last_order_date]]-Working_Data[[#This Row],[signup_date]]</f>
        <v>303</v>
      </c>
      <c r="Y669" s="7">
        <f>IF(Working_Data[[#This Row],[churned]]="Active",1,0)</f>
        <v>0</v>
      </c>
      <c r="Z669" s="7">
        <f>YEAR(Working_Data[[#This Row],[order_date]])</f>
        <v>2023</v>
      </c>
    </row>
    <row r="670" spans="1:26" x14ac:dyDescent="0.25">
      <c r="A670" t="s">
        <v>1390</v>
      </c>
      <c r="B670" t="s">
        <v>45</v>
      </c>
      <c r="C670" t="s">
        <v>22</v>
      </c>
      <c r="D670" t="s">
        <v>23</v>
      </c>
      <c r="E670" s="1">
        <v>45463</v>
      </c>
      <c r="F670" t="s">
        <v>1391</v>
      </c>
      <c r="G670" s="1">
        <v>45149</v>
      </c>
      <c r="H670" t="s">
        <v>58</v>
      </c>
      <c r="I670" t="s">
        <v>42</v>
      </c>
      <c r="J670" t="s">
        <v>27</v>
      </c>
      <c r="K670">
        <v>5</v>
      </c>
      <c r="L670" s="3">
        <f>Working_Data[[#This Row],[price2]]/Working_Data[[#This Row],[quantity]]</f>
        <v>114.67999999999999</v>
      </c>
      <c r="M670" s="3">
        <v>573.4</v>
      </c>
      <c r="N670" t="s">
        <v>50</v>
      </c>
      <c r="O670">
        <v>49</v>
      </c>
      <c r="P670" s="1">
        <v>45702</v>
      </c>
      <c r="Q670">
        <v>416</v>
      </c>
      <c r="R670" t="s">
        <v>29</v>
      </c>
      <c r="S670">
        <v>1</v>
      </c>
      <c r="T670" s="1">
        <v>45514</v>
      </c>
      <c r="U670" t="s">
        <v>36</v>
      </c>
      <c r="V670" t="str">
        <f>TEXT(WEEKDAY(Working_Data[[#This Row],[order_date]],1),"DDDD")</f>
        <v>Friday</v>
      </c>
      <c r="W670" t="str">
        <f>TEXT(Working_Data[[#This Row],[order_date]],"mmmm")</f>
        <v>August</v>
      </c>
      <c r="X670" s="7">
        <f>Working_Data[[#This Row],[last_order_date]]-Working_Data[[#This Row],[signup_date]]</f>
        <v>239</v>
      </c>
      <c r="Y670" s="7">
        <f>IF(Working_Data[[#This Row],[churned]]="Active",1,0)</f>
        <v>1</v>
      </c>
      <c r="Z670" s="7">
        <f>YEAR(Working_Data[[#This Row],[order_date]])</f>
        <v>2023</v>
      </c>
    </row>
    <row r="671" spans="1:26" x14ac:dyDescent="0.25">
      <c r="A671" t="s">
        <v>1392</v>
      </c>
      <c r="B671" t="s">
        <v>45</v>
      </c>
      <c r="C671" t="s">
        <v>39</v>
      </c>
      <c r="D671" t="s">
        <v>23</v>
      </c>
      <c r="E671" s="1">
        <v>45571</v>
      </c>
      <c r="F671" t="s">
        <v>1393</v>
      </c>
      <c r="G671" s="1">
        <v>45149</v>
      </c>
      <c r="H671" t="s">
        <v>58</v>
      </c>
      <c r="I671" t="s">
        <v>54</v>
      </c>
      <c r="J671" t="s">
        <v>67</v>
      </c>
      <c r="K671">
        <v>5</v>
      </c>
      <c r="L671" s="3">
        <f>Working_Data[[#This Row],[price2]]/Working_Data[[#This Row],[quantity]]</f>
        <v>65.558000000000007</v>
      </c>
      <c r="M671" s="3">
        <v>327.79</v>
      </c>
      <c r="N671" t="s">
        <v>28</v>
      </c>
      <c r="O671">
        <v>17</v>
      </c>
      <c r="P671" s="1">
        <v>45530</v>
      </c>
      <c r="Q671">
        <v>80</v>
      </c>
      <c r="R671" t="s">
        <v>43</v>
      </c>
      <c r="S671">
        <v>1</v>
      </c>
      <c r="T671" s="1">
        <v>45562</v>
      </c>
      <c r="U671" t="s">
        <v>60</v>
      </c>
      <c r="V671" t="str">
        <f>TEXT(WEEKDAY(Working_Data[[#This Row],[order_date]],1),"DDDD")</f>
        <v>Friday</v>
      </c>
      <c r="W671" t="str">
        <f>TEXT(Working_Data[[#This Row],[order_date]],"mmmm")</f>
        <v>August</v>
      </c>
      <c r="X671" s="7">
        <f>Working_Data[[#This Row],[last_order_date]]-Working_Data[[#This Row],[signup_date]]</f>
        <v>-41</v>
      </c>
      <c r="Y671" s="7">
        <f>IF(Working_Data[[#This Row],[churned]]="Active",1,0)</f>
        <v>0</v>
      </c>
      <c r="Z671" s="7">
        <f>YEAR(Working_Data[[#This Row],[order_date]])</f>
        <v>2023</v>
      </c>
    </row>
    <row r="672" spans="1:26" x14ac:dyDescent="0.25">
      <c r="A672" t="s">
        <v>1394</v>
      </c>
      <c r="B672" t="s">
        <v>45</v>
      </c>
      <c r="C672" t="s">
        <v>22</v>
      </c>
      <c r="D672" t="s">
        <v>77</v>
      </c>
      <c r="E672" s="1">
        <v>45632</v>
      </c>
      <c r="F672" t="s">
        <v>1395</v>
      </c>
      <c r="G672" s="1">
        <v>45149</v>
      </c>
      <c r="H672" t="s">
        <v>41</v>
      </c>
      <c r="I672" t="s">
        <v>63</v>
      </c>
      <c r="J672" t="s">
        <v>49</v>
      </c>
      <c r="K672">
        <v>5</v>
      </c>
      <c r="L672" s="3">
        <f>Working_Data[[#This Row],[price2]]/Working_Data[[#This Row],[quantity]]</f>
        <v>280.71600000000001</v>
      </c>
      <c r="M672" s="3">
        <v>1403.58</v>
      </c>
      <c r="N672" t="s">
        <v>35</v>
      </c>
      <c r="O672">
        <v>13</v>
      </c>
      <c r="P672" s="1">
        <v>45643</v>
      </c>
      <c r="Q672">
        <v>298</v>
      </c>
      <c r="R672" t="s">
        <v>29</v>
      </c>
      <c r="S672">
        <v>4</v>
      </c>
      <c r="T672" s="1">
        <v>45333</v>
      </c>
      <c r="U672" t="s">
        <v>36</v>
      </c>
      <c r="V672" t="str">
        <f>TEXT(WEEKDAY(Working_Data[[#This Row],[order_date]],1),"DDDD")</f>
        <v>Friday</v>
      </c>
      <c r="W672" t="str">
        <f>TEXT(Working_Data[[#This Row],[order_date]],"mmmm")</f>
        <v>August</v>
      </c>
      <c r="X672" s="7">
        <f>Working_Data[[#This Row],[last_order_date]]-Working_Data[[#This Row],[signup_date]]</f>
        <v>11</v>
      </c>
      <c r="Y672" s="7">
        <f>IF(Working_Data[[#This Row],[churned]]="Active",1,0)</f>
        <v>1</v>
      </c>
      <c r="Z672" s="7">
        <f>YEAR(Working_Data[[#This Row],[order_date]])</f>
        <v>2023</v>
      </c>
    </row>
    <row r="673" spans="1:26" x14ac:dyDescent="0.25">
      <c r="A673" t="s">
        <v>1396</v>
      </c>
      <c r="B673" t="s">
        <v>21</v>
      </c>
      <c r="C673" t="s">
        <v>39</v>
      </c>
      <c r="D673" t="s">
        <v>56</v>
      </c>
      <c r="E673" s="1">
        <v>45477</v>
      </c>
      <c r="F673" t="s">
        <v>1397</v>
      </c>
      <c r="G673" s="1">
        <v>45149</v>
      </c>
      <c r="H673" t="s">
        <v>41</v>
      </c>
      <c r="I673" t="s">
        <v>48</v>
      </c>
      <c r="J673" t="s">
        <v>49</v>
      </c>
      <c r="K673">
        <v>1</v>
      </c>
      <c r="L673" s="3">
        <f>Working_Data[[#This Row],[price2]]/Working_Data[[#This Row],[quantity]]</f>
        <v>1483.22</v>
      </c>
      <c r="M673" s="3">
        <v>1483.22</v>
      </c>
      <c r="N673" t="s">
        <v>35</v>
      </c>
      <c r="O673">
        <v>37</v>
      </c>
      <c r="P673" s="1">
        <v>45994</v>
      </c>
      <c r="Q673">
        <v>379</v>
      </c>
      <c r="R673" t="s">
        <v>29</v>
      </c>
      <c r="S673">
        <v>3</v>
      </c>
      <c r="T673" s="1">
        <v>45764</v>
      </c>
      <c r="U673" t="s">
        <v>60</v>
      </c>
      <c r="V673" t="str">
        <f>TEXT(WEEKDAY(Working_Data[[#This Row],[order_date]],1),"DDDD")</f>
        <v>Friday</v>
      </c>
      <c r="W673" t="str">
        <f>TEXT(Working_Data[[#This Row],[order_date]],"mmmm")</f>
        <v>August</v>
      </c>
      <c r="X673" s="7">
        <f>Working_Data[[#This Row],[last_order_date]]-Working_Data[[#This Row],[signup_date]]</f>
        <v>517</v>
      </c>
      <c r="Y673" s="7">
        <f>IF(Working_Data[[#This Row],[churned]]="Active",1,0)</f>
        <v>1</v>
      </c>
      <c r="Z673" s="7">
        <f>YEAR(Working_Data[[#This Row],[order_date]])</f>
        <v>2023</v>
      </c>
    </row>
    <row r="674" spans="1:26" x14ac:dyDescent="0.25">
      <c r="A674" t="s">
        <v>1398</v>
      </c>
      <c r="B674" t="s">
        <v>38</v>
      </c>
      <c r="C674" t="s">
        <v>22</v>
      </c>
      <c r="D674" t="s">
        <v>23</v>
      </c>
      <c r="E674" s="1">
        <v>45853</v>
      </c>
      <c r="F674" t="s">
        <v>1399</v>
      </c>
      <c r="G674" s="1">
        <v>45149</v>
      </c>
      <c r="H674" t="s">
        <v>47</v>
      </c>
      <c r="I674" t="s">
        <v>54</v>
      </c>
      <c r="J674" t="s">
        <v>67</v>
      </c>
      <c r="K674">
        <v>5</v>
      </c>
      <c r="L674" s="3">
        <f>Working_Data[[#This Row],[price2]]/Working_Data[[#This Row],[quantity]]</f>
        <v>135.702</v>
      </c>
      <c r="M674" s="3">
        <v>678.51</v>
      </c>
      <c r="N674" t="s">
        <v>35</v>
      </c>
      <c r="O674">
        <v>24</v>
      </c>
      <c r="P674" s="1">
        <v>45662</v>
      </c>
      <c r="Q674">
        <v>254</v>
      </c>
      <c r="R674" t="s">
        <v>29</v>
      </c>
      <c r="S674">
        <v>5</v>
      </c>
      <c r="T674" s="1">
        <v>45765</v>
      </c>
      <c r="U674" t="s">
        <v>30</v>
      </c>
      <c r="V674" t="str">
        <f>TEXT(WEEKDAY(Working_Data[[#This Row],[order_date]],1),"DDDD")</f>
        <v>Friday</v>
      </c>
      <c r="W674" t="str">
        <f>TEXT(Working_Data[[#This Row],[order_date]],"mmmm")</f>
        <v>August</v>
      </c>
      <c r="X674" s="7">
        <f>Working_Data[[#This Row],[last_order_date]]-Working_Data[[#This Row],[signup_date]]</f>
        <v>-191</v>
      </c>
      <c r="Y674" s="7">
        <f>IF(Working_Data[[#This Row],[churned]]="Active",1,0)</f>
        <v>1</v>
      </c>
      <c r="Z674" s="7">
        <f>YEAR(Working_Data[[#This Row],[order_date]])</f>
        <v>2023</v>
      </c>
    </row>
    <row r="675" spans="1:26" x14ac:dyDescent="0.25">
      <c r="A675" t="s">
        <v>1400</v>
      </c>
      <c r="B675" t="s">
        <v>21</v>
      </c>
      <c r="C675" t="s">
        <v>82</v>
      </c>
      <c r="D675" t="s">
        <v>77</v>
      </c>
      <c r="E675" s="1">
        <v>45872</v>
      </c>
      <c r="F675" t="s">
        <v>1401</v>
      </c>
      <c r="G675" s="1">
        <v>45149</v>
      </c>
      <c r="H675" t="s">
        <v>25</v>
      </c>
      <c r="I675" t="s">
        <v>42</v>
      </c>
      <c r="J675" t="s">
        <v>59</v>
      </c>
      <c r="K675">
        <v>3</v>
      </c>
      <c r="L675" s="3">
        <f>Working_Data[[#This Row],[price2]]/Working_Data[[#This Row],[quantity]]</f>
        <v>311.28666666666669</v>
      </c>
      <c r="M675" s="3">
        <v>933.86</v>
      </c>
      <c r="N675" t="s">
        <v>50</v>
      </c>
      <c r="O675">
        <v>15</v>
      </c>
      <c r="P675" s="1">
        <v>45624</v>
      </c>
      <c r="Q675">
        <v>430</v>
      </c>
      <c r="R675" t="s">
        <v>43</v>
      </c>
      <c r="S675">
        <v>1</v>
      </c>
      <c r="T675" s="1">
        <v>45837</v>
      </c>
      <c r="U675" t="s">
        <v>30</v>
      </c>
      <c r="V675" t="str">
        <f>TEXT(WEEKDAY(Working_Data[[#This Row],[order_date]],1),"DDDD")</f>
        <v>Friday</v>
      </c>
      <c r="W675" t="str">
        <f>TEXT(Working_Data[[#This Row],[order_date]],"mmmm")</f>
        <v>August</v>
      </c>
      <c r="X675" s="7">
        <f>Working_Data[[#This Row],[last_order_date]]-Working_Data[[#This Row],[signup_date]]</f>
        <v>-248</v>
      </c>
      <c r="Y675" s="7">
        <f>IF(Working_Data[[#This Row],[churned]]="Active",1,0)</f>
        <v>0</v>
      </c>
      <c r="Z675" s="7">
        <f>YEAR(Working_Data[[#This Row],[order_date]])</f>
        <v>2023</v>
      </c>
    </row>
    <row r="676" spans="1:26" x14ac:dyDescent="0.25">
      <c r="A676" t="s">
        <v>1402</v>
      </c>
      <c r="B676" t="s">
        <v>21</v>
      </c>
      <c r="C676" t="s">
        <v>82</v>
      </c>
      <c r="D676" t="s">
        <v>32</v>
      </c>
      <c r="E676" s="1">
        <v>45901</v>
      </c>
      <c r="F676" t="s">
        <v>1403</v>
      </c>
      <c r="G676" s="1">
        <v>45149</v>
      </c>
      <c r="H676" t="s">
        <v>34</v>
      </c>
      <c r="I676" t="s">
        <v>42</v>
      </c>
      <c r="J676" t="s">
        <v>64</v>
      </c>
      <c r="K676">
        <v>5</v>
      </c>
      <c r="L676" s="3">
        <f>Working_Data[[#This Row],[price2]]/Working_Data[[#This Row],[quantity]]</f>
        <v>220.17600000000002</v>
      </c>
      <c r="M676" s="3">
        <v>1100.8800000000001</v>
      </c>
      <c r="N676" t="s">
        <v>35</v>
      </c>
      <c r="O676">
        <v>42</v>
      </c>
      <c r="P676" s="1">
        <v>45769</v>
      </c>
      <c r="Q676">
        <v>52</v>
      </c>
      <c r="R676" t="s">
        <v>43</v>
      </c>
      <c r="S676">
        <v>1</v>
      </c>
      <c r="T676" s="1">
        <v>45706</v>
      </c>
      <c r="U676" t="s">
        <v>60</v>
      </c>
      <c r="V676" t="str">
        <f>TEXT(WEEKDAY(Working_Data[[#This Row],[order_date]],1),"DDDD")</f>
        <v>Friday</v>
      </c>
      <c r="W676" t="str">
        <f>TEXT(Working_Data[[#This Row],[order_date]],"mmmm")</f>
        <v>August</v>
      </c>
      <c r="X676" s="7">
        <f>Working_Data[[#This Row],[last_order_date]]-Working_Data[[#This Row],[signup_date]]</f>
        <v>-132</v>
      </c>
      <c r="Y676" s="7">
        <f>IF(Working_Data[[#This Row],[churned]]="Active",1,0)</f>
        <v>0</v>
      </c>
      <c r="Z676" s="7">
        <f>YEAR(Working_Data[[#This Row],[order_date]])</f>
        <v>2023</v>
      </c>
    </row>
    <row r="677" spans="1:26" x14ac:dyDescent="0.25">
      <c r="A677" t="s">
        <v>1404</v>
      </c>
      <c r="B677" t="s">
        <v>38</v>
      </c>
      <c r="C677" t="s">
        <v>82</v>
      </c>
      <c r="D677" t="s">
        <v>23</v>
      </c>
      <c r="E677" s="1">
        <v>45166</v>
      </c>
      <c r="F677" t="s">
        <v>1405</v>
      </c>
      <c r="G677" s="1">
        <v>45149</v>
      </c>
      <c r="H677" t="s">
        <v>47</v>
      </c>
      <c r="I677" t="s">
        <v>26</v>
      </c>
      <c r="J677" t="s">
        <v>67</v>
      </c>
      <c r="K677">
        <v>2</v>
      </c>
      <c r="L677" s="3">
        <f>Working_Data[[#This Row],[price2]]/Working_Data[[#This Row],[quantity]]</f>
        <v>175.01</v>
      </c>
      <c r="M677" s="3">
        <v>350.02</v>
      </c>
      <c r="N677" t="s">
        <v>50</v>
      </c>
      <c r="O677">
        <v>19</v>
      </c>
      <c r="P677" s="1">
        <v>45854</v>
      </c>
      <c r="Q677">
        <v>372</v>
      </c>
      <c r="R677" t="s">
        <v>43</v>
      </c>
      <c r="S677">
        <v>1</v>
      </c>
      <c r="T677" s="1">
        <v>45733</v>
      </c>
      <c r="U677" t="s">
        <v>36</v>
      </c>
      <c r="V677" t="str">
        <f>TEXT(WEEKDAY(Working_Data[[#This Row],[order_date]],1),"DDDD")</f>
        <v>Friday</v>
      </c>
      <c r="W677" t="str">
        <f>TEXT(Working_Data[[#This Row],[order_date]],"mmmm")</f>
        <v>August</v>
      </c>
      <c r="X677" s="7">
        <f>Working_Data[[#This Row],[last_order_date]]-Working_Data[[#This Row],[signup_date]]</f>
        <v>688</v>
      </c>
      <c r="Y677" s="7">
        <f>IF(Working_Data[[#This Row],[churned]]="Active",1,0)</f>
        <v>0</v>
      </c>
      <c r="Z677" s="7">
        <f>YEAR(Working_Data[[#This Row],[order_date]])</f>
        <v>2023</v>
      </c>
    </row>
    <row r="678" spans="1:26" x14ac:dyDescent="0.25">
      <c r="A678" t="s">
        <v>1406</v>
      </c>
      <c r="B678" t="s">
        <v>38</v>
      </c>
      <c r="C678" t="s">
        <v>82</v>
      </c>
      <c r="D678" t="s">
        <v>52</v>
      </c>
      <c r="E678" s="1">
        <v>45427</v>
      </c>
      <c r="F678" t="s">
        <v>1407</v>
      </c>
      <c r="G678" s="1">
        <v>45180</v>
      </c>
      <c r="H678" t="s">
        <v>25</v>
      </c>
      <c r="I678" t="s">
        <v>54</v>
      </c>
      <c r="J678" t="s">
        <v>27</v>
      </c>
      <c r="K678">
        <v>3</v>
      </c>
      <c r="L678" s="3">
        <f>Working_Data[[#This Row],[price2]]/Working_Data[[#This Row],[quantity]]</f>
        <v>140.75</v>
      </c>
      <c r="M678" s="3">
        <v>422.25</v>
      </c>
      <c r="N678" t="s">
        <v>50</v>
      </c>
      <c r="O678">
        <v>49</v>
      </c>
      <c r="P678" s="1">
        <v>45778</v>
      </c>
      <c r="Q678">
        <v>122</v>
      </c>
      <c r="R678" t="s">
        <v>43</v>
      </c>
      <c r="S678">
        <v>4</v>
      </c>
      <c r="T678" s="1">
        <v>45858</v>
      </c>
      <c r="U678" t="s">
        <v>30</v>
      </c>
      <c r="V678" t="str">
        <f>TEXT(WEEKDAY(Working_Data[[#This Row],[order_date]],1),"DDDD")</f>
        <v>Monday</v>
      </c>
      <c r="W678" t="str">
        <f>TEXT(Working_Data[[#This Row],[order_date]],"mmmm")</f>
        <v>September</v>
      </c>
      <c r="X678" s="7">
        <f>Working_Data[[#This Row],[last_order_date]]-Working_Data[[#This Row],[signup_date]]</f>
        <v>351</v>
      </c>
      <c r="Y678" s="7">
        <f>IF(Working_Data[[#This Row],[churned]]="Active",1,0)</f>
        <v>0</v>
      </c>
      <c r="Z678" s="7">
        <f>YEAR(Working_Data[[#This Row],[order_date]])</f>
        <v>2023</v>
      </c>
    </row>
    <row r="679" spans="1:26" x14ac:dyDescent="0.25">
      <c r="A679" t="s">
        <v>1408</v>
      </c>
      <c r="B679" t="s">
        <v>45</v>
      </c>
      <c r="C679" t="s">
        <v>82</v>
      </c>
      <c r="D679" t="s">
        <v>32</v>
      </c>
      <c r="E679" s="1">
        <v>45230</v>
      </c>
      <c r="F679" t="s">
        <v>1409</v>
      </c>
      <c r="G679" s="1">
        <v>45180</v>
      </c>
      <c r="H679" t="s">
        <v>41</v>
      </c>
      <c r="I679" t="s">
        <v>26</v>
      </c>
      <c r="J679" t="s">
        <v>27</v>
      </c>
      <c r="K679">
        <v>4</v>
      </c>
      <c r="L679" s="3">
        <f>Working_Data[[#This Row],[price2]]/Working_Data[[#This Row],[quantity]]</f>
        <v>96.3</v>
      </c>
      <c r="M679" s="3">
        <v>385.2</v>
      </c>
      <c r="N679" t="s">
        <v>50</v>
      </c>
      <c r="O679">
        <v>28</v>
      </c>
      <c r="P679" s="1">
        <v>45650</v>
      </c>
      <c r="Q679">
        <v>445</v>
      </c>
      <c r="R679" t="s">
        <v>43</v>
      </c>
      <c r="S679">
        <v>2</v>
      </c>
      <c r="T679" s="1">
        <v>45679</v>
      </c>
      <c r="U679" t="s">
        <v>60</v>
      </c>
      <c r="V679" t="str">
        <f>TEXT(WEEKDAY(Working_Data[[#This Row],[order_date]],1),"DDDD")</f>
        <v>Monday</v>
      </c>
      <c r="W679" t="str">
        <f>TEXT(Working_Data[[#This Row],[order_date]],"mmmm")</f>
        <v>September</v>
      </c>
      <c r="X679" s="7">
        <f>Working_Data[[#This Row],[last_order_date]]-Working_Data[[#This Row],[signup_date]]</f>
        <v>420</v>
      </c>
      <c r="Y679" s="7">
        <f>IF(Working_Data[[#This Row],[churned]]="Active",1,0)</f>
        <v>0</v>
      </c>
      <c r="Z679" s="7">
        <f>YEAR(Working_Data[[#This Row],[order_date]])</f>
        <v>2023</v>
      </c>
    </row>
    <row r="680" spans="1:26" x14ac:dyDescent="0.25">
      <c r="A680" t="s">
        <v>1410</v>
      </c>
      <c r="B680" t="s">
        <v>21</v>
      </c>
      <c r="C680" t="s">
        <v>82</v>
      </c>
      <c r="D680" t="s">
        <v>23</v>
      </c>
      <c r="E680" s="1">
        <v>45149</v>
      </c>
      <c r="F680" t="s">
        <v>1411</v>
      </c>
      <c r="G680" s="1">
        <v>45180</v>
      </c>
      <c r="H680" t="s">
        <v>25</v>
      </c>
      <c r="I680" t="s">
        <v>42</v>
      </c>
      <c r="J680" t="s">
        <v>64</v>
      </c>
      <c r="K680">
        <v>2</v>
      </c>
      <c r="L680" s="3">
        <f>Working_Data[[#This Row],[price2]]/Working_Data[[#This Row],[quantity]]</f>
        <v>412.52499999999998</v>
      </c>
      <c r="M680" s="3">
        <v>825.05</v>
      </c>
      <c r="N680" t="s">
        <v>28</v>
      </c>
      <c r="O680">
        <v>49</v>
      </c>
      <c r="P680" s="1">
        <v>45665</v>
      </c>
      <c r="Q680">
        <v>302</v>
      </c>
      <c r="R680" t="s">
        <v>43</v>
      </c>
      <c r="S680">
        <v>5</v>
      </c>
      <c r="T680" s="1">
        <v>45873</v>
      </c>
      <c r="U680" t="s">
        <v>60</v>
      </c>
      <c r="V680" t="str">
        <f>TEXT(WEEKDAY(Working_Data[[#This Row],[order_date]],1),"DDDD")</f>
        <v>Monday</v>
      </c>
      <c r="W680" t="str">
        <f>TEXT(Working_Data[[#This Row],[order_date]],"mmmm")</f>
        <v>September</v>
      </c>
      <c r="X680" s="7">
        <f>Working_Data[[#This Row],[last_order_date]]-Working_Data[[#This Row],[signup_date]]</f>
        <v>516</v>
      </c>
      <c r="Y680" s="7">
        <f>IF(Working_Data[[#This Row],[churned]]="Active",1,0)</f>
        <v>0</v>
      </c>
      <c r="Z680" s="7">
        <f>YEAR(Working_Data[[#This Row],[order_date]])</f>
        <v>2023</v>
      </c>
    </row>
    <row r="681" spans="1:26" x14ac:dyDescent="0.25">
      <c r="A681" t="s">
        <v>1412</v>
      </c>
      <c r="B681" t="s">
        <v>21</v>
      </c>
      <c r="C681" t="s">
        <v>22</v>
      </c>
      <c r="D681" t="s">
        <v>56</v>
      </c>
      <c r="E681" s="1">
        <v>45312</v>
      </c>
      <c r="F681" t="s">
        <v>1413</v>
      </c>
      <c r="G681" s="1">
        <v>45180</v>
      </c>
      <c r="H681" t="s">
        <v>58</v>
      </c>
      <c r="I681" t="s">
        <v>26</v>
      </c>
      <c r="J681" t="s">
        <v>27</v>
      </c>
      <c r="K681">
        <v>4</v>
      </c>
      <c r="L681" s="3">
        <f>Working_Data[[#This Row],[price2]]/Working_Data[[#This Row],[quantity]]</f>
        <v>358.07249999999999</v>
      </c>
      <c r="M681" s="3">
        <v>1432.29</v>
      </c>
      <c r="N681" t="s">
        <v>28</v>
      </c>
      <c r="O681">
        <v>34</v>
      </c>
      <c r="P681" s="1">
        <v>45576</v>
      </c>
      <c r="Q681">
        <v>199</v>
      </c>
      <c r="R681" t="s">
        <v>43</v>
      </c>
      <c r="S681">
        <v>4</v>
      </c>
      <c r="T681" s="1">
        <v>45845</v>
      </c>
      <c r="U681" t="s">
        <v>60</v>
      </c>
      <c r="V681" t="str">
        <f>TEXT(WEEKDAY(Working_Data[[#This Row],[order_date]],1),"DDDD")</f>
        <v>Monday</v>
      </c>
      <c r="W681" t="str">
        <f>TEXT(Working_Data[[#This Row],[order_date]],"mmmm")</f>
        <v>September</v>
      </c>
      <c r="X681" s="7">
        <f>Working_Data[[#This Row],[last_order_date]]-Working_Data[[#This Row],[signup_date]]</f>
        <v>264</v>
      </c>
      <c r="Y681" s="7">
        <f>IF(Working_Data[[#This Row],[churned]]="Active",1,0)</f>
        <v>0</v>
      </c>
      <c r="Z681" s="7">
        <f>YEAR(Working_Data[[#This Row],[order_date]])</f>
        <v>2023</v>
      </c>
    </row>
    <row r="682" spans="1:26" x14ac:dyDescent="0.25">
      <c r="A682" t="s">
        <v>1414</v>
      </c>
      <c r="B682" t="s">
        <v>45</v>
      </c>
      <c r="C682" t="s">
        <v>39</v>
      </c>
      <c r="D682" t="s">
        <v>32</v>
      </c>
      <c r="E682" s="1">
        <v>45487</v>
      </c>
      <c r="F682" t="s">
        <v>1415</v>
      </c>
      <c r="G682" s="1">
        <v>45180</v>
      </c>
      <c r="H682" t="s">
        <v>47</v>
      </c>
      <c r="I682" t="s">
        <v>48</v>
      </c>
      <c r="J682" t="s">
        <v>67</v>
      </c>
      <c r="K682">
        <v>1</v>
      </c>
      <c r="L682" s="3">
        <f>Working_Data[[#This Row],[price2]]/Working_Data[[#This Row],[quantity]]</f>
        <v>820.43</v>
      </c>
      <c r="M682" s="3">
        <v>820.43</v>
      </c>
      <c r="N682" t="s">
        <v>50</v>
      </c>
      <c r="O682">
        <v>12</v>
      </c>
      <c r="P682" s="1">
        <v>45562</v>
      </c>
      <c r="Q682">
        <v>156</v>
      </c>
      <c r="R682" t="s">
        <v>43</v>
      </c>
      <c r="S682">
        <v>4</v>
      </c>
      <c r="T682" s="1">
        <v>45658</v>
      </c>
      <c r="U682" t="s">
        <v>30</v>
      </c>
      <c r="V682" t="str">
        <f>TEXT(WEEKDAY(Working_Data[[#This Row],[order_date]],1),"DDDD")</f>
        <v>Monday</v>
      </c>
      <c r="W682" t="str">
        <f>TEXT(Working_Data[[#This Row],[order_date]],"mmmm")</f>
        <v>September</v>
      </c>
      <c r="X682" s="7">
        <f>Working_Data[[#This Row],[last_order_date]]-Working_Data[[#This Row],[signup_date]]</f>
        <v>75</v>
      </c>
      <c r="Y682" s="7">
        <f>IF(Working_Data[[#This Row],[churned]]="Active",1,0)</f>
        <v>0</v>
      </c>
      <c r="Z682" s="7">
        <f>YEAR(Working_Data[[#This Row],[order_date]])</f>
        <v>2023</v>
      </c>
    </row>
    <row r="683" spans="1:26" x14ac:dyDescent="0.25">
      <c r="A683" t="s">
        <v>1416</v>
      </c>
      <c r="B683" t="s">
        <v>45</v>
      </c>
      <c r="C683" t="s">
        <v>22</v>
      </c>
      <c r="D683" t="s">
        <v>77</v>
      </c>
      <c r="E683" s="1">
        <v>45248</v>
      </c>
      <c r="F683" t="s">
        <v>1417</v>
      </c>
      <c r="G683" s="1">
        <v>45180</v>
      </c>
      <c r="H683" t="s">
        <v>47</v>
      </c>
      <c r="I683" t="s">
        <v>42</v>
      </c>
      <c r="J683" t="s">
        <v>64</v>
      </c>
      <c r="K683">
        <v>1</v>
      </c>
      <c r="L683" s="3">
        <f>Working_Data[[#This Row],[price2]]/Working_Data[[#This Row],[quantity]]</f>
        <v>638.41</v>
      </c>
      <c r="M683" s="3">
        <v>638.41</v>
      </c>
      <c r="N683" t="s">
        <v>35</v>
      </c>
      <c r="O683">
        <v>44</v>
      </c>
      <c r="P683" s="1">
        <v>45746</v>
      </c>
      <c r="Q683">
        <v>292</v>
      </c>
      <c r="R683" t="s">
        <v>29</v>
      </c>
      <c r="S683">
        <v>2</v>
      </c>
      <c r="T683" s="1">
        <v>45655</v>
      </c>
      <c r="U683" t="s">
        <v>30</v>
      </c>
      <c r="V683" t="str">
        <f>TEXT(WEEKDAY(Working_Data[[#This Row],[order_date]],1),"DDDD")</f>
        <v>Monday</v>
      </c>
      <c r="W683" t="str">
        <f>TEXT(Working_Data[[#This Row],[order_date]],"mmmm")</f>
        <v>September</v>
      </c>
      <c r="X683" s="7">
        <f>Working_Data[[#This Row],[last_order_date]]-Working_Data[[#This Row],[signup_date]]</f>
        <v>498</v>
      </c>
      <c r="Y683" s="7">
        <f>IF(Working_Data[[#This Row],[churned]]="Active",1,0)</f>
        <v>1</v>
      </c>
      <c r="Z683" s="7">
        <f>YEAR(Working_Data[[#This Row],[order_date]])</f>
        <v>2023</v>
      </c>
    </row>
    <row r="684" spans="1:26" x14ac:dyDescent="0.25">
      <c r="A684" t="s">
        <v>1418</v>
      </c>
      <c r="B684" t="s">
        <v>38</v>
      </c>
      <c r="C684" t="s">
        <v>22</v>
      </c>
      <c r="D684" t="s">
        <v>32</v>
      </c>
      <c r="E684" s="1">
        <v>45622</v>
      </c>
      <c r="F684" t="s">
        <v>1419</v>
      </c>
      <c r="G684" s="1">
        <v>45180</v>
      </c>
      <c r="H684" t="s">
        <v>25</v>
      </c>
      <c r="I684" t="s">
        <v>48</v>
      </c>
      <c r="J684" t="s">
        <v>59</v>
      </c>
      <c r="K684">
        <v>1</v>
      </c>
      <c r="L684" s="3">
        <f>Working_Data[[#This Row],[price2]]/Working_Data[[#This Row],[quantity]]</f>
        <v>1411.28</v>
      </c>
      <c r="M684" s="3">
        <v>1411.28</v>
      </c>
      <c r="N684" t="s">
        <v>35</v>
      </c>
      <c r="O684">
        <v>17</v>
      </c>
      <c r="P684" s="1">
        <v>45624</v>
      </c>
      <c r="Q684">
        <v>313</v>
      </c>
      <c r="R684" t="s">
        <v>29</v>
      </c>
      <c r="S684">
        <v>5</v>
      </c>
      <c r="T684" s="1">
        <v>45703</v>
      </c>
      <c r="U684" t="s">
        <v>36</v>
      </c>
      <c r="V684" t="str">
        <f>TEXT(WEEKDAY(Working_Data[[#This Row],[order_date]],1),"DDDD")</f>
        <v>Monday</v>
      </c>
      <c r="W684" t="str">
        <f>TEXT(Working_Data[[#This Row],[order_date]],"mmmm")</f>
        <v>September</v>
      </c>
      <c r="X684" s="7">
        <f>Working_Data[[#This Row],[last_order_date]]-Working_Data[[#This Row],[signup_date]]</f>
        <v>2</v>
      </c>
      <c r="Y684" s="7">
        <f>IF(Working_Data[[#This Row],[churned]]="Active",1,0)</f>
        <v>1</v>
      </c>
      <c r="Z684" s="7">
        <f>YEAR(Working_Data[[#This Row],[order_date]])</f>
        <v>2023</v>
      </c>
    </row>
    <row r="685" spans="1:26" x14ac:dyDescent="0.25">
      <c r="A685" t="s">
        <v>1420</v>
      </c>
      <c r="B685" t="s">
        <v>21</v>
      </c>
      <c r="C685" t="s">
        <v>22</v>
      </c>
      <c r="D685" t="s">
        <v>52</v>
      </c>
      <c r="E685" s="1">
        <v>45672</v>
      </c>
      <c r="F685" t="s">
        <v>1421</v>
      </c>
      <c r="G685" s="1">
        <v>45180</v>
      </c>
      <c r="H685" t="s">
        <v>25</v>
      </c>
      <c r="I685" t="s">
        <v>42</v>
      </c>
      <c r="J685" t="s">
        <v>59</v>
      </c>
      <c r="K685">
        <v>2</v>
      </c>
      <c r="L685" s="3">
        <f>Working_Data[[#This Row],[price2]]/Working_Data[[#This Row],[quantity]]</f>
        <v>539.28</v>
      </c>
      <c r="M685" s="3">
        <v>1078.56</v>
      </c>
      <c r="N685" t="s">
        <v>35</v>
      </c>
      <c r="O685">
        <v>21</v>
      </c>
      <c r="P685" s="1">
        <v>45589</v>
      </c>
      <c r="Q685">
        <v>238</v>
      </c>
      <c r="R685" t="s">
        <v>29</v>
      </c>
      <c r="S685">
        <v>1</v>
      </c>
      <c r="T685" s="1">
        <v>45906</v>
      </c>
      <c r="U685" t="s">
        <v>30</v>
      </c>
      <c r="V685" t="str">
        <f>TEXT(WEEKDAY(Working_Data[[#This Row],[order_date]],1),"DDDD")</f>
        <v>Monday</v>
      </c>
      <c r="W685" t="str">
        <f>TEXT(Working_Data[[#This Row],[order_date]],"mmmm")</f>
        <v>September</v>
      </c>
      <c r="X685" s="7">
        <f>Working_Data[[#This Row],[last_order_date]]-Working_Data[[#This Row],[signup_date]]</f>
        <v>-83</v>
      </c>
      <c r="Y685" s="7">
        <f>IF(Working_Data[[#This Row],[churned]]="Active",1,0)</f>
        <v>1</v>
      </c>
      <c r="Z685" s="7">
        <f>YEAR(Working_Data[[#This Row],[order_date]])</f>
        <v>2023</v>
      </c>
    </row>
    <row r="686" spans="1:26" x14ac:dyDescent="0.25">
      <c r="A686" t="s">
        <v>1422</v>
      </c>
      <c r="B686" t="s">
        <v>21</v>
      </c>
      <c r="C686" t="s">
        <v>22</v>
      </c>
      <c r="D686" t="s">
        <v>32</v>
      </c>
      <c r="E686" s="1">
        <v>45504</v>
      </c>
      <c r="F686" t="s">
        <v>1423</v>
      </c>
      <c r="G686" s="1">
        <v>45210</v>
      </c>
      <c r="H686" t="s">
        <v>25</v>
      </c>
      <c r="I686" t="s">
        <v>42</v>
      </c>
      <c r="J686" t="s">
        <v>67</v>
      </c>
      <c r="K686">
        <v>1</v>
      </c>
      <c r="L686" s="3">
        <f>Working_Data[[#This Row],[price2]]/Working_Data[[#This Row],[quantity]]</f>
        <v>109.77</v>
      </c>
      <c r="M686" s="3">
        <v>109.77</v>
      </c>
      <c r="N686" t="s">
        <v>28</v>
      </c>
      <c r="O686">
        <v>14</v>
      </c>
      <c r="P686" s="1">
        <v>45874</v>
      </c>
      <c r="Q686">
        <v>174</v>
      </c>
      <c r="R686" t="s">
        <v>29</v>
      </c>
      <c r="S686">
        <v>2</v>
      </c>
      <c r="T686" s="1">
        <v>45836</v>
      </c>
      <c r="U686" t="s">
        <v>30</v>
      </c>
      <c r="V686" t="str">
        <f>TEXT(WEEKDAY(Working_Data[[#This Row],[order_date]],1),"DDDD")</f>
        <v>Wednesday</v>
      </c>
      <c r="W686" t="str">
        <f>TEXT(Working_Data[[#This Row],[order_date]],"mmmm")</f>
        <v>October</v>
      </c>
      <c r="X686" s="7">
        <f>Working_Data[[#This Row],[last_order_date]]-Working_Data[[#This Row],[signup_date]]</f>
        <v>370</v>
      </c>
      <c r="Y686" s="7">
        <f>IF(Working_Data[[#This Row],[churned]]="Active",1,0)</f>
        <v>1</v>
      </c>
      <c r="Z686" s="7">
        <f>YEAR(Working_Data[[#This Row],[order_date]])</f>
        <v>2023</v>
      </c>
    </row>
    <row r="687" spans="1:26" x14ac:dyDescent="0.25">
      <c r="A687" t="s">
        <v>1424</v>
      </c>
      <c r="B687" t="s">
        <v>45</v>
      </c>
      <c r="C687" t="s">
        <v>22</v>
      </c>
      <c r="D687" t="s">
        <v>32</v>
      </c>
      <c r="E687" s="1">
        <v>45695</v>
      </c>
      <c r="F687" t="s">
        <v>1425</v>
      </c>
      <c r="G687" s="1">
        <v>45210</v>
      </c>
      <c r="H687" t="s">
        <v>41</v>
      </c>
      <c r="I687" t="s">
        <v>48</v>
      </c>
      <c r="J687" t="s">
        <v>49</v>
      </c>
      <c r="K687">
        <v>5</v>
      </c>
      <c r="L687" s="3">
        <f>Working_Data[[#This Row],[price2]]/Working_Data[[#This Row],[quantity]]</f>
        <v>151.13800000000001</v>
      </c>
      <c r="M687" s="3">
        <v>755.69</v>
      </c>
      <c r="N687" t="s">
        <v>28</v>
      </c>
      <c r="O687">
        <v>6</v>
      </c>
      <c r="P687" s="1">
        <v>45642</v>
      </c>
      <c r="Q687">
        <v>185</v>
      </c>
      <c r="R687" t="s">
        <v>43</v>
      </c>
      <c r="S687">
        <v>1</v>
      </c>
      <c r="T687" s="1">
        <v>45546</v>
      </c>
      <c r="U687" t="s">
        <v>36</v>
      </c>
      <c r="V687" t="str">
        <f>TEXT(WEEKDAY(Working_Data[[#This Row],[order_date]],1),"DDDD")</f>
        <v>Wednesday</v>
      </c>
      <c r="W687" t="str">
        <f>TEXT(Working_Data[[#This Row],[order_date]],"mmmm")</f>
        <v>October</v>
      </c>
      <c r="X687" s="7">
        <f>Working_Data[[#This Row],[last_order_date]]-Working_Data[[#This Row],[signup_date]]</f>
        <v>-53</v>
      </c>
      <c r="Y687" s="7">
        <f>IF(Working_Data[[#This Row],[churned]]="Active",1,0)</f>
        <v>0</v>
      </c>
      <c r="Z687" s="7">
        <f>YEAR(Working_Data[[#This Row],[order_date]])</f>
        <v>2023</v>
      </c>
    </row>
    <row r="688" spans="1:26" x14ac:dyDescent="0.25">
      <c r="A688" t="s">
        <v>1426</v>
      </c>
      <c r="B688" t="s">
        <v>21</v>
      </c>
      <c r="C688" t="s">
        <v>39</v>
      </c>
      <c r="D688" t="s">
        <v>23</v>
      </c>
      <c r="E688" s="1">
        <v>45801</v>
      </c>
      <c r="F688" t="s">
        <v>1427</v>
      </c>
      <c r="G688" s="1">
        <v>45210</v>
      </c>
      <c r="H688" t="s">
        <v>41</v>
      </c>
      <c r="I688" t="s">
        <v>26</v>
      </c>
      <c r="J688" t="s">
        <v>67</v>
      </c>
      <c r="K688">
        <v>2</v>
      </c>
      <c r="L688" s="3">
        <f>Working_Data[[#This Row],[price2]]/Working_Data[[#This Row],[quantity]]</f>
        <v>240.39500000000001</v>
      </c>
      <c r="M688" s="3">
        <v>480.79</v>
      </c>
      <c r="N688" t="s">
        <v>50</v>
      </c>
      <c r="O688">
        <v>30</v>
      </c>
      <c r="P688" s="1">
        <v>45803</v>
      </c>
      <c r="Q688">
        <v>82</v>
      </c>
      <c r="R688" t="s">
        <v>29</v>
      </c>
      <c r="S688">
        <v>2</v>
      </c>
      <c r="T688" s="1">
        <v>45904</v>
      </c>
      <c r="U688" t="s">
        <v>30</v>
      </c>
      <c r="V688" t="str">
        <f>TEXT(WEEKDAY(Working_Data[[#This Row],[order_date]],1),"DDDD")</f>
        <v>Wednesday</v>
      </c>
      <c r="W688" t="str">
        <f>TEXT(Working_Data[[#This Row],[order_date]],"mmmm")</f>
        <v>October</v>
      </c>
      <c r="X688" s="7">
        <f>Working_Data[[#This Row],[last_order_date]]-Working_Data[[#This Row],[signup_date]]</f>
        <v>2</v>
      </c>
      <c r="Y688" s="7">
        <f>IF(Working_Data[[#This Row],[churned]]="Active",1,0)</f>
        <v>1</v>
      </c>
      <c r="Z688" s="7">
        <f>YEAR(Working_Data[[#This Row],[order_date]])</f>
        <v>2023</v>
      </c>
    </row>
    <row r="689" spans="1:26" x14ac:dyDescent="0.25">
      <c r="A689" t="s">
        <v>1428</v>
      </c>
      <c r="B689" t="s">
        <v>45</v>
      </c>
      <c r="C689" t="s">
        <v>22</v>
      </c>
      <c r="D689" t="s">
        <v>32</v>
      </c>
      <c r="E689" s="1">
        <v>45429</v>
      </c>
      <c r="F689" t="s">
        <v>1429</v>
      </c>
      <c r="G689" s="1">
        <v>45210</v>
      </c>
      <c r="H689" t="s">
        <v>41</v>
      </c>
      <c r="I689" t="s">
        <v>42</v>
      </c>
      <c r="J689" t="s">
        <v>64</v>
      </c>
      <c r="K689">
        <v>4</v>
      </c>
      <c r="L689" s="3">
        <f>Working_Data[[#This Row],[price2]]/Working_Data[[#This Row],[quantity]]</f>
        <v>64.5</v>
      </c>
      <c r="M689" s="3">
        <v>258</v>
      </c>
      <c r="N689" t="s">
        <v>35</v>
      </c>
      <c r="O689">
        <v>50</v>
      </c>
      <c r="P689" s="1">
        <v>45594</v>
      </c>
      <c r="Q689">
        <v>500</v>
      </c>
      <c r="R689" t="s">
        <v>29</v>
      </c>
      <c r="S689">
        <v>1</v>
      </c>
      <c r="T689" s="1">
        <v>45770</v>
      </c>
      <c r="U689" t="s">
        <v>60</v>
      </c>
      <c r="V689" t="str">
        <f>TEXT(WEEKDAY(Working_Data[[#This Row],[order_date]],1),"DDDD")</f>
        <v>Wednesday</v>
      </c>
      <c r="W689" t="str">
        <f>TEXT(Working_Data[[#This Row],[order_date]],"mmmm")</f>
        <v>October</v>
      </c>
      <c r="X689" s="7">
        <f>Working_Data[[#This Row],[last_order_date]]-Working_Data[[#This Row],[signup_date]]</f>
        <v>165</v>
      </c>
      <c r="Y689" s="7">
        <f>IF(Working_Data[[#This Row],[churned]]="Active",1,0)</f>
        <v>1</v>
      </c>
      <c r="Z689" s="7">
        <f>YEAR(Working_Data[[#This Row],[order_date]])</f>
        <v>2023</v>
      </c>
    </row>
    <row r="690" spans="1:26" x14ac:dyDescent="0.25">
      <c r="A690" t="s">
        <v>1430</v>
      </c>
      <c r="B690" t="s">
        <v>45</v>
      </c>
      <c r="C690" t="s">
        <v>82</v>
      </c>
      <c r="D690" t="s">
        <v>52</v>
      </c>
      <c r="E690" s="1">
        <v>45189</v>
      </c>
      <c r="F690" t="s">
        <v>1431</v>
      </c>
      <c r="G690" s="1">
        <v>45210</v>
      </c>
      <c r="H690" t="s">
        <v>47</v>
      </c>
      <c r="I690" t="s">
        <v>48</v>
      </c>
      <c r="J690" t="s">
        <v>59</v>
      </c>
      <c r="K690">
        <v>4</v>
      </c>
      <c r="L690" s="3">
        <f>Working_Data[[#This Row],[price2]]/Working_Data[[#This Row],[quantity]]</f>
        <v>292.82499999999999</v>
      </c>
      <c r="M690" s="3">
        <v>1171.3</v>
      </c>
      <c r="N690" t="s">
        <v>28</v>
      </c>
      <c r="O690">
        <v>13</v>
      </c>
      <c r="P690" s="1">
        <v>45883</v>
      </c>
      <c r="Q690">
        <v>364</v>
      </c>
      <c r="R690" t="s">
        <v>29</v>
      </c>
      <c r="S690">
        <v>3</v>
      </c>
      <c r="T690" s="1">
        <v>45550</v>
      </c>
      <c r="U690" t="s">
        <v>60</v>
      </c>
      <c r="V690" t="str">
        <f>TEXT(WEEKDAY(Working_Data[[#This Row],[order_date]],1),"DDDD")</f>
        <v>Wednesday</v>
      </c>
      <c r="W690" t="str">
        <f>TEXT(Working_Data[[#This Row],[order_date]],"mmmm")</f>
        <v>October</v>
      </c>
      <c r="X690" s="7">
        <f>Working_Data[[#This Row],[last_order_date]]-Working_Data[[#This Row],[signup_date]]</f>
        <v>694</v>
      </c>
      <c r="Y690" s="7">
        <f>IF(Working_Data[[#This Row],[churned]]="Active",1,0)</f>
        <v>1</v>
      </c>
      <c r="Z690" s="7">
        <f>YEAR(Working_Data[[#This Row],[order_date]])</f>
        <v>2023</v>
      </c>
    </row>
    <row r="691" spans="1:26" x14ac:dyDescent="0.25">
      <c r="A691" t="s">
        <v>1432</v>
      </c>
      <c r="B691" t="s">
        <v>38</v>
      </c>
      <c r="C691" t="s">
        <v>39</v>
      </c>
      <c r="D691" t="s">
        <v>32</v>
      </c>
      <c r="E691" s="1">
        <v>45333</v>
      </c>
      <c r="F691" t="s">
        <v>1433</v>
      </c>
      <c r="G691" s="1">
        <v>45241</v>
      </c>
      <c r="H691" t="s">
        <v>34</v>
      </c>
      <c r="I691" t="s">
        <v>54</v>
      </c>
      <c r="J691" t="s">
        <v>49</v>
      </c>
      <c r="K691">
        <v>5</v>
      </c>
      <c r="L691" s="3">
        <f>Working_Data[[#This Row],[price2]]/Working_Data[[#This Row],[quantity]]</f>
        <v>292.84800000000001</v>
      </c>
      <c r="M691" s="3">
        <v>1464.24</v>
      </c>
      <c r="N691" t="s">
        <v>35</v>
      </c>
      <c r="O691">
        <v>32</v>
      </c>
      <c r="P691" s="1">
        <v>45547</v>
      </c>
      <c r="Q691">
        <v>457</v>
      </c>
      <c r="R691" t="s">
        <v>29</v>
      </c>
      <c r="S691">
        <v>1</v>
      </c>
      <c r="T691" s="1">
        <v>45834</v>
      </c>
      <c r="U691" t="s">
        <v>30</v>
      </c>
      <c r="V691" t="str">
        <f>TEXT(WEEKDAY(Working_Data[[#This Row],[order_date]],1),"DDDD")</f>
        <v>Saturday</v>
      </c>
      <c r="W691" t="str">
        <f>TEXT(Working_Data[[#This Row],[order_date]],"mmmm")</f>
        <v>November</v>
      </c>
      <c r="X691" s="7">
        <f>Working_Data[[#This Row],[last_order_date]]-Working_Data[[#This Row],[signup_date]]</f>
        <v>214</v>
      </c>
      <c r="Y691" s="7">
        <f>IF(Working_Data[[#This Row],[churned]]="Active",1,0)</f>
        <v>1</v>
      </c>
      <c r="Z691" s="7">
        <f>YEAR(Working_Data[[#This Row],[order_date]])</f>
        <v>2023</v>
      </c>
    </row>
    <row r="692" spans="1:26" x14ac:dyDescent="0.25">
      <c r="A692" t="s">
        <v>1434</v>
      </c>
      <c r="B692" t="s">
        <v>45</v>
      </c>
      <c r="C692" t="s">
        <v>82</v>
      </c>
      <c r="D692" t="s">
        <v>23</v>
      </c>
      <c r="E692" s="1">
        <v>45723</v>
      </c>
      <c r="F692" t="s">
        <v>1435</v>
      </c>
      <c r="G692" s="1">
        <v>45241</v>
      </c>
      <c r="H692" t="s">
        <v>47</v>
      </c>
      <c r="I692" t="s">
        <v>42</v>
      </c>
      <c r="J692" t="s">
        <v>64</v>
      </c>
      <c r="K692">
        <v>5</v>
      </c>
      <c r="L692" s="3">
        <f>Working_Data[[#This Row],[price2]]/Working_Data[[#This Row],[quantity]]</f>
        <v>75.805999999999997</v>
      </c>
      <c r="M692" s="3">
        <v>379.03</v>
      </c>
      <c r="N692" t="s">
        <v>50</v>
      </c>
      <c r="O692">
        <v>34</v>
      </c>
      <c r="P692" s="1">
        <v>45652</v>
      </c>
      <c r="Q692">
        <v>56</v>
      </c>
      <c r="R692" t="s">
        <v>43</v>
      </c>
      <c r="S692">
        <v>3</v>
      </c>
      <c r="T692" s="1">
        <v>45968</v>
      </c>
      <c r="U692" t="s">
        <v>60</v>
      </c>
      <c r="V692" t="str">
        <f>TEXT(WEEKDAY(Working_Data[[#This Row],[order_date]],1),"DDDD")</f>
        <v>Saturday</v>
      </c>
      <c r="W692" t="str">
        <f>TEXT(Working_Data[[#This Row],[order_date]],"mmmm")</f>
        <v>November</v>
      </c>
      <c r="X692" s="7">
        <f>Working_Data[[#This Row],[last_order_date]]-Working_Data[[#This Row],[signup_date]]</f>
        <v>-71</v>
      </c>
      <c r="Y692" s="7">
        <f>IF(Working_Data[[#This Row],[churned]]="Active",1,0)</f>
        <v>0</v>
      </c>
      <c r="Z692" s="7">
        <f>YEAR(Working_Data[[#This Row],[order_date]])</f>
        <v>2023</v>
      </c>
    </row>
    <row r="693" spans="1:26" x14ac:dyDescent="0.25">
      <c r="A693" t="s">
        <v>1436</v>
      </c>
      <c r="B693" t="s">
        <v>21</v>
      </c>
      <c r="C693" t="s">
        <v>82</v>
      </c>
      <c r="D693" t="s">
        <v>77</v>
      </c>
      <c r="E693" s="1">
        <v>45217</v>
      </c>
      <c r="F693" t="s">
        <v>1437</v>
      </c>
      <c r="G693" s="1">
        <v>45241</v>
      </c>
      <c r="H693" t="s">
        <v>25</v>
      </c>
      <c r="I693" t="s">
        <v>54</v>
      </c>
      <c r="J693" t="s">
        <v>27</v>
      </c>
      <c r="K693">
        <v>2</v>
      </c>
      <c r="L693" s="3">
        <f>Working_Data[[#This Row],[price2]]/Working_Data[[#This Row],[quantity]]</f>
        <v>540.495</v>
      </c>
      <c r="M693" s="3">
        <v>1080.99</v>
      </c>
      <c r="N693" t="s">
        <v>50</v>
      </c>
      <c r="O693">
        <v>45</v>
      </c>
      <c r="P693" s="1">
        <v>45682</v>
      </c>
      <c r="Q693">
        <v>416</v>
      </c>
      <c r="R693" t="s">
        <v>43</v>
      </c>
      <c r="S693">
        <v>2</v>
      </c>
      <c r="T693" s="1">
        <v>45749</v>
      </c>
      <c r="U693" t="s">
        <v>60</v>
      </c>
      <c r="V693" t="str">
        <f>TEXT(WEEKDAY(Working_Data[[#This Row],[order_date]],1),"DDDD")</f>
        <v>Saturday</v>
      </c>
      <c r="W693" t="str">
        <f>TEXT(Working_Data[[#This Row],[order_date]],"mmmm")</f>
        <v>November</v>
      </c>
      <c r="X693" s="7">
        <f>Working_Data[[#This Row],[last_order_date]]-Working_Data[[#This Row],[signup_date]]</f>
        <v>465</v>
      </c>
      <c r="Y693" s="7">
        <f>IF(Working_Data[[#This Row],[churned]]="Active",1,0)</f>
        <v>0</v>
      </c>
      <c r="Z693" s="7">
        <f>YEAR(Working_Data[[#This Row],[order_date]])</f>
        <v>2023</v>
      </c>
    </row>
    <row r="694" spans="1:26" x14ac:dyDescent="0.25">
      <c r="A694" t="s">
        <v>1438</v>
      </c>
      <c r="B694" t="s">
        <v>45</v>
      </c>
      <c r="C694" t="s">
        <v>82</v>
      </c>
      <c r="D694" t="s">
        <v>32</v>
      </c>
      <c r="E694" s="1">
        <v>45222</v>
      </c>
      <c r="F694" t="s">
        <v>1439</v>
      </c>
      <c r="G694" s="1">
        <v>45241</v>
      </c>
      <c r="H694" t="s">
        <v>34</v>
      </c>
      <c r="I694" t="s">
        <v>48</v>
      </c>
      <c r="J694" t="s">
        <v>67</v>
      </c>
      <c r="K694">
        <v>5</v>
      </c>
      <c r="L694" s="3">
        <f>Working_Data[[#This Row],[price2]]/Working_Data[[#This Row],[quantity]]</f>
        <v>215.18800000000002</v>
      </c>
      <c r="M694" s="3">
        <v>1075.94</v>
      </c>
      <c r="N694" t="s">
        <v>28</v>
      </c>
      <c r="O694">
        <v>39</v>
      </c>
      <c r="P694" s="1">
        <v>45864</v>
      </c>
      <c r="Q694">
        <v>100</v>
      </c>
      <c r="R694" t="s">
        <v>29</v>
      </c>
      <c r="S694">
        <v>3</v>
      </c>
      <c r="T694" s="1">
        <v>45716</v>
      </c>
      <c r="U694" t="s">
        <v>60</v>
      </c>
      <c r="V694" t="str">
        <f>TEXT(WEEKDAY(Working_Data[[#This Row],[order_date]],1),"DDDD")</f>
        <v>Saturday</v>
      </c>
      <c r="W694" t="str">
        <f>TEXT(Working_Data[[#This Row],[order_date]],"mmmm")</f>
        <v>November</v>
      </c>
      <c r="X694" s="7">
        <f>Working_Data[[#This Row],[last_order_date]]-Working_Data[[#This Row],[signup_date]]</f>
        <v>642</v>
      </c>
      <c r="Y694" s="7">
        <f>IF(Working_Data[[#This Row],[churned]]="Active",1,0)</f>
        <v>1</v>
      </c>
      <c r="Z694" s="7">
        <f>YEAR(Working_Data[[#This Row],[order_date]])</f>
        <v>2023</v>
      </c>
    </row>
    <row r="695" spans="1:26" x14ac:dyDescent="0.25">
      <c r="A695" t="s">
        <v>1440</v>
      </c>
      <c r="B695" t="s">
        <v>21</v>
      </c>
      <c r="C695" t="s">
        <v>39</v>
      </c>
      <c r="D695" t="s">
        <v>32</v>
      </c>
      <c r="E695" s="1">
        <v>44969</v>
      </c>
      <c r="F695" t="s">
        <v>1441</v>
      </c>
      <c r="G695" s="1">
        <v>45241</v>
      </c>
      <c r="H695" t="s">
        <v>58</v>
      </c>
      <c r="I695" t="s">
        <v>48</v>
      </c>
      <c r="J695" t="s">
        <v>59</v>
      </c>
      <c r="K695">
        <v>2</v>
      </c>
      <c r="L695" s="3">
        <f>Working_Data[[#This Row],[price2]]/Working_Data[[#This Row],[quantity]]</f>
        <v>106.64</v>
      </c>
      <c r="M695" s="3">
        <v>213.28</v>
      </c>
      <c r="N695" t="s">
        <v>28</v>
      </c>
      <c r="O695">
        <v>37</v>
      </c>
      <c r="P695" s="1">
        <v>45826</v>
      </c>
      <c r="Q695">
        <v>163</v>
      </c>
      <c r="R695" t="s">
        <v>43</v>
      </c>
      <c r="S695">
        <v>2</v>
      </c>
      <c r="T695" s="1">
        <v>45883</v>
      </c>
      <c r="U695" t="s">
        <v>60</v>
      </c>
      <c r="V695" t="str">
        <f>TEXT(WEEKDAY(Working_Data[[#This Row],[order_date]],1),"DDDD")</f>
        <v>Saturday</v>
      </c>
      <c r="W695" t="str">
        <f>TEXT(Working_Data[[#This Row],[order_date]],"mmmm")</f>
        <v>November</v>
      </c>
      <c r="X695" s="7">
        <f>Working_Data[[#This Row],[last_order_date]]-Working_Data[[#This Row],[signup_date]]</f>
        <v>857</v>
      </c>
      <c r="Y695" s="7">
        <f>IF(Working_Data[[#This Row],[churned]]="Active",1,0)</f>
        <v>0</v>
      </c>
      <c r="Z695" s="7">
        <f>YEAR(Working_Data[[#This Row],[order_date]])</f>
        <v>2023</v>
      </c>
    </row>
    <row r="696" spans="1:26" x14ac:dyDescent="0.25">
      <c r="A696" t="s">
        <v>1442</v>
      </c>
      <c r="B696" t="s">
        <v>21</v>
      </c>
      <c r="C696" t="s">
        <v>39</v>
      </c>
      <c r="D696" t="s">
        <v>32</v>
      </c>
      <c r="E696" s="1">
        <v>45906</v>
      </c>
      <c r="F696" t="s">
        <v>1443</v>
      </c>
      <c r="G696" s="1">
        <v>45241</v>
      </c>
      <c r="H696" t="s">
        <v>25</v>
      </c>
      <c r="I696" t="s">
        <v>54</v>
      </c>
      <c r="J696" t="s">
        <v>64</v>
      </c>
      <c r="K696">
        <v>2</v>
      </c>
      <c r="L696" s="3">
        <f>Working_Data[[#This Row],[price2]]/Working_Data[[#This Row],[quantity]]</f>
        <v>413.95</v>
      </c>
      <c r="M696" s="3">
        <v>827.9</v>
      </c>
      <c r="N696" t="s">
        <v>35</v>
      </c>
      <c r="O696">
        <v>44</v>
      </c>
      <c r="P696" s="1">
        <v>45703</v>
      </c>
      <c r="Q696">
        <v>483</v>
      </c>
      <c r="R696" t="s">
        <v>29</v>
      </c>
      <c r="S696">
        <v>5</v>
      </c>
      <c r="T696" s="1">
        <v>45715</v>
      </c>
      <c r="U696" t="s">
        <v>60</v>
      </c>
      <c r="V696" t="str">
        <f>TEXT(WEEKDAY(Working_Data[[#This Row],[order_date]],1),"DDDD")</f>
        <v>Saturday</v>
      </c>
      <c r="W696" t="str">
        <f>TEXT(Working_Data[[#This Row],[order_date]],"mmmm")</f>
        <v>November</v>
      </c>
      <c r="X696" s="7">
        <f>Working_Data[[#This Row],[last_order_date]]-Working_Data[[#This Row],[signup_date]]</f>
        <v>-203</v>
      </c>
      <c r="Y696" s="7">
        <f>IF(Working_Data[[#This Row],[churned]]="Active",1,0)</f>
        <v>1</v>
      </c>
      <c r="Z696" s="7">
        <f>YEAR(Working_Data[[#This Row],[order_date]])</f>
        <v>2023</v>
      </c>
    </row>
    <row r="697" spans="1:26" x14ac:dyDescent="0.25">
      <c r="A697" t="s">
        <v>1444</v>
      </c>
      <c r="B697" t="s">
        <v>45</v>
      </c>
      <c r="C697" t="s">
        <v>22</v>
      </c>
      <c r="D697" t="s">
        <v>32</v>
      </c>
      <c r="E697" s="1">
        <v>45337</v>
      </c>
      <c r="F697" t="s">
        <v>1445</v>
      </c>
      <c r="G697" s="1">
        <v>45241</v>
      </c>
      <c r="H697" t="s">
        <v>58</v>
      </c>
      <c r="I697" t="s">
        <v>48</v>
      </c>
      <c r="J697" t="s">
        <v>49</v>
      </c>
      <c r="K697">
        <v>3</v>
      </c>
      <c r="L697" s="3">
        <f>Working_Data[[#This Row],[price2]]/Working_Data[[#This Row],[quantity]]</f>
        <v>42.926666666666669</v>
      </c>
      <c r="M697" s="3">
        <v>128.78</v>
      </c>
      <c r="N697" t="s">
        <v>35</v>
      </c>
      <c r="O697">
        <v>27</v>
      </c>
      <c r="P697" s="1">
        <v>45530</v>
      </c>
      <c r="Q697">
        <v>389</v>
      </c>
      <c r="R697" t="s">
        <v>29</v>
      </c>
      <c r="S697">
        <v>2</v>
      </c>
      <c r="T697" s="1">
        <v>45554</v>
      </c>
      <c r="U697" t="s">
        <v>30</v>
      </c>
      <c r="V697" t="str">
        <f>TEXT(WEEKDAY(Working_Data[[#This Row],[order_date]],1),"DDDD")</f>
        <v>Saturday</v>
      </c>
      <c r="W697" t="str">
        <f>TEXT(Working_Data[[#This Row],[order_date]],"mmmm")</f>
        <v>November</v>
      </c>
      <c r="X697" s="7">
        <f>Working_Data[[#This Row],[last_order_date]]-Working_Data[[#This Row],[signup_date]]</f>
        <v>193</v>
      </c>
      <c r="Y697" s="7">
        <f>IF(Working_Data[[#This Row],[churned]]="Active",1,0)</f>
        <v>1</v>
      </c>
      <c r="Z697" s="7">
        <f>YEAR(Working_Data[[#This Row],[order_date]])</f>
        <v>2023</v>
      </c>
    </row>
    <row r="698" spans="1:26" x14ac:dyDescent="0.25">
      <c r="A698" t="s">
        <v>1446</v>
      </c>
      <c r="B698" t="s">
        <v>45</v>
      </c>
      <c r="C698" t="s">
        <v>22</v>
      </c>
      <c r="D698" t="s">
        <v>77</v>
      </c>
      <c r="E698" s="1">
        <v>45655</v>
      </c>
      <c r="F698" t="s">
        <v>1447</v>
      </c>
      <c r="G698" s="1">
        <v>45241</v>
      </c>
      <c r="H698" t="s">
        <v>25</v>
      </c>
      <c r="I698" t="s">
        <v>54</v>
      </c>
      <c r="J698" t="s">
        <v>59</v>
      </c>
      <c r="K698">
        <v>2</v>
      </c>
      <c r="L698" s="3">
        <f>Working_Data[[#This Row],[price2]]/Working_Data[[#This Row],[quantity]]</f>
        <v>418.14499999999998</v>
      </c>
      <c r="M698" s="3">
        <v>836.29</v>
      </c>
      <c r="N698" t="s">
        <v>50</v>
      </c>
      <c r="O698">
        <v>1</v>
      </c>
      <c r="P698" s="1">
        <v>45664</v>
      </c>
      <c r="Q698">
        <v>215</v>
      </c>
      <c r="R698" t="s">
        <v>29</v>
      </c>
      <c r="S698">
        <v>2</v>
      </c>
      <c r="T698" s="1">
        <v>45683</v>
      </c>
      <c r="U698" t="s">
        <v>36</v>
      </c>
      <c r="V698" t="str">
        <f>TEXT(WEEKDAY(Working_Data[[#This Row],[order_date]],1),"DDDD")</f>
        <v>Saturday</v>
      </c>
      <c r="W698" t="str">
        <f>TEXT(Working_Data[[#This Row],[order_date]],"mmmm")</f>
        <v>November</v>
      </c>
      <c r="X698" s="7">
        <f>Working_Data[[#This Row],[last_order_date]]-Working_Data[[#This Row],[signup_date]]</f>
        <v>9</v>
      </c>
      <c r="Y698" s="7">
        <f>IF(Working_Data[[#This Row],[churned]]="Active",1,0)</f>
        <v>1</v>
      </c>
      <c r="Z698" s="7">
        <f>YEAR(Working_Data[[#This Row],[order_date]])</f>
        <v>2023</v>
      </c>
    </row>
    <row r="699" spans="1:26" x14ac:dyDescent="0.25">
      <c r="A699" t="s">
        <v>1448</v>
      </c>
      <c r="B699" t="s">
        <v>21</v>
      </c>
      <c r="C699" t="s">
        <v>22</v>
      </c>
      <c r="D699" t="s">
        <v>23</v>
      </c>
      <c r="E699" s="1">
        <v>45347</v>
      </c>
      <c r="F699" t="s">
        <v>1449</v>
      </c>
      <c r="G699" s="1">
        <v>45241</v>
      </c>
      <c r="H699" t="s">
        <v>58</v>
      </c>
      <c r="I699" t="s">
        <v>54</v>
      </c>
      <c r="J699" t="s">
        <v>49</v>
      </c>
      <c r="K699">
        <v>4</v>
      </c>
      <c r="L699" s="3">
        <f>Working_Data[[#This Row],[price2]]/Working_Data[[#This Row],[quantity]]</f>
        <v>324.32249999999999</v>
      </c>
      <c r="M699" s="3">
        <v>1297.29</v>
      </c>
      <c r="N699" t="s">
        <v>28</v>
      </c>
      <c r="O699">
        <v>23</v>
      </c>
      <c r="P699" s="1">
        <v>45874</v>
      </c>
      <c r="Q699">
        <v>125</v>
      </c>
      <c r="R699" t="s">
        <v>29</v>
      </c>
      <c r="S699">
        <v>4</v>
      </c>
      <c r="T699" s="1">
        <v>45527</v>
      </c>
      <c r="U699" t="s">
        <v>30</v>
      </c>
      <c r="V699" t="str">
        <f>TEXT(WEEKDAY(Working_Data[[#This Row],[order_date]],1),"DDDD")</f>
        <v>Saturday</v>
      </c>
      <c r="W699" t="str">
        <f>TEXT(Working_Data[[#This Row],[order_date]],"mmmm")</f>
        <v>November</v>
      </c>
      <c r="X699" s="7">
        <f>Working_Data[[#This Row],[last_order_date]]-Working_Data[[#This Row],[signup_date]]</f>
        <v>527</v>
      </c>
      <c r="Y699" s="7">
        <f>IF(Working_Data[[#This Row],[churned]]="Active",1,0)</f>
        <v>1</v>
      </c>
      <c r="Z699" s="7">
        <f>YEAR(Working_Data[[#This Row],[order_date]])</f>
        <v>2023</v>
      </c>
    </row>
    <row r="700" spans="1:26" x14ac:dyDescent="0.25">
      <c r="A700" t="s">
        <v>1450</v>
      </c>
      <c r="B700" t="s">
        <v>21</v>
      </c>
      <c r="C700" t="s">
        <v>82</v>
      </c>
      <c r="D700" t="s">
        <v>32</v>
      </c>
      <c r="E700" s="1">
        <v>45425</v>
      </c>
      <c r="F700" t="s">
        <v>1451</v>
      </c>
      <c r="G700" s="1">
        <v>45271</v>
      </c>
      <c r="H700" t="s">
        <v>34</v>
      </c>
      <c r="I700" t="s">
        <v>48</v>
      </c>
      <c r="J700" t="s">
        <v>27</v>
      </c>
      <c r="K700">
        <v>5</v>
      </c>
      <c r="L700" s="3">
        <f>Working_Data[[#This Row],[price2]]/Working_Data[[#This Row],[quantity]]</f>
        <v>272.60399999999998</v>
      </c>
      <c r="M700" s="3">
        <v>1363.02</v>
      </c>
      <c r="N700" t="s">
        <v>50</v>
      </c>
      <c r="O700">
        <v>48</v>
      </c>
      <c r="P700" s="1">
        <v>45883</v>
      </c>
      <c r="Q700">
        <v>156</v>
      </c>
      <c r="R700" t="s">
        <v>43</v>
      </c>
      <c r="S700">
        <v>1</v>
      </c>
      <c r="T700" s="1">
        <v>45482</v>
      </c>
      <c r="U700" t="s">
        <v>30</v>
      </c>
      <c r="V700" t="str">
        <f>TEXT(WEEKDAY(Working_Data[[#This Row],[order_date]],1),"DDDD")</f>
        <v>Monday</v>
      </c>
      <c r="W700" t="str">
        <f>TEXT(Working_Data[[#This Row],[order_date]],"mmmm")</f>
        <v>December</v>
      </c>
      <c r="X700" s="7">
        <f>Working_Data[[#This Row],[last_order_date]]-Working_Data[[#This Row],[signup_date]]</f>
        <v>458</v>
      </c>
      <c r="Y700" s="7">
        <f>IF(Working_Data[[#This Row],[churned]]="Active",1,0)</f>
        <v>0</v>
      </c>
      <c r="Z700" s="7">
        <f>YEAR(Working_Data[[#This Row],[order_date]])</f>
        <v>2023</v>
      </c>
    </row>
    <row r="701" spans="1:26" x14ac:dyDescent="0.25">
      <c r="A701" t="s">
        <v>1452</v>
      </c>
      <c r="B701" t="s">
        <v>21</v>
      </c>
      <c r="C701" t="s">
        <v>22</v>
      </c>
      <c r="D701" t="s">
        <v>56</v>
      </c>
      <c r="E701" s="1">
        <v>45826</v>
      </c>
      <c r="F701" t="s">
        <v>1453</v>
      </c>
      <c r="G701" s="1">
        <v>45271</v>
      </c>
      <c r="H701" t="s">
        <v>58</v>
      </c>
      <c r="I701" t="s">
        <v>26</v>
      </c>
      <c r="J701" t="s">
        <v>59</v>
      </c>
      <c r="K701">
        <v>5</v>
      </c>
      <c r="L701" s="3">
        <f>Working_Data[[#This Row],[price2]]/Working_Data[[#This Row],[quantity]]</f>
        <v>191.178</v>
      </c>
      <c r="M701" s="3">
        <v>955.89</v>
      </c>
      <c r="N701" t="s">
        <v>35</v>
      </c>
      <c r="O701">
        <v>14</v>
      </c>
      <c r="P701" s="1">
        <v>45673</v>
      </c>
      <c r="Q701">
        <v>184</v>
      </c>
      <c r="R701" t="s">
        <v>43</v>
      </c>
      <c r="S701">
        <v>1</v>
      </c>
      <c r="T701" s="1">
        <v>45741</v>
      </c>
      <c r="U701" t="s">
        <v>36</v>
      </c>
      <c r="V701" t="str">
        <f>TEXT(WEEKDAY(Working_Data[[#This Row],[order_date]],1),"DDDD")</f>
        <v>Monday</v>
      </c>
      <c r="W701" t="str">
        <f>TEXT(Working_Data[[#This Row],[order_date]],"mmmm")</f>
        <v>December</v>
      </c>
      <c r="X701" s="7">
        <f>Working_Data[[#This Row],[last_order_date]]-Working_Data[[#This Row],[signup_date]]</f>
        <v>-153</v>
      </c>
      <c r="Y701" s="7">
        <f>IF(Working_Data[[#This Row],[churned]]="Active",1,0)</f>
        <v>0</v>
      </c>
      <c r="Z701" s="7">
        <f>YEAR(Working_Data[[#This Row],[order_date]])</f>
        <v>2023</v>
      </c>
    </row>
    <row r="702" spans="1:26" x14ac:dyDescent="0.25">
      <c r="A702" t="s">
        <v>1454</v>
      </c>
      <c r="B702" t="s">
        <v>45</v>
      </c>
      <c r="C702" t="s">
        <v>22</v>
      </c>
      <c r="D702" t="s">
        <v>32</v>
      </c>
      <c r="E702" s="1">
        <v>45536</v>
      </c>
      <c r="F702" t="s">
        <v>1455</v>
      </c>
      <c r="G702" s="1">
        <v>45271</v>
      </c>
      <c r="H702" t="s">
        <v>58</v>
      </c>
      <c r="I702" t="s">
        <v>63</v>
      </c>
      <c r="J702" t="s">
        <v>64</v>
      </c>
      <c r="K702">
        <v>4</v>
      </c>
      <c r="L702" s="3">
        <f>Working_Data[[#This Row],[price2]]/Working_Data[[#This Row],[quantity]]</f>
        <v>78.23</v>
      </c>
      <c r="M702" s="3">
        <v>312.92</v>
      </c>
      <c r="N702" t="s">
        <v>28</v>
      </c>
      <c r="O702">
        <v>33</v>
      </c>
      <c r="P702" s="1">
        <v>45660</v>
      </c>
      <c r="Q702">
        <v>215</v>
      </c>
      <c r="R702" t="s">
        <v>29</v>
      </c>
      <c r="S702">
        <v>3</v>
      </c>
      <c r="T702" s="1">
        <v>45761</v>
      </c>
      <c r="U702" t="s">
        <v>60</v>
      </c>
      <c r="V702" t="str">
        <f>TEXT(WEEKDAY(Working_Data[[#This Row],[order_date]],1),"DDDD")</f>
        <v>Monday</v>
      </c>
      <c r="W702" t="str">
        <f>TEXT(Working_Data[[#This Row],[order_date]],"mmmm")</f>
        <v>December</v>
      </c>
      <c r="X702" s="7">
        <f>Working_Data[[#This Row],[last_order_date]]-Working_Data[[#This Row],[signup_date]]</f>
        <v>124</v>
      </c>
      <c r="Y702" s="7">
        <f>IF(Working_Data[[#This Row],[churned]]="Active",1,0)</f>
        <v>1</v>
      </c>
      <c r="Z702" s="7">
        <f>YEAR(Working_Data[[#This Row],[order_date]])</f>
        <v>2023</v>
      </c>
    </row>
    <row r="703" spans="1:26" x14ac:dyDescent="0.25">
      <c r="A703" t="s">
        <v>1456</v>
      </c>
      <c r="B703" t="s">
        <v>45</v>
      </c>
      <c r="C703" t="s">
        <v>22</v>
      </c>
      <c r="D703" t="s">
        <v>56</v>
      </c>
      <c r="E703" s="1">
        <v>45178</v>
      </c>
      <c r="F703" t="s">
        <v>1457</v>
      </c>
      <c r="G703" s="1">
        <v>45271</v>
      </c>
      <c r="H703" t="s">
        <v>34</v>
      </c>
      <c r="I703" t="s">
        <v>26</v>
      </c>
      <c r="J703" t="s">
        <v>59</v>
      </c>
      <c r="K703">
        <v>2</v>
      </c>
      <c r="L703" s="3">
        <f>Working_Data[[#This Row],[price2]]/Working_Data[[#This Row],[quantity]]</f>
        <v>606.1</v>
      </c>
      <c r="M703" s="3">
        <v>1212.2</v>
      </c>
      <c r="N703" t="s">
        <v>50</v>
      </c>
      <c r="O703">
        <v>1</v>
      </c>
      <c r="P703" s="1">
        <v>45607</v>
      </c>
      <c r="Q703">
        <v>363</v>
      </c>
      <c r="R703" t="s">
        <v>43</v>
      </c>
      <c r="S703">
        <v>1</v>
      </c>
      <c r="T703" s="1">
        <v>45708</v>
      </c>
      <c r="U703" t="s">
        <v>60</v>
      </c>
      <c r="V703" t="str">
        <f>TEXT(WEEKDAY(Working_Data[[#This Row],[order_date]],1),"DDDD")</f>
        <v>Monday</v>
      </c>
      <c r="W703" t="str">
        <f>TEXT(Working_Data[[#This Row],[order_date]],"mmmm")</f>
        <v>December</v>
      </c>
      <c r="X703" s="7">
        <f>Working_Data[[#This Row],[last_order_date]]-Working_Data[[#This Row],[signup_date]]</f>
        <v>429</v>
      </c>
      <c r="Y703" s="7">
        <f>IF(Working_Data[[#This Row],[churned]]="Active",1,0)</f>
        <v>0</v>
      </c>
      <c r="Z703" s="7">
        <f>YEAR(Working_Data[[#This Row],[order_date]])</f>
        <v>2023</v>
      </c>
    </row>
    <row r="704" spans="1:26" x14ac:dyDescent="0.25">
      <c r="A704" t="s">
        <v>1458</v>
      </c>
      <c r="B704" t="s">
        <v>21</v>
      </c>
      <c r="C704" t="s">
        <v>82</v>
      </c>
      <c r="D704" t="s">
        <v>23</v>
      </c>
      <c r="E704" s="1">
        <v>45628</v>
      </c>
      <c r="F704" t="s">
        <v>1459</v>
      </c>
      <c r="G704" s="1">
        <v>45271</v>
      </c>
      <c r="H704" t="s">
        <v>25</v>
      </c>
      <c r="I704" t="s">
        <v>54</v>
      </c>
      <c r="J704" t="s">
        <v>27</v>
      </c>
      <c r="K704">
        <v>5</v>
      </c>
      <c r="L704" s="3">
        <f>Working_Data[[#This Row],[price2]]/Working_Data[[#This Row],[quantity]]</f>
        <v>191.43199999999999</v>
      </c>
      <c r="M704" s="3">
        <v>957.16</v>
      </c>
      <c r="N704" t="s">
        <v>28</v>
      </c>
      <c r="O704">
        <v>25</v>
      </c>
      <c r="P704" s="1">
        <v>45835</v>
      </c>
      <c r="Q704">
        <v>371</v>
      </c>
      <c r="R704" t="s">
        <v>29</v>
      </c>
      <c r="S704">
        <v>3</v>
      </c>
      <c r="T704" s="1">
        <v>45778</v>
      </c>
      <c r="U704" t="s">
        <v>36</v>
      </c>
      <c r="V704" t="str">
        <f>TEXT(WEEKDAY(Working_Data[[#This Row],[order_date]],1),"DDDD")</f>
        <v>Monday</v>
      </c>
      <c r="W704" t="str">
        <f>TEXT(Working_Data[[#This Row],[order_date]],"mmmm")</f>
        <v>December</v>
      </c>
      <c r="X704" s="7">
        <f>Working_Data[[#This Row],[last_order_date]]-Working_Data[[#This Row],[signup_date]]</f>
        <v>207</v>
      </c>
      <c r="Y704" s="7">
        <f>IF(Working_Data[[#This Row],[churned]]="Active",1,0)</f>
        <v>1</v>
      </c>
      <c r="Z704" s="7">
        <f>YEAR(Working_Data[[#This Row],[order_date]])</f>
        <v>2023</v>
      </c>
    </row>
    <row r="705" spans="1:26" x14ac:dyDescent="0.25">
      <c r="A705" t="s">
        <v>1460</v>
      </c>
      <c r="B705" t="s">
        <v>38</v>
      </c>
      <c r="C705" t="s">
        <v>82</v>
      </c>
      <c r="D705" t="s">
        <v>77</v>
      </c>
      <c r="E705" s="1">
        <v>45740</v>
      </c>
      <c r="F705" t="s">
        <v>1461</v>
      </c>
      <c r="G705" s="1">
        <v>45271</v>
      </c>
      <c r="H705" t="s">
        <v>25</v>
      </c>
      <c r="I705" t="s">
        <v>26</v>
      </c>
      <c r="J705" t="s">
        <v>27</v>
      </c>
      <c r="K705">
        <v>1</v>
      </c>
      <c r="L705" s="3">
        <f>Working_Data[[#This Row],[price2]]/Working_Data[[#This Row],[quantity]]</f>
        <v>1473.03</v>
      </c>
      <c r="M705" s="3">
        <v>1473.03</v>
      </c>
      <c r="N705" t="s">
        <v>35</v>
      </c>
      <c r="O705">
        <v>23</v>
      </c>
      <c r="P705" s="1">
        <v>45655</v>
      </c>
      <c r="Q705">
        <v>373</v>
      </c>
      <c r="R705" t="s">
        <v>43</v>
      </c>
      <c r="S705">
        <v>4</v>
      </c>
      <c r="T705" s="1">
        <v>45802</v>
      </c>
      <c r="U705" t="s">
        <v>30</v>
      </c>
      <c r="V705" t="str">
        <f>TEXT(WEEKDAY(Working_Data[[#This Row],[order_date]],1),"DDDD")</f>
        <v>Monday</v>
      </c>
      <c r="W705" t="str">
        <f>TEXT(Working_Data[[#This Row],[order_date]],"mmmm")</f>
        <v>December</v>
      </c>
      <c r="X705" s="7">
        <f>Working_Data[[#This Row],[last_order_date]]-Working_Data[[#This Row],[signup_date]]</f>
        <v>-85</v>
      </c>
      <c r="Y705" s="7">
        <f>IF(Working_Data[[#This Row],[churned]]="Active",1,0)</f>
        <v>0</v>
      </c>
      <c r="Z705" s="7">
        <f>YEAR(Working_Data[[#This Row],[order_date]])</f>
        <v>2023</v>
      </c>
    </row>
    <row r="706" spans="1:26" x14ac:dyDescent="0.25">
      <c r="A706" t="s">
        <v>1462</v>
      </c>
      <c r="B706" t="s">
        <v>45</v>
      </c>
      <c r="C706" t="s">
        <v>82</v>
      </c>
      <c r="D706" t="s">
        <v>56</v>
      </c>
      <c r="E706" s="1">
        <v>45740</v>
      </c>
      <c r="F706" t="s">
        <v>1463</v>
      </c>
      <c r="G706" s="1">
        <v>45271</v>
      </c>
      <c r="H706" t="s">
        <v>47</v>
      </c>
      <c r="I706" t="s">
        <v>63</v>
      </c>
      <c r="J706" t="s">
        <v>59</v>
      </c>
      <c r="K706">
        <v>3</v>
      </c>
      <c r="L706" s="3">
        <f>Working_Data[[#This Row],[price2]]/Working_Data[[#This Row],[quantity]]</f>
        <v>211.74333333333334</v>
      </c>
      <c r="M706" s="3">
        <v>635.23</v>
      </c>
      <c r="N706" t="s">
        <v>28</v>
      </c>
      <c r="O706">
        <v>34</v>
      </c>
      <c r="P706" s="1">
        <v>45575</v>
      </c>
      <c r="Q706">
        <v>273</v>
      </c>
      <c r="R706" t="s">
        <v>29</v>
      </c>
      <c r="S706">
        <v>5</v>
      </c>
      <c r="T706" s="1">
        <v>45702</v>
      </c>
      <c r="U706" t="s">
        <v>60</v>
      </c>
      <c r="V706" t="str">
        <f>TEXT(WEEKDAY(Working_Data[[#This Row],[order_date]],1),"DDDD")</f>
        <v>Monday</v>
      </c>
      <c r="W706" t="str">
        <f>TEXT(Working_Data[[#This Row],[order_date]],"mmmm")</f>
        <v>December</v>
      </c>
      <c r="X706" s="7">
        <f>Working_Data[[#This Row],[last_order_date]]-Working_Data[[#This Row],[signup_date]]</f>
        <v>-165</v>
      </c>
      <c r="Y706" s="7">
        <f>IF(Working_Data[[#This Row],[churned]]="Active",1,0)</f>
        <v>1</v>
      </c>
      <c r="Z706" s="7">
        <f>YEAR(Working_Data[[#This Row],[order_date]])</f>
        <v>2023</v>
      </c>
    </row>
    <row r="707" spans="1:26" x14ac:dyDescent="0.25">
      <c r="A707" t="s">
        <v>1464</v>
      </c>
      <c r="B707" t="s">
        <v>45</v>
      </c>
      <c r="C707" t="s">
        <v>39</v>
      </c>
      <c r="D707" t="s">
        <v>52</v>
      </c>
      <c r="E707" s="1">
        <v>45353</v>
      </c>
      <c r="F707" t="s">
        <v>1465</v>
      </c>
      <c r="G707" s="1">
        <v>45271</v>
      </c>
      <c r="H707" t="s">
        <v>58</v>
      </c>
      <c r="I707" t="s">
        <v>63</v>
      </c>
      <c r="J707" t="s">
        <v>49</v>
      </c>
      <c r="K707">
        <v>1</v>
      </c>
      <c r="L707" s="3">
        <f>Working_Data[[#This Row],[price2]]/Working_Data[[#This Row],[quantity]]</f>
        <v>1397.19</v>
      </c>
      <c r="M707" s="3">
        <v>1397.19</v>
      </c>
      <c r="N707" t="s">
        <v>35</v>
      </c>
      <c r="O707">
        <v>11</v>
      </c>
      <c r="P707" s="1">
        <v>45607</v>
      </c>
      <c r="Q707">
        <v>486</v>
      </c>
      <c r="R707" t="s">
        <v>43</v>
      </c>
      <c r="S707">
        <v>4</v>
      </c>
      <c r="T707" s="1">
        <v>45775</v>
      </c>
      <c r="U707" t="s">
        <v>60</v>
      </c>
      <c r="V707" t="str">
        <f>TEXT(WEEKDAY(Working_Data[[#This Row],[order_date]],1),"DDDD")</f>
        <v>Monday</v>
      </c>
      <c r="W707" t="str">
        <f>TEXT(Working_Data[[#This Row],[order_date]],"mmmm")</f>
        <v>December</v>
      </c>
      <c r="X707" s="7">
        <f>Working_Data[[#This Row],[last_order_date]]-Working_Data[[#This Row],[signup_date]]</f>
        <v>254</v>
      </c>
      <c r="Y707" s="7">
        <f>IF(Working_Data[[#This Row],[churned]]="Active",1,0)</f>
        <v>0</v>
      </c>
      <c r="Z707" s="7">
        <f>YEAR(Working_Data[[#This Row],[order_date]])</f>
        <v>2023</v>
      </c>
    </row>
    <row r="708" spans="1:26" x14ac:dyDescent="0.25">
      <c r="A708" t="s">
        <v>1466</v>
      </c>
      <c r="B708" t="s">
        <v>45</v>
      </c>
      <c r="C708" t="s">
        <v>39</v>
      </c>
      <c r="D708" t="s">
        <v>77</v>
      </c>
      <c r="E708" s="1">
        <v>45479</v>
      </c>
      <c r="F708" t="s">
        <v>1467</v>
      </c>
      <c r="G708" s="1">
        <v>45271</v>
      </c>
      <c r="H708" t="s">
        <v>58</v>
      </c>
      <c r="I708" t="s">
        <v>63</v>
      </c>
      <c r="J708" t="s">
        <v>49</v>
      </c>
      <c r="K708">
        <v>5</v>
      </c>
      <c r="L708" s="3">
        <f>Working_Data[[#This Row],[price2]]/Working_Data[[#This Row],[quantity]]</f>
        <v>38.001999999999995</v>
      </c>
      <c r="M708" s="3">
        <v>190.01</v>
      </c>
      <c r="N708" t="s">
        <v>28</v>
      </c>
      <c r="O708">
        <v>37</v>
      </c>
      <c r="P708" s="1">
        <v>45681</v>
      </c>
      <c r="Q708">
        <v>345</v>
      </c>
      <c r="R708" t="s">
        <v>43</v>
      </c>
      <c r="S708">
        <v>2</v>
      </c>
      <c r="T708" s="1">
        <v>45739</v>
      </c>
      <c r="U708" t="s">
        <v>36</v>
      </c>
      <c r="V708" t="str">
        <f>TEXT(WEEKDAY(Working_Data[[#This Row],[order_date]],1),"DDDD")</f>
        <v>Monday</v>
      </c>
      <c r="W708" t="str">
        <f>TEXT(Working_Data[[#This Row],[order_date]],"mmmm")</f>
        <v>December</v>
      </c>
      <c r="X708" s="7">
        <f>Working_Data[[#This Row],[last_order_date]]-Working_Data[[#This Row],[signup_date]]</f>
        <v>202</v>
      </c>
      <c r="Y708" s="7">
        <f>IF(Working_Data[[#This Row],[churned]]="Active",1,0)</f>
        <v>0</v>
      </c>
      <c r="Z708" s="7">
        <f>YEAR(Working_Data[[#This Row],[order_date]])</f>
        <v>2023</v>
      </c>
    </row>
    <row r="709" spans="1:26" x14ac:dyDescent="0.25">
      <c r="A709" t="s">
        <v>1468</v>
      </c>
      <c r="B709" t="s">
        <v>45</v>
      </c>
      <c r="C709" t="s">
        <v>22</v>
      </c>
      <c r="D709" t="s">
        <v>52</v>
      </c>
      <c r="E709" s="1">
        <v>45765</v>
      </c>
      <c r="F709" t="s">
        <v>1469</v>
      </c>
      <c r="G709" s="1">
        <v>45271</v>
      </c>
      <c r="H709" t="s">
        <v>47</v>
      </c>
      <c r="I709" t="s">
        <v>42</v>
      </c>
      <c r="J709" t="s">
        <v>27</v>
      </c>
      <c r="K709">
        <v>2</v>
      </c>
      <c r="L709" s="3">
        <f>Working_Data[[#This Row],[price2]]/Working_Data[[#This Row],[quantity]]</f>
        <v>453.54500000000002</v>
      </c>
      <c r="M709" s="3">
        <v>907.09</v>
      </c>
      <c r="N709" t="s">
        <v>35</v>
      </c>
      <c r="O709">
        <v>46</v>
      </c>
      <c r="P709" s="1">
        <v>45778</v>
      </c>
      <c r="Q709">
        <v>391</v>
      </c>
      <c r="R709" t="s">
        <v>43</v>
      </c>
      <c r="S709">
        <v>1</v>
      </c>
      <c r="T709" s="1">
        <v>45888</v>
      </c>
      <c r="U709" t="s">
        <v>60</v>
      </c>
      <c r="V709" t="str">
        <f>TEXT(WEEKDAY(Working_Data[[#This Row],[order_date]],1),"DDDD")</f>
        <v>Monday</v>
      </c>
      <c r="W709" t="str">
        <f>TEXT(Working_Data[[#This Row],[order_date]],"mmmm")</f>
        <v>December</v>
      </c>
      <c r="X709" s="7">
        <f>Working_Data[[#This Row],[last_order_date]]-Working_Data[[#This Row],[signup_date]]</f>
        <v>13</v>
      </c>
      <c r="Y709" s="7">
        <f>IF(Working_Data[[#This Row],[churned]]="Active",1,0)</f>
        <v>0</v>
      </c>
      <c r="Z709" s="7">
        <f>YEAR(Working_Data[[#This Row],[order_date]])</f>
        <v>2023</v>
      </c>
    </row>
    <row r="710" spans="1:26" x14ac:dyDescent="0.25">
      <c r="A710" t="s">
        <v>1470</v>
      </c>
      <c r="B710" t="s">
        <v>38</v>
      </c>
      <c r="C710" t="s">
        <v>82</v>
      </c>
      <c r="D710" t="s">
        <v>77</v>
      </c>
      <c r="E710" s="1">
        <v>45306</v>
      </c>
      <c r="F710" t="s">
        <v>1471</v>
      </c>
      <c r="G710" s="1">
        <v>45243</v>
      </c>
      <c r="H710" t="s">
        <v>41</v>
      </c>
      <c r="I710" t="s">
        <v>42</v>
      </c>
      <c r="J710" t="s">
        <v>67</v>
      </c>
      <c r="K710">
        <v>4</v>
      </c>
      <c r="L710" s="3">
        <f>Working_Data[[#This Row],[price2]]/Working_Data[[#This Row],[quantity]]</f>
        <v>47.835000000000001</v>
      </c>
      <c r="M710" s="3">
        <v>191.34</v>
      </c>
      <c r="N710" t="s">
        <v>28</v>
      </c>
      <c r="O710">
        <v>41</v>
      </c>
      <c r="P710" s="1">
        <v>45454</v>
      </c>
      <c r="Q710">
        <v>353</v>
      </c>
      <c r="R710" t="s">
        <v>43</v>
      </c>
      <c r="S710">
        <v>2</v>
      </c>
      <c r="T710" s="1">
        <v>45550</v>
      </c>
      <c r="U710" t="s">
        <v>36</v>
      </c>
      <c r="V710" t="str">
        <f>TEXT(WEEKDAY(Working_Data[[#This Row],[order_date]],1),"DDDD")</f>
        <v>Monday</v>
      </c>
      <c r="W710" t="str">
        <f>TEXT(Working_Data[[#This Row],[order_date]],"mmmm")</f>
        <v>November</v>
      </c>
      <c r="X710" s="7">
        <f>Working_Data[[#This Row],[last_order_date]]-Working_Data[[#This Row],[signup_date]]</f>
        <v>148</v>
      </c>
      <c r="Y710" s="7">
        <f>IF(Working_Data[[#This Row],[churned]]="Active",1,0)</f>
        <v>0</v>
      </c>
      <c r="Z710" s="7">
        <f>YEAR(Working_Data[[#This Row],[order_date]])</f>
        <v>2023</v>
      </c>
    </row>
    <row r="711" spans="1:26" x14ac:dyDescent="0.25">
      <c r="A711" t="s">
        <v>1472</v>
      </c>
      <c r="B711" t="s">
        <v>45</v>
      </c>
      <c r="C711" t="s">
        <v>22</v>
      </c>
      <c r="D711" t="s">
        <v>32</v>
      </c>
      <c r="E711" s="1">
        <v>45445</v>
      </c>
      <c r="F711" t="s">
        <v>1473</v>
      </c>
      <c r="G711" s="1">
        <v>45243</v>
      </c>
      <c r="H711" t="s">
        <v>41</v>
      </c>
      <c r="I711" t="s">
        <v>63</v>
      </c>
      <c r="J711" t="s">
        <v>59</v>
      </c>
      <c r="K711">
        <v>2</v>
      </c>
      <c r="L711" s="3">
        <f>Working_Data[[#This Row],[price2]]/Working_Data[[#This Row],[quantity]]</f>
        <v>600.74</v>
      </c>
      <c r="M711" s="3">
        <v>1201.48</v>
      </c>
      <c r="N711" t="s">
        <v>35</v>
      </c>
      <c r="O711">
        <v>9</v>
      </c>
      <c r="P711" s="1">
        <v>45608</v>
      </c>
      <c r="Q711">
        <v>80</v>
      </c>
      <c r="R711" t="s">
        <v>43</v>
      </c>
      <c r="S711">
        <v>5</v>
      </c>
      <c r="T711" s="1">
        <v>45969</v>
      </c>
      <c r="U711" t="s">
        <v>30</v>
      </c>
      <c r="V711" t="str">
        <f>TEXT(WEEKDAY(Working_Data[[#This Row],[order_date]],1),"DDDD")</f>
        <v>Monday</v>
      </c>
      <c r="W711" t="str">
        <f>TEXT(Working_Data[[#This Row],[order_date]],"mmmm")</f>
        <v>November</v>
      </c>
      <c r="X711" s="7">
        <f>Working_Data[[#This Row],[last_order_date]]-Working_Data[[#This Row],[signup_date]]</f>
        <v>163</v>
      </c>
      <c r="Y711" s="7">
        <f>IF(Working_Data[[#This Row],[churned]]="Active",1,0)</f>
        <v>0</v>
      </c>
      <c r="Z711" s="7">
        <f>YEAR(Working_Data[[#This Row],[order_date]])</f>
        <v>2023</v>
      </c>
    </row>
    <row r="712" spans="1:26" x14ac:dyDescent="0.25">
      <c r="A712" t="s">
        <v>1474</v>
      </c>
      <c r="B712" t="s">
        <v>21</v>
      </c>
      <c r="C712" t="s">
        <v>82</v>
      </c>
      <c r="D712" t="s">
        <v>56</v>
      </c>
      <c r="E712" s="1">
        <v>45464</v>
      </c>
      <c r="F712" t="s">
        <v>1475</v>
      </c>
      <c r="G712" s="1">
        <v>45243</v>
      </c>
      <c r="H712" t="s">
        <v>25</v>
      </c>
      <c r="I712" t="s">
        <v>26</v>
      </c>
      <c r="J712" t="s">
        <v>27</v>
      </c>
      <c r="K712">
        <v>3</v>
      </c>
      <c r="L712" s="3">
        <f>Working_Data[[#This Row],[price2]]/Working_Data[[#This Row],[quantity]]</f>
        <v>163.35999999999999</v>
      </c>
      <c r="M712" s="3">
        <v>490.08</v>
      </c>
      <c r="N712" t="s">
        <v>50</v>
      </c>
      <c r="O712">
        <v>29</v>
      </c>
      <c r="P712" s="1">
        <v>45515</v>
      </c>
      <c r="Q712">
        <v>475</v>
      </c>
      <c r="R712" t="s">
        <v>29</v>
      </c>
      <c r="S712">
        <v>3</v>
      </c>
      <c r="T712" s="1">
        <v>45785</v>
      </c>
      <c r="U712" t="s">
        <v>60</v>
      </c>
      <c r="V712" t="str">
        <f>TEXT(WEEKDAY(Working_Data[[#This Row],[order_date]],1),"DDDD")</f>
        <v>Monday</v>
      </c>
      <c r="W712" t="str">
        <f>TEXT(Working_Data[[#This Row],[order_date]],"mmmm")</f>
        <v>November</v>
      </c>
      <c r="X712" s="7">
        <f>Working_Data[[#This Row],[last_order_date]]-Working_Data[[#This Row],[signup_date]]</f>
        <v>51</v>
      </c>
      <c r="Y712" s="7">
        <f>IF(Working_Data[[#This Row],[churned]]="Active",1,0)</f>
        <v>1</v>
      </c>
      <c r="Z712" s="7">
        <f>YEAR(Working_Data[[#This Row],[order_date]])</f>
        <v>2023</v>
      </c>
    </row>
    <row r="713" spans="1:26" x14ac:dyDescent="0.25">
      <c r="A713" t="s">
        <v>1476</v>
      </c>
      <c r="B713" t="s">
        <v>38</v>
      </c>
      <c r="C713" t="s">
        <v>82</v>
      </c>
      <c r="D713" t="s">
        <v>52</v>
      </c>
      <c r="E713" s="1">
        <v>45809</v>
      </c>
      <c r="F713" t="s">
        <v>1477</v>
      </c>
      <c r="G713" s="1">
        <v>45243</v>
      </c>
      <c r="H713" t="s">
        <v>47</v>
      </c>
      <c r="I713" t="s">
        <v>26</v>
      </c>
      <c r="J713" t="s">
        <v>67</v>
      </c>
      <c r="K713">
        <v>3</v>
      </c>
      <c r="L713" s="3">
        <f>Working_Data[[#This Row],[price2]]/Working_Data[[#This Row],[quantity]]</f>
        <v>332.99</v>
      </c>
      <c r="M713" s="3">
        <v>998.97</v>
      </c>
      <c r="N713" t="s">
        <v>35</v>
      </c>
      <c r="O713">
        <v>38</v>
      </c>
      <c r="P713" s="1">
        <v>45901</v>
      </c>
      <c r="Q713">
        <v>318</v>
      </c>
      <c r="R713" t="s">
        <v>29</v>
      </c>
      <c r="S713">
        <v>2</v>
      </c>
      <c r="T713" s="1">
        <v>45588</v>
      </c>
      <c r="U713" t="s">
        <v>36</v>
      </c>
      <c r="V713" t="str">
        <f>TEXT(WEEKDAY(Working_Data[[#This Row],[order_date]],1),"DDDD")</f>
        <v>Monday</v>
      </c>
      <c r="W713" t="str">
        <f>TEXT(Working_Data[[#This Row],[order_date]],"mmmm")</f>
        <v>November</v>
      </c>
      <c r="X713" s="7">
        <f>Working_Data[[#This Row],[last_order_date]]-Working_Data[[#This Row],[signup_date]]</f>
        <v>92</v>
      </c>
      <c r="Y713" s="7">
        <f>IF(Working_Data[[#This Row],[churned]]="Active",1,0)</f>
        <v>1</v>
      </c>
      <c r="Z713" s="7">
        <f>YEAR(Working_Data[[#This Row],[order_date]])</f>
        <v>2023</v>
      </c>
    </row>
    <row r="714" spans="1:26" x14ac:dyDescent="0.25">
      <c r="A714" t="s">
        <v>1478</v>
      </c>
      <c r="B714" t="s">
        <v>45</v>
      </c>
      <c r="C714" t="s">
        <v>39</v>
      </c>
      <c r="D714" t="s">
        <v>56</v>
      </c>
      <c r="E714" s="1">
        <v>45660</v>
      </c>
      <c r="F714" t="s">
        <v>1479</v>
      </c>
      <c r="G714" s="1">
        <v>45243</v>
      </c>
      <c r="H714" t="s">
        <v>58</v>
      </c>
      <c r="I714" t="s">
        <v>63</v>
      </c>
      <c r="J714" t="s">
        <v>49</v>
      </c>
      <c r="K714">
        <v>4</v>
      </c>
      <c r="L714" s="3">
        <f>Working_Data[[#This Row],[price2]]/Working_Data[[#This Row],[quantity]]</f>
        <v>149.3075</v>
      </c>
      <c r="M714" s="3">
        <v>597.23</v>
      </c>
      <c r="N714" t="s">
        <v>28</v>
      </c>
      <c r="O714">
        <v>33</v>
      </c>
      <c r="P714" s="1">
        <v>45648</v>
      </c>
      <c r="Q714">
        <v>161</v>
      </c>
      <c r="R714" t="s">
        <v>43</v>
      </c>
      <c r="S714">
        <v>5</v>
      </c>
      <c r="T714" s="1">
        <v>45640</v>
      </c>
      <c r="U714" t="s">
        <v>60</v>
      </c>
      <c r="V714" t="str">
        <f>TEXT(WEEKDAY(Working_Data[[#This Row],[order_date]],1),"DDDD")</f>
        <v>Monday</v>
      </c>
      <c r="W714" t="str">
        <f>TEXT(Working_Data[[#This Row],[order_date]],"mmmm")</f>
        <v>November</v>
      </c>
      <c r="X714" s="7">
        <f>Working_Data[[#This Row],[last_order_date]]-Working_Data[[#This Row],[signup_date]]</f>
        <v>-12</v>
      </c>
      <c r="Y714" s="7">
        <f>IF(Working_Data[[#This Row],[churned]]="Active",1,0)</f>
        <v>0</v>
      </c>
      <c r="Z714" s="7">
        <f>YEAR(Working_Data[[#This Row],[order_date]])</f>
        <v>2023</v>
      </c>
    </row>
    <row r="715" spans="1:26" x14ac:dyDescent="0.25">
      <c r="A715" t="s">
        <v>1480</v>
      </c>
      <c r="B715" t="s">
        <v>38</v>
      </c>
      <c r="C715" t="s">
        <v>82</v>
      </c>
      <c r="D715" t="s">
        <v>23</v>
      </c>
      <c r="E715" s="1">
        <v>45597</v>
      </c>
      <c r="F715" t="s">
        <v>1481</v>
      </c>
      <c r="G715" s="1">
        <v>45243</v>
      </c>
      <c r="H715" t="s">
        <v>34</v>
      </c>
      <c r="I715" t="s">
        <v>26</v>
      </c>
      <c r="J715" t="s">
        <v>49</v>
      </c>
      <c r="K715">
        <v>3</v>
      </c>
      <c r="L715" s="3">
        <f>Working_Data[[#This Row],[price2]]/Working_Data[[#This Row],[quantity]]</f>
        <v>428.45</v>
      </c>
      <c r="M715" s="3">
        <v>1285.3499999999999</v>
      </c>
      <c r="N715" t="s">
        <v>35</v>
      </c>
      <c r="O715">
        <v>41</v>
      </c>
      <c r="P715" s="1">
        <v>45693</v>
      </c>
      <c r="Q715">
        <v>372</v>
      </c>
      <c r="R715" t="s">
        <v>29</v>
      </c>
      <c r="S715">
        <v>4</v>
      </c>
      <c r="T715" s="1">
        <v>45688</v>
      </c>
      <c r="U715" t="s">
        <v>36</v>
      </c>
      <c r="V715" t="str">
        <f>TEXT(WEEKDAY(Working_Data[[#This Row],[order_date]],1),"DDDD")</f>
        <v>Monday</v>
      </c>
      <c r="W715" t="str">
        <f>TEXT(Working_Data[[#This Row],[order_date]],"mmmm")</f>
        <v>November</v>
      </c>
      <c r="X715" s="7">
        <f>Working_Data[[#This Row],[last_order_date]]-Working_Data[[#This Row],[signup_date]]</f>
        <v>96</v>
      </c>
      <c r="Y715" s="7">
        <f>IF(Working_Data[[#This Row],[churned]]="Active",1,0)</f>
        <v>1</v>
      </c>
      <c r="Z715" s="7">
        <f>YEAR(Working_Data[[#This Row],[order_date]])</f>
        <v>2023</v>
      </c>
    </row>
    <row r="716" spans="1:26" x14ac:dyDescent="0.25">
      <c r="A716" t="s">
        <v>1482</v>
      </c>
      <c r="B716" t="s">
        <v>21</v>
      </c>
      <c r="C716" t="s">
        <v>82</v>
      </c>
      <c r="D716" t="s">
        <v>32</v>
      </c>
      <c r="E716" s="1">
        <v>45622</v>
      </c>
      <c r="F716" t="s">
        <v>1483</v>
      </c>
      <c r="G716" s="1">
        <v>45243</v>
      </c>
      <c r="H716" t="s">
        <v>25</v>
      </c>
      <c r="I716" t="s">
        <v>63</v>
      </c>
      <c r="J716" t="s">
        <v>27</v>
      </c>
      <c r="K716">
        <v>5</v>
      </c>
      <c r="L716" s="3">
        <f>Working_Data[[#This Row],[price2]]/Working_Data[[#This Row],[quantity]]</f>
        <v>237.61799999999999</v>
      </c>
      <c r="M716" s="3">
        <v>1188.0899999999999</v>
      </c>
      <c r="N716" t="s">
        <v>35</v>
      </c>
      <c r="O716">
        <v>27</v>
      </c>
      <c r="P716" s="1">
        <v>45581</v>
      </c>
      <c r="Q716">
        <v>463</v>
      </c>
      <c r="R716" t="s">
        <v>43</v>
      </c>
      <c r="S716">
        <v>3</v>
      </c>
      <c r="T716" s="1">
        <v>45857</v>
      </c>
      <c r="U716" t="s">
        <v>60</v>
      </c>
      <c r="V716" t="str">
        <f>TEXT(WEEKDAY(Working_Data[[#This Row],[order_date]],1),"DDDD")</f>
        <v>Monday</v>
      </c>
      <c r="W716" t="str">
        <f>TEXT(Working_Data[[#This Row],[order_date]],"mmmm")</f>
        <v>November</v>
      </c>
      <c r="X716" s="7">
        <f>Working_Data[[#This Row],[last_order_date]]-Working_Data[[#This Row],[signup_date]]</f>
        <v>-41</v>
      </c>
      <c r="Y716" s="7">
        <f>IF(Working_Data[[#This Row],[churned]]="Active",1,0)</f>
        <v>0</v>
      </c>
      <c r="Z716" s="7">
        <f>YEAR(Working_Data[[#This Row],[order_date]])</f>
        <v>2023</v>
      </c>
    </row>
    <row r="717" spans="1:26" x14ac:dyDescent="0.25">
      <c r="A717" t="s">
        <v>1484</v>
      </c>
      <c r="B717" t="s">
        <v>45</v>
      </c>
      <c r="C717" t="s">
        <v>82</v>
      </c>
      <c r="D717" t="s">
        <v>77</v>
      </c>
      <c r="E717" s="1">
        <v>45995</v>
      </c>
      <c r="F717" t="s">
        <v>1485</v>
      </c>
      <c r="G717" s="1">
        <v>45243</v>
      </c>
      <c r="H717" t="s">
        <v>25</v>
      </c>
      <c r="I717" t="s">
        <v>54</v>
      </c>
      <c r="J717" t="s">
        <v>59</v>
      </c>
      <c r="K717">
        <v>2</v>
      </c>
      <c r="L717" s="3">
        <f>Working_Data[[#This Row],[price2]]/Working_Data[[#This Row],[quantity]]</f>
        <v>152.5</v>
      </c>
      <c r="M717" s="3">
        <v>305</v>
      </c>
      <c r="N717" t="s">
        <v>50</v>
      </c>
      <c r="O717">
        <v>1</v>
      </c>
      <c r="P717" s="1">
        <v>45643</v>
      </c>
      <c r="Q717">
        <v>355</v>
      </c>
      <c r="R717" t="s">
        <v>29</v>
      </c>
      <c r="S717">
        <v>2</v>
      </c>
      <c r="T717" s="1">
        <v>45692</v>
      </c>
      <c r="U717" t="s">
        <v>36</v>
      </c>
      <c r="V717" t="str">
        <f>TEXT(WEEKDAY(Working_Data[[#This Row],[order_date]],1),"DDDD")</f>
        <v>Monday</v>
      </c>
      <c r="W717" t="str">
        <f>TEXT(Working_Data[[#This Row],[order_date]],"mmmm")</f>
        <v>November</v>
      </c>
      <c r="X717" s="7">
        <f>Working_Data[[#This Row],[last_order_date]]-Working_Data[[#This Row],[signup_date]]</f>
        <v>-352</v>
      </c>
      <c r="Y717" s="7">
        <f>IF(Working_Data[[#This Row],[churned]]="Active",1,0)</f>
        <v>1</v>
      </c>
      <c r="Z717" s="7">
        <f>YEAR(Working_Data[[#This Row],[order_date]])</f>
        <v>2023</v>
      </c>
    </row>
    <row r="718" spans="1:26" x14ac:dyDescent="0.25">
      <c r="A718" t="s">
        <v>1486</v>
      </c>
      <c r="B718" t="s">
        <v>45</v>
      </c>
      <c r="C718" t="s">
        <v>82</v>
      </c>
      <c r="D718" t="s">
        <v>77</v>
      </c>
      <c r="E718" s="1">
        <v>45397</v>
      </c>
      <c r="F718" t="s">
        <v>1487</v>
      </c>
      <c r="G718" s="1">
        <v>45244</v>
      </c>
      <c r="H718" t="s">
        <v>25</v>
      </c>
      <c r="I718" t="s">
        <v>26</v>
      </c>
      <c r="J718" t="s">
        <v>27</v>
      </c>
      <c r="K718">
        <v>4</v>
      </c>
      <c r="L718" s="3">
        <f>Working_Data[[#This Row],[price2]]/Working_Data[[#This Row],[quantity]]</f>
        <v>94.55</v>
      </c>
      <c r="M718" s="3">
        <v>378.2</v>
      </c>
      <c r="N718" t="s">
        <v>28</v>
      </c>
      <c r="O718">
        <v>37</v>
      </c>
      <c r="P718" s="1">
        <v>45646</v>
      </c>
      <c r="Q718">
        <v>199</v>
      </c>
      <c r="R718" t="s">
        <v>29</v>
      </c>
      <c r="S718">
        <v>2</v>
      </c>
      <c r="T718" s="1">
        <v>45810</v>
      </c>
      <c r="U718" t="s">
        <v>60</v>
      </c>
      <c r="V718" t="str">
        <f>TEXT(WEEKDAY(Working_Data[[#This Row],[order_date]],1),"DDDD")</f>
        <v>Tuesday</v>
      </c>
      <c r="W718" t="str">
        <f>TEXT(Working_Data[[#This Row],[order_date]],"mmmm")</f>
        <v>November</v>
      </c>
      <c r="X718" s="7">
        <f>Working_Data[[#This Row],[last_order_date]]-Working_Data[[#This Row],[signup_date]]</f>
        <v>249</v>
      </c>
      <c r="Y718" s="7">
        <f>IF(Working_Data[[#This Row],[churned]]="Active",1,0)</f>
        <v>1</v>
      </c>
      <c r="Z718" s="7">
        <f>YEAR(Working_Data[[#This Row],[order_date]])</f>
        <v>2023</v>
      </c>
    </row>
    <row r="719" spans="1:26" x14ac:dyDescent="0.25">
      <c r="A719" t="s">
        <v>1488</v>
      </c>
      <c r="B719" t="s">
        <v>45</v>
      </c>
      <c r="C719" t="s">
        <v>39</v>
      </c>
      <c r="D719" t="s">
        <v>23</v>
      </c>
      <c r="E719" s="1">
        <v>45658</v>
      </c>
      <c r="F719" t="s">
        <v>1489</v>
      </c>
      <c r="G719" s="1">
        <v>45244</v>
      </c>
      <c r="H719" t="s">
        <v>58</v>
      </c>
      <c r="I719" t="s">
        <v>26</v>
      </c>
      <c r="J719" t="s">
        <v>27</v>
      </c>
      <c r="K719">
        <v>1</v>
      </c>
      <c r="L719" s="3">
        <f>Working_Data[[#This Row],[price2]]/Working_Data[[#This Row],[quantity]]</f>
        <v>318.10000000000002</v>
      </c>
      <c r="M719" s="3">
        <v>318.10000000000002</v>
      </c>
      <c r="N719" t="s">
        <v>28</v>
      </c>
      <c r="O719">
        <v>23</v>
      </c>
      <c r="P719" s="1">
        <v>45851</v>
      </c>
      <c r="Q719">
        <v>44</v>
      </c>
      <c r="R719" t="s">
        <v>43</v>
      </c>
      <c r="S719">
        <v>4</v>
      </c>
      <c r="T719" s="1">
        <v>45752</v>
      </c>
      <c r="U719" t="s">
        <v>60</v>
      </c>
      <c r="V719" t="str">
        <f>TEXT(WEEKDAY(Working_Data[[#This Row],[order_date]],1),"DDDD")</f>
        <v>Tuesday</v>
      </c>
      <c r="W719" t="str">
        <f>TEXT(Working_Data[[#This Row],[order_date]],"mmmm")</f>
        <v>November</v>
      </c>
      <c r="X719" s="7">
        <f>Working_Data[[#This Row],[last_order_date]]-Working_Data[[#This Row],[signup_date]]</f>
        <v>193</v>
      </c>
      <c r="Y719" s="7">
        <f>IF(Working_Data[[#This Row],[churned]]="Active",1,0)</f>
        <v>0</v>
      </c>
      <c r="Z719" s="7">
        <f>YEAR(Working_Data[[#This Row],[order_date]])</f>
        <v>2023</v>
      </c>
    </row>
    <row r="720" spans="1:26" x14ac:dyDescent="0.25">
      <c r="A720" t="s">
        <v>1490</v>
      </c>
      <c r="B720" t="s">
        <v>45</v>
      </c>
      <c r="C720" t="s">
        <v>82</v>
      </c>
      <c r="D720" t="s">
        <v>56</v>
      </c>
      <c r="E720" s="1">
        <v>45389</v>
      </c>
      <c r="F720" t="s">
        <v>1491</v>
      </c>
      <c r="G720" s="1">
        <v>45244</v>
      </c>
      <c r="H720" t="s">
        <v>58</v>
      </c>
      <c r="I720" t="s">
        <v>26</v>
      </c>
      <c r="J720" t="s">
        <v>59</v>
      </c>
      <c r="K720">
        <v>1</v>
      </c>
      <c r="L720" s="3">
        <f>Working_Data[[#This Row],[price2]]/Working_Data[[#This Row],[quantity]]</f>
        <v>147.63999999999999</v>
      </c>
      <c r="M720" s="3">
        <v>147.63999999999999</v>
      </c>
      <c r="N720" t="s">
        <v>35</v>
      </c>
      <c r="O720">
        <v>47</v>
      </c>
      <c r="P720" s="1">
        <v>45664</v>
      </c>
      <c r="Q720">
        <v>327</v>
      </c>
      <c r="R720" t="s">
        <v>43</v>
      </c>
      <c r="S720">
        <v>5</v>
      </c>
      <c r="T720" s="1">
        <v>45824</v>
      </c>
      <c r="U720" t="s">
        <v>36</v>
      </c>
      <c r="V720" t="str">
        <f>TEXT(WEEKDAY(Working_Data[[#This Row],[order_date]],1),"DDDD")</f>
        <v>Tuesday</v>
      </c>
      <c r="W720" t="str">
        <f>TEXT(Working_Data[[#This Row],[order_date]],"mmmm")</f>
        <v>November</v>
      </c>
      <c r="X720" s="7">
        <f>Working_Data[[#This Row],[last_order_date]]-Working_Data[[#This Row],[signup_date]]</f>
        <v>275</v>
      </c>
      <c r="Y720" s="7">
        <f>IF(Working_Data[[#This Row],[churned]]="Active",1,0)</f>
        <v>0</v>
      </c>
      <c r="Z720" s="7">
        <f>YEAR(Working_Data[[#This Row],[order_date]])</f>
        <v>2023</v>
      </c>
    </row>
    <row r="721" spans="1:26" x14ac:dyDescent="0.25">
      <c r="A721" t="s">
        <v>1492</v>
      </c>
      <c r="B721" t="s">
        <v>21</v>
      </c>
      <c r="C721" t="s">
        <v>82</v>
      </c>
      <c r="D721" t="s">
        <v>77</v>
      </c>
      <c r="E721" s="1">
        <v>45186</v>
      </c>
      <c r="F721" t="s">
        <v>1493</v>
      </c>
      <c r="G721" s="1">
        <v>45244</v>
      </c>
      <c r="H721" t="s">
        <v>41</v>
      </c>
      <c r="I721" t="s">
        <v>54</v>
      </c>
      <c r="J721" t="s">
        <v>49</v>
      </c>
      <c r="K721">
        <v>5</v>
      </c>
      <c r="L721" s="3">
        <f>Working_Data[[#This Row],[price2]]/Working_Data[[#This Row],[quantity]]</f>
        <v>208.952</v>
      </c>
      <c r="M721" s="3">
        <v>1044.76</v>
      </c>
      <c r="N721" t="s">
        <v>35</v>
      </c>
      <c r="O721">
        <v>39</v>
      </c>
      <c r="P721" s="1">
        <v>45934</v>
      </c>
      <c r="Q721">
        <v>491</v>
      </c>
      <c r="R721" t="s">
        <v>29</v>
      </c>
      <c r="S721">
        <v>2</v>
      </c>
      <c r="T721" s="1">
        <v>45790</v>
      </c>
      <c r="U721" t="s">
        <v>60</v>
      </c>
      <c r="V721" t="str">
        <f>TEXT(WEEKDAY(Working_Data[[#This Row],[order_date]],1),"DDDD")</f>
        <v>Tuesday</v>
      </c>
      <c r="W721" t="str">
        <f>TEXT(Working_Data[[#This Row],[order_date]],"mmmm")</f>
        <v>November</v>
      </c>
      <c r="X721" s="7">
        <f>Working_Data[[#This Row],[last_order_date]]-Working_Data[[#This Row],[signup_date]]</f>
        <v>748</v>
      </c>
      <c r="Y721" s="7">
        <f>IF(Working_Data[[#This Row],[churned]]="Active",1,0)</f>
        <v>1</v>
      </c>
      <c r="Z721" s="7">
        <f>YEAR(Working_Data[[#This Row],[order_date]])</f>
        <v>2023</v>
      </c>
    </row>
    <row r="722" spans="1:26" x14ac:dyDescent="0.25">
      <c r="A722" t="s">
        <v>1494</v>
      </c>
      <c r="B722" t="s">
        <v>21</v>
      </c>
      <c r="C722" t="s">
        <v>39</v>
      </c>
      <c r="D722" t="s">
        <v>32</v>
      </c>
      <c r="E722" s="1">
        <v>45346</v>
      </c>
      <c r="F722" t="s">
        <v>1495</v>
      </c>
      <c r="G722" s="1">
        <v>45244</v>
      </c>
      <c r="H722" t="s">
        <v>47</v>
      </c>
      <c r="I722" t="s">
        <v>48</v>
      </c>
      <c r="J722" t="s">
        <v>59</v>
      </c>
      <c r="K722">
        <v>3</v>
      </c>
      <c r="L722" s="3">
        <f>Working_Data[[#This Row],[price2]]/Working_Data[[#This Row],[quantity]]</f>
        <v>317.55333333333334</v>
      </c>
      <c r="M722" s="3">
        <v>952.66</v>
      </c>
      <c r="N722" t="s">
        <v>50</v>
      </c>
      <c r="O722">
        <v>8</v>
      </c>
      <c r="P722" s="1">
        <v>45593</v>
      </c>
      <c r="Q722">
        <v>120</v>
      </c>
      <c r="R722" t="s">
        <v>43</v>
      </c>
      <c r="S722">
        <v>4</v>
      </c>
      <c r="T722" s="1">
        <v>45563</v>
      </c>
      <c r="U722" t="s">
        <v>60</v>
      </c>
      <c r="V722" t="str">
        <f>TEXT(WEEKDAY(Working_Data[[#This Row],[order_date]],1),"DDDD")</f>
        <v>Tuesday</v>
      </c>
      <c r="W722" t="str">
        <f>TEXT(Working_Data[[#This Row],[order_date]],"mmmm")</f>
        <v>November</v>
      </c>
      <c r="X722" s="7">
        <f>Working_Data[[#This Row],[last_order_date]]-Working_Data[[#This Row],[signup_date]]</f>
        <v>247</v>
      </c>
      <c r="Y722" s="7">
        <f>IF(Working_Data[[#This Row],[churned]]="Active",1,0)</f>
        <v>0</v>
      </c>
      <c r="Z722" s="7">
        <f>YEAR(Working_Data[[#This Row],[order_date]])</f>
        <v>2023</v>
      </c>
    </row>
    <row r="723" spans="1:26" x14ac:dyDescent="0.25">
      <c r="A723" t="s">
        <v>1496</v>
      </c>
      <c r="B723" t="s">
        <v>45</v>
      </c>
      <c r="C723" t="s">
        <v>22</v>
      </c>
      <c r="D723" t="s">
        <v>56</v>
      </c>
      <c r="E723" s="1">
        <v>45604</v>
      </c>
      <c r="F723" t="s">
        <v>1497</v>
      </c>
      <c r="G723" s="1">
        <v>45244</v>
      </c>
      <c r="H723" t="s">
        <v>47</v>
      </c>
      <c r="I723" t="s">
        <v>26</v>
      </c>
      <c r="J723" t="s">
        <v>64</v>
      </c>
      <c r="K723">
        <v>4</v>
      </c>
      <c r="L723" s="3">
        <f>Working_Data[[#This Row],[price2]]/Working_Data[[#This Row],[quantity]]</f>
        <v>214.82499999999999</v>
      </c>
      <c r="M723" s="3">
        <v>859.3</v>
      </c>
      <c r="N723" t="s">
        <v>28</v>
      </c>
      <c r="O723">
        <v>13</v>
      </c>
      <c r="P723" s="1">
        <v>45484</v>
      </c>
      <c r="Q723">
        <v>320</v>
      </c>
      <c r="R723" t="s">
        <v>43</v>
      </c>
      <c r="S723">
        <v>4</v>
      </c>
      <c r="T723" s="1">
        <v>45855</v>
      </c>
      <c r="U723" t="s">
        <v>60</v>
      </c>
      <c r="V723" t="str">
        <f>TEXT(WEEKDAY(Working_Data[[#This Row],[order_date]],1),"DDDD")</f>
        <v>Tuesday</v>
      </c>
      <c r="W723" t="str">
        <f>TEXT(Working_Data[[#This Row],[order_date]],"mmmm")</f>
        <v>November</v>
      </c>
      <c r="X723" s="7">
        <f>Working_Data[[#This Row],[last_order_date]]-Working_Data[[#This Row],[signup_date]]</f>
        <v>-120</v>
      </c>
      <c r="Y723" s="7">
        <f>IF(Working_Data[[#This Row],[churned]]="Active",1,0)</f>
        <v>0</v>
      </c>
      <c r="Z723" s="7">
        <f>YEAR(Working_Data[[#This Row],[order_date]])</f>
        <v>2023</v>
      </c>
    </row>
    <row r="724" spans="1:26" x14ac:dyDescent="0.25">
      <c r="A724" t="s">
        <v>1498</v>
      </c>
      <c r="B724" t="s">
        <v>45</v>
      </c>
      <c r="C724" t="s">
        <v>82</v>
      </c>
      <c r="D724" t="s">
        <v>32</v>
      </c>
      <c r="E724" s="1">
        <v>45887</v>
      </c>
      <c r="F724" t="s">
        <v>1499</v>
      </c>
      <c r="G724" s="1">
        <v>45245</v>
      </c>
      <c r="H724" t="s">
        <v>34</v>
      </c>
      <c r="I724" t="s">
        <v>63</v>
      </c>
      <c r="J724" t="s">
        <v>64</v>
      </c>
      <c r="K724">
        <v>3</v>
      </c>
      <c r="L724" s="3">
        <f>Working_Data[[#This Row],[price2]]/Working_Data[[#This Row],[quantity]]</f>
        <v>470.41666666666669</v>
      </c>
      <c r="M724" s="3">
        <v>1411.25</v>
      </c>
      <c r="N724" t="s">
        <v>50</v>
      </c>
      <c r="O724">
        <v>19</v>
      </c>
      <c r="P724" s="1">
        <v>45710</v>
      </c>
      <c r="Q724">
        <v>312</v>
      </c>
      <c r="R724" t="s">
        <v>43</v>
      </c>
      <c r="S724">
        <v>4</v>
      </c>
      <c r="T724" s="1">
        <v>45652</v>
      </c>
      <c r="U724" t="s">
        <v>30</v>
      </c>
      <c r="V724" t="str">
        <f>TEXT(WEEKDAY(Working_Data[[#This Row],[order_date]],1),"DDDD")</f>
        <v>Wednesday</v>
      </c>
      <c r="W724" t="str">
        <f>TEXT(Working_Data[[#This Row],[order_date]],"mmmm")</f>
        <v>November</v>
      </c>
      <c r="X724" s="7">
        <f>Working_Data[[#This Row],[last_order_date]]-Working_Data[[#This Row],[signup_date]]</f>
        <v>-177</v>
      </c>
      <c r="Y724" s="7">
        <f>IF(Working_Data[[#This Row],[churned]]="Active",1,0)</f>
        <v>0</v>
      </c>
      <c r="Z724" s="7">
        <f>YEAR(Working_Data[[#This Row],[order_date]])</f>
        <v>2023</v>
      </c>
    </row>
    <row r="725" spans="1:26" x14ac:dyDescent="0.25">
      <c r="A725" t="s">
        <v>1500</v>
      </c>
      <c r="B725" t="s">
        <v>21</v>
      </c>
      <c r="C725" t="s">
        <v>82</v>
      </c>
      <c r="D725" t="s">
        <v>23</v>
      </c>
      <c r="E725" s="1">
        <v>45633</v>
      </c>
      <c r="F725" t="s">
        <v>1501</v>
      </c>
      <c r="G725" s="1">
        <v>45245</v>
      </c>
      <c r="H725" t="s">
        <v>47</v>
      </c>
      <c r="I725" t="s">
        <v>63</v>
      </c>
      <c r="J725" t="s">
        <v>59</v>
      </c>
      <c r="K725">
        <v>2</v>
      </c>
      <c r="L725" s="3">
        <f>Working_Data[[#This Row],[price2]]/Working_Data[[#This Row],[quantity]]</f>
        <v>195.76</v>
      </c>
      <c r="M725" s="3">
        <v>391.52</v>
      </c>
      <c r="N725" t="s">
        <v>50</v>
      </c>
      <c r="O725">
        <v>6</v>
      </c>
      <c r="P725" s="1">
        <v>45529</v>
      </c>
      <c r="Q725">
        <v>239</v>
      </c>
      <c r="R725" t="s">
        <v>29</v>
      </c>
      <c r="S725">
        <v>4</v>
      </c>
      <c r="T725" s="1">
        <v>45300</v>
      </c>
      <c r="U725" t="s">
        <v>60</v>
      </c>
      <c r="V725" t="str">
        <f>TEXT(WEEKDAY(Working_Data[[#This Row],[order_date]],1),"DDDD")</f>
        <v>Wednesday</v>
      </c>
      <c r="W725" t="str">
        <f>TEXT(Working_Data[[#This Row],[order_date]],"mmmm")</f>
        <v>November</v>
      </c>
      <c r="X725" s="7">
        <f>Working_Data[[#This Row],[last_order_date]]-Working_Data[[#This Row],[signup_date]]</f>
        <v>-104</v>
      </c>
      <c r="Y725" s="7">
        <f>IF(Working_Data[[#This Row],[churned]]="Active",1,0)</f>
        <v>1</v>
      </c>
      <c r="Z725" s="7">
        <f>YEAR(Working_Data[[#This Row],[order_date]])</f>
        <v>2023</v>
      </c>
    </row>
    <row r="726" spans="1:26" x14ac:dyDescent="0.25">
      <c r="A726" t="s">
        <v>1502</v>
      </c>
      <c r="B726" t="s">
        <v>45</v>
      </c>
      <c r="C726" t="s">
        <v>22</v>
      </c>
      <c r="D726" t="s">
        <v>52</v>
      </c>
      <c r="E726" s="1">
        <v>45511</v>
      </c>
      <c r="F726" t="s">
        <v>1503</v>
      </c>
      <c r="G726" s="1">
        <v>45245</v>
      </c>
      <c r="H726" t="s">
        <v>47</v>
      </c>
      <c r="I726" t="s">
        <v>54</v>
      </c>
      <c r="J726" t="s">
        <v>67</v>
      </c>
      <c r="K726">
        <v>4</v>
      </c>
      <c r="L726" s="3">
        <f>Working_Data[[#This Row],[price2]]/Working_Data[[#This Row],[quantity]]</f>
        <v>198.73500000000001</v>
      </c>
      <c r="M726" s="3">
        <v>794.94</v>
      </c>
      <c r="N726" t="s">
        <v>28</v>
      </c>
      <c r="O726">
        <v>22</v>
      </c>
      <c r="P726" s="1">
        <v>45828</v>
      </c>
      <c r="Q726">
        <v>204</v>
      </c>
      <c r="R726" t="s">
        <v>43</v>
      </c>
      <c r="S726">
        <v>2</v>
      </c>
      <c r="T726" s="1">
        <v>45721</v>
      </c>
      <c r="U726" t="s">
        <v>30</v>
      </c>
      <c r="V726" t="str">
        <f>TEXT(WEEKDAY(Working_Data[[#This Row],[order_date]],1),"DDDD")</f>
        <v>Wednesday</v>
      </c>
      <c r="W726" t="str">
        <f>TEXT(Working_Data[[#This Row],[order_date]],"mmmm")</f>
        <v>November</v>
      </c>
      <c r="X726" s="7">
        <f>Working_Data[[#This Row],[last_order_date]]-Working_Data[[#This Row],[signup_date]]</f>
        <v>317</v>
      </c>
      <c r="Y726" s="7">
        <f>IF(Working_Data[[#This Row],[churned]]="Active",1,0)</f>
        <v>0</v>
      </c>
      <c r="Z726" s="7">
        <f>YEAR(Working_Data[[#This Row],[order_date]])</f>
        <v>2023</v>
      </c>
    </row>
    <row r="727" spans="1:26" x14ac:dyDescent="0.25">
      <c r="A727" t="s">
        <v>1504</v>
      </c>
      <c r="B727" t="s">
        <v>21</v>
      </c>
      <c r="C727" t="s">
        <v>22</v>
      </c>
      <c r="D727" t="s">
        <v>32</v>
      </c>
      <c r="E727" s="1">
        <v>45797</v>
      </c>
      <c r="F727" t="s">
        <v>1505</v>
      </c>
      <c r="G727" s="1">
        <v>45245</v>
      </c>
      <c r="H727" t="s">
        <v>47</v>
      </c>
      <c r="I727" t="s">
        <v>63</v>
      </c>
      <c r="J727" t="s">
        <v>27</v>
      </c>
      <c r="K727">
        <v>3</v>
      </c>
      <c r="L727" s="3">
        <f>Working_Data[[#This Row],[price2]]/Working_Data[[#This Row],[quantity]]</f>
        <v>41.83</v>
      </c>
      <c r="M727" s="3">
        <v>125.49</v>
      </c>
      <c r="N727" t="s">
        <v>50</v>
      </c>
      <c r="O727">
        <v>21</v>
      </c>
      <c r="P727" s="1">
        <v>45637</v>
      </c>
      <c r="Q727">
        <v>70</v>
      </c>
      <c r="R727" t="s">
        <v>29</v>
      </c>
      <c r="S727">
        <v>2</v>
      </c>
      <c r="T727" s="1">
        <v>45595</v>
      </c>
      <c r="U727" t="s">
        <v>60</v>
      </c>
      <c r="V727" t="str">
        <f>TEXT(WEEKDAY(Working_Data[[#This Row],[order_date]],1),"DDDD")</f>
        <v>Wednesday</v>
      </c>
      <c r="W727" t="str">
        <f>TEXT(Working_Data[[#This Row],[order_date]],"mmmm")</f>
        <v>November</v>
      </c>
      <c r="X727" s="7">
        <f>Working_Data[[#This Row],[last_order_date]]-Working_Data[[#This Row],[signup_date]]</f>
        <v>-160</v>
      </c>
      <c r="Y727" s="7">
        <f>IF(Working_Data[[#This Row],[churned]]="Active",1,0)</f>
        <v>1</v>
      </c>
      <c r="Z727" s="7">
        <f>YEAR(Working_Data[[#This Row],[order_date]])</f>
        <v>2023</v>
      </c>
    </row>
    <row r="728" spans="1:26" x14ac:dyDescent="0.25">
      <c r="A728" t="s">
        <v>1506</v>
      </c>
      <c r="B728" t="s">
        <v>21</v>
      </c>
      <c r="C728" t="s">
        <v>22</v>
      </c>
      <c r="D728" t="s">
        <v>32</v>
      </c>
      <c r="E728" s="1">
        <v>45283</v>
      </c>
      <c r="F728" t="s">
        <v>1507</v>
      </c>
      <c r="G728" s="1">
        <v>45245</v>
      </c>
      <c r="H728" t="s">
        <v>47</v>
      </c>
      <c r="I728" t="s">
        <v>54</v>
      </c>
      <c r="J728" t="s">
        <v>59</v>
      </c>
      <c r="K728">
        <v>5</v>
      </c>
      <c r="L728" s="3">
        <f>Working_Data[[#This Row],[price2]]/Working_Data[[#This Row],[quantity]]</f>
        <v>49.283999999999999</v>
      </c>
      <c r="M728" s="3">
        <v>246.42</v>
      </c>
      <c r="N728" t="s">
        <v>35</v>
      </c>
      <c r="O728">
        <v>46</v>
      </c>
      <c r="P728" s="1">
        <v>45654</v>
      </c>
      <c r="Q728">
        <v>60</v>
      </c>
      <c r="R728" t="s">
        <v>29</v>
      </c>
      <c r="S728">
        <v>2</v>
      </c>
      <c r="T728" s="1">
        <v>45565</v>
      </c>
      <c r="U728" t="s">
        <v>30</v>
      </c>
      <c r="V728" t="str">
        <f>TEXT(WEEKDAY(Working_Data[[#This Row],[order_date]],1),"DDDD")</f>
        <v>Wednesday</v>
      </c>
      <c r="W728" t="str">
        <f>TEXT(Working_Data[[#This Row],[order_date]],"mmmm")</f>
        <v>November</v>
      </c>
      <c r="X728" s="7">
        <f>Working_Data[[#This Row],[last_order_date]]-Working_Data[[#This Row],[signup_date]]</f>
        <v>371</v>
      </c>
      <c r="Y728" s="7">
        <f>IF(Working_Data[[#This Row],[churned]]="Active",1,0)</f>
        <v>1</v>
      </c>
      <c r="Z728" s="7">
        <f>YEAR(Working_Data[[#This Row],[order_date]])</f>
        <v>2023</v>
      </c>
    </row>
    <row r="729" spans="1:26" x14ac:dyDescent="0.25">
      <c r="A729" t="s">
        <v>1508</v>
      </c>
      <c r="B729" t="s">
        <v>21</v>
      </c>
      <c r="C729" t="s">
        <v>39</v>
      </c>
      <c r="D729" t="s">
        <v>77</v>
      </c>
      <c r="E729" s="1">
        <v>45518</v>
      </c>
      <c r="F729" t="s">
        <v>1509</v>
      </c>
      <c r="G729" s="1">
        <v>45245</v>
      </c>
      <c r="H729" t="s">
        <v>34</v>
      </c>
      <c r="I729" t="s">
        <v>63</v>
      </c>
      <c r="J729" t="s">
        <v>67</v>
      </c>
      <c r="K729">
        <v>2</v>
      </c>
      <c r="L729" s="3">
        <f>Working_Data[[#This Row],[price2]]/Working_Data[[#This Row],[quantity]]</f>
        <v>607.28</v>
      </c>
      <c r="M729" s="3">
        <v>1214.56</v>
      </c>
      <c r="N729" t="s">
        <v>28</v>
      </c>
      <c r="O729">
        <v>27</v>
      </c>
      <c r="P729" s="1">
        <v>45846</v>
      </c>
      <c r="Q729">
        <v>267</v>
      </c>
      <c r="R729" t="s">
        <v>29</v>
      </c>
      <c r="S729">
        <v>4</v>
      </c>
      <c r="T729" s="1">
        <v>45844</v>
      </c>
      <c r="U729" t="s">
        <v>36</v>
      </c>
      <c r="V729" t="str">
        <f>TEXT(WEEKDAY(Working_Data[[#This Row],[order_date]],1),"DDDD")</f>
        <v>Wednesday</v>
      </c>
      <c r="W729" t="str">
        <f>TEXT(Working_Data[[#This Row],[order_date]],"mmmm")</f>
        <v>November</v>
      </c>
      <c r="X729" s="7">
        <f>Working_Data[[#This Row],[last_order_date]]-Working_Data[[#This Row],[signup_date]]</f>
        <v>328</v>
      </c>
      <c r="Y729" s="7">
        <f>IF(Working_Data[[#This Row],[churned]]="Active",1,0)</f>
        <v>1</v>
      </c>
      <c r="Z729" s="7">
        <f>YEAR(Working_Data[[#This Row],[order_date]])</f>
        <v>2023</v>
      </c>
    </row>
    <row r="730" spans="1:26" x14ac:dyDescent="0.25">
      <c r="A730" t="s">
        <v>1510</v>
      </c>
      <c r="B730" t="s">
        <v>45</v>
      </c>
      <c r="C730" t="s">
        <v>22</v>
      </c>
      <c r="D730" t="s">
        <v>23</v>
      </c>
      <c r="E730" s="1">
        <v>45626</v>
      </c>
      <c r="F730" t="s">
        <v>1511</v>
      </c>
      <c r="G730" s="1">
        <v>45245</v>
      </c>
      <c r="H730" t="s">
        <v>34</v>
      </c>
      <c r="I730" t="s">
        <v>54</v>
      </c>
      <c r="J730" t="s">
        <v>49</v>
      </c>
      <c r="K730">
        <v>2</v>
      </c>
      <c r="L730" s="3">
        <f>Working_Data[[#This Row],[price2]]/Working_Data[[#This Row],[quantity]]</f>
        <v>131.21</v>
      </c>
      <c r="M730" s="3">
        <v>262.42</v>
      </c>
      <c r="N730" t="s">
        <v>50</v>
      </c>
      <c r="O730">
        <v>45</v>
      </c>
      <c r="P730" s="1">
        <v>45331</v>
      </c>
      <c r="Q730">
        <v>425</v>
      </c>
      <c r="R730" t="s">
        <v>43</v>
      </c>
      <c r="S730">
        <v>1</v>
      </c>
      <c r="T730" s="1">
        <v>45671</v>
      </c>
      <c r="U730" t="s">
        <v>30</v>
      </c>
      <c r="V730" t="str">
        <f>TEXT(WEEKDAY(Working_Data[[#This Row],[order_date]],1),"DDDD")</f>
        <v>Wednesday</v>
      </c>
      <c r="W730" t="str">
        <f>TEXT(Working_Data[[#This Row],[order_date]],"mmmm")</f>
        <v>November</v>
      </c>
      <c r="X730" s="7">
        <f>Working_Data[[#This Row],[last_order_date]]-Working_Data[[#This Row],[signup_date]]</f>
        <v>-295</v>
      </c>
      <c r="Y730" s="7">
        <f>IF(Working_Data[[#This Row],[churned]]="Active",1,0)</f>
        <v>0</v>
      </c>
      <c r="Z730" s="7">
        <f>YEAR(Working_Data[[#This Row],[order_date]])</f>
        <v>2023</v>
      </c>
    </row>
    <row r="731" spans="1:26" x14ac:dyDescent="0.25">
      <c r="A731" t="s">
        <v>1512</v>
      </c>
      <c r="B731" t="s">
        <v>21</v>
      </c>
      <c r="C731" t="s">
        <v>22</v>
      </c>
      <c r="D731" t="s">
        <v>23</v>
      </c>
      <c r="E731" s="1">
        <v>45440</v>
      </c>
      <c r="F731" t="s">
        <v>1513</v>
      </c>
      <c r="G731" s="1">
        <v>45245</v>
      </c>
      <c r="H731" t="s">
        <v>41</v>
      </c>
      <c r="I731" t="s">
        <v>42</v>
      </c>
      <c r="J731" t="s">
        <v>64</v>
      </c>
      <c r="K731">
        <v>3</v>
      </c>
      <c r="L731" s="3">
        <f>Working_Data[[#This Row],[price2]]/Working_Data[[#This Row],[quantity]]</f>
        <v>499.91</v>
      </c>
      <c r="M731" s="3">
        <v>1499.73</v>
      </c>
      <c r="N731" t="s">
        <v>35</v>
      </c>
      <c r="O731">
        <v>2</v>
      </c>
      <c r="P731" s="1">
        <v>45853</v>
      </c>
      <c r="Q731">
        <v>107</v>
      </c>
      <c r="R731" t="s">
        <v>43</v>
      </c>
      <c r="S731">
        <v>5</v>
      </c>
      <c r="T731" s="1">
        <v>45790</v>
      </c>
      <c r="U731" t="s">
        <v>30</v>
      </c>
      <c r="V731" t="str">
        <f>TEXT(WEEKDAY(Working_Data[[#This Row],[order_date]],1),"DDDD")</f>
        <v>Wednesday</v>
      </c>
      <c r="W731" t="str">
        <f>TEXT(Working_Data[[#This Row],[order_date]],"mmmm")</f>
        <v>November</v>
      </c>
      <c r="X731" s="7">
        <f>Working_Data[[#This Row],[last_order_date]]-Working_Data[[#This Row],[signup_date]]</f>
        <v>413</v>
      </c>
      <c r="Y731" s="7">
        <f>IF(Working_Data[[#This Row],[churned]]="Active",1,0)</f>
        <v>0</v>
      </c>
      <c r="Z731" s="7">
        <f>YEAR(Working_Data[[#This Row],[order_date]])</f>
        <v>2023</v>
      </c>
    </row>
    <row r="732" spans="1:26" x14ac:dyDescent="0.25">
      <c r="A732" t="s">
        <v>1514</v>
      </c>
      <c r="B732" t="s">
        <v>21</v>
      </c>
      <c r="C732" t="s">
        <v>39</v>
      </c>
      <c r="D732" t="s">
        <v>56</v>
      </c>
      <c r="E732" s="1">
        <v>45588</v>
      </c>
      <c r="F732" t="s">
        <v>1515</v>
      </c>
      <c r="G732" s="1">
        <v>45245</v>
      </c>
      <c r="H732" t="s">
        <v>41</v>
      </c>
      <c r="I732" t="s">
        <v>26</v>
      </c>
      <c r="J732" t="s">
        <v>49</v>
      </c>
      <c r="K732">
        <v>1</v>
      </c>
      <c r="L732" s="3">
        <f>Working_Data[[#This Row],[price2]]/Working_Data[[#This Row],[quantity]]</f>
        <v>610.38</v>
      </c>
      <c r="M732" s="3">
        <v>610.38</v>
      </c>
      <c r="N732" t="s">
        <v>50</v>
      </c>
      <c r="O732">
        <v>32</v>
      </c>
      <c r="P732" s="1">
        <v>45648</v>
      </c>
      <c r="Q732">
        <v>280</v>
      </c>
      <c r="R732" t="s">
        <v>29</v>
      </c>
      <c r="S732">
        <v>1</v>
      </c>
      <c r="T732" s="1">
        <v>45886</v>
      </c>
      <c r="U732" t="s">
        <v>36</v>
      </c>
      <c r="V732" t="str">
        <f>TEXT(WEEKDAY(Working_Data[[#This Row],[order_date]],1),"DDDD")</f>
        <v>Wednesday</v>
      </c>
      <c r="W732" t="str">
        <f>TEXT(Working_Data[[#This Row],[order_date]],"mmmm")</f>
        <v>November</v>
      </c>
      <c r="X732" s="7">
        <f>Working_Data[[#This Row],[last_order_date]]-Working_Data[[#This Row],[signup_date]]</f>
        <v>60</v>
      </c>
      <c r="Y732" s="7">
        <f>IF(Working_Data[[#This Row],[churned]]="Active",1,0)</f>
        <v>1</v>
      </c>
      <c r="Z732" s="7">
        <f>YEAR(Working_Data[[#This Row],[order_date]])</f>
        <v>2023</v>
      </c>
    </row>
    <row r="733" spans="1:26" x14ac:dyDescent="0.25">
      <c r="A733" t="s">
        <v>1516</v>
      </c>
      <c r="B733" t="s">
        <v>38</v>
      </c>
      <c r="C733" t="s">
        <v>82</v>
      </c>
      <c r="D733" t="s">
        <v>52</v>
      </c>
      <c r="E733" s="1">
        <v>45800</v>
      </c>
      <c r="F733" t="s">
        <v>1517</v>
      </c>
      <c r="G733" s="1">
        <v>45245</v>
      </c>
      <c r="H733" t="s">
        <v>34</v>
      </c>
      <c r="I733" t="s">
        <v>54</v>
      </c>
      <c r="J733" t="s">
        <v>27</v>
      </c>
      <c r="K733">
        <v>2</v>
      </c>
      <c r="L733" s="3">
        <f>Working_Data[[#This Row],[price2]]/Working_Data[[#This Row],[quantity]]</f>
        <v>143.88499999999999</v>
      </c>
      <c r="M733" s="3">
        <v>287.77</v>
      </c>
      <c r="N733" t="s">
        <v>28</v>
      </c>
      <c r="O733">
        <v>5</v>
      </c>
      <c r="P733" s="1">
        <v>45761</v>
      </c>
      <c r="Q733">
        <v>156</v>
      </c>
      <c r="R733" t="s">
        <v>43</v>
      </c>
      <c r="S733">
        <v>2</v>
      </c>
      <c r="T733" s="1">
        <v>45810</v>
      </c>
      <c r="U733" t="s">
        <v>30</v>
      </c>
      <c r="V733" t="str">
        <f>TEXT(WEEKDAY(Working_Data[[#This Row],[order_date]],1),"DDDD")</f>
        <v>Wednesday</v>
      </c>
      <c r="W733" t="str">
        <f>TEXT(Working_Data[[#This Row],[order_date]],"mmmm")</f>
        <v>November</v>
      </c>
      <c r="X733" s="7">
        <f>Working_Data[[#This Row],[last_order_date]]-Working_Data[[#This Row],[signup_date]]</f>
        <v>-39</v>
      </c>
      <c r="Y733" s="7">
        <f>IF(Working_Data[[#This Row],[churned]]="Active",1,0)</f>
        <v>0</v>
      </c>
      <c r="Z733" s="7">
        <f>YEAR(Working_Data[[#This Row],[order_date]])</f>
        <v>2023</v>
      </c>
    </row>
    <row r="734" spans="1:26" x14ac:dyDescent="0.25">
      <c r="A734" t="s">
        <v>1518</v>
      </c>
      <c r="B734" t="s">
        <v>21</v>
      </c>
      <c r="C734" t="s">
        <v>39</v>
      </c>
      <c r="D734" t="s">
        <v>77</v>
      </c>
      <c r="E734" s="1">
        <v>45761</v>
      </c>
      <c r="F734" t="s">
        <v>1519</v>
      </c>
      <c r="G734" s="1">
        <v>45246</v>
      </c>
      <c r="H734" t="s">
        <v>58</v>
      </c>
      <c r="I734" t="s">
        <v>42</v>
      </c>
      <c r="J734" t="s">
        <v>27</v>
      </c>
      <c r="K734">
        <v>3</v>
      </c>
      <c r="L734" s="3">
        <f>Working_Data[[#This Row],[price2]]/Working_Data[[#This Row],[quantity]]</f>
        <v>352.51666666666665</v>
      </c>
      <c r="M734" s="3">
        <v>1057.55</v>
      </c>
      <c r="N734" t="s">
        <v>28</v>
      </c>
      <c r="O734">
        <v>15</v>
      </c>
      <c r="P734" s="1">
        <v>45936</v>
      </c>
      <c r="Q734">
        <v>379</v>
      </c>
      <c r="R734" t="s">
        <v>43</v>
      </c>
      <c r="S734">
        <v>5</v>
      </c>
      <c r="T734" s="1">
        <v>45586</v>
      </c>
      <c r="U734" t="s">
        <v>36</v>
      </c>
      <c r="V734" t="str">
        <f>TEXT(WEEKDAY(Working_Data[[#This Row],[order_date]],1),"DDDD")</f>
        <v>Thursday</v>
      </c>
      <c r="W734" t="str">
        <f>TEXT(Working_Data[[#This Row],[order_date]],"mmmm")</f>
        <v>November</v>
      </c>
      <c r="X734" s="7">
        <f>Working_Data[[#This Row],[last_order_date]]-Working_Data[[#This Row],[signup_date]]</f>
        <v>175</v>
      </c>
      <c r="Y734" s="7">
        <f>IF(Working_Data[[#This Row],[churned]]="Active",1,0)</f>
        <v>0</v>
      </c>
      <c r="Z734" s="7">
        <f>YEAR(Working_Data[[#This Row],[order_date]])</f>
        <v>2023</v>
      </c>
    </row>
    <row r="735" spans="1:26" x14ac:dyDescent="0.25">
      <c r="A735" t="s">
        <v>1520</v>
      </c>
      <c r="B735" t="s">
        <v>38</v>
      </c>
      <c r="C735" t="s">
        <v>39</v>
      </c>
      <c r="D735" t="s">
        <v>52</v>
      </c>
      <c r="E735" s="1">
        <v>45721</v>
      </c>
      <c r="F735" t="s">
        <v>1521</v>
      </c>
      <c r="G735" s="1">
        <v>45246</v>
      </c>
      <c r="H735" t="s">
        <v>25</v>
      </c>
      <c r="I735" t="s">
        <v>63</v>
      </c>
      <c r="J735" t="s">
        <v>59</v>
      </c>
      <c r="K735">
        <v>4</v>
      </c>
      <c r="L735" s="3">
        <f>Working_Data[[#This Row],[price2]]/Working_Data[[#This Row],[quantity]]</f>
        <v>273.5</v>
      </c>
      <c r="M735" s="3">
        <v>1094</v>
      </c>
      <c r="N735" t="s">
        <v>50</v>
      </c>
      <c r="O735">
        <v>2</v>
      </c>
      <c r="P735" s="1">
        <v>45775</v>
      </c>
      <c r="Q735">
        <v>88</v>
      </c>
      <c r="R735" t="s">
        <v>43</v>
      </c>
      <c r="S735">
        <v>3</v>
      </c>
      <c r="T735" s="1">
        <v>45800</v>
      </c>
      <c r="U735" t="s">
        <v>60</v>
      </c>
      <c r="V735" t="str">
        <f>TEXT(WEEKDAY(Working_Data[[#This Row],[order_date]],1),"DDDD")</f>
        <v>Thursday</v>
      </c>
      <c r="W735" t="str">
        <f>TEXT(Working_Data[[#This Row],[order_date]],"mmmm")</f>
        <v>November</v>
      </c>
      <c r="X735" s="7">
        <f>Working_Data[[#This Row],[last_order_date]]-Working_Data[[#This Row],[signup_date]]</f>
        <v>54</v>
      </c>
      <c r="Y735" s="7">
        <f>IF(Working_Data[[#This Row],[churned]]="Active",1,0)</f>
        <v>0</v>
      </c>
      <c r="Z735" s="7">
        <f>YEAR(Working_Data[[#This Row],[order_date]])</f>
        <v>2023</v>
      </c>
    </row>
    <row r="736" spans="1:26" x14ac:dyDescent="0.25">
      <c r="A736" t="s">
        <v>1522</v>
      </c>
      <c r="B736" t="s">
        <v>21</v>
      </c>
      <c r="C736" t="s">
        <v>39</v>
      </c>
      <c r="D736" t="s">
        <v>23</v>
      </c>
      <c r="E736" s="1">
        <v>45343</v>
      </c>
      <c r="F736" t="s">
        <v>1523</v>
      </c>
      <c r="G736" s="1">
        <v>45246</v>
      </c>
      <c r="H736" t="s">
        <v>25</v>
      </c>
      <c r="I736" t="s">
        <v>42</v>
      </c>
      <c r="J736" t="s">
        <v>64</v>
      </c>
      <c r="K736">
        <v>1</v>
      </c>
      <c r="L736" s="3">
        <f>Working_Data[[#This Row],[price2]]/Working_Data[[#This Row],[quantity]]</f>
        <v>365.37</v>
      </c>
      <c r="M736" s="3">
        <v>365.37</v>
      </c>
      <c r="N736" t="s">
        <v>28</v>
      </c>
      <c r="O736">
        <v>16</v>
      </c>
      <c r="P736" s="1">
        <v>45752</v>
      </c>
      <c r="Q736">
        <v>7</v>
      </c>
      <c r="R736" t="s">
        <v>43</v>
      </c>
      <c r="S736">
        <v>5</v>
      </c>
      <c r="T736" s="1">
        <v>45646</v>
      </c>
      <c r="U736" t="s">
        <v>60</v>
      </c>
      <c r="V736" t="str">
        <f>TEXT(WEEKDAY(Working_Data[[#This Row],[order_date]],1),"DDDD")</f>
        <v>Thursday</v>
      </c>
      <c r="W736" t="str">
        <f>TEXT(Working_Data[[#This Row],[order_date]],"mmmm")</f>
        <v>November</v>
      </c>
      <c r="X736" s="7">
        <f>Working_Data[[#This Row],[last_order_date]]-Working_Data[[#This Row],[signup_date]]</f>
        <v>409</v>
      </c>
      <c r="Y736" s="7">
        <f>IF(Working_Data[[#This Row],[churned]]="Active",1,0)</f>
        <v>0</v>
      </c>
      <c r="Z736" s="7">
        <f>YEAR(Working_Data[[#This Row],[order_date]])</f>
        <v>2023</v>
      </c>
    </row>
    <row r="737" spans="1:26" x14ac:dyDescent="0.25">
      <c r="A737" t="s">
        <v>1524</v>
      </c>
      <c r="B737" t="s">
        <v>45</v>
      </c>
      <c r="C737" t="s">
        <v>82</v>
      </c>
      <c r="D737" t="s">
        <v>32</v>
      </c>
      <c r="E737" s="1">
        <v>45167</v>
      </c>
      <c r="F737" t="s">
        <v>1525</v>
      </c>
      <c r="G737" s="1">
        <v>45246</v>
      </c>
      <c r="H737" t="s">
        <v>41</v>
      </c>
      <c r="I737" t="s">
        <v>63</v>
      </c>
      <c r="J737" t="s">
        <v>67</v>
      </c>
      <c r="K737">
        <v>1</v>
      </c>
      <c r="L737" s="3">
        <f>Working_Data[[#This Row],[price2]]/Working_Data[[#This Row],[quantity]]</f>
        <v>1287.45</v>
      </c>
      <c r="M737" s="3">
        <v>1287.45</v>
      </c>
      <c r="N737" t="s">
        <v>28</v>
      </c>
      <c r="O737">
        <v>36</v>
      </c>
      <c r="P737" s="1">
        <v>45901</v>
      </c>
      <c r="Q737">
        <v>239</v>
      </c>
      <c r="R737" t="s">
        <v>29</v>
      </c>
      <c r="S737">
        <v>4</v>
      </c>
      <c r="T737" s="1">
        <v>45422</v>
      </c>
      <c r="U737" t="s">
        <v>60</v>
      </c>
      <c r="V737" t="str">
        <f>TEXT(WEEKDAY(Working_Data[[#This Row],[order_date]],1),"DDDD")</f>
        <v>Thursday</v>
      </c>
      <c r="W737" t="str">
        <f>TEXT(Working_Data[[#This Row],[order_date]],"mmmm")</f>
        <v>November</v>
      </c>
      <c r="X737" s="7">
        <f>Working_Data[[#This Row],[last_order_date]]-Working_Data[[#This Row],[signup_date]]</f>
        <v>734</v>
      </c>
      <c r="Y737" s="7">
        <f>IF(Working_Data[[#This Row],[churned]]="Active",1,0)</f>
        <v>1</v>
      </c>
      <c r="Z737" s="7">
        <f>YEAR(Working_Data[[#This Row],[order_date]])</f>
        <v>2023</v>
      </c>
    </row>
    <row r="738" spans="1:26" x14ac:dyDescent="0.25">
      <c r="A738" t="s">
        <v>1526</v>
      </c>
      <c r="B738" t="s">
        <v>45</v>
      </c>
      <c r="C738" t="s">
        <v>39</v>
      </c>
      <c r="D738" t="s">
        <v>77</v>
      </c>
      <c r="E738" s="1">
        <v>45706</v>
      </c>
      <c r="F738" t="s">
        <v>1527</v>
      </c>
      <c r="G738" s="1">
        <v>45246</v>
      </c>
      <c r="H738" t="s">
        <v>25</v>
      </c>
      <c r="I738" t="s">
        <v>63</v>
      </c>
      <c r="J738" t="s">
        <v>64</v>
      </c>
      <c r="K738">
        <v>1</v>
      </c>
      <c r="L738" s="3">
        <f>Working_Data[[#This Row],[price2]]/Working_Data[[#This Row],[quantity]]</f>
        <v>387.84</v>
      </c>
      <c r="M738" s="3">
        <v>387.84</v>
      </c>
      <c r="N738" t="s">
        <v>28</v>
      </c>
      <c r="O738">
        <v>31</v>
      </c>
      <c r="P738" s="1">
        <v>45607</v>
      </c>
      <c r="Q738">
        <v>19</v>
      </c>
      <c r="R738" t="s">
        <v>29</v>
      </c>
      <c r="S738">
        <v>5</v>
      </c>
      <c r="T738" s="1">
        <v>45665</v>
      </c>
      <c r="U738" t="s">
        <v>60</v>
      </c>
      <c r="V738" t="str">
        <f>TEXT(WEEKDAY(Working_Data[[#This Row],[order_date]],1),"DDDD")</f>
        <v>Thursday</v>
      </c>
      <c r="W738" t="str">
        <f>TEXT(Working_Data[[#This Row],[order_date]],"mmmm")</f>
        <v>November</v>
      </c>
      <c r="X738" s="7">
        <f>Working_Data[[#This Row],[last_order_date]]-Working_Data[[#This Row],[signup_date]]</f>
        <v>-99</v>
      </c>
      <c r="Y738" s="7">
        <f>IF(Working_Data[[#This Row],[churned]]="Active",1,0)</f>
        <v>1</v>
      </c>
      <c r="Z738" s="7">
        <f>YEAR(Working_Data[[#This Row],[order_date]])</f>
        <v>2023</v>
      </c>
    </row>
    <row r="739" spans="1:26" x14ac:dyDescent="0.25">
      <c r="A739" t="s">
        <v>1528</v>
      </c>
      <c r="B739" t="s">
        <v>38</v>
      </c>
      <c r="C739" t="s">
        <v>39</v>
      </c>
      <c r="D739" t="s">
        <v>56</v>
      </c>
      <c r="E739" s="1">
        <v>45211</v>
      </c>
      <c r="F739" t="s">
        <v>1529</v>
      </c>
      <c r="G739" s="1">
        <v>45246</v>
      </c>
      <c r="H739" t="s">
        <v>34</v>
      </c>
      <c r="I739" t="s">
        <v>54</v>
      </c>
      <c r="J739" t="s">
        <v>59</v>
      </c>
      <c r="K739">
        <v>2</v>
      </c>
      <c r="L739" s="3">
        <f>Working_Data[[#This Row],[price2]]/Working_Data[[#This Row],[quantity]]</f>
        <v>370.745</v>
      </c>
      <c r="M739" s="3">
        <v>741.49</v>
      </c>
      <c r="N739" t="s">
        <v>28</v>
      </c>
      <c r="O739">
        <v>31</v>
      </c>
      <c r="P739" s="1">
        <v>45721</v>
      </c>
      <c r="Q739">
        <v>319</v>
      </c>
      <c r="R739" t="s">
        <v>43</v>
      </c>
      <c r="S739">
        <v>4</v>
      </c>
      <c r="T739" s="1">
        <v>45795</v>
      </c>
      <c r="U739" t="s">
        <v>60</v>
      </c>
      <c r="V739" t="str">
        <f>TEXT(WEEKDAY(Working_Data[[#This Row],[order_date]],1),"DDDD")</f>
        <v>Thursday</v>
      </c>
      <c r="W739" t="str">
        <f>TEXT(Working_Data[[#This Row],[order_date]],"mmmm")</f>
        <v>November</v>
      </c>
      <c r="X739" s="7">
        <f>Working_Data[[#This Row],[last_order_date]]-Working_Data[[#This Row],[signup_date]]</f>
        <v>510</v>
      </c>
      <c r="Y739" s="7">
        <f>IF(Working_Data[[#This Row],[churned]]="Active",1,0)</f>
        <v>0</v>
      </c>
      <c r="Z739" s="7">
        <f>YEAR(Working_Data[[#This Row],[order_date]])</f>
        <v>2023</v>
      </c>
    </row>
    <row r="740" spans="1:26" x14ac:dyDescent="0.25">
      <c r="A740" t="s">
        <v>1530</v>
      </c>
      <c r="B740" t="s">
        <v>38</v>
      </c>
      <c r="C740" t="s">
        <v>82</v>
      </c>
      <c r="D740" t="s">
        <v>32</v>
      </c>
      <c r="E740" s="1">
        <v>45937</v>
      </c>
      <c r="F740" t="s">
        <v>1531</v>
      </c>
      <c r="G740" s="1">
        <v>45247</v>
      </c>
      <c r="H740" t="s">
        <v>58</v>
      </c>
      <c r="I740" t="s">
        <v>63</v>
      </c>
      <c r="J740" t="s">
        <v>27</v>
      </c>
      <c r="K740">
        <v>1</v>
      </c>
      <c r="L740" s="3">
        <f>Working_Data[[#This Row],[price2]]/Working_Data[[#This Row],[quantity]]</f>
        <v>1003.06</v>
      </c>
      <c r="M740" s="3">
        <v>1003.06</v>
      </c>
      <c r="N740" t="s">
        <v>28</v>
      </c>
      <c r="O740">
        <v>26</v>
      </c>
      <c r="P740" s="1">
        <v>45862</v>
      </c>
      <c r="Q740">
        <v>294</v>
      </c>
      <c r="R740" t="s">
        <v>43</v>
      </c>
      <c r="S740">
        <v>3</v>
      </c>
      <c r="T740" s="1">
        <v>45764</v>
      </c>
      <c r="U740" t="s">
        <v>30</v>
      </c>
      <c r="V740" t="str">
        <f>TEXT(WEEKDAY(Working_Data[[#This Row],[order_date]],1),"DDDD")</f>
        <v>Friday</v>
      </c>
      <c r="W740" t="str">
        <f>TEXT(Working_Data[[#This Row],[order_date]],"mmmm")</f>
        <v>November</v>
      </c>
      <c r="X740" s="7">
        <f>Working_Data[[#This Row],[last_order_date]]-Working_Data[[#This Row],[signup_date]]</f>
        <v>-75</v>
      </c>
      <c r="Y740" s="7">
        <f>IF(Working_Data[[#This Row],[churned]]="Active",1,0)</f>
        <v>0</v>
      </c>
      <c r="Z740" s="7">
        <f>YEAR(Working_Data[[#This Row],[order_date]])</f>
        <v>2023</v>
      </c>
    </row>
    <row r="741" spans="1:26" x14ac:dyDescent="0.25">
      <c r="A741" t="s">
        <v>1532</v>
      </c>
      <c r="B741" t="s">
        <v>21</v>
      </c>
      <c r="C741" t="s">
        <v>39</v>
      </c>
      <c r="D741" t="s">
        <v>56</v>
      </c>
      <c r="E741" s="1">
        <v>45966</v>
      </c>
      <c r="F741" t="s">
        <v>1533</v>
      </c>
      <c r="G741" s="1">
        <v>45247</v>
      </c>
      <c r="H741" t="s">
        <v>34</v>
      </c>
      <c r="I741" t="s">
        <v>48</v>
      </c>
      <c r="J741" t="s">
        <v>59</v>
      </c>
      <c r="K741">
        <v>2</v>
      </c>
      <c r="L741" s="3">
        <f>Working_Data[[#This Row],[price2]]/Working_Data[[#This Row],[quantity]]</f>
        <v>69.814999999999998</v>
      </c>
      <c r="M741" s="3">
        <v>139.63</v>
      </c>
      <c r="N741" t="s">
        <v>35</v>
      </c>
      <c r="O741">
        <v>6</v>
      </c>
      <c r="P741" s="1">
        <v>45615</v>
      </c>
      <c r="Q741">
        <v>193</v>
      </c>
      <c r="R741" t="s">
        <v>29</v>
      </c>
      <c r="S741">
        <v>5</v>
      </c>
      <c r="T741" s="1">
        <v>45678</v>
      </c>
      <c r="U741" t="s">
        <v>60</v>
      </c>
      <c r="V741" t="str">
        <f>TEXT(WEEKDAY(Working_Data[[#This Row],[order_date]],1),"DDDD")</f>
        <v>Friday</v>
      </c>
      <c r="W741" t="str">
        <f>TEXT(Working_Data[[#This Row],[order_date]],"mmmm")</f>
        <v>November</v>
      </c>
      <c r="X741" s="7">
        <f>Working_Data[[#This Row],[last_order_date]]-Working_Data[[#This Row],[signup_date]]</f>
        <v>-351</v>
      </c>
      <c r="Y741" s="7">
        <f>IF(Working_Data[[#This Row],[churned]]="Active",1,0)</f>
        <v>1</v>
      </c>
      <c r="Z741" s="7">
        <f>YEAR(Working_Data[[#This Row],[order_date]])</f>
        <v>2023</v>
      </c>
    </row>
    <row r="742" spans="1:26" x14ac:dyDescent="0.25">
      <c r="A742" t="s">
        <v>1534</v>
      </c>
      <c r="B742" t="s">
        <v>45</v>
      </c>
      <c r="C742" t="s">
        <v>82</v>
      </c>
      <c r="D742" t="s">
        <v>23</v>
      </c>
      <c r="E742" s="1">
        <v>45295</v>
      </c>
      <c r="F742" t="s">
        <v>1535</v>
      </c>
      <c r="G742" s="1">
        <v>45247</v>
      </c>
      <c r="H742" t="s">
        <v>34</v>
      </c>
      <c r="I742" t="s">
        <v>63</v>
      </c>
      <c r="J742" t="s">
        <v>59</v>
      </c>
      <c r="K742">
        <v>5</v>
      </c>
      <c r="L742" s="3">
        <f>Working_Data[[#This Row],[price2]]/Working_Data[[#This Row],[quantity]]</f>
        <v>108.724</v>
      </c>
      <c r="M742" s="3">
        <v>543.62</v>
      </c>
      <c r="N742" t="s">
        <v>50</v>
      </c>
      <c r="O742">
        <v>37</v>
      </c>
      <c r="P742" s="1">
        <v>45935</v>
      </c>
      <c r="Q742">
        <v>435</v>
      </c>
      <c r="R742" t="s">
        <v>43</v>
      </c>
      <c r="S742">
        <v>4</v>
      </c>
      <c r="T742" s="1">
        <v>45795</v>
      </c>
      <c r="U742" t="s">
        <v>60</v>
      </c>
      <c r="V742" t="str">
        <f>TEXT(WEEKDAY(Working_Data[[#This Row],[order_date]],1),"DDDD")</f>
        <v>Friday</v>
      </c>
      <c r="W742" t="str">
        <f>TEXT(Working_Data[[#This Row],[order_date]],"mmmm")</f>
        <v>November</v>
      </c>
      <c r="X742" s="7">
        <f>Working_Data[[#This Row],[last_order_date]]-Working_Data[[#This Row],[signup_date]]</f>
        <v>640</v>
      </c>
      <c r="Y742" s="7">
        <f>IF(Working_Data[[#This Row],[churned]]="Active",1,0)</f>
        <v>0</v>
      </c>
      <c r="Z742" s="7">
        <f>YEAR(Working_Data[[#This Row],[order_date]])</f>
        <v>2023</v>
      </c>
    </row>
    <row r="743" spans="1:26" x14ac:dyDescent="0.25">
      <c r="A743" t="s">
        <v>1536</v>
      </c>
      <c r="B743" t="s">
        <v>45</v>
      </c>
      <c r="C743" t="s">
        <v>39</v>
      </c>
      <c r="D743" t="s">
        <v>32</v>
      </c>
      <c r="E743" s="1">
        <v>45320</v>
      </c>
      <c r="F743" t="s">
        <v>1537</v>
      </c>
      <c r="G743" s="1">
        <v>45247</v>
      </c>
      <c r="H743" t="s">
        <v>47</v>
      </c>
      <c r="I743" t="s">
        <v>42</v>
      </c>
      <c r="J743" t="s">
        <v>59</v>
      </c>
      <c r="K743">
        <v>1</v>
      </c>
      <c r="L743" s="3">
        <f>Working_Data[[#This Row],[price2]]/Working_Data[[#This Row],[quantity]]</f>
        <v>717.73</v>
      </c>
      <c r="M743" s="3">
        <v>717.73</v>
      </c>
      <c r="N743" t="s">
        <v>28</v>
      </c>
      <c r="O743">
        <v>39</v>
      </c>
      <c r="P743" s="1">
        <v>45611</v>
      </c>
      <c r="Q743">
        <v>157</v>
      </c>
      <c r="R743" t="s">
        <v>43</v>
      </c>
      <c r="S743">
        <v>2</v>
      </c>
      <c r="T743" s="1">
        <v>45869</v>
      </c>
      <c r="U743" t="s">
        <v>30</v>
      </c>
      <c r="V743" t="str">
        <f>TEXT(WEEKDAY(Working_Data[[#This Row],[order_date]],1),"DDDD")</f>
        <v>Friday</v>
      </c>
      <c r="W743" t="str">
        <f>TEXT(Working_Data[[#This Row],[order_date]],"mmmm")</f>
        <v>November</v>
      </c>
      <c r="X743" s="7">
        <f>Working_Data[[#This Row],[last_order_date]]-Working_Data[[#This Row],[signup_date]]</f>
        <v>291</v>
      </c>
      <c r="Y743" s="7">
        <f>IF(Working_Data[[#This Row],[churned]]="Active",1,0)</f>
        <v>0</v>
      </c>
      <c r="Z743" s="7">
        <f>YEAR(Working_Data[[#This Row],[order_date]])</f>
        <v>2023</v>
      </c>
    </row>
    <row r="744" spans="1:26" x14ac:dyDescent="0.25">
      <c r="A744" t="s">
        <v>1538</v>
      </c>
      <c r="B744" t="s">
        <v>45</v>
      </c>
      <c r="C744" t="s">
        <v>22</v>
      </c>
      <c r="D744" t="s">
        <v>77</v>
      </c>
      <c r="E744" s="1">
        <v>45408</v>
      </c>
      <c r="F744" t="s">
        <v>1539</v>
      </c>
      <c r="G744" s="1">
        <v>45247</v>
      </c>
      <c r="H744" t="s">
        <v>47</v>
      </c>
      <c r="I744" t="s">
        <v>26</v>
      </c>
      <c r="J744" t="s">
        <v>64</v>
      </c>
      <c r="K744">
        <v>5</v>
      </c>
      <c r="L744" s="3">
        <f>Working_Data[[#This Row],[price2]]/Working_Data[[#This Row],[quantity]]</f>
        <v>257.99799999999999</v>
      </c>
      <c r="M744" s="3">
        <v>1289.99</v>
      </c>
      <c r="N744" t="s">
        <v>35</v>
      </c>
      <c r="O744">
        <v>47</v>
      </c>
      <c r="P744" s="1">
        <v>45583</v>
      </c>
      <c r="Q744">
        <v>115</v>
      </c>
      <c r="R744" t="s">
        <v>29</v>
      </c>
      <c r="S744">
        <v>2</v>
      </c>
      <c r="T744" s="1">
        <v>45962</v>
      </c>
      <c r="U744" t="s">
        <v>36</v>
      </c>
      <c r="V744" t="str">
        <f>TEXT(WEEKDAY(Working_Data[[#This Row],[order_date]],1),"DDDD")</f>
        <v>Friday</v>
      </c>
      <c r="W744" t="str">
        <f>TEXT(Working_Data[[#This Row],[order_date]],"mmmm")</f>
        <v>November</v>
      </c>
      <c r="X744" s="7">
        <f>Working_Data[[#This Row],[last_order_date]]-Working_Data[[#This Row],[signup_date]]</f>
        <v>175</v>
      </c>
      <c r="Y744" s="7">
        <f>IF(Working_Data[[#This Row],[churned]]="Active",1,0)</f>
        <v>1</v>
      </c>
      <c r="Z744" s="7">
        <f>YEAR(Working_Data[[#This Row],[order_date]])</f>
        <v>2023</v>
      </c>
    </row>
    <row r="745" spans="1:26" x14ac:dyDescent="0.25">
      <c r="A745" t="s">
        <v>1540</v>
      </c>
      <c r="B745" t="s">
        <v>45</v>
      </c>
      <c r="C745" t="s">
        <v>22</v>
      </c>
      <c r="D745" t="s">
        <v>52</v>
      </c>
      <c r="E745" s="1">
        <v>45492</v>
      </c>
      <c r="F745" t="s">
        <v>1541</v>
      </c>
      <c r="G745" s="1">
        <v>45247</v>
      </c>
      <c r="H745" t="s">
        <v>34</v>
      </c>
      <c r="I745" t="s">
        <v>26</v>
      </c>
      <c r="J745" t="s">
        <v>49</v>
      </c>
      <c r="K745">
        <v>4</v>
      </c>
      <c r="L745" s="3">
        <f>Working_Data[[#This Row],[price2]]/Working_Data[[#This Row],[quantity]]</f>
        <v>333.41750000000002</v>
      </c>
      <c r="M745" s="3">
        <v>1333.67</v>
      </c>
      <c r="N745" t="s">
        <v>35</v>
      </c>
      <c r="O745">
        <v>48</v>
      </c>
      <c r="P745" s="1">
        <v>45810</v>
      </c>
      <c r="Q745">
        <v>456</v>
      </c>
      <c r="R745" t="s">
        <v>43</v>
      </c>
      <c r="S745">
        <v>1</v>
      </c>
      <c r="T745" s="1">
        <v>45935</v>
      </c>
      <c r="U745" t="s">
        <v>30</v>
      </c>
      <c r="V745" t="str">
        <f>TEXT(WEEKDAY(Working_Data[[#This Row],[order_date]],1),"DDDD")</f>
        <v>Friday</v>
      </c>
      <c r="W745" t="str">
        <f>TEXT(Working_Data[[#This Row],[order_date]],"mmmm")</f>
        <v>November</v>
      </c>
      <c r="X745" s="7">
        <f>Working_Data[[#This Row],[last_order_date]]-Working_Data[[#This Row],[signup_date]]</f>
        <v>318</v>
      </c>
      <c r="Y745" s="7">
        <f>IF(Working_Data[[#This Row],[churned]]="Active",1,0)</f>
        <v>0</v>
      </c>
      <c r="Z745" s="7">
        <f>YEAR(Working_Data[[#This Row],[order_date]])</f>
        <v>2023</v>
      </c>
    </row>
    <row r="746" spans="1:26" x14ac:dyDescent="0.25">
      <c r="A746" t="s">
        <v>1542</v>
      </c>
      <c r="B746" t="s">
        <v>45</v>
      </c>
      <c r="C746" t="s">
        <v>22</v>
      </c>
      <c r="D746" t="s">
        <v>77</v>
      </c>
      <c r="E746" s="1">
        <v>45541</v>
      </c>
      <c r="F746" t="s">
        <v>1543</v>
      </c>
      <c r="G746" s="1">
        <v>45247</v>
      </c>
      <c r="H746" t="s">
        <v>58</v>
      </c>
      <c r="I746" t="s">
        <v>63</v>
      </c>
      <c r="J746" t="s">
        <v>59</v>
      </c>
      <c r="K746">
        <v>4</v>
      </c>
      <c r="L746" s="3">
        <f>Working_Data[[#This Row],[price2]]/Working_Data[[#This Row],[quantity]]</f>
        <v>107.515</v>
      </c>
      <c r="M746" s="3">
        <v>430.06</v>
      </c>
      <c r="N746" t="s">
        <v>35</v>
      </c>
      <c r="O746">
        <v>9</v>
      </c>
      <c r="P746" s="1">
        <v>45626</v>
      </c>
      <c r="Q746">
        <v>189</v>
      </c>
      <c r="R746" t="s">
        <v>29</v>
      </c>
      <c r="S746">
        <v>3</v>
      </c>
      <c r="T746" s="1">
        <v>45652</v>
      </c>
      <c r="U746" t="s">
        <v>30</v>
      </c>
      <c r="V746" t="str">
        <f>TEXT(WEEKDAY(Working_Data[[#This Row],[order_date]],1),"DDDD")</f>
        <v>Friday</v>
      </c>
      <c r="W746" t="str">
        <f>TEXT(Working_Data[[#This Row],[order_date]],"mmmm")</f>
        <v>November</v>
      </c>
      <c r="X746" s="7">
        <f>Working_Data[[#This Row],[last_order_date]]-Working_Data[[#This Row],[signup_date]]</f>
        <v>85</v>
      </c>
      <c r="Y746" s="7">
        <f>IF(Working_Data[[#This Row],[churned]]="Active",1,0)</f>
        <v>1</v>
      </c>
      <c r="Z746" s="7">
        <f>YEAR(Working_Data[[#This Row],[order_date]])</f>
        <v>2023</v>
      </c>
    </row>
    <row r="747" spans="1:26" x14ac:dyDescent="0.25">
      <c r="A747" t="s">
        <v>1544</v>
      </c>
      <c r="B747" t="s">
        <v>21</v>
      </c>
      <c r="C747" t="s">
        <v>39</v>
      </c>
      <c r="D747" t="s">
        <v>56</v>
      </c>
      <c r="E747" s="1">
        <v>45525</v>
      </c>
      <c r="F747" t="s">
        <v>1545</v>
      </c>
      <c r="G747" s="1">
        <v>45247</v>
      </c>
      <c r="H747" t="s">
        <v>41</v>
      </c>
      <c r="I747" t="s">
        <v>54</v>
      </c>
      <c r="J747" t="s">
        <v>67</v>
      </c>
      <c r="K747">
        <v>1</v>
      </c>
      <c r="L747" s="3">
        <f>Working_Data[[#This Row],[price2]]/Working_Data[[#This Row],[quantity]]</f>
        <v>242.42</v>
      </c>
      <c r="M747" s="3">
        <v>242.42</v>
      </c>
      <c r="N747" t="s">
        <v>35</v>
      </c>
      <c r="O747">
        <v>9</v>
      </c>
      <c r="P747" s="1">
        <v>45688</v>
      </c>
      <c r="Q747">
        <v>2</v>
      </c>
      <c r="R747" t="s">
        <v>43</v>
      </c>
      <c r="S747">
        <v>3</v>
      </c>
      <c r="T747" s="1">
        <v>45681</v>
      </c>
      <c r="U747" t="s">
        <v>30</v>
      </c>
      <c r="V747" t="str">
        <f>TEXT(WEEKDAY(Working_Data[[#This Row],[order_date]],1),"DDDD")</f>
        <v>Friday</v>
      </c>
      <c r="W747" t="str">
        <f>TEXT(Working_Data[[#This Row],[order_date]],"mmmm")</f>
        <v>November</v>
      </c>
      <c r="X747" s="7">
        <f>Working_Data[[#This Row],[last_order_date]]-Working_Data[[#This Row],[signup_date]]</f>
        <v>163</v>
      </c>
      <c r="Y747" s="7">
        <f>IF(Working_Data[[#This Row],[churned]]="Active",1,0)</f>
        <v>0</v>
      </c>
      <c r="Z747" s="7">
        <f>YEAR(Working_Data[[#This Row],[order_date]])</f>
        <v>2023</v>
      </c>
    </row>
    <row r="748" spans="1:26" x14ac:dyDescent="0.25">
      <c r="A748" t="s">
        <v>1546</v>
      </c>
      <c r="B748" t="s">
        <v>45</v>
      </c>
      <c r="C748" t="s">
        <v>39</v>
      </c>
      <c r="D748" t="s">
        <v>23</v>
      </c>
      <c r="E748" s="1">
        <v>45320</v>
      </c>
      <c r="F748" t="s">
        <v>1547</v>
      </c>
      <c r="G748" s="1">
        <v>45247</v>
      </c>
      <c r="H748" t="s">
        <v>41</v>
      </c>
      <c r="I748" t="s">
        <v>48</v>
      </c>
      <c r="J748" t="s">
        <v>67</v>
      </c>
      <c r="K748">
        <v>2</v>
      </c>
      <c r="L748" s="3">
        <f>Working_Data[[#This Row],[price2]]/Working_Data[[#This Row],[quantity]]</f>
        <v>245.47</v>
      </c>
      <c r="M748" s="3">
        <v>490.94</v>
      </c>
      <c r="N748" t="s">
        <v>50</v>
      </c>
      <c r="O748">
        <v>41</v>
      </c>
      <c r="P748" s="1">
        <v>45932</v>
      </c>
      <c r="Q748">
        <v>18</v>
      </c>
      <c r="R748" t="s">
        <v>43</v>
      </c>
      <c r="S748">
        <v>1</v>
      </c>
      <c r="T748" s="1">
        <v>45845</v>
      </c>
      <c r="U748" t="s">
        <v>60</v>
      </c>
      <c r="V748" t="str">
        <f>TEXT(WEEKDAY(Working_Data[[#This Row],[order_date]],1),"DDDD")</f>
        <v>Friday</v>
      </c>
      <c r="W748" t="str">
        <f>TEXT(Working_Data[[#This Row],[order_date]],"mmmm")</f>
        <v>November</v>
      </c>
      <c r="X748" s="7">
        <f>Working_Data[[#This Row],[last_order_date]]-Working_Data[[#This Row],[signup_date]]</f>
        <v>612</v>
      </c>
      <c r="Y748" s="7">
        <f>IF(Working_Data[[#This Row],[churned]]="Active",1,0)</f>
        <v>0</v>
      </c>
      <c r="Z748" s="7">
        <f>YEAR(Working_Data[[#This Row],[order_date]])</f>
        <v>2023</v>
      </c>
    </row>
    <row r="749" spans="1:26" x14ac:dyDescent="0.25">
      <c r="A749" t="s">
        <v>1548</v>
      </c>
      <c r="B749" t="s">
        <v>38</v>
      </c>
      <c r="C749" t="s">
        <v>22</v>
      </c>
      <c r="D749" t="s">
        <v>77</v>
      </c>
      <c r="E749" s="1">
        <v>45614</v>
      </c>
      <c r="F749" t="s">
        <v>1549</v>
      </c>
      <c r="G749" s="1">
        <v>45248</v>
      </c>
      <c r="H749" t="s">
        <v>41</v>
      </c>
      <c r="I749" t="s">
        <v>26</v>
      </c>
      <c r="J749" t="s">
        <v>67</v>
      </c>
      <c r="K749">
        <v>4</v>
      </c>
      <c r="L749" s="3">
        <f>Working_Data[[#This Row],[price2]]/Working_Data[[#This Row],[quantity]]</f>
        <v>142.44749999999999</v>
      </c>
      <c r="M749" s="3">
        <v>569.79</v>
      </c>
      <c r="N749" t="s">
        <v>35</v>
      </c>
      <c r="O749">
        <v>40</v>
      </c>
      <c r="P749" s="1">
        <v>45529</v>
      </c>
      <c r="Q749">
        <v>355</v>
      </c>
      <c r="R749" t="s">
        <v>29</v>
      </c>
      <c r="S749">
        <v>1</v>
      </c>
      <c r="T749" s="1">
        <v>45743</v>
      </c>
      <c r="U749" t="s">
        <v>36</v>
      </c>
      <c r="V749" t="str">
        <f>TEXT(WEEKDAY(Working_Data[[#This Row],[order_date]],1),"DDDD")</f>
        <v>Saturday</v>
      </c>
      <c r="W749" t="str">
        <f>TEXT(Working_Data[[#This Row],[order_date]],"mmmm")</f>
        <v>November</v>
      </c>
      <c r="X749" s="7">
        <f>Working_Data[[#This Row],[last_order_date]]-Working_Data[[#This Row],[signup_date]]</f>
        <v>-85</v>
      </c>
      <c r="Y749" s="7">
        <f>IF(Working_Data[[#This Row],[churned]]="Active",1,0)</f>
        <v>1</v>
      </c>
      <c r="Z749" s="7">
        <f>YEAR(Working_Data[[#This Row],[order_date]])</f>
        <v>2023</v>
      </c>
    </row>
    <row r="750" spans="1:26" x14ac:dyDescent="0.25">
      <c r="A750" t="s">
        <v>1550</v>
      </c>
      <c r="B750" t="s">
        <v>45</v>
      </c>
      <c r="C750" t="s">
        <v>39</v>
      </c>
      <c r="D750" t="s">
        <v>23</v>
      </c>
      <c r="E750" s="1">
        <v>45807</v>
      </c>
      <c r="F750" t="s">
        <v>1551</v>
      </c>
      <c r="G750" s="1">
        <v>45248</v>
      </c>
      <c r="H750" t="s">
        <v>47</v>
      </c>
      <c r="I750" t="s">
        <v>42</v>
      </c>
      <c r="J750" t="s">
        <v>67</v>
      </c>
      <c r="K750">
        <v>5</v>
      </c>
      <c r="L750" s="3">
        <f>Working_Data[[#This Row],[price2]]/Working_Data[[#This Row],[quantity]]</f>
        <v>145.03199999999998</v>
      </c>
      <c r="M750" s="3">
        <v>725.16</v>
      </c>
      <c r="N750" t="s">
        <v>35</v>
      </c>
      <c r="O750">
        <v>39</v>
      </c>
      <c r="P750" s="1">
        <v>45611</v>
      </c>
      <c r="Q750">
        <v>344</v>
      </c>
      <c r="R750" t="s">
        <v>29</v>
      </c>
      <c r="S750">
        <v>4</v>
      </c>
      <c r="T750" s="1">
        <v>45640</v>
      </c>
      <c r="U750" t="s">
        <v>36</v>
      </c>
      <c r="V750" t="str">
        <f>TEXT(WEEKDAY(Working_Data[[#This Row],[order_date]],1),"DDDD")</f>
        <v>Saturday</v>
      </c>
      <c r="W750" t="str">
        <f>TEXT(Working_Data[[#This Row],[order_date]],"mmmm")</f>
        <v>November</v>
      </c>
      <c r="X750" s="7">
        <f>Working_Data[[#This Row],[last_order_date]]-Working_Data[[#This Row],[signup_date]]</f>
        <v>-196</v>
      </c>
      <c r="Y750" s="7">
        <f>IF(Working_Data[[#This Row],[churned]]="Active",1,0)</f>
        <v>1</v>
      </c>
      <c r="Z750" s="7">
        <f>YEAR(Working_Data[[#This Row],[order_date]])</f>
        <v>2023</v>
      </c>
    </row>
    <row r="751" spans="1:26" x14ac:dyDescent="0.25">
      <c r="A751" t="s">
        <v>1552</v>
      </c>
      <c r="B751" t="s">
        <v>21</v>
      </c>
      <c r="C751" t="s">
        <v>22</v>
      </c>
      <c r="D751" t="s">
        <v>77</v>
      </c>
      <c r="E751" s="1">
        <v>45427</v>
      </c>
      <c r="F751" t="s">
        <v>1553</v>
      </c>
      <c r="G751" s="1">
        <v>45248</v>
      </c>
      <c r="H751" t="s">
        <v>58</v>
      </c>
      <c r="I751" t="s">
        <v>63</v>
      </c>
      <c r="J751" t="s">
        <v>67</v>
      </c>
      <c r="K751">
        <v>2</v>
      </c>
      <c r="L751" s="3">
        <f>Working_Data[[#This Row],[price2]]/Working_Data[[#This Row],[quantity]]</f>
        <v>434.09500000000003</v>
      </c>
      <c r="M751" s="3">
        <v>868.19</v>
      </c>
      <c r="N751" t="s">
        <v>35</v>
      </c>
      <c r="O751">
        <v>5</v>
      </c>
      <c r="P751" s="1">
        <v>45690</v>
      </c>
      <c r="Q751">
        <v>208</v>
      </c>
      <c r="R751" t="s">
        <v>29</v>
      </c>
      <c r="S751">
        <v>3</v>
      </c>
      <c r="T751" s="1">
        <v>45796</v>
      </c>
      <c r="U751" t="s">
        <v>30</v>
      </c>
      <c r="V751" t="str">
        <f>TEXT(WEEKDAY(Working_Data[[#This Row],[order_date]],1),"DDDD")</f>
        <v>Saturday</v>
      </c>
      <c r="W751" t="str">
        <f>TEXT(Working_Data[[#This Row],[order_date]],"mmmm")</f>
        <v>November</v>
      </c>
      <c r="X751" s="7">
        <f>Working_Data[[#This Row],[last_order_date]]-Working_Data[[#This Row],[signup_date]]</f>
        <v>263</v>
      </c>
      <c r="Y751" s="7">
        <f>IF(Working_Data[[#This Row],[churned]]="Active",1,0)</f>
        <v>1</v>
      </c>
      <c r="Z751" s="7">
        <f>YEAR(Working_Data[[#This Row],[order_date]])</f>
        <v>2023</v>
      </c>
    </row>
    <row r="752" spans="1:26" x14ac:dyDescent="0.25">
      <c r="A752" t="s">
        <v>1554</v>
      </c>
      <c r="B752" t="s">
        <v>21</v>
      </c>
      <c r="C752" t="s">
        <v>22</v>
      </c>
      <c r="D752" t="s">
        <v>23</v>
      </c>
      <c r="E752" s="1">
        <v>45316</v>
      </c>
      <c r="F752" t="s">
        <v>1555</v>
      </c>
      <c r="G752" s="1">
        <v>45248</v>
      </c>
      <c r="H752" t="s">
        <v>25</v>
      </c>
      <c r="I752" t="s">
        <v>26</v>
      </c>
      <c r="J752" t="s">
        <v>67</v>
      </c>
      <c r="K752">
        <v>3</v>
      </c>
      <c r="L752" s="3">
        <f>Working_Data[[#This Row],[price2]]/Working_Data[[#This Row],[quantity]]</f>
        <v>305.98</v>
      </c>
      <c r="M752" s="3">
        <v>917.94</v>
      </c>
      <c r="N752" t="s">
        <v>28</v>
      </c>
      <c r="O752">
        <v>34</v>
      </c>
      <c r="P752" s="1">
        <v>45660</v>
      </c>
      <c r="Q752">
        <v>174</v>
      </c>
      <c r="R752" t="s">
        <v>43</v>
      </c>
      <c r="S752">
        <v>5</v>
      </c>
      <c r="T752" s="1">
        <v>45586</v>
      </c>
      <c r="U752" t="s">
        <v>60</v>
      </c>
      <c r="V752" t="str">
        <f>TEXT(WEEKDAY(Working_Data[[#This Row],[order_date]],1),"DDDD")</f>
        <v>Saturday</v>
      </c>
      <c r="W752" t="str">
        <f>TEXT(Working_Data[[#This Row],[order_date]],"mmmm")</f>
        <v>November</v>
      </c>
      <c r="X752" s="7">
        <f>Working_Data[[#This Row],[last_order_date]]-Working_Data[[#This Row],[signup_date]]</f>
        <v>344</v>
      </c>
      <c r="Y752" s="7">
        <f>IF(Working_Data[[#This Row],[churned]]="Active",1,0)</f>
        <v>0</v>
      </c>
      <c r="Z752" s="7">
        <f>YEAR(Working_Data[[#This Row],[order_date]])</f>
        <v>2023</v>
      </c>
    </row>
    <row r="753" spans="1:26" x14ac:dyDescent="0.25">
      <c r="A753" t="s">
        <v>1556</v>
      </c>
      <c r="B753" t="s">
        <v>45</v>
      </c>
      <c r="C753" t="s">
        <v>82</v>
      </c>
      <c r="D753" t="s">
        <v>56</v>
      </c>
      <c r="E753" s="1">
        <v>45473</v>
      </c>
      <c r="F753" t="s">
        <v>1557</v>
      </c>
      <c r="G753" s="1">
        <v>45248</v>
      </c>
      <c r="H753" t="s">
        <v>41</v>
      </c>
      <c r="I753" t="s">
        <v>26</v>
      </c>
      <c r="J753" t="s">
        <v>67</v>
      </c>
      <c r="K753">
        <v>1</v>
      </c>
      <c r="L753" s="3">
        <f>Working_Data[[#This Row],[price2]]/Working_Data[[#This Row],[quantity]]</f>
        <v>357.22</v>
      </c>
      <c r="M753" s="3">
        <v>357.22</v>
      </c>
      <c r="N753" t="s">
        <v>50</v>
      </c>
      <c r="O753">
        <v>14</v>
      </c>
      <c r="P753" s="1">
        <v>45663</v>
      </c>
      <c r="Q753">
        <v>392</v>
      </c>
      <c r="R753" t="s">
        <v>29</v>
      </c>
      <c r="S753">
        <v>3</v>
      </c>
      <c r="T753" s="1">
        <v>45744</v>
      </c>
      <c r="U753" t="s">
        <v>36</v>
      </c>
      <c r="V753" t="str">
        <f>TEXT(WEEKDAY(Working_Data[[#This Row],[order_date]],1),"DDDD")</f>
        <v>Saturday</v>
      </c>
      <c r="W753" t="str">
        <f>TEXT(Working_Data[[#This Row],[order_date]],"mmmm")</f>
        <v>November</v>
      </c>
      <c r="X753" s="7">
        <f>Working_Data[[#This Row],[last_order_date]]-Working_Data[[#This Row],[signup_date]]</f>
        <v>190</v>
      </c>
      <c r="Y753" s="7">
        <f>IF(Working_Data[[#This Row],[churned]]="Active",1,0)</f>
        <v>1</v>
      </c>
      <c r="Z753" s="7">
        <f>YEAR(Working_Data[[#This Row],[order_date]])</f>
        <v>2023</v>
      </c>
    </row>
    <row r="754" spans="1:26" x14ac:dyDescent="0.25">
      <c r="A754" t="s">
        <v>1558</v>
      </c>
      <c r="B754" t="s">
        <v>21</v>
      </c>
      <c r="C754" t="s">
        <v>82</v>
      </c>
      <c r="D754" t="s">
        <v>77</v>
      </c>
      <c r="E754" s="1">
        <v>45622</v>
      </c>
      <c r="F754" t="s">
        <v>1559</v>
      </c>
      <c r="G754" s="1">
        <v>45248</v>
      </c>
      <c r="H754" t="s">
        <v>41</v>
      </c>
      <c r="I754" t="s">
        <v>63</v>
      </c>
      <c r="J754" t="s">
        <v>67</v>
      </c>
      <c r="K754">
        <v>2</v>
      </c>
      <c r="L754" s="3">
        <f>Working_Data[[#This Row],[price2]]/Working_Data[[#This Row],[quantity]]</f>
        <v>622.10500000000002</v>
      </c>
      <c r="M754" s="3">
        <v>1244.21</v>
      </c>
      <c r="N754" t="s">
        <v>28</v>
      </c>
      <c r="O754">
        <v>43</v>
      </c>
      <c r="P754" s="1">
        <v>45873</v>
      </c>
      <c r="Q754">
        <v>379</v>
      </c>
      <c r="R754" t="s">
        <v>29</v>
      </c>
      <c r="S754">
        <v>1</v>
      </c>
      <c r="T754" s="1">
        <v>45836</v>
      </c>
      <c r="U754" t="s">
        <v>30</v>
      </c>
      <c r="V754" t="str">
        <f>TEXT(WEEKDAY(Working_Data[[#This Row],[order_date]],1),"DDDD")</f>
        <v>Saturday</v>
      </c>
      <c r="W754" t="str">
        <f>TEXT(Working_Data[[#This Row],[order_date]],"mmmm")</f>
        <v>November</v>
      </c>
      <c r="X754" s="7">
        <f>Working_Data[[#This Row],[last_order_date]]-Working_Data[[#This Row],[signup_date]]</f>
        <v>251</v>
      </c>
      <c r="Y754" s="7">
        <f>IF(Working_Data[[#This Row],[churned]]="Active",1,0)</f>
        <v>1</v>
      </c>
      <c r="Z754" s="7">
        <f>YEAR(Working_Data[[#This Row],[order_date]])</f>
        <v>2023</v>
      </c>
    </row>
    <row r="755" spans="1:26" x14ac:dyDescent="0.25">
      <c r="A755" t="s">
        <v>1560</v>
      </c>
      <c r="B755" t="s">
        <v>45</v>
      </c>
      <c r="C755" t="s">
        <v>82</v>
      </c>
      <c r="D755" t="s">
        <v>77</v>
      </c>
      <c r="E755" s="1">
        <v>45387</v>
      </c>
      <c r="F755" t="s">
        <v>1561</v>
      </c>
      <c r="G755" s="1">
        <v>45248</v>
      </c>
      <c r="H755" t="s">
        <v>25</v>
      </c>
      <c r="I755" t="s">
        <v>48</v>
      </c>
      <c r="J755" t="s">
        <v>67</v>
      </c>
      <c r="K755">
        <v>1</v>
      </c>
      <c r="L755" s="3">
        <f>Working_Data[[#This Row],[price2]]/Working_Data[[#This Row],[quantity]]</f>
        <v>126.19</v>
      </c>
      <c r="M755" s="3">
        <v>126.19</v>
      </c>
      <c r="N755" t="s">
        <v>35</v>
      </c>
      <c r="O755">
        <v>38</v>
      </c>
      <c r="P755" s="1">
        <v>45750</v>
      </c>
      <c r="Q755">
        <v>87</v>
      </c>
      <c r="R755" t="s">
        <v>29</v>
      </c>
      <c r="S755">
        <v>3</v>
      </c>
      <c r="T755" s="1">
        <v>45687</v>
      </c>
      <c r="U755" t="s">
        <v>36</v>
      </c>
      <c r="V755" t="str">
        <f>TEXT(WEEKDAY(Working_Data[[#This Row],[order_date]],1),"DDDD")</f>
        <v>Saturday</v>
      </c>
      <c r="W755" t="str">
        <f>TEXT(Working_Data[[#This Row],[order_date]],"mmmm")</f>
        <v>November</v>
      </c>
      <c r="X755" s="7">
        <f>Working_Data[[#This Row],[last_order_date]]-Working_Data[[#This Row],[signup_date]]</f>
        <v>363</v>
      </c>
      <c r="Y755" s="7">
        <f>IF(Working_Data[[#This Row],[churned]]="Active",1,0)</f>
        <v>1</v>
      </c>
      <c r="Z755" s="7">
        <f>YEAR(Working_Data[[#This Row],[order_date]])</f>
        <v>2023</v>
      </c>
    </row>
    <row r="756" spans="1:26" x14ac:dyDescent="0.25">
      <c r="A756" t="s">
        <v>1562</v>
      </c>
      <c r="B756" t="s">
        <v>21</v>
      </c>
      <c r="C756" t="s">
        <v>39</v>
      </c>
      <c r="D756" t="s">
        <v>32</v>
      </c>
      <c r="E756" s="1">
        <v>45405</v>
      </c>
      <c r="F756" t="s">
        <v>1563</v>
      </c>
      <c r="G756" s="1">
        <v>45249</v>
      </c>
      <c r="H756" t="s">
        <v>47</v>
      </c>
      <c r="I756" t="s">
        <v>54</v>
      </c>
      <c r="J756" t="s">
        <v>64</v>
      </c>
      <c r="K756">
        <v>3</v>
      </c>
      <c r="L756" s="3">
        <f>Working_Data[[#This Row],[price2]]/Working_Data[[#This Row],[quantity]]</f>
        <v>238.12</v>
      </c>
      <c r="M756" s="3">
        <v>714.36</v>
      </c>
      <c r="N756" t="s">
        <v>50</v>
      </c>
      <c r="O756">
        <v>31</v>
      </c>
      <c r="P756" s="1">
        <v>45679</v>
      </c>
      <c r="Q756">
        <v>178</v>
      </c>
      <c r="R756" t="s">
        <v>43</v>
      </c>
      <c r="S756">
        <v>1</v>
      </c>
      <c r="T756" s="1">
        <v>45841</v>
      </c>
      <c r="U756" t="s">
        <v>60</v>
      </c>
      <c r="V756" t="str">
        <f>TEXT(WEEKDAY(Working_Data[[#This Row],[order_date]],1),"DDDD")</f>
        <v>Sunday</v>
      </c>
      <c r="W756" t="str">
        <f>TEXT(Working_Data[[#This Row],[order_date]],"mmmm")</f>
        <v>November</v>
      </c>
      <c r="X756" s="7">
        <f>Working_Data[[#This Row],[last_order_date]]-Working_Data[[#This Row],[signup_date]]</f>
        <v>274</v>
      </c>
      <c r="Y756" s="7">
        <f>IF(Working_Data[[#This Row],[churned]]="Active",1,0)</f>
        <v>0</v>
      </c>
      <c r="Z756" s="7">
        <f>YEAR(Working_Data[[#This Row],[order_date]])</f>
        <v>2023</v>
      </c>
    </row>
    <row r="757" spans="1:26" x14ac:dyDescent="0.25">
      <c r="A757" t="s">
        <v>1564</v>
      </c>
      <c r="B757" t="s">
        <v>45</v>
      </c>
      <c r="C757" t="s">
        <v>82</v>
      </c>
      <c r="D757" t="s">
        <v>56</v>
      </c>
      <c r="E757" s="1">
        <v>45646</v>
      </c>
      <c r="F757" t="s">
        <v>1565</v>
      </c>
      <c r="G757" s="1">
        <v>45249</v>
      </c>
      <c r="H757" t="s">
        <v>41</v>
      </c>
      <c r="I757" t="s">
        <v>54</v>
      </c>
      <c r="J757" t="s">
        <v>64</v>
      </c>
      <c r="K757">
        <v>3</v>
      </c>
      <c r="L757" s="3">
        <f>Working_Data[[#This Row],[price2]]/Working_Data[[#This Row],[quantity]]</f>
        <v>114.90666666666668</v>
      </c>
      <c r="M757" s="3">
        <v>344.72</v>
      </c>
      <c r="N757" t="s">
        <v>35</v>
      </c>
      <c r="O757">
        <v>14</v>
      </c>
      <c r="P757" s="1">
        <v>45685</v>
      </c>
      <c r="Q757">
        <v>290</v>
      </c>
      <c r="R757" t="s">
        <v>43</v>
      </c>
      <c r="S757">
        <v>2</v>
      </c>
      <c r="T757" s="1">
        <v>45672</v>
      </c>
      <c r="U757" t="s">
        <v>36</v>
      </c>
      <c r="V757" t="str">
        <f>TEXT(WEEKDAY(Working_Data[[#This Row],[order_date]],1),"DDDD")</f>
        <v>Sunday</v>
      </c>
      <c r="W757" t="str">
        <f>TEXT(Working_Data[[#This Row],[order_date]],"mmmm")</f>
        <v>November</v>
      </c>
      <c r="X757" s="7">
        <f>Working_Data[[#This Row],[last_order_date]]-Working_Data[[#This Row],[signup_date]]</f>
        <v>39</v>
      </c>
      <c r="Y757" s="7">
        <f>IF(Working_Data[[#This Row],[churned]]="Active",1,0)</f>
        <v>0</v>
      </c>
      <c r="Z757" s="7">
        <f>YEAR(Working_Data[[#This Row],[order_date]])</f>
        <v>2023</v>
      </c>
    </row>
    <row r="758" spans="1:26" x14ac:dyDescent="0.25">
      <c r="A758" t="s">
        <v>1566</v>
      </c>
      <c r="B758" t="s">
        <v>38</v>
      </c>
      <c r="C758" t="s">
        <v>82</v>
      </c>
      <c r="D758" t="s">
        <v>56</v>
      </c>
      <c r="E758" s="1">
        <v>45217</v>
      </c>
      <c r="F758" t="s">
        <v>1567</v>
      </c>
      <c r="G758" s="1">
        <v>45249</v>
      </c>
      <c r="H758" t="s">
        <v>25</v>
      </c>
      <c r="I758" t="s">
        <v>42</v>
      </c>
      <c r="J758" t="s">
        <v>67</v>
      </c>
      <c r="K758">
        <v>5</v>
      </c>
      <c r="L758" s="3">
        <f>Working_Data[[#This Row],[price2]]/Working_Data[[#This Row],[quantity]]</f>
        <v>120.328</v>
      </c>
      <c r="M758" s="3">
        <v>601.64</v>
      </c>
      <c r="N758" t="s">
        <v>35</v>
      </c>
      <c r="O758">
        <v>3</v>
      </c>
      <c r="P758" s="1">
        <v>45615</v>
      </c>
      <c r="Q758">
        <v>478</v>
      </c>
      <c r="R758" t="s">
        <v>43</v>
      </c>
      <c r="S758">
        <v>3</v>
      </c>
      <c r="T758" s="1">
        <v>45362</v>
      </c>
      <c r="U758" t="s">
        <v>60</v>
      </c>
      <c r="V758" t="str">
        <f>TEXT(WEEKDAY(Working_Data[[#This Row],[order_date]],1),"DDDD")</f>
        <v>Sunday</v>
      </c>
      <c r="W758" t="str">
        <f>TEXT(Working_Data[[#This Row],[order_date]],"mmmm")</f>
        <v>November</v>
      </c>
      <c r="X758" s="7">
        <f>Working_Data[[#This Row],[last_order_date]]-Working_Data[[#This Row],[signup_date]]</f>
        <v>398</v>
      </c>
      <c r="Y758" s="7">
        <f>IF(Working_Data[[#This Row],[churned]]="Active",1,0)</f>
        <v>0</v>
      </c>
      <c r="Z758" s="7">
        <f>YEAR(Working_Data[[#This Row],[order_date]])</f>
        <v>2023</v>
      </c>
    </row>
    <row r="759" spans="1:26" x14ac:dyDescent="0.25">
      <c r="A759" t="s">
        <v>1568</v>
      </c>
      <c r="B759" t="s">
        <v>38</v>
      </c>
      <c r="C759" t="s">
        <v>39</v>
      </c>
      <c r="D759" t="s">
        <v>23</v>
      </c>
      <c r="E759" s="1">
        <v>45693</v>
      </c>
      <c r="F759" t="s">
        <v>1569</v>
      </c>
      <c r="G759" s="1">
        <v>45249</v>
      </c>
      <c r="H759" t="s">
        <v>34</v>
      </c>
      <c r="I759" t="s">
        <v>54</v>
      </c>
      <c r="J759" t="s">
        <v>49</v>
      </c>
      <c r="K759">
        <v>4</v>
      </c>
      <c r="L759" s="3">
        <f>Working_Data[[#This Row],[price2]]/Working_Data[[#This Row],[quantity]]</f>
        <v>297.51749999999998</v>
      </c>
      <c r="M759" s="3">
        <v>1190.07</v>
      </c>
      <c r="N759" t="s">
        <v>50</v>
      </c>
      <c r="O759">
        <v>10</v>
      </c>
      <c r="P759" s="1">
        <v>45792</v>
      </c>
      <c r="Q759">
        <v>126</v>
      </c>
      <c r="R759" t="s">
        <v>43</v>
      </c>
      <c r="S759">
        <v>1</v>
      </c>
      <c r="T759" s="1">
        <v>45530</v>
      </c>
      <c r="U759" t="s">
        <v>60</v>
      </c>
      <c r="V759" t="str">
        <f>TEXT(WEEKDAY(Working_Data[[#This Row],[order_date]],1),"DDDD")</f>
        <v>Sunday</v>
      </c>
      <c r="W759" t="str">
        <f>TEXT(Working_Data[[#This Row],[order_date]],"mmmm")</f>
        <v>November</v>
      </c>
      <c r="X759" s="7">
        <f>Working_Data[[#This Row],[last_order_date]]-Working_Data[[#This Row],[signup_date]]</f>
        <v>99</v>
      </c>
      <c r="Y759" s="7">
        <f>IF(Working_Data[[#This Row],[churned]]="Active",1,0)</f>
        <v>0</v>
      </c>
      <c r="Z759" s="7">
        <f>YEAR(Working_Data[[#This Row],[order_date]])</f>
        <v>2023</v>
      </c>
    </row>
    <row r="760" spans="1:26" x14ac:dyDescent="0.25">
      <c r="A760" t="s">
        <v>1570</v>
      </c>
      <c r="B760" t="s">
        <v>45</v>
      </c>
      <c r="C760" t="s">
        <v>22</v>
      </c>
      <c r="D760" t="s">
        <v>77</v>
      </c>
      <c r="E760" s="1">
        <v>45683</v>
      </c>
      <c r="F760" t="s">
        <v>1571</v>
      </c>
      <c r="G760" s="1">
        <v>45249</v>
      </c>
      <c r="H760" t="s">
        <v>25</v>
      </c>
      <c r="I760" t="s">
        <v>26</v>
      </c>
      <c r="J760" t="s">
        <v>67</v>
      </c>
      <c r="K760">
        <v>3</v>
      </c>
      <c r="L760" s="3">
        <f>Working_Data[[#This Row],[price2]]/Working_Data[[#This Row],[quantity]]</f>
        <v>168.74333333333334</v>
      </c>
      <c r="M760" s="3">
        <v>506.23</v>
      </c>
      <c r="N760" t="s">
        <v>50</v>
      </c>
      <c r="O760">
        <v>28</v>
      </c>
      <c r="P760" s="1">
        <v>45841</v>
      </c>
      <c r="Q760">
        <v>145</v>
      </c>
      <c r="R760" t="s">
        <v>29</v>
      </c>
      <c r="S760">
        <v>1</v>
      </c>
      <c r="T760" s="1">
        <v>45724</v>
      </c>
      <c r="U760" t="s">
        <v>60</v>
      </c>
      <c r="V760" t="str">
        <f>TEXT(WEEKDAY(Working_Data[[#This Row],[order_date]],1),"DDDD")</f>
        <v>Sunday</v>
      </c>
      <c r="W760" t="str">
        <f>TEXT(Working_Data[[#This Row],[order_date]],"mmmm")</f>
        <v>November</v>
      </c>
      <c r="X760" s="7">
        <f>Working_Data[[#This Row],[last_order_date]]-Working_Data[[#This Row],[signup_date]]</f>
        <v>158</v>
      </c>
      <c r="Y760" s="7">
        <f>IF(Working_Data[[#This Row],[churned]]="Active",1,0)</f>
        <v>1</v>
      </c>
      <c r="Z760" s="7">
        <f>YEAR(Working_Data[[#This Row],[order_date]])</f>
        <v>2023</v>
      </c>
    </row>
    <row r="761" spans="1:26" x14ac:dyDescent="0.25">
      <c r="A761" t="s">
        <v>1572</v>
      </c>
      <c r="B761" t="s">
        <v>21</v>
      </c>
      <c r="C761" t="s">
        <v>82</v>
      </c>
      <c r="D761" t="s">
        <v>77</v>
      </c>
      <c r="E761" s="1">
        <v>45415</v>
      </c>
      <c r="F761" t="s">
        <v>1573</v>
      </c>
      <c r="G761" s="1">
        <v>45249</v>
      </c>
      <c r="H761" t="s">
        <v>47</v>
      </c>
      <c r="I761" t="s">
        <v>26</v>
      </c>
      <c r="J761" t="s">
        <v>67</v>
      </c>
      <c r="K761">
        <v>2</v>
      </c>
      <c r="L761" s="3">
        <f>Working_Data[[#This Row],[price2]]/Working_Data[[#This Row],[quantity]]</f>
        <v>442.22500000000002</v>
      </c>
      <c r="M761" s="3">
        <v>884.45</v>
      </c>
      <c r="N761" t="s">
        <v>35</v>
      </c>
      <c r="O761">
        <v>28</v>
      </c>
      <c r="P761" s="1">
        <v>45751</v>
      </c>
      <c r="Q761">
        <v>277</v>
      </c>
      <c r="R761" t="s">
        <v>29</v>
      </c>
      <c r="S761">
        <v>1</v>
      </c>
      <c r="T761" s="1">
        <v>45526</v>
      </c>
      <c r="U761" t="s">
        <v>30</v>
      </c>
      <c r="V761" t="str">
        <f>TEXT(WEEKDAY(Working_Data[[#This Row],[order_date]],1),"DDDD")</f>
        <v>Sunday</v>
      </c>
      <c r="W761" t="str">
        <f>TEXT(Working_Data[[#This Row],[order_date]],"mmmm")</f>
        <v>November</v>
      </c>
      <c r="X761" s="7">
        <f>Working_Data[[#This Row],[last_order_date]]-Working_Data[[#This Row],[signup_date]]</f>
        <v>336</v>
      </c>
      <c r="Y761" s="7">
        <f>IF(Working_Data[[#This Row],[churned]]="Active",1,0)</f>
        <v>1</v>
      </c>
      <c r="Z761" s="7">
        <f>YEAR(Working_Data[[#This Row],[order_date]])</f>
        <v>2023</v>
      </c>
    </row>
    <row r="762" spans="1:26" x14ac:dyDescent="0.25">
      <c r="A762" t="s">
        <v>1574</v>
      </c>
      <c r="B762" t="s">
        <v>38</v>
      </c>
      <c r="C762" t="s">
        <v>82</v>
      </c>
      <c r="D762" t="s">
        <v>23</v>
      </c>
      <c r="E762" s="1">
        <v>45528</v>
      </c>
      <c r="F762" t="s">
        <v>1575</v>
      </c>
      <c r="G762" s="1">
        <v>45249</v>
      </c>
      <c r="H762" t="s">
        <v>41</v>
      </c>
      <c r="I762" t="s">
        <v>63</v>
      </c>
      <c r="J762" t="s">
        <v>59</v>
      </c>
      <c r="K762">
        <v>5</v>
      </c>
      <c r="L762" s="3">
        <f>Working_Data[[#This Row],[price2]]/Working_Data[[#This Row],[quantity]]</f>
        <v>226.97399999999999</v>
      </c>
      <c r="M762" s="3">
        <v>1134.8699999999999</v>
      </c>
      <c r="N762" t="s">
        <v>50</v>
      </c>
      <c r="O762">
        <v>9</v>
      </c>
      <c r="P762" s="1">
        <v>45557</v>
      </c>
      <c r="Q762">
        <v>87</v>
      </c>
      <c r="R762" t="s">
        <v>29</v>
      </c>
      <c r="S762">
        <v>5</v>
      </c>
      <c r="T762" s="1">
        <v>45964</v>
      </c>
      <c r="U762" t="s">
        <v>36</v>
      </c>
      <c r="V762" t="str">
        <f>TEXT(WEEKDAY(Working_Data[[#This Row],[order_date]],1),"DDDD")</f>
        <v>Sunday</v>
      </c>
      <c r="W762" t="str">
        <f>TEXT(Working_Data[[#This Row],[order_date]],"mmmm")</f>
        <v>November</v>
      </c>
      <c r="X762" s="7">
        <f>Working_Data[[#This Row],[last_order_date]]-Working_Data[[#This Row],[signup_date]]</f>
        <v>29</v>
      </c>
      <c r="Y762" s="7">
        <f>IF(Working_Data[[#This Row],[churned]]="Active",1,0)</f>
        <v>1</v>
      </c>
      <c r="Z762" s="7">
        <f>YEAR(Working_Data[[#This Row],[order_date]])</f>
        <v>2023</v>
      </c>
    </row>
    <row r="763" spans="1:26" x14ac:dyDescent="0.25">
      <c r="A763" t="s">
        <v>1576</v>
      </c>
      <c r="B763" t="s">
        <v>38</v>
      </c>
      <c r="C763" t="s">
        <v>82</v>
      </c>
      <c r="D763" t="s">
        <v>77</v>
      </c>
      <c r="E763" s="1">
        <v>45808</v>
      </c>
      <c r="F763" t="s">
        <v>1577</v>
      </c>
      <c r="G763" s="1">
        <v>45249</v>
      </c>
      <c r="H763" t="s">
        <v>58</v>
      </c>
      <c r="I763" t="s">
        <v>42</v>
      </c>
      <c r="J763" t="s">
        <v>59</v>
      </c>
      <c r="K763">
        <v>1</v>
      </c>
      <c r="L763" s="3">
        <f>Working_Data[[#This Row],[price2]]/Working_Data[[#This Row],[quantity]]</f>
        <v>377.64</v>
      </c>
      <c r="M763" s="3">
        <v>377.64</v>
      </c>
      <c r="N763" t="s">
        <v>35</v>
      </c>
      <c r="O763">
        <v>47</v>
      </c>
      <c r="P763" s="1">
        <v>45772</v>
      </c>
      <c r="Q763">
        <v>133</v>
      </c>
      <c r="R763" t="s">
        <v>43</v>
      </c>
      <c r="S763">
        <v>5</v>
      </c>
      <c r="T763" s="1">
        <v>45656</v>
      </c>
      <c r="U763" t="s">
        <v>60</v>
      </c>
      <c r="V763" t="str">
        <f>TEXT(WEEKDAY(Working_Data[[#This Row],[order_date]],1),"DDDD")</f>
        <v>Sunday</v>
      </c>
      <c r="W763" t="str">
        <f>TEXT(Working_Data[[#This Row],[order_date]],"mmmm")</f>
        <v>November</v>
      </c>
      <c r="X763" s="7">
        <f>Working_Data[[#This Row],[last_order_date]]-Working_Data[[#This Row],[signup_date]]</f>
        <v>-36</v>
      </c>
      <c r="Y763" s="7">
        <f>IF(Working_Data[[#This Row],[churned]]="Active",1,0)</f>
        <v>0</v>
      </c>
      <c r="Z763" s="7">
        <f>YEAR(Working_Data[[#This Row],[order_date]])</f>
        <v>2023</v>
      </c>
    </row>
    <row r="764" spans="1:26" x14ac:dyDescent="0.25">
      <c r="A764" t="s">
        <v>1578</v>
      </c>
      <c r="B764" t="s">
        <v>38</v>
      </c>
      <c r="C764" t="s">
        <v>82</v>
      </c>
      <c r="D764" t="s">
        <v>23</v>
      </c>
      <c r="E764" s="1">
        <v>45321</v>
      </c>
      <c r="F764" t="s">
        <v>1579</v>
      </c>
      <c r="G764" s="1">
        <v>45249</v>
      </c>
      <c r="H764" t="s">
        <v>25</v>
      </c>
      <c r="I764" t="s">
        <v>48</v>
      </c>
      <c r="J764" t="s">
        <v>27</v>
      </c>
      <c r="K764">
        <v>5</v>
      </c>
      <c r="L764" s="3">
        <f>Working_Data[[#This Row],[price2]]/Working_Data[[#This Row],[quantity]]</f>
        <v>107.13199999999999</v>
      </c>
      <c r="M764" s="3">
        <v>535.66</v>
      </c>
      <c r="N764" t="s">
        <v>50</v>
      </c>
      <c r="O764">
        <v>28</v>
      </c>
      <c r="P764" s="1">
        <v>45664</v>
      </c>
      <c r="Q764">
        <v>434</v>
      </c>
      <c r="R764" t="s">
        <v>29</v>
      </c>
      <c r="S764">
        <v>5</v>
      </c>
      <c r="T764" s="1">
        <v>45935</v>
      </c>
      <c r="U764" t="s">
        <v>60</v>
      </c>
      <c r="V764" t="str">
        <f>TEXT(WEEKDAY(Working_Data[[#This Row],[order_date]],1),"DDDD")</f>
        <v>Sunday</v>
      </c>
      <c r="W764" t="str">
        <f>TEXT(Working_Data[[#This Row],[order_date]],"mmmm")</f>
        <v>November</v>
      </c>
      <c r="X764" s="7">
        <f>Working_Data[[#This Row],[last_order_date]]-Working_Data[[#This Row],[signup_date]]</f>
        <v>343</v>
      </c>
      <c r="Y764" s="7">
        <f>IF(Working_Data[[#This Row],[churned]]="Active",1,0)</f>
        <v>1</v>
      </c>
      <c r="Z764" s="7">
        <f>YEAR(Working_Data[[#This Row],[order_date]])</f>
        <v>2023</v>
      </c>
    </row>
    <row r="765" spans="1:26" x14ac:dyDescent="0.25">
      <c r="A765" t="s">
        <v>1580</v>
      </c>
      <c r="B765" t="s">
        <v>38</v>
      </c>
      <c r="C765" t="s">
        <v>39</v>
      </c>
      <c r="D765" t="s">
        <v>52</v>
      </c>
      <c r="E765" s="1">
        <v>45571</v>
      </c>
      <c r="F765" t="s">
        <v>1581</v>
      </c>
      <c r="G765" s="1">
        <v>45249</v>
      </c>
      <c r="H765" t="s">
        <v>34</v>
      </c>
      <c r="I765" t="s">
        <v>26</v>
      </c>
      <c r="J765" t="s">
        <v>27</v>
      </c>
      <c r="K765">
        <v>4</v>
      </c>
      <c r="L765" s="3">
        <f>Working_Data[[#This Row],[price2]]/Working_Data[[#This Row],[quantity]]</f>
        <v>347.755</v>
      </c>
      <c r="M765" s="3">
        <v>1391.02</v>
      </c>
      <c r="N765" t="s">
        <v>28</v>
      </c>
      <c r="O765">
        <v>49</v>
      </c>
      <c r="P765" s="1">
        <v>45767</v>
      </c>
      <c r="Q765">
        <v>299</v>
      </c>
      <c r="R765" t="s">
        <v>29</v>
      </c>
      <c r="S765">
        <v>3</v>
      </c>
      <c r="T765" s="1">
        <v>45709</v>
      </c>
      <c r="U765" t="s">
        <v>60</v>
      </c>
      <c r="V765" t="str">
        <f>TEXT(WEEKDAY(Working_Data[[#This Row],[order_date]],1),"DDDD")</f>
        <v>Sunday</v>
      </c>
      <c r="W765" t="str">
        <f>TEXT(Working_Data[[#This Row],[order_date]],"mmmm")</f>
        <v>November</v>
      </c>
      <c r="X765" s="7">
        <f>Working_Data[[#This Row],[last_order_date]]-Working_Data[[#This Row],[signup_date]]</f>
        <v>196</v>
      </c>
      <c r="Y765" s="7">
        <f>IF(Working_Data[[#This Row],[churned]]="Active",1,0)</f>
        <v>1</v>
      </c>
      <c r="Z765" s="7">
        <f>YEAR(Working_Data[[#This Row],[order_date]])</f>
        <v>2023</v>
      </c>
    </row>
    <row r="766" spans="1:26" x14ac:dyDescent="0.25">
      <c r="A766" t="s">
        <v>1582</v>
      </c>
      <c r="B766" t="s">
        <v>45</v>
      </c>
      <c r="C766" t="s">
        <v>22</v>
      </c>
      <c r="D766" t="s">
        <v>23</v>
      </c>
      <c r="E766" s="1">
        <v>45830</v>
      </c>
      <c r="F766" t="s">
        <v>1583</v>
      </c>
      <c r="G766" s="1">
        <v>45249</v>
      </c>
      <c r="H766" t="s">
        <v>41</v>
      </c>
      <c r="I766" t="s">
        <v>42</v>
      </c>
      <c r="J766" t="s">
        <v>27</v>
      </c>
      <c r="K766">
        <v>3</v>
      </c>
      <c r="L766" s="3">
        <f>Working_Data[[#This Row],[price2]]/Working_Data[[#This Row],[quantity]]</f>
        <v>421.78666666666663</v>
      </c>
      <c r="M766" s="3">
        <v>1265.3599999999999</v>
      </c>
      <c r="N766" t="s">
        <v>28</v>
      </c>
      <c r="O766">
        <v>21</v>
      </c>
      <c r="P766" s="1">
        <v>45747</v>
      </c>
      <c r="Q766">
        <v>386</v>
      </c>
      <c r="R766" t="s">
        <v>29</v>
      </c>
      <c r="S766">
        <v>3</v>
      </c>
      <c r="T766" s="1">
        <v>45686</v>
      </c>
      <c r="U766" t="s">
        <v>60</v>
      </c>
      <c r="V766" t="str">
        <f>TEXT(WEEKDAY(Working_Data[[#This Row],[order_date]],1),"DDDD")</f>
        <v>Sunday</v>
      </c>
      <c r="W766" t="str">
        <f>TEXT(Working_Data[[#This Row],[order_date]],"mmmm")</f>
        <v>November</v>
      </c>
      <c r="X766" s="7">
        <f>Working_Data[[#This Row],[last_order_date]]-Working_Data[[#This Row],[signup_date]]</f>
        <v>-83</v>
      </c>
      <c r="Y766" s="7">
        <f>IF(Working_Data[[#This Row],[churned]]="Active",1,0)</f>
        <v>1</v>
      </c>
      <c r="Z766" s="7">
        <f>YEAR(Working_Data[[#This Row],[order_date]])</f>
        <v>2023</v>
      </c>
    </row>
    <row r="767" spans="1:26" x14ac:dyDescent="0.25">
      <c r="A767" t="s">
        <v>1584</v>
      </c>
      <c r="B767" t="s">
        <v>21</v>
      </c>
      <c r="C767" t="s">
        <v>22</v>
      </c>
      <c r="D767" t="s">
        <v>32</v>
      </c>
      <c r="E767" s="1">
        <v>45448</v>
      </c>
      <c r="F767" t="s">
        <v>1585</v>
      </c>
      <c r="G767" s="1">
        <v>45250</v>
      </c>
      <c r="H767" t="s">
        <v>34</v>
      </c>
      <c r="I767" t="s">
        <v>54</v>
      </c>
      <c r="J767" t="s">
        <v>49</v>
      </c>
      <c r="K767">
        <v>1</v>
      </c>
      <c r="L767" s="3">
        <f>Working_Data[[#This Row],[price2]]/Working_Data[[#This Row],[quantity]]</f>
        <v>1483.24</v>
      </c>
      <c r="M767" s="3">
        <v>1483.24</v>
      </c>
      <c r="N767" t="s">
        <v>28</v>
      </c>
      <c r="O767">
        <v>50</v>
      </c>
      <c r="P767" s="1">
        <v>45679</v>
      </c>
      <c r="Q767">
        <v>427</v>
      </c>
      <c r="R767" t="s">
        <v>43</v>
      </c>
      <c r="S767">
        <v>2</v>
      </c>
      <c r="T767" s="1">
        <v>45656</v>
      </c>
      <c r="U767" t="s">
        <v>60</v>
      </c>
      <c r="V767" t="str">
        <f>TEXT(WEEKDAY(Working_Data[[#This Row],[order_date]],1),"DDDD")</f>
        <v>Monday</v>
      </c>
      <c r="W767" t="str">
        <f>TEXT(Working_Data[[#This Row],[order_date]],"mmmm")</f>
        <v>November</v>
      </c>
      <c r="X767" s="7">
        <f>Working_Data[[#This Row],[last_order_date]]-Working_Data[[#This Row],[signup_date]]</f>
        <v>231</v>
      </c>
      <c r="Y767" s="7">
        <f>IF(Working_Data[[#This Row],[churned]]="Active",1,0)</f>
        <v>0</v>
      </c>
      <c r="Z767" s="7">
        <f>YEAR(Working_Data[[#This Row],[order_date]])</f>
        <v>2023</v>
      </c>
    </row>
    <row r="768" spans="1:26" x14ac:dyDescent="0.25">
      <c r="A768" t="s">
        <v>1586</v>
      </c>
      <c r="B768" t="s">
        <v>38</v>
      </c>
      <c r="C768" t="s">
        <v>82</v>
      </c>
      <c r="D768" t="s">
        <v>32</v>
      </c>
      <c r="E768" s="1">
        <v>45479</v>
      </c>
      <c r="F768" t="s">
        <v>1587</v>
      </c>
      <c r="G768" s="1">
        <v>45250</v>
      </c>
      <c r="H768" t="s">
        <v>34</v>
      </c>
      <c r="I768" t="s">
        <v>63</v>
      </c>
      <c r="J768" t="s">
        <v>64</v>
      </c>
      <c r="K768">
        <v>1</v>
      </c>
      <c r="L768" s="3">
        <f>Working_Data[[#This Row],[price2]]/Working_Data[[#This Row],[quantity]]</f>
        <v>288.68</v>
      </c>
      <c r="M768" s="3">
        <v>288.68</v>
      </c>
      <c r="N768" t="s">
        <v>50</v>
      </c>
      <c r="O768">
        <v>45</v>
      </c>
      <c r="P768" s="1">
        <v>45964</v>
      </c>
      <c r="Q768">
        <v>136</v>
      </c>
      <c r="R768" t="s">
        <v>29</v>
      </c>
      <c r="S768">
        <v>2</v>
      </c>
      <c r="T768" s="1">
        <v>45695</v>
      </c>
      <c r="U768" t="s">
        <v>60</v>
      </c>
      <c r="V768" t="str">
        <f>TEXT(WEEKDAY(Working_Data[[#This Row],[order_date]],1),"DDDD")</f>
        <v>Monday</v>
      </c>
      <c r="W768" t="str">
        <f>TEXT(Working_Data[[#This Row],[order_date]],"mmmm")</f>
        <v>November</v>
      </c>
      <c r="X768" s="7">
        <f>Working_Data[[#This Row],[last_order_date]]-Working_Data[[#This Row],[signup_date]]</f>
        <v>485</v>
      </c>
      <c r="Y768" s="7">
        <f>IF(Working_Data[[#This Row],[churned]]="Active",1,0)</f>
        <v>1</v>
      </c>
      <c r="Z768" s="7">
        <f>YEAR(Working_Data[[#This Row],[order_date]])</f>
        <v>2023</v>
      </c>
    </row>
    <row r="769" spans="1:26" x14ac:dyDescent="0.25">
      <c r="A769" t="s">
        <v>1588</v>
      </c>
      <c r="B769" t="s">
        <v>45</v>
      </c>
      <c r="C769" t="s">
        <v>82</v>
      </c>
      <c r="D769" t="s">
        <v>56</v>
      </c>
      <c r="E769" s="1">
        <v>45550</v>
      </c>
      <c r="F769" t="s">
        <v>1589</v>
      </c>
      <c r="G769" s="1">
        <v>45250</v>
      </c>
      <c r="H769" t="s">
        <v>34</v>
      </c>
      <c r="I769" t="s">
        <v>48</v>
      </c>
      <c r="J769" t="s">
        <v>49</v>
      </c>
      <c r="K769">
        <v>3</v>
      </c>
      <c r="L769" s="3">
        <f>Working_Data[[#This Row],[price2]]/Working_Data[[#This Row],[quantity]]</f>
        <v>206.78666666666666</v>
      </c>
      <c r="M769" s="3">
        <v>620.36</v>
      </c>
      <c r="N769" t="s">
        <v>28</v>
      </c>
      <c r="O769">
        <v>32</v>
      </c>
      <c r="P769" s="1">
        <v>45722</v>
      </c>
      <c r="Q769">
        <v>48</v>
      </c>
      <c r="R769" t="s">
        <v>29</v>
      </c>
      <c r="S769">
        <v>1</v>
      </c>
      <c r="T769" s="1">
        <v>45514</v>
      </c>
      <c r="U769" t="s">
        <v>30</v>
      </c>
      <c r="V769" t="str">
        <f>TEXT(WEEKDAY(Working_Data[[#This Row],[order_date]],1),"DDDD")</f>
        <v>Monday</v>
      </c>
      <c r="W769" t="str">
        <f>TEXT(Working_Data[[#This Row],[order_date]],"mmmm")</f>
        <v>November</v>
      </c>
      <c r="X769" s="7">
        <f>Working_Data[[#This Row],[last_order_date]]-Working_Data[[#This Row],[signup_date]]</f>
        <v>172</v>
      </c>
      <c r="Y769" s="7">
        <f>IF(Working_Data[[#This Row],[churned]]="Active",1,0)</f>
        <v>1</v>
      </c>
      <c r="Z769" s="7">
        <f>YEAR(Working_Data[[#This Row],[order_date]])</f>
        <v>2023</v>
      </c>
    </row>
    <row r="770" spans="1:26" x14ac:dyDescent="0.25">
      <c r="A770" t="s">
        <v>1590</v>
      </c>
      <c r="B770" t="s">
        <v>45</v>
      </c>
      <c r="C770" t="s">
        <v>22</v>
      </c>
      <c r="D770" t="s">
        <v>23</v>
      </c>
      <c r="E770" s="1">
        <v>45257</v>
      </c>
      <c r="F770" t="s">
        <v>1591</v>
      </c>
      <c r="G770" s="1">
        <v>45250</v>
      </c>
      <c r="H770" t="s">
        <v>47</v>
      </c>
      <c r="I770" t="s">
        <v>54</v>
      </c>
      <c r="J770" t="s">
        <v>59</v>
      </c>
      <c r="K770">
        <v>5</v>
      </c>
      <c r="L770" s="3">
        <f>Working_Data[[#This Row],[price2]]/Working_Data[[#This Row],[quantity]]</f>
        <v>112.506</v>
      </c>
      <c r="M770" s="3">
        <v>562.53</v>
      </c>
      <c r="N770" t="s">
        <v>28</v>
      </c>
      <c r="O770">
        <v>4</v>
      </c>
      <c r="P770" s="1">
        <v>45964</v>
      </c>
      <c r="Q770">
        <v>203</v>
      </c>
      <c r="R770" t="s">
        <v>29</v>
      </c>
      <c r="S770">
        <v>3</v>
      </c>
      <c r="T770" s="1">
        <v>45612</v>
      </c>
      <c r="U770" t="s">
        <v>36</v>
      </c>
      <c r="V770" t="str">
        <f>TEXT(WEEKDAY(Working_Data[[#This Row],[order_date]],1),"DDDD")</f>
        <v>Monday</v>
      </c>
      <c r="W770" t="str">
        <f>TEXT(Working_Data[[#This Row],[order_date]],"mmmm")</f>
        <v>November</v>
      </c>
      <c r="X770" s="7">
        <f>Working_Data[[#This Row],[last_order_date]]-Working_Data[[#This Row],[signup_date]]</f>
        <v>707</v>
      </c>
      <c r="Y770" s="7">
        <f>IF(Working_Data[[#This Row],[churned]]="Active",1,0)</f>
        <v>1</v>
      </c>
      <c r="Z770" s="7">
        <f>YEAR(Working_Data[[#This Row],[order_date]])</f>
        <v>2023</v>
      </c>
    </row>
    <row r="771" spans="1:26" x14ac:dyDescent="0.25">
      <c r="A771" t="s">
        <v>1592</v>
      </c>
      <c r="B771" t="s">
        <v>21</v>
      </c>
      <c r="C771" t="s">
        <v>22</v>
      </c>
      <c r="D771" t="s">
        <v>77</v>
      </c>
      <c r="E771" s="1">
        <v>45693</v>
      </c>
      <c r="F771" t="s">
        <v>1593</v>
      </c>
      <c r="G771" s="1">
        <v>45250</v>
      </c>
      <c r="H771" t="s">
        <v>41</v>
      </c>
      <c r="I771" t="s">
        <v>48</v>
      </c>
      <c r="J771" t="s">
        <v>67</v>
      </c>
      <c r="K771">
        <v>3</v>
      </c>
      <c r="L771" s="3">
        <f>Working_Data[[#This Row],[price2]]/Working_Data[[#This Row],[quantity]]</f>
        <v>298.84666666666664</v>
      </c>
      <c r="M771" s="3">
        <v>896.54</v>
      </c>
      <c r="N771" t="s">
        <v>35</v>
      </c>
      <c r="O771">
        <v>6</v>
      </c>
      <c r="P771" s="1">
        <v>45784</v>
      </c>
      <c r="Q771">
        <v>133</v>
      </c>
      <c r="R771" t="s">
        <v>43</v>
      </c>
      <c r="S771">
        <v>5</v>
      </c>
      <c r="T771" s="1">
        <v>45825</v>
      </c>
      <c r="U771" t="s">
        <v>30</v>
      </c>
      <c r="V771" t="str">
        <f>TEXT(WEEKDAY(Working_Data[[#This Row],[order_date]],1),"DDDD")</f>
        <v>Monday</v>
      </c>
      <c r="W771" t="str">
        <f>TEXT(Working_Data[[#This Row],[order_date]],"mmmm")</f>
        <v>November</v>
      </c>
      <c r="X771" s="7">
        <f>Working_Data[[#This Row],[last_order_date]]-Working_Data[[#This Row],[signup_date]]</f>
        <v>91</v>
      </c>
      <c r="Y771" s="7">
        <f>IF(Working_Data[[#This Row],[churned]]="Active",1,0)</f>
        <v>0</v>
      </c>
      <c r="Z771" s="7">
        <f>YEAR(Working_Data[[#This Row],[order_date]])</f>
        <v>2023</v>
      </c>
    </row>
    <row r="772" spans="1:26" x14ac:dyDescent="0.25">
      <c r="A772" t="s">
        <v>1594</v>
      </c>
      <c r="B772" t="s">
        <v>45</v>
      </c>
      <c r="C772" t="s">
        <v>39</v>
      </c>
      <c r="D772" t="s">
        <v>77</v>
      </c>
      <c r="E772" s="1">
        <v>45394</v>
      </c>
      <c r="F772" t="s">
        <v>1595</v>
      </c>
      <c r="G772" s="1">
        <v>45251</v>
      </c>
      <c r="H772" t="s">
        <v>47</v>
      </c>
      <c r="I772" t="s">
        <v>63</v>
      </c>
      <c r="J772" t="s">
        <v>27</v>
      </c>
      <c r="K772">
        <v>1</v>
      </c>
      <c r="L772" s="3">
        <f>Working_Data[[#This Row],[price2]]/Working_Data[[#This Row],[quantity]]</f>
        <v>208.4</v>
      </c>
      <c r="M772" s="3">
        <v>208.4</v>
      </c>
      <c r="N772" t="s">
        <v>50</v>
      </c>
      <c r="O772">
        <v>28</v>
      </c>
      <c r="P772" s="1">
        <v>45483</v>
      </c>
      <c r="Q772">
        <v>134</v>
      </c>
      <c r="R772" t="s">
        <v>43</v>
      </c>
      <c r="S772">
        <v>2</v>
      </c>
      <c r="T772" s="1">
        <v>45643</v>
      </c>
      <c r="U772" t="s">
        <v>60</v>
      </c>
      <c r="V772" t="str">
        <f>TEXT(WEEKDAY(Working_Data[[#This Row],[order_date]],1),"DDDD")</f>
        <v>Tuesday</v>
      </c>
      <c r="W772" t="str">
        <f>TEXT(Working_Data[[#This Row],[order_date]],"mmmm")</f>
        <v>November</v>
      </c>
      <c r="X772" s="7">
        <f>Working_Data[[#This Row],[last_order_date]]-Working_Data[[#This Row],[signup_date]]</f>
        <v>89</v>
      </c>
      <c r="Y772" s="7">
        <f>IF(Working_Data[[#This Row],[churned]]="Active",1,0)</f>
        <v>0</v>
      </c>
      <c r="Z772" s="7">
        <f>YEAR(Working_Data[[#This Row],[order_date]])</f>
        <v>2023</v>
      </c>
    </row>
    <row r="773" spans="1:26" x14ac:dyDescent="0.25">
      <c r="A773" t="s">
        <v>1596</v>
      </c>
      <c r="B773" t="s">
        <v>21</v>
      </c>
      <c r="C773" t="s">
        <v>82</v>
      </c>
      <c r="D773" t="s">
        <v>52</v>
      </c>
      <c r="E773" s="1">
        <v>45245</v>
      </c>
      <c r="F773" t="s">
        <v>1597</v>
      </c>
      <c r="G773" s="1">
        <v>45252</v>
      </c>
      <c r="H773" t="s">
        <v>41</v>
      </c>
      <c r="I773" t="s">
        <v>42</v>
      </c>
      <c r="J773" t="s">
        <v>59</v>
      </c>
      <c r="K773">
        <v>3</v>
      </c>
      <c r="L773" s="3">
        <f>Working_Data[[#This Row],[price2]]/Working_Data[[#This Row],[quantity]]</f>
        <v>384.25333333333333</v>
      </c>
      <c r="M773" s="3">
        <v>1152.76</v>
      </c>
      <c r="N773" t="s">
        <v>28</v>
      </c>
      <c r="O773">
        <v>30</v>
      </c>
      <c r="P773" s="1">
        <v>45564</v>
      </c>
      <c r="Q773">
        <v>301</v>
      </c>
      <c r="R773" t="s">
        <v>43</v>
      </c>
      <c r="S773">
        <v>1</v>
      </c>
      <c r="T773" s="1">
        <v>45561</v>
      </c>
      <c r="U773" t="s">
        <v>60</v>
      </c>
      <c r="V773" t="str">
        <f>TEXT(WEEKDAY(Working_Data[[#This Row],[order_date]],1),"DDDD")</f>
        <v>Wednesday</v>
      </c>
      <c r="W773" t="str">
        <f>TEXT(Working_Data[[#This Row],[order_date]],"mmmm")</f>
        <v>November</v>
      </c>
      <c r="X773" s="7">
        <f>Working_Data[[#This Row],[last_order_date]]-Working_Data[[#This Row],[signup_date]]</f>
        <v>319</v>
      </c>
      <c r="Y773" s="7">
        <f>IF(Working_Data[[#This Row],[churned]]="Active",1,0)</f>
        <v>0</v>
      </c>
      <c r="Z773" s="7">
        <f>YEAR(Working_Data[[#This Row],[order_date]])</f>
        <v>2023</v>
      </c>
    </row>
    <row r="774" spans="1:26" x14ac:dyDescent="0.25">
      <c r="A774" t="s">
        <v>1598</v>
      </c>
      <c r="B774" t="s">
        <v>21</v>
      </c>
      <c r="C774" t="s">
        <v>82</v>
      </c>
      <c r="D774" t="s">
        <v>32</v>
      </c>
      <c r="E774" s="1">
        <v>45653</v>
      </c>
      <c r="F774" t="s">
        <v>1599</v>
      </c>
      <c r="G774" s="1">
        <v>45252</v>
      </c>
      <c r="H774" t="s">
        <v>47</v>
      </c>
      <c r="I774" t="s">
        <v>42</v>
      </c>
      <c r="J774" t="s">
        <v>64</v>
      </c>
      <c r="K774">
        <v>5</v>
      </c>
      <c r="L774" s="3">
        <f>Working_Data[[#This Row],[price2]]/Working_Data[[#This Row],[quantity]]</f>
        <v>75.272000000000006</v>
      </c>
      <c r="M774" s="3">
        <v>376.36</v>
      </c>
      <c r="N774" t="s">
        <v>28</v>
      </c>
      <c r="O774">
        <v>36</v>
      </c>
      <c r="P774" s="1">
        <v>45635</v>
      </c>
      <c r="Q774">
        <v>306</v>
      </c>
      <c r="R774" t="s">
        <v>29</v>
      </c>
      <c r="S774">
        <v>1</v>
      </c>
      <c r="T774" s="1">
        <v>45581</v>
      </c>
      <c r="U774" t="s">
        <v>60</v>
      </c>
      <c r="V774" t="str">
        <f>TEXT(WEEKDAY(Working_Data[[#This Row],[order_date]],1),"DDDD")</f>
        <v>Wednesday</v>
      </c>
      <c r="W774" t="str">
        <f>TEXT(Working_Data[[#This Row],[order_date]],"mmmm")</f>
        <v>November</v>
      </c>
      <c r="X774" s="7">
        <f>Working_Data[[#This Row],[last_order_date]]-Working_Data[[#This Row],[signup_date]]</f>
        <v>-18</v>
      </c>
      <c r="Y774" s="7">
        <f>IF(Working_Data[[#This Row],[churned]]="Active",1,0)</f>
        <v>1</v>
      </c>
      <c r="Z774" s="7">
        <f>YEAR(Working_Data[[#This Row],[order_date]])</f>
        <v>2023</v>
      </c>
    </row>
    <row r="775" spans="1:26" x14ac:dyDescent="0.25">
      <c r="A775" t="s">
        <v>1600</v>
      </c>
      <c r="B775" t="s">
        <v>21</v>
      </c>
      <c r="C775" t="s">
        <v>22</v>
      </c>
      <c r="D775" t="s">
        <v>77</v>
      </c>
      <c r="E775" s="1">
        <v>45363</v>
      </c>
      <c r="F775" t="s">
        <v>1601</v>
      </c>
      <c r="G775" s="1">
        <v>45252</v>
      </c>
      <c r="H775" t="s">
        <v>34</v>
      </c>
      <c r="I775" t="s">
        <v>48</v>
      </c>
      <c r="J775" t="s">
        <v>64</v>
      </c>
      <c r="K775">
        <v>1</v>
      </c>
      <c r="L775" s="3">
        <f>Working_Data[[#This Row],[price2]]/Working_Data[[#This Row],[quantity]]</f>
        <v>1018.37</v>
      </c>
      <c r="M775" s="3">
        <v>1018.37</v>
      </c>
      <c r="N775" t="s">
        <v>28</v>
      </c>
      <c r="O775">
        <v>31</v>
      </c>
      <c r="P775" s="1">
        <v>45665</v>
      </c>
      <c r="Q775">
        <v>217</v>
      </c>
      <c r="R775" t="s">
        <v>29</v>
      </c>
      <c r="S775">
        <v>2</v>
      </c>
      <c r="T775" s="1">
        <v>45300</v>
      </c>
      <c r="U775" t="s">
        <v>60</v>
      </c>
      <c r="V775" t="str">
        <f>TEXT(WEEKDAY(Working_Data[[#This Row],[order_date]],1),"DDDD")</f>
        <v>Wednesday</v>
      </c>
      <c r="W775" t="str">
        <f>TEXT(Working_Data[[#This Row],[order_date]],"mmmm")</f>
        <v>November</v>
      </c>
      <c r="X775" s="7">
        <f>Working_Data[[#This Row],[last_order_date]]-Working_Data[[#This Row],[signup_date]]</f>
        <v>302</v>
      </c>
      <c r="Y775" s="7">
        <f>IF(Working_Data[[#This Row],[churned]]="Active",1,0)</f>
        <v>1</v>
      </c>
      <c r="Z775" s="7">
        <f>YEAR(Working_Data[[#This Row],[order_date]])</f>
        <v>2023</v>
      </c>
    </row>
    <row r="776" spans="1:26" x14ac:dyDescent="0.25">
      <c r="A776" t="s">
        <v>1602</v>
      </c>
      <c r="B776" t="s">
        <v>45</v>
      </c>
      <c r="C776" t="s">
        <v>82</v>
      </c>
      <c r="D776" t="s">
        <v>32</v>
      </c>
      <c r="E776" s="1">
        <v>45333</v>
      </c>
      <c r="F776" t="s">
        <v>1603</v>
      </c>
      <c r="G776" s="1">
        <v>45252</v>
      </c>
      <c r="H776" t="s">
        <v>34</v>
      </c>
      <c r="I776" t="s">
        <v>42</v>
      </c>
      <c r="J776" t="s">
        <v>49</v>
      </c>
      <c r="K776">
        <v>1</v>
      </c>
      <c r="L776" s="3">
        <f>Working_Data[[#This Row],[price2]]/Working_Data[[#This Row],[quantity]]</f>
        <v>1401.97</v>
      </c>
      <c r="M776" s="3">
        <v>1401.97</v>
      </c>
      <c r="N776" t="s">
        <v>28</v>
      </c>
      <c r="O776">
        <v>22</v>
      </c>
      <c r="P776" s="1">
        <v>45826</v>
      </c>
      <c r="Q776">
        <v>251</v>
      </c>
      <c r="R776" t="s">
        <v>29</v>
      </c>
      <c r="S776">
        <v>5</v>
      </c>
      <c r="T776" s="1">
        <v>45740</v>
      </c>
      <c r="U776" t="s">
        <v>60</v>
      </c>
      <c r="V776" t="str">
        <f>TEXT(WEEKDAY(Working_Data[[#This Row],[order_date]],1),"DDDD")</f>
        <v>Wednesday</v>
      </c>
      <c r="W776" t="str">
        <f>TEXT(Working_Data[[#This Row],[order_date]],"mmmm")</f>
        <v>November</v>
      </c>
      <c r="X776" s="7">
        <f>Working_Data[[#This Row],[last_order_date]]-Working_Data[[#This Row],[signup_date]]</f>
        <v>493</v>
      </c>
      <c r="Y776" s="7">
        <f>IF(Working_Data[[#This Row],[churned]]="Active",1,0)</f>
        <v>1</v>
      </c>
      <c r="Z776" s="7">
        <f>YEAR(Working_Data[[#This Row],[order_date]])</f>
        <v>2023</v>
      </c>
    </row>
    <row r="777" spans="1:26" x14ac:dyDescent="0.25">
      <c r="A777" t="s">
        <v>1604</v>
      </c>
      <c r="B777" t="s">
        <v>45</v>
      </c>
      <c r="C777" t="s">
        <v>39</v>
      </c>
      <c r="D777" t="s">
        <v>56</v>
      </c>
      <c r="E777" s="1">
        <v>45841</v>
      </c>
      <c r="F777" t="s">
        <v>1605</v>
      </c>
      <c r="G777" s="1">
        <v>45252</v>
      </c>
      <c r="H777" t="s">
        <v>58</v>
      </c>
      <c r="I777" t="s">
        <v>42</v>
      </c>
      <c r="J777" t="s">
        <v>67</v>
      </c>
      <c r="K777">
        <v>2</v>
      </c>
      <c r="L777" s="3">
        <f>Working_Data[[#This Row],[price2]]/Working_Data[[#This Row],[quantity]]</f>
        <v>660.76499999999999</v>
      </c>
      <c r="M777" s="3">
        <v>1321.53</v>
      </c>
      <c r="N777" t="s">
        <v>50</v>
      </c>
      <c r="O777">
        <v>2</v>
      </c>
      <c r="P777" s="1">
        <v>45801</v>
      </c>
      <c r="Q777">
        <v>198</v>
      </c>
      <c r="R777" t="s">
        <v>43</v>
      </c>
      <c r="S777">
        <v>4</v>
      </c>
      <c r="T777" s="1">
        <v>45828</v>
      </c>
      <c r="U777" t="s">
        <v>60</v>
      </c>
      <c r="V777" t="str">
        <f>TEXT(WEEKDAY(Working_Data[[#This Row],[order_date]],1),"DDDD")</f>
        <v>Wednesday</v>
      </c>
      <c r="W777" t="str">
        <f>TEXT(Working_Data[[#This Row],[order_date]],"mmmm")</f>
        <v>November</v>
      </c>
      <c r="X777" s="7">
        <f>Working_Data[[#This Row],[last_order_date]]-Working_Data[[#This Row],[signup_date]]</f>
        <v>-40</v>
      </c>
      <c r="Y777" s="7">
        <f>IF(Working_Data[[#This Row],[churned]]="Active",1,0)</f>
        <v>0</v>
      </c>
      <c r="Z777" s="7">
        <f>YEAR(Working_Data[[#This Row],[order_date]])</f>
        <v>2023</v>
      </c>
    </row>
    <row r="778" spans="1:26" x14ac:dyDescent="0.25">
      <c r="A778" t="s">
        <v>1606</v>
      </c>
      <c r="B778" t="s">
        <v>45</v>
      </c>
      <c r="C778" t="s">
        <v>82</v>
      </c>
      <c r="D778" t="s">
        <v>52</v>
      </c>
      <c r="E778" s="1">
        <v>45599</v>
      </c>
      <c r="F778" t="s">
        <v>1607</v>
      </c>
      <c r="G778" s="1">
        <v>45252</v>
      </c>
      <c r="H778" t="s">
        <v>41</v>
      </c>
      <c r="I778" t="s">
        <v>42</v>
      </c>
      <c r="J778" t="s">
        <v>49</v>
      </c>
      <c r="K778">
        <v>4</v>
      </c>
      <c r="L778" s="3">
        <f>Working_Data[[#This Row],[price2]]/Working_Data[[#This Row],[quantity]]</f>
        <v>344.82749999999999</v>
      </c>
      <c r="M778" s="3">
        <v>1379.31</v>
      </c>
      <c r="N778" t="s">
        <v>35</v>
      </c>
      <c r="O778">
        <v>43</v>
      </c>
      <c r="P778" s="1">
        <v>45810</v>
      </c>
      <c r="Q778">
        <v>168</v>
      </c>
      <c r="R778" t="s">
        <v>43</v>
      </c>
      <c r="S778">
        <v>1</v>
      </c>
      <c r="T778" s="1">
        <v>45838</v>
      </c>
      <c r="U778" t="s">
        <v>60</v>
      </c>
      <c r="V778" t="str">
        <f>TEXT(WEEKDAY(Working_Data[[#This Row],[order_date]],1),"DDDD")</f>
        <v>Wednesday</v>
      </c>
      <c r="W778" t="str">
        <f>TEXT(Working_Data[[#This Row],[order_date]],"mmmm")</f>
        <v>November</v>
      </c>
      <c r="X778" s="7">
        <f>Working_Data[[#This Row],[last_order_date]]-Working_Data[[#This Row],[signup_date]]</f>
        <v>211</v>
      </c>
      <c r="Y778" s="7">
        <f>IF(Working_Data[[#This Row],[churned]]="Active",1,0)</f>
        <v>0</v>
      </c>
      <c r="Z778" s="7">
        <f>YEAR(Working_Data[[#This Row],[order_date]])</f>
        <v>2023</v>
      </c>
    </row>
    <row r="779" spans="1:26" x14ac:dyDescent="0.25">
      <c r="A779" t="s">
        <v>1608</v>
      </c>
      <c r="B779" t="s">
        <v>38</v>
      </c>
      <c r="C779" t="s">
        <v>39</v>
      </c>
      <c r="D779" t="s">
        <v>52</v>
      </c>
      <c r="E779" s="1">
        <v>45277</v>
      </c>
      <c r="F779" t="s">
        <v>1609</v>
      </c>
      <c r="G779" s="1">
        <v>45253</v>
      </c>
      <c r="H779" t="s">
        <v>34</v>
      </c>
      <c r="I779" t="s">
        <v>48</v>
      </c>
      <c r="J779" t="s">
        <v>49</v>
      </c>
      <c r="K779">
        <v>1</v>
      </c>
      <c r="L779" s="3">
        <f>Working_Data[[#This Row],[price2]]/Working_Data[[#This Row],[quantity]]</f>
        <v>181.42</v>
      </c>
      <c r="M779" s="3">
        <v>181.42</v>
      </c>
      <c r="N779" t="s">
        <v>50</v>
      </c>
      <c r="O779">
        <v>4</v>
      </c>
      <c r="P779" s="1">
        <v>45564</v>
      </c>
      <c r="Q779">
        <v>133</v>
      </c>
      <c r="R779" t="s">
        <v>29</v>
      </c>
      <c r="S779">
        <v>4</v>
      </c>
      <c r="T779" s="1">
        <v>45790</v>
      </c>
      <c r="U779" t="s">
        <v>30</v>
      </c>
      <c r="V779" t="str">
        <f>TEXT(WEEKDAY(Working_Data[[#This Row],[order_date]],1),"DDDD")</f>
        <v>Thursday</v>
      </c>
      <c r="W779" t="str">
        <f>TEXT(Working_Data[[#This Row],[order_date]],"mmmm")</f>
        <v>November</v>
      </c>
      <c r="X779" s="7">
        <f>Working_Data[[#This Row],[last_order_date]]-Working_Data[[#This Row],[signup_date]]</f>
        <v>287</v>
      </c>
      <c r="Y779" s="7">
        <f>IF(Working_Data[[#This Row],[churned]]="Active",1,0)</f>
        <v>1</v>
      </c>
      <c r="Z779" s="7">
        <f>YEAR(Working_Data[[#This Row],[order_date]])</f>
        <v>2023</v>
      </c>
    </row>
    <row r="780" spans="1:26" x14ac:dyDescent="0.25">
      <c r="A780" t="s">
        <v>1610</v>
      </c>
      <c r="B780" t="s">
        <v>45</v>
      </c>
      <c r="C780" t="s">
        <v>39</v>
      </c>
      <c r="D780" t="s">
        <v>56</v>
      </c>
      <c r="E780" s="1">
        <v>45525</v>
      </c>
      <c r="F780" t="s">
        <v>1611</v>
      </c>
      <c r="G780" s="1">
        <v>45253</v>
      </c>
      <c r="H780" t="s">
        <v>47</v>
      </c>
      <c r="I780" t="s">
        <v>42</v>
      </c>
      <c r="J780" t="s">
        <v>27</v>
      </c>
      <c r="K780">
        <v>4</v>
      </c>
      <c r="L780" s="3">
        <f>Working_Data[[#This Row],[price2]]/Working_Data[[#This Row],[quantity]]</f>
        <v>263.57499999999999</v>
      </c>
      <c r="M780" s="3">
        <v>1054.3</v>
      </c>
      <c r="N780" t="s">
        <v>28</v>
      </c>
      <c r="O780">
        <v>48</v>
      </c>
      <c r="P780" s="1">
        <v>45832</v>
      </c>
      <c r="Q780">
        <v>159</v>
      </c>
      <c r="R780" t="s">
        <v>43</v>
      </c>
      <c r="S780">
        <v>4</v>
      </c>
      <c r="T780" s="1">
        <v>45884</v>
      </c>
      <c r="U780" t="s">
        <v>36</v>
      </c>
      <c r="V780" t="str">
        <f>TEXT(WEEKDAY(Working_Data[[#This Row],[order_date]],1),"DDDD")</f>
        <v>Thursday</v>
      </c>
      <c r="W780" t="str">
        <f>TEXT(Working_Data[[#This Row],[order_date]],"mmmm")</f>
        <v>November</v>
      </c>
      <c r="X780" s="7">
        <f>Working_Data[[#This Row],[last_order_date]]-Working_Data[[#This Row],[signup_date]]</f>
        <v>307</v>
      </c>
      <c r="Y780" s="7">
        <f>IF(Working_Data[[#This Row],[churned]]="Active",1,0)</f>
        <v>0</v>
      </c>
      <c r="Z780" s="7">
        <f>YEAR(Working_Data[[#This Row],[order_date]])</f>
        <v>2023</v>
      </c>
    </row>
    <row r="781" spans="1:26" x14ac:dyDescent="0.25">
      <c r="A781" t="s">
        <v>1612</v>
      </c>
      <c r="B781" t="s">
        <v>45</v>
      </c>
      <c r="C781" t="s">
        <v>22</v>
      </c>
      <c r="D781" t="s">
        <v>23</v>
      </c>
      <c r="E781" s="1">
        <v>45089</v>
      </c>
      <c r="F781" t="s">
        <v>1613</v>
      </c>
      <c r="G781" s="1">
        <v>45253</v>
      </c>
      <c r="H781" t="s">
        <v>58</v>
      </c>
      <c r="I781" t="s">
        <v>26</v>
      </c>
      <c r="J781" t="s">
        <v>27</v>
      </c>
      <c r="K781">
        <v>4</v>
      </c>
      <c r="L781" s="3">
        <f>Working_Data[[#This Row],[price2]]/Working_Data[[#This Row],[quantity]]</f>
        <v>324.9975</v>
      </c>
      <c r="M781" s="3">
        <v>1299.99</v>
      </c>
      <c r="N781" t="s">
        <v>28</v>
      </c>
      <c r="O781">
        <v>25</v>
      </c>
      <c r="P781" s="1">
        <v>45837</v>
      </c>
      <c r="Q781">
        <v>453</v>
      </c>
      <c r="R781" t="s">
        <v>29</v>
      </c>
      <c r="S781">
        <v>1</v>
      </c>
      <c r="T781" s="1">
        <v>45853</v>
      </c>
      <c r="U781" t="s">
        <v>36</v>
      </c>
      <c r="V781" t="str">
        <f>TEXT(WEEKDAY(Working_Data[[#This Row],[order_date]],1),"DDDD")</f>
        <v>Thursday</v>
      </c>
      <c r="W781" t="str">
        <f>TEXT(Working_Data[[#This Row],[order_date]],"mmmm")</f>
        <v>November</v>
      </c>
      <c r="X781" s="7">
        <f>Working_Data[[#This Row],[last_order_date]]-Working_Data[[#This Row],[signup_date]]</f>
        <v>748</v>
      </c>
      <c r="Y781" s="7">
        <f>IF(Working_Data[[#This Row],[churned]]="Active",1,0)</f>
        <v>1</v>
      </c>
      <c r="Z781" s="7">
        <f>YEAR(Working_Data[[#This Row],[order_date]])</f>
        <v>2023</v>
      </c>
    </row>
    <row r="782" spans="1:26" x14ac:dyDescent="0.25">
      <c r="A782" t="s">
        <v>1614</v>
      </c>
      <c r="B782" t="s">
        <v>38</v>
      </c>
      <c r="C782" t="s">
        <v>39</v>
      </c>
      <c r="D782" t="s">
        <v>56</v>
      </c>
      <c r="E782" s="1">
        <v>45532</v>
      </c>
      <c r="F782" t="s">
        <v>1615</v>
      </c>
      <c r="G782" s="1">
        <v>45253</v>
      </c>
      <c r="H782" t="s">
        <v>47</v>
      </c>
      <c r="I782" t="s">
        <v>26</v>
      </c>
      <c r="J782" t="s">
        <v>49</v>
      </c>
      <c r="K782">
        <v>5</v>
      </c>
      <c r="L782" s="3">
        <f>Working_Data[[#This Row],[price2]]/Working_Data[[#This Row],[quantity]]</f>
        <v>78.134</v>
      </c>
      <c r="M782" s="3">
        <v>390.67</v>
      </c>
      <c r="N782" t="s">
        <v>35</v>
      </c>
      <c r="O782">
        <v>11</v>
      </c>
      <c r="P782" s="1">
        <v>45704</v>
      </c>
      <c r="Q782">
        <v>352</v>
      </c>
      <c r="R782" t="s">
        <v>43</v>
      </c>
      <c r="S782">
        <v>4</v>
      </c>
      <c r="T782" s="1">
        <v>45780</v>
      </c>
      <c r="U782" t="s">
        <v>30</v>
      </c>
      <c r="V782" t="str">
        <f>TEXT(WEEKDAY(Working_Data[[#This Row],[order_date]],1),"DDDD")</f>
        <v>Thursday</v>
      </c>
      <c r="W782" t="str">
        <f>TEXT(Working_Data[[#This Row],[order_date]],"mmmm")</f>
        <v>November</v>
      </c>
      <c r="X782" s="7">
        <f>Working_Data[[#This Row],[last_order_date]]-Working_Data[[#This Row],[signup_date]]</f>
        <v>172</v>
      </c>
      <c r="Y782" s="7">
        <f>IF(Working_Data[[#This Row],[churned]]="Active",1,0)</f>
        <v>0</v>
      </c>
      <c r="Z782" s="7">
        <f>YEAR(Working_Data[[#This Row],[order_date]])</f>
        <v>2023</v>
      </c>
    </row>
    <row r="783" spans="1:26" x14ac:dyDescent="0.25">
      <c r="A783" t="s">
        <v>1616</v>
      </c>
      <c r="B783" t="s">
        <v>21</v>
      </c>
      <c r="C783" t="s">
        <v>22</v>
      </c>
      <c r="D783" t="s">
        <v>32</v>
      </c>
      <c r="E783" s="1">
        <v>45555</v>
      </c>
      <c r="F783" t="s">
        <v>1617</v>
      </c>
      <c r="G783" s="1">
        <v>45253</v>
      </c>
      <c r="H783" t="s">
        <v>58</v>
      </c>
      <c r="I783" t="s">
        <v>63</v>
      </c>
      <c r="J783" t="s">
        <v>67</v>
      </c>
      <c r="K783">
        <v>5</v>
      </c>
      <c r="L783" s="3">
        <f>Working_Data[[#This Row],[price2]]/Working_Data[[#This Row],[quantity]]</f>
        <v>42.095999999999997</v>
      </c>
      <c r="M783" s="3">
        <v>210.48</v>
      </c>
      <c r="N783" t="s">
        <v>35</v>
      </c>
      <c r="O783">
        <v>20</v>
      </c>
      <c r="P783" s="1">
        <v>45994</v>
      </c>
      <c r="Q783">
        <v>51</v>
      </c>
      <c r="R783" t="s">
        <v>29</v>
      </c>
      <c r="S783">
        <v>3</v>
      </c>
      <c r="T783" s="1">
        <v>45743</v>
      </c>
      <c r="U783" t="s">
        <v>60</v>
      </c>
      <c r="V783" t="str">
        <f>TEXT(WEEKDAY(Working_Data[[#This Row],[order_date]],1),"DDDD")</f>
        <v>Thursday</v>
      </c>
      <c r="W783" t="str">
        <f>TEXT(Working_Data[[#This Row],[order_date]],"mmmm")</f>
        <v>November</v>
      </c>
      <c r="X783" s="7">
        <f>Working_Data[[#This Row],[last_order_date]]-Working_Data[[#This Row],[signup_date]]</f>
        <v>439</v>
      </c>
      <c r="Y783" s="7">
        <f>IF(Working_Data[[#This Row],[churned]]="Active",1,0)</f>
        <v>1</v>
      </c>
      <c r="Z783" s="7">
        <f>YEAR(Working_Data[[#This Row],[order_date]])</f>
        <v>2023</v>
      </c>
    </row>
    <row r="784" spans="1:26" x14ac:dyDescent="0.25">
      <c r="A784" t="s">
        <v>1618</v>
      </c>
      <c r="B784" t="s">
        <v>38</v>
      </c>
      <c r="C784" t="s">
        <v>22</v>
      </c>
      <c r="D784" t="s">
        <v>32</v>
      </c>
      <c r="E784" s="1">
        <v>45324</v>
      </c>
      <c r="F784" t="s">
        <v>1619</v>
      </c>
      <c r="G784" s="1">
        <v>45253</v>
      </c>
      <c r="H784" t="s">
        <v>47</v>
      </c>
      <c r="I784" t="s">
        <v>48</v>
      </c>
      <c r="J784" t="s">
        <v>59</v>
      </c>
      <c r="K784">
        <v>3</v>
      </c>
      <c r="L784" s="3">
        <f>Working_Data[[#This Row],[price2]]/Working_Data[[#This Row],[quantity]]</f>
        <v>83.036666666666676</v>
      </c>
      <c r="M784" s="3">
        <v>249.11</v>
      </c>
      <c r="N784" t="s">
        <v>50</v>
      </c>
      <c r="O784">
        <v>39</v>
      </c>
      <c r="P784" s="1">
        <v>45785</v>
      </c>
      <c r="Q784">
        <v>237</v>
      </c>
      <c r="R784" t="s">
        <v>43</v>
      </c>
      <c r="S784">
        <v>2</v>
      </c>
      <c r="T784" s="1">
        <v>45671</v>
      </c>
      <c r="U784" t="s">
        <v>30</v>
      </c>
      <c r="V784" t="str">
        <f>TEXT(WEEKDAY(Working_Data[[#This Row],[order_date]],1),"DDDD")</f>
        <v>Thursday</v>
      </c>
      <c r="W784" t="str">
        <f>TEXT(Working_Data[[#This Row],[order_date]],"mmmm")</f>
        <v>November</v>
      </c>
      <c r="X784" s="7">
        <f>Working_Data[[#This Row],[last_order_date]]-Working_Data[[#This Row],[signup_date]]</f>
        <v>461</v>
      </c>
      <c r="Y784" s="7">
        <f>IF(Working_Data[[#This Row],[churned]]="Active",1,0)</f>
        <v>0</v>
      </c>
      <c r="Z784" s="7">
        <f>YEAR(Working_Data[[#This Row],[order_date]])</f>
        <v>2023</v>
      </c>
    </row>
    <row r="785" spans="1:26" x14ac:dyDescent="0.25">
      <c r="A785" t="s">
        <v>1620</v>
      </c>
      <c r="B785" t="s">
        <v>45</v>
      </c>
      <c r="C785" t="s">
        <v>22</v>
      </c>
      <c r="D785" t="s">
        <v>52</v>
      </c>
      <c r="E785" s="1">
        <v>45161</v>
      </c>
      <c r="F785" t="s">
        <v>1621</v>
      </c>
      <c r="G785" s="1">
        <v>45253</v>
      </c>
      <c r="H785" t="s">
        <v>47</v>
      </c>
      <c r="I785" t="s">
        <v>54</v>
      </c>
      <c r="J785" t="s">
        <v>67</v>
      </c>
      <c r="K785">
        <v>5</v>
      </c>
      <c r="L785" s="3">
        <f>Working_Data[[#This Row],[price2]]/Working_Data[[#This Row],[quantity]]</f>
        <v>258.238</v>
      </c>
      <c r="M785" s="3">
        <v>1291.19</v>
      </c>
      <c r="N785" t="s">
        <v>50</v>
      </c>
      <c r="O785">
        <v>33</v>
      </c>
      <c r="P785" s="1">
        <v>45998</v>
      </c>
      <c r="Q785">
        <v>85</v>
      </c>
      <c r="R785" t="s">
        <v>29</v>
      </c>
      <c r="S785">
        <v>5</v>
      </c>
      <c r="T785" s="1">
        <v>45643</v>
      </c>
      <c r="U785" t="s">
        <v>36</v>
      </c>
      <c r="V785" t="str">
        <f>TEXT(WEEKDAY(Working_Data[[#This Row],[order_date]],1),"DDDD")</f>
        <v>Thursday</v>
      </c>
      <c r="W785" t="str">
        <f>TEXT(Working_Data[[#This Row],[order_date]],"mmmm")</f>
        <v>November</v>
      </c>
      <c r="X785" s="7">
        <f>Working_Data[[#This Row],[last_order_date]]-Working_Data[[#This Row],[signup_date]]</f>
        <v>837</v>
      </c>
      <c r="Y785" s="7">
        <f>IF(Working_Data[[#This Row],[churned]]="Active",1,0)</f>
        <v>1</v>
      </c>
      <c r="Z785" s="7">
        <f>YEAR(Working_Data[[#This Row],[order_date]])</f>
        <v>2023</v>
      </c>
    </row>
    <row r="786" spans="1:26" x14ac:dyDescent="0.25">
      <c r="A786" t="s">
        <v>1622</v>
      </c>
      <c r="B786" t="s">
        <v>45</v>
      </c>
      <c r="C786" t="s">
        <v>39</v>
      </c>
      <c r="D786" t="s">
        <v>32</v>
      </c>
      <c r="E786" s="1">
        <v>45671</v>
      </c>
      <c r="F786" t="s">
        <v>1623</v>
      </c>
      <c r="G786" s="1">
        <v>45254</v>
      </c>
      <c r="H786" t="s">
        <v>47</v>
      </c>
      <c r="I786" t="s">
        <v>54</v>
      </c>
      <c r="J786" t="s">
        <v>64</v>
      </c>
      <c r="K786">
        <v>3</v>
      </c>
      <c r="L786" s="3">
        <f>Working_Data[[#This Row],[price2]]/Working_Data[[#This Row],[quantity]]</f>
        <v>91.026666666666657</v>
      </c>
      <c r="M786" s="3">
        <v>273.08</v>
      </c>
      <c r="N786" t="s">
        <v>35</v>
      </c>
      <c r="O786">
        <v>32</v>
      </c>
      <c r="P786" s="1">
        <v>45931</v>
      </c>
      <c r="Q786">
        <v>140</v>
      </c>
      <c r="R786" t="s">
        <v>43</v>
      </c>
      <c r="S786">
        <v>2</v>
      </c>
      <c r="T786" s="1">
        <v>45933</v>
      </c>
      <c r="U786" t="s">
        <v>36</v>
      </c>
      <c r="V786" t="str">
        <f>TEXT(WEEKDAY(Working_Data[[#This Row],[order_date]],1),"DDDD")</f>
        <v>Friday</v>
      </c>
      <c r="W786" t="str">
        <f>TEXT(Working_Data[[#This Row],[order_date]],"mmmm")</f>
        <v>November</v>
      </c>
      <c r="X786" s="7">
        <f>Working_Data[[#This Row],[last_order_date]]-Working_Data[[#This Row],[signup_date]]</f>
        <v>260</v>
      </c>
      <c r="Y786" s="7">
        <f>IF(Working_Data[[#This Row],[churned]]="Active",1,0)</f>
        <v>0</v>
      </c>
      <c r="Z786" s="7">
        <f>YEAR(Working_Data[[#This Row],[order_date]])</f>
        <v>2023</v>
      </c>
    </row>
    <row r="787" spans="1:26" x14ac:dyDescent="0.25">
      <c r="A787" t="s">
        <v>1624</v>
      </c>
      <c r="B787" t="s">
        <v>45</v>
      </c>
      <c r="C787" t="s">
        <v>39</v>
      </c>
      <c r="D787" t="s">
        <v>56</v>
      </c>
      <c r="E787" s="1">
        <v>45846</v>
      </c>
      <c r="F787" t="s">
        <v>1625</v>
      </c>
      <c r="G787" s="1">
        <v>45254</v>
      </c>
      <c r="H787" t="s">
        <v>47</v>
      </c>
      <c r="I787" t="s">
        <v>63</v>
      </c>
      <c r="J787" t="s">
        <v>27</v>
      </c>
      <c r="K787">
        <v>1</v>
      </c>
      <c r="L787" s="3">
        <f>Working_Data[[#This Row],[price2]]/Working_Data[[#This Row],[quantity]]</f>
        <v>185.34</v>
      </c>
      <c r="M787" s="3">
        <v>185.34</v>
      </c>
      <c r="N787" t="s">
        <v>28</v>
      </c>
      <c r="O787">
        <v>27</v>
      </c>
      <c r="P787" s="1">
        <v>45772</v>
      </c>
      <c r="Q787">
        <v>313</v>
      </c>
      <c r="R787" t="s">
        <v>29</v>
      </c>
      <c r="S787">
        <v>3</v>
      </c>
      <c r="T787" s="1">
        <v>45551</v>
      </c>
      <c r="U787" t="s">
        <v>36</v>
      </c>
      <c r="V787" t="str">
        <f>TEXT(WEEKDAY(Working_Data[[#This Row],[order_date]],1),"DDDD")</f>
        <v>Friday</v>
      </c>
      <c r="W787" t="str">
        <f>TEXT(Working_Data[[#This Row],[order_date]],"mmmm")</f>
        <v>November</v>
      </c>
      <c r="X787" s="7">
        <f>Working_Data[[#This Row],[last_order_date]]-Working_Data[[#This Row],[signup_date]]</f>
        <v>-74</v>
      </c>
      <c r="Y787" s="7">
        <f>IF(Working_Data[[#This Row],[churned]]="Active",1,0)</f>
        <v>1</v>
      </c>
      <c r="Z787" s="7">
        <f>YEAR(Working_Data[[#This Row],[order_date]])</f>
        <v>2023</v>
      </c>
    </row>
    <row r="788" spans="1:26" x14ac:dyDescent="0.25">
      <c r="A788" t="s">
        <v>1626</v>
      </c>
      <c r="B788" t="s">
        <v>45</v>
      </c>
      <c r="C788" t="s">
        <v>82</v>
      </c>
      <c r="D788" t="s">
        <v>56</v>
      </c>
      <c r="E788" s="1">
        <v>45594</v>
      </c>
      <c r="F788" t="s">
        <v>1627</v>
      </c>
      <c r="G788" s="1">
        <v>45254</v>
      </c>
      <c r="H788" t="s">
        <v>34</v>
      </c>
      <c r="I788" t="s">
        <v>26</v>
      </c>
      <c r="J788" t="s">
        <v>67</v>
      </c>
      <c r="K788">
        <v>2</v>
      </c>
      <c r="L788" s="3">
        <f>Working_Data[[#This Row],[price2]]/Working_Data[[#This Row],[quantity]]</f>
        <v>151.595</v>
      </c>
      <c r="M788" s="3">
        <v>303.19</v>
      </c>
      <c r="N788" t="s">
        <v>50</v>
      </c>
      <c r="O788">
        <v>17</v>
      </c>
      <c r="P788" s="1">
        <v>45993</v>
      </c>
      <c r="Q788">
        <v>245</v>
      </c>
      <c r="R788" t="s">
        <v>29</v>
      </c>
      <c r="S788">
        <v>5</v>
      </c>
      <c r="T788" s="1">
        <v>45785</v>
      </c>
      <c r="U788" t="s">
        <v>60</v>
      </c>
      <c r="V788" t="str">
        <f>TEXT(WEEKDAY(Working_Data[[#This Row],[order_date]],1),"DDDD")</f>
        <v>Friday</v>
      </c>
      <c r="W788" t="str">
        <f>TEXT(Working_Data[[#This Row],[order_date]],"mmmm")</f>
        <v>November</v>
      </c>
      <c r="X788" s="7">
        <f>Working_Data[[#This Row],[last_order_date]]-Working_Data[[#This Row],[signup_date]]</f>
        <v>399</v>
      </c>
      <c r="Y788" s="7">
        <f>IF(Working_Data[[#This Row],[churned]]="Active",1,0)</f>
        <v>1</v>
      </c>
      <c r="Z788" s="7">
        <f>YEAR(Working_Data[[#This Row],[order_date]])</f>
        <v>2023</v>
      </c>
    </row>
    <row r="789" spans="1:26" x14ac:dyDescent="0.25">
      <c r="A789" t="s">
        <v>1628</v>
      </c>
      <c r="B789" t="s">
        <v>38</v>
      </c>
      <c r="C789" t="s">
        <v>39</v>
      </c>
      <c r="D789" t="s">
        <v>77</v>
      </c>
      <c r="E789" s="1">
        <v>45226</v>
      </c>
      <c r="F789" t="s">
        <v>1629</v>
      </c>
      <c r="G789" s="1">
        <v>45254</v>
      </c>
      <c r="H789" t="s">
        <v>41</v>
      </c>
      <c r="I789" t="s">
        <v>26</v>
      </c>
      <c r="J789" t="s">
        <v>64</v>
      </c>
      <c r="K789">
        <v>5</v>
      </c>
      <c r="L789" s="3">
        <f>Working_Data[[#This Row],[price2]]/Working_Data[[#This Row],[quantity]]</f>
        <v>44.908000000000001</v>
      </c>
      <c r="M789" s="3">
        <v>224.54</v>
      </c>
      <c r="N789" t="s">
        <v>50</v>
      </c>
      <c r="O789">
        <v>9</v>
      </c>
      <c r="P789" s="1">
        <v>45696</v>
      </c>
      <c r="Q789">
        <v>390</v>
      </c>
      <c r="R789" t="s">
        <v>43</v>
      </c>
      <c r="S789">
        <v>2</v>
      </c>
      <c r="T789" s="1">
        <v>45772</v>
      </c>
      <c r="U789" t="s">
        <v>36</v>
      </c>
      <c r="V789" t="str">
        <f>TEXT(WEEKDAY(Working_Data[[#This Row],[order_date]],1),"DDDD")</f>
        <v>Friday</v>
      </c>
      <c r="W789" t="str">
        <f>TEXT(Working_Data[[#This Row],[order_date]],"mmmm")</f>
        <v>November</v>
      </c>
      <c r="X789" s="7">
        <f>Working_Data[[#This Row],[last_order_date]]-Working_Data[[#This Row],[signup_date]]</f>
        <v>470</v>
      </c>
      <c r="Y789" s="7">
        <f>IF(Working_Data[[#This Row],[churned]]="Active",1,0)</f>
        <v>0</v>
      </c>
      <c r="Z789" s="7">
        <f>YEAR(Working_Data[[#This Row],[order_date]])</f>
        <v>2023</v>
      </c>
    </row>
    <row r="790" spans="1:26" x14ac:dyDescent="0.25">
      <c r="A790" t="s">
        <v>1630</v>
      </c>
      <c r="B790" t="s">
        <v>45</v>
      </c>
      <c r="C790" t="s">
        <v>39</v>
      </c>
      <c r="D790" t="s">
        <v>56</v>
      </c>
      <c r="E790" s="1">
        <v>45055</v>
      </c>
      <c r="F790" t="s">
        <v>1631</v>
      </c>
      <c r="G790" s="1">
        <v>45254</v>
      </c>
      <c r="H790" t="s">
        <v>58</v>
      </c>
      <c r="I790" t="s">
        <v>63</v>
      </c>
      <c r="J790" t="s">
        <v>59</v>
      </c>
      <c r="K790">
        <v>4</v>
      </c>
      <c r="L790" s="3">
        <f>Working_Data[[#This Row],[price2]]/Working_Data[[#This Row],[quantity]]</f>
        <v>90.88</v>
      </c>
      <c r="M790" s="3">
        <v>363.52</v>
      </c>
      <c r="N790" t="s">
        <v>28</v>
      </c>
      <c r="O790">
        <v>21</v>
      </c>
      <c r="P790" s="1">
        <v>45815</v>
      </c>
      <c r="Q790">
        <v>158</v>
      </c>
      <c r="R790" t="s">
        <v>43</v>
      </c>
      <c r="S790">
        <v>2</v>
      </c>
      <c r="T790" s="1">
        <v>45535</v>
      </c>
      <c r="U790" t="s">
        <v>36</v>
      </c>
      <c r="V790" t="str">
        <f>TEXT(WEEKDAY(Working_Data[[#This Row],[order_date]],1),"DDDD")</f>
        <v>Friday</v>
      </c>
      <c r="W790" t="str">
        <f>TEXT(Working_Data[[#This Row],[order_date]],"mmmm")</f>
        <v>November</v>
      </c>
      <c r="X790" s="7">
        <f>Working_Data[[#This Row],[last_order_date]]-Working_Data[[#This Row],[signup_date]]</f>
        <v>760</v>
      </c>
      <c r="Y790" s="7">
        <f>IF(Working_Data[[#This Row],[churned]]="Active",1,0)</f>
        <v>0</v>
      </c>
      <c r="Z790" s="7">
        <f>YEAR(Working_Data[[#This Row],[order_date]])</f>
        <v>2023</v>
      </c>
    </row>
    <row r="791" spans="1:26" x14ac:dyDescent="0.25">
      <c r="A791" t="s">
        <v>1632</v>
      </c>
      <c r="B791" t="s">
        <v>21</v>
      </c>
      <c r="C791" t="s">
        <v>39</v>
      </c>
      <c r="D791" t="s">
        <v>23</v>
      </c>
      <c r="E791" s="1">
        <v>45382</v>
      </c>
      <c r="F791" t="s">
        <v>1633</v>
      </c>
      <c r="G791" s="1">
        <v>45254</v>
      </c>
      <c r="H791" t="s">
        <v>25</v>
      </c>
      <c r="I791" t="s">
        <v>63</v>
      </c>
      <c r="J791" t="s">
        <v>59</v>
      </c>
      <c r="K791">
        <v>4</v>
      </c>
      <c r="L791" s="3">
        <f>Working_Data[[#This Row],[price2]]/Working_Data[[#This Row],[quantity]]</f>
        <v>225.845</v>
      </c>
      <c r="M791" s="3">
        <v>903.38</v>
      </c>
      <c r="N791" t="s">
        <v>35</v>
      </c>
      <c r="O791">
        <v>22</v>
      </c>
      <c r="P791" s="1">
        <v>45769</v>
      </c>
      <c r="Q791">
        <v>277</v>
      </c>
      <c r="R791" t="s">
        <v>43</v>
      </c>
      <c r="S791">
        <v>4</v>
      </c>
      <c r="T791" s="1">
        <v>45606</v>
      </c>
      <c r="U791" t="s">
        <v>60</v>
      </c>
      <c r="V791" t="str">
        <f>TEXT(WEEKDAY(Working_Data[[#This Row],[order_date]],1),"DDDD")</f>
        <v>Friday</v>
      </c>
      <c r="W791" t="str">
        <f>TEXT(Working_Data[[#This Row],[order_date]],"mmmm")</f>
        <v>November</v>
      </c>
      <c r="X791" s="7">
        <f>Working_Data[[#This Row],[last_order_date]]-Working_Data[[#This Row],[signup_date]]</f>
        <v>387</v>
      </c>
      <c r="Y791" s="7">
        <f>IF(Working_Data[[#This Row],[churned]]="Active",1,0)</f>
        <v>0</v>
      </c>
      <c r="Z791" s="7">
        <f>YEAR(Working_Data[[#This Row],[order_date]])</f>
        <v>2023</v>
      </c>
    </row>
    <row r="792" spans="1:26" x14ac:dyDescent="0.25">
      <c r="A792" t="s">
        <v>1634</v>
      </c>
      <c r="B792" t="s">
        <v>21</v>
      </c>
      <c r="C792" t="s">
        <v>22</v>
      </c>
      <c r="D792" t="s">
        <v>77</v>
      </c>
      <c r="E792" s="1">
        <v>45647</v>
      </c>
      <c r="F792" t="s">
        <v>1635</v>
      </c>
      <c r="G792" s="1">
        <v>45254</v>
      </c>
      <c r="H792" t="s">
        <v>58</v>
      </c>
      <c r="I792" t="s">
        <v>63</v>
      </c>
      <c r="J792" t="s">
        <v>59</v>
      </c>
      <c r="K792">
        <v>3</v>
      </c>
      <c r="L792" s="3">
        <f>Working_Data[[#This Row],[price2]]/Working_Data[[#This Row],[quantity]]</f>
        <v>174.98666666666668</v>
      </c>
      <c r="M792" s="3">
        <v>524.96</v>
      </c>
      <c r="N792" t="s">
        <v>50</v>
      </c>
      <c r="O792">
        <v>3</v>
      </c>
      <c r="P792" s="1">
        <v>45746</v>
      </c>
      <c r="Q792">
        <v>395</v>
      </c>
      <c r="R792" t="s">
        <v>29</v>
      </c>
      <c r="S792">
        <v>5</v>
      </c>
      <c r="T792" s="1">
        <v>45528</v>
      </c>
      <c r="U792" t="s">
        <v>30</v>
      </c>
      <c r="V792" t="str">
        <f>TEXT(WEEKDAY(Working_Data[[#This Row],[order_date]],1),"DDDD")</f>
        <v>Friday</v>
      </c>
      <c r="W792" t="str">
        <f>TEXT(Working_Data[[#This Row],[order_date]],"mmmm")</f>
        <v>November</v>
      </c>
      <c r="X792" s="7">
        <f>Working_Data[[#This Row],[last_order_date]]-Working_Data[[#This Row],[signup_date]]</f>
        <v>99</v>
      </c>
      <c r="Y792" s="7">
        <f>IF(Working_Data[[#This Row],[churned]]="Active",1,0)</f>
        <v>1</v>
      </c>
      <c r="Z792" s="7">
        <f>YEAR(Working_Data[[#This Row],[order_date]])</f>
        <v>2023</v>
      </c>
    </row>
    <row r="793" spans="1:26" x14ac:dyDescent="0.25">
      <c r="A793" t="s">
        <v>1636</v>
      </c>
      <c r="B793" t="s">
        <v>38</v>
      </c>
      <c r="C793" t="s">
        <v>82</v>
      </c>
      <c r="D793" t="s">
        <v>23</v>
      </c>
      <c r="E793" s="1">
        <v>45846</v>
      </c>
      <c r="F793" t="s">
        <v>1637</v>
      </c>
      <c r="G793" s="1">
        <v>45254</v>
      </c>
      <c r="H793" t="s">
        <v>34</v>
      </c>
      <c r="I793" t="s">
        <v>54</v>
      </c>
      <c r="J793" t="s">
        <v>59</v>
      </c>
      <c r="K793">
        <v>5</v>
      </c>
      <c r="L793" s="3">
        <f>Working_Data[[#This Row],[price2]]/Working_Data[[#This Row],[quantity]]</f>
        <v>246.12199999999999</v>
      </c>
      <c r="M793" s="3">
        <v>1230.6099999999999</v>
      </c>
      <c r="N793" t="s">
        <v>35</v>
      </c>
      <c r="O793">
        <v>45</v>
      </c>
      <c r="P793" s="1">
        <v>45830</v>
      </c>
      <c r="Q793">
        <v>286</v>
      </c>
      <c r="R793" t="s">
        <v>29</v>
      </c>
      <c r="S793">
        <v>5</v>
      </c>
      <c r="T793" s="1">
        <v>45361</v>
      </c>
      <c r="U793" t="s">
        <v>30</v>
      </c>
      <c r="V793" t="str">
        <f>TEXT(WEEKDAY(Working_Data[[#This Row],[order_date]],1),"DDDD")</f>
        <v>Friday</v>
      </c>
      <c r="W793" t="str">
        <f>TEXT(Working_Data[[#This Row],[order_date]],"mmmm")</f>
        <v>November</v>
      </c>
      <c r="X793" s="7">
        <f>Working_Data[[#This Row],[last_order_date]]-Working_Data[[#This Row],[signup_date]]</f>
        <v>-16</v>
      </c>
      <c r="Y793" s="7">
        <f>IF(Working_Data[[#This Row],[churned]]="Active",1,0)</f>
        <v>1</v>
      </c>
      <c r="Z793" s="7">
        <f>YEAR(Working_Data[[#This Row],[order_date]])</f>
        <v>2023</v>
      </c>
    </row>
    <row r="794" spans="1:26" x14ac:dyDescent="0.25">
      <c r="A794" t="s">
        <v>1638</v>
      </c>
      <c r="B794" t="s">
        <v>38</v>
      </c>
      <c r="C794" t="s">
        <v>22</v>
      </c>
      <c r="D794" t="s">
        <v>56</v>
      </c>
      <c r="E794" s="1">
        <v>45568</v>
      </c>
      <c r="F794" t="s">
        <v>1639</v>
      </c>
      <c r="G794" s="1">
        <v>45254</v>
      </c>
      <c r="H794" t="s">
        <v>34</v>
      </c>
      <c r="I794" t="s">
        <v>54</v>
      </c>
      <c r="J794" t="s">
        <v>67</v>
      </c>
      <c r="K794">
        <v>1</v>
      </c>
      <c r="L794" s="3">
        <f>Working_Data[[#This Row],[price2]]/Working_Data[[#This Row],[quantity]]</f>
        <v>776.22</v>
      </c>
      <c r="M794" s="3">
        <v>776.22</v>
      </c>
      <c r="N794" t="s">
        <v>28</v>
      </c>
      <c r="O794">
        <v>41</v>
      </c>
      <c r="P794" s="1">
        <v>45360</v>
      </c>
      <c r="Q794">
        <v>212</v>
      </c>
      <c r="R794" t="s">
        <v>43</v>
      </c>
      <c r="S794">
        <v>4</v>
      </c>
      <c r="T794" s="1">
        <v>45575</v>
      </c>
      <c r="U794" t="s">
        <v>60</v>
      </c>
      <c r="V794" t="str">
        <f>TEXT(WEEKDAY(Working_Data[[#This Row],[order_date]],1),"DDDD")</f>
        <v>Friday</v>
      </c>
      <c r="W794" t="str">
        <f>TEXT(Working_Data[[#This Row],[order_date]],"mmmm")</f>
        <v>November</v>
      </c>
      <c r="X794" s="7">
        <f>Working_Data[[#This Row],[last_order_date]]-Working_Data[[#This Row],[signup_date]]</f>
        <v>-208</v>
      </c>
      <c r="Y794" s="7">
        <f>IF(Working_Data[[#This Row],[churned]]="Active",1,0)</f>
        <v>0</v>
      </c>
      <c r="Z794" s="7">
        <f>YEAR(Working_Data[[#This Row],[order_date]])</f>
        <v>2023</v>
      </c>
    </row>
    <row r="795" spans="1:26" x14ac:dyDescent="0.25">
      <c r="A795" t="s">
        <v>1640</v>
      </c>
      <c r="B795" t="s">
        <v>38</v>
      </c>
      <c r="C795" t="s">
        <v>39</v>
      </c>
      <c r="D795" t="s">
        <v>32</v>
      </c>
      <c r="E795" s="1">
        <v>45393</v>
      </c>
      <c r="F795" t="s">
        <v>1641</v>
      </c>
      <c r="G795" s="1">
        <v>45254</v>
      </c>
      <c r="H795" t="s">
        <v>41</v>
      </c>
      <c r="I795" t="s">
        <v>42</v>
      </c>
      <c r="J795" t="s">
        <v>64</v>
      </c>
      <c r="K795">
        <v>1</v>
      </c>
      <c r="L795" s="3">
        <f>Working_Data[[#This Row],[price2]]/Working_Data[[#This Row],[quantity]]</f>
        <v>643.62</v>
      </c>
      <c r="M795" s="3">
        <v>643.62</v>
      </c>
      <c r="N795" t="s">
        <v>35</v>
      </c>
      <c r="O795">
        <v>36</v>
      </c>
      <c r="P795" s="1">
        <v>45867</v>
      </c>
      <c r="Q795">
        <v>183</v>
      </c>
      <c r="R795" t="s">
        <v>29</v>
      </c>
      <c r="S795">
        <v>2</v>
      </c>
      <c r="T795" s="1">
        <v>45735</v>
      </c>
      <c r="U795" t="s">
        <v>60</v>
      </c>
      <c r="V795" t="str">
        <f>TEXT(WEEKDAY(Working_Data[[#This Row],[order_date]],1),"DDDD")</f>
        <v>Friday</v>
      </c>
      <c r="W795" t="str">
        <f>TEXT(Working_Data[[#This Row],[order_date]],"mmmm")</f>
        <v>November</v>
      </c>
      <c r="X795" s="7">
        <f>Working_Data[[#This Row],[last_order_date]]-Working_Data[[#This Row],[signup_date]]</f>
        <v>474</v>
      </c>
      <c r="Y795" s="7">
        <f>IF(Working_Data[[#This Row],[churned]]="Active",1,0)</f>
        <v>1</v>
      </c>
      <c r="Z795" s="7">
        <f>YEAR(Working_Data[[#This Row],[order_date]])</f>
        <v>2023</v>
      </c>
    </row>
    <row r="796" spans="1:26" x14ac:dyDescent="0.25">
      <c r="A796" t="s">
        <v>1642</v>
      </c>
      <c r="B796" t="s">
        <v>45</v>
      </c>
      <c r="C796" t="s">
        <v>22</v>
      </c>
      <c r="D796" t="s">
        <v>77</v>
      </c>
      <c r="E796" s="1">
        <v>45162</v>
      </c>
      <c r="F796" t="s">
        <v>1643</v>
      </c>
      <c r="G796" s="1">
        <v>45255</v>
      </c>
      <c r="H796" t="s">
        <v>34</v>
      </c>
      <c r="I796" t="s">
        <v>54</v>
      </c>
      <c r="J796" t="s">
        <v>27</v>
      </c>
      <c r="K796">
        <v>2</v>
      </c>
      <c r="L796" s="3">
        <f>Working_Data[[#This Row],[price2]]/Working_Data[[#This Row],[quantity]]</f>
        <v>333.97500000000002</v>
      </c>
      <c r="M796" s="3">
        <v>667.95</v>
      </c>
      <c r="N796" t="s">
        <v>35</v>
      </c>
      <c r="O796">
        <v>50</v>
      </c>
      <c r="P796" s="1">
        <v>45392</v>
      </c>
      <c r="Q796">
        <v>486</v>
      </c>
      <c r="R796" t="s">
        <v>29</v>
      </c>
      <c r="S796">
        <v>1</v>
      </c>
      <c r="T796" s="1">
        <v>45705</v>
      </c>
      <c r="U796" t="s">
        <v>30</v>
      </c>
      <c r="V796" t="str">
        <f>TEXT(WEEKDAY(Working_Data[[#This Row],[order_date]],1),"DDDD")</f>
        <v>Saturday</v>
      </c>
      <c r="W796" t="str">
        <f>TEXT(Working_Data[[#This Row],[order_date]],"mmmm")</f>
        <v>November</v>
      </c>
      <c r="X796" s="7">
        <f>Working_Data[[#This Row],[last_order_date]]-Working_Data[[#This Row],[signup_date]]</f>
        <v>230</v>
      </c>
      <c r="Y796" s="7">
        <f>IF(Working_Data[[#This Row],[churned]]="Active",1,0)</f>
        <v>1</v>
      </c>
      <c r="Z796" s="7">
        <f>YEAR(Working_Data[[#This Row],[order_date]])</f>
        <v>2023</v>
      </c>
    </row>
    <row r="797" spans="1:26" x14ac:dyDescent="0.25">
      <c r="A797" t="s">
        <v>1644</v>
      </c>
      <c r="B797" t="s">
        <v>45</v>
      </c>
      <c r="C797" t="s">
        <v>22</v>
      </c>
      <c r="D797" t="s">
        <v>52</v>
      </c>
      <c r="E797" s="1">
        <v>45652</v>
      </c>
      <c r="F797" t="s">
        <v>1645</v>
      </c>
      <c r="G797" s="1">
        <v>45255</v>
      </c>
      <c r="H797" t="s">
        <v>47</v>
      </c>
      <c r="I797" t="s">
        <v>54</v>
      </c>
      <c r="J797" t="s">
        <v>59</v>
      </c>
      <c r="K797">
        <v>1</v>
      </c>
      <c r="L797" s="3">
        <f>Working_Data[[#This Row],[price2]]/Working_Data[[#This Row],[quantity]]</f>
        <v>716.43</v>
      </c>
      <c r="M797" s="3">
        <v>716.43</v>
      </c>
      <c r="N797" t="s">
        <v>28</v>
      </c>
      <c r="O797">
        <v>28</v>
      </c>
      <c r="P797" s="1">
        <v>45810</v>
      </c>
      <c r="Q797">
        <v>240</v>
      </c>
      <c r="R797" t="s">
        <v>29</v>
      </c>
      <c r="S797">
        <v>5</v>
      </c>
      <c r="T797" s="1">
        <v>45613</v>
      </c>
      <c r="U797" t="s">
        <v>30</v>
      </c>
      <c r="V797" t="str">
        <f>TEXT(WEEKDAY(Working_Data[[#This Row],[order_date]],1),"DDDD")</f>
        <v>Saturday</v>
      </c>
      <c r="W797" t="str">
        <f>TEXT(Working_Data[[#This Row],[order_date]],"mmmm")</f>
        <v>November</v>
      </c>
      <c r="X797" s="7">
        <f>Working_Data[[#This Row],[last_order_date]]-Working_Data[[#This Row],[signup_date]]</f>
        <v>158</v>
      </c>
      <c r="Y797" s="7">
        <f>IF(Working_Data[[#This Row],[churned]]="Active",1,0)</f>
        <v>1</v>
      </c>
      <c r="Z797" s="7">
        <f>YEAR(Working_Data[[#This Row],[order_date]])</f>
        <v>2023</v>
      </c>
    </row>
    <row r="798" spans="1:26" x14ac:dyDescent="0.25">
      <c r="A798" t="s">
        <v>1646</v>
      </c>
      <c r="B798" t="s">
        <v>45</v>
      </c>
      <c r="C798" t="s">
        <v>39</v>
      </c>
      <c r="D798" t="s">
        <v>23</v>
      </c>
      <c r="E798" s="1">
        <v>45647</v>
      </c>
      <c r="F798" t="s">
        <v>1647</v>
      </c>
      <c r="G798" s="1">
        <v>45255</v>
      </c>
      <c r="H798" t="s">
        <v>58</v>
      </c>
      <c r="I798" t="s">
        <v>48</v>
      </c>
      <c r="J798" t="s">
        <v>67</v>
      </c>
      <c r="K798">
        <v>5</v>
      </c>
      <c r="L798" s="3">
        <f>Working_Data[[#This Row],[price2]]/Working_Data[[#This Row],[quantity]]</f>
        <v>256.786</v>
      </c>
      <c r="M798" s="3">
        <v>1283.93</v>
      </c>
      <c r="N798" t="s">
        <v>28</v>
      </c>
      <c r="O798">
        <v>37</v>
      </c>
      <c r="P798" s="1">
        <v>45709</v>
      </c>
      <c r="Q798">
        <v>401</v>
      </c>
      <c r="R798" t="s">
        <v>43</v>
      </c>
      <c r="S798">
        <v>3</v>
      </c>
      <c r="T798" s="1">
        <v>45545</v>
      </c>
      <c r="U798" t="s">
        <v>30</v>
      </c>
      <c r="V798" t="str">
        <f>TEXT(WEEKDAY(Working_Data[[#This Row],[order_date]],1),"DDDD")</f>
        <v>Saturday</v>
      </c>
      <c r="W798" t="str">
        <f>TEXT(Working_Data[[#This Row],[order_date]],"mmmm")</f>
        <v>November</v>
      </c>
      <c r="X798" s="7">
        <f>Working_Data[[#This Row],[last_order_date]]-Working_Data[[#This Row],[signup_date]]</f>
        <v>62</v>
      </c>
      <c r="Y798" s="7">
        <f>IF(Working_Data[[#This Row],[churned]]="Active",1,0)</f>
        <v>0</v>
      </c>
      <c r="Z798" s="7">
        <f>YEAR(Working_Data[[#This Row],[order_date]])</f>
        <v>2023</v>
      </c>
    </row>
    <row r="799" spans="1:26" x14ac:dyDescent="0.25">
      <c r="A799" t="s">
        <v>1648</v>
      </c>
      <c r="B799" t="s">
        <v>38</v>
      </c>
      <c r="C799" t="s">
        <v>22</v>
      </c>
      <c r="D799" t="s">
        <v>77</v>
      </c>
      <c r="E799" s="1">
        <v>45771</v>
      </c>
      <c r="F799" t="s">
        <v>1649</v>
      </c>
      <c r="G799" s="1">
        <v>45255</v>
      </c>
      <c r="H799" t="s">
        <v>41</v>
      </c>
      <c r="I799" t="s">
        <v>48</v>
      </c>
      <c r="J799" t="s">
        <v>49</v>
      </c>
      <c r="K799">
        <v>4</v>
      </c>
      <c r="L799" s="3">
        <f>Working_Data[[#This Row],[price2]]/Working_Data[[#This Row],[quantity]]</f>
        <v>255.37</v>
      </c>
      <c r="M799" s="3">
        <v>1021.48</v>
      </c>
      <c r="N799" t="s">
        <v>28</v>
      </c>
      <c r="O799">
        <v>50</v>
      </c>
      <c r="P799" s="1">
        <v>45587</v>
      </c>
      <c r="Q799">
        <v>92</v>
      </c>
      <c r="R799" t="s">
        <v>43</v>
      </c>
      <c r="S799">
        <v>4</v>
      </c>
      <c r="T799" s="1">
        <v>45587</v>
      </c>
      <c r="U799" t="s">
        <v>36</v>
      </c>
      <c r="V799" t="str">
        <f>TEXT(WEEKDAY(Working_Data[[#This Row],[order_date]],1),"DDDD")</f>
        <v>Saturday</v>
      </c>
      <c r="W799" t="str">
        <f>TEXT(Working_Data[[#This Row],[order_date]],"mmmm")</f>
        <v>November</v>
      </c>
      <c r="X799" s="7">
        <f>Working_Data[[#This Row],[last_order_date]]-Working_Data[[#This Row],[signup_date]]</f>
        <v>-184</v>
      </c>
      <c r="Y799" s="7">
        <f>IF(Working_Data[[#This Row],[churned]]="Active",1,0)</f>
        <v>0</v>
      </c>
      <c r="Z799" s="7">
        <f>YEAR(Working_Data[[#This Row],[order_date]])</f>
        <v>2023</v>
      </c>
    </row>
    <row r="800" spans="1:26" x14ac:dyDescent="0.25">
      <c r="A800" t="s">
        <v>1650</v>
      </c>
      <c r="B800" t="s">
        <v>45</v>
      </c>
      <c r="C800" t="s">
        <v>39</v>
      </c>
      <c r="D800" t="s">
        <v>52</v>
      </c>
      <c r="E800" s="1">
        <v>45841</v>
      </c>
      <c r="F800" t="s">
        <v>1651</v>
      </c>
      <c r="G800" s="1">
        <v>45255</v>
      </c>
      <c r="H800" t="s">
        <v>25</v>
      </c>
      <c r="I800" t="s">
        <v>26</v>
      </c>
      <c r="J800" t="s">
        <v>49</v>
      </c>
      <c r="K800">
        <v>5</v>
      </c>
      <c r="L800" s="3">
        <f>Working_Data[[#This Row],[price2]]/Working_Data[[#This Row],[quantity]]</f>
        <v>267.7</v>
      </c>
      <c r="M800" s="3">
        <v>1338.5</v>
      </c>
      <c r="N800" t="s">
        <v>28</v>
      </c>
      <c r="O800">
        <v>2</v>
      </c>
      <c r="P800" s="1">
        <v>45682</v>
      </c>
      <c r="Q800">
        <v>442</v>
      </c>
      <c r="R800" t="s">
        <v>43</v>
      </c>
      <c r="S800">
        <v>3</v>
      </c>
      <c r="T800" s="1">
        <v>45747</v>
      </c>
      <c r="U800" t="s">
        <v>36</v>
      </c>
      <c r="V800" t="str">
        <f>TEXT(WEEKDAY(Working_Data[[#This Row],[order_date]],1),"DDDD")</f>
        <v>Saturday</v>
      </c>
      <c r="W800" t="str">
        <f>TEXT(Working_Data[[#This Row],[order_date]],"mmmm")</f>
        <v>November</v>
      </c>
      <c r="X800" s="7">
        <f>Working_Data[[#This Row],[last_order_date]]-Working_Data[[#This Row],[signup_date]]</f>
        <v>-159</v>
      </c>
      <c r="Y800" s="7">
        <f>IF(Working_Data[[#This Row],[churned]]="Active",1,0)</f>
        <v>0</v>
      </c>
      <c r="Z800" s="7">
        <f>YEAR(Working_Data[[#This Row],[order_date]])</f>
        <v>2023</v>
      </c>
    </row>
    <row r="801" spans="1:26" x14ac:dyDescent="0.25">
      <c r="A801" t="s">
        <v>1652</v>
      </c>
      <c r="B801" t="s">
        <v>21</v>
      </c>
      <c r="C801" t="s">
        <v>82</v>
      </c>
      <c r="D801" t="s">
        <v>32</v>
      </c>
      <c r="E801" s="1">
        <v>45483</v>
      </c>
      <c r="F801" t="s">
        <v>1653</v>
      </c>
      <c r="G801" s="1">
        <v>45255</v>
      </c>
      <c r="H801" t="s">
        <v>47</v>
      </c>
      <c r="I801" t="s">
        <v>63</v>
      </c>
      <c r="J801" t="s">
        <v>64</v>
      </c>
      <c r="K801">
        <v>3</v>
      </c>
      <c r="L801" s="3">
        <f>Working_Data[[#This Row],[price2]]/Working_Data[[#This Row],[quantity]]</f>
        <v>351.35999999999996</v>
      </c>
      <c r="M801" s="3">
        <v>1054.08</v>
      </c>
      <c r="N801" t="s">
        <v>35</v>
      </c>
      <c r="O801">
        <v>1</v>
      </c>
      <c r="P801" s="1">
        <v>45687</v>
      </c>
      <c r="Q801">
        <v>205</v>
      </c>
      <c r="R801" t="s">
        <v>43</v>
      </c>
      <c r="S801">
        <v>5</v>
      </c>
      <c r="T801" s="1">
        <v>45969</v>
      </c>
      <c r="U801" t="s">
        <v>30</v>
      </c>
      <c r="V801" t="str">
        <f>TEXT(WEEKDAY(Working_Data[[#This Row],[order_date]],1),"DDDD")</f>
        <v>Saturday</v>
      </c>
      <c r="W801" t="str">
        <f>TEXT(Working_Data[[#This Row],[order_date]],"mmmm")</f>
        <v>November</v>
      </c>
      <c r="X801" s="7">
        <f>Working_Data[[#This Row],[last_order_date]]-Working_Data[[#This Row],[signup_date]]</f>
        <v>204</v>
      </c>
      <c r="Y801" s="7">
        <f>IF(Working_Data[[#This Row],[churned]]="Active",1,0)</f>
        <v>0</v>
      </c>
      <c r="Z801" s="7">
        <f>YEAR(Working_Data[[#This Row],[order_date]])</f>
        <v>2023</v>
      </c>
    </row>
    <row r="802" spans="1:26" x14ac:dyDescent="0.25">
      <c r="A802" t="s">
        <v>1654</v>
      </c>
      <c r="B802" t="s">
        <v>21</v>
      </c>
      <c r="C802" t="s">
        <v>82</v>
      </c>
      <c r="D802" t="s">
        <v>52</v>
      </c>
      <c r="E802" s="1">
        <v>45423</v>
      </c>
      <c r="F802" t="s">
        <v>1655</v>
      </c>
      <c r="G802" s="1">
        <v>45255</v>
      </c>
      <c r="H802" t="s">
        <v>58</v>
      </c>
      <c r="I802" t="s">
        <v>54</v>
      </c>
      <c r="J802" t="s">
        <v>59</v>
      </c>
      <c r="K802">
        <v>5</v>
      </c>
      <c r="L802" s="3">
        <f>Working_Data[[#This Row],[price2]]/Working_Data[[#This Row],[quantity]]</f>
        <v>41.72</v>
      </c>
      <c r="M802" s="3">
        <v>208.6</v>
      </c>
      <c r="N802" t="s">
        <v>35</v>
      </c>
      <c r="O802">
        <v>19</v>
      </c>
      <c r="P802" s="1">
        <v>45776</v>
      </c>
      <c r="Q802">
        <v>181</v>
      </c>
      <c r="R802" t="s">
        <v>29</v>
      </c>
      <c r="S802">
        <v>5</v>
      </c>
      <c r="T802" s="1">
        <v>45638</v>
      </c>
      <c r="U802" t="s">
        <v>30</v>
      </c>
      <c r="V802" t="str">
        <f>TEXT(WEEKDAY(Working_Data[[#This Row],[order_date]],1),"DDDD")</f>
        <v>Saturday</v>
      </c>
      <c r="W802" t="str">
        <f>TEXT(Working_Data[[#This Row],[order_date]],"mmmm")</f>
        <v>November</v>
      </c>
      <c r="X802" s="7">
        <f>Working_Data[[#This Row],[last_order_date]]-Working_Data[[#This Row],[signup_date]]</f>
        <v>353</v>
      </c>
      <c r="Y802" s="7">
        <f>IF(Working_Data[[#This Row],[churned]]="Active",1,0)</f>
        <v>1</v>
      </c>
      <c r="Z802" s="7">
        <f>YEAR(Working_Data[[#This Row],[order_date]])</f>
        <v>2023</v>
      </c>
    </row>
    <row r="803" spans="1:26" x14ac:dyDescent="0.25">
      <c r="A803" t="s">
        <v>1656</v>
      </c>
      <c r="B803" t="s">
        <v>21</v>
      </c>
      <c r="C803" t="s">
        <v>22</v>
      </c>
      <c r="D803" t="s">
        <v>32</v>
      </c>
      <c r="E803" s="1">
        <v>45209</v>
      </c>
      <c r="F803" t="s">
        <v>1657</v>
      </c>
      <c r="G803" s="1">
        <v>45255</v>
      </c>
      <c r="H803" t="s">
        <v>58</v>
      </c>
      <c r="I803" t="s">
        <v>54</v>
      </c>
      <c r="J803" t="s">
        <v>27</v>
      </c>
      <c r="K803">
        <v>1</v>
      </c>
      <c r="L803" s="3">
        <f>Working_Data[[#This Row],[price2]]/Working_Data[[#This Row],[quantity]]</f>
        <v>905.48</v>
      </c>
      <c r="M803" s="3">
        <v>905.48</v>
      </c>
      <c r="N803" t="s">
        <v>28</v>
      </c>
      <c r="O803">
        <v>26</v>
      </c>
      <c r="P803" s="1">
        <v>45559</v>
      </c>
      <c r="Q803">
        <v>168</v>
      </c>
      <c r="R803" t="s">
        <v>43</v>
      </c>
      <c r="S803">
        <v>2</v>
      </c>
      <c r="T803" s="1">
        <v>45799</v>
      </c>
      <c r="U803" t="s">
        <v>36</v>
      </c>
      <c r="V803" t="str">
        <f>TEXT(WEEKDAY(Working_Data[[#This Row],[order_date]],1),"DDDD")</f>
        <v>Saturday</v>
      </c>
      <c r="W803" t="str">
        <f>TEXT(Working_Data[[#This Row],[order_date]],"mmmm")</f>
        <v>November</v>
      </c>
      <c r="X803" s="7">
        <f>Working_Data[[#This Row],[last_order_date]]-Working_Data[[#This Row],[signup_date]]</f>
        <v>350</v>
      </c>
      <c r="Y803" s="7">
        <f>IF(Working_Data[[#This Row],[churned]]="Active",1,0)</f>
        <v>0</v>
      </c>
      <c r="Z803" s="7">
        <f>YEAR(Working_Data[[#This Row],[order_date]])</f>
        <v>2023</v>
      </c>
    </row>
    <row r="804" spans="1:26" x14ac:dyDescent="0.25">
      <c r="A804" t="s">
        <v>1658</v>
      </c>
      <c r="B804" t="s">
        <v>45</v>
      </c>
      <c r="C804" t="s">
        <v>39</v>
      </c>
      <c r="D804" t="s">
        <v>56</v>
      </c>
      <c r="E804" s="1">
        <v>45839</v>
      </c>
      <c r="F804" t="s">
        <v>1659</v>
      </c>
      <c r="G804" s="1">
        <v>45255</v>
      </c>
      <c r="H804" t="s">
        <v>47</v>
      </c>
      <c r="I804" t="s">
        <v>63</v>
      </c>
      <c r="J804" t="s">
        <v>67</v>
      </c>
      <c r="K804">
        <v>4</v>
      </c>
      <c r="L804" s="3">
        <f>Working_Data[[#This Row],[price2]]/Working_Data[[#This Row],[quantity]]</f>
        <v>123.2325</v>
      </c>
      <c r="M804" s="3">
        <v>492.93</v>
      </c>
      <c r="N804" t="s">
        <v>28</v>
      </c>
      <c r="O804">
        <v>21</v>
      </c>
      <c r="P804" s="1">
        <v>45586</v>
      </c>
      <c r="Q804">
        <v>91</v>
      </c>
      <c r="R804" t="s">
        <v>43</v>
      </c>
      <c r="S804">
        <v>5</v>
      </c>
      <c r="T804" s="1">
        <v>45782</v>
      </c>
      <c r="U804" t="s">
        <v>60</v>
      </c>
      <c r="V804" t="str">
        <f>TEXT(WEEKDAY(Working_Data[[#This Row],[order_date]],1),"DDDD")</f>
        <v>Saturday</v>
      </c>
      <c r="W804" t="str">
        <f>TEXT(Working_Data[[#This Row],[order_date]],"mmmm")</f>
        <v>November</v>
      </c>
      <c r="X804" s="7">
        <f>Working_Data[[#This Row],[last_order_date]]-Working_Data[[#This Row],[signup_date]]</f>
        <v>-253</v>
      </c>
      <c r="Y804" s="7">
        <f>IF(Working_Data[[#This Row],[churned]]="Active",1,0)</f>
        <v>0</v>
      </c>
      <c r="Z804" s="7">
        <f>YEAR(Working_Data[[#This Row],[order_date]])</f>
        <v>2023</v>
      </c>
    </row>
    <row r="805" spans="1:26" x14ac:dyDescent="0.25">
      <c r="A805" t="s">
        <v>1660</v>
      </c>
      <c r="B805" t="s">
        <v>45</v>
      </c>
      <c r="C805" t="s">
        <v>82</v>
      </c>
      <c r="D805" t="s">
        <v>32</v>
      </c>
      <c r="E805" s="1">
        <v>45291</v>
      </c>
      <c r="F805" t="s">
        <v>1661</v>
      </c>
      <c r="G805" s="1">
        <v>45255</v>
      </c>
      <c r="H805" t="s">
        <v>25</v>
      </c>
      <c r="I805" t="s">
        <v>48</v>
      </c>
      <c r="J805" t="s">
        <v>64</v>
      </c>
      <c r="K805">
        <v>4</v>
      </c>
      <c r="L805" s="3">
        <f>Working_Data[[#This Row],[price2]]/Working_Data[[#This Row],[quantity]]</f>
        <v>47.017499999999998</v>
      </c>
      <c r="M805" s="3">
        <v>188.07</v>
      </c>
      <c r="N805" t="s">
        <v>35</v>
      </c>
      <c r="O805">
        <v>7</v>
      </c>
      <c r="P805" s="1">
        <v>45808</v>
      </c>
      <c r="Q805">
        <v>255</v>
      </c>
      <c r="R805" t="s">
        <v>43</v>
      </c>
      <c r="S805">
        <v>1</v>
      </c>
      <c r="T805" s="1">
        <v>45905</v>
      </c>
      <c r="U805" t="s">
        <v>60</v>
      </c>
      <c r="V805" t="str">
        <f>TEXT(WEEKDAY(Working_Data[[#This Row],[order_date]],1),"DDDD")</f>
        <v>Saturday</v>
      </c>
      <c r="W805" t="str">
        <f>TEXT(Working_Data[[#This Row],[order_date]],"mmmm")</f>
        <v>November</v>
      </c>
      <c r="X805" s="7">
        <f>Working_Data[[#This Row],[last_order_date]]-Working_Data[[#This Row],[signup_date]]</f>
        <v>517</v>
      </c>
      <c r="Y805" s="7">
        <f>IF(Working_Data[[#This Row],[churned]]="Active",1,0)</f>
        <v>0</v>
      </c>
      <c r="Z805" s="7">
        <f>YEAR(Working_Data[[#This Row],[order_date]])</f>
        <v>2023</v>
      </c>
    </row>
    <row r="806" spans="1:26" x14ac:dyDescent="0.25">
      <c r="A806" t="s">
        <v>1662</v>
      </c>
      <c r="B806" t="s">
        <v>38</v>
      </c>
      <c r="C806" t="s">
        <v>39</v>
      </c>
      <c r="D806" t="s">
        <v>77</v>
      </c>
      <c r="E806" s="1">
        <v>45258</v>
      </c>
      <c r="F806" t="s">
        <v>1663</v>
      </c>
      <c r="G806" s="1">
        <v>45255</v>
      </c>
      <c r="H806" t="s">
        <v>41</v>
      </c>
      <c r="I806" t="s">
        <v>42</v>
      </c>
      <c r="J806" t="s">
        <v>59</v>
      </c>
      <c r="K806">
        <v>4</v>
      </c>
      <c r="L806" s="3">
        <f>Working_Data[[#This Row],[price2]]/Working_Data[[#This Row],[quantity]]</f>
        <v>177.465</v>
      </c>
      <c r="M806" s="3">
        <v>709.86</v>
      </c>
      <c r="N806" t="s">
        <v>35</v>
      </c>
      <c r="O806">
        <v>43</v>
      </c>
      <c r="P806" s="1">
        <v>45525</v>
      </c>
      <c r="Q806">
        <v>182</v>
      </c>
      <c r="R806" t="s">
        <v>29</v>
      </c>
      <c r="S806">
        <v>4</v>
      </c>
      <c r="T806" s="1">
        <v>45907</v>
      </c>
      <c r="U806" t="s">
        <v>60</v>
      </c>
      <c r="V806" t="str">
        <f>TEXT(WEEKDAY(Working_Data[[#This Row],[order_date]],1),"DDDD")</f>
        <v>Saturday</v>
      </c>
      <c r="W806" t="str">
        <f>TEXT(Working_Data[[#This Row],[order_date]],"mmmm")</f>
        <v>November</v>
      </c>
      <c r="X806" s="7">
        <f>Working_Data[[#This Row],[last_order_date]]-Working_Data[[#This Row],[signup_date]]</f>
        <v>267</v>
      </c>
      <c r="Y806" s="7">
        <f>IF(Working_Data[[#This Row],[churned]]="Active",1,0)</f>
        <v>1</v>
      </c>
      <c r="Z806" s="7">
        <f>YEAR(Working_Data[[#This Row],[order_date]])</f>
        <v>2023</v>
      </c>
    </row>
    <row r="807" spans="1:26" x14ac:dyDescent="0.25">
      <c r="A807" t="s">
        <v>1664</v>
      </c>
      <c r="B807" t="s">
        <v>38</v>
      </c>
      <c r="C807" t="s">
        <v>82</v>
      </c>
      <c r="D807" t="s">
        <v>56</v>
      </c>
      <c r="E807" s="1">
        <v>45683</v>
      </c>
      <c r="F807" t="s">
        <v>1665</v>
      </c>
      <c r="G807" s="1">
        <v>45255</v>
      </c>
      <c r="H807" t="s">
        <v>47</v>
      </c>
      <c r="I807" t="s">
        <v>42</v>
      </c>
      <c r="J807" t="s">
        <v>27</v>
      </c>
      <c r="K807">
        <v>2</v>
      </c>
      <c r="L807" s="3">
        <f>Working_Data[[#This Row],[price2]]/Working_Data[[#This Row],[quantity]]</f>
        <v>551.04499999999996</v>
      </c>
      <c r="M807" s="3">
        <v>1102.0899999999999</v>
      </c>
      <c r="N807" t="s">
        <v>50</v>
      </c>
      <c r="O807">
        <v>11</v>
      </c>
      <c r="P807" s="1">
        <v>45558</v>
      </c>
      <c r="Q807">
        <v>300</v>
      </c>
      <c r="R807" t="s">
        <v>29</v>
      </c>
      <c r="S807">
        <v>1</v>
      </c>
      <c r="T807" s="1">
        <v>45695</v>
      </c>
      <c r="U807" t="s">
        <v>60</v>
      </c>
      <c r="V807" t="str">
        <f>TEXT(WEEKDAY(Working_Data[[#This Row],[order_date]],1),"DDDD")</f>
        <v>Saturday</v>
      </c>
      <c r="W807" t="str">
        <f>TEXT(Working_Data[[#This Row],[order_date]],"mmmm")</f>
        <v>November</v>
      </c>
      <c r="X807" s="7">
        <f>Working_Data[[#This Row],[last_order_date]]-Working_Data[[#This Row],[signup_date]]</f>
        <v>-125</v>
      </c>
      <c r="Y807" s="7">
        <f>IF(Working_Data[[#This Row],[churned]]="Active",1,0)</f>
        <v>1</v>
      </c>
      <c r="Z807" s="7">
        <f>YEAR(Working_Data[[#This Row],[order_date]])</f>
        <v>2023</v>
      </c>
    </row>
    <row r="808" spans="1:26" x14ac:dyDescent="0.25">
      <c r="A808" t="s">
        <v>1666</v>
      </c>
      <c r="B808" t="s">
        <v>21</v>
      </c>
      <c r="C808" t="s">
        <v>82</v>
      </c>
      <c r="D808" t="s">
        <v>23</v>
      </c>
      <c r="E808" s="1">
        <v>45509</v>
      </c>
      <c r="F808" t="s">
        <v>1667</v>
      </c>
      <c r="G808" s="1">
        <v>45256</v>
      </c>
      <c r="H808" t="s">
        <v>58</v>
      </c>
      <c r="I808" t="s">
        <v>26</v>
      </c>
      <c r="J808" t="s">
        <v>59</v>
      </c>
      <c r="K808">
        <v>3</v>
      </c>
      <c r="L808" s="3">
        <f>Working_Data[[#This Row],[price2]]/Working_Data[[#This Row],[quantity]]</f>
        <v>70.906666666666666</v>
      </c>
      <c r="M808" s="3">
        <v>212.72</v>
      </c>
      <c r="N808" t="s">
        <v>28</v>
      </c>
      <c r="O808">
        <v>23</v>
      </c>
      <c r="P808" s="1">
        <v>45636</v>
      </c>
      <c r="Q808">
        <v>364</v>
      </c>
      <c r="R808" t="s">
        <v>43</v>
      </c>
      <c r="S808">
        <v>5</v>
      </c>
      <c r="T808" s="1">
        <v>45846</v>
      </c>
      <c r="U808" t="s">
        <v>36</v>
      </c>
      <c r="V808" t="str">
        <f>TEXT(WEEKDAY(Working_Data[[#This Row],[order_date]],1),"DDDD")</f>
        <v>Sunday</v>
      </c>
      <c r="W808" t="str">
        <f>TEXT(Working_Data[[#This Row],[order_date]],"mmmm")</f>
        <v>November</v>
      </c>
      <c r="X808" s="7">
        <f>Working_Data[[#This Row],[last_order_date]]-Working_Data[[#This Row],[signup_date]]</f>
        <v>127</v>
      </c>
      <c r="Y808" s="7">
        <f>IF(Working_Data[[#This Row],[churned]]="Active",1,0)</f>
        <v>0</v>
      </c>
      <c r="Z808" s="7">
        <f>YEAR(Working_Data[[#This Row],[order_date]])</f>
        <v>2023</v>
      </c>
    </row>
    <row r="809" spans="1:26" x14ac:dyDescent="0.25">
      <c r="A809" t="s">
        <v>1668</v>
      </c>
      <c r="B809" t="s">
        <v>38</v>
      </c>
      <c r="C809" t="s">
        <v>82</v>
      </c>
      <c r="D809" t="s">
        <v>52</v>
      </c>
      <c r="E809" s="1">
        <v>45439</v>
      </c>
      <c r="F809" t="s">
        <v>1669</v>
      </c>
      <c r="G809" s="1">
        <v>45256</v>
      </c>
      <c r="H809" t="s">
        <v>25</v>
      </c>
      <c r="I809" t="s">
        <v>42</v>
      </c>
      <c r="J809" t="s">
        <v>64</v>
      </c>
      <c r="K809">
        <v>5</v>
      </c>
      <c r="L809" s="3">
        <f>Working_Data[[#This Row],[price2]]/Working_Data[[#This Row],[quantity]]</f>
        <v>252.37800000000001</v>
      </c>
      <c r="M809" s="3">
        <v>1261.8900000000001</v>
      </c>
      <c r="N809" t="s">
        <v>50</v>
      </c>
      <c r="O809">
        <v>27</v>
      </c>
      <c r="P809" s="1">
        <v>45661</v>
      </c>
      <c r="Q809">
        <v>40</v>
      </c>
      <c r="R809" t="s">
        <v>29</v>
      </c>
      <c r="S809">
        <v>1</v>
      </c>
      <c r="T809" s="1">
        <v>45826</v>
      </c>
      <c r="U809" t="s">
        <v>36</v>
      </c>
      <c r="V809" t="str">
        <f>TEXT(WEEKDAY(Working_Data[[#This Row],[order_date]],1),"DDDD")</f>
        <v>Sunday</v>
      </c>
      <c r="W809" t="str">
        <f>TEXT(Working_Data[[#This Row],[order_date]],"mmmm")</f>
        <v>November</v>
      </c>
      <c r="X809" s="7">
        <f>Working_Data[[#This Row],[last_order_date]]-Working_Data[[#This Row],[signup_date]]</f>
        <v>222</v>
      </c>
      <c r="Y809" s="7">
        <f>IF(Working_Data[[#This Row],[churned]]="Active",1,0)</f>
        <v>1</v>
      </c>
      <c r="Z809" s="7">
        <f>YEAR(Working_Data[[#This Row],[order_date]])</f>
        <v>2023</v>
      </c>
    </row>
    <row r="810" spans="1:26" x14ac:dyDescent="0.25">
      <c r="A810" t="s">
        <v>1670</v>
      </c>
      <c r="B810" t="s">
        <v>21</v>
      </c>
      <c r="C810" t="s">
        <v>82</v>
      </c>
      <c r="D810" t="s">
        <v>77</v>
      </c>
      <c r="E810" s="1">
        <v>45293</v>
      </c>
      <c r="F810" t="s">
        <v>1671</v>
      </c>
      <c r="G810" s="1">
        <v>45256</v>
      </c>
      <c r="H810" t="s">
        <v>34</v>
      </c>
      <c r="I810" t="s">
        <v>26</v>
      </c>
      <c r="J810" t="s">
        <v>49</v>
      </c>
      <c r="K810">
        <v>2</v>
      </c>
      <c r="L810" s="3">
        <f>Working_Data[[#This Row],[price2]]/Working_Data[[#This Row],[quantity]]</f>
        <v>175.26</v>
      </c>
      <c r="M810" s="3">
        <v>350.52</v>
      </c>
      <c r="N810" t="s">
        <v>35</v>
      </c>
      <c r="O810">
        <v>45</v>
      </c>
      <c r="P810" s="1">
        <v>45708</v>
      </c>
      <c r="Q810">
        <v>305</v>
      </c>
      <c r="R810" t="s">
        <v>29</v>
      </c>
      <c r="S810">
        <v>5</v>
      </c>
      <c r="T810" s="1">
        <v>45618</v>
      </c>
      <c r="U810" t="s">
        <v>60</v>
      </c>
      <c r="V810" t="str">
        <f>TEXT(WEEKDAY(Working_Data[[#This Row],[order_date]],1),"DDDD")</f>
        <v>Sunday</v>
      </c>
      <c r="W810" t="str">
        <f>TEXT(Working_Data[[#This Row],[order_date]],"mmmm")</f>
        <v>November</v>
      </c>
      <c r="X810" s="7">
        <f>Working_Data[[#This Row],[last_order_date]]-Working_Data[[#This Row],[signup_date]]</f>
        <v>415</v>
      </c>
      <c r="Y810" s="7">
        <f>IF(Working_Data[[#This Row],[churned]]="Active",1,0)</f>
        <v>1</v>
      </c>
      <c r="Z810" s="7">
        <f>YEAR(Working_Data[[#This Row],[order_date]])</f>
        <v>2023</v>
      </c>
    </row>
    <row r="811" spans="1:26" x14ac:dyDescent="0.25">
      <c r="A811" t="s">
        <v>1672</v>
      </c>
      <c r="B811" t="s">
        <v>45</v>
      </c>
      <c r="C811" t="s">
        <v>82</v>
      </c>
      <c r="D811" t="s">
        <v>23</v>
      </c>
      <c r="E811" s="1">
        <v>45767</v>
      </c>
      <c r="F811" t="s">
        <v>1673</v>
      </c>
      <c r="G811" s="1">
        <v>45256</v>
      </c>
      <c r="H811" t="s">
        <v>41</v>
      </c>
      <c r="I811" t="s">
        <v>26</v>
      </c>
      <c r="J811" t="s">
        <v>67</v>
      </c>
      <c r="K811">
        <v>1</v>
      </c>
      <c r="L811" s="3">
        <f>Working_Data[[#This Row],[price2]]/Working_Data[[#This Row],[quantity]]</f>
        <v>986.61</v>
      </c>
      <c r="M811" s="3">
        <v>986.61</v>
      </c>
      <c r="N811" t="s">
        <v>50</v>
      </c>
      <c r="O811">
        <v>50</v>
      </c>
      <c r="P811" s="1">
        <v>45525</v>
      </c>
      <c r="Q811">
        <v>17</v>
      </c>
      <c r="R811" t="s">
        <v>29</v>
      </c>
      <c r="S811">
        <v>5</v>
      </c>
      <c r="T811" s="1">
        <v>45711</v>
      </c>
      <c r="U811" t="s">
        <v>36</v>
      </c>
      <c r="V811" t="str">
        <f>TEXT(WEEKDAY(Working_Data[[#This Row],[order_date]],1),"DDDD")</f>
        <v>Sunday</v>
      </c>
      <c r="W811" t="str">
        <f>TEXT(Working_Data[[#This Row],[order_date]],"mmmm")</f>
        <v>November</v>
      </c>
      <c r="X811" s="7">
        <f>Working_Data[[#This Row],[last_order_date]]-Working_Data[[#This Row],[signup_date]]</f>
        <v>-242</v>
      </c>
      <c r="Y811" s="7">
        <f>IF(Working_Data[[#This Row],[churned]]="Active",1,0)</f>
        <v>1</v>
      </c>
      <c r="Z811" s="7">
        <f>YEAR(Working_Data[[#This Row],[order_date]])</f>
        <v>2023</v>
      </c>
    </row>
    <row r="812" spans="1:26" x14ac:dyDescent="0.25">
      <c r="A812" t="s">
        <v>1674</v>
      </c>
      <c r="B812" t="s">
        <v>45</v>
      </c>
      <c r="C812" t="s">
        <v>22</v>
      </c>
      <c r="D812" t="s">
        <v>52</v>
      </c>
      <c r="E812" s="1">
        <v>45473</v>
      </c>
      <c r="F812" t="s">
        <v>1675</v>
      </c>
      <c r="G812" s="1">
        <v>45256</v>
      </c>
      <c r="H812" t="s">
        <v>25</v>
      </c>
      <c r="I812" t="s">
        <v>42</v>
      </c>
      <c r="J812" t="s">
        <v>59</v>
      </c>
      <c r="K812">
        <v>4</v>
      </c>
      <c r="L812" s="3">
        <f>Working_Data[[#This Row],[price2]]/Working_Data[[#This Row],[quantity]]</f>
        <v>129.79249999999999</v>
      </c>
      <c r="M812" s="3">
        <v>519.16999999999996</v>
      </c>
      <c r="N812" t="s">
        <v>28</v>
      </c>
      <c r="O812">
        <v>7</v>
      </c>
      <c r="P812" s="1">
        <v>45582</v>
      </c>
      <c r="Q812">
        <v>361</v>
      </c>
      <c r="R812" t="s">
        <v>29</v>
      </c>
      <c r="S812">
        <v>1</v>
      </c>
      <c r="T812" s="1">
        <v>45814</v>
      </c>
      <c r="U812" t="s">
        <v>30</v>
      </c>
      <c r="V812" t="str">
        <f>TEXT(WEEKDAY(Working_Data[[#This Row],[order_date]],1),"DDDD")</f>
        <v>Sunday</v>
      </c>
      <c r="W812" t="str">
        <f>TEXT(Working_Data[[#This Row],[order_date]],"mmmm")</f>
        <v>November</v>
      </c>
      <c r="X812" s="7">
        <f>Working_Data[[#This Row],[last_order_date]]-Working_Data[[#This Row],[signup_date]]</f>
        <v>109</v>
      </c>
      <c r="Y812" s="7">
        <f>IF(Working_Data[[#This Row],[churned]]="Active",1,0)</f>
        <v>1</v>
      </c>
      <c r="Z812" s="7">
        <f>YEAR(Working_Data[[#This Row],[order_date]])</f>
        <v>2023</v>
      </c>
    </row>
    <row r="813" spans="1:26" x14ac:dyDescent="0.25">
      <c r="A813" t="s">
        <v>1676</v>
      </c>
      <c r="B813" t="s">
        <v>45</v>
      </c>
      <c r="C813" t="s">
        <v>22</v>
      </c>
      <c r="D813" t="s">
        <v>52</v>
      </c>
      <c r="E813" s="1">
        <v>45278</v>
      </c>
      <c r="F813" t="s">
        <v>1677</v>
      </c>
      <c r="G813" s="1">
        <v>45256</v>
      </c>
      <c r="H813" t="s">
        <v>25</v>
      </c>
      <c r="I813" t="s">
        <v>26</v>
      </c>
      <c r="J813" t="s">
        <v>67</v>
      </c>
      <c r="K813">
        <v>2</v>
      </c>
      <c r="L813" s="3">
        <f>Working_Data[[#This Row],[price2]]/Working_Data[[#This Row],[quantity]]</f>
        <v>435.13</v>
      </c>
      <c r="M813" s="3">
        <v>870.26</v>
      </c>
      <c r="N813" t="s">
        <v>50</v>
      </c>
      <c r="O813">
        <v>41</v>
      </c>
      <c r="P813" s="1">
        <v>45882</v>
      </c>
      <c r="Q813">
        <v>104</v>
      </c>
      <c r="R813" t="s">
        <v>29</v>
      </c>
      <c r="S813">
        <v>2</v>
      </c>
      <c r="T813" s="1">
        <v>45855</v>
      </c>
      <c r="U813" t="s">
        <v>30</v>
      </c>
      <c r="V813" t="str">
        <f>TEXT(WEEKDAY(Working_Data[[#This Row],[order_date]],1),"DDDD")</f>
        <v>Sunday</v>
      </c>
      <c r="W813" t="str">
        <f>TEXT(Working_Data[[#This Row],[order_date]],"mmmm")</f>
        <v>November</v>
      </c>
      <c r="X813" s="7">
        <f>Working_Data[[#This Row],[last_order_date]]-Working_Data[[#This Row],[signup_date]]</f>
        <v>604</v>
      </c>
      <c r="Y813" s="7">
        <f>IF(Working_Data[[#This Row],[churned]]="Active",1,0)</f>
        <v>1</v>
      </c>
      <c r="Z813" s="7">
        <f>YEAR(Working_Data[[#This Row],[order_date]])</f>
        <v>2023</v>
      </c>
    </row>
    <row r="814" spans="1:26" x14ac:dyDescent="0.25">
      <c r="A814" t="s">
        <v>1678</v>
      </c>
      <c r="B814" t="s">
        <v>45</v>
      </c>
      <c r="C814" t="s">
        <v>39</v>
      </c>
      <c r="D814" t="s">
        <v>32</v>
      </c>
      <c r="E814" s="1">
        <v>45465</v>
      </c>
      <c r="F814" t="s">
        <v>1679</v>
      </c>
      <c r="G814" s="1">
        <v>45256</v>
      </c>
      <c r="H814" t="s">
        <v>58</v>
      </c>
      <c r="I814" t="s">
        <v>54</v>
      </c>
      <c r="J814" t="s">
        <v>27</v>
      </c>
      <c r="K814">
        <v>5</v>
      </c>
      <c r="L814" s="3">
        <f>Working_Data[[#This Row],[price2]]/Working_Data[[#This Row],[quantity]]</f>
        <v>177.792</v>
      </c>
      <c r="M814" s="3">
        <v>888.96</v>
      </c>
      <c r="N814" t="s">
        <v>50</v>
      </c>
      <c r="O814">
        <v>38</v>
      </c>
      <c r="P814" s="1">
        <v>45962</v>
      </c>
      <c r="Q814">
        <v>468</v>
      </c>
      <c r="R814" t="s">
        <v>29</v>
      </c>
      <c r="S814">
        <v>4</v>
      </c>
      <c r="T814" s="1">
        <v>45792</v>
      </c>
      <c r="U814" t="s">
        <v>60</v>
      </c>
      <c r="V814" t="str">
        <f>TEXT(WEEKDAY(Working_Data[[#This Row],[order_date]],1),"DDDD")</f>
        <v>Sunday</v>
      </c>
      <c r="W814" t="str">
        <f>TEXT(Working_Data[[#This Row],[order_date]],"mmmm")</f>
        <v>November</v>
      </c>
      <c r="X814" s="7">
        <f>Working_Data[[#This Row],[last_order_date]]-Working_Data[[#This Row],[signup_date]]</f>
        <v>497</v>
      </c>
      <c r="Y814" s="7">
        <f>IF(Working_Data[[#This Row],[churned]]="Active",1,0)</f>
        <v>1</v>
      </c>
      <c r="Z814" s="7">
        <f>YEAR(Working_Data[[#This Row],[order_date]])</f>
        <v>2023</v>
      </c>
    </row>
    <row r="815" spans="1:26" x14ac:dyDescent="0.25">
      <c r="A815" t="s">
        <v>1680</v>
      </c>
      <c r="B815" t="s">
        <v>21</v>
      </c>
      <c r="C815" t="s">
        <v>82</v>
      </c>
      <c r="D815" t="s">
        <v>32</v>
      </c>
      <c r="E815" s="1">
        <v>45386</v>
      </c>
      <c r="F815" t="s">
        <v>1681</v>
      </c>
      <c r="G815" s="1">
        <v>45257</v>
      </c>
      <c r="H815" t="s">
        <v>34</v>
      </c>
      <c r="I815" t="s">
        <v>42</v>
      </c>
      <c r="J815" t="s">
        <v>27</v>
      </c>
      <c r="K815">
        <v>5</v>
      </c>
      <c r="L815" s="3">
        <f>Working_Data[[#This Row],[price2]]/Working_Data[[#This Row],[quantity]]</f>
        <v>73.066000000000003</v>
      </c>
      <c r="M815" s="3">
        <v>365.33</v>
      </c>
      <c r="N815" t="s">
        <v>50</v>
      </c>
      <c r="O815">
        <v>7</v>
      </c>
      <c r="P815" s="1">
        <v>45574</v>
      </c>
      <c r="Q815">
        <v>405</v>
      </c>
      <c r="R815" t="s">
        <v>29</v>
      </c>
      <c r="S815">
        <v>5</v>
      </c>
      <c r="T815" s="1">
        <v>45584</v>
      </c>
      <c r="U815" t="s">
        <v>36</v>
      </c>
      <c r="V815" t="str">
        <f>TEXT(WEEKDAY(Working_Data[[#This Row],[order_date]],1),"DDDD")</f>
        <v>Monday</v>
      </c>
      <c r="W815" t="str">
        <f>TEXT(Working_Data[[#This Row],[order_date]],"mmmm")</f>
        <v>November</v>
      </c>
      <c r="X815" s="7">
        <f>Working_Data[[#This Row],[last_order_date]]-Working_Data[[#This Row],[signup_date]]</f>
        <v>188</v>
      </c>
      <c r="Y815" s="7">
        <f>IF(Working_Data[[#This Row],[churned]]="Active",1,0)</f>
        <v>1</v>
      </c>
      <c r="Z815" s="7">
        <f>YEAR(Working_Data[[#This Row],[order_date]])</f>
        <v>2023</v>
      </c>
    </row>
    <row r="816" spans="1:26" x14ac:dyDescent="0.25">
      <c r="A816" t="s">
        <v>1682</v>
      </c>
      <c r="B816" t="s">
        <v>21</v>
      </c>
      <c r="C816" t="s">
        <v>22</v>
      </c>
      <c r="D816" t="s">
        <v>56</v>
      </c>
      <c r="E816" s="1">
        <v>45670</v>
      </c>
      <c r="F816" t="s">
        <v>1683</v>
      </c>
      <c r="G816" s="1">
        <v>45257</v>
      </c>
      <c r="H816" t="s">
        <v>47</v>
      </c>
      <c r="I816" t="s">
        <v>26</v>
      </c>
      <c r="J816" t="s">
        <v>64</v>
      </c>
      <c r="K816">
        <v>2</v>
      </c>
      <c r="L816" s="3">
        <f>Working_Data[[#This Row],[price2]]/Working_Data[[#This Row],[quantity]]</f>
        <v>567.07000000000005</v>
      </c>
      <c r="M816" s="3">
        <v>1134.1400000000001</v>
      </c>
      <c r="N816" t="s">
        <v>50</v>
      </c>
      <c r="O816">
        <v>37</v>
      </c>
      <c r="P816" s="1">
        <v>45746</v>
      </c>
      <c r="Q816">
        <v>184</v>
      </c>
      <c r="R816" t="s">
        <v>29</v>
      </c>
      <c r="S816">
        <v>4</v>
      </c>
      <c r="T816" s="1">
        <v>45672</v>
      </c>
      <c r="U816" t="s">
        <v>30</v>
      </c>
      <c r="V816" t="str">
        <f>TEXT(WEEKDAY(Working_Data[[#This Row],[order_date]],1),"DDDD")</f>
        <v>Monday</v>
      </c>
      <c r="W816" t="str">
        <f>TEXT(Working_Data[[#This Row],[order_date]],"mmmm")</f>
        <v>November</v>
      </c>
      <c r="X816" s="7">
        <f>Working_Data[[#This Row],[last_order_date]]-Working_Data[[#This Row],[signup_date]]</f>
        <v>76</v>
      </c>
      <c r="Y816" s="7">
        <f>IF(Working_Data[[#This Row],[churned]]="Active",1,0)</f>
        <v>1</v>
      </c>
      <c r="Z816" s="7">
        <f>YEAR(Working_Data[[#This Row],[order_date]])</f>
        <v>2023</v>
      </c>
    </row>
    <row r="817" spans="1:26" x14ac:dyDescent="0.25">
      <c r="A817" t="s">
        <v>1684</v>
      </c>
      <c r="B817" t="s">
        <v>45</v>
      </c>
      <c r="C817" t="s">
        <v>39</v>
      </c>
      <c r="D817" t="s">
        <v>32</v>
      </c>
      <c r="E817" s="1">
        <v>45754</v>
      </c>
      <c r="F817" t="s">
        <v>1685</v>
      </c>
      <c r="G817" s="1">
        <v>45257</v>
      </c>
      <c r="H817" t="s">
        <v>47</v>
      </c>
      <c r="I817" t="s">
        <v>63</v>
      </c>
      <c r="J817" t="s">
        <v>59</v>
      </c>
      <c r="K817">
        <v>5</v>
      </c>
      <c r="L817" s="3">
        <f>Working_Data[[#This Row],[price2]]/Working_Data[[#This Row],[quantity]]</f>
        <v>84.132000000000005</v>
      </c>
      <c r="M817" s="3">
        <v>420.66</v>
      </c>
      <c r="N817" t="s">
        <v>35</v>
      </c>
      <c r="O817">
        <v>25</v>
      </c>
      <c r="P817" s="1">
        <v>45937</v>
      </c>
      <c r="Q817">
        <v>221</v>
      </c>
      <c r="R817" t="s">
        <v>43</v>
      </c>
      <c r="S817">
        <v>2</v>
      </c>
      <c r="T817" s="1">
        <v>45595</v>
      </c>
      <c r="U817" t="s">
        <v>36</v>
      </c>
      <c r="V817" t="str">
        <f>TEXT(WEEKDAY(Working_Data[[#This Row],[order_date]],1),"DDDD")</f>
        <v>Monday</v>
      </c>
      <c r="W817" t="str">
        <f>TEXT(Working_Data[[#This Row],[order_date]],"mmmm")</f>
        <v>November</v>
      </c>
      <c r="X817" s="7">
        <f>Working_Data[[#This Row],[last_order_date]]-Working_Data[[#This Row],[signup_date]]</f>
        <v>183</v>
      </c>
      <c r="Y817" s="7">
        <f>IF(Working_Data[[#This Row],[churned]]="Active",1,0)</f>
        <v>0</v>
      </c>
      <c r="Z817" s="7">
        <f>YEAR(Working_Data[[#This Row],[order_date]])</f>
        <v>2023</v>
      </c>
    </row>
    <row r="818" spans="1:26" x14ac:dyDescent="0.25">
      <c r="A818" t="s">
        <v>1686</v>
      </c>
      <c r="B818" t="s">
        <v>21</v>
      </c>
      <c r="C818" t="s">
        <v>39</v>
      </c>
      <c r="D818" t="s">
        <v>23</v>
      </c>
      <c r="E818" s="1">
        <v>45458</v>
      </c>
      <c r="F818" t="s">
        <v>1687</v>
      </c>
      <c r="G818" s="1">
        <v>45257</v>
      </c>
      <c r="H818" t="s">
        <v>47</v>
      </c>
      <c r="I818" t="s">
        <v>54</v>
      </c>
      <c r="J818" t="s">
        <v>49</v>
      </c>
      <c r="K818">
        <v>2</v>
      </c>
      <c r="L818" s="3">
        <f>Working_Data[[#This Row],[price2]]/Working_Data[[#This Row],[quantity]]</f>
        <v>457.78</v>
      </c>
      <c r="M818" s="3">
        <v>915.56</v>
      </c>
      <c r="N818" t="s">
        <v>35</v>
      </c>
      <c r="O818">
        <v>46</v>
      </c>
      <c r="P818" s="1">
        <v>45715</v>
      </c>
      <c r="Q818">
        <v>37</v>
      </c>
      <c r="R818" t="s">
        <v>43</v>
      </c>
      <c r="S818">
        <v>4</v>
      </c>
      <c r="T818" s="1">
        <v>45360</v>
      </c>
      <c r="U818" t="s">
        <v>60</v>
      </c>
      <c r="V818" t="str">
        <f>TEXT(WEEKDAY(Working_Data[[#This Row],[order_date]],1),"DDDD")</f>
        <v>Monday</v>
      </c>
      <c r="W818" t="str">
        <f>TEXT(Working_Data[[#This Row],[order_date]],"mmmm")</f>
        <v>November</v>
      </c>
      <c r="X818" s="7">
        <f>Working_Data[[#This Row],[last_order_date]]-Working_Data[[#This Row],[signup_date]]</f>
        <v>257</v>
      </c>
      <c r="Y818" s="7">
        <f>IF(Working_Data[[#This Row],[churned]]="Active",1,0)</f>
        <v>0</v>
      </c>
      <c r="Z818" s="7">
        <f>YEAR(Working_Data[[#This Row],[order_date]])</f>
        <v>2023</v>
      </c>
    </row>
    <row r="819" spans="1:26" x14ac:dyDescent="0.25">
      <c r="A819" t="s">
        <v>1688</v>
      </c>
      <c r="B819" t="s">
        <v>45</v>
      </c>
      <c r="C819" t="s">
        <v>82</v>
      </c>
      <c r="D819" t="s">
        <v>77</v>
      </c>
      <c r="E819" s="1">
        <v>45247</v>
      </c>
      <c r="F819" t="s">
        <v>1689</v>
      </c>
      <c r="G819" s="1">
        <v>45257</v>
      </c>
      <c r="H819" t="s">
        <v>47</v>
      </c>
      <c r="I819" t="s">
        <v>48</v>
      </c>
      <c r="J819" t="s">
        <v>27</v>
      </c>
      <c r="K819">
        <v>5</v>
      </c>
      <c r="L819" s="3">
        <f>Working_Data[[#This Row],[price2]]/Working_Data[[#This Row],[quantity]]</f>
        <v>276.42600000000004</v>
      </c>
      <c r="M819" s="3">
        <v>1382.13</v>
      </c>
      <c r="N819" t="s">
        <v>50</v>
      </c>
      <c r="O819">
        <v>27</v>
      </c>
      <c r="P819" s="1">
        <v>45609</v>
      </c>
      <c r="Q819">
        <v>447</v>
      </c>
      <c r="R819" t="s">
        <v>29</v>
      </c>
      <c r="S819">
        <v>3</v>
      </c>
      <c r="T819" s="1">
        <v>45830</v>
      </c>
      <c r="U819" t="s">
        <v>60</v>
      </c>
      <c r="V819" t="str">
        <f>TEXT(WEEKDAY(Working_Data[[#This Row],[order_date]],1),"DDDD")</f>
        <v>Monday</v>
      </c>
      <c r="W819" t="str">
        <f>TEXT(Working_Data[[#This Row],[order_date]],"mmmm")</f>
        <v>November</v>
      </c>
      <c r="X819" s="7">
        <f>Working_Data[[#This Row],[last_order_date]]-Working_Data[[#This Row],[signup_date]]</f>
        <v>362</v>
      </c>
      <c r="Y819" s="7">
        <f>IF(Working_Data[[#This Row],[churned]]="Active",1,0)</f>
        <v>1</v>
      </c>
      <c r="Z819" s="7">
        <f>YEAR(Working_Data[[#This Row],[order_date]])</f>
        <v>2023</v>
      </c>
    </row>
    <row r="820" spans="1:26" x14ac:dyDescent="0.25">
      <c r="A820" t="s">
        <v>1690</v>
      </c>
      <c r="B820" t="s">
        <v>38</v>
      </c>
      <c r="C820" t="s">
        <v>39</v>
      </c>
      <c r="D820" t="s">
        <v>23</v>
      </c>
      <c r="E820" s="1">
        <v>45938</v>
      </c>
      <c r="F820" t="s">
        <v>1691</v>
      </c>
      <c r="G820" s="1">
        <v>45257</v>
      </c>
      <c r="H820" t="s">
        <v>41</v>
      </c>
      <c r="I820" t="s">
        <v>42</v>
      </c>
      <c r="J820" t="s">
        <v>67</v>
      </c>
      <c r="K820">
        <v>1</v>
      </c>
      <c r="L820" s="3">
        <f>Working_Data[[#This Row],[price2]]/Working_Data[[#This Row],[quantity]]</f>
        <v>741.51</v>
      </c>
      <c r="M820" s="3">
        <v>741.51</v>
      </c>
      <c r="N820" t="s">
        <v>35</v>
      </c>
      <c r="O820">
        <v>44</v>
      </c>
      <c r="P820" s="1">
        <v>45618</v>
      </c>
      <c r="Q820">
        <v>400</v>
      </c>
      <c r="R820" t="s">
        <v>43</v>
      </c>
      <c r="S820">
        <v>5</v>
      </c>
      <c r="T820" s="1">
        <v>45619</v>
      </c>
      <c r="U820" t="s">
        <v>60</v>
      </c>
      <c r="V820" t="str">
        <f>TEXT(WEEKDAY(Working_Data[[#This Row],[order_date]],1),"DDDD")</f>
        <v>Monday</v>
      </c>
      <c r="W820" t="str">
        <f>TEXT(Working_Data[[#This Row],[order_date]],"mmmm")</f>
        <v>November</v>
      </c>
      <c r="X820" s="7">
        <f>Working_Data[[#This Row],[last_order_date]]-Working_Data[[#This Row],[signup_date]]</f>
        <v>-320</v>
      </c>
      <c r="Y820" s="7">
        <f>IF(Working_Data[[#This Row],[churned]]="Active",1,0)</f>
        <v>0</v>
      </c>
      <c r="Z820" s="7">
        <f>YEAR(Working_Data[[#This Row],[order_date]])</f>
        <v>2023</v>
      </c>
    </row>
    <row r="821" spans="1:26" x14ac:dyDescent="0.25">
      <c r="A821" t="s">
        <v>1692</v>
      </c>
      <c r="B821" t="s">
        <v>38</v>
      </c>
      <c r="C821" t="s">
        <v>82</v>
      </c>
      <c r="D821" t="s">
        <v>77</v>
      </c>
      <c r="E821" s="1">
        <v>45521</v>
      </c>
      <c r="F821" t="s">
        <v>1693</v>
      </c>
      <c r="G821" s="1">
        <v>45257</v>
      </c>
      <c r="H821" t="s">
        <v>41</v>
      </c>
      <c r="I821" t="s">
        <v>26</v>
      </c>
      <c r="J821" t="s">
        <v>64</v>
      </c>
      <c r="K821">
        <v>1</v>
      </c>
      <c r="L821" s="3">
        <f>Working_Data[[#This Row],[price2]]/Working_Data[[#This Row],[quantity]]</f>
        <v>946.4</v>
      </c>
      <c r="M821" s="3">
        <v>946.4</v>
      </c>
      <c r="N821" t="s">
        <v>35</v>
      </c>
      <c r="O821">
        <v>16</v>
      </c>
      <c r="P821" s="1">
        <v>45791</v>
      </c>
      <c r="Q821">
        <v>366</v>
      </c>
      <c r="R821" t="s">
        <v>43</v>
      </c>
      <c r="S821">
        <v>1</v>
      </c>
      <c r="T821" s="1">
        <v>45702</v>
      </c>
      <c r="U821" t="s">
        <v>36</v>
      </c>
      <c r="V821" t="str">
        <f>TEXT(WEEKDAY(Working_Data[[#This Row],[order_date]],1),"DDDD")</f>
        <v>Monday</v>
      </c>
      <c r="W821" t="str">
        <f>TEXT(Working_Data[[#This Row],[order_date]],"mmmm")</f>
        <v>November</v>
      </c>
      <c r="X821" s="7">
        <f>Working_Data[[#This Row],[last_order_date]]-Working_Data[[#This Row],[signup_date]]</f>
        <v>270</v>
      </c>
      <c r="Y821" s="7">
        <f>IF(Working_Data[[#This Row],[churned]]="Active",1,0)</f>
        <v>0</v>
      </c>
      <c r="Z821" s="7">
        <f>YEAR(Working_Data[[#This Row],[order_date]])</f>
        <v>2023</v>
      </c>
    </row>
    <row r="822" spans="1:26" x14ac:dyDescent="0.25">
      <c r="A822" t="s">
        <v>1694</v>
      </c>
      <c r="B822" t="s">
        <v>21</v>
      </c>
      <c r="C822" t="s">
        <v>39</v>
      </c>
      <c r="D822" t="s">
        <v>23</v>
      </c>
      <c r="E822" s="1">
        <v>45566</v>
      </c>
      <c r="F822" t="s">
        <v>1695</v>
      </c>
      <c r="G822" s="1">
        <v>45257</v>
      </c>
      <c r="H822" t="s">
        <v>47</v>
      </c>
      <c r="I822" t="s">
        <v>48</v>
      </c>
      <c r="J822" t="s">
        <v>59</v>
      </c>
      <c r="K822">
        <v>3</v>
      </c>
      <c r="L822" s="3">
        <f>Working_Data[[#This Row],[price2]]/Working_Data[[#This Row],[quantity]]</f>
        <v>311.6033333333333</v>
      </c>
      <c r="M822" s="3">
        <v>934.81</v>
      </c>
      <c r="N822" t="s">
        <v>50</v>
      </c>
      <c r="O822">
        <v>20</v>
      </c>
      <c r="P822" s="1">
        <v>45813</v>
      </c>
      <c r="Q822">
        <v>296</v>
      </c>
      <c r="R822" t="s">
        <v>29</v>
      </c>
      <c r="S822">
        <v>4</v>
      </c>
      <c r="T822" s="1">
        <v>45795</v>
      </c>
      <c r="U822" t="s">
        <v>60</v>
      </c>
      <c r="V822" t="str">
        <f>TEXT(WEEKDAY(Working_Data[[#This Row],[order_date]],1),"DDDD")</f>
        <v>Monday</v>
      </c>
      <c r="W822" t="str">
        <f>TEXT(Working_Data[[#This Row],[order_date]],"mmmm")</f>
        <v>November</v>
      </c>
      <c r="X822" s="7">
        <f>Working_Data[[#This Row],[last_order_date]]-Working_Data[[#This Row],[signup_date]]</f>
        <v>247</v>
      </c>
      <c r="Y822" s="7">
        <f>IF(Working_Data[[#This Row],[churned]]="Active",1,0)</f>
        <v>1</v>
      </c>
      <c r="Z822" s="7">
        <f>YEAR(Working_Data[[#This Row],[order_date]])</f>
        <v>2023</v>
      </c>
    </row>
    <row r="823" spans="1:26" x14ac:dyDescent="0.25">
      <c r="A823" t="s">
        <v>1696</v>
      </c>
      <c r="B823" t="s">
        <v>21</v>
      </c>
      <c r="C823" t="s">
        <v>22</v>
      </c>
      <c r="D823" t="s">
        <v>32</v>
      </c>
      <c r="E823" s="1">
        <v>45722</v>
      </c>
      <c r="F823" t="s">
        <v>1697</v>
      </c>
      <c r="G823" s="1">
        <v>45258</v>
      </c>
      <c r="H823" t="s">
        <v>58</v>
      </c>
      <c r="I823" t="s">
        <v>63</v>
      </c>
      <c r="J823" t="s">
        <v>27</v>
      </c>
      <c r="K823">
        <v>2</v>
      </c>
      <c r="L823" s="3">
        <f>Working_Data[[#This Row],[price2]]/Working_Data[[#This Row],[quantity]]</f>
        <v>394.74</v>
      </c>
      <c r="M823" s="3">
        <v>789.48</v>
      </c>
      <c r="N823" t="s">
        <v>50</v>
      </c>
      <c r="O823">
        <v>50</v>
      </c>
      <c r="P823" s="1">
        <v>45718</v>
      </c>
      <c r="Q823">
        <v>425</v>
      </c>
      <c r="R823" t="s">
        <v>43</v>
      </c>
      <c r="S823">
        <v>1</v>
      </c>
      <c r="T823" s="1">
        <v>45807</v>
      </c>
      <c r="U823" t="s">
        <v>60</v>
      </c>
      <c r="V823" t="str">
        <f>TEXT(WEEKDAY(Working_Data[[#This Row],[order_date]],1),"DDDD")</f>
        <v>Tuesday</v>
      </c>
      <c r="W823" t="str">
        <f>TEXT(Working_Data[[#This Row],[order_date]],"mmmm")</f>
        <v>November</v>
      </c>
      <c r="X823" s="7">
        <f>Working_Data[[#This Row],[last_order_date]]-Working_Data[[#This Row],[signup_date]]</f>
        <v>-4</v>
      </c>
      <c r="Y823" s="7">
        <f>IF(Working_Data[[#This Row],[churned]]="Active",1,0)</f>
        <v>0</v>
      </c>
      <c r="Z823" s="7">
        <f>YEAR(Working_Data[[#This Row],[order_date]])</f>
        <v>2023</v>
      </c>
    </row>
    <row r="824" spans="1:26" x14ac:dyDescent="0.25">
      <c r="A824" t="s">
        <v>1698</v>
      </c>
      <c r="B824" t="s">
        <v>45</v>
      </c>
      <c r="C824" t="s">
        <v>39</v>
      </c>
      <c r="D824" t="s">
        <v>23</v>
      </c>
      <c r="E824" s="1">
        <v>45600</v>
      </c>
      <c r="F824" t="s">
        <v>1699</v>
      </c>
      <c r="G824" s="1">
        <v>45258</v>
      </c>
      <c r="H824" t="s">
        <v>41</v>
      </c>
      <c r="I824" t="s">
        <v>63</v>
      </c>
      <c r="J824" t="s">
        <v>64</v>
      </c>
      <c r="K824">
        <v>2</v>
      </c>
      <c r="L824" s="3">
        <f>Working_Data[[#This Row],[price2]]/Working_Data[[#This Row],[quantity]]</f>
        <v>69.09</v>
      </c>
      <c r="M824" s="3">
        <v>138.18</v>
      </c>
      <c r="N824" t="s">
        <v>35</v>
      </c>
      <c r="O824">
        <v>24</v>
      </c>
      <c r="P824" s="1">
        <v>45765</v>
      </c>
      <c r="Q824">
        <v>124</v>
      </c>
      <c r="R824" t="s">
        <v>29</v>
      </c>
      <c r="S824">
        <v>2</v>
      </c>
      <c r="T824" s="1">
        <v>45642</v>
      </c>
      <c r="U824" t="s">
        <v>36</v>
      </c>
      <c r="V824" t="str">
        <f>TEXT(WEEKDAY(Working_Data[[#This Row],[order_date]],1),"DDDD")</f>
        <v>Tuesday</v>
      </c>
      <c r="W824" t="str">
        <f>TEXT(Working_Data[[#This Row],[order_date]],"mmmm")</f>
        <v>November</v>
      </c>
      <c r="X824" s="7">
        <f>Working_Data[[#This Row],[last_order_date]]-Working_Data[[#This Row],[signup_date]]</f>
        <v>165</v>
      </c>
      <c r="Y824" s="7">
        <f>IF(Working_Data[[#This Row],[churned]]="Active",1,0)</f>
        <v>1</v>
      </c>
      <c r="Z824" s="7">
        <f>YEAR(Working_Data[[#This Row],[order_date]])</f>
        <v>2023</v>
      </c>
    </row>
    <row r="825" spans="1:26" x14ac:dyDescent="0.25">
      <c r="A825" t="s">
        <v>1700</v>
      </c>
      <c r="B825" t="s">
        <v>45</v>
      </c>
      <c r="C825" t="s">
        <v>22</v>
      </c>
      <c r="D825" t="s">
        <v>56</v>
      </c>
      <c r="E825" s="1">
        <v>45734</v>
      </c>
      <c r="F825" t="s">
        <v>1701</v>
      </c>
      <c r="G825" s="1">
        <v>45258</v>
      </c>
      <c r="H825" t="s">
        <v>58</v>
      </c>
      <c r="I825" t="s">
        <v>54</v>
      </c>
      <c r="J825" t="s">
        <v>49</v>
      </c>
      <c r="K825">
        <v>3</v>
      </c>
      <c r="L825" s="3">
        <f>Working_Data[[#This Row],[price2]]/Working_Data[[#This Row],[quantity]]</f>
        <v>456.74</v>
      </c>
      <c r="M825" s="3">
        <v>1370.22</v>
      </c>
      <c r="N825" t="s">
        <v>35</v>
      </c>
      <c r="O825">
        <v>19</v>
      </c>
      <c r="P825" s="1">
        <v>45613</v>
      </c>
      <c r="Q825">
        <v>134</v>
      </c>
      <c r="R825" t="s">
        <v>29</v>
      </c>
      <c r="S825">
        <v>4</v>
      </c>
      <c r="T825" s="1">
        <v>45703</v>
      </c>
      <c r="U825" t="s">
        <v>60</v>
      </c>
      <c r="V825" t="str">
        <f>TEXT(WEEKDAY(Working_Data[[#This Row],[order_date]],1),"DDDD")</f>
        <v>Tuesday</v>
      </c>
      <c r="W825" t="str">
        <f>TEXT(Working_Data[[#This Row],[order_date]],"mmmm")</f>
        <v>November</v>
      </c>
      <c r="X825" s="7">
        <f>Working_Data[[#This Row],[last_order_date]]-Working_Data[[#This Row],[signup_date]]</f>
        <v>-121</v>
      </c>
      <c r="Y825" s="7">
        <f>IF(Working_Data[[#This Row],[churned]]="Active",1,0)</f>
        <v>1</v>
      </c>
      <c r="Z825" s="7">
        <f>YEAR(Working_Data[[#This Row],[order_date]])</f>
        <v>2023</v>
      </c>
    </row>
    <row r="826" spans="1:26" x14ac:dyDescent="0.25">
      <c r="A826" t="s">
        <v>1702</v>
      </c>
      <c r="B826" t="s">
        <v>21</v>
      </c>
      <c r="C826" t="s">
        <v>82</v>
      </c>
      <c r="D826" t="s">
        <v>56</v>
      </c>
      <c r="E826" s="1">
        <v>45346</v>
      </c>
      <c r="F826" t="s">
        <v>1703</v>
      </c>
      <c r="G826" s="1">
        <v>45258</v>
      </c>
      <c r="H826" t="s">
        <v>34</v>
      </c>
      <c r="I826" t="s">
        <v>63</v>
      </c>
      <c r="J826" t="s">
        <v>27</v>
      </c>
      <c r="K826">
        <v>2</v>
      </c>
      <c r="L826" s="3">
        <f>Working_Data[[#This Row],[price2]]/Working_Data[[#This Row],[quantity]]</f>
        <v>726.28</v>
      </c>
      <c r="M826" s="3">
        <v>1452.56</v>
      </c>
      <c r="N826" t="s">
        <v>35</v>
      </c>
      <c r="O826">
        <v>8</v>
      </c>
      <c r="P826" s="1">
        <v>45852</v>
      </c>
      <c r="Q826">
        <v>276</v>
      </c>
      <c r="R826" t="s">
        <v>29</v>
      </c>
      <c r="S826">
        <v>1</v>
      </c>
      <c r="T826" s="1">
        <v>45580</v>
      </c>
      <c r="U826" t="s">
        <v>36</v>
      </c>
      <c r="V826" t="str">
        <f>TEXT(WEEKDAY(Working_Data[[#This Row],[order_date]],1),"DDDD")</f>
        <v>Tuesday</v>
      </c>
      <c r="W826" t="str">
        <f>TEXT(Working_Data[[#This Row],[order_date]],"mmmm")</f>
        <v>November</v>
      </c>
      <c r="X826" s="7">
        <f>Working_Data[[#This Row],[last_order_date]]-Working_Data[[#This Row],[signup_date]]</f>
        <v>506</v>
      </c>
      <c r="Y826" s="7">
        <f>IF(Working_Data[[#This Row],[churned]]="Active",1,0)</f>
        <v>1</v>
      </c>
      <c r="Z826" s="7">
        <f>YEAR(Working_Data[[#This Row],[order_date]])</f>
        <v>2023</v>
      </c>
    </row>
    <row r="827" spans="1:26" x14ac:dyDescent="0.25">
      <c r="A827" t="s">
        <v>1704</v>
      </c>
      <c r="B827" t="s">
        <v>21</v>
      </c>
      <c r="C827" t="s">
        <v>22</v>
      </c>
      <c r="D827" t="s">
        <v>32</v>
      </c>
      <c r="E827" s="1">
        <v>45777</v>
      </c>
      <c r="F827" t="s">
        <v>1705</v>
      </c>
      <c r="G827" s="1">
        <v>45258</v>
      </c>
      <c r="H827" t="s">
        <v>58</v>
      </c>
      <c r="I827" t="s">
        <v>26</v>
      </c>
      <c r="J827" t="s">
        <v>64</v>
      </c>
      <c r="K827">
        <v>5</v>
      </c>
      <c r="L827" s="3">
        <f>Working_Data[[#This Row],[price2]]/Working_Data[[#This Row],[quantity]]</f>
        <v>278.41199999999998</v>
      </c>
      <c r="M827" s="3">
        <v>1392.06</v>
      </c>
      <c r="N827" t="s">
        <v>28</v>
      </c>
      <c r="O827">
        <v>47</v>
      </c>
      <c r="P827" s="1">
        <v>45531</v>
      </c>
      <c r="Q827">
        <v>213</v>
      </c>
      <c r="R827" t="s">
        <v>43</v>
      </c>
      <c r="S827">
        <v>3</v>
      </c>
      <c r="T827" s="1">
        <v>45992</v>
      </c>
      <c r="U827" t="s">
        <v>30</v>
      </c>
      <c r="V827" t="str">
        <f>TEXT(WEEKDAY(Working_Data[[#This Row],[order_date]],1),"DDDD")</f>
        <v>Tuesday</v>
      </c>
      <c r="W827" t="str">
        <f>TEXT(Working_Data[[#This Row],[order_date]],"mmmm")</f>
        <v>November</v>
      </c>
      <c r="X827" s="7">
        <f>Working_Data[[#This Row],[last_order_date]]-Working_Data[[#This Row],[signup_date]]</f>
        <v>-246</v>
      </c>
      <c r="Y827" s="7">
        <f>IF(Working_Data[[#This Row],[churned]]="Active",1,0)</f>
        <v>0</v>
      </c>
      <c r="Z827" s="7">
        <f>YEAR(Working_Data[[#This Row],[order_date]])</f>
        <v>2023</v>
      </c>
    </row>
    <row r="828" spans="1:26" x14ac:dyDescent="0.25">
      <c r="A828" t="s">
        <v>1706</v>
      </c>
      <c r="B828" t="s">
        <v>45</v>
      </c>
      <c r="C828" t="s">
        <v>39</v>
      </c>
      <c r="D828" t="s">
        <v>56</v>
      </c>
      <c r="E828" s="1">
        <v>45395</v>
      </c>
      <c r="F828" t="s">
        <v>1707</v>
      </c>
      <c r="G828" s="1">
        <v>45258</v>
      </c>
      <c r="H828" t="s">
        <v>47</v>
      </c>
      <c r="I828" t="s">
        <v>63</v>
      </c>
      <c r="J828" t="s">
        <v>49</v>
      </c>
      <c r="K828">
        <v>1</v>
      </c>
      <c r="L828" s="3">
        <f>Working_Data[[#This Row],[price2]]/Working_Data[[#This Row],[quantity]]</f>
        <v>188.42</v>
      </c>
      <c r="M828" s="3">
        <v>188.42</v>
      </c>
      <c r="N828" t="s">
        <v>28</v>
      </c>
      <c r="O828">
        <v>15</v>
      </c>
      <c r="P828" s="1">
        <v>45779</v>
      </c>
      <c r="Q828">
        <v>481</v>
      </c>
      <c r="R828" t="s">
        <v>29</v>
      </c>
      <c r="S828">
        <v>1</v>
      </c>
      <c r="T828" s="1">
        <v>45750</v>
      </c>
      <c r="U828" t="s">
        <v>36</v>
      </c>
      <c r="V828" t="str">
        <f>TEXT(WEEKDAY(Working_Data[[#This Row],[order_date]],1),"DDDD")</f>
        <v>Tuesday</v>
      </c>
      <c r="W828" t="str">
        <f>TEXT(Working_Data[[#This Row],[order_date]],"mmmm")</f>
        <v>November</v>
      </c>
      <c r="X828" s="7">
        <f>Working_Data[[#This Row],[last_order_date]]-Working_Data[[#This Row],[signup_date]]</f>
        <v>384</v>
      </c>
      <c r="Y828" s="7">
        <f>IF(Working_Data[[#This Row],[churned]]="Active",1,0)</f>
        <v>1</v>
      </c>
      <c r="Z828" s="7">
        <f>YEAR(Working_Data[[#This Row],[order_date]])</f>
        <v>2023</v>
      </c>
    </row>
    <row r="829" spans="1:26" x14ac:dyDescent="0.25">
      <c r="A829" t="s">
        <v>1708</v>
      </c>
      <c r="B829" t="s">
        <v>45</v>
      </c>
      <c r="C829" t="s">
        <v>82</v>
      </c>
      <c r="D829" t="s">
        <v>56</v>
      </c>
      <c r="E829" s="1">
        <v>45503</v>
      </c>
      <c r="F829" t="s">
        <v>1709</v>
      </c>
      <c r="G829" s="1">
        <v>45259</v>
      </c>
      <c r="H829" t="s">
        <v>41</v>
      </c>
      <c r="I829" t="s">
        <v>42</v>
      </c>
      <c r="J829" t="s">
        <v>64</v>
      </c>
      <c r="K829">
        <v>2</v>
      </c>
      <c r="L829" s="3">
        <f>Working_Data[[#This Row],[price2]]/Working_Data[[#This Row],[quantity]]</f>
        <v>325.22000000000003</v>
      </c>
      <c r="M829" s="3">
        <v>650.44000000000005</v>
      </c>
      <c r="N829" t="s">
        <v>50</v>
      </c>
      <c r="O829">
        <v>22</v>
      </c>
      <c r="P829" s="1">
        <v>45724</v>
      </c>
      <c r="Q829">
        <v>191</v>
      </c>
      <c r="R829" t="s">
        <v>43</v>
      </c>
      <c r="S829">
        <v>3</v>
      </c>
      <c r="T829" s="1">
        <v>45528</v>
      </c>
      <c r="U829" t="s">
        <v>60</v>
      </c>
      <c r="V829" t="str">
        <f>TEXT(WEEKDAY(Working_Data[[#This Row],[order_date]],1),"DDDD")</f>
        <v>Wednesday</v>
      </c>
      <c r="W829" t="str">
        <f>TEXT(Working_Data[[#This Row],[order_date]],"mmmm")</f>
        <v>November</v>
      </c>
      <c r="X829" s="7">
        <f>Working_Data[[#This Row],[last_order_date]]-Working_Data[[#This Row],[signup_date]]</f>
        <v>221</v>
      </c>
      <c r="Y829" s="7">
        <f>IF(Working_Data[[#This Row],[churned]]="Active",1,0)</f>
        <v>0</v>
      </c>
      <c r="Z829" s="7">
        <f>YEAR(Working_Data[[#This Row],[order_date]])</f>
        <v>2023</v>
      </c>
    </row>
    <row r="830" spans="1:26" x14ac:dyDescent="0.25">
      <c r="A830" t="s">
        <v>1710</v>
      </c>
      <c r="B830" t="s">
        <v>21</v>
      </c>
      <c r="C830" t="s">
        <v>39</v>
      </c>
      <c r="D830" t="s">
        <v>77</v>
      </c>
      <c r="E830" s="1">
        <v>45160</v>
      </c>
      <c r="F830" t="s">
        <v>1711</v>
      </c>
      <c r="G830" s="1">
        <v>45259</v>
      </c>
      <c r="H830" t="s">
        <v>34</v>
      </c>
      <c r="I830" t="s">
        <v>48</v>
      </c>
      <c r="J830" t="s">
        <v>59</v>
      </c>
      <c r="K830">
        <v>1</v>
      </c>
      <c r="L830" s="3">
        <f>Working_Data[[#This Row],[price2]]/Working_Data[[#This Row],[quantity]]</f>
        <v>433.23</v>
      </c>
      <c r="M830" s="3">
        <v>433.23</v>
      </c>
      <c r="N830" t="s">
        <v>28</v>
      </c>
      <c r="O830">
        <v>26</v>
      </c>
      <c r="P830" s="1">
        <v>45765</v>
      </c>
      <c r="Q830">
        <v>16</v>
      </c>
      <c r="R830" t="s">
        <v>29</v>
      </c>
      <c r="S830">
        <v>2</v>
      </c>
      <c r="T830" s="1">
        <v>45810</v>
      </c>
      <c r="U830" t="s">
        <v>60</v>
      </c>
      <c r="V830" t="str">
        <f>TEXT(WEEKDAY(Working_Data[[#This Row],[order_date]],1),"DDDD")</f>
        <v>Wednesday</v>
      </c>
      <c r="W830" t="str">
        <f>TEXT(Working_Data[[#This Row],[order_date]],"mmmm")</f>
        <v>November</v>
      </c>
      <c r="X830" s="7">
        <f>Working_Data[[#This Row],[last_order_date]]-Working_Data[[#This Row],[signup_date]]</f>
        <v>605</v>
      </c>
      <c r="Y830" s="7">
        <f>IF(Working_Data[[#This Row],[churned]]="Active",1,0)</f>
        <v>1</v>
      </c>
      <c r="Z830" s="7">
        <f>YEAR(Working_Data[[#This Row],[order_date]])</f>
        <v>2023</v>
      </c>
    </row>
    <row r="831" spans="1:26" x14ac:dyDescent="0.25">
      <c r="A831" t="s">
        <v>1712</v>
      </c>
      <c r="B831" t="s">
        <v>38</v>
      </c>
      <c r="C831" t="s">
        <v>22</v>
      </c>
      <c r="D831" t="s">
        <v>56</v>
      </c>
      <c r="E831" s="1">
        <v>45419</v>
      </c>
      <c r="F831" t="s">
        <v>1713</v>
      </c>
      <c r="G831" s="1">
        <v>45259</v>
      </c>
      <c r="H831" t="s">
        <v>34</v>
      </c>
      <c r="I831" t="s">
        <v>63</v>
      </c>
      <c r="J831" t="s">
        <v>59</v>
      </c>
      <c r="K831">
        <v>4</v>
      </c>
      <c r="L831" s="3">
        <f>Working_Data[[#This Row],[price2]]/Working_Data[[#This Row],[quantity]]</f>
        <v>37.122500000000002</v>
      </c>
      <c r="M831" s="3">
        <v>148.49</v>
      </c>
      <c r="N831" t="s">
        <v>28</v>
      </c>
      <c r="O831">
        <v>30</v>
      </c>
      <c r="P831" s="1">
        <v>45812</v>
      </c>
      <c r="Q831">
        <v>370</v>
      </c>
      <c r="R831" t="s">
        <v>29</v>
      </c>
      <c r="S831">
        <v>1</v>
      </c>
      <c r="T831" s="1">
        <v>45851</v>
      </c>
      <c r="U831" t="s">
        <v>60</v>
      </c>
      <c r="V831" t="str">
        <f>TEXT(WEEKDAY(Working_Data[[#This Row],[order_date]],1),"DDDD")</f>
        <v>Wednesday</v>
      </c>
      <c r="W831" t="str">
        <f>TEXT(Working_Data[[#This Row],[order_date]],"mmmm")</f>
        <v>November</v>
      </c>
      <c r="X831" s="7">
        <f>Working_Data[[#This Row],[last_order_date]]-Working_Data[[#This Row],[signup_date]]</f>
        <v>393</v>
      </c>
      <c r="Y831" s="7">
        <f>IF(Working_Data[[#This Row],[churned]]="Active",1,0)</f>
        <v>1</v>
      </c>
      <c r="Z831" s="7">
        <f>YEAR(Working_Data[[#This Row],[order_date]])</f>
        <v>2023</v>
      </c>
    </row>
    <row r="832" spans="1:26" x14ac:dyDescent="0.25">
      <c r="A832" t="s">
        <v>1714</v>
      </c>
      <c r="B832" t="s">
        <v>45</v>
      </c>
      <c r="C832" t="s">
        <v>39</v>
      </c>
      <c r="D832" t="s">
        <v>52</v>
      </c>
      <c r="E832" s="1">
        <v>45784</v>
      </c>
      <c r="F832" t="s">
        <v>1715</v>
      </c>
      <c r="G832" s="1">
        <v>45259</v>
      </c>
      <c r="H832" t="s">
        <v>58</v>
      </c>
      <c r="I832" t="s">
        <v>63</v>
      </c>
      <c r="J832" t="s">
        <v>67</v>
      </c>
      <c r="K832">
        <v>2</v>
      </c>
      <c r="L832" s="3">
        <f>Working_Data[[#This Row],[price2]]/Working_Data[[#This Row],[quantity]]</f>
        <v>408.875</v>
      </c>
      <c r="M832" s="3">
        <v>817.75</v>
      </c>
      <c r="N832" t="s">
        <v>28</v>
      </c>
      <c r="O832">
        <v>9</v>
      </c>
      <c r="P832" s="1">
        <v>45558</v>
      </c>
      <c r="Q832">
        <v>372</v>
      </c>
      <c r="R832" t="s">
        <v>29</v>
      </c>
      <c r="S832">
        <v>4</v>
      </c>
      <c r="T832" s="1">
        <v>45866</v>
      </c>
      <c r="U832" t="s">
        <v>30</v>
      </c>
      <c r="V832" t="str">
        <f>TEXT(WEEKDAY(Working_Data[[#This Row],[order_date]],1),"DDDD")</f>
        <v>Wednesday</v>
      </c>
      <c r="W832" t="str">
        <f>TEXT(Working_Data[[#This Row],[order_date]],"mmmm")</f>
        <v>November</v>
      </c>
      <c r="X832" s="7">
        <f>Working_Data[[#This Row],[last_order_date]]-Working_Data[[#This Row],[signup_date]]</f>
        <v>-226</v>
      </c>
      <c r="Y832" s="7">
        <f>IF(Working_Data[[#This Row],[churned]]="Active",1,0)</f>
        <v>1</v>
      </c>
      <c r="Z832" s="7">
        <f>YEAR(Working_Data[[#This Row],[order_date]])</f>
        <v>2023</v>
      </c>
    </row>
    <row r="833" spans="1:26" x14ac:dyDescent="0.25">
      <c r="A833" t="s">
        <v>1716</v>
      </c>
      <c r="B833" t="s">
        <v>45</v>
      </c>
      <c r="C833" t="s">
        <v>39</v>
      </c>
      <c r="D833" t="s">
        <v>32</v>
      </c>
      <c r="E833" s="1">
        <v>45966</v>
      </c>
      <c r="F833" t="s">
        <v>1717</v>
      </c>
      <c r="G833" s="1">
        <v>45259</v>
      </c>
      <c r="H833" t="s">
        <v>34</v>
      </c>
      <c r="I833" t="s">
        <v>42</v>
      </c>
      <c r="J833" t="s">
        <v>64</v>
      </c>
      <c r="K833">
        <v>5</v>
      </c>
      <c r="L833" s="3">
        <f>Working_Data[[#This Row],[price2]]/Working_Data[[#This Row],[quantity]]</f>
        <v>234.50399999999999</v>
      </c>
      <c r="M833" s="3">
        <v>1172.52</v>
      </c>
      <c r="N833" t="s">
        <v>35</v>
      </c>
      <c r="O833">
        <v>16</v>
      </c>
      <c r="P833" s="1">
        <v>45962</v>
      </c>
      <c r="Q833">
        <v>387</v>
      </c>
      <c r="R833" t="s">
        <v>29</v>
      </c>
      <c r="S833">
        <v>5</v>
      </c>
      <c r="T833" s="1">
        <v>45964</v>
      </c>
      <c r="U833" t="s">
        <v>60</v>
      </c>
      <c r="V833" t="str">
        <f>TEXT(WEEKDAY(Working_Data[[#This Row],[order_date]],1),"DDDD")</f>
        <v>Wednesday</v>
      </c>
      <c r="W833" t="str">
        <f>TEXT(Working_Data[[#This Row],[order_date]],"mmmm")</f>
        <v>November</v>
      </c>
      <c r="X833" s="7">
        <f>Working_Data[[#This Row],[last_order_date]]-Working_Data[[#This Row],[signup_date]]</f>
        <v>-4</v>
      </c>
      <c r="Y833" s="7">
        <f>IF(Working_Data[[#This Row],[churned]]="Active",1,0)</f>
        <v>1</v>
      </c>
      <c r="Z833" s="7">
        <f>YEAR(Working_Data[[#This Row],[order_date]])</f>
        <v>2023</v>
      </c>
    </row>
    <row r="834" spans="1:26" x14ac:dyDescent="0.25">
      <c r="A834" t="s">
        <v>1718</v>
      </c>
      <c r="B834" t="s">
        <v>21</v>
      </c>
      <c r="C834" t="s">
        <v>22</v>
      </c>
      <c r="D834" t="s">
        <v>23</v>
      </c>
      <c r="E834" s="1">
        <v>45592</v>
      </c>
      <c r="F834" t="s">
        <v>1719</v>
      </c>
      <c r="G834" s="1">
        <v>45259</v>
      </c>
      <c r="H834" t="s">
        <v>25</v>
      </c>
      <c r="I834" t="s">
        <v>48</v>
      </c>
      <c r="J834" t="s">
        <v>59</v>
      </c>
      <c r="K834">
        <v>2</v>
      </c>
      <c r="L834" s="3">
        <f>Working_Data[[#This Row],[price2]]/Working_Data[[#This Row],[quantity]]</f>
        <v>626.995</v>
      </c>
      <c r="M834" s="3">
        <v>1253.99</v>
      </c>
      <c r="N834" t="s">
        <v>35</v>
      </c>
      <c r="O834">
        <v>47</v>
      </c>
      <c r="P834" s="1">
        <v>45545</v>
      </c>
      <c r="Q834">
        <v>307</v>
      </c>
      <c r="R834" t="s">
        <v>43</v>
      </c>
      <c r="S834">
        <v>2</v>
      </c>
      <c r="T834" s="1">
        <v>45761</v>
      </c>
      <c r="U834" t="s">
        <v>30</v>
      </c>
      <c r="V834" t="str">
        <f>TEXT(WEEKDAY(Working_Data[[#This Row],[order_date]],1),"DDDD")</f>
        <v>Wednesday</v>
      </c>
      <c r="W834" t="str">
        <f>TEXT(Working_Data[[#This Row],[order_date]],"mmmm")</f>
        <v>November</v>
      </c>
      <c r="X834" s="7">
        <f>Working_Data[[#This Row],[last_order_date]]-Working_Data[[#This Row],[signup_date]]</f>
        <v>-47</v>
      </c>
      <c r="Y834" s="7">
        <f>IF(Working_Data[[#This Row],[churned]]="Active",1,0)</f>
        <v>0</v>
      </c>
      <c r="Z834" s="7">
        <f>YEAR(Working_Data[[#This Row],[order_date]])</f>
        <v>2023</v>
      </c>
    </row>
    <row r="835" spans="1:26" x14ac:dyDescent="0.25">
      <c r="A835" t="s">
        <v>1720</v>
      </c>
      <c r="B835" t="s">
        <v>21</v>
      </c>
      <c r="C835" t="s">
        <v>82</v>
      </c>
      <c r="D835" t="s">
        <v>32</v>
      </c>
      <c r="E835" s="1">
        <v>45839</v>
      </c>
      <c r="F835" t="s">
        <v>1721</v>
      </c>
      <c r="G835" s="1">
        <v>45260</v>
      </c>
      <c r="H835" t="s">
        <v>41</v>
      </c>
      <c r="I835" t="s">
        <v>54</v>
      </c>
      <c r="J835" t="s">
        <v>59</v>
      </c>
      <c r="K835">
        <v>2</v>
      </c>
      <c r="L835" s="3">
        <f>Working_Data[[#This Row],[price2]]/Working_Data[[#This Row],[quantity]]</f>
        <v>672.14</v>
      </c>
      <c r="M835" s="3">
        <v>1344.28</v>
      </c>
      <c r="N835" t="s">
        <v>35</v>
      </c>
      <c r="O835">
        <v>43</v>
      </c>
      <c r="P835" s="1">
        <v>45735</v>
      </c>
      <c r="Q835">
        <v>18</v>
      </c>
      <c r="R835" t="s">
        <v>29</v>
      </c>
      <c r="S835">
        <v>5</v>
      </c>
      <c r="T835" s="1">
        <v>45834</v>
      </c>
      <c r="U835" t="s">
        <v>36</v>
      </c>
      <c r="V835" t="str">
        <f>TEXT(WEEKDAY(Working_Data[[#This Row],[order_date]],1),"DDDD")</f>
        <v>Thursday</v>
      </c>
      <c r="W835" t="str">
        <f>TEXT(Working_Data[[#This Row],[order_date]],"mmmm")</f>
        <v>November</v>
      </c>
      <c r="X835" s="7">
        <f>Working_Data[[#This Row],[last_order_date]]-Working_Data[[#This Row],[signup_date]]</f>
        <v>-104</v>
      </c>
      <c r="Y835" s="7">
        <f>IF(Working_Data[[#This Row],[churned]]="Active",1,0)</f>
        <v>1</v>
      </c>
      <c r="Z835" s="7">
        <f>YEAR(Working_Data[[#This Row],[order_date]])</f>
        <v>2023</v>
      </c>
    </row>
    <row r="836" spans="1:26" x14ac:dyDescent="0.25">
      <c r="A836" t="s">
        <v>1722</v>
      </c>
      <c r="B836" t="s">
        <v>21</v>
      </c>
      <c r="C836" t="s">
        <v>39</v>
      </c>
      <c r="D836" t="s">
        <v>56</v>
      </c>
      <c r="E836" s="1">
        <v>45998</v>
      </c>
      <c r="F836" t="s">
        <v>1723</v>
      </c>
      <c r="G836" s="1">
        <v>45260</v>
      </c>
      <c r="H836" t="s">
        <v>47</v>
      </c>
      <c r="I836" t="s">
        <v>54</v>
      </c>
      <c r="J836" t="s">
        <v>64</v>
      </c>
      <c r="K836">
        <v>1</v>
      </c>
      <c r="L836" s="3">
        <f>Working_Data[[#This Row],[price2]]/Working_Data[[#This Row],[quantity]]</f>
        <v>216.3</v>
      </c>
      <c r="M836" s="3">
        <v>216.3</v>
      </c>
      <c r="N836" t="s">
        <v>35</v>
      </c>
      <c r="O836">
        <v>30</v>
      </c>
      <c r="P836" s="1">
        <v>45712</v>
      </c>
      <c r="Q836">
        <v>219</v>
      </c>
      <c r="R836" t="s">
        <v>29</v>
      </c>
      <c r="S836">
        <v>5</v>
      </c>
      <c r="T836" s="1">
        <v>45647</v>
      </c>
      <c r="U836" t="s">
        <v>60</v>
      </c>
      <c r="V836" t="str">
        <f>TEXT(WEEKDAY(Working_Data[[#This Row],[order_date]],1),"DDDD")</f>
        <v>Thursday</v>
      </c>
      <c r="W836" t="str">
        <f>TEXT(Working_Data[[#This Row],[order_date]],"mmmm")</f>
        <v>November</v>
      </c>
      <c r="X836" s="7">
        <f>Working_Data[[#This Row],[last_order_date]]-Working_Data[[#This Row],[signup_date]]</f>
        <v>-286</v>
      </c>
      <c r="Y836" s="7">
        <f>IF(Working_Data[[#This Row],[churned]]="Active",1,0)</f>
        <v>1</v>
      </c>
      <c r="Z836" s="7">
        <f>YEAR(Working_Data[[#This Row],[order_date]])</f>
        <v>2023</v>
      </c>
    </row>
    <row r="837" spans="1:26" x14ac:dyDescent="0.25">
      <c r="A837" t="s">
        <v>1724</v>
      </c>
      <c r="B837" t="s">
        <v>45</v>
      </c>
      <c r="C837" t="s">
        <v>82</v>
      </c>
      <c r="D837" t="s">
        <v>52</v>
      </c>
      <c r="E837" s="1">
        <v>45854</v>
      </c>
      <c r="F837" t="s">
        <v>1725</v>
      </c>
      <c r="G837" s="1">
        <v>45260</v>
      </c>
      <c r="H837" t="s">
        <v>41</v>
      </c>
      <c r="I837" t="s">
        <v>42</v>
      </c>
      <c r="J837" t="s">
        <v>27</v>
      </c>
      <c r="K837">
        <v>4</v>
      </c>
      <c r="L837" s="3">
        <f>Working_Data[[#This Row],[price2]]/Working_Data[[#This Row],[quantity]]</f>
        <v>292.0625</v>
      </c>
      <c r="M837" s="3">
        <v>1168.25</v>
      </c>
      <c r="N837" t="s">
        <v>50</v>
      </c>
      <c r="O837">
        <v>48</v>
      </c>
      <c r="P837" s="1">
        <v>45965</v>
      </c>
      <c r="Q837">
        <v>357</v>
      </c>
      <c r="R837" t="s">
        <v>43</v>
      </c>
      <c r="S837">
        <v>2</v>
      </c>
      <c r="T837" s="1">
        <v>45635</v>
      </c>
      <c r="U837" t="s">
        <v>60</v>
      </c>
      <c r="V837" t="str">
        <f>TEXT(WEEKDAY(Working_Data[[#This Row],[order_date]],1),"DDDD")</f>
        <v>Thursday</v>
      </c>
      <c r="W837" t="str">
        <f>TEXT(Working_Data[[#This Row],[order_date]],"mmmm")</f>
        <v>November</v>
      </c>
      <c r="X837" s="7">
        <f>Working_Data[[#This Row],[last_order_date]]-Working_Data[[#This Row],[signup_date]]</f>
        <v>111</v>
      </c>
      <c r="Y837" s="7">
        <f>IF(Working_Data[[#This Row],[churned]]="Active",1,0)</f>
        <v>0</v>
      </c>
      <c r="Z837" s="7">
        <f>YEAR(Working_Data[[#This Row],[order_date]])</f>
        <v>2023</v>
      </c>
    </row>
    <row r="838" spans="1:26" x14ac:dyDescent="0.25">
      <c r="A838" t="s">
        <v>1726</v>
      </c>
      <c r="B838" t="s">
        <v>21</v>
      </c>
      <c r="C838" t="s">
        <v>39</v>
      </c>
      <c r="D838" t="s">
        <v>32</v>
      </c>
      <c r="E838" s="1">
        <v>45456</v>
      </c>
      <c r="F838" t="s">
        <v>1727</v>
      </c>
      <c r="G838" s="1">
        <v>45260</v>
      </c>
      <c r="H838" t="s">
        <v>47</v>
      </c>
      <c r="I838" t="s">
        <v>54</v>
      </c>
      <c r="J838" t="s">
        <v>64</v>
      </c>
      <c r="K838">
        <v>3</v>
      </c>
      <c r="L838" s="3">
        <f>Working_Data[[#This Row],[price2]]/Working_Data[[#This Row],[quantity]]</f>
        <v>54.49</v>
      </c>
      <c r="M838" s="3">
        <v>163.47</v>
      </c>
      <c r="N838" t="s">
        <v>50</v>
      </c>
      <c r="O838">
        <v>30</v>
      </c>
      <c r="P838" s="1">
        <v>45760</v>
      </c>
      <c r="Q838">
        <v>48</v>
      </c>
      <c r="R838" t="s">
        <v>43</v>
      </c>
      <c r="S838">
        <v>1</v>
      </c>
      <c r="T838" s="1">
        <v>45886</v>
      </c>
      <c r="U838" t="s">
        <v>30</v>
      </c>
      <c r="V838" t="str">
        <f>TEXT(WEEKDAY(Working_Data[[#This Row],[order_date]],1),"DDDD")</f>
        <v>Thursday</v>
      </c>
      <c r="W838" t="str">
        <f>TEXT(Working_Data[[#This Row],[order_date]],"mmmm")</f>
        <v>November</v>
      </c>
      <c r="X838" s="7">
        <f>Working_Data[[#This Row],[last_order_date]]-Working_Data[[#This Row],[signup_date]]</f>
        <v>304</v>
      </c>
      <c r="Y838" s="7">
        <f>IF(Working_Data[[#This Row],[churned]]="Active",1,0)</f>
        <v>0</v>
      </c>
      <c r="Z838" s="7">
        <f>YEAR(Working_Data[[#This Row],[order_date]])</f>
        <v>2023</v>
      </c>
    </row>
    <row r="839" spans="1:26" x14ac:dyDescent="0.25">
      <c r="A839" t="s">
        <v>1728</v>
      </c>
      <c r="B839" t="s">
        <v>38</v>
      </c>
      <c r="C839" t="s">
        <v>82</v>
      </c>
      <c r="D839" t="s">
        <v>32</v>
      </c>
      <c r="E839" s="1">
        <v>45178</v>
      </c>
      <c r="F839" t="s">
        <v>1729</v>
      </c>
      <c r="G839" s="1">
        <v>45260</v>
      </c>
      <c r="H839" t="s">
        <v>34</v>
      </c>
      <c r="I839" t="s">
        <v>54</v>
      </c>
      <c r="J839" t="s">
        <v>64</v>
      </c>
      <c r="K839">
        <v>2</v>
      </c>
      <c r="L839" s="3">
        <f>Working_Data[[#This Row],[price2]]/Working_Data[[#This Row],[quantity]]</f>
        <v>655.97500000000002</v>
      </c>
      <c r="M839" s="3">
        <v>1311.95</v>
      </c>
      <c r="N839" t="s">
        <v>35</v>
      </c>
      <c r="O839">
        <v>32</v>
      </c>
      <c r="P839" s="1">
        <v>45888</v>
      </c>
      <c r="Q839">
        <v>358</v>
      </c>
      <c r="R839" t="s">
        <v>43</v>
      </c>
      <c r="S839">
        <v>2</v>
      </c>
      <c r="T839" s="1">
        <v>45641</v>
      </c>
      <c r="U839" t="s">
        <v>30</v>
      </c>
      <c r="V839" t="str">
        <f>TEXT(WEEKDAY(Working_Data[[#This Row],[order_date]],1),"DDDD")</f>
        <v>Thursday</v>
      </c>
      <c r="W839" t="str">
        <f>TEXT(Working_Data[[#This Row],[order_date]],"mmmm")</f>
        <v>November</v>
      </c>
      <c r="X839" s="7">
        <f>Working_Data[[#This Row],[last_order_date]]-Working_Data[[#This Row],[signup_date]]</f>
        <v>710</v>
      </c>
      <c r="Y839" s="7">
        <f>IF(Working_Data[[#This Row],[churned]]="Active",1,0)</f>
        <v>0</v>
      </c>
      <c r="Z839" s="7">
        <f>YEAR(Working_Data[[#This Row],[order_date]])</f>
        <v>2023</v>
      </c>
    </row>
    <row r="840" spans="1:26" x14ac:dyDescent="0.25">
      <c r="A840" t="s">
        <v>1730</v>
      </c>
      <c r="B840" t="s">
        <v>45</v>
      </c>
      <c r="C840" t="s">
        <v>22</v>
      </c>
      <c r="D840" t="s">
        <v>56</v>
      </c>
      <c r="E840" s="1">
        <v>45252</v>
      </c>
      <c r="F840" t="s">
        <v>1731</v>
      </c>
      <c r="G840" s="1">
        <v>45260</v>
      </c>
      <c r="H840" t="s">
        <v>25</v>
      </c>
      <c r="I840" t="s">
        <v>48</v>
      </c>
      <c r="J840" t="s">
        <v>67</v>
      </c>
      <c r="K840">
        <v>4</v>
      </c>
      <c r="L840" s="3">
        <f>Working_Data[[#This Row],[price2]]/Working_Data[[#This Row],[quantity]]</f>
        <v>171.9425</v>
      </c>
      <c r="M840" s="3">
        <v>687.77</v>
      </c>
      <c r="N840" t="s">
        <v>28</v>
      </c>
      <c r="O840">
        <v>17</v>
      </c>
      <c r="P840" s="1">
        <v>45654</v>
      </c>
      <c r="Q840">
        <v>2</v>
      </c>
      <c r="R840" t="s">
        <v>43</v>
      </c>
      <c r="S840">
        <v>4</v>
      </c>
      <c r="T840" s="1">
        <v>45822</v>
      </c>
      <c r="U840" t="s">
        <v>36</v>
      </c>
      <c r="V840" t="str">
        <f>TEXT(WEEKDAY(Working_Data[[#This Row],[order_date]],1),"DDDD")</f>
        <v>Thursday</v>
      </c>
      <c r="W840" t="str">
        <f>TEXT(Working_Data[[#This Row],[order_date]],"mmmm")</f>
        <v>November</v>
      </c>
      <c r="X840" s="7">
        <f>Working_Data[[#This Row],[last_order_date]]-Working_Data[[#This Row],[signup_date]]</f>
        <v>402</v>
      </c>
      <c r="Y840" s="7">
        <f>IF(Working_Data[[#This Row],[churned]]="Active",1,0)</f>
        <v>0</v>
      </c>
      <c r="Z840" s="7">
        <f>YEAR(Working_Data[[#This Row],[order_date]])</f>
        <v>2023</v>
      </c>
    </row>
    <row r="841" spans="1:26" x14ac:dyDescent="0.25">
      <c r="A841" t="s">
        <v>1732</v>
      </c>
      <c r="B841" t="s">
        <v>45</v>
      </c>
      <c r="C841" t="s">
        <v>39</v>
      </c>
      <c r="D841" t="s">
        <v>32</v>
      </c>
      <c r="E841" s="1">
        <v>45771</v>
      </c>
      <c r="F841" t="s">
        <v>1733</v>
      </c>
      <c r="G841" s="1">
        <v>44938</v>
      </c>
      <c r="H841" t="s">
        <v>25</v>
      </c>
      <c r="I841" t="s">
        <v>26</v>
      </c>
      <c r="J841" t="s">
        <v>49</v>
      </c>
      <c r="K841">
        <v>5</v>
      </c>
      <c r="L841" s="3">
        <f>Working_Data[[#This Row],[price2]]/Working_Data[[#This Row],[quantity]]</f>
        <v>23.434000000000001</v>
      </c>
      <c r="M841" s="3">
        <v>117.17</v>
      </c>
      <c r="N841" t="s">
        <v>50</v>
      </c>
      <c r="O841">
        <v>11</v>
      </c>
      <c r="P841" s="1">
        <v>45453</v>
      </c>
      <c r="Q841">
        <v>281</v>
      </c>
      <c r="R841" t="s">
        <v>29</v>
      </c>
      <c r="S841">
        <v>4</v>
      </c>
      <c r="T841" s="1">
        <v>45767</v>
      </c>
      <c r="U841" t="s">
        <v>60</v>
      </c>
      <c r="V841" t="str">
        <f>TEXT(WEEKDAY(Working_Data[[#This Row],[order_date]],1),"DDDD")</f>
        <v>Thursday</v>
      </c>
      <c r="W841" t="str">
        <f>TEXT(Working_Data[[#This Row],[order_date]],"mmmm")</f>
        <v>January</v>
      </c>
      <c r="X841" s="7">
        <f>Working_Data[[#This Row],[last_order_date]]-Working_Data[[#This Row],[signup_date]]</f>
        <v>-318</v>
      </c>
      <c r="Y841" s="7">
        <f>IF(Working_Data[[#This Row],[churned]]="Active",1,0)</f>
        <v>1</v>
      </c>
      <c r="Z841" s="7">
        <f>YEAR(Working_Data[[#This Row],[order_date]])</f>
        <v>2023</v>
      </c>
    </row>
    <row r="842" spans="1:26" x14ac:dyDescent="0.25">
      <c r="A842" t="s">
        <v>1734</v>
      </c>
      <c r="B842" t="s">
        <v>38</v>
      </c>
      <c r="C842" t="s">
        <v>22</v>
      </c>
      <c r="D842" t="s">
        <v>77</v>
      </c>
      <c r="E842" s="1">
        <v>45856</v>
      </c>
      <c r="F842" t="s">
        <v>1735</v>
      </c>
      <c r="G842" s="1">
        <v>44938</v>
      </c>
      <c r="H842" t="s">
        <v>58</v>
      </c>
      <c r="I842" t="s">
        <v>63</v>
      </c>
      <c r="J842" t="s">
        <v>59</v>
      </c>
      <c r="K842">
        <v>2</v>
      </c>
      <c r="L842" s="3">
        <f>Working_Data[[#This Row],[price2]]/Working_Data[[#This Row],[quantity]]</f>
        <v>126.995</v>
      </c>
      <c r="M842" s="3">
        <v>253.99</v>
      </c>
      <c r="N842" t="s">
        <v>50</v>
      </c>
      <c r="O842">
        <v>12</v>
      </c>
      <c r="P842" s="1">
        <v>45743</v>
      </c>
      <c r="Q842">
        <v>353</v>
      </c>
      <c r="R842" t="s">
        <v>43</v>
      </c>
      <c r="S842">
        <v>1</v>
      </c>
      <c r="T842" s="1">
        <v>45888</v>
      </c>
      <c r="U842" t="s">
        <v>60</v>
      </c>
      <c r="V842" t="str">
        <f>TEXT(WEEKDAY(Working_Data[[#This Row],[order_date]],1),"DDDD")</f>
        <v>Thursday</v>
      </c>
      <c r="W842" t="str">
        <f>TEXT(Working_Data[[#This Row],[order_date]],"mmmm")</f>
        <v>January</v>
      </c>
      <c r="X842" s="7">
        <f>Working_Data[[#This Row],[last_order_date]]-Working_Data[[#This Row],[signup_date]]</f>
        <v>-113</v>
      </c>
      <c r="Y842" s="7">
        <f>IF(Working_Data[[#This Row],[churned]]="Active",1,0)</f>
        <v>0</v>
      </c>
      <c r="Z842" s="7">
        <f>YEAR(Working_Data[[#This Row],[order_date]])</f>
        <v>2023</v>
      </c>
    </row>
    <row r="843" spans="1:26" x14ac:dyDescent="0.25">
      <c r="A843" t="s">
        <v>1736</v>
      </c>
      <c r="B843" t="s">
        <v>45</v>
      </c>
      <c r="C843" t="s">
        <v>39</v>
      </c>
      <c r="D843" t="s">
        <v>52</v>
      </c>
      <c r="E843" s="1">
        <v>45225</v>
      </c>
      <c r="F843" t="s">
        <v>1737</v>
      </c>
      <c r="G843" s="1">
        <v>44938</v>
      </c>
      <c r="H843" t="s">
        <v>47</v>
      </c>
      <c r="I843" t="s">
        <v>48</v>
      </c>
      <c r="J843" t="s">
        <v>67</v>
      </c>
      <c r="K843">
        <v>4</v>
      </c>
      <c r="L843" s="3">
        <f>Working_Data[[#This Row],[price2]]/Working_Data[[#This Row],[quantity]]</f>
        <v>166.00749999999999</v>
      </c>
      <c r="M843" s="3">
        <v>664.03</v>
      </c>
      <c r="N843" t="s">
        <v>35</v>
      </c>
      <c r="O843">
        <v>5</v>
      </c>
      <c r="P843" s="1">
        <v>45363</v>
      </c>
      <c r="Q843">
        <v>141</v>
      </c>
      <c r="R843" t="s">
        <v>29</v>
      </c>
      <c r="S843">
        <v>4</v>
      </c>
      <c r="T843" s="1">
        <v>45858</v>
      </c>
      <c r="U843" t="s">
        <v>60</v>
      </c>
      <c r="V843" t="str">
        <f>TEXT(WEEKDAY(Working_Data[[#This Row],[order_date]],1),"DDDD")</f>
        <v>Thursday</v>
      </c>
      <c r="W843" t="str">
        <f>TEXT(Working_Data[[#This Row],[order_date]],"mmmm")</f>
        <v>January</v>
      </c>
      <c r="X843" s="7">
        <f>Working_Data[[#This Row],[last_order_date]]-Working_Data[[#This Row],[signup_date]]</f>
        <v>138</v>
      </c>
      <c r="Y843" s="7">
        <f>IF(Working_Data[[#This Row],[churned]]="Active",1,0)</f>
        <v>1</v>
      </c>
      <c r="Z843" s="7">
        <f>YEAR(Working_Data[[#This Row],[order_date]])</f>
        <v>2023</v>
      </c>
    </row>
    <row r="844" spans="1:26" x14ac:dyDescent="0.25">
      <c r="A844" t="s">
        <v>1738</v>
      </c>
      <c r="B844" t="s">
        <v>38</v>
      </c>
      <c r="C844" t="s">
        <v>39</v>
      </c>
      <c r="D844" t="s">
        <v>56</v>
      </c>
      <c r="E844" s="1">
        <v>45535</v>
      </c>
      <c r="F844" t="s">
        <v>1739</v>
      </c>
      <c r="G844" s="1">
        <v>44938</v>
      </c>
      <c r="H844" t="s">
        <v>47</v>
      </c>
      <c r="I844" t="s">
        <v>42</v>
      </c>
      <c r="J844" t="s">
        <v>27</v>
      </c>
      <c r="K844">
        <v>5</v>
      </c>
      <c r="L844" s="3">
        <f>Working_Data[[#This Row],[price2]]/Working_Data[[#This Row],[quantity]]</f>
        <v>71.599999999999994</v>
      </c>
      <c r="M844" s="3">
        <v>358</v>
      </c>
      <c r="N844" t="s">
        <v>35</v>
      </c>
      <c r="O844">
        <v>35</v>
      </c>
      <c r="P844" s="1">
        <v>45964</v>
      </c>
      <c r="Q844">
        <v>456</v>
      </c>
      <c r="R844" t="s">
        <v>29</v>
      </c>
      <c r="S844">
        <v>2</v>
      </c>
      <c r="T844" s="1">
        <v>45662</v>
      </c>
      <c r="U844" t="s">
        <v>60</v>
      </c>
      <c r="V844" t="str">
        <f>TEXT(WEEKDAY(Working_Data[[#This Row],[order_date]],1),"DDDD")</f>
        <v>Thursday</v>
      </c>
      <c r="W844" t="str">
        <f>TEXT(Working_Data[[#This Row],[order_date]],"mmmm")</f>
        <v>January</v>
      </c>
      <c r="X844" s="7">
        <f>Working_Data[[#This Row],[last_order_date]]-Working_Data[[#This Row],[signup_date]]</f>
        <v>429</v>
      </c>
      <c r="Y844" s="7">
        <f>IF(Working_Data[[#This Row],[churned]]="Active",1,0)</f>
        <v>1</v>
      </c>
      <c r="Z844" s="7">
        <f>YEAR(Working_Data[[#This Row],[order_date]])</f>
        <v>2023</v>
      </c>
    </row>
    <row r="845" spans="1:26" x14ac:dyDescent="0.25">
      <c r="A845" t="s">
        <v>1740</v>
      </c>
      <c r="B845" t="s">
        <v>38</v>
      </c>
      <c r="C845" t="s">
        <v>22</v>
      </c>
      <c r="D845" t="s">
        <v>56</v>
      </c>
      <c r="E845" s="1">
        <v>45416</v>
      </c>
      <c r="F845" t="s">
        <v>1741</v>
      </c>
      <c r="G845" s="1">
        <v>44938</v>
      </c>
      <c r="H845" t="s">
        <v>25</v>
      </c>
      <c r="I845" t="s">
        <v>63</v>
      </c>
      <c r="J845" t="s">
        <v>27</v>
      </c>
      <c r="K845">
        <v>1</v>
      </c>
      <c r="L845" s="3">
        <f>Working_Data[[#This Row],[price2]]/Working_Data[[#This Row],[quantity]]</f>
        <v>255.52</v>
      </c>
      <c r="M845" s="3">
        <v>255.52</v>
      </c>
      <c r="N845" t="s">
        <v>35</v>
      </c>
      <c r="O845">
        <v>13</v>
      </c>
      <c r="P845" s="1">
        <v>45754</v>
      </c>
      <c r="Q845">
        <v>44</v>
      </c>
      <c r="R845" t="s">
        <v>29</v>
      </c>
      <c r="S845">
        <v>1</v>
      </c>
      <c r="T845" s="1">
        <v>45867</v>
      </c>
      <c r="U845" t="s">
        <v>60</v>
      </c>
      <c r="V845" t="str">
        <f>TEXT(WEEKDAY(Working_Data[[#This Row],[order_date]],1),"DDDD")</f>
        <v>Thursday</v>
      </c>
      <c r="W845" t="str">
        <f>TEXT(Working_Data[[#This Row],[order_date]],"mmmm")</f>
        <v>January</v>
      </c>
      <c r="X845" s="7">
        <f>Working_Data[[#This Row],[last_order_date]]-Working_Data[[#This Row],[signup_date]]</f>
        <v>338</v>
      </c>
      <c r="Y845" s="7">
        <f>IF(Working_Data[[#This Row],[churned]]="Active",1,0)</f>
        <v>1</v>
      </c>
      <c r="Z845" s="7">
        <f>YEAR(Working_Data[[#This Row],[order_date]])</f>
        <v>2023</v>
      </c>
    </row>
    <row r="846" spans="1:26" x14ac:dyDescent="0.25">
      <c r="A846" t="s">
        <v>1742</v>
      </c>
      <c r="B846" t="s">
        <v>38</v>
      </c>
      <c r="C846" t="s">
        <v>39</v>
      </c>
      <c r="D846" t="s">
        <v>52</v>
      </c>
      <c r="E846" s="1">
        <v>45340</v>
      </c>
      <c r="F846" t="s">
        <v>1743</v>
      </c>
      <c r="G846" s="1">
        <v>44938</v>
      </c>
      <c r="H846" t="s">
        <v>25</v>
      </c>
      <c r="I846" t="s">
        <v>48</v>
      </c>
      <c r="J846" t="s">
        <v>49</v>
      </c>
      <c r="K846">
        <v>1</v>
      </c>
      <c r="L846" s="3">
        <f>Working_Data[[#This Row],[price2]]/Working_Data[[#This Row],[quantity]]</f>
        <v>754.99</v>
      </c>
      <c r="M846" s="3">
        <v>754.99</v>
      </c>
      <c r="N846" t="s">
        <v>35</v>
      </c>
      <c r="O846">
        <v>48</v>
      </c>
      <c r="P846" s="1">
        <v>45764</v>
      </c>
      <c r="Q846">
        <v>375</v>
      </c>
      <c r="R846" t="s">
        <v>29</v>
      </c>
      <c r="S846">
        <v>2</v>
      </c>
      <c r="T846" s="1">
        <v>45857</v>
      </c>
      <c r="U846" t="s">
        <v>30</v>
      </c>
      <c r="V846" t="str">
        <f>TEXT(WEEKDAY(Working_Data[[#This Row],[order_date]],1),"DDDD")</f>
        <v>Thursday</v>
      </c>
      <c r="W846" t="str">
        <f>TEXT(Working_Data[[#This Row],[order_date]],"mmmm")</f>
        <v>January</v>
      </c>
      <c r="X846" s="7">
        <f>Working_Data[[#This Row],[last_order_date]]-Working_Data[[#This Row],[signup_date]]</f>
        <v>424</v>
      </c>
      <c r="Y846" s="7">
        <f>IF(Working_Data[[#This Row],[churned]]="Active",1,0)</f>
        <v>1</v>
      </c>
      <c r="Z846" s="7">
        <f>YEAR(Working_Data[[#This Row],[order_date]])</f>
        <v>2023</v>
      </c>
    </row>
    <row r="847" spans="1:26" x14ac:dyDescent="0.25">
      <c r="A847" t="s">
        <v>1744</v>
      </c>
      <c r="B847" t="s">
        <v>21</v>
      </c>
      <c r="C847" t="s">
        <v>82</v>
      </c>
      <c r="D847" t="s">
        <v>56</v>
      </c>
      <c r="E847" s="1">
        <v>45359</v>
      </c>
      <c r="F847" t="s">
        <v>1745</v>
      </c>
      <c r="G847" s="1">
        <v>44938</v>
      </c>
      <c r="H847" t="s">
        <v>58</v>
      </c>
      <c r="I847" t="s">
        <v>26</v>
      </c>
      <c r="J847" t="s">
        <v>27</v>
      </c>
      <c r="K847">
        <v>5</v>
      </c>
      <c r="L847" s="3">
        <f>Working_Data[[#This Row],[price2]]/Working_Data[[#This Row],[quantity]]</f>
        <v>169.11799999999999</v>
      </c>
      <c r="M847" s="3">
        <v>845.59</v>
      </c>
      <c r="N847" t="s">
        <v>28</v>
      </c>
      <c r="O847">
        <v>8</v>
      </c>
      <c r="P847" s="1">
        <v>45775</v>
      </c>
      <c r="Q847">
        <v>146</v>
      </c>
      <c r="R847" t="s">
        <v>29</v>
      </c>
      <c r="S847">
        <v>1</v>
      </c>
      <c r="T847" s="1">
        <v>45625</v>
      </c>
      <c r="U847" t="s">
        <v>60</v>
      </c>
      <c r="V847" t="str">
        <f>TEXT(WEEKDAY(Working_Data[[#This Row],[order_date]],1),"DDDD")</f>
        <v>Thursday</v>
      </c>
      <c r="W847" t="str">
        <f>TEXT(Working_Data[[#This Row],[order_date]],"mmmm")</f>
        <v>January</v>
      </c>
      <c r="X847" s="7">
        <f>Working_Data[[#This Row],[last_order_date]]-Working_Data[[#This Row],[signup_date]]</f>
        <v>416</v>
      </c>
      <c r="Y847" s="7">
        <f>IF(Working_Data[[#This Row],[churned]]="Active",1,0)</f>
        <v>1</v>
      </c>
      <c r="Z847" s="7">
        <f>YEAR(Working_Data[[#This Row],[order_date]])</f>
        <v>2023</v>
      </c>
    </row>
    <row r="848" spans="1:26" x14ac:dyDescent="0.25">
      <c r="A848" t="s">
        <v>1746</v>
      </c>
      <c r="B848" t="s">
        <v>38</v>
      </c>
      <c r="C848" t="s">
        <v>39</v>
      </c>
      <c r="D848" t="s">
        <v>32</v>
      </c>
      <c r="E848" s="1">
        <v>45379</v>
      </c>
      <c r="F848" t="s">
        <v>1747</v>
      </c>
      <c r="G848" s="1">
        <v>44938</v>
      </c>
      <c r="H848" t="s">
        <v>41</v>
      </c>
      <c r="I848" t="s">
        <v>42</v>
      </c>
      <c r="J848" t="s">
        <v>64</v>
      </c>
      <c r="K848">
        <v>3</v>
      </c>
      <c r="L848" s="3">
        <f>Working_Data[[#This Row],[price2]]/Working_Data[[#This Row],[quantity]]</f>
        <v>137.04333333333332</v>
      </c>
      <c r="M848" s="3">
        <v>411.13</v>
      </c>
      <c r="N848" t="s">
        <v>50</v>
      </c>
      <c r="O848">
        <v>19</v>
      </c>
      <c r="P848" s="1">
        <v>45732</v>
      </c>
      <c r="Q848">
        <v>379</v>
      </c>
      <c r="R848" t="s">
        <v>29</v>
      </c>
      <c r="S848">
        <v>4</v>
      </c>
      <c r="T848" s="1">
        <v>45931</v>
      </c>
      <c r="U848" t="s">
        <v>60</v>
      </c>
      <c r="V848" t="str">
        <f>TEXT(WEEKDAY(Working_Data[[#This Row],[order_date]],1),"DDDD")</f>
        <v>Thursday</v>
      </c>
      <c r="W848" t="str">
        <f>TEXT(Working_Data[[#This Row],[order_date]],"mmmm")</f>
        <v>January</v>
      </c>
      <c r="X848" s="7">
        <f>Working_Data[[#This Row],[last_order_date]]-Working_Data[[#This Row],[signup_date]]</f>
        <v>353</v>
      </c>
      <c r="Y848" s="7">
        <f>IF(Working_Data[[#This Row],[churned]]="Active",1,0)</f>
        <v>1</v>
      </c>
      <c r="Z848" s="7">
        <f>YEAR(Working_Data[[#This Row],[order_date]])</f>
        <v>2023</v>
      </c>
    </row>
    <row r="849" spans="1:26" x14ac:dyDescent="0.25">
      <c r="A849" t="s">
        <v>1748</v>
      </c>
      <c r="B849" t="s">
        <v>38</v>
      </c>
      <c r="C849" t="s">
        <v>22</v>
      </c>
      <c r="D849" t="s">
        <v>52</v>
      </c>
      <c r="E849" s="1">
        <v>45288</v>
      </c>
      <c r="F849" t="s">
        <v>1749</v>
      </c>
      <c r="G849" s="1">
        <v>44938</v>
      </c>
      <c r="H849" t="s">
        <v>47</v>
      </c>
      <c r="I849" t="s">
        <v>26</v>
      </c>
      <c r="J849" t="s">
        <v>49</v>
      </c>
      <c r="K849">
        <v>5</v>
      </c>
      <c r="L849" s="3">
        <f>Working_Data[[#This Row],[price2]]/Working_Data[[#This Row],[quantity]]</f>
        <v>253.17800000000003</v>
      </c>
      <c r="M849" s="3">
        <v>1265.8900000000001</v>
      </c>
      <c r="N849" t="s">
        <v>50</v>
      </c>
      <c r="O849">
        <v>3</v>
      </c>
      <c r="P849" s="1">
        <v>45777</v>
      </c>
      <c r="Q849">
        <v>243</v>
      </c>
      <c r="R849" t="s">
        <v>29</v>
      </c>
      <c r="S849">
        <v>1</v>
      </c>
      <c r="T849" s="1">
        <v>45866</v>
      </c>
      <c r="U849" t="s">
        <v>60</v>
      </c>
      <c r="V849" t="str">
        <f>TEXT(WEEKDAY(Working_Data[[#This Row],[order_date]],1),"DDDD")</f>
        <v>Thursday</v>
      </c>
      <c r="W849" t="str">
        <f>TEXT(Working_Data[[#This Row],[order_date]],"mmmm")</f>
        <v>January</v>
      </c>
      <c r="X849" s="7">
        <f>Working_Data[[#This Row],[last_order_date]]-Working_Data[[#This Row],[signup_date]]</f>
        <v>489</v>
      </c>
      <c r="Y849" s="7">
        <f>IF(Working_Data[[#This Row],[churned]]="Active",1,0)</f>
        <v>1</v>
      </c>
      <c r="Z849" s="7">
        <f>YEAR(Working_Data[[#This Row],[order_date]])</f>
        <v>2023</v>
      </c>
    </row>
    <row r="850" spans="1:26" x14ac:dyDescent="0.25">
      <c r="A850" t="s">
        <v>1750</v>
      </c>
      <c r="B850" t="s">
        <v>45</v>
      </c>
      <c r="C850" t="s">
        <v>39</v>
      </c>
      <c r="D850" t="s">
        <v>52</v>
      </c>
      <c r="E850" s="1">
        <v>45283</v>
      </c>
      <c r="F850" t="s">
        <v>1751</v>
      </c>
      <c r="G850" s="1">
        <v>44938</v>
      </c>
      <c r="H850" t="s">
        <v>34</v>
      </c>
      <c r="I850" t="s">
        <v>48</v>
      </c>
      <c r="J850" t="s">
        <v>49</v>
      </c>
      <c r="K850">
        <v>5</v>
      </c>
      <c r="L850" s="3">
        <f>Working_Data[[#This Row],[price2]]/Working_Data[[#This Row],[quantity]]</f>
        <v>205.9</v>
      </c>
      <c r="M850" s="3">
        <v>1029.5</v>
      </c>
      <c r="N850" t="s">
        <v>28</v>
      </c>
      <c r="O850">
        <v>15</v>
      </c>
      <c r="P850" s="1">
        <v>45851</v>
      </c>
      <c r="Q850">
        <v>139</v>
      </c>
      <c r="R850" t="s">
        <v>43</v>
      </c>
      <c r="S850">
        <v>1</v>
      </c>
      <c r="T850" s="1">
        <v>45672</v>
      </c>
      <c r="U850" t="s">
        <v>36</v>
      </c>
      <c r="V850" t="str">
        <f>TEXT(WEEKDAY(Working_Data[[#This Row],[order_date]],1),"DDDD")</f>
        <v>Thursday</v>
      </c>
      <c r="W850" t="str">
        <f>TEXT(Working_Data[[#This Row],[order_date]],"mmmm")</f>
        <v>January</v>
      </c>
      <c r="X850" s="7">
        <f>Working_Data[[#This Row],[last_order_date]]-Working_Data[[#This Row],[signup_date]]</f>
        <v>568</v>
      </c>
      <c r="Y850" s="7">
        <f>IF(Working_Data[[#This Row],[churned]]="Active",1,0)</f>
        <v>0</v>
      </c>
      <c r="Z850" s="7">
        <f>YEAR(Working_Data[[#This Row],[order_date]])</f>
        <v>2023</v>
      </c>
    </row>
    <row r="851" spans="1:26" x14ac:dyDescent="0.25">
      <c r="A851" t="s">
        <v>1752</v>
      </c>
      <c r="B851" t="s">
        <v>21</v>
      </c>
      <c r="C851" t="s">
        <v>39</v>
      </c>
      <c r="D851" t="s">
        <v>32</v>
      </c>
      <c r="E851" s="1">
        <v>45475</v>
      </c>
      <c r="F851" t="s">
        <v>1753</v>
      </c>
      <c r="G851" s="1">
        <v>44938</v>
      </c>
      <c r="H851" t="s">
        <v>25</v>
      </c>
      <c r="I851" t="s">
        <v>26</v>
      </c>
      <c r="J851" t="s">
        <v>27</v>
      </c>
      <c r="K851">
        <v>1</v>
      </c>
      <c r="L851" s="3">
        <f>Working_Data[[#This Row],[price2]]/Working_Data[[#This Row],[quantity]]</f>
        <v>561.46</v>
      </c>
      <c r="M851" s="3">
        <v>561.46</v>
      </c>
      <c r="N851" t="s">
        <v>28</v>
      </c>
      <c r="O851">
        <v>19</v>
      </c>
      <c r="P851" s="1">
        <v>45696</v>
      </c>
      <c r="Q851">
        <v>340</v>
      </c>
      <c r="R851" t="s">
        <v>43</v>
      </c>
      <c r="S851">
        <v>1</v>
      </c>
      <c r="T851" s="1">
        <v>45362</v>
      </c>
      <c r="U851" t="s">
        <v>36</v>
      </c>
      <c r="V851" t="str">
        <f>TEXT(WEEKDAY(Working_Data[[#This Row],[order_date]],1),"DDDD")</f>
        <v>Thursday</v>
      </c>
      <c r="W851" t="str">
        <f>TEXT(Working_Data[[#This Row],[order_date]],"mmmm")</f>
        <v>January</v>
      </c>
      <c r="X851" s="7">
        <f>Working_Data[[#This Row],[last_order_date]]-Working_Data[[#This Row],[signup_date]]</f>
        <v>221</v>
      </c>
      <c r="Y851" s="7">
        <f>IF(Working_Data[[#This Row],[churned]]="Active",1,0)</f>
        <v>0</v>
      </c>
      <c r="Z851" s="7">
        <f>YEAR(Working_Data[[#This Row],[order_date]])</f>
        <v>2023</v>
      </c>
    </row>
    <row r="852" spans="1:26" x14ac:dyDescent="0.25">
      <c r="A852" t="s">
        <v>1754</v>
      </c>
      <c r="B852" t="s">
        <v>38</v>
      </c>
      <c r="C852" t="s">
        <v>82</v>
      </c>
      <c r="D852" t="s">
        <v>77</v>
      </c>
      <c r="E852" s="1">
        <v>45393</v>
      </c>
      <c r="F852" t="s">
        <v>1755</v>
      </c>
      <c r="G852" s="1">
        <v>44938</v>
      </c>
      <c r="H852" t="s">
        <v>41</v>
      </c>
      <c r="I852" t="s">
        <v>26</v>
      </c>
      <c r="J852" t="s">
        <v>64</v>
      </c>
      <c r="K852">
        <v>3</v>
      </c>
      <c r="L852" s="3">
        <f>Working_Data[[#This Row],[price2]]/Working_Data[[#This Row],[quantity]]</f>
        <v>86.673333333333332</v>
      </c>
      <c r="M852" s="3">
        <v>260.02</v>
      </c>
      <c r="N852" t="s">
        <v>35</v>
      </c>
      <c r="O852">
        <v>7</v>
      </c>
      <c r="P852" s="1">
        <v>45720</v>
      </c>
      <c r="Q852">
        <v>431</v>
      </c>
      <c r="R852" t="s">
        <v>43</v>
      </c>
      <c r="S852">
        <v>2</v>
      </c>
      <c r="T852" s="1">
        <v>45905</v>
      </c>
      <c r="U852" t="s">
        <v>60</v>
      </c>
      <c r="V852" t="str">
        <f>TEXT(WEEKDAY(Working_Data[[#This Row],[order_date]],1),"DDDD")</f>
        <v>Thursday</v>
      </c>
      <c r="W852" t="str">
        <f>TEXT(Working_Data[[#This Row],[order_date]],"mmmm")</f>
        <v>January</v>
      </c>
      <c r="X852" s="7">
        <f>Working_Data[[#This Row],[last_order_date]]-Working_Data[[#This Row],[signup_date]]</f>
        <v>327</v>
      </c>
      <c r="Y852" s="7">
        <f>IF(Working_Data[[#This Row],[churned]]="Active",1,0)</f>
        <v>0</v>
      </c>
      <c r="Z852" s="7">
        <f>YEAR(Working_Data[[#This Row],[order_date]])</f>
        <v>2023</v>
      </c>
    </row>
    <row r="853" spans="1:26" x14ac:dyDescent="0.25">
      <c r="A853" t="s">
        <v>1756</v>
      </c>
      <c r="B853" t="s">
        <v>45</v>
      </c>
      <c r="C853" t="s">
        <v>39</v>
      </c>
      <c r="D853" t="s">
        <v>56</v>
      </c>
      <c r="E853" s="1">
        <v>45497</v>
      </c>
      <c r="F853" t="s">
        <v>1757</v>
      </c>
      <c r="G853" s="1">
        <v>44969</v>
      </c>
      <c r="H853" t="s">
        <v>34</v>
      </c>
      <c r="I853" t="s">
        <v>54</v>
      </c>
      <c r="J853" t="s">
        <v>59</v>
      </c>
      <c r="K853">
        <v>2</v>
      </c>
      <c r="L853" s="3">
        <f>Working_Data[[#This Row],[price2]]/Working_Data[[#This Row],[quantity]]</f>
        <v>258.69</v>
      </c>
      <c r="M853" s="3">
        <v>517.38</v>
      </c>
      <c r="N853" t="s">
        <v>35</v>
      </c>
      <c r="O853">
        <v>25</v>
      </c>
      <c r="P853" s="1">
        <v>45998</v>
      </c>
      <c r="Q853">
        <v>44</v>
      </c>
      <c r="R853" t="s">
        <v>43</v>
      </c>
      <c r="S853">
        <v>4</v>
      </c>
      <c r="T853" s="1">
        <v>45613</v>
      </c>
      <c r="U853" t="s">
        <v>36</v>
      </c>
      <c r="V853" t="str">
        <f>TEXT(WEEKDAY(Working_Data[[#This Row],[order_date]],1),"DDDD")</f>
        <v>Sunday</v>
      </c>
      <c r="W853" t="str">
        <f>TEXT(Working_Data[[#This Row],[order_date]],"mmmm")</f>
        <v>February</v>
      </c>
      <c r="X853" s="7">
        <f>Working_Data[[#This Row],[last_order_date]]-Working_Data[[#This Row],[signup_date]]</f>
        <v>501</v>
      </c>
      <c r="Y853" s="7">
        <f>IF(Working_Data[[#This Row],[churned]]="Active",1,0)</f>
        <v>0</v>
      </c>
      <c r="Z853" s="7">
        <f>YEAR(Working_Data[[#This Row],[order_date]])</f>
        <v>2023</v>
      </c>
    </row>
    <row r="854" spans="1:26" x14ac:dyDescent="0.25">
      <c r="A854" t="s">
        <v>1758</v>
      </c>
      <c r="B854" t="s">
        <v>45</v>
      </c>
      <c r="C854" t="s">
        <v>22</v>
      </c>
      <c r="D854" t="s">
        <v>56</v>
      </c>
      <c r="E854" s="1">
        <v>45675</v>
      </c>
      <c r="F854" t="s">
        <v>1759</v>
      </c>
      <c r="G854" s="1">
        <v>44969</v>
      </c>
      <c r="H854" t="s">
        <v>34</v>
      </c>
      <c r="I854" t="s">
        <v>42</v>
      </c>
      <c r="J854" t="s">
        <v>67</v>
      </c>
      <c r="K854">
        <v>2</v>
      </c>
      <c r="L854" s="3">
        <f>Working_Data[[#This Row],[price2]]/Working_Data[[#This Row],[quantity]]</f>
        <v>666.33500000000004</v>
      </c>
      <c r="M854" s="3">
        <v>1332.67</v>
      </c>
      <c r="N854" t="s">
        <v>28</v>
      </c>
      <c r="O854">
        <v>10</v>
      </c>
      <c r="P854" s="1">
        <v>45751</v>
      </c>
      <c r="Q854">
        <v>492</v>
      </c>
      <c r="R854" t="s">
        <v>29</v>
      </c>
      <c r="S854">
        <v>4</v>
      </c>
      <c r="T854" s="1">
        <v>45735</v>
      </c>
      <c r="U854" t="s">
        <v>36</v>
      </c>
      <c r="V854" t="str">
        <f>TEXT(WEEKDAY(Working_Data[[#This Row],[order_date]],1),"DDDD")</f>
        <v>Sunday</v>
      </c>
      <c r="W854" t="str">
        <f>TEXT(Working_Data[[#This Row],[order_date]],"mmmm")</f>
        <v>February</v>
      </c>
      <c r="X854" s="7">
        <f>Working_Data[[#This Row],[last_order_date]]-Working_Data[[#This Row],[signup_date]]</f>
        <v>76</v>
      </c>
      <c r="Y854" s="7">
        <f>IF(Working_Data[[#This Row],[churned]]="Active",1,0)</f>
        <v>1</v>
      </c>
      <c r="Z854" s="7">
        <f>YEAR(Working_Data[[#This Row],[order_date]])</f>
        <v>2023</v>
      </c>
    </row>
    <row r="855" spans="1:26" x14ac:dyDescent="0.25">
      <c r="A855" t="s">
        <v>1760</v>
      </c>
      <c r="B855" t="s">
        <v>21</v>
      </c>
      <c r="C855" t="s">
        <v>82</v>
      </c>
      <c r="D855" t="s">
        <v>23</v>
      </c>
      <c r="E855" s="1">
        <v>45768</v>
      </c>
      <c r="F855" t="s">
        <v>1761</v>
      </c>
      <c r="G855" s="1">
        <v>44969</v>
      </c>
      <c r="H855" t="s">
        <v>25</v>
      </c>
      <c r="I855" t="s">
        <v>26</v>
      </c>
      <c r="J855" t="s">
        <v>49</v>
      </c>
      <c r="K855">
        <v>1</v>
      </c>
      <c r="L855" s="3">
        <f>Working_Data[[#This Row],[price2]]/Working_Data[[#This Row],[quantity]]</f>
        <v>690.62</v>
      </c>
      <c r="M855" s="3">
        <v>690.62</v>
      </c>
      <c r="N855" t="s">
        <v>35</v>
      </c>
      <c r="O855">
        <v>36</v>
      </c>
      <c r="P855" s="1">
        <v>45609</v>
      </c>
      <c r="Q855">
        <v>352</v>
      </c>
      <c r="R855" t="s">
        <v>43</v>
      </c>
      <c r="S855">
        <v>5</v>
      </c>
      <c r="T855" s="1">
        <v>45824</v>
      </c>
      <c r="U855" t="s">
        <v>36</v>
      </c>
      <c r="V855" t="str">
        <f>TEXT(WEEKDAY(Working_Data[[#This Row],[order_date]],1),"DDDD")</f>
        <v>Sunday</v>
      </c>
      <c r="W855" t="str">
        <f>TEXT(Working_Data[[#This Row],[order_date]],"mmmm")</f>
        <v>February</v>
      </c>
      <c r="X855" s="7">
        <f>Working_Data[[#This Row],[last_order_date]]-Working_Data[[#This Row],[signup_date]]</f>
        <v>-159</v>
      </c>
      <c r="Y855" s="7">
        <f>IF(Working_Data[[#This Row],[churned]]="Active",1,0)</f>
        <v>0</v>
      </c>
      <c r="Z855" s="7">
        <f>YEAR(Working_Data[[#This Row],[order_date]])</f>
        <v>2023</v>
      </c>
    </row>
    <row r="856" spans="1:26" x14ac:dyDescent="0.25">
      <c r="A856" t="s">
        <v>1762</v>
      </c>
      <c r="B856" t="s">
        <v>21</v>
      </c>
      <c r="C856" t="s">
        <v>39</v>
      </c>
      <c r="D856" t="s">
        <v>52</v>
      </c>
      <c r="E856" s="1">
        <v>45180</v>
      </c>
      <c r="F856" t="s">
        <v>1763</v>
      </c>
      <c r="G856" s="1">
        <v>44969</v>
      </c>
      <c r="H856" t="s">
        <v>34</v>
      </c>
      <c r="I856" t="s">
        <v>42</v>
      </c>
      <c r="J856" t="s">
        <v>49</v>
      </c>
      <c r="K856">
        <v>3</v>
      </c>
      <c r="L856" s="3">
        <f>Working_Data[[#This Row],[price2]]/Working_Data[[#This Row],[quantity]]</f>
        <v>288.77</v>
      </c>
      <c r="M856" s="3">
        <v>866.31</v>
      </c>
      <c r="N856" t="s">
        <v>50</v>
      </c>
      <c r="O856">
        <v>22</v>
      </c>
      <c r="P856" s="1">
        <v>45792</v>
      </c>
      <c r="Q856">
        <v>165</v>
      </c>
      <c r="R856" t="s">
        <v>43</v>
      </c>
      <c r="S856">
        <v>2</v>
      </c>
      <c r="T856" s="1">
        <v>45663</v>
      </c>
      <c r="U856" t="s">
        <v>36</v>
      </c>
      <c r="V856" t="str">
        <f>TEXT(WEEKDAY(Working_Data[[#This Row],[order_date]],1),"DDDD")</f>
        <v>Sunday</v>
      </c>
      <c r="W856" t="str">
        <f>TEXT(Working_Data[[#This Row],[order_date]],"mmmm")</f>
        <v>February</v>
      </c>
      <c r="X856" s="7">
        <f>Working_Data[[#This Row],[last_order_date]]-Working_Data[[#This Row],[signup_date]]</f>
        <v>612</v>
      </c>
      <c r="Y856" s="7">
        <f>IF(Working_Data[[#This Row],[churned]]="Active",1,0)</f>
        <v>0</v>
      </c>
      <c r="Z856" s="7">
        <f>YEAR(Working_Data[[#This Row],[order_date]])</f>
        <v>2023</v>
      </c>
    </row>
    <row r="857" spans="1:26" x14ac:dyDescent="0.25">
      <c r="A857" t="s">
        <v>1764</v>
      </c>
      <c r="B857" t="s">
        <v>21</v>
      </c>
      <c r="C857" t="s">
        <v>22</v>
      </c>
      <c r="D857" t="s">
        <v>56</v>
      </c>
      <c r="E857" s="1">
        <v>45470</v>
      </c>
      <c r="F857" t="s">
        <v>1765</v>
      </c>
      <c r="G857" s="1">
        <v>44969</v>
      </c>
      <c r="H857" t="s">
        <v>41</v>
      </c>
      <c r="I857" t="s">
        <v>42</v>
      </c>
      <c r="J857" t="s">
        <v>67</v>
      </c>
      <c r="K857">
        <v>2</v>
      </c>
      <c r="L857" s="3">
        <f>Working_Data[[#This Row],[price2]]/Working_Data[[#This Row],[quantity]]</f>
        <v>302.23</v>
      </c>
      <c r="M857" s="3">
        <v>604.46</v>
      </c>
      <c r="N857" t="s">
        <v>35</v>
      </c>
      <c r="O857">
        <v>18</v>
      </c>
      <c r="P857" s="1">
        <v>45562</v>
      </c>
      <c r="Q857">
        <v>222</v>
      </c>
      <c r="R857" t="s">
        <v>43</v>
      </c>
      <c r="S857">
        <v>5</v>
      </c>
      <c r="T857" s="1">
        <v>45823</v>
      </c>
      <c r="U857" t="s">
        <v>30</v>
      </c>
      <c r="V857" t="str">
        <f>TEXT(WEEKDAY(Working_Data[[#This Row],[order_date]],1),"DDDD")</f>
        <v>Sunday</v>
      </c>
      <c r="W857" t="str">
        <f>TEXT(Working_Data[[#This Row],[order_date]],"mmmm")</f>
        <v>February</v>
      </c>
      <c r="X857" s="7">
        <f>Working_Data[[#This Row],[last_order_date]]-Working_Data[[#This Row],[signup_date]]</f>
        <v>92</v>
      </c>
      <c r="Y857" s="7">
        <f>IF(Working_Data[[#This Row],[churned]]="Active",1,0)</f>
        <v>0</v>
      </c>
      <c r="Z857" s="7">
        <f>YEAR(Working_Data[[#This Row],[order_date]])</f>
        <v>2023</v>
      </c>
    </row>
    <row r="858" spans="1:26" x14ac:dyDescent="0.25">
      <c r="A858" t="s">
        <v>1766</v>
      </c>
      <c r="B858" t="s">
        <v>38</v>
      </c>
      <c r="C858" t="s">
        <v>82</v>
      </c>
      <c r="D858" t="s">
        <v>32</v>
      </c>
      <c r="E858" s="1">
        <v>45454</v>
      </c>
      <c r="F858" t="s">
        <v>1767</v>
      </c>
      <c r="G858" s="1">
        <v>44969</v>
      </c>
      <c r="H858" t="s">
        <v>34</v>
      </c>
      <c r="I858" t="s">
        <v>42</v>
      </c>
      <c r="J858" t="s">
        <v>49</v>
      </c>
      <c r="K858">
        <v>3</v>
      </c>
      <c r="L858" s="3">
        <f>Working_Data[[#This Row],[price2]]/Working_Data[[#This Row],[quantity]]</f>
        <v>133.46</v>
      </c>
      <c r="M858" s="3">
        <v>400.38</v>
      </c>
      <c r="N858" t="s">
        <v>35</v>
      </c>
      <c r="O858">
        <v>32</v>
      </c>
      <c r="P858" s="1">
        <v>45858</v>
      </c>
      <c r="Q858">
        <v>264</v>
      </c>
      <c r="R858" t="s">
        <v>29</v>
      </c>
      <c r="S858">
        <v>3</v>
      </c>
      <c r="T858" s="1">
        <v>45300</v>
      </c>
      <c r="U858" t="s">
        <v>60</v>
      </c>
      <c r="V858" t="str">
        <f>TEXT(WEEKDAY(Working_Data[[#This Row],[order_date]],1),"DDDD")</f>
        <v>Sunday</v>
      </c>
      <c r="W858" t="str">
        <f>TEXT(Working_Data[[#This Row],[order_date]],"mmmm")</f>
        <v>February</v>
      </c>
      <c r="X858" s="7">
        <f>Working_Data[[#This Row],[last_order_date]]-Working_Data[[#This Row],[signup_date]]</f>
        <v>404</v>
      </c>
      <c r="Y858" s="7">
        <f>IF(Working_Data[[#This Row],[churned]]="Active",1,0)</f>
        <v>1</v>
      </c>
      <c r="Z858" s="7">
        <f>YEAR(Working_Data[[#This Row],[order_date]])</f>
        <v>2023</v>
      </c>
    </row>
    <row r="859" spans="1:26" x14ac:dyDescent="0.25">
      <c r="A859" t="s">
        <v>1768</v>
      </c>
      <c r="B859" t="s">
        <v>45</v>
      </c>
      <c r="C859" t="s">
        <v>39</v>
      </c>
      <c r="D859" t="s">
        <v>23</v>
      </c>
      <c r="E859" s="1">
        <v>45724</v>
      </c>
      <c r="F859" t="s">
        <v>1769</v>
      </c>
      <c r="G859" s="1">
        <v>44969</v>
      </c>
      <c r="H859" t="s">
        <v>34</v>
      </c>
      <c r="I859" t="s">
        <v>54</v>
      </c>
      <c r="J859" t="s">
        <v>49</v>
      </c>
      <c r="K859">
        <v>1</v>
      </c>
      <c r="L859" s="3">
        <f>Working_Data[[#This Row],[price2]]/Working_Data[[#This Row],[quantity]]</f>
        <v>1286.78</v>
      </c>
      <c r="M859" s="3">
        <v>1286.78</v>
      </c>
      <c r="N859" t="s">
        <v>50</v>
      </c>
      <c r="O859">
        <v>14</v>
      </c>
      <c r="P859" s="1">
        <v>45840</v>
      </c>
      <c r="Q859">
        <v>382</v>
      </c>
      <c r="R859" t="s">
        <v>43</v>
      </c>
      <c r="S859">
        <v>3</v>
      </c>
      <c r="T859" s="1">
        <v>45715</v>
      </c>
      <c r="U859" t="s">
        <v>36</v>
      </c>
      <c r="V859" t="str">
        <f>TEXT(WEEKDAY(Working_Data[[#This Row],[order_date]],1),"DDDD")</f>
        <v>Sunday</v>
      </c>
      <c r="W859" t="str">
        <f>TEXT(Working_Data[[#This Row],[order_date]],"mmmm")</f>
        <v>February</v>
      </c>
      <c r="X859" s="7">
        <f>Working_Data[[#This Row],[last_order_date]]-Working_Data[[#This Row],[signup_date]]</f>
        <v>116</v>
      </c>
      <c r="Y859" s="7">
        <f>IF(Working_Data[[#This Row],[churned]]="Active",1,0)</f>
        <v>0</v>
      </c>
      <c r="Z859" s="7">
        <f>YEAR(Working_Data[[#This Row],[order_date]])</f>
        <v>2023</v>
      </c>
    </row>
    <row r="860" spans="1:26" x14ac:dyDescent="0.25">
      <c r="A860" t="s">
        <v>1770</v>
      </c>
      <c r="B860" t="s">
        <v>38</v>
      </c>
      <c r="C860" t="s">
        <v>82</v>
      </c>
      <c r="D860" t="s">
        <v>52</v>
      </c>
      <c r="E860" s="1">
        <v>45434</v>
      </c>
      <c r="F860" t="s">
        <v>1771</v>
      </c>
      <c r="G860" s="1">
        <v>44969</v>
      </c>
      <c r="H860" t="s">
        <v>58</v>
      </c>
      <c r="I860" t="s">
        <v>63</v>
      </c>
      <c r="J860" t="s">
        <v>67</v>
      </c>
      <c r="K860">
        <v>4</v>
      </c>
      <c r="L860" s="3">
        <f>Working_Data[[#This Row],[price2]]/Working_Data[[#This Row],[quantity]]</f>
        <v>255.36750000000001</v>
      </c>
      <c r="M860" s="3">
        <v>1021.47</v>
      </c>
      <c r="N860" t="s">
        <v>50</v>
      </c>
      <c r="O860">
        <v>6</v>
      </c>
      <c r="P860" s="1">
        <v>45845</v>
      </c>
      <c r="Q860">
        <v>35</v>
      </c>
      <c r="R860" t="s">
        <v>43</v>
      </c>
      <c r="S860">
        <v>2</v>
      </c>
      <c r="T860" s="1">
        <v>45803</v>
      </c>
      <c r="U860" t="s">
        <v>30</v>
      </c>
      <c r="V860" t="str">
        <f>TEXT(WEEKDAY(Working_Data[[#This Row],[order_date]],1),"DDDD")</f>
        <v>Sunday</v>
      </c>
      <c r="W860" t="str">
        <f>TEXT(Working_Data[[#This Row],[order_date]],"mmmm")</f>
        <v>February</v>
      </c>
      <c r="X860" s="7">
        <f>Working_Data[[#This Row],[last_order_date]]-Working_Data[[#This Row],[signup_date]]</f>
        <v>411</v>
      </c>
      <c r="Y860" s="7">
        <f>IF(Working_Data[[#This Row],[churned]]="Active",1,0)</f>
        <v>0</v>
      </c>
      <c r="Z860" s="7">
        <f>YEAR(Working_Data[[#This Row],[order_date]])</f>
        <v>2023</v>
      </c>
    </row>
    <row r="861" spans="1:26" x14ac:dyDescent="0.25">
      <c r="A861" t="s">
        <v>1772</v>
      </c>
      <c r="B861" t="s">
        <v>38</v>
      </c>
      <c r="C861" t="s">
        <v>82</v>
      </c>
      <c r="D861" t="s">
        <v>32</v>
      </c>
      <c r="E861" s="1">
        <v>45184</v>
      </c>
      <c r="F861" t="s">
        <v>1773</v>
      </c>
      <c r="G861" s="1">
        <v>44969</v>
      </c>
      <c r="H861" t="s">
        <v>58</v>
      </c>
      <c r="I861" t="s">
        <v>63</v>
      </c>
      <c r="J861" t="s">
        <v>67</v>
      </c>
      <c r="K861">
        <v>3</v>
      </c>
      <c r="L861" s="3">
        <f>Working_Data[[#This Row],[price2]]/Working_Data[[#This Row],[quantity]]</f>
        <v>64</v>
      </c>
      <c r="M861" s="3">
        <v>192</v>
      </c>
      <c r="N861" t="s">
        <v>50</v>
      </c>
      <c r="O861">
        <v>43</v>
      </c>
      <c r="P861" s="1">
        <v>45643</v>
      </c>
      <c r="Q861">
        <v>261</v>
      </c>
      <c r="R861" t="s">
        <v>43</v>
      </c>
      <c r="S861">
        <v>4</v>
      </c>
      <c r="T861" s="1">
        <v>45903</v>
      </c>
      <c r="U861" t="s">
        <v>30</v>
      </c>
      <c r="V861" t="str">
        <f>TEXT(WEEKDAY(Working_Data[[#This Row],[order_date]],1),"DDDD")</f>
        <v>Sunday</v>
      </c>
      <c r="W861" t="str">
        <f>TEXT(Working_Data[[#This Row],[order_date]],"mmmm")</f>
        <v>February</v>
      </c>
      <c r="X861" s="7">
        <f>Working_Data[[#This Row],[last_order_date]]-Working_Data[[#This Row],[signup_date]]</f>
        <v>459</v>
      </c>
      <c r="Y861" s="7">
        <f>IF(Working_Data[[#This Row],[churned]]="Active",1,0)</f>
        <v>0</v>
      </c>
      <c r="Z861" s="7">
        <f>YEAR(Working_Data[[#This Row],[order_date]])</f>
        <v>2023</v>
      </c>
    </row>
    <row r="862" spans="1:26" x14ac:dyDescent="0.25">
      <c r="A862" t="s">
        <v>1774</v>
      </c>
      <c r="B862" t="s">
        <v>21</v>
      </c>
      <c r="C862" t="s">
        <v>22</v>
      </c>
      <c r="D862" t="s">
        <v>77</v>
      </c>
      <c r="E862" s="1">
        <v>45527</v>
      </c>
      <c r="F862" t="s">
        <v>1775</v>
      </c>
      <c r="G862" s="1">
        <v>44969</v>
      </c>
      <c r="H862" t="s">
        <v>58</v>
      </c>
      <c r="I862" t="s">
        <v>26</v>
      </c>
      <c r="J862" t="s">
        <v>64</v>
      </c>
      <c r="K862">
        <v>3</v>
      </c>
      <c r="L862" s="3">
        <f>Working_Data[[#This Row],[price2]]/Working_Data[[#This Row],[quantity]]</f>
        <v>123.04666666666667</v>
      </c>
      <c r="M862" s="3">
        <v>369.14</v>
      </c>
      <c r="N862" t="s">
        <v>28</v>
      </c>
      <c r="O862">
        <v>48</v>
      </c>
      <c r="P862" s="1">
        <v>45625</v>
      </c>
      <c r="Q862">
        <v>231</v>
      </c>
      <c r="R862" t="s">
        <v>43</v>
      </c>
      <c r="S862">
        <v>1</v>
      </c>
      <c r="T862" s="1">
        <v>45801</v>
      </c>
      <c r="U862" t="s">
        <v>36</v>
      </c>
      <c r="V862" t="str">
        <f>TEXT(WEEKDAY(Working_Data[[#This Row],[order_date]],1),"DDDD")</f>
        <v>Sunday</v>
      </c>
      <c r="W862" t="str">
        <f>TEXT(Working_Data[[#This Row],[order_date]],"mmmm")</f>
        <v>February</v>
      </c>
      <c r="X862" s="7">
        <f>Working_Data[[#This Row],[last_order_date]]-Working_Data[[#This Row],[signup_date]]</f>
        <v>98</v>
      </c>
      <c r="Y862" s="7">
        <f>IF(Working_Data[[#This Row],[churned]]="Active",1,0)</f>
        <v>0</v>
      </c>
      <c r="Z862" s="7">
        <f>YEAR(Working_Data[[#This Row],[order_date]])</f>
        <v>2023</v>
      </c>
    </row>
    <row r="863" spans="1:26" x14ac:dyDescent="0.25">
      <c r="A863" t="s">
        <v>1776</v>
      </c>
      <c r="B863" t="s">
        <v>21</v>
      </c>
      <c r="C863" t="s">
        <v>82</v>
      </c>
      <c r="D863" t="s">
        <v>23</v>
      </c>
      <c r="E863" s="1">
        <v>45192</v>
      </c>
      <c r="F863" t="s">
        <v>1777</v>
      </c>
      <c r="G863" s="1">
        <v>44969</v>
      </c>
      <c r="H863" t="s">
        <v>41</v>
      </c>
      <c r="I863" t="s">
        <v>48</v>
      </c>
      <c r="J863" t="s">
        <v>67</v>
      </c>
      <c r="K863">
        <v>2</v>
      </c>
      <c r="L863" s="3">
        <f>Working_Data[[#This Row],[price2]]/Working_Data[[#This Row],[quantity]]</f>
        <v>678.03</v>
      </c>
      <c r="M863" s="3">
        <v>1356.06</v>
      </c>
      <c r="N863" t="s">
        <v>35</v>
      </c>
      <c r="O863">
        <v>14</v>
      </c>
      <c r="P863" s="1">
        <v>45822</v>
      </c>
      <c r="Q863">
        <v>436</v>
      </c>
      <c r="R863" t="s">
        <v>29</v>
      </c>
      <c r="S863">
        <v>2</v>
      </c>
      <c r="T863" s="1">
        <v>45615</v>
      </c>
      <c r="U863" t="s">
        <v>30</v>
      </c>
      <c r="V863" t="str">
        <f>TEXT(WEEKDAY(Working_Data[[#This Row],[order_date]],1),"DDDD")</f>
        <v>Sunday</v>
      </c>
      <c r="W863" t="str">
        <f>TEXT(Working_Data[[#This Row],[order_date]],"mmmm")</f>
        <v>February</v>
      </c>
      <c r="X863" s="7">
        <f>Working_Data[[#This Row],[last_order_date]]-Working_Data[[#This Row],[signup_date]]</f>
        <v>630</v>
      </c>
      <c r="Y863" s="7">
        <f>IF(Working_Data[[#This Row],[churned]]="Active",1,0)</f>
        <v>1</v>
      </c>
      <c r="Z863" s="7">
        <f>YEAR(Working_Data[[#This Row],[order_date]])</f>
        <v>2023</v>
      </c>
    </row>
    <row r="864" spans="1:26" x14ac:dyDescent="0.25">
      <c r="A864" t="s">
        <v>1778</v>
      </c>
      <c r="B864" t="s">
        <v>38</v>
      </c>
      <c r="C864" t="s">
        <v>22</v>
      </c>
      <c r="D864" t="s">
        <v>52</v>
      </c>
      <c r="E864" s="1">
        <v>45272</v>
      </c>
      <c r="F864" t="s">
        <v>1779</v>
      </c>
      <c r="G864" s="1">
        <v>44997</v>
      </c>
      <c r="H864" t="s">
        <v>47</v>
      </c>
      <c r="I864" t="s">
        <v>26</v>
      </c>
      <c r="J864" t="s">
        <v>49</v>
      </c>
      <c r="K864">
        <v>5</v>
      </c>
      <c r="L864" s="3">
        <f>Working_Data[[#This Row],[price2]]/Working_Data[[#This Row],[quantity]]</f>
        <v>29.956</v>
      </c>
      <c r="M864" s="3">
        <v>149.78</v>
      </c>
      <c r="N864" t="s">
        <v>50</v>
      </c>
      <c r="O864">
        <v>23</v>
      </c>
      <c r="P864" s="1">
        <v>45823</v>
      </c>
      <c r="Q864">
        <v>482</v>
      </c>
      <c r="R864" t="s">
        <v>43</v>
      </c>
      <c r="S864">
        <v>5</v>
      </c>
      <c r="T864" s="1">
        <v>45553</v>
      </c>
      <c r="U864" t="s">
        <v>30</v>
      </c>
      <c r="V864" t="str">
        <f>TEXT(WEEKDAY(Working_Data[[#This Row],[order_date]],1),"DDDD")</f>
        <v>Sunday</v>
      </c>
      <c r="W864" t="str">
        <f>TEXT(Working_Data[[#This Row],[order_date]],"mmmm")</f>
        <v>March</v>
      </c>
      <c r="X864" s="7">
        <f>Working_Data[[#This Row],[last_order_date]]-Working_Data[[#This Row],[signup_date]]</f>
        <v>551</v>
      </c>
      <c r="Y864" s="7">
        <f>IF(Working_Data[[#This Row],[churned]]="Active",1,0)</f>
        <v>0</v>
      </c>
      <c r="Z864" s="7">
        <f>YEAR(Working_Data[[#This Row],[order_date]])</f>
        <v>2023</v>
      </c>
    </row>
    <row r="865" spans="1:26" x14ac:dyDescent="0.25">
      <c r="A865" t="s">
        <v>1780</v>
      </c>
      <c r="B865" t="s">
        <v>21</v>
      </c>
      <c r="C865" t="s">
        <v>39</v>
      </c>
      <c r="D865" t="s">
        <v>23</v>
      </c>
      <c r="E865" s="1">
        <v>45739</v>
      </c>
      <c r="F865" t="s">
        <v>1781</v>
      </c>
      <c r="G865" s="1">
        <v>44997</v>
      </c>
      <c r="H865" t="s">
        <v>41</v>
      </c>
      <c r="I865" t="s">
        <v>54</v>
      </c>
      <c r="J865" t="s">
        <v>67</v>
      </c>
      <c r="K865">
        <v>4</v>
      </c>
      <c r="L865" s="3">
        <f>Working_Data[[#This Row],[price2]]/Working_Data[[#This Row],[quantity]]</f>
        <v>349.33499999999998</v>
      </c>
      <c r="M865" s="3">
        <v>1397.34</v>
      </c>
      <c r="N865" t="s">
        <v>28</v>
      </c>
      <c r="O865">
        <v>10</v>
      </c>
      <c r="P865" s="1">
        <v>45763</v>
      </c>
      <c r="Q865">
        <v>208</v>
      </c>
      <c r="R865" t="s">
        <v>43</v>
      </c>
      <c r="S865">
        <v>3</v>
      </c>
      <c r="T865" s="1">
        <v>45685</v>
      </c>
      <c r="U865" t="s">
        <v>36</v>
      </c>
      <c r="V865" t="str">
        <f>TEXT(WEEKDAY(Working_Data[[#This Row],[order_date]],1),"DDDD")</f>
        <v>Sunday</v>
      </c>
      <c r="W865" t="str">
        <f>TEXT(Working_Data[[#This Row],[order_date]],"mmmm")</f>
        <v>March</v>
      </c>
      <c r="X865" s="7">
        <f>Working_Data[[#This Row],[last_order_date]]-Working_Data[[#This Row],[signup_date]]</f>
        <v>24</v>
      </c>
      <c r="Y865" s="7">
        <f>IF(Working_Data[[#This Row],[churned]]="Active",1,0)</f>
        <v>0</v>
      </c>
      <c r="Z865" s="7">
        <f>YEAR(Working_Data[[#This Row],[order_date]])</f>
        <v>2023</v>
      </c>
    </row>
    <row r="866" spans="1:26" x14ac:dyDescent="0.25">
      <c r="A866" t="s">
        <v>1782</v>
      </c>
      <c r="B866" t="s">
        <v>38</v>
      </c>
      <c r="C866" t="s">
        <v>22</v>
      </c>
      <c r="D866" t="s">
        <v>32</v>
      </c>
      <c r="E866" s="1">
        <v>45884</v>
      </c>
      <c r="F866" t="s">
        <v>1783</v>
      </c>
      <c r="G866" s="1">
        <v>44997</v>
      </c>
      <c r="H866" t="s">
        <v>58</v>
      </c>
      <c r="I866" t="s">
        <v>48</v>
      </c>
      <c r="J866" t="s">
        <v>49</v>
      </c>
      <c r="K866">
        <v>1</v>
      </c>
      <c r="L866" s="3">
        <f>Working_Data[[#This Row],[price2]]/Working_Data[[#This Row],[quantity]]</f>
        <v>143.03</v>
      </c>
      <c r="M866" s="3">
        <v>143.03</v>
      </c>
      <c r="N866" t="s">
        <v>50</v>
      </c>
      <c r="O866">
        <v>32</v>
      </c>
      <c r="P866" s="1">
        <v>45678</v>
      </c>
      <c r="Q866">
        <v>179</v>
      </c>
      <c r="R866" t="s">
        <v>29</v>
      </c>
      <c r="S866">
        <v>5</v>
      </c>
      <c r="T866" s="1">
        <v>45716</v>
      </c>
      <c r="U866" t="s">
        <v>30</v>
      </c>
      <c r="V866" t="str">
        <f>TEXT(WEEKDAY(Working_Data[[#This Row],[order_date]],1),"DDDD")</f>
        <v>Sunday</v>
      </c>
      <c r="W866" t="str">
        <f>TEXT(Working_Data[[#This Row],[order_date]],"mmmm")</f>
        <v>March</v>
      </c>
      <c r="X866" s="7">
        <f>Working_Data[[#This Row],[last_order_date]]-Working_Data[[#This Row],[signup_date]]</f>
        <v>-206</v>
      </c>
      <c r="Y866" s="7">
        <f>IF(Working_Data[[#This Row],[churned]]="Active",1,0)</f>
        <v>1</v>
      </c>
      <c r="Z866" s="7">
        <f>YEAR(Working_Data[[#This Row],[order_date]])</f>
        <v>2023</v>
      </c>
    </row>
    <row r="867" spans="1:26" x14ac:dyDescent="0.25">
      <c r="A867" t="s">
        <v>1784</v>
      </c>
      <c r="B867" t="s">
        <v>45</v>
      </c>
      <c r="C867" t="s">
        <v>22</v>
      </c>
      <c r="D867" t="s">
        <v>23</v>
      </c>
      <c r="E867" s="1">
        <v>45776</v>
      </c>
      <c r="F867" t="s">
        <v>1785</v>
      </c>
      <c r="G867" s="1">
        <v>44997</v>
      </c>
      <c r="H867" t="s">
        <v>41</v>
      </c>
      <c r="I867" t="s">
        <v>48</v>
      </c>
      <c r="J867" t="s">
        <v>67</v>
      </c>
      <c r="K867">
        <v>1</v>
      </c>
      <c r="L867" s="3">
        <f>Working_Data[[#This Row],[price2]]/Working_Data[[#This Row],[quantity]]</f>
        <v>531.32000000000005</v>
      </c>
      <c r="M867" s="3">
        <v>531.32000000000005</v>
      </c>
      <c r="N867" t="s">
        <v>50</v>
      </c>
      <c r="O867">
        <v>38</v>
      </c>
      <c r="P867" s="1">
        <v>45792</v>
      </c>
      <c r="Q867">
        <v>17</v>
      </c>
      <c r="R867" t="s">
        <v>29</v>
      </c>
      <c r="S867">
        <v>4</v>
      </c>
      <c r="T867" s="1">
        <v>45782</v>
      </c>
      <c r="U867" t="s">
        <v>36</v>
      </c>
      <c r="V867" t="str">
        <f>TEXT(WEEKDAY(Working_Data[[#This Row],[order_date]],1),"DDDD")</f>
        <v>Sunday</v>
      </c>
      <c r="W867" t="str">
        <f>TEXT(Working_Data[[#This Row],[order_date]],"mmmm")</f>
        <v>March</v>
      </c>
      <c r="X867" s="7">
        <f>Working_Data[[#This Row],[last_order_date]]-Working_Data[[#This Row],[signup_date]]</f>
        <v>16</v>
      </c>
      <c r="Y867" s="7">
        <f>IF(Working_Data[[#This Row],[churned]]="Active",1,0)</f>
        <v>1</v>
      </c>
      <c r="Z867" s="7">
        <f>YEAR(Working_Data[[#This Row],[order_date]])</f>
        <v>2023</v>
      </c>
    </row>
    <row r="868" spans="1:26" x14ac:dyDescent="0.25">
      <c r="A868" t="s">
        <v>1786</v>
      </c>
      <c r="B868" t="s">
        <v>21</v>
      </c>
      <c r="C868" t="s">
        <v>22</v>
      </c>
      <c r="D868" t="s">
        <v>56</v>
      </c>
      <c r="E868" s="1">
        <v>45089</v>
      </c>
      <c r="F868" t="s">
        <v>1787</v>
      </c>
      <c r="G868" s="1">
        <v>44997</v>
      </c>
      <c r="H868" t="s">
        <v>58</v>
      </c>
      <c r="I868" t="s">
        <v>63</v>
      </c>
      <c r="J868" t="s">
        <v>27</v>
      </c>
      <c r="K868">
        <v>3</v>
      </c>
      <c r="L868" s="3">
        <f>Working_Data[[#This Row],[price2]]/Working_Data[[#This Row],[quantity]]</f>
        <v>409.52</v>
      </c>
      <c r="M868" s="3">
        <v>1228.56</v>
      </c>
      <c r="N868" t="s">
        <v>28</v>
      </c>
      <c r="O868">
        <v>17</v>
      </c>
      <c r="P868" s="1">
        <v>45792</v>
      </c>
      <c r="Q868">
        <v>458</v>
      </c>
      <c r="R868" t="s">
        <v>43</v>
      </c>
      <c r="S868">
        <v>2</v>
      </c>
      <c r="T868" s="1">
        <v>45797</v>
      </c>
      <c r="U868" t="s">
        <v>30</v>
      </c>
      <c r="V868" t="str">
        <f>TEXT(WEEKDAY(Working_Data[[#This Row],[order_date]],1),"DDDD")</f>
        <v>Sunday</v>
      </c>
      <c r="W868" t="str">
        <f>TEXT(Working_Data[[#This Row],[order_date]],"mmmm")</f>
        <v>March</v>
      </c>
      <c r="X868" s="7">
        <f>Working_Data[[#This Row],[last_order_date]]-Working_Data[[#This Row],[signup_date]]</f>
        <v>703</v>
      </c>
      <c r="Y868" s="7">
        <f>IF(Working_Data[[#This Row],[churned]]="Active",1,0)</f>
        <v>0</v>
      </c>
      <c r="Z868" s="7">
        <f>YEAR(Working_Data[[#This Row],[order_date]])</f>
        <v>2023</v>
      </c>
    </row>
    <row r="869" spans="1:26" x14ac:dyDescent="0.25">
      <c r="A869" t="s">
        <v>1788</v>
      </c>
      <c r="B869" t="s">
        <v>38</v>
      </c>
      <c r="C869" t="s">
        <v>22</v>
      </c>
      <c r="D869" t="s">
        <v>77</v>
      </c>
      <c r="E869" s="1">
        <v>45422</v>
      </c>
      <c r="F869" t="s">
        <v>1789</v>
      </c>
      <c r="G869" s="1">
        <v>44997</v>
      </c>
      <c r="H869" t="s">
        <v>34</v>
      </c>
      <c r="I869" t="s">
        <v>48</v>
      </c>
      <c r="J869" t="s">
        <v>67</v>
      </c>
      <c r="K869">
        <v>4</v>
      </c>
      <c r="L869" s="3">
        <f>Working_Data[[#This Row],[price2]]/Working_Data[[#This Row],[quantity]]</f>
        <v>266.53500000000003</v>
      </c>
      <c r="M869" s="3">
        <v>1066.1400000000001</v>
      </c>
      <c r="N869" t="s">
        <v>35</v>
      </c>
      <c r="O869">
        <v>49</v>
      </c>
      <c r="P869" s="1">
        <v>45663</v>
      </c>
      <c r="Q869">
        <v>303</v>
      </c>
      <c r="R869" t="s">
        <v>43</v>
      </c>
      <c r="S869">
        <v>5</v>
      </c>
      <c r="T869" s="1">
        <v>45737</v>
      </c>
      <c r="U869" t="s">
        <v>60</v>
      </c>
      <c r="V869" t="str">
        <f>TEXT(WEEKDAY(Working_Data[[#This Row],[order_date]],1),"DDDD")</f>
        <v>Sunday</v>
      </c>
      <c r="W869" t="str">
        <f>TEXT(Working_Data[[#This Row],[order_date]],"mmmm")</f>
        <v>March</v>
      </c>
      <c r="X869" s="7">
        <f>Working_Data[[#This Row],[last_order_date]]-Working_Data[[#This Row],[signup_date]]</f>
        <v>241</v>
      </c>
      <c r="Y869" s="7">
        <f>IF(Working_Data[[#This Row],[churned]]="Active",1,0)</f>
        <v>0</v>
      </c>
      <c r="Z869" s="7">
        <f>YEAR(Working_Data[[#This Row],[order_date]])</f>
        <v>2023</v>
      </c>
    </row>
    <row r="870" spans="1:26" x14ac:dyDescent="0.25">
      <c r="A870" t="s">
        <v>1790</v>
      </c>
      <c r="B870" t="s">
        <v>21</v>
      </c>
      <c r="C870" t="s">
        <v>39</v>
      </c>
      <c r="D870" t="s">
        <v>32</v>
      </c>
      <c r="E870" s="1">
        <v>45743</v>
      </c>
      <c r="F870" t="s">
        <v>1791</v>
      </c>
      <c r="G870" s="1">
        <v>44997</v>
      </c>
      <c r="H870" t="s">
        <v>58</v>
      </c>
      <c r="I870" t="s">
        <v>26</v>
      </c>
      <c r="J870" t="s">
        <v>59</v>
      </c>
      <c r="K870">
        <v>3</v>
      </c>
      <c r="L870" s="3">
        <f>Working_Data[[#This Row],[price2]]/Working_Data[[#This Row],[quantity]]</f>
        <v>349.87333333333328</v>
      </c>
      <c r="M870" s="3">
        <v>1049.6199999999999</v>
      </c>
      <c r="N870" t="s">
        <v>28</v>
      </c>
      <c r="O870">
        <v>48</v>
      </c>
      <c r="P870" s="1">
        <v>45665</v>
      </c>
      <c r="Q870">
        <v>97</v>
      </c>
      <c r="R870" t="s">
        <v>29</v>
      </c>
      <c r="S870">
        <v>1</v>
      </c>
      <c r="T870" s="1">
        <v>45865</v>
      </c>
      <c r="U870" t="s">
        <v>60</v>
      </c>
      <c r="V870" t="str">
        <f>TEXT(WEEKDAY(Working_Data[[#This Row],[order_date]],1),"DDDD")</f>
        <v>Sunday</v>
      </c>
      <c r="W870" t="str">
        <f>TEXT(Working_Data[[#This Row],[order_date]],"mmmm")</f>
        <v>March</v>
      </c>
      <c r="X870" s="7">
        <f>Working_Data[[#This Row],[last_order_date]]-Working_Data[[#This Row],[signup_date]]</f>
        <v>-78</v>
      </c>
      <c r="Y870" s="7">
        <f>IF(Working_Data[[#This Row],[churned]]="Active",1,0)</f>
        <v>1</v>
      </c>
      <c r="Z870" s="7">
        <f>YEAR(Working_Data[[#This Row],[order_date]])</f>
        <v>2023</v>
      </c>
    </row>
    <row r="871" spans="1:26" x14ac:dyDescent="0.25">
      <c r="A871" t="s">
        <v>1792</v>
      </c>
      <c r="B871" t="s">
        <v>21</v>
      </c>
      <c r="C871" t="s">
        <v>22</v>
      </c>
      <c r="D871" t="s">
        <v>32</v>
      </c>
      <c r="E871" s="1">
        <v>45352</v>
      </c>
      <c r="F871" t="s">
        <v>1793</v>
      </c>
      <c r="G871" s="1">
        <v>44997</v>
      </c>
      <c r="H871" t="s">
        <v>47</v>
      </c>
      <c r="I871" t="s">
        <v>48</v>
      </c>
      <c r="J871" t="s">
        <v>59</v>
      </c>
      <c r="K871">
        <v>5</v>
      </c>
      <c r="L871" s="3">
        <f>Working_Data[[#This Row],[price2]]/Working_Data[[#This Row],[quantity]]</f>
        <v>184.55599999999998</v>
      </c>
      <c r="M871" s="3">
        <v>922.78</v>
      </c>
      <c r="N871" t="s">
        <v>28</v>
      </c>
      <c r="O871">
        <v>1</v>
      </c>
      <c r="P871" s="1">
        <v>45718</v>
      </c>
      <c r="Q871">
        <v>99</v>
      </c>
      <c r="R871" t="s">
        <v>43</v>
      </c>
      <c r="S871">
        <v>1</v>
      </c>
      <c r="T871" s="1">
        <v>45832</v>
      </c>
      <c r="U871" t="s">
        <v>36</v>
      </c>
      <c r="V871" t="str">
        <f>TEXT(WEEKDAY(Working_Data[[#This Row],[order_date]],1),"DDDD")</f>
        <v>Sunday</v>
      </c>
      <c r="W871" t="str">
        <f>TEXT(Working_Data[[#This Row],[order_date]],"mmmm")</f>
        <v>March</v>
      </c>
      <c r="X871" s="7">
        <f>Working_Data[[#This Row],[last_order_date]]-Working_Data[[#This Row],[signup_date]]</f>
        <v>366</v>
      </c>
      <c r="Y871" s="7">
        <f>IF(Working_Data[[#This Row],[churned]]="Active",1,0)</f>
        <v>0</v>
      </c>
      <c r="Z871" s="7">
        <f>YEAR(Working_Data[[#This Row],[order_date]])</f>
        <v>2023</v>
      </c>
    </row>
    <row r="872" spans="1:26" x14ac:dyDescent="0.25">
      <c r="A872" t="s">
        <v>1794</v>
      </c>
      <c r="B872" t="s">
        <v>21</v>
      </c>
      <c r="C872" t="s">
        <v>22</v>
      </c>
      <c r="D872" t="s">
        <v>52</v>
      </c>
      <c r="E872" s="1">
        <v>45745</v>
      </c>
      <c r="F872" t="s">
        <v>1795</v>
      </c>
      <c r="G872" s="1">
        <v>44997</v>
      </c>
      <c r="H872" t="s">
        <v>34</v>
      </c>
      <c r="I872" t="s">
        <v>42</v>
      </c>
      <c r="J872" t="s">
        <v>27</v>
      </c>
      <c r="K872">
        <v>5</v>
      </c>
      <c r="L872" s="3">
        <f>Working_Data[[#This Row],[price2]]/Working_Data[[#This Row],[quantity]]</f>
        <v>77.948000000000008</v>
      </c>
      <c r="M872" s="3">
        <v>389.74</v>
      </c>
      <c r="N872" t="s">
        <v>50</v>
      </c>
      <c r="O872">
        <v>6</v>
      </c>
      <c r="P872" s="1">
        <v>45931</v>
      </c>
      <c r="Q872">
        <v>288</v>
      </c>
      <c r="R872" t="s">
        <v>43</v>
      </c>
      <c r="S872">
        <v>2</v>
      </c>
      <c r="T872" s="1">
        <v>45333</v>
      </c>
      <c r="U872" t="s">
        <v>30</v>
      </c>
      <c r="V872" t="str">
        <f>TEXT(WEEKDAY(Working_Data[[#This Row],[order_date]],1),"DDDD")</f>
        <v>Sunday</v>
      </c>
      <c r="W872" t="str">
        <f>TEXT(Working_Data[[#This Row],[order_date]],"mmmm")</f>
        <v>March</v>
      </c>
      <c r="X872" s="7">
        <f>Working_Data[[#This Row],[last_order_date]]-Working_Data[[#This Row],[signup_date]]</f>
        <v>186</v>
      </c>
      <c r="Y872" s="7">
        <f>IF(Working_Data[[#This Row],[churned]]="Active",1,0)</f>
        <v>0</v>
      </c>
      <c r="Z872" s="7">
        <f>YEAR(Working_Data[[#This Row],[order_date]])</f>
        <v>2023</v>
      </c>
    </row>
    <row r="873" spans="1:26" x14ac:dyDescent="0.25">
      <c r="A873" t="s">
        <v>1796</v>
      </c>
      <c r="B873" t="s">
        <v>38</v>
      </c>
      <c r="C873" t="s">
        <v>39</v>
      </c>
      <c r="D873" t="s">
        <v>52</v>
      </c>
      <c r="E873" s="1">
        <v>45357</v>
      </c>
      <c r="F873" t="s">
        <v>1797</v>
      </c>
      <c r="G873" s="1">
        <v>44997</v>
      </c>
      <c r="H873" t="s">
        <v>41</v>
      </c>
      <c r="I873" t="s">
        <v>63</v>
      </c>
      <c r="J873" t="s">
        <v>49</v>
      </c>
      <c r="K873">
        <v>4</v>
      </c>
      <c r="L873" s="3">
        <f>Working_Data[[#This Row],[price2]]/Working_Data[[#This Row],[quantity]]</f>
        <v>369.92</v>
      </c>
      <c r="M873" s="3">
        <v>1479.68</v>
      </c>
      <c r="N873" t="s">
        <v>50</v>
      </c>
      <c r="O873">
        <v>29</v>
      </c>
      <c r="P873" s="1">
        <v>45574</v>
      </c>
      <c r="Q873">
        <v>59</v>
      </c>
      <c r="R873" t="s">
        <v>29</v>
      </c>
      <c r="S873">
        <v>1</v>
      </c>
      <c r="T873" s="1">
        <v>45867</v>
      </c>
      <c r="U873" t="s">
        <v>36</v>
      </c>
      <c r="V873" t="str">
        <f>TEXT(WEEKDAY(Working_Data[[#This Row],[order_date]],1),"DDDD")</f>
        <v>Sunday</v>
      </c>
      <c r="W873" t="str">
        <f>TEXT(Working_Data[[#This Row],[order_date]],"mmmm")</f>
        <v>March</v>
      </c>
      <c r="X873" s="7">
        <f>Working_Data[[#This Row],[last_order_date]]-Working_Data[[#This Row],[signup_date]]</f>
        <v>217</v>
      </c>
      <c r="Y873" s="7">
        <f>IF(Working_Data[[#This Row],[churned]]="Active",1,0)</f>
        <v>1</v>
      </c>
      <c r="Z873" s="7">
        <f>YEAR(Working_Data[[#This Row],[order_date]])</f>
        <v>2023</v>
      </c>
    </row>
    <row r="874" spans="1:26" x14ac:dyDescent="0.25">
      <c r="A874" t="s">
        <v>1798</v>
      </c>
      <c r="B874" t="s">
        <v>21</v>
      </c>
      <c r="C874" t="s">
        <v>22</v>
      </c>
      <c r="D874" t="s">
        <v>32</v>
      </c>
      <c r="E874" s="1">
        <v>45425</v>
      </c>
      <c r="F874" t="s">
        <v>1799</v>
      </c>
      <c r="G874" s="1">
        <v>44997</v>
      </c>
      <c r="H874" t="s">
        <v>41</v>
      </c>
      <c r="I874" t="s">
        <v>42</v>
      </c>
      <c r="J874" t="s">
        <v>59</v>
      </c>
      <c r="K874">
        <v>2</v>
      </c>
      <c r="L874" s="3">
        <f>Working_Data[[#This Row],[price2]]/Working_Data[[#This Row],[quantity]]</f>
        <v>155.77500000000001</v>
      </c>
      <c r="M874" s="3">
        <v>311.55</v>
      </c>
      <c r="N874" t="s">
        <v>35</v>
      </c>
      <c r="O874">
        <v>48</v>
      </c>
      <c r="P874" s="1">
        <v>45682</v>
      </c>
      <c r="Q874">
        <v>320</v>
      </c>
      <c r="R874" t="s">
        <v>29</v>
      </c>
      <c r="S874">
        <v>1</v>
      </c>
      <c r="T874" s="1">
        <v>45674</v>
      </c>
      <c r="U874" t="s">
        <v>30</v>
      </c>
      <c r="V874" t="str">
        <f>TEXT(WEEKDAY(Working_Data[[#This Row],[order_date]],1),"DDDD")</f>
        <v>Sunday</v>
      </c>
      <c r="W874" t="str">
        <f>TEXT(Working_Data[[#This Row],[order_date]],"mmmm")</f>
        <v>March</v>
      </c>
      <c r="X874" s="7">
        <f>Working_Data[[#This Row],[last_order_date]]-Working_Data[[#This Row],[signup_date]]</f>
        <v>257</v>
      </c>
      <c r="Y874" s="7">
        <f>IF(Working_Data[[#This Row],[churned]]="Active",1,0)</f>
        <v>1</v>
      </c>
      <c r="Z874" s="7">
        <f>YEAR(Working_Data[[#This Row],[order_date]])</f>
        <v>2023</v>
      </c>
    </row>
    <row r="875" spans="1:26" x14ac:dyDescent="0.25">
      <c r="A875" t="s">
        <v>1800</v>
      </c>
      <c r="B875" t="s">
        <v>38</v>
      </c>
      <c r="C875" t="s">
        <v>82</v>
      </c>
      <c r="D875" t="s">
        <v>56</v>
      </c>
      <c r="E875" s="1">
        <v>45276</v>
      </c>
      <c r="F875" t="s">
        <v>1801</v>
      </c>
      <c r="G875" s="1">
        <v>44997</v>
      </c>
      <c r="H875" t="s">
        <v>41</v>
      </c>
      <c r="I875" t="s">
        <v>26</v>
      </c>
      <c r="J875" t="s">
        <v>59</v>
      </c>
      <c r="K875">
        <v>5</v>
      </c>
      <c r="L875" s="3">
        <f>Working_Data[[#This Row],[price2]]/Working_Data[[#This Row],[quantity]]</f>
        <v>239.70400000000001</v>
      </c>
      <c r="M875" s="3">
        <v>1198.52</v>
      </c>
      <c r="N875" t="s">
        <v>50</v>
      </c>
      <c r="O875">
        <v>50</v>
      </c>
      <c r="P875" s="1">
        <v>45795</v>
      </c>
      <c r="Q875">
        <v>425</v>
      </c>
      <c r="R875" t="s">
        <v>43</v>
      </c>
      <c r="S875">
        <v>2</v>
      </c>
      <c r="T875" s="1">
        <v>45797</v>
      </c>
      <c r="U875" t="s">
        <v>36</v>
      </c>
      <c r="V875" t="str">
        <f>TEXT(WEEKDAY(Working_Data[[#This Row],[order_date]],1),"DDDD")</f>
        <v>Sunday</v>
      </c>
      <c r="W875" t="str">
        <f>TEXT(Working_Data[[#This Row],[order_date]],"mmmm")</f>
        <v>March</v>
      </c>
      <c r="X875" s="7">
        <f>Working_Data[[#This Row],[last_order_date]]-Working_Data[[#This Row],[signup_date]]</f>
        <v>519</v>
      </c>
      <c r="Y875" s="7">
        <f>IF(Working_Data[[#This Row],[churned]]="Active",1,0)</f>
        <v>0</v>
      </c>
      <c r="Z875" s="7">
        <f>YEAR(Working_Data[[#This Row],[order_date]])</f>
        <v>2023</v>
      </c>
    </row>
    <row r="876" spans="1:26" x14ac:dyDescent="0.25">
      <c r="A876" t="s">
        <v>1802</v>
      </c>
      <c r="B876" t="s">
        <v>38</v>
      </c>
      <c r="C876" t="s">
        <v>22</v>
      </c>
      <c r="D876" t="s">
        <v>77</v>
      </c>
      <c r="E876" s="1">
        <v>45338</v>
      </c>
      <c r="F876" t="s">
        <v>1803</v>
      </c>
      <c r="G876" s="1">
        <v>44997</v>
      </c>
      <c r="H876" t="s">
        <v>47</v>
      </c>
      <c r="I876" t="s">
        <v>42</v>
      </c>
      <c r="J876" t="s">
        <v>59</v>
      </c>
      <c r="K876">
        <v>1</v>
      </c>
      <c r="L876" s="3">
        <f>Working_Data[[#This Row],[price2]]/Working_Data[[#This Row],[quantity]]</f>
        <v>842.48</v>
      </c>
      <c r="M876" s="3">
        <v>842.48</v>
      </c>
      <c r="N876" t="s">
        <v>50</v>
      </c>
      <c r="O876">
        <v>26</v>
      </c>
      <c r="P876" s="1">
        <v>45771</v>
      </c>
      <c r="Q876">
        <v>273</v>
      </c>
      <c r="R876" t="s">
        <v>43</v>
      </c>
      <c r="S876">
        <v>3</v>
      </c>
      <c r="T876" s="1">
        <v>45651</v>
      </c>
      <c r="U876" t="s">
        <v>60</v>
      </c>
      <c r="V876" t="str">
        <f>TEXT(WEEKDAY(Working_Data[[#This Row],[order_date]],1),"DDDD")</f>
        <v>Sunday</v>
      </c>
      <c r="W876" t="str">
        <f>TEXT(Working_Data[[#This Row],[order_date]],"mmmm")</f>
        <v>March</v>
      </c>
      <c r="X876" s="7">
        <f>Working_Data[[#This Row],[last_order_date]]-Working_Data[[#This Row],[signup_date]]</f>
        <v>433</v>
      </c>
      <c r="Y876" s="7">
        <f>IF(Working_Data[[#This Row],[churned]]="Active",1,0)</f>
        <v>0</v>
      </c>
      <c r="Z876" s="7">
        <f>YEAR(Working_Data[[#This Row],[order_date]])</f>
        <v>2023</v>
      </c>
    </row>
    <row r="877" spans="1:26" x14ac:dyDescent="0.25">
      <c r="A877" t="s">
        <v>1804</v>
      </c>
      <c r="B877" t="s">
        <v>45</v>
      </c>
      <c r="C877" t="s">
        <v>82</v>
      </c>
      <c r="D877" t="s">
        <v>56</v>
      </c>
      <c r="E877" s="1">
        <v>45573</v>
      </c>
      <c r="F877" t="s">
        <v>1805</v>
      </c>
      <c r="G877" s="1">
        <v>44997</v>
      </c>
      <c r="H877" t="s">
        <v>25</v>
      </c>
      <c r="I877" t="s">
        <v>54</v>
      </c>
      <c r="J877" t="s">
        <v>64</v>
      </c>
      <c r="K877">
        <v>4</v>
      </c>
      <c r="L877" s="3">
        <f>Working_Data[[#This Row],[price2]]/Working_Data[[#This Row],[quantity]]</f>
        <v>309</v>
      </c>
      <c r="M877" s="3">
        <v>1236</v>
      </c>
      <c r="N877" t="s">
        <v>35</v>
      </c>
      <c r="O877">
        <v>2</v>
      </c>
      <c r="P877" s="1">
        <v>45558</v>
      </c>
      <c r="Q877">
        <v>11</v>
      </c>
      <c r="R877" t="s">
        <v>43</v>
      </c>
      <c r="S877">
        <v>2</v>
      </c>
      <c r="T877" s="1">
        <v>45994</v>
      </c>
      <c r="U877" t="s">
        <v>30</v>
      </c>
      <c r="V877" t="str">
        <f>TEXT(WEEKDAY(Working_Data[[#This Row],[order_date]],1),"DDDD")</f>
        <v>Sunday</v>
      </c>
      <c r="W877" t="str">
        <f>TEXT(Working_Data[[#This Row],[order_date]],"mmmm")</f>
        <v>March</v>
      </c>
      <c r="X877" s="7">
        <f>Working_Data[[#This Row],[last_order_date]]-Working_Data[[#This Row],[signup_date]]</f>
        <v>-15</v>
      </c>
      <c r="Y877" s="7">
        <f>IF(Working_Data[[#This Row],[churned]]="Active",1,0)</f>
        <v>0</v>
      </c>
      <c r="Z877" s="7">
        <f>YEAR(Working_Data[[#This Row],[order_date]])</f>
        <v>2023</v>
      </c>
    </row>
    <row r="878" spans="1:26" x14ac:dyDescent="0.25">
      <c r="A878" t="s">
        <v>1806</v>
      </c>
      <c r="B878" t="s">
        <v>45</v>
      </c>
      <c r="C878" t="s">
        <v>82</v>
      </c>
      <c r="D878" t="s">
        <v>52</v>
      </c>
      <c r="E878" s="1">
        <v>45325</v>
      </c>
      <c r="F878" t="s">
        <v>1807</v>
      </c>
      <c r="G878" s="1">
        <v>44997</v>
      </c>
      <c r="H878" t="s">
        <v>58</v>
      </c>
      <c r="I878" t="s">
        <v>26</v>
      </c>
      <c r="J878" t="s">
        <v>59</v>
      </c>
      <c r="K878">
        <v>3</v>
      </c>
      <c r="L878" s="3">
        <f>Working_Data[[#This Row],[price2]]/Working_Data[[#This Row],[quantity]]</f>
        <v>298.20333333333332</v>
      </c>
      <c r="M878" s="3">
        <v>894.61</v>
      </c>
      <c r="N878" t="s">
        <v>50</v>
      </c>
      <c r="O878">
        <v>5</v>
      </c>
      <c r="P878" s="1">
        <v>45828</v>
      </c>
      <c r="Q878">
        <v>29</v>
      </c>
      <c r="R878" t="s">
        <v>29</v>
      </c>
      <c r="S878">
        <v>1</v>
      </c>
      <c r="T878" s="1">
        <v>45560</v>
      </c>
      <c r="U878" t="s">
        <v>36</v>
      </c>
      <c r="V878" t="str">
        <f>TEXT(WEEKDAY(Working_Data[[#This Row],[order_date]],1),"DDDD")</f>
        <v>Sunday</v>
      </c>
      <c r="W878" t="str">
        <f>TEXT(Working_Data[[#This Row],[order_date]],"mmmm")</f>
        <v>March</v>
      </c>
      <c r="X878" s="7">
        <f>Working_Data[[#This Row],[last_order_date]]-Working_Data[[#This Row],[signup_date]]</f>
        <v>503</v>
      </c>
      <c r="Y878" s="7">
        <f>IF(Working_Data[[#This Row],[churned]]="Active",1,0)</f>
        <v>1</v>
      </c>
      <c r="Z878" s="7">
        <f>YEAR(Working_Data[[#This Row],[order_date]])</f>
        <v>2023</v>
      </c>
    </row>
    <row r="879" spans="1:26" x14ac:dyDescent="0.25">
      <c r="A879" t="s">
        <v>1808</v>
      </c>
      <c r="B879" t="s">
        <v>38</v>
      </c>
      <c r="C879" t="s">
        <v>22</v>
      </c>
      <c r="D879" t="s">
        <v>23</v>
      </c>
      <c r="E879" s="1">
        <v>45246</v>
      </c>
      <c r="F879" t="s">
        <v>1809</v>
      </c>
      <c r="G879" s="1">
        <v>44997</v>
      </c>
      <c r="H879" t="s">
        <v>34</v>
      </c>
      <c r="I879" t="s">
        <v>48</v>
      </c>
      <c r="J879" t="s">
        <v>64</v>
      </c>
      <c r="K879">
        <v>4</v>
      </c>
      <c r="L879" s="3">
        <f>Working_Data[[#This Row],[price2]]/Working_Data[[#This Row],[quantity]]</f>
        <v>305.27499999999998</v>
      </c>
      <c r="M879" s="3">
        <v>1221.0999999999999</v>
      </c>
      <c r="N879" t="s">
        <v>35</v>
      </c>
      <c r="O879">
        <v>48</v>
      </c>
      <c r="P879" s="1">
        <v>45688</v>
      </c>
      <c r="Q879">
        <v>289</v>
      </c>
      <c r="R879" t="s">
        <v>29</v>
      </c>
      <c r="S879">
        <v>2</v>
      </c>
      <c r="T879" s="1">
        <v>45707</v>
      </c>
      <c r="U879" t="s">
        <v>30</v>
      </c>
      <c r="V879" t="str">
        <f>TEXT(WEEKDAY(Working_Data[[#This Row],[order_date]],1),"DDDD")</f>
        <v>Sunday</v>
      </c>
      <c r="W879" t="str">
        <f>TEXT(Working_Data[[#This Row],[order_date]],"mmmm")</f>
        <v>March</v>
      </c>
      <c r="X879" s="7">
        <f>Working_Data[[#This Row],[last_order_date]]-Working_Data[[#This Row],[signup_date]]</f>
        <v>442</v>
      </c>
      <c r="Y879" s="7">
        <f>IF(Working_Data[[#This Row],[churned]]="Active",1,0)</f>
        <v>1</v>
      </c>
      <c r="Z879" s="7">
        <f>YEAR(Working_Data[[#This Row],[order_date]])</f>
        <v>2023</v>
      </c>
    </row>
    <row r="880" spans="1:26" x14ac:dyDescent="0.25">
      <c r="A880" t="s">
        <v>1810</v>
      </c>
      <c r="B880" t="s">
        <v>21</v>
      </c>
      <c r="C880" t="s">
        <v>82</v>
      </c>
      <c r="D880" t="s">
        <v>77</v>
      </c>
      <c r="E880" s="1">
        <v>45190</v>
      </c>
      <c r="F880" t="s">
        <v>1811</v>
      </c>
      <c r="G880" s="1">
        <v>45028</v>
      </c>
      <c r="H880" t="s">
        <v>25</v>
      </c>
      <c r="I880" t="s">
        <v>54</v>
      </c>
      <c r="J880" t="s">
        <v>59</v>
      </c>
      <c r="K880">
        <v>2</v>
      </c>
      <c r="L880" s="3">
        <f>Working_Data[[#This Row],[price2]]/Working_Data[[#This Row],[quantity]]</f>
        <v>147.655</v>
      </c>
      <c r="M880" s="3">
        <v>295.31</v>
      </c>
      <c r="N880" t="s">
        <v>28</v>
      </c>
      <c r="O880">
        <v>26</v>
      </c>
      <c r="P880" s="1">
        <v>45740</v>
      </c>
      <c r="Q880">
        <v>194</v>
      </c>
      <c r="R880" t="s">
        <v>29</v>
      </c>
      <c r="S880">
        <v>2</v>
      </c>
      <c r="T880" s="1">
        <v>45303</v>
      </c>
      <c r="U880" t="s">
        <v>30</v>
      </c>
      <c r="V880" t="str">
        <f>TEXT(WEEKDAY(Working_Data[[#This Row],[order_date]],1),"DDDD")</f>
        <v>Wednesday</v>
      </c>
      <c r="W880" t="str">
        <f>TEXT(Working_Data[[#This Row],[order_date]],"mmmm")</f>
        <v>April</v>
      </c>
      <c r="X880" s="7">
        <f>Working_Data[[#This Row],[last_order_date]]-Working_Data[[#This Row],[signup_date]]</f>
        <v>550</v>
      </c>
      <c r="Y880" s="7">
        <f>IF(Working_Data[[#This Row],[churned]]="Active",1,0)</f>
        <v>1</v>
      </c>
      <c r="Z880" s="7">
        <f>YEAR(Working_Data[[#This Row],[order_date]])</f>
        <v>2023</v>
      </c>
    </row>
    <row r="881" spans="1:26" x14ac:dyDescent="0.25">
      <c r="A881" t="s">
        <v>1812</v>
      </c>
      <c r="B881" t="s">
        <v>38</v>
      </c>
      <c r="C881" t="s">
        <v>22</v>
      </c>
      <c r="D881" t="s">
        <v>52</v>
      </c>
      <c r="E881" s="1">
        <v>45538</v>
      </c>
      <c r="F881" t="s">
        <v>1813</v>
      </c>
      <c r="G881" s="1">
        <v>45028</v>
      </c>
      <c r="H881" t="s">
        <v>47</v>
      </c>
      <c r="I881" t="s">
        <v>42</v>
      </c>
      <c r="J881" t="s">
        <v>49</v>
      </c>
      <c r="K881">
        <v>3</v>
      </c>
      <c r="L881" s="3">
        <f>Working_Data[[#This Row],[price2]]/Working_Data[[#This Row],[quantity]]</f>
        <v>73.84</v>
      </c>
      <c r="M881" s="3">
        <v>221.52</v>
      </c>
      <c r="N881" t="s">
        <v>28</v>
      </c>
      <c r="O881">
        <v>38</v>
      </c>
      <c r="P881" s="1">
        <v>45994</v>
      </c>
      <c r="Q881">
        <v>92</v>
      </c>
      <c r="R881" t="s">
        <v>29</v>
      </c>
      <c r="S881">
        <v>3</v>
      </c>
      <c r="T881" s="1">
        <v>45869</v>
      </c>
      <c r="U881" t="s">
        <v>36</v>
      </c>
      <c r="V881" t="str">
        <f>TEXT(WEEKDAY(Working_Data[[#This Row],[order_date]],1),"DDDD")</f>
        <v>Wednesday</v>
      </c>
      <c r="W881" t="str">
        <f>TEXT(Working_Data[[#This Row],[order_date]],"mmmm")</f>
        <v>April</v>
      </c>
      <c r="X881" s="7">
        <f>Working_Data[[#This Row],[last_order_date]]-Working_Data[[#This Row],[signup_date]]</f>
        <v>456</v>
      </c>
      <c r="Y881" s="7">
        <f>IF(Working_Data[[#This Row],[churned]]="Active",1,0)</f>
        <v>1</v>
      </c>
      <c r="Z881" s="7">
        <f>YEAR(Working_Data[[#This Row],[order_date]])</f>
        <v>2023</v>
      </c>
    </row>
    <row r="882" spans="1:26" x14ac:dyDescent="0.25">
      <c r="A882" t="s">
        <v>1814</v>
      </c>
      <c r="B882" t="s">
        <v>45</v>
      </c>
      <c r="C882" t="s">
        <v>39</v>
      </c>
      <c r="D882" t="s">
        <v>32</v>
      </c>
      <c r="E882" s="1">
        <v>45852</v>
      </c>
      <c r="F882" t="s">
        <v>1815</v>
      </c>
      <c r="G882" s="1">
        <v>45028</v>
      </c>
      <c r="H882" t="s">
        <v>41</v>
      </c>
      <c r="I882" t="s">
        <v>48</v>
      </c>
      <c r="J882" t="s">
        <v>64</v>
      </c>
      <c r="K882">
        <v>5</v>
      </c>
      <c r="L882" s="3">
        <f>Working_Data[[#This Row],[price2]]/Working_Data[[#This Row],[quantity]]</f>
        <v>188.69200000000001</v>
      </c>
      <c r="M882" s="3">
        <v>943.46</v>
      </c>
      <c r="N882" t="s">
        <v>28</v>
      </c>
      <c r="O882">
        <v>41</v>
      </c>
      <c r="P882" s="1">
        <v>45615</v>
      </c>
      <c r="Q882">
        <v>74</v>
      </c>
      <c r="R882" t="s">
        <v>29</v>
      </c>
      <c r="S882">
        <v>2</v>
      </c>
      <c r="T882" s="1">
        <v>45596</v>
      </c>
      <c r="U882" t="s">
        <v>60</v>
      </c>
      <c r="V882" t="str">
        <f>TEXT(WEEKDAY(Working_Data[[#This Row],[order_date]],1),"DDDD")</f>
        <v>Wednesday</v>
      </c>
      <c r="W882" t="str">
        <f>TEXT(Working_Data[[#This Row],[order_date]],"mmmm")</f>
        <v>April</v>
      </c>
      <c r="X882" s="7">
        <f>Working_Data[[#This Row],[last_order_date]]-Working_Data[[#This Row],[signup_date]]</f>
        <v>-237</v>
      </c>
      <c r="Y882" s="7">
        <f>IF(Working_Data[[#This Row],[churned]]="Active",1,0)</f>
        <v>1</v>
      </c>
      <c r="Z882" s="7">
        <f>YEAR(Working_Data[[#This Row],[order_date]])</f>
        <v>2023</v>
      </c>
    </row>
    <row r="883" spans="1:26" x14ac:dyDescent="0.25">
      <c r="A883" t="s">
        <v>1816</v>
      </c>
      <c r="B883" t="s">
        <v>45</v>
      </c>
      <c r="C883" t="s">
        <v>82</v>
      </c>
      <c r="D883" t="s">
        <v>52</v>
      </c>
      <c r="E883" s="1">
        <v>45843</v>
      </c>
      <c r="F883" t="s">
        <v>1817</v>
      </c>
      <c r="G883" s="1">
        <v>45028</v>
      </c>
      <c r="H883" t="s">
        <v>25</v>
      </c>
      <c r="I883" t="s">
        <v>63</v>
      </c>
      <c r="J883" t="s">
        <v>67</v>
      </c>
      <c r="K883">
        <v>4</v>
      </c>
      <c r="L883" s="3">
        <f>Working_Data[[#This Row],[price2]]/Working_Data[[#This Row],[quantity]]</f>
        <v>230.6275</v>
      </c>
      <c r="M883" s="3">
        <v>922.51</v>
      </c>
      <c r="N883" t="s">
        <v>28</v>
      </c>
      <c r="O883">
        <v>34</v>
      </c>
      <c r="P883" s="1">
        <v>45658</v>
      </c>
      <c r="Q883">
        <v>61</v>
      </c>
      <c r="R883" t="s">
        <v>29</v>
      </c>
      <c r="S883">
        <v>4</v>
      </c>
      <c r="T883" s="1">
        <v>45610</v>
      </c>
      <c r="U883" t="s">
        <v>30</v>
      </c>
      <c r="V883" t="str">
        <f>TEXT(WEEKDAY(Working_Data[[#This Row],[order_date]],1),"DDDD")</f>
        <v>Wednesday</v>
      </c>
      <c r="W883" t="str">
        <f>TEXT(Working_Data[[#This Row],[order_date]],"mmmm")</f>
        <v>April</v>
      </c>
      <c r="X883" s="7">
        <f>Working_Data[[#This Row],[last_order_date]]-Working_Data[[#This Row],[signup_date]]</f>
        <v>-185</v>
      </c>
      <c r="Y883" s="7">
        <f>IF(Working_Data[[#This Row],[churned]]="Active",1,0)</f>
        <v>1</v>
      </c>
      <c r="Z883" s="7">
        <f>YEAR(Working_Data[[#This Row],[order_date]])</f>
        <v>2023</v>
      </c>
    </row>
    <row r="884" spans="1:26" x14ac:dyDescent="0.25">
      <c r="A884" t="s">
        <v>1818</v>
      </c>
      <c r="B884" t="s">
        <v>38</v>
      </c>
      <c r="C884" t="s">
        <v>39</v>
      </c>
      <c r="D884" t="s">
        <v>23</v>
      </c>
      <c r="E884" s="1">
        <v>45716</v>
      </c>
      <c r="F884" t="s">
        <v>1819</v>
      </c>
      <c r="G884" s="1">
        <v>45028</v>
      </c>
      <c r="H884" t="s">
        <v>34</v>
      </c>
      <c r="I884" t="s">
        <v>26</v>
      </c>
      <c r="J884" t="s">
        <v>67</v>
      </c>
      <c r="K884">
        <v>2</v>
      </c>
      <c r="L884" s="3">
        <f>Working_Data[[#This Row],[price2]]/Working_Data[[#This Row],[quantity]]</f>
        <v>603.90499999999997</v>
      </c>
      <c r="M884" s="3">
        <v>1207.81</v>
      </c>
      <c r="N884" t="s">
        <v>50</v>
      </c>
      <c r="O884">
        <v>20</v>
      </c>
      <c r="P884" s="1">
        <v>45391</v>
      </c>
      <c r="Q884">
        <v>217</v>
      </c>
      <c r="R884" t="s">
        <v>43</v>
      </c>
      <c r="S884">
        <v>4</v>
      </c>
      <c r="T884" s="1">
        <v>45773</v>
      </c>
      <c r="U884" t="s">
        <v>36</v>
      </c>
      <c r="V884" t="str">
        <f>TEXT(WEEKDAY(Working_Data[[#This Row],[order_date]],1),"DDDD")</f>
        <v>Wednesday</v>
      </c>
      <c r="W884" t="str">
        <f>TEXT(Working_Data[[#This Row],[order_date]],"mmmm")</f>
        <v>April</v>
      </c>
      <c r="X884" s="7">
        <f>Working_Data[[#This Row],[last_order_date]]-Working_Data[[#This Row],[signup_date]]</f>
        <v>-325</v>
      </c>
      <c r="Y884" s="7">
        <f>IF(Working_Data[[#This Row],[churned]]="Active",1,0)</f>
        <v>0</v>
      </c>
      <c r="Z884" s="7">
        <f>YEAR(Working_Data[[#This Row],[order_date]])</f>
        <v>2023</v>
      </c>
    </row>
    <row r="885" spans="1:26" x14ac:dyDescent="0.25">
      <c r="A885" t="s">
        <v>1820</v>
      </c>
      <c r="B885" t="s">
        <v>21</v>
      </c>
      <c r="C885" t="s">
        <v>22</v>
      </c>
      <c r="D885" t="s">
        <v>23</v>
      </c>
      <c r="E885" s="1">
        <v>45876</v>
      </c>
      <c r="F885" t="s">
        <v>1821</v>
      </c>
      <c r="G885" s="1">
        <v>45028</v>
      </c>
      <c r="H885" t="s">
        <v>41</v>
      </c>
      <c r="I885" t="s">
        <v>48</v>
      </c>
      <c r="J885" t="s">
        <v>64</v>
      </c>
      <c r="K885">
        <v>5</v>
      </c>
      <c r="L885" s="3">
        <f>Working_Data[[#This Row],[price2]]/Working_Data[[#This Row],[quantity]]</f>
        <v>205.65799999999999</v>
      </c>
      <c r="M885" s="3">
        <v>1028.29</v>
      </c>
      <c r="N885" t="s">
        <v>28</v>
      </c>
      <c r="O885">
        <v>31</v>
      </c>
      <c r="P885" s="1">
        <v>45685</v>
      </c>
      <c r="Q885">
        <v>52</v>
      </c>
      <c r="R885" t="s">
        <v>29</v>
      </c>
      <c r="S885">
        <v>1</v>
      </c>
      <c r="T885" s="1">
        <v>45670</v>
      </c>
      <c r="U885" t="s">
        <v>30</v>
      </c>
      <c r="V885" t="str">
        <f>TEXT(WEEKDAY(Working_Data[[#This Row],[order_date]],1),"DDDD")</f>
        <v>Wednesday</v>
      </c>
      <c r="W885" t="str">
        <f>TEXT(Working_Data[[#This Row],[order_date]],"mmmm")</f>
        <v>April</v>
      </c>
      <c r="X885" s="7">
        <f>Working_Data[[#This Row],[last_order_date]]-Working_Data[[#This Row],[signup_date]]</f>
        <v>-191</v>
      </c>
      <c r="Y885" s="7">
        <f>IF(Working_Data[[#This Row],[churned]]="Active",1,0)</f>
        <v>1</v>
      </c>
      <c r="Z885" s="7">
        <f>YEAR(Working_Data[[#This Row],[order_date]])</f>
        <v>2023</v>
      </c>
    </row>
    <row r="886" spans="1:26" x14ac:dyDescent="0.25">
      <c r="A886" t="s">
        <v>1822</v>
      </c>
      <c r="B886" t="s">
        <v>21</v>
      </c>
      <c r="C886" t="s">
        <v>82</v>
      </c>
      <c r="D886" t="s">
        <v>77</v>
      </c>
      <c r="E886" s="1">
        <v>45596</v>
      </c>
      <c r="F886" t="s">
        <v>1823</v>
      </c>
      <c r="G886" s="1">
        <v>45028</v>
      </c>
      <c r="H886" t="s">
        <v>58</v>
      </c>
      <c r="I886" t="s">
        <v>54</v>
      </c>
      <c r="J886" t="s">
        <v>64</v>
      </c>
      <c r="K886">
        <v>4</v>
      </c>
      <c r="L886" s="3">
        <f>Working_Data[[#This Row],[price2]]/Working_Data[[#This Row],[quantity]]</f>
        <v>367.66750000000002</v>
      </c>
      <c r="M886" s="3">
        <v>1470.67</v>
      </c>
      <c r="N886" t="s">
        <v>35</v>
      </c>
      <c r="O886">
        <v>4</v>
      </c>
      <c r="P886" s="1">
        <v>45514</v>
      </c>
      <c r="Q886">
        <v>5</v>
      </c>
      <c r="R886" t="s">
        <v>29</v>
      </c>
      <c r="S886">
        <v>2</v>
      </c>
      <c r="T886" s="1">
        <v>45593</v>
      </c>
      <c r="U886" t="s">
        <v>30</v>
      </c>
      <c r="V886" t="str">
        <f>TEXT(WEEKDAY(Working_Data[[#This Row],[order_date]],1),"DDDD")</f>
        <v>Wednesday</v>
      </c>
      <c r="W886" t="str">
        <f>TEXT(Working_Data[[#This Row],[order_date]],"mmmm")</f>
        <v>April</v>
      </c>
      <c r="X886" s="7">
        <f>Working_Data[[#This Row],[last_order_date]]-Working_Data[[#This Row],[signup_date]]</f>
        <v>-82</v>
      </c>
      <c r="Y886" s="7">
        <f>IF(Working_Data[[#This Row],[churned]]="Active",1,0)</f>
        <v>1</v>
      </c>
      <c r="Z886" s="7">
        <f>YEAR(Working_Data[[#This Row],[order_date]])</f>
        <v>2023</v>
      </c>
    </row>
    <row r="887" spans="1:26" x14ac:dyDescent="0.25">
      <c r="A887" t="s">
        <v>1824</v>
      </c>
      <c r="B887" t="s">
        <v>21</v>
      </c>
      <c r="C887" t="s">
        <v>22</v>
      </c>
      <c r="D887" t="s">
        <v>32</v>
      </c>
      <c r="E887" s="1">
        <v>45902</v>
      </c>
      <c r="F887" t="s">
        <v>1825</v>
      </c>
      <c r="G887" s="1">
        <v>45028</v>
      </c>
      <c r="H887" t="s">
        <v>25</v>
      </c>
      <c r="I887" t="s">
        <v>54</v>
      </c>
      <c r="J887" t="s">
        <v>59</v>
      </c>
      <c r="K887">
        <v>3</v>
      </c>
      <c r="L887" s="3">
        <f>Working_Data[[#This Row],[price2]]/Working_Data[[#This Row],[quantity]]</f>
        <v>391.32333333333332</v>
      </c>
      <c r="M887" s="3">
        <v>1173.97</v>
      </c>
      <c r="N887" t="s">
        <v>28</v>
      </c>
      <c r="O887">
        <v>23</v>
      </c>
      <c r="P887" s="1">
        <v>45854</v>
      </c>
      <c r="Q887">
        <v>423</v>
      </c>
      <c r="R887" t="s">
        <v>43</v>
      </c>
      <c r="S887">
        <v>2</v>
      </c>
      <c r="T887" s="1">
        <v>45738</v>
      </c>
      <c r="U887" t="s">
        <v>60</v>
      </c>
      <c r="V887" t="str">
        <f>TEXT(WEEKDAY(Working_Data[[#This Row],[order_date]],1),"DDDD")</f>
        <v>Wednesday</v>
      </c>
      <c r="W887" t="str">
        <f>TEXT(Working_Data[[#This Row],[order_date]],"mmmm")</f>
        <v>April</v>
      </c>
      <c r="X887" s="7">
        <f>Working_Data[[#This Row],[last_order_date]]-Working_Data[[#This Row],[signup_date]]</f>
        <v>-48</v>
      </c>
      <c r="Y887" s="7">
        <f>IF(Working_Data[[#This Row],[churned]]="Active",1,0)</f>
        <v>0</v>
      </c>
      <c r="Z887" s="7">
        <f>YEAR(Working_Data[[#This Row],[order_date]])</f>
        <v>2023</v>
      </c>
    </row>
    <row r="888" spans="1:26" x14ac:dyDescent="0.25">
      <c r="A888" t="s">
        <v>1826</v>
      </c>
      <c r="B888" t="s">
        <v>38</v>
      </c>
      <c r="C888" t="s">
        <v>22</v>
      </c>
      <c r="D888" t="s">
        <v>56</v>
      </c>
      <c r="E888" s="1">
        <v>45357</v>
      </c>
      <c r="F888" t="s">
        <v>1827</v>
      </c>
      <c r="G888" s="1">
        <v>45028</v>
      </c>
      <c r="H888" t="s">
        <v>58</v>
      </c>
      <c r="I888" t="s">
        <v>63</v>
      </c>
      <c r="J888" t="s">
        <v>59</v>
      </c>
      <c r="K888">
        <v>5</v>
      </c>
      <c r="L888" s="3">
        <f>Working_Data[[#This Row],[price2]]/Working_Data[[#This Row],[quantity]]</f>
        <v>280.63</v>
      </c>
      <c r="M888" s="3">
        <v>1403.15</v>
      </c>
      <c r="N888" t="s">
        <v>35</v>
      </c>
      <c r="O888">
        <v>18</v>
      </c>
      <c r="P888" s="1">
        <v>45736</v>
      </c>
      <c r="Q888">
        <v>391</v>
      </c>
      <c r="R888" t="s">
        <v>43</v>
      </c>
      <c r="S888">
        <v>5</v>
      </c>
      <c r="T888" s="1">
        <v>45810</v>
      </c>
      <c r="U888" t="s">
        <v>36</v>
      </c>
      <c r="V888" t="str">
        <f>TEXT(WEEKDAY(Working_Data[[#This Row],[order_date]],1),"DDDD")</f>
        <v>Wednesday</v>
      </c>
      <c r="W888" t="str">
        <f>TEXT(Working_Data[[#This Row],[order_date]],"mmmm")</f>
        <v>April</v>
      </c>
      <c r="X888" s="7">
        <f>Working_Data[[#This Row],[last_order_date]]-Working_Data[[#This Row],[signup_date]]</f>
        <v>379</v>
      </c>
      <c r="Y888" s="7">
        <f>IF(Working_Data[[#This Row],[churned]]="Active",1,0)</f>
        <v>0</v>
      </c>
      <c r="Z888" s="7">
        <f>YEAR(Working_Data[[#This Row],[order_date]])</f>
        <v>2023</v>
      </c>
    </row>
    <row r="889" spans="1:26" x14ac:dyDescent="0.25">
      <c r="A889" t="s">
        <v>1828</v>
      </c>
      <c r="B889" t="s">
        <v>21</v>
      </c>
      <c r="C889" t="s">
        <v>39</v>
      </c>
      <c r="D889" t="s">
        <v>23</v>
      </c>
      <c r="E889" s="1">
        <v>45589</v>
      </c>
      <c r="F889" t="s">
        <v>1829</v>
      </c>
      <c r="G889" s="1">
        <v>45028</v>
      </c>
      <c r="H889" t="s">
        <v>41</v>
      </c>
      <c r="I889" t="s">
        <v>54</v>
      </c>
      <c r="J889" t="s">
        <v>67</v>
      </c>
      <c r="K889">
        <v>2</v>
      </c>
      <c r="L889" s="3">
        <f>Working_Data[[#This Row],[price2]]/Working_Data[[#This Row],[quantity]]</f>
        <v>346.77499999999998</v>
      </c>
      <c r="M889" s="3">
        <v>693.55</v>
      </c>
      <c r="N889" t="s">
        <v>50</v>
      </c>
      <c r="O889">
        <v>50</v>
      </c>
      <c r="P889" s="1">
        <v>45857</v>
      </c>
      <c r="Q889">
        <v>356</v>
      </c>
      <c r="R889" t="s">
        <v>43</v>
      </c>
      <c r="S889">
        <v>2</v>
      </c>
      <c r="T889" s="1">
        <v>45644</v>
      </c>
      <c r="U889" t="s">
        <v>60</v>
      </c>
      <c r="V889" t="str">
        <f>TEXT(WEEKDAY(Working_Data[[#This Row],[order_date]],1),"DDDD")</f>
        <v>Wednesday</v>
      </c>
      <c r="W889" t="str">
        <f>TEXT(Working_Data[[#This Row],[order_date]],"mmmm")</f>
        <v>April</v>
      </c>
      <c r="X889" s="7">
        <f>Working_Data[[#This Row],[last_order_date]]-Working_Data[[#This Row],[signup_date]]</f>
        <v>268</v>
      </c>
      <c r="Y889" s="7">
        <f>IF(Working_Data[[#This Row],[churned]]="Active",1,0)</f>
        <v>0</v>
      </c>
      <c r="Z889" s="7">
        <f>YEAR(Working_Data[[#This Row],[order_date]])</f>
        <v>2023</v>
      </c>
    </row>
    <row r="890" spans="1:26" x14ac:dyDescent="0.25">
      <c r="A890" t="s">
        <v>1830</v>
      </c>
      <c r="B890" t="s">
        <v>21</v>
      </c>
      <c r="C890" t="s">
        <v>39</v>
      </c>
      <c r="D890" t="s">
        <v>52</v>
      </c>
      <c r="E890" s="1">
        <v>45854</v>
      </c>
      <c r="F890" t="s">
        <v>1831</v>
      </c>
      <c r="G890" s="1">
        <v>45028</v>
      </c>
      <c r="H890" t="s">
        <v>58</v>
      </c>
      <c r="I890" t="s">
        <v>54</v>
      </c>
      <c r="J890" t="s">
        <v>27</v>
      </c>
      <c r="K890">
        <v>3</v>
      </c>
      <c r="L890" s="3">
        <f>Working_Data[[#This Row],[price2]]/Working_Data[[#This Row],[quantity]]</f>
        <v>78.606666666666669</v>
      </c>
      <c r="M890" s="3">
        <v>235.82</v>
      </c>
      <c r="N890" t="s">
        <v>50</v>
      </c>
      <c r="O890">
        <v>46</v>
      </c>
      <c r="P890" s="1">
        <v>45862</v>
      </c>
      <c r="Q890">
        <v>222</v>
      </c>
      <c r="R890" t="s">
        <v>43</v>
      </c>
      <c r="S890">
        <v>4</v>
      </c>
      <c r="T890" s="1">
        <v>45691</v>
      </c>
      <c r="U890" t="s">
        <v>30</v>
      </c>
      <c r="V890" t="str">
        <f>TEXT(WEEKDAY(Working_Data[[#This Row],[order_date]],1),"DDDD")</f>
        <v>Wednesday</v>
      </c>
      <c r="W890" t="str">
        <f>TEXT(Working_Data[[#This Row],[order_date]],"mmmm")</f>
        <v>April</v>
      </c>
      <c r="X890" s="7">
        <f>Working_Data[[#This Row],[last_order_date]]-Working_Data[[#This Row],[signup_date]]</f>
        <v>8</v>
      </c>
      <c r="Y890" s="7">
        <f>IF(Working_Data[[#This Row],[churned]]="Active",1,0)</f>
        <v>0</v>
      </c>
      <c r="Z890" s="7">
        <f>YEAR(Working_Data[[#This Row],[order_date]])</f>
        <v>2023</v>
      </c>
    </row>
    <row r="891" spans="1:26" x14ac:dyDescent="0.25">
      <c r="A891" t="s">
        <v>1832</v>
      </c>
      <c r="B891" t="s">
        <v>45</v>
      </c>
      <c r="C891" t="s">
        <v>82</v>
      </c>
      <c r="D891" t="s">
        <v>32</v>
      </c>
      <c r="E891" s="1">
        <v>45614</v>
      </c>
      <c r="F891" t="s">
        <v>1833</v>
      </c>
      <c r="G891" s="1">
        <v>45058</v>
      </c>
      <c r="H891" t="s">
        <v>41</v>
      </c>
      <c r="I891" t="s">
        <v>26</v>
      </c>
      <c r="J891" t="s">
        <v>27</v>
      </c>
      <c r="K891">
        <v>2</v>
      </c>
      <c r="L891" s="3">
        <f>Working_Data[[#This Row],[price2]]/Working_Data[[#This Row],[quantity]]</f>
        <v>267.92</v>
      </c>
      <c r="M891" s="3">
        <v>535.84</v>
      </c>
      <c r="N891" t="s">
        <v>28</v>
      </c>
      <c r="O891">
        <v>12</v>
      </c>
      <c r="P891" s="1">
        <v>45813</v>
      </c>
      <c r="Q891">
        <v>221</v>
      </c>
      <c r="R891" t="s">
        <v>43</v>
      </c>
      <c r="S891">
        <v>3</v>
      </c>
      <c r="T891" s="1">
        <v>45822</v>
      </c>
      <c r="U891" t="s">
        <v>30</v>
      </c>
      <c r="V891" t="str">
        <f>TEXT(WEEKDAY(Working_Data[[#This Row],[order_date]],1),"DDDD")</f>
        <v>Friday</v>
      </c>
      <c r="W891" t="str">
        <f>TEXT(Working_Data[[#This Row],[order_date]],"mmmm")</f>
        <v>May</v>
      </c>
      <c r="X891" s="7">
        <f>Working_Data[[#This Row],[last_order_date]]-Working_Data[[#This Row],[signup_date]]</f>
        <v>199</v>
      </c>
      <c r="Y891" s="7">
        <f>IF(Working_Data[[#This Row],[churned]]="Active",1,0)</f>
        <v>0</v>
      </c>
      <c r="Z891" s="7">
        <f>YEAR(Working_Data[[#This Row],[order_date]])</f>
        <v>2023</v>
      </c>
    </row>
    <row r="892" spans="1:26" x14ac:dyDescent="0.25">
      <c r="A892" t="s">
        <v>1834</v>
      </c>
      <c r="B892" t="s">
        <v>45</v>
      </c>
      <c r="C892" t="s">
        <v>39</v>
      </c>
      <c r="D892" t="s">
        <v>32</v>
      </c>
      <c r="E892" s="1">
        <v>44935</v>
      </c>
      <c r="F892" t="s">
        <v>1835</v>
      </c>
      <c r="G892" s="1">
        <v>45058</v>
      </c>
      <c r="H892" t="s">
        <v>34</v>
      </c>
      <c r="I892" t="s">
        <v>54</v>
      </c>
      <c r="J892" t="s">
        <v>49</v>
      </c>
      <c r="K892">
        <v>3</v>
      </c>
      <c r="L892" s="3">
        <f>Working_Data[[#This Row],[price2]]/Working_Data[[#This Row],[quantity]]</f>
        <v>107.80333333333334</v>
      </c>
      <c r="M892" s="3">
        <v>323.41000000000003</v>
      </c>
      <c r="N892" t="s">
        <v>50</v>
      </c>
      <c r="O892">
        <v>17</v>
      </c>
      <c r="P892" s="1">
        <v>45875</v>
      </c>
      <c r="Q892">
        <v>420</v>
      </c>
      <c r="R892" t="s">
        <v>29</v>
      </c>
      <c r="S892">
        <v>2</v>
      </c>
      <c r="T892" s="1">
        <v>45863</v>
      </c>
      <c r="U892" t="s">
        <v>60</v>
      </c>
      <c r="V892" t="str">
        <f>TEXT(WEEKDAY(Working_Data[[#This Row],[order_date]],1),"DDDD")</f>
        <v>Friday</v>
      </c>
      <c r="W892" t="str">
        <f>TEXT(Working_Data[[#This Row],[order_date]],"mmmm")</f>
        <v>May</v>
      </c>
      <c r="X892" s="7">
        <f>Working_Data[[#This Row],[last_order_date]]-Working_Data[[#This Row],[signup_date]]</f>
        <v>940</v>
      </c>
      <c r="Y892" s="7">
        <f>IF(Working_Data[[#This Row],[churned]]="Active",1,0)</f>
        <v>1</v>
      </c>
      <c r="Z892" s="7">
        <f>YEAR(Working_Data[[#This Row],[order_date]])</f>
        <v>2023</v>
      </c>
    </row>
    <row r="893" spans="1:26" x14ac:dyDescent="0.25">
      <c r="A893" t="s">
        <v>1836</v>
      </c>
      <c r="B893" t="s">
        <v>38</v>
      </c>
      <c r="C893" t="s">
        <v>82</v>
      </c>
      <c r="D893" t="s">
        <v>52</v>
      </c>
      <c r="E893" s="1">
        <v>45532</v>
      </c>
      <c r="F893" t="s">
        <v>1837</v>
      </c>
      <c r="G893" s="1">
        <v>45058</v>
      </c>
      <c r="H893" t="s">
        <v>58</v>
      </c>
      <c r="I893" t="s">
        <v>54</v>
      </c>
      <c r="J893" t="s">
        <v>59</v>
      </c>
      <c r="K893">
        <v>2</v>
      </c>
      <c r="L893" s="3">
        <f>Working_Data[[#This Row],[price2]]/Working_Data[[#This Row],[quantity]]</f>
        <v>170.63499999999999</v>
      </c>
      <c r="M893" s="3">
        <v>341.27</v>
      </c>
      <c r="N893" t="s">
        <v>35</v>
      </c>
      <c r="O893">
        <v>23</v>
      </c>
      <c r="P893" s="1">
        <v>45766</v>
      </c>
      <c r="Q893">
        <v>471</v>
      </c>
      <c r="R893" t="s">
        <v>43</v>
      </c>
      <c r="S893">
        <v>3</v>
      </c>
      <c r="T893" s="1">
        <v>45810</v>
      </c>
      <c r="U893" t="s">
        <v>36</v>
      </c>
      <c r="V893" t="str">
        <f>TEXT(WEEKDAY(Working_Data[[#This Row],[order_date]],1),"DDDD")</f>
        <v>Friday</v>
      </c>
      <c r="W893" t="str">
        <f>TEXT(Working_Data[[#This Row],[order_date]],"mmmm")</f>
        <v>May</v>
      </c>
      <c r="X893" s="7">
        <f>Working_Data[[#This Row],[last_order_date]]-Working_Data[[#This Row],[signup_date]]</f>
        <v>234</v>
      </c>
      <c r="Y893" s="7">
        <f>IF(Working_Data[[#This Row],[churned]]="Active",1,0)</f>
        <v>0</v>
      </c>
      <c r="Z893" s="7">
        <f>YEAR(Working_Data[[#This Row],[order_date]])</f>
        <v>2023</v>
      </c>
    </row>
    <row r="894" spans="1:26" x14ac:dyDescent="0.25">
      <c r="A894" t="s">
        <v>1838</v>
      </c>
      <c r="B894" t="s">
        <v>45</v>
      </c>
      <c r="C894" t="s">
        <v>22</v>
      </c>
      <c r="D894" t="s">
        <v>52</v>
      </c>
      <c r="E894" s="1">
        <v>45168</v>
      </c>
      <c r="F894" t="s">
        <v>1839</v>
      </c>
      <c r="G894" s="1">
        <v>45058</v>
      </c>
      <c r="H894" t="s">
        <v>34</v>
      </c>
      <c r="I894" t="s">
        <v>26</v>
      </c>
      <c r="J894" t="s">
        <v>67</v>
      </c>
      <c r="K894">
        <v>1</v>
      </c>
      <c r="L894" s="3">
        <f>Working_Data[[#This Row],[price2]]/Working_Data[[#This Row],[quantity]]</f>
        <v>1429.2</v>
      </c>
      <c r="M894" s="3">
        <v>1429.2</v>
      </c>
      <c r="N894" t="s">
        <v>35</v>
      </c>
      <c r="O894">
        <v>18</v>
      </c>
      <c r="P894" s="1">
        <v>45773</v>
      </c>
      <c r="Q894">
        <v>15</v>
      </c>
      <c r="R894" t="s">
        <v>43</v>
      </c>
      <c r="S894">
        <v>2</v>
      </c>
      <c r="T894" s="1">
        <v>45768</v>
      </c>
      <c r="U894" t="s">
        <v>60</v>
      </c>
      <c r="V894" t="str">
        <f>TEXT(WEEKDAY(Working_Data[[#This Row],[order_date]],1),"DDDD")</f>
        <v>Friday</v>
      </c>
      <c r="W894" t="str">
        <f>TEXT(Working_Data[[#This Row],[order_date]],"mmmm")</f>
        <v>May</v>
      </c>
      <c r="X894" s="7">
        <f>Working_Data[[#This Row],[last_order_date]]-Working_Data[[#This Row],[signup_date]]</f>
        <v>605</v>
      </c>
      <c r="Y894" s="7">
        <f>IF(Working_Data[[#This Row],[churned]]="Active",1,0)</f>
        <v>0</v>
      </c>
      <c r="Z894" s="7">
        <f>YEAR(Working_Data[[#This Row],[order_date]])</f>
        <v>2023</v>
      </c>
    </row>
    <row r="895" spans="1:26" x14ac:dyDescent="0.25">
      <c r="A895" t="s">
        <v>1840</v>
      </c>
      <c r="B895" t="s">
        <v>38</v>
      </c>
      <c r="C895" t="s">
        <v>39</v>
      </c>
      <c r="D895" t="s">
        <v>56</v>
      </c>
      <c r="E895" s="1">
        <v>45423</v>
      </c>
      <c r="F895" t="s">
        <v>1841</v>
      </c>
      <c r="G895" s="1">
        <v>45058</v>
      </c>
      <c r="H895" t="s">
        <v>58</v>
      </c>
      <c r="I895" t="s">
        <v>26</v>
      </c>
      <c r="J895" t="s">
        <v>59</v>
      </c>
      <c r="K895">
        <v>3</v>
      </c>
      <c r="L895" s="3">
        <f>Working_Data[[#This Row],[price2]]/Working_Data[[#This Row],[quantity]]</f>
        <v>343.41</v>
      </c>
      <c r="M895" s="3">
        <v>1030.23</v>
      </c>
      <c r="N895" t="s">
        <v>50</v>
      </c>
      <c r="O895">
        <v>27</v>
      </c>
      <c r="P895" s="1">
        <v>45559</v>
      </c>
      <c r="Q895">
        <v>50</v>
      </c>
      <c r="R895" t="s">
        <v>29</v>
      </c>
      <c r="S895">
        <v>1</v>
      </c>
      <c r="T895" s="1">
        <v>45731</v>
      </c>
      <c r="U895" t="s">
        <v>36</v>
      </c>
      <c r="V895" t="str">
        <f>TEXT(WEEKDAY(Working_Data[[#This Row],[order_date]],1),"DDDD")</f>
        <v>Friday</v>
      </c>
      <c r="W895" t="str">
        <f>TEXT(Working_Data[[#This Row],[order_date]],"mmmm")</f>
        <v>May</v>
      </c>
      <c r="X895" s="7">
        <f>Working_Data[[#This Row],[last_order_date]]-Working_Data[[#This Row],[signup_date]]</f>
        <v>136</v>
      </c>
      <c r="Y895" s="7">
        <f>IF(Working_Data[[#This Row],[churned]]="Active",1,0)</f>
        <v>1</v>
      </c>
      <c r="Z895" s="7">
        <f>YEAR(Working_Data[[#This Row],[order_date]])</f>
        <v>2023</v>
      </c>
    </row>
    <row r="896" spans="1:26" x14ac:dyDescent="0.25">
      <c r="A896" t="s">
        <v>1842</v>
      </c>
      <c r="B896" t="s">
        <v>21</v>
      </c>
      <c r="C896" t="s">
        <v>82</v>
      </c>
      <c r="D896" t="s">
        <v>23</v>
      </c>
      <c r="E896" s="1">
        <v>45723</v>
      </c>
      <c r="F896" t="s">
        <v>1843</v>
      </c>
      <c r="G896" s="1">
        <v>45089</v>
      </c>
      <c r="H896" t="s">
        <v>41</v>
      </c>
      <c r="I896" t="s">
        <v>48</v>
      </c>
      <c r="J896" t="s">
        <v>49</v>
      </c>
      <c r="K896">
        <v>4</v>
      </c>
      <c r="L896" s="3">
        <f>Working_Data[[#This Row],[price2]]/Working_Data[[#This Row],[quantity]]</f>
        <v>177.54499999999999</v>
      </c>
      <c r="M896" s="3">
        <v>710.18</v>
      </c>
      <c r="N896" t="s">
        <v>35</v>
      </c>
      <c r="O896">
        <v>10</v>
      </c>
      <c r="P896" s="1">
        <v>45561</v>
      </c>
      <c r="Q896">
        <v>332</v>
      </c>
      <c r="R896" t="s">
        <v>29</v>
      </c>
      <c r="S896">
        <v>3</v>
      </c>
      <c r="T896" s="1">
        <v>45811</v>
      </c>
      <c r="U896" t="s">
        <v>36</v>
      </c>
      <c r="V896" t="str">
        <f>TEXT(WEEKDAY(Working_Data[[#This Row],[order_date]],1),"DDDD")</f>
        <v>Monday</v>
      </c>
      <c r="W896" t="str">
        <f>TEXT(Working_Data[[#This Row],[order_date]],"mmmm")</f>
        <v>June</v>
      </c>
      <c r="X896" s="7">
        <f>Working_Data[[#This Row],[last_order_date]]-Working_Data[[#This Row],[signup_date]]</f>
        <v>-162</v>
      </c>
      <c r="Y896" s="7">
        <f>IF(Working_Data[[#This Row],[churned]]="Active",1,0)</f>
        <v>1</v>
      </c>
      <c r="Z896" s="7">
        <f>YEAR(Working_Data[[#This Row],[order_date]])</f>
        <v>2023</v>
      </c>
    </row>
    <row r="897" spans="1:26" x14ac:dyDescent="0.25">
      <c r="A897" t="s">
        <v>1844</v>
      </c>
      <c r="B897" t="s">
        <v>38</v>
      </c>
      <c r="C897" t="s">
        <v>82</v>
      </c>
      <c r="D897" t="s">
        <v>23</v>
      </c>
      <c r="E897" s="1">
        <v>45876</v>
      </c>
      <c r="F897" t="s">
        <v>1845</v>
      </c>
      <c r="G897" s="1">
        <v>45089</v>
      </c>
      <c r="H897" t="s">
        <v>47</v>
      </c>
      <c r="I897" t="s">
        <v>48</v>
      </c>
      <c r="J897" t="s">
        <v>27</v>
      </c>
      <c r="K897">
        <v>3</v>
      </c>
      <c r="L897" s="3">
        <f>Working_Data[[#This Row],[price2]]/Working_Data[[#This Row],[quantity]]</f>
        <v>494.36666666666662</v>
      </c>
      <c r="M897" s="3">
        <v>1483.1</v>
      </c>
      <c r="N897" t="s">
        <v>50</v>
      </c>
      <c r="O897">
        <v>47</v>
      </c>
      <c r="P897" s="1">
        <v>45773</v>
      </c>
      <c r="Q897">
        <v>255</v>
      </c>
      <c r="R897" t="s">
        <v>29</v>
      </c>
      <c r="S897">
        <v>1</v>
      </c>
      <c r="T897" s="1">
        <v>45863</v>
      </c>
      <c r="U897" t="s">
        <v>60</v>
      </c>
      <c r="V897" t="str">
        <f>TEXT(WEEKDAY(Working_Data[[#This Row],[order_date]],1),"DDDD")</f>
        <v>Monday</v>
      </c>
      <c r="W897" t="str">
        <f>TEXT(Working_Data[[#This Row],[order_date]],"mmmm")</f>
        <v>June</v>
      </c>
      <c r="X897" s="7">
        <f>Working_Data[[#This Row],[last_order_date]]-Working_Data[[#This Row],[signup_date]]</f>
        <v>-103</v>
      </c>
      <c r="Y897" s="7">
        <f>IF(Working_Data[[#This Row],[churned]]="Active",1,0)</f>
        <v>1</v>
      </c>
      <c r="Z897" s="7">
        <f>YEAR(Working_Data[[#This Row],[order_date]])</f>
        <v>2023</v>
      </c>
    </row>
    <row r="898" spans="1:26" x14ac:dyDescent="0.25">
      <c r="A898" t="s">
        <v>1846</v>
      </c>
      <c r="B898" t="s">
        <v>38</v>
      </c>
      <c r="C898" t="s">
        <v>82</v>
      </c>
      <c r="D898" t="s">
        <v>77</v>
      </c>
      <c r="E898" s="1">
        <v>45436</v>
      </c>
      <c r="F898" t="s">
        <v>1847</v>
      </c>
      <c r="G898" s="1">
        <v>45089</v>
      </c>
      <c r="H898" t="s">
        <v>41</v>
      </c>
      <c r="I898" t="s">
        <v>42</v>
      </c>
      <c r="J898" t="s">
        <v>49</v>
      </c>
      <c r="K898">
        <v>5</v>
      </c>
      <c r="L898" s="3">
        <f>Working_Data[[#This Row],[price2]]/Working_Data[[#This Row],[quantity]]</f>
        <v>123.04600000000001</v>
      </c>
      <c r="M898" s="3">
        <v>615.23</v>
      </c>
      <c r="N898" t="s">
        <v>35</v>
      </c>
      <c r="O898">
        <v>21</v>
      </c>
      <c r="P898" s="1">
        <v>45812</v>
      </c>
      <c r="Q898">
        <v>351</v>
      </c>
      <c r="R898" t="s">
        <v>43</v>
      </c>
      <c r="S898">
        <v>3</v>
      </c>
      <c r="T898" s="1">
        <v>45719</v>
      </c>
      <c r="U898" t="s">
        <v>36</v>
      </c>
      <c r="V898" t="str">
        <f>TEXT(WEEKDAY(Working_Data[[#This Row],[order_date]],1),"DDDD")</f>
        <v>Monday</v>
      </c>
      <c r="W898" t="str">
        <f>TEXT(Working_Data[[#This Row],[order_date]],"mmmm")</f>
        <v>June</v>
      </c>
      <c r="X898" s="7">
        <f>Working_Data[[#This Row],[last_order_date]]-Working_Data[[#This Row],[signup_date]]</f>
        <v>376</v>
      </c>
      <c r="Y898" s="7">
        <f>IF(Working_Data[[#This Row],[churned]]="Active",1,0)</f>
        <v>0</v>
      </c>
      <c r="Z898" s="7">
        <f>YEAR(Working_Data[[#This Row],[order_date]])</f>
        <v>2023</v>
      </c>
    </row>
    <row r="899" spans="1:26" x14ac:dyDescent="0.25">
      <c r="A899" t="s">
        <v>1848</v>
      </c>
      <c r="B899" t="s">
        <v>21</v>
      </c>
      <c r="C899" t="s">
        <v>39</v>
      </c>
      <c r="D899" t="s">
        <v>32</v>
      </c>
      <c r="E899" s="1">
        <v>45282</v>
      </c>
      <c r="F899" t="s">
        <v>1849</v>
      </c>
      <c r="G899" s="1">
        <v>45089</v>
      </c>
      <c r="H899" t="s">
        <v>47</v>
      </c>
      <c r="I899" t="s">
        <v>42</v>
      </c>
      <c r="J899" t="s">
        <v>59</v>
      </c>
      <c r="K899">
        <v>3</v>
      </c>
      <c r="L899" s="3">
        <f>Working_Data[[#This Row],[price2]]/Working_Data[[#This Row],[quantity]]</f>
        <v>225.05333333333331</v>
      </c>
      <c r="M899" s="3">
        <v>675.16</v>
      </c>
      <c r="N899" t="s">
        <v>28</v>
      </c>
      <c r="O899">
        <v>1</v>
      </c>
      <c r="P899" s="1">
        <v>45713</v>
      </c>
      <c r="Q899">
        <v>317</v>
      </c>
      <c r="R899" t="s">
        <v>43</v>
      </c>
      <c r="S899">
        <v>1</v>
      </c>
      <c r="T899" s="1">
        <v>45866</v>
      </c>
      <c r="U899" t="s">
        <v>30</v>
      </c>
      <c r="V899" t="str">
        <f>TEXT(WEEKDAY(Working_Data[[#This Row],[order_date]],1),"DDDD")</f>
        <v>Monday</v>
      </c>
      <c r="W899" t="str">
        <f>TEXT(Working_Data[[#This Row],[order_date]],"mmmm")</f>
        <v>June</v>
      </c>
      <c r="X899" s="7">
        <f>Working_Data[[#This Row],[last_order_date]]-Working_Data[[#This Row],[signup_date]]</f>
        <v>431</v>
      </c>
      <c r="Y899" s="7">
        <f>IF(Working_Data[[#This Row],[churned]]="Active",1,0)</f>
        <v>0</v>
      </c>
      <c r="Z899" s="7">
        <f>YEAR(Working_Data[[#This Row],[order_date]])</f>
        <v>2023</v>
      </c>
    </row>
    <row r="900" spans="1:26" x14ac:dyDescent="0.25">
      <c r="A900" t="s">
        <v>1850</v>
      </c>
      <c r="B900" t="s">
        <v>21</v>
      </c>
      <c r="C900" t="s">
        <v>82</v>
      </c>
      <c r="D900" t="s">
        <v>77</v>
      </c>
      <c r="E900" s="1">
        <v>45843</v>
      </c>
      <c r="F900" t="s">
        <v>1851</v>
      </c>
      <c r="G900" s="1">
        <v>45089</v>
      </c>
      <c r="H900" t="s">
        <v>41</v>
      </c>
      <c r="I900" t="s">
        <v>63</v>
      </c>
      <c r="J900" t="s">
        <v>59</v>
      </c>
      <c r="K900">
        <v>3</v>
      </c>
      <c r="L900" s="3">
        <f>Working_Data[[#This Row],[price2]]/Working_Data[[#This Row],[quantity]]</f>
        <v>113.24000000000001</v>
      </c>
      <c r="M900" s="3">
        <v>339.72</v>
      </c>
      <c r="N900" t="s">
        <v>50</v>
      </c>
      <c r="O900">
        <v>49</v>
      </c>
      <c r="P900" s="1">
        <v>45704</v>
      </c>
      <c r="Q900">
        <v>119</v>
      </c>
      <c r="R900" t="s">
        <v>43</v>
      </c>
      <c r="S900">
        <v>3</v>
      </c>
      <c r="T900" s="1">
        <v>45677</v>
      </c>
      <c r="U900" t="s">
        <v>36</v>
      </c>
      <c r="V900" t="str">
        <f>TEXT(WEEKDAY(Working_Data[[#This Row],[order_date]],1),"DDDD")</f>
        <v>Monday</v>
      </c>
      <c r="W900" t="str">
        <f>TEXT(Working_Data[[#This Row],[order_date]],"mmmm")</f>
        <v>June</v>
      </c>
      <c r="X900" s="7">
        <f>Working_Data[[#This Row],[last_order_date]]-Working_Data[[#This Row],[signup_date]]</f>
        <v>-139</v>
      </c>
      <c r="Y900" s="7">
        <f>IF(Working_Data[[#This Row],[churned]]="Active",1,0)</f>
        <v>0</v>
      </c>
      <c r="Z900" s="7">
        <f>YEAR(Working_Data[[#This Row],[order_date]])</f>
        <v>2023</v>
      </c>
    </row>
    <row r="901" spans="1:26" x14ac:dyDescent="0.25">
      <c r="A901" t="s">
        <v>1852</v>
      </c>
      <c r="B901" t="s">
        <v>38</v>
      </c>
      <c r="C901" t="s">
        <v>82</v>
      </c>
      <c r="D901" t="s">
        <v>56</v>
      </c>
      <c r="E901" s="1">
        <v>45281</v>
      </c>
      <c r="F901" t="s">
        <v>1853</v>
      </c>
      <c r="G901" s="1">
        <v>45089</v>
      </c>
      <c r="H901" t="s">
        <v>58</v>
      </c>
      <c r="I901" t="s">
        <v>63</v>
      </c>
      <c r="J901" t="s">
        <v>27</v>
      </c>
      <c r="K901">
        <v>3</v>
      </c>
      <c r="L901" s="3">
        <f>Working_Data[[#This Row],[price2]]/Working_Data[[#This Row],[quantity]]</f>
        <v>369.06333333333333</v>
      </c>
      <c r="M901" s="3">
        <v>1107.19</v>
      </c>
      <c r="N901" t="s">
        <v>35</v>
      </c>
      <c r="O901">
        <v>33</v>
      </c>
      <c r="P901" s="1">
        <v>45639</v>
      </c>
      <c r="Q901">
        <v>238</v>
      </c>
      <c r="R901" t="s">
        <v>29</v>
      </c>
      <c r="S901">
        <v>2</v>
      </c>
      <c r="T901" s="1">
        <v>45735</v>
      </c>
      <c r="U901" t="s">
        <v>36</v>
      </c>
      <c r="V901" t="str">
        <f>TEXT(WEEKDAY(Working_Data[[#This Row],[order_date]],1),"DDDD")</f>
        <v>Monday</v>
      </c>
      <c r="W901" t="str">
        <f>TEXT(Working_Data[[#This Row],[order_date]],"mmmm")</f>
        <v>June</v>
      </c>
      <c r="X901" s="7">
        <f>Working_Data[[#This Row],[last_order_date]]-Working_Data[[#This Row],[signup_date]]</f>
        <v>358</v>
      </c>
      <c r="Y901" s="7">
        <f>IF(Working_Data[[#This Row],[churned]]="Active",1,0)</f>
        <v>1</v>
      </c>
      <c r="Z901" s="7">
        <f>YEAR(Working_Data[[#This Row],[order_date]])</f>
        <v>2023</v>
      </c>
    </row>
    <row r="902" spans="1:26" x14ac:dyDescent="0.25">
      <c r="A902" t="s">
        <v>1854</v>
      </c>
      <c r="B902" t="s">
        <v>21</v>
      </c>
      <c r="C902" t="s">
        <v>22</v>
      </c>
      <c r="D902" t="s">
        <v>77</v>
      </c>
      <c r="E902" s="1">
        <v>45529</v>
      </c>
      <c r="F902" t="s">
        <v>1855</v>
      </c>
      <c r="G902" s="1">
        <v>45119</v>
      </c>
      <c r="H902" t="s">
        <v>25</v>
      </c>
      <c r="I902" t="s">
        <v>54</v>
      </c>
      <c r="J902" t="s">
        <v>59</v>
      </c>
      <c r="K902">
        <v>5</v>
      </c>
      <c r="L902" s="3">
        <f>Working_Data[[#This Row],[price2]]/Working_Data[[#This Row],[quantity]]</f>
        <v>177.65</v>
      </c>
      <c r="M902" s="3">
        <v>888.25</v>
      </c>
      <c r="N902" t="s">
        <v>35</v>
      </c>
      <c r="O902">
        <v>35</v>
      </c>
      <c r="P902" s="1">
        <v>45937</v>
      </c>
      <c r="Q902">
        <v>179</v>
      </c>
      <c r="R902" t="s">
        <v>43</v>
      </c>
      <c r="S902">
        <v>1</v>
      </c>
      <c r="T902" s="1">
        <v>45877</v>
      </c>
      <c r="U902" t="s">
        <v>30</v>
      </c>
      <c r="V902" t="str">
        <f>TEXT(WEEKDAY(Working_Data[[#This Row],[order_date]],1),"DDDD")</f>
        <v>Wednesday</v>
      </c>
      <c r="W902" t="str">
        <f>TEXT(Working_Data[[#This Row],[order_date]],"mmmm")</f>
        <v>July</v>
      </c>
      <c r="X902" s="7">
        <f>Working_Data[[#This Row],[last_order_date]]-Working_Data[[#This Row],[signup_date]]</f>
        <v>408</v>
      </c>
      <c r="Y902" s="7">
        <f>IF(Working_Data[[#This Row],[churned]]="Active",1,0)</f>
        <v>0</v>
      </c>
      <c r="Z902" s="7">
        <f>YEAR(Working_Data[[#This Row],[order_date]])</f>
        <v>2023</v>
      </c>
    </row>
    <row r="903" spans="1:26" x14ac:dyDescent="0.25">
      <c r="A903" t="s">
        <v>1856</v>
      </c>
      <c r="B903" t="s">
        <v>45</v>
      </c>
      <c r="C903" t="s">
        <v>39</v>
      </c>
      <c r="D903" t="s">
        <v>56</v>
      </c>
      <c r="E903" s="1">
        <v>45289</v>
      </c>
      <c r="F903" t="s">
        <v>1857</v>
      </c>
      <c r="G903" s="1">
        <v>45119</v>
      </c>
      <c r="H903" t="s">
        <v>34</v>
      </c>
      <c r="I903" t="s">
        <v>63</v>
      </c>
      <c r="J903" t="s">
        <v>27</v>
      </c>
      <c r="K903">
        <v>2</v>
      </c>
      <c r="L903" s="3">
        <f>Working_Data[[#This Row],[price2]]/Working_Data[[#This Row],[quantity]]</f>
        <v>679.76499999999999</v>
      </c>
      <c r="M903" s="3">
        <v>1359.53</v>
      </c>
      <c r="N903" t="s">
        <v>35</v>
      </c>
      <c r="O903">
        <v>50</v>
      </c>
      <c r="P903" s="1">
        <v>45995</v>
      </c>
      <c r="Q903">
        <v>118</v>
      </c>
      <c r="R903" t="s">
        <v>29</v>
      </c>
      <c r="S903">
        <v>1</v>
      </c>
      <c r="T903" s="1">
        <v>45681</v>
      </c>
      <c r="U903" t="s">
        <v>36</v>
      </c>
      <c r="V903" t="str">
        <f>TEXT(WEEKDAY(Working_Data[[#This Row],[order_date]],1),"DDDD")</f>
        <v>Wednesday</v>
      </c>
      <c r="W903" t="str">
        <f>TEXT(Working_Data[[#This Row],[order_date]],"mmmm")</f>
        <v>July</v>
      </c>
      <c r="X903" s="7">
        <f>Working_Data[[#This Row],[last_order_date]]-Working_Data[[#This Row],[signup_date]]</f>
        <v>706</v>
      </c>
      <c r="Y903" s="7">
        <f>IF(Working_Data[[#This Row],[churned]]="Active",1,0)</f>
        <v>1</v>
      </c>
      <c r="Z903" s="7">
        <f>YEAR(Working_Data[[#This Row],[order_date]])</f>
        <v>2023</v>
      </c>
    </row>
    <row r="904" spans="1:26" x14ac:dyDescent="0.25">
      <c r="A904" t="s">
        <v>1858</v>
      </c>
      <c r="B904" t="s">
        <v>38</v>
      </c>
      <c r="C904" t="s">
        <v>39</v>
      </c>
      <c r="D904" t="s">
        <v>32</v>
      </c>
      <c r="E904" s="1">
        <v>45649</v>
      </c>
      <c r="F904" t="s">
        <v>1859</v>
      </c>
      <c r="G904" s="1">
        <v>45119</v>
      </c>
      <c r="H904" t="s">
        <v>41</v>
      </c>
      <c r="I904" t="s">
        <v>54</v>
      </c>
      <c r="J904" t="s">
        <v>67</v>
      </c>
      <c r="K904">
        <v>5</v>
      </c>
      <c r="L904" s="3">
        <f>Working_Data[[#This Row],[price2]]/Working_Data[[#This Row],[quantity]]</f>
        <v>263.33199999999999</v>
      </c>
      <c r="M904" s="3">
        <v>1316.66</v>
      </c>
      <c r="N904" t="s">
        <v>50</v>
      </c>
      <c r="O904">
        <v>5</v>
      </c>
      <c r="P904" s="1">
        <v>45831</v>
      </c>
      <c r="Q904">
        <v>58</v>
      </c>
      <c r="R904" t="s">
        <v>29</v>
      </c>
      <c r="S904">
        <v>1</v>
      </c>
      <c r="T904" s="1">
        <v>45782</v>
      </c>
      <c r="U904" t="s">
        <v>60</v>
      </c>
      <c r="V904" t="str">
        <f>TEXT(WEEKDAY(Working_Data[[#This Row],[order_date]],1),"DDDD")</f>
        <v>Wednesday</v>
      </c>
      <c r="W904" t="str">
        <f>TEXT(Working_Data[[#This Row],[order_date]],"mmmm")</f>
        <v>July</v>
      </c>
      <c r="X904" s="7">
        <f>Working_Data[[#This Row],[last_order_date]]-Working_Data[[#This Row],[signup_date]]</f>
        <v>182</v>
      </c>
      <c r="Y904" s="7">
        <f>IF(Working_Data[[#This Row],[churned]]="Active",1,0)</f>
        <v>1</v>
      </c>
      <c r="Z904" s="7">
        <f>YEAR(Working_Data[[#This Row],[order_date]])</f>
        <v>2023</v>
      </c>
    </row>
    <row r="905" spans="1:26" x14ac:dyDescent="0.25">
      <c r="A905" t="s">
        <v>1860</v>
      </c>
      <c r="B905" t="s">
        <v>38</v>
      </c>
      <c r="C905" t="s">
        <v>22</v>
      </c>
      <c r="D905" t="s">
        <v>77</v>
      </c>
      <c r="E905" s="1">
        <v>45799</v>
      </c>
      <c r="F905" t="s">
        <v>1861</v>
      </c>
      <c r="G905" s="1">
        <v>45119</v>
      </c>
      <c r="H905" t="s">
        <v>41</v>
      </c>
      <c r="I905" t="s">
        <v>26</v>
      </c>
      <c r="J905" t="s">
        <v>27</v>
      </c>
      <c r="K905">
        <v>4</v>
      </c>
      <c r="L905" s="3">
        <f>Working_Data[[#This Row],[price2]]/Working_Data[[#This Row],[quantity]]</f>
        <v>69.637500000000003</v>
      </c>
      <c r="M905" s="3">
        <v>278.55</v>
      </c>
      <c r="N905" t="s">
        <v>28</v>
      </c>
      <c r="O905">
        <v>45</v>
      </c>
      <c r="P905" s="1">
        <v>45583</v>
      </c>
      <c r="Q905">
        <v>280</v>
      </c>
      <c r="R905" t="s">
        <v>43</v>
      </c>
      <c r="S905">
        <v>1</v>
      </c>
      <c r="T905" s="1">
        <v>45649</v>
      </c>
      <c r="U905" t="s">
        <v>60</v>
      </c>
      <c r="V905" t="str">
        <f>TEXT(WEEKDAY(Working_Data[[#This Row],[order_date]],1),"DDDD")</f>
        <v>Wednesday</v>
      </c>
      <c r="W905" t="str">
        <f>TEXT(Working_Data[[#This Row],[order_date]],"mmmm")</f>
        <v>July</v>
      </c>
      <c r="X905" s="7">
        <f>Working_Data[[#This Row],[last_order_date]]-Working_Data[[#This Row],[signup_date]]</f>
        <v>-216</v>
      </c>
      <c r="Y905" s="7">
        <f>IF(Working_Data[[#This Row],[churned]]="Active",1,0)</f>
        <v>0</v>
      </c>
      <c r="Z905" s="7">
        <f>YEAR(Working_Data[[#This Row],[order_date]])</f>
        <v>2023</v>
      </c>
    </row>
    <row r="906" spans="1:26" x14ac:dyDescent="0.25">
      <c r="A906" t="s">
        <v>1862</v>
      </c>
      <c r="B906" t="s">
        <v>38</v>
      </c>
      <c r="C906" t="s">
        <v>82</v>
      </c>
      <c r="D906" t="s">
        <v>56</v>
      </c>
      <c r="E906" s="1">
        <v>45776</v>
      </c>
      <c r="F906" t="s">
        <v>1863</v>
      </c>
      <c r="G906" s="1">
        <v>45119</v>
      </c>
      <c r="H906" t="s">
        <v>47</v>
      </c>
      <c r="I906" t="s">
        <v>54</v>
      </c>
      <c r="J906" t="s">
        <v>64</v>
      </c>
      <c r="K906">
        <v>2</v>
      </c>
      <c r="L906" s="3">
        <f>Working_Data[[#This Row],[price2]]/Working_Data[[#This Row],[quantity]]</f>
        <v>212.73</v>
      </c>
      <c r="M906" s="3">
        <v>425.46</v>
      </c>
      <c r="N906" t="s">
        <v>50</v>
      </c>
      <c r="O906">
        <v>18</v>
      </c>
      <c r="P906" s="1">
        <v>45864</v>
      </c>
      <c r="Q906">
        <v>27</v>
      </c>
      <c r="R906" t="s">
        <v>43</v>
      </c>
      <c r="S906">
        <v>5</v>
      </c>
      <c r="T906" s="1">
        <v>45655</v>
      </c>
      <c r="U906" t="s">
        <v>36</v>
      </c>
      <c r="V906" t="str">
        <f>TEXT(WEEKDAY(Working_Data[[#This Row],[order_date]],1),"DDDD")</f>
        <v>Wednesday</v>
      </c>
      <c r="W906" t="str">
        <f>TEXT(Working_Data[[#This Row],[order_date]],"mmmm")</f>
        <v>July</v>
      </c>
      <c r="X906" s="7">
        <f>Working_Data[[#This Row],[last_order_date]]-Working_Data[[#This Row],[signup_date]]</f>
        <v>88</v>
      </c>
      <c r="Y906" s="7">
        <f>IF(Working_Data[[#This Row],[churned]]="Active",1,0)</f>
        <v>0</v>
      </c>
      <c r="Z906" s="7">
        <f>YEAR(Working_Data[[#This Row],[order_date]])</f>
        <v>2023</v>
      </c>
    </row>
    <row r="907" spans="1:26" x14ac:dyDescent="0.25">
      <c r="A907" t="s">
        <v>1864</v>
      </c>
      <c r="B907" t="s">
        <v>21</v>
      </c>
      <c r="C907" t="s">
        <v>82</v>
      </c>
      <c r="D907" t="s">
        <v>23</v>
      </c>
      <c r="E907" s="1">
        <v>45195</v>
      </c>
      <c r="F907" t="s">
        <v>1865</v>
      </c>
      <c r="G907" s="1">
        <v>45119</v>
      </c>
      <c r="H907" t="s">
        <v>25</v>
      </c>
      <c r="I907" t="s">
        <v>26</v>
      </c>
      <c r="J907" t="s">
        <v>64</v>
      </c>
      <c r="K907">
        <v>3</v>
      </c>
      <c r="L907" s="3">
        <f>Working_Data[[#This Row],[price2]]/Working_Data[[#This Row],[quantity]]</f>
        <v>397.18</v>
      </c>
      <c r="M907" s="3">
        <v>1191.54</v>
      </c>
      <c r="N907" t="s">
        <v>35</v>
      </c>
      <c r="O907">
        <v>11</v>
      </c>
      <c r="P907" s="1">
        <v>45647</v>
      </c>
      <c r="Q907">
        <v>71</v>
      </c>
      <c r="R907" t="s">
        <v>29</v>
      </c>
      <c r="S907">
        <v>3</v>
      </c>
      <c r="T907" s="1">
        <v>45595</v>
      </c>
      <c r="U907" t="s">
        <v>36</v>
      </c>
      <c r="V907" t="str">
        <f>TEXT(WEEKDAY(Working_Data[[#This Row],[order_date]],1),"DDDD")</f>
        <v>Wednesday</v>
      </c>
      <c r="W907" t="str">
        <f>TEXT(Working_Data[[#This Row],[order_date]],"mmmm")</f>
        <v>July</v>
      </c>
      <c r="X907" s="7">
        <f>Working_Data[[#This Row],[last_order_date]]-Working_Data[[#This Row],[signup_date]]</f>
        <v>452</v>
      </c>
      <c r="Y907" s="7">
        <f>IF(Working_Data[[#This Row],[churned]]="Active",1,0)</f>
        <v>1</v>
      </c>
      <c r="Z907" s="7">
        <f>YEAR(Working_Data[[#This Row],[order_date]])</f>
        <v>2023</v>
      </c>
    </row>
    <row r="908" spans="1:26" x14ac:dyDescent="0.25">
      <c r="A908" t="s">
        <v>1866</v>
      </c>
      <c r="B908" t="s">
        <v>38</v>
      </c>
      <c r="C908" t="s">
        <v>39</v>
      </c>
      <c r="D908" t="s">
        <v>23</v>
      </c>
      <c r="E908" s="1">
        <v>45969</v>
      </c>
      <c r="F908" t="s">
        <v>1867</v>
      </c>
      <c r="G908" s="1">
        <v>45119</v>
      </c>
      <c r="H908" t="s">
        <v>47</v>
      </c>
      <c r="I908" t="s">
        <v>54</v>
      </c>
      <c r="J908" t="s">
        <v>27</v>
      </c>
      <c r="K908">
        <v>1</v>
      </c>
      <c r="L908" s="3">
        <f>Working_Data[[#This Row],[price2]]/Working_Data[[#This Row],[quantity]]</f>
        <v>1238.3800000000001</v>
      </c>
      <c r="M908" s="3">
        <v>1238.3800000000001</v>
      </c>
      <c r="N908" t="s">
        <v>28</v>
      </c>
      <c r="O908">
        <v>6</v>
      </c>
      <c r="P908" s="1">
        <v>45687</v>
      </c>
      <c r="Q908">
        <v>302</v>
      </c>
      <c r="R908" t="s">
        <v>43</v>
      </c>
      <c r="S908">
        <v>3</v>
      </c>
      <c r="T908" s="1">
        <v>45360</v>
      </c>
      <c r="U908" t="s">
        <v>60</v>
      </c>
      <c r="V908" t="str">
        <f>TEXT(WEEKDAY(Working_Data[[#This Row],[order_date]],1),"DDDD")</f>
        <v>Wednesday</v>
      </c>
      <c r="W908" t="str">
        <f>TEXT(Working_Data[[#This Row],[order_date]],"mmmm")</f>
        <v>July</v>
      </c>
      <c r="X908" s="7">
        <f>Working_Data[[#This Row],[last_order_date]]-Working_Data[[#This Row],[signup_date]]</f>
        <v>-282</v>
      </c>
      <c r="Y908" s="7">
        <f>IF(Working_Data[[#This Row],[churned]]="Active",1,0)</f>
        <v>0</v>
      </c>
      <c r="Z908" s="7">
        <f>YEAR(Working_Data[[#This Row],[order_date]])</f>
        <v>2023</v>
      </c>
    </row>
    <row r="909" spans="1:26" x14ac:dyDescent="0.25">
      <c r="A909" t="s">
        <v>1868</v>
      </c>
      <c r="B909" t="s">
        <v>38</v>
      </c>
      <c r="C909" t="s">
        <v>39</v>
      </c>
      <c r="D909" t="s">
        <v>23</v>
      </c>
      <c r="E909" s="1">
        <v>45742</v>
      </c>
      <c r="F909" t="s">
        <v>1869</v>
      </c>
      <c r="G909" s="1">
        <v>45119</v>
      </c>
      <c r="H909" t="s">
        <v>25</v>
      </c>
      <c r="I909" t="s">
        <v>63</v>
      </c>
      <c r="J909" t="s">
        <v>59</v>
      </c>
      <c r="K909">
        <v>5</v>
      </c>
      <c r="L909" s="3">
        <f>Working_Data[[#This Row],[price2]]/Working_Data[[#This Row],[quantity]]</f>
        <v>263.726</v>
      </c>
      <c r="M909" s="3">
        <v>1318.63</v>
      </c>
      <c r="N909" t="s">
        <v>28</v>
      </c>
      <c r="O909">
        <v>48</v>
      </c>
      <c r="P909" s="1">
        <v>45729</v>
      </c>
      <c r="Q909">
        <v>1</v>
      </c>
      <c r="R909" t="s">
        <v>29</v>
      </c>
      <c r="S909">
        <v>2</v>
      </c>
      <c r="T909" s="1">
        <v>45424</v>
      </c>
      <c r="U909" t="s">
        <v>30</v>
      </c>
      <c r="V909" t="str">
        <f>TEXT(WEEKDAY(Working_Data[[#This Row],[order_date]],1),"DDDD")</f>
        <v>Wednesday</v>
      </c>
      <c r="W909" t="str">
        <f>TEXT(Working_Data[[#This Row],[order_date]],"mmmm")</f>
        <v>July</v>
      </c>
      <c r="X909" s="7">
        <f>Working_Data[[#This Row],[last_order_date]]-Working_Data[[#This Row],[signup_date]]</f>
        <v>-13</v>
      </c>
      <c r="Y909" s="7">
        <f>IF(Working_Data[[#This Row],[churned]]="Active",1,0)</f>
        <v>1</v>
      </c>
      <c r="Z909" s="7">
        <f>YEAR(Working_Data[[#This Row],[order_date]])</f>
        <v>2023</v>
      </c>
    </row>
    <row r="910" spans="1:26" x14ac:dyDescent="0.25">
      <c r="A910" t="s">
        <v>1870</v>
      </c>
      <c r="B910" t="s">
        <v>45</v>
      </c>
      <c r="C910" t="s">
        <v>82</v>
      </c>
      <c r="D910" t="s">
        <v>77</v>
      </c>
      <c r="E910" s="1">
        <v>45800</v>
      </c>
      <c r="F910" t="s">
        <v>1871</v>
      </c>
      <c r="G910" s="1">
        <v>45119</v>
      </c>
      <c r="H910" t="s">
        <v>34</v>
      </c>
      <c r="I910" t="s">
        <v>48</v>
      </c>
      <c r="J910" t="s">
        <v>49</v>
      </c>
      <c r="K910">
        <v>5</v>
      </c>
      <c r="L910" s="3">
        <f>Working_Data[[#This Row],[price2]]/Working_Data[[#This Row],[quantity]]</f>
        <v>39.32</v>
      </c>
      <c r="M910" s="3">
        <v>196.6</v>
      </c>
      <c r="N910" t="s">
        <v>28</v>
      </c>
      <c r="O910">
        <v>4</v>
      </c>
      <c r="P910" s="1">
        <v>45527</v>
      </c>
      <c r="Q910">
        <v>284</v>
      </c>
      <c r="R910" t="s">
        <v>29</v>
      </c>
      <c r="S910">
        <v>2</v>
      </c>
      <c r="T910" s="1">
        <v>45619</v>
      </c>
      <c r="U910" t="s">
        <v>30</v>
      </c>
      <c r="V910" t="str">
        <f>TEXT(WEEKDAY(Working_Data[[#This Row],[order_date]],1),"DDDD")</f>
        <v>Wednesday</v>
      </c>
      <c r="W910" t="str">
        <f>TEXT(Working_Data[[#This Row],[order_date]],"mmmm")</f>
        <v>July</v>
      </c>
      <c r="X910" s="7">
        <f>Working_Data[[#This Row],[last_order_date]]-Working_Data[[#This Row],[signup_date]]</f>
        <v>-273</v>
      </c>
      <c r="Y910" s="7">
        <f>IF(Working_Data[[#This Row],[churned]]="Active",1,0)</f>
        <v>1</v>
      </c>
      <c r="Z910" s="7">
        <f>YEAR(Working_Data[[#This Row],[order_date]])</f>
        <v>2023</v>
      </c>
    </row>
    <row r="911" spans="1:26" x14ac:dyDescent="0.25">
      <c r="A911" t="s">
        <v>1872</v>
      </c>
      <c r="B911" t="s">
        <v>38</v>
      </c>
      <c r="C911" t="s">
        <v>82</v>
      </c>
      <c r="D911" t="s">
        <v>77</v>
      </c>
      <c r="E911" s="1">
        <v>45963</v>
      </c>
      <c r="F911" t="s">
        <v>1873</v>
      </c>
      <c r="G911" s="1">
        <v>45150</v>
      </c>
      <c r="H911" t="s">
        <v>58</v>
      </c>
      <c r="I911" t="s">
        <v>54</v>
      </c>
      <c r="J911" t="s">
        <v>27</v>
      </c>
      <c r="K911">
        <v>1</v>
      </c>
      <c r="L911" s="3">
        <f>Working_Data[[#This Row],[price2]]/Working_Data[[#This Row],[quantity]]</f>
        <v>1087.2</v>
      </c>
      <c r="M911" s="3">
        <v>1087.2</v>
      </c>
      <c r="N911" t="s">
        <v>35</v>
      </c>
      <c r="O911">
        <v>48</v>
      </c>
      <c r="P911" s="1">
        <v>45616</v>
      </c>
      <c r="Q911">
        <v>77</v>
      </c>
      <c r="R911" t="s">
        <v>29</v>
      </c>
      <c r="S911">
        <v>4</v>
      </c>
      <c r="T911" s="1">
        <v>45809</v>
      </c>
      <c r="U911" t="s">
        <v>36</v>
      </c>
      <c r="V911" t="str">
        <f>TEXT(WEEKDAY(Working_Data[[#This Row],[order_date]],1),"DDDD")</f>
        <v>Saturday</v>
      </c>
      <c r="W911" t="str">
        <f>TEXT(Working_Data[[#This Row],[order_date]],"mmmm")</f>
        <v>August</v>
      </c>
      <c r="X911" s="7">
        <f>Working_Data[[#This Row],[last_order_date]]-Working_Data[[#This Row],[signup_date]]</f>
        <v>-347</v>
      </c>
      <c r="Y911" s="7">
        <f>IF(Working_Data[[#This Row],[churned]]="Active",1,0)</f>
        <v>1</v>
      </c>
      <c r="Z911" s="7">
        <f>YEAR(Working_Data[[#This Row],[order_date]])</f>
        <v>2023</v>
      </c>
    </row>
    <row r="912" spans="1:26" x14ac:dyDescent="0.25">
      <c r="A912" t="s">
        <v>1874</v>
      </c>
      <c r="B912" t="s">
        <v>38</v>
      </c>
      <c r="C912" t="s">
        <v>39</v>
      </c>
      <c r="D912" t="s">
        <v>52</v>
      </c>
      <c r="E912" s="1">
        <v>45577</v>
      </c>
      <c r="F912" t="s">
        <v>1875</v>
      </c>
      <c r="G912" s="1">
        <v>45150</v>
      </c>
      <c r="H912" t="s">
        <v>47</v>
      </c>
      <c r="I912" t="s">
        <v>26</v>
      </c>
      <c r="J912" t="s">
        <v>49</v>
      </c>
      <c r="K912">
        <v>1</v>
      </c>
      <c r="L912" s="3">
        <f>Working_Data[[#This Row],[price2]]/Working_Data[[#This Row],[quantity]]</f>
        <v>1024.1500000000001</v>
      </c>
      <c r="M912" s="3">
        <v>1024.1500000000001</v>
      </c>
      <c r="N912" t="s">
        <v>35</v>
      </c>
      <c r="O912">
        <v>20</v>
      </c>
      <c r="P912" s="1">
        <v>45516</v>
      </c>
      <c r="Q912">
        <v>93</v>
      </c>
      <c r="R912" t="s">
        <v>29</v>
      </c>
      <c r="S912">
        <v>4</v>
      </c>
      <c r="T912" s="1">
        <v>45692</v>
      </c>
      <c r="U912" t="s">
        <v>36</v>
      </c>
      <c r="V912" t="str">
        <f>TEXT(WEEKDAY(Working_Data[[#This Row],[order_date]],1),"DDDD")</f>
        <v>Saturday</v>
      </c>
      <c r="W912" t="str">
        <f>TEXT(Working_Data[[#This Row],[order_date]],"mmmm")</f>
        <v>August</v>
      </c>
      <c r="X912" s="7">
        <f>Working_Data[[#This Row],[last_order_date]]-Working_Data[[#This Row],[signup_date]]</f>
        <v>-61</v>
      </c>
      <c r="Y912" s="7">
        <f>IF(Working_Data[[#This Row],[churned]]="Active",1,0)</f>
        <v>1</v>
      </c>
      <c r="Z912" s="7">
        <f>YEAR(Working_Data[[#This Row],[order_date]])</f>
        <v>2023</v>
      </c>
    </row>
    <row r="913" spans="1:26" x14ac:dyDescent="0.25">
      <c r="A913" t="s">
        <v>1876</v>
      </c>
      <c r="B913" t="s">
        <v>38</v>
      </c>
      <c r="C913" t="s">
        <v>82</v>
      </c>
      <c r="D913" t="s">
        <v>32</v>
      </c>
      <c r="E913" s="1">
        <v>45523</v>
      </c>
      <c r="F913" t="s">
        <v>1877</v>
      </c>
      <c r="G913" s="1">
        <v>45150</v>
      </c>
      <c r="H913" t="s">
        <v>25</v>
      </c>
      <c r="I913" t="s">
        <v>54</v>
      </c>
      <c r="J913" t="s">
        <v>49</v>
      </c>
      <c r="K913">
        <v>1</v>
      </c>
      <c r="L913" s="3">
        <f>Working_Data[[#This Row],[price2]]/Working_Data[[#This Row],[quantity]]</f>
        <v>340.04</v>
      </c>
      <c r="M913" s="3">
        <v>340.04</v>
      </c>
      <c r="N913" t="s">
        <v>50</v>
      </c>
      <c r="O913">
        <v>2</v>
      </c>
      <c r="P913" s="1">
        <v>45741</v>
      </c>
      <c r="Q913">
        <v>455</v>
      </c>
      <c r="R913" t="s">
        <v>29</v>
      </c>
      <c r="S913">
        <v>4</v>
      </c>
      <c r="T913" s="1">
        <v>45833</v>
      </c>
      <c r="U913" t="s">
        <v>36</v>
      </c>
      <c r="V913" t="str">
        <f>TEXT(WEEKDAY(Working_Data[[#This Row],[order_date]],1),"DDDD")</f>
        <v>Saturday</v>
      </c>
      <c r="W913" t="str">
        <f>TEXT(Working_Data[[#This Row],[order_date]],"mmmm")</f>
        <v>August</v>
      </c>
      <c r="X913" s="7">
        <f>Working_Data[[#This Row],[last_order_date]]-Working_Data[[#This Row],[signup_date]]</f>
        <v>218</v>
      </c>
      <c r="Y913" s="7">
        <f>IF(Working_Data[[#This Row],[churned]]="Active",1,0)</f>
        <v>1</v>
      </c>
      <c r="Z913" s="7">
        <f>YEAR(Working_Data[[#This Row],[order_date]])</f>
        <v>2023</v>
      </c>
    </row>
    <row r="914" spans="1:26" x14ac:dyDescent="0.25">
      <c r="A914" t="s">
        <v>1878</v>
      </c>
      <c r="B914" t="s">
        <v>45</v>
      </c>
      <c r="C914" t="s">
        <v>82</v>
      </c>
      <c r="D914" t="s">
        <v>23</v>
      </c>
      <c r="E914" s="1">
        <v>45365</v>
      </c>
      <c r="F914" t="s">
        <v>1879</v>
      </c>
      <c r="G914" s="1">
        <v>45150</v>
      </c>
      <c r="H914" t="s">
        <v>41</v>
      </c>
      <c r="I914" t="s">
        <v>54</v>
      </c>
      <c r="J914" t="s">
        <v>27</v>
      </c>
      <c r="K914">
        <v>5</v>
      </c>
      <c r="L914" s="3">
        <f>Working_Data[[#This Row],[price2]]/Working_Data[[#This Row],[quantity]]</f>
        <v>177.54000000000002</v>
      </c>
      <c r="M914" s="3">
        <v>887.7</v>
      </c>
      <c r="N914" t="s">
        <v>28</v>
      </c>
      <c r="O914">
        <v>2</v>
      </c>
      <c r="P914" s="1">
        <v>45643</v>
      </c>
      <c r="Q914">
        <v>438</v>
      </c>
      <c r="R914" t="s">
        <v>43</v>
      </c>
      <c r="S914">
        <v>1</v>
      </c>
      <c r="T914" s="1">
        <v>45809</v>
      </c>
      <c r="U914" t="s">
        <v>60</v>
      </c>
      <c r="V914" t="str">
        <f>TEXT(WEEKDAY(Working_Data[[#This Row],[order_date]],1),"DDDD")</f>
        <v>Saturday</v>
      </c>
      <c r="W914" t="str">
        <f>TEXT(Working_Data[[#This Row],[order_date]],"mmmm")</f>
        <v>August</v>
      </c>
      <c r="X914" s="7">
        <f>Working_Data[[#This Row],[last_order_date]]-Working_Data[[#This Row],[signup_date]]</f>
        <v>278</v>
      </c>
      <c r="Y914" s="7">
        <f>IF(Working_Data[[#This Row],[churned]]="Active",1,0)</f>
        <v>0</v>
      </c>
      <c r="Z914" s="7">
        <f>YEAR(Working_Data[[#This Row],[order_date]])</f>
        <v>2023</v>
      </c>
    </row>
    <row r="915" spans="1:26" x14ac:dyDescent="0.25">
      <c r="A915" t="s">
        <v>1880</v>
      </c>
      <c r="B915" t="s">
        <v>45</v>
      </c>
      <c r="C915" t="s">
        <v>82</v>
      </c>
      <c r="D915" t="s">
        <v>77</v>
      </c>
      <c r="E915" s="1">
        <v>45605</v>
      </c>
      <c r="F915" t="s">
        <v>1881</v>
      </c>
      <c r="G915" s="1">
        <v>45150</v>
      </c>
      <c r="H915" t="s">
        <v>34</v>
      </c>
      <c r="I915" t="s">
        <v>48</v>
      </c>
      <c r="J915" t="s">
        <v>27</v>
      </c>
      <c r="K915">
        <v>5</v>
      </c>
      <c r="L915" s="3">
        <f>Working_Data[[#This Row],[price2]]/Working_Data[[#This Row],[quantity]]</f>
        <v>218.87800000000001</v>
      </c>
      <c r="M915" s="3">
        <v>1094.3900000000001</v>
      </c>
      <c r="N915" t="s">
        <v>28</v>
      </c>
      <c r="O915">
        <v>15</v>
      </c>
      <c r="P915" s="1">
        <v>45532</v>
      </c>
      <c r="Q915">
        <v>146</v>
      </c>
      <c r="R915" t="s">
        <v>43</v>
      </c>
      <c r="S915">
        <v>4</v>
      </c>
      <c r="T915" s="1">
        <v>45854</v>
      </c>
      <c r="U915" t="s">
        <v>60</v>
      </c>
      <c r="V915" t="str">
        <f>TEXT(WEEKDAY(Working_Data[[#This Row],[order_date]],1),"DDDD")</f>
        <v>Saturday</v>
      </c>
      <c r="W915" t="str">
        <f>TEXT(Working_Data[[#This Row],[order_date]],"mmmm")</f>
        <v>August</v>
      </c>
      <c r="X915" s="7">
        <f>Working_Data[[#This Row],[last_order_date]]-Working_Data[[#This Row],[signup_date]]</f>
        <v>-73</v>
      </c>
      <c r="Y915" s="7">
        <f>IF(Working_Data[[#This Row],[churned]]="Active",1,0)</f>
        <v>0</v>
      </c>
      <c r="Z915" s="7">
        <f>YEAR(Working_Data[[#This Row],[order_date]])</f>
        <v>2023</v>
      </c>
    </row>
    <row r="916" spans="1:26" x14ac:dyDescent="0.25">
      <c r="A916" t="s">
        <v>1882</v>
      </c>
      <c r="B916" t="s">
        <v>21</v>
      </c>
      <c r="C916" t="s">
        <v>22</v>
      </c>
      <c r="D916" t="s">
        <v>52</v>
      </c>
      <c r="E916" s="1">
        <v>45886</v>
      </c>
      <c r="F916" t="s">
        <v>1883</v>
      </c>
      <c r="G916" s="1">
        <v>45150</v>
      </c>
      <c r="H916" t="s">
        <v>25</v>
      </c>
      <c r="I916" t="s">
        <v>63</v>
      </c>
      <c r="J916" t="s">
        <v>67</v>
      </c>
      <c r="K916">
        <v>4</v>
      </c>
      <c r="L916" s="3">
        <f>Working_Data[[#This Row],[price2]]/Working_Data[[#This Row],[quantity]]</f>
        <v>94.867500000000007</v>
      </c>
      <c r="M916" s="3">
        <v>379.47</v>
      </c>
      <c r="N916" t="s">
        <v>35</v>
      </c>
      <c r="O916">
        <v>36</v>
      </c>
      <c r="P916" s="1">
        <v>45785</v>
      </c>
      <c r="Q916">
        <v>65</v>
      </c>
      <c r="R916" t="s">
        <v>29</v>
      </c>
      <c r="S916">
        <v>2</v>
      </c>
      <c r="T916" s="1">
        <v>45561</v>
      </c>
      <c r="U916" t="s">
        <v>30</v>
      </c>
      <c r="V916" t="str">
        <f>TEXT(WEEKDAY(Working_Data[[#This Row],[order_date]],1),"DDDD")</f>
        <v>Saturday</v>
      </c>
      <c r="W916" t="str">
        <f>TEXT(Working_Data[[#This Row],[order_date]],"mmmm")</f>
        <v>August</v>
      </c>
      <c r="X916" s="7">
        <f>Working_Data[[#This Row],[last_order_date]]-Working_Data[[#This Row],[signup_date]]</f>
        <v>-101</v>
      </c>
      <c r="Y916" s="7">
        <f>IF(Working_Data[[#This Row],[churned]]="Active",1,0)</f>
        <v>1</v>
      </c>
      <c r="Z916" s="7">
        <f>YEAR(Working_Data[[#This Row],[order_date]])</f>
        <v>2023</v>
      </c>
    </row>
    <row r="917" spans="1:26" x14ac:dyDescent="0.25">
      <c r="A917" t="s">
        <v>1884</v>
      </c>
      <c r="B917" t="s">
        <v>21</v>
      </c>
      <c r="C917" t="s">
        <v>82</v>
      </c>
      <c r="D917" t="s">
        <v>32</v>
      </c>
      <c r="E917" s="1">
        <v>45116</v>
      </c>
      <c r="F917" t="s">
        <v>1885</v>
      </c>
      <c r="G917" s="1">
        <v>45150</v>
      </c>
      <c r="H917" t="s">
        <v>41</v>
      </c>
      <c r="I917" t="s">
        <v>54</v>
      </c>
      <c r="J917" t="s">
        <v>64</v>
      </c>
      <c r="K917">
        <v>1</v>
      </c>
      <c r="L917" s="3">
        <f>Working_Data[[#This Row],[price2]]/Working_Data[[#This Row],[quantity]]</f>
        <v>473.14</v>
      </c>
      <c r="M917" s="3">
        <v>473.14</v>
      </c>
      <c r="N917" t="s">
        <v>50</v>
      </c>
      <c r="O917">
        <v>30</v>
      </c>
      <c r="P917" s="1">
        <v>45637</v>
      </c>
      <c r="Q917">
        <v>464</v>
      </c>
      <c r="R917" t="s">
        <v>29</v>
      </c>
      <c r="S917">
        <v>2</v>
      </c>
      <c r="T917" s="1">
        <v>45810</v>
      </c>
      <c r="U917" t="s">
        <v>60</v>
      </c>
      <c r="V917" t="str">
        <f>TEXT(WEEKDAY(Working_Data[[#This Row],[order_date]],1),"DDDD")</f>
        <v>Saturday</v>
      </c>
      <c r="W917" t="str">
        <f>TEXT(Working_Data[[#This Row],[order_date]],"mmmm")</f>
        <v>August</v>
      </c>
      <c r="X917" s="7">
        <f>Working_Data[[#This Row],[last_order_date]]-Working_Data[[#This Row],[signup_date]]</f>
        <v>521</v>
      </c>
      <c r="Y917" s="7">
        <f>IF(Working_Data[[#This Row],[churned]]="Active",1,0)</f>
        <v>1</v>
      </c>
      <c r="Z917" s="7">
        <f>YEAR(Working_Data[[#This Row],[order_date]])</f>
        <v>2023</v>
      </c>
    </row>
    <row r="918" spans="1:26" x14ac:dyDescent="0.25">
      <c r="A918" t="s">
        <v>1886</v>
      </c>
      <c r="B918" t="s">
        <v>45</v>
      </c>
      <c r="C918" t="s">
        <v>22</v>
      </c>
      <c r="D918" t="s">
        <v>52</v>
      </c>
      <c r="E918" s="1">
        <v>45257</v>
      </c>
      <c r="F918" t="s">
        <v>1887</v>
      </c>
      <c r="G918" s="1">
        <v>45150</v>
      </c>
      <c r="H918" t="s">
        <v>58</v>
      </c>
      <c r="I918" t="s">
        <v>48</v>
      </c>
      <c r="J918" t="s">
        <v>49</v>
      </c>
      <c r="K918">
        <v>4</v>
      </c>
      <c r="L918" s="3">
        <f>Working_Data[[#This Row],[price2]]/Working_Data[[#This Row],[quantity]]</f>
        <v>256.38749999999999</v>
      </c>
      <c r="M918" s="3">
        <v>1025.55</v>
      </c>
      <c r="N918" t="s">
        <v>35</v>
      </c>
      <c r="O918">
        <v>26</v>
      </c>
      <c r="P918" s="1">
        <v>45565</v>
      </c>
      <c r="Q918">
        <v>393</v>
      </c>
      <c r="R918" t="s">
        <v>29</v>
      </c>
      <c r="S918">
        <v>3</v>
      </c>
      <c r="T918" s="1">
        <v>45557</v>
      </c>
      <c r="U918" t="s">
        <v>30</v>
      </c>
      <c r="V918" t="str">
        <f>TEXT(WEEKDAY(Working_Data[[#This Row],[order_date]],1),"DDDD")</f>
        <v>Saturday</v>
      </c>
      <c r="W918" t="str">
        <f>TEXT(Working_Data[[#This Row],[order_date]],"mmmm")</f>
        <v>August</v>
      </c>
      <c r="X918" s="7">
        <f>Working_Data[[#This Row],[last_order_date]]-Working_Data[[#This Row],[signup_date]]</f>
        <v>308</v>
      </c>
      <c r="Y918" s="7">
        <f>IF(Working_Data[[#This Row],[churned]]="Active",1,0)</f>
        <v>1</v>
      </c>
      <c r="Z918" s="7">
        <f>YEAR(Working_Data[[#This Row],[order_date]])</f>
        <v>2023</v>
      </c>
    </row>
    <row r="919" spans="1:26" x14ac:dyDescent="0.25">
      <c r="A919" t="s">
        <v>1888</v>
      </c>
      <c r="B919" t="s">
        <v>38</v>
      </c>
      <c r="C919" t="s">
        <v>22</v>
      </c>
      <c r="D919" t="s">
        <v>23</v>
      </c>
      <c r="E919" s="1">
        <v>45249</v>
      </c>
      <c r="F919" t="s">
        <v>1889</v>
      </c>
      <c r="G919" s="1">
        <v>45150</v>
      </c>
      <c r="H919" t="s">
        <v>58</v>
      </c>
      <c r="I919" t="s">
        <v>42</v>
      </c>
      <c r="J919" t="s">
        <v>49</v>
      </c>
      <c r="K919">
        <v>3</v>
      </c>
      <c r="L919" s="3">
        <f>Working_Data[[#This Row],[price2]]/Working_Data[[#This Row],[quantity]]</f>
        <v>33.916666666666664</v>
      </c>
      <c r="M919" s="3">
        <v>101.75</v>
      </c>
      <c r="N919" t="s">
        <v>28</v>
      </c>
      <c r="O919">
        <v>43</v>
      </c>
      <c r="P919" s="1">
        <v>45686</v>
      </c>
      <c r="Q919">
        <v>140</v>
      </c>
      <c r="R919" t="s">
        <v>29</v>
      </c>
      <c r="S919">
        <v>1</v>
      </c>
      <c r="T919" s="1">
        <v>45906</v>
      </c>
      <c r="U919" t="s">
        <v>30</v>
      </c>
      <c r="V919" t="str">
        <f>TEXT(WEEKDAY(Working_Data[[#This Row],[order_date]],1),"DDDD")</f>
        <v>Saturday</v>
      </c>
      <c r="W919" t="str">
        <f>TEXT(Working_Data[[#This Row],[order_date]],"mmmm")</f>
        <v>August</v>
      </c>
      <c r="X919" s="7">
        <f>Working_Data[[#This Row],[last_order_date]]-Working_Data[[#This Row],[signup_date]]</f>
        <v>437</v>
      </c>
      <c r="Y919" s="7">
        <f>IF(Working_Data[[#This Row],[churned]]="Active",1,0)</f>
        <v>1</v>
      </c>
      <c r="Z919" s="7">
        <f>YEAR(Working_Data[[#This Row],[order_date]])</f>
        <v>2023</v>
      </c>
    </row>
    <row r="920" spans="1:26" x14ac:dyDescent="0.25">
      <c r="A920" t="s">
        <v>1890</v>
      </c>
      <c r="B920" t="s">
        <v>21</v>
      </c>
      <c r="C920" t="s">
        <v>22</v>
      </c>
      <c r="D920" t="s">
        <v>52</v>
      </c>
      <c r="E920" s="1">
        <v>45388</v>
      </c>
      <c r="F920" t="s">
        <v>1891</v>
      </c>
      <c r="G920" s="1">
        <v>45150</v>
      </c>
      <c r="H920" t="s">
        <v>47</v>
      </c>
      <c r="I920" t="s">
        <v>48</v>
      </c>
      <c r="J920" t="s">
        <v>59</v>
      </c>
      <c r="K920">
        <v>4</v>
      </c>
      <c r="L920" s="3">
        <f>Working_Data[[#This Row],[price2]]/Working_Data[[#This Row],[quantity]]</f>
        <v>114.10250000000001</v>
      </c>
      <c r="M920" s="3">
        <v>456.41</v>
      </c>
      <c r="N920" t="s">
        <v>35</v>
      </c>
      <c r="O920">
        <v>48</v>
      </c>
      <c r="P920" s="1">
        <v>45514</v>
      </c>
      <c r="Q920">
        <v>317</v>
      </c>
      <c r="R920" t="s">
        <v>43</v>
      </c>
      <c r="S920">
        <v>3</v>
      </c>
      <c r="T920" s="1">
        <v>45672</v>
      </c>
      <c r="U920" t="s">
        <v>30</v>
      </c>
      <c r="V920" t="str">
        <f>TEXT(WEEKDAY(Working_Data[[#This Row],[order_date]],1),"DDDD")</f>
        <v>Saturday</v>
      </c>
      <c r="W920" t="str">
        <f>TEXT(Working_Data[[#This Row],[order_date]],"mmmm")</f>
        <v>August</v>
      </c>
      <c r="X920" s="7">
        <f>Working_Data[[#This Row],[last_order_date]]-Working_Data[[#This Row],[signup_date]]</f>
        <v>126</v>
      </c>
      <c r="Y920" s="7">
        <f>IF(Working_Data[[#This Row],[churned]]="Active",1,0)</f>
        <v>0</v>
      </c>
      <c r="Z920" s="7">
        <f>YEAR(Working_Data[[#This Row],[order_date]])</f>
        <v>2023</v>
      </c>
    </row>
    <row r="921" spans="1:26" x14ac:dyDescent="0.25">
      <c r="A921" t="s">
        <v>1892</v>
      </c>
      <c r="B921" t="s">
        <v>38</v>
      </c>
      <c r="C921" t="s">
        <v>82</v>
      </c>
      <c r="D921" t="s">
        <v>32</v>
      </c>
      <c r="E921" s="1">
        <v>45696</v>
      </c>
      <c r="F921" t="s">
        <v>1893</v>
      </c>
      <c r="G921" s="1">
        <v>45150</v>
      </c>
      <c r="H921" t="s">
        <v>41</v>
      </c>
      <c r="I921" t="s">
        <v>63</v>
      </c>
      <c r="J921" t="s">
        <v>64</v>
      </c>
      <c r="K921">
        <v>5</v>
      </c>
      <c r="L921" s="3">
        <f>Working_Data[[#This Row],[price2]]/Working_Data[[#This Row],[quantity]]</f>
        <v>123.81400000000001</v>
      </c>
      <c r="M921" s="3">
        <v>619.07000000000005</v>
      </c>
      <c r="N921" t="s">
        <v>50</v>
      </c>
      <c r="O921">
        <v>39</v>
      </c>
      <c r="P921" s="1">
        <v>45903</v>
      </c>
      <c r="Q921">
        <v>326</v>
      </c>
      <c r="R921" t="s">
        <v>29</v>
      </c>
      <c r="S921">
        <v>1</v>
      </c>
      <c r="T921" s="1">
        <v>45762</v>
      </c>
      <c r="U921" t="s">
        <v>36</v>
      </c>
      <c r="V921" t="str">
        <f>TEXT(WEEKDAY(Working_Data[[#This Row],[order_date]],1),"DDDD")</f>
        <v>Saturday</v>
      </c>
      <c r="W921" t="str">
        <f>TEXT(Working_Data[[#This Row],[order_date]],"mmmm")</f>
        <v>August</v>
      </c>
      <c r="X921" s="7">
        <f>Working_Data[[#This Row],[last_order_date]]-Working_Data[[#This Row],[signup_date]]</f>
        <v>207</v>
      </c>
      <c r="Y921" s="7">
        <f>IF(Working_Data[[#This Row],[churned]]="Active",1,0)</f>
        <v>1</v>
      </c>
      <c r="Z921" s="7">
        <f>YEAR(Working_Data[[#This Row],[order_date]])</f>
        <v>2023</v>
      </c>
    </row>
    <row r="922" spans="1:26" x14ac:dyDescent="0.25">
      <c r="A922" t="s">
        <v>1894</v>
      </c>
      <c r="B922" t="s">
        <v>21</v>
      </c>
      <c r="C922" t="s">
        <v>82</v>
      </c>
      <c r="D922" t="s">
        <v>56</v>
      </c>
      <c r="E922" s="1">
        <v>45718</v>
      </c>
      <c r="F922" t="s">
        <v>1895</v>
      </c>
      <c r="G922" s="1">
        <v>45150</v>
      </c>
      <c r="H922" t="s">
        <v>34</v>
      </c>
      <c r="I922" t="s">
        <v>26</v>
      </c>
      <c r="J922" t="s">
        <v>64</v>
      </c>
      <c r="K922">
        <v>2</v>
      </c>
      <c r="L922" s="3">
        <f>Working_Data[[#This Row],[price2]]/Working_Data[[#This Row],[quantity]]</f>
        <v>697.32</v>
      </c>
      <c r="M922" s="3">
        <v>1394.64</v>
      </c>
      <c r="N922" t="s">
        <v>28</v>
      </c>
      <c r="O922">
        <v>36</v>
      </c>
      <c r="P922" s="1">
        <v>45302</v>
      </c>
      <c r="Q922">
        <v>425</v>
      </c>
      <c r="R922" t="s">
        <v>43</v>
      </c>
      <c r="S922">
        <v>1</v>
      </c>
      <c r="T922" s="1">
        <v>45810</v>
      </c>
      <c r="U922" t="s">
        <v>30</v>
      </c>
      <c r="V922" t="str">
        <f>TEXT(WEEKDAY(Working_Data[[#This Row],[order_date]],1),"DDDD")</f>
        <v>Saturday</v>
      </c>
      <c r="W922" t="str">
        <f>TEXT(Working_Data[[#This Row],[order_date]],"mmmm")</f>
        <v>August</v>
      </c>
      <c r="X922" s="7">
        <f>Working_Data[[#This Row],[last_order_date]]-Working_Data[[#This Row],[signup_date]]</f>
        <v>-416</v>
      </c>
      <c r="Y922" s="7">
        <f>IF(Working_Data[[#This Row],[churned]]="Active",1,0)</f>
        <v>0</v>
      </c>
      <c r="Z922" s="7">
        <f>YEAR(Working_Data[[#This Row],[order_date]])</f>
        <v>2023</v>
      </c>
    </row>
    <row r="923" spans="1:26" x14ac:dyDescent="0.25">
      <c r="A923" t="s">
        <v>1896</v>
      </c>
      <c r="B923" t="s">
        <v>45</v>
      </c>
      <c r="C923" t="s">
        <v>39</v>
      </c>
      <c r="D923" t="s">
        <v>52</v>
      </c>
      <c r="E923" s="1">
        <v>45402</v>
      </c>
      <c r="F923" t="s">
        <v>1897</v>
      </c>
      <c r="G923" s="1">
        <v>45150</v>
      </c>
      <c r="H923" t="s">
        <v>41</v>
      </c>
      <c r="I923" t="s">
        <v>42</v>
      </c>
      <c r="J923" t="s">
        <v>27</v>
      </c>
      <c r="K923">
        <v>2</v>
      </c>
      <c r="L923" s="3">
        <f>Working_Data[[#This Row],[price2]]/Working_Data[[#This Row],[quantity]]</f>
        <v>172.3</v>
      </c>
      <c r="M923" s="3">
        <v>344.6</v>
      </c>
      <c r="N923" t="s">
        <v>28</v>
      </c>
      <c r="O923">
        <v>48</v>
      </c>
      <c r="P923" s="1">
        <v>45877</v>
      </c>
      <c r="Q923">
        <v>466</v>
      </c>
      <c r="R923" t="s">
        <v>43</v>
      </c>
      <c r="S923">
        <v>5</v>
      </c>
      <c r="T923" s="1">
        <v>45823</v>
      </c>
      <c r="U923" t="s">
        <v>60</v>
      </c>
      <c r="V923" t="str">
        <f>TEXT(WEEKDAY(Working_Data[[#This Row],[order_date]],1),"DDDD")</f>
        <v>Saturday</v>
      </c>
      <c r="W923" t="str">
        <f>TEXT(Working_Data[[#This Row],[order_date]],"mmmm")</f>
        <v>August</v>
      </c>
      <c r="X923" s="7">
        <f>Working_Data[[#This Row],[last_order_date]]-Working_Data[[#This Row],[signup_date]]</f>
        <v>475</v>
      </c>
      <c r="Y923" s="7">
        <f>IF(Working_Data[[#This Row],[churned]]="Active",1,0)</f>
        <v>0</v>
      </c>
      <c r="Z923" s="7">
        <f>YEAR(Working_Data[[#This Row],[order_date]])</f>
        <v>2023</v>
      </c>
    </row>
    <row r="924" spans="1:26" x14ac:dyDescent="0.25">
      <c r="A924" t="s">
        <v>1898</v>
      </c>
      <c r="B924" t="s">
        <v>21</v>
      </c>
      <c r="C924" t="s">
        <v>82</v>
      </c>
      <c r="D924" t="s">
        <v>56</v>
      </c>
      <c r="E924" s="1">
        <v>45251</v>
      </c>
      <c r="F924" t="s">
        <v>1899</v>
      </c>
      <c r="G924" s="1">
        <v>45181</v>
      </c>
      <c r="H924" t="s">
        <v>47</v>
      </c>
      <c r="I924" t="s">
        <v>48</v>
      </c>
      <c r="J924" t="s">
        <v>67</v>
      </c>
      <c r="K924">
        <v>4</v>
      </c>
      <c r="L924" s="3">
        <f>Working_Data[[#This Row],[price2]]/Working_Data[[#This Row],[quantity]]</f>
        <v>296.07499999999999</v>
      </c>
      <c r="M924" s="3">
        <v>1184.3</v>
      </c>
      <c r="N924" t="s">
        <v>35</v>
      </c>
      <c r="O924">
        <v>13</v>
      </c>
      <c r="P924" s="1">
        <v>45391</v>
      </c>
      <c r="Q924">
        <v>331</v>
      </c>
      <c r="R924" t="s">
        <v>43</v>
      </c>
      <c r="S924">
        <v>1</v>
      </c>
      <c r="T924" s="1">
        <v>45587</v>
      </c>
      <c r="U924" t="s">
        <v>60</v>
      </c>
      <c r="V924" t="str">
        <f>TEXT(WEEKDAY(Working_Data[[#This Row],[order_date]],1),"DDDD")</f>
        <v>Tuesday</v>
      </c>
      <c r="W924" t="str">
        <f>TEXT(Working_Data[[#This Row],[order_date]],"mmmm")</f>
        <v>September</v>
      </c>
      <c r="X924" s="7">
        <f>Working_Data[[#This Row],[last_order_date]]-Working_Data[[#This Row],[signup_date]]</f>
        <v>140</v>
      </c>
      <c r="Y924" s="7">
        <f>IF(Working_Data[[#This Row],[churned]]="Active",1,0)</f>
        <v>0</v>
      </c>
      <c r="Z924" s="7">
        <f>YEAR(Working_Data[[#This Row],[order_date]])</f>
        <v>2023</v>
      </c>
    </row>
    <row r="925" spans="1:26" x14ac:dyDescent="0.25">
      <c r="A925" t="s">
        <v>1900</v>
      </c>
      <c r="B925" t="s">
        <v>45</v>
      </c>
      <c r="C925" t="s">
        <v>82</v>
      </c>
      <c r="D925" t="s">
        <v>32</v>
      </c>
      <c r="E925" s="1">
        <v>45600</v>
      </c>
      <c r="F925" t="s">
        <v>1901</v>
      </c>
      <c r="G925" s="1">
        <v>45181</v>
      </c>
      <c r="H925" t="s">
        <v>47</v>
      </c>
      <c r="I925" t="s">
        <v>48</v>
      </c>
      <c r="J925" t="s">
        <v>64</v>
      </c>
      <c r="K925">
        <v>4</v>
      </c>
      <c r="L925" s="3">
        <f>Working_Data[[#This Row],[price2]]/Working_Data[[#This Row],[quantity]]</f>
        <v>270.44499999999999</v>
      </c>
      <c r="M925" s="3">
        <v>1081.78</v>
      </c>
      <c r="N925" t="s">
        <v>35</v>
      </c>
      <c r="O925">
        <v>24</v>
      </c>
      <c r="P925" s="1">
        <v>45836</v>
      </c>
      <c r="Q925">
        <v>185</v>
      </c>
      <c r="R925" t="s">
        <v>29</v>
      </c>
      <c r="S925">
        <v>3</v>
      </c>
      <c r="T925" s="1">
        <v>45907</v>
      </c>
      <c r="U925" t="s">
        <v>60</v>
      </c>
      <c r="V925" t="str">
        <f>TEXT(WEEKDAY(Working_Data[[#This Row],[order_date]],1),"DDDD")</f>
        <v>Tuesday</v>
      </c>
      <c r="W925" t="str">
        <f>TEXT(Working_Data[[#This Row],[order_date]],"mmmm")</f>
        <v>September</v>
      </c>
      <c r="X925" s="7">
        <f>Working_Data[[#This Row],[last_order_date]]-Working_Data[[#This Row],[signup_date]]</f>
        <v>236</v>
      </c>
      <c r="Y925" s="7">
        <f>IF(Working_Data[[#This Row],[churned]]="Active",1,0)</f>
        <v>1</v>
      </c>
      <c r="Z925" s="7">
        <f>YEAR(Working_Data[[#This Row],[order_date]])</f>
        <v>2023</v>
      </c>
    </row>
    <row r="926" spans="1:26" x14ac:dyDescent="0.25">
      <c r="A926" t="s">
        <v>1902</v>
      </c>
      <c r="B926" t="s">
        <v>38</v>
      </c>
      <c r="C926" t="s">
        <v>22</v>
      </c>
      <c r="D926" t="s">
        <v>52</v>
      </c>
      <c r="E926" s="1">
        <v>45344</v>
      </c>
      <c r="F926" t="s">
        <v>1903</v>
      </c>
      <c r="G926" s="1">
        <v>45181</v>
      </c>
      <c r="H926" t="s">
        <v>25</v>
      </c>
      <c r="I926" t="s">
        <v>48</v>
      </c>
      <c r="J926" t="s">
        <v>49</v>
      </c>
      <c r="K926">
        <v>4</v>
      </c>
      <c r="L926" s="3">
        <f>Working_Data[[#This Row],[price2]]/Working_Data[[#This Row],[quantity]]</f>
        <v>243.30250000000001</v>
      </c>
      <c r="M926" s="3">
        <v>973.21</v>
      </c>
      <c r="N926" t="s">
        <v>28</v>
      </c>
      <c r="O926">
        <v>31</v>
      </c>
      <c r="P926" s="1">
        <v>45904</v>
      </c>
      <c r="Q926">
        <v>314</v>
      </c>
      <c r="R926" t="s">
        <v>43</v>
      </c>
      <c r="S926">
        <v>2</v>
      </c>
      <c r="T926" s="1">
        <v>45696</v>
      </c>
      <c r="U926" t="s">
        <v>60</v>
      </c>
      <c r="V926" t="str">
        <f>TEXT(WEEKDAY(Working_Data[[#This Row],[order_date]],1),"DDDD")</f>
        <v>Tuesday</v>
      </c>
      <c r="W926" t="str">
        <f>TEXT(Working_Data[[#This Row],[order_date]],"mmmm")</f>
        <v>September</v>
      </c>
      <c r="X926" s="7">
        <f>Working_Data[[#This Row],[last_order_date]]-Working_Data[[#This Row],[signup_date]]</f>
        <v>560</v>
      </c>
      <c r="Y926" s="7">
        <f>IF(Working_Data[[#This Row],[churned]]="Active",1,0)</f>
        <v>0</v>
      </c>
      <c r="Z926" s="7">
        <f>YEAR(Working_Data[[#This Row],[order_date]])</f>
        <v>2023</v>
      </c>
    </row>
    <row r="927" spans="1:26" x14ac:dyDescent="0.25">
      <c r="A927" t="s">
        <v>1904</v>
      </c>
      <c r="B927" t="s">
        <v>45</v>
      </c>
      <c r="C927" t="s">
        <v>39</v>
      </c>
      <c r="D927" t="s">
        <v>77</v>
      </c>
      <c r="E927" s="1">
        <v>45147</v>
      </c>
      <c r="F927" t="s">
        <v>1905</v>
      </c>
      <c r="G927" s="1">
        <v>45181</v>
      </c>
      <c r="H927" t="s">
        <v>34</v>
      </c>
      <c r="I927" t="s">
        <v>48</v>
      </c>
      <c r="J927" t="s">
        <v>27</v>
      </c>
      <c r="K927">
        <v>4</v>
      </c>
      <c r="L927" s="3">
        <f>Working_Data[[#This Row],[price2]]/Working_Data[[#This Row],[quantity]]</f>
        <v>258.71499999999997</v>
      </c>
      <c r="M927" s="3">
        <v>1034.8599999999999</v>
      </c>
      <c r="N927" t="s">
        <v>50</v>
      </c>
      <c r="O927">
        <v>42</v>
      </c>
      <c r="P927" s="1">
        <v>45936</v>
      </c>
      <c r="Q927">
        <v>310</v>
      </c>
      <c r="R927" t="s">
        <v>29</v>
      </c>
      <c r="S927">
        <v>5</v>
      </c>
      <c r="T927" s="1">
        <v>45821</v>
      </c>
      <c r="U927" t="s">
        <v>36</v>
      </c>
      <c r="V927" t="str">
        <f>TEXT(WEEKDAY(Working_Data[[#This Row],[order_date]],1),"DDDD")</f>
        <v>Tuesday</v>
      </c>
      <c r="W927" t="str">
        <f>TEXT(Working_Data[[#This Row],[order_date]],"mmmm")</f>
        <v>September</v>
      </c>
      <c r="X927" s="7">
        <f>Working_Data[[#This Row],[last_order_date]]-Working_Data[[#This Row],[signup_date]]</f>
        <v>789</v>
      </c>
      <c r="Y927" s="7">
        <f>IF(Working_Data[[#This Row],[churned]]="Active",1,0)</f>
        <v>1</v>
      </c>
      <c r="Z927" s="7">
        <f>YEAR(Working_Data[[#This Row],[order_date]])</f>
        <v>2023</v>
      </c>
    </row>
    <row r="928" spans="1:26" x14ac:dyDescent="0.25">
      <c r="A928" t="s">
        <v>1906</v>
      </c>
      <c r="B928" t="s">
        <v>45</v>
      </c>
      <c r="C928" t="s">
        <v>39</v>
      </c>
      <c r="D928" t="s">
        <v>23</v>
      </c>
      <c r="E928" s="1">
        <v>45656</v>
      </c>
      <c r="F928" t="s">
        <v>1907</v>
      </c>
      <c r="G928" s="1">
        <v>45181</v>
      </c>
      <c r="H928" t="s">
        <v>25</v>
      </c>
      <c r="I928" t="s">
        <v>42</v>
      </c>
      <c r="J928" t="s">
        <v>64</v>
      </c>
      <c r="K928">
        <v>1</v>
      </c>
      <c r="L928" s="3">
        <f>Working_Data[[#This Row],[price2]]/Working_Data[[#This Row],[quantity]]</f>
        <v>437.22</v>
      </c>
      <c r="M928" s="3">
        <v>437.22</v>
      </c>
      <c r="N928" t="s">
        <v>35</v>
      </c>
      <c r="O928">
        <v>48</v>
      </c>
      <c r="P928" s="1">
        <v>45753</v>
      </c>
      <c r="Q928">
        <v>88</v>
      </c>
      <c r="R928" t="s">
        <v>29</v>
      </c>
      <c r="S928">
        <v>2</v>
      </c>
      <c r="T928" s="1">
        <v>45620</v>
      </c>
      <c r="U928" t="s">
        <v>30</v>
      </c>
      <c r="V928" t="str">
        <f>TEXT(WEEKDAY(Working_Data[[#This Row],[order_date]],1),"DDDD")</f>
        <v>Tuesday</v>
      </c>
      <c r="W928" t="str">
        <f>TEXT(Working_Data[[#This Row],[order_date]],"mmmm")</f>
        <v>September</v>
      </c>
      <c r="X928" s="7">
        <f>Working_Data[[#This Row],[last_order_date]]-Working_Data[[#This Row],[signup_date]]</f>
        <v>97</v>
      </c>
      <c r="Y928" s="7">
        <f>IF(Working_Data[[#This Row],[churned]]="Active",1,0)</f>
        <v>1</v>
      </c>
      <c r="Z928" s="7">
        <f>YEAR(Working_Data[[#This Row],[order_date]])</f>
        <v>2023</v>
      </c>
    </row>
    <row r="929" spans="1:26" x14ac:dyDescent="0.25">
      <c r="A929" t="s">
        <v>1908</v>
      </c>
      <c r="B929" t="s">
        <v>38</v>
      </c>
      <c r="C929" t="s">
        <v>22</v>
      </c>
      <c r="D929" t="s">
        <v>77</v>
      </c>
      <c r="E929" s="1">
        <v>45855</v>
      </c>
      <c r="F929" t="s">
        <v>1909</v>
      </c>
      <c r="G929" s="1">
        <v>45181</v>
      </c>
      <c r="H929" t="s">
        <v>34</v>
      </c>
      <c r="I929" t="s">
        <v>42</v>
      </c>
      <c r="J929" t="s">
        <v>27</v>
      </c>
      <c r="K929">
        <v>3</v>
      </c>
      <c r="L929" s="3">
        <f>Working_Data[[#This Row],[price2]]/Working_Data[[#This Row],[quantity]]</f>
        <v>322.08666666666664</v>
      </c>
      <c r="M929" s="3">
        <v>966.26</v>
      </c>
      <c r="N929" t="s">
        <v>50</v>
      </c>
      <c r="O929">
        <v>10</v>
      </c>
      <c r="P929" s="1">
        <v>45804</v>
      </c>
      <c r="Q929">
        <v>285</v>
      </c>
      <c r="R929" t="s">
        <v>29</v>
      </c>
      <c r="S929">
        <v>4</v>
      </c>
      <c r="T929" s="1">
        <v>45565</v>
      </c>
      <c r="U929" t="s">
        <v>36</v>
      </c>
      <c r="V929" t="str">
        <f>TEXT(WEEKDAY(Working_Data[[#This Row],[order_date]],1),"DDDD")</f>
        <v>Tuesday</v>
      </c>
      <c r="W929" t="str">
        <f>TEXT(Working_Data[[#This Row],[order_date]],"mmmm")</f>
        <v>September</v>
      </c>
      <c r="X929" s="7">
        <f>Working_Data[[#This Row],[last_order_date]]-Working_Data[[#This Row],[signup_date]]</f>
        <v>-51</v>
      </c>
      <c r="Y929" s="7">
        <f>IF(Working_Data[[#This Row],[churned]]="Active",1,0)</f>
        <v>1</v>
      </c>
      <c r="Z929" s="7">
        <f>YEAR(Working_Data[[#This Row],[order_date]])</f>
        <v>2023</v>
      </c>
    </row>
    <row r="930" spans="1:26" x14ac:dyDescent="0.25">
      <c r="A930" t="s">
        <v>1910</v>
      </c>
      <c r="B930" t="s">
        <v>21</v>
      </c>
      <c r="C930" t="s">
        <v>39</v>
      </c>
      <c r="D930" t="s">
        <v>77</v>
      </c>
      <c r="E930" s="1">
        <v>45055</v>
      </c>
      <c r="F930" t="s">
        <v>1911</v>
      </c>
      <c r="G930" s="1">
        <v>45181</v>
      </c>
      <c r="H930" t="s">
        <v>47</v>
      </c>
      <c r="I930" t="s">
        <v>54</v>
      </c>
      <c r="J930" t="s">
        <v>49</v>
      </c>
      <c r="K930">
        <v>1</v>
      </c>
      <c r="L930" s="3">
        <f>Working_Data[[#This Row],[price2]]/Working_Data[[#This Row],[quantity]]</f>
        <v>654.21</v>
      </c>
      <c r="M930" s="3">
        <v>654.21</v>
      </c>
      <c r="N930" t="s">
        <v>28</v>
      </c>
      <c r="O930">
        <v>2</v>
      </c>
      <c r="P930" s="1">
        <v>45645</v>
      </c>
      <c r="Q930">
        <v>75</v>
      </c>
      <c r="R930" t="s">
        <v>43</v>
      </c>
      <c r="S930">
        <v>5</v>
      </c>
      <c r="T930" s="1">
        <v>45683</v>
      </c>
      <c r="U930" t="s">
        <v>30</v>
      </c>
      <c r="V930" t="str">
        <f>TEXT(WEEKDAY(Working_Data[[#This Row],[order_date]],1),"DDDD")</f>
        <v>Tuesday</v>
      </c>
      <c r="W930" t="str">
        <f>TEXT(Working_Data[[#This Row],[order_date]],"mmmm")</f>
        <v>September</v>
      </c>
      <c r="X930" s="7">
        <f>Working_Data[[#This Row],[last_order_date]]-Working_Data[[#This Row],[signup_date]]</f>
        <v>590</v>
      </c>
      <c r="Y930" s="7">
        <f>IF(Working_Data[[#This Row],[churned]]="Active",1,0)</f>
        <v>0</v>
      </c>
      <c r="Z930" s="7">
        <f>YEAR(Working_Data[[#This Row],[order_date]])</f>
        <v>2023</v>
      </c>
    </row>
    <row r="931" spans="1:26" x14ac:dyDescent="0.25">
      <c r="A931" t="s">
        <v>1912</v>
      </c>
      <c r="B931" t="s">
        <v>21</v>
      </c>
      <c r="C931" t="s">
        <v>39</v>
      </c>
      <c r="D931" t="s">
        <v>56</v>
      </c>
      <c r="E931" s="1">
        <v>45793</v>
      </c>
      <c r="F931" t="s">
        <v>1913</v>
      </c>
      <c r="G931" s="1">
        <v>45181</v>
      </c>
      <c r="H931" t="s">
        <v>41</v>
      </c>
      <c r="I931" t="s">
        <v>42</v>
      </c>
      <c r="J931" t="s">
        <v>67</v>
      </c>
      <c r="K931">
        <v>5</v>
      </c>
      <c r="L931" s="3">
        <f>Working_Data[[#This Row],[price2]]/Working_Data[[#This Row],[quantity]]</f>
        <v>189.61199999999999</v>
      </c>
      <c r="M931" s="3">
        <v>948.06</v>
      </c>
      <c r="N931" t="s">
        <v>28</v>
      </c>
      <c r="O931">
        <v>10</v>
      </c>
      <c r="P931" s="1">
        <v>45677</v>
      </c>
      <c r="Q931">
        <v>193</v>
      </c>
      <c r="R931" t="s">
        <v>29</v>
      </c>
      <c r="S931">
        <v>1</v>
      </c>
      <c r="T931" s="1">
        <v>45781</v>
      </c>
      <c r="U931" t="s">
        <v>60</v>
      </c>
      <c r="V931" t="str">
        <f>TEXT(WEEKDAY(Working_Data[[#This Row],[order_date]],1),"DDDD")</f>
        <v>Tuesday</v>
      </c>
      <c r="W931" t="str">
        <f>TEXT(Working_Data[[#This Row],[order_date]],"mmmm")</f>
        <v>September</v>
      </c>
      <c r="X931" s="7">
        <f>Working_Data[[#This Row],[last_order_date]]-Working_Data[[#This Row],[signup_date]]</f>
        <v>-116</v>
      </c>
      <c r="Y931" s="7">
        <f>IF(Working_Data[[#This Row],[churned]]="Active",1,0)</f>
        <v>1</v>
      </c>
      <c r="Z931" s="7">
        <f>YEAR(Working_Data[[#This Row],[order_date]])</f>
        <v>2023</v>
      </c>
    </row>
    <row r="932" spans="1:26" x14ac:dyDescent="0.25">
      <c r="A932" t="s">
        <v>1914</v>
      </c>
      <c r="B932" t="s">
        <v>38</v>
      </c>
      <c r="C932" t="s">
        <v>39</v>
      </c>
      <c r="D932" t="s">
        <v>77</v>
      </c>
      <c r="E932" s="1">
        <v>45843</v>
      </c>
      <c r="F932" t="s">
        <v>1915</v>
      </c>
      <c r="G932" s="1">
        <v>45181</v>
      </c>
      <c r="H932" t="s">
        <v>34</v>
      </c>
      <c r="I932" t="s">
        <v>54</v>
      </c>
      <c r="J932" t="s">
        <v>49</v>
      </c>
      <c r="K932">
        <v>4</v>
      </c>
      <c r="L932" s="3">
        <f>Working_Data[[#This Row],[price2]]/Working_Data[[#This Row],[quantity]]</f>
        <v>305.50749999999999</v>
      </c>
      <c r="M932" s="3">
        <v>1222.03</v>
      </c>
      <c r="N932" t="s">
        <v>35</v>
      </c>
      <c r="O932">
        <v>50</v>
      </c>
      <c r="P932" s="1">
        <v>45623</v>
      </c>
      <c r="Q932">
        <v>391</v>
      </c>
      <c r="R932" t="s">
        <v>43</v>
      </c>
      <c r="S932">
        <v>5</v>
      </c>
      <c r="T932" s="1">
        <v>45587</v>
      </c>
      <c r="U932" t="s">
        <v>60</v>
      </c>
      <c r="V932" t="str">
        <f>TEXT(WEEKDAY(Working_Data[[#This Row],[order_date]],1),"DDDD")</f>
        <v>Tuesday</v>
      </c>
      <c r="W932" t="str">
        <f>TEXT(Working_Data[[#This Row],[order_date]],"mmmm")</f>
        <v>September</v>
      </c>
      <c r="X932" s="7">
        <f>Working_Data[[#This Row],[last_order_date]]-Working_Data[[#This Row],[signup_date]]</f>
        <v>-220</v>
      </c>
      <c r="Y932" s="7">
        <f>IF(Working_Data[[#This Row],[churned]]="Active",1,0)</f>
        <v>0</v>
      </c>
      <c r="Z932" s="7">
        <f>YEAR(Working_Data[[#This Row],[order_date]])</f>
        <v>2023</v>
      </c>
    </row>
    <row r="933" spans="1:26" x14ac:dyDescent="0.25">
      <c r="A933" t="s">
        <v>1916</v>
      </c>
      <c r="B933" t="s">
        <v>38</v>
      </c>
      <c r="C933" t="s">
        <v>22</v>
      </c>
      <c r="D933" t="s">
        <v>56</v>
      </c>
      <c r="E933" s="1">
        <v>45397</v>
      </c>
      <c r="F933" t="s">
        <v>1917</v>
      </c>
      <c r="G933" s="1">
        <v>45211</v>
      </c>
      <c r="H933" t="s">
        <v>58</v>
      </c>
      <c r="I933" t="s">
        <v>42</v>
      </c>
      <c r="J933" t="s">
        <v>49</v>
      </c>
      <c r="K933">
        <v>5</v>
      </c>
      <c r="L933" s="3">
        <f>Working_Data[[#This Row],[price2]]/Working_Data[[#This Row],[quantity]]</f>
        <v>226.32</v>
      </c>
      <c r="M933" s="3">
        <v>1131.5999999999999</v>
      </c>
      <c r="N933" t="s">
        <v>28</v>
      </c>
      <c r="O933">
        <v>4</v>
      </c>
      <c r="P933" s="1">
        <v>45393</v>
      </c>
      <c r="Q933">
        <v>498</v>
      </c>
      <c r="R933" t="s">
        <v>43</v>
      </c>
      <c r="S933">
        <v>5</v>
      </c>
      <c r="T933" s="1">
        <v>45802</v>
      </c>
      <c r="U933" t="s">
        <v>60</v>
      </c>
      <c r="V933" t="str">
        <f>TEXT(WEEKDAY(Working_Data[[#This Row],[order_date]],1),"DDDD")</f>
        <v>Thursday</v>
      </c>
      <c r="W933" t="str">
        <f>TEXT(Working_Data[[#This Row],[order_date]],"mmmm")</f>
        <v>October</v>
      </c>
      <c r="X933" s="7">
        <f>Working_Data[[#This Row],[last_order_date]]-Working_Data[[#This Row],[signup_date]]</f>
        <v>-4</v>
      </c>
      <c r="Y933" s="7">
        <f>IF(Working_Data[[#This Row],[churned]]="Active",1,0)</f>
        <v>0</v>
      </c>
      <c r="Z933" s="7">
        <f>YEAR(Working_Data[[#This Row],[order_date]])</f>
        <v>2023</v>
      </c>
    </row>
    <row r="934" spans="1:26" x14ac:dyDescent="0.25">
      <c r="A934" t="s">
        <v>1918</v>
      </c>
      <c r="B934" t="s">
        <v>45</v>
      </c>
      <c r="C934" t="s">
        <v>22</v>
      </c>
      <c r="D934" t="s">
        <v>32</v>
      </c>
      <c r="E934" s="1">
        <v>45825</v>
      </c>
      <c r="F934" t="s">
        <v>1919</v>
      </c>
      <c r="G934" s="1">
        <v>45211</v>
      </c>
      <c r="H934" t="s">
        <v>58</v>
      </c>
      <c r="I934" t="s">
        <v>26</v>
      </c>
      <c r="J934" t="s">
        <v>59</v>
      </c>
      <c r="K934">
        <v>5</v>
      </c>
      <c r="L934" s="3">
        <f>Working_Data[[#This Row],[price2]]/Working_Data[[#This Row],[quantity]]</f>
        <v>34.404000000000003</v>
      </c>
      <c r="M934" s="3">
        <v>172.02</v>
      </c>
      <c r="N934" t="s">
        <v>50</v>
      </c>
      <c r="O934">
        <v>20</v>
      </c>
      <c r="P934" s="1">
        <v>45826</v>
      </c>
      <c r="Q934">
        <v>254</v>
      </c>
      <c r="R934" t="s">
        <v>29</v>
      </c>
      <c r="S934">
        <v>3</v>
      </c>
      <c r="T934" s="1">
        <v>45739</v>
      </c>
      <c r="U934" t="s">
        <v>30</v>
      </c>
      <c r="V934" t="str">
        <f>TEXT(WEEKDAY(Working_Data[[#This Row],[order_date]],1),"DDDD")</f>
        <v>Thursday</v>
      </c>
      <c r="W934" t="str">
        <f>TEXT(Working_Data[[#This Row],[order_date]],"mmmm")</f>
        <v>October</v>
      </c>
      <c r="X934" s="7">
        <f>Working_Data[[#This Row],[last_order_date]]-Working_Data[[#This Row],[signup_date]]</f>
        <v>1</v>
      </c>
      <c r="Y934" s="7">
        <f>IF(Working_Data[[#This Row],[churned]]="Active",1,0)</f>
        <v>1</v>
      </c>
      <c r="Z934" s="7">
        <f>YEAR(Working_Data[[#This Row],[order_date]])</f>
        <v>2023</v>
      </c>
    </row>
    <row r="935" spans="1:26" x14ac:dyDescent="0.25">
      <c r="A935" t="s">
        <v>1920</v>
      </c>
      <c r="B935" t="s">
        <v>38</v>
      </c>
      <c r="C935" t="s">
        <v>39</v>
      </c>
      <c r="D935" t="s">
        <v>77</v>
      </c>
      <c r="E935" s="1">
        <v>45210</v>
      </c>
      <c r="F935" t="s">
        <v>1921</v>
      </c>
      <c r="G935" s="1">
        <v>45211</v>
      </c>
      <c r="H935" t="s">
        <v>58</v>
      </c>
      <c r="I935" t="s">
        <v>42</v>
      </c>
      <c r="J935" t="s">
        <v>59</v>
      </c>
      <c r="K935">
        <v>1</v>
      </c>
      <c r="L935" s="3">
        <f>Working_Data[[#This Row],[price2]]/Working_Data[[#This Row],[quantity]]</f>
        <v>714.28</v>
      </c>
      <c r="M935" s="3">
        <v>714.28</v>
      </c>
      <c r="N935" t="s">
        <v>35</v>
      </c>
      <c r="O935">
        <v>41</v>
      </c>
      <c r="P935" s="1">
        <v>45579</v>
      </c>
      <c r="Q935">
        <v>444</v>
      </c>
      <c r="R935" t="s">
        <v>43</v>
      </c>
      <c r="S935">
        <v>2</v>
      </c>
      <c r="T935" s="1">
        <v>45852</v>
      </c>
      <c r="U935" t="s">
        <v>30</v>
      </c>
      <c r="V935" t="str">
        <f>TEXT(WEEKDAY(Working_Data[[#This Row],[order_date]],1),"DDDD")</f>
        <v>Thursday</v>
      </c>
      <c r="W935" t="str">
        <f>TEXT(Working_Data[[#This Row],[order_date]],"mmmm")</f>
        <v>October</v>
      </c>
      <c r="X935" s="7">
        <f>Working_Data[[#This Row],[last_order_date]]-Working_Data[[#This Row],[signup_date]]</f>
        <v>369</v>
      </c>
      <c r="Y935" s="7">
        <f>IF(Working_Data[[#This Row],[churned]]="Active",1,0)</f>
        <v>0</v>
      </c>
      <c r="Z935" s="7">
        <f>YEAR(Working_Data[[#This Row],[order_date]])</f>
        <v>2023</v>
      </c>
    </row>
    <row r="936" spans="1:26" x14ac:dyDescent="0.25">
      <c r="A936" t="s">
        <v>1922</v>
      </c>
      <c r="B936" t="s">
        <v>45</v>
      </c>
      <c r="C936" t="s">
        <v>39</v>
      </c>
      <c r="D936" t="s">
        <v>23</v>
      </c>
      <c r="E936" s="1">
        <v>45463</v>
      </c>
      <c r="F936" t="s">
        <v>1923</v>
      </c>
      <c r="G936" s="1">
        <v>45242</v>
      </c>
      <c r="H936" t="s">
        <v>47</v>
      </c>
      <c r="I936" t="s">
        <v>48</v>
      </c>
      <c r="J936" t="s">
        <v>49</v>
      </c>
      <c r="K936">
        <v>5</v>
      </c>
      <c r="L936" s="3">
        <f>Working_Data[[#This Row],[price2]]/Working_Data[[#This Row],[quantity]]</f>
        <v>180.75</v>
      </c>
      <c r="M936" s="3">
        <v>903.75</v>
      </c>
      <c r="N936" t="s">
        <v>35</v>
      </c>
      <c r="O936">
        <v>26</v>
      </c>
      <c r="P936" s="1">
        <v>45649</v>
      </c>
      <c r="Q936">
        <v>270</v>
      </c>
      <c r="R936" t="s">
        <v>29</v>
      </c>
      <c r="S936">
        <v>1</v>
      </c>
      <c r="T936" s="1">
        <v>45515</v>
      </c>
      <c r="U936" t="s">
        <v>30</v>
      </c>
      <c r="V936" t="str">
        <f>TEXT(WEEKDAY(Working_Data[[#This Row],[order_date]],1),"DDDD")</f>
        <v>Sunday</v>
      </c>
      <c r="W936" t="str">
        <f>TEXT(Working_Data[[#This Row],[order_date]],"mmmm")</f>
        <v>November</v>
      </c>
      <c r="X936" s="7">
        <f>Working_Data[[#This Row],[last_order_date]]-Working_Data[[#This Row],[signup_date]]</f>
        <v>186</v>
      </c>
      <c r="Y936" s="7">
        <f>IF(Working_Data[[#This Row],[churned]]="Active",1,0)</f>
        <v>1</v>
      </c>
      <c r="Z936" s="7">
        <f>YEAR(Working_Data[[#This Row],[order_date]])</f>
        <v>2023</v>
      </c>
    </row>
    <row r="937" spans="1:26" x14ac:dyDescent="0.25">
      <c r="A937" t="s">
        <v>1924</v>
      </c>
      <c r="B937" t="s">
        <v>21</v>
      </c>
      <c r="C937" t="s">
        <v>39</v>
      </c>
      <c r="D937" t="s">
        <v>23</v>
      </c>
      <c r="E937" s="1">
        <v>44968</v>
      </c>
      <c r="F937" t="s">
        <v>1925</v>
      </c>
      <c r="G937" s="1">
        <v>45242</v>
      </c>
      <c r="H937" t="s">
        <v>25</v>
      </c>
      <c r="I937" t="s">
        <v>63</v>
      </c>
      <c r="J937" t="s">
        <v>67</v>
      </c>
      <c r="K937">
        <v>2</v>
      </c>
      <c r="L937" s="3">
        <f>Working_Data[[#This Row],[price2]]/Working_Data[[#This Row],[quantity]]</f>
        <v>369.05500000000001</v>
      </c>
      <c r="M937" s="3">
        <v>738.11</v>
      </c>
      <c r="N937" t="s">
        <v>28</v>
      </c>
      <c r="O937">
        <v>18</v>
      </c>
      <c r="P937" s="1">
        <v>45752</v>
      </c>
      <c r="Q937">
        <v>52</v>
      </c>
      <c r="R937" t="s">
        <v>29</v>
      </c>
      <c r="S937">
        <v>4</v>
      </c>
      <c r="T937" s="1">
        <v>45816</v>
      </c>
      <c r="U937" t="s">
        <v>36</v>
      </c>
      <c r="V937" t="str">
        <f>TEXT(WEEKDAY(Working_Data[[#This Row],[order_date]],1),"DDDD")</f>
        <v>Sunday</v>
      </c>
      <c r="W937" t="str">
        <f>TEXT(Working_Data[[#This Row],[order_date]],"mmmm")</f>
        <v>November</v>
      </c>
      <c r="X937" s="7">
        <f>Working_Data[[#This Row],[last_order_date]]-Working_Data[[#This Row],[signup_date]]</f>
        <v>784</v>
      </c>
      <c r="Y937" s="7">
        <f>IF(Working_Data[[#This Row],[churned]]="Active",1,0)</f>
        <v>1</v>
      </c>
      <c r="Z937" s="7">
        <f>YEAR(Working_Data[[#This Row],[order_date]])</f>
        <v>2023</v>
      </c>
    </row>
    <row r="938" spans="1:26" x14ac:dyDescent="0.25">
      <c r="A938" t="s">
        <v>1926</v>
      </c>
      <c r="B938" t="s">
        <v>21</v>
      </c>
      <c r="C938" t="s">
        <v>82</v>
      </c>
      <c r="D938" t="s">
        <v>32</v>
      </c>
      <c r="E938" s="1">
        <v>45246</v>
      </c>
      <c r="F938" t="s">
        <v>1927</v>
      </c>
      <c r="G938" s="1">
        <v>45242</v>
      </c>
      <c r="H938" t="s">
        <v>34</v>
      </c>
      <c r="I938" t="s">
        <v>48</v>
      </c>
      <c r="J938" t="s">
        <v>64</v>
      </c>
      <c r="K938">
        <v>5</v>
      </c>
      <c r="L938" s="3">
        <f>Working_Data[[#This Row],[price2]]/Working_Data[[#This Row],[quantity]]</f>
        <v>240.148</v>
      </c>
      <c r="M938" s="3">
        <v>1200.74</v>
      </c>
      <c r="N938" t="s">
        <v>28</v>
      </c>
      <c r="O938">
        <v>13</v>
      </c>
      <c r="P938" s="1">
        <v>45869</v>
      </c>
      <c r="Q938">
        <v>351</v>
      </c>
      <c r="R938" t="s">
        <v>29</v>
      </c>
      <c r="S938">
        <v>3</v>
      </c>
      <c r="T938" s="1">
        <v>45591</v>
      </c>
      <c r="U938" t="s">
        <v>30</v>
      </c>
      <c r="V938" t="str">
        <f>TEXT(WEEKDAY(Working_Data[[#This Row],[order_date]],1),"DDDD")</f>
        <v>Sunday</v>
      </c>
      <c r="W938" t="str">
        <f>TEXT(Working_Data[[#This Row],[order_date]],"mmmm")</f>
        <v>November</v>
      </c>
      <c r="X938" s="7">
        <f>Working_Data[[#This Row],[last_order_date]]-Working_Data[[#This Row],[signup_date]]</f>
        <v>623</v>
      </c>
      <c r="Y938" s="7">
        <f>IF(Working_Data[[#This Row],[churned]]="Active",1,0)</f>
        <v>1</v>
      </c>
      <c r="Z938" s="7">
        <f>YEAR(Working_Data[[#This Row],[order_date]])</f>
        <v>2023</v>
      </c>
    </row>
    <row r="939" spans="1:26" x14ac:dyDescent="0.25">
      <c r="A939" t="s">
        <v>1928</v>
      </c>
      <c r="B939" t="s">
        <v>45</v>
      </c>
      <c r="C939" t="s">
        <v>39</v>
      </c>
      <c r="D939" t="s">
        <v>23</v>
      </c>
      <c r="E939" s="1">
        <v>45543</v>
      </c>
      <c r="F939" t="s">
        <v>1929</v>
      </c>
      <c r="G939" s="1">
        <v>45242</v>
      </c>
      <c r="H939" t="s">
        <v>47</v>
      </c>
      <c r="I939" t="s">
        <v>48</v>
      </c>
      <c r="J939" t="s">
        <v>67</v>
      </c>
      <c r="K939">
        <v>5</v>
      </c>
      <c r="L939" s="3">
        <f>Working_Data[[#This Row],[price2]]/Working_Data[[#This Row],[quantity]]</f>
        <v>141.274</v>
      </c>
      <c r="M939" s="3">
        <v>706.37</v>
      </c>
      <c r="N939" t="s">
        <v>35</v>
      </c>
      <c r="O939">
        <v>39</v>
      </c>
      <c r="P939" s="1">
        <v>45673</v>
      </c>
      <c r="Q939">
        <v>431</v>
      </c>
      <c r="R939" t="s">
        <v>43</v>
      </c>
      <c r="S939">
        <v>2</v>
      </c>
      <c r="T939" s="1">
        <v>45853</v>
      </c>
      <c r="U939" t="s">
        <v>60</v>
      </c>
      <c r="V939" t="str">
        <f>TEXT(WEEKDAY(Working_Data[[#This Row],[order_date]],1),"DDDD")</f>
        <v>Sunday</v>
      </c>
      <c r="W939" t="str">
        <f>TEXT(Working_Data[[#This Row],[order_date]],"mmmm")</f>
        <v>November</v>
      </c>
      <c r="X939" s="7">
        <f>Working_Data[[#This Row],[last_order_date]]-Working_Data[[#This Row],[signup_date]]</f>
        <v>130</v>
      </c>
      <c r="Y939" s="7">
        <f>IF(Working_Data[[#This Row],[churned]]="Active",1,0)</f>
        <v>0</v>
      </c>
      <c r="Z939" s="7">
        <f>YEAR(Working_Data[[#This Row],[order_date]])</f>
        <v>2023</v>
      </c>
    </row>
    <row r="940" spans="1:26" x14ac:dyDescent="0.25">
      <c r="A940" t="s">
        <v>1930</v>
      </c>
      <c r="B940" t="s">
        <v>38</v>
      </c>
      <c r="C940" t="s">
        <v>39</v>
      </c>
      <c r="D940" t="s">
        <v>77</v>
      </c>
      <c r="E940" s="1">
        <v>45680</v>
      </c>
      <c r="F940" t="s">
        <v>1931</v>
      </c>
      <c r="G940" s="1">
        <v>45242</v>
      </c>
      <c r="H940" t="s">
        <v>34</v>
      </c>
      <c r="I940" t="s">
        <v>26</v>
      </c>
      <c r="J940" t="s">
        <v>64</v>
      </c>
      <c r="K940">
        <v>2</v>
      </c>
      <c r="L940" s="3">
        <f>Working_Data[[#This Row],[price2]]/Working_Data[[#This Row],[quantity]]</f>
        <v>284.54500000000002</v>
      </c>
      <c r="M940" s="3">
        <v>569.09</v>
      </c>
      <c r="N940" t="s">
        <v>28</v>
      </c>
      <c r="O940">
        <v>18</v>
      </c>
      <c r="P940" s="1">
        <v>45554</v>
      </c>
      <c r="Q940">
        <v>107</v>
      </c>
      <c r="R940" t="s">
        <v>29</v>
      </c>
      <c r="S940">
        <v>2</v>
      </c>
      <c r="T940" s="1">
        <v>45746</v>
      </c>
      <c r="U940" t="s">
        <v>30</v>
      </c>
      <c r="V940" t="str">
        <f>TEXT(WEEKDAY(Working_Data[[#This Row],[order_date]],1),"DDDD")</f>
        <v>Sunday</v>
      </c>
      <c r="W940" t="str">
        <f>TEXT(Working_Data[[#This Row],[order_date]],"mmmm")</f>
        <v>November</v>
      </c>
      <c r="X940" s="7">
        <f>Working_Data[[#This Row],[last_order_date]]-Working_Data[[#This Row],[signup_date]]</f>
        <v>-126</v>
      </c>
      <c r="Y940" s="7">
        <f>IF(Working_Data[[#This Row],[churned]]="Active",1,0)</f>
        <v>1</v>
      </c>
      <c r="Z940" s="7">
        <f>YEAR(Working_Data[[#This Row],[order_date]])</f>
        <v>2023</v>
      </c>
    </row>
    <row r="941" spans="1:26" x14ac:dyDescent="0.25">
      <c r="A941" t="s">
        <v>1932</v>
      </c>
      <c r="B941" t="s">
        <v>45</v>
      </c>
      <c r="C941" t="s">
        <v>39</v>
      </c>
      <c r="D941" t="s">
        <v>52</v>
      </c>
      <c r="E941" s="1">
        <v>45572</v>
      </c>
      <c r="F941" t="s">
        <v>1933</v>
      </c>
      <c r="G941" s="1">
        <v>45242</v>
      </c>
      <c r="H941" t="s">
        <v>47</v>
      </c>
      <c r="I941" t="s">
        <v>48</v>
      </c>
      <c r="J941" t="s">
        <v>49</v>
      </c>
      <c r="K941">
        <v>1</v>
      </c>
      <c r="L941" s="3">
        <f>Working_Data[[#This Row],[price2]]/Working_Data[[#This Row],[quantity]]</f>
        <v>1247.8800000000001</v>
      </c>
      <c r="M941" s="3">
        <v>1247.8800000000001</v>
      </c>
      <c r="N941" t="s">
        <v>35</v>
      </c>
      <c r="O941">
        <v>36</v>
      </c>
      <c r="P941" s="1">
        <v>45452</v>
      </c>
      <c r="Q941">
        <v>465</v>
      </c>
      <c r="R941" t="s">
        <v>29</v>
      </c>
      <c r="S941">
        <v>2</v>
      </c>
      <c r="T941" s="1">
        <v>45816</v>
      </c>
      <c r="U941" t="s">
        <v>36</v>
      </c>
      <c r="V941" t="str">
        <f>TEXT(WEEKDAY(Working_Data[[#This Row],[order_date]],1),"DDDD")</f>
        <v>Sunday</v>
      </c>
      <c r="W941" t="str">
        <f>TEXT(Working_Data[[#This Row],[order_date]],"mmmm")</f>
        <v>November</v>
      </c>
      <c r="X941" s="7">
        <f>Working_Data[[#This Row],[last_order_date]]-Working_Data[[#This Row],[signup_date]]</f>
        <v>-120</v>
      </c>
      <c r="Y941" s="7">
        <f>IF(Working_Data[[#This Row],[churned]]="Active",1,0)</f>
        <v>1</v>
      </c>
      <c r="Z941" s="7">
        <f>YEAR(Working_Data[[#This Row],[order_date]])</f>
        <v>2023</v>
      </c>
    </row>
    <row r="942" spans="1:26" x14ac:dyDescent="0.25">
      <c r="A942" t="s">
        <v>1934</v>
      </c>
      <c r="B942" t="s">
        <v>38</v>
      </c>
      <c r="C942" t="s">
        <v>22</v>
      </c>
      <c r="D942" t="s">
        <v>32</v>
      </c>
      <c r="E942" s="1">
        <v>45546</v>
      </c>
      <c r="F942" t="s">
        <v>1935</v>
      </c>
      <c r="G942" s="1">
        <v>45242</v>
      </c>
      <c r="H942" t="s">
        <v>25</v>
      </c>
      <c r="I942" t="s">
        <v>48</v>
      </c>
      <c r="J942" t="s">
        <v>64</v>
      </c>
      <c r="K942">
        <v>5</v>
      </c>
      <c r="L942" s="3">
        <f>Working_Data[[#This Row],[price2]]/Working_Data[[#This Row],[quantity]]</f>
        <v>208.61399999999998</v>
      </c>
      <c r="M942" s="3">
        <v>1043.07</v>
      </c>
      <c r="N942" t="s">
        <v>35</v>
      </c>
      <c r="O942">
        <v>43</v>
      </c>
      <c r="P942" s="1">
        <v>45749</v>
      </c>
      <c r="Q942">
        <v>401</v>
      </c>
      <c r="R942" t="s">
        <v>29</v>
      </c>
      <c r="S942">
        <v>4</v>
      </c>
      <c r="T942" s="1">
        <v>45561</v>
      </c>
      <c r="U942" t="s">
        <v>30</v>
      </c>
      <c r="V942" t="str">
        <f>TEXT(WEEKDAY(Working_Data[[#This Row],[order_date]],1),"DDDD")</f>
        <v>Sunday</v>
      </c>
      <c r="W942" t="str">
        <f>TEXT(Working_Data[[#This Row],[order_date]],"mmmm")</f>
        <v>November</v>
      </c>
      <c r="X942" s="7">
        <f>Working_Data[[#This Row],[last_order_date]]-Working_Data[[#This Row],[signup_date]]</f>
        <v>203</v>
      </c>
      <c r="Y942" s="7">
        <f>IF(Working_Data[[#This Row],[churned]]="Active",1,0)</f>
        <v>1</v>
      </c>
      <c r="Z942" s="7">
        <f>YEAR(Working_Data[[#This Row],[order_date]])</f>
        <v>2023</v>
      </c>
    </row>
    <row r="943" spans="1:26" x14ac:dyDescent="0.25">
      <c r="A943" t="s">
        <v>1936</v>
      </c>
      <c r="B943" t="s">
        <v>21</v>
      </c>
      <c r="C943" t="s">
        <v>82</v>
      </c>
      <c r="D943" t="s">
        <v>77</v>
      </c>
      <c r="E943" s="1">
        <v>45280</v>
      </c>
      <c r="F943" t="s">
        <v>1937</v>
      </c>
      <c r="G943" s="1">
        <v>45272</v>
      </c>
      <c r="H943" t="s">
        <v>34</v>
      </c>
      <c r="I943" t="s">
        <v>63</v>
      </c>
      <c r="J943" t="s">
        <v>64</v>
      </c>
      <c r="K943">
        <v>2</v>
      </c>
      <c r="L943" s="3">
        <f>Working_Data[[#This Row],[price2]]/Working_Data[[#This Row],[quantity]]</f>
        <v>256.11500000000001</v>
      </c>
      <c r="M943" s="3">
        <v>512.23</v>
      </c>
      <c r="N943" t="s">
        <v>35</v>
      </c>
      <c r="O943">
        <v>6</v>
      </c>
      <c r="P943" s="1">
        <v>45334</v>
      </c>
      <c r="Q943">
        <v>498</v>
      </c>
      <c r="R943" t="s">
        <v>43</v>
      </c>
      <c r="S943">
        <v>2</v>
      </c>
      <c r="T943" s="1">
        <v>45614</v>
      </c>
      <c r="U943" t="s">
        <v>60</v>
      </c>
      <c r="V943" t="str">
        <f>TEXT(WEEKDAY(Working_Data[[#This Row],[order_date]],1),"DDDD")</f>
        <v>Tuesday</v>
      </c>
      <c r="W943" t="str">
        <f>TEXT(Working_Data[[#This Row],[order_date]],"mmmm")</f>
        <v>December</v>
      </c>
      <c r="X943" s="7">
        <f>Working_Data[[#This Row],[last_order_date]]-Working_Data[[#This Row],[signup_date]]</f>
        <v>54</v>
      </c>
      <c r="Y943" s="7">
        <f>IF(Working_Data[[#This Row],[churned]]="Active",1,0)</f>
        <v>0</v>
      </c>
      <c r="Z943" s="7">
        <f>YEAR(Working_Data[[#This Row],[order_date]])</f>
        <v>2023</v>
      </c>
    </row>
    <row r="944" spans="1:26" x14ac:dyDescent="0.25">
      <c r="A944" t="s">
        <v>1938</v>
      </c>
      <c r="B944" t="s">
        <v>45</v>
      </c>
      <c r="C944" t="s">
        <v>82</v>
      </c>
      <c r="D944" t="s">
        <v>32</v>
      </c>
      <c r="E944" s="1">
        <v>45461</v>
      </c>
      <c r="F944" t="s">
        <v>1939</v>
      </c>
      <c r="G944" s="1">
        <v>45272</v>
      </c>
      <c r="H944" t="s">
        <v>34</v>
      </c>
      <c r="I944" t="s">
        <v>42</v>
      </c>
      <c r="J944" t="s">
        <v>67</v>
      </c>
      <c r="K944">
        <v>2</v>
      </c>
      <c r="L944" s="3">
        <f>Working_Data[[#This Row],[price2]]/Working_Data[[#This Row],[quantity]]</f>
        <v>603.9</v>
      </c>
      <c r="M944" s="3">
        <v>1207.8</v>
      </c>
      <c r="N944" t="s">
        <v>28</v>
      </c>
      <c r="O944">
        <v>12</v>
      </c>
      <c r="P944" s="1">
        <v>45332</v>
      </c>
      <c r="Q944">
        <v>452</v>
      </c>
      <c r="R944" t="s">
        <v>43</v>
      </c>
      <c r="S944">
        <v>4</v>
      </c>
      <c r="T944" s="1">
        <v>45762</v>
      </c>
      <c r="U944" t="s">
        <v>36</v>
      </c>
      <c r="V944" t="str">
        <f>TEXT(WEEKDAY(Working_Data[[#This Row],[order_date]],1),"DDDD")</f>
        <v>Tuesday</v>
      </c>
      <c r="W944" t="str">
        <f>TEXT(Working_Data[[#This Row],[order_date]],"mmmm")</f>
        <v>December</v>
      </c>
      <c r="X944" s="7">
        <f>Working_Data[[#This Row],[last_order_date]]-Working_Data[[#This Row],[signup_date]]</f>
        <v>-129</v>
      </c>
      <c r="Y944" s="7">
        <f>IF(Working_Data[[#This Row],[churned]]="Active",1,0)</f>
        <v>0</v>
      </c>
      <c r="Z944" s="7">
        <f>YEAR(Working_Data[[#This Row],[order_date]])</f>
        <v>2023</v>
      </c>
    </row>
    <row r="945" spans="1:26" x14ac:dyDescent="0.25">
      <c r="A945" t="s">
        <v>1940</v>
      </c>
      <c r="B945" t="s">
        <v>38</v>
      </c>
      <c r="C945" t="s">
        <v>82</v>
      </c>
      <c r="D945" t="s">
        <v>23</v>
      </c>
      <c r="E945" s="1">
        <v>45871</v>
      </c>
      <c r="F945" t="s">
        <v>1941</v>
      </c>
      <c r="G945" s="1">
        <v>45272</v>
      </c>
      <c r="H945" t="s">
        <v>41</v>
      </c>
      <c r="I945" t="s">
        <v>48</v>
      </c>
      <c r="J945" t="s">
        <v>49</v>
      </c>
      <c r="K945">
        <v>1</v>
      </c>
      <c r="L945" s="3">
        <f>Working_Data[[#This Row],[price2]]/Working_Data[[#This Row],[quantity]]</f>
        <v>536.5</v>
      </c>
      <c r="M945" s="3">
        <v>536.5</v>
      </c>
      <c r="N945" t="s">
        <v>50</v>
      </c>
      <c r="O945">
        <v>24</v>
      </c>
      <c r="P945" s="1">
        <v>45814</v>
      </c>
      <c r="Q945">
        <v>494</v>
      </c>
      <c r="R945" t="s">
        <v>29</v>
      </c>
      <c r="S945">
        <v>2</v>
      </c>
      <c r="T945" s="1">
        <v>45592</v>
      </c>
      <c r="U945" t="s">
        <v>30</v>
      </c>
      <c r="V945" t="str">
        <f>TEXT(WEEKDAY(Working_Data[[#This Row],[order_date]],1),"DDDD")</f>
        <v>Tuesday</v>
      </c>
      <c r="W945" t="str">
        <f>TEXT(Working_Data[[#This Row],[order_date]],"mmmm")</f>
        <v>December</v>
      </c>
      <c r="X945" s="7">
        <f>Working_Data[[#This Row],[last_order_date]]-Working_Data[[#This Row],[signup_date]]</f>
        <v>-57</v>
      </c>
      <c r="Y945" s="7">
        <f>IF(Working_Data[[#This Row],[churned]]="Active",1,0)</f>
        <v>1</v>
      </c>
      <c r="Z945" s="7">
        <f>YEAR(Working_Data[[#This Row],[order_date]])</f>
        <v>2023</v>
      </c>
    </row>
    <row r="946" spans="1:26" x14ac:dyDescent="0.25">
      <c r="A946" t="s">
        <v>1942</v>
      </c>
      <c r="B946" t="s">
        <v>21</v>
      </c>
      <c r="C946" t="s">
        <v>82</v>
      </c>
      <c r="D946" t="s">
        <v>23</v>
      </c>
      <c r="E946" s="1">
        <v>45285</v>
      </c>
      <c r="F946" t="s">
        <v>1943</v>
      </c>
      <c r="G946" s="1">
        <v>45272</v>
      </c>
      <c r="H946" t="s">
        <v>41</v>
      </c>
      <c r="I946" t="s">
        <v>54</v>
      </c>
      <c r="J946" t="s">
        <v>27</v>
      </c>
      <c r="K946">
        <v>2</v>
      </c>
      <c r="L946" s="3">
        <f>Working_Data[[#This Row],[price2]]/Working_Data[[#This Row],[quantity]]</f>
        <v>110.64</v>
      </c>
      <c r="M946" s="3">
        <v>221.28</v>
      </c>
      <c r="N946" t="s">
        <v>28</v>
      </c>
      <c r="O946">
        <v>19</v>
      </c>
      <c r="P946" s="1">
        <v>45576</v>
      </c>
      <c r="Q946">
        <v>13</v>
      </c>
      <c r="R946" t="s">
        <v>43</v>
      </c>
      <c r="S946">
        <v>4</v>
      </c>
      <c r="T946" s="1">
        <v>45695</v>
      </c>
      <c r="U946" t="s">
        <v>60</v>
      </c>
      <c r="V946" t="str">
        <f>TEXT(WEEKDAY(Working_Data[[#This Row],[order_date]],1),"DDDD")</f>
        <v>Tuesday</v>
      </c>
      <c r="W946" t="str">
        <f>TEXT(Working_Data[[#This Row],[order_date]],"mmmm")</f>
        <v>December</v>
      </c>
      <c r="X946" s="7">
        <f>Working_Data[[#This Row],[last_order_date]]-Working_Data[[#This Row],[signup_date]]</f>
        <v>291</v>
      </c>
      <c r="Y946" s="7">
        <f>IF(Working_Data[[#This Row],[churned]]="Active",1,0)</f>
        <v>0</v>
      </c>
      <c r="Z946" s="7">
        <f>YEAR(Working_Data[[#This Row],[order_date]])</f>
        <v>2023</v>
      </c>
    </row>
    <row r="947" spans="1:26" x14ac:dyDescent="0.25">
      <c r="A947" t="s">
        <v>1944</v>
      </c>
      <c r="B947" t="s">
        <v>21</v>
      </c>
      <c r="C947" t="s">
        <v>39</v>
      </c>
      <c r="D947" t="s">
        <v>23</v>
      </c>
      <c r="E947" s="1">
        <v>45678</v>
      </c>
      <c r="F947" t="s">
        <v>1945</v>
      </c>
      <c r="G947" s="1">
        <v>45272</v>
      </c>
      <c r="H947" t="s">
        <v>41</v>
      </c>
      <c r="I947" t="s">
        <v>54</v>
      </c>
      <c r="J947" t="s">
        <v>49</v>
      </c>
      <c r="K947">
        <v>5</v>
      </c>
      <c r="L947" s="3">
        <f>Working_Data[[#This Row],[price2]]/Working_Data[[#This Row],[quantity]]</f>
        <v>182.94</v>
      </c>
      <c r="M947" s="3">
        <v>914.7</v>
      </c>
      <c r="N947" t="s">
        <v>35</v>
      </c>
      <c r="O947">
        <v>47</v>
      </c>
      <c r="P947" s="1">
        <v>45779</v>
      </c>
      <c r="Q947">
        <v>378</v>
      </c>
      <c r="R947" t="s">
        <v>29</v>
      </c>
      <c r="S947">
        <v>5</v>
      </c>
      <c r="T947" s="1">
        <v>45801</v>
      </c>
      <c r="U947" t="s">
        <v>30</v>
      </c>
      <c r="V947" t="str">
        <f>TEXT(WEEKDAY(Working_Data[[#This Row],[order_date]],1),"DDDD")</f>
        <v>Tuesday</v>
      </c>
      <c r="W947" t="str">
        <f>TEXT(Working_Data[[#This Row],[order_date]],"mmmm")</f>
        <v>December</v>
      </c>
      <c r="X947" s="7">
        <f>Working_Data[[#This Row],[last_order_date]]-Working_Data[[#This Row],[signup_date]]</f>
        <v>101</v>
      </c>
      <c r="Y947" s="7">
        <f>IF(Working_Data[[#This Row],[churned]]="Active",1,0)</f>
        <v>1</v>
      </c>
      <c r="Z947" s="7">
        <f>YEAR(Working_Data[[#This Row],[order_date]])</f>
        <v>2023</v>
      </c>
    </row>
    <row r="948" spans="1:26" x14ac:dyDescent="0.25">
      <c r="A948" t="s">
        <v>1946</v>
      </c>
      <c r="B948" t="s">
        <v>45</v>
      </c>
      <c r="C948" t="s">
        <v>82</v>
      </c>
      <c r="D948" t="s">
        <v>23</v>
      </c>
      <c r="E948" s="1">
        <v>45194</v>
      </c>
      <c r="F948" t="s">
        <v>1947</v>
      </c>
      <c r="G948" s="1">
        <v>45272</v>
      </c>
      <c r="H948" t="s">
        <v>47</v>
      </c>
      <c r="I948" t="s">
        <v>63</v>
      </c>
      <c r="J948" t="s">
        <v>27</v>
      </c>
      <c r="K948">
        <v>3</v>
      </c>
      <c r="L948" s="3">
        <f>Working_Data[[#This Row],[price2]]/Working_Data[[#This Row],[quantity]]</f>
        <v>434.26</v>
      </c>
      <c r="M948" s="3">
        <v>1302.78</v>
      </c>
      <c r="N948" t="s">
        <v>28</v>
      </c>
      <c r="O948">
        <v>21</v>
      </c>
      <c r="P948" s="1">
        <v>45835</v>
      </c>
      <c r="Q948">
        <v>238</v>
      </c>
      <c r="R948" t="s">
        <v>29</v>
      </c>
      <c r="S948">
        <v>1</v>
      </c>
      <c r="T948" s="1">
        <v>45605</v>
      </c>
      <c r="U948" t="s">
        <v>36</v>
      </c>
      <c r="V948" t="str">
        <f>TEXT(WEEKDAY(Working_Data[[#This Row],[order_date]],1),"DDDD")</f>
        <v>Tuesday</v>
      </c>
      <c r="W948" t="str">
        <f>TEXT(Working_Data[[#This Row],[order_date]],"mmmm")</f>
        <v>December</v>
      </c>
      <c r="X948" s="7">
        <f>Working_Data[[#This Row],[last_order_date]]-Working_Data[[#This Row],[signup_date]]</f>
        <v>641</v>
      </c>
      <c r="Y948" s="7">
        <f>IF(Working_Data[[#This Row],[churned]]="Active",1,0)</f>
        <v>1</v>
      </c>
      <c r="Z948" s="7">
        <f>YEAR(Working_Data[[#This Row],[order_date]])</f>
        <v>2023</v>
      </c>
    </row>
    <row r="949" spans="1:26" x14ac:dyDescent="0.25">
      <c r="A949" t="s">
        <v>1948</v>
      </c>
      <c r="B949" t="s">
        <v>21</v>
      </c>
      <c r="C949" t="s">
        <v>39</v>
      </c>
      <c r="D949" t="s">
        <v>23</v>
      </c>
      <c r="E949" s="1">
        <v>45509</v>
      </c>
      <c r="F949" t="s">
        <v>1949</v>
      </c>
      <c r="G949" s="1">
        <v>45272</v>
      </c>
      <c r="H949" t="s">
        <v>34</v>
      </c>
      <c r="I949" t="s">
        <v>48</v>
      </c>
      <c r="J949" t="s">
        <v>67</v>
      </c>
      <c r="K949">
        <v>4</v>
      </c>
      <c r="L949" s="3">
        <f>Working_Data[[#This Row],[price2]]/Working_Data[[#This Row],[quantity]]</f>
        <v>169.06</v>
      </c>
      <c r="M949" s="3">
        <v>676.24</v>
      </c>
      <c r="N949" t="s">
        <v>50</v>
      </c>
      <c r="O949">
        <v>42</v>
      </c>
      <c r="P949" s="1">
        <v>45772</v>
      </c>
      <c r="Q949">
        <v>109</v>
      </c>
      <c r="R949" t="s">
        <v>43</v>
      </c>
      <c r="S949">
        <v>1</v>
      </c>
      <c r="T949" s="1">
        <v>45693</v>
      </c>
      <c r="U949" t="s">
        <v>30</v>
      </c>
      <c r="V949" t="str">
        <f>TEXT(WEEKDAY(Working_Data[[#This Row],[order_date]],1),"DDDD")</f>
        <v>Tuesday</v>
      </c>
      <c r="W949" t="str">
        <f>TEXT(Working_Data[[#This Row],[order_date]],"mmmm")</f>
        <v>December</v>
      </c>
      <c r="X949" s="7">
        <f>Working_Data[[#This Row],[last_order_date]]-Working_Data[[#This Row],[signup_date]]</f>
        <v>263</v>
      </c>
      <c r="Y949" s="7">
        <f>IF(Working_Data[[#This Row],[churned]]="Active",1,0)</f>
        <v>0</v>
      </c>
      <c r="Z949" s="7">
        <f>YEAR(Working_Data[[#This Row],[order_date]])</f>
        <v>2023</v>
      </c>
    </row>
    <row r="950" spans="1:26" x14ac:dyDescent="0.25">
      <c r="A950" t="s">
        <v>1950</v>
      </c>
      <c r="B950" t="s">
        <v>45</v>
      </c>
      <c r="C950" t="s">
        <v>39</v>
      </c>
      <c r="D950" t="s">
        <v>23</v>
      </c>
      <c r="E950" s="1">
        <v>45323</v>
      </c>
      <c r="F950" t="s">
        <v>1951</v>
      </c>
      <c r="G950" s="1">
        <v>45272</v>
      </c>
      <c r="H950" t="s">
        <v>58</v>
      </c>
      <c r="I950" t="s">
        <v>26</v>
      </c>
      <c r="J950" t="s">
        <v>67</v>
      </c>
      <c r="K950">
        <v>4</v>
      </c>
      <c r="L950" s="3">
        <f>Working_Data[[#This Row],[price2]]/Working_Data[[#This Row],[quantity]]</f>
        <v>240.13749999999999</v>
      </c>
      <c r="M950" s="3">
        <v>960.55</v>
      </c>
      <c r="N950" t="s">
        <v>28</v>
      </c>
      <c r="O950">
        <v>19</v>
      </c>
      <c r="P950" s="1">
        <v>45828</v>
      </c>
      <c r="Q950">
        <v>67</v>
      </c>
      <c r="R950" t="s">
        <v>43</v>
      </c>
      <c r="S950">
        <v>5</v>
      </c>
      <c r="T950" s="1">
        <v>45767</v>
      </c>
      <c r="U950" t="s">
        <v>36</v>
      </c>
      <c r="V950" t="str">
        <f>TEXT(WEEKDAY(Working_Data[[#This Row],[order_date]],1),"DDDD")</f>
        <v>Tuesday</v>
      </c>
      <c r="W950" t="str">
        <f>TEXT(Working_Data[[#This Row],[order_date]],"mmmm")</f>
        <v>December</v>
      </c>
      <c r="X950" s="7">
        <f>Working_Data[[#This Row],[last_order_date]]-Working_Data[[#This Row],[signup_date]]</f>
        <v>505</v>
      </c>
      <c r="Y950" s="7">
        <f>IF(Working_Data[[#This Row],[churned]]="Active",1,0)</f>
        <v>0</v>
      </c>
      <c r="Z950" s="7">
        <f>YEAR(Working_Data[[#This Row],[order_date]])</f>
        <v>2023</v>
      </c>
    </row>
    <row r="951" spans="1:26" x14ac:dyDescent="0.25">
      <c r="A951" t="s">
        <v>1952</v>
      </c>
      <c r="B951" t="s">
        <v>21</v>
      </c>
      <c r="C951" t="s">
        <v>22</v>
      </c>
      <c r="D951" t="s">
        <v>56</v>
      </c>
      <c r="E951" s="1">
        <v>45560</v>
      </c>
      <c r="F951" t="s">
        <v>1953</v>
      </c>
      <c r="G951" s="1">
        <v>45273</v>
      </c>
      <c r="H951" t="s">
        <v>58</v>
      </c>
      <c r="I951" t="s">
        <v>48</v>
      </c>
      <c r="J951" t="s">
        <v>67</v>
      </c>
      <c r="K951">
        <v>5</v>
      </c>
      <c r="L951" s="3">
        <f>Working_Data[[#This Row],[price2]]/Working_Data[[#This Row],[quantity]]</f>
        <v>119.578</v>
      </c>
      <c r="M951" s="3">
        <v>597.89</v>
      </c>
      <c r="N951" t="s">
        <v>35</v>
      </c>
      <c r="O951">
        <v>47</v>
      </c>
      <c r="P951" s="1">
        <v>45686</v>
      </c>
      <c r="Q951">
        <v>104</v>
      </c>
      <c r="R951" t="s">
        <v>29</v>
      </c>
      <c r="S951">
        <v>4</v>
      </c>
      <c r="T951" s="1">
        <v>45808</v>
      </c>
      <c r="U951" t="s">
        <v>30</v>
      </c>
      <c r="V951" t="str">
        <f>TEXT(WEEKDAY(Working_Data[[#This Row],[order_date]],1),"DDDD")</f>
        <v>Wednesday</v>
      </c>
      <c r="W951" t="str">
        <f>TEXT(Working_Data[[#This Row],[order_date]],"mmmm")</f>
        <v>December</v>
      </c>
      <c r="X951" s="7">
        <f>Working_Data[[#This Row],[last_order_date]]-Working_Data[[#This Row],[signup_date]]</f>
        <v>126</v>
      </c>
      <c r="Y951" s="7">
        <f>IF(Working_Data[[#This Row],[churned]]="Active",1,0)</f>
        <v>1</v>
      </c>
      <c r="Z951" s="7">
        <f>YEAR(Working_Data[[#This Row],[order_date]])</f>
        <v>2023</v>
      </c>
    </row>
    <row r="952" spans="1:26" x14ac:dyDescent="0.25">
      <c r="A952" t="s">
        <v>1954</v>
      </c>
      <c r="B952" t="s">
        <v>38</v>
      </c>
      <c r="C952" t="s">
        <v>22</v>
      </c>
      <c r="D952" t="s">
        <v>23</v>
      </c>
      <c r="E952" s="1">
        <v>45591</v>
      </c>
      <c r="F952" t="s">
        <v>1955</v>
      </c>
      <c r="G952" s="1">
        <v>45273</v>
      </c>
      <c r="H952" t="s">
        <v>25</v>
      </c>
      <c r="I952" t="s">
        <v>63</v>
      </c>
      <c r="J952" t="s">
        <v>67</v>
      </c>
      <c r="K952">
        <v>3</v>
      </c>
      <c r="L952" s="3">
        <f>Working_Data[[#This Row],[price2]]/Working_Data[[#This Row],[quantity]]</f>
        <v>87.95</v>
      </c>
      <c r="M952" s="3">
        <v>263.85000000000002</v>
      </c>
      <c r="N952" t="s">
        <v>50</v>
      </c>
      <c r="O952">
        <v>31</v>
      </c>
      <c r="P952" s="1">
        <v>45763</v>
      </c>
      <c r="Q952">
        <v>491</v>
      </c>
      <c r="R952" t="s">
        <v>43</v>
      </c>
      <c r="S952">
        <v>1</v>
      </c>
      <c r="T952" s="1">
        <v>45701</v>
      </c>
      <c r="U952" t="s">
        <v>30</v>
      </c>
      <c r="V952" t="str">
        <f>TEXT(WEEKDAY(Working_Data[[#This Row],[order_date]],1),"DDDD")</f>
        <v>Wednesday</v>
      </c>
      <c r="W952" t="str">
        <f>TEXT(Working_Data[[#This Row],[order_date]],"mmmm")</f>
        <v>December</v>
      </c>
      <c r="X952" s="7">
        <f>Working_Data[[#This Row],[last_order_date]]-Working_Data[[#This Row],[signup_date]]</f>
        <v>172</v>
      </c>
      <c r="Y952" s="7">
        <f>IF(Working_Data[[#This Row],[churned]]="Active",1,0)</f>
        <v>0</v>
      </c>
      <c r="Z952" s="7">
        <f>YEAR(Working_Data[[#This Row],[order_date]])</f>
        <v>2023</v>
      </c>
    </row>
    <row r="953" spans="1:26" x14ac:dyDescent="0.25">
      <c r="A953" t="s">
        <v>1956</v>
      </c>
      <c r="B953" t="s">
        <v>38</v>
      </c>
      <c r="C953" t="s">
        <v>22</v>
      </c>
      <c r="D953" t="s">
        <v>56</v>
      </c>
      <c r="E953" s="1">
        <v>45417</v>
      </c>
      <c r="F953" t="s">
        <v>1957</v>
      </c>
      <c r="G953" s="1">
        <v>45273</v>
      </c>
      <c r="H953" t="s">
        <v>34</v>
      </c>
      <c r="I953" t="s">
        <v>48</v>
      </c>
      <c r="J953" t="s">
        <v>27</v>
      </c>
      <c r="K953">
        <v>1</v>
      </c>
      <c r="L953" s="3">
        <f>Working_Data[[#This Row],[price2]]/Working_Data[[#This Row],[quantity]]</f>
        <v>674.19</v>
      </c>
      <c r="M953" s="3">
        <v>674.19</v>
      </c>
      <c r="N953" t="s">
        <v>35</v>
      </c>
      <c r="O953">
        <v>30</v>
      </c>
      <c r="P953" s="1">
        <v>45620</v>
      </c>
      <c r="Q953">
        <v>265</v>
      </c>
      <c r="R953" t="s">
        <v>43</v>
      </c>
      <c r="S953">
        <v>1</v>
      </c>
      <c r="T953" s="1">
        <v>45534</v>
      </c>
      <c r="U953" t="s">
        <v>36</v>
      </c>
      <c r="V953" t="str">
        <f>TEXT(WEEKDAY(Working_Data[[#This Row],[order_date]],1),"DDDD")</f>
        <v>Wednesday</v>
      </c>
      <c r="W953" t="str">
        <f>TEXT(Working_Data[[#This Row],[order_date]],"mmmm")</f>
        <v>December</v>
      </c>
      <c r="X953" s="7">
        <f>Working_Data[[#This Row],[last_order_date]]-Working_Data[[#This Row],[signup_date]]</f>
        <v>203</v>
      </c>
      <c r="Y953" s="7">
        <f>IF(Working_Data[[#This Row],[churned]]="Active",1,0)</f>
        <v>0</v>
      </c>
      <c r="Z953" s="7">
        <f>YEAR(Working_Data[[#This Row],[order_date]])</f>
        <v>2023</v>
      </c>
    </row>
    <row r="954" spans="1:26" x14ac:dyDescent="0.25">
      <c r="A954" t="s">
        <v>1958</v>
      </c>
      <c r="B954" t="s">
        <v>45</v>
      </c>
      <c r="C954" t="s">
        <v>22</v>
      </c>
      <c r="D954" t="s">
        <v>52</v>
      </c>
      <c r="E954" s="1">
        <v>45937</v>
      </c>
      <c r="F954" t="s">
        <v>1959</v>
      </c>
      <c r="G954" s="1">
        <v>45273</v>
      </c>
      <c r="H954" t="s">
        <v>47</v>
      </c>
      <c r="I954" t="s">
        <v>63</v>
      </c>
      <c r="J954" t="s">
        <v>64</v>
      </c>
      <c r="K954">
        <v>1</v>
      </c>
      <c r="L954" s="3">
        <f>Working_Data[[#This Row],[price2]]/Working_Data[[#This Row],[quantity]]</f>
        <v>764.38</v>
      </c>
      <c r="M954" s="3">
        <v>764.38</v>
      </c>
      <c r="N954" t="s">
        <v>50</v>
      </c>
      <c r="O954">
        <v>7</v>
      </c>
      <c r="P954" s="1">
        <v>45861</v>
      </c>
      <c r="Q954">
        <v>314</v>
      </c>
      <c r="R954" t="s">
        <v>29</v>
      </c>
      <c r="S954">
        <v>2</v>
      </c>
      <c r="T954" s="1">
        <v>45862</v>
      </c>
      <c r="U954" t="s">
        <v>60</v>
      </c>
      <c r="V954" t="str">
        <f>TEXT(WEEKDAY(Working_Data[[#This Row],[order_date]],1),"DDDD")</f>
        <v>Wednesday</v>
      </c>
      <c r="W954" t="str">
        <f>TEXT(Working_Data[[#This Row],[order_date]],"mmmm")</f>
        <v>December</v>
      </c>
      <c r="X954" s="7">
        <f>Working_Data[[#This Row],[last_order_date]]-Working_Data[[#This Row],[signup_date]]</f>
        <v>-76</v>
      </c>
      <c r="Y954" s="7">
        <f>IF(Working_Data[[#This Row],[churned]]="Active",1,0)</f>
        <v>1</v>
      </c>
      <c r="Z954" s="7">
        <f>YEAR(Working_Data[[#This Row],[order_date]])</f>
        <v>2023</v>
      </c>
    </row>
    <row r="955" spans="1:26" x14ac:dyDescent="0.25">
      <c r="A955" t="s">
        <v>1960</v>
      </c>
      <c r="B955" t="s">
        <v>38</v>
      </c>
      <c r="C955" t="s">
        <v>82</v>
      </c>
      <c r="D955" t="s">
        <v>56</v>
      </c>
      <c r="E955" s="1">
        <v>45992</v>
      </c>
      <c r="F955" t="s">
        <v>1961</v>
      </c>
      <c r="G955" s="1">
        <v>45273</v>
      </c>
      <c r="H955" t="s">
        <v>58</v>
      </c>
      <c r="I955" t="s">
        <v>63</v>
      </c>
      <c r="J955" t="s">
        <v>64</v>
      </c>
      <c r="K955">
        <v>1</v>
      </c>
      <c r="L955" s="3">
        <f>Working_Data[[#This Row],[price2]]/Working_Data[[#This Row],[quantity]]</f>
        <v>1166.57</v>
      </c>
      <c r="M955" s="3">
        <v>1166.57</v>
      </c>
      <c r="N955" t="s">
        <v>50</v>
      </c>
      <c r="O955">
        <v>41</v>
      </c>
      <c r="P955" s="1">
        <v>45562</v>
      </c>
      <c r="Q955">
        <v>457</v>
      </c>
      <c r="R955" t="s">
        <v>29</v>
      </c>
      <c r="S955">
        <v>3</v>
      </c>
      <c r="T955" s="1">
        <v>45851</v>
      </c>
      <c r="U955" t="s">
        <v>60</v>
      </c>
      <c r="V955" t="str">
        <f>TEXT(WEEKDAY(Working_Data[[#This Row],[order_date]],1),"DDDD")</f>
        <v>Wednesday</v>
      </c>
      <c r="W955" t="str">
        <f>TEXT(Working_Data[[#This Row],[order_date]],"mmmm")</f>
        <v>December</v>
      </c>
      <c r="X955" s="7">
        <f>Working_Data[[#This Row],[last_order_date]]-Working_Data[[#This Row],[signup_date]]</f>
        <v>-430</v>
      </c>
      <c r="Y955" s="7">
        <f>IF(Working_Data[[#This Row],[churned]]="Active",1,0)</f>
        <v>1</v>
      </c>
      <c r="Z955" s="7">
        <f>YEAR(Working_Data[[#This Row],[order_date]])</f>
        <v>2023</v>
      </c>
    </row>
    <row r="956" spans="1:26" x14ac:dyDescent="0.25">
      <c r="A956" t="s">
        <v>1962</v>
      </c>
      <c r="B956" t="s">
        <v>38</v>
      </c>
      <c r="C956" t="s">
        <v>39</v>
      </c>
      <c r="D956" t="s">
        <v>52</v>
      </c>
      <c r="E956" s="1">
        <v>45882</v>
      </c>
      <c r="F956" t="s">
        <v>1963</v>
      </c>
      <c r="G956" s="1">
        <v>45273</v>
      </c>
      <c r="H956" t="s">
        <v>47</v>
      </c>
      <c r="I956" t="s">
        <v>63</v>
      </c>
      <c r="J956" t="s">
        <v>49</v>
      </c>
      <c r="K956">
        <v>1</v>
      </c>
      <c r="L956" s="3">
        <f>Working_Data[[#This Row],[price2]]/Working_Data[[#This Row],[quantity]]</f>
        <v>1473.49</v>
      </c>
      <c r="M956" s="3">
        <v>1473.49</v>
      </c>
      <c r="N956" t="s">
        <v>35</v>
      </c>
      <c r="O956">
        <v>48</v>
      </c>
      <c r="P956" s="1">
        <v>45614</v>
      </c>
      <c r="Q956">
        <v>398</v>
      </c>
      <c r="R956" t="s">
        <v>29</v>
      </c>
      <c r="S956">
        <v>4</v>
      </c>
      <c r="T956" s="1">
        <v>45687</v>
      </c>
      <c r="U956" t="s">
        <v>36</v>
      </c>
      <c r="V956" t="str">
        <f>TEXT(WEEKDAY(Working_Data[[#This Row],[order_date]],1),"DDDD")</f>
        <v>Wednesday</v>
      </c>
      <c r="W956" t="str">
        <f>TEXT(Working_Data[[#This Row],[order_date]],"mmmm")</f>
        <v>December</v>
      </c>
      <c r="X956" s="7">
        <f>Working_Data[[#This Row],[last_order_date]]-Working_Data[[#This Row],[signup_date]]</f>
        <v>-268</v>
      </c>
      <c r="Y956" s="7">
        <f>IF(Working_Data[[#This Row],[churned]]="Active",1,0)</f>
        <v>1</v>
      </c>
      <c r="Z956" s="7">
        <f>YEAR(Working_Data[[#This Row],[order_date]])</f>
        <v>2023</v>
      </c>
    </row>
    <row r="957" spans="1:26" x14ac:dyDescent="0.25">
      <c r="A957" t="s">
        <v>1964</v>
      </c>
      <c r="B957" t="s">
        <v>38</v>
      </c>
      <c r="C957" t="s">
        <v>22</v>
      </c>
      <c r="D957" t="s">
        <v>52</v>
      </c>
      <c r="E957" s="1">
        <v>45273</v>
      </c>
      <c r="F957" t="s">
        <v>1965</v>
      </c>
      <c r="G957" s="1">
        <v>45274</v>
      </c>
      <c r="H957" t="s">
        <v>58</v>
      </c>
      <c r="I957" t="s">
        <v>48</v>
      </c>
      <c r="J957" t="s">
        <v>49</v>
      </c>
      <c r="K957">
        <v>3</v>
      </c>
      <c r="L957" s="3">
        <f>Working_Data[[#This Row],[price2]]/Working_Data[[#This Row],[quantity]]</f>
        <v>222.18666666666664</v>
      </c>
      <c r="M957" s="3">
        <v>666.56</v>
      </c>
      <c r="N957" t="s">
        <v>35</v>
      </c>
      <c r="O957">
        <v>33</v>
      </c>
      <c r="P957" s="1">
        <v>45586</v>
      </c>
      <c r="Q957">
        <v>141</v>
      </c>
      <c r="R957" t="s">
        <v>43</v>
      </c>
      <c r="S957">
        <v>4</v>
      </c>
      <c r="T957" s="1">
        <v>45588</v>
      </c>
      <c r="U957" t="s">
        <v>36</v>
      </c>
      <c r="V957" t="str">
        <f>TEXT(WEEKDAY(Working_Data[[#This Row],[order_date]],1),"DDDD")</f>
        <v>Thursday</v>
      </c>
      <c r="W957" t="str">
        <f>TEXT(Working_Data[[#This Row],[order_date]],"mmmm")</f>
        <v>December</v>
      </c>
      <c r="X957" s="7">
        <f>Working_Data[[#This Row],[last_order_date]]-Working_Data[[#This Row],[signup_date]]</f>
        <v>313</v>
      </c>
      <c r="Y957" s="7">
        <f>IF(Working_Data[[#This Row],[churned]]="Active",1,0)</f>
        <v>0</v>
      </c>
      <c r="Z957" s="7">
        <f>YEAR(Working_Data[[#This Row],[order_date]])</f>
        <v>2023</v>
      </c>
    </row>
    <row r="958" spans="1:26" x14ac:dyDescent="0.25">
      <c r="A958" t="s">
        <v>1966</v>
      </c>
      <c r="B958" t="s">
        <v>45</v>
      </c>
      <c r="C958" t="s">
        <v>22</v>
      </c>
      <c r="D958" t="s">
        <v>77</v>
      </c>
      <c r="E958" s="1">
        <v>45664</v>
      </c>
      <c r="F958" t="s">
        <v>1967</v>
      </c>
      <c r="G958" s="1">
        <v>45274</v>
      </c>
      <c r="H958" t="s">
        <v>25</v>
      </c>
      <c r="I958" t="s">
        <v>26</v>
      </c>
      <c r="J958" t="s">
        <v>49</v>
      </c>
      <c r="K958">
        <v>2</v>
      </c>
      <c r="L958" s="3">
        <f>Working_Data[[#This Row],[price2]]/Working_Data[[#This Row],[quantity]]</f>
        <v>686.03</v>
      </c>
      <c r="M958" s="3">
        <v>1372.06</v>
      </c>
      <c r="N958" t="s">
        <v>35</v>
      </c>
      <c r="O958">
        <v>8</v>
      </c>
      <c r="P958" s="1">
        <v>45484</v>
      </c>
      <c r="Q958">
        <v>372</v>
      </c>
      <c r="R958" t="s">
        <v>29</v>
      </c>
      <c r="S958">
        <v>2</v>
      </c>
      <c r="T958" s="1">
        <v>45793</v>
      </c>
      <c r="U958" t="s">
        <v>60</v>
      </c>
      <c r="V958" t="str">
        <f>TEXT(WEEKDAY(Working_Data[[#This Row],[order_date]],1),"DDDD")</f>
        <v>Thursday</v>
      </c>
      <c r="W958" t="str">
        <f>TEXT(Working_Data[[#This Row],[order_date]],"mmmm")</f>
        <v>December</v>
      </c>
      <c r="X958" s="7">
        <f>Working_Data[[#This Row],[last_order_date]]-Working_Data[[#This Row],[signup_date]]</f>
        <v>-180</v>
      </c>
      <c r="Y958" s="7">
        <f>IF(Working_Data[[#This Row],[churned]]="Active",1,0)</f>
        <v>1</v>
      </c>
      <c r="Z958" s="7">
        <f>YEAR(Working_Data[[#This Row],[order_date]])</f>
        <v>2023</v>
      </c>
    </row>
    <row r="959" spans="1:26" x14ac:dyDescent="0.25">
      <c r="A959" t="s">
        <v>1968</v>
      </c>
      <c r="B959" t="s">
        <v>38</v>
      </c>
      <c r="C959" t="s">
        <v>39</v>
      </c>
      <c r="D959" t="s">
        <v>32</v>
      </c>
      <c r="E959" s="1">
        <v>45709</v>
      </c>
      <c r="F959" t="s">
        <v>1969</v>
      </c>
      <c r="G959" s="1">
        <v>45274</v>
      </c>
      <c r="H959" t="s">
        <v>58</v>
      </c>
      <c r="I959" t="s">
        <v>42</v>
      </c>
      <c r="J959" t="s">
        <v>27</v>
      </c>
      <c r="K959">
        <v>1</v>
      </c>
      <c r="L959" s="3">
        <f>Working_Data[[#This Row],[price2]]/Working_Data[[#This Row],[quantity]]</f>
        <v>733.1</v>
      </c>
      <c r="M959" s="3">
        <v>733.1</v>
      </c>
      <c r="N959" t="s">
        <v>50</v>
      </c>
      <c r="O959">
        <v>22</v>
      </c>
      <c r="P959" s="1">
        <v>45825</v>
      </c>
      <c r="Q959">
        <v>226</v>
      </c>
      <c r="R959" t="s">
        <v>43</v>
      </c>
      <c r="S959">
        <v>2</v>
      </c>
      <c r="T959" s="1">
        <v>45854</v>
      </c>
      <c r="U959" t="s">
        <v>30</v>
      </c>
      <c r="V959" t="str">
        <f>TEXT(WEEKDAY(Working_Data[[#This Row],[order_date]],1),"DDDD")</f>
        <v>Thursday</v>
      </c>
      <c r="W959" t="str">
        <f>TEXT(Working_Data[[#This Row],[order_date]],"mmmm")</f>
        <v>December</v>
      </c>
      <c r="X959" s="7">
        <f>Working_Data[[#This Row],[last_order_date]]-Working_Data[[#This Row],[signup_date]]</f>
        <v>116</v>
      </c>
      <c r="Y959" s="7">
        <f>IF(Working_Data[[#This Row],[churned]]="Active",1,0)</f>
        <v>0</v>
      </c>
      <c r="Z959" s="7">
        <f>YEAR(Working_Data[[#This Row],[order_date]])</f>
        <v>2023</v>
      </c>
    </row>
    <row r="960" spans="1:26" x14ac:dyDescent="0.25">
      <c r="A960" t="s">
        <v>1970</v>
      </c>
      <c r="B960" t="s">
        <v>45</v>
      </c>
      <c r="C960" t="s">
        <v>39</v>
      </c>
      <c r="D960" t="s">
        <v>56</v>
      </c>
      <c r="E960" s="1">
        <v>45872</v>
      </c>
      <c r="F960" t="s">
        <v>1971</v>
      </c>
      <c r="G960" s="1">
        <v>45274</v>
      </c>
      <c r="H960" t="s">
        <v>58</v>
      </c>
      <c r="I960" t="s">
        <v>48</v>
      </c>
      <c r="J960" t="s">
        <v>49</v>
      </c>
      <c r="K960">
        <v>1</v>
      </c>
      <c r="L960" s="3">
        <f>Working_Data[[#This Row],[price2]]/Working_Data[[#This Row],[quantity]]</f>
        <v>978.87</v>
      </c>
      <c r="M960" s="3">
        <v>978.87</v>
      </c>
      <c r="N960" t="s">
        <v>28</v>
      </c>
      <c r="O960">
        <v>42</v>
      </c>
      <c r="P960" s="1">
        <v>45762</v>
      </c>
      <c r="Q960">
        <v>171</v>
      </c>
      <c r="R960" t="s">
        <v>43</v>
      </c>
      <c r="S960">
        <v>5</v>
      </c>
      <c r="T960" s="1">
        <v>45658</v>
      </c>
      <c r="U960" t="s">
        <v>36</v>
      </c>
      <c r="V960" t="str">
        <f>TEXT(WEEKDAY(Working_Data[[#This Row],[order_date]],1),"DDDD")</f>
        <v>Thursday</v>
      </c>
      <c r="W960" t="str">
        <f>TEXT(Working_Data[[#This Row],[order_date]],"mmmm")</f>
        <v>December</v>
      </c>
      <c r="X960" s="7">
        <f>Working_Data[[#This Row],[last_order_date]]-Working_Data[[#This Row],[signup_date]]</f>
        <v>-110</v>
      </c>
      <c r="Y960" s="7">
        <f>IF(Working_Data[[#This Row],[churned]]="Active",1,0)</f>
        <v>0</v>
      </c>
      <c r="Z960" s="7">
        <f>YEAR(Working_Data[[#This Row],[order_date]])</f>
        <v>2023</v>
      </c>
    </row>
    <row r="961" spans="1:26" x14ac:dyDescent="0.25">
      <c r="A961" t="s">
        <v>1972</v>
      </c>
      <c r="B961" t="s">
        <v>38</v>
      </c>
      <c r="C961" t="s">
        <v>22</v>
      </c>
      <c r="D961" t="s">
        <v>52</v>
      </c>
      <c r="E961" s="1">
        <v>45424</v>
      </c>
      <c r="F961" t="s">
        <v>1973</v>
      </c>
      <c r="G961" s="1">
        <v>45274</v>
      </c>
      <c r="H961" t="s">
        <v>58</v>
      </c>
      <c r="I961" t="s">
        <v>48</v>
      </c>
      <c r="J961" t="s">
        <v>67</v>
      </c>
      <c r="K961">
        <v>4</v>
      </c>
      <c r="L961" s="3">
        <f>Working_Data[[#This Row],[price2]]/Working_Data[[#This Row],[quantity]]</f>
        <v>123.32</v>
      </c>
      <c r="M961" s="3">
        <v>493.28</v>
      </c>
      <c r="N961" t="s">
        <v>28</v>
      </c>
      <c r="O961">
        <v>9</v>
      </c>
      <c r="P961" s="1">
        <v>45766</v>
      </c>
      <c r="Q961">
        <v>276</v>
      </c>
      <c r="R961" t="s">
        <v>29</v>
      </c>
      <c r="S961">
        <v>1</v>
      </c>
      <c r="T961" s="1">
        <v>45853</v>
      </c>
      <c r="U961" t="s">
        <v>60</v>
      </c>
      <c r="V961" t="str">
        <f>TEXT(WEEKDAY(Working_Data[[#This Row],[order_date]],1),"DDDD")</f>
        <v>Thursday</v>
      </c>
      <c r="W961" t="str">
        <f>TEXT(Working_Data[[#This Row],[order_date]],"mmmm")</f>
        <v>December</v>
      </c>
      <c r="X961" s="7">
        <f>Working_Data[[#This Row],[last_order_date]]-Working_Data[[#This Row],[signup_date]]</f>
        <v>342</v>
      </c>
      <c r="Y961" s="7">
        <f>IF(Working_Data[[#This Row],[churned]]="Active",1,0)</f>
        <v>1</v>
      </c>
      <c r="Z961" s="7">
        <f>YEAR(Working_Data[[#This Row],[order_date]])</f>
        <v>2023</v>
      </c>
    </row>
    <row r="962" spans="1:26" x14ac:dyDescent="0.25">
      <c r="A962" t="s">
        <v>1974</v>
      </c>
      <c r="B962" t="s">
        <v>38</v>
      </c>
      <c r="C962" t="s">
        <v>39</v>
      </c>
      <c r="D962" t="s">
        <v>32</v>
      </c>
      <c r="E962" s="1">
        <v>45996</v>
      </c>
      <c r="F962" t="s">
        <v>1975</v>
      </c>
      <c r="G962" s="1">
        <v>45274</v>
      </c>
      <c r="H962" t="s">
        <v>25</v>
      </c>
      <c r="I962" t="s">
        <v>42</v>
      </c>
      <c r="J962" t="s">
        <v>27</v>
      </c>
      <c r="K962">
        <v>2</v>
      </c>
      <c r="L962" s="3">
        <f>Working_Data[[#This Row],[price2]]/Working_Data[[#This Row],[quantity]]</f>
        <v>674.25</v>
      </c>
      <c r="M962" s="3">
        <v>1348.5</v>
      </c>
      <c r="N962" t="s">
        <v>35</v>
      </c>
      <c r="O962">
        <v>11</v>
      </c>
      <c r="P962" s="1">
        <v>45302</v>
      </c>
      <c r="Q962">
        <v>164</v>
      </c>
      <c r="R962" t="s">
        <v>29</v>
      </c>
      <c r="S962">
        <v>1</v>
      </c>
      <c r="T962" s="1">
        <v>45692</v>
      </c>
      <c r="U962" t="s">
        <v>36</v>
      </c>
      <c r="V962" t="str">
        <f>TEXT(WEEKDAY(Working_Data[[#This Row],[order_date]],1),"DDDD")</f>
        <v>Thursday</v>
      </c>
      <c r="W962" t="str">
        <f>TEXT(Working_Data[[#This Row],[order_date]],"mmmm")</f>
        <v>December</v>
      </c>
      <c r="X962" s="7">
        <f>Working_Data[[#This Row],[last_order_date]]-Working_Data[[#This Row],[signup_date]]</f>
        <v>-694</v>
      </c>
      <c r="Y962" s="7">
        <f>IF(Working_Data[[#This Row],[churned]]="Active",1,0)</f>
        <v>1</v>
      </c>
      <c r="Z962" s="7">
        <f>YEAR(Working_Data[[#This Row],[order_date]])</f>
        <v>2023</v>
      </c>
    </row>
    <row r="963" spans="1:26" x14ac:dyDescent="0.25">
      <c r="A963" t="s">
        <v>1976</v>
      </c>
      <c r="B963" t="s">
        <v>21</v>
      </c>
      <c r="C963" t="s">
        <v>39</v>
      </c>
      <c r="D963" t="s">
        <v>23</v>
      </c>
      <c r="E963" s="1">
        <v>45904</v>
      </c>
      <c r="F963" t="s">
        <v>1977</v>
      </c>
      <c r="G963" s="1">
        <v>45274</v>
      </c>
      <c r="H963" t="s">
        <v>25</v>
      </c>
      <c r="I963" t="s">
        <v>48</v>
      </c>
      <c r="J963" t="s">
        <v>27</v>
      </c>
      <c r="K963">
        <v>3</v>
      </c>
      <c r="L963" s="3">
        <f>Working_Data[[#This Row],[price2]]/Working_Data[[#This Row],[quantity]]</f>
        <v>337.2</v>
      </c>
      <c r="M963" s="3">
        <v>1011.6</v>
      </c>
      <c r="N963" t="s">
        <v>35</v>
      </c>
      <c r="O963">
        <v>24</v>
      </c>
      <c r="P963" s="1">
        <v>45363</v>
      </c>
      <c r="Q963">
        <v>423</v>
      </c>
      <c r="R963" t="s">
        <v>29</v>
      </c>
      <c r="S963">
        <v>3</v>
      </c>
      <c r="T963" s="1">
        <v>45996</v>
      </c>
      <c r="U963" t="s">
        <v>60</v>
      </c>
      <c r="V963" t="str">
        <f>TEXT(WEEKDAY(Working_Data[[#This Row],[order_date]],1),"DDDD")</f>
        <v>Thursday</v>
      </c>
      <c r="W963" t="str">
        <f>TEXT(Working_Data[[#This Row],[order_date]],"mmmm")</f>
        <v>December</v>
      </c>
      <c r="X963" s="7">
        <f>Working_Data[[#This Row],[last_order_date]]-Working_Data[[#This Row],[signup_date]]</f>
        <v>-541</v>
      </c>
      <c r="Y963" s="7">
        <f>IF(Working_Data[[#This Row],[churned]]="Active",1,0)</f>
        <v>1</v>
      </c>
      <c r="Z963" s="7">
        <f>YEAR(Working_Data[[#This Row],[order_date]])</f>
        <v>2023</v>
      </c>
    </row>
    <row r="964" spans="1:26" x14ac:dyDescent="0.25">
      <c r="A964" t="s">
        <v>1978</v>
      </c>
      <c r="B964" t="s">
        <v>21</v>
      </c>
      <c r="C964" t="s">
        <v>39</v>
      </c>
      <c r="D964" t="s">
        <v>32</v>
      </c>
      <c r="E964" s="1">
        <v>45430</v>
      </c>
      <c r="F964" t="s">
        <v>1979</v>
      </c>
      <c r="G964" s="1">
        <v>45274</v>
      </c>
      <c r="H964" t="s">
        <v>47</v>
      </c>
      <c r="I964" t="s">
        <v>54</v>
      </c>
      <c r="J964" t="s">
        <v>64</v>
      </c>
      <c r="K964">
        <v>2</v>
      </c>
      <c r="L964" s="3">
        <f>Working_Data[[#This Row],[price2]]/Working_Data[[#This Row],[quantity]]</f>
        <v>449.61</v>
      </c>
      <c r="M964" s="3">
        <v>899.22</v>
      </c>
      <c r="N964" t="s">
        <v>50</v>
      </c>
      <c r="O964">
        <v>17</v>
      </c>
      <c r="P964" s="1">
        <v>45746</v>
      </c>
      <c r="Q964">
        <v>48</v>
      </c>
      <c r="R964" t="s">
        <v>43</v>
      </c>
      <c r="S964">
        <v>1</v>
      </c>
      <c r="T964" s="1">
        <v>45591</v>
      </c>
      <c r="U964" t="s">
        <v>36</v>
      </c>
      <c r="V964" t="str">
        <f>TEXT(WEEKDAY(Working_Data[[#This Row],[order_date]],1),"DDDD")</f>
        <v>Thursday</v>
      </c>
      <c r="W964" t="str">
        <f>TEXT(Working_Data[[#This Row],[order_date]],"mmmm")</f>
        <v>December</v>
      </c>
      <c r="X964" s="7">
        <f>Working_Data[[#This Row],[last_order_date]]-Working_Data[[#This Row],[signup_date]]</f>
        <v>316</v>
      </c>
      <c r="Y964" s="7">
        <f>IF(Working_Data[[#This Row],[churned]]="Active",1,0)</f>
        <v>0</v>
      </c>
      <c r="Z964" s="7">
        <f>YEAR(Working_Data[[#This Row],[order_date]])</f>
        <v>2023</v>
      </c>
    </row>
    <row r="965" spans="1:26" x14ac:dyDescent="0.25">
      <c r="A965" t="s">
        <v>1980</v>
      </c>
      <c r="B965" t="s">
        <v>21</v>
      </c>
      <c r="C965" t="s">
        <v>39</v>
      </c>
      <c r="D965" t="s">
        <v>77</v>
      </c>
      <c r="E965" s="1">
        <v>45737</v>
      </c>
      <c r="F965" t="s">
        <v>1981</v>
      </c>
      <c r="G965" s="1">
        <v>45274</v>
      </c>
      <c r="H965" t="s">
        <v>25</v>
      </c>
      <c r="I965" t="s">
        <v>42</v>
      </c>
      <c r="J965" t="s">
        <v>59</v>
      </c>
      <c r="K965">
        <v>5</v>
      </c>
      <c r="L965" s="3">
        <f>Working_Data[[#This Row],[price2]]/Working_Data[[#This Row],[quantity]]</f>
        <v>225.36999999999998</v>
      </c>
      <c r="M965" s="3">
        <v>1126.8499999999999</v>
      </c>
      <c r="N965" t="s">
        <v>50</v>
      </c>
      <c r="O965">
        <v>46</v>
      </c>
      <c r="P965" s="1">
        <v>45723</v>
      </c>
      <c r="Q965">
        <v>395</v>
      </c>
      <c r="R965" t="s">
        <v>29</v>
      </c>
      <c r="S965">
        <v>3</v>
      </c>
      <c r="T965" s="1">
        <v>45616</v>
      </c>
      <c r="U965" t="s">
        <v>60</v>
      </c>
      <c r="V965" t="str">
        <f>TEXT(WEEKDAY(Working_Data[[#This Row],[order_date]],1),"DDDD")</f>
        <v>Thursday</v>
      </c>
      <c r="W965" t="str">
        <f>TEXT(Working_Data[[#This Row],[order_date]],"mmmm")</f>
        <v>December</v>
      </c>
      <c r="X965" s="7">
        <f>Working_Data[[#This Row],[last_order_date]]-Working_Data[[#This Row],[signup_date]]</f>
        <v>-14</v>
      </c>
      <c r="Y965" s="7">
        <f>IF(Working_Data[[#This Row],[churned]]="Active",1,0)</f>
        <v>1</v>
      </c>
      <c r="Z965" s="7">
        <f>YEAR(Working_Data[[#This Row],[order_date]])</f>
        <v>2023</v>
      </c>
    </row>
    <row r="966" spans="1:26" x14ac:dyDescent="0.25">
      <c r="A966" t="s">
        <v>1982</v>
      </c>
      <c r="B966" t="s">
        <v>38</v>
      </c>
      <c r="C966" t="s">
        <v>82</v>
      </c>
      <c r="D966" t="s">
        <v>52</v>
      </c>
      <c r="E966" s="1">
        <v>45498</v>
      </c>
      <c r="F966" t="s">
        <v>1983</v>
      </c>
      <c r="G966" s="1">
        <v>45275</v>
      </c>
      <c r="H966" t="s">
        <v>41</v>
      </c>
      <c r="I966" t="s">
        <v>63</v>
      </c>
      <c r="J966" t="s">
        <v>49</v>
      </c>
      <c r="K966">
        <v>2</v>
      </c>
      <c r="L966" s="3">
        <f>Working_Data[[#This Row],[price2]]/Working_Data[[#This Row],[quantity]]</f>
        <v>303.755</v>
      </c>
      <c r="M966" s="3">
        <v>607.51</v>
      </c>
      <c r="N966" t="s">
        <v>50</v>
      </c>
      <c r="O966">
        <v>19</v>
      </c>
      <c r="P966" s="1">
        <v>45903</v>
      </c>
      <c r="Q966">
        <v>88</v>
      </c>
      <c r="R966" t="s">
        <v>29</v>
      </c>
      <c r="S966">
        <v>4</v>
      </c>
      <c r="T966" s="1">
        <v>45754</v>
      </c>
      <c r="U966" t="s">
        <v>30</v>
      </c>
      <c r="V966" t="str">
        <f>TEXT(WEEKDAY(Working_Data[[#This Row],[order_date]],1),"DDDD")</f>
        <v>Friday</v>
      </c>
      <c r="W966" t="str">
        <f>TEXT(Working_Data[[#This Row],[order_date]],"mmmm")</f>
        <v>December</v>
      </c>
      <c r="X966" s="7">
        <f>Working_Data[[#This Row],[last_order_date]]-Working_Data[[#This Row],[signup_date]]</f>
        <v>405</v>
      </c>
      <c r="Y966" s="7">
        <f>IF(Working_Data[[#This Row],[churned]]="Active",1,0)</f>
        <v>1</v>
      </c>
      <c r="Z966" s="7">
        <f>YEAR(Working_Data[[#This Row],[order_date]])</f>
        <v>2023</v>
      </c>
    </row>
    <row r="967" spans="1:26" x14ac:dyDescent="0.25">
      <c r="A967" t="s">
        <v>1984</v>
      </c>
      <c r="B967" t="s">
        <v>38</v>
      </c>
      <c r="C967" t="s">
        <v>39</v>
      </c>
      <c r="D967" t="s">
        <v>56</v>
      </c>
      <c r="E967" s="1">
        <v>45487</v>
      </c>
      <c r="F967" t="s">
        <v>1985</v>
      </c>
      <c r="G967" s="1">
        <v>45275</v>
      </c>
      <c r="H967" t="s">
        <v>25</v>
      </c>
      <c r="I967" t="s">
        <v>63</v>
      </c>
      <c r="J967" t="s">
        <v>49</v>
      </c>
      <c r="K967">
        <v>5</v>
      </c>
      <c r="L967" s="3">
        <f>Working_Data[[#This Row],[price2]]/Working_Data[[#This Row],[quantity]]</f>
        <v>251.07800000000003</v>
      </c>
      <c r="M967" s="3">
        <v>1255.3900000000001</v>
      </c>
      <c r="N967" t="s">
        <v>28</v>
      </c>
      <c r="O967">
        <v>29</v>
      </c>
      <c r="P967" s="1">
        <v>45838</v>
      </c>
      <c r="Q967">
        <v>120</v>
      </c>
      <c r="R967" t="s">
        <v>29</v>
      </c>
      <c r="S967">
        <v>4</v>
      </c>
      <c r="T967" s="1">
        <v>45781</v>
      </c>
      <c r="U967" t="s">
        <v>60</v>
      </c>
      <c r="V967" t="str">
        <f>TEXT(WEEKDAY(Working_Data[[#This Row],[order_date]],1),"DDDD")</f>
        <v>Friday</v>
      </c>
      <c r="W967" t="str">
        <f>TEXT(Working_Data[[#This Row],[order_date]],"mmmm")</f>
        <v>December</v>
      </c>
      <c r="X967" s="7">
        <f>Working_Data[[#This Row],[last_order_date]]-Working_Data[[#This Row],[signup_date]]</f>
        <v>351</v>
      </c>
      <c r="Y967" s="7">
        <f>IF(Working_Data[[#This Row],[churned]]="Active",1,0)</f>
        <v>1</v>
      </c>
      <c r="Z967" s="7">
        <f>YEAR(Working_Data[[#This Row],[order_date]])</f>
        <v>2023</v>
      </c>
    </row>
    <row r="968" spans="1:26" x14ac:dyDescent="0.25">
      <c r="A968" t="s">
        <v>1986</v>
      </c>
      <c r="B968" t="s">
        <v>21</v>
      </c>
      <c r="C968" t="s">
        <v>39</v>
      </c>
      <c r="D968" t="s">
        <v>56</v>
      </c>
      <c r="E968" s="1">
        <v>44938</v>
      </c>
      <c r="F968" t="s">
        <v>1987</v>
      </c>
      <c r="G968" s="1">
        <v>45275</v>
      </c>
      <c r="H968" t="s">
        <v>58</v>
      </c>
      <c r="I968" t="s">
        <v>63</v>
      </c>
      <c r="J968" t="s">
        <v>27</v>
      </c>
      <c r="K968">
        <v>1</v>
      </c>
      <c r="L968" s="3">
        <f>Working_Data[[#This Row],[price2]]/Working_Data[[#This Row],[quantity]]</f>
        <v>1263.3900000000001</v>
      </c>
      <c r="M968" s="3">
        <v>1263.3900000000001</v>
      </c>
      <c r="N968" t="s">
        <v>28</v>
      </c>
      <c r="O968">
        <v>40</v>
      </c>
      <c r="P968" s="1">
        <v>45623</v>
      </c>
      <c r="Q968">
        <v>468</v>
      </c>
      <c r="R968" t="s">
        <v>43</v>
      </c>
      <c r="S968">
        <v>5</v>
      </c>
      <c r="T968" s="1">
        <v>45535</v>
      </c>
      <c r="U968" t="s">
        <v>36</v>
      </c>
      <c r="V968" t="str">
        <f>TEXT(WEEKDAY(Working_Data[[#This Row],[order_date]],1),"DDDD")</f>
        <v>Friday</v>
      </c>
      <c r="W968" t="str">
        <f>TEXT(Working_Data[[#This Row],[order_date]],"mmmm")</f>
        <v>December</v>
      </c>
      <c r="X968" s="7">
        <f>Working_Data[[#This Row],[last_order_date]]-Working_Data[[#This Row],[signup_date]]</f>
        <v>685</v>
      </c>
      <c r="Y968" s="7">
        <f>IF(Working_Data[[#This Row],[churned]]="Active",1,0)</f>
        <v>0</v>
      </c>
      <c r="Z968" s="7">
        <f>YEAR(Working_Data[[#This Row],[order_date]])</f>
        <v>2023</v>
      </c>
    </row>
    <row r="969" spans="1:26" x14ac:dyDescent="0.25">
      <c r="A969" t="s">
        <v>1988</v>
      </c>
      <c r="B969" t="s">
        <v>45</v>
      </c>
      <c r="C969" t="s">
        <v>22</v>
      </c>
      <c r="D969" t="s">
        <v>56</v>
      </c>
      <c r="E969" s="1">
        <v>45351</v>
      </c>
      <c r="F969" t="s">
        <v>1989</v>
      </c>
      <c r="G969" s="1">
        <v>45275</v>
      </c>
      <c r="H969" t="s">
        <v>25</v>
      </c>
      <c r="I969" t="s">
        <v>63</v>
      </c>
      <c r="J969" t="s">
        <v>27</v>
      </c>
      <c r="K969">
        <v>2</v>
      </c>
      <c r="L969" s="3">
        <f>Working_Data[[#This Row],[price2]]/Working_Data[[#This Row],[quantity]]</f>
        <v>177.05</v>
      </c>
      <c r="M969" s="3">
        <v>354.1</v>
      </c>
      <c r="N969" t="s">
        <v>50</v>
      </c>
      <c r="O969">
        <v>15</v>
      </c>
      <c r="P969" s="1">
        <v>45672</v>
      </c>
      <c r="Q969">
        <v>3</v>
      </c>
      <c r="R969" t="s">
        <v>29</v>
      </c>
      <c r="S969">
        <v>5</v>
      </c>
      <c r="T969" s="1">
        <v>45877</v>
      </c>
      <c r="U969" t="s">
        <v>36</v>
      </c>
      <c r="V969" t="str">
        <f>TEXT(WEEKDAY(Working_Data[[#This Row],[order_date]],1),"DDDD")</f>
        <v>Friday</v>
      </c>
      <c r="W969" t="str">
        <f>TEXT(Working_Data[[#This Row],[order_date]],"mmmm")</f>
        <v>December</v>
      </c>
      <c r="X969" s="7">
        <f>Working_Data[[#This Row],[last_order_date]]-Working_Data[[#This Row],[signup_date]]</f>
        <v>321</v>
      </c>
      <c r="Y969" s="7">
        <f>IF(Working_Data[[#This Row],[churned]]="Active",1,0)</f>
        <v>1</v>
      </c>
      <c r="Z969" s="7">
        <f>YEAR(Working_Data[[#This Row],[order_date]])</f>
        <v>2023</v>
      </c>
    </row>
    <row r="970" spans="1:26" x14ac:dyDescent="0.25">
      <c r="A970" t="s">
        <v>1990</v>
      </c>
      <c r="B970" t="s">
        <v>21</v>
      </c>
      <c r="C970" t="s">
        <v>39</v>
      </c>
      <c r="D970" t="s">
        <v>52</v>
      </c>
      <c r="E970" s="1">
        <v>45997</v>
      </c>
      <c r="F970" t="s">
        <v>1991</v>
      </c>
      <c r="G970" s="1">
        <v>45275</v>
      </c>
      <c r="H970" t="s">
        <v>34</v>
      </c>
      <c r="I970" t="s">
        <v>48</v>
      </c>
      <c r="J970" t="s">
        <v>64</v>
      </c>
      <c r="K970">
        <v>5</v>
      </c>
      <c r="L970" s="3">
        <f>Working_Data[[#This Row],[price2]]/Working_Data[[#This Row],[quantity]]</f>
        <v>128.066</v>
      </c>
      <c r="M970" s="3">
        <v>640.33000000000004</v>
      </c>
      <c r="N970" t="s">
        <v>28</v>
      </c>
      <c r="O970">
        <v>44</v>
      </c>
      <c r="P970" s="1">
        <v>45687</v>
      </c>
      <c r="Q970">
        <v>74</v>
      </c>
      <c r="R970" t="s">
        <v>43</v>
      </c>
      <c r="S970">
        <v>2</v>
      </c>
      <c r="T970" s="1">
        <v>45905</v>
      </c>
      <c r="U970" t="s">
        <v>36</v>
      </c>
      <c r="V970" t="str">
        <f>TEXT(WEEKDAY(Working_Data[[#This Row],[order_date]],1),"DDDD")</f>
        <v>Friday</v>
      </c>
      <c r="W970" t="str">
        <f>TEXT(Working_Data[[#This Row],[order_date]],"mmmm")</f>
        <v>December</v>
      </c>
      <c r="X970" s="7">
        <f>Working_Data[[#This Row],[last_order_date]]-Working_Data[[#This Row],[signup_date]]</f>
        <v>-310</v>
      </c>
      <c r="Y970" s="7">
        <f>IF(Working_Data[[#This Row],[churned]]="Active",1,0)</f>
        <v>0</v>
      </c>
      <c r="Z970" s="7">
        <f>YEAR(Working_Data[[#This Row],[order_date]])</f>
        <v>2023</v>
      </c>
    </row>
    <row r="971" spans="1:26" x14ac:dyDescent="0.25">
      <c r="A971" t="s">
        <v>1992</v>
      </c>
      <c r="B971" t="s">
        <v>21</v>
      </c>
      <c r="C971" t="s">
        <v>39</v>
      </c>
      <c r="D971" t="s">
        <v>77</v>
      </c>
      <c r="E971" s="1">
        <v>45714</v>
      </c>
      <c r="F971" t="s">
        <v>1993</v>
      </c>
      <c r="G971" s="1">
        <v>45275</v>
      </c>
      <c r="H971" t="s">
        <v>47</v>
      </c>
      <c r="I971" t="s">
        <v>63</v>
      </c>
      <c r="J971" t="s">
        <v>64</v>
      </c>
      <c r="K971">
        <v>2</v>
      </c>
      <c r="L971" s="3">
        <f>Working_Data[[#This Row],[price2]]/Working_Data[[#This Row],[quantity]]</f>
        <v>98.51</v>
      </c>
      <c r="M971" s="3">
        <v>197.02</v>
      </c>
      <c r="N971" t="s">
        <v>50</v>
      </c>
      <c r="O971">
        <v>36</v>
      </c>
      <c r="P971" s="1">
        <v>45810</v>
      </c>
      <c r="Q971">
        <v>96</v>
      </c>
      <c r="R971" t="s">
        <v>43</v>
      </c>
      <c r="S971">
        <v>4</v>
      </c>
      <c r="T971" s="1">
        <v>45616</v>
      </c>
      <c r="U971" t="s">
        <v>60</v>
      </c>
      <c r="V971" t="str">
        <f>TEXT(WEEKDAY(Working_Data[[#This Row],[order_date]],1),"DDDD")</f>
        <v>Friday</v>
      </c>
      <c r="W971" t="str">
        <f>TEXT(Working_Data[[#This Row],[order_date]],"mmmm")</f>
        <v>December</v>
      </c>
      <c r="X971" s="7">
        <f>Working_Data[[#This Row],[last_order_date]]-Working_Data[[#This Row],[signup_date]]</f>
        <v>96</v>
      </c>
      <c r="Y971" s="7">
        <f>IF(Working_Data[[#This Row],[churned]]="Active",1,0)</f>
        <v>0</v>
      </c>
      <c r="Z971" s="7">
        <f>YEAR(Working_Data[[#This Row],[order_date]])</f>
        <v>2023</v>
      </c>
    </row>
    <row r="972" spans="1:26" x14ac:dyDescent="0.25">
      <c r="A972" t="s">
        <v>1994</v>
      </c>
      <c r="B972" t="s">
        <v>38</v>
      </c>
      <c r="C972" t="s">
        <v>22</v>
      </c>
      <c r="D972" t="s">
        <v>52</v>
      </c>
      <c r="E972" s="1">
        <v>45282</v>
      </c>
      <c r="F972" t="s">
        <v>1995</v>
      </c>
      <c r="G972" s="1">
        <v>45275</v>
      </c>
      <c r="H972" t="s">
        <v>47</v>
      </c>
      <c r="I972" t="s">
        <v>54</v>
      </c>
      <c r="J972" t="s">
        <v>67</v>
      </c>
      <c r="K972">
        <v>5</v>
      </c>
      <c r="L972" s="3">
        <f>Working_Data[[#This Row],[price2]]/Working_Data[[#This Row],[quantity]]</f>
        <v>267.01400000000001</v>
      </c>
      <c r="M972" s="3">
        <v>1335.07</v>
      </c>
      <c r="N972" t="s">
        <v>35</v>
      </c>
      <c r="O972">
        <v>49</v>
      </c>
      <c r="P972" s="1">
        <v>45672</v>
      </c>
      <c r="Q972">
        <v>0</v>
      </c>
      <c r="R972" t="s">
        <v>43</v>
      </c>
      <c r="S972">
        <v>2</v>
      </c>
      <c r="T972" s="1">
        <v>45716</v>
      </c>
      <c r="U972" t="s">
        <v>60</v>
      </c>
      <c r="V972" t="str">
        <f>TEXT(WEEKDAY(Working_Data[[#This Row],[order_date]],1),"DDDD")</f>
        <v>Friday</v>
      </c>
      <c r="W972" t="str">
        <f>TEXT(Working_Data[[#This Row],[order_date]],"mmmm")</f>
        <v>December</v>
      </c>
      <c r="X972" s="7">
        <f>Working_Data[[#This Row],[last_order_date]]-Working_Data[[#This Row],[signup_date]]</f>
        <v>390</v>
      </c>
      <c r="Y972" s="7">
        <f>IF(Working_Data[[#This Row],[churned]]="Active",1,0)</f>
        <v>0</v>
      </c>
      <c r="Z972" s="7">
        <f>YEAR(Working_Data[[#This Row],[order_date]])</f>
        <v>2023</v>
      </c>
    </row>
    <row r="973" spans="1:26" x14ac:dyDescent="0.25">
      <c r="A973" t="s">
        <v>1996</v>
      </c>
      <c r="B973" t="s">
        <v>21</v>
      </c>
      <c r="C973" t="s">
        <v>82</v>
      </c>
      <c r="D973" t="s">
        <v>52</v>
      </c>
      <c r="E973" s="1">
        <v>45283</v>
      </c>
      <c r="F973" t="s">
        <v>1997</v>
      </c>
      <c r="G973" s="1">
        <v>45275</v>
      </c>
      <c r="H973" t="s">
        <v>34</v>
      </c>
      <c r="I973" t="s">
        <v>63</v>
      </c>
      <c r="J973" t="s">
        <v>59</v>
      </c>
      <c r="K973">
        <v>2</v>
      </c>
      <c r="L973" s="3">
        <f>Working_Data[[#This Row],[price2]]/Working_Data[[#This Row],[quantity]]</f>
        <v>540.57500000000005</v>
      </c>
      <c r="M973" s="3">
        <v>1081.1500000000001</v>
      </c>
      <c r="N973" t="s">
        <v>50</v>
      </c>
      <c r="O973">
        <v>12</v>
      </c>
      <c r="P973" s="1">
        <v>45887</v>
      </c>
      <c r="Q973">
        <v>141</v>
      </c>
      <c r="R973" t="s">
        <v>29</v>
      </c>
      <c r="S973">
        <v>5</v>
      </c>
      <c r="T973" s="1">
        <v>45685</v>
      </c>
      <c r="U973" t="s">
        <v>60</v>
      </c>
      <c r="V973" t="str">
        <f>TEXT(WEEKDAY(Working_Data[[#This Row],[order_date]],1),"DDDD")</f>
        <v>Friday</v>
      </c>
      <c r="W973" t="str">
        <f>TEXT(Working_Data[[#This Row],[order_date]],"mmmm")</f>
        <v>December</v>
      </c>
      <c r="X973" s="7">
        <f>Working_Data[[#This Row],[last_order_date]]-Working_Data[[#This Row],[signup_date]]</f>
        <v>604</v>
      </c>
      <c r="Y973" s="7">
        <f>IF(Working_Data[[#This Row],[churned]]="Active",1,0)</f>
        <v>1</v>
      </c>
      <c r="Z973" s="7">
        <f>YEAR(Working_Data[[#This Row],[order_date]])</f>
        <v>2023</v>
      </c>
    </row>
    <row r="974" spans="1:26" x14ac:dyDescent="0.25">
      <c r="A974" t="s">
        <v>1998</v>
      </c>
      <c r="B974" t="s">
        <v>38</v>
      </c>
      <c r="C974" t="s">
        <v>82</v>
      </c>
      <c r="D974" t="s">
        <v>77</v>
      </c>
      <c r="E974" s="1">
        <v>45433</v>
      </c>
      <c r="F974" t="s">
        <v>1999</v>
      </c>
      <c r="G974" s="1">
        <v>45276</v>
      </c>
      <c r="H974" t="s">
        <v>47</v>
      </c>
      <c r="I974" t="s">
        <v>48</v>
      </c>
      <c r="J974" t="s">
        <v>49</v>
      </c>
      <c r="K974">
        <v>4</v>
      </c>
      <c r="L974" s="3">
        <f>Working_Data[[#This Row],[price2]]/Working_Data[[#This Row],[quantity]]</f>
        <v>163.0025</v>
      </c>
      <c r="M974" s="3">
        <v>652.01</v>
      </c>
      <c r="N974" t="s">
        <v>35</v>
      </c>
      <c r="O974">
        <v>28</v>
      </c>
      <c r="P974" s="1">
        <v>45823</v>
      </c>
      <c r="Q974">
        <v>147</v>
      </c>
      <c r="R974" t="s">
        <v>29</v>
      </c>
      <c r="S974">
        <v>4</v>
      </c>
      <c r="T974" s="1">
        <v>45516</v>
      </c>
      <c r="U974" t="s">
        <v>30</v>
      </c>
      <c r="V974" t="str">
        <f>TEXT(WEEKDAY(Working_Data[[#This Row],[order_date]],1),"DDDD")</f>
        <v>Saturday</v>
      </c>
      <c r="W974" t="str">
        <f>TEXT(Working_Data[[#This Row],[order_date]],"mmmm")</f>
        <v>December</v>
      </c>
      <c r="X974" s="7">
        <f>Working_Data[[#This Row],[last_order_date]]-Working_Data[[#This Row],[signup_date]]</f>
        <v>390</v>
      </c>
      <c r="Y974" s="7">
        <f>IF(Working_Data[[#This Row],[churned]]="Active",1,0)</f>
        <v>1</v>
      </c>
      <c r="Z974" s="7">
        <f>YEAR(Working_Data[[#This Row],[order_date]])</f>
        <v>2023</v>
      </c>
    </row>
    <row r="975" spans="1:26" x14ac:dyDescent="0.25">
      <c r="A975" t="s">
        <v>2000</v>
      </c>
      <c r="B975" t="s">
        <v>21</v>
      </c>
      <c r="C975" t="s">
        <v>39</v>
      </c>
      <c r="D975" t="s">
        <v>77</v>
      </c>
      <c r="E975" s="1">
        <v>45437</v>
      </c>
      <c r="F975" t="s">
        <v>2001</v>
      </c>
      <c r="G975" s="1">
        <v>45276</v>
      </c>
      <c r="H975" t="s">
        <v>25</v>
      </c>
      <c r="I975" t="s">
        <v>63</v>
      </c>
      <c r="J975" t="s">
        <v>64</v>
      </c>
      <c r="K975">
        <v>5</v>
      </c>
      <c r="L975" s="3">
        <f>Working_Data[[#This Row],[price2]]/Working_Data[[#This Row],[quantity]]</f>
        <v>37.031999999999996</v>
      </c>
      <c r="M975" s="3">
        <v>185.16</v>
      </c>
      <c r="N975" t="s">
        <v>50</v>
      </c>
      <c r="O975">
        <v>46</v>
      </c>
      <c r="P975" s="1">
        <v>45889</v>
      </c>
      <c r="Q975">
        <v>305</v>
      </c>
      <c r="R975" t="s">
        <v>43</v>
      </c>
      <c r="S975">
        <v>3</v>
      </c>
      <c r="T975" s="1">
        <v>45593</v>
      </c>
      <c r="U975" t="s">
        <v>36</v>
      </c>
      <c r="V975" t="str">
        <f>TEXT(WEEKDAY(Working_Data[[#This Row],[order_date]],1),"DDDD")</f>
        <v>Saturday</v>
      </c>
      <c r="W975" t="str">
        <f>TEXT(Working_Data[[#This Row],[order_date]],"mmmm")</f>
        <v>December</v>
      </c>
      <c r="X975" s="7">
        <f>Working_Data[[#This Row],[last_order_date]]-Working_Data[[#This Row],[signup_date]]</f>
        <v>452</v>
      </c>
      <c r="Y975" s="7">
        <f>IF(Working_Data[[#This Row],[churned]]="Active",1,0)</f>
        <v>0</v>
      </c>
      <c r="Z975" s="7">
        <f>YEAR(Working_Data[[#This Row],[order_date]])</f>
        <v>2023</v>
      </c>
    </row>
    <row r="976" spans="1:26" x14ac:dyDescent="0.25">
      <c r="A976" t="s">
        <v>2002</v>
      </c>
      <c r="B976" t="s">
        <v>21</v>
      </c>
      <c r="C976" t="s">
        <v>22</v>
      </c>
      <c r="D976" t="s">
        <v>52</v>
      </c>
      <c r="E976" s="1">
        <v>45301</v>
      </c>
      <c r="F976" t="s">
        <v>2003</v>
      </c>
      <c r="G976" s="1">
        <v>45276</v>
      </c>
      <c r="H976" t="s">
        <v>25</v>
      </c>
      <c r="I976" t="s">
        <v>26</v>
      </c>
      <c r="J976" t="s">
        <v>59</v>
      </c>
      <c r="K976">
        <v>1</v>
      </c>
      <c r="L976" s="3">
        <f>Working_Data[[#This Row],[price2]]/Working_Data[[#This Row],[quantity]]</f>
        <v>588.86</v>
      </c>
      <c r="M976" s="3">
        <v>588.86</v>
      </c>
      <c r="N976" t="s">
        <v>28</v>
      </c>
      <c r="O976">
        <v>31</v>
      </c>
      <c r="P976" s="1">
        <v>45993</v>
      </c>
      <c r="Q976">
        <v>471</v>
      </c>
      <c r="R976" t="s">
        <v>43</v>
      </c>
      <c r="S976">
        <v>3</v>
      </c>
      <c r="T976" s="1">
        <v>45702</v>
      </c>
      <c r="U976" t="s">
        <v>60</v>
      </c>
      <c r="V976" t="str">
        <f>TEXT(WEEKDAY(Working_Data[[#This Row],[order_date]],1),"DDDD")</f>
        <v>Saturday</v>
      </c>
      <c r="W976" t="str">
        <f>TEXT(Working_Data[[#This Row],[order_date]],"mmmm")</f>
        <v>December</v>
      </c>
      <c r="X976" s="7">
        <f>Working_Data[[#This Row],[last_order_date]]-Working_Data[[#This Row],[signup_date]]</f>
        <v>692</v>
      </c>
      <c r="Y976" s="7">
        <f>IF(Working_Data[[#This Row],[churned]]="Active",1,0)</f>
        <v>0</v>
      </c>
      <c r="Z976" s="7">
        <f>YEAR(Working_Data[[#This Row],[order_date]])</f>
        <v>2023</v>
      </c>
    </row>
    <row r="977" spans="1:26" x14ac:dyDescent="0.25">
      <c r="A977" t="s">
        <v>2004</v>
      </c>
      <c r="B977" t="s">
        <v>38</v>
      </c>
      <c r="C977" t="s">
        <v>82</v>
      </c>
      <c r="D977" t="s">
        <v>32</v>
      </c>
      <c r="E977" s="1">
        <v>45408</v>
      </c>
      <c r="F977" t="s">
        <v>2005</v>
      </c>
      <c r="G977" s="1">
        <v>45276</v>
      </c>
      <c r="H977" t="s">
        <v>34</v>
      </c>
      <c r="I977" t="s">
        <v>54</v>
      </c>
      <c r="J977" t="s">
        <v>49</v>
      </c>
      <c r="K977">
        <v>1</v>
      </c>
      <c r="L977" s="3">
        <f>Working_Data[[#This Row],[price2]]/Working_Data[[#This Row],[quantity]]</f>
        <v>1464.61</v>
      </c>
      <c r="M977" s="3">
        <v>1464.61</v>
      </c>
      <c r="N977" t="s">
        <v>50</v>
      </c>
      <c r="O977">
        <v>15</v>
      </c>
      <c r="P977" s="1">
        <v>45608</v>
      </c>
      <c r="Q977">
        <v>455</v>
      </c>
      <c r="R977" t="s">
        <v>43</v>
      </c>
      <c r="S977">
        <v>4</v>
      </c>
      <c r="T977" s="1">
        <v>45860</v>
      </c>
      <c r="U977" t="s">
        <v>60</v>
      </c>
      <c r="V977" t="str">
        <f>TEXT(WEEKDAY(Working_Data[[#This Row],[order_date]],1),"DDDD")</f>
        <v>Saturday</v>
      </c>
      <c r="W977" t="str">
        <f>TEXT(Working_Data[[#This Row],[order_date]],"mmmm")</f>
        <v>December</v>
      </c>
      <c r="X977" s="7">
        <f>Working_Data[[#This Row],[last_order_date]]-Working_Data[[#This Row],[signup_date]]</f>
        <v>200</v>
      </c>
      <c r="Y977" s="7">
        <f>IF(Working_Data[[#This Row],[churned]]="Active",1,0)</f>
        <v>0</v>
      </c>
      <c r="Z977" s="7">
        <f>YEAR(Working_Data[[#This Row],[order_date]])</f>
        <v>2023</v>
      </c>
    </row>
    <row r="978" spans="1:26" x14ac:dyDescent="0.25">
      <c r="A978" t="s">
        <v>2006</v>
      </c>
      <c r="B978" t="s">
        <v>38</v>
      </c>
      <c r="C978" t="s">
        <v>82</v>
      </c>
      <c r="D978" t="s">
        <v>77</v>
      </c>
      <c r="E978" s="1">
        <v>45270</v>
      </c>
      <c r="F978" t="s">
        <v>2007</v>
      </c>
      <c r="G978" s="1">
        <v>45276</v>
      </c>
      <c r="H978" t="s">
        <v>25</v>
      </c>
      <c r="I978" t="s">
        <v>42</v>
      </c>
      <c r="J978" t="s">
        <v>59</v>
      </c>
      <c r="K978">
        <v>2</v>
      </c>
      <c r="L978" s="3">
        <f>Working_Data[[#This Row],[price2]]/Working_Data[[#This Row],[quantity]]</f>
        <v>584.82000000000005</v>
      </c>
      <c r="M978" s="3">
        <v>1169.6400000000001</v>
      </c>
      <c r="N978" t="s">
        <v>50</v>
      </c>
      <c r="O978">
        <v>26</v>
      </c>
      <c r="P978" s="1">
        <v>45623</v>
      </c>
      <c r="Q978">
        <v>306</v>
      </c>
      <c r="R978" t="s">
        <v>43</v>
      </c>
      <c r="S978">
        <v>4</v>
      </c>
      <c r="T978" s="1">
        <v>45665</v>
      </c>
      <c r="U978" t="s">
        <v>30</v>
      </c>
      <c r="V978" t="str">
        <f>TEXT(WEEKDAY(Working_Data[[#This Row],[order_date]],1),"DDDD")</f>
        <v>Saturday</v>
      </c>
      <c r="W978" t="str">
        <f>TEXT(Working_Data[[#This Row],[order_date]],"mmmm")</f>
        <v>December</v>
      </c>
      <c r="X978" s="7">
        <f>Working_Data[[#This Row],[last_order_date]]-Working_Data[[#This Row],[signup_date]]</f>
        <v>353</v>
      </c>
      <c r="Y978" s="7">
        <f>IF(Working_Data[[#This Row],[churned]]="Active",1,0)</f>
        <v>0</v>
      </c>
      <c r="Z978" s="7">
        <f>YEAR(Working_Data[[#This Row],[order_date]])</f>
        <v>2023</v>
      </c>
    </row>
    <row r="979" spans="1:26" x14ac:dyDescent="0.25">
      <c r="A979" t="s">
        <v>2008</v>
      </c>
      <c r="B979" t="s">
        <v>45</v>
      </c>
      <c r="C979" t="s">
        <v>22</v>
      </c>
      <c r="D979" t="s">
        <v>32</v>
      </c>
      <c r="E979" s="1">
        <v>45302</v>
      </c>
      <c r="F979" t="s">
        <v>2009</v>
      </c>
      <c r="G979" s="1">
        <v>45276</v>
      </c>
      <c r="H979" t="s">
        <v>34</v>
      </c>
      <c r="I979" t="s">
        <v>42</v>
      </c>
      <c r="J979" t="s">
        <v>64</v>
      </c>
      <c r="K979">
        <v>5</v>
      </c>
      <c r="L979" s="3">
        <f>Working_Data[[#This Row],[price2]]/Working_Data[[#This Row],[quantity]]</f>
        <v>217.042</v>
      </c>
      <c r="M979" s="3">
        <v>1085.21</v>
      </c>
      <c r="N979" t="s">
        <v>35</v>
      </c>
      <c r="O979">
        <v>20</v>
      </c>
      <c r="P979" s="1">
        <v>45734</v>
      </c>
      <c r="Q979">
        <v>245</v>
      </c>
      <c r="R979" t="s">
        <v>43</v>
      </c>
      <c r="S979">
        <v>1</v>
      </c>
      <c r="T979" s="1">
        <v>45862</v>
      </c>
      <c r="U979" t="s">
        <v>30</v>
      </c>
      <c r="V979" t="str">
        <f>TEXT(WEEKDAY(Working_Data[[#This Row],[order_date]],1),"DDDD")</f>
        <v>Saturday</v>
      </c>
      <c r="W979" t="str">
        <f>TEXT(Working_Data[[#This Row],[order_date]],"mmmm")</f>
        <v>December</v>
      </c>
      <c r="X979" s="7">
        <f>Working_Data[[#This Row],[last_order_date]]-Working_Data[[#This Row],[signup_date]]</f>
        <v>432</v>
      </c>
      <c r="Y979" s="7">
        <f>IF(Working_Data[[#This Row],[churned]]="Active",1,0)</f>
        <v>0</v>
      </c>
      <c r="Z979" s="7">
        <f>YEAR(Working_Data[[#This Row],[order_date]])</f>
        <v>2023</v>
      </c>
    </row>
    <row r="980" spans="1:26" x14ac:dyDescent="0.25">
      <c r="A980" t="s">
        <v>2010</v>
      </c>
      <c r="B980" t="s">
        <v>38</v>
      </c>
      <c r="C980" t="s">
        <v>39</v>
      </c>
      <c r="D980" t="s">
        <v>52</v>
      </c>
      <c r="E980" s="1">
        <v>45517</v>
      </c>
      <c r="F980" t="s">
        <v>2011</v>
      </c>
      <c r="G980" s="1">
        <v>45276</v>
      </c>
      <c r="H980" t="s">
        <v>58</v>
      </c>
      <c r="I980" t="s">
        <v>63</v>
      </c>
      <c r="J980" t="s">
        <v>67</v>
      </c>
      <c r="K980">
        <v>5</v>
      </c>
      <c r="L980" s="3">
        <f>Working_Data[[#This Row],[price2]]/Working_Data[[#This Row],[quantity]]</f>
        <v>113.58599999999998</v>
      </c>
      <c r="M980" s="3">
        <v>567.92999999999995</v>
      </c>
      <c r="N980" t="s">
        <v>35</v>
      </c>
      <c r="O980">
        <v>44</v>
      </c>
      <c r="P980" s="1">
        <v>45650</v>
      </c>
      <c r="Q980">
        <v>342</v>
      </c>
      <c r="R980" t="s">
        <v>29</v>
      </c>
      <c r="S980">
        <v>1</v>
      </c>
      <c r="T980" s="1">
        <v>45861</v>
      </c>
      <c r="U980" t="s">
        <v>30</v>
      </c>
      <c r="V980" t="str">
        <f>TEXT(WEEKDAY(Working_Data[[#This Row],[order_date]],1),"DDDD")</f>
        <v>Saturday</v>
      </c>
      <c r="W980" t="str">
        <f>TEXT(Working_Data[[#This Row],[order_date]],"mmmm")</f>
        <v>December</v>
      </c>
      <c r="X980" s="7">
        <f>Working_Data[[#This Row],[last_order_date]]-Working_Data[[#This Row],[signup_date]]</f>
        <v>133</v>
      </c>
      <c r="Y980" s="7">
        <f>IF(Working_Data[[#This Row],[churned]]="Active",1,0)</f>
        <v>1</v>
      </c>
      <c r="Z980" s="7">
        <f>YEAR(Working_Data[[#This Row],[order_date]])</f>
        <v>2023</v>
      </c>
    </row>
    <row r="981" spans="1:26" x14ac:dyDescent="0.25">
      <c r="A981" t="s">
        <v>2012</v>
      </c>
      <c r="B981" t="s">
        <v>21</v>
      </c>
      <c r="C981" t="s">
        <v>22</v>
      </c>
      <c r="D981" t="s">
        <v>56</v>
      </c>
      <c r="E981" s="1">
        <v>45732</v>
      </c>
      <c r="F981" t="s">
        <v>2013</v>
      </c>
      <c r="G981" s="1">
        <v>45277</v>
      </c>
      <c r="H981" t="s">
        <v>25</v>
      </c>
      <c r="I981" t="s">
        <v>48</v>
      </c>
      <c r="J981" t="s">
        <v>27</v>
      </c>
      <c r="K981">
        <v>4</v>
      </c>
      <c r="L981" s="3">
        <f>Working_Data[[#This Row],[price2]]/Working_Data[[#This Row],[quantity]]</f>
        <v>360.55</v>
      </c>
      <c r="M981" s="3">
        <v>1442.2</v>
      </c>
      <c r="N981" t="s">
        <v>35</v>
      </c>
      <c r="O981">
        <v>5</v>
      </c>
      <c r="P981" s="1">
        <v>45553</v>
      </c>
      <c r="Q981">
        <v>294</v>
      </c>
      <c r="R981" t="s">
        <v>43</v>
      </c>
      <c r="S981">
        <v>4</v>
      </c>
      <c r="T981" s="1">
        <v>45771</v>
      </c>
      <c r="U981" t="s">
        <v>60</v>
      </c>
      <c r="V981" t="str">
        <f>TEXT(WEEKDAY(Working_Data[[#This Row],[order_date]],1),"DDDD")</f>
        <v>Sunday</v>
      </c>
      <c r="W981" t="str">
        <f>TEXT(Working_Data[[#This Row],[order_date]],"mmmm")</f>
        <v>December</v>
      </c>
      <c r="X981" s="7">
        <f>Working_Data[[#This Row],[last_order_date]]-Working_Data[[#This Row],[signup_date]]</f>
        <v>-179</v>
      </c>
      <c r="Y981" s="7">
        <f>IF(Working_Data[[#This Row],[churned]]="Active",1,0)</f>
        <v>0</v>
      </c>
      <c r="Z981" s="7">
        <f>YEAR(Working_Data[[#This Row],[order_date]])</f>
        <v>2023</v>
      </c>
    </row>
    <row r="982" spans="1:26" x14ac:dyDescent="0.25">
      <c r="A982" t="s">
        <v>2014</v>
      </c>
      <c r="B982" t="s">
        <v>21</v>
      </c>
      <c r="C982" t="s">
        <v>22</v>
      </c>
      <c r="D982" t="s">
        <v>32</v>
      </c>
      <c r="E982" s="1">
        <v>45486</v>
      </c>
      <c r="F982" t="s">
        <v>2015</v>
      </c>
      <c r="G982" s="1">
        <v>45277</v>
      </c>
      <c r="H982" t="s">
        <v>34</v>
      </c>
      <c r="I982" t="s">
        <v>26</v>
      </c>
      <c r="J982" t="s">
        <v>64</v>
      </c>
      <c r="K982">
        <v>2</v>
      </c>
      <c r="L982" s="3">
        <f>Working_Data[[#This Row],[price2]]/Working_Data[[#This Row],[quantity]]</f>
        <v>271.05500000000001</v>
      </c>
      <c r="M982" s="3">
        <v>542.11</v>
      </c>
      <c r="N982" t="s">
        <v>28</v>
      </c>
      <c r="O982">
        <v>16</v>
      </c>
      <c r="P982" s="1">
        <v>45535</v>
      </c>
      <c r="Q982">
        <v>176</v>
      </c>
      <c r="R982" t="s">
        <v>29</v>
      </c>
      <c r="S982">
        <v>5</v>
      </c>
      <c r="T982" s="1">
        <v>45651</v>
      </c>
      <c r="U982" t="s">
        <v>30</v>
      </c>
      <c r="V982" t="str">
        <f>TEXT(WEEKDAY(Working_Data[[#This Row],[order_date]],1),"DDDD")</f>
        <v>Sunday</v>
      </c>
      <c r="W982" t="str">
        <f>TEXT(Working_Data[[#This Row],[order_date]],"mmmm")</f>
        <v>December</v>
      </c>
      <c r="X982" s="7">
        <f>Working_Data[[#This Row],[last_order_date]]-Working_Data[[#This Row],[signup_date]]</f>
        <v>49</v>
      </c>
      <c r="Y982" s="7">
        <f>IF(Working_Data[[#This Row],[churned]]="Active",1,0)</f>
        <v>1</v>
      </c>
      <c r="Z982" s="7">
        <f>YEAR(Working_Data[[#This Row],[order_date]])</f>
        <v>2023</v>
      </c>
    </row>
    <row r="983" spans="1:26" x14ac:dyDescent="0.25">
      <c r="A983" t="s">
        <v>2016</v>
      </c>
      <c r="B983" t="s">
        <v>45</v>
      </c>
      <c r="C983" t="s">
        <v>82</v>
      </c>
      <c r="D983" t="s">
        <v>52</v>
      </c>
      <c r="E983" s="1">
        <v>45457</v>
      </c>
      <c r="F983" t="s">
        <v>2017</v>
      </c>
      <c r="G983" s="1">
        <v>45277</v>
      </c>
      <c r="H983" t="s">
        <v>41</v>
      </c>
      <c r="I983" t="s">
        <v>48</v>
      </c>
      <c r="J983" t="s">
        <v>64</v>
      </c>
      <c r="K983">
        <v>4</v>
      </c>
      <c r="L983" s="3">
        <f>Working_Data[[#This Row],[price2]]/Working_Data[[#This Row],[quantity]]</f>
        <v>85.082499999999996</v>
      </c>
      <c r="M983" s="3">
        <v>340.33</v>
      </c>
      <c r="N983" t="s">
        <v>28</v>
      </c>
      <c r="O983">
        <v>28</v>
      </c>
      <c r="P983" s="1">
        <v>45608</v>
      </c>
      <c r="Q983">
        <v>433</v>
      </c>
      <c r="R983" t="s">
        <v>29</v>
      </c>
      <c r="S983">
        <v>4</v>
      </c>
      <c r="T983" s="1">
        <v>45964</v>
      </c>
      <c r="U983" t="s">
        <v>60</v>
      </c>
      <c r="V983" t="str">
        <f>TEXT(WEEKDAY(Working_Data[[#This Row],[order_date]],1),"DDDD")</f>
        <v>Sunday</v>
      </c>
      <c r="W983" t="str">
        <f>TEXT(Working_Data[[#This Row],[order_date]],"mmmm")</f>
        <v>December</v>
      </c>
      <c r="X983" s="7">
        <f>Working_Data[[#This Row],[last_order_date]]-Working_Data[[#This Row],[signup_date]]</f>
        <v>151</v>
      </c>
      <c r="Y983" s="7">
        <f>IF(Working_Data[[#This Row],[churned]]="Active",1,0)</f>
        <v>1</v>
      </c>
      <c r="Z983" s="7">
        <f>YEAR(Working_Data[[#This Row],[order_date]])</f>
        <v>2023</v>
      </c>
    </row>
    <row r="984" spans="1:26" x14ac:dyDescent="0.25">
      <c r="A984" t="s">
        <v>2018</v>
      </c>
      <c r="B984" t="s">
        <v>21</v>
      </c>
      <c r="C984" t="s">
        <v>82</v>
      </c>
      <c r="D984" t="s">
        <v>32</v>
      </c>
      <c r="E984" s="1">
        <v>45390</v>
      </c>
      <c r="F984" t="s">
        <v>2019</v>
      </c>
      <c r="G984" s="1">
        <v>45277</v>
      </c>
      <c r="H984" t="s">
        <v>41</v>
      </c>
      <c r="I984" t="s">
        <v>54</v>
      </c>
      <c r="J984" t="s">
        <v>49</v>
      </c>
      <c r="K984">
        <v>1</v>
      </c>
      <c r="L984" s="3">
        <f>Working_Data[[#This Row],[price2]]/Working_Data[[#This Row],[quantity]]</f>
        <v>963.34</v>
      </c>
      <c r="M984" s="3">
        <v>963.34</v>
      </c>
      <c r="N984" t="s">
        <v>35</v>
      </c>
      <c r="O984">
        <v>1</v>
      </c>
      <c r="P984" s="1">
        <v>45701</v>
      </c>
      <c r="Q984">
        <v>110</v>
      </c>
      <c r="R984" t="s">
        <v>29</v>
      </c>
      <c r="S984">
        <v>2</v>
      </c>
      <c r="T984" s="1">
        <v>45687</v>
      </c>
      <c r="U984" t="s">
        <v>30</v>
      </c>
      <c r="V984" t="str">
        <f>TEXT(WEEKDAY(Working_Data[[#This Row],[order_date]],1),"DDDD")</f>
        <v>Sunday</v>
      </c>
      <c r="W984" t="str">
        <f>TEXT(Working_Data[[#This Row],[order_date]],"mmmm")</f>
        <v>December</v>
      </c>
      <c r="X984" s="7">
        <f>Working_Data[[#This Row],[last_order_date]]-Working_Data[[#This Row],[signup_date]]</f>
        <v>311</v>
      </c>
      <c r="Y984" s="7">
        <f>IF(Working_Data[[#This Row],[churned]]="Active",1,0)</f>
        <v>1</v>
      </c>
      <c r="Z984" s="7">
        <f>YEAR(Working_Data[[#This Row],[order_date]])</f>
        <v>2023</v>
      </c>
    </row>
    <row r="985" spans="1:26" x14ac:dyDescent="0.25">
      <c r="A985" t="s">
        <v>2020</v>
      </c>
      <c r="B985" t="s">
        <v>21</v>
      </c>
      <c r="C985" t="s">
        <v>82</v>
      </c>
      <c r="D985" t="s">
        <v>52</v>
      </c>
      <c r="E985" s="1">
        <v>45221</v>
      </c>
      <c r="F985" t="s">
        <v>2021</v>
      </c>
      <c r="G985" s="1">
        <v>45277</v>
      </c>
      <c r="H985" t="s">
        <v>34</v>
      </c>
      <c r="I985" t="s">
        <v>63</v>
      </c>
      <c r="J985" t="s">
        <v>67</v>
      </c>
      <c r="K985">
        <v>3</v>
      </c>
      <c r="L985" s="3">
        <f>Working_Data[[#This Row],[price2]]/Working_Data[[#This Row],[quantity]]</f>
        <v>428.42</v>
      </c>
      <c r="M985" s="3">
        <v>1285.26</v>
      </c>
      <c r="N985" t="s">
        <v>28</v>
      </c>
      <c r="O985">
        <v>46</v>
      </c>
      <c r="P985" s="1">
        <v>45781</v>
      </c>
      <c r="Q985">
        <v>225</v>
      </c>
      <c r="R985" t="s">
        <v>43</v>
      </c>
      <c r="S985">
        <v>4</v>
      </c>
      <c r="T985" s="1">
        <v>45905</v>
      </c>
      <c r="U985" t="s">
        <v>36</v>
      </c>
      <c r="V985" t="str">
        <f>TEXT(WEEKDAY(Working_Data[[#This Row],[order_date]],1),"DDDD")</f>
        <v>Sunday</v>
      </c>
      <c r="W985" t="str">
        <f>TEXT(Working_Data[[#This Row],[order_date]],"mmmm")</f>
        <v>December</v>
      </c>
      <c r="X985" s="7">
        <f>Working_Data[[#This Row],[last_order_date]]-Working_Data[[#This Row],[signup_date]]</f>
        <v>560</v>
      </c>
      <c r="Y985" s="7">
        <f>IF(Working_Data[[#This Row],[churned]]="Active",1,0)</f>
        <v>0</v>
      </c>
      <c r="Z985" s="7">
        <f>YEAR(Working_Data[[#This Row],[order_date]])</f>
        <v>2023</v>
      </c>
    </row>
    <row r="986" spans="1:26" x14ac:dyDescent="0.25">
      <c r="A986" t="s">
        <v>2022</v>
      </c>
      <c r="B986" t="s">
        <v>21</v>
      </c>
      <c r="C986" t="s">
        <v>82</v>
      </c>
      <c r="D986" t="s">
        <v>77</v>
      </c>
      <c r="E986" s="1">
        <v>45027</v>
      </c>
      <c r="F986" t="s">
        <v>2023</v>
      </c>
      <c r="G986" s="1">
        <v>45277</v>
      </c>
      <c r="H986" t="s">
        <v>58</v>
      </c>
      <c r="I986" t="s">
        <v>54</v>
      </c>
      <c r="J986" t="s">
        <v>49</v>
      </c>
      <c r="K986">
        <v>3</v>
      </c>
      <c r="L986" s="3">
        <f>Working_Data[[#This Row],[price2]]/Working_Data[[#This Row],[quantity]]</f>
        <v>88.316666666666663</v>
      </c>
      <c r="M986" s="3">
        <v>264.95</v>
      </c>
      <c r="N986" t="s">
        <v>35</v>
      </c>
      <c r="O986">
        <v>21</v>
      </c>
      <c r="P986" s="1">
        <v>45421</v>
      </c>
      <c r="Q986">
        <v>353</v>
      </c>
      <c r="R986" t="s">
        <v>43</v>
      </c>
      <c r="S986">
        <v>4</v>
      </c>
      <c r="T986" s="1">
        <v>45612</v>
      </c>
      <c r="U986" t="s">
        <v>60</v>
      </c>
      <c r="V986" t="str">
        <f>TEXT(WEEKDAY(Working_Data[[#This Row],[order_date]],1),"DDDD")</f>
        <v>Sunday</v>
      </c>
      <c r="W986" t="str">
        <f>TEXT(Working_Data[[#This Row],[order_date]],"mmmm")</f>
        <v>December</v>
      </c>
      <c r="X986" s="7">
        <f>Working_Data[[#This Row],[last_order_date]]-Working_Data[[#This Row],[signup_date]]</f>
        <v>394</v>
      </c>
      <c r="Y986" s="7">
        <f>IF(Working_Data[[#This Row],[churned]]="Active",1,0)</f>
        <v>0</v>
      </c>
      <c r="Z986" s="7">
        <f>YEAR(Working_Data[[#This Row],[order_date]])</f>
        <v>2023</v>
      </c>
    </row>
    <row r="987" spans="1:26" x14ac:dyDescent="0.25">
      <c r="A987" t="s">
        <v>2024</v>
      </c>
      <c r="B987" t="s">
        <v>21</v>
      </c>
      <c r="C987" t="s">
        <v>22</v>
      </c>
      <c r="D987" t="s">
        <v>23</v>
      </c>
      <c r="E987" s="1">
        <v>45963</v>
      </c>
      <c r="F987" t="s">
        <v>2025</v>
      </c>
      <c r="G987" s="1">
        <v>45277</v>
      </c>
      <c r="H987" t="s">
        <v>34</v>
      </c>
      <c r="I987" t="s">
        <v>63</v>
      </c>
      <c r="J987" t="s">
        <v>49</v>
      </c>
      <c r="K987">
        <v>4</v>
      </c>
      <c r="L987" s="3">
        <f>Working_Data[[#This Row],[price2]]/Working_Data[[#This Row],[quantity]]</f>
        <v>297.40249999999997</v>
      </c>
      <c r="M987" s="3">
        <v>1189.6099999999999</v>
      </c>
      <c r="N987" t="s">
        <v>28</v>
      </c>
      <c r="O987">
        <v>33</v>
      </c>
      <c r="P987" s="1">
        <v>45654</v>
      </c>
      <c r="Q987">
        <v>461</v>
      </c>
      <c r="R987" t="s">
        <v>29</v>
      </c>
      <c r="S987">
        <v>4</v>
      </c>
      <c r="T987" s="1">
        <v>45578</v>
      </c>
      <c r="U987" t="s">
        <v>36</v>
      </c>
      <c r="V987" t="str">
        <f>TEXT(WEEKDAY(Working_Data[[#This Row],[order_date]],1),"DDDD")</f>
        <v>Sunday</v>
      </c>
      <c r="W987" t="str">
        <f>TEXT(Working_Data[[#This Row],[order_date]],"mmmm")</f>
        <v>December</v>
      </c>
      <c r="X987" s="7">
        <f>Working_Data[[#This Row],[last_order_date]]-Working_Data[[#This Row],[signup_date]]</f>
        <v>-309</v>
      </c>
      <c r="Y987" s="7">
        <f>IF(Working_Data[[#This Row],[churned]]="Active",1,0)</f>
        <v>1</v>
      </c>
      <c r="Z987" s="7">
        <f>YEAR(Working_Data[[#This Row],[order_date]])</f>
        <v>2023</v>
      </c>
    </row>
    <row r="988" spans="1:26" x14ac:dyDescent="0.25">
      <c r="A988" t="s">
        <v>2026</v>
      </c>
      <c r="B988" t="s">
        <v>38</v>
      </c>
      <c r="C988" t="s">
        <v>82</v>
      </c>
      <c r="D988" t="s">
        <v>32</v>
      </c>
      <c r="E988" s="1">
        <v>45392</v>
      </c>
      <c r="F988" t="s">
        <v>2027</v>
      </c>
      <c r="G988" s="1">
        <v>45277</v>
      </c>
      <c r="H988" t="s">
        <v>41</v>
      </c>
      <c r="I988" t="s">
        <v>48</v>
      </c>
      <c r="J988" t="s">
        <v>27</v>
      </c>
      <c r="K988">
        <v>4</v>
      </c>
      <c r="L988" s="3">
        <f>Working_Data[[#This Row],[price2]]/Working_Data[[#This Row],[quantity]]</f>
        <v>218.82749999999999</v>
      </c>
      <c r="M988" s="3">
        <v>875.31</v>
      </c>
      <c r="N988" t="s">
        <v>28</v>
      </c>
      <c r="O988">
        <v>21</v>
      </c>
      <c r="P988" s="1">
        <v>45822</v>
      </c>
      <c r="Q988">
        <v>222</v>
      </c>
      <c r="R988" t="s">
        <v>29</v>
      </c>
      <c r="S988">
        <v>5</v>
      </c>
      <c r="T988" s="1">
        <v>45639</v>
      </c>
      <c r="U988" t="s">
        <v>60</v>
      </c>
      <c r="V988" t="str">
        <f>TEXT(WEEKDAY(Working_Data[[#This Row],[order_date]],1),"DDDD")</f>
        <v>Sunday</v>
      </c>
      <c r="W988" t="str">
        <f>TEXT(Working_Data[[#This Row],[order_date]],"mmmm")</f>
        <v>December</v>
      </c>
      <c r="X988" s="7">
        <f>Working_Data[[#This Row],[last_order_date]]-Working_Data[[#This Row],[signup_date]]</f>
        <v>430</v>
      </c>
      <c r="Y988" s="7">
        <f>IF(Working_Data[[#This Row],[churned]]="Active",1,0)</f>
        <v>1</v>
      </c>
      <c r="Z988" s="7">
        <f>YEAR(Working_Data[[#This Row],[order_date]])</f>
        <v>2023</v>
      </c>
    </row>
    <row r="989" spans="1:26" x14ac:dyDescent="0.25">
      <c r="A989" t="s">
        <v>2028</v>
      </c>
      <c r="B989" t="s">
        <v>21</v>
      </c>
      <c r="C989" t="s">
        <v>39</v>
      </c>
      <c r="D989" t="s">
        <v>23</v>
      </c>
      <c r="E989" s="1">
        <v>45545</v>
      </c>
      <c r="F989" t="s">
        <v>2029</v>
      </c>
      <c r="G989" s="1">
        <v>45278</v>
      </c>
      <c r="H989" t="s">
        <v>34</v>
      </c>
      <c r="I989" t="s">
        <v>42</v>
      </c>
      <c r="J989" t="s">
        <v>27</v>
      </c>
      <c r="K989">
        <v>4</v>
      </c>
      <c r="L989" s="3">
        <f>Working_Data[[#This Row],[price2]]/Working_Data[[#This Row],[quantity]]</f>
        <v>98.667500000000004</v>
      </c>
      <c r="M989" s="3">
        <v>394.67</v>
      </c>
      <c r="N989" t="s">
        <v>50</v>
      </c>
      <c r="O989">
        <v>11</v>
      </c>
      <c r="P989" s="1">
        <v>45997</v>
      </c>
      <c r="Q989">
        <v>253</v>
      </c>
      <c r="R989" t="s">
        <v>29</v>
      </c>
      <c r="S989">
        <v>2</v>
      </c>
      <c r="T989" s="1">
        <v>45533</v>
      </c>
      <c r="U989" t="s">
        <v>30</v>
      </c>
      <c r="V989" t="str">
        <f>TEXT(WEEKDAY(Working_Data[[#This Row],[order_date]],1),"DDDD")</f>
        <v>Monday</v>
      </c>
      <c r="W989" t="str">
        <f>TEXT(Working_Data[[#This Row],[order_date]],"mmmm")</f>
        <v>December</v>
      </c>
      <c r="X989" s="7">
        <f>Working_Data[[#This Row],[last_order_date]]-Working_Data[[#This Row],[signup_date]]</f>
        <v>452</v>
      </c>
      <c r="Y989" s="7">
        <f>IF(Working_Data[[#This Row],[churned]]="Active",1,0)</f>
        <v>1</v>
      </c>
      <c r="Z989" s="7">
        <f>YEAR(Working_Data[[#This Row],[order_date]])</f>
        <v>2023</v>
      </c>
    </row>
    <row r="990" spans="1:26" x14ac:dyDescent="0.25">
      <c r="A990" t="s">
        <v>2030</v>
      </c>
      <c r="B990" t="s">
        <v>21</v>
      </c>
      <c r="C990" t="s">
        <v>82</v>
      </c>
      <c r="D990" t="s">
        <v>77</v>
      </c>
      <c r="E990" s="1">
        <v>45436</v>
      </c>
      <c r="F990" t="s">
        <v>2031</v>
      </c>
      <c r="G990" s="1">
        <v>45278</v>
      </c>
      <c r="H990" t="s">
        <v>58</v>
      </c>
      <c r="I990" t="s">
        <v>42</v>
      </c>
      <c r="J990" t="s">
        <v>64</v>
      </c>
      <c r="K990">
        <v>4</v>
      </c>
      <c r="L990" s="3">
        <f>Working_Data[[#This Row],[price2]]/Working_Data[[#This Row],[quantity]]</f>
        <v>54.99</v>
      </c>
      <c r="M990" s="3">
        <v>219.96</v>
      </c>
      <c r="N990" t="s">
        <v>28</v>
      </c>
      <c r="O990">
        <v>37</v>
      </c>
      <c r="P990" s="1">
        <v>45846</v>
      </c>
      <c r="Q990">
        <v>494</v>
      </c>
      <c r="R990" t="s">
        <v>43</v>
      </c>
      <c r="S990">
        <v>1</v>
      </c>
      <c r="T990" s="1">
        <v>45784</v>
      </c>
      <c r="U990" t="s">
        <v>60</v>
      </c>
      <c r="V990" t="str">
        <f>TEXT(WEEKDAY(Working_Data[[#This Row],[order_date]],1),"DDDD")</f>
        <v>Monday</v>
      </c>
      <c r="W990" t="str">
        <f>TEXT(Working_Data[[#This Row],[order_date]],"mmmm")</f>
        <v>December</v>
      </c>
      <c r="X990" s="7">
        <f>Working_Data[[#This Row],[last_order_date]]-Working_Data[[#This Row],[signup_date]]</f>
        <v>410</v>
      </c>
      <c r="Y990" s="7">
        <f>IF(Working_Data[[#This Row],[churned]]="Active",1,0)</f>
        <v>0</v>
      </c>
      <c r="Z990" s="7">
        <f>YEAR(Working_Data[[#This Row],[order_date]])</f>
        <v>2023</v>
      </c>
    </row>
    <row r="991" spans="1:26" x14ac:dyDescent="0.25">
      <c r="A991" t="s">
        <v>2032</v>
      </c>
      <c r="B991" t="s">
        <v>45</v>
      </c>
      <c r="C991" t="s">
        <v>39</v>
      </c>
      <c r="D991" t="s">
        <v>52</v>
      </c>
      <c r="E991" s="1">
        <v>45503</v>
      </c>
      <c r="F991" t="s">
        <v>2033</v>
      </c>
      <c r="G991" s="1">
        <v>45278</v>
      </c>
      <c r="H991" t="s">
        <v>47</v>
      </c>
      <c r="I991" t="s">
        <v>42</v>
      </c>
      <c r="J991" t="s">
        <v>64</v>
      </c>
      <c r="K991">
        <v>3</v>
      </c>
      <c r="L991" s="3">
        <f>Working_Data[[#This Row],[price2]]/Working_Data[[#This Row],[quantity]]</f>
        <v>143.68</v>
      </c>
      <c r="M991" s="3">
        <v>431.04</v>
      </c>
      <c r="N991" t="s">
        <v>28</v>
      </c>
      <c r="O991">
        <v>44</v>
      </c>
      <c r="P991" s="1">
        <v>45721</v>
      </c>
      <c r="Q991">
        <v>143</v>
      </c>
      <c r="R991" t="s">
        <v>29</v>
      </c>
      <c r="S991">
        <v>1</v>
      </c>
      <c r="T991" s="1">
        <v>45678</v>
      </c>
      <c r="U991" t="s">
        <v>30</v>
      </c>
      <c r="V991" t="str">
        <f>TEXT(WEEKDAY(Working_Data[[#This Row],[order_date]],1),"DDDD")</f>
        <v>Monday</v>
      </c>
      <c r="W991" t="str">
        <f>TEXT(Working_Data[[#This Row],[order_date]],"mmmm")</f>
        <v>December</v>
      </c>
      <c r="X991" s="7">
        <f>Working_Data[[#This Row],[last_order_date]]-Working_Data[[#This Row],[signup_date]]</f>
        <v>218</v>
      </c>
      <c r="Y991" s="7">
        <f>IF(Working_Data[[#This Row],[churned]]="Active",1,0)</f>
        <v>1</v>
      </c>
      <c r="Z991" s="7">
        <f>YEAR(Working_Data[[#This Row],[order_date]])</f>
        <v>2023</v>
      </c>
    </row>
    <row r="992" spans="1:26" x14ac:dyDescent="0.25">
      <c r="A992" t="s">
        <v>2034</v>
      </c>
      <c r="B992" t="s">
        <v>38</v>
      </c>
      <c r="C992" t="s">
        <v>39</v>
      </c>
      <c r="D992" t="s">
        <v>56</v>
      </c>
      <c r="E992" s="1">
        <v>45618</v>
      </c>
      <c r="F992" t="s">
        <v>2035</v>
      </c>
      <c r="G992" s="1">
        <v>45278</v>
      </c>
      <c r="H992" t="s">
        <v>41</v>
      </c>
      <c r="I992" t="s">
        <v>42</v>
      </c>
      <c r="J992" t="s">
        <v>67</v>
      </c>
      <c r="K992">
        <v>2</v>
      </c>
      <c r="L992" s="3">
        <f>Working_Data[[#This Row],[price2]]/Working_Data[[#This Row],[quantity]]</f>
        <v>742.11</v>
      </c>
      <c r="M992" s="3">
        <v>1484.22</v>
      </c>
      <c r="N992" t="s">
        <v>28</v>
      </c>
      <c r="O992">
        <v>50</v>
      </c>
      <c r="P992" s="1">
        <v>45594</v>
      </c>
      <c r="Q992">
        <v>224</v>
      </c>
      <c r="R992" t="s">
        <v>29</v>
      </c>
      <c r="S992">
        <v>1</v>
      </c>
      <c r="T992" s="1">
        <v>45906</v>
      </c>
      <c r="U992" t="s">
        <v>60</v>
      </c>
      <c r="V992" t="str">
        <f>TEXT(WEEKDAY(Working_Data[[#This Row],[order_date]],1),"DDDD")</f>
        <v>Monday</v>
      </c>
      <c r="W992" t="str">
        <f>TEXT(Working_Data[[#This Row],[order_date]],"mmmm")</f>
        <v>December</v>
      </c>
      <c r="X992" s="7">
        <f>Working_Data[[#This Row],[last_order_date]]-Working_Data[[#This Row],[signup_date]]</f>
        <v>-24</v>
      </c>
      <c r="Y992" s="7">
        <f>IF(Working_Data[[#This Row],[churned]]="Active",1,0)</f>
        <v>1</v>
      </c>
      <c r="Z992" s="7">
        <f>YEAR(Working_Data[[#This Row],[order_date]])</f>
        <v>2023</v>
      </c>
    </row>
    <row r="993" spans="1:26" x14ac:dyDescent="0.25">
      <c r="A993" t="s">
        <v>2036</v>
      </c>
      <c r="B993" t="s">
        <v>45</v>
      </c>
      <c r="C993" t="s">
        <v>22</v>
      </c>
      <c r="D993" t="s">
        <v>32</v>
      </c>
      <c r="E993" s="1">
        <v>45196</v>
      </c>
      <c r="F993" t="s">
        <v>2037</v>
      </c>
      <c r="G993" s="1">
        <v>45278</v>
      </c>
      <c r="H993" t="s">
        <v>47</v>
      </c>
      <c r="I993" t="s">
        <v>42</v>
      </c>
      <c r="J993" t="s">
        <v>49</v>
      </c>
      <c r="K993">
        <v>4</v>
      </c>
      <c r="L993" s="3">
        <f>Working_Data[[#This Row],[price2]]/Working_Data[[#This Row],[quantity]]</f>
        <v>82.564999999999998</v>
      </c>
      <c r="M993" s="3">
        <v>330.26</v>
      </c>
      <c r="N993" t="s">
        <v>28</v>
      </c>
      <c r="O993">
        <v>24</v>
      </c>
      <c r="P993" s="1">
        <v>45679</v>
      </c>
      <c r="Q993">
        <v>183</v>
      </c>
      <c r="R993" t="s">
        <v>29</v>
      </c>
      <c r="S993">
        <v>5</v>
      </c>
      <c r="T993" s="1">
        <v>45750</v>
      </c>
      <c r="U993" t="s">
        <v>60</v>
      </c>
      <c r="V993" t="str">
        <f>TEXT(WEEKDAY(Working_Data[[#This Row],[order_date]],1),"DDDD")</f>
        <v>Monday</v>
      </c>
      <c r="W993" t="str">
        <f>TEXT(Working_Data[[#This Row],[order_date]],"mmmm")</f>
        <v>December</v>
      </c>
      <c r="X993" s="7">
        <f>Working_Data[[#This Row],[last_order_date]]-Working_Data[[#This Row],[signup_date]]</f>
        <v>483</v>
      </c>
      <c r="Y993" s="7">
        <f>IF(Working_Data[[#This Row],[churned]]="Active",1,0)</f>
        <v>1</v>
      </c>
      <c r="Z993" s="7">
        <f>YEAR(Working_Data[[#This Row],[order_date]])</f>
        <v>2023</v>
      </c>
    </row>
    <row r="994" spans="1:26" x14ac:dyDescent="0.25">
      <c r="A994" t="s">
        <v>2038</v>
      </c>
      <c r="B994" t="s">
        <v>21</v>
      </c>
      <c r="C994" t="s">
        <v>82</v>
      </c>
      <c r="D994" t="s">
        <v>56</v>
      </c>
      <c r="E994" s="1">
        <v>45323</v>
      </c>
      <c r="F994" t="s">
        <v>2039</v>
      </c>
      <c r="G994" s="1">
        <v>45278</v>
      </c>
      <c r="H994" t="s">
        <v>34</v>
      </c>
      <c r="I994" t="s">
        <v>26</v>
      </c>
      <c r="J994" t="s">
        <v>49</v>
      </c>
      <c r="K994">
        <v>3</v>
      </c>
      <c r="L994" s="3">
        <f>Working_Data[[#This Row],[price2]]/Working_Data[[#This Row],[quantity]]</f>
        <v>373.60999999999996</v>
      </c>
      <c r="M994" s="3">
        <v>1120.83</v>
      </c>
      <c r="N994" t="s">
        <v>35</v>
      </c>
      <c r="O994">
        <v>11</v>
      </c>
      <c r="P994" s="1">
        <v>45707</v>
      </c>
      <c r="Q994">
        <v>172</v>
      </c>
      <c r="R994" t="s">
        <v>29</v>
      </c>
      <c r="S994">
        <v>3</v>
      </c>
      <c r="T994" s="1">
        <v>45836</v>
      </c>
      <c r="U994" t="s">
        <v>60</v>
      </c>
      <c r="V994" t="str">
        <f>TEXT(WEEKDAY(Working_Data[[#This Row],[order_date]],1),"DDDD")</f>
        <v>Monday</v>
      </c>
      <c r="W994" t="str">
        <f>TEXT(Working_Data[[#This Row],[order_date]],"mmmm")</f>
        <v>December</v>
      </c>
      <c r="X994" s="7">
        <f>Working_Data[[#This Row],[last_order_date]]-Working_Data[[#This Row],[signup_date]]</f>
        <v>384</v>
      </c>
      <c r="Y994" s="7">
        <f>IF(Working_Data[[#This Row],[churned]]="Active",1,0)</f>
        <v>1</v>
      </c>
      <c r="Z994" s="7">
        <f>YEAR(Working_Data[[#This Row],[order_date]])</f>
        <v>2023</v>
      </c>
    </row>
    <row r="995" spans="1:26" x14ac:dyDescent="0.25">
      <c r="A995" t="s">
        <v>2040</v>
      </c>
      <c r="B995" t="s">
        <v>45</v>
      </c>
      <c r="C995" t="s">
        <v>82</v>
      </c>
      <c r="D995" t="s">
        <v>23</v>
      </c>
      <c r="E995" s="1">
        <v>45393</v>
      </c>
      <c r="F995" t="s">
        <v>2041</v>
      </c>
      <c r="G995" s="1">
        <v>45278</v>
      </c>
      <c r="H995" t="s">
        <v>41</v>
      </c>
      <c r="I995" t="s">
        <v>48</v>
      </c>
      <c r="J995" t="s">
        <v>64</v>
      </c>
      <c r="K995">
        <v>5</v>
      </c>
      <c r="L995" s="3">
        <f>Working_Data[[#This Row],[price2]]/Working_Data[[#This Row],[quantity]]</f>
        <v>28.086000000000002</v>
      </c>
      <c r="M995" s="3">
        <v>140.43</v>
      </c>
      <c r="N995" t="s">
        <v>50</v>
      </c>
      <c r="O995">
        <v>8</v>
      </c>
      <c r="P995" s="1">
        <v>45577</v>
      </c>
      <c r="Q995">
        <v>8</v>
      </c>
      <c r="R995" t="s">
        <v>29</v>
      </c>
      <c r="S995">
        <v>2</v>
      </c>
      <c r="T995" s="1">
        <v>45580</v>
      </c>
      <c r="U995" t="s">
        <v>60</v>
      </c>
      <c r="V995" t="str">
        <f>TEXT(WEEKDAY(Working_Data[[#This Row],[order_date]],1),"DDDD")</f>
        <v>Monday</v>
      </c>
      <c r="W995" t="str">
        <f>TEXT(Working_Data[[#This Row],[order_date]],"mmmm")</f>
        <v>December</v>
      </c>
      <c r="X995" s="7">
        <f>Working_Data[[#This Row],[last_order_date]]-Working_Data[[#This Row],[signup_date]]</f>
        <v>184</v>
      </c>
      <c r="Y995" s="7">
        <f>IF(Working_Data[[#This Row],[churned]]="Active",1,0)</f>
        <v>1</v>
      </c>
      <c r="Z995" s="7">
        <f>YEAR(Working_Data[[#This Row],[order_date]])</f>
        <v>2023</v>
      </c>
    </row>
    <row r="996" spans="1:26" x14ac:dyDescent="0.25">
      <c r="A996" t="s">
        <v>2042</v>
      </c>
      <c r="B996" t="s">
        <v>45</v>
      </c>
      <c r="C996" t="s">
        <v>82</v>
      </c>
      <c r="D996" t="s">
        <v>56</v>
      </c>
      <c r="E996" s="1">
        <v>45646</v>
      </c>
      <c r="F996" t="s">
        <v>2043</v>
      </c>
      <c r="G996" s="1">
        <v>45278</v>
      </c>
      <c r="H996" t="s">
        <v>34</v>
      </c>
      <c r="I996" t="s">
        <v>63</v>
      </c>
      <c r="J996" t="s">
        <v>59</v>
      </c>
      <c r="K996">
        <v>1</v>
      </c>
      <c r="L996" s="3">
        <f>Working_Data[[#This Row],[price2]]/Working_Data[[#This Row],[quantity]]</f>
        <v>1346.57</v>
      </c>
      <c r="M996" s="3">
        <v>1346.57</v>
      </c>
      <c r="N996" t="s">
        <v>35</v>
      </c>
      <c r="O996">
        <v>11</v>
      </c>
      <c r="P996" s="1">
        <v>45824</v>
      </c>
      <c r="Q996">
        <v>205</v>
      </c>
      <c r="R996" t="s">
        <v>29</v>
      </c>
      <c r="S996">
        <v>2</v>
      </c>
      <c r="T996" s="1">
        <v>45872</v>
      </c>
      <c r="U996" t="s">
        <v>30</v>
      </c>
      <c r="V996" t="str">
        <f>TEXT(WEEKDAY(Working_Data[[#This Row],[order_date]],1),"DDDD")</f>
        <v>Monday</v>
      </c>
      <c r="W996" t="str">
        <f>TEXT(Working_Data[[#This Row],[order_date]],"mmmm")</f>
        <v>December</v>
      </c>
      <c r="X996" s="7">
        <f>Working_Data[[#This Row],[last_order_date]]-Working_Data[[#This Row],[signup_date]]</f>
        <v>178</v>
      </c>
      <c r="Y996" s="7">
        <f>IF(Working_Data[[#This Row],[churned]]="Active",1,0)</f>
        <v>1</v>
      </c>
      <c r="Z996" s="7">
        <f>YEAR(Working_Data[[#This Row],[order_date]])</f>
        <v>2023</v>
      </c>
    </row>
    <row r="997" spans="1:26" x14ac:dyDescent="0.25">
      <c r="A997" t="s">
        <v>2044</v>
      </c>
      <c r="B997" t="s">
        <v>38</v>
      </c>
      <c r="C997" t="s">
        <v>39</v>
      </c>
      <c r="D997" t="s">
        <v>32</v>
      </c>
      <c r="E997" s="1">
        <v>45691</v>
      </c>
      <c r="F997" t="s">
        <v>2045</v>
      </c>
      <c r="G997" s="1">
        <v>45279</v>
      </c>
      <c r="H997" t="s">
        <v>41</v>
      </c>
      <c r="I997" t="s">
        <v>26</v>
      </c>
      <c r="J997" t="s">
        <v>64</v>
      </c>
      <c r="K997">
        <v>3</v>
      </c>
      <c r="L997" s="3">
        <f>Working_Data[[#This Row],[price2]]/Working_Data[[#This Row],[quantity]]</f>
        <v>37.833333333333336</v>
      </c>
      <c r="M997" s="3">
        <v>113.5</v>
      </c>
      <c r="N997" t="s">
        <v>35</v>
      </c>
      <c r="O997">
        <v>16</v>
      </c>
      <c r="P997" s="1">
        <v>45533</v>
      </c>
      <c r="Q997">
        <v>284</v>
      </c>
      <c r="R997" t="s">
        <v>29</v>
      </c>
      <c r="S997">
        <v>2</v>
      </c>
      <c r="T997" s="1">
        <v>45639</v>
      </c>
      <c r="U997" t="s">
        <v>30</v>
      </c>
      <c r="V997" t="str">
        <f>TEXT(WEEKDAY(Working_Data[[#This Row],[order_date]],1),"DDDD")</f>
        <v>Tuesday</v>
      </c>
      <c r="W997" t="str">
        <f>TEXT(Working_Data[[#This Row],[order_date]],"mmmm")</f>
        <v>December</v>
      </c>
      <c r="X997" s="7">
        <f>Working_Data[[#This Row],[last_order_date]]-Working_Data[[#This Row],[signup_date]]</f>
        <v>-158</v>
      </c>
      <c r="Y997" s="7">
        <f>IF(Working_Data[[#This Row],[churned]]="Active",1,0)</f>
        <v>1</v>
      </c>
      <c r="Z997" s="7">
        <f>YEAR(Working_Data[[#This Row],[order_date]])</f>
        <v>2023</v>
      </c>
    </row>
    <row r="998" spans="1:26" x14ac:dyDescent="0.25">
      <c r="A998" t="s">
        <v>2046</v>
      </c>
      <c r="B998" t="s">
        <v>45</v>
      </c>
      <c r="C998" t="s">
        <v>22</v>
      </c>
      <c r="D998" t="s">
        <v>52</v>
      </c>
      <c r="E998" s="1">
        <v>44997</v>
      </c>
      <c r="F998" t="s">
        <v>2047</v>
      </c>
      <c r="G998" s="1">
        <v>45279</v>
      </c>
      <c r="H998" t="s">
        <v>34</v>
      </c>
      <c r="I998" t="s">
        <v>54</v>
      </c>
      <c r="J998" t="s">
        <v>67</v>
      </c>
      <c r="K998">
        <v>2</v>
      </c>
      <c r="L998" s="3">
        <f>Working_Data[[#This Row],[price2]]/Working_Data[[#This Row],[quantity]]</f>
        <v>353.53</v>
      </c>
      <c r="M998" s="3">
        <v>707.06</v>
      </c>
      <c r="N998" t="s">
        <v>35</v>
      </c>
      <c r="O998">
        <v>12</v>
      </c>
      <c r="P998" s="1">
        <v>45762</v>
      </c>
      <c r="Q998">
        <v>217</v>
      </c>
      <c r="R998" t="s">
        <v>29</v>
      </c>
      <c r="S998">
        <v>1</v>
      </c>
      <c r="T998" s="1">
        <v>45782</v>
      </c>
      <c r="U998" t="s">
        <v>30</v>
      </c>
      <c r="V998" t="str">
        <f>TEXT(WEEKDAY(Working_Data[[#This Row],[order_date]],1),"DDDD")</f>
        <v>Tuesday</v>
      </c>
      <c r="W998" t="str">
        <f>TEXT(Working_Data[[#This Row],[order_date]],"mmmm")</f>
        <v>December</v>
      </c>
      <c r="X998" s="7">
        <f>Working_Data[[#This Row],[last_order_date]]-Working_Data[[#This Row],[signup_date]]</f>
        <v>765</v>
      </c>
      <c r="Y998" s="7">
        <f>IF(Working_Data[[#This Row],[churned]]="Active",1,0)</f>
        <v>1</v>
      </c>
      <c r="Z998" s="7">
        <f>YEAR(Working_Data[[#This Row],[order_date]])</f>
        <v>2023</v>
      </c>
    </row>
    <row r="999" spans="1:26" x14ac:dyDescent="0.25">
      <c r="A999" t="s">
        <v>2048</v>
      </c>
      <c r="B999" t="s">
        <v>45</v>
      </c>
      <c r="C999" t="s">
        <v>39</v>
      </c>
      <c r="D999" t="s">
        <v>77</v>
      </c>
      <c r="E999" s="1">
        <v>45854</v>
      </c>
      <c r="F999" t="s">
        <v>2049</v>
      </c>
      <c r="G999" s="1">
        <v>45279</v>
      </c>
      <c r="H999" t="s">
        <v>58</v>
      </c>
      <c r="I999" t="s">
        <v>42</v>
      </c>
      <c r="J999" t="s">
        <v>59</v>
      </c>
      <c r="K999">
        <v>5</v>
      </c>
      <c r="L999" s="3">
        <f>Working_Data[[#This Row],[price2]]/Working_Data[[#This Row],[quantity]]</f>
        <v>204.86599999999999</v>
      </c>
      <c r="M999" s="3">
        <v>1024.33</v>
      </c>
      <c r="N999" t="s">
        <v>35</v>
      </c>
      <c r="O999">
        <v>43</v>
      </c>
      <c r="P999" s="1">
        <v>45484</v>
      </c>
      <c r="Q999">
        <v>424</v>
      </c>
      <c r="R999" t="s">
        <v>29</v>
      </c>
      <c r="S999">
        <v>4</v>
      </c>
      <c r="T999" s="1">
        <v>45675</v>
      </c>
      <c r="U999" t="s">
        <v>60</v>
      </c>
      <c r="V999" t="str">
        <f>TEXT(WEEKDAY(Working_Data[[#This Row],[order_date]],1),"DDDD")</f>
        <v>Tuesday</v>
      </c>
      <c r="W999" t="str">
        <f>TEXT(Working_Data[[#This Row],[order_date]],"mmmm")</f>
        <v>December</v>
      </c>
      <c r="X999" s="7">
        <f>Working_Data[[#This Row],[last_order_date]]-Working_Data[[#This Row],[signup_date]]</f>
        <v>-370</v>
      </c>
      <c r="Y999" s="7">
        <f>IF(Working_Data[[#This Row],[churned]]="Active",1,0)</f>
        <v>1</v>
      </c>
      <c r="Z999" s="7">
        <f>YEAR(Working_Data[[#This Row],[order_date]])</f>
        <v>2023</v>
      </c>
    </row>
    <row r="1000" spans="1:26" x14ac:dyDescent="0.25">
      <c r="A1000" t="s">
        <v>2050</v>
      </c>
      <c r="B1000" t="s">
        <v>21</v>
      </c>
      <c r="C1000" t="s">
        <v>82</v>
      </c>
      <c r="D1000" t="s">
        <v>52</v>
      </c>
      <c r="E1000" s="1">
        <v>45724</v>
      </c>
      <c r="F1000" t="s">
        <v>2051</v>
      </c>
      <c r="G1000" s="1">
        <v>45279</v>
      </c>
      <c r="H1000" t="s">
        <v>41</v>
      </c>
      <c r="I1000" t="s">
        <v>54</v>
      </c>
      <c r="J1000" t="s">
        <v>49</v>
      </c>
      <c r="K1000">
        <v>1</v>
      </c>
      <c r="L1000" s="3">
        <f>Working_Data[[#This Row],[price2]]/Working_Data[[#This Row],[quantity]]</f>
        <v>194.63</v>
      </c>
      <c r="M1000" s="3">
        <v>194.63</v>
      </c>
      <c r="N1000" t="s">
        <v>35</v>
      </c>
      <c r="O1000">
        <v>8</v>
      </c>
      <c r="P1000" s="1">
        <v>45884</v>
      </c>
      <c r="Q1000">
        <v>302</v>
      </c>
      <c r="R1000" t="s">
        <v>43</v>
      </c>
      <c r="S1000">
        <v>4</v>
      </c>
      <c r="T1000" s="1">
        <v>45705</v>
      </c>
      <c r="U1000" t="s">
        <v>30</v>
      </c>
      <c r="V1000" t="str">
        <f>TEXT(WEEKDAY(Working_Data[[#This Row],[order_date]],1),"DDDD")</f>
        <v>Tuesday</v>
      </c>
      <c r="W1000" t="str">
        <f>TEXT(Working_Data[[#This Row],[order_date]],"mmmm")</f>
        <v>December</v>
      </c>
      <c r="X1000" s="7">
        <f>Working_Data[[#This Row],[last_order_date]]-Working_Data[[#This Row],[signup_date]]</f>
        <v>160</v>
      </c>
      <c r="Y1000" s="7">
        <f>IF(Working_Data[[#This Row],[churned]]="Active",1,0)</f>
        <v>0</v>
      </c>
      <c r="Z1000" s="7">
        <f>YEAR(Working_Data[[#This Row],[order_date]])</f>
        <v>2023</v>
      </c>
    </row>
    <row r="1001" spans="1:26" x14ac:dyDescent="0.25">
      <c r="A1001" t="s">
        <v>2052</v>
      </c>
      <c r="B1001" t="s">
        <v>21</v>
      </c>
      <c r="C1001" t="s">
        <v>82</v>
      </c>
      <c r="D1001" t="s">
        <v>77</v>
      </c>
      <c r="E1001" s="1">
        <v>45856</v>
      </c>
      <c r="F1001" t="s">
        <v>2053</v>
      </c>
      <c r="G1001" s="1">
        <v>45279</v>
      </c>
      <c r="H1001" t="s">
        <v>25</v>
      </c>
      <c r="I1001" t="s">
        <v>42</v>
      </c>
      <c r="J1001" t="s">
        <v>49</v>
      </c>
      <c r="K1001">
        <v>2</v>
      </c>
      <c r="L1001" s="3">
        <f>Working_Data[[#This Row],[price2]]/Working_Data[[#This Row],[quantity]]</f>
        <v>476.19</v>
      </c>
      <c r="M1001" s="3">
        <v>952.38</v>
      </c>
      <c r="N1001" t="s">
        <v>35</v>
      </c>
      <c r="O1001">
        <v>49</v>
      </c>
      <c r="P1001" s="1">
        <v>45857</v>
      </c>
      <c r="Q1001">
        <v>30</v>
      </c>
      <c r="R1001" t="s">
        <v>29</v>
      </c>
      <c r="S1001">
        <v>4</v>
      </c>
      <c r="T1001" s="1">
        <v>45646</v>
      </c>
      <c r="U1001" t="s">
        <v>60</v>
      </c>
      <c r="V1001" t="str">
        <f>TEXT(WEEKDAY(Working_Data[[#This Row],[order_date]],1),"DDDD")</f>
        <v>Tuesday</v>
      </c>
      <c r="W1001" t="str">
        <f>TEXT(Working_Data[[#This Row],[order_date]],"mmmm")</f>
        <v>December</v>
      </c>
      <c r="X1001" s="7">
        <f>Working_Data[[#This Row],[last_order_date]]-Working_Data[[#This Row],[signup_date]]</f>
        <v>1</v>
      </c>
      <c r="Y1001" s="7">
        <f>IF(Working_Data[[#This Row],[churned]]="Active",1,0)</f>
        <v>1</v>
      </c>
      <c r="Z1001" s="7">
        <f>YEAR(Working_Data[[#This Row],[order_date]])</f>
        <v>2023</v>
      </c>
    </row>
    <row r="1002" spans="1:26" x14ac:dyDescent="0.25">
      <c r="A1002" t="s">
        <v>2054</v>
      </c>
      <c r="B1002" t="s">
        <v>38</v>
      </c>
      <c r="C1002" t="s">
        <v>39</v>
      </c>
      <c r="D1002" t="s">
        <v>23</v>
      </c>
      <c r="E1002" s="1">
        <v>45471</v>
      </c>
      <c r="F1002" t="s">
        <v>2055</v>
      </c>
      <c r="G1002" s="1">
        <v>45279</v>
      </c>
      <c r="H1002" t="s">
        <v>34</v>
      </c>
      <c r="I1002" t="s">
        <v>63</v>
      </c>
      <c r="J1002" t="s">
        <v>64</v>
      </c>
      <c r="K1002">
        <v>4</v>
      </c>
      <c r="L1002" s="3">
        <f>Working_Data[[#This Row],[price2]]/Working_Data[[#This Row],[quantity]]</f>
        <v>249.755</v>
      </c>
      <c r="M1002" s="3">
        <v>999.02</v>
      </c>
      <c r="N1002" t="s">
        <v>35</v>
      </c>
      <c r="O1002">
        <v>13</v>
      </c>
      <c r="P1002" s="1">
        <v>45550</v>
      </c>
      <c r="Q1002">
        <v>58</v>
      </c>
      <c r="R1002" t="s">
        <v>29</v>
      </c>
      <c r="S1002">
        <v>2</v>
      </c>
      <c r="T1002" s="1">
        <v>45592</v>
      </c>
      <c r="U1002" t="s">
        <v>60</v>
      </c>
      <c r="V1002" t="str">
        <f>TEXT(WEEKDAY(Working_Data[[#This Row],[order_date]],1),"DDDD")</f>
        <v>Tuesday</v>
      </c>
      <c r="W1002" t="str">
        <f>TEXT(Working_Data[[#This Row],[order_date]],"mmmm")</f>
        <v>December</v>
      </c>
      <c r="X1002" s="7">
        <f>Working_Data[[#This Row],[last_order_date]]-Working_Data[[#This Row],[signup_date]]</f>
        <v>79</v>
      </c>
      <c r="Y1002" s="7">
        <f>IF(Working_Data[[#This Row],[churned]]="Active",1,0)</f>
        <v>1</v>
      </c>
      <c r="Z1002" s="7">
        <f>YEAR(Working_Data[[#This Row],[order_date]])</f>
        <v>2023</v>
      </c>
    </row>
    <row r="1003" spans="1:26" x14ac:dyDescent="0.25">
      <c r="A1003" t="s">
        <v>2056</v>
      </c>
      <c r="B1003" t="s">
        <v>38</v>
      </c>
      <c r="C1003" t="s">
        <v>22</v>
      </c>
      <c r="D1003" t="s">
        <v>32</v>
      </c>
      <c r="E1003" s="1">
        <v>45305</v>
      </c>
      <c r="F1003" t="s">
        <v>2057</v>
      </c>
      <c r="G1003" s="1">
        <v>45279</v>
      </c>
      <c r="H1003" t="s">
        <v>25</v>
      </c>
      <c r="I1003" t="s">
        <v>48</v>
      </c>
      <c r="J1003" t="s">
        <v>59</v>
      </c>
      <c r="K1003">
        <v>2</v>
      </c>
      <c r="L1003" s="3">
        <f>Working_Data[[#This Row],[price2]]/Working_Data[[#This Row],[quantity]]</f>
        <v>157.095</v>
      </c>
      <c r="M1003" s="3">
        <v>314.19</v>
      </c>
      <c r="N1003" t="s">
        <v>50</v>
      </c>
      <c r="O1003">
        <v>2</v>
      </c>
      <c r="P1003" s="1">
        <v>45835</v>
      </c>
      <c r="Q1003">
        <v>55</v>
      </c>
      <c r="R1003" t="s">
        <v>29</v>
      </c>
      <c r="S1003">
        <v>1</v>
      </c>
      <c r="T1003" s="1">
        <v>45585</v>
      </c>
      <c r="U1003" t="s">
        <v>36</v>
      </c>
      <c r="V1003" t="str">
        <f>TEXT(WEEKDAY(Working_Data[[#This Row],[order_date]],1),"DDDD")</f>
        <v>Tuesday</v>
      </c>
      <c r="W1003" t="str">
        <f>TEXT(Working_Data[[#This Row],[order_date]],"mmmm")</f>
        <v>December</v>
      </c>
      <c r="X1003" s="7">
        <f>Working_Data[[#This Row],[last_order_date]]-Working_Data[[#This Row],[signup_date]]</f>
        <v>530</v>
      </c>
      <c r="Y1003" s="7">
        <f>IF(Working_Data[[#This Row],[churned]]="Active",1,0)</f>
        <v>1</v>
      </c>
      <c r="Z1003" s="7">
        <f>YEAR(Working_Data[[#This Row],[order_date]])</f>
        <v>2023</v>
      </c>
    </row>
    <row r="1004" spans="1:26" x14ac:dyDescent="0.25">
      <c r="A1004" t="s">
        <v>2058</v>
      </c>
      <c r="B1004" t="s">
        <v>45</v>
      </c>
      <c r="C1004" t="s">
        <v>39</v>
      </c>
      <c r="D1004" t="s">
        <v>52</v>
      </c>
      <c r="E1004" s="1">
        <v>45855</v>
      </c>
      <c r="F1004" t="s">
        <v>2059</v>
      </c>
      <c r="G1004" s="1">
        <v>45279</v>
      </c>
      <c r="H1004" t="s">
        <v>58</v>
      </c>
      <c r="I1004" t="s">
        <v>63</v>
      </c>
      <c r="J1004" t="s">
        <v>59</v>
      </c>
      <c r="K1004">
        <v>5</v>
      </c>
      <c r="L1004" s="3">
        <f>Working_Data[[#This Row],[price2]]/Working_Data[[#This Row],[quantity]]</f>
        <v>48.272000000000006</v>
      </c>
      <c r="M1004" s="3">
        <v>241.36</v>
      </c>
      <c r="N1004" t="s">
        <v>50</v>
      </c>
      <c r="O1004">
        <v>26</v>
      </c>
      <c r="P1004" s="1">
        <v>45695</v>
      </c>
      <c r="Q1004">
        <v>321</v>
      </c>
      <c r="R1004" t="s">
        <v>43</v>
      </c>
      <c r="S1004">
        <v>4</v>
      </c>
      <c r="T1004" s="1">
        <v>45526</v>
      </c>
      <c r="U1004" t="s">
        <v>30</v>
      </c>
      <c r="V1004" t="str">
        <f>TEXT(WEEKDAY(Working_Data[[#This Row],[order_date]],1),"DDDD")</f>
        <v>Tuesday</v>
      </c>
      <c r="W1004" t="str">
        <f>TEXT(Working_Data[[#This Row],[order_date]],"mmmm")</f>
        <v>December</v>
      </c>
      <c r="X1004" s="7">
        <f>Working_Data[[#This Row],[last_order_date]]-Working_Data[[#This Row],[signup_date]]</f>
        <v>-160</v>
      </c>
      <c r="Y1004" s="7">
        <f>IF(Working_Data[[#This Row],[churned]]="Active",1,0)</f>
        <v>0</v>
      </c>
      <c r="Z1004" s="7">
        <f>YEAR(Working_Data[[#This Row],[order_date]])</f>
        <v>2023</v>
      </c>
    </row>
    <row r="1005" spans="1:26" x14ac:dyDescent="0.25">
      <c r="A1005" t="s">
        <v>2060</v>
      </c>
      <c r="B1005" t="s">
        <v>21</v>
      </c>
      <c r="C1005" t="s">
        <v>82</v>
      </c>
      <c r="D1005" t="s">
        <v>32</v>
      </c>
      <c r="E1005" s="1">
        <v>45695</v>
      </c>
      <c r="F1005" t="s">
        <v>2061</v>
      </c>
      <c r="G1005" s="1">
        <v>45280</v>
      </c>
      <c r="H1005" t="s">
        <v>34</v>
      </c>
      <c r="I1005" t="s">
        <v>48</v>
      </c>
      <c r="J1005" t="s">
        <v>27</v>
      </c>
      <c r="K1005">
        <v>5</v>
      </c>
      <c r="L1005" s="3">
        <f>Working_Data[[#This Row],[price2]]/Working_Data[[#This Row],[quantity]]</f>
        <v>289.29599999999999</v>
      </c>
      <c r="M1005" s="3">
        <v>1446.48</v>
      </c>
      <c r="N1005" t="s">
        <v>28</v>
      </c>
      <c r="O1005">
        <v>22</v>
      </c>
      <c r="P1005" s="1">
        <v>45871</v>
      </c>
      <c r="Q1005">
        <v>278</v>
      </c>
      <c r="R1005" t="s">
        <v>43</v>
      </c>
      <c r="S1005">
        <v>4</v>
      </c>
      <c r="T1005" s="1">
        <v>45528</v>
      </c>
      <c r="U1005" t="s">
        <v>60</v>
      </c>
      <c r="V1005" t="str">
        <f>TEXT(WEEKDAY(Working_Data[[#This Row],[order_date]],1),"DDDD")</f>
        <v>Wednesday</v>
      </c>
      <c r="W1005" t="str">
        <f>TEXT(Working_Data[[#This Row],[order_date]],"mmmm")</f>
        <v>December</v>
      </c>
      <c r="X1005" s="7">
        <f>Working_Data[[#This Row],[last_order_date]]-Working_Data[[#This Row],[signup_date]]</f>
        <v>176</v>
      </c>
      <c r="Y1005" s="7">
        <f>IF(Working_Data[[#This Row],[churned]]="Active",1,0)</f>
        <v>0</v>
      </c>
      <c r="Z1005" s="7">
        <f>YEAR(Working_Data[[#This Row],[order_date]])</f>
        <v>2023</v>
      </c>
    </row>
    <row r="1006" spans="1:26" x14ac:dyDescent="0.25">
      <c r="A1006" t="s">
        <v>2062</v>
      </c>
      <c r="B1006" t="s">
        <v>38</v>
      </c>
      <c r="C1006" t="s">
        <v>82</v>
      </c>
      <c r="D1006" t="s">
        <v>23</v>
      </c>
      <c r="E1006" s="1">
        <v>45269</v>
      </c>
      <c r="F1006" t="s">
        <v>2063</v>
      </c>
      <c r="G1006" s="1">
        <v>45280</v>
      </c>
      <c r="H1006" t="s">
        <v>58</v>
      </c>
      <c r="I1006" t="s">
        <v>48</v>
      </c>
      <c r="J1006" t="s">
        <v>64</v>
      </c>
      <c r="K1006">
        <v>3</v>
      </c>
      <c r="L1006" s="3">
        <f>Working_Data[[#This Row],[price2]]/Working_Data[[#This Row],[quantity]]</f>
        <v>303.17666666666668</v>
      </c>
      <c r="M1006" s="3">
        <v>909.53</v>
      </c>
      <c r="N1006" t="s">
        <v>35</v>
      </c>
      <c r="O1006">
        <v>29</v>
      </c>
      <c r="P1006" s="1">
        <v>45623</v>
      </c>
      <c r="Q1006">
        <v>337</v>
      </c>
      <c r="R1006" t="s">
        <v>29</v>
      </c>
      <c r="S1006">
        <v>4</v>
      </c>
      <c r="T1006" s="1">
        <v>45792</v>
      </c>
      <c r="U1006" t="s">
        <v>30</v>
      </c>
      <c r="V1006" t="str">
        <f>TEXT(WEEKDAY(Working_Data[[#This Row],[order_date]],1),"DDDD")</f>
        <v>Wednesday</v>
      </c>
      <c r="W1006" t="str">
        <f>TEXT(Working_Data[[#This Row],[order_date]],"mmmm")</f>
        <v>December</v>
      </c>
      <c r="X1006" s="7">
        <f>Working_Data[[#This Row],[last_order_date]]-Working_Data[[#This Row],[signup_date]]</f>
        <v>354</v>
      </c>
      <c r="Y1006" s="7">
        <f>IF(Working_Data[[#This Row],[churned]]="Active",1,0)</f>
        <v>1</v>
      </c>
      <c r="Z1006" s="7">
        <f>YEAR(Working_Data[[#This Row],[order_date]])</f>
        <v>2023</v>
      </c>
    </row>
    <row r="1007" spans="1:26" x14ac:dyDescent="0.25">
      <c r="A1007" t="s">
        <v>2064</v>
      </c>
      <c r="B1007" t="s">
        <v>21</v>
      </c>
      <c r="C1007" t="s">
        <v>82</v>
      </c>
      <c r="D1007" t="s">
        <v>56</v>
      </c>
      <c r="E1007" s="1">
        <v>45576</v>
      </c>
      <c r="F1007" t="s">
        <v>2065</v>
      </c>
      <c r="G1007" s="1">
        <v>45280</v>
      </c>
      <c r="H1007" t="s">
        <v>41</v>
      </c>
      <c r="I1007" t="s">
        <v>63</v>
      </c>
      <c r="J1007" t="s">
        <v>49</v>
      </c>
      <c r="K1007">
        <v>3</v>
      </c>
      <c r="L1007" s="3">
        <f>Working_Data[[#This Row],[price2]]/Working_Data[[#This Row],[quantity]]</f>
        <v>494.94333333333333</v>
      </c>
      <c r="M1007" s="3">
        <v>1484.83</v>
      </c>
      <c r="N1007" t="s">
        <v>50</v>
      </c>
      <c r="O1007">
        <v>33</v>
      </c>
      <c r="P1007" s="1">
        <v>45868</v>
      </c>
      <c r="Q1007">
        <v>398</v>
      </c>
      <c r="R1007" t="s">
        <v>29</v>
      </c>
      <c r="S1007">
        <v>2</v>
      </c>
      <c r="T1007" s="1">
        <v>45962</v>
      </c>
      <c r="U1007" t="s">
        <v>60</v>
      </c>
      <c r="V1007" t="str">
        <f>TEXT(WEEKDAY(Working_Data[[#This Row],[order_date]],1),"DDDD")</f>
        <v>Wednesday</v>
      </c>
      <c r="W1007" t="str">
        <f>TEXT(Working_Data[[#This Row],[order_date]],"mmmm")</f>
        <v>December</v>
      </c>
      <c r="X1007" s="7">
        <f>Working_Data[[#This Row],[last_order_date]]-Working_Data[[#This Row],[signup_date]]</f>
        <v>292</v>
      </c>
      <c r="Y1007" s="7">
        <f>IF(Working_Data[[#This Row],[churned]]="Active",1,0)</f>
        <v>1</v>
      </c>
      <c r="Z1007" s="7">
        <f>YEAR(Working_Data[[#This Row],[order_date]])</f>
        <v>2023</v>
      </c>
    </row>
    <row r="1008" spans="1:26" x14ac:dyDescent="0.25">
      <c r="A1008" t="s">
        <v>2066</v>
      </c>
      <c r="B1008" t="s">
        <v>45</v>
      </c>
      <c r="C1008" t="s">
        <v>82</v>
      </c>
      <c r="D1008" t="s">
        <v>23</v>
      </c>
      <c r="E1008" s="1">
        <v>45408</v>
      </c>
      <c r="F1008" t="s">
        <v>2067</v>
      </c>
      <c r="G1008" s="1">
        <v>45280</v>
      </c>
      <c r="H1008" t="s">
        <v>58</v>
      </c>
      <c r="I1008" t="s">
        <v>54</v>
      </c>
      <c r="J1008" t="s">
        <v>67</v>
      </c>
      <c r="K1008">
        <v>1</v>
      </c>
      <c r="L1008" s="3">
        <f>Working_Data[[#This Row],[price2]]/Working_Data[[#This Row],[quantity]]</f>
        <v>1163.8499999999999</v>
      </c>
      <c r="M1008" s="3">
        <v>1163.8499999999999</v>
      </c>
      <c r="N1008" t="s">
        <v>50</v>
      </c>
      <c r="O1008">
        <v>4</v>
      </c>
      <c r="P1008" s="1">
        <v>45551</v>
      </c>
      <c r="Q1008">
        <v>77</v>
      </c>
      <c r="R1008" t="s">
        <v>43</v>
      </c>
      <c r="S1008">
        <v>3</v>
      </c>
      <c r="T1008" s="1">
        <v>45869</v>
      </c>
      <c r="U1008" t="s">
        <v>36</v>
      </c>
      <c r="V1008" t="str">
        <f>TEXT(WEEKDAY(Working_Data[[#This Row],[order_date]],1),"DDDD")</f>
        <v>Wednesday</v>
      </c>
      <c r="W1008" t="str">
        <f>TEXT(Working_Data[[#This Row],[order_date]],"mmmm")</f>
        <v>December</v>
      </c>
      <c r="X1008" s="7">
        <f>Working_Data[[#This Row],[last_order_date]]-Working_Data[[#This Row],[signup_date]]</f>
        <v>143</v>
      </c>
      <c r="Y1008" s="7">
        <f>IF(Working_Data[[#This Row],[churned]]="Active",1,0)</f>
        <v>0</v>
      </c>
      <c r="Z1008" s="7">
        <f>YEAR(Working_Data[[#This Row],[order_date]])</f>
        <v>2023</v>
      </c>
    </row>
    <row r="1009" spans="1:26" x14ac:dyDescent="0.25">
      <c r="A1009" t="s">
        <v>2068</v>
      </c>
      <c r="B1009" t="s">
        <v>21</v>
      </c>
      <c r="C1009" t="s">
        <v>22</v>
      </c>
      <c r="D1009" t="s">
        <v>23</v>
      </c>
      <c r="E1009" s="1">
        <v>45673</v>
      </c>
      <c r="F1009" t="s">
        <v>2069</v>
      </c>
      <c r="G1009" s="1">
        <v>45280</v>
      </c>
      <c r="H1009" t="s">
        <v>58</v>
      </c>
      <c r="I1009" t="s">
        <v>42</v>
      </c>
      <c r="J1009" t="s">
        <v>67</v>
      </c>
      <c r="K1009">
        <v>4</v>
      </c>
      <c r="L1009" s="3">
        <f>Working_Data[[#This Row],[price2]]/Working_Data[[#This Row],[quantity]]</f>
        <v>311.47000000000003</v>
      </c>
      <c r="M1009" s="3">
        <v>1245.8800000000001</v>
      </c>
      <c r="N1009" t="s">
        <v>50</v>
      </c>
      <c r="O1009">
        <v>12</v>
      </c>
      <c r="P1009" s="1">
        <v>45885</v>
      </c>
      <c r="Q1009">
        <v>123</v>
      </c>
      <c r="R1009" t="s">
        <v>43</v>
      </c>
      <c r="S1009">
        <v>1</v>
      </c>
      <c r="T1009" s="1">
        <v>45845</v>
      </c>
      <c r="U1009" t="s">
        <v>60</v>
      </c>
      <c r="V1009" t="str">
        <f>TEXT(WEEKDAY(Working_Data[[#This Row],[order_date]],1),"DDDD")</f>
        <v>Wednesday</v>
      </c>
      <c r="W1009" t="str">
        <f>TEXT(Working_Data[[#This Row],[order_date]],"mmmm")</f>
        <v>December</v>
      </c>
      <c r="X1009" s="7">
        <f>Working_Data[[#This Row],[last_order_date]]-Working_Data[[#This Row],[signup_date]]</f>
        <v>212</v>
      </c>
      <c r="Y1009" s="7">
        <f>IF(Working_Data[[#This Row],[churned]]="Active",1,0)</f>
        <v>0</v>
      </c>
      <c r="Z1009" s="7">
        <f>YEAR(Working_Data[[#This Row],[order_date]])</f>
        <v>2023</v>
      </c>
    </row>
    <row r="1010" spans="1:26" x14ac:dyDescent="0.25">
      <c r="A1010" t="s">
        <v>2070</v>
      </c>
      <c r="B1010" t="s">
        <v>45</v>
      </c>
      <c r="C1010" t="s">
        <v>39</v>
      </c>
      <c r="D1010" t="s">
        <v>77</v>
      </c>
      <c r="E1010" s="1">
        <v>45432</v>
      </c>
      <c r="F1010" t="s">
        <v>2071</v>
      </c>
      <c r="G1010" s="1">
        <v>45280</v>
      </c>
      <c r="H1010" t="s">
        <v>25</v>
      </c>
      <c r="I1010" t="s">
        <v>42</v>
      </c>
      <c r="J1010" t="s">
        <v>49</v>
      </c>
      <c r="K1010">
        <v>4</v>
      </c>
      <c r="L1010" s="3">
        <f>Working_Data[[#This Row],[price2]]/Working_Data[[#This Row],[quantity]]</f>
        <v>261.48750000000001</v>
      </c>
      <c r="M1010" s="3">
        <v>1045.95</v>
      </c>
      <c r="N1010" t="s">
        <v>50</v>
      </c>
      <c r="O1010">
        <v>38</v>
      </c>
      <c r="P1010" s="1">
        <v>45800</v>
      </c>
      <c r="Q1010">
        <v>87</v>
      </c>
      <c r="R1010" t="s">
        <v>29</v>
      </c>
      <c r="S1010">
        <v>2</v>
      </c>
      <c r="T1010" s="1">
        <v>45592</v>
      </c>
      <c r="U1010" t="s">
        <v>36</v>
      </c>
      <c r="V1010" t="str">
        <f>TEXT(WEEKDAY(Working_Data[[#This Row],[order_date]],1),"DDDD")</f>
        <v>Wednesday</v>
      </c>
      <c r="W1010" t="str">
        <f>TEXT(Working_Data[[#This Row],[order_date]],"mmmm")</f>
        <v>December</v>
      </c>
      <c r="X1010" s="7">
        <f>Working_Data[[#This Row],[last_order_date]]-Working_Data[[#This Row],[signup_date]]</f>
        <v>368</v>
      </c>
      <c r="Y1010" s="7">
        <f>IF(Working_Data[[#This Row],[churned]]="Active",1,0)</f>
        <v>1</v>
      </c>
      <c r="Z1010" s="7">
        <f>YEAR(Working_Data[[#This Row],[order_date]])</f>
        <v>2023</v>
      </c>
    </row>
    <row r="1011" spans="1:26" x14ac:dyDescent="0.25">
      <c r="A1011" t="s">
        <v>2072</v>
      </c>
      <c r="B1011" t="s">
        <v>38</v>
      </c>
      <c r="C1011" t="s">
        <v>22</v>
      </c>
      <c r="D1011" t="s">
        <v>52</v>
      </c>
      <c r="E1011" s="1">
        <v>45730</v>
      </c>
      <c r="F1011" t="s">
        <v>2073</v>
      </c>
      <c r="G1011" s="1">
        <v>45281</v>
      </c>
      <c r="H1011" t="s">
        <v>47</v>
      </c>
      <c r="I1011" t="s">
        <v>54</v>
      </c>
      <c r="J1011" t="s">
        <v>64</v>
      </c>
      <c r="K1011">
        <v>3</v>
      </c>
      <c r="L1011" s="3">
        <f>Working_Data[[#This Row],[price2]]/Working_Data[[#This Row],[quantity]]</f>
        <v>189.08</v>
      </c>
      <c r="M1011" s="3">
        <v>567.24</v>
      </c>
      <c r="N1011" t="s">
        <v>35</v>
      </c>
      <c r="O1011">
        <v>27</v>
      </c>
      <c r="P1011" s="1">
        <v>45776</v>
      </c>
      <c r="Q1011">
        <v>197</v>
      </c>
      <c r="R1011" t="s">
        <v>29</v>
      </c>
      <c r="S1011">
        <v>5</v>
      </c>
      <c r="T1011" s="1">
        <v>45733</v>
      </c>
      <c r="U1011" t="s">
        <v>30</v>
      </c>
      <c r="V1011" t="str">
        <f>TEXT(WEEKDAY(Working_Data[[#This Row],[order_date]],1),"DDDD")</f>
        <v>Thursday</v>
      </c>
      <c r="W1011" t="str">
        <f>TEXT(Working_Data[[#This Row],[order_date]],"mmmm")</f>
        <v>December</v>
      </c>
      <c r="X1011" s="7">
        <f>Working_Data[[#This Row],[last_order_date]]-Working_Data[[#This Row],[signup_date]]</f>
        <v>46</v>
      </c>
      <c r="Y1011" s="7">
        <f>IF(Working_Data[[#This Row],[churned]]="Active",1,0)</f>
        <v>1</v>
      </c>
      <c r="Z1011" s="7">
        <f>YEAR(Working_Data[[#This Row],[order_date]])</f>
        <v>2023</v>
      </c>
    </row>
    <row r="1012" spans="1:26" x14ac:dyDescent="0.25">
      <c r="A1012" t="s">
        <v>2074</v>
      </c>
      <c r="B1012" t="s">
        <v>45</v>
      </c>
      <c r="C1012" t="s">
        <v>82</v>
      </c>
      <c r="D1012" t="s">
        <v>32</v>
      </c>
      <c r="E1012" s="1">
        <v>45587</v>
      </c>
      <c r="F1012" t="s">
        <v>2075</v>
      </c>
      <c r="G1012" s="1">
        <v>45281</v>
      </c>
      <c r="H1012" t="s">
        <v>58</v>
      </c>
      <c r="I1012" t="s">
        <v>63</v>
      </c>
      <c r="J1012" t="s">
        <v>27</v>
      </c>
      <c r="K1012">
        <v>4</v>
      </c>
      <c r="L1012" s="3">
        <f>Working_Data[[#This Row],[price2]]/Working_Data[[#This Row],[quantity]]</f>
        <v>295.11750000000001</v>
      </c>
      <c r="M1012" s="3">
        <v>1180.47</v>
      </c>
      <c r="N1012" t="s">
        <v>28</v>
      </c>
      <c r="O1012">
        <v>15</v>
      </c>
      <c r="P1012" s="1">
        <v>45775</v>
      </c>
      <c r="Q1012">
        <v>421</v>
      </c>
      <c r="R1012" t="s">
        <v>43</v>
      </c>
      <c r="S1012">
        <v>5</v>
      </c>
      <c r="T1012" s="1">
        <v>45678</v>
      </c>
      <c r="U1012" t="s">
        <v>36</v>
      </c>
      <c r="V1012" t="str">
        <f>TEXT(WEEKDAY(Working_Data[[#This Row],[order_date]],1),"DDDD")</f>
        <v>Thursday</v>
      </c>
      <c r="W1012" t="str">
        <f>TEXT(Working_Data[[#This Row],[order_date]],"mmmm")</f>
        <v>December</v>
      </c>
      <c r="X1012" s="7">
        <f>Working_Data[[#This Row],[last_order_date]]-Working_Data[[#This Row],[signup_date]]</f>
        <v>188</v>
      </c>
      <c r="Y1012" s="7">
        <f>IF(Working_Data[[#This Row],[churned]]="Active",1,0)</f>
        <v>0</v>
      </c>
      <c r="Z1012" s="7">
        <f>YEAR(Working_Data[[#This Row],[order_date]])</f>
        <v>2023</v>
      </c>
    </row>
    <row r="1013" spans="1:26" x14ac:dyDescent="0.25">
      <c r="A1013" t="s">
        <v>2076</v>
      </c>
      <c r="B1013" t="s">
        <v>38</v>
      </c>
      <c r="C1013" t="s">
        <v>22</v>
      </c>
      <c r="D1013" t="s">
        <v>56</v>
      </c>
      <c r="E1013" s="1">
        <v>45390</v>
      </c>
      <c r="F1013" t="s">
        <v>2077</v>
      </c>
      <c r="G1013" s="1">
        <v>45281</v>
      </c>
      <c r="H1013" t="s">
        <v>34</v>
      </c>
      <c r="I1013" t="s">
        <v>63</v>
      </c>
      <c r="J1013" t="s">
        <v>59</v>
      </c>
      <c r="K1013">
        <v>4</v>
      </c>
      <c r="L1013" s="3">
        <f>Working_Data[[#This Row],[price2]]/Working_Data[[#This Row],[quantity]]</f>
        <v>274.14499999999998</v>
      </c>
      <c r="M1013" s="3">
        <v>1096.58</v>
      </c>
      <c r="N1013" t="s">
        <v>35</v>
      </c>
      <c r="O1013">
        <v>11</v>
      </c>
      <c r="P1013" s="1">
        <v>45965</v>
      </c>
      <c r="Q1013">
        <v>96</v>
      </c>
      <c r="R1013" t="s">
        <v>29</v>
      </c>
      <c r="S1013">
        <v>2</v>
      </c>
      <c r="T1013" s="1">
        <v>45713</v>
      </c>
      <c r="U1013" t="s">
        <v>60</v>
      </c>
      <c r="V1013" t="str">
        <f>TEXT(WEEKDAY(Working_Data[[#This Row],[order_date]],1),"DDDD")</f>
        <v>Thursday</v>
      </c>
      <c r="W1013" t="str">
        <f>TEXT(Working_Data[[#This Row],[order_date]],"mmmm")</f>
        <v>December</v>
      </c>
      <c r="X1013" s="7">
        <f>Working_Data[[#This Row],[last_order_date]]-Working_Data[[#This Row],[signup_date]]</f>
        <v>575</v>
      </c>
      <c r="Y1013" s="7">
        <f>IF(Working_Data[[#This Row],[churned]]="Active",1,0)</f>
        <v>1</v>
      </c>
      <c r="Z1013" s="7">
        <f>YEAR(Working_Data[[#This Row],[order_date]])</f>
        <v>2023</v>
      </c>
    </row>
    <row r="1014" spans="1:26" x14ac:dyDescent="0.25">
      <c r="A1014" t="s">
        <v>2078</v>
      </c>
      <c r="B1014" t="s">
        <v>21</v>
      </c>
      <c r="C1014" t="s">
        <v>22</v>
      </c>
      <c r="D1014" t="s">
        <v>52</v>
      </c>
      <c r="E1014" s="1">
        <v>45598</v>
      </c>
      <c r="F1014" t="s">
        <v>2079</v>
      </c>
      <c r="G1014" s="1">
        <v>45281</v>
      </c>
      <c r="H1014" t="s">
        <v>34</v>
      </c>
      <c r="I1014" t="s">
        <v>54</v>
      </c>
      <c r="J1014" t="s">
        <v>64</v>
      </c>
      <c r="K1014">
        <v>1</v>
      </c>
      <c r="L1014" s="3">
        <f>Working_Data[[#This Row],[price2]]/Working_Data[[#This Row],[quantity]]</f>
        <v>784.64</v>
      </c>
      <c r="M1014" s="3">
        <v>784.64</v>
      </c>
      <c r="N1014" t="s">
        <v>35</v>
      </c>
      <c r="O1014">
        <v>25</v>
      </c>
      <c r="P1014" s="1">
        <v>45859</v>
      </c>
      <c r="Q1014">
        <v>31</v>
      </c>
      <c r="R1014" t="s">
        <v>29</v>
      </c>
      <c r="S1014">
        <v>1</v>
      </c>
      <c r="T1014" s="1">
        <v>45992</v>
      </c>
      <c r="U1014" t="s">
        <v>30</v>
      </c>
      <c r="V1014" t="str">
        <f>TEXT(WEEKDAY(Working_Data[[#This Row],[order_date]],1),"DDDD")</f>
        <v>Thursday</v>
      </c>
      <c r="W1014" t="str">
        <f>TEXT(Working_Data[[#This Row],[order_date]],"mmmm")</f>
        <v>December</v>
      </c>
      <c r="X1014" s="7">
        <f>Working_Data[[#This Row],[last_order_date]]-Working_Data[[#This Row],[signup_date]]</f>
        <v>261</v>
      </c>
      <c r="Y1014" s="7">
        <f>IF(Working_Data[[#This Row],[churned]]="Active",1,0)</f>
        <v>1</v>
      </c>
      <c r="Z1014" s="7">
        <f>YEAR(Working_Data[[#This Row],[order_date]])</f>
        <v>2023</v>
      </c>
    </row>
    <row r="1015" spans="1:26" x14ac:dyDescent="0.25">
      <c r="A1015" t="s">
        <v>2080</v>
      </c>
      <c r="B1015" t="s">
        <v>38</v>
      </c>
      <c r="C1015" t="s">
        <v>82</v>
      </c>
      <c r="D1015" t="s">
        <v>52</v>
      </c>
      <c r="E1015" s="1">
        <v>45026</v>
      </c>
      <c r="F1015" t="s">
        <v>2081</v>
      </c>
      <c r="G1015" s="1">
        <v>45281</v>
      </c>
      <c r="H1015" t="s">
        <v>58</v>
      </c>
      <c r="I1015" t="s">
        <v>54</v>
      </c>
      <c r="J1015" t="s">
        <v>64</v>
      </c>
      <c r="K1015">
        <v>2</v>
      </c>
      <c r="L1015" s="3">
        <f>Working_Data[[#This Row],[price2]]/Working_Data[[#This Row],[quantity]]</f>
        <v>618.54</v>
      </c>
      <c r="M1015" s="3">
        <v>1237.08</v>
      </c>
      <c r="N1015" t="s">
        <v>28</v>
      </c>
      <c r="O1015">
        <v>26</v>
      </c>
      <c r="P1015" s="1">
        <v>45865</v>
      </c>
      <c r="Q1015">
        <v>124</v>
      </c>
      <c r="R1015" t="s">
        <v>29</v>
      </c>
      <c r="S1015">
        <v>5</v>
      </c>
      <c r="T1015" s="1">
        <v>45654</v>
      </c>
      <c r="U1015" t="s">
        <v>36</v>
      </c>
      <c r="V1015" t="str">
        <f>TEXT(WEEKDAY(Working_Data[[#This Row],[order_date]],1),"DDDD")</f>
        <v>Thursday</v>
      </c>
      <c r="W1015" t="str">
        <f>TEXT(Working_Data[[#This Row],[order_date]],"mmmm")</f>
        <v>December</v>
      </c>
      <c r="X1015" s="7">
        <f>Working_Data[[#This Row],[last_order_date]]-Working_Data[[#This Row],[signup_date]]</f>
        <v>839</v>
      </c>
      <c r="Y1015" s="7">
        <f>IF(Working_Data[[#This Row],[churned]]="Active",1,0)</f>
        <v>1</v>
      </c>
      <c r="Z1015" s="7">
        <f>YEAR(Working_Data[[#This Row],[order_date]])</f>
        <v>2023</v>
      </c>
    </row>
    <row r="1016" spans="1:26" x14ac:dyDescent="0.25">
      <c r="A1016" t="s">
        <v>2082</v>
      </c>
      <c r="B1016" t="s">
        <v>38</v>
      </c>
      <c r="C1016" t="s">
        <v>82</v>
      </c>
      <c r="D1016" t="s">
        <v>56</v>
      </c>
      <c r="E1016" s="1">
        <v>45557</v>
      </c>
      <c r="F1016" t="s">
        <v>2083</v>
      </c>
      <c r="G1016" s="1">
        <v>45281</v>
      </c>
      <c r="H1016" t="s">
        <v>25</v>
      </c>
      <c r="I1016" t="s">
        <v>54</v>
      </c>
      <c r="J1016" t="s">
        <v>64</v>
      </c>
      <c r="K1016">
        <v>1</v>
      </c>
      <c r="L1016" s="3">
        <f>Working_Data[[#This Row],[price2]]/Working_Data[[#This Row],[quantity]]</f>
        <v>612.07000000000005</v>
      </c>
      <c r="M1016" s="3">
        <v>612.07000000000005</v>
      </c>
      <c r="N1016" t="s">
        <v>28</v>
      </c>
      <c r="O1016">
        <v>32</v>
      </c>
      <c r="P1016" s="1">
        <v>45587</v>
      </c>
      <c r="Q1016">
        <v>388</v>
      </c>
      <c r="R1016" t="s">
        <v>29</v>
      </c>
      <c r="S1016">
        <v>3</v>
      </c>
      <c r="T1016" s="1">
        <v>45859</v>
      </c>
      <c r="U1016" t="s">
        <v>30</v>
      </c>
      <c r="V1016" t="str">
        <f>TEXT(WEEKDAY(Working_Data[[#This Row],[order_date]],1),"DDDD")</f>
        <v>Thursday</v>
      </c>
      <c r="W1016" t="str">
        <f>TEXT(Working_Data[[#This Row],[order_date]],"mmmm")</f>
        <v>December</v>
      </c>
      <c r="X1016" s="7">
        <f>Working_Data[[#This Row],[last_order_date]]-Working_Data[[#This Row],[signup_date]]</f>
        <v>30</v>
      </c>
      <c r="Y1016" s="7">
        <f>IF(Working_Data[[#This Row],[churned]]="Active",1,0)</f>
        <v>1</v>
      </c>
      <c r="Z1016" s="7">
        <f>YEAR(Working_Data[[#This Row],[order_date]])</f>
        <v>2023</v>
      </c>
    </row>
    <row r="1017" spans="1:26" x14ac:dyDescent="0.25">
      <c r="A1017" t="s">
        <v>2084</v>
      </c>
      <c r="B1017" t="s">
        <v>38</v>
      </c>
      <c r="C1017" t="s">
        <v>82</v>
      </c>
      <c r="D1017" t="s">
        <v>32</v>
      </c>
      <c r="E1017" s="1">
        <v>45389</v>
      </c>
      <c r="F1017" t="s">
        <v>2085</v>
      </c>
      <c r="G1017" s="1">
        <v>45281</v>
      </c>
      <c r="H1017" t="s">
        <v>25</v>
      </c>
      <c r="I1017" t="s">
        <v>26</v>
      </c>
      <c r="J1017" t="s">
        <v>49</v>
      </c>
      <c r="K1017">
        <v>1</v>
      </c>
      <c r="L1017" s="3">
        <f>Working_Data[[#This Row],[price2]]/Working_Data[[#This Row],[quantity]]</f>
        <v>779.98</v>
      </c>
      <c r="M1017" s="3">
        <v>779.98</v>
      </c>
      <c r="N1017" t="s">
        <v>28</v>
      </c>
      <c r="O1017">
        <v>15</v>
      </c>
      <c r="P1017" s="1">
        <v>45333</v>
      </c>
      <c r="Q1017">
        <v>353</v>
      </c>
      <c r="R1017" t="s">
        <v>29</v>
      </c>
      <c r="S1017">
        <v>3</v>
      </c>
      <c r="T1017" s="1">
        <v>45822</v>
      </c>
      <c r="U1017" t="s">
        <v>60</v>
      </c>
      <c r="V1017" t="str">
        <f>TEXT(WEEKDAY(Working_Data[[#This Row],[order_date]],1),"DDDD")</f>
        <v>Thursday</v>
      </c>
      <c r="W1017" t="str">
        <f>TEXT(Working_Data[[#This Row],[order_date]],"mmmm")</f>
        <v>December</v>
      </c>
      <c r="X1017" s="7">
        <f>Working_Data[[#This Row],[last_order_date]]-Working_Data[[#This Row],[signup_date]]</f>
        <v>-56</v>
      </c>
      <c r="Y1017" s="7">
        <f>IF(Working_Data[[#This Row],[churned]]="Active",1,0)</f>
        <v>1</v>
      </c>
      <c r="Z1017" s="7">
        <f>YEAR(Working_Data[[#This Row],[order_date]])</f>
        <v>2023</v>
      </c>
    </row>
    <row r="1018" spans="1:26" x14ac:dyDescent="0.25">
      <c r="A1018" t="s">
        <v>2086</v>
      </c>
      <c r="B1018" t="s">
        <v>45</v>
      </c>
      <c r="C1018" t="s">
        <v>22</v>
      </c>
      <c r="D1018" t="s">
        <v>77</v>
      </c>
      <c r="E1018" s="1">
        <v>45688</v>
      </c>
      <c r="F1018" t="s">
        <v>2087</v>
      </c>
      <c r="G1018" s="1">
        <v>45281</v>
      </c>
      <c r="H1018" t="s">
        <v>58</v>
      </c>
      <c r="I1018" t="s">
        <v>54</v>
      </c>
      <c r="J1018" t="s">
        <v>59</v>
      </c>
      <c r="K1018">
        <v>2</v>
      </c>
      <c r="L1018" s="3">
        <f>Working_Data[[#This Row],[price2]]/Working_Data[[#This Row],[quantity]]</f>
        <v>237.57499999999999</v>
      </c>
      <c r="M1018" s="3">
        <v>475.15</v>
      </c>
      <c r="N1018" t="s">
        <v>50</v>
      </c>
      <c r="O1018">
        <v>1</v>
      </c>
      <c r="P1018" s="1">
        <v>45801</v>
      </c>
      <c r="Q1018">
        <v>92</v>
      </c>
      <c r="R1018" t="s">
        <v>43</v>
      </c>
      <c r="S1018">
        <v>1</v>
      </c>
      <c r="T1018" s="1">
        <v>45580</v>
      </c>
      <c r="U1018" t="s">
        <v>30</v>
      </c>
      <c r="V1018" t="str">
        <f>TEXT(WEEKDAY(Working_Data[[#This Row],[order_date]],1),"DDDD")</f>
        <v>Thursday</v>
      </c>
      <c r="W1018" t="str">
        <f>TEXT(Working_Data[[#This Row],[order_date]],"mmmm")</f>
        <v>December</v>
      </c>
      <c r="X1018" s="7">
        <f>Working_Data[[#This Row],[last_order_date]]-Working_Data[[#This Row],[signup_date]]</f>
        <v>113</v>
      </c>
      <c r="Y1018" s="7">
        <f>IF(Working_Data[[#This Row],[churned]]="Active",1,0)</f>
        <v>0</v>
      </c>
      <c r="Z1018" s="7">
        <f>YEAR(Working_Data[[#This Row],[order_date]])</f>
        <v>2023</v>
      </c>
    </row>
    <row r="1019" spans="1:26" x14ac:dyDescent="0.25">
      <c r="A1019" t="s">
        <v>2088</v>
      </c>
      <c r="B1019" t="s">
        <v>38</v>
      </c>
      <c r="C1019" t="s">
        <v>82</v>
      </c>
      <c r="D1019" t="s">
        <v>32</v>
      </c>
      <c r="E1019" s="1">
        <v>45502</v>
      </c>
      <c r="F1019" t="s">
        <v>2089</v>
      </c>
      <c r="G1019" s="1">
        <v>45281</v>
      </c>
      <c r="H1019" t="s">
        <v>47</v>
      </c>
      <c r="I1019" t="s">
        <v>63</v>
      </c>
      <c r="J1019" t="s">
        <v>27</v>
      </c>
      <c r="K1019">
        <v>2</v>
      </c>
      <c r="L1019" s="3">
        <f>Working_Data[[#This Row],[price2]]/Working_Data[[#This Row],[quantity]]</f>
        <v>668.9</v>
      </c>
      <c r="M1019" s="3">
        <v>1337.8</v>
      </c>
      <c r="N1019" t="s">
        <v>50</v>
      </c>
      <c r="O1019">
        <v>45</v>
      </c>
      <c r="P1019" s="1">
        <v>45806</v>
      </c>
      <c r="Q1019">
        <v>461</v>
      </c>
      <c r="R1019" t="s">
        <v>29</v>
      </c>
      <c r="S1019">
        <v>2</v>
      </c>
      <c r="T1019" s="1">
        <v>45610</v>
      </c>
      <c r="U1019" t="s">
        <v>60</v>
      </c>
      <c r="V1019" t="str">
        <f>TEXT(WEEKDAY(Working_Data[[#This Row],[order_date]],1),"DDDD")</f>
        <v>Thursday</v>
      </c>
      <c r="W1019" t="str">
        <f>TEXT(Working_Data[[#This Row],[order_date]],"mmmm")</f>
        <v>December</v>
      </c>
      <c r="X1019" s="7">
        <f>Working_Data[[#This Row],[last_order_date]]-Working_Data[[#This Row],[signup_date]]</f>
        <v>304</v>
      </c>
      <c r="Y1019" s="7">
        <f>IF(Working_Data[[#This Row],[churned]]="Active",1,0)</f>
        <v>1</v>
      </c>
      <c r="Z1019" s="7">
        <f>YEAR(Working_Data[[#This Row],[order_date]])</f>
        <v>2023</v>
      </c>
    </row>
    <row r="1020" spans="1:26" x14ac:dyDescent="0.25">
      <c r="A1020" t="s">
        <v>2090</v>
      </c>
      <c r="B1020" t="s">
        <v>45</v>
      </c>
      <c r="C1020" t="s">
        <v>39</v>
      </c>
      <c r="D1020" t="s">
        <v>56</v>
      </c>
      <c r="E1020" s="1">
        <v>45423</v>
      </c>
      <c r="F1020" t="s">
        <v>2091</v>
      </c>
      <c r="G1020" s="1">
        <v>45281</v>
      </c>
      <c r="H1020" t="s">
        <v>34</v>
      </c>
      <c r="I1020" t="s">
        <v>63</v>
      </c>
      <c r="J1020" t="s">
        <v>64</v>
      </c>
      <c r="K1020">
        <v>5</v>
      </c>
      <c r="L1020" s="3">
        <f>Working_Data[[#This Row],[price2]]/Working_Data[[#This Row],[quantity]]</f>
        <v>61.241999999999997</v>
      </c>
      <c r="M1020" s="3">
        <v>306.20999999999998</v>
      </c>
      <c r="N1020" t="s">
        <v>28</v>
      </c>
      <c r="O1020">
        <v>25</v>
      </c>
      <c r="P1020" s="1">
        <v>45706</v>
      </c>
      <c r="Q1020">
        <v>416</v>
      </c>
      <c r="R1020" t="s">
        <v>43</v>
      </c>
      <c r="S1020">
        <v>2</v>
      </c>
      <c r="T1020" s="1">
        <v>45649</v>
      </c>
      <c r="U1020" t="s">
        <v>36</v>
      </c>
      <c r="V1020" t="str">
        <f>TEXT(WEEKDAY(Working_Data[[#This Row],[order_date]],1),"DDDD")</f>
        <v>Thursday</v>
      </c>
      <c r="W1020" t="str">
        <f>TEXT(Working_Data[[#This Row],[order_date]],"mmmm")</f>
        <v>December</v>
      </c>
      <c r="X1020" s="7">
        <f>Working_Data[[#This Row],[last_order_date]]-Working_Data[[#This Row],[signup_date]]</f>
        <v>283</v>
      </c>
      <c r="Y1020" s="7">
        <f>IF(Working_Data[[#This Row],[churned]]="Active",1,0)</f>
        <v>0</v>
      </c>
      <c r="Z1020" s="7">
        <f>YEAR(Working_Data[[#This Row],[order_date]])</f>
        <v>2023</v>
      </c>
    </row>
    <row r="1021" spans="1:26" x14ac:dyDescent="0.25">
      <c r="A1021" t="s">
        <v>2092</v>
      </c>
      <c r="B1021" t="s">
        <v>38</v>
      </c>
      <c r="C1021" t="s">
        <v>22</v>
      </c>
      <c r="D1021" t="s">
        <v>52</v>
      </c>
      <c r="E1021" s="1">
        <v>45606</v>
      </c>
      <c r="F1021" t="s">
        <v>2093</v>
      </c>
      <c r="G1021" s="1">
        <v>45282</v>
      </c>
      <c r="H1021" t="s">
        <v>58</v>
      </c>
      <c r="I1021" t="s">
        <v>63</v>
      </c>
      <c r="J1021" t="s">
        <v>27</v>
      </c>
      <c r="K1021">
        <v>2</v>
      </c>
      <c r="L1021" s="3">
        <f>Working_Data[[#This Row],[price2]]/Working_Data[[#This Row],[quantity]]</f>
        <v>591.07500000000005</v>
      </c>
      <c r="M1021" s="3">
        <v>1182.1500000000001</v>
      </c>
      <c r="N1021" t="s">
        <v>35</v>
      </c>
      <c r="O1021">
        <v>37</v>
      </c>
      <c r="P1021" s="1">
        <v>45875</v>
      </c>
      <c r="Q1021">
        <v>404</v>
      </c>
      <c r="R1021" t="s">
        <v>43</v>
      </c>
      <c r="S1021">
        <v>1</v>
      </c>
      <c r="T1021" s="1">
        <v>45855</v>
      </c>
      <c r="U1021" t="s">
        <v>30</v>
      </c>
      <c r="V1021" t="str">
        <f>TEXT(WEEKDAY(Working_Data[[#This Row],[order_date]],1),"DDDD")</f>
        <v>Friday</v>
      </c>
      <c r="W1021" t="str">
        <f>TEXT(Working_Data[[#This Row],[order_date]],"mmmm")</f>
        <v>December</v>
      </c>
      <c r="X1021" s="7">
        <f>Working_Data[[#This Row],[last_order_date]]-Working_Data[[#This Row],[signup_date]]</f>
        <v>269</v>
      </c>
      <c r="Y1021" s="7">
        <f>IF(Working_Data[[#This Row],[churned]]="Active",1,0)</f>
        <v>0</v>
      </c>
      <c r="Z1021" s="7">
        <f>YEAR(Working_Data[[#This Row],[order_date]])</f>
        <v>2023</v>
      </c>
    </row>
    <row r="1022" spans="1:26" x14ac:dyDescent="0.25">
      <c r="A1022" t="s">
        <v>2094</v>
      </c>
      <c r="B1022" t="s">
        <v>38</v>
      </c>
      <c r="C1022" t="s">
        <v>22</v>
      </c>
      <c r="D1022" t="s">
        <v>32</v>
      </c>
      <c r="E1022" s="1">
        <v>45625</v>
      </c>
      <c r="F1022" t="s">
        <v>2095</v>
      </c>
      <c r="G1022" s="1">
        <v>45282</v>
      </c>
      <c r="H1022" t="s">
        <v>47</v>
      </c>
      <c r="I1022" t="s">
        <v>48</v>
      </c>
      <c r="J1022" t="s">
        <v>27</v>
      </c>
      <c r="K1022">
        <v>5</v>
      </c>
      <c r="L1022" s="3">
        <f>Working_Data[[#This Row],[price2]]/Working_Data[[#This Row],[quantity]]</f>
        <v>264.036</v>
      </c>
      <c r="M1022" s="3">
        <v>1320.18</v>
      </c>
      <c r="N1022" t="s">
        <v>50</v>
      </c>
      <c r="O1022">
        <v>36</v>
      </c>
      <c r="P1022" s="1">
        <v>45802</v>
      </c>
      <c r="Q1022">
        <v>204</v>
      </c>
      <c r="R1022" t="s">
        <v>43</v>
      </c>
      <c r="S1022">
        <v>4</v>
      </c>
      <c r="T1022" s="1">
        <v>45653</v>
      </c>
      <c r="U1022" t="s">
        <v>30</v>
      </c>
      <c r="V1022" t="str">
        <f>TEXT(WEEKDAY(Working_Data[[#This Row],[order_date]],1),"DDDD")</f>
        <v>Friday</v>
      </c>
      <c r="W1022" t="str">
        <f>TEXT(Working_Data[[#This Row],[order_date]],"mmmm")</f>
        <v>December</v>
      </c>
      <c r="X1022" s="7">
        <f>Working_Data[[#This Row],[last_order_date]]-Working_Data[[#This Row],[signup_date]]</f>
        <v>177</v>
      </c>
      <c r="Y1022" s="7">
        <f>IF(Working_Data[[#This Row],[churned]]="Active",1,0)</f>
        <v>0</v>
      </c>
      <c r="Z1022" s="7">
        <f>YEAR(Working_Data[[#This Row],[order_date]])</f>
        <v>2023</v>
      </c>
    </row>
    <row r="1023" spans="1:26" x14ac:dyDescent="0.25">
      <c r="A1023" t="s">
        <v>2096</v>
      </c>
      <c r="B1023" t="s">
        <v>45</v>
      </c>
      <c r="C1023" t="s">
        <v>39</v>
      </c>
      <c r="D1023" t="s">
        <v>32</v>
      </c>
      <c r="E1023" s="1">
        <v>45321</v>
      </c>
      <c r="F1023" t="s">
        <v>2097</v>
      </c>
      <c r="G1023" s="1">
        <v>45282</v>
      </c>
      <c r="H1023" t="s">
        <v>58</v>
      </c>
      <c r="I1023" t="s">
        <v>26</v>
      </c>
      <c r="J1023" t="s">
        <v>49</v>
      </c>
      <c r="K1023">
        <v>4</v>
      </c>
      <c r="L1023" s="3">
        <f>Working_Data[[#This Row],[price2]]/Working_Data[[#This Row],[quantity]]</f>
        <v>72.17</v>
      </c>
      <c r="M1023" s="3">
        <v>288.68</v>
      </c>
      <c r="N1023" t="s">
        <v>50</v>
      </c>
      <c r="O1023">
        <v>15</v>
      </c>
      <c r="P1023" s="1">
        <v>45696</v>
      </c>
      <c r="Q1023">
        <v>183</v>
      </c>
      <c r="R1023" t="s">
        <v>29</v>
      </c>
      <c r="S1023">
        <v>2</v>
      </c>
      <c r="T1023" s="1">
        <v>45859</v>
      </c>
      <c r="U1023" t="s">
        <v>60</v>
      </c>
      <c r="V1023" t="str">
        <f>TEXT(WEEKDAY(Working_Data[[#This Row],[order_date]],1),"DDDD")</f>
        <v>Friday</v>
      </c>
      <c r="W1023" t="str">
        <f>TEXT(Working_Data[[#This Row],[order_date]],"mmmm")</f>
        <v>December</v>
      </c>
      <c r="X1023" s="7">
        <f>Working_Data[[#This Row],[last_order_date]]-Working_Data[[#This Row],[signup_date]]</f>
        <v>375</v>
      </c>
      <c r="Y1023" s="7">
        <f>IF(Working_Data[[#This Row],[churned]]="Active",1,0)</f>
        <v>1</v>
      </c>
      <c r="Z1023" s="7">
        <f>YEAR(Working_Data[[#This Row],[order_date]])</f>
        <v>2023</v>
      </c>
    </row>
    <row r="1024" spans="1:26" x14ac:dyDescent="0.25">
      <c r="A1024" t="s">
        <v>2098</v>
      </c>
      <c r="B1024" t="s">
        <v>45</v>
      </c>
      <c r="C1024" t="s">
        <v>22</v>
      </c>
      <c r="D1024" t="s">
        <v>56</v>
      </c>
      <c r="E1024" s="1">
        <v>45314</v>
      </c>
      <c r="F1024" t="s">
        <v>2099</v>
      </c>
      <c r="G1024" s="1">
        <v>45282</v>
      </c>
      <c r="H1024" t="s">
        <v>58</v>
      </c>
      <c r="I1024" t="s">
        <v>63</v>
      </c>
      <c r="J1024" t="s">
        <v>27</v>
      </c>
      <c r="K1024">
        <v>3</v>
      </c>
      <c r="L1024" s="3">
        <f>Working_Data[[#This Row],[price2]]/Working_Data[[#This Row],[quantity]]</f>
        <v>148.76</v>
      </c>
      <c r="M1024" s="3">
        <v>446.28</v>
      </c>
      <c r="N1024" t="s">
        <v>50</v>
      </c>
      <c r="O1024">
        <v>31</v>
      </c>
      <c r="P1024" s="1">
        <v>45707</v>
      </c>
      <c r="Q1024">
        <v>31</v>
      </c>
      <c r="R1024" t="s">
        <v>43</v>
      </c>
      <c r="S1024">
        <v>3</v>
      </c>
      <c r="T1024" s="1">
        <v>45745</v>
      </c>
      <c r="U1024" t="s">
        <v>30</v>
      </c>
      <c r="V1024" t="str">
        <f>TEXT(WEEKDAY(Working_Data[[#This Row],[order_date]],1),"DDDD")</f>
        <v>Friday</v>
      </c>
      <c r="W1024" t="str">
        <f>TEXT(Working_Data[[#This Row],[order_date]],"mmmm")</f>
        <v>December</v>
      </c>
      <c r="X1024" s="7">
        <f>Working_Data[[#This Row],[last_order_date]]-Working_Data[[#This Row],[signup_date]]</f>
        <v>393</v>
      </c>
      <c r="Y1024" s="7">
        <f>IF(Working_Data[[#This Row],[churned]]="Active",1,0)</f>
        <v>0</v>
      </c>
      <c r="Z1024" s="7">
        <f>YEAR(Working_Data[[#This Row],[order_date]])</f>
        <v>2023</v>
      </c>
    </row>
    <row r="1025" spans="1:26" x14ac:dyDescent="0.25">
      <c r="A1025" t="s">
        <v>2100</v>
      </c>
      <c r="B1025" t="s">
        <v>38</v>
      </c>
      <c r="C1025" t="s">
        <v>39</v>
      </c>
      <c r="D1025" t="s">
        <v>52</v>
      </c>
      <c r="E1025" s="1">
        <v>45219</v>
      </c>
      <c r="F1025" t="s">
        <v>2101</v>
      </c>
      <c r="G1025" s="1">
        <v>45282</v>
      </c>
      <c r="H1025" t="s">
        <v>25</v>
      </c>
      <c r="I1025" t="s">
        <v>63</v>
      </c>
      <c r="J1025" t="s">
        <v>27</v>
      </c>
      <c r="K1025">
        <v>1</v>
      </c>
      <c r="L1025" s="3">
        <f>Working_Data[[#This Row],[price2]]/Working_Data[[#This Row],[quantity]]</f>
        <v>454.24</v>
      </c>
      <c r="M1025" s="3">
        <v>454.24</v>
      </c>
      <c r="N1025" t="s">
        <v>35</v>
      </c>
      <c r="O1025">
        <v>15</v>
      </c>
      <c r="P1025" s="1">
        <v>45528</v>
      </c>
      <c r="Q1025">
        <v>197</v>
      </c>
      <c r="R1025" t="s">
        <v>29</v>
      </c>
      <c r="S1025">
        <v>5</v>
      </c>
      <c r="T1025" s="1">
        <v>45694</v>
      </c>
      <c r="U1025" t="s">
        <v>36</v>
      </c>
      <c r="V1025" t="str">
        <f>TEXT(WEEKDAY(Working_Data[[#This Row],[order_date]],1),"DDDD")</f>
        <v>Friday</v>
      </c>
      <c r="W1025" t="str">
        <f>TEXT(Working_Data[[#This Row],[order_date]],"mmmm")</f>
        <v>December</v>
      </c>
      <c r="X1025" s="7">
        <f>Working_Data[[#This Row],[last_order_date]]-Working_Data[[#This Row],[signup_date]]</f>
        <v>309</v>
      </c>
      <c r="Y1025" s="7">
        <f>IF(Working_Data[[#This Row],[churned]]="Active",1,0)</f>
        <v>1</v>
      </c>
      <c r="Z1025" s="7">
        <f>YEAR(Working_Data[[#This Row],[order_date]])</f>
        <v>2023</v>
      </c>
    </row>
    <row r="1026" spans="1:26" x14ac:dyDescent="0.25">
      <c r="A1026" t="s">
        <v>2102</v>
      </c>
      <c r="B1026" t="s">
        <v>38</v>
      </c>
      <c r="C1026" t="s">
        <v>82</v>
      </c>
      <c r="D1026" t="s">
        <v>32</v>
      </c>
      <c r="E1026" s="1">
        <v>45348</v>
      </c>
      <c r="F1026" t="s">
        <v>2103</v>
      </c>
      <c r="G1026" s="1">
        <v>45282</v>
      </c>
      <c r="H1026" t="s">
        <v>47</v>
      </c>
      <c r="I1026" t="s">
        <v>26</v>
      </c>
      <c r="J1026" t="s">
        <v>49</v>
      </c>
      <c r="K1026">
        <v>4</v>
      </c>
      <c r="L1026" s="3">
        <f>Working_Data[[#This Row],[price2]]/Working_Data[[#This Row],[quantity]]</f>
        <v>246.36500000000001</v>
      </c>
      <c r="M1026" s="3">
        <v>985.46</v>
      </c>
      <c r="N1026" t="s">
        <v>50</v>
      </c>
      <c r="O1026">
        <v>40</v>
      </c>
      <c r="P1026" s="1">
        <v>45888</v>
      </c>
      <c r="Q1026">
        <v>476</v>
      </c>
      <c r="R1026" t="s">
        <v>43</v>
      </c>
      <c r="S1026">
        <v>4</v>
      </c>
      <c r="T1026" s="1">
        <v>45746</v>
      </c>
      <c r="U1026" t="s">
        <v>36</v>
      </c>
      <c r="V1026" t="str">
        <f>TEXT(WEEKDAY(Working_Data[[#This Row],[order_date]],1),"DDDD")</f>
        <v>Friday</v>
      </c>
      <c r="W1026" t="str">
        <f>TEXT(Working_Data[[#This Row],[order_date]],"mmmm")</f>
        <v>December</v>
      </c>
      <c r="X1026" s="7">
        <f>Working_Data[[#This Row],[last_order_date]]-Working_Data[[#This Row],[signup_date]]</f>
        <v>540</v>
      </c>
      <c r="Y1026" s="7">
        <f>IF(Working_Data[[#This Row],[churned]]="Active",1,0)</f>
        <v>0</v>
      </c>
      <c r="Z1026" s="7">
        <f>YEAR(Working_Data[[#This Row],[order_date]])</f>
        <v>2023</v>
      </c>
    </row>
    <row r="1027" spans="1:26" x14ac:dyDescent="0.25">
      <c r="A1027" t="s">
        <v>2104</v>
      </c>
      <c r="B1027" t="s">
        <v>45</v>
      </c>
      <c r="C1027" t="s">
        <v>82</v>
      </c>
      <c r="D1027" t="s">
        <v>23</v>
      </c>
      <c r="E1027" s="1">
        <v>45429</v>
      </c>
      <c r="F1027" t="s">
        <v>2105</v>
      </c>
      <c r="G1027" s="1">
        <v>45282</v>
      </c>
      <c r="H1027" t="s">
        <v>41</v>
      </c>
      <c r="I1027" t="s">
        <v>54</v>
      </c>
      <c r="J1027" t="s">
        <v>49</v>
      </c>
      <c r="K1027">
        <v>3</v>
      </c>
      <c r="L1027" s="3">
        <f>Working_Data[[#This Row],[price2]]/Working_Data[[#This Row],[quantity]]</f>
        <v>90.526666666666657</v>
      </c>
      <c r="M1027" s="3">
        <v>271.58</v>
      </c>
      <c r="N1027" t="s">
        <v>35</v>
      </c>
      <c r="O1027">
        <v>24</v>
      </c>
      <c r="P1027" s="1">
        <v>45693</v>
      </c>
      <c r="Q1027">
        <v>263</v>
      </c>
      <c r="R1027" t="s">
        <v>43</v>
      </c>
      <c r="S1027">
        <v>3</v>
      </c>
      <c r="T1027" s="1">
        <v>45795</v>
      </c>
      <c r="U1027" t="s">
        <v>36</v>
      </c>
      <c r="V1027" t="str">
        <f>TEXT(WEEKDAY(Working_Data[[#This Row],[order_date]],1),"DDDD")</f>
        <v>Friday</v>
      </c>
      <c r="W1027" t="str">
        <f>TEXT(Working_Data[[#This Row],[order_date]],"mmmm")</f>
        <v>December</v>
      </c>
      <c r="X1027" s="7">
        <f>Working_Data[[#This Row],[last_order_date]]-Working_Data[[#This Row],[signup_date]]</f>
        <v>264</v>
      </c>
      <c r="Y1027" s="7">
        <f>IF(Working_Data[[#This Row],[churned]]="Active",1,0)</f>
        <v>0</v>
      </c>
      <c r="Z1027" s="7">
        <f>YEAR(Working_Data[[#This Row],[order_date]])</f>
        <v>2023</v>
      </c>
    </row>
    <row r="1028" spans="1:26" x14ac:dyDescent="0.25">
      <c r="A1028" t="s">
        <v>2106</v>
      </c>
      <c r="B1028" t="s">
        <v>45</v>
      </c>
      <c r="C1028" t="s">
        <v>82</v>
      </c>
      <c r="D1028" t="s">
        <v>23</v>
      </c>
      <c r="E1028" s="1">
        <v>45837</v>
      </c>
      <c r="F1028" t="s">
        <v>2107</v>
      </c>
      <c r="G1028" s="1">
        <v>45282</v>
      </c>
      <c r="H1028" t="s">
        <v>25</v>
      </c>
      <c r="I1028" t="s">
        <v>42</v>
      </c>
      <c r="J1028" t="s">
        <v>27</v>
      </c>
      <c r="K1028">
        <v>3</v>
      </c>
      <c r="L1028" s="3">
        <f>Working_Data[[#This Row],[price2]]/Working_Data[[#This Row],[quantity]]</f>
        <v>359.39000000000004</v>
      </c>
      <c r="M1028" s="3">
        <v>1078.17</v>
      </c>
      <c r="N1028" t="s">
        <v>28</v>
      </c>
      <c r="O1028">
        <v>37</v>
      </c>
      <c r="P1028" s="1">
        <v>45877</v>
      </c>
      <c r="Q1028">
        <v>178</v>
      </c>
      <c r="R1028" t="s">
        <v>43</v>
      </c>
      <c r="S1028">
        <v>3</v>
      </c>
      <c r="T1028" s="1">
        <v>45613</v>
      </c>
      <c r="U1028" t="s">
        <v>60</v>
      </c>
      <c r="V1028" t="str">
        <f>TEXT(WEEKDAY(Working_Data[[#This Row],[order_date]],1),"DDDD")</f>
        <v>Friday</v>
      </c>
      <c r="W1028" t="str">
        <f>TEXT(Working_Data[[#This Row],[order_date]],"mmmm")</f>
        <v>December</v>
      </c>
      <c r="X1028" s="7">
        <f>Working_Data[[#This Row],[last_order_date]]-Working_Data[[#This Row],[signup_date]]</f>
        <v>40</v>
      </c>
      <c r="Y1028" s="7">
        <f>IF(Working_Data[[#This Row],[churned]]="Active",1,0)</f>
        <v>0</v>
      </c>
      <c r="Z1028" s="7">
        <f>YEAR(Working_Data[[#This Row],[order_date]])</f>
        <v>2023</v>
      </c>
    </row>
    <row r="1029" spans="1:26" x14ac:dyDescent="0.25">
      <c r="A1029" t="s">
        <v>2108</v>
      </c>
      <c r="B1029" t="s">
        <v>45</v>
      </c>
      <c r="C1029" t="s">
        <v>22</v>
      </c>
      <c r="D1029" t="s">
        <v>77</v>
      </c>
      <c r="E1029" s="1">
        <v>45764</v>
      </c>
      <c r="F1029" t="s">
        <v>2109</v>
      </c>
      <c r="G1029" s="1">
        <v>45283</v>
      </c>
      <c r="H1029" t="s">
        <v>25</v>
      </c>
      <c r="I1029" t="s">
        <v>42</v>
      </c>
      <c r="J1029" t="s">
        <v>67</v>
      </c>
      <c r="K1029">
        <v>3</v>
      </c>
      <c r="L1029" s="3">
        <f>Working_Data[[#This Row],[price2]]/Working_Data[[#This Row],[quantity]]</f>
        <v>311.38333333333333</v>
      </c>
      <c r="M1029" s="3">
        <v>934.15</v>
      </c>
      <c r="N1029" t="s">
        <v>50</v>
      </c>
      <c r="O1029">
        <v>22</v>
      </c>
      <c r="P1029" s="1">
        <v>45638</v>
      </c>
      <c r="Q1029">
        <v>170</v>
      </c>
      <c r="R1029" t="s">
        <v>43</v>
      </c>
      <c r="S1029">
        <v>4</v>
      </c>
      <c r="T1029" s="1">
        <v>45784</v>
      </c>
      <c r="U1029" t="s">
        <v>36</v>
      </c>
      <c r="V1029" t="str">
        <f>TEXT(WEEKDAY(Working_Data[[#This Row],[order_date]],1),"DDDD")</f>
        <v>Saturday</v>
      </c>
      <c r="W1029" t="str">
        <f>TEXT(Working_Data[[#This Row],[order_date]],"mmmm")</f>
        <v>December</v>
      </c>
      <c r="X1029" s="7">
        <f>Working_Data[[#This Row],[last_order_date]]-Working_Data[[#This Row],[signup_date]]</f>
        <v>-126</v>
      </c>
      <c r="Y1029" s="7">
        <f>IF(Working_Data[[#This Row],[churned]]="Active",1,0)</f>
        <v>0</v>
      </c>
      <c r="Z1029" s="7">
        <f>YEAR(Working_Data[[#This Row],[order_date]])</f>
        <v>2023</v>
      </c>
    </row>
    <row r="1030" spans="1:26" x14ac:dyDescent="0.25">
      <c r="A1030" t="s">
        <v>2110</v>
      </c>
      <c r="B1030" t="s">
        <v>45</v>
      </c>
      <c r="C1030" t="s">
        <v>82</v>
      </c>
      <c r="D1030" t="s">
        <v>77</v>
      </c>
      <c r="E1030" s="1">
        <v>45841</v>
      </c>
      <c r="F1030" t="s">
        <v>2111</v>
      </c>
      <c r="G1030" s="1">
        <v>45283</v>
      </c>
      <c r="H1030" t="s">
        <v>25</v>
      </c>
      <c r="I1030" t="s">
        <v>48</v>
      </c>
      <c r="J1030" t="s">
        <v>67</v>
      </c>
      <c r="K1030">
        <v>5</v>
      </c>
      <c r="L1030" s="3">
        <f>Working_Data[[#This Row],[price2]]/Working_Data[[#This Row],[quantity]]</f>
        <v>195.268</v>
      </c>
      <c r="M1030" s="3">
        <v>976.34</v>
      </c>
      <c r="N1030" t="s">
        <v>28</v>
      </c>
      <c r="O1030">
        <v>23</v>
      </c>
      <c r="P1030" s="1">
        <v>45544</v>
      </c>
      <c r="Q1030">
        <v>402</v>
      </c>
      <c r="R1030" t="s">
        <v>29</v>
      </c>
      <c r="S1030">
        <v>1</v>
      </c>
      <c r="T1030" s="1">
        <v>45859</v>
      </c>
      <c r="U1030" t="s">
        <v>60</v>
      </c>
      <c r="V1030" t="str">
        <f>TEXT(WEEKDAY(Working_Data[[#This Row],[order_date]],1),"DDDD")</f>
        <v>Saturday</v>
      </c>
      <c r="W1030" t="str">
        <f>TEXT(Working_Data[[#This Row],[order_date]],"mmmm")</f>
        <v>December</v>
      </c>
      <c r="X1030" s="7">
        <f>Working_Data[[#This Row],[last_order_date]]-Working_Data[[#This Row],[signup_date]]</f>
        <v>-297</v>
      </c>
      <c r="Y1030" s="7">
        <f>IF(Working_Data[[#This Row],[churned]]="Active",1,0)</f>
        <v>1</v>
      </c>
      <c r="Z1030" s="7">
        <f>YEAR(Working_Data[[#This Row],[order_date]])</f>
        <v>2023</v>
      </c>
    </row>
    <row r="1031" spans="1:26" x14ac:dyDescent="0.25">
      <c r="A1031" t="s">
        <v>2112</v>
      </c>
      <c r="B1031" t="s">
        <v>21</v>
      </c>
      <c r="C1031" t="s">
        <v>39</v>
      </c>
      <c r="D1031" t="s">
        <v>77</v>
      </c>
      <c r="E1031" s="1">
        <v>45439</v>
      </c>
      <c r="F1031" t="s">
        <v>2113</v>
      </c>
      <c r="G1031" s="1">
        <v>45283</v>
      </c>
      <c r="H1031" t="s">
        <v>58</v>
      </c>
      <c r="I1031" t="s">
        <v>63</v>
      </c>
      <c r="J1031" t="s">
        <v>64</v>
      </c>
      <c r="K1031">
        <v>5</v>
      </c>
      <c r="L1031" s="3">
        <f>Working_Data[[#This Row],[price2]]/Working_Data[[#This Row],[quantity]]</f>
        <v>33.322000000000003</v>
      </c>
      <c r="M1031" s="3">
        <v>166.61</v>
      </c>
      <c r="N1031" t="s">
        <v>35</v>
      </c>
      <c r="O1031">
        <v>32</v>
      </c>
      <c r="P1031" s="1">
        <v>45391</v>
      </c>
      <c r="Q1031">
        <v>115</v>
      </c>
      <c r="R1031" t="s">
        <v>29</v>
      </c>
      <c r="S1031">
        <v>3</v>
      </c>
      <c r="T1031" s="1">
        <v>45577</v>
      </c>
      <c r="U1031" t="s">
        <v>60</v>
      </c>
      <c r="V1031" t="str">
        <f>TEXT(WEEKDAY(Working_Data[[#This Row],[order_date]],1),"DDDD")</f>
        <v>Saturday</v>
      </c>
      <c r="W1031" t="str">
        <f>TEXT(Working_Data[[#This Row],[order_date]],"mmmm")</f>
        <v>December</v>
      </c>
      <c r="X1031" s="7">
        <f>Working_Data[[#This Row],[last_order_date]]-Working_Data[[#This Row],[signup_date]]</f>
        <v>-48</v>
      </c>
      <c r="Y1031" s="7">
        <f>IF(Working_Data[[#This Row],[churned]]="Active",1,0)</f>
        <v>1</v>
      </c>
      <c r="Z1031" s="7">
        <f>YEAR(Working_Data[[#This Row],[order_date]])</f>
        <v>2023</v>
      </c>
    </row>
    <row r="1032" spans="1:26" x14ac:dyDescent="0.25">
      <c r="A1032" t="s">
        <v>2114</v>
      </c>
      <c r="B1032" t="s">
        <v>45</v>
      </c>
      <c r="C1032" t="s">
        <v>22</v>
      </c>
      <c r="D1032" t="s">
        <v>77</v>
      </c>
      <c r="E1032" s="1">
        <v>45877</v>
      </c>
      <c r="F1032" t="s">
        <v>2115</v>
      </c>
      <c r="G1032" s="1">
        <v>45283</v>
      </c>
      <c r="H1032" t="s">
        <v>41</v>
      </c>
      <c r="I1032" t="s">
        <v>26</v>
      </c>
      <c r="J1032" t="s">
        <v>49</v>
      </c>
      <c r="K1032">
        <v>5</v>
      </c>
      <c r="L1032" s="3">
        <f>Working_Data[[#This Row],[price2]]/Working_Data[[#This Row],[quantity]]</f>
        <v>89.066000000000003</v>
      </c>
      <c r="M1032" s="3">
        <v>445.33</v>
      </c>
      <c r="N1032" t="s">
        <v>35</v>
      </c>
      <c r="O1032">
        <v>48</v>
      </c>
      <c r="P1032" s="1">
        <v>45830</v>
      </c>
      <c r="Q1032">
        <v>241</v>
      </c>
      <c r="R1032" t="s">
        <v>43</v>
      </c>
      <c r="S1032">
        <v>1</v>
      </c>
      <c r="T1032" s="1">
        <v>45907</v>
      </c>
      <c r="U1032" t="s">
        <v>60</v>
      </c>
      <c r="V1032" t="str">
        <f>TEXT(WEEKDAY(Working_Data[[#This Row],[order_date]],1),"DDDD")</f>
        <v>Saturday</v>
      </c>
      <c r="W1032" t="str">
        <f>TEXT(Working_Data[[#This Row],[order_date]],"mmmm")</f>
        <v>December</v>
      </c>
      <c r="X1032" s="7">
        <f>Working_Data[[#This Row],[last_order_date]]-Working_Data[[#This Row],[signup_date]]</f>
        <v>-47</v>
      </c>
      <c r="Y1032" s="7">
        <f>IF(Working_Data[[#This Row],[churned]]="Active",1,0)</f>
        <v>0</v>
      </c>
      <c r="Z1032" s="7">
        <f>YEAR(Working_Data[[#This Row],[order_date]])</f>
        <v>2023</v>
      </c>
    </row>
    <row r="1033" spans="1:26" x14ac:dyDescent="0.25">
      <c r="A1033" t="s">
        <v>2116</v>
      </c>
      <c r="B1033" t="s">
        <v>21</v>
      </c>
      <c r="C1033" t="s">
        <v>39</v>
      </c>
      <c r="D1033" t="s">
        <v>52</v>
      </c>
      <c r="E1033" s="1">
        <v>45351</v>
      </c>
      <c r="F1033" t="s">
        <v>2117</v>
      </c>
      <c r="G1033" s="1">
        <v>45283</v>
      </c>
      <c r="H1033" t="s">
        <v>58</v>
      </c>
      <c r="I1033" t="s">
        <v>54</v>
      </c>
      <c r="J1033" t="s">
        <v>67</v>
      </c>
      <c r="K1033">
        <v>3</v>
      </c>
      <c r="L1033" s="3">
        <f>Working_Data[[#This Row],[price2]]/Working_Data[[#This Row],[quantity]]</f>
        <v>200.21</v>
      </c>
      <c r="M1033" s="3">
        <v>600.63</v>
      </c>
      <c r="N1033" t="s">
        <v>35</v>
      </c>
      <c r="O1033">
        <v>44</v>
      </c>
      <c r="P1033" s="1">
        <v>45752</v>
      </c>
      <c r="Q1033">
        <v>310</v>
      </c>
      <c r="R1033" t="s">
        <v>29</v>
      </c>
      <c r="S1033">
        <v>4</v>
      </c>
      <c r="T1033" s="1">
        <v>45392</v>
      </c>
      <c r="U1033" t="s">
        <v>60</v>
      </c>
      <c r="V1033" t="str">
        <f>TEXT(WEEKDAY(Working_Data[[#This Row],[order_date]],1),"DDDD")</f>
        <v>Saturday</v>
      </c>
      <c r="W1033" t="str">
        <f>TEXT(Working_Data[[#This Row],[order_date]],"mmmm")</f>
        <v>December</v>
      </c>
      <c r="X1033" s="7">
        <f>Working_Data[[#This Row],[last_order_date]]-Working_Data[[#This Row],[signup_date]]</f>
        <v>401</v>
      </c>
      <c r="Y1033" s="7">
        <f>IF(Working_Data[[#This Row],[churned]]="Active",1,0)</f>
        <v>1</v>
      </c>
      <c r="Z1033" s="7">
        <f>YEAR(Working_Data[[#This Row],[order_date]])</f>
        <v>2023</v>
      </c>
    </row>
    <row r="1034" spans="1:26" x14ac:dyDescent="0.25">
      <c r="A1034" t="s">
        <v>2118</v>
      </c>
      <c r="B1034" t="s">
        <v>38</v>
      </c>
      <c r="C1034" t="s">
        <v>39</v>
      </c>
      <c r="D1034" t="s">
        <v>52</v>
      </c>
      <c r="E1034" s="1">
        <v>45301</v>
      </c>
      <c r="F1034" t="s">
        <v>2119</v>
      </c>
      <c r="G1034" s="1">
        <v>45283</v>
      </c>
      <c r="H1034" t="s">
        <v>58</v>
      </c>
      <c r="I1034" t="s">
        <v>63</v>
      </c>
      <c r="J1034" t="s">
        <v>27</v>
      </c>
      <c r="K1034">
        <v>4</v>
      </c>
      <c r="L1034" s="3">
        <f>Working_Data[[#This Row],[price2]]/Working_Data[[#This Row],[quantity]]</f>
        <v>350.88249999999999</v>
      </c>
      <c r="M1034" s="3">
        <v>1403.53</v>
      </c>
      <c r="N1034" t="s">
        <v>28</v>
      </c>
      <c r="O1034">
        <v>11</v>
      </c>
      <c r="P1034" s="1">
        <v>45422</v>
      </c>
      <c r="Q1034">
        <v>338</v>
      </c>
      <c r="R1034" t="s">
        <v>43</v>
      </c>
      <c r="S1034">
        <v>4</v>
      </c>
      <c r="T1034" s="1">
        <v>45692</v>
      </c>
      <c r="U1034" t="s">
        <v>36</v>
      </c>
      <c r="V1034" t="str">
        <f>TEXT(WEEKDAY(Working_Data[[#This Row],[order_date]],1),"DDDD")</f>
        <v>Saturday</v>
      </c>
      <c r="W1034" t="str">
        <f>TEXT(Working_Data[[#This Row],[order_date]],"mmmm")</f>
        <v>December</v>
      </c>
      <c r="X1034" s="7">
        <f>Working_Data[[#This Row],[last_order_date]]-Working_Data[[#This Row],[signup_date]]</f>
        <v>121</v>
      </c>
      <c r="Y1034" s="7">
        <f>IF(Working_Data[[#This Row],[churned]]="Active",1,0)</f>
        <v>0</v>
      </c>
      <c r="Z1034" s="7">
        <f>YEAR(Working_Data[[#This Row],[order_date]])</f>
        <v>2023</v>
      </c>
    </row>
    <row r="1035" spans="1:26" x14ac:dyDescent="0.25">
      <c r="A1035" t="s">
        <v>2120</v>
      </c>
      <c r="B1035" t="s">
        <v>38</v>
      </c>
      <c r="C1035" t="s">
        <v>22</v>
      </c>
      <c r="D1035" t="s">
        <v>56</v>
      </c>
      <c r="E1035" s="1">
        <v>45707</v>
      </c>
      <c r="F1035" t="s">
        <v>2121</v>
      </c>
      <c r="G1035" s="1">
        <v>45283</v>
      </c>
      <c r="H1035" t="s">
        <v>34</v>
      </c>
      <c r="I1035" t="s">
        <v>63</v>
      </c>
      <c r="J1035" t="s">
        <v>67</v>
      </c>
      <c r="K1035">
        <v>2</v>
      </c>
      <c r="L1035" s="3">
        <f>Working_Data[[#This Row],[price2]]/Working_Data[[#This Row],[quantity]]</f>
        <v>112.99</v>
      </c>
      <c r="M1035" s="3">
        <v>225.98</v>
      </c>
      <c r="N1035" t="s">
        <v>35</v>
      </c>
      <c r="O1035">
        <v>44</v>
      </c>
      <c r="P1035" s="1">
        <v>45873</v>
      </c>
      <c r="Q1035">
        <v>461</v>
      </c>
      <c r="R1035" t="s">
        <v>29</v>
      </c>
      <c r="S1035">
        <v>1</v>
      </c>
      <c r="T1035" s="1">
        <v>45637</v>
      </c>
      <c r="U1035" t="s">
        <v>60</v>
      </c>
      <c r="V1035" t="str">
        <f>TEXT(WEEKDAY(Working_Data[[#This Row],[order_date]],1),"DDDD")</f>
        <v>Saturday</v>
      </c>
      <c r="W1035" t="str">
        <f>TEXT(Working_Data[[#This Row],[order_date]],"mmmm")</f>
        <v>December</v>
      </c>
      <c r="X1035" s="7">
        <f>Working_Data[[#This Row],[last_order_date]]-Working_Data[[#This Row],[signup_date]]</f>
        <v>166</v>
      </c>
      <c r="Y1035" s="7">
        <f>IF(Working_Data[[#This Row],[churned]]="Active",1,0)</f>
        <v>1</v>
      </c>
      <c r="Z1035" s="7">
        <f>YEAR(Working_Data[[#This Row],[order_date]])</f>
        <v>2023</v>
      </c>
    </row>
    <row r="1036" spans="1:26" x14ac:dyDescent="0.25">
      <c r="A1036" t="s">
        <v>2122</v>
      </c>
      <c r="B1036" t="s">
        <v>45</v>
      </c>
      <c r="C1036" t="s">
        <v>39</v>
      </c>
      <c r="D1036" t="s">
        <v>52</v>
      </c>
      <c r="E1036" s="1">
        <v>45350</v>
      </c>
      <c r="F1036" t="s">
        <v>2123</v>
      </c>
      <c r="G1036" s="1">
        <v>45283</v>
      </c>
      <c r="H1036" t="s">
        <v>41</v>
      </c>
      <c r="I1036" t="s">
        <v>48</v>
      </c>
      <c r="J1036" t="s">
        <v>59</v>
      </c>
      <c r="K1036">
        <v>1</v>
      </c>
      <c r="L1036" s="3">
        <f>Working_Data[[#This Row],[price2]]/Working_Data[[#This Row],[quantity]]</f>
        <v>557.46</v>
      </c>
      <c r="M1036" s="3">
        <v>557.46</v>
      </c>
      <c r="N1036" t="s">
        <v>28</v>
      </c>
      <c r="O1036">
        <v>6</v>
      </c>
      <c r="P1036" s="1">
        <v>45889</v>
      </c>
      <c r="Q1036">
        <v>498</v>
      </c>
      <c r="R1036" t="s">
        <v>29</v>
      </c>
      <c r="S1036">
        <v>2</v>
      </c>
      <c r="T1036" s="1">
        <v>45997</v>
      </c>
      <c r="U1036" t="s">
        <v>60</v>
      </c>
      <c r="V1036" t="str">
        <f>TEXT(WEEKDAY(Working_Data[[#This Row],[order_date]],1),"DDDD")</f>
        <v>Saturday</v>
      </c>
      <c r="W1036" t="str">
        <f>TEXT(Working_Data[[#This Row],[order_date]],"mmmm")</f>
        <v>December</v>
      </c>
      <c r="X1036" s="7">
        <f>Working_Data[[#This Row],[last_order_date]]-Working_Data[[#This Row],[signup_date]]</f>
        <v>539</v>
      </c>
      <c r="Y1036" s="7">
        <f>IF(Working_Data[[#This Row],[churned]]="Active",1,0)</f>
        <v>1</v>
      </c>
      <c r="Z1036" s="7">
        <f>YEAR(Working_Data[[#This Row],[order_date]])</f>
        <v>2023</v>
      </c>
    </row>
    <row r="1037" spans="1:26" x14ac:dyDescent="0.25">
      <c r="A1037" t="s">
        <v>2124</v>
      </c>
      <c r="B1037" t="s">
        <v>21</v>
      </c>
      <c r="C1037" t="s">
        <v>22</v>
      </c>
      <c r="D1037" t="s">
        <v>23</v>
      </c>
      <c r="E1037" s="1">
        <v>45384</v>
      </c>
      <c r="F1037" t="s">
        <v>2125</v>
      </c>
      <c r="G1037" s="1">
        <v>45283</v>
      </c>
      <c r="H1037" t="s">
        <v>47</v>
      </c>
      <c r="I1037" t="s">
        <v>48</v>
      </c>
      <c r="J1037" t="s">
        <v>64</v>
      </c>
      <c r="K1037">
        <v>4</v>
      </c>
      <c r="L1037" s="3">
        <f>Working_Data[[#This Row],[price2]]/Working_Data[[#This Row],[quantity]]</f>
        <v>176.41</v>
      </c>
      <c r="M1037" s="3">
        <v>705.64</v>
      </c>
      <c r="N1037" t="s">
        <v>28</v>
      </c>
      <c r="O1037">
        <v>35</v>
      </c>
      <c r="P1037" s="1">
        <v>45830</v>
      </c>
      <c r="Q1037">
        <v>161</v>
      </c>
      <c r="R1037" t="s">
        <v>43</v>
      </c>
      <c r="S1037">
        <v>4</v>
      </c>
      <c r="T1037" s="1">
        <v>45809</v>
      </c>
      <c r="U1037" t="s">
        <v>36</v>
      </c>
      <c r="V1037" t="str">
        <f>TEXT(WEEKDAY(Working_Data[[#This Row],[order_date]],1),"DDDD")</f>
        <v>Saturday</v>
      </c>
      <c r="W1037" t="str">
        <f>TEXT(Working_Data[[#This Row],[order_date]],"mmmm")</f>
        <v>December</v>
      </c>
      <c r="X1037" s="7">
        <f>Working_Data[[#This Row],[last_order_date]]-Working_Data[[#This Row],[signup_date]]</f>
        <v>446</v>
      </c>
      <c r="Y1037" s="7">
        <f>IF(Working_Data[[#This Row],[churned]]="Active",1,0)</f>
        <v>0</v>
      </c>
      <c r="Z1037" s="7">
        <f>YEAR(Working_Data[[#This Row],[order_date]])</f>
        <v>2023</v>
      </c>
    </row>
    <row r="1038" spans="1:26" x14ac:dyDescent="0.25">
      <c r="A1038" t="s">
        <v>2126</v>
      </c>
      <c r="B1038" t="s">
        <v>21</v>
      </c>
      <c r="C1038" t="s">
        <v>39</v>
      </c>
      <c r="D1038" t="s">
        <v>77</v>
      </c>
      <c r="E1038" s="1">
        <v>45414</v>
      </c>
      <c r="F1038" t="s">
        <v>2127</v>
      </c>
      <c r="G1038" s="1">
        <v>45283</v>
      </c>
      <c r="H1038" t="s">
        <v>25</v>
      </c>
      <c r="I1038" t="s">
        <v>26</v>
      </c>
      <c r="J1038" t="s">
        <v>64</v>
      </c>
      <c r="K1038">
        <v>3</v>
      </c>
      <c r="L1038" s="3">
        <f>Working_Data[[#This Row],[price2]]/Working_Data[[#This Row],[quantity]]</f>
        <v>414.33333333333331</v>
      </c>
      <c r="M1038" s="3">
        <v>1243</v>
      </c>
      <c r="N1038" t="s">
        <v>35</v>
      </c>
      <c r="O1038">
        <v>24</v>
      </c>
      <c r="P1038" s="1">
        <v>45842</v>
      </c>
      <c r="Q1038">
        <v>105</v>
      </c>
      <c r="R1038" t="s">
        <v>43</v>
      </c>
      <c r="S1038">
        <v>3</v>
      </c>
      <c r="T1038" s="1">
        <v>45585</v>
      </c>
      <c r="U1038" t="s">
        <v>36</v>
      </c>
      <c r="V1038" t="str">
        <f>TEXT(WEEKDAY(Working_Data[[#This Row],[order_date]],1),"DDDD")</f>
        <v>Saturday</v>
      </c>
      <c r="W1038" t="str">
        <f>TEXT(Working_Data[[#This Row],[order_date]],"mmmm")</f>
        <v>December</v>
      </c>
      <c r="X1038" s="7">
        <f>Working_Data[[#This Row],[last_order_date]]-Working_Data[[#This Row],[signup_date]]</f>
        <v>428</v>
      </c>
      <c r="Y1038" s="7">
        <f>IF(Working_Data[[#This Row],[churned]]="Active",1,0)</f>
        <v>0</v>
      </c>
      <c r="Z1038" s="7">
        <f>YEAR(Working_Data[[#This Row],[order_date]])</f>
        <v>2023</v>
      </c>
    </row>
    <row r="1039" spans="1:26" x14ac:dyDescent="0.25">
      <c r="A1039" t="s">
        <v>2128</v>
      </c>
      <c r="B1039" t="s">
        <v>38</v>
      </c>
      <c r="C1039" t="s">
        <v>39</v>
      </c>
      <c r="D1039" t="s">
        <v>32</v>
      </c>
      <c r="E1039" s="1">
        <v>45694</v>
      </c>
      <c r="F1039" t="s">
        <v>2129</v>
      </c>
      <c r="G1039" s="1">
        <v>45283</v>
      </c>
      <c r="H1039" t="s">
        <v>34</v>
      </c>
      <c r="I1039" t="s">
        <v>54</v>
      </c>
      <c r="J1039" t="s">
        <v>59</v>
      </c>
      <c r="K1039">
        <v>2</v>
      </c>
      <c r="L1039" s="3">
        <f>Working_Data[[#This Row],[price2]]/Working_Data[[#This Row],[quantity]]</f>
        <v>667.38499999999999</v>
      </c>
      <c r="M1039" s="3">
        <v>1334.77</v>
      </c>
      <c r="N1039" t="s">
        <v>50</v>
      </c>
      <c r="O1039">
        <v>49</v>
      </c>
      <c r="P1039" s="1">
        <v>45554</v>
      </c>
      <c r="Q1039">
        <v>431</v>
      </c>
      <c r="R1039" t="s">
        <v>29</v>
      </c>
      <c r="S1039">
        <v>5</v>
      </c>
      <c r="T1039" s="1">
        <v>45659</v>
      </c>
      <c r="U1039" t="s">
        <v>60</v>
      </c>
      <c r="V1039" t="str">
        <f>TEXT(WEEKDAY(Working_Data[[#This Row],[order_date]],1),"DDDD")</f>
        <v>Saturday</v>
      </c>
      <c r="W1039" t="str">
        <f>TEXT(Working_Data[[#This Row],[order_date]],"mmmm")</f>
        <v>December</v>
      </c>
      <c r="X1039" s="7">
        <f>Working_Data[[#This Row],[last_order_date]]-Working_Data[[#This Row],[signup_date]]</f>
        <v>-140</v>
      </c>
      <c r="Y1039" s="7">
        <f>IF(Working_Data[[#This Row],[churned]]="Active",1,0)</f>
        <v>1</v>
      </c>
      <c r="Z1039" s="7">
        <f>YEAR(Working_Data[[#This Row],[order_date]])</f>
        <v>2023</v>
      </c>
    </row>
    <row r="1040" spans="1:26" x14ac:dyDescent="0.25">
      <c r="A1040" t="s">
        <v>2130</v>
      </c>
      <c r="B1040" t="s">
        <v>38</v>
      </c>
      <c r="C1040" t="s">
        <v>22</v>
      </c>
      <c r="D1040" t="s">
        <v>23</v>
      </c>
      <c r="E1040" s="1">
        <v>45799</v>
      </c>
      <c r="F1040" t="s">
        <v>2131</v>
      </c>
      <c r="G1040" s="1">
        <v>45283</v>
      </c>
      <c r="H1040" t="s">
        <v>58</v>
      </c>
      <c r="I1040" t="s">
        <v>26</v>
      </c>
      <c r="J1040" t="s">
        <v>49</v>
      </c>
      <c r="K1040">
        <v>5</v>
      </c>
      <c r="L1040" s="3">
        <f>Working_Data[[#This Row],[price2]]/Working_Data[[#This Row],[quantity]]</f>
        <v>179.876</v>
      </c>
      <c r="M1040" s="3">
        <v>899.38</v>
      </c>
      <c r="N1040" t="s">
        <v>50</v>
      </c>
      <c r="O1040">
        <v>21</v>
      </c>
      <c r="P1040" s="1">
        <v>45694</v>
      </c>
      <c r="Q1040">
        <v>301</v>
      </c>
      <c r="R1040" t="s">
        <v>29</v>
      </c>
      <c r="S1040">
        <v>2</v>
      </c>
      <c r="T1040" s="1">
        <v>45689</v>
      </c>
      <c r="U1040" t="s">
        <v>60</v>
      </c>
      <c r="V1040" t="str">
        <f>TEXT(WEEKDAY(Working_Data[[#This Row],[order_date]],1),"DDDD")</f>
        <v>Saturday</v>
      </c>
      <c r="W1040" t="str">
        <f>TEXT(Working_Data[[#This Row],[order_date]],"mmmm")</f>
        <v>December</v>
      </c>
      <c r="X1040" s="7">
        <f>Working_Data[[#This Row],[last_order_date]]-Working_Data[[#This Row],[signup_date]]</f>
        <v>-105</v>
      </c>
      <c r="Y1040" s="7">
        <f>IF(Working_Data[[#This Row],[churned]]="Active",1,0)</f>
        <v>1</v>
      </c>
      <c r="Z1040" s="7">
        <f>YEAR(Working_Data[[#This Row],[order_date]])</f>
        <v>2023</v>
      </c>
    </row>
    <row r="1041" spans="1:26" x14ac:dyDescent="0.25">
      <c r="A1041" t="s">
        <v>2132</v>
      </c>
      <c r="B1041" t="s">
        <v>21</v>
      </c>
      <c r="C1041" t="s">
        <v>82</v>
      </c>
      <c r="D1041" t="s">
        <v>77</v>
      </c>
      <c r="E1041" s="1">
        <v>45258</v>
      </c>
      <c r="F1041" t="s">
        <v>2133</v>
      </c>
      <c r="G1041" s="1">
        <v>45284</v>
      </c>
      <c r="H1041" t="s">
        <v>25</v>
      </c>
      <c r="I1041" t="s">
        <v>48</v>
      </c>
      <c r="J1041" t="s">
        <v>49</v>
      </c>
      <c r="K1041">
        <v>5</v>
      </c>
      <c r="L1041" s="3">
        <f>Working_Data[[#This Row],[price2]]/Working_Data[[#This Row],[quantity]]</f>
        <v>266.654</v>
      </c>
      <c r="M1041" s="3">
        <v>1333.27</v>
      </c>
      <c r="N1041" t="s">
        <v>35</v>
      </c>
      <c r="O1041">
        <v>22</v>
      </c>
      <c r="P1041" s="1">
        <v>45654</v>
      </c>
      <c r="Q1041">
        <v>417</v>
      </c>
      <c r="R1041" t="s">
        <v>43</v>
      </c>
      <c r="S1041">
        <v>3</v>
      </c>
      <c r="T1041" s="1">
        <v>45562</v>
      </c>
      <c r="U1041" t="s">
        <v>30</v>
      </c>
      <c r="V1041" t="str">
        <f>TEXT(WEEKDAY(Working_Data[[#This Row],[order_date]],1),"DDDD")</f>
        <v>Sunday</v>
      </c>
      <c r="W1041" t="str">
        <f>TEXT(Working_Data[[#This Row],[order_date]],"mmmm")</f>
        <v>December</v>
      </c>
      <c r="X1041" s="7">
        <f>Working_Data[[#This Row],[last_order_date]]-Working_Data[[#This Row],[signup_date]]</f>
        <v>396</v>
      </c>
      <c r="Y1041" s="7">
        <f>IF(Working_Data[[#This Row],[churned]]="Active",1,0)</f>
        <v>0</v>
      </c>
      <c r="Z1041" s="7">
        <f>YEAR(Working_Data[[#This Row],[order_date]])</f>
        <v>2023</v>
      </c>
    </row>
    <row r="1042" spans="1:26" x14ac:dyDescent="0.25">
      <c r="A1042" t="s">
        <v>2134</v>
      </c>
      <c r="B1042" t="s">
        <v>45</v>
      </c>
      <c r="C1042" t="s">
        <v>82</v>
      </c>
      <c r="D1042" t="s">
        <v>23</v>
      </c>
      <c r="E1042" s="1">
        <v>45197</v>
      </c>
      <c r="F1042" t="s">
        <v>2135</v>
      </c>
      <c r="G1042" s="1">
        <v>45284</v>
      </c>
      <c r="H1042" t="s">
        <v>47</v>
      </c>
      <c r="I1042" t="s">
        <v>63</v>
      </c>
      <c r="J1042" t="s">
        <v>59</v>
      </c>
      <c r="K1042">
        <v>5</v>
      </c>
      <c r="L1042" s="3">
        <f>Working_Data[[#This Row],[price2]]/Working_Data[[#This Row],[quantity]]</f>
        <v>184.71199999999999</v>
      </c>
      <c r="M1042" s="3">
        <v>923.56</v>
      </c>
      <c r="N1042" t="s">
        <v>28</v>
      </c>
      <c r="O1042">
        <v>30</v>
      </c>
      <c r="P1042" s="1">
        <v>45764</v>
      </c>
      <c r="Q1042">
        <v>473</v>
      </c>
      <c r="R1042" t="s">
        <v>29</v>
      </c>
      <c r="S1042">
        <v>4</v>
      </c>
      <c r="T1042" s="1">
        <v>45575</v>
      </c>
      <c r="U1042" t="s">
        <v>36</v>
      </c>
      <c r="V1042" t="str">
        <f>TEXT(WEEKDAY(Working_Data[[#This Row],[order_date]],1),"DDDD")</f>
        <v>Sunday</v>
      </c>
      <c r="W1042" t="str">
        <f>TEXT(Working_Data[[#This Row],[order_date]],"mmmm")</f>
        <v>December</v>
      </c>
      <c r="X1042" s="7">
        <f>Working_Data[[#This Row],[last_order_date]]-Working_Data[[#This Row],[signup_date]]</f>
        <v>567</v>
      </c>
      <c r="Y1042" s="7">
        <f>IF(Working_Data[[#This Row],[churned]]="Active",1,0)</f>
        <v>1</v>
      </c>
      <c r="Z1042" s="7">
        <f>YEAR(Working_Data[[#This Row],[order_date]])</f>
        <v>2023</v>
      </c>
    </row>
    <row r="1043" spans="1:26" x14ac:dyDescent="0.25">
      <c r="A1043" t="s">
        <v>2136</v>
      </c>
      <c r="B1043" t="s">
        <v>45</v>
      </c>
      <c r="C1043" t="s">
        <v>22</v>
      </c>
      <c r="D1043" t="s">
        <v>56</v>
      </c>
      <c r="E1043" s="1">
        <v>45400</v>
      </c>
      <c r="F1043" t="s">
        <v>2137</v>
      </c>
      <c r="G1043" s="1">
        <v>45284</v>
      </c>
      <c r="H1043" t="s">
        <v>34</v>
      </c>
      <c r="I1043" t="s">
        <v>26</v>
      </c>
      <c r="J1043" t="s">
        <v>59</v>
      </c>
      <c r="K1043">
        <v>2</v>
      </c>
      <c r="L1043" s="3">
        <f>Working_Data[[#This Row],[price2]]/Working_Data[[#This Row],[quantity]]</f>
        <v>336.78500000000003</v>
      </c>
      <c r="M1043" s="3">
        <v>673.57</v>
      </c>
      <c r="N1043" t="s">
        <v>28</v>
      </c>
      <c r="O1043">
        <v>26</v>
      </c>
      <c r="P1043" s="1">
        <v>45785</v>
      </c>
      <c r="Q1043">
        <v>216</v>
      </c>
      <c r="R1043" t="s">
        <v>43</v>
      </c>
      <c r="S1043">
        <v>3</v>
      </c>
      <c r="T1043" s="1">
        <v>45670</v>
      </c>
      <c r="U1043" t="s">
        <v>36</v>
      </c>
      <c r="V1043" t="str">
        <f>TEXT(WEEKDAY(Working_Data[[#This Row],[order_date]],1),"DDDD")</f>
        <v>Sunday</v>
      </c>
      <c r="W1043" t="str">
        <f>TEXT(Working_Data[[#This Row],[order_date]],"mmmm")</f>
        <v>December</v>
      </c>
      <c r="X1043" s="7">
        <f>Working_Data[[#This Row],[last_order_date]]-Working_Data[[#This Row],[signup_date]]</f>
        <v>385</v>
      </c>
      <c r="Y1043" s="7">
        <f>IF(Working_Data[[#This Row],[churned]]="Active",1,0)</f>
        <v>0</v>
      </c>
      <c r="Z1043" s="7">
        <f>YEAR(Working_Data[[#This Row],[order_date]])</f>
        <v>2023</v>
      </c>
    </row>
    <row r="1044" spans="1:26" x14ac:dyDescent="0.25">
      <c r="A1044" t="s">
        <v>2138</v>
      </c>
      <c r="B1044" t="s">
        <v>45</v>
      </c>
      <c r="C1044" t="s">
        <v>22</v>
      </c>
      <c r="D1044" t="s">
        <v>32</v>
      </c>
      <c r="E1044" s="1">
        <v>45563</v>
      </c>
      <c r="F1044" t="s">
        <v>2139</v>
      </c>
      <c r="G1044" s="1">
        <v>45284</v>
      </c>
      <c r="H1044" t="s">
        <v>47</v>
      </c>
      <c r="I1044" t="s">
        <v>26</v>
      </c>
      <c r="J1044" t="s">
        <v>27</v>
      </c>
      <c r="K1044">
        <v>4</v>
      </c>
      <c r="L1044" s="3">
        <f>Working_Data[[#This Row],[price2]]/Working_Data[[#This Row],[quantity]]</f>
        <v>147.0025</v>
      </c>
      <c r="M1044" s="3">
        <v>588.01</v>
      </c>
      <c r="N1044" t="s">
        <v>35</v>
      </c>
      <c r="O1044">
        <v>30</v>
      </c>
      <c r="P1044" s="1">
        <v>45717</v>
      </c>
      <c r="Q1044">
        <v>230</v>
      </c>
      <c r="R1044" t="s">
        <v>29</v>
      </c>
      <c r="S1044">
        <v>3</v>
      </c>
      <c r="T1044" s="1">
        <v>45710</v>
      </c>
      <c r="U1044" t="s">
        <v>36</v>
      </c>
      <c r="V1044" t="str">
        <f>TEXT(WEEKDAY(Working_Data[[#This Row],[order_date]],1),"DDDD")</f>
        <v>Sunday</v>
      </c>
      <c r="W1044" t="str">
        <f>TEXT(Working_Data[[#This Row],[order_date]],"mmmm")</f>
        <v>December</v>
      </c>
      <c r="X1044" s="7">
        <f>Working_Data[[#This Row],[last_order_date]]-Working_Data[[#This Row],[signup_date]]</f>
        <v>154</v>
      </c>
      <c r="Y1044" s="7">
        <f>IF(Working_Data[[#This Row],[churned]]="Active",1,0)</f>
        <v>1</v>
      </c>
      <c r="Z1044" s="7">
        <f>YEAR(Working_Data[[#This Row],[order_date]])</f>
        <v>2023</v>
      </c>
    </row>
    <row r="1045" spans="1:26" x14ac:dyDescent="0.25">
      <c r="A1045" t="s">
        <v>2140</v>
      </c>
      <c r="B1045" t="s">
        <v>38</v>
      </c>
      <c r="C1045" t="s">
        <v>22</v>
      </c>
      <c r="D1045" t="s">
        <v>52</v>
      </c>
      <c r="E1045" s="1">
        <v>44995</v>
      </c>
      <c r="F1045" t="s">
        <v>2141</v>
      </c>
      <c r="G1045" s="1">
        <v>45284</v>
      </c>
      <c r="H1045" t="s">
        <v>47</v>
      </c>
      <c r="I1045" t="s">
        <v>42</v>
      </c>
      <c r="J1045" t="s">
        <v>27</v>
      </c>
      <c r="K1045">
        <v>4</v>
      </c>
      <c r="L1045" s="3">
        <f>Working_Data[[#This Row],[price2]]/Working_Data[[#This Row],[quantity]]</f>
        <v>27.54</v>
      </c>
      <c r="M1045" s="3">
        <v>110.16</v>
      </c>
      <c r="N1045" t="s">
        <v>28</v>
      </c>
      <c r="O1045">
        <v>32</v>
      </c>
      <c r="P1045" s="1">
        <v>45530</v>
      </c>
      <c r="Q1045">
        <v>412</v>
      </c>
      <c r="R1045" t="s">
        <v>43</v>
      </c>
      <c r="S1045">
        <v>2</v>
      </c>
      <c r="T1045" s="1">
        <v>45842</v>
      </c>
      <c r="U1045" t="s">
        <v>30</v>
      </c>
      <c r="V1045" t="str">
        <f>TEXT(WEEKDAY(Working_Data[[#This Row],[order_date]],1),"DDDD")</f>
        <v>Sunday</v>
      </c>
      <c r="W1045" t="str">
        <f>TEXT(Working_Data[[#This Row],[order_date]],"mmmm")</f>
        <v>December</v>
      </c>
      <c r="X1045" s="7">
        <f>Working_Data[[#This Row],[last_order_date]]-Working_Data[[#This Row],[signup_date]]</f>
        <v>535</v>
      </c>
      <c r="Y1045" s="7">
        <f>IF(Working_Data[[#This Row],[churned]]="Active",1,0)</f>
        <v>0</v>
      </c>
      <c r="Z1045" s="7">
        <f>YEAR(Working_Data[[#This Row],[order_date]])</f>
        <v>2023</v>
      </c>
    </row>
    <row r="1046" spans="1:26" x14ac:dyDescent="0.25">
      <c r="A1046" t="s">
        <v>2142</v>
      </c>
      <c r="B1046" t="s">
        <v>38</v>
      </c>
      <c r="C1046" t="s">
        <v>22</v>
      </c>
      <c r="D1046" t="s">
        <v>56</v>
      </c>
      <c r="E1046" s="1">
        <v>44969</v>
      </c>
      <c r="F1046" t="s">
        <v>2143</v>
      </c>
      <c r="G1046" s="1">
        <v>45284</v>
      </c>
      <c r="H1046" t="s">
        <v>47</v>
      </c>
      <c r="I1046" t="s">
        <v>63</v>
      </c>
      <c r="J1046" t="s">
        <v>59</v>
      </c>
      <c r="K1046">
        <v>5</v>
      </c>
      <c r="L1046" s="3">
        <f>Working_Data[[#This Row],[price2]]/Working_Data[[#This Row],[quantity]]</f>
        <v>265.822</v>
      </c>
      <c r="M1046" s="3">
        <v>1329.11</v>
      </c>
      <c r="N1046" t="s">
        <v>28</v>
      </c>
      <c r="O1046">
        <v>11</v>
      </c>
      <c r="P1046" s="1">
        <v>45649</v>
      </c>
      <c r="Q1046">
        <v>82</v>
      </c>
      <c r="R1046" t="s">
        <v>43</v>
      </c>
      <c r="S1046">
        <v>5</v>
      </c>
      <c r="T1046" s="1">
        <v>45721</v>
      </c>
      <c r="U1046" t="s">
        <v>30</v>
      </c>
      <c r="V1046" t="str">
        <f>TEXT(WEEKDAY(Working_Data[[#This Row],[order_date]],1),"DDDD")</f>
        <v>Sunday</v>
      </c>
      <c r="W1046" t="str">
        <f>TEXT(Working_Data[[#This Row],[order_date]],"mmmm")</f>
        <v>December</v>
      </c>
      <c r="X1046" s="7">
        <f>Working_Data[[#This Row],[last_order_date]]-Working_Data[[#This Row],[signup_date]]</f>
        <v>680</v>
      </c>
      <c r="Y1046" s="7">
        <f>IF(Working_Data[[#This Row],[churned]]="Active",1,0)</f>
        <v>0</v>
      </c>
      <c r="Z1046" s="7">
        <f>YEAR(Working_Data[[#This Row],[order_date]])</f>
        <v>2023</v>
      </c>
    </row>
    <row r="1047" spans="1:26" x14ac:dyDescent="0.25">
      <c r="A1047" t="s">
        <v>2144</v>
      </c>
      <c r="B1047" t="s">
        <v>21</v>
      </c>
      <c r="C1047" t="s">
        <v>22</v>
      </c>
      <c r="D1047" t="s">
        <v>32</v>
      </c>
      <c r="E1047" s="1">
        <v>45755</v>
      </c>
      <c r="F1047" t="s">
        <v>2145</v>
      </c>
      <c r="G1047" s="1">
        <v>45284</v>
      </c>
      <c r="H1047" t="s">
        <v>34</v>
      </c>
      <c r="I1047" t="s">
        <v>42</v>
      </c>
      <c r="J1047" t="s">
        <v>64</v>
      </c>
      <c r="K1047">
        <v>1</v>
      </c>
      <c r="L1047" s="3">
        <f>Working_Data[[#This Row],[price2]]/Working_Data[[#This Row],[quantity]]</f>
        <v>889</v>
      </c>
      <c r="M1047" s="3">
        <v>889</v>
      </c>
      <c r="N1047" t="s">
        <v>50</v>
      </c>
      <c r="O1047">
        <v>25</v>
      </c>
      <c r="P1047" s="1">
        <v>45558</v>
      </c>
      <c r="Q1047">
        <v>391</v>
      </c>
      <c r="R1047" t="s">
        <v>29</v>
      </c>
      <c r="S1047">
        <v>4</v>
      </c>
      <c r="T1047" s="1">
        <v>45662</v>
      </c>
      <c r="U1047" t="s">
        <v>60</v>
      </c>
      <c r="V1047" t="str">
        <f>TEXT(WEEKDAY(Working_Data[[#This Row],[order_date]],1),"DDDD")</f>
        <v>Sunday</v>
      </c>
      <c r="W1047" t="str">
        <f>TEXT(Working_Data[[#This Row],[order_date]],"mmmm")</f>
        <v>December</v>
      </c>
      <c r="X1047" s="7">
        <f>Working_Data[[#This Row],[last_order_date]]-Working_Data[[#This Row],[signup_date]]</f>
        <v>-197</v>
      </c>
      <c r="Y1047" s="7">
        <f>IF(Working_Data[[#This Row],[churned]]="Active",1,0)</f>
        <v>1</v>
      </c>
      <c r="Z1047" s="7">
        <f>YEAR(Working_Data[[#This Row],[order_date]])</f>
        <v>2023</v>
      </c>
    </row>
    <row r="1048" spans="1:26" x14ac:dyDescent="0.25">
      <c r="A1048" t="s">
        <v>2146</v>
      </c>
      <c r="B1048" t="s">
        <v>21</v>
      </c>
      <c r="C1048" t="s">
        <v>39</v>
      </c>
      <c r="D1048" t="s">
        <v>32</v>
      </c>
      <c r="E1048" s="1">
        <v>45821</v>
      </c>
      <c r="F1048" t="s">
        <v>2147</v>
      </c>
      <c r="G1048" s="1">
        <v>45284</v>
      </c>
      <c r="H1048" t="s">
        <v>41</v>
      </c>
      <c r="I1048" t="s">
        <v>42</v>
      </c>
      <c r="J1048" t="s">
        <v>64</v>
      </c>
      <c r="K1048">
        <v>2</v>
      </c>
      <c r="L1048" s="3">
        <f>Working_Data[[#This Row],[price2]]/Working_Data[[#This Row],[quantity]]</f>
        <v>626.01499999999999</v>
      </c>
      <c r="M1048" s="3">
        <v>1252.03</v>
      </c>
      <c r="N1048" t="s">
        <v>28</v>
      </c>
      <c r="O1048">
        <v>1</v>
      </c>
      <c r="P1048" s="1">
        <v>45746</v>
      </c>
      <c r="Q1048">
        <v>187</v>
      </c>
      <c r="R1048" t="s">
        <v>29</v>
      </c>
      <c r="S1048">
        <v>2</v>
      </c>
      <c r="T1048" s="1">
        <v>45861</v>
      </c>
      <c r="U1048" t="s">
        <v>36</v>
      </c>
      <c r="V1048" t="str">
        <f>TEXT(WEEKDAY(Working_Data[[#This Row],[order_date]],1),"DDDD")</f>
        <v>Sunday</v>
      </c>
      <c r="W1048" t="str">
        <f>TEXT(Working_Data[[#This Row],[order_date]],"mmmm")</f>
        <v>December</v>
      </c>
      <c r="X1048" s="7">
        <f>Working_Data[[#This Row],[last_order_date]]-Working_Data[[#This Row],[signup_date]]</f>
        <v>-75</v>
      </c>
      <c r="Y1048" s="7">
        <f>IF(Working_Data[[#This Row],[churned]]="Active",1,0)</f>
        <v>1</v>
      </c>
      <c r="Z1048" s="7">
        <f>YEAR(Working_Data[[#This Row],[order_date]])</f>
        <v>2023</v>
      </c>
    </row>
    <row r="1049" spans="1:26" x14ac:dyDescent="0.25">
      <c r="A1049" t="s">
        <v>2148</v>
      </c>
      <c r="B1049" t="s">
        <v>45</v>
      </c>
      <c r="C1049" t="s">
        <v>22</v>
      </c>
      <c r="D1049" t="s">
        <v>77</v>
      </c>
      <c r="E1049" s="1">
        <v>45622</v>
      </c>
      <c r="F1049" t="s">
        <v>2149</v>
      </c>
      <c r="G1049" s="1">
        <v>45284</v>
      </c>
      <c r="H1049" t="s">
        <v>58</v>
      </c>
      <c r="I1049" t="s">
        <v>63</v>
      </c>
      <c r="J1049" t="s">
        <v>49</v>
      </c>
      <c r="K1049">
        <v>5</v>
      </c>
      <c r="L1049" s="3">
        <f>Working_Data[[#This Row],[price2]]/Working_Data[[#This Row],[quantity]]</f>
        <v>144.648</v>
      </c>
      <c r="M1049" s="3">
        <v>723.24</v>
      </c>
      <c r="N1049" t="s">
        <v>28</v>
      </c>
      <c r="O1049">
        <v>43</v>
      </c>
      <c r="P1049" s="1">
        <v>45301</v>
      </c>
      <c r="Q1049">
        <v>182</v>
      </c>
      <c r="R1049" t="s">
        <v>29</v>
      </c>
      <c r="S1049">
        <v>1</v>
      </c>
      <c r="T1049" s="1">
        <v>45874</v>
      </c>
      <c r="U1049" t="s">
        <v>36</v>
      </c>
      <c r="V1049" t="str">
        <f>TEXT(WEEKDAY(Working_Data[[#This Row],[order_date]],1),"DDDD")</f>
        <v>Sunday</v>
      </c>
      <c r="W1049" t="str">
        <f>TEXT(Working_Data[[#This Row],[order_date]],"mmmm")</f>
        <v>December</v>
      </c>
      <c r="X1049" s="7">
        <f>Working_Data[[#This Row],[last_order_date]]-Working_Data[[#This Row],[signup_date]]</f>
        <v>-321</v>
      </c>
      <c r="Y1049" s="7">
        <f>IF(Working_Data[[#This Row],[churned]]="Active",1,0)</f>
        <v>1</v>
      </c>
      <c r="Z1049" s="7">
        <f>YEAR(Working_Data[[#This Row],[order_date]])</f>
        <v>2023</v>
      </c>
    </row>
    <row r="1050" spans="1:26" x14ac:dyDescent="0.25">
      <c r="A1050" t="s">
        <v>2150</v>
      </c>
      <c r="B1050" t="s">
        <v>45</v>
      </c>
      <c r="C1050" t="s">
        <v>22</v>
      </c>
      <c r="D1050" t="s">
        <v>52</v>
      </c>
      <c r="E1050" s="1">
        <v>45403</v>
      </c>
      <c r="F1050" t="s">
        <v>2151</v>
      </c>
      <c r="G1050" s="1">
        <v>45284</v>
      </c>
      <c r="H1050" t="s">
        <v>41</v>
      </c>
      <c r="I1050" t="s">
        <v>26</v>
      </c>
      <c r="J1050" t="s">
        <v>27</v>
      </c>
      <c r="K1050">
        <v>4</v>
      </c>
      <c r="L1050" s="3">
        <f>Working_Data[[#This Row],[price2]]/Working_Data[[#This Row],[quantity]]</f>
        <v>258.89249999999998</v>
      </c>
      <c r="M1050" s="3">
        <v>1035.57</v>
      </c>
      <c r="N1050" t="s">
        <v>35</v>
      </c>
      <c r="O1050">
        <v>15</v>
      </c>
      <c r="P1050" s="1">
        <v>45882</v>
      </c>
      <c r="Q1050">
        <v>297</v>
      </c>
      <c r="R1050" t="s">
        <v>29</v>
      </c>
      <c r="S1050">
        <v>2</v>
      </c>
      <c r="T1050" s="1">
        <v>45714</v>
      </c>
      <c r="U1050" t="s">
        <v>36</v>
      </c>
      <c r="V1050" t="str">
        <f>TEXT(WEEKDAY(Working_Data[[#This Row],[order_date]],1),"DDDD")</f>
        <v>Sunday</v>
      </c>
      <c r="W1050" t="str">
        <f>TEXT(Working_Data[[#This Row],[order_date]],"mmmm")</f>
        <v>December</v>
      </c>
      <c r="X1050" s="7">
        <f>Working_Data[[#This Row],[last_order_date]]-Working_Data[[#This Row],[signup_date]]</f>
        <v>479</v>
      </c>
      <c r="Y1050" s="7">
        <f>IF(Working_Data[[#This Row],[churned]]="Active",1,0)</f>
        <v>1</v>
      </c>
      <c r="Z1050" s="7">
        <f>YEAR(Working_Data[[#This Row],[order_date]])</f>
        <v>2023</v>
      </c>
    </row>
    <row r="1051" spans="1:26" x14ac:dyDescent="0.25">
      <c r="A1051" t="s">
        <v>2152</v>
      </c>
      <c r="B1051" t="s">
        <v>21</v>
      </c>
      <c r="C1051" t="s">
        <v>22</v>
      </c>
      <c r="D1051" t="s">
        <v>56</v>
      </c>
      <c r="E1051" s="1">
        <v>45246</v>
      </c>
      <c r="F1051" t="s">
        <v>2153</v>
      </c>
      <c r="G1051" s="1">
        <v>45284</v>
      </c>
      <c r="H1051" t="s">
        <v>58</v>
      </c>
      <c r="I1051" t="s">
        <v>54</v>
      </c>
      <c r="J1051" t="s">
        <v>64</v>
      </c>
      <c r="K1051">
        <v>1</v>
      </c>
      <c r="L1051" s="3">
        <f>Working_Data[[#This Row],[price2]]/Working_Data[[#This Row],[quantity]]</f>
        <v>819.69</v>
      </c>
      <c r="M1051" s="3">
        <v>819.69</v>
      </c>
      <c r="N1051" t="s">
        <v>28</v>
      </c>
      <c r="O1051">
        <v>30</v>
      </c>
      <c r="P1051" s="1">
        <v>45993</v>
      </c>
      <c r="Q1051">
        <v>224</v>
      </c>
      <c r="R1051" t="s">
        <v>29</v>
      </c>
      <c r="S1051">
        <v>5</v>
      </c>
      <c r="T1051" s="1">
        <v>45872</v>
      </c>
      <c r="U1051" t="s">
        <v>30</v>
      </c>
      <c r="V1051" t="str">
        <f>TEXT(WEEKDAY(Working_Data[[#This Row],[order_date]],1),"DDDD")</f>
        <v>Sunday</v>
      </c>
      <c r="W1051" t="str">
        <f>TEXT(Working_Data[[#This Row],[order_date]],"mmmm")</f>
        <v>December</v>
      </c>
      <c r="X1051" s="7">
        <f>Working_Data[[#This Row],[last_order_date]]-Working_Data[[#This Row],[signup_date]]</f>
        <v>747</v>
      </c>
      <c r="Y1051" s="7">
        <f>IF(Working_Data[[#This Row],[churned]]="Active",1,0)</f>
        <v>1</v>
      </c>
      <c r="Z1051" s="7">
        <f>YEAR(Working_Data[[#This Row],[order_date]])</f>
        <v>2023</v>
      </c>
    </row>
    <row r="1052" spans="1:26" x14ac:dyDescent="0.25">
      <c r="A1052" t="s">
        <v>2154</v>
      </c>
      <c r="B1052" t="s">
        <v>21</v>
      </c>
      <c r="C1052" t="s">
        <v>39</v>
      </c>
      <c r="D1052" t="s">
        <v>23</v>
      </c>
      <c r="E1052" s="1">
        <v>45813</v>
      </c>
      <c r="F1052" t="s">
        <v>2155</v>
      </c>
      <c r="G1052" s="1">
        <v>45284</v>
      </c>
      <c r="H1052" t="s">
        <v>41</v>
      </c>
      <c r="I1052" t="s">
        <v>48</v>
      </c>
      <c r="J1052" t="s">
        <v>59</v>
      </c>
      <c r="K1052">
        <v>3</v>
      </c>
      <c r="L1052" s="3">
        <f>Working_Data[[#This Row],[price2]]/Working_Data[[#This Row],[quantity]]</f>
        <v>345.66333333333336</v>
      </c>
      <c r="M1052" s="3">
        <v>1036.99</v>
      </c>
      <c r="N1052" t="s">
        <v>35</v>
      </c>
      <c r="O1052">
        <v>42</v>
      </c>
      <c r="P1052" s="1">
        <v>45303</v>
      </c>
      <c r="Q1052">
        <v>87</v>
      </c>
      <c r="R1052" t="s">
        <v>29</v>
      </c>
      <c r="S1052">
        <v>5</v>
      </c>
      <c r="T1052" s="1">
        <v>45583</v>
      </c>
      <c r="U1052" t="s">
        <v>30</v>
      </c>
      <c r="V1052" t="str">
        <f>TEXT(WEEKDAY(Working_Data[[#This Row],[order_date]],1),"DDDD")</f>
        <v>Sunday</v>
      </c>
      <c r="W1052" t="str">
        <f>TEXT(Working_Data[[#This Row],[order_date]],"mmmm")</f>
        <v>December</v>
      </c>
      <c r="X1052" s="7">
        <f>Working_Data[[#This Row],[last_order_date]]-Working_Data[[#This Row],[signup_date]]</f>
        <v>-510</v>
      </c>
      <c r="Y1052" s="7">
        <f>IF(Working_Data[[#This Row],[churned]]="Active",1,0)</f>
        <v>1</v>
      </c>
      <c r="Z1052" s="7">
        <f>YEAR(Working_Data[[#This Row],[order_date]])</f>
        <v>2023</v>
      </c>
    </row>
    <row r="1053" spans="1:26" x14ac:dyDescent="0.25">
      <c r="A1053" t="s">
        <v>2156</v>
      </c>
      <c r="B1053" t="s">
        <v>38</v>
      </c>
      <c r="C1053" t="s">
        <v>39</v>
      </c>
      <c r="D1053" t="s">
        <v>32</v>
      </c>
      <c r="E1053" s="1">
        <v>44937</v>
      </c>
      <c r="F1053" t="s">
        <v>2157</v>
      </c>
      <c r="G1053" s="1">
        <v>45284</v>
      </c>
      <c r="H1053" t="s">
        <v>58</v>
      </c>
      <c r="I1053" t="s">
        <v>54</v>
      </c>
      <c r="J1053" t="s">
        <v>67</v>
      </c>
      <c r="K1053">
        <v>4</v>
      </c>
      <c r="L1053" s="3">
        <f>Working_Data[[#This Row],[price2]]/Working_Data[[#This Row],[quantity]]</f>
        <v>371.14499999999998</v>
      </c>
      <c r="M1053" s="3">
        <v>1484.58</v>
      </c>
      <c r="N1053" t="s">
        <v>35</v>
      </c>
      <c r="O1053">
        <v>50</v>
      </c>
      <c r="P1053" s="1">
        <v>45771</v>
      </c>
      <c r="Q1053">
        <v>183</v>
      </c>
      <c r="R1053" t="s">
        <v>43</v>
      </c>
      <c r="S1053">
        <v>1</v>
      </c>
      <c r="T1053" s="1">
        <v>45625</v>
      </c>
      <c r="U1053" t="s">
        <v>36</v>
      </c>
      <c r="V1053" t="str">
        <f>TEXT(WEEKDAY(Working_Data[[#This Row],[order_date]],1),"DDDD")</f>
        <v>Sunday</v>
      </c>
      <c r="W1053" t="str">
        <f>TEXT(Working_Data[[#This Row],[order_date]],"mmmm")</f>
        <v>December</v>
      </c>
      <c r="X1053" s="7">
        <f>Working_Data[[#This Row],[last_order_date]]-Working_Data[[#This Row],[signup_date]]</f>
        <v>834</v>
      </c>
      <c r="Y1053" s="7">
        <f>IF(Working_Data[[#This Row],[churned]]="Active",1,0)</f>
        <v>0</v>
      </c>
      <c r="Z1053" s="7">
        <f>YEAR(Working_Data[[#This Row],[order_date]])</f>
        <v>2023</v>
      </c>
    </row>
    <row r="1054" spans="1:26" x14ac:dyDescent="0.25">
      <c r="A1054" t="s">
        <v>2158</v>
      </c>
      <c r="B1054" t="s">
        <v>45</v>
      </c>
      <c r="C1054" t="s">
        <v>82</v>
      </c>
      <c r="D1054" t="s">
        <v>52</v>
      </c>
      <c r="E1054" s="1">
        <v>45599</v>
      </c>
      <c r="F1054" t="s">
        <v>2159</v>
      </c>
      <c r="G1054" s="1">
        <v>45284</v>
      </c>
      <c r="H1054" t="s">
        <v>47</v>
      </c>
      <c r="I1054" t="s">
        <v>48</v>
      </c>
      <c r="J1054" t="s">
        <v>49</v>
      </c>
      <c r="K1054">
        <v>2</v>
      </c>
      <c r="L1054" s="3">
        <f>Working_Data[[#This Row],[price2]]/Working_Data[[#This Row],[quantity]]</f>
        <v>192.995</v>
      </c>
      <c r="M1054" s="3">
        <v>385.99</v>
      </c>
      <c r="N1054" t="s">
        <v>28</v>
      </c>
      <c r="O1054">
        <v>17</v>
      </c>
      <c r="P1054" s="1">
        <v>45561</v>
      </c>
      <c r="Q1054">
        <v>469</v>
      </c>
      <c r="R1054" t="s">
        <v>43</v>
      </c>
      <c r="S1054">
        <v>2</v>
      </c>
      <c r="T1054" s="1">
        <v>45753</v>
      </c>
      <c r="U1054" t="s">
        <v>30</v>
      </c>
      <c r="V1054" t="str">
        <f>TEXT(WEEKDAY(Working_Data[[#This Row],[order_date]],1),"DDDD")</f>
        <v>Sunday</v>
      </c>
      <c r="W1054" t="str">
        <f>TEXT(Working_Data[[#This Row],[order_date]],"mmmm")</f>
        <v>December</v>
      </c>
      <c r="X1054" s="7">
        <f>Working_Data[[#This Row],[last_order_date]]-Working_Data[[#This Row],[signup_date]]</f>
        <v>-38</v>
      </c>
      <c r="Y1054" s="7">
        <f>IF(Working_Data[[#This Row],[churned]]="Active",1,0)</f>
        <v>0</v>
      </c>
      <c r="Z1054" s="7">
        <f>YEAR(Working_Data[[#This Row],[order_date]])</f>
        <v>2023</v>
      </c>
    </row>
    <row r="1055" spans="1:26" x14ac:dyDescent="0.25">
      <c r="A1055" t="s">
        <v>2160</v>
      </c>
      <c r="B1055" t="s">
        <v>38</v>
      </c>
      <c r="C1055" t="s">
        <v>22</v>
      </c>
      <c r="D1055" t="s">
        <v>23</v>
      </c>
      <c r="E1055" s="1">
        <v>45452</v>
      </c>
      <c r="F1055" t="s">
        <v>2161</v>
      </c>
      <c r="G1055" s="1">
        <v>45285</v>
      </c>
      <c r="H1055" t="s">
        <v>47</v>
      </c>
      <c r="I1055" t="s">
        <v>42</v>
      </c>
      <c r="J1055" t="s">
        <v>49</v>
      </c>
      <c r="K1055">
        <v>5</v>
      </c>
      <c r="L1055" s="3">
        <f>Working_Data[[#This Row],[price2]]/Working_Data[[#This Row],[quantity]]</f>
        <v>149.69200000000001</v>
      </c>
      <c r="M1055" s="3">
        <v>748.46</v>
      </c>
      <c r="N1055" t="s">
        <v>28</v>
      </c>
      <c r="O1055">
        <v>37</v>
      </c>
      <c r="P1055" s="1">
        <v>45828</v>
      </c>
      <c r="Q1055">
        <v>373</v>
      </c>
      <c r="R1055" t="s">
        <v>29</v>
      </c>
      <c r="S1055">
        <v>2</v>
      </c>
      <c r="T1055" s="1">
        <v>45663</v>
      </c>
      <c r="U1055" t="s">
        <v>60</v>
      </c>
      <c r="V1055" t="str">
        <f>TEXT(WEEKDAY(Working_Data[[#This Row],[order_date]],1),"DDDD")</f>
        <v>Monday</v>
      </c>
      <c r="W1055" t="str">
        <f>TEXT(Working_Data[[#This Row],[order_date]],"mmmm")</f>
        <v>December</v>
      </c>
      <c r="X1055" s="7">
        <f>Working_Data[[#This Row],[last_order_date]]-Working_Data[[#This Row],[signup_date]]</f>
        <v>376</v>
      </c>
      <c r="Y1055" s="7">
        <f>IF(Working_Data[[#This Row],[churned]]="Active",1,0)</f>
        <v>1</v>
      </c>
      <c r="Z1055" s="7">
        <f>YEAR(Working_Data[[#This Row],[order_date]])</f>
        <v>2023</v>
      </c>
    </row>
    <row r="1056" spans="1:26" x14ac:dyDescent="0.25">
      <c r="A1056" t="s">
        <v>2162</v>
      </c>
      <c r="B1056" t="s">
        <v>45</v>
      </c>
      <c r="C1056" t="s">
        <v>82</v>
      </c>
      <c r="D1056" t="s">
        <v>77</v>
      </c>
      <c r="E1056" s="1">
        <v>45998</v>
      </c>
      <c r="F1056" t="s">
        <v>2163</v>
      </c>
      <c r="G1056" s="1">
        <v>45285</v>
      </c>
      <c r="H1056" t="s">
        <v>58</v>
      </c>
      <c r="I1056" t="s">
        <v>48</v>
      </c>
      <c r="J1056" t="s">
        <v>27</v>
      </c>
      <c r="K1056">
        <v>4</v>
      </c>
      <c r="L1056" s="3">
        <f>Working_Data[[#This Row],[price2]]/Working_Data[[#This Row],[quantity]]</f>
        <v>36.590000000000003</v>
      </c>
      <c r="M1056" s="3">
        <v>146.36000000000001</v>
      </c>
      <c r="N1056" t="s">
        <v>28</v>
      </c>
      <c r="O1056">
        <v>29</v>
      </c>
      <c r="P1056" s="1">
        <v>45611</v>
      </c>
      <c r="Q1056">
        <v>204</v>
      </c>
      <c r="R1056" t="s">
        <v>29</v>
      </c>
      <c r="S1056">
        <v>3</v>
      </c>
      <c r="T1056" s="1">
        <v>45732</v>
      </c>
      <c r="U1056" t="s">
        <v>60</v>
      </c>
      <c r="V1056" t="str">
        <f>TEXT(WEEKDAY(Working_Data[[#This Row],[order_date]],1),"DDDD")</f>
        <v>Monday</v>
      </c>
      <c r="W1056" t="str">
        <f>TEXT(Working_Data[[#This Row],[order_date]],"mmmm")</f>
        <v>December</v>
      </c>
      <c r="X1056" s="7">
        <f>Working_Data[[#This Row],[last_order_date]]-Working_Data[[#This Row],[signup_date]]</f>
        <v>-387</v>
      </c>
      <c r="Y1056" s="7">
        <f>IF(Working_Data[[#This Row],[churned]]="Active",1,0)</f>
        <v>1</v>
      </c>
      <c r="Z1056" s="7">
        <f>YEAR(Working_Data[[#This Row],[order_date]])</f>
        <v>2023</v>
      </c>
    </row>
    <row r="1057" spans="1:26" x14ac:dyDescent="0.25">
      <c r="A1057" t="s">
        <v>2164</v>
      </c>
      <c r="B1057" t="s">
        <v>38</v>
      </c>
      <c r="C1057" t="s">
        <v>22</v>
      </c>
      <c r="D1057" t="s">
        <v>23</v>
      </c>
      <c r="E1057" s="1">
        <v>45578</v>
      </c>
      <c r="F1057" t="s">
        <v>2165</v>
      </c>
      <c r="G1057" s="1">
        <v>45285</v>
      </c>
      <c r="H1057" t="s">
        <v>34</v>
      </c>
      <c r="I1057" t="s">
        <v>26</v>
      </c>
      <c r="J1057" t="s">
        <v>49</v>
      </c>
      <c r="K1057">
        <v>4</v>
      </c>
      <c r="L1057" s="3">
        <f>Working_Data[[#This Row],[price2]]/Working_Data[[#This Row],[quantity]]</f>
        <v>119.27500000000001</v>
      </c>
      <c r="M1057" s="3">
        <v>477.1</v>
      </c>
      <c r="N1057" t="s">
        <v>28</v>
      </c>
      <c r="O1057">
        <v>13</v>
      </c>
      <c r="P1057" s="1">
        <v>45785</v>
      </c>
      <c r="Q1057">
        <v>453</v>
      </c>
      <c r="R1057" t="s">
        <v>43</v>
      </c>
      <c r="S1057">
        <v>5</v>
      </c>
      <c r="T1057" s="1">
        <v>45729</v>
      </c>
      <c r="U1057" t="s">
        <v>60</v>
      </c>
      <c r="V1057" t="str">
        <f>TEXT(WEEKDAY(Working_Data[[#This Row],[order_date]],1),"DDDD")</f>
        <v>Monday</v>
      </c>
      <c r="W1057" t="str">
        <f>TEXT(Working_Data[[#This Row],[order_date]],"mmmm")</f>
        <v>December</v>
      </c>
      <c r="X1057" s="7">
        <f>Working_Data[[#This Row],[last_order_date]]-Working_Data[[#This Row],[signup_date]]</f>
        <v>207</v>
      </c>
      <c r="Y1057" s="7">
        <f>IF(Working_Data[[#This Row],[churned]]="Active",1,0)</f>
        <v>0</v>
      </c>
      <c r="Z1057" s="7">
        <f>YEAR(Working_Data[[#This Row],[order_date]])</f>
        <v>2023</v>
      </c>
    </row>
    <row r="1058" spans="1:26" x14ac:dyDescent="0.25">
      <c r="A1058" t="s">
        <v>2166</v>
      </c>
      <c r="B1058" t="s">
        <v>38</v>
      </c>
      <c r="C1058" t="s">
        <v>22</v>
      </c>
      <c r="D1058" t="s">
        <v>56</v>
      </c>
      <c r="E1058" s="1">
        <v>45665</v>
      </c>
      <c r="F1058" t="s">
        <v>2167</v>
      </c>
      <c r="G1058" s="1">
        <v>45285</v>
      </c>
      <c r="H1058" t="s">
        <v>58</v>
      </c>
      <c r="I1058" t="s">
        <v>48</v>
      </c>
      <c r="J1058" t="s">
        <v>59</v>
      </c>
      <c r="K1058">
        <v>2</v>
      </c>
      <c r="L1058" s="3">
        <f>Working_Data[[#This Row],[price2]]/Working_Data[[#This Row],[quantity]]</f>
        <v>316.70999999999998</v>
      </c>
      <c r="M1058" s="3">
        <v>633.41999999999996</v>
      </c>
      <c r="N1058" t="s">
        <v>35</v>
      </c>
      <c r="O1058">
        <v>9</v>
      </c>
      <c r="P1058" s="1">
        <v>45823</v>
      </c>
      <c r="Q1058">
        <v>415</v>
      </c>
      <c r="R1058" t="s">
        <v>43</v>
      </c>
      <c r="S1058">
        <v>5</v>
      </c>
      <c r="T1058" s="1">
        <v>45620</v>
      </c>
      <c r="U1058" t="s">
        <v>30</v>
      </c>
      <c r="V1058" t="str">
        <f>TEXT(WEEKDAY(Working_Data[[#This Row],[order_date]],1),"DDDD")</f>
        <v>Monday</v>
      </c>
      <c r="W1058" t="str">
        <f>TEXT(Working_Data[[#This Row],[order_date]],"mmmm")</f>
        <v>December</v>
      </c>
      <c r="X1058" s="7">
        <f>Working_Data[[#This Row],[last_order_date]]-Working_Data[[#This Row],[signup_date]]</f>
        <v>158</v>
      </c>
      <c r="Y1058" s="7">
        <f>IF(Working_Data[[#This Row],[churned]]="Active",1,0)</f>
        <v>0</v>
      </c>
      <c r="Z1058" s="7">
        <f>YEAR(Working_Data[[#This Row],[order_date]])</f>
        <v>2023</v>
      </c>
    </row>
    <row r="1059" spans="1:26" x14ac:dyDescent="0.25">
      <c r="A1059" t="s">
        <v>2168</v>
      </c>
      <c r="B1059" t="s">
        <v>21</v>
      </c>
      <c r="C1059" t="s">
        <v>82</v>
      </c>
      <c r="D1059" t="s">
        <v>32</v>
      </c>
      <c r="E1059" s="1">
        <v>45357</v>
      </c>
      <c r="F1059" t="s">
        <v>2169</v>
      </c>
      <c r="G1059" s="1">
        <v>45285</v>
      </c>
      <c r="H1059" t="s">
        <v>41</v>
      </c>
      <c r="I1059" t="s">
        <v>42</v>
      </c>
      <c r="J1059" t="s">
        <v>64</v>
      </c>
      <c r="K1059">
        <v>4</v>
      </c>
      <c r="L1059" s="3">
        <f>Working_Data[[#This Row],[price2]]/Working_Data[[#This Row],[quantity]]</f>
        <v>214.33</v>
      </c>
      <c r="M1059" s="3">
        <v>857.32</v>
      </c>
      <c r="N1059" t="s">
        <v>28</v>
      </c>
      <c r="O1059">
        <v>34</v>
      </c>
      <c r="P1059" s="1">
        <v>45752</v>
      </c>
      <c r="Q1059">
        <v>211</v>
      </c>
      <c r="R1059" t="s">
        <v>43</v>
      </c>
      <c r="S1059">
        <v>1</v>
      </c>
      <c r="T1059" s="1">
        <v>45590</v>
      </c>
      <c r="U1059" t="s">
        <v>60</v>
      </c>
      <c r="V1059" t="str">
        <f>TEXT(WEEKDAY(Working_Data[[#This Row],[order_date]],1),"DDDD")</f>
        <v>Monday</v>
      </c>
      <c r="W1059" t="str">
        <f>TEXT(Working_Data[[#This Row],[order_date]],"mmmm")</f>
        <v>December</v>
      </c>
      <c r="X1059" s="7">
        <f>Working_Data[[#This Row],[last_order_date]]-Working_Data[[#This Row],[signup_date]]</f>
        <v>395</v>
      </c>
      <c r="Y1059" s="7">
        <f>IF(Working_Data[[#This Row],[churned]]="Active",1,0)</f>
        <v>0</v>
      </c>
      <c r="Z1059" s="7">
        <f>YEAR(Working_Data[[#This Row],[order_date]])</f>
        <v>2023</v>
      </c>
    </row>
    <row r="1060" spans="1:26" x14ac:dyDescent="0.25">
      <c r="A1060" t="s">
        <v>2170</v>
      </c>
      <c r="B1060" t="s">
        <v>45</v>
      </c>
      <c r="C1060" t="s">
        <v>39</v>
      </c>
      <c r="D1060" t="s">
        <v>56</v>
      </c>
      <c r="E1060" s="1">
        <v>45747</v>
      </c>
      <c r="F1060" t="s">
        <v>2171</v>
      </c>
      <c r="G1060" s="1">
        <v>45285</v>
      </c>
      <c r="H1060" t="s">
        <v>58</v>
      </c>
      <c r="I1060" t="s">
        <v>63</v>
      </c>
      <c r="J1060" t="s">
        <v>27</v>
      </c>
      <c r="K1060">
        <v>1</v>
      </c>
      <c r="L1060" s="3">
        <f>Working_Data[[#This Row],[price2]]/Working_Data[[#This Row],[quantity]]</f>
        <v>1383.98</v>
      </c>
      <c r="M1060" s="3">
        <v>1383.98</v>
      </c>
      <c r="N1060" t="s">
        <v>35</v>
      </c>
      <c r="O1060">
        <v>1</v>
      </c>
      <c r="P1060" s="1">
        <v>45612</v>
      </c>
      <c r="Q1060">
        <v>408</v>
      </c>
      <c r="R1060" t="s">
        <v>29</v>
      </c>
      <c r="S1060">
        <v>1</v>
      </c>
      <c r="T1060" s="1">
        <v>45807</v>
      </c>
      <c r="U1060" t="s">
        <v>60</v>
      </c>
      <c r="V1060" t="str">
        <f>TEXT(WEEKDAY(Working_Data[[#This Row],[order_date]],1),"DDDD")</f>
        <v>Monday</v>
      </c>
      <c r="W1060" t="str">
        <f>TEXT(Working_Data[[#This Row],[order_date]],"mmmm")</f>
        <v>December</v>
      </c>
      <c r="X1060" s="7">
        <f>Working_Data[[#This Row],[last_order_date]]-Working_Data[[#This Row],[signup_date]]</f>
        <v>-135</v>
      </c>
      <c r="Y1060" s="7">
        <f>IF(Working_Data[[#This Row],[churned]]="Active",1,0)</f>
        <v>1</v>
      </c>
      <c r="Z1060" s="7">
        <f>YEAR(Working_Data[[#This Row],[order_date]])</f>
        <v>2023</v>
      </c>
    </row>
    <row r="1061" spans="1:26" x14ac:dyDescent="0.25">
      <c r="A1061" t="s">
        <v>2172</v>
      </c>
      <c r="B1061" t="s">
        <v>38</v>
      </c>
      <c r="C1061" t="s">
        <v>39</v>
      </c>
      <c r="D1061" t="s">
        <v>23</v>
      </c>
      <c r="E1061" s="1">
        <v>45375</v>
      </c>
      <c r="F1061" t="s">
        <v>2173</v>
      </c>
      <c r="G1061" s="1">
        <v>45285</v>
      </c>
      <c r="H1061" t="s">
        <v>58</v>
      </c>
      <c r="I1061" t="s">
        <v>48</v>
      </c>
      <c r="J1061" t="s">
        <v>67</v>
      </c>
      <c r="K1061">
        <v>2</v>
      </c>
      <c r="L1061" s="3">
        <f>Working_Data[[#This Row],[price2]]/Working_Data[[#This Row],[quantity]]</f>
        <v>281.85500000000002</v>
      </c>
      <c r="M1061" s="3">
        <v>563.71</v>
      </c>
      <c r="N1061" t="s">
        <v>35</v>
      </c>
      <c r="O1061">
        <v>33</v>
      </c>
      <c r="P1061" s="1">
        <v>45715</v>
      </c>
      <c r="Q1061">
        <v>222</v>
      </c>
      <c r="R1061" t="s">
        <v>29</v>
      </c>
      <c r="S1061">
        <v>2</v>
      </c>
      <c r="T1061" s="1">
        <v>45653</v>
      </c>
      <c r="U1061" t="s">
        <v>36</v>
      </c>
      <c r="V1061" t="str">
        <f>TEXT(WEEKDAY(Working_Data[[#This Row],[order_date]],1),"DDDD")</f>
        <v>Monday</v>
      </c>
      <c r="W1061" t="str">
        <f>TEXT(Working_Data[[#This Row],[order_date]],"mmmm")</f>
        <v>December</v>
      </c>
      <c r="X1061" s="7">
        <f>Working_Data[[#This Row],[last_order_date]]-Working_Data[[#This Row],[signup_date]]</f>
        <v>340</v>
      </c>
      <c r="Y1061" s="7">
        <f>IF(Working_Data[[#This Row],[churned]]="Active",1,0)</f>
        <v>1</v>
      </c>
      <c r="Z1061" s="7">
        <f>YEAR(Working_Data[[#This Row],[order_date]])</f>
        <v>2023</v>
      </c>
    </row>
    <row r="1062" spans="1:26" x14ac:dyDescent="0.25">
      <c r="A1062" t="s">
        <v>2174</v>
      </c>
      <c r="B1062" t="s">
        <v>45</v>
      </c>
      <c r="C1062" t="s">
        <v>22</v>
      </c>
      <c r="D1062" t="s">
        <v>23</v>
      </c>
      <c r="E1062" s="1">
        <v>45319</v>
      </c>
      <c r="F1062" t="s">
        <v>2175</v>
      </c>
      <c r="G1062" s="1">
        <v>45285</v>
      </c>
      <c r="H1062" t="s">
        <v>34</v>
      </c>
      <c r="I1062" t="s">
        <v>63</v>
      </c>
      <c r="J1062" t="s">
        <v>67</v>
      </c>
      <c r="K1062">
        <v>5</v>
      </c>
      <c r="L1062" s="3">
        <f>Working_Data[[#This Row],[price2]]/Working_Data[[#This Row],[quantity]]</f>
        <v>267.524</v>
      </c>
      <c r="M1062" s="3">
        <v>1337.62</v>
      </c>
      <c r="N1062" t="s">
        <v>28</v>
      </c>
      <c r="O1062">
        <v>43</v>
      </c>
      <c r="P1062" s="1">
        <v>45842</v>
      </c>
      <c r="Q1062">
        <v>55</v>
      </c>
      <c r="R1062" t="s">
        <v>43</v>
      </c>
      <c r="S1062">
        <v>1</v>
      </c>
      <c r="T1062" s="1">
        <v>45591</v>
      </c>
      <c r="U1062" t="s">
        <v>30</v>
      </c>
      <c r="V1062" t="str">
        <f>TEXT(WEEKDAY(Working_Data[[#This Row],[order_date]],1),"DDDD")</f>
        <v>Monday</v>
      </c>
      <c r="W1062" t="str">
        <f>TEXT(Working_Data[[#This Row],[order_date]],"mmmm")</f>
        <v>December</v>
      </c>
      <c r="X1062" s="7">
        <f>Working_Data[[#This Row],[last_order_date]]-Working_Data[[#This Row],[signup_date]]</f>
        <v>523</v>
      </c>
      <c r="Y1062" s="7">
        <f>IF(Working_Data[[#This Row],[churned]]="Active",1,0)</f>
        <v>0</v>
      </c>
      <c r="Z1062" s="7">
        <f>YEAR(Working_Data[[#This Row],[order_date]])</f>
        <v>2023</v>
      </c>
    </row>
    <row r="1063" spans="1:26" x14ac:dyDescent="0.25">
      <c r="A1063" t="s">
        <v>2176</v>
      </c>
      <c r="B1063" t="s">
        <v>38</v>
      </c>
      <c r="C1063" t="s">
        <v>22</v>
      </c>
      <c r="D1063" t="s">
        <v>23</v>
      </c>
      <c r="E1063" s="1">
        <v>45497</v>
      </c>
      <c r="F1063" t="s">
        <v>2177</v>
      </c>
      <c r="G1063" s="1">
        <v>45285</v>
      </c>
      <c r="H1063" t="s">
        <v>58</v>
      </c>
      <c r="I1063" t="s">
        <v>42</v>
      </c>
      <c r="J1063" t="s">
        <v>49</v>
      </c>
      <c r="K1063">
        <v>1</v>
      </c>
      <c r="L1063" s="3">
        <f>Working_Data[[#This Row],[price2]]/Working_Data[[#This Row],[quantity]]</f>
        <v>655.19000000000005</v>
      </c>
      <c r="M1063" s="3">
        <v>655.19000000000005</v>
      </c>
      <c r="N1063" t="s">
        <v>50</v>
      </c>
      <c r="O1063">
        <v>12</v>
      </c>
      <c r="P1063" s="1">
        <v>45595</v>
      </c>
      <c r="Q1063">
        <v>159</v>
      </c>
      <c r="R1063" t="s">
        <v>29</v>
      </c>
      <c r="S1063">
        <v>5</v>
      </c>
      <c r="T1063" s="1">
        <v>45804</v>
      </c>
      <c r="U1063" t="s">
        <v>60</v>
      </c>
      <c r="V1063" t="str">
        <f>TEXT(WEEKDAY(Working_Data[[#This Row],[order_date]],1),"DDDD")</f>
        <v>Monday</v>
      </c>
      <c r="W1063" t="str">
        <f>TEXT(Working_Data[[#This Row],[order_date]],"mmmm")</f>
        <v>December</v>
      </c>
      <c r="X1063" s="7">
        <f>Working_Data[[#This Row],[last_order_date]]-Working_Data[[#This Row],[signup_date]]</f>
        <v>98</v>
      </c>
      <c r="Y1063" s="7">
        <f>IF(Working_Data[[#This Row],[churned]]="Active",1,0)</f>
        <v>1</v>
      </c>
      <c r="Z1063" s="7">
        <f>YEAR(Working_Data[[#This Row],[order_date]])</f>
        <v>2023</v>
      </c>
    </row>
    <row r="1064" spans="1:26" x14ac:dyDescent="0.25">
      <c r="A1064" t="s">
        <v>2178</v>
      </c>
      <c r="B1064" t="s">
        <v>21</v>
      </c>
      <c r="C1064" t="s">
        <v>22</v>
      </c>
      <c r="D1064" t="s">
        <v>77</v>
      </c>
      <c r="E1064" s="1">
        <v>45319</v>
      </c>
      <c r="F1064" t="s">
        <v>2179</v>
      </c>
      <c r="G1064" s="1">
        <v>45286</v>
      </c>
      <c r="H1064" t="s">
        <v>34</v>
      </c>
      <c r="I1064" t="s">
        <v>54</v>
      </c>
      <c r="J1064" t="s">
        <v>67</v>
      </c>
      <c r="K1064">
        <v>4</v>
      </c>
      <c r="L1064" s="3">
        <f>Working_Data[[#This Row],[price2]]/Working_Data[[#This Row],[quantity]]</f>
        <v>219.755</v>
      </c>
      <c r="M1064" s="3">
        <v>879.02</v>
      </c>
      <c r="N1064" t="s">
        <v>50</v>
      </c>
      <c r="O1064">
        <v>22</v>
      </c>
      <c r="P1064" s="1">
        <v>45853</v>
      </c>
      <c r="Q1064">
        <v>239</v>
      </c>
      <c r="R1064" t="s">
        <v>29</v>
      </c>
      <c r="S1064">
        <v>1</v>
      </c>
      <c r="T1064" s="1">
        <v>45361</v>
      </c>
      <c r="U1064" t="s">
        <v>36</v>
      </c>
      <c r="V1064" t="str">
        <f>TEXT(WEEKDAY(Working_Data[[#This Row],[order_date]],1),"DDDD")</f>
        <v>Tuesday</v>
      </c>
      <c r="W1064" t="str">
        <f>TEXT(Working_Data[[#This Row],[order_date]],"mmmm")</f>
        <v>December</v>
      </c>
      <c r="X1064" s="7">
        <f>Working_Data[[#This Row],[last_order_date]]-Working_Data[[#This Row],[signup_date]]</f>
        <v>534</v>
      </c>
      <c r="Y1064" s="7">
        <f>IF(Working_Data[[#This Row],[churned]]="Active",1,0)</f>
        <v>1</v>
      </c>
      <c r="Z1064" s="7">
        <f>YEAR(Working_Data[[#This Row],[order_date]])</f>
        <v>2023</v>
      </c>
    </row>
    <row r="1065" spans="1:26" x14ac:dyDescent="0.25">
      <c r="A1065" t="s">
        <v>2180</v>
      </c>
      <c r="B1065" t="s">
        <v>45</v>
      </c>
      <c r="C1065" t="s">
        <v>22</v>
      </c>
      <c r="D1065" t="s">
        <v>52</v>
      </c>
      <c r="E1065" s="1">
        <v>45814</v>
      </c>
      <c r="F1065" t="s">
        <v>2181</v>
      </c>
      <c r="G1065" s="1">
        <v>45286</v>
      </c>
      <c r="H1065" t="s">
        <v>41</v>
      </c>
      <c r="I1065" t="s">
        <v>54</v>
      </c>
      <c r="J1065" t="s">
        <v>59</v>
      </c>
      <c r="K1065">
        <v>5</v>
      </c>
      <c r="L1065" s="3">
        <f>Working_Data[[#This Row],[price2]]/Working_Data[[#This Row],[quantity]]</f>
        <v>155.87799999999999</v>
      </c>
      <c r="M1065" s="3">
        <v>779.39</v>
      </c>
      <c r="N1065" t="s">
        <v>28</v>
      </c>
      <c r="O1065">
        <v>7</v>
      </c>
      <c r="P1065" s="1">
        <v>45888</v>
      </c>
      <c r="Q1065">
        <v>245</v>
      </c>
      <c r="R1065" t="s">
        <v>43</v>
      </c>
      <c r="S1065">
        <v>1</v>
      </c>
      <c r="T1065" s="1">
        <v>45557</v>
      </c>
      <c r="U1065" t="s">
        <v>60</v>
      </c>
      <c r="V1065" t="str">
        <f>TEXT(WEEKDAY(Working_Data[[#This Row],[order_date]],1),"DDDD")</f>
        <v>Tuesday</v>
      </c>
      <c r="W1065" t="str">
        <f>TEXT(Working_Data[[#This Row],[order_date]],"mmmm")</f>
        <v>December</v>
      </c>
      <c r="X1065" s="7">
        <f>Working_Data[[#This Row],[last_order_date]]-Working_Data[[#This Row],[signup_date]]</f>
        <v>74</v>
      </c>
      <c r="Y1065" s="7">
        <f>IF(Working_Data[[#This Row],[churned]]="Active",1,0)</f>
        <v>0</v>
      </c>
      <c r="Z1065" s="7">
        <f>YEAR(Working_Data[[#This Row],[order_date]])</f>
        <v>2023</v>
      </c>
    </row>
    <row r="1066" spans="1:26" x14ac:dyDescent="0.25">
      <c r="A1066" t="s">
        <v>2182</v>
      </c>
      <c r="B1066" t="s">
        <v>21</v>
      </c>
      <c r="C1066" t="s">
        <v>22</v>
      </c>
      <c r="D1066" t="s">
        <v>52</v>
      </c>
      <c r="E1066" s="1">
        <v>45636</v>
      </c>
      <c r="F1066" t="s">
        <v>2183</v>
      </c>
      <c r="G1066" s="1">
        <v>45286</v>
      </c>
      <c r="H1066" t="s">
        <v>25</v>
      </c>
      <c r="I1066" t="s">
        <v>54</v>
      </c>
      <c r="J1066" t="s">
        <v>49</v>
      </c>
      <c r="K1066">
        <v>1</v>
      </c>
      <c r="L1066" s="3">
        <f>Working_Data[[#This Row],[price2]]/Working_Data[[#This Row],[quantity]]</f>
        <v>586.24</v>
      </c>
      <c r="M1066" s="3">
        <v>586.24</v>
      </c>
      <c r="N1066" t="s">
        <v>28</v>
      </c>
      <c r="O1066">
        <v>42</v>
      </c>
      <c r="P1066" s="1">
        <v>45692</v>
      </c>
      <c r="Q1066">
        <v>364</v>
      </c>
      <c r="R1066" t="s">
        <v>29</v>
      </c>
      <c r="S1066">
        <v>3</v>
      </c>
      <c r="T1066" s="1">
        <v>45745</v>
      </c>
      <c r="U1066" t="s">
        <v>60</v>
      </c>
      <c r="V1066" t="str">
        <f>TEXT(WEEKDAY(Working_Data[[#This Row],[order_date]],1),"DDDD")</f>
        <v>Tuesday</v>
      </c>
      <c r="W1066" t="str">
        <f>TEXT(Working_Data[[#This Row],[order_date]],"mmmm")</f>
        <v>December</v>
      </c>
      <c r="X1066" s="7">
        <f>Working_Data[[#This Row],[last_order_date]]-Working_Data[[#This Row],[signup_date]]</f>
        <v>56</v>
      </c>
      <c r="Y1066" s="7">
        <f>IF(Working_Data[[#This Row],[churned]]="Active",1,0)</f>
        <v>1</v>
      </c>
      <c r="Z1066" s="7">
        <f>YEAR(Working_Data[[#This Row],[order_date]])</f>
        <v>2023</v>
      </c>
    </row>
    <row r="1067" spans="1:26" x14ac:dyDescent="0.25">
      <c r="A1067" t="s">
        <v>2184</v>
      </c>
      <c r="B1067" t="s">
        <v>38</v>
      </c>
      <c r="C1067" t="s">
        <v>82</v>
      </c>
      <c r="D1067" t="s">
        <v>77</v>
      </c>
      <c r="E1067" s="1">
        <v>45536</v>
      </c>
      <c r="F1067" t="s">
        <v>2185</v>
      </c>
      <c r="G1067" s="1">
        <v>45286</v>
      </c>
      <c r="H1067" t="s">
        <v>25</v>
      </c>
      <c r="I1067" t="s">
        <v>48</v>
      </c>
      <c r="J1067" t="s">
        <v>67</v>
      </c>
      <c r="K1067">
        <v>2</v>
      </c>
      <c r="L1067" s="3">
        <f>Working_Data[[#This Row],[price2]]/Working_Data[[#This Row],[quantity]]</f>
        <v>197.3</v>
      </c>
      <c r="M1067" s="3">
        <v>394.6</v>
      </c>
      <c r="N1067" t="s">
        <v>50</v>
      </c>
      <c r="O1067">
        <v>29</v>
      </c>
      <c r="P1067" s="1">
        <v>45740</v>
      </c>
      <c r="Q1067">
        <v>149</v>
      </c>
      <c r="R1067" t="s">
        <v>43</v>
      </c>
      <c r="S1067">
        <v>1</v>
      </c>
      <c r="T1067" s="1">
        <v>45391</v>
      </c>
      <c r="U1067" t="s">
        <v>36</v>
      </c>
      <c r="V1067" t="str">
        <f>TEXT(WEEKDAY(Working_Data[[#This Row],[order_date]],1),"DDDD")</f>
        <v>Tuesday</v>
      </c>
      <c r="W1067" t="str">
        <f>TEXT(Working_Data[[#This Row],[order_date]],"mmmm")</f>
        <v>December</v>
      </c>
      <c r="X1067" s="7">
        <f>Working_Data[[#This Row],[last_order_date]]-Working_Data[[#This Row],[signup_date]]</f>
        <v>204</v>
      </c>
      <c r="Y1067" s="7">
        <f>IF(Working_Data[[#This Row],[churned]]="Active",1,0)</f>
        <v>0</v>
      </c>
      <c r="Z1067" s="7">
        <f>YEAR(Working_Data[[#This Row],[order_date]])</f>
        <v>2023</v>
      </c>
    </row>
    <row r="1068" spans="1:26" x14ac:dyDescent="0.25">
      <c r="A1068" t="s">
        <v>2186</v>
      </c>
      <c r="B1068" t="s">
        <v>21</v>
      </c>
      <c r="C1068" t="s">
        <v>39</v>
      </c>
      <c r="D1068" t="s">
        <v>32</v>
      </c>
      <c r="E1068" s="1">
        <v>45852</v>
      </c>
      <c r="F1068" t="s">
        <v>2187</v>
      </c>
      <c r="G1068" s="1">
        <v>45286</v>
      </c>
      <c r="H1068" t="s">
        <v>58</v>
      </c>
      <c r="I1068" t="s">
        <v>48</v>
      </c>
      <c r="J1068" t="s">
        <v>64</v>
      </c>
      <c r="K1068">
        <v>3</v>
      </c>
      <c r="L1068" s="3">
        <f>Working_Data[[#This Row],[price2]]/Working_Data[[#This Row],[quantity]]</f>
        <v>131.10999999999999</v>
      </c>
      <c r="M1068" s="3">
        <v>393.33</v>
      </c>
      <c r="N1068" t="s">
        <v>50</v>
      </c>
      <c r="O1068">
        <v>36</v>
      </c>
      <c r="P1068" s="1">
        <v>45653</v>
      </c>
      <c r="Q1068">
        <v>176</v>
      </c>
      <c r="R1068" t="s">
        <v>43</v>
      </c>
      <c r="S1068">
        <v>1</v>
      </c>
      <c r="T1068" s="1">
        <v>45653</v>
      </c>
      <c r="U1068" t="s">
        <v>30</v>
      </c>
      <c r="V1068" t="str">
        <f>TEXT(WEEKDAY(Working_Data[[#This Row],[order_date]],1),"DDDD")</f>
        <v>Tuesday</v>
      </c>
      <c r="W1068" t="str">
        <f>TEXT(Working_Data[[#This Row],[order_date]],"mmmm")</f>
        <v>December</v>
      </c>
      <c r="X1068" s="7">
        <f>Working_Data[[#This Row],[last_order_date]]-Working_Data[[#This Row],[signup_date]]</f>
        <v>-199</v>
      </c>
      <c r="Y1068" s="7">
        <f>IF(Working_Data[[#This Row],[churned]]="Active",1,0)</f>
        <v>0</v>
      </c>
      <c r="Z1068" s="7">
        <f>YEAR(Working_Data[[#This Row],[order_date]])</f>
        <v>2023</v>
      </c>
    </row>
    <row r="1069" spans="1:26" x14ac:dyDescent="0.25">
      <c r="A1069" t="s">
        <v>2188</v>
      </c>
      <c r="B1069" t="s">
        <v>21</v>
      </c>
      <c r="C1069" t="s">
        <v>39</v>
      </c>
      <c r="D1069" t="s">
        <v>23</v>
      </c>
      <c r="E1069" s="1">
        <v>45772</v>
      </c>
      <c r="F1069" t="s">
        <v>2189</v>
      </c>
      <c r="G1069" s="1">
        <v>45286</v>
      </c>
      <c r="H1069" t="s">
        <v>34</v>
      </c>
      <c r="I1069" t="s">
        <v>63</v>
      </c>
      <c r="J1069" t="s">
        <v>67</v>
      </c>
      <c r="K1069">
        <v>5</v>
      </c>
      <c r="L1069" s="3">
        <f>Working_Data[[#This Row],[price2]]/Working_Data[[#This Row],[quantity]]</f>
        <v>222.512</v>
      </c>
      <c r="M1069" s="3">
        <v>1112.56</v>
      </c>
      <c r="N1069" t="s">
        <v>50</v>
      </c>
      <c r="O1069">
        <v>4</v>
      </c>
      <c r="P1069" s="1">
        <v>45622</v>
      </c>
      <c r="Q1069">
        <v>364</v>
      </c>
      <c r="R1069" t="s">
        <v>43</v>
      </c>
      <c r="S1069">
        <v>4</v>
      </c>
      <c r="T1069" s="1">
        <v>45843</v>
      </c>
      <c r="U1069" t="s">
        <v>30</v>
      </c>
      <c r="V1069" t="str">
        <f>TEXT(WEEKDAY(Working_Data[[#This Row],[order_date]],1),"DDDD")</f>
        <v>Tuesday</v>
      </c>
      <c r="W1069" t="str">
        <f>TEXT(Working_Data[[#This Row],[order_date]],"mmmm")</f>
        <v>December</v>
      </c>
      <c r="X1069" s="7">
        <f>Working_Data[[#This Row],[last_order_date]]-Working_Data[[#This Row],[signup_date]]</f>
        <v>-150</v>
      </c>
      <c r="Y1069" s="7">
        <f>IF(Working_Data[[#This Row],[churned]]="Active",1,0)</f>
        <v>0</v>
      </c>
      <c r="Z1069" s="7">
        <f>YEAR(Working_Data[[#This Row],[order_date]])</f>
        <v>2023</v>
      </c>
    </row>
    <row r="1070" spans="1:26" x14ac:dyDescent="0.25">
      <c r="A1070" t="s">
        <v>2190</v>
      </c>
      <c r="B1070" t="s">
        <v>45</v>
      </c>
      <c r="C1070" t="s">
        <v>82</v>
      </c>
      <c r="D1070" t="s">
        <v>56</v>
      </c>
      <c r="E1070" s="1">
        <v>45431</v>
      </c>
      <c r="F1070" t="s">
        <v>2191</v>
      </c>
      <c r="G1070" s="1">
        <v>45286</v>
      </c>
      <c r="H1070" t="s">
        <v>41</v>
      </c>
      <c r="I1070" t="s">
        <v>63</v>
      </c>
      <c r="J1070" t="s">
        <v>27</v>
      </c>
      <c r="K1070">
        <v>1</v>
      </c>
      <c r="L1070" s="3">
        <f>Working_Data[[#This Row],[price2]]/Working_Data[[#This Row],[quantity]]</f>
        <v>1416.87</v>
      </c>
      <c r="M1070" s="3">
        <v>1416.87</v>
      </c>
      <c r="N1070" t="s">
        <v>50</v>
      </c>
      <c r="O1070">
        <v>9</v>
      </c>
      <c r="P1070" s="1">
        <v>45968</v>
      </c>
      <c r="Q1070">
        <v>302</v>
      </c>
      <c r="R1070" t="s">
        <v>29</v>
      </c>
      <c r="S1070">
        <v>4</v>
      </c>
      <c r="T1070" s="1">
        <v>45659</v>
      </c>
      <c r="U1070" t="s">
        <v>60</v>
      </c>
      <c r="V1070" t="str">
        <f>TEXT(WEEKDAY(Working_Data[[#This Row],[order_date]],1),"DDDD")</f>
        <v>Tuesday</v>
      </c>
      <c r="W1070" t="str">
        <f>TEXT(Working_Data[[#This Row],[order_date]],"mmmm")</f>
        <v>December</v>
      </c>
      <c r="X1070" s="7">
        <f>Working_Data[[#This Row],[last_order_date]]-Working_Data[[#This Row],[signup_date]]</f>
        <v>537</v>
      </c>
      <c r="Y1070" s="7">
        <f>IF(Working_Data[[#This Row],[churned]]="Active",1,0)</f>
        <v>1</v>
      </c>
      <c r="Z1070" s="7">
        <f>YEAR(Working_Data[[#This Row],[order_date]])</f>
        <v>2023</v>
      </c>
    </row>
    <row r="1071" spans="1:26" x14ac:dyDescent="0.25">
      <c r="A1071" t="s">
        <v>2192</v>
      </c>
      <c r="B1071" t="s">
        <v>21</v>
      </c>
      <c r="C1071" t="s">
        <v>22</v>
      </c>
      <c r="D1071" t="s">
        <v>77</v>
      </c>
      <c r="E1071" s="1">
        <v>45603</v>
      </c>
      <c r="F1071" t="s">
        <v>2193</v>
      </c>
      <c r="G1071" s="1">
        <v>45287</v>
      </c>
      <c r="H1071" t="s">
        <v>25</v>
      </c>
      <c r="I1071" t="s">
        <v>26</v>
      </c>
      <c r="J1071" t="s">
        <v>27</v>
      </c>
      <c r="K1071">
        <v>4</v>
      </c>
      <c r="L1071" s="3">
        <f>Working_Data[[#This Row],[price2]]/Working_Data[[#This Row],[quantity]]</f>
        <v>156.11750000000001</v>
      </c>
      <c r="M1071" s="3">
        <v>624.47</v>
      </c>
      <c r="N1071" t="s">
        <v>28</v>
      </c>
      <c r="O1071">
        <v>42</v>
      </c>
      <c r="P1071" s="1">
        <v>45734</v>
      </c>
      <c r="Q1071">
        <v>481</v>
      </c>
      <c r="R1071" t="s">
        <v>29</v>
      </c>
      <c r="S1071">
        <v>4</v>
      </c>
      <c r="T1071" s="1">
        <v>45621</v>
      </c>
      <c r="U1071" t="s">
        <v>60</v>
      </c>
      <c r="V1071" t="str">
        <f>TEXT(WEEKDAY(Working_Data[[#This Row],[order_date]],1),"DDDD")</f>
        <v>Wednesday</v>
      </c>
      <c r="W1071" t="str">
        <f>TEXT(Working_Data[[#This Row],[order_date]],"mmmm")</f>
        <v>December</v>
      </c>
      <c r="X1071" s="7">
        <f>Working_Data[[#This Row],[last_order_date]]-Working_Data[[#This Row],[signup_date]]</f>
        <v>131</v>
      </c>
      <c r="Y1071" s="7">
        <f>IF(Working_Data[[#This Row],[churned]]="Active",1,0)</f>
        <v>1</v>
      </c>
      <c r="Z1071" s="7">
        <f>YEAR(Working_Data[[#This Row],[order_date]])</f>
        <v>2023</v>
      </c>
    </row>
    <row r="1072" spans="1:26" x14ac:dyDescent="0.25">
      <c r="A1072" t="s">
        <v>2194</v>
      </c>
      <c r="B1072" t="s">
        <v>45</v>
      </c>
      <c r="C1072" t="s">
        <v>22</v>
      </c>
      <c r="D1072" t="s">
        <v>56</v>
      </c>
      <c r="E1072" s="1">
        <v>45646</v>
      </c>
      <c r="F1072" t="s">
        <v>2195</v>
      </c>
      <c r="G1072" s="1">
        <v>45287</v>
      </c>
      <c r="H1072" t="s">
        <v>58</v>
      </c>
      <c r="I1072" t="s">
        <v>42</v>
      </c>
      <c r="J1072" t="s">
        <v>59</v>
      </c>
      <c r="K1072">
        <v>4</v>
      </c>
      <c r="L1072" s="3">
        <f>Working_Data[[#This Row],[price2]]/Working_Data[[#This Row],[quantity]]</f>
        <v>372.48250000000002</v>
      </c>
      <c r="M1072" s="3">
        <v>1489.93</v>
      </c>
      <c r="N1072" t="s">
        <v>50</v>
      </c>
      <c r="O1072">
        <v>26</v>
      </c>
      <c r="P1072" s="1">
        <v>45692</v>
      </c>
      <c r="Q1072">
        <v>413</v>
      </c>
      <c r="R1072" t="s">
        <v>29</v>
      </c>
      <c r="S1072">
        <v>1</v>
      </c>
      <c r="T1072" s="1">
        <v>45876</v>
      </c>
      <c r="U1072" t="s">
        <v>30</v>
      </c>
      <c r="V1072" t="str">
        <f>TEXT(WEEKDAY(Working_Data[[#This Row],[order_date]],1),"DDDD")</f>
        <v>Wednesday</v>
      </c>
      <c r="W1072" t="str">
        <f>TEXT(Working_Data[[#This Row],[order_date]],"mmmm")</f>
        <v>December</v>
      </c>
      <c r="X1072" s="7">
        <f>Working_Data[[#This Row],[last_order_date]]-Working_Data[[#This Row],[signup_date]]</f>
        <v>46</v>
      </c>
      <c r="Y1072" s="7">
        <f>IF(Working_Data[[#This Row],[churned]]="Active",1,0)</f>
        <v>1</v>
      </c>
      <c r="Z1072" s="7">
        <f>YEAR(Working_Data[[#This Row],[order_date]])</f>
        <v>2023</v>
      </c>
    </row>
    <row r="1073" spans="1:26" x14ac:dyDescent="0.25">
      <c r="A1073" t="s">
        <v>2196</v>
      </c>
      <c r="B1073" t="s">
        <v>38</v>
      </c>
      <c r="C1073" t="s">
        <v>82</v>
      </c>
      <c r="D1073" t="s">
        <v>23</v>
      </c>
      <c r="E1073" s="1">
        <v>45803</v>
      </c>
      <c r="F1073" t="s">
        <v>2197</v>
      </c>
      <c r="G1073" s="1">
        <v>45287</v>
      </c>
      <c r="H1073" t="s">
        <v>58</v>
      </c>
      <c r="I1073" t="s">
        <v>26</v>
      </c>
      <c r="J1073" t="s">
        <v>67</v>
      </c>
      <c r="K1073">
        <v>3</v>
      </c>
      <c r="L1073" s="3">
        <f>Working_Data[[#This Row],[price2]]/Working_Data[[#This Row],[quantity]]</f>
        <v>272.18666666666667</v>
      </c>
      <c r="M1073" s="3">
        <v>816.56</v>
      </c>
      <c r="N1073" t="s">
        <v>50</v>
      </c>
      <c r="O1073">
        <v>15</v>
      </c>
      <c r="P1073" s="1">
        <v>45814</v>
      </c>
      <c r="Q1073">
        <v>93</v>
      </c>
      <c r="R1073" t="s">
        <v>29</v>
      </c>
      <c r="S1073">
        <v>2</v>
      </c>
      <c r="T1073" s="1">
        <v>45723</v>
      </c>
      <c r="U1073" t="s">
        <v>60</v>
      </c>
      <c r="V1073" t="str">
        <f>TEXT(WEEKDAY(Working_Data[[#This Row],[order_date]],1),"DDDD")</f>
        <v>Wednesday</v>
      </c>
      <c r="W1073" t="str">
        <f>TEXT(Working_Data[[#This Row],[order_date]],"mmmm")</f>
        <v>December</v>
      </c>
      <c r="X1073" s="7">
        <f>Working_Data[[#This Row],[last_order_date]]-Working_Data[[#This Row],[signup_date]]</f>
        <v>11</v>
      </c>
      <c r="Y1073" s="7">
        <f>IF(Working_Data[[#This Row],[churned]]="Active",1,0)</f>
        <v>1</v>
      </c>
      <c r="Z1073" s="7">
        <f>YEAR(Working_Data[[#This Row],[order_date]])</f>
        <v>2023</v>
      </c>
    </row>
    <row r="1074" spans="1:26" x14ac:dyDescent="0.25">
      <c r="A1074" t="s">
        <v>2198</v>
      </c>
      <c r="B1074" t="s">
        <v>21</v>
      </c>
      <c r="C1074" t="s">
        <v>82</v>
      </c>
      <c r="D1074" t="s">
        <v>52</v>
      </c>
      <c r="E1074" s="1">
        <v>45357</v>
      </c>
      <c r="F1074" t="s">
        <v>2199</v>
      </c>
      <c r="G1074" s="1">
        <v>45287</v>
      </c>
      <c r="H1074" t="s">
        <v>34</v>
      </c>
      <c r="I1074" t="s">
        <v>42</v>
      </c>
      <c r="J1074" t="s">
        <v>27</v>
      </c>
      <c r="K1074">
        <v>3</v>
      </c>
      <c r="L1074" s="3">
        <f>Working_Data[[#This Row],[price2]]/Working_Data[[#This Row],[quantity]]</f>
        <v>100.36</v>
      </c>
      <c r="M1074" s="3">
        <v>301.08</v>
      </c>
      <c r="N1074" t="s">
        <v>35</v>
      </c>
      <c r="O1074">
        <v>16</v>
      </c>
      <c r="P1074" s="1">
        <v>45798</v>
      </c>
      <c r="Q1074">
        <v>131</v>
      </c>
      <c r="R1074" t="s">
        <v>29</v>
      </c>
      <c r="S1074">
        <v>1</v>
      </c>
      <c r="T1074" s="1">
        <v>45867</v>
      </c>
      <c r="U1074" t="s">
        <v>36</v>
      </c>
      <c r="V1074" t="str">
        <f>TEXT(WEEKDAY(Working_Data[[#This Row],[order_date]],1),"DDDD")</f>
        <v>Wednesday</v>
      </c>
      <c r="W1074" t="str">
        <f>TEXT(Working_Data[[#This Row],[order_date]],"mmmm")</f>
        <v>December</v>
      </c>
      <c r="X1074" s="7">
        <f>Working_Data[[#This Row],[last_order_date]]-Working_Data[[#This Row],[signup_date]]</f>
        <v>441</v>
      </c>
      <c r="Y1074" s="7">
        <f>IF(Working_Data[[#This Row],[churned]]="Active",1,0)</f>
        <v>1</v>
      </c>
      <c r="Z1074" s="7">
        <f>YEAR(Working_Data[[#This Row],[order_date]])</f>
        <v>2023</v>
      </c>
    </row>
    <row r="1075" spans="1:26" x14ac:dyDescent="0.25">
      <c r="A1075" t="s">
        <v>2200</v>
      </c>
      <c r="B1075" t="s">
        <v>45</v>
      </c>
      <c r="C1075" t="s">
        <v>22</v>
      </c>
      <c r="D1075" t="s">
        <v>32</v>
      </c>
      <c r="E1075" s="1">
        <v>45743</v>
      </c>
      <c r="F1075" t="s">
        <v>2201</v>
      </c>
      <c r="G1075" s="1">
        <v>45287</v>
      </c>
      <c r="H1075" t="s">
        <v>41</v>
      </c>
      <c r="I1075" t="s">
        <v>26</v>
      </c>
      <c r="J1075" t="s">
        <v>59</v>
      </c>
      <c r="K1075">
        <v>2</v>
      </c>
      <c r="L1075" s="3">
        <f>Working_Data[[#This Row],[price2]]/Working_Data[[#This Row],[quantity]]</f>
        <v>512.63499999999999</v>
      </c>
      <c r="M1075" s="3">
        <v>1025.27</v>
      </c>
      <c r="N1075" t="s">
        <v>50</v>
      </c>
      <c r="O1075">
        <v>27</v>
      </c>
      <c r="P1075" s="1">
        <v>45793</v>
      </c>
      <c r="Q1075">
        <v>109</v>
      </c>
      <c r="R1075" t="s">
        <v>29</v>
      </c>
      <c r="S1075">
        <v>5</v>
      </c>
      <c r="T1075" s="1">
        <v>45854</v>
      </c>
      <c r="U1075" t="s">
        <v>36</v>
      </c>
      <c r="V1075" t="str">
        <f>TEXT(WEEKDAY(Working_Data[[#This Row],[order_date]],1),"DDDD")</f>
        <v>Wednesday</v>
      </c>
      <c r="W1075" t="str">
        <f>TEXT(Working_Data[[#This Row],[order_date]],"mmmm")</f>
        <v>December</v>
      </c>
      <c r="X1075" s="7">
        <f>Working_Data[[#This Row],[last_order_date]]-Working_Data[[#This Row],[signup_date]]</f>
        <v>50</v>
      </c>
      <c r="Y1075" s="7">
        <f>IF(Working_Data[[#This Row],[churned]]="Active",1,0)</f>
        <v>1</v>
      </c>
      <c r="Z1075" s="7">
        <f>YEAR(Working_Data[[#This Row],[order_date]])</f>
        <v>2023</v>
      </c>
    </row>
    <row r="1076" spans="1:26" x14ac:dyDescent="0.25">
      <c r="A1076" t="s">
        <v>2202</v>
      </c>
      <c r="B1076" t="s">
        <v>45</v>
      </c>
      <c r="C1076" t="s">
        <v>39</v>
      </c>
      <c r="D1076" t="s">
        <v>23</v>
      </c>
      <c r="E1076" s="1">
        <v>45423</v>
      </c>
      <c r="F1076" t="s">
        <v>2203</v>
      </c>
      <c r="G1076" s="1">
        <v>45287</v>
      </c>
      <c r="H1076" t="s">
        <v>47</v>
      </c>
      <c r="I1076" t="s">
        <v>63</v>
      </c>
      <c r="J1076" t="s">
        <v>49</v>
      </c>
      <c r="K1076">
        <v>5</v>
      </c>
      <c r="L1076" s="3">
        <f>Working_Data[[#This Row],[price2]]/Working_Data[[#This Row],[quantity]]</f>
        <v>146.57999999999998</v>
      </c>
      <c r="M1076" s="3">
        <v>732.9</v>
      </c>
      <c r="N1076" t="s">
        <v>28</v>
      </c>
      <c r="O1076">
        <v>8</v>
      </c>
      <c r="P1076" s="1">
        <v>45533</v>
      </c>
      <c r="Q1076">
        <v>410</v>
      </c>
      <c r="R1076" t="s">
        <v>29</v>
      </c>
      <c r="S1076">
        <v>5</v>
      </c>
      <c r="T1076" s="1">
        <v>45823</v>
      </c>
      <c r="U1076" t="s">
        <v>60</v>
      </c>
      <c r="V1076" t="str">
        <f>TEXT(WEEKDAY(Working_Data[[#This Row],[order_date]],1),"DDDD")</f>
        <v>Wednesday</v>
      </c>
      <c r="W1076" t="str">
        <f>TEXT(Working_Data[[#This Row],[order_date]],"mmmm")</f>
        <v>December</v>
      </c>
      <c r="X1076" s="7">
        <f>Working_Data[[#This Row],[last_order_date]]-Working_Data[[#This Row],[signup_date]]</f>
        <v>110</v>
      </c>
      <c r="Y1076" s="7">
        <f>IF(Working_Data[[#This Row],[churned]]="Active",1,0)</f>
        <v>1</v>
      </c>
      <c r="Z1076" s="7">
        <f>YEAR(Working_Data[[#This Row],[order_date]])</f>
        <v>2023</v>
      </c>
    </row>
    <row r="1077" spans="1:26" x14ac:dyDescent="0.25">
      <c r="A1077" t="s">
        <v>2204</v>
      </c>
      <c r="B1077" t="s">
        <v>21</v>
      </c>
      <c r="C1077" t="s">
        <v>82</v>
      </c>
      <c r="D1077" t="s">
        <v>32</v>
      </c>
      <c r="E1077" s="1">
        <v>45575</v>
      </c>
      <c r="F1077" t="s">
        <v>2205</v>
      </c>
      <c r="G1077" s="1">
        <v>45287</v>
      </c>
      <c r="H1077" t="s">
        <v>34</v>
      </c>
      <c r="I1077" t="s">
        <v>54</v>
      </c>
      <c r="J1077" t="s">
        <v>27</v>
      </c>
      <c r="K1077">
        <v>5</v>
      </c>
      <c r="L1077" s="3">
        <f>Working_Data[[#This Row],[price2]]/Working_Data[[#This Row],[quantity]]</f>
        <v>194.38399999999999</v>
      </c>
      <c r="M1077" s="3">
        <v>971.92</v>
      </c>
      <c r="N1077" t="s">
        <v>50</v>
      </c>
      <c r="O1077">
        <v>13</v>
      </c>
      <c r="P1077" s="1">
        <v>45828</v>
      </c>
      <c r="Q1077">
        <v>39</v>
      </c>
      <c r="R1077" t="s">
        <v>43</v>
      </c>
      <c r="S1077">
        <v>2</v>
      </c>
      <c r="T1077" s="1">
        <v>45651</v>
      </c>
      <c r="U1077" t="s">
        <v>60</v>
      </c>
      <c r="V1077" t="str">
        <f>TEXT(WEEKDAY(Working_Data[[#This Row],[order_date]],1),"DDDD")</f>
        <v>Wednesday</v>
      </c>
      <c r="W1077" t="str">
        <f>TEXT(Working_Data[[#This Row],[order_date]],"mmmm")</f>
        <v>December</v>
      </c>
      <c r="X1077" s="7">
        <f>Working_Data[[#This Row],[last_order_date]]-Working_Data[[#This Row],[signup_date]]</f>
        <v>253</v>
      </c>
      <c r="Y1077" s="7">
        <f>IF(Working_Data[[#This Row],[churned]]="Active",1,0)</f>
        <v>0</v>
      </c>
      <c r="Z1077" s="7">
        <f>YEAR(Working_Data[[#This Row],[order_date]])</f>
        <v>2023</v>
      </c>
    </row>
    <row r="1078" spans="1:26" x14ac:dyDescent="0.25">
      <c r="A1078" t="s">
        <v>2206</v>
      </c>
      <c r="B1078" t="s">
        <v>45</v>
      </c>
      <c r="C1078" t="s">
        <v>82</v>
      </c>
      <c r="D1078" t="s">
        <v>23</v>
      </c>
      <c r="E1078" s="1">
        <v>45778</v>
      </c>
      <c r="F1078" t="s">
        <v>2207</v>
      </c>
      <c r="G1078" s="1">
        <v>45287</v>
      </c>
      <c r="H1078" t="s">
        <v>58</v>
      </c>
      <c r="I1078" t="s">
        <v>26</v>
      </c>
      <c r="J1078" t="s">
        <v>67</v>
      </c>
      <c r="K1078">
        <v>5</v>
      </c>
      <c r="L1078" s="3">
        <f>Working_Data[[#This Row],[price2]]/Working_Data[[#This Row],[quantity]]</f>
        <v>210.38000000000002</v>
      </c>
      <c r="M1078" s="3">
        <v>1051.9000000000001</v>
      </c>
      <c r="N1078" t="s">
        <v>28</v>
      </c>
      <c r="O1078">
        <v>15</v>
      </c>
      <c r="P1078" s="1">
        <v>45735</v>
      </c>
      <c r="Q1078">
        <v>237</v>
      </c>
      <c r="R1078" t="s">
        <v>29</v>
      </c>
      <c r="S1078">
        <v>4</v>
      </c>
      <c r="T1078" s="1">
        <v>45771</v>
      </c>
      <c r="U1078" t="s">
        <v>36</v>
      </c>
      <c r="V1078" t="str">
        <f>TEXT(WEEKDAY(Working_Data[[#This Row],[order_date]],1),"DDDD")</f>
        <v>Wednesday</v>
      </c>
      <c r="W1078" t="str">
        <f>TEXT(Working_Data[[#This Row],[order_date]],"mmmm")</f>
        <v>December</v>
      </c>
      <c r="X1078" s="7">
        <f>Working_Data[[#This Row],[last_order_date]]-Working_Data[[#This Row],[signup_date]]</f>
        <v>-43</v>
      </c>
      <c r="Y1078" s="7">
        <f>IF(Working_Data[[#This Row],[churned]]="Active",1,0)</f>
        <v>1</v>
      </c>
      <c r="Z1078" s="7">
        <f>YEAR(Working_Data[[#This Row],[order_date]])</f>
        <v>2023</v>
      </c>
    </row>
    <row r="1079" spans="1:26" x14ac:dyDescent="0.25">
      <c r="A1079" t="s">
        <v>2208</v>
      </c>
      <c r="B1079" t="s">
        <v>45</v>
      </c>
      <c r="C1079" t="s">
        <v>39</v>
      </c>
      <c r="D1079" t="s">
        <v>32</v>
      </c>
      <c r="E1079" s="1">
        <v>45199</v>
      </c>
      <c r="F1079" t="s">
        <v>2209</v>
      </c>
      <c r="G1079" s="1">
        <v>45287</v>
      </c>
      <c r="H1079" t="s">
        <v>34</v>
      </c>
      <c r="I1079" t="s">
        <v>48</v>
      </c>
      <c r="J1079" t="s">
        <v>27</v>
      </c>
      <c r="K1079">
        <v>4</v>
      </c>
      <c r="L1079" s="3">
        <f>Working_Data[[#This Row],[price2]]/Working_Data[[#This Row],[quantity]]</f>
        <v>345.65499999999997</v>
      </c>
      <c r="M1079" s="3">
        <v>1382.62</v>
      </c>
      <c r="N1079" t="s">
        <v>50</v>
      </c>
      <c r="O1079">
        <v>20</v>
      </c>
      <c r="P1079" s="1">
        <v>45771</v>
      </c>
      <c r="Q1079">
        <v>139</v>
      </c>
      <c r="R1079" t="s">
        <v>43</v>
      </c>
      <c r="S1079">
        <v>1</v>
      </c>
      <c r="T1079" s="1">
        <v>45773</v>
      </c>
      <c r="U1079" t="s">
        <v>60</v>
      </c>
      <c r="V1079" t="str">
        <f>TEXT(WEEKDAY(Working_Data[[#This Row],[order_date]],1),"DDDD")</f>
        <v>Wednesday</v>
      </c>
      <c r="W1079" t="str">
        <f>TEXT(Working_Data[[#This Row],[order_date]],"mmmm")</f>
        <v>December</v>
      </c>
      <c r="X1079" s="7">
        <f>Working_Data[[#This Row],[last_order_date]]-Working_Data[[#This Row],[signup_date]]</f>
        <v>572</v>
      </c>
      <c r="Y1079" s="7">
        <f>IF(Working_Data[[#This Row],[churned]]="Active",1,0)</f>
        <v>0</v>
      </c>
      <c r="Z1079" s="7">
        <f>YEAR(Working_Data[[#This Row],[order_date]])</f>
        <v>2023</v>
      </c>
    </row>
    <row r="1080" spans="1:26" x14ac:dyDescent="0.25">
      <c r="A1080" t="s">
        <v>2210</v>
      </c>
      <c r="B1080" t="s">
        <v>21</v>
      </c>
      <c r="C1080" t="s">
        <v>39</v>
      </c>
      <c r="D1080" t="s">
        <v>77</v>
      </c>
      <c r="E1080" s="1">
        <v>44938</v>
      </c>
      <c r="F1080" t="s">
        <v>2211</v>
      </c>
      <c r="G1080" s="1">
        <v>45288</v>
      </c>
      <c r="H1080" t="s">
        <v>58</v>
      </c>
      <c r="I1080" t="s">
        <v>42</v>
      </c>
      <c r="J1080" t="s">
        <v>64</v>
      </c>
      <c r="K1080">
        <v>5</v>
      </c>
      <c r="L1080" s="3">
        <f>Working_Data[[#This Row],[price2]]/Working_Data[[#This Row],[quantity]]</f>
        <v>109.678</v>
      </c>
      <c r="M1080" s="3">
        <v>548.39</v>
      </c>
      <c r="N1080" t="s">
        <v>50</v>
      </c>
      <c r="O1080">
        <v>13</v>
      </c>
      <c r="P1080" s="1">
        <v>45596</v>
      </c>
      <c r="Q1080">
        <v>55</v>
      </c>
      <c r="R1080" t="s">
        <v>43</v>
      </c>
      <c r="S1080">
        <v>1</v>
      </c>
      <c r="T1080" s="1">
        <v>45331</v>
      </c>
      <c r="U1080" t="s">
        <v>60</v>
      </c>
      <c r="V1080" t="str">
        <f>TEXT(WEEKDAY(Working_Data[[#This Row],[order_date]],1),"DDDD")</f>
        <v>Thursday</v>
      </c>
      <c r="W1080" t="str">
        <f>TEXT(Working_Data[[#This Row],[order_date]],"mmmm")</f>
        <v>December</v>
      </c>
      <c r="X1080" s="7">
        <f>Working_Data[[#This Row],[last_order_date]]-Working_Data[[#This Row],[signup_date]]</f>
        <v>658</v>
      </c>
      <c r="Y1080" s="7">
        <f>IF(Working_Data[[#This Row],[churned]]="Active",1,0)</f>
        <v>0</v>
      </c>
      <c r="Z1080" s="7">
        <f>YEAR(Working_Data[[#This Row],[order_date]])</f>
        <v>2023</v>
      </c>
    </row>
    <row r="1081" spans="1:26" x14ac:dyDescent="0.25">
      <c r="A1081" t="s">
        <v>2212</v>
      </c>
      <c r="B1081" t="s">
        <v>21</v>
      </c>
      <c r="C1081" t="s">
        <v>82</v>
      </c>
      <c r="D1081" t="s">
        <v>77</v>
      </c>
      <c r="E1081" s="1">
        <v>45534</v>
      </c>
      <c r="F1081" t="s">
        <v>2213</v>
      </c>
      <c r="G1081" s="1">
        <v>45288</v>
      </c>
      <c r="H1081" t="s">
        <v>34</v>
      </c>
      <c r="I1081" t="s">
        <v>63</v>
      </c>
      <c r="J1081" t="s">
        <v>59</v>
      </c>
      <c r="K1081">
        <v>3</v>
      </c>
      <c r="L1081" s="3">
        <f>Working_Data[[#This Row],[price2]]/Working_Data[[#This Row],[quantity]]</f>
        <v>497.95333333333332</v>
      </c>
      <c r="M1081" s="3">
        <v>1493.86</v>
      </c>
      <c r="N1081" t="s">
        <v>35</v>
      </c>
      <c r="O1081">
        <v>44</v>
      </c>
      <c r="P1081" s="1">
        <v>45642</v>
      </c>
      <c r="Q1081">
        <v>136</v>
      </c>
      <c r="R1081" t="s">
        <v>29</v>
      </c>
      <c r="S1081">
        <v>2</v>
      </c>
      <c r="T1081" s="1">
        <v>45795</v>
      </c>
      <c r="U1081" t="s">
        <v>36</v>
      </c>
      <c r="V1081" t="str">
        <f>TEXT(WEEKDAY(Working_Data[[#This Row],[order_date]],1),"DDDD")</f>
        <v>Thursday</v>
      </c>
      <c r="W1081" t="str">
        <f>TEXT(Working_Data[[#This Row],[order_date]],"mmmm")</f>
        <v>December</v>
      </c>
      <c r="X1081" s="7">
        <f>Working_Data[[#This Row],[last_order_date]]-Working_Data[[#This Row],[signup_date]]</f>
        <v>108</v>
      </c>
      <c r="Y1081" s="7">
        <f>IF(Working_Data[[#This Row],[churned]]="Active",1,0)</f>
        <v>1</v>
      </c>
      <c r="Z1081" s="7">
        <f>YEAR(Working_Data[[#This Row],[order_date]])</f>
        <v>2023</v>
      </c>
    </row>
    <row r="1082" spans="1:26" x14ac:dyDescent="0.25">
      <c r="A1082" t="s">
        <v>2214</v>
      </c>
      <c r="B1082" t="s">
        <v>45</v>
      </c>
      <c r="C1082" t="s">
        <v>22</v>
      </c>
      <c r="D1082" t="s">
        <v>77</v>
      </c>
      <c r="E1082" s="1">
        <v>45572</v>
      </c>
      <c r="F1082" t="s">
        <v>2215</v>
      </c>
      <c r="G1082" s="1">
        <v>45288</v>
      </c>
      <c r="H1082" t="s">
        <v>58</v>
      </c>
      <c r="I1082" t="s">
        <v>26</v>
      </c>
      <c r="J1082" t="s">
        <v>67</v>
      </c>
      <c r="K1082">
        <v>2</v>
      </c>
      <c r="L1082" s="3">
        <f>Working_Data[[#This Row],[price2]]/Working_Data[[#This Row],[quantity]]</f>
        <v>648.16499999999996</v>
      </c>
      <c r="M1082" s="3">
        <v>1296.33</v>
      </c>
      <c r="N1082" t="s">
        <v>35</v>
      </c>
      <c r="O1082">
        <v>46</v>
      </c>
      <c r="P1082" s="1">
        <v>45621</v>
      </c>
      <c r="Q1082">
        <v>90</v>
      </c>
      <c r="R1082" t="s">
        <v>43</v>
      </c>
      <c r="S1082">
        <v>3</v>
      </c>
      <c r="T1082" s="1">
        <v>45332</v>
      </c>
      <c r="U1082" t="s">
        <v>36</v>
      </c>
      <c r="V1082" t="str">
        <f>TEXT(WEEKDAY(Working_Data[[#This Row],[order_date]],1),"DDDD")</f>
        <v>Thursday</v>
      </c>
      <c r="W1082" t="str">
        <f>TEXT(Working_Data[[#This Row],[order_date]],"mmmm")</f>
        <v>December</v>
      </c>
      <c r="X1082" s="7">
        <f>Working_Data[[#This Row],[last_order_date]]-Working_Data[[#This Row],[signup_date]]</f>
        <v>49</v>
      </c>
      <c r="Y1082" s="7">
        <f>IF(Working_Data[[#This Row],[churned]]="Active",1,0)</f>
        <v>0</v>
      </c>
      <c r="Z1082" s="7">
        <f>YEAR(Working_Data[[#This Row],[order_date]])</f>
        <v>2023</v>
      </c>
    </row>
    <row r="1083" spans="1:26" x14ac:dyDescent="0.25">
      <c r="A1083" t="s">
        <v>2216</v>
      </c>
      <c r="B1083" t="s">
        <v>38</v>
      </c>
      <c r="C1083" t="s">
        <v>82</v>
      </c>
      <c r="D1083" t="s">
        <v>77</v>
      </c>
      <c r="E1083" s="1">
        <v>45901</v>
      </c>
      <c r="F1083" t="s">
        <v>2217</v>
      </c>
      <c r="G1083" s="1">
        <v>45288</v>
      </c>
      <c r="H1083" t="s">
        <v>58</v>
      </c>
      <c r="I1083" t="s">
        <v>26</v>
      </c>
      <c r="J1083" t="s">
        <v>49</v>
      </c>
      <c r="K1083">
        <v>2</v>
      </c>
      <c r="L1083" s="3">
        <f>Working_Data[[#This Row],[price2]]/Working_Data[[#This Row],[quantity]]</f>
        <v>330.81</v>
      </c>
      <c r="M1083" s="3">
        <v>661.62</v>
      </c>
      <c r="N1083" t="s">
        <v>35</v>
      </c>
      <c r="O1083">
        <v>50</v>
      </c>
      <c r="P1083" s="1">
        <v>45652</v>
      </c>
      <c r="Q1083">
        <v>385</v>
      </c>
      <c r="R1083" t="s">
        <v>43</v>
      </c>
      <c r="S1083">
        <v>1</v>
      </c>
      <c r="T1083" s="1">
        <v>45776</v>
      </c>
      <c r="U1083" t="s">
        <v>36</v>
      </c>
      <c r="V1083" t="str">
        <f>TEXT(WEEKDAY(Working_Data[[#This Row],[order_date]],1),"DDDD")</f>
        <v>Thursday</v>
      </c>
      <c r="W1083" t="str">
        <f>TEXT(Working_Data[[#This Row],[order_date]],"mmmm")</f>
        <v>December</v>
      </c>
      <c r="X1083" s="7">
        <f>Working_Data[[#This Row],[last_order_date]]-Working_Data[[#This Row],[signup_date]]</f>
        <v>-249</v>
      </c>
      <c r="Y1083" s="7">
        <f>IF(Working_Data[[#This Row],[churned]]="Active",1,0)</f>
        <v>0</v>
      </c>
      <c r="Z1083" s="7">
        <f>YEAR(Working_Data[[#This Row],[order_date]])</f>
        <v>2023</v>
      </c>
    </row>
    <row r="1084" spans="1:26" x14ac:dyDescent="0.25">
      <c r="A1084" t="s">
        <v>2218</v>
      </c>
      <c r="B1084" t="s">
        <v>45</v>
      </c>
      <c r="C1084" t="s">
        <v>39</v>
      </c>
      <c r="D1084" t="s">
        <v>23</v>
      </c>
      <c r="E1084" s="1">
        <v>45600</v>
      </c>
      <c r="F1084" t="s">
        <v>2219</v>
      </c>
      <c r="G1084" s="1">
        <v>45288</v>
      </c>
      <c r="H1084" t="s">
        <v>58</v>
      </c>
      <c r="I1084" t="s">
        <v>48</v>
      </c>
      <c r="J1084" t="s">
        <v>27</v>
      </c>
      <c r="K1084">
        <v>2</v>
      </c>
      <c r="L1084" s="3">
        <f>Working_Data[[#This Row],[price2]]/Working_Data[[#This Row],[quantity]]</f>
        <v>274.06</v>
      </c>
      <c r="M1084" s="3">
        <v>548.12</v>
      </c>
      <c r="N1084" t="s">
        <v>28</v>
      </c>
      <c r="O1084">
        <v>41</v>
      </c>
      <c r="P1084" s="1">
        <v>45742</v>
      </c>
      <c r="Q1084">
        <v>60</v>
      </c>
      <c r="R1084" t="s">
        <v>29</v>
      </c>
      <c r="S1084">
        <v>3</v>
      </c>
      <c r="T1084" s="1">
        <v>45963</v>
      </c>
      <c r="U1084" t="s">
        <v>60</v>
      </c>
      <c r="V1084" t="str">
        <f>TEXT(WEEKDAY(Working_Data[[#This Row],[order_date]],1),"DDDD")</f>
        <v>Thursday</v>
      </c>
      <c r="W1084" t="str">
        <f>TEXT(Working_Data[[#This Row],[order_date]],"mmmm")</f>
        <v>December</v>
      </c>
      <c r="X1084" s="7">
        <f>Working_Data[[#This Row],[last_order_date]]-Working_Data[[#This Row],[signup_date]]</f>
        <v>142</v>
      </c>
      <c r="Y1084" s="7">
        <f>IF(Working_Data[[#This Row],[churned]]="Active",1,0)</f>
        <v>1</v>
      </c>
      <c r="Z1084" s="7">
        <f>YEAR(Working_Data[[#This Row],[order_date]])</f>
        <v>2023</v>
      </c>
    </row>
    <row r="1085" spans="1:26" x14ac:dyDescent="0.25">
      <c r="A1085" t="s">
        <v>2220</v>
      </c>
      <c r="B1085" t="s">
        <v>45</v>
      </c>
      <c r="C1085" t="s">
        <v>39</v>
      </c>
      <c r="D1085" t="s">
        <v>23</v>
      </c>
      <c r="E1085" s="1">
        <v>45882</v>
      </c>
      <c r="F1085" t="s">
        <v>2221</v>
      </c>
      <c r="G1085" s="1">
        <v>45288</v>
      </c>
      <c r="H1085" t="s">
        <v>41</v>
      </c>
      <c r="I1085" t="s">
        <v>42</v>
      </c>
      <c r="J1085" t="s">
        <v>59</v>
      </c>
      <c r="K1085">
        <v>4</v>
      </c>
      <c r="L1085" s="3">
        <f>Working_Data[[#This Row],[price2]]/Working_Data[[#This Row],[quantity]]</f>
        <v>132.02000000000001</v>
      </c>
      <c r="M1085" s="3">
        <v>528.08000000000004</v>
      </c>
      <c r="N1085" t="s">
        <v>35</v>
      </c>
      <c r="O1085">
        <v>11</v>
      </c>
      <c r="P1085" s="1">
        <v>45514</v>
      </c>
      <c r="Q1085">
        <v>484</v>
      </c>
      <c r="R1085" t="s">
        <v>29</v>
      </c>
      <c r="S1085">
        <v>5</v>
      </c>
      <c r="T1085" s="1">
        <v>45868</v>
      </c>
      <c r="U1085" t="s">
        <v>60</v>
      </c>
      <c r="V1085" t="str">
        <f>TEXT(WEEKDAY(Working_Data[[#This Row],[order_date]],1),"DDDD")</f>
        <v>Thursday</v>
      </c>
      <c r="W1085" t="str">
        <f>TEXT(Working_Data[[#This Row],[order_date]],"mmmm")</f>
        <v>December</v>
      </c>
      <c r="X1085" s="7">
        <f>Working_Data[[#This Row],[last_order_date]]-Working_Data[[#This Row],[signup_date]]</f>
        <v>-368</v>
      </c>
      <c r="Y1085" s="7">
        <f>IF(Working_Data[[#This Row],[churned]]="Active",1,0)</f>
        <v>1</v>
      </c>
      <c r="Z1085" s="7">
        <f>YEAR(Working_Data[[#This Row],[order_date]])</f>
        <v>2023</v>
      </c>
    </row>
    <row r="1086" spans="1:26" x14ac:dyDescent="0.25">
      <c r="A1086" t="s">
        <v>2222</v>
      </c>
      <c r="B1086" t="s">
        <v>45</v>
      </c>
      <c r="C1086" t="s">
        <v>82</v>
      </c>
      <c r="D1086" t="s">
        <v>23</v>
      </c>
      <c r="E1086" s="1">
        <v>45592</v>
      </c>
      <c r="F1086" t="s">
        <v>2223</v>
      </c>
      <c r="G1086" s="1">
        <v>45288</v>
      </c>
      <c r="H1086" t="s">
        <v>58</v>
      </c>
      <c r="I1086" t="s">
        <v>42</v>
      </c>
      <c r="J1086" t="s">
        <v>49</v>
      </c>
      <c r="K1086">
        <v>3</v>
      </c>
      <c r="L1086" s="3">
        <f>Working_Data[[#This Row],[price2]]/Working_Data[[#This Row],[quantity]]</f>
        <v>338.39</v>
      </c>
      <c r="M1086" s="3">
        <v>1015.17</v>
      </c>
      <c r="N1086" t="s">
        <v>28</v>
      </c>
      <c r="O1086">
        <v>16</v>
      </c>
      <c r="P1086" s="1">
        <v>45841</v>
      </c>
      <c r="Q1086">
        <v>288</v>
      </c>
      <c r="R1086" t="s">
        <v>43</v>
      </c>
      <c r="S1086">
        <v>3</v>
      </c>
      <c r="T1086" s="1">
        <v>45962</v>
      </c>
      <c r="U1086" t="s">
        <v>60</v>
      </c>
      <c r="V1086" t="str">
        <f>TEXT(WEEKDAY(Working_Data[[#This Row],[order_date]],1),"DDDD")</f>
        <v>Thursday</v>
      </c>
      <c r="W1086" t="str">
        <f>TEXT(Working_Data[[#This Row],[order_date]],"mmmm")</f>
        <v>December</v>
      </c>
      <c r="X1086" s="7">
        <f>Working_Data[[#This Row],[last_order_date]]-Working_Data[[#This Row],[signup_date]]</f>
        <v>249</v>
      </c>
      <c r="Y1086" s="7">
        <f>IF(Working_Data[[#This Row],[churned]]="Active",1,0)</f>
        <v>0</v>
      </c>
      <c r="Z1086" s="7">
        <f>YEAR(Working_Data[[#This Row],[order_date]])</f>
        <v>2023</v>
      </c>
    </row>
    <row r="1087" spans="1:26" x14ac:dyDescent="0.25">
      <c r="A1087" t="s">
        <v>2224</v>
      </c>
      <c r="B1087" t="s">
        <v>45</v>
      </c>
      <c r="C1087" t="s">
        <v>82</v>
      </c>
      <c r="D1087" t="s">
        <v>23</v>
      </c>
      <c r="E1087" s="1">
        <v>45249</v>
      </c>
      <c r="F1087" t="s">
        <v>2225</v>
      </c>
      <c r="G1087" s="1">
        <v>45289</v>
      </c>
      <c r="H1087" t="s">
        <v>41</v>
      </c>
      <c r="I1087" t="s">
        <v>63</v>
      </c>
      <c r="J1087" t="s">
        <v>59</v>
      </c>
      <c r="K1087">
        <v>3</v>
      </c>
      <c r="L1087" s="3">
        <f>Working_Data[[#This Row],[price2]]/Working_Data[[#This Row],[quantity]]</f>
        <v>265.10666666666668</v>
      </c>
      <c r="M1087" s="3">
        <v>795.32</v>
      </c>
      <c r="N1087" t="s">
        <v>28</v>
      </c>
      <c r="O1087">
        <v>16</v>
      </c>
      <c r="P1087" s="1">
        <v>45736</v>
      </c>
      <c r="Q1087">
        <v>443</v>
      </c>
      <c r="R1087" t="s">
        <v>43</v>
      </c>
      <c r="S1087">
        <v>2</v>
      </c>
      <c r="T1087" s="1">
        <v>45675</v>
      </c>
      <c r="U1087" t="s">
        <v>60</v>
      </c>
      <c r="V1087" t="str">
        <f>TEXT(WEEKDAY(Working_Data[[#This Row],[order_date]],1),"DDDD")</f>
        <v>Friday</v>
      </c>
      <c r="W1087" t="str">
        <f>TEXT(Working_Data[[#This Row],[order_date]],"mmmm")</f>
        <v>December</v>
      </c>
      <c r="X1087" s="7">
        <f>Working_Data[[#This Row],[last_order_date]]-Working_Data[[#This Row],[signup_date]]</f>
        <v>487</v>
      </c>
      <c r="Y1087" s="7">
        <f>IF(Working_Data[[#This Row],[churned]]="Active",1,0)</f>
        <v>0</v>
      </c>
      <c r="Z1087" s="7">
        <f>YEAR(Working_Data[[#This Row],[order_date]])</f>
        <v>2023</v>
      </c>
    </row>
    <row r="1088" spans="1:26" x14ac:dyDescent="0.25">
      <c r="A1088" t="s">
        <v>2226</v>
      </c>
      <c r="B1088" t="s">
        <v>38</v>
      </c>
      <c r="C1088" t="s">
        <v>82</v>
      </c>
      <c r="D1088" t="s">
        <v>52</v>
      </c>
      <c r="E1088" s="1">
        <v>45656</v>
      </c>
      <c r="F1088" t="s">
        <v>2227</v>
      </c>
      <c r="G1088" s="1">
        <v>45289</v>
      </c>
      <c r="H1088" t="s">
        <v>34</v>
      </c>
      <c r="I1088" t="s">
        <v>42</v>
      </c>
      <c r="J1088" t="s">
        <v>49</v>
      </c>
      <c r="K1088">
        <v>1</v>
      </c>
      <c r="L1088" s="3">
        <f>Working_Data[[#This Row],[price2]]/Working_Data[[#This Row],[quantity]]</f>
        <v>1382.66</v>
      </c>
      <c r="M1088" s="3">
        <v>1382.66</v>
      </c>
      <c r="N1088" t="s">
        <v>28</v>
      </c>
      <c r="O1088">
        <v>22</v>
      </c>
      <c r="P1088" s="1">
        <v>45876</v>
      </c>
      <c r="Q1088">
        <v>102</v>
      </c>
      <c r="R1088" t="s">
        <v>43</v>
      </c>
      <c r="S1088">
        <v>3</v>
      </c>
      <c r="T1088" s="1">
        <v>45843</v>
      </c>
      <c r="U1088" t="s">
        <v>36</v>
      </c>
      <c r="V1088" t="str">
        <f>TEXT(WEEKDAY(Working_Data[[#This Row],[order_date]],1),"DDDD")</f>
        <v>Friday</v>
      </c>
      <c r="W1088" t="str">
        <f>TEXT(Working_Data[[#This Row],[order_date]],"mmmm")</f>
        <v>December</v>
      </c>
      <c r="X1088" s="7">
        <f>Working_Data[[#This Row],[last_order_date]]-Working_Data[[#This Row],[signup_date]]</f>
        <v>220</v>
      </c>
      <c r="Y1088" s="7">
        <f>IF(Working_Data[[#This Row],[churned]]="Active",1,0)</f>
        <v>0</v>
      </c>
      <c r="Z1088" s="7">
        <f>YEAR(Working_Data[[#This Row],[order_date]])</f>
        <v>2023</v>
      </c>
    </row>
    <row r="1089" spans="1:26" x14ac:dyDescent="0.25">
      <c r="A1089" t="s">
        <v>2228</v>
      </c>
      <c r="B1089" t="s">
        <v>21</v>
      </c>
      <c r="C1089" t="s">
        <v>39</v>
      </c>
      <c r="D1089" t="s">
        <v>56</v>
      </c>
      <c r="E1089" s="1">
        <v>45186</v>
      </c>
      <c r="F1089" t="s">
        <v>2229</v>
      </c>
      <c r="G1089" s="1">
        <v>45289</v>
      </c>
      <c r="H1089" t="s">
        <v>41</v>
      </c>
      <c r="I1089" t="s">
        <v>54</v>
      </c>
      <c r="J1089" t="s">
        <v>49</v>
      </c>
      <c r="K1089">
        <v>3</v>
      </c>
      <c r="L1089" s="3">
        <f>Working_Data[[#This Row],[price2]]/Working_Data[[#This Row],[quantity]]</f>
        <v>125.63666666666667</v>
      </c>
      <c r="M1089" s="3">
        <v>376.91</v>
      </c>
      <c r="N1089" t="s">
        <v>28</v>
      </c>
      <c r="O1089">
        <v>45</v>
      </c>
      <c r="P1089" s="1">
        <v>45585</v>
      </c>
      <c r="Q1089">
        <v>467</v>
      </c>
      <c r="R1089" t="s">
        <v>43</v>
      </c>
      <c r="S1089">
        <v>5</v>
      </c>
      <c r="T1089" s="1">
        <v>45652</v>
      </c>
      <c r="U1089" t="s">
        <v>30</v>
      </c>
      <c r="V1089" t="str">
        <f>TEXT(WEEKDAY(Working_Data[[#This Row],[order_date]],1),"DDDD")</f>
        <v>Friday</v>
      </c>
      <c r="W1089" t="str">
        <f>TEXT(Working_Data[[#This Row],[order_date]],"mmmm")</f>
        <v>December</v>
      </c>
      <c r="X1089" s="7">
        <f>Working_Data[[#This Row],[last_order_date]]-Working_Data[[#This Row],[signup_date]]</f>
        <v>399</v>
      </c>
      <c r="Y1089" s="7">
        <f>IF(Working_Data[[#This Row],[churned]]="Active",1,0)</f>
        <v>0</v>
      </c>
      <c r="Z1089" s="7">
        <f>YEAR(Working_Data[[#This Row],[order_date]])</f>
        <v>2023</v>
      </c>
    </row>
    <row r="1090" spans="1:26" x14ac:dyDescent="0.25">
      <c r="A1090" t="s">
        <v>2230</v>
      </c>
      <c r="B1090" t="s">
        <v>21</v>
      </c>
      <c r="C1090" t="s">
        <v>82</v>
      </c>
      <c r="D1090" t="s">
        <v>32</v>
      </c>
      <c r="E1090" s="1">
        <v>45641</v>
      </c>
      <c r="F1090" t="s">
        <v>2231</v>
      </c>
      <c r="G1090" s="1">
        <v>45289</v>
      </c>
      <c r="H1090" t="s">
        <v>34</v>
      </c>
      <c r="I1090" t="s">
        <v>42</v>
      </c>
      <c r="J1090" t="s">
        <v>64</v>
      </c>
      <c r="K1090">
        <v>3</v>
      </c>
      <c r="L1090" s="3">
        <f>Working_Data[[#This Row],[price2]]/Working_Data[[#This Row],[quantity]]</f>
        <v>177.82666666666668</v>
      </c>
      <c r="M1090" s="3">
        <v>533.48</v>
      </c>
      <c r="N1090" t="s">
        <v>28</v>
      </c>
      <c r="O1090">
        <v>16</v>
      </c>
      <c r="P1090" s="1">
        <v>45992</v>
      </c>
      <c r="Q1090">
        <v>346</v>
      </c>
      <c r="R1090" t="s">
        <v>29</v>
      </c>
      <c r="S1090">
        <v>1</v>
      </c>
      <c r="T1090" s="1">
        <v>45964</v>
      </c>
      <c r="U1090" t="s">
        <v>60</v>
      </c>
      <c r="V1090" t="str">
        <f>TEXT(WEEKDAY(Working_Data[[#This Row],[order_date]],1),"DDDD")</f>
        <v>Friday</v>
      </c>
      <c r="W1090" t="str">
        <f>TEXT(Working_Data[[#This Row],[order_date]],"mmmm")</f>
        <v>December</v>
      </c>
      <c r="X1090" s="7">
        <f>Working_Data[[#This Row],[last_order_date]]-Working_Data[[#This Row],[signup_date]]</f>
        <v>351</v>
      </c>
      <c r="Y1090" s="7">
        <f>IF(Working_Data[[#This Row],[churned]]="Active",1,0)</f>
        <v>1</v>
      </c>
      <c r="Z1090" s="7">
        <f>YEAR(Working_Data[[#This Row],[order_date]])</f>
        <v>2023</v>
      </c>
    </row>
    <row r="1091" spans="1:26" x14ac:dyDescent="0.25">
      <c r="A1091" t="s">
        <v>2232</v>
      </c>
      <c r="B1091" t="s">
        <v>45</v>
      </c>
      <c r="C1091" t="s">
        <v>39</v>
      </c>
      <c r="D1091" t="s">
        <v>52</v>
      </c>
      <c r="E1091" s="1">
        <v>45440</v>
      </c>
      <c r="F1091" t="s">
        <v>2233</v>
      </c>
      <c r="G1091" s="1">
        <v>45289</v>
      </c>
      <c r="H1091" t="s">
        <v>25</v>
      </c>
      <c r="I1091" t="s">
        <v>42</v>
      </c>
      <c r="J1091" t="s">
        <v>67</v>
      </c>
      <c r="K1091">
        <v>4</v>
      </c>
      <c r="L1091" s="3">
        <f>Working_Data[[#This Row],[price2]]/Working_Data[[#This Row],[quantity]]</f>
        <v>173.245</v>
      </c>
      <c r="M1091" s="3">
        <v>692.98</v>
      </c>
      <c r="N1091" t="s">
        <v>28</v>
      </c>
      <c r="O1091">
        <v>21</v>
      </c>
      <c r="P1091" s="1">
        <v>45575</v>
      </c>
      <c r="Q1091">
        <v>153</v>
      </c>
      <c r="R1091" t="s">
        <v>29</v>
      </c>
      <c r="S1091">
        <v>5</v>
      </c>
      <c r="T1091" s="1">
        <v>45796</v>
      </c>
      <c r="U1091" t="s">
        <v>60</v>
      </c>
      <c r="V1091" t="str">
        <f>TEXT(WEEKDAY(Working_Data[[#This Row],[order_date]],1),"DDDD")</f>
        <v>Friday</v>
      </c>
      <c r="W1091" t="str">
        <f>TEXT(Working_Data[[#This Row],[order_date]],"mmmm")</f>
        <v>December</v>
      </c>
      <c r="X1091" s="7">
        <f>Working_Data[[#This Row],[last_order_date]]-Working_Data[[#This Row],[signup_date]]</f>
        <v>135</v>
      </c>
      <c r="Y1091" s="7">
        <f>IF(Working_Data[[#This Row],[churned]]="Active",1,0)</f>
        <v>1</v>
      </c>
      <c r="Z1091" s="7">
        <f>YEAR(Working_Data[[#This Row],[order_date]])</f>
        <v>2023</v>
      </c>
    </row>
    <row r="1092" spans="1:26" x14ac:dyDescent="0.25">
      <c r="A1092" t="s">
        <v>2234</v>
      </c>
      <c r="B1092" t="s">
        <v>45</v>
      </c>
      <c r="C1092" t="s">
        <v>22</v>
      </c>
      <c r="D1092" t="s">
        <v>77</v>
      </c>
      <c r="E1092" s="1">
        <v>45429</v>
      </c>
      <c r="F1092" t="s">
        <v>2235</v>
      </c>
      <c r="G1092" s="1">
        <v>45289</v>
      </c>
      <c r="H1092" t="s">
        <v>34</v>
      </c>
      <c r="I1092" t="s">
        <v>26</v>
      </c>
      <c r="J1092" t="s">
        <v>27</v>
      </c>
      <c r="K1092">
        <v>4</v>
      </c>
      <c r="L1092" s="3">
        <f>Working_Data[[#This Row],[price2]]/Working_Data[[#This Row],[quantity]]</f>
        <v>215.77250000000001</v>
      </c>
      <c r="M1092" s="3">
        <v>863.09</v>
      </c>
      <c r="N1092" t="s">
        <v>28</v>
      </c>
      <c r="O1092">
        <v>17</v>
      </c>
      <c r="P1092" s="1">
        <v>45746</v>
      </c>
      <c r="Q1092">
        <v>237</v>
      </c>
      <c r="R1092" t="s">
        <v>43</v>
      </c>
      <c r="S1092">
        <v>1</v>
      </c>
      <c r="T1092" s="1">
        <v>45803</v>
      </c>
      <c r="U1092" t="s">
        <v>60</v>
      </c>
      <c r="V1092" t="str">
        <f>TEXT(WEEKDAY(Working_Data[[#This Row],[order_date]],1),"DDDD")</f>
        <v>Friday</v>
      </c>
      <c r="W1092" t="str">
        <f>TEXT(Working_Data[[#This Row],[order_date]],"mmmm")</f>
        <v>December</v>
      </c>
      <c r="X1092" s="7">
        <f>Working_Data[[#This Row],[last_order_date]]-Working_Data[[#This Row],[signup_date]]</f>
        <v>317</v>
      </c>
      <c r="Y1092" s="7">
        <f>IF(Working_Data[[#This Row],[churned]]="Active",1,0)</f>
        <v>0</v>
      </c>
      <c r="Z1092" s="7">
        <f>YEAR(Working_Data[[#This Row],[order_date]])</f>
        <v>2023</v>
      </c>
    </row>
    <row r="1093" spans="1:26" x14ac:dyDescent="0.25">
      <c r="A1093" t="s">
        <v>2236</v>
      </c>
      <c r="B1093" t="s">
        <v>38</v>
      </c>
      <c r="C1093" t="s">
        <v>82</v>
      </c>
      <c r="D1093" t="s">
        <v>77</v>
      </c>
      <c r="E1093" s="1">
        <v>45573</v>
      </c>
      <c r="F1093" t="s">
        <v>2237</v>
      </c>
      <c r="G1093" s="1">
        <v>45289</v>
      </c>
      <c r="H1093" t="s">
        <v>58</v>
      </c>
      <c r="I1093" t="s">
        <v>26</v>
      </c>
      <c r="J1093" t="s">
        <v>64</v>
      </c>
      <c r="K1093">
        <v>1</v>
      </c>
      <c r="L1093" s="3">
        <f>Working_Data[[#This Row],[price2]]/Working_Data[[#This Row],[quantity]]</f>
        <v>297.24</v>
      </c>
      <c r="M1093" s="3">
        <v>297.24</v>
      </c>
      <c r="N1093" t="s">
        <v>28</v>
      </c>
      <c r="O1093">
        <v>2</v>
      </c>
      <c r="P1093" s="1">
        <v>45886</v>
      </c>
      <c r="Q1093">
        <v>19</v>
      </c>
      <c r="R1093" t="s">
        <v>29</v>
      </c>
      <c r="S1093">
        <v>1</v>
      </c>
      <c r="T1093" s="1">
        <v>45804</v>
      </c>
      <c r="U1093" t="s">
        <v>36</v>
      </c>
      <c r="V1093" t="str">
        <f>TEXT(WEEKDAY(Working_Data[[#This Row],[order_date]],1),"DDDD")</f>
        <v>Friday</v>
      </c>
      <c r="W1093" t="str">
        <f>TEXT(Working_Data[[#This Row],[order_date]],"mmmm")</f>
        <v>December</v>
      </c>
      <c r="X1093" s="7">
        <f>Working_Data[[#This Row],[last_order_date]]-Working_Data[[#This Row],[signup_date]]</f>
        <v>313</v>
      </c>
      <c r="Y1093" s="7">
        <f>IF(Working_Data[[#This Row],[churned]]="Active",1,0)</f>
        <v>1</v>
      </c>
      <c r="Z1093" s="7">
        <f>YEAR(Working_Data[[#This Row],[order_date]])</f>
        <v>2023</v>
      </c>
    </row>
    <row r="1094" spans="1:26" x14ac:dyDescent="0.25">
      <c r="A1094" t="s">
        <v>2238</v>
      </c>
      <c r="B1094" t="s">
        <v>38</v>
      </c>
      <c r="C1094" t="s">
        <v>39</v>
      </c>
      <c r="D1094" t="s">
        <v>52</v>
      </c>
      <c r="E1094" s="1">
        <v>45522</v>
      </c>
      <c r="F1094" t="s">
        <v>2239</v>
      </c>
      <c r="G1094" s="1">
        <v>45291</v>
      </c>
      <c r="H1094" t="s">
        <v>47</v>
      </c>
      <c r="I1094" t="s">
        <v>26</v>
      </c>
      <c r="J1094" t="s">
        <v>59</v>
      </c>
      <c r="K1094">
        <v>4</v>
      </c>
      <c r="L1094" s="3">
        <f>Working_Data[[#This Row],[price2]]/Working_Data[[#This Row],[quantity]]</f>
        <v>365.14</v>
      </c>
      <c r="M1094" s="3">
        <v>1460.56</v>
      </c>
      <c r="N1094" t="s">
        <v>50</v>
      </c>
      <c r="O1094">
        <v>35</v>
      </c>
      <c r="P1094" s="1">
        <v>45421</v>
      </c>
      <c r="Q1094">
        <v>191</v>
      </c>
      <c r="R1094" t="s">
        <v>43</v>
      </c>
      <c r="S1094">
        <v>3</v>
      </c>
      <c r="T1094" s="1">
        <v>45768</v>
      </c>
      <c r="U1094" t="s">
        <v>30</v>
      </c>
      <c r="V1094" t="str">
        <f>TEXT(WEEKDAY(Working_Data[[#This Row],[order_date]],1),"DDDD")</f>
        <v>Sunday</v>
      </c>
      <c r="W1094" t="str">
        <f>TEXT(Working_Data[[#This Row],[order_date]],"mmmm")</f>
        <v>December</v>
      </c>
      <c r="X1094" s="7">
        <f>Working_Data[[#This Row],[last_order_date]]-Working_Data[[#This Row],[signup_date]]</f>
        <v>-101</v>
      </c>
      <c r="Y1094" s="7">
        <f>IF(Working_Data[[#This Row],[churned]]="Active",1,0)</f>
        <v>0</v>
      </c>
      <c r="Z1094" s="7">
        <f>YEAR(Working_Data[[#This Row],[order_date]])</f>
        <v>2023</v>
      </c>
    </row>
    <row r="1095" spans="1:26" x14ac:dyDescent="0.25">
      <c r="A1095" t="s">
        <v>2240</v>
      </c>
      <c r="B1095" t="s">
        <v>21</v>
      </c>
      <c r="C1095" t="s">
        <v>22</v>
      </c>
      <c r="D1095" t="s">
        <v>23</v>
      </c>
      <c r="E1095" s="1">
        <v>45364</v>
      </c>
      <c r="F1095" t="s">
        <v>2241</v>
      </c>
      <c r="G1095" s="1">
        <v>45291</v>
      </c>
      <c r="H1095" t="s">
        <v>47</v>
      </c>
      <c r="I1095" t="s">
        <v>63</v>
      </c>
      <c r="J1095" t="s">
        <v>67</v>
      </c>
      <c r="K1095">
        <v>4</v>
      </c>
      <c r="L1095" s="3">
        <f>Working_Data[[#This Row],[price2]]/Working_Data[[#This Row],[quantity]]</f>
        <v>250.21</v>
      </c>
      <c r="M1095" s="3">
        <v>1000.84</v>
      </c>
      <c r="N1095" t="s">
        <v>50</v>
      </c>
      <c r="O1095">
        <v>7</v>
      </c>
      <c r="P1095" s="1">
        <v>45682</v>
      </c>
      <c r="Q1095">
        <v>76</v>
      </c>
      <c r="R1095" t="s">
        <v>43</v>
      </c>
      <c r="S1095">
        <v>1</v>
      </c>
      <c r="T1095" s="1">
        <v>45962</v>
      </c>
      <c r="U1095" t="s">
        <v>60</v>
      </c>
      <c r="V1095" t="str">
        <f>TEXT(WEEKDAY(Working_Data[[#This Row],[order_date]],1),"DDDD")</f>
        <v>Sunday</v>
      </c>
      <c r="W1095" t="str">
        <f>TEXT(Working_Data[[#This Row],[order_date]],"mmmm")</f>
        <v>December</v>
      </c>
      <c r="X1095" s="7">
        <f>Working_Data[[#This Row],[last_order_date]]-Working_Data[[#This Row],[signup_date]]</f>
        <v>318</v>
      </c>
      <c r="Y1095" s="7">
        <f>IF(Working_Data[[#This Row],[churned]]="Active",1,0)</f>
        <v>0</v>
      </c>
      <c r="Z1095" s="7">
        <f>YEAR(Working_Data[[#This Row],[order_date]])</f>
        <v>2023</v>
      </c>
    </row>
    <row r="1096" spans="1:26" x14ac:dyDescent="0.25">
      <c r="A1096" t="s">
        <v>2242</v>
      </c>
      <c r="B1096" t="s">
        <v>45</v>
      </c>
      <c r="C1096" t="s">
        <v>39</v>
      </c>
      <c r="D1096" t="s">
        <v>52</v>
      </c>
      <c r="E1096" s="1">
        <v>45859</v>
      </c>
      <c r="F1096" t="s">
        <v>2243</v>
      </c>
      <c r="G1096" s="1">
        <v>45291</v>
      </c>
      <c r="H1096" t="s">
        <v>25</v>
      </c>
      <c r="I1096" t="s">
        <v>26</v>
      </c>
      <c r="J1096" t="s">
        <v>49</v>
      </c>
      <c r="K1096">
        <v>4</v>
      </c>
      <c r="L1096" s="3">
        <f>Working_Data[[#This Row],[price2]]/Working_Data[[#This Row],[quantity]]</f>
        <v>135.965</v>
      </c>
      <c r="M1096" s="3">
        <v>543.86</v>
      </c>
      <c r="N1096" t="s">
        <v>35</v>
      </c>
      <c r="O1096">
        <v>22</v>
      </c>
      <c r="P1096" s="1">
        <v>45722</v>
      </c>
      <c r="Q1096">
        <v>3</v>
      </c>
      <c r="R1096" t="s">
        <v>43</v>
      </c>
      <c r="S1096">
        <v>1</v>
      </c>
      <c r="T1096" s="1">
        <v>45734</v>
      </c>
      <c r="U1096" t="s">
        <v>60</v>
      </c>
      <c r="V1096" t="str">
        <f>TEXT(WEEKDAY(Working_Data[[#This Row],[order_date]],1),"DDDD")</f>
        <v>Sunday</v>
      </c>
      <c r="W1096" t="str">
        <f>TEXT(Working_Data[[#This Row],[order_date]],"mmmm")</f>
        <v>December</v>
      </c>
      <c r="X1096" s="7">
        <f>Working_Data[[#This Row],[last_order_date]]-Working_Data[[#This Row],[signup_date]]</f>
        <v>-137</v>
      </c>
      <c r="Y1096" s="7">
        <f>IF(Working_Data[[#This Row],[churned]]="Active",1,0)</f>
        <v>0</v>
      </c>
      <c r="Z1096" s="7">
        <f>YEAR(Working_Data[[#This Row],[order_date]])</f>
        <v>2023</v>
      </c>
    </row>
    <row r="1097" spans="1:26" x14ac:dyDescent="0.25">
      <c r="A1097" t="s">
        <v>2244</v>
      </c>
      <c r="B1097" t="s">
        <v>38</v>
      </c>
      <c r="C1097" t="s">
        <v>82</v>
      </c>
      <c r="D1097" t="s">
        <v>56</v>
      </c>
      <c r="E1097" s="1">
        <v>45485</v>
      </c>
      <c r="F1097" t="s">
        <v>2245</v>
      </c>
      <c r="G1097" s="1">
        <v>45291</v>
      </c>
      <c r="H1097" t="s">
        <v>41</v>
      </c>
      <c r="I1097" t="s">
        <v>26</v>
      </c>
      <c r="J1097" t="s">
        <v>59</v>
      </c>
      <c r="K1097">
        <v>3</v>
      </c>
      <c r="L1097" s="3">
        <f>Working_Data[[#This Row],[price2]]/Working_Data[[#This Row],[quantity]]</f>
        <v>331.8533333333333</v>
      </c>
      <c r="M1097" s="3">
        <v>995.56</v>
      </c>
      <c r="N1097" t="s">
        <v>28</v>
      </c>
      <c r="O1097">
        <v>30</v>
      </c>
      <c r="P1097" s="1">
        <v>45966</v>
      </c>
      <c r="Q1097">
        <v>5</v>
      </c>
      <c r="R1097" t="s">
        <v>29</v>
      </c>
      <c r="S1097">
        <v>4</v>
      </c>
      <c r="T1097" s="1">
        <v>45591</v>
      </c>
      <c r="U1097" t="s">
        <v>30</v>
      </c>
      <c r="V1097" t="str">
        <f>TEXT(WEEKDAY(Working_Data[[#This Row],[order_date]],1),"DDDD")</f>
        <v>Sunday</v>
      </c>
      <c r="W1097" t="str">
        <f>TEXT(Working_Data[[#This Row],[order_date]],"mmmm")</f>
        <v>December</v>
      </c>
      <c r="X1097" s="7">
        <f>Working_Data[[#This Row],[last_order_date]]-Working_Data[[#This Row],[signup_date]]</f>
        <v>481</v>
      </c>
      <c r="Y1097" s="7">
        <f>IF(Working_Data[[#This Row],[churned]]="Active",1,0)</f>
        <v>1</v>
      </c>
      <c r="Z1097" s="7">
        <f>YEAR(Working_Data[[#This Row],[order_date]])</f>
        <v>2023</v>
      </c>
    </row>
    <row r="1098" spans="1:26" x14ac:dyDescent="0.25">
      <c r="A1098" t="s">
        <v>2246</v>
      </c>
      <c r="B1098" t="s">
        <v>38</v>
      </c>
      <c r="C1098" t="s">
        <v>22</v>
      </c>
      <c r="D1098" t="s">
        <v>32</v>
      </c>
      <c r="E1098" s="1">
        <v>45408</v>
      </c>
      <c r="F1098" t="s">
        <v>2247</v>
      </c>
      <c r="G1098" s="1">
        <v>45291</v>
      </c>
      <c r="H1098" t="s">
        <v>34</v>
      </c>
      <c r="I1098" t="s">
        <v>54</v>
      </c>
      <c r="J1098" t="s">
        <v>59</v>
      </c>
      <c r="K1098">
        <v>4</v>
      </c>
      <c r="L1098" s="3">
        <f>Working_Data[[#This Row],[price2]]/Working_Data[[#This Row],[quantity]]</f>
        <v>96.142499999999998</v>
      </c>
      <c r="M1098" s="3">
        <v>384.57</v>
      </c>
      <c r="N1098" t="s">
        <v>35</v>
      </c>
      <c r="O1098">
        <v>22</v>
      </c>
      <c r="P1098" s="1">
        <v>45824</v>
      </c>
      <c r="Q1098">
        <v>120</v>
      </c>
      <c r="R1098" t="s">
        <v>29</v>
      </c>
      <c r="S1098">
        <v>4</v>
      </c>
      <c r="T1098" s="1">
        <v>45645</v>
      </c>
      <c r="U1098" t="s">
        <v>36</v>
      </c>
      <c r="V1098" t="str">
        <f>TEXT(WEEKDAY(Working_Data[[#This Row],[order_date]],1),"DDDD")</f>
        <v>Sunday</v>
      </c>
      <c r="W1098" t="str">
        <f>TEXT(Working_Data[[#This Row],[order_date]],"mmmm")</f>
        <v>December</v>
      </c>
      <c r="X1098" s="7">
        <f>Working_Data[[#This Row],[last_order_date]]-Working_Data[[#This Row],[signup_date]]</f>
        <v>416</v>
      </c>
      <c r="Y1098" s="7">
        <f>IF(Working_Data[[#This Row],[churned]]="Active",1,0)</f>
        <v>1</v>
      </c>
      <c r="Z1098" s="7">
        <f>YEAR(Working_Data[[#This Row],[order_date]])</f>
        <v>2023</v>
      </c>
    </row>
    <row r="1099" spans="1:26" x14ac:dyDescent="0.25">
      <c r="A1099" t="s">
        <v>2248</v>
      </c>
      <c r="B1099" t="s">
        <v>45</v>
      </c>
      <c r="C1099" t="s">
        <v>39</v>
      </c>
      <c r="D1099" t="s">
        <v>77</v>
      </c>
      <c r="E1099" s="1">
        <v>45938</v>
      </c>
      <c r="F1099" t="s">
        <v>2249</v>
      </c>
      <c r="G1099" s="1">
        <v>45291</v>
      </c>
      <c r="H1099" t="s">
        <v>34</v>
      </c>
      <c r="I1099" t="s">
        <v>63</v>
      </c>
      <c r="J1099" t="s">
        <v>49</v>
      </c>
      <c r="K1099">
        <v>3</v>
      </c>
      <c r="L1099" s="3">
        <f>Working_Data[[#This Row],[price2]]/Working_Data[[#This Row],[quantity]]</f>
        <v>279.88666666666666</v>
      </c>
      <c r="M1099" s="3">
        <v>839.66</v>
      </c>
      <c r="N1099" t="s">
        <v>28</v>
      </c>
      <c r="O1099">
        <v>49</v>
      </c>
      <c r="P1099" s="1">
        <v>45575</v>
      </c>
      <c r="Q1099">
        <v>306</v>
      </c>
      <c r="R1099" t="s">
        <v>43</v>
      </c>
      <c r="S1099">
        <v>3</v>
      </c>
      <c r="T1099" s="1">
        <v>45530</v>
      </c>
      <c r="U1099" t="s">
        <v>30</v>
      </c>
      <c r="V1099" t="str">
        <f>TEXT(WEEKDAY(Working_Data[[#This Row],[order_date]],1),"DDDD")</f>
        <v>Sunday</v>
      </c>
      <c r="W1099" t="str">
        <f>TEXT(Working_Data[[#This Row],[order_date]],"mmmm")</f>
        <v>December</v>
      </c>
      <c r="X1099" s="7">
        <f>Working_Data[[#This Row],[last_order_date]]-Working_Data[[#This Row],[signup_date]]</f>
        <v>-363</v>
      </c>
      <c r="Y1099" s="7">
        <f>IF(Working_Data[[#This Row],[churned]]="Active",1,0)</f>
        <v>0</v>
      </c>
      <c r="Z1099" s="7">
        <f>YEAR(Working_Data[[#This Row],[order_date]])</f>
        <v>2023</v>
      </c>
    </row>
    <row r="1100" spans="1:26" x14ac:dyDescent="0.25">
      <c r="A1100" t="s">
        <v>2250</v>
      </c>
      <c r="B1100" t="s">
        <v>21</v>
      </c>
      <c r="C1100" t="s">
        <v>22</v>
      </c>
      <c r="D1100" t="s">
        <v>32</v>
      </c>
      <c r="E1100" s="1">
        <v>45277</v>
      </c>
      <c r="F1100" t="s">
        <v>2251</v>
      </c>
      <c r="G1100" s="1">
        <v>45291</v>
      </c>
      <c r="H1100" t="s">
        <v>25</v>
      </c>
      <c r="I1100" t="s">
        <v>54</v>
      </c>
      <c r="J1100" t="s">
        <v>59</v>
      </c>
      <c r="K1100">
        <v>1</v>
      </c>
      <c r="L1100" s="3">
        <f>Working_Data[[#This Row],[price2]]/Working_Data[[#This Row],[quantity]]</f>
        <v>709.1</v>
      </c>
      <c r="M1100" s="3">
        <v>709.1</v>
      </c>
      <c r="N1100" t="s">
        <v>50</v>
      </c>
      <c r="O1100">
        <v>15</v>
      </c>
      <c r="P1100" s="1">
        <v>45844</v>
      </c>
      <c r="Q1100">
        <v>54</v>
      </c>
      <c r="R1100" t="s">
        <v>43</v>
      </c>
      <c r="S1100">
        <v>1</v>
      </c>
      <c r="T1100" s="1">
        <v>45394</v>
      </c>
      <c r="U1100" t="s">
        <v>30</v>
      </c>
      <c r="V1100" t="str">
        <f>TEXT(WEEKDAY(Working_Data[[#This Row],[order_date]],1),"DDDD")</f>
        <v>Sunday</v>
      </c>
      <c r="W1100" t="str">
        <f>TEXT(Working_Data[[#This Row],[order_date]],"mmmm")</f>
        <v>December</v>
      </c>
      <c r="X1100" s="7">
        <f>Working_Data[[#This Row],[last_order_date]]-Working_Data[[#This Row],[signup_date]]</f>
        <v>567</v>
      </c>
      <c r="Y1100" s="7">
        <f>IF(Working_Data[[#This Row],[churned]]="Active",1,0)</f>
        <v>0</v>
      </c>
      <c r="Z1100" s="7">
        <f>YEAR(Working_Data[[#This Row],[order_date]])</f>
        <v>2023</v>
      </c>
    </row>
    <row r="1101" spans="1:26" x14ac:dyDescent="0.25">
      <c r="A1101" t="s">
        <v>2252</v>
      </c>
      <c r="B1101" t="s">
        <v>38</v>
      </c>
      <c r="C1101" t="s">
        <v>39</v>
      </c>
      <c r="D1101" t="s">
        <v>23</v>
      </c>
      <c r="E1101" s="1">
        <v>45292</v>
      </c>
      <c r="F1101" t="s">
        <v>2253</v>
      </c>
      <c r="G1101" s="1">
        <v>45292</v>
      </c>
      <c r="H1101" t="s">
        <v>58</v>
      </c>
      <c r="I1101" t="s">
        <v>26</v>
      </c>
      <c r="J1101" t="s">
        <v>59</v>
      </c>
      <c r="K1101">
        <v>2</v>
      </c>
      <c r="L1101" s="3">
        <f>Working_Data[[#This Row],[price2]]/Working_Data[[#This Row],[quantity]]</f>
        <v>527.44000000000005</v>
      </c>
      <c r="M1101" s="3">
        <v>1054.8800000000001</v>
      </c>
      <c r="N1101" t="s">
        <v>50</v>
      </c>
      <c r="O1101">
        <v>24</v>
      </c>
      <c r="P1101" s="1">
        <v>45969</v>
      </c>
      <c r="Q1101">
        <v>404</v>
      </c>
      <c r="R1101" t="s">
        <v>29</v>
      </c>
      <c r="S1101">
        <v>4</v>
      </c>
      <c r="T1101" s="1">
        <v>45781</v>
      </c>
      <c r="U1101" t="s">
        <v>60</v>
      </c>
      <c r="V1101" t="str">
        <f>TEXT(WEEKDAY(Working_Data[[#This Row],[order_date]],1),"DDDD")</f>
        <v>Monday</v>
      </c>
      <c r="W1101" t="str">
        <f>TEXT(Working_Data[[#This Row],[order_date]],"mmmm")</f>
        <v>January</v>
      </c>
      <c r="X1101" s="7">
        <f>Working_Data[[#This Row],[last_order_date]]-Working_Data[[#This Row],[signup_date]]</f>
        <v>677</v>
      </c>
      <c r="Y1101" s="7">
        <f>IF(Working_Data[[#This Row],[churned]]="Active",1,0)</f>
        <v>1</v>
      </c>
      <c r="Z1101" s="7">
        <f>YEAR(Working_Data[[#This Row],[order_date]])</f>
        <v>2024</v>
      </c>
    </row>
    <row r="1102" spans="1:26" x14ac:dyDescent="0.25">
      <c r="A1102" t="s">
        <v>2254</v>
      </c>
      <c r="B1102" t="s">
        <v>45</v>
      </c>
      <c r="C1102" t="s">
        <v>82</v>
      </c>
      <c r="D1102" t="s">
        <v>77</v>
      </c>
      <c r="E1102" s="1">
        <v>45294</v>
      </c>
      <c r="F1102" t="s">
        <v>2255</v>
      </c>
      <c r="G1102" s="1">
        <v>45292</v>
      </c>
      <c r="H1102" t="s">
        <v>25</v>
      </c>
      <c r="I1102" t="s">
        <v>63</v>
      </c>
      <c r="J1102" t="s">
        <v>49</v>
      </c>
      <c r="K1102">
        <v>1</v>
      </c>
      <c r="L1102" s="3">
        <f>Working_Data[[#This Row],[price2]]/Working_Data[[#This Row],[quantity]]</f>
        <v>1062.47</v>
      </c>
      <c r="M1102" s="3">
        <v>1062.47</v>
      </c>
      <c r="N1102" t="s">
        <v>35</v>
      </c>
      <c r="O1102">
        <v>20</v>
      </c>
      <c r="P1102" s="1">
        <v>45804</v>
      </c>
      <c r="Q1102">
        <v>167</v>
      </c>
      <c r="R1102" t="s">
        <v>43</v>
      </c>
      <c r="S1102">
        <v>5</v>
      </c>
      <c r="T1102" s="1">
        <v>45577</v>
      </c>
      <c r="U1102" t="s">
        <v>30</v>
      </c>
      <c r="V1102" t="str">
        <f>TEXT(WEEKDAY(Working_Data[[#This Row],[order_date]],1),"DDDD")</f>
        <v>Monday</v>
      </c>
      <c r="W1102" t="str">
        <f>TEXT(Working_Data[[#This Row],[order_date]],"mmmm")</f>
        <v>January</v>
      </c>
      <c r="X1102" s="7">
        <f>Working_Data[[#This Row],[last_order_date]]-Working_Data[[#This Row],[signup_date]]</f>
        <v>510</v>
      </c>
      <c r="Y1102" s="7">
        <f>IF(Working_Data[[#This Row],[churned]]="Active",1,0)</f>
        <v>0</v>
      </c>
      <c r="Z1102" s="7">
        <f>YEAR(Working_Data[[#This Row],[order_date]])</f>
        <v>2024</v>
      </c>
    </row>
    <row r="1103" spans="1:26" x14ac:dyDescent="0.25">
      <c r="A1103" t="s">
        <v>2256</v>
      </c>
      <c r="B1103" t="s">
        <v>21</v>
      </c>
      <c r="C1103" t="s">
        <v>22</v>
      </c>
      <c r="D1103" t="s">
        <v>77</v>
      </c>
      <c r="E1103" s="1">
        <v>45691</v>
      </c>
      <c r="F1103" t="s">
        <v>2257</v>
      </c>
      <c r="G1103" s="1">
        <v>45292</v>
      </c>
      <c r="H1103" t="s">
        <v>34</v>
      </c>
      <c r="I1103" t="s">
        <v>48</v>
      </c>
      <c r="J1103" t="s">
        <v>49</v>
      </c>
      <c r="K1103">
        <v>4</v>
      </c>
      <c r="L1103" s="3">
        <f>Working_Data[[#This Row],[price2]]/Working_Data[[#This Row],[quantity]]</f>
        <v>47.862499999999997</v>
      </c>
      <c r="M1103" s="3">
        <v>191.45</v>
      </c>
      <c r="N1103" t="s">
        <v>50</v>
      </c>
      <c r="O1103">
        <v>14</v>
      </c>
      <c r="P1103" s="1">
        <v>45564</v>
      </c>
      <c r="Q1103">
        <v>31</v>
      </c>
      <c r="R1103" t="s">
        <v>43</v>
      </c>
      <c r="S1103">
        <v>4</v>
      </c>
      <c r="T1103" s="1">
        <v>45733</v>
      </c>
      <c r="U1103" t="s">
        <v>60</v>
      </c>
      <c r="V1103" t="str">
        <f>TEXT(WEEKDAY(Working_Data[[#This Row],[order_date]],1),"DDDD")</f>
        <v>Monday</v>
      </c>
      <c r="W1103" t="str">
        <f>TEXT(Working_Data[[#This Row],[order_date]],"mmmm")</f>
        <v>January</v>
      </c>
      <c r="X1103" s="7">
        <f>Working_Data[[#This Row],[last_order_date]]-Working_Data[[#This Row],[signup_date]]</f>
        <v>-127</v>
      </c>
      <c r="Y1103" s="7">
        <f>IF(Working_Data[[#This Row],[churned]]="Active",1,0)</f>
        <v>0</v>
      </c>
      <c r="Z1103" s="7">
        <f>YEAR(Working_Data[[#This Row],[order_date]])</f>
        <v>2024</v>
      </c>
    </row>
    <row r="1104" spans="1:26" x14ac:dyDescent="0.25">
      <c r="A1104" t="s">
        <v>2258</v>
      </c>
      <c r="B1104" t="s">
        <v>21</v>
      </c>
      <c r="C1104" t="s">
        <v>22</v>
      </c>
      <c r="D1104" t="s">
        <v>23</v>
      </c>
      <c r="E1104" s="1">
        <v>45286</v>
      </c>
      <c r="F1104" t="s">
        <v>2259</v>
      </c>
      <c r="G1104" s="1">
        <v>45292</v>
      </c>
      <c r="H1104" t="s">
        <v>34</v>
      </c>
      <c r="I1104" t="s">
        <v>48</v>
      </c>
      <c r="J1104" t="s">
        <v>59</v>
      </c>
      <c r="K1104">
        <v>2</v>
      </c>
      <c r="L1104" s="3">
        <f>Working_Data[[#This Row],[price2]]/Working_Data[[#This Row],[quantity]]</f>
        <v>458.55500000000001</v>
      </c>
      <c r="M1104" s="3">
        <v>917.11</v>
      </c>
      <c r="N1104" t="s">
        <v>28</v>
      </c>
      <c r="O1104">
        <v>12</v>
      </c>
      <c r="P1104" s="1">
        <v>45453</v>
      </c>
      <c r="Q1104">
        <v>331</v>
      </c>
      <c r="R1104" t="s">
        <v>29</v>
      </c>
      <c r="S1104">
        <v>1</v>
      </c>
      <c r="T1104" s="1">
        <v>45841</v>
      </c>
      <c r="U1104" t="s">
        <v>36</v>
      </c>
      <c r="V1104" t="str">
        <f>TEXT(WEEKDAY(Working_Data[[#This Row],[order_date]],1),"DDDD")</f>
        <v>Monday</v>
      </c>
      <c r="W1104" t="str">
        <f>TEXT(Working_Data[[#This Row],[order_date]],"mmmm")</f>
        <v>January</v>
      </c>
      <c r="X1104" s="7">
        <f>Working_Data[[#This Row],[last_order_date]]-Working_Data[[#This Row],[signup_date]]</f>
        <v>167</v>
      </c>
      <c r="Y1104" s="7">
        <f>IF(Working_Data[[#This Row],[churned]]="Active",1,0)</f>
        <v>1</v>
      </c>
      <c r="Z1104" s="7">
        <f>YEAR(Working_Data[[#This Row],[order_date]])</f>
        <v>2024</v>
      </c>
    </row>
    <row r="1105" spans="1:26" x14ac:dyDescent="0.25">
      <c r="A1105" t="s">
        <v>2260</v>
      </c>
      <c r="B1105" t="s">
        <v>38</v>
      </c>
      <c r="C1105" t="s">
        <v>22</v>
      </c>
      <c r="D1105" t="s">
        <v>23</v>
      </c>
      <c r="E1105" s="1">
        <v>45607</v>
      </c>
      <c r="F1105" t="s">
        <v>2261</v>
      </c>
      <c r="G1105" s="1">
        <v>45292</v>
      </c>
      <c r="H1105" t="s">
        <v>47</v>
      </c>
      <c r="I1105" t="s">
        <v>63</v>
      </c>
      <c r="J1105" t="s">
        <v>67</v>
      </c>
      <c r="K1105">
        <v>5</v>
      </c>
      <c r="L1105" s="3">
        <f>Working_Data[[#This Row],[price2]]/Working_Data[[#This Row],[quantity]]</f>
        <v>77.515999999999991</v>
      </c>
      <c r="M1105" s="3">
        <v>387.58</v>
      </c>
      <c r="N1105" t="s">
        <v>50</v>
      </c>
      <c r="O1105">
        <v>17</v>
      </c>
      <c r="P1105" s="1">
        <v>45762</v>
      </c>
      <c r="Q1105">
        <v>65</v>
      </c>
      <c r="R1105" t="s">
        <v>29</v>
      </c>
      <c r="S1105">
        <v>3</v>
      </c>
      <c r="T1105" s="1">
        <v>45561</v>
      </c>
      <c r="U1105" t="s">
        <v>36</v>
      </c>
      <c r="V1105" t="str">
        <f>TEXT(WEEKDAY(Working_Data[[#This Row],[order_date]],1),"DDDD")</f>
        <v>Monday</v>
      </c>
      <c r="W1105" t="str">
        <f>TEXT(Working_Data[[#This Row],[order_date]],"mmmm")</f>
        <v>January</v>
      </c>
      <c r="X1105" s="7">
        <f>Working_Data[[#This Row],[last_order_date]]-Working_Data[[#This Row],[signup_date]]</f>
        <v>155</v>
      </c>
      <c r="Y1105" s="7">
        <f>IF(Working_Data[[#This Row],[churned]]="Active",1,0)</f>
        <v>1</v>
      </c>
      <c r="Z1105" s="7">
        <f>YEAR(Working_Data[[#This Row],[order_date]])</f>
        <v>2024</v>
      </c>
    </row>
    <row r="1106" spans="1:26" x14ac:dyDescent="0.25">
      <c r="A1106" t="s">
        <v>2262</v>
      </c>
      <c r="B1106" t="s">
        <v>38</v>
      </c>
      <c r="C1106" t="s">
        <v>39</v>
      </c>
      <c r="D1106" t="s">
        <v>52</v>
      </c>
      <c r="E1106" s="1">
        <v>45314</v>
      </c>
      <c r="F1106" t="s">
        <v>2263</v>
      </c>
      <c r="G1106" s="1">
        <v>45292</v>
      </c>
      <c r="H1106" t="s">
        <v>47</v>
      </c>
      <c r="I1106" t="s">
        <v>54</v>
      </c>
      <c r="J1106" t="s">
        <v>27</v>
      </c>
      <c r="K1106">
        <v>4</v>
      </c>
      <c r="L1106" s="3">
        <f>Working_Data[[#This Row],[price2]]/Working_Data[[#This Row],[quantity]]</f>
        <v>61.034999999999997</v>
      </c>
      <c r="M1106" s="3">
        <v>244.14</v>
      </c>
      <c r="N1106" t="s">
        <v>28</v>
      </c>
      <c r="O1106">
        <v>13</v>
      </c>
      <c r="P1106" s="1">
        <v>45876</v>
      </c>
      <c r="Q1106">
        <v>404</v>
      </c>
      <c r="R1106" t="s">
        <v>43</v>
      </c>
      <c r="S1106">
        <v>3</v>
      </c>
      <c r="T1106" s="1">
        <v>45658</v>
      </c>
      <c r="U1106" t="s">
        <v>36</v>
      </c>
      <c r="V1106" t="str">
        <f>TEXT(WEEKDAY(Working_Data[[#This Row],[order_date]],1),"DDDD")</f>
        <v>Monday</v>
      </c>
      <c r="W1106" t="str">
        <f>TEXT(Working_Data[[#This Row],[order_date]],"mmmm")</f>
        <v>January</v>
      </c>
      <c r="X1106" s="7">
        <f>Working_Data[[#This Row],[last_order_date]]-Working_Data[[#This Row],[signup_date]]</f>
        <v>562</v>
      </c>
      <c r="Y1106" s="7">
        <f>IF(Working_Data[[#This Row],[churned]]="Active",1,0)</f>
        <v>0</v>
      </c>
      <c r="Z1106" s="7">
        <f>YEAR(Working_Data[[#This Row],[order_date]])</f>
        <v>2024</v>
      </c>
    </row>
    <row r="1107" spans="1:26" x14ac:dyDescent="0.25">
      <c r="A1107" t="s">
        <v>2264</v>
      </c>
      <c r="B1107" t="s">
        <v>21</v>
      </c>
      <c r="C1107" t="s">
        <v>39</v>
      </c>
      <c r="D1107" t="s">
        <v>52</v>
      </c>
      <c r="E1107" s="1">
        <v>45531</v>
      </c>
      <c r="F1107" t="s">
        <v>2265</v>
      </c>
      <c r="G1107" s="1">
        <v>45292</v>
      </c>
      <c r="H1107" t="s">
        <v>34</v>
      </c>
      <c r="I1107" t="s">
        <v>63</v>
      </c>
      <c r="J1107" t="s">
        <v>64</v>
      </c>
      <c r="K1107">
        <v>2</v>
      </c>
      <c r="L1107" s="3">
        <f>Working_Data[[#This Row],[price2]]/Working_Data[[#This Row],[quantity]]</f>
        <v>444.815</v>
      </c>
      <c r="M1107" s="3">
        <v>889.63</v>
      </c>
      <c r="N1107" t="s">
        <v>35</v>
      </c>
      <c r="O1107">
        <v>29</v>
      </c>
      <c r="P1107" s="1">
        <v>45560</v>
      </c>
      <c r="Q1107">
        <v>105</v>
      </c>
      <c r="R1107" t="s">
        <v>29</v>
      </c>
      <c r="S1107">
        <v>2</v>
      </c>
      <c r="T1107" s="1">
        <v>45587</v>
      </c>
      <c r="U1107" t="s">
        <v>60</v>
      </c>
      <c r="V1107" t="str">
        <f>TEXT(WEEKDAY(Working_Data[[#This Row],[order_date]],1),"DDDD")</f>
        <v>Monday</v>
      </c>
      <c r="W1107" t="str">
        <f>TEXT(Working_Data[[#This Row],[order_date]],"mmmm")</f>
        <v>January</v>
      </c>
      <c r="X1107" s="7">
        <f>Working_Data[[#This Row],[last_order_date]]-Working_Data[[#This Row],[signup_date]]</f>
        <v>29</v>
      </c>
      <c r="Y1107" s="7">
        <f>IF(Working_Data[[#This Row],[churned]]="Active",1,0)</f>
        <v>1</v>
      </c>
      <c r="Z1107" s="7">
        <f>YEAR(Working_Data[[#This Row],[order_date]])</f>
        <v>2024</v>
      </c>
    </row>
    <row r="1108" spans="1:26" x14ac:dyDescent="0.25">
      <c r="A1108" t="s">
        <v>2266</v>
      </c>
      <c r="B1108" t="s">
        <v>38</v>
      </c>
      <c r="C1108" t="s">
        <v>39</v>
      </c>
      <c r="D1108" t="s">
        <v>32</v>
      </c>
      <c r="E1108" s="1">
        <v>45524</v>
      </c>
      <c r="F1108" t="s">
        <v>2267</v>
      </c>
      <c r="G1108" s="1">
        <v>45323</v>
      </c>
      <c r="H1108" t="s">
        <v>25</v>
      </c>
      <c r="I1108" t="s">
        <v>42</v>
      </c>
      <c r="J1108" t="s">
        <v>59</v>
      </c>
      <c r="K1108">
        <v>5</v>
      </c>
      <c r="L1108" s="3">
        <f>Working_Data[[#This Row],[price2]]/Working_Data[[#This Row],[quantity]]</f>
        <v>107.176</v>
      </c>
      <c r="M1108" s="3">
        <v>535.88</v>
      </c>
      <c r="N1108" t="s">
        <v>50</v>
      </c>
      <c r="O1108">
        <v>15</v>
      </c>
      <c r="P1108" s="1">
        <v>45771</v>
      </c>
      <c r="Q1108">
        <v>456</v>
      </c>
      <c r="R1108" t="s">
        <v>29</v>
      </c>
      <c r="S1108">
        <v>3</v>
      </c>
      <c r="T1108" s="1">
        <v>45809</v>
      </c>
      <c r="U1108" t="s">
        <v>36</v>
      </c>
      <c r="V1108" t="str">
        <f>TEXT(WEEKDAY(Working_Data[[#This Row],[order_date]],1),"DDDD")</f>
        <v>Thursday</v>
      </c>
      <c r="W1108" t="str">
        <f>TEXT(Working_Data[[#This Row],[order_date]],"mmmm")</f>
        <v>February</v>
      </c>
      <c r="X1108" s="7">
        <f>Working_Data[[#This Row],[last_order_date]]-Working_Data[[#This Row],[signup_date]]</f>
        <v>247</v>
      </c>
      <c r="Y1108" s="7">
        <f>IF(Working_Data[[#This Row],[churned]]="Active",1,0)</f>
        <v>1</v>
      </c>
      <c r="Z1108" s="7">
        <f>YEAR(Working_Data[[#This Row],[order_date]])</f>
        <v>2024</v>
      </c>
    </row>
    <row r="1109" spans="1:26" x14ac:dyDescent="0.25">
      <c r="A1109" t="s">
        <v>2268</v>
      </c>
      <c r="B1109" t="s">
        <v>21</v>
      </c>
      <c r="C1109" t="s">
        <v>39</v>
      </c>
      <c r="D1109" t="s">
        <v>77</v>
      </c>
      <c r="E1109" s="1">
        <v>45734</v>
      </c>
      <c r="F1109" t="s">
        <v>2269</v>
      </c>
      <c r="G1109" s="1">
        <v>45323</v>
      </c>
      <c r="H1109" t="s">
        <v>25</v>
      </c>
      <c r="I1109" t="s">
        <v>26</v>
      </c>
      <c r="J1109" t="s">
        <v>49</v>
      </c>
      <c r="K1109">
        <v>5</v>
      </c>
      <c r="L1109" s="3">
        <f>Working_Data[[#This Row],[price2]]/Working_Data[[#This Row],[quantity]]</f>
        <v>269.53000000000003</v>
      </c>
      <c r="M1109" s="3">
        <v>1347.65</v>
      </c>
      <c r="N1109" t="s">
        <v>28</v>
      </c>
      <c r="O1109">
        <v>9</v>
      </c>
      <c r="P1109" s="1">
        <v>45649</v>
      </c>
      <c r="Q1109">
        <v>109</v>
      </c>
      <c r="R1109" t="s">
        <v>43</v>
      </c>
      <c r="S1109">
        <v>3</v>
      </c>
      <c r="T1109" s="1">
        <v>45663</v>
      </c>
      <c r="U1109" t="s">
        <v>36</v>
      </c>
      <c r="V1109" t="str">
        <f>TEXT(WEEKDAY(Working_Data[[#This Row],[order_date]],1),"DDDD")</f>
        <v>Thursday</v>
      </c>
      <c r="W1109" t="str">
        <f>TEXT(Working_Data[[#This Row],[order_date]],"mmmm")</f>
        <v>February</v>
      </c>
      <c r="X1109" s="7">
        <f>Working_Data[[#This Row],[last_order_date]]-Working_Data[[#This Row],[signup_date]]</f>
        <v>-85</v>
      </c>
      <c r="Y1109" s="7">
        <f>IF(Working_Data[[#This Row],[churned]]="Active",1,0)</f>
        <v>0</v>
      </c>
      <c r="Z1109" s="7">
        <f>YEAR(Working_Data[[#This Row],[order_date]])</f>
        <v>2024</v>
      </c>
    </row>
    <row r="1110" spans="1:26" x14ac:dyDescent="0.25">
      <c r="A1110" t="s">
        <v>2270</v>
      </c>
      <c r="B1110" t="s">
        <v>45</v>
      </c>
      <c r="C1110" t="s">
        <v>22</v>
      </c>
      <c r="D1110" t="s">
        <v>23</v>
      </c>
      <c r="E1110" s="1">
        <v>45215</v>
      </c>
      <c r="F1110" t="s">
        <v>2271</v>
      </c>
      <c r="G1110" s="1">
        <v>45323</v>
      </c>
      <c r="H1110" t="s">
        <v>41</v>
      </c>
      <c r="I1110" t="s">
        <v>42</v>
      </c>
      <c r="J1110" t="s">
        <v>59</v>
      </c>
      <c r="K1110">
        <v>2</v>
      </c>
      <c r="L1110" s="3">
        <f>Working_Data[[#This Row],[price2]]/Working_Data[[#This Row],[quantity]]</f>
        <v>509.48500000000001</v>
      </c>
      <c r="M1110" s="3">
        <v>1018.97</v>
      </c>
      <c r="N1110" t="s">
        <v>50</v>
      </c>
      <c r="O1110">
        <v>25</v>
      </c>
      <c r="P1110" s="1">
        <v>45421</v>
      </c>
      <c r="Q1110">
        <v>37</v>
      </c>
      <c r="R1110" t="s">
        <v>29</v>
      </c>
      <c r="S1110">
        <v>5</v>
      </c>
      <c r="T1110" s="1">
        <v>45843</v>
      </c>
      <c r="U1110" t="s">
        <v>36</v>
      </c>
      <c r="V1110" t="str">
        <f>TEXT(WEEKDAY(Working_Data[[#This Row],[order_date]],1),"DDDD")</f>
        <v>Thursday</v>
      </c>
      <c r="W1110" t="str">
        <f>TEXT(Working_Data[[#This Row],[order_date]],"mmmm")</f>
        <v>February</v>
      </c>
      <c r="X1110" s="7">
        <f>Working_Data[[#This Row],[last_order_date]]-Working_Data[[#This Row],[signup_date]]</f>
        <v>206</v>
      </c>
      <c r="Y1110" s="7">
        <f>IF(Working_Data[[#This Row],[churned]]="Active",1,0)</f>
        <v>1</v>
      </c>
      <c r="Z1110" s="7">
        <f>YEAR(Working_Data[[#This Row],[order_date]])</f>
        <v>2024</v>
      </c>
    </row>
    <row r="1111" spans="1:26" x14ac:dyDescent="0.25">
      <c r="A1111" t="s">
        <v>2272</v>
      </c>
      <c r="B1111" t="s">
        <v>45</v>
      </c>
      <c r="C1111" t="s">
        <v>22</v>
      </c>
      <c r="D1111" t="s">
        <v>56</v>
      </c>
      <c r="E1111" s="1">
        <v>45937</v>
      </c>
      <c r="F1111" t="s">
        <v>2273</v>
      </c>
      <c r="G1111" s="1">
        <v>45323</v>
      </c>
      <c r="H1111" t="s">
        <v>25</v>
      </c>
      <c r="I1111" t="s">
        <v>63</v>
      </c>
      <c r="J1111" t="s">
        <v>49</v>
      </c>
      <c r="K1111">
        <v>1</v>
      </c>
      <c r="L1111" s="3">
        <f>Working_Data[[#This Row],[price2]]/Working_Data[[#This Row],[quantity]]</f>
        <v>1016.55</v>
      </c>
      <c r="M1111" s="3">
        <v>1016.55</v>
      </c>
      <c r="N1111" t="s">
        <v>50</v>
      </c>
      <c r="O1111">
        <v>30</v>
      </c>
      <c r="P1111" s="1">
        <v>45514</v>
      </c>
      <c r="Q1111">
        <v>216</v>
      </c>
      <c r="R1111" t="s">
        <v>29</v>
      </c>
      <c r="S1111">
        <v>5</v>
      </c>
      <c r="T1111" s="1">
        <v>45837</v>
      </c>
      <c r="U1111" t="s">
        <v>36</v>
      </c>
      <c r="V1111" t="str">
        <f>TEXT(WEEKDAY(Working_Data[[#This Row],[order_date]],1),"DDDD")</f>
        <v>Thursday</v>
      </c>
      <c r="W1111" t="str">
        <f>TEXT(Working_Data[[#This Row],[order_date]],"mmmm")</f>
        <v>February</v>
      </c>
      <c r="X1111" s="7">
        <f>Working_Data[[#This Row],[last_order_date]]-Working_Data[[#This Row],[signup_date]]</f>
        <v>-423</v>
      </c>
      <c r="Y1111" s="7">
        <f>IF(Working_Data[[#This Row],[churned]]="Active",1,0)</f>
        <v>1</v>
      </c>
      <c r="Z1111" s="7">
        <f>YEAR(Working_Data[[#This Row],[order_date]])</f>
        <v>2024</v>
      </c>
    </row>
    <row r="1112" spans="1:26" x14ac:dyDescent="0.25">
      <c r="A1112" t="s">
        <v>2274</v>
      </c>
      <c r="B1112" t="s">
        <v>38</v>
      </c>
      <c r="C1112" t="s">
        <v>22</v>
      </c>
      <c r="D1112" t="s">
        <v>32</v>
      </c>
      <c r="E1112" s="1">
        <v>45558</v>
      </c>
      <c r="F1112" t="s">
        <v>2275</v>
      </c>
      <c r="G1112" s="1">
        <v>45323</v>
      </c>
      <c r="H1112" t="s">
        <v>41</v>
      </c>
      <c r="I1112" t="s">
        <v>54</v>
      </c>
      <c r="J1112" t="s">
        <v>67</v>
      </c>
      <c r="K1112">
        <v>2</v>
      </c>
      <c r="L1112" s="3">
        <f>Working_Data[[#This Row],[price2]]/Working_Data[[#This Row],[quantity]]</f>
        <v>468.69499999999999</v>
      </c>
      <c r="M1112" s="3">
        <v>937.39</v>
      </c>
      <c r="N1112" t="s">
        <v>28</v>
      </c>
      <c r="O1112">
        <v>22</v>
      </c>
      <c r="P1112" s="1">
        <v>45834</v>
      </c>
      <c r="Q1112">
        <v>152</v>
      </c>
      <c r="R1112" t="s">
        <v>43</v>
      </c>
      <c r="S1112">
        <v>4</v>
      </c>
      <c r="T1112" s="1">
        <v>45761</v>
      </c>
      <c r="U1112" t="s">
        <v>60</v>
      </c>
      <c r="V1112" t="str">
        <f>TEXT(WEEKDAY(Working_Data[[#This Row],[order_date]],1),"DDDD")</f>
        <v>Thursday</v>
      </c>
      <c r="W1112" t="str">
        <f>TEXT(Working_Data[[#This Row],[order_date]],"mmmm")</f>
        <v>February</v>
      </c>
      <c r="X1112" s="7">
        <f>Working_Data[[#This Row],[last_order_date]]-Working_Data[[#This Row],[signup_date]]</f>
        <v>276</v>
      </c>
      <c r="Y1112" s="7">
        <f>IF(Working_Data[[#This Row],[churned]]="Active",1,0)</f>
        <v>0</v>
      </c>
      <c r="Z1112" s="7">
        <f>YEAR(Working_Data[[#This Row],[order_date]])</f>
        <v>2024</v>
      </c>
    </row>
    <row r="1113" spans="1:26" x14ac:dyDescent="0.25">
      <c r="A1113" t="s">
        <v>2276</v>
      </c>
      <c r="B1113" t="s">
        <v>45</v>
      </c>
      <c r="C1113" t="s">
        <v>82</v>
      </c>
      <c r="D1113" t="s">
        <v>77</v>
      </c>
      <c r="E1113" s="1">
        <v>45501</v>
      </c>
      <c r="F1113" t="s">
        <v>2277</v>
      </c>
      <c r="G1113" s="1">
        <v>45323</v>
      </c>
      <c r="H1113" t="s">
        <v>58</v>
      </c>
      <c r="I1113" t="s">
        <v>42</v>
      </c>
      <c r="J1113" t="s">
        <v>64</v>
      </c>
      <c r="K1113">
        <v>1</v>
      </c>
      <c r="L1113" s="3">
        <f>Working_Data[[#This Row],[price2]]/Working_Data[[#This Row],[quantity]]</f>
        <v>400.99</v>
      </c>
      <c r="M1113" s="3">
        <v>400.99</v>
      </c>
      <c r="N1113" t="s">
        <v>35</v>
      </c>
      <c r="O1113">
        <v>22</v>
      </c>
      <c r="P1113" s="1">
        <v>45772</v>
      </c>
      <c r="Q1113">
        <v>277</v>
      </c>
      <c r="R1113" t="s">
        <v>43</v>
      </c>
      <c r="S1113">
        <v>1</v>
      </c>
      <c r="T1113" s="1">
        <v>45901</v>
      </c>
      <c r="U1113" t="s">
        <v>60</v>
      </c>
      <c r="V1113" t="str">
        <f>TEXT(WEEKDAY(Working_Data[[#This Row],[order_date]],1),"DDDD")</f>
        <v>Thursday</v>
      </c>
      <c r="W1113" t="str">
        <f>TEXT(Working_Data[[#This Row],[order_date]],"mmmm")</f>
        <v>February</v>
      </c>
      <c r="X1113" s="7">
        <f>Working_Data[[#This Row],[last_order_date]]-Working_Data[[#This Row],[signup_date]]</f>
        <v>271</v>
      </c>
      <c r="Y1113" s="7">
        <f>IF(Working_Data[[#This Row],[churned]]="Active",1,0)</f>
        <v>0</v>
      </c>
      <c r="Z1113" s="7">
        <f>YEAR(Working_Data[[#This Row],[order_date]])</f>
        <v>2024</v>
      </c>
    </row>
    <row r="1114" spans="1:26" x14ac:dyDescent="0.25">
      <c r="A1114" t="s">
        <v>2278</v>
      </c>
      <c r="B1114" t="s">
        <v>21</v>
      </c>
      <c r="C1114" t="s">
        <v>22</v>
      </c>
      <c r="D1114" t="s">
        <v>77</v>
      </c>
      <c r="E1114" s="1">
        <v>45285</v>
      </c>
      <c r="F1114" t="s">
        <v>2279</v>
      </c>
      <c r="G1114" s="1">
        <v>45323</v>
      </c>
      <c r="H1114" t="s">
        <v>47</v>
      </c>
      <c r="I1114" t="s">
        <v>54</v>
      </c>
      <c r="J1114" t="s">
        <v>67</v>
      </c>
      <c r="K1114">
        <v>2</v>
      </c>
      <c r="L1114" s="3">
        <f>Working_Data[[#This Row],[price2]]/Working_Data[[#This Row],[quantity]]</f>
        <v>298.685</v>
      </c>
      <c r="M1114" s="3">
        <v>597.37</v>
      </c>
      <c r="N1114" t="s">
        <v>35</v>
      </c>
      <c r="O1114">
        <v>48</v>
      </c>
      <c r="P1114" s="1">
        <v>45780</v>
      </c>
      <c r="Q1114">
        <v>413</v>
      </c>
      <c r="R1114" t="s">
        <v>29</v>
      </c>
      <c r="S1114">
        <v>5</v>
      </c>
      <c r="T1114" s="1">
        <v>45717</v>
      </c>
      <c r="U1114" t="s">
        <v>60</v>
      </c>
      <c r="V1114" t="str">
        <f>TEXT(WEEKDAY(Working_Data[[#This Row],[order_date]],1),"DDDD")</f>
        <v>Thursday</v>
      </c>
      <c r="W1114" t="str">
        <f>TEXT(Working_Data[[#This Row],[order_date]],"mmmm")</f>
        <v>February</v>
      </c>
      <c r="X1114" s="7">
        <f>Working_Data[[#This Row],[last_order_date]]-Working_Data[[#This Row],[signup_date]]</f>
        <v>495</v>
      </c>
      <c r="Y1114" s="7">
        <f>IF(Working_Data[[#This Row],[churned]]="Active",1,0)</f>
        <v>1</v>
      </c>
      <c r="Z1114" s="7">
        <f>YEAR(Working_Data[[#This Row],[order_date]])</f>
        <v>2024</v>
      </c>
    </row>
    <row r="1115" spans="1:26" x14ac:dyDescent="0.25">
      <c r="A1115" t="s">
        <v>2280</v>
      </c>
      <c r="B1115" t="s">
        <v>21</v>
      </c>
      <c r="C1115" t="s">
        <v>39</v>
      </c>
      <c r="D1115" t="s">
        <v>52</v>
      </c>
      <c r="E1115" s="1">
        <v>45416</v>
      </c>
      <c r="F1115" t="s">
        <v>2281</v>
      </c>
      <c r="G1115" s="1">
        <v>45323</v>
      </c>
      <c r="H1115" t="s">
        <v>41</v>
      </c>
      <c r="I1115" t="s">
        <v>26</v>
      </c>
      <c r="J1115" t="s">
        <v>27</v>
      </c>
      <c r="K1115">
        <v>4</v>
      </c>
      <c r="L1115" s="3">
        <f>Working_Data[[#This Row],[price2]]/Working_Data[[#This Row],[quantity]]</f>
        <v>155.03749999999999</v>
      </c>
      <c r="M1115" s="3">
        <v>620.15</v>
      </c>
      <c r="N1115" t="s">
        <v>28</v>
      </c>
      <c r="O1115">
        <v>48</v>
      </c>
      <c r="P1115" s="1">
        <v>45826</v>
      </c>
      <c r="Q1115">
        <v>425</v>
      </c>
      <c r="R1115" t="s">
        <v>43</v>
      </c>
      <c r="S1115">
        <v>4</v>
      </c>
      <c r="T1115" s="1">
        <v>45860</v>
      </c>
      <c r="U1115" t="s">
        <v>30</v>
      </c>
      <c r="V1115" t="str">
        <f>TEXT(WEEKDAY(Working_Data[[#This Row],[order_date]],1),"DDDD")</f>
        <v>Thursday</v>
      </c>
      <c r="W1115" t="str">
        <f>TEXT(Working_Data[[#This Row],[order_date]],"mmmm")</f>
        <v>February</v>
      </c>
      <c r="X1115" s="7">
        <f>Working_Data[[#This Row],[last_order_date]]-Working_Data[[#This Row],[signup_date]]</f>
        <v>410</v>
      </c>
      <c r="Y1115" s="7">
        <f>IF(Working_Data[[#This Row],[churned]]="Active",1,0)</f>
        <v>0</v>
      </c>
      <c r="Z1115" s="7">
        <f>YEAR(Working_Data[[#This Row],[order_date]])</f>
        <v>2024</v>
      </c>
    </row>
    <row r="1116" spans="1:26" x14ac:dyDescent="0.25">
      <c r="A1116" t="s">
        <v>2282</v>
      </c>
      <c r="B1116" t="s">
        <v>38</v>
      </c>
      <c r="C1116" t="s">
        <v>39</v>
      </c>
      <c r="D1116" t="s">
        <v>23</v>
      </c>
      <c r="E1116" s="1">
        <v>45260</v>
      </c>
      <c r="F1116" t="s">
        <v>2283</v>
      </c>
      <c r="G1116" s="1">
        <v>45323</v>
      </c>
      <c r="H1116" t="s">
        <v>41</v>
      </c>
      <c r="I1116" t="s">
        <v>26</v>
      </c>
      <c r="J1116" t="s">
        <v>59</v>
      </c>
      <c r="K1116">
        <v>4</v>
      </c>
      <c r="L1116" s="3">
        <f>Working_Data[[#This Row],[price2]]/Working_Data[[#This Row],[quantity]]</f>
        <v>110.8875</v>
      </c>
      <c r="M1116" s="3">
        <v>443.55</v>
      </c>
      <c r="N1116" t="s">
        <v>28</v>
      </c>
      <c r="O1116">
        <v>23</v>
      </c>
      <c r="P1116" s="1">
        <v>45713</v>
      </c>
      <c r="Q1116">
        <v>176</v>
      </c>
      <c r="R1116" t="s">
        <v>43</v>
      </c>
      <c r="S1116">
        <v>4</v>
      </c>
      <c r="T1116" s="1">
        <v>45825</v>
      </c>
      <c r="U1116" t="s">
        <v>60</v>
      </c>
      <c r="V1116" t="str">
        <f>TEXT(WEEKDAY(Working_Data[[#This Row],[order_date]],1),"DDDD")</f>
        <v>Thursday</v>
      </c>
      <c r="W1116" t="str">
        <f>TEXT(Working_Data[[#This Row],[order_date]],"mmmm")</f>
        <v>February</v>
      </c>
      <c r="X1116" s="7">
        <f>Working_Data[[#This Row],[last_order_date]]-Working_Data[[#This Row],[signup_date]]</f>
        <v>453</v>
      </c>
      <c r="Y1116" s="7">
        <f>IF(Working_Data[[#This Row],[churned]]="Active",1,0)</f>
        <v>0</v>
      </c>
      <c r="Z1116" s="7">
        <f>YEAR(Working_Data[[#This Row],[order_date]])</f>
        <v>2024</v>
      </c>
    </row>
    <row r="1117" spans="1:26" x14ac:dyDescent="0.25">
      <c r="A1117" t="s">
        <v>2284</v>
      </c>
      <c r="B1117" t="s">
        <v>45</v>
      </c>
      <c r="C1117" t="s">
        <v>39</v>
      </c>
      <c r="D1117" t="s">
        <v>56</v>
      </c>
      <c r="E1117" s="1">
        <v>45683</v>
      </c>
      <c r="F1117" t="s">
        <v>2285</v>
      </c>
      <c r="G1117" s="1">
        <v>45323</v>
      </c>
      <c r="H1117" t="s">
        <v>58</v>
      </c>
      <c r="I1117" t="s">
        <v>54</v>
      </c>
      <c r="J1117" t="s">
        <v>59</v>
      </c>
      <c r="K1117">
        <v>2</v>
      </c>
      <c r="L1117" s="3">
        <f>Working_Data[[#This Row],[price2]]/Working_Data[[#This Row],[quantity]]</f>
        <v>617.1</v>
      </c>
      <c r="M1117" s="3">
        <v>1234.2</v>
      </c>
      <c r="N1117" t="s">
        <v>35</v>
      </c>
      <c r="O1117">
        <v>21</v>
      </c>
      <c r="P1117" s="1">
        <v>45931</v>
      </c>
      <c r="Q1117">
        <v>87</v>
      </c>
      <c r="R1117" t="s">
        <v>43</v>
      </c>
      <c r="S1117">
        <v>2</v>
      </c>
      <c r="T1117" s="1">
        <v>45740</v>
      </c>
      <c r="U1117" t="s">
        <v>60</v>
      </c>
      <c r="V1117" t="str">
        <f>TEXT(WEEKDAY(Working_Data[[#This Row],[order_date]],1),"DDDD")</f>
        <v>Thursday</v>
      </c>
      <c r="W1117" t="str">
        <f>TEXT(Working_Data[[#This Row],[order_date]],"mmmm")</f>
        <v>February</v>
      </c>
      <c r="X1117" s="7">
        <f>Working_Data[[#This Row],[last_order_date]]-Working_Data[[#This Row],[signup_date]]</f>
        <v>248</v>
      </c>
      <c r="Y1117" s="7">
        <f>IF(Working_Data[[#This Row],[churned]]="Active",1,0)</f>
        <v>0</v>
      </c>
      <c r="Z1117" s="7">
        <f>YEAR(Working_Data[[#This Row],[order_date]])</f>
        <v>2024</v>
      </c>
    </row>
    <row r="1118" spans="1:26" x14ac:dyDescent="0.25">
      <c r="A1118" t="s">
        <v>2286</v>
      </c>
      <c r="B1118" t="s">
        <v>21</v>
      </c>
      <c r="C1118" t="s">
        <v>39</v>
      </c>
      <c r="D1118" t="s">
        <v>23</v>
      </c>
      <c r="E1118" s="1">
        <v>45343</v>
      </c>
      <c r="F1118" t="s">
        <v>2287</v>
      </c>
      <c r="G1118" s="1">
        <v>45323</v>
      </c>
      <c r="H1118" t="s">
        <v>58</v>
      </c>
      <c r="I1118" t="s">
        <v>54</v>
      </c>
      <c r="J1118" t="s">
        <v>27</v>
      </c>
      <c r="K1118">
        <v>5</v>
      </c>
      <c r="L1118" s="3">
        <f>Working_Data[[#This Row],[price2]]/Working_Data[[#This Row],[quantity]]</f>
        <v>204.26600000000002</v>
      </c>
      <c r="M1118" s="3">
        <v>1021.33</v>
      </c>
      <c r="N1118" t="s">
        <v>35</v>
      </c>
      <c r="O1118">
        <v>45</v>
      </c>
      <c r="P1118" s="1">
        <v>45831</v>
      </c>
      <c r="Q1118">
        <v>271</v>
      </c>
      <c r="R1118" t="s">
        <v>29</v>
      </c>
      <c r="S1118">
        <v>1</v>
      </c>
      <c r="T1118" s="1">
        <v>45732</v>
      </c>
      <c r="U1118" t="s">
        <v>30</v>
      </c>
      <c r="V1118" t="str">
        <f>TEXT(WEEKDAY(Working_Data[[#This Row],[order_date]],1),"DDDD")</f>
        <v>Thursday</v>
      </c>
      <c r="W1118" t="str">
        <f>TEXT(Working_Data[[#This Row],[order_date]],"mmmm")</f>
        <v>February</v>
      </c>
      <c r="X1118" s="7">
        <f>Working_Data[[#This Row],[last_order_date]]-Working_Data[[#This Row],[signup_date]]</f>
        <v>488</v>
      </c>
      <c r="Y1118" s="7">
        <f>IF(Working_Data[[#This Row],[churned]]="Active",1,0)</f>
        <v>1</v>
      </c>
      <c r="Z1118" s="7">
        <f>YEAR(Working_Data[[#This Row],[order_date]])</f>
        <v>2024</v>
      </c>
    </row>
    <row r="1119" spans="1:26" x14ac:dyDescent="0.25">
      <c r="A1119" t="s">
        <v>2288</v>
      </c>
      <c r="B1119" t="s">
        <v>38</v>
      </c>
      <c r="C1119" t="s">
        <v>82</v>
      </c>
      <c r="D1119" t="s">
        <v>77</v>
      </c>
      <c r="E1119" s="1">
        <v>45564</v>
      </c>
      <c r="F1119" t="s">
        <v>2289</v>
      </c>
      <c r="G1119" s="1">
        <v>45352</v>
      </c>
      <c r="H1119" t="s">
        <v>25</v>
      </c>
      <c r="I1119" t="s">
        <v>42</v>
      </c>
      <c r="J1119" t="s">
        <v>59</v>
      </c>
      <c r="K1119">
        <v>3</v>
      </c>
      <c r="L1119" s="3">
        <f>Working_Data[[#This Row],[price2]]/Working_Data[[#This Row],[quantity]]</f>
        <v>277.8533333333333</v>
      </c>
      <c r="M1119" s="3">
        <v>833.56</v>
      </c>
      <c r="N1119" t="s">
        <v>50</v>
      </c>
      <c r="O1119">
        <v>2</v>
      </c>
      <c r="P1119" s="1">
        <v>45855</v>
      </c>
      <c r="Q1119">
        <v>8</v>
      </c>
      <c r="R1119" t="s">
        <v>43</v>
      </c>
      <c r="S1119">
        <v>5</v>
      </c>
      <c r="T1119" s="1">
        <v>45861</v>
      </c>
      <c r="U1119" t="s">
        <v>36</v>
      </c>
      <c r="V1119" t="str">
        <f>TEXT(WEEKDAY(Working_Data[[#This Row],[order_date]],1),"DDDD")</f>
        <v>Friday</v>
      </c>
      <c r="W1119" t="str">
        <f>TEXT(Working_Data[[#This Row],[order_date]],"mmmm")</f>
        <v>March</v>
      </c>
      <c r="X1119" s="7">
        <f>Working_Data[[#This Row],[last_order_date]]-Working_Data[[#This Row],[signup_date]]</f>
        <v>291</v>
      </c>
      <c r="Y1119" s="7">
        <f>IF(Working_Data[[#This Row],[churned]]="Active",1,0)</f>
        <v>0</v>
      </c>
      <c r="Z1119" s="7">
        <f>YEAR(Working_Data[[#This Row],[order_date]])</f>
        <v>2024</v>
      </c>
    </row>
    <row r="1120" spans="1:26" x14ac:dyDescent="0.25">
      <c r="A1120" t="s">
        <v>2290</v>
      </c>
      <c r="B1120" t="s">
        <v>21</v>
      </c>
      <c r="C1120" t="s">
        <v>22</v>
      </c>
      <c r="D1120" t="s">
        <v>52</v>
      </c>
      <c r="E1120" s="1">
        <v>45289</v>
      </c>
      <c r="F1120" t="s">
        <v>2291</v>
      </c>
      <c r="G1120" s="1">
        <v>45352</v>
      </c>
      <c r="H1120" t="s">
        <v>58</v>
      </c>
      <c r="I1120" t="s">
        <v>48</v>
      </c>
      <c r="J1120" t="s">
        <v>27</v>
      </c>
      <c r="K1120">
        <v>5</v>
      </c>
      <c r="L1120" s="3">
        <f>Working_Data[[#This Row],[price2]]/Working_Data[[#This Row],[quantity]]</f>
        <v>220.63800000000001</v>
      </c>
      <c r="M1120" s="3">
        <v>1103.19</v>
      </c>
      <c r="N1120" t="s">
        <v>28</v>
      </c>
      <c r="O1120">
        <v>10</v>
      </c>
      <c r="P1120" s="1">
        <v>45994</v>
      </c>
      <c r="Q1120">
        <v>443</v>
      </c>
      <c r="R1120" t="s">
        <v>43</v>
      </c>
      <c r="S1120">
        <v>1</v>
      </c>
      <c r="T1120" s="1">
        <v>45708</v>
      </c>
      <c r="U1120" t="s">
        <v>60</v>
      </c>
      <c r="V1120" t="str">
        <f>TEXT(WEEKDAY(Working_Data[[#This Row],[order_date]],1),"DDDD")</f>
        <v>Friday</v>
      </c>
      <c r="W1120" t="str">
        <f>TEXT(Working_Data[[#This Row],[order_date]],"mmmm")</f>
        <v>March</v>
      </c>
      <c r="X1120" s="7">
        <f>Working_Data[[#This Row],[last_order_date]]-Working_Data[[#This Row],[signup_date]]</f>
        <v>705</v>
      </c>
      <c r="Y1120" s="7">
        <f>IF(Working_Data[[#This Row],[churned]]="Active",1,0)</f>
        <v>0</v>
      </c>
      <c r="Z1120" s="7">
        <f>YEAR(Working_Data[[#This Row],[order_date]])</f>
        <v>2024</v>
      </c>
    </row>
    <row r="1121" spans="1:26" x14ac:dyDescent="0.25">
      <c r="A1121" t="s">
        <v>2292</v>
      </c>
      <c r="B1121" t="s">
        <v>45</v>
      </c>
      <c r="C1121" t="s">
        <v>22</v>
      </c>
      <c r="D1121" t="s">
        <v>23</v>
      </c>
      <c r="E1121" s="1">
        <v>45306</v>
      </c>
      <c r="F1121" t="s">
        <v>2293</v>
      </c>
      <c r="G1121" s="1">
        <v>45352</v>
      </c>
      <c r="H1121" t="s">
        <v>25</v>
      </c>
      <c r="I1121" t="s">
        <v>42</v>
      </c>
      <c r="J1121" t="s">
        <v>49</v>
      </c>
      <c r="K1121">
        <v>1</v>
      </c>
      <c r="L1121" s="3">
        <f>Working_Data[[#This Row],[price2]]/Working_Data[[#This Row],[quantity]]</f>
        <v>428.86</v>
      </c>
      <c r="M1121" s="3">
        <v>428.86</v>
      </c>
      <c r="N1121" t="s">
        <v>35</v>
      </c>
      <c r="O1121">
        <v>31</v>
      </c>
      <c r="P1121" s="1">
        <v>45586</v>
      </c>
      <c r="Q1121">
        <v>246</v>
      </c>
      <c r="R1121" t="s">
        <v>29</v>
      </c>
      <c r="S1121">
        <v>2</v>
      </c>
      <c r="T1121" s="1">
        <v>45680</v>
      </c>
      <c r="U1121" t="s">
        <v>60</v>
      </c>
      <c r="V1121" t="str">
        <f>TEXT(WEEKDAY(Working_Data[[#This Row],[order_date]],1),"DDDD")</f>
        <v>Friday</v>
      </c>
      <c r="W1121" t="str">
        <f>TEXT(Working_Data[[#This Row],[order_date]],"mmmm")</f>
        <v>March</v>
      </c>
      <c r="X1121" s="7">
        <f>Working_Data[[#This Row],[last_order_date]]-Working_Data[[#This Row],[signup_date]]</f>
        <v>280</v>
      </c>
      <c r="Y1121" s="7">
        <f>IF(Working_Data[[#This Row],[churned]]="Active",1,0)</f>
        <v>1</v>
      </c>
      <c r="Z1121" s="7">
        <f>YEAR(Working_Data[[#This Row],[order_date]])</f>
        <v>2024</v>
      </c>
    </row>
    <row r="1122" spans="1:26" x14ac:dyDescent="0.25">
      <c r="A1122" t="s">
        <v>2294</v>
      </c>
      <c r="B1122" t="s">
        <v>38</v>
      </c>
      <c r="C1122" t="s">
        <v>39</v>
      </c>
      <c r="D1122" t="s">
        <v>32</v>
      </c>
      <c r="E1122" s="1">
        <v>45350</v>
      </c>
      <c r="F1122" t="s">
        <v>2295</v>
      </c>
      <c r="G1122" s="1">
        <v>45352</v>
      </c>
      <c r="H1122" t="s">
        <v>41</v>
      </c>
      <c r="I1122" t="s">
        <v>63</v>
      </c>
      <c r="J1122" t="s">
        <v>64</v>
      </c>
      <c r="K1122">
        <v>3</v>
      </c>
      <c r="L1122" s="3">
        <f>Working_Data[[#This Row],[price2]]/Working_Data[[#This Row],[quantity]]</f>
        <v>236.07333333333335</v>
      </c>
      <c r="M1122" s="3">
        <v>708.22</v>
      </c>
      <c r="N1122" t="s">
        <v>35</v>
      </c>
      <c r="O1122">
        <v>19</v>
      </c>
      <c r="P1122" s="1">
        <v>45907</v>
      </c>
      <c r="Q1122">
        <v>496</v>
      </c>
      <c r="R1122" t="s">
        <v>43</v>
      </c>
      <c r="S1122">
        <v>5</v>
      </c>
      <c r="T1122" s="1">
        <v>45547</v>
      </c>
      <c r="U1122" t="s">
        <v>36</v>
      </c>
      <c r="V1122" t="str">
        <f>TEXT(WEEKDAY(Working_Data[[#This Row],[order_date]],1),"DDDD")</f>
        <v>Friday</v>
      </c>
      <c r="W1122" t="str">
        <f>TEXT(Working_Data[[#This Row],[order_date]],"mmmm")</f>
        <v>March</v>
      </c>
      <c r="X1122" s="7">
        <f>Working_Data[[#This Row],[last_order_date]]-Working_Data[[#This Row],[signup_date]]</f>
        <v>557</v>
      </c>
      <c r="Y1122" s="7">
        <f>IF(Working_Data[[#This Row],[churned]]="Active",1,0)</f>
        <v>0</v>
      </c>
      <c r="Z1122" s="7">
        <f>YEAR(Working_Data[[#This Row],[order_date]])</f>
        <v>2024</v>
      </c>
    </row>
    <row r="1123" spans="1:26" x14ac:dyDescent="0.25">
      <c r="A1123" t="s">
        <v>2296</v>
      </c>
      <c r="B1123" t="s">
        <v>45</v>
      </c>
      <c r="C1123" t="s">
        <v>39</v>
      </c>
      <c r="D1123" t="s">
        <v>32</v>
      </c>
      <c r="E1123" s="1">
        <v>45488</v>
      </c>
      <c r="F1123" t="s">
        <v>2297</v>
      </c>
      <c r="G1123" s="1">
        <v>45352</v>
      </c>
      <c r="H1123" t="s">
        <v>41</v>
      </c>
      <c r="I1123" t="s">
        <v>54</v>
      </c>
      <c r="J1123" t="s">
        <v>49</v>
      </c>
      <c r="K1123">
        <v>3</v>
      </c>
      <c r="L1123" s="3">
        <f>Working_Data[[#This Row],[price2]]/Working_Data[[#This Row],[quantity]]</f>
        <v>490.19</v>
      </c>
      <c r="M1123" s="3">
        <v>1470.57</v>
      </c>
      <c r="N1123" t="s">
        <v>28</v>
      </c>
      <c r="O1123">
        <v>40</v>
      </c>
      <c r="P1123" s="1">
        <v>45826</v>
      </c>
      <c r="Q1123">
        <v>5</v>
      </c>
      <c r="R1123" t="s">
        <v>29</v>
      </c>
      <c r="S1123">
        <v>2</v>
      </c>
      <c r="T1123" s="1">
        <v>45969</v>
      </c>
      <c r="U1123" t="s">
        <v>60</v>
      </c>
      <c r="V1123" t="str">
        <f>TEXT(WEEKDAY(Working_Data[[#This Row],[order_date]],1),"DDDD")</f>
        <v>Friday</v>
      </c>
      <c r="W1123" t="str">
        <f>TEXT(Working_Data[[#This Row],[order_date]],"mmmm")</f>
        <v>March</v>
      </c>
      <c r="X1123" s="7">
        <f>Working_Data[[#This Row],[last_order_date]]-Working_Data[[#This Row],[signup_date]]</f>
        <v>338</v>
      </c>
      <c r="Y1123" s="7">
        <f>IF(Working_Data[[#This Row],[churned]]="Active",1,0)</f>
        <v>1</v>
      </c>
      <c r="Z1123" s="7">
        <f>YEAR(Working_Data[[#This Row],[order_date]])</f>
        <v>2024</v>
      </c>
    </row>
    <row r="1124" spans="1:26" x14ac:dyDescent="0.25">
      <c r="A1124" t="s">
        <v>2298</v>
      </c>
      <c r="B1124" t="s">
        <v>38</v>
      </c>
      <c r="C1124" t="s">
        <v>22</v>
      </c>
      <c r="D1124" t="s">
        <v>52</v>
      </c>
      <c r="E1124" s="1">
        <v>45272</v>
      </c>
      <c r="F1124" t="s">
        <v>2299</v>
      </c>
      <c r="G1124" s="1">
        <v>45352</v>
      </c>
      <c r="H1124" t="s">
        <v>58</v>
      </c>
      <c r="I1124" t="s">
        <v>63</v>
      </c>
      <c r="J1124" t="s">
        <v>67</v>
      </c>
      <c r="K1124">
        <v>3</v>
      </c>
      <c r="L1124" s="3">
        <f>Working_Data[[#This Row],[price2]]/Working_Data[[#This Row],[quantity]]</f>
        <v>395.07666666666665</v>
      </c>
      <c r="M1124" s="3">
        <v>1185.23</v>
      </c>
      <c r="N1124" t="s">
        <v>35</v>
      </c>
      <c r="O1124">
        <v>26</v>
      </c>
      <c r="P1124" s="1">
        <v>45690</v>
      </c>
      <c r="Q1124">
        <v>70</v>
      </c>
      <c r="R1124" t="s">
        <v>43</v>
      </c>
      <c r="S1124">
        <v>3</v>
      </c>
      <c r="T1124" s="1">
        <v>45559</v>
      </c>
      <c r="U1124" t="s">
        <v>60</v>
      </c>
      <c r="V1124" t="str">
        <f>TEXT(WEEKDAY(Working_Data[[#This Row],[order_date]],1),"DDDD")</f>
        <v>Friday</v>
      </c>
      <c r="W1124" t="str">
        <f>TEXT(Working_Data[[#This Row],[order_date]],"mmmm")</f>
        <v>March</v>
      </c>
      <c r="X1124" s="7">
        <f>Working_Data[[#This Row],[last_order_date]]-Working_Data[[#This Row],[signup_date]]</f>
        <v>418</v>
      </c>
      <c r="Y1124" s="7">
        <f>IF(Working_Data[[#This Row],[churned]]="Active",1,0)</f>
        <v>0</v>
      </c>
      <c r="Z1124" s="7">
        <f>YEAR(Working_Data[[#This Row],[order_date]])</f>
        <v>2024</v>
      </c>
    </row>
    <row r="1125" spans="1:26" x14ac:dyDescent="0.25">
      <c r="A1125" t="s">
        <v>2300</v>
      </c>
      <c r="B1125" t="s">
        <v>21</v>
      </c>
      <c r="C1125" t="s">
        <v>82</v>
      </c>
      <c r="D1125" t="s">
        <v>56</v>
      </c>
      <c r="E1125" s="1">
        <v>45525</v>
      </c>
      <c r="F1125" t="s">
        <v>2301</v>
      </c>
      <c r="G1125" s="1">
        <v>45352</v>
      </c>
      <c r="H1125" t="s">
        <v>58</v>
      </c>
      <c r="I1125" t="s">
        <v>42</v>
      </c>
      <c r="J1125" t="s">
        <v>59</v>
      </c>
      <c r="K1125">
        <v>4</v>
      </c>
      <c r="L1125" s="3">
        <f>Working_Data[[#This Row],[price2]]/Working_Data[[#This Row],[quantity]]</f>
        <v>54.5</v>
      </c>
      <c r="M1125" s="3">
        <v>218</v>
      </c>
      <c r="N1125" t="s">
        <v>50</v>
      </c>
      <c r="O1125">
        <v>44</v>
      </c>
      <c r="P1125" s="1">
        <v>45771</v>
      </c>
      <c r="Q1125">
        <v>411</v>
      </c>
      <c r="R1125" t="s">
        <v>29</v>
      </c>
      <c r="S1125">
        <v>5</v>
      </c>
      <c r="T1125" s="1">
        <v>45618</v>
      </c>
      <c r="U1125" t="s">
        <v>36</v>
      </c>
      <c r="V1125" t="str">
        <f>TEXT(WEEKDAY(Working_Data[[#This Row],[order_date]],1),"DDDD")</f>
        <v>Friday</v>
      </c>
      <c r="W1125" t="str">
        <f>TEXT(Working_Data[[#This Row],[order_date]],"mmmm")</f>
        <v>March</v>
      </c>
      <c r="X1125" s="7">
        <f>Working_Data[[#This Row],[last_order_date]]-Working_Data[[#This Row],[signup_date]]</f>
        <v>246</v>
      </c>
      <c r="Y1125" s="7">
        <f>IF(Working_Data[[#This Row],[churned]]="Active",1,0)</f>
        <v>1</v>
      </c>
      <c r="Z1125" s="7">
        <f>YEAR(Working_Data[[#This Row],[order_date]])</f>
        <v>2024</v>
      </c>
    </row>
    <row r="1126" spans="1:26" x14ac:dyDescent="0.25">
      <c r="A1126" t="s">
        <v>2302</v>
      </c>
      <c r="B1126" t="s">
        <v>45</v>
      </c>
      <c r="C1126" t="s">
        <v>39</v>
      </c>
      <c r="D1126" t="s">
        <v>77</v>
      </c>
      <c r="E1126" s="1">
        <v>45860</v>
      </c>
      <c r="F1126" t="s">
        <v>2303</v>
      </c>
      <c r="G1126" s="1">
        <v>45383</v>
      </c>
      <c r="H1126" t="s">
        <v>34</v>
      </c>
      <c r="I1126" t="s">
        <v>42</v>
      </c>
      <c r="J1126" t="s">
        <v>67</v>
      </c>
      <c r="K1126">
        <v>1</v>
      </c>
      <c r="L1126" s="3">
        <f>Working_Data[[#This Row],[price2]]/Working_Data[[#This Row],[quantity]]</f>
        <v>215.88</v>
      </c>
      <c r="M1126" s="3">
        <v>215.88</v>
      </c>
      <c r="N1126" t="s">
        <v>28</v>
      </c>
      <c r="O1126">
        <v>46</v>
      </c>
      <c r="P1126" s="1">
        <v>45739</v>
      </c>
      <c r="Q1126">
        <v>217</v>
      </c>
      <c r="R1126" t="s">
        <v>29</v>
      </c>
      <c r="S1126">
        <v>1</v>
      </c>
      <c r="T1126" s="1">
        <v>45660</v>
      </c>
      <c r="U1126" t="s">
        <v>30</v>
      </c>
      <c r="V1126" t="str">
        <f>TEXT(WEEKDAY(Working_Data[[#This Row],[order_date]],1),"DDDD")</f>
        <v>Monday</v>
      </c>
      <c r="W1126" t="str">
        <f>TEXT(Working_Data[[#This Row],[order_date]],"mmmm")</f>
        <v>April</v>
      </c>
      <c r="X1126" s="7">
        <f>Working_Data[[#This Row],[last_order_date]]-Working_Data[[#This Row],[signup_date]]</f>
        <v>-121</v>
      </c>
      <c r="Y1126" s="7">
        <f>IF(Working_Data[[#This Row],[churned]]="Active",1,0)</f>
        <v>1</v>
      </c>
      <c r="Z1126" s="7">
        <f>YEAR(Working_Data[[#This Row],[order_date]])</f>
        <v>2024</v>
      </c>
    </row>
    <row r="1127" spans="1:26" x14ac:dyDescent="0.25">
      <c r="A1127" t="s">
        <v>2304</v>
      </c>
      <c r="B1127" t="s">
        <v>21</v>
      </c>
      <c r="C1127" t="s">
        <v>39</v>
      </c>
      <c r="D1127" t="s">
        <v>32</v>
      </c>
      <c r="E1127" s="1">
        <v>45654</v>
      </c>
      <c r="F1127" t="s">
        <v>2305</v>
      </c>
      <c r="G1127" s="1">
        <v>45383</v>
      </c>
      <c r="H1127" t="s">
        <v>34</v>
      </c>
      <c r="I1127" t="s">
        <v>26</v>
      </c>
      <c r="J1127" t="s">
        <v>64</v>
      </c>
      <c r="K1127">
        <v>3</v>
      </c>
      <c r="L1127" s="3">
        <f>Working_Data[[#This Row],[price2]]/Working_Data[[#This Row],[quantity]]</f>
        <v>401.68666666666667</v>
      </c>
      <c r="M1127" s="3">
        <v>1205.06</v>
      </c>
      <c r="N1127" t="s">
        <v>28</v>
      </c>
      <c r="O1127">
        <v>33</v>
      </c>
      <c r="P1127" s="1">
        <v>45596</v>
      </c>
      <c r="Q1127">
        <v>197</v>
      </c>
      <c r="R1127" t="s">
        <v>43</v>
      </c>
      <c r="S1127">
        <v>5</v>
      </c>
      <c r="T1127" s="1">
        <v>45969</v>
      </c>
      <c r="U1127" t="s">
        <v>30</v>
      </c>
      <c r="V1127" t="str">
        <f>TEXT(WEEKDAY(Working_Data[[#This Row],[order_date]],1),"DDDD")</f>
        <v>Monday</v>
      </c>
      <c r="W1127" t="str">
        <f>TEXT(Working_Data[[#This Row],[order_date]],"mmmm")</f>
        <v>April</v>
      </c>
      <c r="X1127" s="7">
        <f>Working_Data[[#This Row],[last_order_date]]-Working_Data[[#This Row],[signup_date]]</f>
        <v>-58</v>
      </c>
      <c r="Y1127" s="7">
        <f>IF(Working_Data[[#This Row],[churned]]="Active",1,0)</f>
        <v>0</v>
      </c>
      <c r="Z1127" s="7">
        <f>YEAR(Working_Data[[#This Row],[order_date]])</f>
        <v>2024</v>
      </c>
    </row>
    <row r="1128" spans="1:26" x14ac:dyDescent="0.25">
      <c r="A1128" t="s">
        <v>2306</v>
      </c>
      <c r="B1128" t="s">
        <v>38</v>
      </c>
      <c r="C1128" t="s">
        <v>82</v>
      </c>
      <c r="D1128" t="s">
        <v>77</v>
      </c>
      <c r="E1128" s="1">
        <v>45056</v>
      </c>
      <c r="F1128" t="s">
        <v>2307</v>
      </c>
      <c r="G1128" s="1">
        <v>45383</v>
      </c>
      <c r="H1128" t="s">
        <v>47</v>
      </c>
      <c r="I1128" t="s">
        <v>63</v>
      </c>
      <c r="J1128" t="s">
        <v>49</v>
      </c>
      <c r="K1128">
        <v>2</v>
      </c>
      <c r="L1128" s="3">
        <f>Working_Data[[#This Row],[price2]]/Working_Data[[#This Row],[quantity]]</f>
        <v>265.13</v>
      </c>
      <c r="M1128" s="3">
        <v>530.26</v>
      </c>
      <c r="N1128" t="s">
        <v>50</v>
      </c>
      <c r="O1128">
        <v>11</v>
      </c>
      <c r="P1128" s="1">
        <v>45527</v>
      </c>
      <c r="Q1128">
        <v>43</v>
      </c>
      <c r="R1128" t="s">
        <v>29</v>
      </c>
      <c r="S1128">
        <v>2</v>
      </c>
      <c r="T1128" s="1">
        <v>45671</v>
      </c>
      <c r="U1128" t="s">
        <v>30</v>
      </c>
      <c r="V1128" t="str">
        <f>TEXT(WEEKDAY(Working_Data[[#This Row],[order_date]],1),"DDDD")</f>
        <v>Monday</v>
      </c>
      <c r="W1128" t="str">
        <f>TEXT(Working_Data[[#This Row],[order_date]],"mmmm")</f>
        <v>April</v>
      </c>
      <c r="X1128" s="7">
        <f>Working_Data[[#This Row],[last_order_date]]-Working_Data[[#This Row],[signup_date]]</f>
        <v>471</v>
      </c>
      <c r="Y1128" s="7">
        <f>IF(Working_Data[[#This Row],[churned]]="Active",1,0)</f>
        <v>1</v>
      </c>
      <c r="Z1128" s="7">
        <f>YEAR(Working_Data[[#This Row],[order_date]])</f>
        <v>2024</v>
      </c>
    </row>
    <row r="1129" spans="1:26" x14ac:dyDescent="0.25">
      <c r="A1129" t="s">
        <v>2308</v>
      </c>
      <c r="B1129" t="s">
        <v>45</v>
      </c>
      <c r="C1129" t="s">
        <v>82</v>
      </c>
      <c r="D1129" t="s">
        <v>77</v>
      </c>
      <c r="E1129" s="1">
        <v>45342</v>
      </c>
      <c r="F1129" t="s">
        <v>2309</v>
      </c>
      <c r="G1129" s="1">
        <v>45383</v>
      </c>
      <c r="H1129" t="s">
        <v>34</v>
      </c>
      <c r="I1129" t="s">
        <v>42</v>
      </c>
      <c r="J1129" t="s">
        <v>59</v>
      </c>
      <c r="K1129">
        <v>2</v>
      </c>
      <c r="L1129" s="3">
        <f>Working_Data[[#This Row],[price2]]/Working_Data[[#This Row],[quantity]]</f>
        <v>490.65499999999997</v>
      </c>
      <c r="M1129" s="3">
        <v>981.31</v>
      </c>
      <c r="N1129" t="s">
        <v>50</v>
      </c>
      <c r="O1129">
        <v>38</v>
      </c>
      <c r="P1129" s="1">
        <v>45684</v>
      </c>
      <c r="Q1129">
        <v>289</v>
      </c>
      <c r="R1129" t="s">
        <v>29</v>
      </c>
      <c r="S1129">
        <v>4</v>
      </c>
      <c r="T1129" s="1">
        <v>45421</v>
      </c>
      <c r="U1129" t="s">
        <v>60</v>
      </c>
      <c r="V1129" t="str">
        <f>TEXT(WEEKDAY(Working_Data[[#This Row],[order_date]],1),"DDDD")</f>
        <v>Monday</v>
      </c>
      <c r="W1129" t="str">
        <f>TEXT(Working_Data[[#This Row],[order_date]],"mmmm")</f>
        <v>April</v>
      </c>
      <c r="X1129" s="7">
        <f>Working_Data[[#This Row],[last_order_date]]-Working_Data[[#This Row],[signup_date]]</f>
        <v>342</v>
      </c>
      <c r="Y1129" s="7">
        <f>IF(Working_Data[[#This Row],[churned]]="Active",1,0)</f>
        <v>1</v>
      </c>
      <c r="Z1129" s="7">
        <f>YEAR(Working_Data[[#This Row],[order_date]])</f>
        <v>2024</v>
      </c>
    </row>
    <row r="1130" spans="1:26" x14ac:dyDescent="0.25">
      <c r="A1130" t="s">
        <v>2310</v>
      </c>
      <c r="B1130" t="s">
        <v>45</v>
      </c>
      <c r="C1130" t="s">
        <v>82</v>
      </c>
      <c r="D1130" t="s">
        <v>56</v>
      </c>
      <c r="E1130" s="1">
        <v>45827</v>
      </c>
      <c r="F1130" t="s">
        <v>2311</v>
      </c>
      <c r="G1130" s="1">
        <v>45383</v>
      </c>
      <c r="H1130" t="s">
        <v>25</v>
      </c>
      <c r="I1130" t="s">
        <v>48</v>
      </c>
      <c r="J1130" t="s">
        <v>67</v>
      </c>
      <c r="K1130">
        <v>2</v>
      </c>
      <c r="L1130" s="3">
        <f>Working_Data[[#This Row],[price2]]/Working_Data[[#This Row],[quantity]]</f>
        <v>460.29500000000002</v>
      </c>
      <c r="M1130" s="3">
        <v>920.59</v>
      </c>
      <c r="N1130" t="s">
        <v>28</v>
      </c>
      <c r="O1130">
        <v>49</v>
      </c>
      <c r="P1130" s="1">
        <v>45620</v>
      </c>
      <c r="Q1130">
        <v>248</v>
      </c>
      <c r="R1130" t="s">
        <v>29</v>
      </c>
      <c r="S1130">
        <v>4</v>
      </c>
      <c r="T1130" s="1">
        <v>45675</v>
      </c>
      <c r="U1130" t="s">
        <v>36</v>
      </c>
      <c r="V1130" t="str">
        <f>TEXT(WEEKDAY(Working_Data[[#This Row],[order_date]],1),"DDDD")</f>
        <v>Monday</v>
      </c>
      <c r="W1130" t="str">
        <f>TEXT(Working_Data[[#This Row],[order_date]],"mmmm")</f>
        <v>April</v>
      </c>
      <c r="X1130" s="7">
        <f>Working_Data[[#This Row],[last_order_date]]-Working_Data[[#This Row],[signup_date]]</f>
        <v>-207</v>
      </c>
      <c r="Y1130" s="7">
        <f>IF(Working_Data[[#This Row],[churned]]="Active",1,0)</f>
        <v>1</v>
      </c>
      <c r="Z1130" s="7">
        <f>YEAR(Working_Data[[#This Row],[order_date]])</f>
        <v>2024</v>
      </c>
    </row>
    <row r="1131" spans="1:26" x14ac:dyDescent="0.25">
      <c r="A1131" t="s">
        <v>2312</v>
      </c>
      <c r="B1131" t="s">
        <v>38</v>
      </c>
      <c r="C1131" t="s">
        <v>22</v>
      </c>
      <c r="D1131" t="s">
        <v>56</v>
      </c>
      <c r="E1131" s="1">
        <v>45807</v>
      </c>
      <c r="F1131" t="s">
        <v>2313</v>
      </c>
      <c r="G1131" s="1">
        <v>45383</v>
      </c>
      <c r="H1131" t="s">
        <v>47</v>
      </c>
      <c r="I1131" t="s">
        <v>42</v>
      </c>
      <c r="J1131" t="s">
        <v>67</v>
      </c>
      <c r="K1131">
        <v>1</v>
      </c>
      <c r="L1131" s="3">
        <f>Working_Data[[#This Row],[price2]]/Working_Data[[#This Row],[quantity]]</f>
        <v>1162.28</v>
      </c>
      <c r="M1131" s="3">
        <v>1162.28</v>
      </c>
      <c r="N1131" t="s">
        <v>35</v>
      </c>
      <c r="O1131">
        <v>28</v>
      </c>
      <c r="P1131" s="1">
        <v>45649</v>
      </c>
      <c r="Q1131">
        <v>40</v>
      </c>
      <c r="R1131" t="s">
        <v>43</v>
      </c>
      <c r="S1131">
        <v>2</v>
      </c>
      <c r="T1131" s="1">
        <v>45693</v>
      </c>
      <c r="U1131" t="s">
        <v>30</v>
      </c>
      <c r="V1131" t="str">
        <f>TEXT(WEEKDAY(Working_Data[[#This Row],[order_date]],1),"DDDD")</f>
        <v>Monday</v>
      </c>
      <c r="W1131" t="str">
        <f>TEXT(Working_Data[[#This Row],[order_date]],"mmmm")</f>
        <v>April</v>
      </c>
      <c r="X1131" s="7">
        <f>Working_Data[[#This Row],[last_order_date]]-Working_Data[[#This Row],[signup_date]]</f>
        <v>-158</v>
      </c>
      <c r="Y1131" s="7">
        <f>IF(Working_Data[[#This Row],[churned]]="Active",1,0)</f>
        <v>0</v>
      </c>
      <c r="Z1131" s="7">
        <f>YEAR(Working_Data[[#This Row],[order_date]])</f>
        <v>2024</v>
      </c>
    </row>
    <row r="1132" spans="1:26" x14ac:dyDescent="0.25">
      <c r="A1132" t="s">
        <v>2314</v>
      </c>
      <c r="B1132" t="s">
        <v>21</v>
      </c>
      <c r="C1132" t="s">
        <v>39</v>
      </c>
      <c r="D1132" t="s">
        <v>32</v>
      </c>
      <c r="E1132" s="1">
        <v>45770</v>
      </c>
      <c r="F1132" t="s">
        <v>2315</v>
      </c>
      <c r="G1132" s="1">
        <v>45383</v>
      </c>
      <c r="H1132" t="s">
        <v>47</v>
      </c>
      <c r="I1132" t="s">
        <v>42</v>
      </c>
      <c r="J1132" t="s">
        <v>59</v>
      </c>
      <c r="K1132">
        <v>2</v>
      </c>
      <c r="L1132" s="3">
        <f>Working_Data[[#This Row],[price2]]/Working_Data[[#This Row],[quantity]]</f>
        <v>143.85</v>
      </c>
      <c r="M1132" s="3">
        <v>287.7</v>
      </c>
      <c r="N1132" t="s">
        <v>50</v>
      </c>
      <c r="O1132">
        <v>28</v>
      </c>
      <c r="P1132" s="1">
        <v>45807</v>
      </c>
      <c r="Q1132">
        <v>228</v>
      </c>
      <c r="R1132" t="s">
        <v>43</v>
      </c>
      <c r="S1132">
        <v>5</v>
      </c>
      <c r="T1132" s="1">
        <v>45607</v>
      </c>
      <c r="U1132" t="s">
        <v>30</v>
      </c>
      <c r="V1132" t="str">
        <f>TEXT(WEEKDAY(Working_Data[[#This Row],[order_date]],1),"DDDD")</f>
        <v>Monday</v>
      </c>
      <c r="W1132" t="str">
        <f>TEXT(Working_Data[[#This Row],[order_date]],"mmmm")</f>
        <v>April</v>
      </c>
      <c r="X1132" s="7">
        <f>Working_Data[[#This Row],[last_order_date]]-Working_Data[[#This Row],[signup_date]]</f>
        <v>37</v>
      </c>
      <c r="Y1132" s="7">
        <f>IF(Working_Data[[#This Row],[churned]]="Active",1,0)</f>
        <v>0</v>
      </c>
      <c r="Z1132" s="7">
        <f>YEAR(Working_Data[[#This Row],[order_date]])</f>
        <v>2024</v>
      </c>
    </row>
    <row r="1133" spans="1:26" x14ac:dyDescent="0.25">
      <c r="A1133" t="s">
        <v>2316</v>
      </c>
      <c r="B1133" t="s">
        <v>21</v>
      </c>
      <c r="C1133" t="s">
        <v>22</v>
      </c>
      <c r="D1133" t="s">
        <v>23</v>
      </c>
      <c r="E1133" s="1">
        <v>45412</v>
      </c>
      <c r="F1133" t="s">
        <v>2317</v>
      </c>
      <c r="G1133" s="1">
        <v>45383</v>
      </c>
      <c r="H1133" t="s">
        <v>58</v>
      </c>
      <c r="I1133" t="s">
        <v>26</v>
      </c>
      <c r="J1133" t="s">
        <v>64</v>
      </c>
      <c r="K1133">
        <v>5</v>
      </c>
      <c r="L1133" s="3">
        <f>Working_Data[[#This Row],[price2]]/Working_Data[[#This Row],[quantity]]</f>
        <v>187.916</v>
      </c>
      <c r="M1133" s="3">
        <v>939.58</v>
      </c>
      <c r="N1133" t="s">
        <v>50</v>
      </c>
      <c r="O1133">
        <v>33</v>
      </c>
      <c r="P1133" s="1">
        <v>45932</v>
      </c>
      <c r="Q1133">
        <v>129</v>
      </c>
      <c r="R1133" t="s">
        <v>43</v>
      </c>
      <c r="S1133">
        <v>2</v>
      </c>
      <c r="T1133" s="1">
        <v>45796</v>
      </c>
      <c r="U1133" t="s">
        <v>30</v>
      </c>
      <c r="V1133" t="str">
        <f>TEXT(WEEKDAY(Working_Data[[#This Row],[order_date]],1),"DDDD")</f>
        <v>Monday</v>
      </c>
      <c r="W1133" t="str">
        <f>TEXT(Working_Data[[#This Row],[order_date]],"mmmm")</f>
        <v>April</v>
      </c>
      <c r="X1133" s="7">
        <f>Working_Data[[#This Row],[last_order_date]]-Working_Data[[#This Row],[signup_date]]</f>
        <v>520</v>
      </c>
      <c r="Y1133" s="7">
        <f>IF(Working_Data[[#This Row],[churned]]="Active",1,0)</f>
        <v>0</v>
      </c>
      <c r="Z1133" s="7">
        <f>YEAR(Working_Data[[#This Row],[order_date]])</f>
        <v>2024</v>
      </c>
    </row>
    <row r="1134" spans="1:26" x14ac:dyDescent="0.25">
      <c r="A1134" t="s">
        <v>2318</v>
      </c>
      <c r="B1134" t="s">
        <v>38</v>
      </c>
      <c r="C1134" t="s">
        <v>22</v>
      </c>
      <c r="D1134" t="s">
        <v>52</v>
      </c>
      <c r="E1134" s="1">
        <v>45440</v>
      </c>
      <c r="F1134" t="s">
        <v>2319</v>
      </c>
      <c r="G1134" s="1">
        <v>45413</v>
      </c>
      <c r="H1134" t="s">
        <v>47</v>
      </c>
      <c r="I1134" t="s">
        <v>48</v>
      </c>
      <c r="J1134" t="s">
        <v>27</v>
      </c>
      <c r="K1134">
        <v>3</v>
      </c>
      <c r="L1134" s="3">
        <f>Working_Data[[#This Row],[price2]]/Working_Data[[#This Row],[quantity]]</f>
        <v>477.52333333333331</v>
      </c>
      <c r="M1134" s="3">
        <v>1432.57</v>
      </c>
      <c r="N1134" t="s">
        <v>50</v>
      </c>
      <c r="O1134">
        <v>17</v>
      </c>
      <c r="P1134" s="1">
        <v>45617</v>
      </c>
      <c r="Q1134">
        <v>333</v>
      </c>
      <c r="R1134" t="s">
        <v>43</v>
      </c>
      <c r="S1134">
        <v>2</v>
      </c>
      <c r="T1134" s="1">
        <v>45617</v>
      </c>
      <c r="U1134" t="s">
        <v>60</v>
      </c>
      <c r="V1134" t="str">
        <f>TEXT(WEEKDAY(Working_Data[[#This Row],[order_date]],1),"DDDD")</f>
        <v>Wednesday</v>
      </c>
      <c r="W1134" t="str">
        <f>TEXT(Working_Data[[#This Row],[order_date]],"mmmm")</f>
        <v>May</v>
      </c>
      <c r="X1134" s="7">
        <f>Working_Data[[#This Row],[last_order_date]]-Working_Data[[#This Row],[signup_date]]</f>
        <v>177</v>
      </c>
      <c r="Y1134" s="7">
        <f>IF(Working_Data[[#This Row],[churned]]="Active",1,0)</f>
        <v>0</v>
      </c>
      <c r="Z1134" s="7">
        <f>YEAR(Working_Data[[#This Row],[order_date]])</f>
        <v>2024</v>
      </c>
    </row>
    <row r="1135" spans="1:26" x14ac:dyDescent="0.25">
      <c r="A1135" t="s">
        <v>2320</v>
      </c>
      <c r="B1135" t="s">
        <v>21</v>
      </c>
      <c r="C1135" t="s">
        <v>82</v>
      </c>
      <c r="D1135" t="s">
        <v>23</v>
      </c>
      <c r="E1135" s="1">
        <v>45509</v>
      </c>
      <c r="F1135" t="s">
        <v>2321</v>
      </c>
      <c r="G1135" s="1">
        <v>45413</v>
      </c>
      <c r="H1135" t="s">
        <v>58</v>
      </c>
      <c r="I1135" t="s">
        <v>42</v>
      </c>
      <c r="J1135" t="s">
        <v>27</v>
      </c>
      <c r="K1135">
        <v>3</v>
      </c>
      <c r="L1135" s="3">
        <f>Working_Data[[#This Row],[price2]]/Working_Data[[#This Row],[quantity]]</f>
        <v>249.19333333333336</v>
      </c>
      <c r="M1135" s="3">
        <v>747.58</v>
      </c>
      <c r="N1135" t="s">
        <v>35</v>
      </c>
      <c r="O1135">
        <v>16</v>
      </c>
      <c r="P1135" s="1">
        <v>45545</v>
      </c>
      <c r="Q1135">
        <v>290</v>
      </c>
      <c r="R1135" t="s">
        <v>29</v>
      </c>
      <c r="S1135">
        <v>3</v>
      </c>
      <c r="T1135" s="1">
        <v>45907</v>
      </c>
      <c r="U1135" t="s">
        <v>60</v>
      </c>
      <c r="V1135" t="str">
        <f>TEXT(WEEKDAY(Working_Data[[#This Row],[order_date]],1),"DDDD")</f>
        <v>Wednesday</v>
      </c>
      <c r="W1135" t="str">
        <f>TEXT(Working_Data[[#This Row],[order_date]],"mmmm")</f>
        <v>May</v>
      </c>
      <c r="X1135" s="7">
        <f>Working_Data[[#This Row],[last_order_date]]-Working_Data[[#This Row],[signup_date]]</f>
        <v>36</v>
      </c>
      <c r="Y1135" s="7">
        <f>IF(Working_Data[[#This Row],[churned]]="Active",1,0)</f>
        <v>1</v>
      </c>
      <c r="Z1135" s="7">
        <f>YEAR(Working_Data[[#This Row],[order_date]])</f>
        <v>2024</v>
      </c>
    </row>
    <row r="1136" spans="1:26" x14ac:dyDescent="0.25">
      <c r="A1136" t="s">
        <v>2322</v>
      </c>
      <c r="B1136" t="s">
        <v>45</v>
      </c>
      <c r="C1136" t="s">
        <v>39</v>
      </c>
      <c r="D1136" t="s">
        <v>56</v>
      </c>
      <c r="E1136" s="1">
        <v>45832</v>
      </c>
      <c r="F1136" t="s">
        <v>2323</v>
      </c>
      <c r="G1136" s="1">
        <v>45413</v>
      </c>
      <c r="H1136" t="s">
        <v>25</v>
      </c>
      <c r="I1136" t="s">
        <v>42</v>
      </c>
      <c r="J1136" t="s">
        <v>27</v>
      </c>
      <c r="K1136">
        <v>1</v>
      </c>
      <c r="L1136" s="3">
        <f>Working_Data[[#This Row],[price2]]/Working_Data[[#This Row],[quantity]]</f>
        <v>839.34</v>
      </c>
      <c r="M1136" s="3">
        <v>839.34</v>
      </c>
      <c r="N1136" t="s">
        <v>28</v>
      </c>
      <c r="O1136">
        <v>18</v>
      </c>
      <c r="P1136" s="1">
        <v>45549</v>
      </c>
      <c r="Q1136">
        <v>347</v>
      </c>
      <c r="R1136" t="s">
        <v>29</v>
      </c>
      <c r="S1136">
        <v>4</v>
      </c>
      <c r="T1136" s="1">
        <v>45549</v>
      </c>
      <c r="U1136" t="s">
        <v>30</v>
      </c>
      <c r="V1136" t="str">
        <f>TEXT(WEEKDAY(Working_Data[[#This Row],[order_date]],1),"DDDD")</f>
        <v>Wednesday</v>
      </c>
      <c r="W1136" t="str">
        <f>TEXT(Working_Data[[#This Row],[order_date]],"mmmm")</f>
        <v>May</v>
      </c>
      <c r="X1136" s="7">
        <f>Working_Data[[#This Row],[last_order_date]]-Working_Data[[#This Row],[signup_date]]</f>
        <v>-283</v>
      </c>
      <c r="Y1136" s="7">
        <f>IF(Working_Data[[#This Row],[churned]]="Active",1,0)</f>
        <v>1</v>
      </c>
      <c r="Z1136" s="7">
        <f>YEAR(Working_Data[[#This Row],[order_date]])</f>
        <v>2024</v>
      </c>
    </row>
    <row r="1137" spans="1:26" x14ac:dyDescent="0.25">
      <c r="A1137" t="s">
        <v>2324</v>
      </c>
      <c r="B1137" t="s">
        <v>38</v>
      </c>
      <c r="C1137" t="s">
        <v>22</v>
      </c>
      <c r="D1137" t="s">
        <v>77</v>
      </c>
      <c r="E1137" s="1">
        <v>45841</v>
      </c>
      <c r="F1137" t="s">
        <v>2325</v>
      </c>
      <c r="G1137" s="1">
        <v>45413</v>
      </c>
      <c r="H1137" t="s">
        <v>47</v>
      </c>
      <c r="I1137" t="s">
        <v>54</v>
      </c>
      <c r="J1137" t="s">
        <v>59</v>
      </c>
      <c r="K1137">
        <v>1</v>
      </c>
      <c r="L1137" s="3">
        <f>Working_Data[[#This Row],[price2]]/Working_Data[[#This Row],[quantity]]</f>
        <v>1142.8499999999999</v>
      </c>
      <c r="M1137" s="3">
        <v>1142.8499999999999</v>
      </c>
      <c r="N1137" t="s">
        <v>28</v>
      </c>
      <c r="O1137">
        <v>22</v>
      </c>
      <c r="P1137" s="1">
        <v>45594</v>
      </c>
      <c r="Q1137">
        <v>288</v>
      </c>
      <c r="R1137" t="s">
        <v>43</v>
      </c>
      <c r="S1137">
        <v>5</v>
      </c>
      <c r="T1137" s="1">
        <v>45838</v>
      </c>
      <c r="U1137" t="s">
        <v>60</v>
      </c>
      <c r="V1137" t="str">
        <f>TEXT(WEEKDAY(Working_Data[[#This Row],[order_date]],1),"DDDD")</f>
        <v>Wednesday</v>
      </c>
      <c r="W1137" t="str">
        <f>TEXT(Working_Data[[#This Row],[order_date]],"mmmm")</f>
        <v>May</v>
      </c>
      <c r="X1137" s="7">
        <f>Working_Data[[#This Row],[last_order_date]]-Working_Data[[#This Row],[signup_date]]</f>
        <v>-247</v>
      </c>
      <c r="Y1137" s="7">
        <f>IF(Working_Data[[#This Row],[churned]]="Active",1,0)</f>
        <v>0</v>
      </c>
      <c r="Z1137" s="7">
        <f>YEAR(Working_Data[[#This Row],[order_date]])</f>
        <v>2024</v>
      </c>
    </row>
    <row r="1138" spans="1:26" x14ac:dyDescent="0.25">
      <c r="A1138" t="s">
        <v>2326</v>
      </c>
      <c r="B1138" t="s">
        <v>45</v>
      </c>
      <c r="C1138" t="s">
        <v>82</v>
      </c>
      <c r="D1138" t="s">
        <v>23</v>
      </c>
      <c r="E1138" s="1">
        <v>45887</v>
      </c>
      <c r="F1138" t="s">
        <v>2327</v>
      </c>
      <c r="G1138" s="1">
        <v>45413</v>
      </c>
      <c r="H1138" t="s">
        <v>41</v>
      </c>
      <c r="I1138" t="s">
        <v>26</v>
      </c>
      <c r="J1138" t="s">
        <v>64</v>
      </c>
      <c r="K1138">
        <v>1</v>
      </c>
      <c r="L1138" s="3">
        <f>Working_Data[[#This Row],[price2]]/Working_Data[[#This Row],[quantity]]</f>
        <v>350.81</v>
      </c>
      <c r="M1138" s="3">
        <v>350.81</v>
      </c>
      <c r="N1138" t="s">
        <v>35</v>
      </c>
      <c r="O1138">
        <v>19</v>
      </c>
      <c r="P1138" s="1">
        <v>45711</v>
      </c>
      <c r="Q1138">
        <v>4</v>
      </c>
      <c r="R1138" t="s">
        <v>29</v>
      </c>
      <c r="S1138">
        <v>1</v>
      </c>
      <c r="T1138" s="1">
        <v>45687</v>
      </c>
      <c r="U1138" t="s">
        <v>30</v>
      </c>
      <c r="V1138" t="str">
        <f>TEXT(WEEKDAY(Working_Data[[#This Row],[order_date]],1),"DDDD")</f>
        <v>Wednesday</v>
      </c>
      <c r="W1138" t="str">
        <f>TEXT(Working_Data[[#This Row],[order_date]],"mmmm")</f>
        <v>May</v>
      </c>
      <c r="X1138" s="7">
        <f>Working_Data[[#This Row],[last_order_date]]-Working_Data[[#This Row],[signup_date]]</f>
        <v>-176</v>
      </c>
      <c r="Y1138" s="7">
        <f>IF(Working_Data[[#This Row],[churned]]="Active",1,0)</f>
        <v>1</v>
      </c>
      <c r="Z1138" s="7">
        <f>YEAR(Working_Data[[#This Row],[order_date]])</f>
        <v>2024</v>
      </c>
    </row>
    <row r="1139" spans="1:26" x14ac:dyDescent="0.25">
      <c r="A1139" t="s">
        <v>2328</v>
      </c>
      <c r="B1139" t="s">
        <v>38</v>
      </c>
      <c r="C1139" t="s">
        <v>22</v>
      </c>
      <c r="D1139" t="s">
        <v>23</v>
      </c>
      <c r="E1139" s="1">
        <v>45349</v>
      </c>
      <c r="F1139" t="s">
        <v>2329</v>
      </c>
      <c r="G1139" s="1">
        <v>45413</v>
      </c>
      <c r="H1139" t="s">
        <v>47</v>
      </c>
      <c r="I1139" t="s">
        <v>42</v>
      </c>
      <c r="J1139" t="s">
        <v>27</v>
      </c>
      <c r="K1139">
        <v>1</v>
      </c>
      <c r="L1139" s="3">
        <f>Working_Data[[#This Row],[price2]]/Working_Data[[#This Row],[quantity]]</f>
        <v>404.66</v>
      </c>
      <c r="M1139" s="3">
        <v>404.66</v>
      </c>
      <c r="N1139" t="s">
        <v>28</v>
      </c>
      <c r="O1139">
        <v>19</v>
      </c>
      <c r="P1139" s="1">
        <v>45969</v>
      </c>
      <c r="Q1139">
        <v>348</v>
      </c>
      <c r="R1139" t="s">
        <v>43</v>
      </c>
      <c r="S1139">
        <v>1</v>
      </c>
      <c r="T1139" s="1">
        <v>45969</v>
      </c>
      <c r="U1139" t="s">
        <v>36</v>
      </c>
      <c r="V1139" t="str">
        <f>TEXT(WEEKDAY(Working_Data[[#This Row],[order_date]],1),"DDDD")</f>
        <v>Wednesday</v>
      </c>
      <c r="W1139" t="str">
        <f>TEXT(Working_Data[[#This Row],[order_date]],"mmmm")</f>
        <v>May</v>
      </c>
      <c r="X1139" s="7">
        <f>Working_Data[[#This Row],[last_order_date]]-Working_Data[[#This Row],[signup_date]]</f>
        <v>620</v>
      </c>
      <c r="Y1139" s="7">
        <f>IF(Working_Data[[#This Row],[churned]]="Active",1,0)</f>
        <v>0</v>
      </c>
      <c r="Z1139" s="7">
        <f>YEAR(Working_Data[[#This Row],[order_date]])</f>
        <v>2024</v>
      </c>
    </row>
    <row r="1140" spans="1:26" x14ac:dyDescent="0.25">
      <c r="A1140" t="s">
        <v>2330</v>
      </c>
      <c r="B1140" t="s">
        <v>21</v>
      </c>
      <c r="C1140" t="s">
        <v>22</v>
      </c>
      <c r="D1140" t="s">
        <v>77</v>
      </c>
      <c r="E1140" s="1">
        <v>45195</v>
      </c>
      <c r="F1140" t="s">
        <v>2331</v>
      </c>
      <c r="G1140" s="1">
        <v>45413</v>
      </c>
      <c r="H1140" t="s">
        <v>58</v>
      </c>
      <c r="I1140" t="s">
        <v>42</v>
      </c>
      <c r="J1140" t="s">
        <v>67</v>
      </c>
      <c r="K1140">
        <v>5</v>
      </c>
      <c r="L1140" s="3">
        <f>Working_Data[[#This Row],[price2]]/Working_Data[[#This Row],[quantity]]</f>
        <v>84.421999999999997</v>
      </c>
      <c r="M1140" s="3">
        <v>422.11</v>
      </c>
      <c r="N1140" t="s">
        <v>28</v>
      </c>
      <c r="O1140">
        <v>38</v>
      </c>
      <c r="P1140" s="1">
        <v>45933</v>
      </c>
      <c r="Q1140">
        <v>85</v>
      </c>
      <c r="R1140" t="s">
        <v>43</v>
      </c>
      <c r="S1140">
        <v>4</v>
      </c>
      <c r="T1140" s="1">
        <v>45686</v>
      </c>
      <c r="U1140" t="s">
        <v>30</v>
      </c>
      <c r="V1140" t="str">
        <f>TEXT(WEEKDAY(Working_Data[[#This Row],[order_date]],1),"DDDD")</f>
        <v>Wednesday</v>
      </c>
      <c r="W1140" t="str">
        <f>TEXT(Working_Data[[#This Row],[order_date]],"mmmm")</f>
        <v>May</v>
      </c>
      <c r="X1140" s="7">
        <f>Working_Data[[#This Row],[last_order_date]]-Working_Data[[#This Row],[signup_date]]</f>
        <v>738</v>
      </c>
      <c r="Y1140" s="7">
        <f>IF(Working_Data[[#This Row],[churned]]="Active",1,0)</f>
        <v>0</v>
      </c>
      <c r="Z1140" s="7">
        <f>YEAR(Working_Data[[#This Row],[order_date]])</f>
        <v>2024</v>
      </c>
    </row>
    <row r="1141" spans="1:26" x14ac:dyDescent="0.25">
      <c r="A1141" t="s">
        <v>2332</v>
      </c>
      <c r="B1141" t="s">
        <v>38</v>
      </c>
      <c r="C1141" t="s">
        <v>82</v>
      </c>
      <c r="D1141" t="s">
        <v>52</v>
      </c>
      <c r="E1141" s="1">
        <v>45382</v>
      </c>
      <c r="F1141" t="s">
        <v>2333</v>
      </c>
      <c r="G1141" s="1">
        <v>45413</v>
      </c>
      <c r="H1141" t="s">
        <v>58</v>
      </c>
      <c r="I1141" t="s">
        <v>63</v>
      </c>
      <c r="J1141" t="s">
        <v>59</v>
      </c>
      <c r="K1141">
        <v>2</v>
      </c>
      <c r="L1141" s="3">
        <f>Working_Data[[#This Row],[price2]]/Working_Data[[#This Row],[quantity]]</f>
        <v>105.19499999999999</v>
      </c>
      <c r="M1141" s="3">
        <v>210.39</v>
      </c>
      <c r="N1141" t="s">
        <v>50</v>
      </c>
      <c r="O1141">
        <v>44</v>
      </c>
      <c r="P1141" s="1">
        <v>45619</v>
      </c>
      <c r="Q1141">
        <v>151</v>
      </c>
      <c r="R1141" t="s">
        <v>43</v>
      </c>
      <c r="S1141">
        <v>3</v>
      </c>
      <c r="T1141" s="1">
        <v>45606</v>
      </c>
      <c r="U1141" t="s">
        <v>30</v>
      </c>
      <c r="V1141" t="str">
        <f>TEXT(WEEKDAY(Working_Data[[#This Row],[order_date]],1),"DDDD")</f>
        <v>Wednesday</v>
      </c>
      <c r="W1141" t="str">
        <f>TEXT(Working_Data[[#This Row],[order_date]],"mmmm")</f>
        <v>May</v>
      </c>
      <c r="X1141" s="7">
        <f>Working_Data[[#This Row],[last_order_date]]-Working_Data[[#This Row],[signup_date]]</f>
        <v>237</v>
      </c>
      <c r="Y1141" s="7">
        <f>IF(Working_Data[[#This Row],[churned]]="Active",1,0)</f>
        <v>0</v>
      </c>
      <c r="Z1141" s="7">
        <f>YEAR(Working_Data[[#This Row],[order_date]])</f>
        <v>2024</v>
      </c>
    </row>
    <row r="1142" spans="1:26" x14ac:dyDescent="0.25">
      <c r="A1142" t="s">
        <v>2334</v>
      </c>
      <c r="B1142" t="s">
        <v>21</v>
      </c>
      <c r="C1142" t="s">
        <v>22</v>
      </c>
      <c r="D1142" t="s">
        <v>32</v>
      </c>
      <c r="E1142" s="1">
        <v>45739</v>
      </c>
      <c r="F1142" t="s">
        <v>2335</v>
      </c>
      <c r="G1142" s="1">
        <v>45413</v>
      </c>
      <c r="H1142" t="s">
        <v>25</v>
      </c>
      <c r="I1142" t="s">
        <v>42</v>
      </c>
      <c r="J1142" t="s">
        <v>59</v>
      </c>
      <c r="K1142">
        <v>3</v>
      </c>
      <c r="L1142" s="3">
        <f>Working_Data[[#This Row],[price2]]/Working_Data[[#This Row],[quantity]]</f>
        <v>284.16333333333336</v>
      </c>
      <c r="M1142" s="3">
        <v>852.49</v>
      </c>
      <c r="N1142" t="s">
        <v>50</v>
      </c>
      <c r="O1142">
        <v>2</v>
      </c>
      <c r="P1142" s="1">
        <v>45808</v>
      </c>
      <c r="Q1142">
        <v>124</v>
      </c>
      <c r="R1142" t="s">
        <v>43</v>
      </c>
      <c r="S1142">
        <v>3</v>
      </c>
      <c r="T1142" s="1">
        <v>45808</v>
      </c>
      <c r="U1142" t="s">
        <v>60</v>
      </c>
      <c r="V1142" t="str">
        <f>TEXT(WEEKDAY(Working_Data[[#This Row],[order_date]],1),"DDDD")</f>
        <v>Wednesday</v>
      </c>
      <c r="W1142" t="str">
        <f>TEXT(Working_Data[[#This Row],[order_date]],"mmmm")</f>
        <v>May</v>
      </c>
      <c r="X1142" s="7">
        <f>Working_Data[[#This Row],[last_order_date]]-Working_Data[[#This Row],[signup_date]]</f>
        <v>69</v>
      </c>
      <c r="Y1142" s="7">
        <f>IF(Working_Data[[#This Row],[churned]]="Active",1,0)</f>
        <v>0</v>
      </c>
      <c r="Z1142" s="7">
        <f>YEAR(Working_Data[[#This Row],[order_date]])</f>
        <v>2024</v>
      </c>
    </row>
    <row r="1143" spans="1:26" x14ac:dyDescent="0.25">
      <c r="A1143" t="s">
        <v>2336</v>
      </c>
      <c r="B1143" t="s">
        <v>21</v>
      </c>
      <c r="C1143" t="s">
        <v>22</v>
      </c>
      <c r="D1143" t="s">
        <v>56</v>
      </c>
      <c r="E1143" s="1">
        <v>45906</v>
      </c>
      <c r="F1143" t="s">
        <v>2337</v>
      </c>
      <c r="G1143" s="1">
        <v>45413</v>
      </c>
      <c r="H1143" t="s">
        <v>47</v>
      </c>
      <c r="I1143" t="s">
        <v>63</v>
      </c>
      <c r="J1143" t="s">
        <v>27</v>
      </c>
      <c r="K1143">
        <v>2</v>
      </c>
      <c r="L1143" s="3">
        <f>Working_Data[[#This Row],[price2]]/Working_Data[[#This Row],[quantity]]</f>
        <v>423.01</v>
      </c>
      <c r="M1143" s="3">
        <v>846.02</v>
      </c>
      <c r="N1143" t="s">
        <v>50</v>
      </c>
      <c r="O1143">
        <v>24</v>
      </c>
      <c r="P1143" s="1">
        <v>45719</v>
      </c>
      <c r="Q1143">
        <v>98</v>
      </c>
      <c r="R1143" t="s">
        <v>29</v>
      </c>
      <c r="S1143">
        <v>2</v>
      </c>
      <c r="T1143" s="1">
        <v>45738</v>
      </c>
      <c r="U1143" t="s">
        <v>60</v>
      </c>
      <c r="V1143" t="str">
        <f>TEXT(WEEKDAY(Working_Data[[#This Row],[order_date]],1),"DDDD")</f>
        <v>Wednesday</v>
      </c>
      <c r="W1143" t="str">
        <f>TEXT(Working_Data[[#This Row],[order_date]],"mmmm")</f>
        <v>May</v>
      </c>
      <c r="X1143" s="7">
        <f>Working_Data[[#This Row],[last_order_date]]-Working_Data[[#This Row],[signup_date]]</f>
        <v>-187</v>
      </c>
      <c r="Y1143" s="7">
        <f>IF(Working_Data[[#This Row],[churned]]="Active",1,0)</f>
        <v>1</v>
      </c>
      <c r="Z1143" s="7">
        <f>YEAR(Working_Data[[#This Row],[order_date]])</f>
        <v>2024</v>
      </c>
    </row>
    <row r="1144" spans="1:26" x14ac:dyDescent="0.25">
      <c r="A1144" t="s">
        <v>2338</v>
      </c>
      <c r="B1144" t="s">
        <v>21</v>
      </c>
      <c r="C1144" t="s">
        <v>82</v>
      </c>
      <c r="D1144" t="s">
        <v>77</v>
      </c>
      <c r="E1144" s="1">
        <v>45466</v>
      </c>
      <c r="F1144" t="s">
        <v>2339</v>
      </c>
      <c r="G1144" s="1">
        <v>45413</v>
      </c>
      <c r="H1144" t="s">
        <v>47</v>
      </c>
      <c r="I1144" t="s">
        <v>48</v>
      </c>
      <c r="J1144" t="s">
        <v>64</v>
      </c>
      <c r="K1144">
        <v>5</v>
      </c>
      <c r="L1144" s="3">
        <f>Working_Data[[#This Row],[price2]]/Working_Data[[#This Row],[quantity]]</f>
        <v>203.042</v>
      </c>
      <c r="M1144" s="3">
        <v>1015.21</v>
      </c>
      <c r="N1144" t="s">
        <v>35</v>
      </c>
      <c r="O1144">
        <v>29</v>
      </c>
      <c r="P1144" s="1">
        <v>45746</v>
      </c>
      <c r="Q1144">
        <v>354</v>
      </c>
      <c r="R1144" t="s">
        <v>43</v>
      </c>
      <c r="S1144">
        <v>2</v>
      </c>
      <c r="T1144" s="1">
        <v>45829</v>
      </c>
      <c r="U1144" t="s">
        <v>30</v>
      </c>
      <c r="V1144" t="str">
        <f>TEXT(WEEKDAY(Working_Data[[#This Row],[order_date]],1),"DDDD")</f>
        <v>Wednesday</v>
      </c>
      <c r="W1144" t="str">
        <f>TEXT(Working_Data[[#This Row],[order_date]],"mmmm")</f>
        <v>May</v>
      </c>
      <c r="X1144" s="7">
        <f>Working_Data[[#This Row],[last_order_date]]-Working_Data[[#This Row],[signup_date]]</f>
        <v>280</v>
      </c>
      <c r="Y1144" s="7">
        <f>IF(Working_Data[[#This Row],[churned]]="Active",1,0)</f>
        <v>0</v>
      </c>
      <c r="Z1144" s="7">
        <f>YEAR(Working_Data[[#This Row],[order_date]])</f>
        <v>2024</v>
      </c>
    </row>
    <row r="1145" spans="1:26" x14ac:dyDescent="0.25">
      <c r="A1145" t="s">
        <v>2340</v>
      </c>
      <c r="B1145" t="s">
        <v>38</v>
      </c>
      <c r="C1145" t="s">
        <v>22</v>
      </c>
      <c r="D1145" t="s">
        <v>56</v>
      </c>
      <c r="E1145" s="1">
        <v>45411</v>
      </c>
      <c r="F1145" t="s">
        <v>2341</v>
      </c>
      <c r="G1145" s="1">
        <v>45413</v>
      </c>
      <c r="H1145" t="s">
        <v>34</v>
      </c>
      <c r="I1145" t="s">
        <v>63</v>
      </c>
      <c r="J1145" t="s">
        <v>64</v>
      </c>
      <c r="K1145">
        <v>3</v>
      </c>
      <c r="L1145" s="3">
        <f>Working_Data[[#This Row],[price2]]/Working_Data[[#This Row],[quantity]]</f>
        <v>125.92333333333333</v>
      </c>
      <c r="M1145" s="3">
        <v>377.77</v>
      </c>
      <c r="N1145" t="s">
        <v>28</v>
      </c>
      <c r="O1145">
        <v>4</v>
      </c>
      <c r="P1145" s="1">
        <v>45549</v>
      </c>
      <c r="Q1145">
        <v>481</v>
      </c>
      <c r="R1145" t="s">
        <v>43</v>
      </c>
      <c r="S1145">
        <v>5</v>
      </c>
      <c r="T1145" s="1">
        <v>45671</v>
      </c>
      <c r="U1145" t="s">
        <v>60</v>
      </c>
      <c r="V1145" t="str">
        <f>TEXT(WEEKDAY(Working_Data[[#This Row],[order_date]],1),"DDDD")</f>
        <v>Wednesday</v>
      </c>
      <c r="W1145" t="str">
        <f>TEXT(Working_Data[[#This Row],[order_date]],"mmmm")</f>
        <v>May</v>
      </c>
      <c r="X1145" s="7">
        <f>Working_Data[[#This Row],[last_order_date]]-Working_Data[[#This Row],[signup_date]]</f>
        <v>138</v>
      </c>
      <c r="Y1145" s="7">
        <f>IF(Working_Data[[#This Row],[churned]]="Active",1,0)</f>
        <v>0</v>
      </c>
      <c r="Z1145" s="7">
        <f>YEAR(Working_Data[[#This Row],[order_date]])</f>
        <v>2024</v>
      </c>
    </row>
    <row r="1146" spans="1:26" x14ac:dyDescent="0.25">
      <c r="A1146" t="s">
        <v>2342</v>
      </c>
      <c r="B1146" t="s">
        <v>38</v>
      </c>
      <c r="C1146" t="s">
        <v>82</v>
      </c>
      <c r="D1146" t="s">
        <v>23</v>
      </c>
      <c r="E1146" s="1">
        <v>45428</v>
      </c>
      <c r="F1146" t="s">
        <v>2343</v>
      </c>
      <c r="G1146" s="1">
        <v>45413</v>
      </c>
      <c r="H1146" t="s">
        <v>34</v>
      </c>
      <c r="I1146" t="s">
        <v>42</v>
      </c>
      <c r="J1146" t="s">
        <v>49</v>
      </c>
      <c r="K1146">
        <v>2</v>
      </c>
      <c r="L1146" s="3">
        <f>Working_Data[[#This Row],[price2]]/Working_Data[[#This Row],[quantity]]</f>
        <v>97.89</v>
      </c>
      <c r="M1146" s="3">
        <v>195.78</v>
      </c>
      <c r="N1146" t="s">
        <v>50</v>
      </c>
      <c r="O1146">
        <v>15</v>
      </c>
      <c r="P1146" s="1">
        <v>45589</v>
      </c>
      <c r="Q1146">
        <v>235</v>
      </c>
      <c r="R1146" t="s">
        <v>43</v>
      </c>
      <c r="S1146">
        <v>3</v>
      </c>
      <c r="T1146" s="1">
        <v>45964</v>
      </c>
      <c r="U1146" t="s">
        <v>30</v>
      </c>
      <c r="V1146" t="str">
        <f>TEXT(WEEKDAY(Working_Data[[#This Row],[order_date]],1),"DDDD")</f>
        <v>Wednesday</v>
      </c>
      <c r="W1146" t="str">
        <f>TEXT(Working_Data[[#This Row],[order_date]],"mmmm")</f>
        <v>May</v>
      </c>
      <c r="X1146" s="7">
        <f>Working_Data[[#This Row],[last_order_date]]-Working_Data[[#This Row],[signup_date]]</f>
        <v>161</v>
      </c>
      <c r="Y1146" s="7">
        <f>IF(Working_Data[[#This Row],[churned]]="Active",1,0)</f>
        <v>0</v>
      </c>
      <c r="Z1146" s="7">
        <f>YEAR(Working_Data[[#This Row],[order_date]])</f>
        <v>2024</v>
      </c>
    </row>
    <row r="1147" spans="1:26" x14ac:dyDescent="0.25">
      <c r="A1147" t="s">
        <v>2344</v>
      </c>
      <c r="B1147" t="s">
        <v>38</v>
      </c>
      <c r="C1147" t="s">
        <v>39</v>
      </c>
      <c r="D1147" t="s">
        <v>52</v>
      </c>
      <c r="E1147" s="1">
        <v>45620</v>
      </c>
      <c r="F1147" t="s">
        <v>2345</v>
      </c>
      <c r="G1147" s="1">
        <v>45444</v>
      </c>
      <c r="H1147" t="s">
        <v>47</v>
      </c>
      <c r="I1147" t="s">
        <v>63</v>
      </c>
      <c r="J1147" t="s">
        <v>59</v>
      </c>
      <c r="K1147">
        <v>2</v>
      </c>
      <c r="L1147" s="3">
        <f>Working_Data[[#This Row],[price2]]/Working_Data[[#This Row],[quantity]]</f>
        <v>706.84</v>
      </c>
      <c r="M1147" s="3">
        <v>1413.68</v>
      </c>
      <c r="N1147" t="s">
        <v>50</v>
      </c>
      <c r="O1147">
        <v>12</v>
      </c>
      <c r="P1147" s="1">
        <v>45743</v>
      </c>
      <c r="Q1147">
        <v>168</v>
      </c>
      <c r="R1147" t="s">
        <v>43</v>
      </c>
      <c r="S1147">
        <v>4</v>
      </c>
      <c r="T1147" s="1">
        <v>45682</v>
      </c>
      <c r="U1147" t="s">
        <v>60</v>
      </c>
      <c r="V1147" t="str">
        <f>TEXT(WEEKDAY(Working_Data[[#This Row],[order_date]],1),"DDDD")</f>
        <v>Saturday</v>
      </c>
      <c r="W1147" t="str">
        <f>TEXT(Working_Data[[#This Row],[order_date]],"mmmm")</f>
        <v>June</v>
      </c>
      <c r="X1147" s="7">
        <f>Working_Data[[#This Row],[last_order_date]]-Working_Data[[#This Row],[signup_date]]</f>
        <v>123</v>
      </c>
      <c r="Y1147" s="7">
        <f>IF(Working_Data[[#This Row],[churned]]="Active",1,0)</f>
        <v>0</v>
      </c>
      <c r="Z1147" s="7">
        <f>YEAR(Working_Data[[#This Row],[order_date]])</f>
        <v>2024</v>
      </c>
    </row>
    <row r="1148" spans="1:26" x14ac:dyDescent="0.25">
      <c r="A1148" t="s">
        <v>2346</v>
      </c>
      <c r="B1148" t="s">
        <v>21</v>
      </c>
      <c r="C1148" t="s">
        <v>39</v>
      </c>
      <c r="D1148" t="s">
        <v>56</v>
      </c>
      <c r="E1148" s="1">
        <v>45242</v>
      </c>
      <c r="F1148" t="s">
        <v>2347</v>
      </c>
      <c r="G1148" s="1">
        <v>45444</v>
      </c>
      <c r="H1148" t="s">
        <v>41</v>
      </c>
      <c r="I1148" t="s">
        <v>63</v>
      </c>
      <c r="J1148" t="s">
        <v>49</v>
      </c>
      <c r="K1148">
        <v>3</v>
      </c>
      <c r="L1148" s="3">
        <f>Working_Data[[#This Row],[price2]]/Working_Data[[#This Row],[quantity]]</f>
        <v>388.91</v>
      </c>
      <c r="M1148" s="3">
        <v>1166.73</v>
      </c>
      <c r="N1148" t="s">
        <v>28</v>
      </c>
      <c r="O1148">
        <v>4</v>
      </c>
      <c r="P1148" s="1">
        <v>45769</v>
      </c>
      <c r="Q1148">
        <v>286</v>
      </c>
      <c r="R1148" t="s">
        <v>43</v>
      </c>
      <c r="S1148">
        <v>4</v>
      </c>
      <c r="T1148" s="1">
        <v>45641</v>
      </c>
      <c r="U1148" t="s">
        <v>60</v>
      </c>
      <c r="V1148" t="str">
        <f>TEXT(WEEKDAY(Working_Data[[#This Row],[order_date]],1),"DDDD")</f>
        <v>Saturday</v>
      </c>
      <c r="W1148" t="str">
        <f>TEXT(Working_Data[[#This Row],[order_date]],"mmmm")</f>
        <v>June</v>
      </c>
      <c r="X1148" s="7">
        <f>Working_Data[[#This Row],[last_order_date]]-Working_Data[[#This Row],[signup_date]]</f>
        <v>527</v>
      </c>
      <c r="Y1148" s="7">
        <f>IF(Working_Data[[#This Row],[churned]]="Active",1,0)</f>
        <v>0</v>
      </c>
      <c r="Z1148" s="7">
        <f>YEAR(Working_Data[[#This Row],[order_date]])</f>
        <v>2024</v>
      </c>
    </row>
    <row r="1149" spans="1:26" x14ac:dyDescent="0.25">
      <c r="A1149" t="s">
        <v>2348</v>
      </c>
      <c r="B1149" t="s">
        <v>21</v>
      </c>
      <c r="C1149" t="s">
        <v>82</v>
      </c>
      <c r="D1149" t="s">
        <v>32</v>
      </c>
      <c r="E1149" s="1">
        <v>45902</v>
      </c>
      <c r="F1149" t="s">
        <v>2349</v>
      </c>
      <c r="G1149" s="1">
        <v>45444</v>
      </c>
      <c r="H1149" t="s">
        <v>25</v>
      </c>
      <c r="I1149" t="s">
        <v>54</v>
      </c>
      <c r="J1149" t="s">
        <v>64</v>
      </c>
      <c r="K1149">
        <v>4</v>
      </c>
      <c r="L1149" s="3">
        <f>Working_Data[[#This Row],[price2]]/Working_Data[[#This Row],[quantity]]</f>
        <v>203.42250000000001</v>
      </c>
      <c r="M1149" s="3">
        <v>813.69</v>
      </c>
      <c r="N1149" t="s">
        <v>50</v>
      </c>
      <c r="O1149">
        <v>14</v>
      </c>
      <c r="P1149" s="1">
        <v>45962</v>
      </c>
      <c r="Q1149">
        <v>437</v>
      </c>
      <c r="R1149" t="s">
        <v>43</v>
      </c>
      <c r="S1149">
        <v>5</v>
      </c>
      <c r="T1149" s="1">
        <v>45964</v>
      </c>
      <c r="U1149" t="s">
        <v>36</v>
      </c>
      <c r="V1149" t="str">
        <f>TEXT(WEEKDAY(Working_Data[[#This Row],[order_date]],1),"DDDD")</f>
        <v>Saturday</v>
      </c>
      <c r="W1149" t="str">
        <f>TEXT(Working_Data[[#This Row],[order_date]],"mmmm")</f>
        <v>June</v>
      </c>
      <c r="X1149" s="7">
        <f>Working_Data[[#This Row],[last_order_date]]-Working_Data[[#This Row],[signup_date]]</f>
        <v>60</v>
      </c>
      <c r="Y1149" s="7">
        <f>IF(Working_Data[[#This Row],[churned]]="Active",1,0)</f>
        <v>0</v>
      </c>
      <c r="Z1149" s="7">
        <f>YEAR(Working_Data[[#This Row],[order_date]])</f>
        <v>2024</v>
      </c>
    </row>
    <row r="1150" spans="1:26" x14ac:dyDescent="0.25">
      <c r="A1150" t="s">
        <v>2350</v>
      </c>
      <c r="B1150" t="s">
        <v>38</v>
      </c>
      <c r="C1150" t="s">
        <v>22</v>
      </c>
      <c r="D1150" t="s">
        <v>23</v>
      </c>
      <c r="E1150" s="1">
        <v>45260</v>
      </c>
      <c r="F1150" t="s">
        <v>2351</v>
      </c>
      <c r="G1150" s="1">
        <v>45444</v>
      </c>
      <c r="H1150" t="s">
        <v>47</v>
      </c>
      <c r="I1150" t="s">
        <v>48</v>
      </c>
      <c r="J1150" t="s">
        <v>27</v>
      </c>
      <c r="K1150">
        <v>5</v>
      </c>
      <c r="L1150" s="3">
        <f>Working_Data[[#This Row],[price2]]/Working_Data[[#This Row],[quantity]]</f>
        <v>212.27600000000001</v>
      </c>
      <c r="M1150" s="3">
        <v>1061.3800000000001</v>
      </c>
      <c r="N1150" t="s">
        <v>50</v>
      </c>
      <c r="O1150">
        <v>25</v>
      </c>
      <c r="P1150" s="1">
        <v>45659</v>
      </c>
      <c r="Q1150">
        <v>15</v>
      </c>
      <c r="R1150" t="s">
        <v>29</v>
      </c>
      <c r="S1150">
        <v>5</v>
      </c>
      <c r="T1150" s="1">
        <v>45784</v>
      </c>
      <c r="U1150" t="s">
        <v>60</v>
      </c>
      <c r="V1150" t="str">
        <f>TEXT(WEEKDAY(Working_Data[[#This Row],[order_date]],1),"DDDD")</f>
        <v>Saturday</v>
      </c>
      <c r="W1150" t="str">
        <f>TEXT(Working_Data[[#This Row],[order_date]],"mmmm")</f>
        <v>June</v>
      </c>
      <c r="X1150" s="7">
        <f>Working_Data[[#This Row],[last_order_date]]-Working_Data[[#This Row],[signup_date]]</f>
        <v>399</v>
      </c>
      <c r="Y1150" s="7">
        <f>IF(Working_Data[[#This Row],[churned]]="Active",1,0)</f>
        <v>1</v>
      </c>
      <c r="Z1150" s="7">
        <f>YEAR(Working_Data[[#This Row],[order_date]])</f>
        <v>2024</v>
      </c>
    </row>
    <row r="1151" spans="1:26" x14ac:dyDescent="0.25">
      <c r="A1151" t="s">
        <v>2352</v>
      </c>
      <c r="B1151" t="s">
        <v>38</v>
      </c>
      <c r="C1151" t="s">
        <v>22</v>
      </c>
      <c r="D1151" t="s">
        <v>77</v>
      </c>
      <c r="E1151" s="1">
        <v>45774</v>
      </c>
      <c r="F1151" t="s">
        <v>2353</v>
      </c>
      <c r="G1151" s="1">
        <v>45444</v>
      </c>
      <c r="H1151" t="s">
        <v>25</v>
      </c>
      <c r="I1151" t="s">
        <v>54</v>
      </c>
      <c r="J1151" t="s">
        <v>67</v>
      </c>
      <c r="K1151">
        <v>2</v>
      </c>
      <c r="L1151" s="3">
        <f>Working_Data[[#This Row],[price2]]/Working_Data[[#This Row],[quantity]]</f>
        <v>177.4</v>
      </c>
      <c r="M1151" s="3">
        <v>354.8</v>
      </c>
      <c r="N1151" t="s">
        <v>35</v>
      </c>
      <c r="O1151">
        <v>2</v>
      </c>
      <c r="P1151" s="1">
        <v>45614</v>
      </c>
      <c r="Q1151">
        <v>368</v>
      </c>
      <c r="R1151" t="s">
        <v>29</v>
      </c>
      <c r="S1151">
        <v>5</v>
      </c>
      <c r="T1151" s="1">
        <v>45686</v>
      </c>
      <c r="U1151" t="s">
        <v>60</v>
      </c>
      <c r="V1151" t="str">
        <f>TEXT(WEEKDAY(Working_Data[[#This Row],[order_date]],1),"DDDD")</f>
        <v>Saturday</v>
      </c>
      <c r="W1151" t="str">
        <f>TEXT(Working_Data[[#This Row],[order_date]],"mmmm")</f>
        <v>June</v>
      </c>
      <c r="X1151" s="7">
        <f>Working_Data[[#This Row],[last_order_date]]-Working_Data[[#This Row],[signup_date]]</f>
        <v>-160</v>
      </c>
      <c r="Y1151" s="7">
        <f>IF(Working_Data[[#This Row],[churned]]="Active",1,0)</f>
        <v>1</v>
      </c>
      <c r="Z1151" s="7">
        <f>YEAR(Working_Data[[#This Row],[order_date]])</f>
        <v>2024</v>
      </c>
    </row>
    <row r="1152" spans="1:26" x14ac:dyDescent="0.25">
      <c r="A1152" t="s">
        <v>2354</v>
      </c>
      <c r="B1152" t="s">
        <v>21</v>
      </c>
      <c r="C1152" t="s">
        <v>82</v>
      </c>
      <c r="D1152" t="s">
        <v>32</v>
      </c>
      <c r="E1152" s="1">
        <v>45375</v>
      </c>
      <c r="F1152" t="s">
        <v>2355</v>
      </c>
      <c r="G1152" s="1">
        <v>45474</v>
      </c>
      <c r="H1152" t="s">
        <v>47</v>
      </c>
      <c r="I1152" t="s">
        <v>48</v>
      </c>
      <c r="J1152" t="s">
        <v>59</v>
      </c>
      <c r="K1152">
        <v>5</v>
      </c>
      <c r="L1152" s="3">
        <f>Working_Data[[#This Row],[price2]]/Working_Data[[#This Row],[quantity]]</f>
        <v>296.47800000000001</v>
      </c>
      <c r="M1152" s="3">
        <v>1482.39</v>
      </c>
      <c r="N1152" t="s">
        <v>35</v>
      </c>
      <c r="O1152">
        <v>37</v>
      </c>
      <c r="P1152" s="1">
        <v>45832</v>
      </c>
      <c r="Q1152">
        <v>141</v>
      </c>
      <c r="R1152" t="s">
        <v>29</v>
      </c>
      <c r="S1152">
        <v>5</v>
      </c>
      <c r="T1152" s="1">
        <v>45967</v>
      </c>
      <c r="U1152" t="s">
        <v>30</v>
      </c>
      <c r="V1152" t="str">
        <f>TEXT(WEEKDAY(Working_Data[[#This Row],[order_date]],1),"DDDD")</f>
        <v>Monday</v>
      </c>
      <c r="W1152" t="str">
        <f>TEXT(Working_Data[[#This Row],[order_date]],"mmmm")</f>
        <v>July</v>
      </c>
      <c r="X1152" s="7">
        <f>Working_Data[[#This Row],[last_order_date]]-Working_Data[[#This Row],[signup_date]]</f>
        <v>457</v>
      </c>
      <c r="Y1152" s="7">
        <f>IF(Working_Data[[#This Row],[churned]]="Active",1,0)</f>
        <v>1</v>
      </c>
      <c r="Z1152" s="7">
        <f>YEAR(Working_Data[[#This Row],[order_date]])</f>
        <v>2024</v>
      </c>
    </row>
    <row r="1153" spans="1:26" x14ac:dyDescent="0.25">
      <c r="A1153" t="s">
        <v>2356</v>
      </c>
      <c r="B1153" t="s">
        <v>45</v>
      </c>
      <c r="C1153" t="s">
        <v>39</v>
      </c>
      <c r="D1153" t="s">
        <v>52</v>
      </c>
      <c r="E1153" s="1">
        <v>45737</v>
      </c>
      <c r="F1153" t="s">
        <v>2357</v>
      </c>
      <c r="G1153" s="1">
        <v>45474</v>
      </c>
      <c r="H1153" t="s">
        <v>41</v>
      </c>
      <c r="I1153" t="s">
        <v>63</v>
      </c>
      <c r="J1153" t="s">
        <v>59</v>
      </c>
      <c r="K1153">
        <v>3</v>
      </c>
      <c r="L1153" s="3">
        <f>Working_Data[[#This Row],[price2]]/Working_Data[[#This Row],[quantity]]</f>
        <v>121.13666666666667</v>
      </c>
      <c r="M1153" s="3">
        <v>363.41</v>
      </c>
      <c r="N1153" t="s">
        <v>28</v>
      </c>
      <c r="O1153">
        <v>7</v>
      </c>
      <c r="P1153" s="1">
        <v>45672</v>
      </c>
      <c r="Q1153">
        <v>309</v>
      </c>
      <c r="R1153" t="s">
        <v>29</v>
      </c>
      <c r="S1153">
        <v>3</v>
      </c>
      <c r="T1153" s="1">
        <v>45800</v>
      </c>
      <c r="U1153" t="s">
        <v>30</v>
      </c>
      <c r="V1153" t="str">
        <f>TEXT(WEEKDAY(Working_Data[[#This Row],[order_date]],1),"DDDD")</f>
        <v>Monday</v>
      </c>
      <c r="W1153" t="str">
        <f>TEXT(Working_Data[[#This Row],[order_date]],"mmmm")</f>
        <v>July</v>
      </c>
      <c r="X1153" s="7">
        <f>Working_Data[[#This Row],[last_order_date]]-Working_Data[[#This Row],[signup_date]]</f>
        <v>-65</v>
      </c>
      <c r="Y1153" s="7">
        <f>IF(Working_Data[[#This Row],[churned]]="Active",1,0)</f>
        <v>1</v>
      </c>
      <c r="Z1153" s="7">
        <f>YEAR(Working_Data[[#This Row],[order_date]])</f>
        <v>2024</v>
      </c>
    </row>
    <row r="1154" spans="1:26" x14ac:dyDescent="0.25">
      <c r="A1154" t="s">
        <v>2358</v>
      </c>
      <c r="B1154" t="s">
        <v>45</v>
      </c>
      <c r="C1154" t="s">
        <v>22</v>
      </c>
      <c r="D1154" t="s">
        <v>32</v>
      </c>
      <c r="E1154" s="1">
        <v>45773</v>
      </c>
      <c r="F1154" t="s">
        <v>2359</v>
      </c>
      <c r="G1154" s="1">
        <v>45474</v>
      </c>
      <c r="H1154" t="s">
        <v>34</v>
      </c>
      <c r="I1154" t="s">
        <v>42</v>
      </c>
      <c r="J1154" t="s">
        <v>67</v>
      </c>
      <c r="K1154">
        <v>2</v>
      </c>
      <c r="L1154" s="3">
        <f>Working_Data[[#This Row],[price2]]/Working_Data[[#This Row],[quantity]]</f>
        <v>470.51499999999999</v>
      </c>
      <c r="M1154" s="3">
        <v>941.03</v>
      </c>
      <c r="N1154" t="s">
        <v>28</v>
      </c>
      <c r="O1154">
        <v>30</v>
      </c>
      <c r="P1154" s="1">
        <v>45554</v>
      </c>
      <c r="Q1154">
        <v>169</v>
      </c>
      <c r="R1154" t="s">
        <v>43</v>
      </c>
      <c r="S1154">
        <v>2</v>
      </c>
      <c r="T1154" s="1">
        <v>45680</v>
      </c>
      <c r="U1154" t="s">
        <v>36</v>
      </c>
      <c r="V1154" t="str">
        <f>TEXT(WEEKDAY(Working_Data[[#This Row],[order_date]],1),"DDDD")</f>
        <v>Monday</v>
      </c>
      <c r="W1154" t="str">
        <f>TEXT(Working_Data[[#This Row],[order_date]],"mmmm")</f>
        <v>July</v>
      </c>
      <c r="X1154" s="7">
        <f>Working_Data[[#This Row],[last_order_date]]-Working_Data[[#This Row],[signup_date]]</f>
        <v>-219</v>
      </c>
      <c r="Y1154" s="7">
        <f>IF(Working_Data[[#This Row],[churned]]="Active",1,0)</f>
        <v>0</v>
      </c>
      <c r="Z1154" s="7">
        <f>YEAR(Working_Data[[#This Row],[order_date]])</f>
        <v>2024</v>
      </c>
    </row>
    <row r="1155" spans="1:26" x14ac:dyDescent="0.25">
      <c r="A1155" t="s">
        <v>2360</v>
      </c>
      <c r="B1155" t="s">
        <v>21</v>
      </c>
      <c r="C1155" t="s">
        <v>22</v>
      </c>
      <c r="D1155" t="s">
        <v>23</v>
      </c>
      <c r="E1155" s="1">
        <v>45545</v>
      </c>
      <c r="F1155" t="s">
        <v>2361</v>
      </c>
      <c r="G1155" s="1">
        <v>45474</v>
      </c>
      <c r="H1155" t="s">
        <v>34</v>
      </c>
      <c r="I1155" t="s">
        <v>42</v>
      </c>
      <c r="J1155" t="s">
        <v>64</v>
      </c>
      <c r="K1155">
        <v>3</v>
      </c>
      <c r="L1155" s="3">
        <f>Working_Data[[#This Row],[price2]]/Working_Data[[#This Row],[quantity]]</f>
        <v>242.11</v>
      </c>
      <c r="M1155" s="3">
        <v>726.33</v>
      </c>
      <c r="N1155" t="s">
        <v>50</v>
      </c>
      <c r="O1155">
        <v>35</v>
      </c>
      <c r="P1155" s="1">
        <v>45696</v>
      </c>
      <c r="Q1155">
        <v>174</v>
      </c>
      <c r="R1155" t="s">
        <v>43</v>
      </c>
      <c r="S1155">
        <v>1</v>
      </c>
      <c r="T1155" s="1">
        <v>45734</v>
      </c>
      <c r="U1155" t="s">
        <v>60</v>
      </c>
      <c r="V1155" t="str">
        <f>TEXT(WEEKDAY(Working_Data[[#This Row],[order_date]],1),"DDDD")</f>
        <v>Monday</v>
      </c>
      <c r="W1155" t="str">
        <f>TEXT(Working_Data[[#This Row],[order_date]],"mmmm")</f>
        <v>July</v>
      </c>
      <c r="X1155" s="7">
        <f>Working_Data[[#This Row],[last_order_date]]-Working_Data[[#This Row],[signup_date]]</f>
        <v>151</v>
      </c>
      <c r="Y1155" s="7">
        <f>IF(Working_Data[[#This Row],[churned]]="Active",1,0)</f>
        <v>0</v>
      </c>
      <c r="Z1155" s="7">
        <f>YEAR(Working_Data[[#This Row],[order_date]])</f>
        <v>2024</v>
      </c>
    </row>
    <row r="1156" spans="1:26" x14ac:dyDescent="0.25">
      <c r="A1156" t="s">
        <v>2362</v>
      </c>
      <c r="B1156" t="s">
        <v>45</v>
      </c>
      <c r="C1156" t="s">
        <v>82</v>
      </c>
      <c r="D1156" t="s">
        <v>32</v>
      </c>
      <c r="E1156" s="1">
        <v>45607</v>
      </c>
      <c r="F1156" t="s">
        <v>2363</v>
      </c>
      <c r="G1156" s="1">
        <v>45474</v>
      </c>
      <c r="H1156" t="s">
        <v>34</v>
      </c>
      <c r="I1156" t="s">
        <v>63</v>
      </c>
      <c r="J1156" t="s">
        <v>67</v>
      </c>
      <c r="K1156">
        <v>3</v>
      </c>
      <c r="L1156" s="3">
        <f>Working_Data[[#This Row],[price2]]/Working_Data[[#This Row],[quantity]]</f>
        <v>467.46333333333337</v>
      </c>
      <c r="M1156" s="3">
        <v>1402.39</v>
      </c>
      <c r="N1156" t="s">
        <v>50</v>
      </c>
      <c r="O1156">
        <v>47</v>
      </c>
      <c r="P1156" s="1">
        <v>45801</v>
      </c>
      <c r="Q1156">
        <v>266</v>
      </c>
      <c r="R1156" t="s">
        <v>29</v>
      </c>
      <c r="S1156">
        <v>1</v>
      </c>
      <c r="T1156" s="1">
        <v>45696</v>
      </c>
      <c r="U1156" t="s">
        <v>36</v>
      </c>
      <c r="V1156" t="str">
        <f>TEXT(WEEKDAY(Working_Data[[#This Row],[order_date]],1),"DDDD")</f>
        <v>Monday</v>
      </c>
      <c r="W1156" t="str">
        <f>TEXT(Working_Data[[#This Row],[order_date]],"mmmm")</f>
        <v>July</v>
      </c>
      <c r="X1156" s="7">
        <f>Working_Data[[#This Row],[last_order_date]]-Working_Data[[#This Row],[signup_date]]</f>
        <v>194</v>
      </c>
      <c r="Y1156" s="7">
        <f>IF(Working_Data[[#This Row],[churned]]="Active",1,0)</f>
        <v>1</v>
      </c>
      <c r="Z1156" s="7">
        <f>YEAR(Working_Data[[#This Row],[order_date]])</f>
        <v>2024</v>
      </c>
    </row>
    <row r="1157" spans="1:26" x14ac:dyDescent="0.25">
      <c r="A1157" t="s">
        <v>2364</v>
      </c>
      <c r="B1157" t="s">
        <v>38</v>
      </c>
      <c r="C1157" t="s">
        <v>39</v>
      </c>
      <c r="D1157" t="s">
        <v>23</v>
      </c>
      <c r="E1157" s="1">
        <v>45565</v>
      </c>
      <c r="F1157" t="s">
        <v>2365</v>
      </c>
      <c r="G1157" s="1">
        <v>45474</v>
      </c>
      <c r="H1157" t="s">
        <v>41</v>
      </c>
      <c r="I1157" t="s">
        <v>42</v>
      </c>
      <c r="J1157" t="s">
        <v>49</v>
      </c>
      <c r="K1157">
        <v>5</v>
      </c>
      <c r="L1157" s="3">
        <f>Working_Data[[#This Row],[price2]]/Working_Data[[#This Row],[quantity]]</f>
        <v>128.81199999999998</v>
      </c>
      <c r="M1157" s="3">
        <v>644.05999999999995</v>
      </c>
      <c r="N1157" t="s">
        <v>28</v>
      </c>
      <c r="O1157">
        <v>2</v>
      </c>
      <c r="P1157" s="1">
        <v>45718</v>
      </c>
      <c r="Q1157">
        <v>221</v>
      </c>
      <c r="R1157" t="s">
        <v>29</v>
      </c>
      <c r="S1157">
        <v>4</v>
      </c>
      <c r="T1157" s="1">
        <v>45302</v>
      </c>
      <c r="U1157" t="s">
        <v>30</v>
      </c>
      <c r="V1157" t="str">
        <f>TEXT(WEEKDAY(Working_Data[[#This Row],[order_date]],1),"DDDD")</f>
        <v>Monday</v>
      </c>
      <c r="W1157" t="str">
        <f>TEXT(Working_Data[[#This Row],[order_date]],"mmmm")</f>
        <v>July</v>
      </c>
      <c r="X1157" s="7">
        <f>Working_Data[[#This Row],[last_order_date]]-Working_Data[[#This Row],[signup_date]]</f>
        <v>153</v>
      </c>
      <c r="Y1157" s="7">
        <f>IF(Working_Data[[#This Row],[churned]]="Active",1,0)</f>
        <v>1</v>
      </c>
      <c r="Z1157" s="7">
        <f>YEAR(Working_Data[[#This Row],[order_date]])</f>
        <v>2024</v>
      </c>
    </row>
    <row r="1158" spans="1:26" x14ac:dyDescent="0.25">
      <c r="A1158" t="s">
        <v>2366</v>
      </c>
      <c r="B1158" t="s">
        <v>38</v>
      </c>
      <c r="C1158" t="s">
        <v>39</v>
      </c>
      <c r="D1158" t="s">
        <v>32</v>
      </c>
      <c r="E1158" s="1">
        <v>45357</v>
      </c>
      <c r="F1158" t="s">
        <v>2367</v>
      </c>
      <c r="G1158" s="1">
        <v>45474</v>
      </c>
      <c r="H1158" t="s">
        <v>47</v>
      </c>
      <c r="I1158" t="s">
        <v>26</v>
      </c>
      <c r="J1158" t="s">
        <v>59</v>
      </c>
      <c r="K1158">
        <v>4</v>
      </c>
      <c r="L1158" s="3">
        <f>Working_Data[[#This Row],[price2]]/Working_Data[[#This Row],[quantity]]</f>
        <v>166.3175</v>
      </c>
      <c r="M1158" s="3">
        <v>665.27</v>
      </c>
      <c r="N1158" t="s">
        <v>50</v>
      </c>
      <c r="O1158">
        <v>31</v>
      </c>
      <c r="P1158" s="1">
        <v>45823</v>
      </c>
      <c r="Q1158">
        <v>79</v>
      </c>
      <c r="R1158" t="s">
        <v>29</v>
      </c>
      <c r="S1158">
        <v>5</v>
      </c>
      <c r="T1158" s="1">
        <v>45360</v>
      </c>
      <c r="U1158" t="s">
        <v>60</v>
      </c>
      <c r="V1158" t="str">
        <f>TEXT(WEEKDAY(Working_Data[[#This Row],[order_date]],1),"DDDD")</f>
        <v>Monday</v>
      </c>
      <c r="W1158" t="str">
        <f>TEXT(Working_Data[[#This Row],[order_date]],"mmmm")</f>
        <v>July</v>
      </c>
      <c r="X1158" s="7">
        <f>Working_Data[[#This Row],[last_order_date]]-Working_Data[[#This Row],[signup_date]]</f>
        <v>466</v>
      </c>
      <c r="Y1158" s="7">
        <f>IF(Working_Data[[#This Row],[churned]]="Active",1,0)</f>
        <v>1</v>
      </c>
      <c r="Z1158" s="7">
        <f>YEAR(Working_Data[[#This Row],[order_date]])</f>
        <v>2024</v>
      </c>
    </row>
    <row r="1159" spans="1:26" x14ac:dyDescent="0.25">
      <c r="A1159" t="s">
        <v>2368</v>
      </c>
      <c r="B1159" t="s">
        <v>38</v>
      </c>
      <c r="C1159" t="s">
        <v>22</v>
      </c>
      <c r="D1159" t="s">
        <v>32</v>
      </c>
      <c r="E1159" s="1">
        <v>45492</v>
      </c>
      <c r="F1159" t="s">
        <v>2369</v>
      </c>
      <c r="G1159" s="1">
        <v>45474</v>
      </c>
      <c r="H1159" t="s">
        <v>58</v>
      </c>
      <c r="I1159" t="s">
        <v>42</v>
      </c>
      <c r="J1159" t="s">
        <v>64</v>
      </c>
      <c r="K1159">
        <v>5</v>
      </c>
      <c r="L1159" s="3">
        <f>Working_Data[[#This Row],[price2]]/Working_Data[[#This Row],[quantity]]</f>
        <v>119.648</v>
      </c>
      <c r="M1159" s="3">
        <v>598.24</v>
      </c>
      <c r="N1159" t="s">
        <v>28</v>
      </c>
      <c r="O1159">
        <v>49</v>
      </c>
      <c r="P1159" s="1">
        <v>45865</v>
      </c>
      <c r="Q1159">
        <v>8</v>
      </c>
      <c r="R1159" t="s">
        <v>43</v>
      </c>
      <c r="S1159">
        <v>4</v>
      </c>
      <c r="T1159" s="1">
        <v>45857</v>
      </c>
      <c r="U1159" t="s">
        <v>60</v>
      </c>
      <c r="V1159" t="str">
        <f>TEXT(WEEKDAY(Working_Data[[#This Row],[order_date]],1),"DDDD")</f>
        <v>Monday</v>
      </c>
      <c r="W1159" t="str">
        <f>TEXT(Working_Data[[#This Row],[order_date]],"mmmm")</f>
        <v>July</v>
      </c>
      <c r="X1159" s="7">
        <f>Working_Data[[#This Row],[last_order_date]]-Working_Data[[#This Row],[signup_date]]</f>
        <v>373</v>
      </c>
      <c r="Y1159" s="7">
        <f>IF(Working_Data[[#This Row],[churned]]="Active",1,0)</f>
        <v>0</v>
      </c>
      <c r="Z1159" s="7">
        <f>YEAR(Working_Data[[#This Row],[order_date]])</f>
        <v>2024</v>
      </c>
    </row>
    <row r="1160" spans="1:26" x14ac:dyDescent="0.25">
      <c r="A1160" t="s">
        <v>2370</v>
      </c>
      <c r="B1160" t="s">
        <v>38</v>
      </c>
      <c r="C1160" t="s">
        <v>39</v>
      </c>
      <c r="D1160" t="s">
        <v>52</v>
      </c>
      <c r="E1160" s="1">
        <v>45806</v>
      </c>
      <c r="F1160" t="s">
        <v>2371</v>
      </c>
      <c r="G1160" s="1">
        <v>45474</v>
      </c>
      <c r="H1160" t="s">
        <v>41</v>
      </c>
      <c r="I1160" t="s">
        <v>54</v>
      </c>
      <c r="J1160" t="s">
        <v>27</v>
      </c>
      <c r="K1160">
        <v>2</v>
      </c>
      <c r="L1160" s="3">
        <f>Working_Data[[#This Row],[price2]]/Working_Data[[#This Row],[quantity]]</f>
        <v>404.22</v>
      </c>
      <c r="M1160" s="3">
        <v>808.44</v>
      </c>
      <c r="N1160" t="s">
        <v>28</v>
      </c>
      <c r="O1160">
        <v>44</v>
      </c>
      <c r="P1160" s="1">
        <v>45676</v>
      </c>
      <c r="Q1160">
        <v>391</v>
      </c>
      <c r="R1160" t="s">
        <v>43</v>
      </c>
      <c r="S1160">
        <v>4</v>
      </c>
      <c r="T1160" s="1">
        <v>45645</v>
      </c>
      <c r="U1160" t="s">
        <v>36</v>
      </c>
      <c r="V1160" t="str">
        <f>TEXT(WEEKDAY(Working_Data[[#This Row],[order_date]],1),"DDDD")</f>
        <v>Monday</v>
      </c>
      <c r="W1160" t="str">
        <f>TEXT(Working_Data[[#This Row],[order_date]],"mmmm")</f>
        <v>July</v>
      </c>
      <c r="X1160" s="7">
        <f>Working_Data[[#This Row],[last_order_date]]-Working_Data[[#This Row],[signup_date]]</f>
        <v>-130</v>
      </c>
      <c r="Y1160" s="7">
        <f>IF(Working_Data[[#This Row],[churned]]="Active",1,0)</f>
        <v>0</v>
      </c>
      <c r="Z1160" s="7">
        <f>YEAR(Working_Data[[#This Row],[order_date]])</f>
        <v>2024</v>
      </c>
    </row>
    <row r="1161" spans="1:26" x14ac:dyDescent="0.25">
      <c r="A1161" t="s">
        <v>2372</v>
      </c>
      <c r="B1161" t="s">
        <v>38</v>
      </c>
      <c r="C1161" t="s">
        <v>22</v>
      </c>
      <c r="D1161" t="s">
        <v>56</v>
      </c>
      <c r="E1161" s="1">
        <v>45535</v>
      </c>
      <c r="F1161" t="s">
        <v>2373</v>
      </c>
      <c r="G1161" s="1">
        <v>45474</v>
      </c>
      <c r="H1161" t="s">
        <v>34</v>
      </c>
      <c r="I1161" t="s">
        <v>54</v>
      </c>
      <c r="J1161" t="s">
        <v>64</v>
      </c>
      <c r="K1161">
        <v>3</v>
      </c>
      <c r="L1161" s="3">
        <f>Working_Data[[#This Row],[price2]]/Working_Data[[#This Row],[quantity]]</f>
        <v>107.07666666666667</v>
      </c>
      <c r="M1161" s="3">
        <v>321.23</v>
      </c>
      <c r="N1161" t="s">
        <v>50</v>
      </c>
      <c r="O1161">
        <v>45</v>
      </c>
      <c r="P1161" s="1">
        <v>45889</v>
      </c>
      <c r="Q1161">
        <v>262</v>
      </c>
      <c r="R1161" t="s">
        <v>43</v>
      </c>
      <c r="S1161">
        <v>3</v>
      </c>
      <c r="T1161" s="1">
        <v>45691</v>
      </c>
      <c r="U1161" t="s">
        <v>30</v>
      </c>
      <c r="V1161" t="str">
        <f>TEXT(WEEKDAY(Working_Data[[#This Row],[order_date]],1),"DDDD")</f>
        <v>Monday</v>
      </c>
      <c r="W1161" t="str">
        <f>TEXT(Working_Data[[#This Row],[order_date]],"mmmm")</f>
        <v>July</v>
      </c>
      <c r="X1161" s="7">
        <f>Working_Data[[#This Row],[last_order_date]]-Working_Data[[#This Row],[signup_date]]</f>
        <v>354</v>
      </c>
      <c r="Y1161" s="7">
        <f>IF(Working_Data[[#This Row],[churned]]="Active",1,0)</f>
        <v>0</v>
      </c>
      <c r="Z1161" s="7">
        <f>YEAR(Working_Data[[#This Row],[order_date]])</f>
        <v>2024</v>
      </c>
    </row>
    <row r="1162" spans="1:26" x14ac:dyDescent="0.25">
      <c r="A1162" t="s">
        <v>2374</v>
      </c>
      <c r="B1162" t="s">
        <v>38</v>
      </c>
      <c r="C1162" t="s">
        <v>39</v>
      </c>
      <c r="D1162" t="s">
        <v>32</v>
      </c>
      <c r="E1162" s="1">
        <v>45372</v>
      </c>
      <c r="F1162" t="s">
        <v>2375</v>
      </c>
      <c r="G1162" s="1">
        <v>45474</v>
      </c>
      <c r="H1162" t="s">
        <v>34</v>
      </c>
      <c r="I1162" t="s">
        <v>48</v>
      </c>
      <c r="J1162" t="s">
        <v>27</v>
      </c>
      <c r="K1162">
        <v>4</v>
      </c>
      <c r="L1162" s="3">
        <f>Working_Data[[#This Row],[price2]]/Working_Data[[#This Row],[quantity]]</f>
        <v>133.94999999999999</v>
      </c>
      <c r="M1162" s="3">
        <v>535.79999999999995</v>
      </c>
      <c r="N1162" t="s">
        <v>50</v>
      </c>
      <c r="O1162">
        <v>27</v>
      </c>
      <c r="P1162" s="1">
        <v>45562</v>
      </c>
      <c r="Q1162">
        <v>486</v>
      </c>
      <c r="R1162" t="s">
        <v>29</v>
      </c>
      <c r="S1162">
        <v>1</v>
      </c>
      <c r="T1162" s="1">
        <v>45660</v>
      </c>
      <c r="U1162" t="s">
        <v>60</v>
      </c>
      <c r="V1162" t="str">
        <f>TEXT(WEEKDAY(Working_Data[[#This Row],[order_date]],1),"DDDD")</f>
        <v>Monday</v>
      </c>
      <c r="W1162" t="str">
        <f>TEXT(Working_Data[[#This Row],[order_date]],"mmmm")</f>
        <v>July</v>
      </c>
      <c r="X1162" s="7">
        <f>Working_Data[[#This Row],[last_order_date]]-Working_Data[[#This Row],[signup_date]]</f>
        <v>190</v>
      </c>
      <c r="Y1162" s="7">
        <f>IF(Working_Data[[#This Row],[churned]]="Active",1,0)</f>
        <v>1</v>
      </c>
      <c r="Z1162" s="7">
        <f>YEAR(Working_Data[[#This Row],[order_date]])</f>
        <v>2024</v>
      </c>
    </row>
    <row r="1163" spans="1:26" x14ac:dyDescent="0.25">
      <c r="A1163" t="s">
        <v>2376</v>
      </c>
      <c r="B1163" t="s">
        <v>38</v>
      </c>
      <c r="C1163" t="s">
        <v>22</v>
      </c>
      <c r="D1163" t="s">
        <v>52</v>
      </c>
      <c r="E1163" s="1">
        <v>45269</v>
      </c>
      <c r="F1163" t="s">
        <v>2377</v>
      </c>
      <c r="G1163" s="1">
        <v>45474</v>
      </c>
      <c r="H1163" t="s">
        <v>47</v>
      </c>
      <c r="I1163" t="s">
        <v>48</v>
      </c>
      <c r="J1163" t="s">
        <v>27</v>
      </c>
      <c r="K1163">
        <v>2</v>
      </c>
      <c r="L1163" s="3">
        <f>Working_Data[[#This Row],[price2]]/Working_Data[[#This Row],[quantity]]</f>
        <v>82.165000000000006</v>
      </c>
      <c r="M1163" s="3">
        <v>164.33</v>
      </c>
      <c r="N1163" t="s">
        <v>50</v>
      </c>
      <c r="O1163">
        <v>24</v>
      </c>
      <c r="P1163" s="1">
        <v>45711</v>
      </c>
      <c r="Q1163">
        <v>446</v>
      </c>
      <c r="R1163" t="s">
        <v>29</v>
      </c>
      <c r="S1163">
        <v>4</v>
      </c>
      <c r="T1163" s="1">
        <v>45650</v>
      </c>
      <c r="U1163" t="s">
        <v>36</v>
      </c>
      <c r="V1163" t="str">
        <f>TEXT(WEEKDAY(Working_Data[[#This Row],[order_date]],1),"DDDD")</f>
        <v>Monday</v>
      </c>
      <c r="W1163" t="str">
        <f>TEXT(Working_Data[[#This Row],[order_date]],"mmmm")</f>
        <v>July</v>
      </c>
      <c r="X1163" s="7">
        <f>Working_Data[[#This Row],[last_order_date]]-Working_Data[[#This Row],[signup_date]]</f>
        <v>442</v>
      </c>
      <c r="Y1163" s="7">
        <f>IF(Working_Data[[#This Row],[churned]]="Active",1,0)</f>
        <v>1</v>
      </c>
      <c r="Z1163" s="7">
        <f>YEAR(Working_Data[[#This Row],[order_date]])</f>
        <v>2024</v>
      </c>
    </row>
    <row r="1164" spans="1:26" x14ac:dyDescent="0.25">
      <c r="A1164" t="s">
        <v>2378</v>
      </c>
      <c r="B1164" t="s">
        <v>21</v>
      </c>
      <c r="C1164" t="s">
        <v>39</v>
      </c>
      <c r="D1164" t="s">
        <v>52</v>
      </c>
      <c r="E1164" s="1">
        <v>45704</v>
      </c>
      <c r="F1164" t="s">
        <v>2379</v>
      </c>
      <c r="G1164" s="1">
        <v>45474</v>
      </c>
      <c r="H1164" t="s">
        <v>47</v>
      </c>
      <c r="I1164" t="s">
        <v>26</v>
      </c>
      <c r="J1164" t="s">
        <v>27</v>
      </c>
      <c r="K1164">
        <v>2</v>
      </c>
      <c r="L1164" s="3">
        <f>Working_Data[[#This Row],[price2]]/Working_Data[[#This Row],[quantity]]</f>
        <v>244.125</v>
      </c>
      <c r="M1164" s="3">
        <v>488.25</v>
      </c>
      <c r="N1164" t="s">
        <v>50</v>
      </c>
      <c r="O1164">
        <v>32</v>
      </c>
      <c r="P1164" s="1">
        <v>45662</v>
      </c>
      <c r="Q1164">
        <v>422</v>
      </c>
      <c r="R1164" t="s">
        <v>43</v>
      </c>
      <c r="S1164">
        <v>3</v>
      </c>
      <c r="T1164" s="1">
        <v>45832</v>
      </c>
      <c r="U1164" t="s">
        <v>60</v>
      </c>
      <c r="V1164" t="str">
        <f>TEXT(WEEKDAY(Working_Data[[#This Row],[order_date]],1),"DDDD")</f>
        <v>Monday</v>
      </c>
      <c r="W1164" t="str">
        <f>TEXT(Working_Data[[#This Row],[order_date]],"mmmm")</f>
        <v>July</v>
      </c>
      <c r="X1164" s="7">
        <f>Working_Data[[#This Row],[last_order_date]]-Working_Data[[#This Row],[signup_date]]</f>
        <v>-42</v>
      </c>
      <c r="Y1164" s="7">
        <f>IF(Working_Data[[#This Row],[churned]]="Active",1,0)</f>
        <v>0</v>
      </c>
      <c r="Z1164" s="7">
        <f>YEAR(Working_Data[[#This Row],[order_date]])</f>
        <v>2024</v>
      </c>
    </row>
    <row r="1165" spans="1:26" x14ac:dyDescent="0.25">
      <c r="A1165" t="s">
        <v>2380</v>
      </c>
      <c r="B1165" t="s">
        <v>21</v>
      </c>
      <c r="C1165" t="s">
        <v>82</v>
      </c>
      <c r="D1165" t="s">
        <v>77</v>
      </c>
      <c r="E1165" s="1">
        <v>45902</v>
      </c>
      <c r="F1165" t="s">
        <v>2381</v>
      </c>
      <c r="G1165" s="1">
        <v>45505</v>
      </c>
      <c r="H1165" t="s">
        <v>34</v>
      </c>
      <c r="I1165" t="s">
        <v>42</v>
      </c>
      <c r="J1165" t="s">
        <v>49</v>
      </c>
      <c r="K1165">
        <v>5</v>
      </c>
      <c r="L1165" s="3">
        <f>Working_Data[[#This Row],[price2]]/Working_Data[[#This Row],[quantity]]</f>
        <v>269.92399999999998</v>
      </c>
      <c r="M1165" s="3">
        <v>1349.62</v>
      </c>
      <c r="N1165" t="s">
        <v>28</v>
      </c>
      <c r="O1165">
        <v>32</v>
      </c>
      <c r="P1165" s="1">
        <v>45877</v>
      </c>
      <c r="Q1165">
        <v>225</v>
      </c>
      <c r="R1165" t="s">
        <v>29</v>
      </c>
      <c r="S1165">
        <v>4</v>
      </c>
      <c r="T1165" s="1">
        <v>45586</v>
      </c>
      <c r="U1165" t="s">
        <v>60</v>
      </c>
      <c r="V1165" t="str">
        <f>TEXT(WEEKDAY(Working_Data[[#This Row],[order_date]],1),"DDDD")</f>
        <v>Thursday</v>
      </c>
      <c r="W1165" t="str">
        <f>TEXT(Working_Data[[#This Row],[order_date]],"mmmm")</f>
        <v>August</v>
      </c>
      <c r="X1165" s="7">
        <f>Working_Data[[#This Row],[last_order_date]]-Working_Data[[#This Row],[signup_date]]</f>
        <v>-25</v>
      </c>
      <c r="Y1165" s="7">
        <f>IF(Working_Data[[#This Row],[churned]]="Active",1,0)</f>
        <v>1</v>
      </c>
      <c r="Z1165" s="7">
        <f>YEAR(Working_Data[[#This Row],[order_date]])</f>
        <v>2024</v>
      </c>
    </row>
    <row r="1166" spans="1:26" x14ac:dyDescent="0.25">
      <c r="A1166" t="s">
        <v>2382</v>
      </c>
      <c r="B1166" t="s">
        <v>38</v>
      </c>
      <c r="C1166" t="s">
        <v>22</v>
      </c>
      <c r="D1166" t="s">
        <v>52</v>
      </c>
      <c r="E1166" s="1">
        <v>45932</v>
      </c>
      <c r="F1166" t="s">
        <v>2383</v>
      </c>
      <c r="G1166" s="1">
        <v>45505</v>
      </c>
      <c r="H1166" t="s">
        <v>41</v>
      </c>
      <c r="I1166" t="s">
        <v>42</v>
      </c>
      <c r="J1166" t="s">
        <v>27</v>
      </c>
      <c r="K1166">
        <v>2</v>
      </c>
      <c r="L1166" s="3">
        <f>Working_Data[[#This Row],[price2]]/Working_Data[[#This Row],[quantity]]</f>
        <v>688.86</v>
      </c>
      <c r="M1166" s="3">
        <v>1377.72</v>
      </c>
      <c r="N1166" t="s">
        <v>28</v>
      </c>
      <c r="O1166">
        <v>16</v>
      </c>
      <c r="P1166" s="1">
        <v>45845</v>
      </c>
      <c r="Q1166">
        <v>438</v>
      </c>
      <c r="R1166" t="s">
        <v>29</v>
      </c>
      <c r="S1166">
        <v>5</v>
      </c>
      <c r="T1166" s="1">
        <v>45741</v>
      </c>
      <c r="U1166" t="s">
        <v>60</v>
      </c>
      <c r="V1166" t="str">
        <f>TEXT(WEEKDAY(Working_Data[[#This Row],[order_date]],1),"DDDD")</f>
        <v>Thursday</v>
      </c>
      <c r="W1166" t="str">
        <f>TEXT(Working_Data[[#This Row],[order_date]],"mmmm")</f>
        <v>August</v>
      </c>
      <c r="X1166" s="7">
        <f>Working_Data[[#This Row],[last_order_date]]-Working_Data[[#This Row],[signup_date]]</f>
        <v>-87</v>
      </c>
      <c r="Y1166" s="7">
        <f>IF(Working_Data[[#This Row],[churned]]="Active",1,0)</f>
        <v>1</v>
      </c>
      <c r="Z1166" s="7">
        <f>YEAR(Working_Data[[#This Row],[order_date]])</f>
        <v>2024</v>
      </c>
    </row>
    <row r="1167" spans="1:26" x14ac:dyDescent="0.25">
      <c r="A1167" t="s">
        <v>2384</v>
      </c>
      <c r="B1167" t="s">
        <v>45</v>
      </c>
      <c r="C1167" t="s">
        <v>39</v>
      </c>
      <c r="D1167" t="s">
        <v>77</v>
      </c>
      <c r="E1167" s="1">
        <v>45884</v>
      </c>
      <c r="F1167" t="s">
        <v>2385</v>
      </c>
      <c r="G1167" s="1">
        <v>45505</v>
      </c>
      <c r="H1167" t="s">
        <v>34</v>
      </c>
      <c r="I1167" t="s">
        <v>26</v>
      </c>
      <c r="J1167" t="s">
        <v>67</v>
      </c>
      <c r="K1167">
        <v>2</v>
      </c>
      <c r="L1167" s="3">
        <f>Working_Data[[#This Row],[price2]]/Working_Data[[#This Row],[quantity]]</f>
        <v>328.74</v>
      </c>
      <c r="M1167" s="3">
        <v>657.48</v>
      </c>
      <c r="N1167" t="s">
        <v>35</v>
      </c>
      <c r="O1167">
        <v>5</v>
      </c>
      <c r="P1167" s="1">
        <v>45993</v>
      </c>
      <c r="Q1167">
        <v>353</v>
      </c>
      <c r="R1167" t="s">
        <v>29</v>
      </c>
      <c r="S1167">
        <v>3</v>
      </c>
      <c r="T1167" s="1">
        <v>45544</v>
      </c>
      <c r="U1167" t="s">
        <v>30</v>
      </c>
      <c r="V1167" t="str">
        <f>TEXT(WEEKDAY(Working_Data[[#This Row],[order_date]],1),"DDDD")</f>
        <v>Thursday</v>
      </c>
      <c r="W1167" t="str">
        <f>TEXT(Working_Data[[#This Row],[order_date]],"mmmm")</f>
        <v>August</v>
      </c>
      <c r="X1167" s="7">
        <f>Working_Data[[#This Row],[last_order_date]]-Working_Data[[#This Row],[signup_date]]</f>
        <v>109</v>
      </c>
      <c r="Y1167" s="7">
        <f>IF(Working_Data[[#This Row],[churned]]="Active",1,0)</f>
        <v>1</v>
      </c>
      <c r="Z1167" s="7">
        <f>YEAR(Working_Data[[#This Row],[order_date]])</f>
        <v>2024</v>
      </c>
    </row>
    <row r="1168" spans="1:26" x14ac:dyDescent="0.25">
      <c r="A1168" t="s">
        <v>2386</v>
      </c>
      <c r="B1168" t="s">
        <v>21</v>
      </c>
      <c r="C1168" t="s">
        <v>39</v>
      </c>
      <c r="D1168" t="s">
        <v>56</v>
      </c>
      <c r="E1168" s="1">
        <v>45499</v>
      </c>
      <c r="F1168" t="s">
        <v>2387</v>
      </c>
      <c r="G1168" s="1">
        <v>45505</v>
      </c>
      <c r="H1168" t="s">
        <v>47</v>
      </c>
      <c r="I1168" t="s">
        <v>63</v>
      </c>
      <c r="J1168" t="s">
        <v>59</v>
      </c>
      <c r="K1168">
        <v>3</v>
      </c>
      <c r="L1168" s="3">
        <f>Working_Data[[#This Row],[price2]]/Working_Data[[#This Row],[quantity]]</f>
        <v>189.32000000000002</v>
      </c>
      <c r="M1168" s="3">
        <v>567.96</v>
      </c>
      <c r="N1168" t="s">
        <v>35</v>
      </c>
      <c r="O1168">
        <v>2</v>
      </c>
      <c r="P1168" s="1">
        <v>45721</v>
      </c>
      <c r="Q1168">
        <v>212</v>
      </c>
      <c r="R1168" t="s">
        <v>43</v>
      </c>
      <c r="S1168">
        <v>5</v>
      </c>
      <c r="T1168" s="1">
        <v>45662</v>
      </c>
      <c r="U1168" t="s">
        <v>36</v>
      </c>
      <c r="V1168" t="str">
        <f>TEXT(WEEKDAY(Working_Data[[#This Row],[order_date]],1),"DDDD")</f>
        <v>Thursday</v>
      </c>
      <c r="W1168" t="str">
        <f>TEXT(Working_Data[[#This Row],[order_date]],"mmmm")</f>
        <v>August</v>
      </c>
      <c r="X1168" s="7">
        <f>Working_Data[[#This Row],[last_order_date]]-Working_Data[[#This Row],[signup_date]]</f>
        <v>222</v>
      </c>
      <c r="Y1168" s="7">
        <f>IF(Working_Data[[#This Row],[churned]]="Active",1,0)</f>
        <v>0</v>
      </c>
      <c r="Z1168" s="7">
        <f>YEAR(Working_Data[[#This Row],[order_date]])</f>
        <v>2024</v>
      </c>
    </row>
    <row r="1169" spans="1:26" x14ac:dyDescent="0.25">
      <c r="A1169" t="s">
        <v>2388</v>
      </c>
      <c r="B1169" t="s">
        <v>21</v>
      </c>
      <c r="C1169" t="s">
        <v>39</v>
      </c>
      <c r="D1169" t="s">
        <v>77</v>
      </c>
      <c r="E1169" s="1">
        <v>45257</v>
      </c>
      <c r="F1169" t="s">
        <v>2389</v>
      </c>
      <c r="G1169" s="1">
        <v>45505</v>
      </c>
      <c r="H1169" t="s">
        <v>41</v>
      </c>
      <c r="I1169" t="s">
        <v>54</v>
      </c>
      <c r="J1169" t="s">
        <v>67</v>
      </c>
      <c r="K1169">
        <v>4</v>
      </c>
      <c r="L1169" s="3">
        <f>Working_Data[[#This Row],[price2]]/Working_Data[[#This Row],[quantity]]</f>
        <v>237.58750000000001</v>
      </c>
      <c r="M1169" s="3">
        <v>950.35</v>
      </c>
      <c r="N1169" t="s">
        <v>50</v>
      </c>
      <c r="O1169">
        <v>7</v>
      </c>
      <c r="P1169" s="1">
        <v>45661</v>
      </c>
      <c r="Q1169">
        <v>433</v>
      </c>
      <c r="R1169" t="s">
        <v>29</v>
      </c>
      <c r="S1169">
        <v>2</v>
      </c>
      <c r="T1169" s="1">
        <v>45767</v>
      </c>
      <c r="U1169" t="s">
        <v>36</v>
      </c>
      <c r="V1169" t="str">
        <f>TEXT(WEEKDAY(Working_Data[[#This Row],[order_date]],1),"DDDD")</f>
        <v>Thursday</v>
      </c>
      <c r="W1169" t="str">
        <f>TEXT(Working_Data[[#This Row],[order_date]],"mmmm")</f>
        <v>August</v>
      </c>
      <c r="X1169" s="7">
        <f>Working_Data[[#This Row],[last_order_date]]-Working_Data[[#This Row],[signup_date]]</f>
        <v>404</v>
      </c>
      <c r="Y1169" s="7">
        <f>IF(Working_Data[[#This Row],[churned]]="Active",1,0)</f>
        <v>1</v>
      </c>
      <c r="Z1169" s="7">
        <f>YEAR(Working_Data[[#This Row],[order_date]])</f>
        <v>2024</v>
      </c>
    </row>
    <row r="1170" spans="1:26" x14ac:dyDescent="0.25">
      <c r="A1170" t="s">
        <v>2390</v>
      </c>
      <c r="B1170" t="s">
        <v>45</v>
      </c>
      <c r="C1170" t="s">
        <v>82</v>
      </c>
      <c r="D1170" t="s">
        <v>32</v>
      </c>
      <c r="E1170" s="1">
        <v>45783</v>
      </c>
      <c r="F1170" t="s">
        <v>2391</v>
      </c>
      <c r="G1170" s="1">
        <v>45505</v>
      </c>
      <c r="H1170" t="s">
        <v>34</v>
      </c>
      <c r="I1170" t="s">
        <v>26</v>
      </c>
      <c r="J1170" t="s">
        <v>59</v>
      </c>
      <c r="K1170">
        <v>3</v>
      </c>
      <c r="L1170" s="3">
        <f>Working_Data[[#This Row],[price2]]/Working_Data[[#This Row],[quantity]]</f>
        <v>177.36666666666667</v>
      </c>
      <c r="M1170" s="3">
        <v>532.1</v>
      </c>
      <c r="N1170" t="s">
        <v>28</v>
      </c>
      <c r="O1170">
        <v>27</v>
      </c>
      <c r="P1170" s="1">
        <v>45781</v>
      </c>
      <c r="Q1170">
        <v>373</v>
      </c>
      <c r="R1170" t="s">
        <v>29</v>
      </c>
      <c r="S1170">
        <v>2</v>
      </c>
      <c r="T1170" s="1">
        <v>45393</v>
      </c>
      <c r="U1170" t="s">
        <v>30</v>
      </c>
      <c r="V1170" t="str">
        <f>TEXT(WEEKDAY(Working_Data[[#This Row],[order_date]],1),"DDDD")</f>
        <v>Thursday</v>
      </c>
      <c r="W1170" t="str">
        <f>TEXT(Working_Data[[#This Row],[order_date]],"mmmm")</f>
        <v>August</v>
      </c>
      <c r="X1170" s="7">
        <f>Working_Data[[#This Row],[last_order_date]]-Working_Data[[#This Row],[signup_date]]</f>
        <v>-2</v>
      </c>
      <c r="Y1170" s="7">
        <f>IF(Working_Data[[#This Row],[churned]]="Active",1,0)</f>
        <v>1</v>
      </c>
      <c r="Z1170" s="7">
        <f>YEAR(Working_Data[[#This Row],[order_date]])</f>
        <v>2024</v>
      </c>
    </row>
    <row r="1171" spans="1:26" x14ac:dyDescent="0.25">
      <c r="A1171" t="s">
        <v>2392</v>
      </c>
      <c r="B1171" t="s">
        <v>21</v>
      </c>
      <c r="C1171" t="s">
        <v>22</v>
      </c>
      <c r="D1171" t="s">
        <v>52</v>
      </c>
      <c r="E1171" s="1">
        <v>45762</v>
      </c>
      <c r="F1171" t="s">
        <v>2393</v>
      </c>
      <c r="G1171" s="1">
        <v>45536</v>
      </c>
      <c r="H1171" t="s">
        <v>41</v>
      </c>
      <c r="I1171" t="s">
        <v>63</v>
      </c>
      <c r="J1171" t="s">
        <v>59</v>
      </c>
      <c r="K1171">
        <v>5</v>
      </c>
      <c r="L1171" s="3">
        <f>Working_Data[[#This Row],[price2]]/Working_Data[[#This Row],[quantity]]</f>
        <v>84.308000000000007</v>
      </c>
      <c r="M1171" s="3">
        <v>421.54</v>
      </c>
      <c r="N1171" t="s">
        <v>35</v>
      </c>
      <c r="O1171">
        <v>18</v>
      </c>
      <c r="P1171" s="1">
        <v>45781</v>
      </c>
      <c r="Q1171">
        <v>10</v>
      </c>
      <c r="R1171" t="s">
        <v>29</v>
      </c>
      <c r="S1171">
        <v>2</v>
      </c>
      <c r="T1171" s="1">
        <v>45331</v>
      </c>
      <c r="U1171" t="s">
        <v>60</v>
      </c>
      <c r="V1171" t="str">
        <f>TEXT(WEEKDAY(Working_Data[[#This Row],[order_date]],1),"DDDD")</f>
        <v>Sunday</v>
      </c>
      <c r="W1171" t="str">
        <f>TEXT(Working_Data[[#This Row],[order_date]],"mmmm")</f>
        <v>September</v>
      </c>
      <c r="X1171" s="7">
        <f>Working_Data[[#This Row],[last_order_date]]-Working_Data[[#This Row],[signup_date]]</f>
        <v>19</v>
      </c>
      <c r="Y1171" s="7">
        <f>IF(Working_Data[[#This Row],[churned]]="Active",1,0)</f>
        <v>1</v>
      </c>
      <c r="Z1171" s="7">
        <f>YEAR(Working_Data[[#This Row],[order_date]])</f>
        <v>2024</v>
      </c>
    </row>
    <row r="1172" spans="1:26" x14ac:dyDescent="0.25">
      <c r="A1172" t="s">
        <v>2394</v>
      </c>
      <c r="B1172" t="s">
        <v>45</v>
      </c>
      <c r="C1172" t="s">
        <v>82</v>
      </c>
      <c r="D1172" t="s">
        <v>52</v>
      </c>
      <c r="E1172" s="1">
        <v>45651</v>
      </c>
      <c r="F1172" t="s">
        <v>2395</v>
      </c>
      <c r="G1172" s="1">
        <v>45536</v>
      </c>
      <c r="H1172" t="s">
        <v>34</v>
      </c>
      <c r="I1172" t="s">
        <v>54</v>
      </c>
      <c r="J1172" t="s">
        <v>67</v>
      </c>
      <c r="K1172">
        <v>3</v>
      </c>
      <c r="L1172" s="3">
        <f>Working_Data[[#This Row],[price2]]/Working_Data[[#This Row],[quantity]]</f>
        <v>344.94333333333333</v>
      </c>
      <c r="M1172" s="3">
        <v>1034.83</v>
      </c>
      <c r="N1172" t="s">
        <v>35</v>
      </c>
      <c r="O1172">
        <v>37</v>
      </c>
      <c r="P1172" s="1">
        <v>45675</v>
      </c>
      <c r="Q1172">
        <v>405</v>
      </c>
      <c r="R1172" t="s">
        <v>29</v>
      </c>
      <c r="S1172">
        <v>1</v>
      </c>
      <c r="T1172" s="1">
        <v>45334</v>
      </c>
      <c r="U1172" t="s">
        <v>60</v>
      </c>
      <c r="V1172" t="str">
        <f>TEXT(WEEKDAY(Working_Data[[#This Row],[order_date]],1),"DDDD")</f>
        <v>Sunday</v>
      </c>
      <c r="W1172" t="str">
        <f>TEXT(Working_Data[[#This Row],[order_date]],"mmmm")</f>
        <v>September</v>
      </c>
      <c r="X1172" s="7">
        <f>Working_Data[[#This Row],[last_order_date]]-Working_Data[[#This Row],[signup_date]]</f>
        <v>24</v>
      </c>
      <c r="Y1172" s="7">
        <f>IF(Working_Data[[#This Row],[churned]]="Active",1,0)</f>
        <v>1</v>
      </c>
      <c r="Z1172" s="7">
        <f>YEAR(Working_Data[[#This Row],[order_date]])</f>
        <v>2024</v>
      </c>
    </row>
    <row r="1173" spans="1:26" x14ac:dyDescent="0.25">
      <c r="A1173" t="s">
        <v>2396</v>
      </c>
      <c r="B1173" t="s">
        <v>21</v>
      </c>
      <c r="C1173" t="s">
        <v>82</v>
      </c>
      <c r="D1173" t="s">
        <v>56</v>
      </c>
      <c r="E1173" s="1">
        <v>45795</v>
      </c>
      <c r="F1173" t="s">
        <v>2397</v>
      </c>
      <c r="G1173" s="1">
        <v>45536</v>
      </c>
      <c r="H1173" t="s">
        <v>47</v>
      </c>
      <c r="I1173" t="s">
        <v>42</v>
      </c>
      <c r="J1173" t="s">
        <v>27</v>
      </c>
      <c r="K1173">
        <v>2</v>
      </c>
      <c r="L1173" s="3">
        <f>Working_Data[[#This Row],[price2]]/Working_Data[[#This Row],[quantity]]</f>
        <v>174.245</v>
      </c>
      <c r="M1173" s="3">
        <v>348.49</v>
      </c>
      <c r="N1173" t="s">
        <v>50</v>
      </c>
      <c r="O1173">
        <v>3</v>
      </c>
      <c r="P1173" s="1">
        <v>45303</v>
      </c>
      <c r="Q1173">
        <v>475</v>
      </c>
      <c r="R1173" t="s">
        <v>43</v>
      </c>
      <c r="S1173">
        <v>3</v>
      </c>
      <c r="T1173" s="1">
        <v>45532</v>
      </c>
      <c r="U1173" t="s">
        <v>30</v>
      </c>
      <c r="V1173" t="str">
        <f>TEXT(WEEKDAY(Working_Data[[#This Row],[order_date]],1),"DDDD")</f>
        <v>Sunday</v>
      </c>
      <c r="W1173" t="str">
        <f>TEXT(Working_Data[[#This Row],[order_date]],"mmmm")</f>
        <v>September</v>
      </c>
      <c r="X1173" s="7">
        <f>Working_Data[[#This Row],[last_order_date]]-Working_Data[[#This Row],[signup_date]]</f>
        <v>-492</v>
      </c>
      <c r="Y1173" s="7">
        <f>IF(Working_Data[[#This Row],[churned]]="Active",1,0)</f>
        <v>0</v>
      </c>
      <c r="Z1173" s="7">
        <f>YEAR(Working_Data[[#This Row],[order_date]])</f>
        <v>2024</v>
      </c>
    </row>
    <row r="1174" spans="1:26" x14ac:dyDescent="0.25">
      <c r="A1174" t="s">
        <v>2398</v>
      </c>
      <c r="B1174" t="s">
        <v>45</v>
      </c>
      <c r="C1174" t="s">
        <v>22</v>
      </c>
      <c r="D1174" t="s">
        <v>52</v>
      </c>
      <c r="E1174" s="1">
        <v>45834</v>
      </c>
      <c r="F1174" t="s">
        <v>2399</v>
      </c>
      <c r="G1174" s="1">
        <v>45536</v>
      </c>
      <c r="H1174" t="s">
        <v>25</v>
      </c>
      <c r="I1174" t="s">
        <v>48</v>
      </c>
      <c r="J1174" t="s">
        <v>49</v>
      </c>
      <c r="K1174">
        <v>1</v>
      </c>
      <c r="L1174" s="3">
        <f>Working_Data[[#This Row],[price2]]/Working_Data[[#This Row],[quantity]]</f>
        <v>1012.8</v>
      </c>
      <c r="M1174" s="3">
        <v>1012.8</v>
      </c>
      <c r="N1174" t="s">
        <v>28</v>
      </c>
      <c r="O1174">
        <v>38</v>
      </c>
      <c r="P1174" s="1">
        <v>45821</v>
      </c>
      <c r="Q1174">
        <v>271</v>
      </c>
      <c r="R1174" t="s">
        <v>43</v>
      </c>
      <c r="S1174">
        <v>2</v>
      </c>
      <c r="T1174" s="1">
        <v>45780</v>
      </c>
      <c r="U1174" t="s">
        <v>60</v>
      </c>
      <c r="V1174" t="str">
        <f>TEXT(WEEKDAY(Working_Data[[#This Row],[order_date]],1),"DDDD")</f>
        <v>Sunday</v>
      </c>
      <c r="W1174" t="str">
        <f>TEXT(Working_Data[[#This Row],[order_date]],"mmmm")</f>
        <v>September</v>
      </c>
      <c r="X1174" s="7">
        <f>Working_Data[[#This Row],[last_order_date]]-Working_Data[[#This Row],[signup_date]]</f>
        <v>-13</v>
      </c>
      <c r="Y1174" s="7">
        <f>IF(Working_Data[[#This Row],[churned]]="Active",1,0)</f>
        <v>0</v>
      </c>
      <c r="Z1174" s="7">
        <f>YEAR(Working_Data[[#This Row],[order_date]])</f>
        <v>2024</v>
      </c>
    </row>
    <row r="1175" spans="1:26" x14ac:dyDescent="0.25">
      <c r="A1175" t="s">
        <v>2400</v>
      </c>
      <c r="B1175" t="s">
        <v>38</v>
      </c>
      <c r="C1175" t="s">
        <v>82</v>
      </c>
      <c r="D1175" t="s">
        <v>56</v>
      </c>
      <c r="E1175" s="1">
        <v>45535</v>
      </c>
      <c r="F1175" t="s">
        <v>2401</v>
      </c>
      <c r="G1175" s="1">
        <v>45536</v>
      </c>
      <c r="H1175" t="s">
        <v>58</v>
      </c>
      <c r="I1175" t="s">
        <v>63</v>
      </c>
      <c r="J1175" t="s">
        <v>59</v>
      </c>
      <c r="K1175">
        <v>5</v>
      </c>
      <c r="L1175" s="3">
        <f>Working_Data[[#This Row],[price2]]/Working_Data[[#This Row],[quantity]]</f>
        <v>286.75</v>
      </c>
      <c r="M1175" s="3">
        <v>1433.75</v>
      </c>
      <c r="N1175" t="s">
        <v>28</v>
      </c>
      <c r="O1175">
        <v>41</v>
      </c>
      <c r="P1175" s="1">
        <v>45421</v>
      </c>
      <c r="Q1175">
        <v>233</v>
      </c>
      <c r="R1175" t="s">
        <v>29</v>
      </c>
      <c r="S1175">
        <v>1</v>
      </c>
      <c r="T1175" s="1">
        <v>45637</v>
      </c>
      <c r="U1175" t="s">
        <v>60</v>
      </c>
      <c r="V1175" t="str">
        <f>TEXT(WEEKDAY(Working_Data[[#This Row],[order_date]],1),"DDDD")</f>
        <v>Sunday</v>
      </c>
      <c r="W1175" t="str">
        <f>TEXT(Working_Data[[#This Row],[order_date]],"mmmm")</f>
        <v>September</v>
      </c>
      <c r="X1175" s="7">
        <f>Working_Data[[#This Row],[last_order_date]]-Working_Data[[#This Row],[signup_date]]</f>
        <v>-114</v>
      </c>
      <c r="Y1175" s="7">
        <f>IF(Working_Data[[#This Row],[churned]]="Active",1,0)</f>
        <v>1</v>
      </c>
      <c r="Z1175" s="7">
        <f>YEAR(Working_Data[[#This Row],[order_date]])</f>
        <v>2024</v>
      </c>
    </row>
    <row r="1176" spans="1:26" x14ac:dyDescent="0.25">
      <c r="A1176" t="s">
        <v>2402</v>
      </c>
      <c r="B1176" t="s">
        <v>45</v>
      </c>
      <c r="C1176" t="s">
        <v>82</v>
      </c>
      <c r="D1176" t="s">
        <v>23</v>
      </c>
      <c r="E1176" s="1">
        <v>45421</v>
      </c>
      <c r="F1176" t="s">
        <v>2403</v>
      </c>
      <c r="G1176" s="1">
        <v>45536</v>
      </c>
      <c r="H1176" t="s">
        <v>58</v>
      </c>
      <c r="I1176" t="s">
        <v>48</v>
      </c>
      <c r="J1176" t="s">
        <v>49</v>
      </c>
      <c r="K1176">
        <v>2</v>
      </c>
      <c r="L1176" s="3">
        <f>Working_Data[[#This Row],[price2]]/Working_Data[[#This Row],[quantity]]</f>
        <v>175.64500000000001</v>
      </c>
      <c r="M1176" s="3">
        <v>351.29</v>
      </c>
      <c r="N1176" t="s">
        <v>28</v>
      </c>
      <c r="O1176">
        <v>31</v>
      </c>
      <c r="P1176" s="1">
        <v>45995</v>
      </c>
      <c r="Q1176">
        <v>167</v>
      </c>
      <c r="R1176" t="s">
        <v>43</v>
      </c>
      <c r="S1176">
        <v>2</v>
      </c>
      <c r="T1176" s="1">
        <v>45681</v>
      </c>
      <c r="U1176" t="s">
        <v>60</v>
      </c>
      <c r="V1176" t="str">
        <f>TEXT(WEEKDAY(Working_Data[[#This Row],[order_date]],1),"DDDD")</f>
        <v>Sunday</v>
      </c>
      <c r="W1176" t="str">
        <f>TEXT(Working_Data[[#This Row],[order_date]],"mmmm")</f>
        <v>September</v>
      </c>
      <c r="X1176" s="7">
        <f>Working_Data[[#This Row],[last_order_date]]-Working_Data[[#This Row],[signup_date]]</f>
        <v>574</v>
      </c>
      <c r="Y1176" s="7">
        <f>IF(Working_Data[[#This Row],[churned]]="Active",1,0)</f>
        <v>0</v>
      </c>
      <c r="Z1176" s="7">
        <f>YEAR(Working_Data[[#This Row],[order_date]])</f>
        <v>2024</v>
      </c>
    </row>
    <row r="1177" spans="1:26" x14ac:dyDescent="0.25">
      <c r="A1177" t="s">
        <v>2404</v>
      </c>
      <c r="B1177" t="s">
        <v>45</v>
      </c>
      <c r="C1177" t="s">
        <v>22</v>
      </c>
      <c r="D1177" t="s">
        <v>52</v>
      </c>
      <c r="E1177" s="1">
        <v>45670</v>
      </c>
      <c r="F1177" t="s">
        <v>2405</v>
      </c>
      <c r="G1177" s="1">
        <v>45536</v>
      </c>
      <c r="H1177" t="s">
        <v>41</v>
      </c>
      <c r="I1177" t="s">
        <v>26</v>
      </c>
      <c r="J1177" t="s">
        <v>64</v>
      </c>
      <c r="K1177">
        <v>1</v>
      </c>
      <c r="L1177" s="3">
        <f>Working_Data[[#This Row],[price2]]/Working_Data[[#This Row],[quantity]]</f>
        <v>1234.2</v>
      </c>
      <c r="M1177" s="3">
        <v>1234.2</v>
      </c>
      <c r="N1177" t="s">
        <v>35</v>
      </c>
      <c r="O1177">
        <v>29</v>
      </c>
      <c r="P1177" s="1">
        <v>45607</v>
      </c>
      <c r="Q1177">
        <v>346</v>
      </c>
      <c r="R1177" t="s">
        <v>43</v>
      </c>
      <c r="S1177">
        <v>3</v>
      </c>
      <c r="T1177" s="1">
        <v>45662</v>
      </c>
      <c r="U1177" t="s">
        <v>30</v>
      </c>
      <c r="V1177" t="str">
        <f>TEXT(WEEKDAY(Working_Data[[#This Row],[order_date]],1),"DDDD")</f>
        <v>Sunday</v>
      </c>
      <c r="W1177" t="str">
        <f>TEXT(Working_Data[[#This Row],[order_date]],"mmmm")</f>
        <v>September</v>
      </c>
      <c r="X1177" s="7">
        <f>Working_Data[[#This Row],[last_order_date]]-Working_Data[[#This Row],[signup_date]]</f>
        <v>-63</v>
      </c>
      <c r="Y1177" s="7">
        <f>IF(Working_Data[[#This Row],[churned]]="Active",1,0)</f>
        <v>0</v>
      </c>
      <c r="Z1177" s="7">
        <f>YEAR(Working_Data[[#This Row],[order_date]])</f>
        <v>2024</v>
      </c>
    </row>
    <row r="1178" spans="1:26" x14ac:dyDescent="0.25">
      <c r="A1178" t="s">
        <v>2406</v>
      </c>
      <c r="B1178" t="s">
        <v>45</v>
      </c>
      <c r="C1178" t="s">
        <v>22</v>
      </c>
      <c r="D1178" t="s">
        <v>77</v>
      </c>
      <c r="E1178" s="1">
        <v>45394</v>
      </c>
      <c r="F1178" t="s">
        <v>2407</v>
      </c>
      <c r="G1178" s="1">
        <v>45536</v>
      </c>
      <c r="H1178" t="s">
        <v>58</v>
      </c>
      <c r="I1178" t="s">
        <v>54</v>
      </c>
      <c r="J1178" t="s">
        <v>49</v>
      </c>
      <c r="K1178">
        <v>4</v>
      </c>
      <c r="L1178" s="3">
        <f>Working_Data[[#This Row],[price2]]/Working_Data[[#This Row],[quantity]]</f>
        <v>202.185</v>
      </c>
      <c r="M1178" s="3">
        <v>808.74</v>
      </c>
      <c r="N1178" t="s">
        <v>50</v>
      </c>
      <c r="O1178">
        <v>26</v>
      </c>
      <c r="P1178" s="1">
        <v>45904</v>
      </c>
      <c r="Q1178">
        <v>80</v>
      </c>
      <c r="R1178" t="s">
        <v>29</v>
      </c>
      <c r="S1178">
        <v>5</v>
      </c>
      <c r="T1178" s="1">
        <v>45693</v>
      </c>
      <c r="U1178" t="s">
        <v>60</v>
      </c>
      <c r="V1178" t="str">
        <f>TEXT(WEEKDAY(Working_Data[[#This Row],[order_date]],1),"DDDD")</f>
        <v>Sunday</v>
      </c>
      <c r="W1178" t="str">
        <f>TEXT(Working_Data[[#This Row],[order_date]],"mmmm")</f>
        <v>September</v>
      </c>
      <c r="X1178" s="7">
        <f>Working_Data[[#This Row],[last_order_date]]-Working_Data[[#This Row],[signup_date]]</f>
        <v>510</v>
      </c>
      <c r="Y1178" s="7">
        <f>IF(Working_Data[[#This Row],[churned]]="Active",1,0)</f>
        <v>1</v>
      </c>
      <c r="Z1178" s="7">
        <f>YEAR(Working_Data[[#This Row],[order_date]])</f>
        <v>2024</v>
      </c>
    </row>
    <row r="1179" spans="1:26" x14ac:dyDescent="0.25">
      <c r="A1179" t="s">
        <v>2408</v>
      </c>
      <c r="B1179" t="s">
        <v>45</v>
      </c>
      <c r="C1179" t="s">
        <v>82</v>
      </c>
      <c r="D1179" t="s">
        <v>77</v>
      </c>
      <c r="E1179" s="1">
        <v>45742</v>
      </c>
      <c r="F1179" t="s">
        <v>2409</v>
      </c>
      <c r="G1179" s="1">
        <v>45536</v>
      </c>
      <c r="H1179" t="s">
        <v>41</v>
      </c>
      <c r="I1179" t="s">
        <v>42</v>
      </c>
      <c r="J1179" t="s">
        <v>59</v>
      </c>
      <c r="K1179">
        <v>4</v>
      </c>
      <c r="L1179" s="3">
        <f>Working_Data[[#This Row],[price2]]/Working_Data[[#This Row],[quantity]]</f>
        <v>356.71249999999998</v>
      </c>
      <c r="M1179" s="3">
        <v>1426.85</v>
      </c>
      <c r="N1179" t="s">
        <v>28</v>
      </c>
      <c r="O1179">
        <v>9</v>
      </c>
      <c r="P1179" s="1">
        <v>45614</v>
      </c>
      <c r="Q1179">
        <v>156</v>
      </c>
      <c r="R1179" t="s">
        <v>43</v>
      </c>
      <c r="S1179">
        <v>4</v>
      </c>
      <c r="T1179" s="1">
        <v>45484</v>
      </c>
      <c r="U1179" t="s">
        <v>30</v>
      </c>
      <c r="V1179" t="str">
        <f>TEXT(WEEKDAY(Working_Data[[#This Row],[order_date]],1),"DDDD")</f>
        <v>Sunday</v>
      </c>
      <c r="W1179" t="str">
        <f>TEXT(Working_Data[[#This Row],[order_date]],"mmmm")</f>
        <v>September</v>
      </c>
      <c r="X1179" s="7">
        <f>Working_Data[[#This Row],[last_order_date]]-Working_Data[[#This Row],[signup_date]]</f>
        <v>-128</v>
      </c>
      <c r="Y1179" s="7">
        <f>IF(Working_Data[[#This Row],[churned]]="Active",1,0)</f>
        <v>0</v>
      </c>
      <c r="Z1179" s="7">
        <f>YEAR(Working_Data[[#This Row],[order_date]])</f>
        <v>2024</v>
      </c>
    </row>
    <row r="1180" spans="1:26" x14ac:dyDescent="0.25">
      <c r="A1180" t="s">
        <v>2410</v>
      </c>
      <c r="B1180" t="s">
        <v>45</v>
      </c>
      <c r="C1180" t="s">
        <v>22</v>
      </c>
      <c r="D1180" t="s">
        <v>77</v>
      </c>
      <c r="E1180" s="1">
        <v>45885</v>
      </c>
      <c r="F1180" t="s">
        <v>2411</v>
      </c>
      <c r="G1180" s="1">
        <v>45536</v>
      </c>
      <c r="H1180" t="s">
        <v>41</v>
      </c>
      <c r="I1180" t="s">
        <v>26</v>
      </c>
      <c r="J1180" t="s">
        <v>67</v>
      </c>
      <c r="K1180">
        <v>1</v>
      </c>
      <c r="L1180" s="3">
        <f>Working_Data[[#This Row],[price2]]/Working_Data[[#This Row],[quantity]]</f>
        <v>595.62</v>
      </c>
      <c r="M1180" s="3">
        <v>595.62</v>
      </c>
      <c r="N1180" t="s">
        <v>35</v>
      </c>
      <c r="O1180">
        <v>28</v>
      </c>
      <c r="P1180" s="1">
        <v>45884</v>
      </c>
      <c r="Q1180">
        <v>354</v>
      </c>
      <c r="R1180" t="s">
        <v>29</v>
      </c>
      <c r="S1180">
        <v>3</v>
      </c>
      <c r="T1180" s="1">
        <v>45996</v>
      </c>
      <c r="U1180" t="s">
        <v>36</v>
      </c>
      <c r="V1180" t="str">
        <f>TEXT(WEEKDAY(Working_Data[[#This Row],[order_date]],1),"DDDD")</f>
        <v>Sunday</v>
      </c>
      <c r="W1180" t="str">
        <f>TEXT(Working_Data[[#This Row],[order_date]],"mmmm")</f>
        <v>September</v>
      </c>
      <c r="X1180" s="7">
        <f>Working_Data[[#This Row],[last_order_date]]-Working_Data[[#This Row],[signup_date]]</f>
        <v>-1</v>
      </c>
      <c r="Y1180" s="7">
        <f>IF(Working_Data[[#This Row],[churned]]="Active",1,0)</f>
        <v>1</v>
      </c>
      <c r="Z1180" s="7">
        <f>YEAR(Working_Data[[#This Row],[order_date]])</f>
        <v>2024</v>
      </c>
    </row>
    <row r="1181" spans="1:26" x14ac:dyDescent="0.25">
      <c r="A1181" t="s">
        <v>2412</v>
      </c>
      <c r="B1181" t="s">
        <v>21</v>
      </c>
      <c r="C1181" t="s">
        <v>39</v>
      </c>
      <c r="D1181" t="s">
        <v>52</v>
      </c>
      <c r="E1181" s="1">
        <v>44995</v>
      </c>
      <c r="F1181" t="s">
        <v>2413</v>
      </c>
      <c r="G1181" s="1">
        <v>45566</v>
      </c>
      <c r="H1181" t="s">
        <v>25</v>
      </c>
      <c r="I1181" t="s">
        <v>26</v>
      </c>
      <c r="J1181" t="s">
        <v>27</v>
      </c>
      <c r="K1181">
        <v>3</v>
      </c>
      <c r="L1181" s="3">
        <f>Working_Data[[#This Row],[price2]]/Working_Data[[#This Row],[quantity]]</f>
        <v>430.38000000000005</v>
      </c>
      <c r="M1181" s="3">
        <v>1291.1400000000001</v>
      </c>
      <c r="N1181" t="s">
        <v>50</v>
      </c>
      <c r="O1181">
        <v>7</v>
      </c>
      <c r="P1181" s="1">
        <v>45890</v>
      </c>
      <c r="Q1181">
        <v>42</v>
      </c>
      <c r="R1181" t="s">
        <v>43</v>
      </c>
      <c r="S1181">
        <v>3</v>
      </c>
      <c r="T1181" s="1">
        <v>45625</v>
      </c>
      <c r="U1181" t="s">
        <v>30</v>
      </c>
      <c r="V1181" t="str">
        <f>TEXT(WEEKDAY(Working_Data[[#This Row],[order_date]],1),"DDDD")</f>
        <v>Tuesday</v>
      </c>
      <c r="W1181" t="str">
        <f>TEXT(Working_Data[[#This Row],[order_date]],"mmmm")</f>
        <v>October</v>
      </c>
      <c r="X1181" s="7">
        <f>Working_Data[[#This Row],[last_order_date]]-Working_Data[[#This Row],[signup_date]]</f>
        <v>895</v>
      </c>
      <c r="Y1181" s="7">
        <f>IF(Working_Data[[#This Row],[churned]]="Active",1,0)</f>
        <v>0</v>
      </c>
      <c r="Z1181" s="7">
        <f>YEAR(Working_Data[[#This Row],[order_date]])</f>
        <v>2024</v>
      </c>
    </row>
    <row r="1182" spans="1:26" x14ac:dyDescent="0.25">
      <c r="A1182" t="s">
        <v>2414</v>
      </c>
      <c r="B1182" t="s">
        <v>21</v>
      </c>
      <c r="C1182" t="s">
        <v>82</v>
      </c>
      <c r="D1182" t="s">
        <v>23</v>
      </c>
      <c r="E1182" s="1">
        <v>45776</v>
      </c>
      <c r="F1182" t="s">
        <v>2415</v>
      </c>
      <c r="G1182" s="1">
        <v>45566</v>
      </c>
      <c r="H1182" t="s">
        <v>25</v>
      </c>
      <c r="I1182" t="s">
        <v>48</v>
      </c>
      <c r="J1182" t="s">
        <v>27</v>
      </c>
      <c r="K1182">
        <v>3</v>
      </c>
      <c r="L1182" s="3">
        <f>Working_Data[[#This Row],[price2]]/Working_Data[[#This Row],[quantity]]</f>
        <v>211.02333333333334</v>
      </c>
      <c r="M1182" s="3">
        <v>633.07000000000005</v>
      </c>
      <c r="N1182" t="s">
        <v>50</v>
      </c>
      <c r="O1182">
        <v>29</v>
      </c>
      <c r="P1182" s="1">
        <v>45769</v>
      </c>
      <c r="Q1182">
        <v>171</v>
      </c>
      <c r="R1182" t="s">
        <v>29</v>
      </c>
      <c r="S1182">
        <v>3</v>
      </c>
      <c r="T1182" s="1">
        <v>45605</v>
      </c>
      <c r="U1182" t="s">
        <v>60</v>
      </c>
      <c r="V1182" t="str">
        <f>TEXT(WEEKDAY(Working_Data[[#This Row],[order_date]],1),"DDDD")</f>
        <v>Tuesday</v>
      </c>
      <c r="W1182" t="str">
        <f>TEXT(Working_Data[[#This Row],[order_date]],"mmmm")</f>
        <v>October</v>
      </c>
      <c r="X1182" s="7">
        <f>Working_Data[[#This Row],[last_order_date]]-Working_Data[[#This Row],[signup_date]]</f>
        <v>-7</v>
      </c>
      <c r="Y1182" s="7">
        <f>IF(Working_Data[[#This Row],[churned]]="Active",1,0)</f>
        <v>1</v>
      </c>
      <c r="Z1182" s="7">
        <f>YEAR(Working_Data[[#This Row],[order_date]])</f>
        <v>2024</v>
      </c>
    </row>
    <row r="1183" spans="1:26" x14ac:dyDescent="0.25">
      <c r="A1183" t="s">
        <v>2416</v>
      </c>
      <c r="B1183" t="s">
        <v>38</v>
      </c>
      <c r="C1183" t="s">
        <v>39</v>
      </c>
      <c r="D1183" t="s">
        <v>23</v>
      </c>
      <c r="E1183" s="1">
        <v>45843</v>
      </c>
      <c r="F1183" t="s">
        <v>2417</v>
      </c>
      <c r="G1183" s="1">
        <v>45566</v>
      </c>
      <c r="H1183" t="s">
        <v>34</v>
      </c>
      <c r="I1183" t="s">
        <v>48</v>
      </c>
      <c r="J1183" t="s">
        <v>27</v>
      </c>
      <c r="K1183">
        <v>3</v>
      </c>
      <c r="L1183" s="3">
        <f>Working_Data[[#This Row],[price2]]/Working_Data[[#This Row],[quantity]]</f>
        <v>285.54333333333335</v>
      </c>
      <c r="M1183" s="3">
        <v>856.63</v>
      </c>
      <c r="N1183" t="s">
        <v>50</v>
      </c>
      <c r="O1183">
        <v>21</v>
      </c>
      <c r="P1183" s="1">
        <v>45828</v>
      </c>
      <c r="Q1183">
        <v>294</v>
      </c>
      <c r="R1183" t="s">
        <v>43</v>
      </c>
      <c r="S1183">
        <v>2</v>
      </c>
      <c r="T1183" s="1">
        <v>45803</v>
      </c>
      <c r="U1183" t="s">
        <v>60</v>
      </c>
      <c r="V1183" t="str">
        <f>TEXT(WEEKDAY(Working_Data[[#This Row],[order_date]],1),"DDDD")</f>
        <v>Tuesday</v>
      </c>
      <c r="W1183" t="str">
        <f>TEXT(Working_Data[[#This Row],[order_date]],"mmmm")</f>
        <v>October</v>
      </c>
      <c r="X1183" s="7">
        <f>Working_Data[[#This Row],[last_order_date]]-Working_Data[[#This Row],[signup_date]]</f>
        <v>-15</v>
      </c>
      <c r="Y1183" s="7">
        <f>IF(Working_Data[[#This Row],[churned]]="Active",1,0)</f>
        <v>0</v>
      </c>
      <c r="Z1183" s="7">
        <f>YEAR(Working_Data[[#This Row],[order_date]])</f>
        <v>2024</v>
      </c>
    </row>
    <row r="1184" spans="1:26" x14ac:dyDescent="0.25">
      <c r="A1184" t="s">
        <v>2418</v>
      </c>
      <c r="B1184" t="s">
        <v>45</v>
      </c>
      <c r="C1184" t="s">
        <v>82</v>
      </c>
      <c r="D1184" t="s">
        <v>56</v>
      </c>
      <c r="E1184" s="1">
        <v>45821</v>
      </c>
      <c r="F1184" t="s">
        <v>2419</v>
      </c>
      <c r="G1184" s="1">
        <v>45566</v>
      </c>
      <c r="H1184" t="s">
        <v>25</v>
      </c>
      <c r="I1184" t="s">
        <v>42</v>
      </c>
      <c r="J1184" t="s">
        <v>67</v>
      </c>
      <c r="K1184">
        <v>4</v>
      </c>
      <c r="L1184" s="3">
        <f>Working_Data[[#This Row],[price2]]/Working_Data[[#This Row],[quantity]]</f>
        <v>226.6225</v>
      </c>
      <c r="M1184" s="3">
        <v>906.49</v>
      </c>
      <c r="N1184" t="s">
        <v>35</v>
      </c>
      <c r="O1184">
        <v>6</v>
      </c>
      <c r="P1184" s="1">
        <v>45736</v>
      </c>
      <c r="Q1184">
        <v>319</v>
      </c>
      <c r="R1184" t="s">
        <v>29</v>
      </c>
      <c r="S1184">
        <v>1</v>
      </c>
      <c r="T1184" s="1">
        <v>45968</v>
      </c>
      <c r="U1184" t="s">
        <v>30</v>
      </c>
      <c r="V1184" t="str">
        <f>TEXT(WEEKDAY(Working_Data[[#This Row],[order_date]],1),"DDDD")</f>
        <v>Tuesday</v>
      </c>
      <c r="W1184" t="str">
        <f>TEXT(Working_Data[[#This Row],[order_date]],"mmmm")</f>
        <v>October</v>
      </c>
      <c r="X1184" s="7">
        <f>Working_Data[[#This Row],[last_order_date]]-Working_Data[[#This Row],[signup_date]]</f>
        <v>-85</v>
      </c>
      <c r="Y1184" s="7">
        <f>IF(Working_Data[[#This Row],[churned]]="Active",1,0)</f>
        <v>1</v>
      </c>
      <c r="Z1184" s="7">
        <f>YEAR(Working_Data[[#This Row],[order_date]])</f>
        <v>2024</v>
      </c>
    </row>
    <row r="1185" spans="1:26" x14ac:dyDescent="0.25">
      <c r="A1185" t="s">
        <v>2420</v>
      </c>
      <c r="B1185" t="s">
        <v>45</v>
      </c>
      <c r="C1185" t="s">
        <v>39</v>
      </c>
      <c r="D1185" t="s">
        <v>32</v>
      </c>
      <c r="E1185" s="1">
        <v>45435</v>
      </c>
      <c r="F1185" t="s">
        <v>2421</v>
      </c>
      <c r="G1185" s="1">
        <v>45566</v>
      </c>
      <c r="H1185" t="s">
        <v>25</v>
      </c>
      <c r="I1185" t="s">
        <v>42</v>
      </c>
      <c r="J1185" t="s">
        <v>49</v>
      </c>
      <c r="K1185">
        <v>2</v>
      </c>
      <c r="L1185" s="3">
        <f>Working_Data[[#This Row],[price2]]/Working_Data[[#This Row],[quantity]]</f>
        <v>64.984999999999999</v>
      </c>
      <c r="M1185" s="3">
        <v>129.97</v>
      </c>
      <c r="N1185" t="s">
        <v>28</v>
      </c>
      <c r="O1185">
        <v>8</v>
      </c>
      <c r="P1185" s="1">
        <v>45621</v>
      </c>
      <c r="Q1185">
        <v>143</v>
      </c>
      <c r="R1185" t="s">
        <v>43</v>
      </c>
      <c r="S1185">
        <v>5</v>
      </c>
      <c r="T1185" s="1">
        <v>45854</v>
      </c>
      <c r="U1185" t="s">
        <v>36</v>
      </c>
      <c r="V1185" t="str">
        <f>TEXT(WEEKDAY(Working_Data[[#This Row],[order_date]],1),"DDDD")</f>
        <v>Tuesday</v>
      </c>
      <c r="W1185" t="str">
        <f>TEXT(Working_Data[[#This Row],[order_date]],"mmmm")</f>
        <v>October</v>
      </c>
      <c r="X1185" s="7">
        <f>Working_Data[[#This Row],[last_order_date]]-Working_Data[[#This Row],[signup_date]]</f>
        <v>186</v>
      </c>
      <c r="Y1185" s="7">
        <f>IF(Working_Data[[#This Row],[churned]]="Active",1,0)</f>
        <v>0</v>
      </c>
      <c r="Z1185" s="7">
        <f>YEAR(Working_Data[[#This Row],[order_date]])</f>
        <v>2024</v>
      </c>
    </row>
    <row r="1186" spans="1:26" x14ac:dyDescent="0.25">
      <c r="A1186" t="s">
        <v>2422</v>
      </c>
      <c r="B1186" t="s">
        <v>38</v>
      </c>
      <c r="C1186" t="s">
        <v>82</v>
      </c>
      <c r="D1186" t="s">
        <v>56</v>
      </c>
      <c r="E1186" s="1">
        <v>45574</v>
      </c>
      <c r="F1186" t="s">
        <v>2423</v>
      </c>
      <c r="G1186" s="1">
        <v>45566</v>
      </c>
      <c r="H1186" t="s">
        <v>41</v>
      </c>
      <c r="I1186" t="s">
        <v>48</v>
      </c>
      <c r="J1186" t="s">
        <v>59</v>
      </c>
      <c r="K1186">
        <v>1</v>
      </c>
      <c r="L1186" s="3">
        <f>Working_Data[[#This Row],[price2]]/Working_Data[[#This Row],[quantity]]</f>
        <v>1446.89</v>
      </c>
      <c r="M1186" s="3">
        <v>1446.89</v>
      </c>
      <c r="N1186" t="s">
        <v>50</v>
      </c>
      <c r="O1186">
        <v>46</v>
      </c>
      <c r="P1186" s="1">
        <v>45303</v>
      </c>
      <c r="Q1186">
        <v>218</v>
      </c>
      <c r="R1186" t="s">
        <v>29</v>
      </c>
      <c r="S1186">
        <v>2</v>
      </c>
      <c r="T1186" s="1">
        <v>45784</v>
      </c>
      <c r="U1186" t="s">
        <v>60</v>
      </c>
      <c r="V1186" t="str">
        <f>TEXT(WEEKDAY(Working_Data[[#This Row],[order_date]],1),"DDDD")</f>
        <v>Tuesday</v>
      </c>
      <c r="W1186" t="str">
        <f>TEXT(Working_Data[[#This Row],[order_date]],"mmmm")</f>
        <v>October</v>
      </c>
      <c r="X1186" s="7">
        <f>Working_Data[[#This Row],[last_order_date]]-Working_Data[[#This Row],[signup_date]]</f>
        <v>-271</v>
      </c>
      <c r="Y1186" s="7">
        <f>IF(Working_Data[[#This Row],[churned]]="Active",1,0)</f>
        <v>1</v>
      </c>
      <c r="Z1186" s="7">
        <f>YEAR(Working_Data[[#This Row],[order_date]])</f>
        <v>2024</v>
      </c>
    </row>
    <row r="1187" spans="1:26" x14ac:dyDescent="0.25">
      <c r="A1187" t="s">
        <v>2424</v>
      </c>
      <c r="B1187" t="s">
        <v>45</v>
      </c>
      <c r="C1187" t="s">
        <v>39</v>
      </c>
      <c r="D1187" t="s">
        <v>56</v>
      </c>
      <c r="E1187" s="1">
        <v>45644</v>
      </c>
      <c r="F1187" t="s">
        <v>2425</v>
      </c>
      <c r="G1187" s="1">
        <v>45566</v>
      </c>
      <c r="H1187" t="s">
        <v>25</v>
      </c>
      <c r="I1187" t="s">
        <v>54</v>
      </c>
      <c r="J1187" t="s">
        <v>27</v>
      </c>
      <c r="K1187">
        <v>5</v>
      </c>
      <c r="L1187" s="3">
        <f>Working_Data[[#This Row],[price2]]/Working_Data[[#This Row],[quantity]]</f>
        <v>205.70599999999999</v>
      </c>
      <c r="M1187" s="3">
        <v>1028.53</v>
      </c>
      <c r="N1187" t="s">
        <v>50</v>
      </c>
      <c r="O1187">
        <v>11</v>
      </c>
      <c r="P1187" s="1">
        <v>45656</v>
      </c>
      <c r="Q1187">
        <v>477</v>
      </c>
      <c r="R1187" t="s">
        <v>29</v>
      </c>
      <c r="S1187">
        <v>2</v>
      </c>
      <c r="T1187" s="1">
        <v>45583</v>
      </c>
      <c r="U1187" t="s">
        <v>36</v>
      </c>
      <c r="V1187" t="str">
        <f>TEXT(WEEKDAY(Working_Data[[#This Row],[order_date]],1),"DDDD")</f>
        <v>Tuesday</v>
      </c>
      <c r="W1187" t="str">
        <f>TEXT(Working_Data[[#This Row],[order_date]],"mmmm")</f>
        <v>October</v>
      </c>
      <c r="X1187" s="7">
        <f>Working_Data[[#This Row],[last_order_date]]-Working_Data[[#This Row],[signup_date]]</f>
        <v>12</v>
      </c>
      <c r="Y1187" s="7">
        <f>IF(Working_Data[[#This Row],[churned]]="Active",1,0)</f>
        <v>1</v>
      </c>
      <c r="Z1187" s="7">
        <f>YEAR(Working_Data[[#This Row],[order_date]])</f>
        <v>2024</v>
      </c>
    </row>
    <row r="1188" spans="1:26" x14ac:dyDescent="0.25">
      <c r="A1188" t="s">
        <v>2426</v>
      </c>
      <c r="B1188" t="s">
        <v>21</v>
      </c>
      <c r="C1188" t="s">
        <v>82</v>
      </c>
      <c r="D1188" t="s">
        <v>52</v>
      </c>
      <c r="E1188" s="1">
        <v>45193</v>
      </c>
      <c r="F1188" t="s">
        <v>2427</v>
      </c>
      <c r="G1188" s="1">
        <v>45597</v>
      </c>
      <c r="H1188" t="s">
        <v>34</v>
      </c>
      <c r="I1188" t="s">
        <v>48</v>
      </c>
      <c r="J1188" t="s">
        <v>64</v>
      </c>
      <c r="K1188">
        <v>5</v>
      </c>
      <c r="L1188" s="3">
        <f>Working_Data[[#This Row],[price2]]/Working_Data[[#This Row],[quantity]]</f>
        <v>141.066</v>
      </c>
      <c r="M1188" s="3">
        <v>705.33</v>
      </c>
      <c r="N1188" t="s">
        <v>50</v>
      </c>
      <c r="O1188">
        <v>23</v>
      </c>
      <c r="P1188" s="1">
        <v>45589</v>
      </c>
      <c r="Q1188">
        <v>433</v>
      </c>
      <c r="R1188" t="s">
        <v>29</v>
      </c>
      <c r="S1188">
        <v>5</v>
      </c>
      <c r="T1188" s="1">
        <v>45784</v>
      </c>
      <c r="U1188" t="s">
        <v>30</v>
      </c>
      <c r="V1188" t="str">
        <f>TEXT(WEEKDAY(Working_Data[[#This Row],[order_date]],1),"DDDD")</f>
        <v>Friday</v>
      </c>
      <c r="W1188" t="str">
        <f>TEXT(Working_Data[[#This Row],[order_date]],"mmmm")</f>
        <v>November</v>
      </c>
      <c r="X1188" s="7">
        <f>Working_Data[[#This Row],[last_order_date]]-Working_Data[[#This Row],[signup_date]]</f>
        <v>396</v>
      </c>
      <c r="Y1188" s="7">
        <f>IF(Working_Data[[#This Row],[churned]]="Active",1,0)</f>
        <v>1</v>
      </c>
      <c r="Z1188" s="7">
        <f>YEAR(Working_Data[[#This Row],[order_date]])</f>
        <v>2024</v>
      </c>
    </row>
    <row r="1189" spans="1:26" x14ac:dyDescent="0.25">
      <c r="A1189" t="s">
        <v>2428</v>
      </c>
      <c r="B1189" t="s">
        <v>38</v>
      </c>
      <c r="C1189" t="s">
        <v>82</v>
      </c>
      <c r="D1189" t="s">
        <v>52</v>
      </c>
      <c r="E1189" s="1">
        <v>45410</v>
      </c>
      <c r="F1189" t="s">
        <v>2429</v>
      </c>
      <c r="G1189" s="1">
        <v>45597</v>
      </c>
      <c r="H1189" t="s">
        <v>41</v>
      </c>
      <c r="I1189" t="s">
        <v>42</v>
      </c>
      <c r="J1189" t="s">
        <v>27</v>
      </c>
      <c r="K1189">
        <v>5</v>
      </c>
      <c r="L1189" s="3">
        <f>Working_Data[[#This Row],[price2]]/Working_Data[[#This Row],[quantity]]</f>
        <v>208.01</v>
      </c>
      <c r="M1189" s="3">
        <v>1040.05</v>
      </c>
      <c r="N1189" t="s">
        <v>50</v>
      </c>
      <c r="O1189">
        <v>9</v>
      </c>
      <c r="P1189" s="1">
        <v>45665</v>
      </c>
      <c r="Q1189">
        <v>153</v>
      </c>
      <c r="R1189" t="s">
        <v>29</v>
      </c>
      <c r="S1189">
        <v>3</v>
      </c>
      <c r="T1189" s="1">
        <v>45484</v>
      </c>
      <c r="U1189" t="s">
        <v>30</v>
      </c>
      <c r="V1189" t="str">
        <f>TEXT(WEEKDAY(Working_Data[[#This Row],[order_date]],1),"DDDD")</f>
        <v>Friday</v>
      </c>
      <c r="W1189" t="str">
        <f>TEXT(Working_Data[[#This Row],[order_date]],"mmmm")</f>
        <v>November</v>
      </c>
      <c r="X1189" s="7">
        <f>Working_Data[[#This Row],[last_order_date]]-Working_Data[[#This Row],[signup_date]]</f>
        <v>255</v>
      </c>
      <c r="Y1189" s="7">
        <f>IF(Working_Data[[#This Row],[churned]]="Active",1,0)</f>
        <v>1</v>
      </c>
      <c r="Z1189" s="7">
        <f>YEAR(Working_Data[[#This Row],[order_date]])</f>
        <v>2024</v>
      </c>
    </row>
    <row r="1190" spans="1:26" x14ac:dyDescent="0.25">
      <c r="A1190" t="s">
        <v>2430</v>
      </c>
      <c r="B1190" t="s">
        <v>21</v>
      </c>
      <c r="C1190" t="s">
        <v>82</v>
      </c>
      <c r="D1190" t="s">
        <v>23</v>
      </c>
      <c r="E1190" s="1">
        <v>45658</v>
      </c>
      <c r="F1190" t="s">
        <v>2431</v>
      </c>
      <c r="G1190" s="1">
        <v>45597</v>
      </c>
      <c r="H1190" t="s">
        <v>41</v>
      </c>
      <c r="I1190" t="s">
        <v>48</v>
      </c>
      <c r="J1190" t="s">
        <v>67</v>
      </c>
      <c r="K1190">
        <v>5</v>
      </c>
      <c r="L1190" s="3">
        <f>Working_Data[[#This Row],[price2]]/Working_Data[[#This Row],[quantity]]</f>
        <v>276.29399999999998</v>
      </c>
      <c r="M1190" s="3">
        <v>1381.47</v>
      </c>
      <c r="N1190" t="s">
        <v>35</v>
      </c>
      <c r="O1190">
        <v>10</v>
      </c>
      <c r="P1190" s="1">
        <v>45738</v>
      </c>
      <c r="Q1190">
        <v>157</v>
      </c>
      <c r="R1190" t="s">
        <v>29</v>
      </c>
      <c r="S1190">
        <v>1</v>
      </c>
      <c r="T1190" s="1">
        <v>45709</v>
      </c>
      <c r="U1190" t="s">
        <v>36</v>
      </c>
      <c r="V1190" t="str">
        <f>TEXT(WEEKDAY(Working_Data[[#This Row],[order_date]],1),"DDDD")</f>
        <v>Friday</v>
      </c>
      <c r="W1190" t="str">
        <f>TEXT(Working_Data[[#This Row],[order_date]],"mmmm")</f>
        <v>November</v>
      </c>
      <c r="X1190" s="7">
        <f>Working_Data[[#This Row],[last_order_date]]-Working_Data[[#This Row],[signup_date]]</f>
        <v>80</v>
      </c>
      <c r="Y1190" s="7">
        <f>IF(Working_Data[[#This Row],[churned]]="Active",1,0)</f>
        <v>1</v>
      </c>
      <c r="Z1190" s="7">
        <f>YEAR(Working_Data[[#This Row],[order_date]])</f>
        <v>2024</v>
      </c>
    </row>
    <row r="1191" spans="1:26" x14ac:dyDescent="0.25">
      <c r="A1191" t="s">
        <v>2432</v>
      </c>
      <c r="B1191" t="s">
        <v>21</v>
      </c>
      <c r="C1191" t="s">
        <v>39</v>
      </c>
      <c r="D1191" t="s">
        <v>56</v>
      </c>
      <c r="E1191" s="1">
        <v>45393</v>
      </c>
      <c r="F1191" t="s">
        <v>2433</v>
      </c>
      <c r="G1191" s="1">
        <v>45597</v>
      </c>
      <c r="H1191" t="s">
        <v>41</v>
      </c>
      <c r="I1191" t="s">
        <v>26</v>
      </c>
      <c r="J1191" t="s">
        <v>27</v>
      </c>
      <c r="K1191">
        <v>5</v>
      </c>
      <c r="L1191" s="3">
        <f>Working_Data[[#This Row],[price2]]/Working_Data[[#This Row],[quantity]]</f>
        <v>139.428</v>
      </c>
      <c r="M1191" s="3">
        <v>697.14</v>
      </c>
      <c r="N1191" t="s">
        <v>28</v>
      </c>
      <c r="O1191">
        <v>20</v>
      </c>
      <c r="P1191" s="1">
        <v>45778</v>
      </c>
      <c r="Q1191">
        <v>69</v>
      </c>
      <c r="R1191" t="s">
        <v>29</v>
      </c>
      <c r="S1191">
        <v>1</v>
      </c>
      <c r="T1191" s="1">
        <v>45870</v>
      </c>
      <c r="U1191" t="s">
        <v>60</v>
      </c>
      <c r="V1191" t="str">
        <f>TEXT(WEEKDAY(Working_Data[[#This Row],[order_date]],1),"DDDD")</f>
        <v>Friday</v>
      </c>
      <c r="W1191" t="str">
        <f>TEXT(Working_Data[[#This Row],[order_date]],"mmmm")</f>
        <v>November</v>
      </c>
      <c r="X1191" s="7">
        <f>Working_Data[[#This Row],[last_order_date]]-Working_Data[[#This Row],[signup_date]]</f>
        <v>385</v>
      </c>
      <c r="Y1191" s="7">
        <f>IF(Working_Data[[#This Row],[churned]]="Active",1,0)</f>
        <v>1</v>
      </c>
      <c r="Z1191" s="7">
        <f>YEAR(Working_Data[[#This Row],[order_date]])</f>
        <v>2024</v>
      </c>
    </row>
    <row r="1192" spans="1:26" x14ac:dyDescent="0.25">
      <c r="A1192" t="s">
        <v>2434</v>
      </c>
      <c r="B1192" t="s">
        <v>38</v>
      </c>
      <c r="C1192" t="s">
        <v>22</v>
      </c>
      <c r="D1192" t="s">
        <v>52</v>
      </c>
      <c r="E1192" s="1">
        <v>45660</v>
      </c>
      <c r="F1192" t="s">
        <v>2435</v>
      </c>
      <c r="G1192" s="1">
        <v>45597</v>
      </c>
      <c r="H1192" t="s">
        <v>25</v>
      </c>
      <c r="I1192" t="s">
        <v>54</v>
      </c>
      <c r="J1192" t="s">
        <v>59</v>
      </c>
      <c r="K1192">
        <v>5</v>
      </c>
      <c r="L1192" s="3">
        <f>Working_Data[[#This Row],[price2]]/Working_Data[[#This Row],[quantity]]</f>
        <v>161.68800000000002</v>
      </c>
      <c r="M1192" s="3">
        <v>808.44</v>
      </c>
      <c r="N1192" t="s">
        <v>35</v>
      </c>
      <c r="O1192">
        <v>20</v>
      </c>
      <c r="P1192" s="1">
        <v>45842</v>
      </c>
      <c r="Q1192">
        <v>34</v>
      </c>
      <c r="R1192" t="s">
        <v>43</v>
      </c>
      <c r="S1192">
        <v>2</v>
      </c>
      <c r="T1192" s="1">
        <v>45526</v>
      </c>
      <c r="U1192" t="s">
        <v>30</v>
      </c>
      <c r="V1192" t="str">
        <f>TEXT(WEEKDAY(Working_Data[[#This Row],[order_date]],1),"DDDD")</f>
        <v>Friday</v>
      </c>
      <c r="W1192" t="str">
        <f>TEXT(Working_Data[[#This Row],[order_date]],"mmmm")</f>
        <v>November</v>
      </c>
      <c r="X1192" s="7">
        <f>Working_Data[[#This Row],[last_order_date]]-Working_Data[[#This Row],[signup_date]]</f>
        <v>182</v>
      </c>
      <c r="Y1192" s="7">
        <f>IF(Working_Data[[#This Row],[churned]]="Active",1,0)</f>
        <v>0</v>
      </c>
      <c r="Z1192" s="7">
        <f>YEAR(Working_Data[[#This Row],[order_date]])</f>
        <v>2024</v>
      </c>
    </row>
    <row r="1193" spans="1:26" x14ac:dyDescent="0.25">
      <c r="A1193" t="s">
        <v>2436</v>
      </c>
      <c r="B1193" t="s">
        <v>45</v>
      </c>
      <c r="C1193" t="s">
        <v>22</v>
      </c>
      <c r="D1193" t="s">
        <v>56</v>
      </c>
      <c r="E1193" s="1">
        <v>45753</v>
      </c>
      <c r="F1193" t="s">
        <v>2437</v>
      </c>
      <c r="G1193" s="1">
        <v>45597</v>
      </c>
      <c r="H1193" t="s">
        <v>25</v>
      </c>
      <c r="I1193" t="s">
        <v>63</v>
      </c>
      <c r="J1193" t="s">
        <v>27</v>
      </c>
      <c r="K1193">
        <v>4</v>
      </c>
      <c r="L1193" s="3">
        <f>Working_Data[[#This Row],[price2]]/Working_Data[[#This Row],[quantity]]</f>
        <v>204.5625</v>
      </c>
      <c r="M1193" s="3">
        <v>818.25</v>
      </c>
      <c r="N1193" t="s">
        <v>50</v>
      </c>
      <c r="O1193">
        <v>14</v>
      </c>
      <c r="P1193" s="1">
        <v>45577</v>
      </c>
      <c r="Q1193">
        <v>226</v>
      </c>
      <c r="R1193" t="s">
        <v>29</v>
      </c>
      <c r="S1193">
        <v>3</v>
      </c>
      <c r="T1193" s="1">
        <v>45934</v>
      </c>
      <c r="U1193" t="s">
        <v>60</v>
      </c>
      <c r="V1193" t="str">
        <f>TEXT(WEEKDAY(Working_Data[[#This Row],[order_date]],1),"DDDD")</f>
        <v>Friday</v>
      </c>
      <c r="W1193" t="str">
        <f>TEXT(Working_Data[[#This Row],[order_date]],"mmmm")</f>
        <v>November</v>
      </c>
      <c r="X1193" s="7">
        <f>Working_Data[[#This Row],[last_order_date]]-Working_Data[[#This Row],[signup_date]]</f>
        <v>-176</v>
      </c>
      <c r="Y1193" s="7">
        <f>IF(Working_Data[[#This Row],[churned]]="Active",1,0)</f>
        <v>1</v>
      </c>
      <c r="Z1193" s="7">
        <f>YEAR(Working_Data[[#This Row],[order_date]])</f>
        <v>2024</v>
      </c>
    </row>
    <row r="1194" spans="1:26" x14ac:dyDescent="0.25">
      <c r="A1194" t="s">
        <v>2438</v>
      </c>
      <c r="B1194" t="s">
        <v>21</v>
      </c>
      <c r="C1194" t="s">
        <v>39</v>
      </c>
      <c r="D1194" t="s">
        <v>77</v>
      </c>
      <c r="E1194" s="1">
        <v>45340</v>
      </c>
      <c r="F1194" t="s">
        <v>2439</v>
      </c>
      <c r="G1194" s="1">
        <v>45597</v>
      </c>
      <c r="H1194" t="s">
        <v>41</v>
      </c>
      <c r="I1194" t="s">
        <v>63</v>
      </c>
      <c r="J1194" t="s">
        <v>59</v>
      </c>
      <c r="K1194">
        <v>2</v>
      </c>
      <c r="L1194" s="3">
        <f>Working_Data[[#This Row],[price2]]/Working_Data[[#This Row],[quantity]]</f>
        <v>218.10499999999999</v>
      </c>
      <c r="M1194" s="3">
        <v>436.21</v>
      </c>
      <c r="N1194" t="s">
        <v>35</v>
      </c>
      <c r="O1194">
        <v>4</v>
      </c>
      <c r="P1194" s="1">
        <v>45563</v>
      </c>
      <c r="Q1194">
        <v>196</v>
      </c>
      <c r="R1194" t="s">
        <v>43</v>
      </c>
      <c r="S1194">
        <v>2</v>
      </c>
      <c r="T1194" s="1">
        <v>45745</v>
      </c>
      <c r="U1194" t="s">
        <v>36</v>
      </c>
      <c r="V1194" t="str">
        <f>TEXT(WEEKDAY(Working_Data[[#This Row],[order_date]],1),"DDDD")</f>
        <v>Friday</v>
      </c>
      <c r="W1194" t="str">
        <f>TEXT(Working_Data[[#This Row],[order_date]],"mmmm")</f>
        <v>November</v>
      </c>
      <c r="X1194" s="7">
        <f>Working_Data[[#This Row],[last_order_date]]-Working_Data[[#This Row],[signup_date]]</f>
        <v>223</v>
      </c>
      <c r="Y1194" s="7">
        <f>IF(Working_Data[[#This Row],[churned]]="Active",1,0)</f>
        <v>0</v>
      </c>
      <c r="Z1194" s="7">
        <f>YEAR(Working_Data[[#This Row],[order_date]])</f>
        <v>2024</v>
      </c>
    </row>
    <row r="1195" spans="1:26" x14ac:dyDescent="0.25">
      <c r="A1195" t="s">
        <v>2440</v>
      </c>
      <c r="B1195" t="s">
        <v>21</v>
      </c>
      <c r="C1195" t="s">
        <v>39</v>
      </c>
      <c r="D1195" t="s">
        <v>32</v>
      </c>
      <c r="E1195" s="1">
        <v>45166</v>
      </c>
      <c r="F1195" t="s">
        <v>2441</v>
      </c>
      <c r="G1195" s="1">
        <v>45597</v>
      </c>
      <c r="H1195" t="s">
        <v>25</v>
      </c>
      <c r="I1195" t="s">
        <v>48</v>
      </c>
      <c r="J1195" t="s">
        <v>49</v>
      </c>
      <c r="K1195">
        <v>2</v>
      </c>
      <c r="L1195" s="3">
        <f>Working_Data[[#This Row],[price2]]/Working_Data[[#This Row],[quantity]]</f>
        <v>368.79500000000002</v>
      </c>
      <c r="M1195" s="3">
        <v>737.59</v>
      </c>
      <c r="N1195" t="s">
        <v>35</v>
      </c>
      <c r="O1195">
        <v>46</v>
      </c>
      <c r="P1195" s="1">
        <v>45626</v>
      </c>
      <c r="Q1195">
        <v>328</v>
      </c>
      <c r="R1195" t="s">
        <v>29</v>
      </c>
      <c r="S1195">
        <v>4</v>
      </c>
      <c r="T1195" s="1">
        <v>45994</v>
      </c>
      <c r="U1195" t="s">
        <v>60</v>
      </c>
      <c r="V1195" t="str">
        <f>TEXT(WEEKDAY(Working_Data[[#This Row],[order_date]],1),"DDDD")</f>
        <v>Friday</v>
      </c>
      <c r="W1195" t="str">
        <f>TEXT(Working_Data[[#This Row],[order_date]],"mmmm")</f>
        <v>November</v>
      </c>
      <c r="X1195" s="7">
        <f>Working_Data[[#This Row],[last_order_date]]-Working_Data[[#This Row],[signup_date]]</f>
        <v>460</v>
      </c>
      <c r="Y1195" s="7">
        <f>IF(Working_Data[[#This Row],[churned]]="Active",1,0)</f>
        <v>1</v>
      </c>
      <c r="Z1195" s="7">
        <f>YEAR(Working_Data[[#This Row],[order_date]])</f>
        <v>2024</v>
      </c>
    </row>
    <row r="1196" spans="1:26" x14ac:dyDescent="0.25">
      <c r="A1196" t="s">
        <v>2442</v>
      </c>
      <c r="B1196" t="s">
        <v>45</v>
      </c>
      <c r="C1196" t="s">
        <v>82</v>
      </c>
      <c r="D1196" t="s">
        <v>32</v>
      </c>
      <c r="E1196" s="1">
        <v>45719</v>
      </c>
      <c r="F1196" t="s">
        <v>2443</v>
      </c>
      <c r="G1196" s="1">
        <v>45627</v>
      </c>
      <c r="H1196" t="s">
        <v>34</v>
      </c>
      <c r="I1196" t="s">
        <v>42</v>
      </c>
      <c r="J1196" t="s">
        <v>67</v>
      </c>
      <c r="K1196">
        <v>5</v>
      </c>
      <c r="L1196" s="3">
        <f>Working_Data[[#This Row],[price2]]/Working_Data[[#This Row],[quantity]]</f>
        <v>297.57800000000003</v>
      </c>
      <c r="M1196" s="3">
        <v>1487.89</v>
      </c>
      <c r="N1196" t="s">
        <v>50</v>
      </c>
      <c r="O1196">
        <v>19</v>
      </c>
      <c r="P1196" s="1">
        <v>45729</v>
      </c>
      <c r="Q1196">
        <v>32</v>
      </c>
      <c r="R1196" t="s">
        <v>29</v>
      </c>
      <c r="S1196">
        <v>4</v>
      </c>
      <c r="T1196" s="1">
        <v>45754</v>
      </c>
      <c r="U1196" t="s">
        <v>30</v>
      </c>
      <c r="V1196" t="str">
        <f>TEXT(WEEKDAY(Working_Data[[#This Row],[order_date]],1),"DDDD")</f>
        <v>Sunday</v>
      </c>
      <c r="W1196" t="str">
        <f>TEXT(Working_Data[[#This Row],[order_date]],"mmmm")</f>
        <v>December</v>
      </c>
      <c r="X1196" s="7">
        <f>Working_Data[[#This Row],[last_order_date]]-Working_Data[[#This Row],[signup_date]]</f>
        <v>10</v>
      </c>
      <c r="Y1196" s="7">
        <f>IF(Working_Data[[#This Row],[churned]]="Active",1,0)</f>
        <v>1</v>
      </c>
      <c r="Z1196" s="7">
        <f>YEAR(Working_Data[[#This Row],[order_date]])</f>
        <v>2024</v>
      </c>
    </row>
    <row r="1197" spans="1:26" x14ac:dyDescent="0.25">
      <c r="A1197" t="s">
        <v>2444</v>
      </c>
      <c r="B1197" t="s">
        <v>21</v>
      </c>
      <c r="C1197" t="s">
        <v>39</v>
      </c>
      <c r="D1197" t="s">
        <v>77</v>
      </c>
      <c r="E1197" s="1">
        <v>45750</v>
      </c>
      <c r="F1197" t="s">
        <v>2445</v>
      </c>
      <c r="G1197" s="1">
        <v>45627</v>
      </c>
      <c r="H1197" t="s">
        <v>34</v>
      </c>
      <c r="I1197" t="s">
        <v>48</v>
      </c>
      <c r="J1197" t="s">
        <v>59</v>
      </c>
      <c r="K1197">
        <v>4</v>
      </c>
      <c r="L1197" s="3">
        <f>Working_Data[[#This Row],[price2]]/Working_Data[[#This Row],[quantity]]</f>
        <v>71.112499999999997</v>
      </c>
      <c r="M1197" s="3">
        <v>284.45</v>
      </c>
      <c r="N1197" t="s">
        <v>35</v>
      </c>
      <c r="O1197">
        <v>16</v>
      </c>
      <c r="P1197" s="1">
        <v>45713</v>
      </c>
      <c r="Q1197">
        <v>173</v>
      </c>
      <c r="R1197" t="s">
        <v>29</v>
      </c>
      <c r="S1197">
        <v>1</v>
      </c>
      <c r="T1197" s="1">
        <v>45637</v>
      </c>
      <c r="U1197" t="s">
        <v>36</v>
      </c>
      <c r="V1197" t="str">
        <f>TEXT(WEEKDAY(Working_Data[[#This Row],[order_date]],1),"DDDD")</f>
        <v>Sunday</v>
      </c>
      <c r="W1197" t="str">
        <f>TEXT(Working_Data[[#This Row],[order_date]],"mmmm")</f>
        <v>December</v>
      </c>
      <c r="X1197" s="7">
        <f>Working_Data[[#This Row],[last_order_date]]-Working_Data[[#This Row],[signup_date]]</f>
        <v>-37</v>
      </c>
      <c r="Y1197" s="7">
        <f>IF(Working_Data[[#This Row],[churned]]="Active",1,0)</f>
        <v>1</v>
      </c>
      <c r="Z1197" s="7">
        <f>YEAR(Working_Data[[#This Row],[order_date]])</f>
        <v>2024</v>
      </c>
    </row>
    <row r="1198" spans="1:26" x14ac:dyDescent="0.25">
      <c r="A1198" t="s">
        <v>2446</v>
      </c>
      <c r="B1198" t="s">
        <v>45</v>
      </c>
      <c r="C1198" t="s">
        <v>82</v>
      </c>
      <c r="D1198" t="s">
        <v>77</v>
      </c>
      <c r="E1198" s="1">
        <v>45625</v>
      </c>
      <c r="F1198" t="s">
        <v>2447</v>
      </c>
      <c r="G1198" s="1">
        <v>45627</v>
      </c>
      <c r="H1198" t="s">
        <v>47</v>
      </c>
      <c r="I1198" t="s">
        <v>26</v>
      </c>
      <c r="J1198" t="s">
        <v>67</v>
      </c>
      <c r="K1198">
        <v>2</v>
      </c>
      <c r="L1198" s="3">
        <f>Working_Data[[#This Row],[price2]]/Working_Data[[#This Row],[quantity]]</f>
        <v>387.73500000000001</v>
      </c>
      <c r="M1198" s="3">
        <v>775.47</v>
      </c>
      <c r="N1198" t="s">
        <v>28</v>
      </c>
      <c r="O1198">
        <v>25</v>
      </c>
      <c r="P1198" s="1">
        <v>45965</v>
      </c>
      <c r="Q1198">
        <v>172</v>
      </c>
      <c r="R1198" t="s">
        <v>29</v>
      </c>
      <c r="S1198">
        <v>3</v>
      </c>
      <c r="T1198" s="1">
        <v>45730</v>
      </c>
      <c r="U1198" t="s">
        <v>36</v>
      </c>
      <c r="V1198" t="str">
        <f>TEXT(WEEKDAY(Working_Data[[#This Row],[order_date]],1),"DDDD")</f>
        <v>Sunday</v>
      </c>
      <c r="W1198" t="str">
        <f>TEXT(Working_Data[[#This Row],[order_date]],"mmmm")</f>
        <v>December</v>
      </c>
      <c r="X1198" s="7">
        <f>Working_Data[[#This Row],[last_order_date]]-Working_Data[[#This Row],[signup_date]]</f>
        <v>340</v>
      </c>
      <c r="Y1198" s="7">
        <f>IF(Working_Data[[#This Row],[churned]]="Active",1,0)</f>
        <v>1</v>
      </c>
      <c r="Z1198" s="7">
        <f>YEAR(Working_Data[[#This Row],[order_date]])</f>
        <v>2024</v>
      </c>
    </row>
    <row r="1199" spans="1:26" x14ac:dyDescent="0.25">
      <c r="A1199" t="s">
        <v>2448</v>
      </c>
      <c r="B1199" t="s">
        <v>45</v>
      </c>
      <c r="C1199" t="s">
        <v>22</v>
      </c>
      <c r="D1199" t="s">
        <v>56</v>
      </c>
      <c r="E1199" s="1">
        <v>45882</v>
      </c>
      <c r="F1199" t="s">
        <v>2449</v>
      </c>
      <c r="G1199" s="1">
        <v>45627</v>
      </c>
      <c r="H1199" t="s">
        <v>47</v>
      </c>
      <c r="I1199" t="s">
        <v>63</v>
      </c>
      <c r="J1199" t="s">
        <v>67</v>
      </c>
      <c r="K1199">
        <v>2</v>
      </c>
      <c r="L1199" s="3">
        <f>Working_Data[[#This Row],[price2]]/Working_Data[[#This Row],[quantity]]</f>
        <v>237.55500000000001</v>
      </c>
      <c r="M1199" s="3">
        <v>475.11</v>
      </c>
      <c r="N1199" t="s">
        <v>35</v>
      </c>
      <c r="O1199">
        <v>20</v>
      </c>
      <c r="P1199" s="1">
        <v>45816</v>
      </c>
      <c r="Q1199">
        <v>103</v>
      </c>
      <c r="R1199" t="s">
        <v>29</v>
      </c>
      <c r="S1199">
        <v>1</v>
      </c>
      <c r="T1199" s="1">
        <v>45591</v>
      </c>
      <c r="U1199" t="s">
        <v>36</v>
      </c>
      <c r="V1199" t="str">
        <f>TEXT(WEEKDAY(Working_Data[[#This Row],[order_date]],1),"DDDD")</f>
        <v>Sunday</v>
      </c>
      <c r="W1199" t="str">
        <f>TEXT(Working_Data[[#This Row],[order_date]],"mmmm")</f>
        <v>December</v>
      </c>
      <c r="X1199" s="7">
        <f>Working_Data[[#This Row],[last_order_date]]-Working_Data[[#This Row],[signup_date]]</f>
        <v>-66</v>
      </c>
      <c r="Y1199" s="7">
        <f>IF(Working_Data[[#This Row],[churned]]="Active",1,0)</f>
        <v>1</v>
      </c>
      <c r="Z1199" s="7">
        <f>YEAR(Working_Data[[#This Row],[order_date]])</f>
        <v>2024</v>
      </c>
    </row>
    <row r="1200" spans="1:26" x14ac:dyDescent="0.25">
      <c r="A1200" t="s">
        <v>2450</v>
      </c>
      <c r="B1200" t="s">
        <v>38</v>
      </c>
      <c r="C1200" t="s">
        <v>39</v>
      </c>
      <c r="D1200" t="s">
        <v>32</v>
      </c>
      <c r="E1200" s="1">
        <v>45647</v>
      </c>
      <c r="F1200" t="s">
        <v>2451</v>
      </c>
      <c r="G1200" s="1">
        <v>45627</v>
      </c>
      <c r="H1200" t="s">
        <v>41</v>
      </c>
      <c r="I1200" t="s">
        <v>48</v>
      </c>
      <c r="J1200" t="s">
        <v>67</v>
      </c>
      <c r="K1200">
        <v>4</v>
      </c>
      <c r="L1200" s="3">
        <f>Working_Data[[#This Row],[price2]]/Working_Data[[#This Row],[quantity]]</f>
        <v>35.8675</v>
      </c>
      <c r="M1200" s="3">
        <v>143.47</v>
      </c>
      <c r="N1200" t="s">
        <v>28</v>
      </c>
      <c r="O1200">
        <v>4</v>
      </c>
      <c r="P1200" s="1">
        <v>45770</v>
      </c>
      <c r="Q1200">
        <v>119</v>
      </c>
      <c r="R1200" t="s">
        <v>43</v>
      </c>
      <c r="S1200">
        <v>5</v>
      </c>
      <c r="T1200" s="1">
        <v>45671</v>
      </c>
      <c r="U1200" t="s">
        <v>60</v>
      </c>
      <c r="V1200" t="str">
        <f>TEXT(WEEKDAY(Working_Data[[#This Row],[order_date]],1),"DDDD")</f>
        <v>Sunday</v>
      </c>
      <c r="W1200" t="str">
        <f>TEXT(Working_Data[[#This Row],[order_date]],"mmmm")</f>
        <v>December</v>
      </c>
      <c r="X1200" s="7">
        <f>Working_Data[[#This Row],[last_order_date]]-Working_Data[[#This Row],[signup_date]]</f>
        <v>123</v>
      </c>
      <c r="Y1200" s="7">
        <f>IF(Working_Data[[#This Row],[churned]]="Active",1,0)</f>
        <v>0</v>
      </c>
      <c r="Z1200" s="7">
        <f>YEAR(Working_Data[[#This Row],[order_date]])</f>
        <v>2024</v>
      </c>
    </row>
    <row r="1201" spans="1:26" x14ac:dyDescent="0.25">
      <c r="A1201" t="s">
        <v>2452</v>
      </c>
      <c r="B1201" t="s">
        <v>38</v>
      </c>
      <c r="C1201" t="s">
        <v>39</v>
      </c>
      <c r="D1201" t="s">
        <v>56</v>
      </c>
      <c r="E1201" s="1">
        <v>45525</v>
      </c>
      <c r="F1201" t="s">
        <v>2453</v>
      </c>
      <c r="G1201" s="1">
        <v>45627</v>
      </c>
      <c r="H1201" t="s">
        <v>47</v>
      </c>
      <c r="I1201" t="s">
        <v>42</v>
      </c>
      <c r="J1201" t="s">
        <v>59</v>
      </c>
      <c r="K1201">
        <v>4</v>
      </c>
      <c r="L1201" s="3">
        <f>Working_Data[[#This Row],[price2]]/Working_Data[[#This Row],[quantity]]</f>
        <v>201.715</v>
      </c>
      <c r="M1201" s="3">
        <v>806.86</v>
      </c>
      <c r="N1201" t="s">
        <v>50</v>
      </c>
      <c r="O1201">
        <v>24</v>
      </c>
      <c r="P1201" s="1">
        <v>45526</v>
      </c>
      <c r="Q1201">
        <v>235</v>
      </c>
      <c r="R1201" t="s">
        <v>43</v>
      </c>
      <c r="S1201">
        <v>3</v>
      </c>
      <c r="T1201" s="1">
        <v>45454</v>
      </c>
      <c r="U1201" t="s">
        <v>30</v>
      </c>
      <c r="V1201" t="str">
        <f>TEXT(WEEKDAY(Working_Data[[#This Row],[order_date]],1),"DDDD")</f>
        <v>Sunday</v>
      </c>
      <c r="W1201" t="str">
        <f>TEXT(Working_Data[[#This Row],[order_date]],"mmmm")</f>
        <v>December</v>
      </c>
      <c r="X1201" s="7">
        <f>Working_Data[[#This Row],[last_order_date]]-Working_Data[[#This Row],[signup_date]]</f>
        <v>1</v>
      </c>
      <c r="Y1201" s="7">
        <f>IF(Working_Data[[#This Row],[churned]]="Active",1,0)</f>
        <v>0</v>
      </c>
      <c r="Z1201" s="7">
        <f>YEAR(Working_Data[[#This Row],[order_date]])</f>
        <v>2024</v>
      </c>
    </row>
    <row r="1202" spans="1:26" x14ac:dyDescent="0.25">
      <c r="A1202" t="s">
        <v>2454</v>
      </c>
      <c r="B1202" t="s">
        <v>21</v>
      </c>
      <c r="C1202" t="s">
        <v>22</v>
      </c>
      <c r="D1202" t="s">
        <v>56</v>
      </c>
      <c r="E1202" s="1">
        <v>45396</v>
      </c>
      <c r="F1202" t="s">
        <v>2455</v>
      </c>
      <c r="G1202" s="1">
        <v>45304</v>
      </c>
      <c r="H1202" t="s">
        <v>25</v>
      </c>
      <c r="I1202" t="s">
        <v>26</v>
      </c>
      <c r="J1202" t="s">
        <v>49</v>
      </c>
      <c r="K1202">
        <v>1</v>
      </c>
      <c r="L1202" s="3">
        <f>Working_Data[[#This Row],[price2]]/Working_Data[[#This Row],[quantity]]</f>
        <v>463.29</v>
      </c>
      <c r="M1202" s="3">
        <v>463.29</v>
      </c>
      <c r="N1202" t="s">
        <v>35</v>
      </c>
      <c r="O1202">
        <v>21</v>
      </c>
      <c r="P1202" s="1">
        <v>45801</v>
      </c>
      <c r="Q1202">
        <v>166</v>
      </c>
      <c r="R1202" t="s">
        <v>43</v>
      </c>
      <c r="S1202">
        <v>4</v>
      </c>
      <c r="T1202" s="1">
        <v>45843</v>
      </c>
      <c r="U1202" t="s">
        <v>30</v>
      </c>
      <c r="V1202" t="str">
        <f>TEXT(WEEKDAY(Working_Data[[#This Row],[order_date]],1),"DDDD")</f>
        <v>Saturday</v>
      </c>
      <c r="W1202" t="str">
        <f>TEXT(Working_Data[[#This Row],[order_date]],"mmmm")</f>
        <v>January</v>
      </c>
      <c r="X1202" s="7">
        <f>Working_Data[[#This Row],[last_order_date]]-Working_Data[[#This Row],[signup_date]]</f>
        <v>405</v>
      </c>
      <c r="Y1202" s="7">
        <f>IF(Working_Data[[#This Row],[churned]]="Active",1,0)</f>
        <v>0</v>
      </c>
      <c r="Z1202" s="7">
        <f>YEAR(Working_Data[[#This Row],[order_date]])</f>
        <v>2024</v>
      </c>
    </row>
    <row r="1203" spans="1:26" x14ac:dyDescent="0.25">
      <c r="A1203" t="s">
        <v>2456</v>
      </c>
      <c r="B1203" t="s">
        <v>38</v>
      </c>
      <c r="C1203" t="s">
        <v>82</v>
      </c>
      <c r="D1203" t="s">
        <v>23</v>
      </c>
      <c r="E1203" s="1">
        <v>45429</v>
      </c>
      <c r="F1203" t="s">
        <v>2457</v>
      </c>
      <c r="G1203" s="1">
        <v>45304</v>
      </c>
      <c r="H1203" t="s">
        <v>25</v>
      </c>
      <c r="I1203" t="s">
        <v>26</v>
      </c>
      <c r="J1203" t="s">
        <v>59</v>
      </c>
      <c r="K1203">
        <v>4</v>
      </c>
      <c r="L1203" s="3">
        <f>Working_Data[[#This Row],[price2]]/Working_Data[[#This Row],[quantity]]</f>
        <v>275.38499999999999</v>
      </c>
      <c r="M1203" s="3">
        <v>1101.54</v>
      </c>
      <c r="N1203" t="s">
        <v>35</v>
      </c>
      <c r="O1203">
        <v>19</v>
      </c>
      <c r="P1203" s="1">
        <v>45719</v>
      </c>
      <c r="Q1203">
        <v>381</v>
      </c>
      <c r="R1203" t="s">
        <v>29</v>
      </c>
      <c r="S1203">
        <v>3</v>
      </c>
      <c r="T1203" s="1">
        <v>45711</v>
      </c>
      <c r="U1203" t="s">
        <v>36</v>
      </c>
      <c r="V1203" t="str">
        <f>TEXT(WEEKDAY(Working_Data[[#This Row],[order_date]],1),"DDDD")</f>
        <v>Saturday</v>
      </c>
      <c r="W1203" t="str">
        <f>TEXT(Working_Data[[#This Row],[order_date]],"mmmm")</f>
        <v>January</v>
      </c>
      <c r="X1203" s="7">
        <f>Working_Data[[#This Row],[last_order_date]]-Working_Data[[#This Row],[signup_date]]</f>
        <v>290</v>
      </c>
      <c r="Y1203" s="7">
        <f>IF(Working_Data[[#This Row],[churned]]="Active",1,0)</f>
        <v>1</v>
      </c>
      <c r="Z1203" s="7">
        <f>YEAR(Working_Data[[#This Row],[order_date]])</f>
        <v>2024</v>
      </c>
    </row>
    <row r="1204" spans="1:26" x14ac:dyDescent="0.25">
      <c r="A1204" t="s">
        <v>2458</v>
      </c>
      <c r="B1204" t="s">
        <v>38</v>
      </c>
      <c r="C1204" t="s">
        <v>39</v>
      </c>
      <c r="D1204" t="s">
        <v>32</v>
      </c>
      <c r="E1204" s="1">
        <v>45652</v>
      </c>
      <c r="F1204" t="s">
        <v>2459</v>
      </c>
      <c r="G1204" s="1">
        <v>45304</v>
      </c>
      <c r="H1204" t="s">
        <v>25</v>
      </c>
      <c r="I1204" t="s">
        <v>63</v>
      </c>
      <c r="J1204" t="s">
        <v>59</v>
      </c>
      <c r="K1204">
        <v>3</v>
      </c>
      <c r="L1204" s="3">
        <f>Working_Data[[#This Row],[price2]]/Working_Data[[#This Row],[quantity]]</f>
        <v>376.1033333333333</v>
      </c>
      <c r="M1204" s="3">
        <v>1128.31</v>
      </c>
      <c r="N1204" t="s">
        <v>28</v>
      </c>
      <c r="O1204">
        <v>20</v>
      </c>
      <c r="P1204" s="1">
        <v>45588</v>
      </c>
      <c r="Q1204">
        <v>106</v>
      </c>
      <c r="R1204" t="s">
        <v>29</v>
      </c>
      <c r="S1204">
        <v>3</v>
      </c>
      <c r="T1204" s="1">
        <v>45857</v>
      </c>
      <c r="U1204" t="s">
        <v>60</v>
      </c>
      <c r="V1204" t="str">
        <f>TEXT(WEEKDAY(Working_Data[[#This Row],[order_date]],1),"DDDD")</f>
        <v>Saturday</v>
      </c>
      <c r="W1204" t="str">
        <f>TEXT(Working_Data[[#This Row],[order_date]],"mmmm")</f>
        <v>January</v>
      </c>
      <c r="X1204" s="7">
        <f>Working_Data[[#This Row],[last_order_date]]-Working_Data[[#This Row],[signup_date]]</f>
        <v>-64</v>
      </c>
      <c r="Y1204" s="7">
        <f>IF(Working_Data[[#This Row],[churned]]="Active",1,0)</f>
        <v>1</v>
      </c>
      <c r="Z1204" s="7">
        <f>YEAR(Working_Data[[#This Row],[order_date]])</f>
        <v>2024</v>
      </c>
    </row>
    <row r="1205" spans="1:26" x14ac:dyDescent="0.25">
      <c r="A1205" t="s">
        <v>2460</v>
      </c>
      <c r="B1205" t="s">
        <v>45</v>
      </c>
      <c r="C1205" t="s">
        <v>82</v>
      </c>
      <c r="D1205" t="s">
        <v>77</v>
      </c>
      <c r="E1205" s="1">
        <v>45712</v>
      </c>
      <c r="F1205" t="s">
        <v>2461</v>
      </c>
      <c r="G1205" s="1">
        <v>45304</v>
      </c>
      <c r="H1205" t="s">
        <v>47</v>
      </c>
      <c r="I1205" t="s">
        <v>26</v>
      </c>
      <c r="J1205" t="s">
        <v>64</v>
      </c>
      <c r="K1205">
        <v>2</v>
      </c>
      <c r="L1205" s="3">
        <f>Working_Data[[#This Row],[price2]]/Working_Data[[#This Row],[quantity]]</f>
        <v>310.91500000000002</v>
      </c>
      <c r="M1205" s="3">
        <v>621.83000000000004</v>
      </c>
      <c r="N1205" t="s">
        <v>50</v>
      </c>
      <c r="O1205">
        <v>13</v>
      </c>
      <c r="P1205" s="1">
        <v>45999</v>
      </c>
      <c r="Q1205">
        <v>356</v>
      </c>
      <c r="R1205" t="s">
        <v>29</v>
      </c>
      <c r="S1205">
        <v>5</v>
      </c>
      <c r="T1205" s="1">
        <v>45483</v>
      </c>
      <c r="U1205" t="s">
        <v>36</v>
      </c>
      <c r="V1205" t="str">
        <f>TEXT(WEEKDAY(Working_Data[[#This Row],[order_date]],1),"DDDD")</f>
        <v>Saturday</v>
      </c>
      <c r="W1205" t="str">
        <f>TEXT(Working_Data[[#This Row],[order_date]],"mmmm")</f>
        <v>January</v>
      </c>
      <c r="X1205" s="7">
        <f>Working_Data[[#This Row],[last_order_date]]-Working_Data[[#This Row],[signup_date]]</f>
        <v>287</v>
      </c>
      <c r="Y1205" s="7">
        <f>IF(Working_Data[[#This Row],[churned]]="Active",1,0)</f>
        <v>1</v>
      </c>
      <c r="Z1205" s="7">
        <f>YEAR(Working_Data[[#This Row],[order_date]])</f>
        <v>2024</v>
      </c>
    </row>
    <row r="1206" spans="1:26" x14ac:dyDescent="0.25">
      <c r="A1206" t="s">
        <v>2462</v>
      </c>
      <c r="B1206" t="s">
        <v>38</v>
      </c>
      <c r="C1206" t="s">
        <v>39</v>
      </c>
      <c r="D1206" t="s">
        <v>23</v>
      </c>
      <c r="E1206" s="1">
        <v>45222</v>
      </c>
      <c r="F1206" t="s">
        <v>2463</v>
      </c>
      <c r="G1206" s="1">
        <v>45304</v>
      </c>
      <c r="H1206" t="s">
        <v>34</v>
      </c>
      <c r="I1206" t="s">
        <v>63</v>
      </c>
      <c r="J1206" t="s">
        <v>64</v>
      </c>
      <c r="K1206">
        <v>3</v>
      </c>
      <c r="L1206" s="3">
        <f>Working_Data[[#This Row],[price2]]/Working_Data[[#This Row],[quantity]]</f>
        <v>92.75</v>
      </c>
      <c r="M1206" s="3">
        <v>278.25</v>
      </c>
      <c r="N1206" t="s">
        <v>35</v>
      </c>
      <c r="O1206">
        <v>44</v>
      </c>
      <c r="P1206" s="1">
        <v>45871</v>
      </c>
      <c r="Q1206">
        <v>315</v>
      </c>
      <c r="R1206" t="s">
        <v>43</v>
      </c>
      <c r="S1206">
        <v>4</v>
      </c>
      <c r="T1206" s="1">
        <v>45302</v>
      </c>
      <c r="U1206" t="s">
        <v>30</v>
      </c>
      <c r="V1206" t="str">
        <f>TEXT(WEEKDAY(Working_Data[[#This Row],[order_date]],1),"DDDD")</f>
        <v>Saturday</v>
      </c>
      <c r="W1206" t="str">
        <f>TEXT(Working_Data[[#This Row],[order_date]],"mmmm")</f>
        <v>January</v>
      </c>
      <c r="X1206" s="7">
        <f>Working_Data[[#This Row],[last_order_date]]-Working_Data[[#This Row],[signup_date]]</f>
        <v>649</v>
      </c>
      <c r="Y1206" s="7">
        <f>IF(Working_Data[[#This Row],[churned]]="Active",1,0)</f>
        <v>0</v>
      </c>
      <c r="Z1206" s="7">
        <f>YEAR(Working_Data[[#This Row],[order_date]])</f>
        <v>2024</v>
      </c>
    </row>
    <row r="1207" spans="1:26" x14ac:dyDescent="0.25">
      <c r="A1207" t="s">
        <v>2464</v>
      </c>
      <c r="B1207" t="s">
        <v>38</v>
      </c>
      <c r="C1207" t="s">
        <v>39</v>
      </c>
      <c r="D1207" t="s">
        <v>23</v>
      </c>
      <c r="E1207" s="1">
        <v>45434</v>
      </c>
      <c r="F1207" t="s">
        <v>2465</v>
      </c>
      <c r="G1207" s="1">
        <v>45304</v>
      </c>
      <c r="H1207" t="s">
        <v>41</v>
      </c>
      <c r="I1207" t="s">
        <v>63</v>
      </c>
      <c r="J1207" t="s">
        <v>49</v>
      </c>
      <c r="K1207">
        <v>4</v>
      </c>
      <c r="L1207" s="3">
        <f>Working_Data[[#This Row],[price2]]/Working_Data[[#This Row],[quantity]]</f>
        <v>358.45499999999998</v>
      </c>
      <c r="M1207" s="3">
        <v>1433.82</v>
      </c>
      <c r="N1207" t="s">
        <v>35</v>
      </c>
      <c r="O1207">
        <v>7</v>
      </c>
      <c r="P1207" s="1">
        <v>45575</v>
      </c>
      <c r="Q1207">
        <v>36</v>
      </c>
      <c r="R1207" t="s">
        <v>43</v>
      </c>
      <c r="S1207">
        <v>5</v>
      </c>
      <c r="T1207" s="1">
        <v>45551</v>
      </c>
      <c r="U1207" t="s">
        <v>60</v>
      </c>
      <c r="V1207" t="str">
        <f>TEXT(WEEKDAY(Working_Data[[#This Row],[order_date]],1),"DDDD")</f>
        <v>Saturday</v>
      </c>
      <c r="W1207" t="str">
        <f>TEXT(Working_Data[[#This Row],[order_date]],"mmmm")</f>
        <v>January</v>
      </c>
      <c r="X1207" s="7">
        <f>Working_Data[[#This Row],[last_order_date]]-Working_Data[[#This Row],[signup_date]]</f>
        <v>141</v>
      </c>
      <c r="Y1207" s="7">
        <f>IF(Working_Data[[#This Row],[churned]]="Active",1,0)</f>
        <v>0</v>
      </c>
      <c r="Z1207" s="7">
        <f>YEAR(Working_Data[[#This Row],[order_date]])</f>
        <v>2024</v>
      </c>
    </row>
    <row r="1208" spans="1:26" x14ac:dyDescent="0.25">
      <c r="A1208" t="s">
        <v>2466</v>
      </c>
      <c r="B1208" t="s">
        <v>21</v>
      </c>
      <c r="C1208" t="s">
        <v>82</v>
      </c>
      <c r="D1208" t="s">
        <v>32</v>
      </c>
      <c r="E1208" s="1">
        <v>45875</v>
      </c>
      <c r="F1208" t="s">
        <v>2467</v>
      </c>
      <c r="G1208" s="1">
        <v>45304</v>
      </c>
      <c r="H1208" t="s">
        <v>41</v>
      </c>
      <c r="I1208" t="s">
        <v>48</v>
      </c>
      <c r="J1208" t="s">
        <v>59</v>
      </c>
      <c r="K1208">
        <v>1</v>
      </c>
      <c r="L1208" s="3">
        <f>Working_Data[[#This Row],[price2]]/Working_Data[[#This Row],[quantity]]</f>
        <v>1325.65</v>
      </c>
      <c r="M1208" s="3">
        <v>1325.65</v>
      </c>
      <c r="N1208" t="s">
        <v>28</v>
      </c>
      <c r="O1208">
        <v>42</v>
      </c>
      <c r="P1208" s="1">
        <v>45813</v>
      </c>
      <c r="Q1208">
        <v>349</v>
      </c>
      <c r="R1208" t="s">
        <v>29</v>
      </c>
      <c r="S1208">
        <v>4</v>
      </c>
      <c r="T1208" s="1">
        <v>45798</v>
      </c>
      <c r="U1208" t="s">
        <v>36</v>
      </c>
      <c r="V1208" t="str">
        <f>TEXT(WEEKDAY(Working_Data[[#This Row],[order_date]],1),"DDDD")</f>
        <v>Saturday</v>
      </c>
      <c r="W1208" t="str">
        <f>TEXT(Working_Data[[#This Row],[order_date]],"mmmm")</f>
        <v>January</v>
      </c>
      <c r="X1208" s="7">
        <f>Working_Data[[#This Row],[last_order_date]]-Working_Data[[#This Row],[signup_date]]</f>
        <v>-62</v>
      </c>
      <c r="Y1208" s="7">
        <f>IF(Working_Data[[#This Row],[churned]]="Active",1,0)</f>
        <v>1</v>
      </c>
      <c r="Z1208" s="7">
        <f>YEAR(Working_Data[[#This Row],[order_date]])</f>
        <v>2024</v>
      </c>
    </row>
    <row r="1209" spans="1:26" x14ac:dyDescent="0.25">
      <c r="A1209" t="s">
        <v>2468</v>
      </c>
      <c r="B1209" t="s">
        <v>45</v>
      </c>
      <c r="C1209" t="s">
        <v>39</v>
      </c>
      <c r="D1209" t="s">
        <v>56</v>
      </c>
      <c r="E1209" s="1">
        <v>45874</v>
      </c>
      <c r="F1209" t="s">
        <v>2469</v>
      </c>
      <c r="G1209" s="1">
        <v>45304</v>
      </c>
      <c r="H1209" t="s">
        <v>47</v>
      </c>
      <c r="I1209" t="s">
        <v>63</v>
      </c>
      <c r="J1209" t="s">
        <v>64</v>
      </c>
      <c r="K1209">
        <v>3</v>
      </c>
      <c r="L1209" s="3">
        <f>Working_Data[[#This Row],[price2]]/Working_Data[[#This Row],[quantity]]</f>
        <v>134.16</v>
      </c>
      <c r="M1209" s="3">
        <v>402.48</v>
      </c>
      <c r="N1209" t="s">
        <v>50</v>
      </c>
      <c r="O1209">
        <v>47</v>
      </c>
      <c r="P1209" s="1">
        <v>45622</v>
      </c>
      <c r="Q1209">
        <v>209</v>
      </c>
      <c r="R1209" t="s">
        <v>29</v>
      </c>
      <c r="S1209">
        <v>1</v>
      </c>
      <c r="T1209" s="1">
        <v>45825</v>
      </c>
      <c r="U1209" t="s">
        <v>60</v>
      </c>
      <c r="V1209" t="str">
        <f>TEXT(WEEKDAY(Working_Data[[#This Row],[order_date]],1),"DDDD")</f>
        <v>Saturday</v>
      </c>
      <c r="W1209" t="str">
        <f>TEXT(Working_Data[[#This Row],[order_date]],"mmmm")</f>
        <v>January</v>
      </c>
      <c r="X1209" s="7">
        <f>Working_Data[[#This Row],[last_order_date]]-Working_Data[[#This Row],[signup_date]]</f>
        <v>-252</v>
      </c>
      <c r="Y1209" s="7">
        <f>IF(Working_Data[[#This Row],[churned]]="Active",1,0)</f>
        <v>1</v>
      </c>
      <c r="Z1209" s="7">
        <f>YEAR(Working_Data[[#This Row],[order_date]])</f>
        <v>2024</v>
      </c>
    </row>
    <row r="1210" spans="1:26" x14ac:dyDescent="0.25">
      <c r="A1210" t="s">
        <v>2470</v>
      </c>
      <c r="B1210" t="s">
        <v>45</v>
      </c>
      <c r="C1210" t="s">
        <v>82</v>
      </c>
      <c r="D1210" t="s">
        <v>56</v>
      </c>
      <c r="E1210" s="1">
        <v>45962</v>
      </c>
      <c r="F1210" t="s">
        <v>2471</v>
      </c>
      <c r="G1210" s="1">
        <v>45304</v>
      </c>
      <c r="H1210" t="s">
        <v>25</v>
      </c>
      <c r="I1210" t="s">
        <v>26</v>
      </c>
      <c r="J1210" t="s">
        <v>59</v>
      </c>
      <c r="K1210">
        <v>4</v>
      </c>
      <c r="L1210" s="3">
        <f>Working_Data[[#This Row],[price2]]/Working_Data[[#This Row],[quantity]]</f>
        <v>65.930000000000007</v>
      </c>
      <c r="M1210" s="3">
        <v>263.72000000000003</v>
      </c>
      <c r="N1210" t="s">
        <v>35</v>
      </c>
      <c r="O1210">
        <v>29</v>
      </c>
      <c r="P1210" s="1">
        <v>45804</v>
      </c>
      <c r="Q1210">
        <v>457</v>
      </c>
      <c r="R1210" t="s">
        <v>43</v>
      </c>
      <c r="S1210">
        <v>5</v>
      </c>
      <c r="T1210" s="1">
        <v>45665</v>
      </c>
      <c r="U1210" t="s">
        <v>30</v>
      </c>
      <c r="V1210" t="str">
        <f>TEXT(WEEKDAY(Working_Data[[#This Row],[order_date]],1),"DDDD")</f>
        <v>Saturday</v>
      </c>
      <c r="W1210" t="str">
        <f>TEXT(Working_Data[[#This Row],[order_date]],"mmmm")</f>
        <v>January</v>
      </c>
      <c r="X1210" s="7">
        <f>Working_Data[[#This Row],[last_order_date]]-Working_Data[[#This Row],[signup_date]]</f>
        <v>-158</v>
      </c>
      <c r="Y1210" s="7">
        <f>IF(Working_Data[[#This Row],[churned]]="Active",1,0)</f>
        <v>0</v>
      </c>
      <c r="Z1210" s="7">
        <f>YEAR(Working_Data[[#This Row],[order_date]])</f>
        <v>2024</v>
      </c>
    </row>
    <row r="1211" spans="1:26" x14ac:dyDescent="0.25">
      <c r="A1211" t="s">
        <v>2472</v>
      </c>
      <c r="B1211" t="s">
        <v>38</v>
      </c>
      <c r="C1211" t="s">
        <v>39</v>
      </c>
      <c r="D1211" t="s">
        <v>32</v>
      </c>
      <c r="E1211" s="1">
        <v>45546</v>
      </c>
      <c r="F1211" t="s">
        <v>2473</v>
      </c>
      <c r="G1211" s="1">
        <v>45305</v>
      </c>
      <c r="H1211" t="s">
        <v>25</v>
      </c>
      <c r="I1211" t="s">
        <v>26</v>
      </c>
      <c r="J1211" t="s">
        <v>64</v>
      </c>
      <c r="K1211">
        <v>2</v>
      </c>
      <c r="L1211" s="3">
        <f>Working_Data[[#This Row],[price2]]/Working_Data[[#This Row],[quantity]]</f>
        <v>677.18</v>
      </c>
      <c r="M1211" s="3">
        <v>1354.36</v>
      </c>
      <c r="N1211" t="s">
        <v>35</v>
      </c>
      <c r="O1211">
        <v>4</v>
      </c>
      <c r="P1211" s="1">
        <v>45829</v>
      </c>
      <c r="Q1211">
        <v>214</v>
      </c>
      <c r="R1211" t="s">
        <v>43</v>
      </c>
      <c r="S1211">
        <v>2</v>
      </c>
      <c r="T1211" s="1">
        <v>45553</v>
      </c>
      <c r="U1211" t="s">
        <v>36</v>
      </c>
      <c r="V1211" t="str">
        <f>TEXT(WEEKDAY(Working_Data[[#This Row],[order_date]],1),"DDDD")</f>
        <v>Sunday</v>
      </c>
      <c r="W1211" t="str">
        <f>TEXT(Working_Data[[#This Row],[order_date]],"mmmm")</f>
        <v>January</v>
      </c>
      <c r="X1211" s="7">
        <f>Working_Data[[#This Row],[last_order_date]]-Working_Data[[#This Row],[signup_date]]</f>
        <v>283</v>
      </c>
      <c r="Y1211" s="7">
        <f>IF(Working_Data[[#This Row],[churned]]="Active",1,0)</f>
        <v>0</v>
      </c>
      <c r="Z1211" s="7">
        <f>YEAR(Working_Data[[#This Row],[order_date]])</f>
        <v>2024</v>
      </c>
    </row>
    <row r="1212" spans="1:26" x14ac:dyDescent="0.25">
      <c r="A1212" t="s">
        <v>2474</v>
      </c>
      <c r="B1212" t="s">
        <v>38</v>
      </c>
      <c r="C1212" t="s">
        <v>22</v>
      </c>
      <c r="D1212" t="s">
        <v>32</v>
      </c>
      <c r="E1212" s="1">
        <v>45519</v>
      </c>
      <c r="F1212" t="s">
        <v>2475</v>
      </c>
      <c r="G1212" s="1">
        <v>45305</v>
      </c>
      <c r="H1212" t="s">
        <v>47</v>
      </c>
      <c r="I1212" t="s">
        <v>42</v>
      </c>
      <c r="J1212" t="s">
        <v>67</v>
      </c>
      <c r="K1212">
        <v>2</v>
      </c>
      <c r="L1212" s="3">
        <f>Working_Data[[#This Row],[price2]]/Working_Data[[#This Row],[quantity]]</f>
        <v>502.88</v>
      </c>
      <c r="M1212" s="3">
        <v>1005.76</v>
      </c>
      <c r="N1212" t="s">
        <v>35</v>
      </c>
      <c r="O1212">
        <v>9</v>
      </c>
      <c r="P1212" s="1">
        <v>45670</v>
      </c>
      <c r="Q1212">
        <v>392</v>
      </c>
      <c r="R1212" t="s">
        <v>43</v>
      </c>
      <c r="S1212">
        <v>5</v>
      </c>
      <c r="T1212" s="1">
        <v>45675</v>
      </c>
      <c r="U1212" t="s">
        <v>60</v>
      </c>
      <c r="V1212" t="str">
        <f>TEXT(WEEKDAY(Working_Data[[#This Row],[order_date]],1),"DDDD")</f>
        <v>Sunday</v>
      </c>
      <c r="W1212" t="str">
        <f>TEXT(Working_Data[[#This Row],[order_date]],"mmmm")</f>
        <v>January</v>
      </c>
      <c r="X1212" s="7">
        <f>Working_Data[[#This Row],[last_order_date]]-Working_Data[[#This Row],[signup_date]]</f>
        <v>151</v>
      </c>
      <c r="Y1212" s="7">
        <f>IF(Working_Data[[#This Row],[churned]]="Active",1,0)</f>
        <v>0</v>
      </c>
      <c r="Z1212" s="7">
        <f>YEAR(Working_Data[[#This Row],[order_date]])</f>
        <v>2024</v>
      </c>
    </row>
    <row r="1213" spans="1:26" x14ac:dyDescent="0.25">
      <c r="A1213" t="s">
        <v>2476</v>
      </c>
      <c r="B1213" t="s">
        <v>38</v>
      </c>
      <c r="C1213" t="s">
        <v>39</v>
      </c>
      <c r="D1213" t="s">
        <v>23</v>
      </c>
      <c r="E1213" s="1">
        <v>45276</v>
      </c>
      <c r="F1213" t="s">
        <v>2477</v>
      </c>
      <c r="G1213" s="1">
        <v>45305</v>
      </c>
      <c r="H1213" t="s">
        <v>47</v>
      </c>
      <c r="I1213" t="s">
        <v>48</v>
      </c>
      <c r="J1213" t="s">
        <v>64</v>
      </c>
      <c r="K1213">
        <v>2</v>
      </c>
      <c r="L1213" s="3">
        <f>Working_Data[[#This Row],[price2]]/Working_Data[[#This Row],[quantity]]</f>
        <v>80.704999999999998</v>
      </c>
      <c r="M1213" s="3">
        <v>161.41</v>
      </c>
      <c r="N1213" t="s">
        <v>35</v>
      </c>
      <c r="O1213">
        <v>20</v>
      </c>
      <c r="P1213" s="1">
        <v>45685</v>
      </c>
      <c r="Q1213">
        <v>471</v>
      </c>
      <c r="R1213" t="s">
        <v>43</v>
      </c>
      <c r="S1213">
        <v>5</v>
      </c>
      <c r="T1213" s="1">
        <v>45745</v>
      </c>
      <c r="U1213" t="s">
        <v>30</v>
      </c>
      <c r="V1213" t="str">
        <f>TEXT(WEEKDAY(Working_Data[[#This Row],[order_date]],1),"DDDD")</f>
        <v>Sunday</v>
      </c>
      <c r="W1213" t="str">
        <f>TEXT(Working_Data[[#This Row],[order_date]],"mmmm")</f>
        <v>January</v>
      </c>
      <c r="X1213" s="7">
        <f>Working_Data[[#This Row],[last_order_date]]-Working_Data[[#This Row],[signup_date]]</f>
        <v>409</v>
      </c>
      <c r="Y1213" s="7">
        <f>IF(Working_Data[[#This Row],[churned]]="Active",1,0)</f>
        <v>0</v>
      </c>
      <c r="Z1213" s="7">
        <f>YEAR(Working_Data[[#This Row],[order_date]])</f>
        <v>2024</v>
      </c>
    </row>
    <row r="1214" spans="1:26" x14ac:dyDescent="0.25">
      <c r="A1214" t="s">
        <v>2478</v>
      </c>
      <c r="B1214" t="s">
        <v>38</v>
      </c>
      <c r="C1214" t="s">
        <v>39</v>
      </c>
      <c r="D1214" t="s">
        <v>23</v>
      </c>
      <c r="E1214" s="1">
        <v>44995</v>
      </c>
      <c r="F1214" t="s">
        <v>2479</v>
      </c>
      <c r="G1214" s="1">
        <v>45305</v>
      </c>
      <c r="H1214" t="s">
        <v>34</v>
      </c>
      <c r="I1214" t="s">
        <v>42</v>
      </c>
      <c r="J1214" t="s">
        <v>59</v>
      </c>
      <c r="K1214">
        <v>2</v>
      </c>
      <c r="L1214" s="3">
        <f>Working_Data[[#This Row],[price2]]/Working_Data[[#This Row],[quantity]]</f>
        <v>193.34</v>
      </c>
      <c r="M1214" s="3">
        <v>386.68</v>
      </c>
      <c r="N1214" t="s">
        <v>28</v>
      </c>
      <c r="O1214">
        <v>32</v>
      </c>
      <c r="P1214" s="1">
        <v>45651</v>
      </c>
      <c r="Q1214">
        <v>95</v>
      </c>
      <c r="R1214" t="s">
        <v>43</v>
      </c>
      <c r="S1214">
        <v>1</v>
      </c>
      <c r="T1214" s="1">
        <v>45546</v>
      </c>
      <c r="U1214" t="s">
        <v>30</v>
      </c>
      <c r="V1214" t="str">
        <f>TEXT(WEEKDAY(Working_Data[[#This Row],[order_date]],1),"DDDD")</f>
        <v>Sunday</v>
      </c>
      <c r="W1214" t="str">
        <f>TEXT(Working_Data[[#This Row],[order_date]],"mmmm")</f>
        <v>January</v>
      </c>
      <c r="X1214" s="7">
        <f>Working_Data[[#This Row],[last_order_date]]-Working_Data[[#This Row],[signup_date]]</f>
        <v>656</v>
      </c>
      <c r="Y1214" s="7">
        <f>IF(Working_Data[[#This Row],[churned]]="Active",1,0)</f>
        <v>0</v>
      </c>
      <c r="Z1214" s="7">
        <f>YEAR(Working_Data[[#This Row],[order_date]])</f>
        <v>2024</v>
      </c>
    </row>
    <row r="1215" spans="1:26" x14ac:dyDescent="0.25">
      <c r="A1215" t="s">
        <v>2480</v>
      </c>
      <c r="B1215" t="s">
        <v>45</v>
      </c>
      <c r="C1215" t="s">
        <v>39</v>
      </c>
      <c r="D1215" t="s">
        <v>32</v>
      </c>
      <c r="E1215" s="1">
        <v>45481</v>
      </c>
      <c r="F1215" t="s">
        <v>2481</v>
      </c>
      <c r="G1215" s="1">
        <v>45305</v>
      </c>
      <c r="H1215" t="s">
        <v>58</v>
      </c>
      <c r="I1215" t="s">
        <v>48</v>
      </c>
      <c r="J1215" t="s">
        <v>27</v>
      </c>
      <c r="K1215">
        <v>2</v>
      </c>
      <c r="L1215" s="3">
        <f>Working_Data[[#This Row],[price2]]/Working_Data[[#This Row],[quantity]]</f>
        <v>360.62</v>
      </c>
      <c r="M1215" s="3">
        <v>721.24</v>
      </c>
      <c r="N1215" t="s">
        <v>35</v>
      </c>
      <c r="O1215">
        <v>14</v>
      </c>
      <c r="P1215" s="1">
        <v>45514</v>
      </c>
      <c r="Q1215">
        <v>156</v>
      </c>
      <c r="R1215" t="s">
        <v>29</v>
      </c>
      <c r="S1215">
        <v>2</v>
      </c>
      <c r="T1215" s="1">
        <v>45722</v>
      </c>
      <c r="U1215" t="s">
        <v>30</v>
      </c>
      <c r="V1215" t="str">
        <f>TEXT(WEEKDAY(Working_Data[[#This Row],[order_date]],1),"DDDD")</f>
        <v>Sunday</v>
      </c>
      <c r="W1215" t="str">
        <f>TEXT(Working_Data[[#This Row],[order_date]],"mmmm")</f>
        <v>January</v>
      </c>
      <c r="X1215" s="7">
        <f>Working_Data[[#This Row],[last_order_date]]-Working_Data[[#This Row],[signup_date]]</f>
        <v>33</v>
      </c>
      <c r="Y1215" s="7">
        <f>IF(Working_Data[[#This Row],[churned]]="Active",1,0)</f>
        <v>1</v>
      </c>
      <c r="Z1215" s="7">
        <f>YEAR(Working_Data[[#This Row],[order_date]])</f>
        <v>2024</v>
      </c>
    </row>
    <row r="1216" spans="1:26" x14ac:dyDescent="0.25">
      <c r="A1216" t="s">
        <v>2482</v>
      </c>
      <c r="B1216" t="s">
        <v>21</v>
      </c>
      <c r="C1216" t="s">
        <v>82</v>
      </c>
      <c r="D1216" t="s">
        <v>56</v>
      </c>
      <c r="E1216" s="1">
        <v>45455</v>
      </c>
      <c r="F1216" t="s">
        <v>2483</v>
      </c>
      <c r="G1216" s="1">
        <v>45305</v>
      </c>
      <c r="H1216" t="s">
        <v>41</v>
      </c>
      <c r="I1216" t="s">
        <v>42</v>
      </c>
      <c r="J1216" t="s">
        <v>49</v>
      </c>
      <c r="K1216">
        <v>1</v>
      </c>
      <c r="L1216" s="3">
        <f>Working_Data[[#This Row],[price2]]/Working_Data[[#This Row],[quantity]]</f>
        <v>626.89</v>
      </c>
      <c r="M1216" s="3">
        <v>626.89</v>
      </c>
      <c r="N1216" t="s">
        <v>28</v>
      </c>
      <c r="O1216">
        <v>26</v>
      </c>
      <c r="P1216" s="1">
        <v>45577</v>
      </c>
      <c r="Q1216">
        <v>136</v>
      </c>
      <c r="R1216" t="s">
        <v>29</v>
      </c>
      <c r="S1216">
        <v>3</v>
      </c>
      <c r="T1216" s="1">
        <v>45686</v>
      </c>
      <c r="U1216" t="s">
        <v>36</v>
      </c>
      <c r="V1216" t="str">
        <f>TEXT(WEEKDAY(Working_Data[[#This Row],[order_date]],1),"DDDD")</f>
        <v>Sunday</v>
      </c>
      <c r="W1216" t="str">
        <f>TEXT(Working_Data[[#This Row],[order_date]],"mmmm")</f>
        <v>January</v>
      </c>
      <c r="X1216" s="7">
        <f>Working_Data[[#This Row],[last_order_date]]-Working_Data[[#This Row],[signup_date]]</f>
        <v>122</v>
      </c>
      <c r="Y1216" s="7">
        <f>IF(Working_Data[[#This Row],[churned]]="Active",1,0)</f>
        <v>1</v>
      </c>
      <c r="Z1216" s="7">
        <f>YEAR(Working_Data[[#This Row],[order_date]])</f>
        <v>2024</v>
      </c>
    </row>
    <row r="1217" spans="1:26" x14ac:dyDescent="0.25">
      <c r="A1217" t="s">
        <v>2484</v>
      </c>
      <c r="B1217" t="s">
        <v>21</v>
      </c>
      <c r="C1217" t="s">
        <v>22</v>
      </c>
      <c r="D1217" t="s">
        <v>77</v>
      </c>
      <c r="E1217" s="1">
        <v>45882</v>
      </c>
      <c r="F1217" t="s">
        <v>2485</v>
      </c>
      <c r="G1217" s="1">
        <v>45305</v>
      </c>
      <c r="H1217" t="s">
        <v>47</v>
      </c>
      <c r="I1217" t="s">
        <v>26</v>
      </c>
      <c r="J1217" t="s">
        <v>67</v>
      </c>
      <c r="K1217">
        <v>4</v>
      </c>
      <c r="L1217" s="3">
        <f>Working_Data[[#This Row],[price2]]/Working_Data[[#This Row],[quantity]]</f>
        <v>172.07499999999999</v>
      </c>
      <c r="M1217" s="3">
        <v>688.3</v>
      </c>
      <c r="N1217" t="s">
        <v>35</v>
      </c>
      <c r="O1217">
        <v>23</v>
      </c>
      <c r="P1217" s="1">
        <v>45422</v>
      </c>
      <c r="Q1217">
        <v>305</v>
      </c>
      <c r="R1217" t="s">
        <v>43</v>
      </c>
      <c r="S1217">
        <v>5</v>
      </c>
      <c r="T1217" s="1">
        <v>45546</v>
      </c>
      <c r="U1217" t="s">
        <v>36</v>
      </c>
      <c r="V1217" t="str">
        <f>TEXT(WEEKDAY(Working_Data[[#This Row],[order_date]],1),"DDDD")</f>
        <v>Sunday</v>
      </c>
      <c r="W1217" t="str">
        <f>TEXT(Working_Data[[#This Row],[order_date]],"mmmm")</f>
        <v>January</v>
      </c>
      <c r="X1217" s="7">
        <f>Working_Data[[#This Row],[last_order_date]]-Working_Data[[#This Row],[signup_date]]</f>
        <v>-460</v>
      </c>
      <c r="Y1217" s="7">
        <f>IF(Working_Data[[#This Row],[churned]]="Active",1,0)</f>
        <v>0</v>
      </c>
      <c r="Z1217" s="7">
        <f>YEAR(Working_Data[[#This Row],[order_date]])</f>
        <v>2024</v>
      </c>
    </row>
    <row r="1218" spans="1:26" x14ac:dyDescent="0.25">
      <c r="A1218" t="s">
        <v>2486</v>
      </c>
      <c r="B1218" t="s">
        <v>45</v>
      </c>
      <c r="C1218" t="s">
        <v>39</v>
      </c>
      <c r="D1218" t="s">
        <v>32</v>
      </c>
      <c r="E1218" s="1">
        <v>45860</v>
      </c>
      <c r="F1218" t="s">
        <v>2487</v>
      </c>
      <c r="G1218" s="1">
        <v>45305</v>
      </c>
      <c r="H1218" t="s">
        <v>41</v>
      </c>
      <c r="I1218" t="s">
        <v>26</v>
      </c>
      <c r="J1218" t="s">
        <v>49</v>
      </c>
      <c r="K1218">
        <v>2</v>
      </c>
      <c r="L1218" s="3">
        <f>Working_Data[[#This Row],[price2]]/Working_Data[[#This Row],[quantity]]</f>
        <v>527.59500000000003</v>
      </c>
      <c r="M1218" s="3">
        <v>1055.19</v>
      </c>
      <c r="N1218" t="s">
        <v>35</v>
      </c>
      <c r="O1218">
        <v>34</v>
      </c>
      <c r="P1218" s="1">
        <v>45685</v>
      </c>
      <c r="Q1218">
        <v>170</v>
      </c>
      <c r="R1218" t="s">
        <v>29</v>
      </c>
      <c r="S1218">
        <v>5</v>
      </c>
      <c r="T1218" s="1">
        <v>45485</v>
      </c>
      <c r="U1218" t="s">
        <v>30</v>
      </c>
      <c r="V1218" t="str">
        <f>TEXT(WEEKDAY(Working_Data[[#This Row],[order_date]],1),"DDDD")</f>
        <v>Sunday</v>
      </c>
      <c r="W1218" t="str">
        <f>TEXT(Working_Data[[#This Row],[order_date]],"mmmm")</f>
        <v>January</v>
      </c>
      <c r="X1218" s="7">
        <f>Working_Data[[#This Row],[last_order_date]]-Working_Data[[#This Row],[signup_date]]</f>
        <v>-175</v>
      </c>
      <c r="Y1218" s="7">
        <f>IF(Working_Data[[#This Row],[churned]]="Active",1,0)</f>
        <v>1</v>
      </c>
      <c r="Z1218" s="7">
        <f>YEAR(Working_Data[[#This Row],[order_date]])</f>
        <v>2024</v>
      </c>
    </row>
    <row r="1219" spans="1:26" x14ac:dyDescent="0.25">
      <c r="A1219" t="s">
        <v>2488</v>
      </c>
      <c r="B1219" t="s">
        <v>21</v>
      </c>
      <c r="C1219" t="s">
        <v>22</v>
      </c>
      <c r="D1219" t="s">
        <v>32</v>
      </c>
      <c r="E1219" s="1">
        <v>45622</v>
      </c>
      <c r="F1219" t="s">
        <v>2489</v>
      </c>
      <c r="G1219" s="1">
        <v>45306</v>
      </c>
      <c r="H1219" t="s">
        <v>58</v>
      </c>
      <c r="I1219" t="s">
        <v>42</v>
      </c>
      <c r="J1219" t="s">
        <v>59</v>
      </c>
      <c r="K1219">
        <v>2</v>
      </c>
      <c r="L1219" s="3">
        <f>Working_Data[[#This Row],[price2]]/Working_Data[[#This Row],[quantity]]</f>
        <v>727.70500000000004</v>
      </c>
      <c r="M1219" s="3">
        <v>1455.41</v>
      </c>
      <c r="N1219" t="s">
        <v>35</v>
      </c>
      <c r="O1219">
        <v>19</v>
      </c>
      <c r="P1219" s="1">
        <v>45736</v>
      </c>
      <c r="Q1219">
        <v>451</v>
      </c>
      <c r="R1219" t="s">
        <v>29</v>
      </c>
      <c r="S1219">
        <v>3</v>
      </c>
      <c r="T1219" s="1">
        <v>45782</v>
      </c>
      <c r="U1219" t="s">
        <v>60</v>
      </c>
      <c r="V1219" t="str">
        <f>TEXT(WEEKDAY(Working_Data[[#This Row],[order_date]],1),"DDDD")</f>
        <v>Monday</v>
      </c>
      <c r="W1219" t="str">
        <f>TEXT(Working_Data[[#This Row],[order_date]],"mmmm")</f>
        <v>January</v>
      </c>
      <c r="X1219" s="7">
        <f>Working_Data[[#This Row],[last_order_date]]-Working_Data[[#This Row],[signup_date]]</f>
        <v>114</v>
      </c>
      <c r="Y1219" s="7">
        <f>IF(Working_Data[[#This Row],[churned]]="Active",1,0)</f>
        <v>1</v>
      </c>
      <c r="Z1219" s="7">
        <f>YEAR(Working_Data[[#This Row],[order_date]])</f>
        <v>2024</v>
      </c>
    </row>
    <row r="1220" spans="1:26" x14ac:dyDescent="0.25">
      <c r="A1220" t="s">
        <v>2490</v>
      </c>
      <c r="B1220" t="s">
        <v>21</v>
      </c>
      <c r="C1220" t="s">
        <v>22</v>
      </c>
      <c r="D1220" t="s">
        <v>23</v>
      </c>
      <c r="E1220" s="1">
        <v>45523</v>
      </c>
      <c r="F1220" t="s">
        <v>2491</v>
      </c>
      <c r="G1220" s="1">
        <v>45306</v>
      </c>
      <c r="H1220" t="s">
        <v>34</v>
      </c>
      <c r="I1220" t="s">
        <v>63</v>
      </c>
      <c r="J1220" t="s">
        <v>59</v>
      </c>
      <c r="K1220">
        <v>4</v>
      </c>
      <c r="L1220" s="3">
        <f>Working_Data[[#This Row],[price2]]/Working_Data[[#This Row],[quantity]]</f>
        <v>348.82749999999999</v>
      </c>
      <c r="M1220" s="3">
        <v>1395.31</v>
      </c>
      <c r="N1220" t="s">
        <v>35</v>
      </c>
      <c r="O1220">
        <v>35</v>
      </c>
      <c r="P1220" s="1">
        <v>45730</v>
      </c>
      <c r="Q1220">
        <v>332</v>
      </c>
      <c r="R1220" t="s">
        <v>29</v>
      </c>
      <c r="S1220">
        <v>2</v>
      </c>
      <c r="T1220" s="1">
        <v>45934</v>
      </c>
      <c r="U1220" t="s">
        <v>30</v>
      </c>
      <c r="V1220" t="str">
        <f>TEXT(WEEKDAY(Working_Data[[#This Row],[order_date]],1),"DDDD")</f>
        <v>Monday</v>
      </c>
      <c r="W1220" t="str">
        <f>TEXT(Working_Data[[#This Row],[order_date]],"mmmm")</f>
        <v>January</v>
      </c>
      <c r="X1220" s="7">
        <f>Working_Data[[#This Row],[last_order_date]]-Working_Data[[#This Row],[signup_date]]</f>
        <v>207</v>
      </c>
      <c r="Y1220" s="7">
        <f>IF(Working_Data[[#This Row],[churned]]="Active",1,0)</f>
        <v>1</v>
      </c>
      <c r="Z1220" s="7">
        <f>YEAR(Working_Data[[#This Row],[order_date]])</f>
        <v>2024</v>
      </c>
    </row>
    <row r="1221" spans="1:26" x14ac:dyDescent="0.25">
      <c r="A1221" t="s">
        <v>2492</v>
      </c>
      <c r="B1221" t="s">
        <v>21</v>
      </c>
      <c r="C1221" t="s">
        <v>82</v>
      </c>
      <c r="D1221" t="s">
        <v>52</v>
      </c>
      <c r="E1221" s="1">
        <v>45541</v>
      </c>
      <c r="F1221" t="s">
        <v>2493</v>
      </c>
      <c r="G1221" s="1">
        <v>45306</v>
      </c>
      <c r="H1221" t="s">
        <v>41</v>
      </c>
      <c r="I1221" t="s">
        <v>48</v>
      </c>
      <c r="J1221" t="s">
        <v>64</v>
      </c>
      <c r="K1221">
        <v>5</v>
      </c>
      <c r="L1221" s="3">
        <f>Working_Data[[#This Row],[price2]]/Working_Data[[#This Row],[quantity]]</f>
        <v>281.20799999999997</v>
      </c>
      <c r="M1221" s="3">
        <v>1406.04</v>
      </c>
      <c r="N1221" t="s">
        <v>50</v>
      </c>
      <c r="O1221">
        <v>10</v>
      </c>
      <c r="P1221" s="1">
        <v>45513</v>
      </c>
      <c r="Q1221">
        <v>276</v>
      </c>
      <c r="R1221" t="s">
        <v>29</v>
      </c>
      <c r="S1221">
        <v>3</v>
      </c>
      <c r="T1221" s="1">
        <v>45531</v>
      </c>
      <c r="U1221" t="s">
        <v>60</v>
      </c>
      <c r="V1221" t="str">
        <f>TEXT(WEEKDAY(Working_Data[[#This Row],[order_date]],1),"DDDD")</f>
        <v>Monday</v>
      </c>
      <c r="W1221" t="str">
        <f>TEXT(Working_Data[[#This Row],[order_date]],"mmmm")</f>
        <v>January</v>
      </c>
      <c r="X1221" s="7">
        <f>Working_Data[[#This Row],[last_order_date]]-Working_Data[[#This Row],[signup_date]]</f>
        <v>-28</v>
      </c>
      <c r="Y1221" s="7">
        <f>IF(Working_Data[[#This Row],[churned]]="Active",1,0)</f>
        <v>1</v>
      </c>
      <c r="Z1221" s="7">
        <f>YEAR(Working_Data[[#This Row],[order_date]])</f>
        <v>2024</v>
      </c>
    </row>
    <row r="1222" spans="1:26" x14ac:dyDescent="0.25">
      <c r="A1222" t="s">
        <v>2494</v>
      </c>
      <c r="B1222" t="s">
        <v>38</v>
      </c>
      <c r="C1222" t="s">
        <v>82</v>
      </c>
      <c r="D1222" t="s">
        <v>23</v>
      </c>
      <c r="E1222" s="1">
        <v>45566</v>
      </c>
      <c r="F1222" t="s">
        <v>2495</v>
      </c>
      <c r="G1222" s="1">
        <v>45306</v>
      </c>
      <c r="H1222" t="s">
        <v>25</v>
      </c>
      <c r="I1222" t="s">
        <v>54</v>
      </c>
      <c r="J1222" t="s">
        <v>64</v>
      </c>
      <c r="K1222">
        <v>4</v>
      </c>
      <c r="L1222" s="3">
        <f>Working_Data[[#This Row],[price2]]/Working_Data[[#This Row],[quantity]]</f>
        <v>156.13</v>
      </c>
      <c r="M1222" s="3">
        <v>624.52</v>
      </c>
      <c r="N1222" t="s">
        <v>28</v>
      </c>
      <c r="O1222">
        <v>50</v>
      </c>
      <c r="P1222" s="1">
        <v>45636</v>
      </c>
      <c r="Q1222">
        <v>343</v>
      </c>
      <c r="R1222" t="s">
        <v>43</v>
      </c>
      <c r="S1222">
        <v>4</v>
      </c>
      <c r="T1222" s="1">
        <v>45962</v>
      </c>
      <c r="U1222" t="s">
        <v>30</v>
      </c>
      <c r="V1222" t="str">
        <f>TEXT(WEEKDAY(Working_Data[[#This Row],[order_date]],1),"DDDD")</f>
        <v>Monday</v>
      </c>
      <c r="W1222" t="str">
        <f>TEXT(Working_Data[[#This Row],[order_date]],"mmmm")</f>
        <v>January</v>
      </c>
      <c r="X1222" s="7">
        <f>Working_Data[[#This Row],[last_order_date]]-Working_Data[[#This Row],[signup_date]]</f>
        <v>70</v>
      </c>
      <c r="Y1222" s="7">
        <f>IF(Working_Data[[#This Row],[churned]]="Active",1,0)</f>
        <v>0</v>
      </c>
      <c r="Z1222" s="7">
        <f>YEAR(Working_Data[[#This Row],[order_date]])</f>
        <v>2024</v>
      </c>
    </row>
    <row r="1223" spans="1:26" x14ac:dyDescent="0.25">
      <c r="A1223" t="s">
        <v>2496</v>
      </c>
      <c r="B1223" t="s">
        <v>38</v>
      </c>
      <c r="C1223" t="s">
        <v>22</v>
      </c>
      <c r="D1223" t="s">
        <v>52</v>
      </c>
      <c r="E1223" s="1">
        <v>45119</v>
      </c>
      <c r="F1223" t="s">
        <v>2497</v>
      </c>
      <c r="G1223" s="1">
        <v>45306</v>
      </c>
      <c r="H1223" t="s">
        <v>47</v>
      </c>
      <c r="I1223" t="s">
        <v>54</v>
      </c>
      <c r="J1223" t="s">
        <v>59</v>
      </c>
      <c r="K1223">
        <v>1</v>
      </c>
      <c r="L1223" s="3">
        <f>Working_Data[[#This Row],[price2]]/Working_Data[[#This Row],[quantity]]</f>
        <v>161.59</v>
      </c>
      <c r="M1223" s="3">
        <v>161.59</v>
      </c>
      <c r="N1223" t="s">
        <v>50</v>
      </c>
      <c r="O1223">
        <v>1</v>
      </c>
      <c r="P1223" s="1">
        <v>45770</v>
      </c>
      <c r="Q1223">
        <v>47</v>
      </c>
      <c r="R1223" t="s">
        <v>29</v>
      </c>
      <c r="S1223">
        <v>4</v>
      </c>
      <c r="T1223" s="1">
        <v>45658</v>
      </c>
      <c r="U1223" t="s">
        <v>60</v>
      </c>
      <c r="V1223" t="str">
        <f>TEXT(WEEKDAY(Working_Data[[#This Row],[order_date]],1),"DDDD")</f>
        <v>Monday</v>
      </c>
      <c r="W1223" t="str">
        <f>TEXT(Working_Data[[#This Row],[order_date]],"mmmm")</f>
        <v>January</v>
      </c>
      <c r="X1223" s="7">
        <f>Working_Data[[#This Row],[last_order_date]]-Working_Data[[#This Row],[signup_date]]</f>
        <v>651</v>
      </c>
      <c r="Y1223" s="7">
        <f>IF(Working_Data[[#This Row],[churned]]="Active",1,0)</f>
        <v>1</v>
      </c>
      <c r="Z1223" s="7">
        <f>YEAR(Working_Data[[#This Row],[order_date]])</f>
        <v>2024</v>
      </c>
    </row>
    <row r="1224" spans="1:26" x14ac:dyDescent="0.25">
      <c r="A1224" t="s">
        <v>2498</v>
      </c>
      <c r="B1224" t="s">
        <v>21</v>
      </c>
      <c r="C1224" t="s">
        <v>39</v>
      </c>
      <c r="D1224" t="s">
        <v>52</v>
      </c>
      <c r="E1224" s="1">
        <v>45299</v>
      </c>
      <c r="F1224" t="s">
        <v>2499</v>
      </c>
      <c r="G1224" s="1">
        <v>45306</v>
      </c>
      <c r="H1224" t="s">
        <v>34</v>
      </c>
      <c r="I1224" t="s">
        <v>54</v>
      </c>
      <c r="J1224" t="s">
        <v>67</v>
      </c>
      <c r="K1224">
        <v>4</v>
      </c>
      <c r="L1224" s="3">
        <f>Working_Data[[#This Row],[price2]]/Working_Data[[#This Row],[quantity]]</f>
        <v>303.20249999999999</v>
      </c>
      <c r="M1224" s="3">
        <v>1212.81</v>
      </c>
      <c r="N1224" t="s">
        <v>50</v>
      </c>
      <c r="O1224">
        <v>25</v>
      </c>
      <c r="P1224" s="1">
        <v>45836</v>
      </c>
      <c r="Q1224">
        <v>500</v>
      </c>
      <c r="R1224" t="s">
        <v>43</v>
      </c>
      <c r="S1224">
        <v>2</v>
      </c>
      <c r="T1224" s="1">
        <v>45453</v>
      </c>
      <c r="U1224" t="s">
        <v>60</v>
      </c>
      <c r="V1224" t="str">
        <f>TEXT(WEEKDAY(Working_Data[[#This Row],[order_date]],1),"DDDD")</f>
        <v>Monday</v>
      </c>
      <c r="W1224" t="str">
        <f>TEXT(Working_Data[[#This Row],[order_date]],"mmmm")</f>
        <v>January</v>
      </c>
      <c r="X1224" s="7">
        <f>Working_Data[[#This Row],[last_order_date]]-Working_Data[[#This Row],[signup_date]]</f>
        <v>537</v>
      </c>
      <c r="Y1224" s="7">
        <f>IF(Working_Data[[#This Row],[churned]]="Active",1,0)</f>
        <v>0</v>
      </c>
      <c r="Z1224" s="7">
        <f>YEAR(Working_Data[[#This Row],[order_date]])</f>
        <v>2024</v>
      </c>
    </row>
    <row r="1225" spans="1:26" x14ac:dyDescent="0.25">
      <c r="A1225" t="s">
        <v>2500</v>
      </c>
      <c r="B1225" t="s">
        <v>45</v>
      </c>
      <c r="C1225" t="s">
        <v>82</v>
      </c>
      <c r="D1225" t="s">
        <v>56</v>
      </c>
      <c r="E1225" s="1">
        <v>45489</v>
      </c>
      <c r="F1225" t="s">
        <v>2501</v>
      </c>
      <c r="G1225" s="1">
        <v>45306</v>
      </c>
      <c r="H1225" t="s">
        <v>25</v>
      </c>
      <c r="I1225" t="s">
        <v>26</v>
      </c>
      <c r="J1225" t="s">
        <v>27</v>
      </c>
      <c r="K1225">
        <v>2</v>
      </c>
      <c r="L1225" s="3">
        <f>Working_Data[[#This Row],[price2]]/Working_Data[[#This Row],[quantity]]</f>
        <v>639.49</v>
      </c>
      <c r="M1225" s="3">
        <v>1278.98</v>
      </c>
      <c r="N1225" t="s">
        <v>50</v>
      </c>
      <c r="O1225">
        <v>11</v>
      </c>
      <c r="P1225" s="1">
        <v>45550</v>
      </c>
      <c r="Q1225">
        <v>433</v>
      </c>
      <c r="R1225" t="s">
        <v>29</v>
      </c>
      <c r="S1225">
        <v>1</v>
      </c>
      <c r="T1225" s="1">
        <v>45965</v>
      </c>
      <c r="U1225" t="s">
        <v>30</v>
      </c>
      <c r="V1225" t="str">
        <f>TEXT(WEEKDAY(Working_Data[[#This Row],[order_date]],1),"DDDD")</f>
        <v>Monday</v>
      </c>
      <c r="W1225" t="str">
        <f>TEXT(Working_Data[[#This Row],[order_date]],"mmmm")</f>
        <v>January</v>
      </c>
      <c r="X1225" s="7">
        <f>Working_Data[[#This Row],[last_order_date]]-Working_Data[[#This Row],[signup_date]]</f>
        <v>61</v>
      </c>
      <c r="Y1225" s="7">
        <f>IF(Working_Data[[#This Row],[churned]]="Active",1,0)</f>
        <v>1</v>
      </c>
      <c r="Z1225" s="7">
        <f>YEAR(Working_Data[[#This Row],[order_date]])</f>
        <v>2024</v>
      </c>
    </row>
    <row r="1226" spans="1:26" x14ac:dyDescent="0.25">
      <c r="A1226" t="s">
        <v>2502</v>
      </c>
      <c r="B1226" t="s">
        <v>45</v>
      </c>
      <c r="C1226" t="s">
        <v>22</v>
      </c>
      <c r="D1226" t="s">
        <v>32</v>
      </c>
      <c r="E1226" s="1">
        <v>45771</v>
      </c>
      <c r="F1226" t="s">
        <v>2503</v>
      </c>
      <c r="G1226" s="1">
        <v>45306</v>
      </c>
      <c r="H1226" t="s">
        <v>58</v>
      </c>
      <c r="I1226" t="s">
        <v>54</v>
      </c>
      <c r="J1226" t="s">
        <v>64</v>
      </c>
      <c r="K1226">
        <v>5</v>
      </c>
      <c r="L1226" s="3">
        <f>Working_Data[[#This Row],[price2]]/Working_Data[[#This Row],[quantity]]</f>
        <v>245.06</v>
      </c>
      <c r="M1226" s="3">
        <v>1225.3</v>
      </c>
      <c r="N1226" t="s">
        <v>35</v>
      </c>
      <c r="O1226">
        <v>36</v>
      </c>
      <c r="P1226" s="1">
        <v>45729</v>
      </c>
      <c r="Q1226">
        <v>466</v>
      </c>
      <c r="R1226" t="s">
        <v>29</v>
      </c>
      <c r="S1226">
        <v>3</v>
      </c>
      <c r="T1226" s="1">
        <v>45993</v>
      </c>
      <c r="U1226" t="s">
        <v>30</v>
      </c>
      <c r="V1226" t="str">
        <f>TEXT(WEEKDAY(Working_Data[[#This Row],[order_date]],1),"DDDD")</f>
        <v>Monday</v>
      </c>
      <c r="W1226" t="str">
        <f>TEXT(Working_Data[[#This Row],[order_date]],"mmmm")</f>
        <v>January</v>
      </c>
      <c r="X1226" s="7">
        <f>Working_Data[[#This Row],[last_order_date]]-Working_Data[[#This Row],[signup_date]]</f>
        <v>-42</v>
      </c>
      <c r="Y1226" s="7">
        <f>IF(Working_Data[[#This Row],[churned]]="Active",1,0)</f>
        <v>1</v>
      </c>
      <c r="Z1226" s="7">
        <f>YEAR(Working_Data[[#This Row],[order_date]])</f>
        <v>2024</v>
      </c>
    </row>
    <row r="1227" spans="1:26" x14ac:dyDescent="0.25">
      <c r="A1227" t="s">
        <v>2504</v>
      </c>
      <c r="B1227" t="s">
        <v>38</v>
      </c>
      <c r="C1227" t="s">
        <v>82</v>
      </c>
      <c r="D1227" t="s">
        <v>52</v>
      </c>
      <c r="E1227" s="1">
        <v>45859</v>
      </c>
      <c r="F1227" t="s">
        <v>2505</v>
      </c>
      <c r="G1227" s="1">
        <v>45306</v>
      </c>
      <c r="H1227" t="s">
        <v>41</v>
      </c>
      <c r="I1227" t="s">
        <v>63</v>
      </c>
      <c r="J1227" t="s">
        <v>67</v>
      </c>
      <c r="K1227">
        <v>5</v>
      </c>
      <c r="L1227" s="3">
        <f>Working_Data[[#This Row],[price2]]/Working_Data[[#This Row],[quantity]]</f>
        <v>57.652000000000001</v>
      </c>
      <c r="M1227" s="3">
        <v>288.26</v>
      </c>
      <c r="N1227" t="s">
        <v>35</v>
      </c>
      <c r="O1227">
        <v>46</v>
      </c>
      <c r="P1227" s="1">
        <v>45622</v>
      </c>
      <c r="Q1227">
        <v>154</v>
      </c>
      <c r="R1227" t="s">
        <v>43</v>
      </c>
      <c r="S1227">
        <v>5</v>
      </c>
      <c r="T1227" s="1">
        <v>45832</v>
      </c>
      <c r="U1227" t="s">
        <v>30</v>
      </c>
      <c r="V1227" t="str">
        <f>TEXT(WEEKDAY(Working_Data[[#This Row],[order_date]],1),"DDDD")</f>
        <v>Monday</v>
      </c>
      <c r="W1227" t="str">
        <f>TEXT(Working_Data[[#This Row],[order_date]],"mmmm")</f>
        <v>January</v>
      </c>
      <c r="X1227" s="7">
        <f>Working_Data[[#This Row],[last_order_date]]-Working_Data[[#This Row],[signup_date]]</f>
        <v>-237</v>
      </c>
      <c r="Y1227" s="7">
        <f>IF(Working_Data[[#This Row],[churned]]="Active",1,0)</f>
        <v>0</v>
      </c>
      <c r="Z1227" s="7">
        <f>YEAR(Working_Data[[#This Row],[order_date]])</f>
        <v>2024</v>
      </c>
    </row>
    <row r="1228" spans="1:26" x14ac:dyDescent="0.25">
      <c r="A1228" t="s">
        <v>2506</v>
      </c>
      <c r="B1228" t="s">
        <v>45</v>
      </c>
      <c r="C1228" t="s">
        <v>22</v>
      </c>
      <c r="D1228" t="s">
        <v>56</v>
      </c>
      <c r="E1228" s="1">
        <v>45736</v>
      </c>
      <c r="F1228" t="s">
        <v>2507</v>
      </c>
      <c r="G1228" s="1">
        <v>45306</v>
      </c>
      <c r="H1228" t="s">
        <v>41</v>
      </c>
      <c r="I1228" t="s">
        <v>48</v>
      </c>
      <c r="J1228" t="s">
        <v>67</v>
      </c>
      <c r="K1228">
        <v>4</v>
      </c>
      <c r="L1228" s="3">
        <f>Working_Data[[#This Row],[price2]]/Working_Data[[#This Row],[quantity]]</f>
        <v>294.77999999999997</v>
      </c>
      <c r="M1228" s="3">
        <v>1179.1199999999999</v>
      </c>
      <c r="N1228" t="s">
        <v>28</v>
      </c>
      <c r="O1228">
        <v>20</v>
      </c>
      <c r="P1228" s="1">
        <v>45615</v>
      </c>
      <c r="Q1228">
        <v>77</v>
      </c>
      <c r="R1228" t="s">
        <v>29</v>
      </c>
      <c r="S1228">
        <v>3</v>
      </c>
      <c r="T1228" s="1">
        <v>45657</v>
      </c>
      <c r="U1228" t="s">
        <v>30</v>
      </c>
      <c r="V1228" t="str">
        <f>TEXT(WEEKDAY(Working_Data[[#This Row],[order_date]],1),"DDDD")</f>
        <v>Monday</v>
      </c>
      <c r="W1228" t="str">
        <f>TEXT(Working_Data[[#This Row],[order_date]],"mmmm")</f>
        <v>January</v>
      </c>
      <c r="X1228" s="7">
        <f>Working_Data[[#This Row],[last_order_date]]-Working_Data[[#This Row],[signup_date]]</f>
        <v>-121</v>
      </c>
      <c r="Y1228" s="7">
        <f>IF(Working_Data[[#This Row],[churned]]="Active",1,0)</f>
        <v>1</v>
      </c>
      <c r="Z1228" s="7">
        <f>YEAR(Working_Data[[#This Row],[order_date]])</f>
        <v>2024</v>
      </c>
    </row>
    <row r="1229" spans="1:26" x14ac:dyDescent="0.25">
      <c r="A1229" t="s">
        <v>2508</v>
      </c>
      <c r="B1229" t="s">
        <v>21</v>
      </c>
      <c r="C1229" t="s">
        <v>22</v>
      </c>
      <c r="D1229" t="s">
        <v>23</v>
      </c>
      <c r="E1229" s="1">
        <v>45851</v>
      </c>
      <c r="F1229" t="s">
        <v>2509</v>
      </c>
      <c r="G1229" s="1">
        <v>45306</v>
      </c>
      <c r="H1229" t="s">
        <v>34</v>
      </c>
      <c r="I1229" t="s">
        <v>54</v>
      </c>
      <c r="J1229" t="s">
        <v>49</v>
      </c>
      <c r="K1229">
        <v>2</v>
      </c>
      <c r="L1229" s="3">
        <f>Working_Data[[#This Row],[price2]]/Working_Data[[#This Row],[quantity]]</f>
        <v>696.43</v>
      </c>
      <c r="M1229" s="3">
        <v>1392.86</v>
      </c>
      <c r="N1229" t="s">
        <v>50</v>
      </c>
      <c r="O1229">
        <v>29</v>
      </c>
      <c r="P1229" s="1">
        <v>45764</v>
      </c>
      <c r="Q1229">
        <v>403</v>
      </c>
      <c r="R1229" t="s">
        <v>29</v>
      </c>
      <c r="S1229">
        <v>4</v>
      </c>
      <c r="T1229" s="1">
        <v>45711</v>
      </c>
      <c r="U1229" t="s">
        <v>30</v>
      </c>
      <c r="V1229" t="str">
        <f>TEXT(WEEKDAY(Working_Data[[#This Row],[order_date]],1),"DDDD")</f>
        <v>Monday</v>
      </c>
      <c r="W1229" t="str">
        <f>TEXT(Working_Data[[#This Row],[order_date]],"mmmm")</f>
        <v>January</v>
      </c>
      <c r="X1229" s="7">
        <f>Working_Data[[#This Row],[last_order_date]]-Working_Data[[#This Row],[signup_date]]</f>
        <v>-87</v>
      </c>
      <c r="Y1229" s="7">
        <f>IF(Working_Data[[#This Row],[churned]]="Active",1,0)</f>
        <v>1</v>
      </c>
      <c r="Z1229" s="7">
        <f>YEAR(Working_Data[[#This Row],[order_date]])</f>
        <v>2024</v>
      </c>
    </row>
    <row r="1230" spans="1:26" x14ac:dyDescent="0.25">
      <c r="A1230" t="s">
        <v>2510</v>
      </c>
      <c r="B1230" t="s">
        <v>21</v>
      </c>
      <c r="C1230" t="s">
        <v>39</v>
      </c>
      <c r="D1230" t="s">
        <v>52</v>
      </c>
      <c r="E1230" s="1">
        <v>45573</v>
      </c>
      <c r="F1230" t="s">
        <v>2511</v>
      </c>
      <c r="G1230" s="1">
        <v>45306</v>
      </c>
      <c r="H1230" t="s">
        <v>58</v>
      </c>
      <c r="I1230" t="s">
        <v>54</v>
      </c>
      <c r="J1230" t="s">
        <v>67</v>
      </c>
      <c r="K1230">
        <v>1</v>
      </c>
      <c r="L1230" s="3">
        <f>Working_Data[[#This Row],[price2]]/Working_Data[[#This Row],[quantity]]</f>
        <v>571.39</v>
      </c>
      <c r="M1230" s="3">
        <v>571.39</v>
      </c>
      <c r="N1230" t="s">
        <v>35</v>
      </c>
      <c r="O1230">
        <v>42</v>
      </c>
      <c r="P1230" s="1">
        <v>45785</v>
      </c>
      <c r="Q1230">
        <v>161</v>
      </c>
      <c r="R1230" t="s">
        <v>43</v>
      </c>
      <c r="S1230">
        <v>3</v>
      </c>
      <c r="T1230" s="1">
        <v>45734</v>
      </c>
      <c r="U1230" t="s">
        <v>36</v>
      </c>
      <c r="V1230" t="str">
        <f>TEXT(WEEKDAY(Working_Data[[#This Row],[order_date]],1),"DDDD")</f>
        <v>Monday</v>
      </c>
      <c r="W1230" t="str">
        <f>TEXT(Working_Data[[#This Row],[order_date]],"mmmm")</f>
        <v>January</v>
      </c>
      <c r="X1230" s="7">
        <f>Working_Data[[#This Row],[last_order_date]]-Working_Data[[#This Row],[signup_date]]</f>
        <v>212</v>
      </c>
      <c r="Y1230" s="7">
        <f>IF(Working_Data[[#This Row],[churned]]="Active",1,0)</f>
        <v>0</v>
      </c>
      <c r="Z1230" s="7">
        <f>YEAR(Working_Data[[#This Row],[order_date]])</f>
        <v>2024</v>
      </c>
    </row>
    <row r="1231" spans="1:26" x14ac:dyDescent="0.25">
      <c r="A1231" t="s">
        <v>2512</v>
      </c>
      <c r="B1231" t="s">
        <v>21</v>
      </c>
      <c r="C1231" t="s">
        <v>82</v>
      </c>
      <c r="D1231" t="s">
        <v>23</v>
      </c>
      <c r="E1231" s="1">
        <v>45524</v>
      </c>
      <c r="F1231" t="s">
        <v>2513</v>
      </c>
      <c r="G1231" s="1">
        <v>45306</v>
      </c>
      <c r="H1231" t="s">
        <v>41</v>
      </c>
      <c r="I1231" t="s">
        <v>54</v>
      </c>
      <c r="J1231" t="s">
        <v>67</v>
      </c>
      <c r="K1231">
        <v>5</v>
      </c>
      <c r="L1231" s="3">
        <f>Working_Data[[#This Row],[price2]]/Working_Data[[#This Row],[quantity]]</f>
        <v>123.44200000000001</v>
      </c>
      <c r="M1231" s="3">
        <v>617.21</v>
      </c>
      <c r="N1231" t="s">
        <v>50</v>
      </c>
      <c r="O1231">
        <v>10</v>
      </c>
      <c r="P1231" s="1">
        <v>45642</v>
      </c>
      <c r="Q1231">
        <v>324</v>
      </c>
      <c r="R1231" t="s">
        <v>43</v>
      </c>
      <c r="S1231">
        <v>5</v>
      </c>
      <c r="T1231" s="1">
        <v>45938</v>
      </c>
      <c r="U1231" t="s">
        <v>30</v>
      </c>
      <c r="V1231" t="str">
        <f>TEXT(WEEKDAY(Working_Data[[#This Row],[order_date]],1),"DDDD")</f>
        <v>Monday</v>
      </c>
      <c r="W1231" t="str">
        <f>TEXT(Working_Data[[#This Row],[order_date]],"mmmm")</f>
        <v>January</v>
      </c>
      <c r="X1231" s="7">
        <f>Working_Data[[#This Row],[last_order_date]]-Working_Data[[#This Row],[signup_date]]</f>
        <v>118</v>
      </c>
      <c r="Y1231" s="7">
        <f>IF(Working_Data[[#This Row],[churned]]="Active",1,0)</f>
        <v>0</v>
      </c>
      <c r="Z1231" s="7">
        <f>YEAR(Working_Data[[#This Row],[order_date]])</f>
        <v>2024</v>
      </c>
    </row>
    <row r="1232" spans="1:26" x14ac:dyDescent="0.25">
      <c r="A1232" t="s">
        <v>2514</v>
      </c>
      <c r="B1232" t="s">
        <v>45</v>
      </c>
      <c r="C1232" t="s">
        <v>39</v>
      </c>
      <c r="D1232" t="s">
        <v>23</v>
      </c>
      <c r="E1232" s="1">
        <v>45531</v>
      </c>
      <c r="F1232" t="s">
        <v>2515</v>
      </c>
      <c r="G1232" s="1">
        <v>45307</v>
      </c>
      <c r="H1232" t="s">
        <v>25</v>
      </c>
      <c r="I1232" t="s">
        <v>48</v>
      </c>
      <c r="J1232" t="s">
        <v>49</v>
      </c>
      <c r="K1232">
        <v>3</v>
      </c>
      <c r="L1232" s="3">
        <f>Working_Data[[#This Row],[price2]]/Working_Data[[#This Row],[quantity]]</f>
        <v>265.58333333333331</v>
      </c>
      <c r="M1232" s="3">
        <v>796.75</v>
      </c>
      <c r="N1232" t="s">
        <v>35</v>
      </c>
      <c r="O1232">
        <v>3</v>
      </c>
      <c r="P1232" s="1">
        <v>45767</v>
      </c>
      <c r="Q1232">
        <v>19</v>
      </c>
      <c r="R1232" t="s">
        <v>29</v>
      </c>
      <c r="S1232">
        <v>1</v>
      </c>
      <c r="T1232" s="1">
        <v>45555</v>
      </c>
      <c r="U1232" t="s">
        <v>60</v>
      </c>
      <c r="V1232" t="str">
        <f>TEXT(WEEKDAY(Working_Data[[#This Row],[order_date]],1),"DDDD")</f>
        <v>Tuesday</v>
      </c>
      <c r="W1232" t="str">
        <f>TEXT(Working_Data[[#This Row],[order_date]],"mmmm")</f>
        <v>January</v>
      </c>
      <c r="X1232" s="7">
        <f>Working_Data[[#This Row],[last_order_date]]-Working_Data[[#This Row],[signup_date]]</f>
        <v>236</v>
      </c>
      <c r="Y1232" s="7">
        <f>IF(Working_Data[[#This Row],[churned]]="Active",1,0)</f>
        <v>1</v>
      </c>
      <c r="Z1232" s="7">
        <f>YEAR(Working_Data[[#This Row],[order_date]])</f>
        <v>2024</v>
      </c>
    </row>
    <row r="1233" spans="1:26" x14ac:dyDescent="0.25">
      <c r="A1233" t="s">
        <v>2516</v>
      </c>
      <c r="B1233" t="s">
        <v>38</v>
      </c>
      <c r="C1233" t="s">
        <v>82</v>
      </c>
      <c r="D1233" t="s">
        <v>56</v>
      </c>
      <c r="E1233" s="1">
        <v>45664</v>
      </c>
      <c r="F1233" t="s">
        <v>2517</v>
      </c>
      <c r="G1233" s="1">
        <v>45307</v>
      </c>
      <c r="H1233" t="s">
        <v>25</v>
      </c>
      <c r="I1233" t="s">
        <v>54</v>
      </c>
      <c r="J1233" t="s">
        <v>67</v>
      </c>
      <c r="K1233">
        <v>2</v>
      </c>
      <c r="L1233" s="3">
        <f>Working_Data[[#This Row],[price2]]/Working_Data[[#This Row],[quantity]]</f>
        <v>261.79000000000002</v>
      </c>
      <c r="M1233" s="3">
        <v>523.58000000000004</v>
      </c>
      <c r="N1233" t="s">
        <v>28</v>
      </c>
      <c r="O1233">
        <v>33</v>
      </c>
      <c r="P1233" s="1">
        <v>45712</v>
      </c>
      <c r="Q1233">
        <v>125</v>
      </c>
      <c r="R1233" t="s">
        <v>29</v>
      </c>
      <c r="S1233">
        <v>2</v>
      </c>
      <c r="T1233" s="1">
        <v>45548</v>
      </c>
      <c r="U1233" t="s">
        <v>60</v>
      </c>
      <c r="V1233" t="str">
        <f>TEXT(WEEKDAY(Working_Data[[#This Row],[order_date]],1),"DDDD")</f>
        <v>Tuesday</v>
      </c>
      <c r="W1233" t="str">
        <f>TEXT(Working_Data[[#This Row],[order_date]],"mmmm")</f>
        <v>January</v>
      </c>
      <c r="X1233" s="7">
        <f>Working_Data[[#This Row],[last_order_date]]-Working_Data[[#This Row],[signup_date]]</f>
        <v>48</v>
      </c>
      <c r="Y1233" s="7">
        <f>IF(Working_Data[[#This Row],[churned]]="Active",1,0)</f>
        <v>1</v>
      </c>
      <c r="Z1233" s="7">
        <f>YEAR(Working_Data[[#This Row],[order_date]])</f>
        <v>2024</v>
      </c>
    </row>
    <row r="1234" spans="1:26" x14ac:dyDescent="0.25">
      <c r="A1234" t="s">
        <v>2518</v>
      </c>
      <c r="B1234" t="s">
        <v>38</v>
      </c>
      <c r="C1234" t="s">
        <v>22</v>
      </c>
      <c r="D1234" t="s">
        <v>52</v>
      </c>
      <c r="E1234" s="1">
        <v>45286</v>
      </c>
      <c r="F1234" t="s">
        <v>2519</v>
      </c>
      <c r="G1234" s="1">
        <v>45307</v>
      </c>
      <c r="H1234" t="s">
        <v>47</v>
      </c>
      <c r="I1234" t="s">
        <v>48</v>
      </c>
      <c r="J1234" t="s">
        <v>59</v>
      </c>
      <c r="K1234">
        <v>1</v>
      </c>
      <c r="L1234" s="3">
        <f>Working_Data[[#This Row],[price2]]/Working_Data[[#This Row],[quantity]]</f>
        <v>1149.73</v>
      </c>
      <c r="M1234" s="3">
        <v>1149.73</v>
      </c>
      <c r="N1234" t="s">
        <v>50</v>
      </c>
      <c r="O1234">
        <v>19</v>
      </c>
      <c r="P1234" s="1">
        <v>45862</v>
      </c>
      <c r="Q1234">
        <v>92</v>
      </c>
      <c r="R1234" t="s">
        <v>29</v>
      </c>
      <c r="S1234">
        <v>3</v>
      </c>
      <c r="T1234" s="1">
        <v>45683</v>
      </c>
      <c r="U1234" t="s">
        <v>30</v>
      </c>
      <c r="V1234" t="str">
        <f>TEXT(WEEKDAY(Working_Data[[#This Row],[order_date]],1),"DDDD")</f>
        <v>Tuesday</v>
      </c>
      <c r="W1234" t="str">
        <f>TEXT(Working_Data[[#This Row],[order_date]],"mmmm")</f>
        <v>January</v>
      </c>
      <c r="X1234" s="7">
        <f>Working_Data[[#This Row],[last_order_date]]-Working_Data[[#This Row],[signup_date]]</f>
        <v>576</v>
      </c>
      <c r="Y1234" s="7">
        <f>IF(Working_Data[[#This Row],[churned]]="Active",1,0)</f>
        <v>1</v>
      </c>
      <c r="Z1234" s="7">
        <f>YEAR(Working_Data[[#This Row],[order_date]])</f>
        <v>2024</v>
      </c>
    </row>
    <row r="1235" spans="1:26" x14ac:dyDescent="0.25">
      <c r="A1235" t="s">
        <v>2520</v>
      </c>
      <c r="B1235" t="s">
        <v>45</v>
      </c>
      <c r="C1235" t="s">
        <v>82</v>
      </c>
      <c r="D1235" t="s">
        <v>77</v>
      </c>
      <c r="E1235" s="1">
        <v>45682</v>
      </c>
      <c r="F1235" t="s">
        <v>2521</v>
      </c>
      <c r="G1235" s="1">
        <v>45307</v>
      </c>
      <c r="H1235" t="s">
        <v>58</v>
      </c>
      <c r="I1235" t="s">
        <v>54</v>
      </c>
      <c r="J1235" t="s">
        <v>27</v>
      </c>
      <c r="K1235">
        <v>2</v>
      </c>
      <c r="L1235" s="3">
        <f>Working_Data[[#This Row],[price2]]/Working_Data[[#This Row],[quantity]]</f>
        <v>444.69499999999999</v>
      </c>
      <c r="M1235" s="3">
        <v>889.39</v>
      </c>
      <c r="N1235" t="s">
        <v>50</v>
      </c>
      <c r="O1235">
        <v>25</v>
      </c>
      <c r="P1235" s="1">
        <v>45931</v>
      </c>
      <c r="Q1235">
        <v>105</v>
      </c>
      <c r="R1235" t="s">
        <v>29</v>
      </c>
      <c r="S1235">
        <v>4</v>
      </c>
      <c r="T1235" s="1">
        <v>45615</v>
      </c>
      <c r="U1235" t="s">
        <v>60</v>
      </c>
      <c r="V1235" t="str">
        <f>TEXT(WEEKDAY(Working_Data[[#This Row],[order_date]],1),"DDDD")</f>
        <v>Tuesday</v>
      </c>
      <c r="W1235" t="str">
        <f>TEXT(Working_Data[[#This Row],[order_date]],"mmmm")</f>
        <v>January</v>
      </c>
      <c r="X1235" s="7">
        <f>Working_Data[[#This Row],[last_order_date]]-Working_Data[[#This Row],[signup_date]]</f>
        <v>249</v>
      </c>
      <c r="Y1235" s="7">
        <f>IF(Working_Data[[#This Row],[churned]]="Active",1,0)</f>
        <v>1</v>
      </c>
      <c r="Z1235" s="7">
        <f>YEAR(Working_Data[[#This Row],[order_date]])</f>
        <v>2024</v>
      </c>
    </row>
    <row r="1236" spans="1:26" x14ac:dyDescent="0.25">
      <c r="A1236" t="s">
        <v>2522</v>
      </c>
      <c r="B1236" t="s">
        <v>45</v>
      </c>
      <c r="C1236" t="s">
        <v>82</v>
      </c>
      <c r="D1236" t="s">
        <v>32</v>
      </c>
      <c r="E1236" s="1">
        <v>45684</v>
      </c>
      <c r="F1236" t="s">
        <v>2523</v>
      </c>
      <c r="G1236" s="1">
        <v>45307</v>
      </c>
      <c r="H1236" t="s">
        <v>34</v>
      </c>
      <c r="I1236" t="s">
        <v>63</v>
      </c>
      <c r="J1236" t="s">
        <v>64</v>
      </c>
      <c r="K1236">
        <v>4</v>
      </c>
      <c r="L1236" s="3">
        <f>Working_Data[[#This Row],[price2]]/Working_Data[[#This Row],[quantity]]</f>
        <v>190.77500000000001</v>
      </c>
      <c r="M1236" s="3">
        <v>763.1</v>
      </c>
      <c r="N1236" t="s">
        <v>28</v>
      </c>
      <c r="O1236">
        <v>27</v>
      </c>
      <c r="P1236" s="1">
        <v>45528</v>
      </c>
      <c r="Q1236">
        <v>0</v>
      </c>
      <c r="R1236" t="s">
        <v>43</v>
      </c>
      <c r="S1236">
        <v>3</v>
      </c>
      <c r="T1236" s="1">
        <v>45822</v>
      </c>
      <c r="U1236" t="s">
        <v>30</v>
      </c>
      <c r="V1236" t="str">
        <f>TEXT(WEEKDAY(Working_Data[[#This Row],[order_date]],1),"DDDD")</f>
        <v>Tuesday</v>
      </c>
      <c r="W1236" t="str">
        <f>TEXT(Working_Data[[#This Row],[order_date]],"mmmm")</f>
        <v>January</v>
      </c>
      <c r="X1236" s="7">
        <f>Working_Data[[#This Row],[last_order_date]]-Working_Data[[#This Row],[signup_date]]</f>
        <v>-156</v>
      </c>
      <c r="Y1236" s="7">
        <f>IF(Working_Data[[#This Row],[churned]]="Active",1,0)</f>
        <v>0</v>
      </c>
      <c r="Z1236" s="7">
        <f>YEAR(Working_Data[[#This Row],[order_date]])</f>
        <v>2024</v>
      </c>
    </row>
    <row r="1237" spans="1:26" x14ac:dyDescent="0.25">
      <c r="A1237" t="s">
        <v>2524</v>
      </c>
      <c r="B1237" t="s">
        <v>21</v>
      </c>
      <c r="C1237" t="s">
        <v>39</v>
      </c>
      <c r="D1237" t="s">
        <v>23</v>
      </c>
      <c r="E1237" s="1">
        <v>45501</v>
      </c>
      <c r="F1237" t="s">
        <v>2525</v>
      </c>
      <c r="G1237" s="1">
        <v>45307</v>
      </c>
      <c r="H1237" t="s">
        <v>47</v>
      </c>
      <c r="I1237" t="s">
        <v>54</v>
      </c>
      <c r="J1237" t="s">
        <v>27</v>
      </c>
      <c r="K1237">
        <v>3</v>
      </c>
      <c r="L1237" s="3">
        <f>Working_Data[[#This Row],[price2]]/Working_Data[[#This Row],[quantity]]</f>
        <v>48.6</v>
      </c>
      <c r="M1237" s="3">
        <v>145.80000000000001</v>
      </c>
      <c r="N1237" t="s">
        <v>28</v>
      </c>
      <c r="O1237">
        <v>30</v>
      </c>
      <c r="P1237" s="1">
        <v>45609</v>
      </c>
      <c r="Q1237">
        <v>395</v>
      </c>
      <c r="R1237" t="s">
        <v>43</v>
      </c>
      <c r="S1237">
        <v>3</v>
      </c>
      <c r="T1237" s="1">
        <v>45837</v>
      </c>
      <c r="U1237" t="s">
        <v>36</v>
      </c>
      <c r="V1237" t="str">
        <f>TEXT(WEEKDAY(Working_Data[[#This Row],[order_date]],1),"DDDD")</f>
        <v>Tuesday</v>
      </c>
      <c r="W1237" t="str">
        <f>TEXT(Working_Data[[#This Row],[order_date]],"mmmm")</f>
        <v>January</v>
      </c>
      <c r="X1237" s="7">
        <f>Working_Data[[#This Row],[last_order_date]]-Working_Data[[#This Row],[signup_date]]</f>
        <v>108</v>
      </c>
      <c r="Y1237" s="7">
        <f>IF(Working_Data[[#This Row],[churned]]="Active",1,0)</f>
        <v>0</v>
      </c>
      <c r="Z1237" s="7">
        <f>YEAR(Working_Data[[#This Row],[order_date]])</f>
        <v>2024</v>
      </c>
    </row>
    <row r="1238" spans="1:26" x14ac:dyDescent="0.25">
      <c r="A1238" t="s">
        <v>2526</v>
      </c>
      <c r="B1238" t="s">
        <v>21</v>
      </c>
      <c r="C1238" t="s">
        <v>82</v>
      </c>
      <c r="D1238" t="s">
        <v>56</v>
      </c>
      <c r="E1238" s="1">
        <v>45876</v>
      </c>
      <c r="F1238" t="s">
        <v>2527</v>
      </c>
      <c r="G1238" s="1">
        <v>45307</v>
      </c>
      <c r="H1238" t="s">
        <v>25</v>
      </c>
      <c r="I1238" t="s">
        <v>63</v>
      </c>
      <c r="J1238" t="s">
        <v>49</v>
      </c>
      <c r="K1238">
        <v>2</v>
      </c>
      <c r="L1238" s="3">
        <f>Working_Data[[#This Row],[price2]]/Working_Data[[#This Row],[quantity]]</f>
        <v>285.89499999999998</v>
      </c>
      <c r="M1238" s="3">
        <v>571.79</v>
      </c>
      <c r="N1238" t="s">
        <v>28</v>
      </c>
      <c r="O1238">
        <v>17</v>
      </c>
      <c r="P1238" s="1">
        <v>45607</v>
      </c>
      <c r="Q1238">
        <v>207</v>
      </c>
      <c r="R1238" t="s">
        <v>29</v>
      </c>
      <c r="S1238">
        <v>5</v>
      </c>
      <c r="T1238" s="1">
        <v>45852</v>
      </c>
      <c r="U1238" t="s">
        <v>60</v>
      </c>
      <c r="V1238" t="str">
        <f>TEXT(WEEKDAY(Working_Data[[#This Row],[order_date]],1),"DDDD")</f>
        <v>Tuesday</v>
      </c>
      <c r="W1238" t="str">
        <f>TEXT(Working_Data[[#This Row],[order_date]],"mmmm")</f>
        <v>January</v>
      </c>
      <c r="X1238" s="7">
        <f>Working_Data[[#This Row],[last_order_date]]-Working_Data[[#This Row],[signup_date]]</f>
        <v>-269</v>
      </c>
      <c r="Y1238" s="7">
        <f>IF(Working_Data[[#This Row],[churned]]="Active",1,0)</f>
        <v>1</v>
      </c>
      <c r="Z1238" s="7">
        <f>YEAR(Working_Data[[#This Row],[order_date]])</f>
        <v>2024</v>
      </c>
    </row>
    <row r="1239" spans="1:26" x14ac:dyDescent="0.25">
      <c r="A1239" t="s">
        <v>2528</v>
      </c>
      <c r="B1239" t="s">
        <v>21</v>
      </c>
      <c r="C1239" t="s">
        <v>82</v>
      </c>
      <c r="D1239" t="s">
        <v>52</v>
      </c>
      <c r="E1239" s="1">
        <v>45427</v>
      </c>
      <c r="F1239" t="s">
        <v>2529</v>
      </c>
      <c r="G1239" s="1">
        <v>45307</v>
      </c>
      <c r="H1239" t="s">
        <v>25</v>
      </c>
      <c r="I1239" t="s">
        <v>42</v>
      </c>
      <c r="J1239" t="s">
        <v>59</v>
      </c>
      <c r="K1239">
        <v>3</v>
      </c>
      <c r="L1239" s="3">
        <f>Working_Data[[#This Row],[price2]]/Working_Data[[#This Row],[quantity]]</f>
        <v>96.259999999999991</v>
      </c>
      <c r="M1239" s="3">
        <v>288.77999999999997</v>
      </c>
      <c r="N1239" t="s">
        <v>35</v>
      </c>
      <c r="O1239">
        <v>36</v>
      </c>
      <c r="P1239" s="1">
        <v>45713</v>
      </c>
      <c r="Q1239">
        <v>265</v>
      </c>
      <c r="R1239" t="s">
        <v>29</v>
      </c>
      <c r="S1239">
        <v>4</v>
      </c>
      <c r="T1239" s="1">
        <v>45588</v>
      </c>
      <c r="U1239" t="s">
        <v>30</v>
      </c>
      <c r="V1239" t="str">
        <f>TEXT(WEEKDAY(Working_Data[[#This Row],[order_date]],1),"DDDD")</f>
        <v>Tuesday</v>
      </c>
      <c r="W1239" t="str">
        <f>TEXT(Working_Data[[#This Row],[order_date]],"mmmm")</f>
        <v>January</v>
      </c>
      <c r="X1239" s="7">
        <f>Working_Data[[#This Row],[last_order_date]]-Working_Data[[#This Row],[signup_date]]</f>
        <v>286</v>
      </c>
      <c r="Y1239" s="7">
        <f>IF(Working_Data[[#This Row],[churned]]="Active",1,0)</f>
        <v>1</v>
      </c>
      <c r="Z1239" s="7">
        <f>YEAR(Working_Data[[#This Row],[order_date]])</f>
        <v>2024</v>
      </c>
    </row>
    <row r="1240" spans="1:26" x14ac:dyDescent="0.25">
      <c r="A1240" t="s">
        <v>2530</v>
      </c>
      <c r="B1240" t="s">
        <v>45</v>
      </c>
      <c r="C1240" t="s">
        <v>22</v>
      </c>
      <c r="D1240" t="s">
        <v>23</v>
      </c>
      <c r="E1240" s="1">
        <v>45779</v>
      </c>
      <c r="F1240" t="s">
        <v>2531</v>
      </c>
      <c r="G1240" s="1">
        <v>45307</v>
      </c>
      <c r="H1240" t="s">
        <v>25</v>
      </c>
      <c r="I1240" t="s">
        <v>54</v>
      </c>
      <c r="J1240" t="s">
        <v>64</v>
      </c>
      <c r="K1240">
        <v>3</v>
      </c>
      <c r="L1240" s="3">
        <f>Working_Data[[#This Row],[price2]]/Working_Data[[#This Row],[quantity]]</f>
        <v>105.97666666666667</v>
      </c>
      <c r="M1240" s="3">
        <v>317.93</v>
      </c>
      <c r="N1240" t="s">
        <v>35</v>
      </c>
      <c r="O1240">
        <v>44</v>
      </c>
      <c r="P1240" s="1">
        <v>45864</v>
      </c>
      <c r="Q1240">
        <v>476</v>
      </c>
      <c r="R1240" t="s">
        <v>29</v>
      </c>
      <c r="S1240">
        <v>1</v>
      </c>
      <c r="T1240" s="1">
        <v>45693</v>
      </c>
      <c r="U1240" t="s">
        <v>60</v>
      </c>
      <c r="V1240" t="str">
        <f>TEXT(WEEKDAY(Working_Data[[#This Row],[order_date]],1),"DDDD")</f>
        <v>Tuesday</v>
      </c>
      <c r="W1240" t="str">
        <f>TEXT(Working_Data[[#This Row],[order_date]],"mmmm")</f>
        <v>January</v>
      </c>
      <c r="X1240" s="7">
        <f>Working_Data[[#This Row],[last_order_date]]-Working_Data[[#This Row],[signup_date]]</f>
        <v>85</v>
      </c>
      <c r="Y1240" s="7">
        <f>IF(Working_Data[[#This Row],[churned]]="Active",1,0)</f>
        <v>1</v>
      </c>
      <c r="Z1240" s="7">
        <f>YEAR(Working_Data[[#This Row],[order_date]])</f>
        <v>2024</v>
      </c>
    </row>
    <row r="1241" spans="1:26" x14ac:dyDescent="0.25">
      <c r="A1241" t="s">
        <v>2532</v>
      </c>
      <c r="B1241" t="s">
        <v>38</v>
      </c>
      <c r="C1241" t="s">
        <v>82</v>
      </c>
      <c r="D1241" t="s">
        <v>56</v>
      </c>
      <c r="E1241" s="1">
        <v>45480</v>
      </c>
      <c r="F1241" t="s">
        <v>2533</v>
      </c>
      <c r="G1241" s="1">
        <v>45307</v>
      </c>
      <c r="H1241" t="s">
        <v>41</v>
      </c>
      <c r="I1241" t="s">
        <v>42</v>
      </c>
      <c r="J1241" t="s">
        <v>67</v>
      </c>
      <c r="K1241">
        <v>5</v>
      </c>
      <c r="L1241" s="3">
        <f>Working_Data[[#This Row],[price2]]/Working_Data[[#This Row],[quantity]]</f>
        <v>94.882000000000005</v>
      </c>
      <c r="M1241" s="3">
        <v>474.41</v>
      </c>
      <c r="N1241" t="s">
        <v>28</v>
      </c>
      <c r="O1241">
        <v>44</v>
      </c>
      <c r="P1241" s="1">
        <v>45886</v>
      </c>
      <c r="Q1241">
        <v>133</v>
      </c>
      <c r="R1241" t="s">
        <v>43</v>
      </c>
      <c r="S1241">
        <v>2</v>
      </c>
      <c r="T1241" s="1">
        <v>45793</v>
      </c>
      <c r="U1241" t="s">
        <v>30</v>
      </c>
      <c r="V1241" t="str">
        <f>TEXT(WEEKDAY(Working_Data[[#This Row],[order_date]],1),"DDDD")</f>
        <v>Tuesday</v>
      </c>
      <c r="W1241" t="str">
        <f>TEXT(Working_Data[[#This Row],[order_date]],"mmmm")</f>
        <v>January</v>
      </c>
      <c r="X1241" s="7">
        <f>Working_Data[[#This Row],[last_order_date]]-Working_Data[[#This Row],[signup_date]]</f>
        <v>406</v>
      </c>
      <c r="Y1241" s="7">
        <f>IF(Working_Data[[#This Row],[churned]]="Active",1,0)</f>
        <v>0</v>
      </c>
      <c r="Z1241" s="7">
        <f>YEAR(Working_Data[[#This Row],[order_date]])</f>
        <v>2024</v>
      </c>
    </row>
    <row r="1242" spans="1:26" x14ac:dyDescent="0.25">
      <c r="A1242" t="s">
        <v>2534</v>
      </c>
      <c r="B1242" t="s">
        <v>21</v>
      </c>
      <c r="C1242" t="s">
        <v>39</v>
      </c>
      <c r="D1242" t="s">
        <v>52</v>
      </c>
      <c r="E1242" s="1">
        <v>45594</v>
      </c>
      <c r="F1242" t="s">
        <v>2535</v>
      </c>
      <c r="G1242" s="1">
        <v>45308</v>
      </c>
      <c r="H1242" t="s">
        <v>41</v>
      </c>
      <c r="I1242" t="s">
        <v>48</v>
      </c>
      <c r="J1242" t="s">
        <v>64</v>
      </c>
      <c r="K1242">
        <v>1</v>
      </c>
      <c r="L1242" s="3">
        <f>Working_Data[[#This Row],[price2]]/Working_Data[[#This Row],[quantity]]</f>
        <v>1389.84</v>
      </c>
      <c r="M1242" s="3">
        <v>1389.84</v>
      </c>
      <c r="N1242" t="s">
        <v>50</v>
      </c>
      <c r="O1242">
        <v>11</v>
      </c>
      <c r="P1242" s="1">
        <v>45842</v>
      </c>
      <c r="Q1242">
        <v>242</v>
      </c>
      <c r="R1242" t="s">
        <v>43</v>
      </c>
      <c r="S1242">
        <v>1</v>
      </c>
      <c r="T1242" s="1">
        <v>45825</v>
      </c>
      <c r="U1242" t="s">
        <v>30</v>
      </c>
      <c r="V1242" t="str">
        <f>TEXT(WEEKDAY(Working_Data[[#This Row],[order_date]],1),"DDDD")</f>
        <v>Wednesday</v>
      </c>
      <c r="W1242" t="str">
        <f>TEXT(Working_Data[[#This Row],[order_date]],"mmmm")</f>
        <v>January</v>
      </c>
      <c r="X1242" s="7">
        <f>Working_Data[[#This Row],[last_order_date]]-Working_Data[[#This Row],[signup_date]]</f>
        <v>248</v>
      </c>
      <c r="Y1242" s="7">
        <f>IF(Working_Data[[#This Row],[churned]]="Active",1,0)</f>
        <v>0</v>
      </c>
      <c r="Z1242" s="7">
        <f>YEAR(Working_Data[[#This Row],[order_date]])</f>
        <v>2024</v>
      </c>
    </row>
    <row r="1243" spans="1:26" x14ac:dyDescent="0.25">
      <c r="A1243" t="s">
        <v>2536</v>
      </c>
      <c r="B1243" t="s">
        <v>21</v>
      </c>
      <c r="C1243" t="s">
        <v>39</v>
      </c>
      <c r="D1243" t="s">
        <v>23</v>
      </c>
      <c r="E1243" s="1">
        <v>45457</v>
      </c>
      <c r="F1243" t="s">
        <v>2537</v>
      </c>
      <c r="G1243" s="1">
        <v>45308</v>
      </c>
      <c r="H1243" t="s">
        <v>25</v>
      </c>
      <c r="I1243" t="s">
        <v>54</v>
      </c>
      <c r="J1243" t="s">
        <v>27</v>
      </c>
      <c r="K1243">
        <v>5</v>
      </c>
      <c r="L1243" s="3">
        <f>Working_Data[[#This Row],[price2]]/Working_Data[[#This Row],[quantity]]</f>
        <v>71.234000000000009</v>
      </c>
      <c r="M1243" s="3">
        <v>356.17</v>
      </c>
      <c r="N1243" t="s">
        <v>50</v>
      </c>
      <c r="O1243">
        <v>2</v>
      </c>
      <c r="P1243" s="1">
        <v>45646</v>
      </c>
      <c r="Q1243">
        <v>8</v>
      </c>
      <c r="R1243" t="s">
        <v>43</v>
      </c>
      <c r="S1243">
        <v>5</v>
      </c>
      <c r="T1243" s="1">
        <v>45778</v>
      </c>
      <c r="U1243" t="s">
        <v>30</v>
      </c>
      <c r="V1243" t="str">
        <f>TEXT(WEEKDAY(Working_Data[[#This Row],[order_date]],1),"DDDD")</f>
        <v>Wednesday</v>
      </c>
      <c r="W1243" t="str">
        <f>TEXT(Working_Data[[#This Row],[order_date]],"mmmm")</f>
        <v>January</v>
      </c>
      <c r="X1243" s="7">
        <f>Working_Data[[#This Row],[last_order_date]]-Working_Data[[#This Row],[signup_date]]</f>
        <v>189</v>
      </c>
      <c r="Y1243" s="7">
        <f>IF(Working_Data[[#This Row],[churned]]="Active",1,0)</f>
        <v>0</v>
      </c>
      <c r="Z1243" s="7">
        <f>YEAR(Working_Data[[#This Row],[order_date]])</f>
        <v>2024</v>
      </c>
    </row>
    <row r="1244" spans="1:26" x14ac:dyDescent="0.25">
      <c r="A1244" t="s">
        <v>2538</v>
      </c>
      <c r="B1244" t="s">
        <v>45</v>
      </c>
      <c r="C1244" t="s">
        <v>82</v>
      </c>
      <c r="D1244" t="s">
        <v>32</v>
      </c>
      <c r="E1244" s="1">
        <v>45353</v>
      </c>
      <c r="F1244" t="s">
        <v>2539</v>
      </c>
      <c r="G1244" s="1">
        <v>45308</v>
      </c>
      <c r="H1244" t="s">
        <v>25</v>
      </c>
      <c r="I1244" t="s">
        <v>63</v>
      </c>
      <c r="J1244" t="s">
        <v>59</v>
      </c>
      <c r="K1244">
        <v>1</v>
      </c>
      <c r="L1244" s="3">
        <f>Working_Data[[#This Row],[price2]]/Working_Data[[#This Row],[quantity]]</f>
        <v>1103.3699999999999</v>
      </c>
      <c r="M1244" s="3">
        <v>1103.3699999999999</v>
      </c>
      <c r="N1244" t="s">
        <v>50</v>
      </c>
      <c r="O1244">
        <v>50</v>
      </c>
      <c r="P1244" s="1">
        <v>45722</v>
      </c>
      <c r="Q1244">
        <v>474</v>
      </c>
      <c r="R1244" t="s">
        <v>43</v>
      </c>
      <c r="S1244">
        <v>4</v>
      </c>
      <c r="T1244" s="1">
        <v>45738</v>
      </c>
      <c r="U1244" t="s">
        <v>36</v>
      </c>
      <c r="V1244" t="str">
        <f>TEXT(WEEKDAY(Working_Data[[#This Row],[order_date]],1),"DDDD")</f>
        <v>Wednesday</v>
      </c>
      <c r="W1244" t="str">
        <f>TEXT(Working_Data[[#This Row],[order_date]],"mmmm")</f>
        <v>January</v>
      </c>
      <c r="X1244" s="7">
        <f>Working_Data[[#This Row],[last_order_date]]-Working_Data[[#This Row],[signup_date]]</f>
        <v>369</v>
      </c>
      <c r="Y1244" s="7">
        <f>IF(Working_Data[[#This Row],[churned]]="Active",1,0)</f>
        <v>0</v>
      </c>
      <c r="Z1244" s="7">
        <f>YEAR(Working_Data[[#This Row],[order_date]])</f>
        <v>2024</v>
      </c>
    </row>
    <row r="1245" spans="1:26" x14ac:dyDescent="0.25">
      <c r="A1245" t="s">
        <v>2540</v>
      </c>
      <c r="B1245" t="s">
        <v>45</v>
      </c>
      <c r="C1245" t="s">
        <v>39</v>
      </c>
      <c r="D1245" t="s">
        <v>23</v>
      </c>
      <c r="E1245" s="1">
        <v>45356</v>
      </c>
      <c r="F1245" t="s">
        <v>2541</v>
      </c>
      <c r="G1245" s="1">
        <v>45308</v>
      </c>
      <c r="H1245" t="s">
        <v>25</v>
      </c>
      <c r="I1245" t="s">
        <v>54</v>
      </c>
      <c r="J1245" t="s">
        <v>64</v>
      </c>
      <c r="K1245">
        <v>1</v>
      </c>
      <c r="L1245" s="3">
        <f>Working_Data[[#This Row],[price2]]/Working_Data[[#This Row],[quantity]]</f>
        <v>1183.92</v>
      </c>
      <c r="M1245" s="3">
        <v>1183.92</v>
      </c>
      <c r="N1245" t="s">
        <v>28</v>
      </c>
      <c r="O1245">
        <v>44</v>
      </c>
      <c r="P1245" s="1">
        <v>45735</v>
      </c>
      <c r="Q1245">
        <v>174</v>
      </c>
      <c r="R1245" t="s">
        <v>43</v>
      </c>
      <c r="S1245">
        <v>4</v>
      </c>
      <c r="T1245" s="1">
        <v>45663</v>
      </c>
      <c r="U1245" t="s">
        <v>36</v>
      </c>
      <c r="V1245" t="str">
        <f>TEXT(WEEKDAY(Working_Data[[#This Row],[order_date]],1),"DDDD")</f>
        <v>Wednesday</v>
      </c>
      <c r="W1245" t="str">
        <f>TEXT(Working_Data[[#This Row],[order_date]],"mmmm")</f>
        <v>January</v>
      </c>
      <c r="X1245" s="7">
        <f>Working_Data[[#This Row],[last_order_date]]-Working_Data[[#This Row],[signup_date]]</f>
        <v>379</v>
      </c>
      <c r="Y1245" s="7">
        <f>IF(Working_Data[[#This Row],[churned]]="Active",1,0)</f>
        <v>0</v>
      </c>
      <c r="Z1245" s="7">
        <f>YEAR(Working_Data[[#This Row],[order_date]])</f>
        <v>2024</v>
      </c>
    </row>
    <row r="1246" spans="1:26" x14ac:dyDescent="0.25">
      <c r="A1246" t="s">
        <v>2542</v>
      </c>
      <c r="B1246" t="s">
        <v>38</v>
      </c>
      <c r="C1246" t="s">
        <v>82</v>
      </c>
      <c r="D1246" t="s">
        <v>52</v>
      </c>
      <c r="E1246" s="1">
        <v>45838</v>
      </c>
      <c r="F1246" t="s">
        <v>2543</v>
      </c>
      <c r="G1246" s="1">
        <v>45308</v>
      </c>
      <c r="H1246" t="s">
        <v>41</v>
      </c>
      <c r="I1246" t="s">
        <v>42</v>
      </c>
      <c r="J1246" t="s">
        <v>64</v>
      </c>
      <c r="K1246">
        <v>1</v>
      </c>
      <c r="L1246" s="3">
        <f>Working_Data[[#This Row],[price2]]/Working_Data[[#This Row],[quantity]]</f>
        <v>901.08</v>
      </c>
      <c r="M1246" s="3">
        <v>901.08</v>
      </c>
      <c r="N1246" t="s">
        <v>28</v>
      </c>
      <c r="O1246">
        <v>12</v>
      </c>
      <c r="P1246" s="1">
        <v>45525</v>
      </c>
      <c r="Q1246">
        <v>202</v>
      </c>
      <c r="R1246" t="s">
        <v>29</v>
      </c>
      <c r="S1246">
        <v>3</v>
      </c>
      <c r="T1246" s="1">
        <v>45831</v>
      </c>
      <c r="U1246" t="s">
        <v>60</v>
      </c>
      <c r="V1246" t="str">
        <f>TEXT(WEEKDAY(Working_Data[[#This Row],[order_date]],1),"DDDD")</f>
        <v>Wednesday</v>
      </c>
      <c r="W1246" t="str">
        <f>TEXT(Working_Data[[#This Row],[order_date]],"mmmm")</f>
        <v>January</v>
      </c>
      <c r="X1246" s="7">
        <f>Working_Data[[#This Row],[last_order_date]]-Working_Data[[#This Row],[signup_date]]</f>
        <v>-313</v>
      </c>
      <c r="Y1246" s="7">
        <f>IF(Working_Data[[#This Row],[churned]]="Active",1,0)</f>
        <v>1</v>
      </c>
      <c r="Z1246" s="7">
        <f>YEAR(Working_Data[[#This Row],[order_date]])</f>
        <v>2024</v>
      </c>
    </row>
    <row r="1247" spans="1:26" x14ac:dyDescent="0.25">
      <c r="A1247" t="s">
        <v>2544</v>
      </c>
      <c r="B1247" t="s">
        <v>38</v>
      </c>
      <c r="C1247" t="s">
        <v>22</v>
      </c>
      <c r="D1247" t="s">
        <v>56</v>
      </c>
      <c r="E1247" s="1">
        <v>45508</v>
      </c>
      <c r="F1247" t="s">
        <v>2545</v>
      </c>
      <c r="G1247" s="1">
        <v>45308</v>
      </c>
      <c r="H1247" t="s">
        <v>58</v>
      </c>
      <c r="I1247" t="s">
        <v>54</v>
      </c>
      <c r="J1247" t="s">
        <v>67</v>
      </c>
      <c r="K1247">
        <v>5</v>
      </c>
      <c r="L1247" s="3">
        <f>Working_Data[[#This Row],[price2]]/Working_Data[[#This Row],[quantity]]</f>
        <v>297.18</v>
      </c>
      <c r="M1247" s="3">
        <v>1485.9</v>
      </c>
      <c r="N1247" t="s">
        <v>35</v>
      </c>
      <c r="O1247">
        <v>22</v>
      </c>
      <c r="P1247" s="1">
        <v>45643</v>
      </c>
      <c r="Q1247">
        <v>394</v>
      </c>
      <c r="R1247" t="s">
        <v>29</v>
      </c>
      <c r="S1247">
        <v>3</v>
      </c>
      <c r="T1247" s="1">
        <v>45782</v>
      </c>
      <c r="U1247" t="s">
        <v>60</v>
      </c>
      <c r="V1247" t="str">
        <f>TEXT(WEEKDAY(Working_Data[[#This Row],[order_date]],1),"DDDD")</f>
        <v>Wednesday</v>
      </c>
      <c r="W1247" t="str">
        <f>TEXT(Working_Data[[#This Row],[order_date]],"mmmm")</f>
        <v>January</v>
      </c>
      <c r="X1247" s="7">
        <f>Working_Data[[#This Row],[last_order_date]]-Working_Data[[#This Row],[signup_date]]</f>
        <v>135</v>
      </c>
      <c r="Y1247" s="7">
        <f>IF(Working_Data[[#This Row],[churned]]="Active",1,0)</f>
        <v>1</v>
      </c>
      <c r="Z1247" s="7">
        <f>YEAR(Working_Data[[#This Row],[order_date]])</f>
        <v>2024</v>
      </c>
    </row>
    <row r="1248" spans="1:26" x14ac:dyDescent="0.25">
      <c r="A1248" t="s">
        <v>2546</v>
      </c>
      <c r="B1248" t="s">
        <v>21</v>
      </c>
      <c r="C1248" t="s">
        <v>22</v>
      </c>
      <c r="D1248" t="s">
        <v>52</v>
      </c>
      <c r="E1248" s="1">
        <v>45506</v>
      </c>
      <c r="F1248" t="s">
        <v>2547</v>
      </c>
      <c r="G1248" s="1">
        <v>45309</v>
      </c>
      <c r="H1248" t="s">
        <v>58</v>
      </c>
      <c r="I1248" t="s">
        <v>48</v>
      </c>
      <c r="J1248" t="s">
        <v>59</v>
      </c>
      <c r="K1248">
        <v>1</v>
      </c>
      <c r="L1248" s="3">
        <f>Working_Data[[#This Row],[price2]]/Working_Data[[#This Row],[quantity]]</f>
        <v>838.79</v>
      </c>
      <c r="M1248" s="3">
        <v>838.79</v>
      </c>
      <c r="N1248" t="s">
        <v>28</v>
      </c>
      <c r="O1248">
        <v>25</v>
      </c>
      <c r="P1248" s="1">
        <v>45660</v>
      </c>
      <c r="Q1248">
        <v>212</v>
      </c>
      <c r="R1248" t="s">
        <v>43</v>
      </c>
      <c r="S1248">
        <v>5</v>
      </c>
      <c r="T1248" s="1">
        <v>45846</v>
      </c>
      <c r="U1248" t="s">
        <v>30</v>
      </c>
      <c r="V1248" t="str">
        <f>TEXT(WEEKDAY(Working_Data[[#This Row],[order_date]],1),"DDDD")</f>
        <v>Thursday</v>
      </c>
      <c r="W1248" t="str">
        <f>TEXT(Working_Data[[#This Row],[order_date]],"mmmm")</f>
        <v>January</v>
      </c>
      <c r="X1248" s="7">
        <f>Working_Data[[#This Row],[last_order_date]]-Working_Data[[#This Row],[signup_date]]</f>
        <v>154</v>
      </c>
      <c r="Y1248" s="7">
        <f>IF(Working_Data[[#This Row],[churned]]="Active",1,0)</f>
        <v>0</v>
      </c>
      <c r="Z1248" s="7">
        <f>YEAR(Working_Data[[#This Row],[order_date]])</f>
        <v>2024</v>
      </c>
    </row>
    <row r="1249" spans="1:26" x14ac:dyDescent="0.25">
      <c r="A1249" t="s">
        <v>2548</v>
      </c>
      <c r="B1249" t="s">
        <v>38</v>
      </c>
      <c r="C1249" t="s">
        <v>22</v>
      </c>
      <c r="D1249" t="s">
        <v>56</v>
      </c>
      <c r="E1249" s="1">
        <v>45055</v>
      </c>
      <c r="F1249" t="s">
        <v>2549</v>
      </c>
      <c r="G1249" s="1">
        <v>45309</v>
      </c>
      <c r="H1249" t="s">
        <v>25</v>
      </c>
      <c r="I1249" t="s">
        <v>54</v>
      </c>
      <c r="J1249" t="s">
        <v>64</v>
      </c>
      <c r="K1249">
        <v>3</v>
      </c>
      <c r="L1249" s="3">
        <f>Working_Data[[#This Row],[price2]]/Working_Data[[#This Row],[quantity]]</f>
        <v>214.25</v>
      </c>
      <c r="M1249" s="3">
        <v>642.75</v>
      </c>
      <c r="N1249" t="s">
        <v>28</v>
      </c>
      <c r="O1249">
        <v>34</v>
      </c>
      <c r="P1249" s="1">
        <v>45575</v>
      </c>
      <c r="Q1249">
        <v>403</v>
      </c>
      <c r="R1249" t="s">
        <v>29</v>
      </c>
      <c r="S1249">
        <v>4</v>
      </c>
      <c r="T1249" s="1">
        <v>45823</v>
      </c>
      <c r="U1249" t="s">
        <v>30</v>
      </c>
      <c r="V1249" t="str">
        <f>TEXT(WEEKDAY(Working_Data[[#This Row],[order_date]],1),"DDDD")</f>
        <v>Thursday</v>
      </c>
      <c r="W1249" t="str">
        <f>TEXT(Working_Data[[#This Row],[order_date]],"mmmm")</f>
        <v>January</v>
      </c>
      <c r="X1249" s="7">
        <f>Working_Data[[#This Row],[last_order_date]]-Working_Data[[#This Row],[signup_date]]</f>
        <v>520</v>
      </c>
      <c r="Y1249" s="7">
        <f>IF(Working_Data[[#This Row],[churned]]="Active",1,0)</f>
        <v>1</v>
      </c>
      <c r="Z1249" s="7">
        <f>YEAR(Working_Data[[#This Row],[order_date]])</f>
        <v>2024</v>
      </c>
    </row>
    <row r="1250" spans="1:26" x14ac:dyDescent="0.25">
      <c r="A1250" t="s">
        <v>2550</v>
      </c>
      <c r="B1250" t="s">
        <v>21</v>
      </c>
      <c r="C1250" t="s">
        <v>82</v>
      </c>
      <c r="D1250" t="s">
        <v>23</v>
      </c>
      <c r="E1250" s="1">
        <v>45491</v>
      </c>
      <c r="F1250" t="s">
        <v>2551</v>
      </c>
      <c r="G1250" s="1">
        <v>45309</v>
      </c>
      <c r="H1250" t="s">
        <v>58</v>
      </c>
      <c r="I1250" t="s">
        <v>26</v>
      </c>
      <c r="J1250" t="s">
        <v>27</v>
      </c>
      <c r="K1250">
        <v>2</v>
      </c>
      <c r="L1250" s="3">
        <f>Working_Data[[#This Row],[price2]]/Working_Data[[#This Row],[quantity]]</f>
        <v>743.68499999999995</v>
      </c>
      <c r="M1250" s="3">
        <v>1487.37</v>
      </c>
      <c r="N1250" t="s">
        <v>28</v>
      </c>
      <c r="O1250">
        <v>50</v>
      </c>
      <c r="P1250" s="1">
        <v>45554</v>
      </c>
      <c r="Q1250">
        <v>227</v>
      </c>
      <c r="R1250" t="s">
        <v>29</v>
      </c>
      <c r="S1250">
        <v>3</v>
      </c>
      <c r="T1250" s="1">
        <v>45709</v>
      </c>
      <c r="U1250" t="s">
        <v>60</v>
      </c>
      <c r="V1250" t="str">
        <f>TEXT(WEEKDAY(Working_Data[[#This Row],[order_date]],1),"DDDD")</f>
        <v>Thursday</v>
      </c>
      <c r="W1250" t="str">
        <f>TEXT(Working_Data[[#This Row],[order_date]],"mmmm")</f>
        <v>January</v>
      </c>
      <c r="X1250" s="7">
        <f>Working_Data[[#This Row],[last_order_date]]-Working_Data[[#This Row],[signup_date]]</f>
        <v>63</v>
      </c>
      <c r="Y1250" s="7">
        <f>IF(Working_Data[[#This Row],[churned]]="Active",1,0)</f>
        <v>1</v>
      </c>
      <c r="Z1250" s="7">
        <f>YEAR(Working_Data[[#This Row],[order_date]])</f>
        <v>2024</v>
      </c>
    </row>
    <row r="1251" spans="1:26" x14ac:dyDescent="0.25">
      <c r="A1251" t="s">
        <v>2552</v>
      </c>
      <c r="B1251" t="s">
        <v>21</v>
      </c>
      <c r="C1251" t="s">
        <v>22</v>
      </c>
      <c r="D1251" t="s">
        <v>32</v>
      </c>
      <c r="E1251" s="1">
        <v>45417</v>
      </c>
      <c r="F1251" t="s">
        <v>2553</v>
      </c>
      <c r="G1251" s="1">
        <v>45309</v>
      </c>
      <c r="H1251" t="s">
        <v>47</v>
      </c>
      <c r="I1251" t="s">
        <v>63</v>
      </c>
      <c r="J1251" t="s">
        <v>27</v>
      </c>
      <c r="K1251">
        <v>5</v>
      </c>
      <c r="L1251" s="3">
        <f>Working_Data[[#This Row],[price2]]/Working_Data[[#This Row],[quantity]]</f>
        <v>214.02199999999999</v>
      </c>
      <c r="M1251" s="3">
        <v>1070.1099999999999</v>
      </c>
      <c r="N1251" t="s">
        <v>50</v>
      </c>
      <c r="O1251">
        <v>33</v>
      </c>
      <c r="P1251" s="1">
        <v>45867</v>
      </c>
      <c r="Q1251">
        <v>153</v>
      </c>
      <c r="R1251" t="s">
        <v>43</v>
      </c>
      <c r="S1251">
        <v>2</v>
      </c>
      <c r="T1251" s="1">
        <v>45778</v>
      </c>
      <c r="U1251" t="s">
        <v>36</v>
      </c>
      <c r="V1251" t="str">
        <f>TEXT(WEEKDAY(Working_Data[[#This Row],[order_date]],1),"DDDD")</f>
        <v>Thursday</v>
      </c>
      <c r="W1251" t="str">
        <f>TEXT(Working_Data[[#This Row],[order_date]],"mmmm")</f>
        <v>January</v>
      </c>
      <c r="X1251" s="7">
        <f>Working_Data[[#This Row],[last_order_date]]-Working_Data[[#This Row],[signup_date]]</f>
        <v>450</v>
      </c>
      <c r="Y1251" s="7">
        <f>IF(Working_Data[[#This Row],[churned]]="Active",1,0)</f>
        <v>0</v>
      </c>
      <c r="Z1251" s="7">
        <f>YEAR(Working_Data[[#This Row],[order_date]])</f>
        <v>2024</v>
      </c>
    </row>
    <row r="1252" spans="1:26" x14ac:dyDescent="0.25">
      <c r="A1252" t="s">
        <v>2554</v>
      </c>
      <c r="B1252" t="s">
        <v>21</v>
      </c>
      <c r="C1252" t="s">
        <v>22</v>
      </c>
      <c r="D1252" t="s">
        <v>23</v>
      </c>
      <c r="E1252" s="1">
        <v>45519</v>
      </c>
      <c r="F1252" t="s">
        <v>2555</v>
      </c>
      <c r="G1252" s="1">
        <v>45309</v>
      </c>
      <c r="H1252" t="s">
        <v>58</v>
      </c>
      <c r="I1252" t="s">
        <v>48</v>
      </c>
      <c r="J1252" t="s">
        <v>27</v>
      </c>
      <c r="K1252">
        <v>2</v>
      </c>
      <c r="L1252" s="3">
        <f>Working_Data[[#This Row],[price2]]/Working_Data[[#This Row],[quantity]]</f>
        <v>146.27000000000001</v>
      </c>
      <c r="M1252" s="3">
        <v>292.54000000000002</v>
      </c>
      <c r="N1252" t="s">
        <v>50</v>
      </c>
      <c r="O1252">
        <v>14</v>
      </c>
      <c r="P1252" s="1">
        <v>45643</v>
      </c>
      <c r="Q1252">
        <v>299</v>
      </c>
      <c r="R1252" t="s">
        <v>43</v>
      </c>
      <c r="S1252">
        <v>5</v>
      </c>
      <c r="T1252" s="1">
        <v>45765</v>
      </c>
      <c r="U1252" t="s">
        <v>30</v>
      </c>
      <c r="V1252" t="str">
        <f>TEXT(WEEKDAY(Working_Data[[#This Row],[order_date]],1),"DDDD")</f>
        <v>Thursday</v>
      </c>
      <c r="W1252" t="str">
        <f>TEXT(Working_Data[[#This Row],[order_date]],"mmmm")</f>
        <v>January</v>
      </c>
      <c r="X1252" s="7">
        <f>Working_Data[[#This Row],[last_order_date]]-Working_Data[[#This Row],[signup_date]]</f>
        <v>124</v>
      </c>
      <c r="Y1252" s="7">
        <f>IF(Working_Data[[#This Row],[churned]]="Active",1,0)</f>
        <v>0</v>
      </c>
      <c r="Z1252" s="7">
        <f>YEAR(Working_Data[[#This Row],[order_date]])</f>
        <v>2024</v>
      </c>
    </row>
    <row r="1253" spans="1:26" x14ac:dyDescent="0.25">
      <c r="A1253" t="s">
        <v>2556</v>
      </c>
      <c r="B1253" t="s">
        <v>21</v>
      </c>
      <c r="C1253" t="s">
        <v>39</v>
      </c>
      <c r="D1253" t="s">
        <v>77</v>
      </c>
      <c r="E1253" s="1">
        <v>45608</v>
      </c>
      <c r="F1253" t="s">
        <v>2557</v>
      </c>
      <c r="G1253" s="1">
        <v>45309</v>
      </c>
      <c r="H1253" t="s">
        <v>47</v>
      </c>
      <c r="I1253" t="s">
        <v>48</v>
      </c>
      <c r="J1253" t="s">
        <v>64</v>
      </c>
      <c r="K1253">
        <v>2</v>
      </c>
      <c r="L1253" s="3">
        <f>Working_Data[[#This Row],[price2]]/Working_Data[[#This Row],[quantity]]</f>
        <v>731.69</v>
      </c>
      <c r="M1253" s="3">
        <v>1463.38</v>
      </c>
      <c r="N1253" t="s">
        <v>35</v>
      </c>
      <c r="O1253">
        <v>5</v>
      </c>
      <c r="P1253" s="1">
        <v>45362</v>
      </c>
      <c r="Q1253">
        <v>275</v>
      </c>
      <c r="R1253" t="s">
        <v>29</v>
      </c>
      <c r="S1253">
        <v>3</v>
      </c>
      <c r="T1253" s="1">
        <v>45822</v>
      </c>
      <c r="U1253" t="s">
        <v>60</v>
      </c>
      <c r="V1253" t="str">
        <f>TEXT(WEEKDAY(Working_Data[[#This Row],[order_date]],1),"DDDD")</f>
        <v>Thursday</v>
      </c>
      <c r="W1253" t="str">
        <f>TEXT(Working_Data[[#This Row],[order_date]],"mmmm")</f>
        <v>January</v>
      </c>
      <c r="X1253" s="7">
        <f>Working_Data[[#This Row],[last_order_date]]-Working_Data[[#This Row],[signup_date]]</f>
        <v>-246</v>
      </c>
      <c r="Y1253" s="7">
        <f>IF(Working_Data[[#This Row],[churned]]="Active",1,0)</f>
        <v>1</v>
      </c>
      <c r="Z1253" s="7">
        <f>YEAR(Working_Data[[#This Row],[order_date]])</f>
        <v>2024</v>
      </c>
    </row>
    <row r="1254" spans="1:26" x14ac:dyDescent="0.25">
      <c r="A1254" t="s">
        <v>2558</v>
      </c>
      <c r="B1254" t="s">
        <v>45</v>
      </c>
      <c r="C1254" t="s">
        <v>22</v>
      </c>
      <c r="D1254" t="s">
        <v>32</v>
      </c>
      <c r="E1254" s="1">
        <v>45602</v>
      </c>
      <c r="F1254" t="s">
        <v>2559</v>
      </c>
      <c r="G1254" s="1">
        <v>45309</v>
      </c>
      <c r="H1254" t="s">
        <v>41</v>
      </c>
      <c r="I1254" t="s">
        <v>54</v>
      </c>
      <c r="J1254" t="s">
        <v>67</v>
      </c>
      <c r="K1254">
        <v>5</v>
      </c>
      <c r="L1254" s="3">
        <f>Working_Data[[#This Row],[price2]]/Working_Data[[#This Row],[quantity]]</f>
        <v>269.56599999999997</v>
      </c>
      <c r="M1254" s="3">
        <v>1347.83</v>
      </c>
      <c r="N1254" t="s">
        <v>28</v>
      </c>
      <c r="O1254">
        <v>14</v>
      </c>
      <c r="P1254" s="1">
        <v>45553</v>
      </c>
      <c r="Q1254">
        <v>295</v>
      </c>
      <c r="R1254" t="s">
        <v>29</v>
      </c>
      <c r="S1254">
        <v>5</v>
      </c>
      <c r="T1254" s="1">
        <v>45650</v>
      </c>
      <c r="U1254" t="s">
        <v>36</v>
      </c>
      <c r="V1254" t="str">
        <f>TEXT(WEEKDAY(Working_Data[[#This Row],[order_date]],1),"DDDD")</f>
        <v>Thursday</v>
      </c>
      <c r="W1254" t="str">
        <f>TEXT(Working_Data[[#This Row],[order_date]],"mmmm")</f>
        <v>January</v>
      </c>
      <c r="X1254" s="7">
        <f>Working_Data[[#This Row],[last_order_date]]-Working_Data[[#This Row],[signup_date]]</f>
        <v>-49</v>
      </c>
      <c r="Y1254" s="7">
        <f>IF(Working_Data[[#This Row],[churned]]="Active",1,0)</f>
        <v>1</v>
      </c>
      <c r="Z1254" s="7">
        <f>YEAR(Working_Data[[#This Row],[order_date]])</f>
        <v>2024</v>
      </c>
    </row>
    <row r="1255" spans="1:26" x14ac:dyDescent="0.25">
      <c r="A1255" t="s">
        <v>2560</v>
      </c>
      <c r="B1255" t="s">
        <v>45</v>
      </c>
      <c r="C1255" t="s">
        <v>22</v>
      </c>
      <c r="D1255" t="s">
        <v>52</v>
      </c>
      <c r="E1255" s="1">
        <v>45774</v>
      </c>
      <c r="F1255" t="s">
        <v>2561</v>
      </c>
      <c r="G1255" s="1">
        <v>45309</v>
      </c>
      <c r="H1255" t="s">
        <v>25</v>
      </c>
      <c r="I1255" t="s">
        <v>54</v>
      </c>
      <c r="J1255" t="s">
        <v>67</v>
      </c>
      <c r="K1255">
        <v>1</v>
      </c>
      <c r="L1255" s="3">
        <f>Working_Data[[#This Row],[price2]]/Working_Data[[#This Row],[quantity]]</f>
        <v>803.8</v>
      </c>
      <c r="M1255" s="3">
        <v>803.8</v>
      </c>
      <c r="N1255" t="s">
        <v>50</v>
      </c>
      <c r="O1255">
        <v>45</v>
      </c>
      <c r="P1255" s="1">
        <v>45658</v>
      </c>
      <c r="Q1255">
        <v>181</v>
      </c>
      <c r="R1255" t="s">
        <v>29</v>
      </c>
      <c r="S1255">
        <v>4</v>
      </c>
      <c r="T1255" s="1">
        <v>45707</v>
      </c>
      <c r="U1255" t="s">
        <v>60</v>
      </c>
      <c r="V1255" t="str">
        <f>TEXT(WEEKDAY(Working_Data[[#This Row],[order_date]],1),"DDDD")</f>
        <v>Thursday</v>
      </c>
      <c r="W1255" t="str">
        <f>TEXT(Working_Data[[#This Row],[order_date]],"mmmm")</f>
        <v>January</v>
      </c>
      <c r="X1255" s="7">
        <f>Working_Data[[#This Row],[last_order_date]]-Working_Data[[#This Row],[signup_date]]</f>
        <v>-116</v>
      </c>
      <c r="Y1255" s="7">
        <f>IF(Working_Data[[#This Row],[churned]]="Active",1,0)</f>
        <v>1</v>
      </c>
      <c r="Z1255" s="7">
        <f>YEAR(Working_Data[[#This Row],[order_date]])</f>
        <v>2024</v>
      </c>
    </row>
    <row r="1256" spans="1:26" x14ac:dyDescent="0.25">
      <c r="A1256" t="s">
        <v>2562</v>
      </c>
      <c r="B1256" t="s">
        <v>38</v>
      </c>
      <c r="C1256" t="s">
        <v>22</v>
      </c>
      <c r="D1256" t="s">
        <v>56</v>
      </c>
      <c r="E1256" s="1">
        <v>45302</v>
      </c>
      <c r="F1256" t="s">
        <v>2563</v>
      </c>
      <c r="G1256" s="1">
        <v>45309</v>
      </c>
      <c r="H1256" t="s">
        <v>25</v>
      </c>
      <c r="I1256" t="s">
        <v>42</v>
      </c>
      <c r="J1256" t="s">
        <v>27</v>
      </c>
      <c r="K1256">
        <v>3</v>
      </c>
      <c r="L1256" s="3">
        <f>Working_Data[[#This Row],[price2]]/Working_Data[[#This Row],[quantity]]</f>
        <v>434.93666666666667</v>
      </c>
      <c r="M1256" s="3">
        <v>1304.81</v>
      </c>
      <c r="N1256" t="s">
        <v>28</v>
      </c>
      <c r="O1256">
        <v>10</v>
      </c>
      <c r="P1256" s="1">
        <v>45626</v>
      </c>
      <c r="Q1256">
        <v>365</v>
      </c>
      <c r="R1256" t="s">
        <v>43</v>
      </c>
      <c r="S1256">
        <v>1</v>
      </c>
      <c r="T1256" s="1">
        <v>45889</v>
      </c>
      <c r="U1256" t="s">
        <v>30</v>
      </c>
      <c r="V1256" t="str">
        <f>TEXT(WEEKDAY(Working_Data[[#This Row],[order_date]],1),"DDDD")</f>
        <v>Thursday</v>
      </c>
      <c r="W1256" t="str">
        <f>TEXT(Working_Data[[#This Row],[order_date]],"mmmm")</f>
        <v>January</v>
      </c>
      <c r="X1256" s="7">
        <f>Working_Data[[#This Row],[last_order_date]]-Working_Data[[#This Row],[signup_date]]</f>
        <v>324</v>
      </c>
      <c r="Y1256" s="7">
        <f>IF(Working_Data[[#This Row],[churned]]="Active",1,0)</f>
        <v>0</v>
      </c>
      <c r="Z1256" s="7">
        <f>YEAR(Working_Data[[#This Row],[order_date]])</f>
        <v>2024</v>
      </c>
    </row>
    <row r="1257" spans="1:26" x14ac:dyDescent="0.25">
      <c r="A1257" t="s">
        <v>2564</v>
      </c>
      <c r="B1257" t="s">
        <v>38</v>
      </c>
      <c r="C1257" t="s">
        <v>39</v>
      </c>
      <c r="D1257" t="s">
        <v>32</v>
      </c>
      <c r="E1257" s="1">
        <v>45649</v>
      </c>
      <c r="F1257" t="s">
        <v>2565</v>
      </c>
      <c r="G1257" s="1">
        <v>45310</v>
      </c>
      <c r="H1257" t="s">
        <v>34</v>
      </c>
      <c r="I1257" t="s">
        <v>54</v>
      </c>
      <c r="J1257" t="s">
        <v>64</v>
      </c>
      <c r="K1257">
        <v>5</v>
      </c>
      <c r="L1257" s="3">
        <f>Working_Data[[#This Row],[price2]]/Working_Data[[#This Row],[quantity]]</f>
        <v>163.03399999999999</v>
      </c>
      <c r="M1257" s="3">
        <v>815.17</v>
      </c>
      <c r="N1257" t="s">
        <v>28</v>
      </c>
      <c r="O1257">
        <v>12</v>
      </c>
      <c r="P1257" s="1">
        <v>45544</v>
      </c>
      <c r="Q1257">
        <v>478</v>
      </c>
      <c r="R1257" t="s">
        <v>29</v>
      </c>
      <c r="S1257">
        <v>3</v>
      </c>
      <c r="T1257" s="1">
        <v>45594</v>
      </c>
      <c r="U1257" t="s">
        <v>60</v>
      </c>
      <c r="V1257" t="str">
        <f>TEXT(WEEKDAY(Working_Data[[#This Row],[order_date]],1),"DDDD")</f>
        <v>Friday</v>
      </c>
      <c r="W1257" t="str">
        <f>TEXT(Working_Data[[#This Row],[order_date]],"mmmm")</f>
        <v>January</v>
      </c>
      <c r="X1257" s="7">
        <f>Working_Data[[#This Row],[last_order_date]]-Working_Data[[#This Row],[signup_date]]</f>
        <v>-105</v>
      </c>
      <c r="Y1257" s="7">
        <f>IF(Working_Data[[#This Row],[churned]]="Active",1,0)</f>
        <v>1</v>
      </c>
      <c r="Z1257" s="7">
        <f>YEAR(Working_Data[[#This Row],[order_date]])</f>
        <v>2024</v>
      </c>
    </row>
    <row r="1258" spans="1:26" x14ac:dyDescent="0.25">
      <c r="A1258" t="s">
        <v>2566</v>
      </c>
      <c r="B1258" t="s">
        <v>38</v>
      </c>
      <c r="C1258" t="s">
        <v>22</v>
      </c>
      <c r="D1258" t="s">
        <v>56</v>
      </c>
      <c r="E1258" s="1">
        <v>45814</v>
      </c>
      <c r="F1258" t="s">
        <v>2567</v>
      </c>
      <c r="G1258" s="1">
        <v>45310</v>
      </c>
      <c r="H1258" t="s">
        <v>41</v>
      </c>
      <c r="I1258" t="s">
        <v>63</v>
      </c>
      <c r="J1258" t="s">
        <v>59</v>
      </c>
      <c r="K1258">
        <v>1</v>
      </c>
      <c r="L1258" s="3">
        <f>Working_Data[[#This Row],[price2]]/Working_Data[[#This Row],[quantity]]</f>
        <v>592.9</v>
      </c>
      <c r="M1258" s="3">
        <v>592.9</v>
      </c>
      <c r="N1258" t="s">
        <v>28</v>
      </c>
      <c r="O1258">
        <v>35</v>
      </c>
      <c r="P1258" s="1">
        <v>45827</v>
      </c>
      <c r="Q1258">
        <v>127</v>
      </c>
      <c r="R1258" t="s">
        <v>43</v>
      </c>
      <c r="S1258">
        <v>1</v>
      </c>
      <c r="T1258" s="1">
        <v>45841</v>
      </c>
      <c r="U1258" t="s">
        <v>30</v>
      </c>
      <c r="V1258" t="str">
        <f>TEXT(WEEKDAY(Working_Data[[#This Row],[order_date]],1),"DDDD")</f>
        <v>Friday</v>
      </c>
      <c r="W1258" t="str">
        <f>TEXT(Working_Data[[#This Row],[order_date]],"mmmm")</f>
        <v>January</v>
      </c>
      <c r="X1258" s="7">
        <f>Working_Data[[#This Row],[last_order_date]]-Working_Data[[#This Row],[signup_date]]</f>
        <v>13</v>
      </c>
      <c r="Y1258" s="7">
        <f>IF(Working_Data[[#This Row],[churned]]="Active",1,0)</f>
        <v>0</v>
      </c>
      <c r="Z1258" s="7">
        <f>YEAR(Working_Data[[#This Row],[order_date]])</f>
        <v>2024</v>
      </c>
    </row>
    <row r="1259" spans="1:26" x14ac:dyDescent="0.25">
      <c r="A1259" t="s">
        <v>2568</v>
      </c>
      <c r="B1259" t="s">
        <v>38</v>
      </c>
      <c r="C1259" t="s">
        <v>22</v>
      </c>
      <c r="D1259" t="s">
        <v>56</v>
      </c>
      <c r="E1259" s="1">
        <v>45440</v>
      </c>
      <c r="F1259" t="s">
        <v>2569</v>
      </c>
      <c r="G1259" s="1">
        <v>45310</v>
      </c>
      <c r="H1259" t="s">
        <v>58</v>
      </c>
      <c r="I1259" t="s">
        <v>26</v>
      </c>
      <c r="J1259" t="s">
        <v>59</v>
      </c>
      <c r="K1259">
        <v>4</v>
      </c>
      <c r="L1259" s="3">
        <f>Working_Data[[#This Row],[price2]]/Working_Data[[#This Row],[quantity]]</f>
        <v>116.13</v>
      </c>
      <c r="M1259" s="3">
        <v>464.52</v>
      </c>
      <c r="N1259" t="s">
        <v>50</v>
      </c>
      <c r="O1259">
        <v>13</v>
      </c>
      <c r="P1259" s="1">
        <v>45802</v>
      </c>
      <c r="Q1259">
        <v>112</v>
      </c>
      <c r="R1259" t="s">
        <v>43</v>
      </c>
      <c r="S1259">
        <v>3</v>
      </c>
      <c r="T1259" s="1">
        <v>45581</v>
      </c>
      <c r="U1259" t="s">
        <v>60</v>
      </c>
      <c r="V1259" t="str">
        <f>TEXT(WEEKDAY(Working_Data[[#This Row],[order_date]],1),"DDDD")</f>
        <v>Friday</v>
      </c>
      <c r="W1259" t="str">
        <f>TEXT(Working_Data[[#This Row],[order_date]],"mmmm")</f>
        <v>January</v>
      </c>
      <c r="X1259" s="7">
        <f>Working_Data[[#This Row],[last_order_date]]-Working_Data[[#This Row],[signup_date]]</f>
        <v>362</v>
      </c>
      <c r="Y1259" s="7">
        <f>IF(Working_Data[[#This Row],[churned]]="Active",1,0)</f>
        <v>0</v>
      </c>
      <c r="Z1259" s="7">
        <f>YEAR(Working_Data[[#This Row],[order_date]])</f>
        <v>2024</v>
      </c>
    </row>
    <row r="1260" spans="1:26" x14ac:dyDescent="0.25">
      <c r="A1260" t="s">
        <v>2570</v>
      </c>
      <c r="B1260" t="s">
        <v>38</v>
      </c>
      <c r="C1260" t="s">
        <v>39</v>
      </c>
      <c r="D1260" t="s">
        <v>23</v>
      </c>
      <c r="E1260" s="1">
        <v>45802</v>
      </c>
      <c r="F1260" t="s">
        <v>2571</v>
      </c>
      <c r="G1260" s="1">
        <v>45310</v>
      </c>
      <c r="H1260" t="s">
        <v>41</v>
      </c>
      <c r="I1260" t="s">
        <v>54</v>
      </c>
      <c r="J1260" t="s">
        <v>67</v>
      </c>
      <c r="K1260">
        <v>2</v>
      </c>
      <c r="L1260" s="3">
        <f>Working_Data[[#This Row],[price2]]/Working_Data[[#This Row],[quantity]]</f>
        <v>399.04500000000002</v>
      </c>
      <c r="M1260" s="3">
        <v>798.09</v>
      </c>
      <c r="N1260" t="s">
        <v>35</v>
      </c>
      <c r="O1260">
        <v>40</v>
      </c>
      <c r="P1260" s="1">
        <v>45904</v>
      </c>
      <c r="Q1260">
        <v>406</v>
      </c>
      <c r="R1260" t="s">
        <v>29</v>
      </c>
      <c r="S1260">
        <v>5</v>
      </c>
      <c r="T1260" s="1">
        <v>45798</v>
      </c>
      <c r="U1260" t="s">
        <v>36</v>
      </c>
      <c r="V1260" t="str">
        <f>TEXT(WEEKDAY(Working_Data[[#This Row],[order_date]],1),"DDDD")</f>
        <v>Friday</v>
      </c>
      <c r="W1260" t="str">
        <f>TEXT(Working_Data[[#This Row],[order_date]],"mmmm")</f>
        <v>January</v>
      </c>
      <c r="X1260" s="7">
        <f>Working_Data[[#This Row],[last_order_date]]-Working_Data[[#This Row],[signup_date]]</f>
        <v>102</v>
      </c>
      <c r="Y1260" s="7">
        <f>IF(Working_Data[[#This Row],[churned]]="Active",1,0)</f>
        <v>1</v>
      </c>
      <c r="Z1260" s="7">
        <f>YEAR(Working_Data[[#This Row],[order_date]])</f>
        <v>2024</v>
      </c>
    </row>
    <row r="1261" spans="1:26" x14ac:dyDescent="0.25">
      <c r="A1261" t="s">
        <v>2572</v>
      </c>
      <c r="B1261" t="s">
        <v>21</v>
      </c>
      <c r="C1261" t="s">
        <v>39</v>
      </c>
      <c r="D1261" t="s">
        <v>52</v>
      </c>
      <c r="E1261" s="1">
        <v>45408</v>
      </c>
      <c r="F1261" t="s">
        <v>2573</v>
      </c>
      <c r="G1261" s="1">
        <v>45310</v>
      </c>
      <c r="H1261" t="s">
        <v>58</v>
      </c>
      <c r="I1261" t="s">
        <v>63</v>
      </c>
      <c r="J1261" t="s">
        <v>27</v>
      </c>
      <c r="K1261">
        <v>1</v>
      </c>
      <c r="L1261" s="3">
        <f>Working_Data[[#This Row],[price2]]/Working_Data[[#This Row],[quantity]]</f>
        <v>143.30000000000001</v>
      </c>
      <c r="M1261" s="3">
        <v>143.30000000000001</v>
      </c>
      <c r="N1261" t="s">
        <v>28</v>
      </c>
      <c r="O1261">
        <v>22</v>
      </c>
      <c r="P1261" s="1">
        <v>45606</v>
      </c>
      <c r="Q1261">
        <v>168</v>
      </c>
      <c r="R1261" t="s">
        <v>29</v>
      </c>
      <c r="S1261">
        <v>3</v>
      </c>
      <c r="T1261" s="1">
        <v>45791</v>
      </c>
      <c r="U1261" t="s">
        <v>30</v>
      </c>
      <c r="V1261" t="str">
        <f>TEXT(WEEKDAY(Working_Data[[#This Row],[order_date]],1),"DDDD")</f>
        <v>Friday</v>
      </c>
      <c r="W1261" t="str">
        <f>TEXT(Working_Data[[#This Row],[order_date]],"mmmm")</f>
        <v>January</v>
      </c>
      <c r="X1261" s="7">
        <f>Working_Data[[#This Row],[last_order_date]]-Working_Data[[#This Row],[signup_date]]</f>
        <v>198</v>
      </c>
      <c r="Y1261" s="7">
        <f>IF(Working_Data[[#This Row],[churned]]="Active",1,0)</f>
        <v>1</v>
      </c>
      <c r="Z1261" s="7">
        <f>YEAR(Working_Data[[#This Row],[order_date]])</f>
        <v>2024</v>
      </c>
    </row>
    <row r="1262" spans="1:26" x14ac:dyDescent="0.25">
      <c r="A1262" t="s">
        <v>2574</v>
      </c>
      <c r="B1262" t="s">
        <v>45</v>
      </c>
      <c r="C1262" t="s">
        <v>22</v>
      </c>
      <c r="D1262" t="s">
        <v>52</v>
      </c>
      <c r="E1262" s="1">
        <v>45513</v>
      </c>
      <c r="F1262" t="s">
        <v>2575</v>
      </c>
      <c r="G1262" s="1">
        <v>45310</v>
      </c>
      <c r="H1262" t="s">
        <v>25</v>
      </c>
      <c r="I1262" t="s">
        <v>26</v>
      </c>
      <c r="J1262" t="s">
        <v>67</v>
      </c>
      <c r="K1262">
        <v>2</v>
      </c>
      <c r="L1262" s="3">
        <f>Working_Data[[#This Row],[price2]]/Working_Data[[#This Row],[quantity]]</f>
        <v>639.52</v>
      </c>
      <c r="M1262" s="3">
        <v>1279.04</v>
      </c>
      <c r="N1262" t="s">
        <v>28</v>
      </c>
      <c r="O1262">
        <v>35</v>
      </c>
      <c r="P1262" s="1">
        <v>45742</v>
      </c>
      <c r="Q1262">
        <v>116</v>
      </c>
      <c r="R1262" t="s">
        <v>29</v>
      </c>
      <c r="S1262">
        <v>1</v>
      </c>
      <c r="T1262" s="1">
        <v>45778</v>
      </c>
      <c r="U1262" t="s">
        <v>60</v>
      </c>
      <c r="V1262" t="str">
        <f>TEXT(WEEKDAY(Working_Data[[#This Row],[order_date]],1),"DDDD")</f>
        <v>Friday</v>
      </c>
      <c r="W1262" t="str">
        <f>TEXT(Working_Data[[#This Row],[order_date]],"mmmm")</f>
        <v>January</v>
      </c>
      <c r="X1262" s="7">
        <f>Working_Data[[#This Row],[last_order_date]]-Working_Data[[#This Row],[signup_date]]</f>
        <v>229</v>
      </c>
      <c r="Y1262" s="7">
        <f>IF(Working_Data[[#This Row],[churned]]="Active",1,0)</f>
        <v>1</v>
      </c>
      <c r="Z1262" s="7">
        <f>YEAR(Working_Data[[#This Row],[order_date]])</f>
        <v>2024</v>
      </c>
    </row>
    <row r="1263" spans="1:26" x14ac:dyDescent="0.25">
      <c r="A1263" t="s">
        <v>2576</v>
      </c>
      <c r="B1263" t="s">
        <v>45</v>
      </c>
      <c r="C1263" t="s">
        <v>22</v>
      </c>
      <c r="D1263" t="s">
        <v>77</v>
      </c>
      <c r="E1263" s="1">
        <v>45715</v>
      </c>
      <c r="F1263" t="s">
        <v>2577</v>
      </c>
      <c r="G1263" s="1">
        <v>45310</v>
      </c>
      <c r="H1263" t="s">
        <v>25</v>
      </c>
      <c r="I1263" t="s">
        <v>26</v>
      </c>
      <c r="J1263" t="s">
        <v>67</v>
      </c>
      <c r="K1263">
        <v>3</v>
      </c>
      <c r="L1263" s="3">
        <f>Working_Data[[#This Row],[price2]]/Working_Data[[#This Row],[quantity]]</f>
        <v>188.73333333333335</v>
      </c>
      <c r="M1263" s="3">
        <v>566.20000000000005</v>
      </c>
      <c r="N1263" t="s">
        <v>28</v>
      </c>
      <c r="O1263">
        <v>20</v>
      </c>
      <c r="P1263" s="1">
        <v>45736</v>
      </c>
      <c r="Q1263">
        <v>265</v>
      </c>
      <c r="R1263" t="s">
        <v>43</v>
      </c>
      <c r="S1263">
        <v>4</v>
      </c>
      <c r="T1263" s="1">
        <v>45790</v>
      </c>
      <c r="U1263" t="s">
        <v>60</v>
      </c>
      <c r="V1263" t="str">
        <f>TEXT(WEEKDAY(Working_Data[[#This Row],[order_date]],1),"DDDD")</f>
        <v>Friday</v>
      </c>
      <c r="W1263" t="str">
        <f>TEXT(Working_Data[[#This Row],[order_date]],"mmmm")</f>
        <v>January</v>
      </c>
      <c r="X1263" s="7">
        <f>Working_Data[[#This Row],[last_order_date]]-Working_Data[[#This Row],[signup_date]]</f>
        <v>21</v>
      </c>
      <c r="Y1263" s="7">
        <f>IF(Working_Data[[#This Row],[churned]]="Active",1,0)</f>
        <v>0</v>
      </c>
      <c r="Z1263" s="7">
        <f>YEAR(Working_Data[[#This Row],[order_date]])</f>
        <v>2024</v>
      </c>
    </row>
    <row r="1264" spans="1:26" x14ac:dyDescent="0.25">
      <c r="A1264" t="s">
        <v>2578</v>
      </c>
      <c r="B1264" t="s">
        <v>45</v>
      </c>
      <c r="C1264" t="s">
        <v>82</v>
      </c>
      <c r="D1264" t="s">
        <v>32</v>
      </c>
      <c r="E1264" s="1">
        <v>45629</v>
      </c>
      <c r="F1264" t="s">
        <v>2579</v>
      </c>
      <c r="G1264" s="1">
        <v>45310</v>
      </c>
      <c r="H1264" t="s">
        <v>41</v>
      </c>
      <c r="I1264" t="s">
        <v>63</v>
      </c>
      <c r="J1264" t="s">
        <v>59</v>
      </c>
      <c r="K1264">
        <v>4</v>
      </c>
      <c r="L1264" s="3">
        <f>Working_Data[[#This Row],[price2]]/Working_Data[[#This Row],[quantity]]</f>
        <v>262.38499999999999</v>
      </c>
      <c r="M1264" s="3">
        <v>1049.54</v>
      </c>
      <c r="N1264" t="s">
        <v>35</v>
      </c>
      <c r="O1264">
        <v>44</v>
      </c>
      <c r="P1264" s="1">
        <v>45717</v>
      </c>
      <c r="Q1264">
        <v>324</v>
      </c>
      <c r="R1264" t="s">
        <v>43</v>
      </c>
      <c r="S1264">
        <v>1</v>
      </c>
      <c r="T1264" s="1">
        <v>45996</v>
      </c>
      <c r="U1264" t="s">
        <v>36</v>
      </c>
      <c r="V1264" t="str">
        <f>TEXT(WEEKDAY(Working_Data[[#This Row],[order_date]],1),"DDDD")</f>
        <v>Friday</v>
      </c>
      <c r="W1264" t="str">
        <f>TEXT(Working_Data[[#This Row],[order_date]],"mmmm")</f>
        <v>January</v>
      </c>
      <c r="X1264" s="7">
        <f>Working_Data[[#This Row],[last_order_date]]-Working_Data[[#This Row],[signup_date]]</f>
        <v>88</v>
      </c>
      <c r="Y1264" s="7">
        <f>IF(Working_Data[[#This Row],[churned]]="Active",1,0)</f>
        <v>0</v>
      </c>
      <c r="Z1264" s="7">
        <f>YEAR(Working_Data[[#This Row],[order_date]])</f>
        <v>2024</v>
      </c>
    </row>
    <row r="1265" spans="1:26" x14ac:dyDescent="0.25">
      <c r="A1265" t="s">
        <v>2580</v>
      </c>
      <c r="B1265" t="s">
        <v>45</v>
      </c>
      <c r="C1265" t="s">
        <v>22</v>
      </c>
      <c r="D1265" t="s">
        <v>56</v>
      </c>
      <c r="E1265" s="1">
        <v>45616</v>
      </c>
      <c r="F1265" t="s">
        <v>2581</v>
      </c>
      <c r="G1265" s="1">
        <v>45310</v>
      </c>
      <c r="H1265" t="s">
        <v>41</v>
      </c>
      <c r="I1265" t="s">
        <v>42</v>
      </c>
      <c r="J1265" t="s">
        <v>64</v>
      </c>
      <c r="K1265">
        <v>5</v>
      </c>
      <c r="L1265" s="3">
        <f>Working_Data[[#This Row],[price2]]/Working_Data[[#This Row],[quantity]]</f>
        <v>189.446</v>
      </c>
      <c r="M1265" s="3">
        <v>947.23</v>
      </c>
      <c r="N1265" t="s">
        <v>50</v>
      </c>
      <c r="O1265">
        <v>10</v>
      </c>
      <c r="P1265" s="1">
        <v>45690</v>
      </c>
      <c r="Q1265">
        <v>269</v>
      </c>
      <c r="R1265" t="s">
        <v>43</v>
      </c>
      <c r="S1265">
        <v>1</v>
      </c>
      <c r="T1265" s="1">
        <v>45883</v>
      </c>
      <c r="U1265" t="s">
        <v>36</v>
      </c>
      <c r="V1265" t="str">
        <f>TEXT(WEEKDAY(Working_Data[[#This Row],[order_date]],1),"DDDD")</f>
        <v>Friday</v>
      </c>
      <c r="W1265" t="str">
        <f>TEXT(Working_Data[[#This Row],[order_date]],"mmmm")</f>
        <v>January</v>
      </c>
      <c r="X1265" s="7">
        <f>Working_Data[[#This Row],[last_order_date]]-Working_Data[[#This Row],[signup_date]]</f>
        <v>74</v>
      </c>
      <c r="Y1265" s="7">
        <f>IF(Working_Data[[#This Row],[churned]]="Active",1,0)</f>
        <v>0</v>
      </c>
      <c r="Z1265" s="7">
        <f>YEAR(Working_Data[[#This Row],[order_date]])</f>
        <v>2024</v>
      </c>
    </row>
    <row r="1266" spans="1:26" x14ac:dyDescent="0.25">
      <c r="A1266" t="s">
        <v>2582</v>
      </c>
      <c r="B1266" t="s">
        <v>45</v>
      </c>
      <c r="C1266" t="s">
        <v>82</v>
      </c>
      <c r="D1266" t="s">
        <v>77</v>
      </c>
      <c r="E1266" s="1">
        <v>45682</v>
      </c>
      <c r="F1266" t="s">
        <v>2583</v>
      </c>
      <c r="G1266" s="1">
        <v>45310</v>
      </c>
      <c r="H1266" t="s">
        <v>47</v>
      </c>
      <c r="I1266" t="s">
        <v>63</v>
      </c>
      <c r="J1266" t="s">
        <v>49</v>
      </c>
      <c r="K1266">
        <v>4</v>
      </c>
      <c r="L1266" s="3">
        <f>Working_Data[[#This Row],[price2]]/Working_Data[[#This Row],[quantity]]</f>
        <v>365.20499999999998</v>
      </c>
      <c r="M1266" s="3">
        <v>1460.82</v>
      </c>
      <c r="N1266" t="s">
        <v>35</v>
      </c>
      <c r="O1266">
        <v>1</v>
      </c>
      <c r="P1266" s="1">
        <v>45834</v>
      </c>
      <c r="Q1266">
        <v>92</v>
      </c>
      <c r="R1266" t="s">
        <v>43</v>
      </c>
      <c r="S1266">
        <v>1</v>
      </c>
      <c r="T1266" s="1">
        <v>45534</v>
      </c>
      <c r="U1266" t="s">
        <v>36</v>
      </c>
      <c r="V1266" t="str">
        <f>TEXT(WEEKDAY(Working_Data[[#This Row],[order_date]],1),"DDDD")</f>
        <v>Friday</v>
      </c>
      <c r="W1266" t="str">
        <f>TEXT(Working_Data[[#This Row],[order_date]],"mmmm")</f>
        <v>January</v>
      </c>
      <c r="X1266" s="7">
        <f>Working_Data[[#This Row],[last_order_date]]-Working_Data[[#This Row],[signup_date]]</f>
        <v>152</v>
      </c>
      <c r="Y1266" s="7">
        <f>IF(Working_Data[[#This Row],[churned]]="Active",1,0)</f>
        <v>0</v>
      </c>
      <c r="Z1266" s="7">
        <f>YEAR(Working_Data[[#This Row],[order_date]])</f>
        <v>2024</v>
      </c>
    </row>
    <row r="1267" spans="1:26" x14ac:dyDescent="0.25">
      <c r="A1267" t="s">
        <v>2584</v>
      </c>
      <c r="B1267" t="s">
        <v>38</v>
      </c>
      <c r="C1267" t="s">
        <v>22</v>
      </c>
      <c r="D1267" t="s">
        <v>52</v>
      </c>
      <c r="E1267" s="1">
        <v>45628</v>
      </c>
      <c r="F1267" t="s">
        <v>2585</v>
      </c>
      <c r="G1267" s="1">
        <v>45310</v>
      </c>
      <c r="H1267" t="s">
        <v>25</v>
      </c>
      <c r="I1267" t="s">
        <v>54</v>
      </c>
      <c r="J1267" t="s">
        <v>27</v>
      </c>
      <c r="K1267">
        <v>5</v>
      </c>
      <c r="L1267" s="3">
        <f>Working_Data[[#This Row],[price2]]/Working_Data[[#This Row],[quantity]]</f>
        <v>298.87</v>
      </c>
      <c r="M1267" s="3">
        <v>1494.35</v>
      </c>
      <c r="N1267" t="s">
        <v>28</v>
      </c>
      <c r="O1267">
        <v>9</v>
      </c>
      <c r="P1267" s="1">
        <v>45772</v>
      </c>
      <c r="Q1267">
        <v>61</v>
      </c>
      <c r="R1267" t="s">
        <v>29</v>
      </c>
      <c r="S1267">
        <v>4</v>
      </c>
      <c r="T1267" s="1">
        <v>45811</v>
      </c>
      <c r="U1267" t="s">
        <v>60</v>
      </c>
      <c r="V1267" t="str">
        <f>TEXT(WEEKDAY(Working_Data[[#This Row],[order_date]],1),"DDDD")</f>
        <v>Friday</v>
      </c>
      <c r="W1267" t="str">
        <f>TEXT(Working_Data[[#This Row],[order_date]],"mmmm")</f>
        <v>January</v>
      </c>
      <c r="X1267" s="7">
        <f>Working_Data[[#This Row],[last_order_date]]-Working_Data[[#This Row],[signup_date]]</f>
        <v>144</v>
      </c>
      <c r="Y1267" s="7">
        <f>IF(Working_Data[[#This Row],[churned]]="Active",1,0)</f>
        <v>1</v>
      </c>
      <c r="Z1267" s="7">
        <f>YEAR(Working_Data[[#This Row],[order_date]])</f>
        <v>2024</v>
      </c>
    </row>
    <row r="1268" spans="1:26" x14ac:dyDescent="0.25">
      <c r="A1268" t="s">
        <v>2586</v>
      </c>
      <c r="B1268" t="s">
        <v>45</v>
      </c>
      <c r="C1268" t="s">
        <v>22</v>
      </c>
      <c r="D1268" t="s">
        <v>23</v>
      </c>
      <c r="E1268" s="1">
        <v>45374</v>
      </c>
      <c r="F1268" t="s">
        <v>2587</v>
      </c>
      <c r="G1268" s="1">
        <v>45311</v>
      </c>
      <c r="H1268" t="s">
        <v>47</v>
      </c>
      <c r="I1268" t="s">
        <v>63</v>
      </c>
      <c r="J1268" t="s">
        <v>27</v>
      </c>
      <c r="K1268">
        <v>4</v>
      </c>
      <c r="L1268" s="3">
        <f>Working_Data[[#This Row],[price2]]/Working_Data[[#This Row],[quantity]]</f>
        <v>173.69749999999999</v>
      </c>
      <c r="M1268" s="3">
        <v>694.79</v>
      </c>
      <c r="N1268" t="s">
        <v>50</v>
      </c>
      <c r="O1268">
        <v>48</v>
      </c>
      <c r="P1268" s="1">
        <v>45332</v>
      </c>
      <c r="Q1268">
        <v>50</v>
      </c>
      <c r="R1268" t="s">
        <v>29</v>
      </c>
      <c r="S1268">
        <v>4</v>
      </c>
      <c r="T1268" s="1">
        <v>45781</v>
      </c>
      <c r="U1268" t="s">
        <v>60</v>
      </c>
      <c r="V1268" t="str">
        <f>TEXT(WEEKDAY(Working_Data[[#This Row],[order_date]],1),"DDDD")</f>
        <v>Saturday</v>
      </c>
      <c r="W1268" t="str">
        <f>TEXT(Working_Data[[#This Row],[order_date]],"mmmm")</f>
        <v>January</v>
      </c>
      <c r="X1268" s="7">
        <f>Working_Data[[#This Row],[last_order_date]]-Working_Data[[#This Row],[signup_date]]</f>
        <v>-42</v>
      </c>
      <c r="Y1268" s="7">
        <f>IF(Working_Data[[#This Row],[churned]]="Active",1,0)</f>
        <v>1</v>
      </c>
      <c r="Z1268" s="7">
        <f>YEAR(Working_Data[[#This Row],[order_date]])</f>
        <v>2024</v>
      </c>
    </row>
    <row r="1269" spans="1:26" x14ac:dyDescent="0.25">
      <c r="A1269" t="s">
        <v>2588</v>
      </c>
      <c r="B1269" t="s">
        <v>38</v>
      </c>
      <c r="C1269" t="s">
        <v>82</v>
      </c>
      <c r="D1269" t="s">
        <v>23</v>
      </c>
      <c r="E1269" s="1">
        <v>45218</v>
      </c>
      <c r="F1269" t="s">
        <v>2589</v>
      </c>
      <c r="G1269" s="1">
        <v>45311</v>
      </c>
      <c r="H1269" t="s">
        <v>47</v>
      </c>
      <c r="I1269" t="s">
        <v>48</v>
      </c>
      <c r="J1269" t="s">
        <v>67</v>
      </c>
      <c r="K1269">
        <v>3</v>
      </c>
      <c r="L1269" s="3">
        <f>Working_Data[[#This Row],[price2]]/Working_Data[[#This Row],[quantity]]</f>
        <v>53.49666666666667</v>
      </c>
      <c r="M1269" s="3">
        <v>160.49</v>
      </c>
      <c r="N1269" t="s">
        <v>28</v>
      </c>
      <c r="O1269">
        <v>28</v>
      </c>
      <c r="P1269" s="1">
        <v>45641</v>
      </c>
      <c r="Q1269">
        <v>109</v>
      </c>
      <c r="R1269" t="s">
        <v>43</v>
      </c>
      <c r="S1269">
        <v>5</v>
      </c>
      <c r="T1269" s="1">
        <v>45535</v>
      </c>
      <c r="U1269" t="s">
        <v>36</v>
      </c>
      <c r="V1269" t="str">
        <f>TEXT(WEEKDAY(Working_Data[[#This Row],[order_date]],1),"DDDD")</f>
        <v>Saturday</v>
      </c>
      <c r="W1269" t="str">
        <f>TEXT(Working_Data[[#This Row],[order_date]],"mmmm")</f>
        <v>January</v>
      </c>
      <c r="X1269" s="7">
        <f>Working_Data[[#This Row],[last_order_date]]-Working_Data[[#This Row],[signup_date]]</f>
        <v>423</v>
      </c>
      <c r="Y1269" s="7">
        <f>IF(Working_Data[[#This Row],[churned]]="Active",1,0)</f>
        <v>0</v>
      </c>
      <c r="Z1269" s="7">
        <f>YEAR(Working_Data[[#This Row],[order_date]])</f>
        <v>2024</v>
      </c>
    </row>
    <row r="1270" spans="1:26" x14ac:dyDescent="0.25">
      <c r="A1270" t="s">
        <v>2590</v>
      </c>
      <c r="B1270" t="s">
        <v>38</v>
      </c>
      <c r="C1270" t="s">
        <v>82</v>
      </c>
      <c r="D1270" t="s">
        <v>23</v>
      </c>
      <c r="E1270" s="1">
        <v>45513</v>
      </c>
      <c r="F1270" t="s">
        <v>2591</v>
      </c>
      <c r="G1270" s="1">
        <v>45311</v>
      </c>
      <c r="H1270" t="s">
        <v>47</v>
      </c>
      <c r="I1270" t="s">
        <v>54</v>
      </c>
      <c r="J1270" t="s">
        <v>27</v>
      </c>
      <c r="K1270">
        <v>3</v>
      </c>
      <c r="L1270" s="3">
        <f>Working_Data[[#This Row],[price2]]/Working_Data[[#This Row],[quantity]]</f>
        <v>317.34999999999997</v>
      </c>
      <c r="M1270" s="3">
        <v>952.05</v>
      </c>
      <c r="N1270" t="s">
        <v>50</v>
      </c>
      <c r="O1270">
        <v>36</v>
      </c>
      <c r="P1270" s="1">
        <v>45827</v>
      </c>
      <c r="Q1270">
        <v>382</v>
      </c>
      <c r="R1270" t="s">
        <v>29</v>
      </c>
      <c r="S1270">
        <v>5</v>
      </c>
      <c r="T1270" s="1">
        <v>45584</v>
      </c>
      <c r="U1270" t="s">
        <v>36</v>
      </c>
      <c r="V1270" t="str">
        <f>TEXT(WEEKDAY(Working_Data[[#This Row],[order_date]],1),"DDDD")</f>
        <v>Saturday</v>
      </c>
      <c r="W1270" t="str">
        <f>TEXT(Working_Data[[#This Row],[order_date]],"mmmm")</f>
        <v>January</v>
      </c>
      <c r="X1270" s="7">
        <f>Working_Data[[#This Row],[last_order_date]]-Working_Data[[#This Row],[signup_date]]</f>
        <v>314</v>
      </c>
      <c r="Y1270" s="7">
        <f>IF(Working_Data[[#This Row],[churned]]="Active",1,0)</f>
        <v>1</v>
      </c>
      <c r="Z1270" s="7">
        <f>YEAR(Working_Data[[#This Row],[order_date]])</f>
        <v>2024</v>
      </c>
    </row>
    <row r="1271" spans="1:26" x14ac:dyDescent="0.25">
      <c r="A1271" t="s">
        <v>2592</v>
      </c>
      <c r="B1271" t="s">
        <v>21</v>
      </c>
      <c r="C1271" t="s">
        <v>82</v>
      </c>
      <c r="D1271" t="s">
        <v>32</v>
      </c>
      <c r="E1271" s="1">
        <v>45260</v>
      </c>
      <c r="F1271" t="s">
        <v>2593</v>
      </c>
      <c r="G1271" s="1">
        <v>45312</v>
      </c>
      <c r="H1271" t="s">
        <v>47</v>
      </c>
      <c r="I1271" t="s">
        <v>48</v>
      </c>
      <c r="J1271" t="s">
        <v>64</v>
      </c>
      <c r="K1271">
        <v>5</v>
      </c>
      <c r="L1271" s="3">
        <f>Working_Data[[#This Row],[price2]]/Working_Data[[#This Row],[quantity]]</f>
        <v>225.31</v>
      </c>
      <c r="M1271" s="3">
        <v>1126.55</v>
      </c>
      <c r="N1271" t="s">
        <v>50</v>
      </c>
      <c r="O1271">
        <v>27</v>
      </c>
      <c r="P1271" s="1">
        <v>45717</v>
      </c>
      <c r="Q1271">
        <v>448</v>
      </c>
      <c r="R1271" t="s">
        <v>43</v>
      </c>
      <c r="S1271">
        <v>3</v>
      </c>
      <c r="T1271" s="1">
        <v>45623</v>
      </c>
      <c r="U1271" t="s">
        <v>30</v>
      </c>
      <c r="V1271" t="str">
        <f>TEXT(WEEKDAY(Working_Data[[#This Row],[order_date]],1),"DDDD")</f>
        <v>Sunday</v>
      </c>
      <c r="W1271" t="str">
        <f>TEXT(Working_Data[[#This Row],[order_date]],"mmmm")</f>
        <v>January</v>
      </c>
      <c r="X1271" s="7">
        <f>Working_Data[[#This Row],[last_order_date]]-Working_Data[[#This Row],[signup_date]]</f>
        <v>457</v>
      </c>
      <c r="Y1271" s="7">
        <f>IF(Working_Data[[#This Row],[churned]]="Active",1,0)</f>
        <v>0</v>
      </c>
      <c r="Z1271" s="7">
        <f>YEAR(Working_Data[[#This Row],[order_date]])</f>
        <v>2024</v>
      </c>
    </row>
    <row r="1272" spans="1:26" x14ac:dyDescent="0.25">
      <c r="A1272" t="s">
        <v>2594</v>
      </c>
      <c r="B1272" t="s">
        <v>38</v>
      </c>
      <c r="C1272" t="s">
        <v>22</v>
      </c>
      <c r="D1272" t="s">
        <v>56</v>
      </c>
      <c r="E1272" s="1">
        <v>45768</v>
      </c>
      <c r="F1272" t="s">
        <v>2595</v>
      </c>
      <c r="G1272" s="1">
        <v>45312</v>
      </c>
      <c r="H1272" t="s">
        <v>25</v>
      </c>
      <c r="I1272" t="s">
        <v>42</v>
      </c>
      <c r="J1272" t="s">
        <v>59</v>
      </c>
      <c r="K1272">
        <v>5</v>
      </c>
      <c r="L1272" s="3">
        <f>Working_Data[[#This Row],[price2]]/Working_Data[[#This Row],[quantity]]</f>
        <v>158.17599999999999</v>
      </c>
      <c r="M1272" s="3">
        <v>790.88</v>
      </c>
      <c r="N1272" t="s">
        <v>35</v>
      </c>
      <c r="O1272">
        <v>13</v>
      </c>
      <c r="P1272" s="1">
        <v>45832</v>
      </c>
      <c r="Q1272">
        <v>190</v>
      </c>
      <c r="R1272" t="s">
        <v>29</v>
      </c>
      <c r="S1272">
        <v>2</v>
      </c>
      <c r="T1272" s="1">
        <v>45844</v>
      </c>
      <c r="U1272" t="s">
        <v>60</v>
      </c>
      <c r="V1272" t="str">
        <f>TEXT(WEEKDAY(Working_Data[[#This Row],[order_date]],1),"DDDD")</f>
        <v>Sunday</v>
      </c>
      <c r="W1272" t="str">
        <f>TEXT(Working_Data[[#This Row],[order_date]],"mmmm")</f>
        <v>January</v>
      </c>
      <c r="X1272" s="7">
        <f>Working_Data[[#This Row],[last_order_date]]-Working_Data[[#This Row],[signup_date]]</f>
        <v>64</v>
      </c>
      <c r="Y1272" s="7">
        <f>IF(Working_Data[[#This Row],[churned]]="Active",1,0)</f>
        <v>1</v>
      </c>
      <c r="Z1272" s="7">
        <f>YEAR(Working_Data[[#This Row],[order_date]])</f>
        <v>2024</v>
      </c>
    </row>
    <row r="1273" spans="1:26" x14ac:dyDescent="0.25">
      <c r="A1273" t="s">
        <v>2596</v>
      </c>
      <c r="B1273" t="s">
        <v>45</v>
      </c>
      <c r="C1273" t="s">
        <v>22</v>
      </c>
      <c r="D1273" t="s">
        <v>52</v>
      </c>
      <c r="E1273" s="1">
        <v>45875</v>
      </c>
      <c r="F1273" t="s">
        <v>2597</v>
      </c>
      <c r="G1273" s="1">
        <v>45312</v>
      </c>
      <c r="H1273" t="s">
        <v>25</v>
      </c>
      <c r="I1273" t="s">
        <v>42</v>
      </c>
      <c r="J1273" t="s">
        <v>59</v>
      </c>
      <c r="K1273">
        <v>5</v>
      </c>
      <c r="L1273" s="3">
        <f>Working_Data[[#This Row],[price2]]/Working_Data[[#This Row],[quantity]]</f>
        <v>154.86199999999999</v>
      </c>
      <c r="M1273" s="3">
        <v>774.31</v>
      </c>
      <c r="N1273" t="s">
        <v>28</v>
      </c>
      <c r="O1273">
        <v>41</v>
      </c>
      <c r="P1273" s="1">
        <v>45656</v>
      </c>
      <c r="Q1273">
        <v>278</v>
      </c>
      <c r="R1273" t="s">
        <v>29</v>
      </c>
      <c r="S1273">
        <v>2</v>
      </c>
      <c r="T1273" s="1">
        <v>45746</v>
      </c>
      <c r="U1273" t="s">
        <v>30</v>
      </c>
      <c r="V1273" t="str">
        <f>TEXT(WEEKDAY(Working_Data[[#This Row],[order_date]],1),"DDDD")</f>
        <v>Sunday</v>
      </c>
      <c r="W1273" t="str">
        <f>TEXT(Working_Data[[#This Row],[order_date]],"mmmm")</f>
        <v>January</v>
      </c>
      <c r="X1273" s="7">
        <f>Working_Data[[#This Row],[last_order_date]]-Working_Data[[#This Row],[signup_date]]</f>
        <v>-219</v>
      </c>
      <c r="Y1273" s="7">
        <f>IF(Working_Data[[#This Row],[churned]]="Active",1,0)</f>
        <v>1</v>
      </c>
      <c r="Z1273" s="7">
        <f>YEAR(Working_Data[[#This Row],[order_date]])</f>
        <v>2024</v>
      </c>
    </row>
    <row r="1274" spans="1:26" x14ac:dyDescent="0.25">
      <c r="A1274" t="s">
        <v>2598</v>
      </c>
      <c r="B1274" t="s">
        <v>21</v>
      </c>
      <c r="C1274" t="s">
        <v>82</v>
      </c>
      <c r="D1274" t="s">
        <v>52</v>
      </c>
      <c r="E1274" s="1">
        <v>45639</v>
      </c>
      <c r="F1274" t="s">
        <v>2599</v>
      </c>
      <c r="G1274" s="1">
        <v>45312</v>
      </c>
      <c r="H1274" t="s">
        <v>34</v>
      </c>
      <c r="I1274" t="s">
        <v>48</v>
      </c>
      <c r="J1274" t="s">
        <v>49</v>
      </c>
      <c r="K1274">
        <v>1</v>
      </c>
      <c r="L1274" s="3">
        <f>Working_Data[[#This Row],[price2]]/Working_Data[[#This Row],[quantity]]</f>
        <v>298.02999999999997</v>
      </c>
      <c r="M1274" s="3">
        <v>298.02999999999997</v>
      </c>
      <c r="N1274" t="s">
        <v>28</v>
      </c>
      <c r="O1274">
        <v>45</v>
      </c>
      <c r="P1274" s="1">
        <v>45565</v>
      </c>
      <c r="Q1274">
        <v>81</v>
      </c>
      <c r="R1274" t="s">
        <v>43</v>
      </c>
      <c r="S1274">
        <v>1</v>
      </c>
      <c r="T1274" s="1">
        <v>45653</v>
      </c>
      <c r="U1274" t="s">
        <v>60</v>
      </c>
      <c r="V1274" t="str">
        <f>TEXT(WEEKDAY(Working_Data[[#This Row],[order_date]],1),"DDDD")</f>
        <v>Sunday</v>
      </c>
      <c r="W1274" t="str">
        <f>TEXT(Working_Data[[#This Row],[order_date]],"mmmm")</f>
        <v>January</v>
      </c>
      <c r="X1274" s="7">
        <f>Working_Data[[#This Row],[last_order_date]]-Working_Data[[#This Row],[signup_date]]</f>
        <v>-74</v>
      </c>
      <c r="Y1274" s="7">
        <f>IF(Working_Data[[#This Row],[churned]]="Active",1,0)</f>
        <v>0</v>
      </c>
      <c r="Z1274" s="7">
        <f>YEAR(Working_Data[[#This Row],[order_date]])</f>
        <v>2024</v>
      </c>
    </row>
    <row r="1275" spans="1:26" x14ac:dyDescent="0.25">
      <c r="A1275" t="s">
        <v>2600</v>
      </c>
      <c r="B1275" t="s">
        <v>38</v>
      </c>
      <c r="C1275" t="s">
        <v>82</v>
      </c>
      <c r="D1275" t="s">
        <v>52</v>
      </c>
      <c r="E1275" s="1">
        <v>45478</v>
      </c>
      <c r="F1275" t="s">
        <v>2601</v>
      </c>
      <c r="G1275" s="1">
        <v>45312</v>
      </c>
      <c r="H1275" t="s">
        <v>34</v>
      </c>
      <c r="I1275" t="s">
        <v>63</v>
      </c>
      <c r="J1275" t="s">
        <v>27</v>
      </c>
      <c r="K1275">
        <v>3</v>
      </c>
      <c r="L1275" s="3">
        <f>Working_Data[[#This Row],[price2]]/Working_Data[[#This Row],[quantity]]</f>
        <v>466.46333333333337</v>
      </c>
      <c r="M1275" s="3">
        <v>1399.39</v>
      </c>
      <c r="N1275" t="s">
        <v>28</v>
      </c>
      <c r="O1275">
        <v>14</v>
      </c>
      <c r="P1275" s="1">
        <v>45648</v>
      </c>
      <c r="Q1275">
        <v>311</v>
      </c>
      <c r="R1275" t="s">
        <v>29</v>
      </c>
      <c r="S1275">
        <v>4</v>
      </c>
      <c r="T1275" s="1">
        <v>45696</v>
      </c>
      <c r="U1275" t="s">
        <v>36</v>
      </c>
      <c r="V1275" t="str">
        <f>TEXT(WEEKDAY(Working_Data[[#This Row],[order_date]],1),"DDDD")</f>
        <v>Sunday</v>
      </c>
      <c r="W1275" t="str">
        <f>TEXT(Working_Data[[#This Row],[order_date]],"mmmm")</f>
        <v>January</v>
      </c>
      <c r="X1275" s="7">
        <f>Working_Data[[#This Row],[last_order_date]]-Working_Data[[#This Row],[signup_date]]</f>
        <v>170</v>
      </c>
      <c r="Y1275" s="7">
        <f>IF(Working_Data[[#This Row],[churned]]="Active",1,0)</f>
        <v>1</v>
      </c>
      <c r="Z1275" s="7">
        <f>YEAR(Working_Data[[#This Row],[order_date]])</f>
        <v>2024</v>
      </c>
    </row>
    <row r="1276" spans="1:26" x14ac:dyDescent="0.25">
      <c r="A1276" t="s">
        <v>2602</v>
      </c>
      <c r="B1276" t="s">
        <v>45</v>
      </c>
      <c r="C1276" t="s">
        <v>82</v>
      </c>
      <c r="D1276" t="s">
        <v>56</v>
      </c>
      <c r="E1276" s="1">
        <v>45446</v>
      </c>
      <c r="F1276" t="s">
        <v>2603</v>
      </c>
      <c r="G1276" s="1">
        <v>45313</v>
      </c>
      <c r="H1276" t="s">
        <v>34</v>
      </c>
      <c r="I1276" t="s">
        <v>26</v>
      </c>
      <c r="J1276" t="s">
        <v>49</v>
      </c>
      <c r="K1276">
        <v>3</v>
      </c>
      <c r="L1276" s="3">
        <f>Working_Data[[#This Row],[price2]]/Working_Data[[#This Row],[quantity]]</f>
        <v>117.35333333333334</v>
      </c>
      <c r="M1276" s="3">
        <v>352.06</v>
      </c>
      <c r="N1276" t="s">
        <v>35</v>
      </c>
      <c r="O1276">
        <v>21</v>
      </c>
      <c r="P1276" s="1">
        <v>45421</v>
      </c>
      <c r="Q1276">
        <v>394</v>
      </c>
      <c r="R1276" t="s">
        <v>29</v>
      </c>
      <c r="S1276">
        <v>4</v>
      </c>
      <c r="T1276" s="1">
        <v>45908</v>
      </c>
      <c r="U1276" t="s">
        <v>36</v>
      </c>
      <c r="V1276" t="str">
        <f>TEXT(WEEKDAY(Working_Data[[#This Row],[order_date]],1),"DDDD")</f>
        <v>Monday</v>
      </c>
      <c r="W1276" t="str">
        <f>TEXT(Working_Data[[#This Row],[order_date]],"mmmm")</f>
        <v>January</v>
      </c>
      <c r="X1276" s="7">
        <f>Working_Data[[#This Row],[last_order_date]]-Working_Data[[#This Row],[signup_date]]</f>
        <v>-25</v>
      </c>
      <c r="Y1276" s="7">
        <f>IF(Working_Data[[#This Row],[churned]]="Active",1,0)</f>
        <v>1</v>
      </c>
      <c r="Z1276" s="7">
        <f>YEAR(Working_Data[[#This Row],[order_date]])</f>
        <v>2024</v>
      </c>
    </row>
    <row r="1277" spans="1:26" x14ac:dyDescent="0.25">
      <c r="A1277" t="s">
        <v>2604</v>
      </c>
      <c r="B1277" t="s">
        <v>45</v>
      </c>
      <c r="C1277" t="s">
        <v>22</v>
      </c>
      <c r="D1277" t="s">
        <v>52</v>
      </c>
      <c r="E1277" s="1">
        <v>45331</v>
      </c>
      <c r="F1277" t="s">
        <v>2605</v>
      </c>
      <c r="G1277" s="1">
        <v>45313</v>
      </c>
      <c r="H1277" t="s">
        <v>47</v>
      </c>
      <c r="I1277" t="s">
        <v>63</v>
      </c>
      <c r="J1277" t="s">
        <v>59</v>
      </c>
      <c r="K1277">
        <v>1</v>
      </c>
      <c r="L1277" s="3">
        <f>Working_Data[[#This Row],[price2]]/Working_Data[[#This Row],[quantity]]</f>
        <v>135.58000000000001</v>
      </c>
      <c r="M1277" s="3">
        <v>135.58000000000001</v>
      </c>
      <c r="N1277" t="s">
        <v>50</v>
      </c>
      <c r="O1277">
        <v>18</v>
      </c>
      <c r="P1277" s="1">
        <v>45773</v>
      </c>
      <c r="Q1277">
        <v>358</v>
      </c>
      <c r="R1277" t="s">
        <v>43</v>
      </c>
      <c r="S1277">
        <v>3</v>
      </c>
      <c r="T1277" s="1">
        <v>45739</v>
      </c>
      <c r="U1277" t="s">
        <v>60</v>
      </c>
      <c r="V1277" t="str">
        <f>TEXT(WEEKDAY(Working_Data[[#This Row],[order_date]],1),"DDDD")</f>
        <v>Monday</v>
      </c>
      <c r="W1277" t="str">
        <f>TEXT(Working_Data[[#This Row],[order_date]],"mmmm")</f>
        <v>January</v>
      </c>
      <c r="X1277" s="7">
        <f>Working_Data[[#This Row],[last_order_date]]-Working_Data[[#This Row],[signup_date]]</f>
        <v>442</v>
      </c>
      <c r="Y1277" s="7">
        <f>IF(Working_Data[[#This Row],[churned]]="Active",1,0)</f>
        <v>0</v>
      </c>
      <c r="Z1277" s="7">
        <f>YEAR(Working_Data[[#This Row],[order_date]])</f>
        <v>2024</v>
      </c>
    </row>
    <row r="1278" spans="1:26" x14ac:dyDescent="0.25">
      <c r="A1278" t="s">
        <v>2606</v>
      </c>
      <c r="B1278" t="s">
        <v>38</v>
      </c>
      <c r="C1278" t="s">
        <v>82</v>
      </c>
      <c r="D1278" t="s">
        <v>23</v>
      </c>
      <c r="E1278" s="1">
        <v>45738</v>
      </c>
      <c r="F1278" t="s">
        <v>2607</v>
      </c>
      <c r="G1278" s="1">
        <v>45313</v>
      </c>
      <c r="H1278" t="s">
        <v>34</v>
      </c>
      <c r="I1278" t="s">
        <v>42</v>
      </c>
      <c r="J1278" t="s">
        <v>59</v>
      </c>
      <c r="K1278">
        <v>1</v>
      </c>
      <c r="L1278" s="3">
        <f>Working_Data[[#This Row],[price2]]/Working_Data[[#This Row],[quantity]]</f>
        <v>1261.54</v>
      </c>
      <c r="M1278" s="3">
        <v>1261.54</v>
      </c>
      <c r="N1278" t="s">
        <v>35</v>
      </c>
      <c r="O1278">
        <v>27</v>
      </c>
      <c r="P1278" s="1">
        <v>45706</v>
      </c>
      <c r="Q1278">
        <v>296</v>
      </c>
      <c r="R1278" t="s">
        <v>29</v>
      </c>
      <c r="S1278">
        <v>4</v>
      </c>
      <c r="T1278" s="1">
        <v>45889</v>
      </c>
      <c r="U1278" t="s">
        <v>60</v>
      </c>
      <c r="V1278" t="str">
        <f>TEXT(WEEKDAY(Working_Data[[#This Row],[order_date]],1),"DDDD")</f>
        <v>Monday</v>
      </c>
      <c r="W1278" t="str">
        <f>TEXT(Working_Data[[#This Row],[order_date]],"mmmm")</f>
        <v>January</v>
      </c>
      <c r="X1278" s="7">
        <f>Working_Data[[#This Row],[last_order_date]]-Working_Data[[#This Row],[signup_date]]</f>
        <v>-32</v>
      </c>
      <c r="Y1278" s="7">
        <f>IF(Working_Data[[#This Row],[churned]]="Active",1,0)</f>
        <v>1</v>
      </c>
      <c r="Z1278" s="7">
        <f>YEAR(Working_Data[[#This Row],[order_date]])</f>
        <v>2024</v>
      </c>
    </row>
    <row r="1279" spans="1:26" x14ac:dyDescent="0.25">
      <c r="A1279" t="s">
        <v>2608</v>
      </c>
      <c r="B1279" t="s">
        <v>21</v>
      </c>
      <c r="C1279" t="s">
        <v>22</v>
      </c>
      <c r="D1279" t="s">
        <v>52</v>
      </c>
      <c r="E1279" s="1">
        <v>45639</v>
      </c>
      <c r="F1279" t="s">
        <v>2609</v>
      </c>
      <c r="G1279" s="1">
        <v>45313</v>
      </c>
      <c r="H1279" t="s">
        <v>58</v>
      </c>
      <c r="I1279" t="s">
        <v>54</v>
      </c>
      <c r="J1279" t="s">
        <v>49</v>
      </c>
      <c r="K1279">
        <v>3</v>
      </c>
      <c r="L1279" s="3">
        <f>Working_Data[[#This Row],[price2]]/Working_Data[[#This Row],[quantity]]</f>
        <v>152.08666666666667</v>
      </c>
      <c r="M1279" s="3">
        <v>456.26</v>
      </c>
      <c r="N1279" t="s">
        <v>28</v>
      </c>
      <c r="O1279">
        <v>32</v>
      </c>
      <c r="P1279" s="1">
        <v>45584</v>
      </c>
      <c r="Q1279">
        <v>365</v>
      </c>
      <c r="R1279" t="s">
        <v>29</v>
      </c>
      <c r="S1279">
        <v>5</v>
      </c>
      <c r="T1279" s="1">
        <v>45780</v>
      </c>
      <c r="U1279" t="s">
        <v>30</v>
      </c>
      <c r="V1279" t="str">
        <f>TEXT(WEEKDAY(Working_Data[[#This Row],[order_date]],1),"DDDD")</f>
        <v>Monday</v>
      </c>
      <c r="W1279" t="str">
        <f>TEXT(Working_Data[[#This Row],[order_date]],"mmmm")</f>
        <v>January</v>
      </c>
      <c r="X1279" s="7">
        <f>Working_Data[[#This Row],[last_order_date]]-Working_Data[[#This Row],[signup_date]]</f>
        <v>-55</v>
      </c>
      <c r="Y1279" s="7">
        <f>IF(Working_Data[[#This Row],[churned]]="Active",1,0)</f>
        <v>1</v>
      </c>
      <c r="Z1279" s="7">
        <f>YEAR(Working_Data[[#This Row],[order_date]])</f>
        <v>2024</v>
      </c>
    </row>
    <row r="1280" spans="1:26" x14ac:dyDescent="0.25">
      <c r="A1280" t="s">
        <v>2610</v>
      </c>
      <c r="B1280" t="s">
        <v>21</v>
      </c>
      <c r="C1280" t="s">
        <v>22</v>
      </c>
      <c r="D1280" t="s">
        <v>23</v>
      </c>
      <c r="E1280" s="1">
        <v>45086</v>
      </c>
      <c r="F1280" t="s">
        <v>2611</v>
      </c>
      <c r="G1280" s="1">
        <v>45313</v>
      </c>
      <c r="H1280" t="s">
        <v>41</v>
      </c>
      <c r="I1280" t="s">
        <v>63</v>
      </c>
      <c r="J1280" t="s">
        <v>59</v>
      </c>
      <c r="K1280">
        <v>4</v>
      </c>
      <c r="L1280" s="3">
        <f>Working_Data[[#This Row],[price2]]/Working_Data[[#This Row],[quantity]]</f>
        <v>253.3475</v>
      </c>
      <c r="M1280" s="3">
        <v>1013.39</v>
      </c>
      <c r="N1280" t="s">
        <v>50</v>
      </c>
      <c r="O1280">
        <v>28</v>
      </c>
      <c r="P1280" s="1">
        <v>45454</v>
      </c>
      <c r="Q1280">
        <v>457</v>
      </c>
      <c r="R1280" t="s">
        <v>29</v>
      </c>
      <c r="S1280">
        <v>3</v>
      </c>
      <c r="T1280" s="1">
        <v>45515</v>
      </c>
      <c r="U1280" t="s">
        <v>30</v>
      </c>
      <c r="V1280" t="str">
        <f>TEXT(WEEKDAY(Working_Data[[#This Row],[order_date]],1),"DDDD")</f>
        <v>Monday</v>
      </c>
      <c r="W1280" t="str">
        <f>TEXT(Working_Data[[#This Row],[order_date]],"mmmm")</f>
        <v>January</v>
      </c>
      <c r="X1280" s="7">
        <f>Working_Data[[#This Row],[last_order_date]]-Working_Data[[#This Row],[signup_date]]</f>
        <v>368</v>
      </c>
      <c r="Y1280" s="7">
        <f>IF(Working_Data[[#This Row],[churned]]="Active",1,0)</f>
        <v>1</v>
      </c>
      <c r="Z1280" s="7">
        <f>YEAR(Working_Data[[#This Row],[order_date]])</f>
        <v>2024</v>
      </c>
    </row>
    <row r="1281" spans="1:26" x14ac:dyDescent="0.25">
      <c r="A1281" t="s">
        <v>2612</v>
      </c>
      <c r="B1281" t="s">
        <v>38</v>
      </c>
      <c r="C1281" t="s">
        <v>82</v>
      </c>
      <c r="D1281" t="s">
        <v>32</v>
      </c>
      <c r="E1281" s="1">
        <v>45360</v>
      </c>
      <c r="F1281" t="s">
        <v>2613</v>
      </c>
      <c r="G1281" s="1">
        <v>45313</v>
      </c>
      <c r="H1281" t="s">
        <v>47</v>
      </c>
      <c r="I1281" t="s">
        <v>42</v>
      </c>
      <c r="J1281" t="s">
        <v>27</v>
      </c>
      <c r="K1281">
        <v>5</v>
      </c>
      <c r="L1281" s="3">
        <f>Working_Data[[#This Row],[price2]]/Working_Data[[#This Row],[quantity]]</f>
        <v>262.30200000000002</v>
      </c>
      <c r="M1281" s="3">
        <v>1311.51</v>
      </c>
      <c r="N1281" t="s">
        <v>35</v>
      </c>
      <c r="O1281">
        <v>27</v>
      </c>
      <c r="P1281" s="1">
        <v>45779</v>
      </c>
      <c r="Q1281">
        <v>75</v>
      </c>
      <c r="R1281" t="s">
        <v>29</v>
      </c>
      <c r="S1281">
        <v>3</v>
      </c>
      <c r="T1281" s="1">
        <v>45760</v>
      </c>
      <c r="U1281" t="s">
        <v>30</v>
      </c>
      <c r="V1281" t="str">
        <f>TEXT(WEEKDAY(Working_Data[[#This Row],[order_date]],1),"DDDD")</f>
        <v>Monday</v>
      </c>
      <c r="W1281" t="str">
        <f>TEXT(Working_Data[[#This Row],[order_date]],"mmmm")</f>
        <v>January</v>
      </c>
      <c r="X1281" s="7">
        <f>Working_Data[[#This Row],[last_order_date]]-Working_Data[[#This Row],[signup_date]]</f>
        <v>419</v>
      </c>
      <c r="Y1281" s="7">
        <f>IF(Working_Data[[#This Row],[churned]]="Active",1,0)</f>
        <v>1</v>
      </c>
      <c r="Z1281" s="7">
        <f>YEAR(Working_Data[[#This Row],[order_date]])</f>
        <v>2024</v>
      </c>
    </row>
    <row r="1282" spans="1:26" x14ac:dyDescent="0.25">
      <c r="A1282" t="s">
        <v>2614</v>
      </c>
      <c r="B1282" t="s">
        <v>21</v>
      </c>
      <c r="C1282" t="s">
        <v>82</v>
      </c>
      <c r="D1282" t="s">
        <v>32</v>
      </c>
      <c r="E1282" s="1">
        <v>45399</v>
      </c>
      <c r="F1282" t="s">
        <v>2615</v>
      </c>
      <c r="G1282" s="1">
        <v>45313</v>
      </c>
      <c r="H1282" t="s">
        <v>41</v>
      </c>
      <c r="I1282" t="s">
        <v>63</v>
      </c>
      <c r="J1282" t="s">
        <v>67</v>
      </c>
      <c r="K1282">
        <v>5</v>
      </c>
      <c r="L1282" s="3">
        <f>Working_Data[[#This Row],[price2]]/Working_Data[[#This Row],[quantity]]</f>
        <v>76.054000000000002</v>
      </c>
      <c r="M1282" s="3">
        <v>380.27</v>
      </c>
      <c r="N1282" t="s">
        <v>28</v>
      </c>
      <c r="O1282">
        <v>37</v>
      </c>
      <c r="P1282" s="1">
        <v>45529</v>
      </c>
      <c r="Q1282">
        <v>445</v>
      </c>
      <c r="R1282" t="s">
        <v>29</v>
      </c>
      <c r="S1282">
        <v>4</v>
      </c>
      <c r="T1282" s="1">
        <v>45773</v>
      </c>
      <c r="U1282" t="s">
        <v>36</v>
      </c>
      <c r="V1282" t="str">
        <f>TEXT(WEEKDAY(Working_Data[[#This Row],[order_date]],1),"DDDD")</f>
        <v>Monday</v>
      </c>
      <c r="W1282" t="str">
        <f>TEXT(Working_Data[[#This Row],[order_date]],"mmmm")</f>
        <v>January</v>
      </c>
      <c r="X1282" s="7">
        <f>Working_Data[[#This Row],[last_order_date]]-Working_Data[[#This Row],[signup_date]]</f>
        <v>130</v>
      </c>
      <c r="Y1282" s="7">
        <f>IF(Working_Data[[#This Row],[churned]]="Active",1,0)</f>
        <v>1</v>
      </c>
      <c r="Z1282" s="7">
        <f>YEAR(Working_Data[[#This Row],[order_date]])</f>
        <v>2024</v>
      </c>
    </row>
    <row r="1283" spans="1:26" x14ac:dyDescent="0.25">
      <c r="A1283" t="s">
        <v>2616</v>
      </c>
      <c r="B1283" t="s">
        <v>38</v>
      </c>
      <c r="C1283" t="s">
        <v>82</v>
      </c>
      <c r="D1283" t="s">
        <v>52</v>
      </c>
      <c r="E1283" s="1">
        <v>45661</v>
      </c>
      <c r="F1283" t="s">
        <v>2617</v>
      </c>
      <c r="G1283" s="1">
        <v>45313</v>
      </c>
      <c r="H1283" t="s">
        <v>41</v>
      </c>
      <c r="I1283" t="s">
        <v>48</v>
      </c>
      <c r="J1283" t="s">
        <v>67</v>
      </c>
      <c r="K1283">
        <v>1</v>
      </c>
      <c r="L1283" s="3">
        <f>Working_Data[[#This Row],[price2]]/Working_Data[[#This Row],[quantity]]</f>
        <v>1239.25</v>
      </c>
      <c r="M1283" s="3">
        <v>1239.25</v>
      </c>
      <c r="N1283" t="s">
        <v>50</v>
      </c>
      <c r="O1283">
        <v>23</v>
      </c>
      <c r="P1283" s="1">
        <v>45672</v>
      </c>
      <c r="Q1283">
        <v>111</v>
      </c>
      <c r="R1283" t="s">
        <v>43</v>
      </c>
      <c r="S1283">
        <v>1</v>
      </c>
      <c r="T1283" s="1">
        <v>45687</v>
      </c>
      <c r="U1283" t="s">
        <v>30</v>
      </c>
      <c r="V1283" t="str">
        <f>TEXT(WEEKDAY(Working_Data[[#This Row],[order_date]],1),"DDDD")</f>
        <v>Monday</v>
      </c>
      <c r="W1283" t="str">
        <f>TEXT(Working_Data[[#This Row],[order_date]],"mmmm")</f>
        <v>January</v>
      </c>
      <c r="X1283" s="7">
        <f>Working_Data[[#This Row],[last_order_date]]-Working_Data[[#This Row],[signup_date]]</f>
        <v>11</v>
      </c>
      <c r="Y1283" s="7">
        <f>IF(Working_Data[[#This Row],[churned]]="Active",1,0)</f>
        <v>0</v>
      </c>
      <c r="Z1283" s="7">
        <f>YEAR(Working_Data[[#This Row],[order_date]])</f>
        <v>2024</v>
      </c>
    </row>
    <row r="1284" spans="1:26" x14ac:dyDescent="0.25">
      <c r="A1284" t="s">
        <v>2618</v>
      </c>
      <c r="B1284" t="s">
        <v>21</v>
      </c>
      <c r="C1284" t="s">
        <v>39</v>
      </c>
      <c r="D1284" t="s">
        <v>56</v>
      </c>
      <c r="E1284" s="1">
        <v>45331</v>
      </c>
      <c r="F1284" t="s">
        <v>2619</v>
      </c>
      <c r="G1284" s="1">
        <v>45314</v>
      </c>
      <c r="H1284" t="s">
        <v>34</v>
      </c>
      <c r="I1284" t="s">
        <v>63</v>
      </c>
      <c r="J1284" t="s">
        <v>59</v>
      </c>
      <c r="K1284">
        <v>2</v>
      </c>
      <c r="L1284" s="3">
        <f>Working_Data[[#This Row],[price2]]/Working_Data[[#This Row],[quantity]]</f>
        <v>522.17999999999995</v>
      </c>
      <c r="M1284" s="3">
        <v>1044.3599999999999</v>
      </c>
      <c r="N1284" t="s">
        <v>28</v>
      </c>
      <c r="O1284">
        <v>8</v>
      </c>
      <c r="P1284" s="1">
        <v>45717</v>
      </c>
      <c r="Q1284">
        <v>144</v>
      </c>
      <c r="R1284" t="s">
        <v>43</v>
      </c>
      <c r="S1284">
        <v>2</v>
      </c>
      <c r="T1284" s="1">
        <v>45616</v>
      </c>
      <c r="U1284" t="s">
        <v>30</v>
      </c>
      <c r="V1284" t="str">
        <f>TEXT(WEEKDAY(Working_Data[[#This Row],[order_date]],1),"DDDD")</f>
        <v>Tuesday</v>
      </c>
      <c r="W1284" t="str">
        <f>TEXT(Working_Data[[#This Row],[order_date]],"mmmm")</f>
        <v>January</v>
      </c>
      <c r="X1284" s="7">
        <f>Working_Data[[#This Row],[last_order_date]]-Working_Data[[#This Row],[signup_date]]</f>
        <v>386</v>
      </c>
      <c r="Y1284" s="7">
        <f>IF(Working_Data[[#This Row],[churned]]="Active",1,0)</f>
        <v>0</v>
      </c>
      <c r="Z1284" s="7">
        <f>YEAR(Working_Data[[#This Row],[order_date]])</f>
        <v>2024</v>
      </c>
    </row>
    <row r="1285" spans="1:26" x14ac:dyDescent="0.25">
      <c r="A1285" t="s">
        <v>2620</v>
      </c>
      <c r="B1285" t="s">
        <v>38</v>
      </c>
      <c r="C1285" t="s">
        <v>22</v>
      </c>
      <c r="D1285" t="s">
        <v>56</v>
      </c>
      <c r="E1285" s="1">
        <v>45963</v>
      </c>
      <c r="F1285" t="s">
        <v>2621</v>
      </c>
      <c r="G1285" s="1">
        <v>45314</v>
      </c>
      <c r="H1285" t="s">
        <v>25</v>
      </c>
      <c r="I1285" t="s">
        <v>26</v>
      </c>
      <c r="J1285" t="s">
        <v>27</v>
      </c>
      <c r="K1285">
        <v>3</v>
      </c>
      <c r="L1285" s="3">
        <f>Working_Data[[#This Row],[price2]]/Working_Data[[#This Row],[quantity]]</f>
        <v>155.30666666666667</v>
      </c>
      <c r="M1285" s="3">
        <v>465.92</v>
      </c>
      <c r="N1285" t="s">
        <v>35</v>
      </c>
      <c r="O1285">
        <v>47</v>
      </c>
      <c r="P1285" s="1">
        <v>45577</v>
      </c>
      <c r="Q1285">
        <v>248</v>
      </c>
      <c r="R1285" t="s">
        <v>29</v>
      </c>
      <c r="S1285">
        <v>1</v>
      </c>
      <c r="T1285" s="1">
        <v>45533</v>
      </c>
      <c r="U1285" t="s">
        <v>36</v>
      </c>
      <c r="V1285" t="str">
        <f>TEXT(WEEKDAY(Working_Data[[#This Row],[order_date]],1),"DDDD")</f>
        <v>Tuesday</v>
      </c>
      <c r="W1285" t="str">
        <f>TEXT(Working_Data[[#This Row],[order_date]],"mmmm")</f>
        <v>January</v>
      </c>
      <c r="X1285" s="7">
        <f>Working_Data[[#This Row],[last_order_date]]-Working_Data[[#This Row],[signup_date]]</f>
        <v>-386</v>
      </c>
      <c r="Y1285" s="7">
        <f>IF(Working_Data[[#This Row],[churned]]="Active",1,0)</f>
        <v>1</v>
      </c>
      <c r="Z1285" s="7">
        <f>YEAR(Working_Data[[#This Row],[order_date]])</f>
        <v>2024</v>
      </c>
    </row>
    <row r="1286" spans="1:26" x14ac:dyDescent="0.25">
      <c r="A1286" t="s">
        <v>2622</v>
      </c>
      <c r="B1286" t="s">
        <v>38</v>
      </c>
      <c r="C1286" t="s">
        <v>82</v>
      </c>
      <c r="D1286" t="s">
        <v>32</v>
      </c>
      <c r="E1286" s="1">
        <v>45521</v>
      </c>
      <c r="F1286" t="s">
        <v>2623</v>
      </c>
      <c r="G1286" s="1">
        <v>45314</v>
      </c>
      <c r="H1286" t="s">
        <v>41</v>
      </c>
      <c r="I1286" t="s">
        <v>54</v>
      </c>
      <c r="J1286" t="s">
        <v>67</v>
      </c>
      <c r="K1286">
        <v>5</v>
      </c>
      <c r="L1286" s="3">
        <f>Working_Data[[#This Row],[price2]]/Working_Data[[#This Row],[quantity]]</f>
        <v>294.27600000000001</v>
      </c>
      <c r="M1286" s="3">
        <v>1471.38</v>
      </c>
      <c r="N1286" t="s">
        <v>28</v>
      </c>
      <c r="O1286">
        <v>27</v>
      </c>
      <c r="P1286" s="1">
        <v>45790</v>
      </c>
      <c r="Q1286">
        <v>200</v>
      </c>
      <c r="R1286" t="s">
        <v>29</v>
      </c>
      <c r="S1286">
        <v>2</v>
      </c>
      <c r="T1286" s="1">
        <v>45678</v>
      </c>
      <c r="U1286" t="s">
        <v>36</v>
      </c>
      <c r="V1286" t="str">
        <f>TEXT(WEEKDAY(Working_Data[[#This Row],[order_date]],1),"DDDD")</f>
        <v>Tuesday</v>
      </c>
      <c r="W1286" t="str">
        <f>TEXT(Working_Data[[#This Row],[order_date]],"mmmm")</f>
        <v>January</v>
      </c>
      <c r="X1286" s="7">
        <f>Working_Data[[#This Row],[last_order_date]]-Working_Data[[#This Row],[signup_date]]</f>
        <v>269</v>
      </c>
      <c r="Y1286" s="7">
        <f>IF(Working_Data[[#This Row],[churned]]="Active",1,0)</f>
        <v>1</v>
      </c>
      <c r="Z1286" s="7">
        <f>YEAR(Working_Data[[#This Row],[order_date]])</f>
        <v>2024</v>
      </c>
    </row>
    <row r="1287" spans="1:26" x14ac:dyDescent="0.25">
      <c r="A1287" t="s">
        <v>2624</v>
      </c>
      <c r="B1287" t="s">
        <v>45</v>
      </c>
      <c r="C1287" t="s">
        <v>39</v>
      </c>
      <c r="D1287" t="s">
        <v>56</v>
      </c>
      <c r="E1287" s="1">
        <v>44969</v>
      </c>
      <c r="F1287" t="s">
        <v>2625</v>
      </c>
      <c r="G1287" s="1">
        <v>45314</v>
      </c>
      <c r="H1287" t="s">
        <v>34</v>
      </c>
      <c r="I1287" t="s">
        <v>48</v>
      </c>
      <c r="J1287" t="s">
        <v>64</v>
      </c>
      <c r="K1287">
        <v>4</v>
      </c>
      <c r="L1287" s="3">
        <f>Working_Data[[#This Row],[price2]]/Working_Data[[#This Row],[quantity]]</f>
        <v>107.3275</v>
      </c>
      <c r="M1287" s="3">
        <v>429.31</v>
      </c>
      <c r="N1287" t="s">
        <v>28</v>
      </c>
      <c r="O1287">
        <v>10</v>
      </c>
      <c r="P1287" s="1">
        <v>45837</v>
      </c>
      <c r="Q1287">
        <v>15</v>
      </c>
      <c r="R1287" t="s">
        <v>43</v>
      </c>
      <c r="S1287">
        <v>4</v>
      </c>
      <c r="T1287" s="1">
        <v>45824</v>
      </c>
      <c r="U1287" t="s">
        <v>60</v>
      </c>
      <c r="V1287" t="str">
        <f>TEXT(WEEKDAY(Working_Data[[#This Row],[order_date]],1),"DDDD")</f>
        <v>Tuesday</v>
      </c>
      <c r="W1287" t="str">
        <f>TEXT(Working_Data[[#This Row],[order_date]],"mmmm")</f>
        <v>January</v>
      </c>
      <c r="X1287" s="7">
        <f>Working_Data[[#This Row],[last_order_date]]-Working_Data[[#This Row],[signup_date]]</f>
        <v>868</v>
      </c>
      <c r="Y1287" s="7">
        <f>IF(Working_Data[[#This Row],[churned]]="Active",1,0)</f>
        <v>0</v>
      </c>
      <c r="Z1287" s="7">
        <f>YEAR(Working_Data[[#This Row],[order_date]])</f>
        <v>2024</v>
      </c>
    </row>
    <row r="1288" spans="1:26" x14ac:dyDescent="0.25">
      <c r="A1288" t="s">
        <v>2626</v>
      </c>
      <c r="B1288" t="s">
        <v>38</v>
      </c>
      <c r="C1288" t="s">
        <v>82</v>
      </c>
      <c r="D1288" t="s">
        <v>23</v>
      </c>
      <c r="E1288" s="1">
        <v>45230</v>
      </c>
      <c r="F1288" t="s">
        <v>2627</v>
      </c>
      <c r="G1288" s="1">
        <v>45314</v>
      </c>
      <c r="H1288" t="s">
        <v>47</v>
      </c>
      <c r="I1288" t="s">
        <v>63</v>
      </c>
      <c r="J1288" t="s">
        <v>59</v>
      </c>
      <c r="K1288">
        <v>3</v>
      </c>
      <c r="L1288" s="3">
        <f>Working_Data[[#This Row],[price2]]/Working_Data[[#This Row],[quantity]]</f>
        <v>258.98</v>
      </c>
      <c r="M1288" s="3">
        <v>776.94</v>
      </c>
      <c r="N1288" t="s">
        <v>28</v>
      </c>
      <c r="O1288">
        <v>29</v>
      </c>
      <c r="P1288" s="1">
        <v>45575</v>
      </c>
      <c r="Q1288">
        <v>443</v>
      </c>
      <c r="R1288" t="s">
        <v>43</v>
      </c>
      <c r="S1288">
        <v>5</v>
      </c>
      <c r="T1288" s="1">
        <v>45732</v>
      </c>
      <c r="U1288" t="s">
        <v>60</v>
      </c>
      <c r="V1288" t="str">
        <f>TEXT(WEEKDAY(Working_Data[[#This Row],[order_date]],1),"DDDD")</f>
        <v>Tuesday</v>
      </c>
      <c r="W1288" t="str">
        <f>TEXT(Working_Data[[#This Row],[order_date]],"mmmm")</f>
        <v>January</v>
      </c>
      <c r="X1288" s="7">
        <f>Working_Data[[#This Row],[last_order_date]]-Working_Data[[#This Row],[signup_date]]</f>
        <v>345</v>
      </c>
      <c r="Y1288" s="7">
        <f>IF(Working_Data[[#This Row],[churned]]="Active",1,0)</f>
        <v>0</v>
      </c>
      <c r="Z1288" s="7">
        <f>YEAR(Working_Data[[#This Row],[order_date]])</f>
        <v>2024</v>
      </c>
    </row>
    <row r="1289" spans="1:26" x14ac:dyDescent="0.25">
      <c r="A1289" t="s">
        <v>2628</v>
      </c>
      <c r="B1289" t="s">
        <v>38</v>
      </c>
      <c r="C1289" t="s">
        <v>82</v>
      </c>
      <c r="D1289" t="s">
        <v>56</v>
      </c>
      <c r="E1289" s="1">
        <v>45188</v>
      </c>
      <c r="F1289" t="s">
        <v>2629</v>
      </c>
      <c r="G1289" s="1">
        <v>45314</v>
      </c>
      <c r="H1289" t="s">
        <v>41</v>
      </c>
      <c r="I1289" t="s">
        <v>42</v>
      </c>
      <c r="J1289" t="s">
        <v>49</v>
      </c>
      <c r="K1289">
        <v>4</v>
      </c>
      <c r="L1289" s="3">
        <f>Working_Data[[#This Row],[price2]]/Working_Data[[#This Row],[quantity]]</f>
        <v>306.14999999999998</v>
      </c>
      <c r="M1289" s="3">
        <v>1224.5999999999999</v>
      </c>
      <c r="N1289" t="s">
        <v>50</v>
      </c>
      <c r="O1289">
        <v>8</v>
      </c>
      <c r="P1289" s="1">
        <v>45907</v>
      </c>
      <c r="Q1289">
        <v>254</v>
      </c>
      <c r="R1289" t="s">
        <v>29</v>
      </c>
      <c r="S1289">
        <v>4</v>
      </c>
      <c r="T1289" s="1">
        <v>45608</v>
      </c>
      <c r="U1289" t="s">
        <v>60</v>
      </c>
      <c r="V1289" t="str">
        <f>TEXT(WEEKDAY(Working_Data[[#This Row],[order_date]],1),"DDDD")</f>
        <v>Tuesday</v>
      </c>
      <c r="W1289" t="str">
        <f>TEXT(Working_Data[[#This Row],[order_date]],"mmmm")</f>
        <v>January</v>
      </c>
      <c r="X1289" s="7">
        <f>Working_Data[[#This Row],[last_order_date]]-Working_Data[[#This Row],[signup_date]]</f>
        <v>719</v>
      </c>
      <c r="Y1289" s="7">
        <f>IF(Working_Data[[#This Row],[churned]]="Active",1,0)</f>
        <v>1</v>
      </c>
      <c r="Z1289" s="7">
        <f>YEAR(Working_Data[[#This Row],[order_date]])</f>
        <v>2024</v>
      </c>
    </row>
    <row r="1290" spans="1:26" x14ac:dyDescent="0.25">
      <c r="A1290" t="s">
        <v>2630</v>
      </c>
      <c r="B1290" t="s">
        <v>45</v>
      </c>
      <c r="C1290" t="s">
        <v>39</v>
      </c>
      <c r="D1290" t="s">
        <v>52</v>
      </c>
      <c r="E1290" s="1">
        <v>45373</v>
      </c>
      <c r="F1290" t="s">
        <v>2631</v>
      </c>
      <c r="G1290" s="1">
        <v>45314</v>
      </c>
      <c r="H1290" t="s">
        <v>25</v>
      </c>
      <c r="I1290" t="s">
        <v>54</v>
      </c>
      <c r="J1290" t="s">
        <v>67</v>
      </c>
      <c r="K1290">
        <v>1</v>
      </c>
      <c r="L1290" s="3">
        <f>Working_Data[[#This Row],[price2]]/Working_Data[[#This Row],[quantity]]</f>
        <v>265.79000000000002</v>
      </c>
      <c r="M1290" s="3">
        <v>265.79000000000002</v>
      </c>
      <c r="N1290" t="s">
        <v>50</v>
      </c>
      <c r="O1290">
        <v>27</v>
      </c>
      <c r="P1290" s="1">
        <v>45612</v>
      </c>
      <c r="Q1290">
        <v>128</v>
      </c>
      <c r="R1290" t="s">
        <v>43</v>
      </c>
      <c r="S1290">
        <v>4</v>
      </c>
      <c r="T1290" s="1">
        <v>45647</v>
      </c>
      <c r="U1290" t="s">
        <v>30</v>
      </c>
      <c r="V1290" t="str">
        <f>TEXT(WEEKDAY(Working_Data[[#This Row],[order_date]],1),"DDDD")</f>
        <v>Tuesday</v>
      </c>
      <c r="W1290" t="str">
        <f>TEXT(Working_Data[[#This Row],[order_date]],"mmmm")</f>
        <v>January</v>
      </c>
      <c r="X1290" s="7">
        <f>Working_Data[[#This Row],[last_order_date]]-Working_Data[[#This Row],[signup_date]]</f>
        <v>239</v>
      </c>
      <c r="Y1290" s="7">
        <f>IF(Working_Data[[#This Row],[churned]]="Active",1,0)</f>
        <v>0</v>
      </c>
      <c r="Z1290" s="7">
        <f>YEAR(Working_Data[[#This Row],[order_date]])</f>
        <v>2024</v>
      </c>
    </row>
    <row r="1291" spans="1:26" x14ac:dyDescent="0.25">
      <c r="A1291" t="s">
        <v>2632</v>
      </c>
      <c r="B1291" t="s">
        <v>38</v>
      </c>
      <c r="C1291" t="s">
        <v>82</v>
      </c>
      <c r="D1291" t="s">
        <v>23</v>
      </c>
      <c r="E1291" s="1">
        <v>45965</v>
      </c>
      <c r="F1291" t="s">
        <v>2633</v>
      </c>
      <c r="G1291" s="1">
        <v>45314</v>
      </c>
      <c r="H1291" t="s">
        <v>58</v>
      </c>
      <c r="I1291" t="s">
        <v>54</v>
      </c>
      <c r="J1291" t="s">
        <v>67</v>
      </c>
      <c r="K1291">
        <v>5</v>
      </c>
      <c r="L1291" s="3">
        <f>Working_Data[[#This Row],[price2]]/Working_Data[[#This Row],[quantity]]</f>
        <v>293.21600000000001</v>
      </c>
      <c r="M1291" s="3">
        <v>1466.08</v>
      </c>
      <c r="N1291" t="s">
        <v>35</v>
      </c>
      <c r="O1291">
        <v>45</v>
      </c>
      <c r="P1291" s="1">
        <v>45795</v>
      </c>
      <c r="Q1291">
        <v>336</v>
      </c>
      <c r="R1291" t="s">
        <v>43</v>
      </c>
      <c r="S1291">
        <v>5</v>
      </c>
      <c r="T1291" s="1">
        <v>45635</v>
      </c>
      <c r="U1291" t="s">
        <v>60</v>
      </c>
      <c r="V1291" t="str">
        <f>TEXT(WEEKDAY(Working_Data[[#This Row],[order_date]],1),"DDDD")</f>
        <v>Tuesday</v>
      </c>
      <c r="W1291" t="str">
        <f>TEXT(Working_Data[[#This Row],[order_date]],"mmmm")</f>
        <v>January</v>
      </c>
      <c r="X1291" s="7">
        <f>Working_Data[[#This Row],[last_order_date]]-Working_Data[[#This Row],[signup_date]]</f>
        <v>-170</v>
      </c>
      <c r="Y1291" s="7">
        <f>IF(Working_Data[[#This Row],[churned]]="Active",1,0)</f>
        <v>0</v>
      </c>
      <c r="Z1291" s="7">
        <f>YEAR(Working_Data[[#This Row],[order_date]])</f>
        <v>2024</v>
      </c>
    </row>
    <row r="1292" spans="1:26" x14ac:dyDescent="0.25">
      <c r="A1292" t="s">
        <v>2634</v>
      </c>
      <c r="B1292" t="s">
        <v>38</v>
      </c>
      <c r="C1292" t="s">
        <v>82</v>
      </c>
      <c r="D1292" t="s">
        <v>32</v>
      </c>
      <c r="E1292" s="1">
        <v>45595</v>
      </c>
      <c r="F1292" t="s">
        <v>2635</v>
      </c>
      <c r="G1292" s="1">
        <v>45314</v>
      </c>
      <c r="H1292" t="s">
        <v>25</v>
      </c>
      <c r="I1292" t="s">
        <v>48</v>
      </c>
      <c r="J1292" t="s">
        <v>67</v>
      </c>
      <c r="K1292">
        <v>3</v>
      </c>
      <c r="L1292" s="3">
        <f>Working_Data[[#This Row],[price2]]/Working_Data[[#This Row],[quantity]]</f>
        <v>127.07333333333334</v>
      </c>
      <c r="M1292" s="3">
        <v>381.22</v>
      </c>
      <c r="N1292" t="s">
        <v>28</v>
      </c>
      <c r="O1292">
        <v>24</v>
      </c>
      <c r="P1292" s="1">
        <v>45778</v>
      </c>
      <c r="Q1292">
        <v>328</v>
      </c>
      <c r="R1292" t="s">
        <v>43</v>
      </c>
      <c r="S1292">
        <v>3</v>
      </c>
      <c r="T1292" s="1">
        <v>45719</v>
      </c>
      <c r="U1292" t="s">
        <v>30</v>
      </c>
      <c r="V1292" t="str">
        <f>TEXT(WEEKDAY(Working_Data[[#This Row],[order_date]],1),"DDDD")</f>
        <v>Tuesday</v>
      </c>
      <c r="W1292" t="str">
        <f>TEXT(Working_Data[[#This Row],[order_date]],"mmmm")</f>
        <v>January</v>
      </c>
      <c r="X1292" s="7">
        <f>Working_Data[[#This Row],[last_order_date]]-Working_Data[[#This Row],[signup_date]]</f>
        <v>183</v>
      </c>
      <c r="Y1292" s="7">
        <f>IF(Working_Data[[#This Row],[churned]]="Active",1,0)</f>
        <v>0</v>
      </c>
      <c r="Z1292" s="7">
        <f>YEAR(Working_Data[[#This Row],[order_date]])</f>
        <v>2024</v>
      </c>
    </row>
    <row r="1293" spans="1:26" x14ac:dyDescent="0.25">
      <c r="A1293" t="s">
        <v>2636</v>
      </c>
      <c r="B1293" t="s">
        <v>45</v>
      </c>
      <c r="C1293" t="s">
        <v>22</v>
      </c>
      <c r="D1293" t="s">
        <v>56</v>
      </c>
      <c r="E1293" s="1">
        <v>45485</v>
      </c>
      <c r="F1293" t="s">
        <v>2637</v>
      </c>
      <c r="G1293" s="1">
        <v>45314</v>
      </c>
      <c r="H1293" t="s">
        <v>58</v>
      </c>
      <c r="I1293" t="s">
        <v>54</v>
      </c>
      <c r="J1293" t="s">
        <v>27</v>
      </c>
      <c r="K1293">
        <v>3</v>
      </c>
      <c r="L1293" s="3">
        <f>Working_Data[[#This Row],[price2]]/Working_Data[[#This Row],[quantity]]</f>
        <v>356.42333333333335</v>
      </c>
      <c r="M1293" s="3">
        <v>1069.27</v>
      </c>
      <c r="N1293" t="s">
        <v>50</v>
      </c>
      <c r="O1293">
        <v>6</v>
      </c>
      <c r="P1293" s="1">
        <v>45662</v>
      </c>
      <c r="Q1293">
        <v>268</v>
      </c>
      <c r="R1293" t="s">
        <v>43</v>
      </c>
      <c r="S1293">
        <v>3</v>
      </c>
      <c r="T1293" s="1">
        <v>45766</v>
      </c>
      <c r="U1293" t="s">
        <v>60</v>
      </c>
      <c r="V1293" t="str">
        <f>TEXT(WEEKDAY(Working_Data[[#This Row],[order_date]],1),"DDDD")</f>
        <v>Tuesday</v>
      </c>
      <c r="W1293" t="str">
        <f>TEXT(Working_Data[[#This Row],[order_date]],"mmmm")</f>
        <v>January</v>
      </c>
      <c r="X1293" s="7">
        <f>Working_Data[[#This Row],[last_order_date]]-Working_Data[[#This Row],[signup_date]]</f>
        <v>177</v>
      </c>
      <c r="Y1293" s="7">
        <f>IF(Working_Data[[#This Row],[churned]]="Active",1,0)</f>
        <v>0</v>
      </c>
      <c r="Z1293" s="7">
        <f>YEAR(Working_Data[[#This Row],[order_date]])</f>
        <v>2024</v>
      </c>
    </row>
    <row r="1294" spans="1:26" x14ac:dyDescent="0.25">
      <c r="A1294" t="s">
        <v>2638</v>
      </c>
      <c r="B1294" t="s">
        <v>45</v>
      </c>
      <c r="C1294" t="s">
        <v>82</v>
      </c>
      <c r="D1294" t="s">
        <v>77</v>
      </c>
      <c r="E1294" s="1">
        <v>45375</v>
      </c>
      <c r="F1294" t="s">
        <v>2639</v>
      </c>
      <c r="G1294" s="1">
        <v>45315</v>
      </c>
      <c r="H1294" t="s">
        <v>25</v>
      </c>
      <c r="I1294" t="s">
        <v>42</v>
      </c>
      <c r="J1294" t="s">
        <v>59</v>
      </c>
      <c r="K1294">
        <v>2</v>
      </c>
      <c r="L1294" s="3">
        <f>Working_Data[[#This Row],[price2]]/Working_Data[[#This Row],[quantity]]</f>
        <v>337.55</v>
      </c>
      <c r="M1294" s="3">
        <v>675.1</v>
      </c>
      <c r="N1294" t="s">
        <v>50</v>
      </c>
      <c r="O1294">
        <v>26</v>
      </c>
      <c r="P1294" s="1">
        <v>45854</v>
      </c>
      <c r="Q1294">
        <v>463</v>
      </c>
      <c r="R1294" t="s">
        <v>43</v>
      </c>
      <c r="S1294">
        <v>2</v>
      </c>
      <c r="T1294" s="1">
        <v>45615</v>
      </c>
      <c r="U1294" t="s">
        <v>60</v>
      </c>
      <c r="V1294" t="str">
        <f>TEXT(WEEKDAY(Working_Data[[#This Row],[order_date]],1),"DDDD")</f>
        <v>Wednesday</v>
      </c>
      <c r="W1294" t="str">
        <f>TEXT(Working_Data[[#This Row],[order_date]],"mmmm")</f>
        <v>January</v>
      </c>
      <c r="X1294" s="7">
        <f>Working_Data[[#This Row],[last_order_date]]-Working_Data[[#This Row],[signup_date]]</f>
        <v>479</v>
      </c>
      <c r="Y1294" s="7">
        <f>IF(Working_Data[[#This Row],[churned]]="Active",1,0)</f>
        <v>0</v>
      </c>
      <c r="Z1294" s="7">
        <f>YEAR(Working_Data[[#This Row],[order_date]])</f>
        <v>2024</v>
      </c>
    </row>
    <row r="1295" spans="1:26" x14ac:dyDescent="0.25">
      <c r="A1295" t="s">
        <v>2640</v>
      </c>
      <c r="B1295" t="s">
        <v>45</v>
      </c>
      <c r="C1295" t="s">
        <v>22</v>
      </c>
      <c r="D1295" t="s">
        <v>23</v>
      </c>
      <c r="E1295" s="1">
        <v>45182</v>
      </c>
      <c r="F1295" t="s">
        <v>2641</v>
      </c>
      <c r="G1295" s="1">
        <v>45315</v>
      </c>
      <c r="H1295" t="s">
        <v>34</v>
      </c>
      <c r="I1295" t="s">
        <v>54</v>
      </c>
      <c r="J1295" t="s">
        <v>64</v>
      </c>
      <c r="K1295">
        <v>5</v>
      </c>
      <c r="L1295" s="3">
        <f>Working_Data[[#This Row],[price2]]/Working_Data[[#This Row],[quantity]]</f>
        <v>72.89</v>
      </c>
      <c r="M1295" s="3">
        <v>364.45</v>
      </c>
      <c r="N1295" t="s">
        <v>35</v>
      </c>
      <c r="O1295">
        <v>10</v>
      </c>
      <c r="P1295" s="1">
        <v>45779</v>
      </c>
      <c r="Q1295">
        <v>339</v>
      </c>
      <c r="R1295" t="s">
        <v>43</v>
      </c>
      <c r="S1295">
        <v>1</v>
      </c>
      <c r="T1295" s="1">
        <v>45555</v>
      </c>
      <c r="U1295" t="s">
        <v>60</v>
      </c>
      <c r="V1295" t="str">
        <f>TEXT(WEEKDAY(Working_Data[[#This Row],[order_date]],1),"DDDD")</f>
        <v>Wednesday</v>
      </c>
      <c r="W1295" t="str">
        <f>TEXT(Working_Data[[#This Row],[order_date]],"mmmm")</f>
        <v>January</v>
      </c>
      <c r="X1295" s="7">
        <f>Working_Data[[#This Row],[last_order_date]]-Working_Data[[#This Row],[signup_date]]</f>
        <v>597</v>
      </c>
      <c r="Y1295" s="7">
        <f>IF(Working_Data[[#This Row],[churned]]="Active",1,0)</f>
        <v>0</v>
      </c>
      <c r="Z1295" s="7">
        <f>YEAR(Working_Data[[#This Row],[order_date]])</f>
        <v>2024</v>
      </c>
    </row>
    <row r="1296" spans="1:26" x14ac:dyDescent="0.25">
      <c r="A1296" t="s">
        <v>2642</v>
      </c>
      <c r="B1296" t="s">
        <v>38</v>
      </c>
      <c r="C1296" t="s">
        <v>39</v>
      </c>
      <c r="D1296" t="s">
        <v>32</v>
      </c>
      <c r="E1296" s="1">
        <v>45717</v>
      </c>
      <c r="F1296" t="s">
        <v>2643</v>
      </c>
      <c r="G1296" s="1">
        <v>45315</v>
      </c>
      <c r="H1296" t="s">
        <v>34</v>
      </c>
      <c r="I1296" t="s">
        <v>48</v>
      </c>
      <c r="J1296" t="s">
        <v>64</v>
      </c>
      <c r="K1296">
        <v>5</v>
      </c>
      <c r="L1296" s="3">
        <f>Working_Data[[#This Row],[price2]]/Working_Data[[#This Row],[quantity]]</f>
        <v>55.370000000000005</v>
      </c>
      <c r="M1296" s="3">
        <v>276.85000000000002</v>
      </c>
      <c r="N1296" t="s">
        <v>28</v>
      </c>
      <c r="O1296">
        <v>7</v>
      </c>
      <c r="P1296" s="1">
        <v>45529</v>
      </c>
      <c r="Q1296">
        <v>114</v>
      </c>
      <c r="R1296" t="s">
        <v>43</v>
      </c>
      <c r="S1296">
        <v>3</v>
      </c>
      <c r="T1296" s="1">
        <v>45736</v>
      </c>
      <c r="U1296" t="s">
        <v>30</v>
      </c>
      <c r="V1296" t="str">
        <f>TEXT(WEEKDAY(Working_Data[[#This Row],[order_date]],1),"DDDD")</f>
        <v>Wednesday</v>
      </c>
      <c r="W1296" t="str">
        <f>TEXT(Working_Data[[#This Row],[order_date]],"mmmm")</f>
        <v>January</v>
      </c>
      <c r="X1296" s="7">
        <f>Working_Data[[#This Row],[last_order_date]]-Working_Data[[#This Row],[signup_date]]</f>
        <v>-188</v>
      </c>
      <c r="Y1296" s="7">
        <f>IF(Working_Data[[#This Row],[churned]]="Active",1,0)</f>
        <v>0</v>
      </c>
      <c r="Z1296" s="7">
        <f>YEAR(Working_Data[[#This Row],[order_date]])</f>
        <v>2024</v>
      </c>
    </row>
    <row r="1297" spans="1:26" x14ac:dyDescent="0.25">
      <c r="A1297" t="s">
        <v>2644</v>
      </c>
      <c r="B1297" t="s">
        <v>21</v>
      </c>
      <c r="C1297" t="s">
        <v>39</v>
      </c>
      <c r="D1297" t="s">
        <v>77</v>
      </c>
      <c r="E1297" s="1">
        <v>45391</v>
      </c>
      <c r="F1297" t="s">
        <v>2645</v>
      </c>
      <c r="G1297" s="1">
        <v>45315</v>
      </c>
      <c r="H1297" t="s">
        <v>58</v>
      </c>
      <c r="I1297" t="s">
        <v>42</v>
      </c>
      <c r="J1297" t="s">
        <v>49</v>
      </c>
      <c r="K1297">
        <v>2</v>
      </c>
      <c r="L1297" s="3">
        <f>Working_Data[[#This Row],[price2]]/Working_Data[[#This Row],[quantity]]</f>
        <v>407.82</v>
      </c>
      <c r="M1297" s="3">
        <v>815.64</v>
      </c>
      <c r="N1297" t="s">
        <v>50</v>
      </c>
      <c r="O1297">
        <v>6</v>
      </c>
      <c r="P1297" s="1">
        <v>45563</v>
      </c>
      <c r="Q1297">
        <v>328</v>
      </c>
      <c r="R1297" t="s">
        <v>29</v>
      </c>
      <c r="S1297">
        <v>2</v>
      </c>
      <c r="T1297" s="1">
        <v>45905</v>
      </c>
      <c r="U1297" t="s">
        <v>30</v>
      </c>
      <c r="V1297" t="str">
        <f>TEXT(WEEKDAY(Working_Data[[#This Row],[order_date]],1),"DDDD")</f>
        <v>Wednesday</v>
      </c>
      <c r="W1297" t="str">
        <f>TEXT(Working_Data[[#This Row],[order_date]],"mmmm")</f>
        <v>January</v>
      </c>
      <c r="X1297" s="7">
        <f>Working_Data[[#This Row],[last_order_date]]-Working_Data[[#This Row],[signup_date]]</f>
        <v>172</v>
      </c>
      <c r="Y1297" s="7">
        <f>IF(Working_Data[[#This Row],[churned]]="Active",1,0)</f>
        <v>1</v>
      </c>
      <c r="Z1297" s="7">
        <f>YEAR(Working_Data[[#This Row],[order_date]])</f>
        <v>2024</v>
      </c>
    </row>
    <row r="1298" spans="1:26" x14ac:dyDescent="0.25">
      <c r="A1298" t="s">
        <v>2646</v>
      </c>
      <c r="B1298" t="s">
        <v>21</v>
      </c>
      <c r="C1298" t="s">
        <v>39</v>
      </c>
      <c r="D1298" t="s">
        <v>32</v>
      </c>
      <c r="E1298" s="1">
        <v>45280</v>
      </c>
      <c r="F1298" t="s">
        <v>2647</v>
      </c>
      <c r="G1298" s="1">
        <v>45315</v>
      </c>
      <c r="H1298" t="s">
        <v>58</v>
      </c>
      <c r="I1298" t="s">
        <v>26</v>
      </c>
      <c r="J1298" t="s">
        <v>27</v>
      </c>
      <c r="K1298">
        <v>2</v>
      </c>
      <c r="L1298" s="3">
        <f>Working_Data[[#This Row],[price2]]/Working_Data[[#This Row],[quantity]]</f>
        <v>290.29000000000002</v>
      </c>
      <c r="M1298" s="3">
        <v>580.58000000000004</v>
      </c>
      <c r="N1298" t="s">
        <v>35</v>
      </c>
      <c r="O1298">
        <v>46</v>
      </c>
      <c r="P1298" s="1">
        <v>45730</v>
      </c>
      <c r="Q1298">
        <v>343</v>
      </c>
      <c r="R1298" t="s">
        <v>29</v>
      </c>
      <c r="S1298">
        <v>4</v>
      </c>
      <c r="T1298" s="1">
        <v>45856</v>
      </c>
      <c r="U1298" t="s">
        <v>30</v>
      </c>
      <c r="V1298" t="str">
        <f>TEXT(WEEKDAY(Working_Data[[#This Row],[order_date]],1),"DDDD")</f>
        <v>Wednesday</v>
      </c>
      <c r="W1298" t="str">
        <f>TEXT(Working_Data[[#This Row],[order_date]],"mmmm")</f>
        <v>January</v>
      </c>
      <c r="X1298" s="7">
        <f>Working_Data[[#This Row],[last_order_date]]-Working_Data[[#This Row],[signup_date]]</f>
        <v>450</v>
      </c>
      <c r="Y1298" s="7">
        <f>IF(Working_Data[[#This Row],[churned]]="Active",1,0)</f>
        <v>1</v>
      </c>
      <c r="Z1298" s="7">
        <f>YEAR(Working_Data[[#This Row],[order_date]])</f>
        <v>2024</v>
      </c>
    </row>
    <row r="1299" spans="1:26" x14ac:dyDescent="0.25">
      <c r="A1299" t="s">
        <v>2648</v>
      </c>
      <c r="B1299" t="s">
        <v>38</v>
      </c>
      <c r="C1299" t="s">
        <v>82</v>
      </c>
      <c r="D1299" t="s">
        <v>77</v>
      </c>
      <c r="E1299" s="1">
        <v>45309</v>
      </c>
      <c r="F1299" t="s">
        <v>2649</v>
      </c>
      <c r="G1299" s="1">
        <v>45315</v>
      </c>
      <c r="H1299" t="s">
        <v>34</v>
      </c>
      <c r="I1299" t="s">
        <v>26</v>
      </c>
      <c r="J1299" t="s">
        <v>64</v>
      </c>
      <c r="K1299">
        <v>5</v>
      </c>
      <c r="L1299" s="3">
        <f>Working_Data[[#This Row],[price2]]/Working_Data[[#This Row],[quantity]]</f>
        <v>131.68599999999998</v>
      </c>
      <c r="M1299" s="3">
        <v>658.43</v>
      </c>
      <c r="N1299" t="s">
        <v>50</v>
      </c>
      <c r="O1299">
        <v>26</v>
      </c>
      <c r="P1299" s="1">
        <v>45587</v>
      </c>
      <c r="Q1299">
        <v>99</v>
      </c>
      <c r="R1299" t="s">
        <v>29</v>
      </c>
      <c r="S1299">
        <v>2</v>
      </c>
      <c r="T1299" s="1">
        <v>45303</v>
      </c>
      <c r="U1299" t="s">
        <v>30</v>
      </c>
      <c r="V1299" t="str">
        <f>TEXT(WEEKDAY(Working_Data[[#This Row],[order_date]],1),"DDDD")</f>
        <v>Wednesday</v>
      </c>
      <c r="W1299" t="str">
        <f>TEXT(Working_Data[[#This Row],[order_date]],"mmmm")</f>
        <v>January</v>
      </c>
      <c r="X1299" s="7">
        <f>Working_Data[[#This Row],[last_order_date]]-Working_Data[[#This Row],[signup_date]]</f>
        <v>278</v>
      </c>
      <c r="Y1299" s="7">
        <f>IF(Working_Data[[#This Row],[churned]]="Active",1,0)</f>
        <v>1</v>
      </c>
      <c r="Z1299" s="7">
        <f>YEAR(Working_Data[[#This Row],[order_date]])</f>
        <v>2024</v>
      </c>
    </row>
    <row r="1300" spans="1:26" x14ac:dyDescent="0.25">
      <c r="A1300" t="s">
        <v>2650</v>
      </c>
      <c r="B1300" t="s">
        <v>38</v>
      </c>
      <c r="C1300" t="s">
        <v>82</v>
      </c>
      <c r="D1300" t="s">
        <v>56</v>
      </c>
      <c r="E1300" s="1">
        <v>45394</v>
      </c>
      <c r="F1300" t="s">
        <v>2651</v>
      </c>
      <c r="G1300" s="1">
        <v>45315</v>
      </c>
      <c r="H1300" t="s">
        <v>41</v>
      </c>
      <c r="I1300" t="s">
        <v>26</v>
      </c>
      <c r="J1300" t="s">
        <v>49</v>
      </c>
      <c r="K1300">
        <v>2</v>
      </c>
      <c r="L1300" s="3">
        <f>Working_Data[[#This Row],[price2]]/Working_Data[[#This Row],[quantity]]</f>
        <v>295.51499999999999</v>
      </c>
      <c r="M1300" s="3">
        <v>591.03</v>
      </c>
      <c r="N1300" t="s">
        <v>50</v>
      </c>
      <c r="O1300">
        <v>1</v>
      </c>
      <c r="P1300" s="1">
        <v>45761</v>
      </c>
      <c r="Q1300">
        <v>23</v>
      </c>
      <c r="R1300" t="s">
        <v>29</v>
      </c>
      <c r="S1300">
        <v>1</v>
      </c>
      <c r="T1300" s="1">
        <v>45858</v>
      </c>
      <c r="U1300" t="s">
        <v>30</v>
      </c>
      <c r="V1300" t="str">
        <f>TEXT(WEEKDAY(Working_Data[[#This Row],[order_date]],1),"DDDD")</f>
        <v>Wednesday</v>
      </c>
      <c r="W1300" t="str">
        <f>TEXT(Working_Data[[#This Row],[order_date]],"mmmm")</f>
        <v>January</v>
      </c>
      <c r="X1300" s="7">
        <f>Working_Data[[#This Row],[last_order_date]]-Working_Data[[#This Row],[signup_date]]</f>
        <v>367</v>
      </c>
      <c r="Y1300" s="7">
        <f>IF(Working_Data[[#This Row],[churned]]="Active",1,0)</f>
        <v>1</v>
      </c>
      <c r="Z1300" s="7">
        <f>YEAR(Working_Data[[#This Row],[order_date]])</f>
        <v>2024</v>
      </c>
    </row>
    <row r="1301" spans="1:26" x14ac:dyDescent="0.25">
      <c r="A1301" t="s">
        <v>2652</v>
      </c>
      <c r="B1301" t="s">
        <v>21</v>
      </c>
      <c r="C1301" t="s">
        <v>39</v>
      </c>
      <c r="D1301" t="s">
        <v>32</v>
      </c>
      <c r="E1301" s="1">
        <v>45276</v>
      </c>
      <c r="F1301" t="s">
        <v>2653</v>
      </c>
      <c r="G1301" s="1">
        <v>45315</v>
      </c>
      <c r="H1301" t="s">
        <v>34</v>
      </c>
      <c r="I1301" t="s">
        <v>54</v>
      </c>
      <c r="J1301" t="s">
        <v>59</v>
      </c>
      <c r="K1301">
        <v>4</v>
      </c>
      <c r="L1301" s="3">
        <f>Working_Data[[#This Row],[price2]]/Working_Data[[#This Row],[quantity]]</f>
        <v>365.38749999999999</v>
      </c>
      <c r="M1301" s="3">
        <v>1461.55</v>
      </c>
      <c r="N1301" t="s">
        <v>35</v>
      </c>
      <c r="O1301">
        <v>16</v>
      </c>
      <c r="P1301" s="1">
        <v>45674</v>
      </c>
      <c r="Q1301">
        <v>50</v>
      </c>
      <c r="R1301" t="s">
        <v>29</v>
      </c>
      <c r="S1301">
        <v>2</v>
      </c>
      <c r="T1301" s="1">
        <v>45587</v>
      </c>
      <c r="U1301" t="s">
        <v>30</v>
      </c>
      <c r="V1301" t="str">
        <f>TEXT(WEEKDAY(Working_Data[[#This Row],[order_date]],1),"DDDD")</f>
        <v>Wednesday</v>
      </c>
      <c r="W1301" t="str">
        <f>TEXT(Working_Data[[#This Row],[order_date]],"mmmm")</f>
        <v>January</v>
      </c>
      <c r="X1301" s="7">
        <f>Working_Data[[#This Row],[last_order_date]]-Working_Data[[#This Row],[signup_date]]</f>
        <v>398</v>
      </c>
      <c r="Y1301" s="7">
        <f>IF(Working_Data[[#This Row],[churned]]="Active",1,0)</f>
        <v>1</v>
      </c>
      <c r="Z1301" s="7">
        <f>YEAR(Working_Data[[#This Row],[order_date]])</f>
        <v>2024</v>
      </c>
    </row>
    <row r="1302" spans="1:26" x14ac:dyDescent="0.25">
      <c r="A1302" t="s">
        <v>2654</v>
      </c>
      <c r="B1302" t="s">
        <v>21</v>
      </c>
      <c r="C1302" t="s">
        <v>82</v>
      </c>
      <c r="D1302" t="s">
        <v>56</v>
      </c>
      <c r="E1302" s="1">
        <v>45277</v>
      </c>
      <c r="F1302" t="s">
        <v>2655</v>
      </c>
      <c r="G1302" s="1">
        <v>45315</v>
      </c>
      <c r="H1302" t="s">
        <v>41</v>
      </c>
      <c r="I1302" t="s">
        <v>42</v>
      </c>
      <c r="J1302" t="s">
        <v>64</v>
      </c>
      <c r="K1302">
        <v>3</v>
      </c>
      <c r="L1302" s="3">
        <f>Working_Data[[#This Row],[price2]]/Working_Data[[#This Row],[quantity]]</f>
        <v>195.28666666666666</v>
      </c>
      <c r="M1302" s="3">
        <v>585.86</v>
      </c>
      <c r="N1302" t="s">
        <v>50</v>
      </c>
      <c r="O1302">
        <v>49</v>
      </c>
      <c r="P1302" s="1">
        <v>45675</v>
      </c>
      <c r="Q1302">
        <v>219</v>
      </c>
      <c r="R1302" t="s">
        <v>29</v>
      </c>
      <c r="S1302">
        <v>4</v>
      </c>
      <c r="T1302" s="1">
        <v>45664</v>
      </c>
      <c r="U1302" t="s">
        <v>36</v>
      </c>
      <c r="V1302" t="str">
        <f>TEXT(WEEKDAY(Working_Data[[#This Row],[order_date]],1),"DDDD")</f>
        <v>Wednesday</v>
      </c>
      <c r="W1302" t="str">
        <f>TEXT(Working_Data[[#This Row],[order_date]],"mmmm")</f>
        <v>January</v>
      </c>
      <c r="X1302" s="7">
        <f>Working_Data[[#This Row],[last_order_date]]-Working_Data[[#This Row],[signup_date]]</f>
        <v>398</v>
      </c>
      <c r="Y1302" s="7">
        <f>IF(Working_Data[[#This Row],[churned]]="Active",1,0)</f>
        <v>1</v>
      </c>
      <c r="Z1302" s="7">
        <f>YEAR(Working_Data[[#This Row],[order_date]])</f>
        <v>2024</v>
      </c>
    </row>
    <row r="1303" spans="1:26" x14ac:dyDescent="0.25">
      <c r="A1303" t="s">
        <v>2656</v>
      </c>
      <c r="B1303" t="s">
        <v>21</v>
      </c>
      <c r="C1303" t="s">
        <v>82</v>
      </c>
      <c r="D1303" t="s">
        <v>32</v>
      </c>
      <c r="E1303" s="1">
        <v>45749</v>
      </c>
      <c r="F1303" t="s">
        <v>2657</v>
      </c>
      <c r="G1303" s="1">
        <v>45316</v>
      </c>
      <c r="H1303" t="s">
        <v>34</v>
      </c>
      <c r="I1303" t="s">
        <v>48</v>
      </c>
      <c r="J1303" t="s">
        <v>49</v>
      </c>
      <c r="K1303">
        <v>4</v>
      </c>
      <c r="L1303" s="3">
        <f>Working_Data[[#This Row],[price2]]/Working_Data[[#This Row],[quantity]]</f>
        <v>352.4375</v>
      </c>
      <c r="M1303" s="3">
        <v>1409.75</v>
      </c>
      <c r="N1303" t="s">
        <v>35</v>
      </c>
      <c r="O1303">
        <v>38</v>
      </c>
      <c r="P1303" s="1">
        <v>45779</v>
      </c>
      <c r="Q1303">
        <v>233</v>
      </c>
      <c r="R1303" t="s">
        <v>43</v>
      </c>
      <c r="S1303">
        <v>3</v>
      </c>
      <c r="T1303" s="1">
        <v>45969</v>
      </c>
      <c r="U1303" t="s">
        <v>60</v>
      </c>
      <c r="V1303" t="str">
        <f>TEXT(WEEKDAY(Working_Data[[#This Row],[order_date]],1),"DDDD")</f>
        <v>Thursday</v>
      </c>
      <c r="W1303" t="str">
        <f>TEXT(Working_Data[[#This Row],[order_date]],"mmmm")</f>
        <v>January</v>
      </c>
      <c r="X1303" s="7">
        <f>Working_Data[[#This Row],[last_order_date]]-Working_Data[[#This Row],[signup_date]]</f>
        <v>30</v>
      </c>
      <c r="Y1303" s="7">
        <f>IF(Working_Data[[#This Row],[churned]]="Active",1,0)</f>
        <v>0</v>
      </c>
      <c r="Z1303" s="7">
        <f>YEAR(Working_Data[[#This Row],[order_date]])</f>
        <v>2024</v>
      </c>
    </row>
    <row r="1304" spans="1:26" x14ac:dyDescent="0.25">
      <c r="A1304" t="s">
        <v>2658</v>
      </c>
      <c r="B1304" t="s">
        <v>45</v>
      </c>
      <c r="C1304" t="s">
        <v>39</v>
      </c>
      <c r="D1304" t="s">
        <v>32</v>
      </c>
      <c r="E1304" s="1">
        <v>45447</v>
      </c>
      <c r="F1304" t="s">
        <v>2659</v>
      </c>
      <c r="G1304" s="1">
        <v>45316</v>
      </c>
      <c r="H1304" t="s">
        <v>41</v>
      </c>
      <c r="I1304" t="s">
        <v>54</v>
      </c>
      <c r="J1304" t="s">
        <v>67</v>
      </c>
      <c r="K1304">
        <v>1</v>
      </c>
      <c r="L1304" s="3">
        <f>Working_Data[[#This Row],[price2]]/Working_Data[[#This Row],[quantity]]</f>
        <v>354.09</v>
      </c>
      <c r="M1304" s="3">
        <v>354.09</v>
      </c>
      <c r="N1304" t="s">
        <v>50</v>
      </c>
      <c r="O1304">
        <v>13</v>
      </c>
      <c r="P1304" s="1">
        <v>45908</v>
      </c>
      <c r="Q1304">
        <v>85</v>
      </c>
      <c r="R1304" t="s">
        <v>29</v>
      </c>
      <c r="S1304">
        <v>1</v>
      </c>
      <c r="T1304" s="1">
        <v>45856</v>
      </c>
      <c r="U1304" t="s">
        <v>30</v>
      </c>
      <c r="V1304" t="str">
        <f>TEXT(WEEKDAY(Working_Data[[#This Row],[order_date]],1),"DDDD")</f>
        <v>Thursday</v>
      </c>
      <c r="W1304" t="str">
        <f>TEXT(Working_Data[[#This Row],[order_date]],"mmmm")</f>
        <v>January</v>
      </c>
      <c r="X1304" s="7">
        <f>Working_Data[[#This Row],[last_order_date]]-Working_Data[[#This Row],[signup_date]]</f>
        <v>461</v>
      </c>
      <c r="Y1304" s="7">
        <f>IF(Working_Data[[#This Row],[churned]]="Active",1,0)</f>
        <v>1</v>
      </c>
      <c r="Z1304" s="7">
        <f>YEAR(Working_Data[[#This Row],[order_date]])</f>
        <v>2024</v>
      </c>
    </row>
    <row r="1305" spans="1:26" x14ac:dyDescent="0.25">
      <c r="A1305" t="s">
        <v>2660</v>
      </c>
      <c r="B1305" t="s">
        <v>21</v>
      </c>
      <c r="C1305" t="s">
        <v>82</v>
      </c>
      <c r="D1305" t="s">
        <v>32</v>
      </c>
      <c r="E1305" s="1">
        <v>45675</v>
      </c>
      <c r="F1305" t="s">
        <v>2661</v>
      </c>
      <c r="G1305" s="1">
        <v>45316</v>
      </c>
      <c r="H1305" t="s">
        <v>25</v>
      </c>
      <c r="I1305" t="s">
        <v>26</v>
      </c>
      <c r="J1305" t="s">
        <v>27</v>
      </c>
      <c r="K1305">
        <v>3</v>
      </c>
      <c r="L1305" s="3">
        <f>Working_Data[[#This Row],[price2]]/Working_Data[[#This Row],[quantity]]</f>
        <v>306.5</v>
      </c>
      <c r="M1305" s="3">
        <v>919.5</v>
      </c>
      <c r="N1305" t="s">
        <v>35</v>
      </c>
      <c r="O1305">
        <v>28</v>
      </c>
      <c r="P1305" s="1">
        <v>45658</v>
      </c>
      <c r="Q1305">
        <v>180</v>
      </c>
      <c r="R1305" t="s">
        <v>29</v>
      </c>
      <c r="S1305">
        <v>4</v>
      </c>
      <c r="T1305" s="1">
        <v>45736</v>
      </c>
      <c r="U1305" t="s">
        <v>36</v>
      </c>
      <c r="V1305" t="str">
        <f>TEXT(WEEKDAY(Working_Data[[#This Row],[order_date]],1),"DDDD")</f>
        <v>Thursday</v>
      </c>
      <c r="W1305" t="str">
        <f>TEXT(Working_Data[[#This Row],[order_date]],"mmmm")</f>
        <v>January</v>
      </c>
      <c r="X1305" s="7">
        <f>Working_Data[[#This Row],[last_order_date]]-Working_Data[[#This Row],[signup_date]]</f>
        <v>-17</v>
      </c>
      <c r="Y1305" s="7">
        <f>IF(Working_Data[[#This Row],[churned]]="Active",1,0)</f>
        <v>1</v>
      </c>
      <c r="Z1305" s="7">
        <f>YEAR(Working_Data[[#This Row],[order_date]])</f>
        <v>2024</v>
      </c>
    </row>
    <row r="1306" spans="1:26" x14ac:dyDescent="0.25">
      <c r="A1306" t="s">
        <v>2662</v>
      </c>
      <c r="B1306" t="s">
        <v>45</v>
      </c>
      <c r="C1306" t="s">
        <v>22</v>
      </c>
      <c r="D1306" t="s">
        <v>52</v>
      </c>
      <c r="E1306" s="1">
        <v>45578</v>
      </c>
      <c r="F1306" t="s">
        <v>2663</v>
      </c>
      <c r="G1306" s="1">
        <v>45316</v>
      </c>
      <c r="H1306" t="s">
        <v>47</v>
      </c>
      <c r="I1306" t="s">
        <v>54</v>
      </c>
      <c r="J1306" t="s">
        <v>27</v>
      </c>
      <c r="K1306">
        <v>5</v>
      </c>
      <c r="L1306" s="3">
        <f>Working_Data[[#This Row],[price2]]/Working_Data[[#This Row],[quantity]]</f>
        <v>269.06399999999996</v>
      </c>
      <c r="M1306" s="3">
        <v>1345.32</v>
      </c>
      <c r="N1306" t="s">
        <v>35</v>
      </c>
      <c r="O1306">
        <v>49</v>
      </c>
      <c r="P1306" s="1">
        <v>45651</v>
      </c>
      <c r="Q1306">
        <v>270</v>
      </c>
      <c r="R1306" t="s">
        <v>43</v>
      </c>
      <c r="S1306">
        <v>3</v>
      </c>
      <c r="T1306" s="1">
        <v>45828</v>
      </c>
      <c r="U1306" t="s">
        <v>30</v>
      </c>
      <c r="V1306" t="str">
        <f>TEXT(WEEKDAY(Working_Data[[#This Row],[order_date]],1),"DDDD")</f>
        <v>Thursday</v>
      </c>
      <c r="W1306" t="str">
        <f>TEXT(Working_Data[[#This Row],[order_date]],"mmmm")</f>
        <v>January</v>
      </c>
      <c r="X1306" s="7">
        <f>Working_Data[[#This Row],[last_order_date]]-Working_Data[[#This Row],[signup_date]]</f>
        <v>73</v>
      </c>
      <c r="Y1306" s="7">
        <f>IF(Working_Data[[#This Row],[churned]]="Active",1,0)</f>
        <v>0</v>
      </c>
      <c r="Z1306" s="7">
        <f>YEAR(Working_Data[[#This Row],[order_date]])</f>
        <v>2024</v>
      </c>
    </row>
    <row r="1307" spans="1:26" x14ac:dyDescent="0.25">
      <c r="A1307" t="s">
        <v>2664</v>
      </c>
      <c r="B1307" t="s">
        <v>38</v>
      </c>
      <c r="C1307" t="s">
        <v>39</v>
      </c>
      <c r="D1307" t="s">
        <v>32</v>
      </c>
      <c r="E1307" s="1">
        <v>45872</v>
      </c>
      <c r="F1307" t="s">
        <v>2665</v>
      </c>
      <c r="G1307" s="1">
        <v>45316</v>
      </c>
      <c r="H1307" t="s">
        <v>41</v>
      </c>
      <c r="I1307" t="s">
        <v>42</v>
      </c>
      <c r="J1307" t="s">
        <v>67</v>
      </c>
      <c r="K1307">
        <v>4</v>
      </c>
      <c r="L1307" s="3">
        <f>Working_Data[[#This Row],[price2]]/Working_Data[[#This Row],[quantity]]</f>
        <v>319.26</v>
      </c>
      <c r="M1307" s="3">
        <v>1277.04</v>
      </c>
      <c r="N1307" t="s">
        <v>28</v>
      </c>
      <c r="O1307">
        <v>30</v>
      </c>
      <c r="P1307" s="1">
        <v>45811</v>
      </c>
      <c r="Q1307">
        <v>124</v>
      </c>
      <c r="R1307" t="s">
        <v>29</v>
      </c>
      <c r="S1307">
        <v>4</v>
      </c>
      <c r="T1307" s="1">
        <v>45841</v>
      </c>
      <c r="U1307" t="s">
        <v>30</v>
      </c>
      <c r="V1307" t="str">
        <f>TEXT(WEEKDAY(Working_Data[[#This Row],[order_date]],1),"DDDD")</f>
        <v>Thursday</v>
      </c>
      <c r="W1307" t="str">
        <f>TEXT(Working_Data[[#This Row],[order_date]],"mmmm")</f>
        <v>January</v>
      </c>
      <c r="X1307" s="7">
        <f>Working_Data[[#This Row],[last_order_date]]-Working_Data[[#This Row],[signup_date]]</f>
        <v>-61</v>
      </c>
      <c r="Y1307" s="7">
        <f>IF(Working_Data[[#This Row],[churned]]="Active",1,0)</f>
        <v>1</v>
      </c>
      <c r="Z1307" s="7">
        <f>YEAR(Working_Data[[#This Row],[order_date]])</f>
        <v>2024</v>
      </c>
    </row>
    <row r="1308" spans="1:26" x14ac:dyDescent="0.25">
      <c r="A1308" t="s">
        <v>2666</v>
      </c>
      <c r="B1308" t="s">
        <v>45</v>
      </c>
      <c r="C1308" t="s">
        <v>39</v>
      </c>
      <c r="D1308" t="s">
        <v>23</v>
      </c>
      <c r="E1308" s="1">
        <v>45906</v>
      </c>
      <c r="F1308" t="s">
        <v>2667</v>
      </c>
      <c r="G1308" s="1">
        <v>45316</v>
      </c>
      <c r="H1308" t="s">
        <v>58</v>
      </c>
      <c r="I1308" t="s">
        <v>63</v>
      </c>
      <c r="J1308" t="s">
        <v>27</v>
      </c>
      <c r="K1308">
        <v>3</v>
      </c>
      <c r="L1308" s="3">
        <f>Working_Data[[#This Row],[price2]]/Working_Data[[#This Row],[quantity]]</f>
        <v>398.36333333333329</v>
      </c>
      <c r="M1308" s="3">
        <v>1195.0899999999999</v>
      </c>
      <c r="N1308" t="s">
        <v>35</v>
      </c>
      <c r="O1308">
        <v>49</v>
      </c>
      <c r="P1308" s="1">
        <v>45626</v>
      </c>
      <c r="Q1308">
        <v>82</v>
      </c>
      <c r="R1308" t="s">
        <v>43</v>
      </c>
      <c r="S1308">
        <v>3</v>
      </c>
      <c r="T1308" s="1">
        <v>45360</v>
      </c>
      <c r="U1308" t="s">
        <v>30</v>
      </c>
      <c r="V1308" t="str">
        <f>TEXT(WEEKDAY(Working_Data[[#This Row],[order_date]],1),"DDDD")</f>
        <v>Thursday</v>
      </c>
      <c r="W1308" t="str">
        <f>TEXT(Working_Data[[#This Row],[order_date]],"mmmm")</f>
        <v>January</v>
      </c>
      <c r="X1308" s="7">
        <f>Working_Data[[#This Row],[last_order_date]]-Working_Data[[#This Row],[signup_date]]</f>
        <v>-280</v>
      </c>
      <c r="Y1308" s="7">
        <f>IF(Working_Data[[#This Row],[churned]]="Active",1,0)</f>
        <v>0</v>
      </c>
      <c r="Z1308" s="7">
        <f>YEAR(Working_Data[[#This Row],[order_date]])</f>
        <v>2024</v>
      </c>
    </row>
    <row r="1309" spans="1:26" x14ac:dyDescent="0.25">
      <c r="A1309" t="s">
        <v>2668</v>
      </c>
      <c r="B1309" t="s">
        <v>21</v>
      </c>
      <c r="C1309" t="s">
        <v>39</v>
      </c>
      <c r="D1309" t="s">
        <v>23</v>
      </c>
      <c r="E1309" s="1">
        <v>45582</v>
      </c>
      <c r="F1309" t="s">
        <v>2669</v>
      </c>
      <c r="G1309" s="1">
        <v>45316</v>
      </c>
      <c r="H1309" t="s">
        <v>58</v>
      </c>
      <c r="I1309" t="s">
        <v>42</v>
      </c>
      <c r="J1309" t="s">
        <v>49</v>
      </c>
      <c r="K1309">
        <v>1</v>
      </c>
      <c r="L1309" s="3">
        <f>Working_Data[[#This Row],[price2]]/Working_Data[[#This Row],[quantity]]</f>
        <v>378.48</v>
      </c>
      <c r="M1309" s="3">
        <v>378.48</v>
      </c>
      <c r="N1309" t="s">
        <v>28</v>
      </c>
      <c r="O1309">
        <v>21</v>
      </c>
      <c r="P1309" s="1">
        <v>45554</v>
      </c>
      <c r="Q1309">
        <v>80</v>
      </c>
      <c r="R1309" t="s">
        <v>29</v>
      </c>
      <c r="S1309">
        <v>3</v>
      </c>
      <c r="T1309" s="1">
        <v>45704</v>
      </c>
      <c r="U1309" t="s">
        <v>36</v>
      </c>
      <c r="V1309" t="str">
        <f>TEXT(WEEKDAY(Working_Data[[#This Row],[order_date]],1),"DDDD")</f>
        <v>Thursday</v>
      </c>
      <c r="W1309" t="str">
        <f>TEXT(Working_Data[[#This Row],[order_date]],"mmmm")</f>
        <v>January</v>
      </c>
      <c r="X1309" s="7">
        <f>Working_Data[[#This Row],[last_order_date]]-Working_Data[[#This Row],[signup_date]]</f>
        <v>-28</v>
      </c>
      <c r="Y1309" s="7">
        <f>IF(Working_Data[[#This Row],[churned]]="Active",1,0)</f>
        <v>1</v>
      </c>
      <c r="Z1309" s="7">
        <f>YEAR(Working_Data[[#This Row],[order_date]])</f>
        <v>2024</v>
      </c>
    </row>
    <row r="1310" spans="1:26" x14ac:dyDescent="0.25">
      <c r="A1310" t="s">
        <v>2670</v>
      </c>
      <c r="B1310" t="s">
        <v>21</v>
      </c>
      <c r="C1310" t="s">
        <v>39</v>
      </c>
      <c r="D1310" t="s">
        <v>23</v>
      </c>
      <c r="E1310" s="1">
        <v>45497</v>
      </c>
      <c r="F1310" t="s">
        <v>2671</v>
      </c>
      <c r="G1310" s="1">
        <v>45317</v>
      </c>
      <c r="H1310" t="s">
        <v>41</v>
      </c>
      <c r="I1310" t="s">
        <v>54</v>
      </c>
      <c r="J1310" t="s">
        <v>67</v>
      </c>
      <c r="K1310">
        <v>1</v>
      </c>
      <c r="L1310" s="3">
        <f>Working_Data[[#This Row],[price2]]/Working_Data[[#This Row],[quantity]]</f>
        <v>1075.73</v>
      </c>
      <c r="M1310" s="3">
        <v>1075.73</v>
      </c>
      <c r="N1310" t="s">
        <v>35</v>
      </c>
      <c r="O1310">
        <v>33</v>
      </c>
      <c r="P1310" s="1">
        <v>45681</v>
      </c>
      <c r="Q1310">
        <v>155</v>
      </c>
      <c r="R1310" t="s">
        <v>43</v>
      </c>
      <c r="S1310">
        <v>1</v>
      </c>
      <c r="T1310" s="1">
        <v>45808</v>
      </c>
      <c r="U1310" t="s">
        <v>60</v>
      </c>
      <c r="V1310" t="str">
        <f>TEXT(WEEKDAY(Working_Data[[#This Row],[order_date]],1),"DDDD")</f>
        <v>Friday</v>
      </c>
      <c r="W1310" t="str">
        <f>TEXT(Working_Data[[#This Row],[order_date]],"mmmm")</f>
        <v>January</v>
      </c>
      <c r="X1310" s="7">
        <f>Working_Data[[#This Row],[last_order_date]]-Working_Data[[#This Row],[signup_date]]</f>
        <v>184</v>
      </c>
      <c r="Y1310" s="7">
        <f>IF(Working_Data[[#This Row],[churned]]="Active",1,0)</f>
        <v>0</v>
      </c>
      <c r="Z1310" s="7">
        <f>YEAR(Working_Data[[#This Row],[order_date]])</f>
        <v>2024</v>
      </c>
    </row>
    <row r="1311" spans="1:26" x14ac:dyDescent="0.25">
      <c r="A1311" t="s">
        <v>2672</v>
      </c>
      <c r="B1311" t="s">
        <v>38</v>
      </c>
      <c r="C1311" t="s">
        <v>82</v>
      </c>
      <c r="D1311" t="s">
        <v>23</v>
      </c>
      <c r="E1311" s="1">
        <v>45245</v>
      </c>
      <c r="F1311" t="s">
        <v>2673</v>
      </c>
      <c r="G1311" s="1">
        <v>45317</v>
      </c>
      <c r="H1311" t="s">
        <v>25</v>
      </c>
      <c r="I1311" t="s">
        <v>26</v>
      </c>
      <c r="J1311" t="s">
        <v>64</v>
      </c>
      <c r="K1311">
        <v>4</v>
      </c>
      <c r="L1311" s="3">
        <f>Working_Data[[#This Row],[price2]]/Working_Data[[#This Row],[quantity]]</f>
        <v>198.37</v>
      </c>
      <c r="M1311" s="3">
        <v>793.48</v>
      </c>
      <c r="N1311" t="s">
        <v>28</v>
      </c>
      <c r="O1311">
        <v>8</v>
      </c>
      <c r="P1311" s="1">
        <v>45622</v>
      </c>
      <c r="Q1311">
        <v>58</v>
      </c>
      <c r="R1311" t="s">
        <v>29</v>
      </c>
      <c r="S1311">
        <v>4</v>
      </c>
      <c r="T1311" s="1">
        <v>45723</v>
      </c>
      <c r="U1311" t="s">
        <v>36</v>
      </c>
      <c r="V1311" t="str">
        <f>TEXT(WEEKDAY(Working_Data[[#This Row],[order_date]],1),"DDDD")</f>
        <v>Friday</v>
      </c>
      <c r="W1311" t="str">
        <f>TEXT(Working_Data[[#This Row],[order_date]],"mmmm")</f>
        <v>January</v>
      </c>
      <c r="X1311" s="7">
        <f>Working_Data[[#This Row],[last_order_date]]-Working_Data[[#This Row],[signup_date]]</f>
        <v>377</v>
      </c>
      <c r="Y1311" s="7">
        <f>IF(Working_Data[[#This Row],[churned]]="Active",1,0)</f>
        <v>1</v>
      </c>
      <c r="Z1311" s="7">
        <f>YEAR(Working_Data[[#This Row],[order_date]])</f>
        <v>2024</v>
      </c>
    </row>
    <row r="1312" spans="1:26" x14ac:dyDescent="0.25">
      <c r="A1312" t="s">
        <v>2674</v>
      </c>
      <c r="B1312" t="s">
        <v>38</v>
      </c>
      <c r="C1312" t="s">
        <v>82</v>
      </c>
      <c r="D1312" t="s">
        <v>56</v>
      </c>
      <c r="E1312" s="1">
        <v>45357</v>
      </c>
      <c r="F1312" t="s">
        <v>2675</v>
      </c>
      <c r="G1312" s="1">
        <v>45317</v>
      </c>
      <c r="H1312" t="s">
        <v>41</v>
      </c>
      <c r="I1312" t="s">
        <v>48</v>
      </c>
      <c r="J1312" t="s">
        <v>67</v>
      </c>
      <c r="K1312">
        <v>3</v>
      </c>
      <c r="L1312" s="3">
        <f>Working_Data[[#This Row],[price2]]/Working_Data[[#This Row],[quantity]]</f>
        <v>445.92</v>
      </c>
      <c r="M1312" s="3">
        <v>1337.76</v>
      </c>
      <c r="N1312" t="s">
        <v>50</v>
      </c>
      <c r="O1312">
        <v>39</v>
      </c>
      <c r="P1312" s="1">
        <v>45654</v>
      </c>
      <c r="Q1312">
        <v>13</v>
      </c>
      <c r="R1312" t="s">
        <v>43</v>
      </c>
      <c r="S1312">
        <v>2</v>
      </c>
      <c r="T1312" s="1">
        <v>45618</v>
      </c>
      <c r="U1312" t="s">
        <v>60</v>
      </c>
      <c r="V1312" t="str">
        <f>TEXT(WEEKDAY(Working_Data[[#This Row],[order_date]],1),"DDDD")</f>
        <v>Friday</v>
      </c>
      <c r="W1312" t="str">
        <f>TEXT(Working_Data[[#This Row],[order_date]],"mmmm")</f>
        <v>January</v>
      </c>
      <c r="X1312" s="7">
        <f>Working_Data[[#This Row],[last_order_date]]-Working_Data[[#This Row],[signup_date]]</f>
        <v>297</v>
      </c>
      <c r="Y1312" s="7">
        <f>IF(Working_Data[[#This Row],[churned]]="Active",1,0)</f>
        <v>0</v>
      </c>
      <c r="Z1312" s="7">
        <f>YEAR(Working_Data[[#This Row],[order_date]])</f>
        <v>2024</v>
      </c>
    </row>
    <row r="1313" spans="1:26" x14ac:dyDescent="0.25">
      <c r="A1313" t="s">
        <v>2676</v>
      </c>
      <c r="B1313" t="s">
        <v>38</v>
      </c>
      <c r="C1313" t="s">
        <v>82</v>
      </c>
      <c r="D1313" t="s">
        <v>23</v>
      </c>
      <c r="E1313" s="1">
        <v>45245</v>
      </c>
      <c r="F1313" t="s">
        <v>2677</v>
      </c>
      <c r="G1313" s="1">
        <v>45317</v>
      </c>
      <c r="H1313" t="s">
        <v>34</v>
      </c>
      <c r="I1313" t="s">
        <v>26</v>
      </c>
      <c r="J1313" t="s">
        <v>59</v>
      </c>
      <c r="K1313">
        <v>2</v>
      </c>
      <c r="L1313" s="3">
        <f>Working_Data[[#This Row],[price2]]/Working_Data[[#This Row],[quantity]]</f>
        <v>420.28</v>
      </c>
      <c r="M1313" s="3">
        <v>840.56</v>
      </c>
      <c r="N1313" t="s">
        <v>35</v>
      </c>
      <c r="O1313">
        <v>33</v>
      </c>
      <c r="P1313" s="1">
        <v>45827</v>
      </c>
      <c r="Q1313">
        <v>274</v>
      </c>
      <c r="R1313" t="s">
        <v>43</v>
      </c>
      <c r="S1313">
        <v>1</v>
      </c>
      <c r="T1313" s="1">
        <v>45906</v>
      </c>
      <c r="U1313" t="s">
        <v>36</v>
      </c>
      <c r="V1313" t="str">
        <f>TEXT(WEEKDAY(Working_Data[[#This Row],[order_date]],1),"DDDD")</f>
        <v>Friday</v>
      </c>
      <c r="W1313" t="str">
        <f>TEXT(Working_Data[[#This Row],[order_date]],"mmmm")</f>
        <v>January</v>
      </c>
      <c r="X1313" s="7">
        <f>Working_Data[[#This Row],[last_order_date]]-Working_Data[[#This Row],[signup_date]]</f>
        <v>582</v>
      </c>
      <c r="Y1313" s="7">
        <f>IF(Working_Data[[#This Row],[churned]]="Active",1,0)</f>
        <v>0</v>
      </c>
      <c r="Z1313" s="7">
        <f>YEAR(Working_Data[[#This Row],[order_date]])</f>
        <v>2024</v>
      </c>
    </row>
    <row r="1314" spans="1:26" x14ac:dyDescent="0.25">
      <c r="A1314" t="s">
        <v>2678</v>
      </c>
      <c r="B1314" t="s">
        <v>21</v>
      </c>
      <c r="C1314" t="s">
        <v>82</v>
      </c>
      <c r="D1314" t="s">
        <v>52</v>
      </c>
      <c r="E1314" s="1">
        <v>45310</v>
      </c>
      <c r="F1314" t="s">
        <v>2679</v>
      </c>
      <c r="G1314" s="1">
        <v>45317</v>
      </c>
      <c r="H1314" t="s">
        <v>34</v>
      </c>
      <c r="I1314" t="s">
        <v>54</v>
      </c>
      <c r="J1314" t="s">
        <v>67</v>
      </c>
      <c r="K1314">
        <v>3</v>
      </c>
      <c r="L1314" s="3">
        <f>Working_Data[[#This Row],[price2]]/Working_Data[[#This Row],[quantity]]</f>
        <v>443.73666666666668</v>
      </c>
      <c r="M1314" s="3">
        <v>1331.21</v>
      </c>
      <c r="N1314" t="s">
        <v>50</v>
      </c>
      <c r="O1314">
        <v>40</v>
      </c>
      <c r="P1314" s="1">
        <v>45584</v>
      </c>
      <c r="Q1314">
        <v>469</v>
      </c>
      <c r="R1314" t="s">
        <v>43</v>
      </c>
      <c r="S1314">
        <v>1</v>
      </c>
      <c r="T1314" s="1">
        <v>45591</v>
      </c>
      <c r="U1314" t="s">
        <v>36</v>
      </c>
      <c r="V1314" t="str">
        <f>TEXT(WEEKDAY(Working_Data[[#This Row],[order_date]],1),"DDDD")</f>
        <v>Friday</v>
      </c>
      <c r="W1314" t="str">
        <f>TEXT(Working_Data[[#This Row],[order_date]],"mmmm")</f>
        <v>January</v>
      </c>
      <c r="X1314" s="7">
        <f>Working_Data[[#This Row],[last_order_date]]-Working_Data[[#This Row],[signup_date]]</f>
        <v>274</v>
      </c>
      <c r="Y1314" s="7">
        <f>IF(Working_Data[[#This Row],[churned]]="Active",1,0)</f>
        <v>0</v>
      </c>
      <c r="Z1314" s="7">
        <f>YEAR(Working_Data[[#This Row],[order_date]])</f>
        <v>2024</v>
      </c>
    </row>
    <row r="1315" spans="1:26" x14ac:dyDescent="0.25">
      <c r="A1315" t="s">
        <v>2680</v>
      </c>
      <c r="B1315" t="s">
        <v>45</v>
      </c>
      <c r="C1315" t="s">
        <v>82</v>
      </c>
      <c r="D1315" t="s">
        <v>56</v>
      </c>
      <c r="E1315" s="1">
        <v>45590</v>
      </c>
      <c r="F1315" t="s">
        <v>2681</v>
      </c>
      <c r="G1315" s="1">
        <v>45317</v>
      </c>
      <c r="H1315" t="s">
        <v>34</v>
      </c>
      <c r="I1315" t="s">
        <v>54</v>
      </c>
      <c r="J1315" t="s">
        <v>27</v>
      </c>
      <c r="K1315">
        <v>2</v>
      </c>
      <c r="L1315" s="3">
        <f>Working_Data[[#This Row],[price2]]/Working_Data[[#This Row],[quantity]]</f>
        <v>567.88499999999999</v>
      </c>
      <c r="M1315" s="3">
        <v>1135.77</v>
      </c>
      <c r="N1315" t="s">
        <v>50</v>
      </c>
      <c r="O1315">
        <v>36</v>
      </c>
      <c r="P1315" s="1">
        <v>45680</v>
      </c>
      <c r="Q1315">
        <v>416</v>
      </c>
      <c r="R1315" t="s">
        <v>29</v>
      </c>
      <c r="S1315">
        <v>4</v>
      </c>
      <c r="T1315" s="1">
        <v>45673</v>
      </c>
      <c r="U1315" t="s">
        <v>36</v>
      </c>
      <c r="V1315" t="str">
        <f>TEXT(WEEKDAY(Working_Data[[#This Row],[order_date]],1),"DDDD")</f>
        <v>Friday</v>
      </c>
      <c r="W1315" t="str">
        <f>TEXT(Working_Data[[#This Row],[order_date]],"mmmm")</f>
        <v>January</v>
      </c>
      <c r="X1315" s="7">
        <f>Working_Data[[#This Row],[last_order_date]]-Working_Data[[#This Row],[signup_date]]</f>
        <v>90</v>
      </c>
      <c r="Y1315" s="7">
        <f>IF(Working_Data[[#This Row],[churned]]="Active",1,0)</f>
        <v>1</v>
      </c>
      <c r="Z1315" s="7">
        <f>YEAR(Working_Data[[#This Row],[order_date]])</f>
        <v>2024</v>
      </c>
    </row>
    <row r="1316" spans="1:26" x14ac:dyDescent="0.25">
      <c r="A1316" t="s">
        <v>2682</v>
      </c>
      <c r="B1316" t="s">
        <v>45</v>
      </c>
      <c r="C1316" t="s">
        <v>82</v>
      </c>
      <c r="D1316" t="s">
        <v>56</v>
      </c>
      <c r="E1316" s="1">
        <v>45753</v>
      </c>
      <c r="F1316" t="s">
        <v>2683</v>
      </c>
      <c r="G1316" s="1">
        <v>45317</v>
      </c>
      <c r="H1316" t="s">
        <v>25</v>
      </c>
      <c r="I1316" t="s">
        <v>54</v>
      </c>
      <c r="J1316" t="s">
        <v>64</v>
      </c>
      <c r="K1316">
        <v>4</v>
      </c>
      <c r="L1316" s="3">
        <f>Working_Data[[#This Row],[price2]]/Working_Data[[#This Row],[quantity]]</f>
        <v>191.04499999999999</v>
      </c>
      <c r="M1316" s="3">
        <v>764.18</v>
      </c>
      <c r="N1316" t="s">
        <v>50</v>
      </c>
      <c r="O1316">
        <v>18</v>
      </c>
      <c r="P1316" s="1">
        <v>45775</v>
      </c>
      <c r="Q1316">
        <v>476</v>
      </c>
      <c r="R1316" t="s">
        <v>29</v>
      </c>
      <c r="S1316">
        <v>5</v>
      </c>
      <c r="T1316" s="1">
        <v>45591</v>
      </c>
      <c r="U1316" t="s">
        <v>30</v>
      </c>
      <c r="V1316" t="str">
        <f>TEXT(WEEKDAY(Working_Data[[#This Row],[order_date]],1),"DDDD")</f>
        <v>Friday</v>
      </c>
      <c r="W1316" t="str">
        <f>TEXT(Working_Data[[#This Row],[order_date]],"mmmm")</f>
        <v>January</v>
      </c>
      <c r="X1316" s="7">
        <f>Working_Data[[#This Row],[last_order_date]]-Working_Data[[#This Row],[signup_date]]</f>
        <v>22</v>
      </c>
      <c r="Y1316" s="7">
        <f>IF(Working_Data[[#This Row],[churned]]="Active",1,0)</f>
        <v>1</v>
      </c>
      <c r="Z1316" s="7">
        <f>YEAR(Working_Data[[#This Row],[order_date]])</f>
        <v>2024</v>
      </c>
    </row>
    <row r="1317" spans="1:26" x14ac:dyDescent="0.25">
      <c r="A1317" t="s">
        <v>2684</v>
      </c>
      <c r="B1317" t="s">
        <v>38</v>
      </c>
      <c r="C1317" t="s">
        <v>39</v>
      </c>
      <c r="D1317" t="s">
        <v>52</v>
      </c>
      <c r="E1317" s="1">
        <v>45188</v>
      </c>
      <c r="F1317" t="s">
        <v>2685</v>
      </c>
      <c r="G1317" s="1">
        <v>45317</v>
      </c>
      <c r="H1317" t="s">
        <v>47</v>
      </c>
      <c r="I1317" t="s">
        <v>26</v>
      </c>
      <c r="J1317" t="s">
        <v>59</v>
      </c>
      <c r="K1317">
        <v>5</v>
      </c>
      <c r="L1317" s="3">
        <f>Working_Data[[#This Row],[price2]]/Working_Data[[#This Row],[quantity]]</f>
        <v>80.015999999999991</v>
      </c>
      <c r="M1317" s="3">
        <v>400.08</v>
      </c>
      <c r="N1317" t="s">
        <v>50</v>
      </c>
      <c r="O1317">
        <v>35</v>
      </c>
      <c r="P1317" s="1">
        <v>45829</v>
      </c>
      <c r="Q1317">
        <v>20</v>
      </c>
      <c r="R1317" t="s">
        <v>29</v>
      </c>
      <c r="S1317">
        <v>1</v>
      </c>
      <c r="T1317" s="1">
        <v>45550</v>
      </c>
      <c r="U1317" t="s">
        <v>60</v>
      </c>
      <c r="V1317" t="str">
        <f>TEXT(WEEKDAY(Working_Data[[#This Row],[order_date]],1),"DDDD")</f>
        <v>Friday</v>
      </c>
      <c r="W1317" t="str">
        <f>TEXT(Working_Data[[#This Row],[order_date]],"mmmm")</f>
        <v>January</v>
      </c>
      <c r="X1317" s="7">
        <f>Working_Data[[#This Row],[last_order_date]]-Working_Data[[#This Row],[signup_date]]</f>
        <v>641</v>
      </c>
      <c r="Y1317" s="7">
        <f>IF(Working_Data[[#This Row],[churned]]="Active",1,0)</f>
        <v>1</v>
      </c>
      <c r="Z1317" s="7">
        <f>YEAR(Working_Data[[#This Row],[order_date]])</f>
        <v>2024</v>
      </c>
    </row>
    <row r="1318" spans="1:26" x14ac:dyDescent="0.25">
      <c r="A1318" t="s">
        <v>2686</v>
      </c>
      <c r="B1318" t="s">
        <v>21</v>
      </c>
      <c r="C1318" t="s">
        <v>39</v>
      </c>
      <c r="D1318" t="s">
        <v>56</v>
      </c>
      <c r="E1318" s="1">
        <v>45523</v>
      </c>
      <c r="F1318" t="s">
        <v>2687</v>
      </c>
      <c r="G1318" s="1">
        <v>45317</v>
      </c>
      <c r="H1318" t="s">
        <v>25</v>
      </c>
      <c r="I1318" t="s">
        <v>54</v>
      </c>
      <c r="J1318" t="s">
        <v>49</v>
      </c>
      <c r="K1318">
        <v>3</v>
      </c>
      <c r="L1318" s="3">
        <f>Working_Data[[#This Row],[price2]]/Working_Data[[#This Row],[quantity]]</f>
        <v>477.90333333333336</v>
      </c>
      <c r="M1318" s="3">
        <v>1433.71</v>
      </c>
      <c r="N1318" t="s">
        <v>35</v>
      </c>
      <c r="O1318">
        <v>11</v>
      </c>
      <c r="P1318" s="1">
        <v>45874</v>
      </c>
      <c r="Q1318">
        <v>217</v>
      </c>
      <c r="R1318" t="s">
        <v>43</v>
      </c>
      <c r="S1318">
        <v>1</v>
      </c>
      <c r="T1318" s="1">
        <v>45814</v>
      </c>
      <c r="U1318" t="s">
        <v>36</v>
      </c>
      <c r="V1318" t="str">
        <f>TEXT(WEEKDAY(Working_Data[[#This Row],[order_date]],1),"DDDD")</f>
        <v>Friday</v>
      </c>
      <c r="W1318" t="str">
        <f>TEXT(Working_Data[[#This Row],[order_date]],"mmmm")</f>
        <v>January</v>
      </c>
      <c r="X1318" s="7">
        <f>Working_Data[[#This Row],[last_order_date]]-Working_Data[[#This Row],[signup_date]]</f>
        <v>351</v>
      </c>
      <c r="Y1318" s="7">
        <f>IF(Working_Data[[#This Row],[churned]]="Active",1,0)</f>
        <v>0</v>
      </c>
      <c r="Z1318" s="7">
        <f>YEAR(Working_Data[[#This Row],[order_date]])</f>
        <v>2024</v>
      </c>
    </row>
    <row r="1319" spans="1:26" x14ac:dyDescent="0.25">
      <c r="A1319" t="s">
        <v>2688</v>
      </c>
      <c r="B1319" t="s">
        <v>21</v>
      </c>
      <c r="C1319" t="s">
        <v>39</v>
      </c>
      <c r="D1319" t="s">
        <v>52</v>
      </c>
      <c r="E1319" s="1">
        <v>45837</v>
      </c>
      <c r="F1319" t="s">
        <v>2689</v>
      </c>
      <c r="G1319" s="1">
        <v>45318</v>
      </c>
      <c r="H1319" t="s">
        <v>58</v>
      </c>
      <c r="I1319" t="s">
        <v>54</v>
      </c>
      <c r="J1319" t="s">
        <v>59</v>
      </c>
      <c r="K1319">
        <v>5</v>
      </c>
      <c r="L1319" s="3">
        <f>Working_Data[[#This Row],[price2]]/Working_Data[[#This Row],[quantity]]</f>
        <v>135.51600000000002</v>
      </c>
      <c r="M1319" s="3">
        <v>677.58</v>
      </c>
      <c r="N1319" t="s">
        <v>50</v>
      </c>
      <c r="O1319">
        <v>32</v>
      </c>
      <c r="P1319" s="1">
        <v>45653</v>
      </c>
      <c r="Q1319">
        <v>111</v>
      </c>
      <c r="R1319" t="s">
        <v>29</v>
      </c>
      <c r="S1319">
        <v>3</v>
      </c>
      <c r="T1319" s="1">
        <v>45533</v>
      </c>
      <c r="U1319" t="s">
        <v>60</v>
      </c>
      <c r="V1319" t="str">
        <f>TEXT(WEEKDAY(Working_Data[[#This Row],[order_date]],1),"DDDD")</f>
        <v>Saturday</v>
      </c>
      <c r="W1319" t="str">
        <f>TEXT(Working_Data[[#This Row],[order_date]],"mmmm")</f>
        <v>January</v>
      </c>
      <c r="X1319" s="7">
        <f>Working_Data[[#This Row],[last_order_date]]-Working_Data[[#This Row],[signup_date]]</f>
        <v>-184</v>
      </c>
      <c r="Y1319" s="7">
        <f>IF(Working_Data[[#This Row],[churned]]="Active",1,0)</f>
        <v>1</v>
      </c>
      <c r="Z1319" s="7">
        <f>YEAR(Working_Data[[#This Row],[order_date]])</f>
        <v>2024</v>
      </c>
    </row>
    <row r="1320" spans="1:26" x14ac:dyDescent="0.25">
      <c r="A1320" t="s">
        <v>2690</v>
      </c>
      <c r="B1320" t="s">
        <v>45</v>
      </c>
      <c r="C1320" t="s">
        <v>39</v>
      </c>
      <c r="D1320" t="s">
        <v>77</v>
      </c>
      <c r="E1320" s="1">
        <v>45875</v>
      </c>
      <c r="F1320" t="s">
        <v>2691</v>
      </c>
      <c r="G1320" s="1">
        <v>45318</v>
      </c>
      <c r="H1320" t="s">
        <v>34</v>
      </c>
      <c r="I1320" t="s">
        <v>63</v>
      </c>
      <c r="J1320" t="s">
        <v>67</v>
      </c>
      <c r="K1320">
        <v>2</v>
      </c>
      <c r="L1320" s="3">
        <f>Working_Data[[#This Row],[price2]]/Working_Data[[#This Row],[quantity]]</f>
        <v>620.05999999999995</v>
      </c>
      <c r="M1320" s="3">
        <v>1240.1199999999999</v>
      </c>
      <c r="N1320" t="s">
        <v>35</v>
      </c>
      <c r="O1320">
        <v>5</v>
      </c>
      <c r="P1320" s="1">
        <v>45837</v>
      </c>
      <c r="Q1320">
        <v>372</v>
      </c>
      <c r="R1320" t="s">
        <v>29</v>
      </c>
      <c r="S1320">
        <v>2</v>
      </c>
      <c r="T1320" s="1">
        <v>45903</v>
      </c>
      <c r="U1320" t="s">
        <v>30</v>
      </c>
      <c r="V1320" t="str">
        <f>TEXT(WEEKDAY(Working_Data[[#This Row],[order_date]],1),"DDDD")</f>
        <v>Saturday</v>
      </c>
      <c r="W1320" t="str">
        <f>TEXT(Working_Data[[#This Row],[order_date]],"mmmm")</f>
        <v>January</v>
      </c>
      <c r="X1320" s="7">
        <f>Working_Data[[#This Row],[last_order_date]]-Working_Data[[#This Row],[signup_date]]</f>
        <v>-38</v>
      </c>
      <c r="Y1320" s="7">
        <f>IF(Working_Data[[#This Row],[churned]]="Active",1,0)</f>
        <v>1</v>
      </c>
      <c r="Z1320" s="7">
        <f>YEAR(Working_Data[[#This Row],[order_date]])</f>
        <v>2024</v>
      </c>
    </row>
    <row r="1321" spans="1:26" x14ac:dyDescent="0.25">
      <c r="A1321" t="s">
        <v>2692</v>
      </c>
      <c r="B1321" t="s">
        <v>45</v>
      </c>
      <c r="C1321" t="s">
        <v>22</v>
      </c>
      <c r="D1321" t="s">
        <v>56</v>
      </c>
      <c r="E1321" s="1">
        <v>45551</v>
      </c>
      <c r="F1321" t="s">
        <v>2693</v>
      </c>
      <c r="G1321" s="1">
        <v>45318</v>
      </c>
      <c r="H1321" t="s">
        <v>25</v>
      </c>
      <c r="I1321" t="s">
        <v>26</v>
      </c>
      <c r="J1321" t="s">
        <v>64</v>
      </c>
      <c r="K1321">
        <v>3</v>
      </c>
      <c r="L1321" s="3">
        <f>Working_Data[[#This Row],[price2]]/Working_Data[[#This Row],[quantity]]</f>
        <v>220.54</v>
      </c>
      <c r="M1321" s="3">
        <v>661.62</v>
      </c>
      <c r="N1321" t="s">
        <v>28</v>
      </c>
      <c r="O1321">
        <v>42</v>
      </c>
      <c r="P1321" s="1">
        <v>45613</v>
      </c>
      <c r="Q1321">
        <v>401</v>
      </c>
      <c r="R1321" t="s">
        <v>29</v>
      </c>
      <c r="S1321">
        <v>5</v>
      </c>
      <c r="T1321" s="1">
        <v>45615</v>
      </c>
      <c r="U1321" t="s">
        <v>30</v>
      </c>
      <c r="V1321" t="str">
        <f>TEXT(WEEKDAY(Working_Data[[#This Row],[order_date]],1),"DDDD")</f>
        <v>Saturday</v>
      </c>
      <c r="W1321" t="str">
        <f>TEXT(Working_Data[[#This Row],[order_date]],"mmmm")</f>
        <v>January</v>
      </c>
      <c r="X1321" s="7">
        <f>Working_Data[[#This Row],[last_order_date]]-Working_Data[[#This Row],[signup_date]]</f>
        <v>62</v>
      </c>
      <c r="Y1321" s="7">
        <f>IF(Working_Data[[#This Row],[churned]]="Active",1,0)</f>
        <v>1</v>
      </c>
      <c r="Z1321" s="7">
        <f>YEAR(Working_Data[[#This Row],[order_date]])</f>
        <v>2024</v>
      </c>
    </row>
    <row r="1322" spans="1:26" x14ac:dyDescent="0.25">
      <c r="A1322" t="s">
        <v>2694</v>
      </c>
      <c r="B1322" t="s">
        <v>38</v>
      </c>
      <c r="C1322" t="s">
        <v>82</v>
      </c>
      <c r="D1322" t="s">
        <v>32</v>
      </c>
      <c r="E1322" s="1">
        <v>45248</v>
      </c>
      <c r="F1322" t="s">
        <v>2695</v>
      </c>
      <c r="G1322" s="1">
        <v>45318</v>
      </c>
      <c r="H1322" t="s">
        <v>34</v>
      </c>
      <c r="I1322" t="s">
        <v>42</v>
      </c>
      <c r="J1322" t="s">
        <v>59</v>
      </c>
      <c r="K1322">
        <v>5</v>
      </c>
      <c r="L1322" s="3">
        <f>Working_Data[[#This Row],[price2]]/Working_Data[[#This Row],[quantity]]</f>
        <v>192.852</v>
      </c>
      <c r="M1322" s="3">
        <v>964.26</v>
      </c>
      <c r="N1322" t="s">
        <v>28</v>
      </c>
      <c r="O1322">
        <v>35</v>
      </c>
      <c r="P1322" s="1">
        <v>45831</v>
      </c>
      <c r="Q1322">
        <v>364</v>
      </c>
      <c r="R1322" t="s">
        <v>43</v>
      </c>
      <c r="S1322">
        <v>5</v>
      </c>
      <c r="T1322" s="1">
        <v>45835</v>
      </c>
      <c r="U1322" t="s">
        <v>60</v>
      </c>
      <c r="V1322" t="str">
        <f>TEXT(WEEKDAY(Working_Data[[#This Row],[order_date]],1),"DDDD")</f>
        <v>Saturday</v>
      </c>
      <c r="W1322" t="str">
        <f>TEXT(Working_Data[[#This Row],[order_date]],"mmmm")</f>
        <v>January</v>
      </c>
      <c r="X1322" s="7">
        <f>Working_Data[[#This Row],[last_order_date]]-Working_Data[[#This Row],[signup_date]]</f>
        <v>583</v>
      </c>
      <c r="Y1322" s="7">
        <f>IF(Working_Data[[#This Row],[churned]]="Active",1,0)</f>
        <v>0</v>
      </c>
      <c r="Z1322" s="7">
        <f>YEAR(Working_Data[[#This Row],[order_date]])</f>
        <v>2024</v>
      </c>
    </row>
    <row r="1323" spans="1:26" x14ac:dyDescent="0.25">
      <c r="A1323" t="s">
        <v>2696</v>
      </c>
      <c r="B1323" t="s">
        <v>45</v>
      </c>
      <c r="C1323" t="s">
        <v>22</v>
      </c>
      <c r="D1323" t="s">
        <v>56</v>
      </c>
      <c r="E1323" s="1">
        <v>45295</v>
      </c>
      <c r="F1323" t="s">
        <v>2697</v>
      </c>
      <c r="G1323" s="1">
        <v>45318</v>
      </c>
      <c r="H1323" t="s">
        <v>58</v>
      </c>
      <c r="I1323" t="s">
        <v>63</v>
      </c>
      <c r="J1323" t="s">
        <v>67</v>
      </c>
      <c r="K1323">
        <v>3</v>
      </c>
      <c r="L1323" s="3">
        <f>Working_Data[[#This Row],[price2]]/Working_Data[[#This Row],[quantity]]</f>
        <v>267.08666666666664</v>
      </c>
      <c r="M1323" s="3">
        <v>801.26</v>
      </c>
      <c r="N1323" t="s">
        <v>50</v>
      </c>
      <c r="O1323">
        <v>22</v>
      </c>
      <c r="P1323" s="1">
        <v>45552</v>
      </c>
      <c r="Q1323">
        <v>142</v>
      </c>
      <c r="R1323" t="s">
        <v>29</v>
      </c>
      <c r="S1323">
        <v>4</v>
      </c>
      <c r="T1323" s="1">
        <v>45750</v>
      </c>
      <c r="U1323" t="s">
        <v>60</v>
      </c>
      <c r="V1323" t="str">
        <f>TEXT(WEEKDAY(Working_Data[[#This Row],[order_date]],1),"DDDD")</f>
        <v>Saturday</v>
      </c>
      <c r="W1323" t="str">
        <f>TEXT(Working_Data[[#This Row],[order_date]],"mmmm")</f>
        <v>January</v>
      </c>
      <c r="X1323" s="7">
        <f>Working_Data[[#This Row],[last_order_date]]-Working_Data[[#This Row],[signup_date]]</f>
        <v>257</v>
      </c>
      <c r="Y1323" s="7">
        <f>IF(Working_Data[[#This Row],[churned]]="Active",1,0)</f>
        <v>1</v>
      </c>
      <c r="Z1323" s="7">
        <f>YEAR(Working_Data[[#This Row],[order_date]])</f>
        <v>2024</v>
      </c>
    </row>
    <row r="1324" spans="1:26" x14ac:dyDescent="0.25">
      <c r="A1324" t="s">
        <v>2698</v>
      </c>
      <c r="B1324" t="s">
        <v>21</v>
      </c>
      <c r="C1324" t="s">
        <v>39</v>
      </c>
      <c r="D1324" t="s">
        <v>52</v>
      </c>
      <c r="E1324" s="1">
        <v>45504</v>
      </c>
      <c r="F1324" t="s">
        <v>2699</v>
      </c>
      <c r="G1324" s="1">
        <v>45318</v>
      </c>
      <c r="H1324" t="s">
        <v>25</v>
      </c>
      <c r="I1324" t="s">
        <v>26</v>
      </c>
      <c r="J1324" t="s">
        <v>64</v>
      </c>
      <c r="K1324">
        <v>1</v>
      </c>
      <c r="L1324" s="3">
        <f>Working_Data[[#This Row],[price2]]/Working_Data[[#This Row],[quantity]]</f>
        <v>456.55</v>
      </c>
      <c r="M1324" s="3">
        <v>456.55</v>
      </c>
      <c r="N1324" t="s">
        <v>28</v>
      </c>
      <c r="O1324">
        <v>15</v>
      </c>
      <c r="P1324" s="1">
        <v>45644</v>
      </c>
      <c r="Q1324">
        <v>222</v>
      </c>
      <c r="R1324" t="s">
        <v>43</v>
      </c>
      <c r="S1324">
        <v>5</v>
      </c>
      <c r="T1324" s="1">
        <v>45574</v>
      </c>
      <c r="U1324" t="s">
        <v>60</v>
      </c>
      <c r="V1324" t="str">
        <f>TEXT(WEEKDAY(Working_Data[[#This Row],[order_date]],1),"DDDD")</f>
        <v>Saturday</v>
      </c>
      <c r="W1324" t="str">
        <f>TEXT(Working_Data[[#This Row],[order_date]],"mmmm")</f>
        <v>January</v>
      </c>
      <c r="X1324" s="7">
        <f>Working_Data[[#This Row],[last_order_date]]-Working_Data[[#This Row],[signup_date]]</f>
        <v>140</v>
      </c>
      <c r="Y1324" s="7">
        <f>IF(Working_Data[[#This Row],[churned]]="Active",1,0)</f>
        <v>0</v>
      </c>
      <c r="Z1324" s="7">
        <f>YEAR(Working_Data[[#This Row],[order_date]])</f>
        <v>2024</v>
      </c>
    </row>
    <row r="1325" spans="1:26" x14ac:dyDescent="0.25">
      <c r="A1325" t="s">
        <v>2700</v>
      </c>
      <c r="B1325" t="s">
        <v>21</v>
      </c>
      <c r="C1325" t="s">
        <v>22</v>
      </c>
      <c r="D1325" t="s">
        <v>52</v>
      </c>
      <c r="E1325" s="1">
        <v>45192</v>
      </c>
      <c r="F1325" t="s">
        <v>2701</v>
      </c>
      <c r="G1325" s="1">
        <v>45318</v>
      </c>
      <c r="H1325" t="s">
        <v>25</v>
      </c>
      <c r="I1325" t="s">
        <v>63</v>
      </c>
      <c r="J1325" t="s">
        <v>59</v>
      </c>
      <c r="K1325">
        <v>5</v>
      </c>
      <c r="L1325" s="3">
        <f>Working_Data[[#This Row],[price2]]/Working_Data[[#This Row],[quantity]]</f>
        <v>237.61999999999998</v>
      </c>
      <c r="M1325" s="3">
        <v>1188.0999999999999</v>
      </c>
      <c r="N1325" t="s">
        <v>35</v>
      </c>
      <c r="O1325">
        <v>10</v>
      </c>
      <c r="P1325" s="1">
        <v>45483</v>
      </c>
      <c r="Q1325">
        <v>349</v>
      </c>
      <c r="R1325" t="s">
        <v>43</v>
      </c>
      <c r="S1325">
        <v>5</v>
      </c>
      <c r="T1325" s="1">
        <v>45680</v>
      </c>
      <c r="U1325" t="s">
        <v>30</v>
      </c>
      <c r="V1325" t="str">
        <f>TEXT(WEEKDAY(Working_Data[[#This Row],[order_date]],1),"DDDD")</f>
        <v>Saturday</v>
      </c>
      <c r="W1325" t="str">
        <f>TEXT(Working_Data[[#This Row],[order_date]],"mmmm")</f>
        <v>January</v>
      </c>
      <c r="X1325" s="7">
        <f>Working_Data[[#This Row],[last_order_date]]-Working_Data[[#This Row],[signup_date]]</f>
        <v>291</v>
      </c>
      <c r="Y1325" s="7">
        <f>IF(Working_Data[[#This Row],[churned]]="Active",1,0)</f>
        <v>0</v>
      </c>
      <c r="Z1325" s="7">
        <f>YEAR(Working_Data[[#This Row],[order_date]])</f>
        <v>2024</v>
      </c>
    </row>
    <row r="1326" spans="1:26" x14ac:dyDescent="0.25">
      <c r="A1326" t="s">
        <v>2702</v>
      </c>
      <c r="B1326" t="s">
        <v>21</v>
      </c>
      <c r="C1326" t="s">
        <v>39</v>
      </c>
      <c r="D1326" t="s">
        <v>56</v>
      </c>
      <c r="E1326" s="1">
        <v>45242</v>
      </c>
      <c r="F1326" t="s">
        <v>2703</v>
      </c>
      <c r="G1326" s="1">
        <v>45318</v>
      </c>
      <c r="H1326" t="s">
        <v>47</v>
      </c>
      <c r="I1326" t="s">
        <v>48</v>
      </c>
      <c r="J1326" t="s">
        <v>64</v>
      </c>
      <c r="K1326">
        <v>1</v>
      </c>
      <c r="L1326" s="3">
        <f>Working_Data[[#This Row],[price2]]/Working_Data[[#This Row],[quantity]]</f>
        <v>910.55</v>
      </c>
      <c r="M1326" s="3">
        <v>910.55</v>
      </c>
      <c r="N1326" t="s">
        <v>50</v>
      </c>
      <c r="O1326">
        <v>10</v>
      </c>
      <c r="P1326" s="1">
        <v>45774</v>
      </c>
      <c r="Q1326">
        <v>203</v>
      </c>
      <c r="R1326" t="s">
        <v>43</v>
      </c>
      <c r="S1326">
        <v>5</v>
      </c>
      <c r="T1326" s="1">
        <v>45587</v>
      </c>
      <c r="U1326" t="s">
        <v>30</v>
      </c>
      <c r="V1326" t="str">
        <f>TEXT(WEEKDAY(Working_Data[[#This Row],[order_date]],1),"DDDD")</f>
        <v>Saturday</v>
      </c>
      <c r="W1326" t="str">
        <f>TEXT(Working_Data[[#This Row],[order_date]],"mmmm")</f>
        <v>January</v>
      </c>
      <c r="X1326" s="7">
        <f>Working_Data[[#This Row],[last_order_date]]-Working_Data[[#This Row],[signup_date]]</f>
        <v>532</v>
      </c>
      <c r="Y1326" s="7">
        <f>IF(Working_Data[[#This Row],[churned]]="Active",1,0)</f>
        <v>0</v>
      </c>
      <c r="Z1326" s="7">
        <f>YEAR(Working_Data[[#This Row],[order_date]])</f>
        <v>2024</v>
      </c>
    </row>
    <row r="1327" spans="1:26" x14ac:dyDescent="0.25">
      <c r="A1327" t="s">
        <v>2704</v>
      </c>
      <c r="B1327" t="s">
        <v>38</v>
      </c>
      <c r="C1327" t="s">
        <v>39</v>
      </c>
      <c r="D1327" t="s">
        <v>56</v>
      </c>
      <c r="E1327" s="1">
        <v>45587</v>
      </c>
      <c r="F1327" t="s">
        <v>2705</v>
      </c>
      <c r="G1327" s="1">
        <v>45318</v>
      </c>
      <c r="H1327" t="s">
        <v>25</v>
      </c>
      <c r="I1327" t="s">
        <v>48</v>
      </c>
      <c r="J1327" t="s">
        <v>49</v>
      </c>
      <c r="K1327">
        <v>5</v>
      </c>
      <c r="L1327" s="3">
        <f>Working_Data[[#This Row],[price2]]/Working_Data[[#This Row],[quantity]]</f>
        <v>74.311999999999998</v>
      </c>
      <c r="M1327" s="3">
        <v>371.56</v>
      </c>
      <c r="N1327" t="s">
        <v>28</v>
      </c>
      <c r="O1327">
        <v>48</v>
      </c>
      <c r="P1327" s="1">
        <v>45794</v>
      </c>
      <c r="Q1327">
        <v>311</v>
      </c>
      <c r="R1327" t="s">
        <v>43</v>
      </c>
      <c r="S1327">
        <v>5</v>
      </c>
      <c r="T1327" s="1">
        <v>45907</v>
      </c>
      <c r="U1327" t="s">
        <v>60</v>
      </c>
      <c r="V1327" t="str">
        <f>TEXT(WEEKDAY(Working_Data[[#This Row],[order_date]],1),"DDDD")</f>
        <v>Saturday</v>
      </c>
      <c r="W1327" t="str">
        <f>TEXT(Working_Data[[#This Row],[order_date]],"mmmm")</f>
        <v>January</v>
      </c>
      <c r="X1327" s="7">
        <f>Working_Data[[#This Row],[last_order_date]]-Working_Data[[#This Row],[signup_date]]</f>
        <v>207</v>
      </c>
      <c r="Y1327" s="7">
        <f>IF(Working_Data[[#This Row],[churned]]="Active",1,0)</f>
        <v>0</v>
      </c>
      <c r="Z1327" s="7">
        <f>YEAR(Working_Data[[#This Row],[order_date]])</f>
        <v>2024</v>
      </c>
    </row>
    <row r="1328" spans="1:26" x14ac:dyDescent="0.25">
      <c r="A1328" t="s">
        <v>2706</v>
      </c>
      <c r="B1328" t="s">
        <v>21</v>
      </c>
      <c r="C1328" t="s">
        <v>39</v>
      </c>
      <c r="D1328" t="s">
        <v>56</v>
      </c>
      <c r="E1328" s="1">
        <v>44966</v>
      </c>
      <c r="F1328" t="s">
        <v>2707</v>
      </c>
      <c r="G1328" s="1">
        <v>45319</v>
      </c>
      <c r="H1328" t="s">
        <v>58</v>
      </c>
      <c r="I1328" t="s">
        <v>54</v>
      </c>
      <c r="J1328" t="s">
        <v>67</v>
      </c>
      <c r="K1328">
        <v>3</v>
      </c>
      <c r="L1328" s="3">
        <f>Working_Data[[#This Row],[price2]]/Working_Data[[#This Row],[quantity]]</f>
        <v>175.36333333333334</v>
      </c>
      <c r="M1328" s="3">
        <v>526.09</v>
      </c>
      <c r="N1328" t="s">
        <v>28</v>
      </c>
      <c r="O1328">
        <v>34</v>
      </c>
      <c r="P1328" s="1">
        <v>45776</v>
      </c>
      <c r="Q1328">
        <v>378</v>
      </c>
      <c r="R1328" t="s">
        <v>43</v>
      </c>
      <c r="S1328">
        <v>2</v>
      </c>
      <c r="T1328" s="1">
        <v>45652</v>
      </c>
      <c r="U1328" t="s">
        <v>60</v>
      </c>
      <c r="V1328" t="str">
        <f>TEXT(WEEKDAY(Working_Data[[#This Row],[order_date]],1),"DDDD")</f>
        <v>Sunday</v>
      </c>
      <c r="W1328" t="str">
        <f>TEXT(Working_Data[[#This Row],[order_date]],"mmmm")</f>
        <v>January</v>
      </c>
      <c r="X1328" s="7">
        <f>Working_Data[[#This Row],[last_order_date]]-Working_Data[[#This Row],[signup_date]]</f>
        <v>810</v>
      </c>
      <c r="Y1328" s="7">
        <f>IF(Working_Data[[#This Row],[churned]]="Active",1,0)</f>
        <v>0</v>
      </c>
      <c r="Z1328" s="7">
        <f>YEAR(Working_Data[[#This Row],[order_date]])</f>
        <v>2024</v>
      </c>
    </row>
    <row r="1329" spans="1:26" x14ac:dyDescent="0.25">
      <c r="A1329" t="s">
        <v>2708</v>
      </c>
      <c r="B1329" t="s">
        <v>21</v>
      </c>
      <c r="C1329" t="s">
        <v>22</v>
      </c>
      <c r="D1329" t="s">
        <v>56</v>
      </c>
      <c r="E1329" s="1">
        <v>45860</v>
      </c>
      <c r="F1329" t="s">
        <v>2709</v>
      </c>
      <c r="G1329" s="1">
        <v>45319</v>
      </c>
      <c r="H1329" t="s">
        <v>41</v>
      </c>
      <c r="I1329" t="s">
        <v>48</v>
      </c>
      <c r="J1329" t="s">
        <v>64</v>
      </c>
      <c r="K1329">
        <v>1</v>
      </c>
      <c r="L1329" s="3">
        <f>Working_Data[[#This Row],[price2]]/Working_Data[[#This Row],[quantity]]</f>
        <v>466.7</v>
      </c>
      <c r="M1329" s="3">
        <v>466.7</v>
      </c>
      <c r="N1329" t="s">
        <v>28</v>
      </c>
      <c r="O1329">
        <v>41</v>
      </c>
      <c r="P1329" s="1">
        <v>45840</v>
      </c>
      <c r="Q1329">
        <v>131</v>
      </c>
      <c r="R1329" t="s">
        <v>29</v>
      </c>
      <c r="S1329">
        <v>1</v>
      </c>
      <c r="T1329" s="1">
        <v>45743</v>
      </c>
      <c r="U1329" t="s">
        <v>36</v>
      </c>
      <c r="V1329" t="str">
        <f>TEXT(WEEKDAY(Working_Data[[#This Row],[order_date]],1),"DDDD")</f>
        <v>Sunday</v>
      </c>
      <c r="W1329" t="str">
        <f>TEXT(Working_Data[[#This Row],[order_date]],"mmmm")</f>
        <v>January</v>
      </c>
      <c r="X1329" s="7">
        <f>Working_Data[[#This Row],[last_order_date]]-Working_Data[[#This Row],[signup_date]]</f>
        <v>-20</v>
      </c>
      <c r="Y1329" s="7">
        <f>IF(Working_Data[[#This Row],[churned]]="Active",1,0)</f>
        <v>1</v>
      </c>
      <c r="Z1329" s="7">
        <f>YEAR(Working_Data[[#This Row],[order_date]])</f>
        <v>2024</v>
      </c>
    </row>
    <row r="1330" spans="1:26" x14ac:dyDescent="0.25">
      <c r="A1330" t="s">
        <v>2710</v>
      </c>
      <c r="B1330" t="s">
        <v>38</v>
      </c>
      <c r="C1330" t="s">
        <v>39</v>
      </c>
      <c r="D1330" t="s">
        <v>56</v>
      </c>
      <c r="E1330" s="1">
        <v>45773</v>
      </c>
      <c r="F1330" t="s">
        <v>2711</v>
      </c>
      <c r="G1330" s="1">
        <v>45319</v>
      </c>
      <c r="H1330" t="s">
        <v>47</v>
      </c>
      <c r="I1330" t="s">
        <v>42</v>
      </c>
      <c r="J1330" t="s">
        <v>67</v>
      </c>
      <c r="K1330">
        <v>1</v>
      </c>
      <c r="L1330" s="3">
        <f>Working_Data[[#This Row],[price2]]/Working_Data[[#This Row],[quantity]]</f>
        <v>1489.11</v>
      </c>
      <c r="M1330" s="3">
        <v>1489.11</v>
      </c>
      <c r="N1330" t="s">
        <v>28</v>
      </c>
      <c r="O1330">
        <v>46</v>
      </c>
      <c r="P1330" s="1">
        <v>45754</v>
      </c>
      <c r="Q1330">
        <v>141</v>
      </c>
      <c r="R1330" t="s">
        <v>29</v>
      </c>
      <c r="S1330">
        <v>3</v>
      </c>
      <c r="T1330" s="1">
        <v>45660</v>
      </c>
      <c r="U1330" t="s">
        <v>60</v>
      </c>
      <c r="V1330" t="str">
        <f>TEXT(WEEKDAY(Working_Data[[#This Row],[order_date]],1),"DDDD")</f>
        <v>Sunday</v>
      </c>
      <c r="W1330" t="str">
        <f>TEXT(Working_Data[[#This Row],[order_date]],"mmmm")</f>
        <v>January</v>
      </c>
      <c r="X1330" s="7">
        <f>Working_Data[[#This Row],[last_order_date]]-Working_Data[[#This Row],[signup_date]]</f>
        <v>-19</v>
      </c>
      <c r="Y1330" s="7">
        <f>IF(Working_Data[[#This Row],[churned]]="Active",1,0)</f>
        <v>1</v>
      </c>
      <c r="Z1330" s="7">
        <f>YEAR(Working_Data[[#This Row],[order_date]])</f>
        <v>2024</v>
      </c>
    </row>
    <row r="1331" spans="1:26" x14ac:dyDescent="0.25">
      <c r="A1331" t="s">
        <v>2712</v>
      </c>
      <c r="B1331" t="s">
        <v>45</v>
      </c>
      <c r="C1331" t="s">
        <v>82</v>
      </c>
      <c r="D1331" t="s">
        <v>52</v>
      </c>
      <c r="E1331" s="1">
        <v>45816</v>
      </c>
      <c r="F1331" t="s">
        <v>2713</v>
      </c>
      <c r="G1331" s="1">
        <v>45319</v>
      </c>
      <c r="H1331" t="s">
        <v>25</v>
      </c>
      <c r="I1331" t="s">
        <v>63</v>
      </c>
      <c r="J1331" t="s">
        <v>64</v>
      </c>
      <c r="K1331">
        <v>1</v>
      </c>
      <c r="L1331" s="3">
        <f>Working_Data[[#This Row],[price2]]/Working_Data[[#This Row],[quantity]]</f>
        <v>111.42</v>
      </c>
      <c r="M1331" s="3">
        <v>111.42</v>
      </c>
      <c r="N1331" t="s">
        <v>28</v>
      </c>
      <c r="O1331">
        <v>32</v>
      </c>
      <c r="P1331" s="1">
        <v>45852</v>
      </c>
      <c r="Q1331">
        <v>47</v>
      </c>
      <c r="R1331" t="s">
        <v>43</v>
      </c>
      <c r="S1331">
        <v>1</v>
      </c>
      <c r="T1331" s="1">
        <v>45555</v>
      </c>
      <c r="U1331" t="s">
        <v>60</v>
      </c>
      <c r="V1331" t="str">
        <f>TEXT(WEEKDAY(Working_Data[[#This Row],[order_date]],1),"DDDD")</f>
        <v>Sunday</v>
      </c>
      <c r="W1331" t="str">
        <f>TEXT(Working_Data[[#This Row],[order_date]],"mmmm")</f>
        <v>January</v>
      </c>
      <c r="X1331" s="7">
        <f>Working_Data[[#This Row],[last_order_date]]-Working_Data[[#This Row],[signup_date]]</f>
        <v>36</v>
      </c>
      <c r="Y1331" s="7">
        <f>IF(Working_Data[[#This Row],[churned]]="Active",1,0)</f>
        <v>0</v>
      </c>
      <c r="Z1331" s="7">
        <f>YEAR(Working_Data[[#This Row],[order_date]])</f>
        <v>2024</v>
      </c>
    </row>
    <row r="1332" spans="1:26" x14ac:dyDescent="0.25">
      <c r="A1332" t="s">
        <v>2714</v>
      </c>
      <c r="B1332" t="s">
        <v>45</v>
      </c>
      <c r="C1332" t="s">
        <v>39</v>
      </c>
      <c r="D1332" t="s">
        <v>77</v>
      </c>
      <c r="E1332" s="1">
        <v>45865</v>
      </c>
      <c r="F1332" t="s">
        <v>2715</v>
      </c>
      <c r="G1332" s="1">
        <v>45319</v>
      </c>
      <c r="H1332" t="s">
        <v>25</v>
      </c>
      <c r="I1332" t="s">
        <v>54</v>
      </c>
      <c r="J1332" t="s">
        <v>67</v>
      </c>
      <c r="K1332">
        <v>2</v>
      </c>
      <c r="L1332" s="3">
        <f>Working_Data[[#This Row],[price2]]/Working_Data[[#This Row],[quantity]]</f>
        <v>117.46</v>
      </c>
      <c r="M1332" s="3">
        <v>234.92</v>
      </c>
      <c r="N1332" t="s">
        <v>50</v>
      </c>
      <c r="O1332">
        <v>42</v>
      </c>
      <c r="P1332" s="1">
        <v>45963</v>
      </c>
      <c r="Q1332">
        <v>180</v>
      </c>
      <c r="R1332" t="s">
        <v>29</v>
      </c>
      <c r="S1332">
        <v>1</v>
      </c>
      <c r="T1332" s="1">
        <v>45549</v>
      </c>
      <c r="U1332" t="s">
        <v>36</v>
      </c>
      <c r="V1332" t="str">
        <f>TEXT(WEEKDAY(Working_Data[[#This Row],[order_date]],1),"DDDD")</f>
        <v>Sunday</v>
      </c>
      <c r="W1332" t="str">
        <f>TEXT(Working_Data[[#This Row],[order_date]],"mmmm")</f>
        <v>January</v>
      </c>
      <c r="X1332" s="7">
        <f>Working_Data[[#This Row],[last_order_date]]-Working_Data[[#This Row],[signup_date]]</f>
        <v>98</v>
      </c>
      <c r="Y1332" s="7">
        <f>IF(Working_Data[[#This Row],[churned]]="Active",1,0)</f>
        <v>1</v>
      </c>
      <c r="Z1332" s="7">
        <f>YEAR(Working_Data[[#This Row],[order_date]])</f>
        <v>2024</v>
      </c>
    </row>
    <row r="1333" spans="1:26" x14ac:dyDescent="0.25">
      <c r="A1333" t="s">
        <v>2716</v>
      </c>
      <c r="B1333" t="s">
        <v>45</v>
      </c>
      <c r="C1333" t="s">
        <v>39</v>
      </c>
      <c r="D1333" t="s">
        <v>32</v>
      </c>
      <c r="E1333" s="1">
        <v>45450</v>
      </c>
      <c r="F1333" t="s">
        <v>2717</v>
      </c>
      <c r="G1333" s="1">
        <v>45319</v>
      </c>
      <c r="H1333" t="s">
        <v>34</v>
      </c>
      <c r="I1333" t="s">
        <v>42</v>
      </c>
      <c r="J1333" t="s">
        <v>49</v>
      </c>
      <c r="K1333">
        <v>2</v>
      </c>
      <c r="L1333" s="3">
        <f>Working_Data[[#This Row],[price2]]/Working_Data[[#This Row],[quantity]]</f>
        <v>713.91</v>
      </c>
      <c r="M1333" s="3">
        <v>1427.82</v>
      </c>
      <c r="N1333" t="s">
        <v>50</v>
      </c>
      <c r="O1333">
        <v>20</v>
      </c>
      <c r="P1333" s="1">
        <v>45963</v>
      </c>
      <c r="Q1333">
        <v>460</v>
      </c>
      <c r="R1333" t="s">
        <v>29</v>
      </c>
      <c r="S1333">
        <v>4</v>
      </c>
      <c r="T1333" s="1">
        <v>45561</v>
      </c>
      <c r="U1333" t="s">
        <v>30</v>
      </c>
      <c r="V1333" t="str">
        <f>TEXT(WEEKDAY(Working_Data[[#This Row],[order_date]],1),"DDDD")</f>
        <v>Sunday</v>
      </c>
      <c r="W1333" t="str">
        <f>TEXT(Working_Data[[#This Row],[order_date]],"mmmm")</f>
        <v>January</v>
      </c>
      <c r="X1333" s="7">
        <f>Working_Data[[#This Row],[last_order_date]]-Working_Data[[#This Row],[signup_date]]</f>
        <v>513</v>
      </c>
      <c r="Y1333" s="7">
        <f>IF(Working_Data[[#This Row],[churned]]="Active",1,0)</f>
        <v>1</v>
      </c>
      <c r="Z1333" s="7">
        <f>YEAR(Working_Data[[#This Row],[order_date]])</f>
        <v>2024</v>
      </c>
    </row>
    <row r="1334" spans="1:26" x14ac:dyDescent="0.25">
      <c r="A1334" t="s">
        <v>2718</v>
      </c>
      <c r="B1334" t="s">
        <v>45</v>
      </c>
      <c r="C1334" t="s">
        <v>22</v>
      </c>
      <c r="D1334" t="s">
        <v>52</v>
      </c>
      <c r="E1334" s="1">
        <v>45790</v>
      </c>
      <c r="F1334" t="s">
        <v>2719</v>
      </c>
      <c r="G1334" s="1">
        <v>45319</v>
      </c>
      <c r="H1334" t="s">
        <v>34</v>
      </c>
      <c r="I1334" t="s">
        <v>48</v>
      </c>
      <c r="J1334" t="s">
        <v>49</v>
      </c>
      <c r="K1334">
        <v>5</v>
      </c>
      <c r="L1334" s="3">
        <f>Working_Data[[#This Row],[price2]]/Working_Data[[#This Row],[quantity]]</f>
        <v>204.64400000000001</v>
      </c>
      <c r="M1334" s="3">
        <v>1023.22</v>
      </c>
      <c r="N1334" t="s">
        <v>35</v>
      </c>
      <c r="O1334">
        <v>24</v>
      </c>
      <c r="P1334" s="1">
        <v>45831</v>
      </c>
      <c r="Q1334">
        <v>181</v>
      </c>
      <c r="R1334" t="s">
        <v>29</v>
      </c>
      <c r="S1334">
        <v>2</v>
      </c>
      <c r="T1334" s="1">
        <v>45612</v>
      </c>
      <c r="U1334" t="s">
        <v>30</v>
      </c>
      <c r="V1334" t="str">
        <f>TEXT(WEEKDAY(Working_Data[[#This Row],[order_date]],1),"DDDD")</f>
        <v>Sunday</v>
      </c>
      <c r="W1334" t="str">
        <f>TEXT(Working_Data[[#This Row],[order_date]],"mmmm")</f>
        <v>January</v>
      </c>
      <c r="X1334" s="7">
        <f>Working_Data[[#This Row],[last_order_date]]-Working_Data[[#This Row],[signup_date]]</f>
        <v>41</v>
      </c>
      <c r="Y1334" s="7">
        <f>IF(Working_Data[[#This Row],[churned]]="Active",1,0)</f>
        <v>1</v>
      </c>
      <c r="Z1334" s="7">
        <f>YEAR(Working_Data[[#This Row],[order_date]])</f>
        <v>2024</v>
      </c>
    </row>
    <row r="1335" spans="1:26" x14ac:dyDescent="0.25">
      <c r="A1335" t="s">
        <v>2720</v>
      </c>
      <c r="B1335" t="s">
        <v>21</v>
      </c>
      <c r="C1335" t="s">
        <v>22</v>
      </c>
      <c r="D1335" t="s">
        <v>52</v>
      </c>
      <c r="E1335" s="1">
        <v>45164</v>
      </c>
      <c r="F1335" t="s">
        <v>2721</v>
      </c>
      <c r="G1335" s="1">
        <v>45320</v>
      </c>
      <c r="H1335" t="s">
        <v>47</v>
      </c>
      <c r="I1335" t="s">
        <v>54</v>
      </c>
      <c r="J1335" t="s">
        <v>59</v>
      </c>
      <c r="K1335">
        <v>4</v>
      </c>
      <c r="L1335" s="3">
        <f>Working_Data[[#This Row],[price2]]/Working_Data[[#This Row],[quantity]]</f>
        <v>333.77</v>
      </c>
      <c r="M1335" s="3">
        <v>1335.08</v>
      </c>
      <c r="N1335" t="s">
        <v>35</v>
      </c>
      <c r="O1335">
        <v>3</v>
      </c>
      <c r="P1335" s="1">
        <v>45773</v>
      </c>
      <c r="Q1335">
        <v>94</v>
      </c>
      <c r="R1335" t="s">
        <v>43</v>
      </c>
      <c r="S1335">
        <v>4</v>
      </c>
      <c r="T1335" s="1">
        <v>45999</v>
      </c>
      <c r="U1335" t="s">
        <v>36</v>
      </c>
      <c r="V1335" t="str">
        <f>TEXT(WEEKDAY(Working_Data[[#This Row],[order_date]],1),"DDDD")</f>
        <v>Monday</v>
      </c>
      <c r="W1335" t="str">
        <f>TEXT(Working_Data[[#This Row],[order_date]],"mmmm")</f>
        <v>January</v>
      </c>
      <c r="X1335" s="7">
        <f>Working_Data[[#This Row],[last_order_date]]-Working_Data[[#This Row],[signup_date]]</f>
        <v>609</v>
      </c>
      <c r="Y1335" s="7">
        <f>IF(Working_Data[[#This Row],[churned]]="Active",1,0)</f>
        <v>0</v>
      </c>
      <c r="Z1335" s="7">
        <f>YEAR(Working_Data[[#This Row],[order_date]])</f>
        <v>2024</v>
      </c>
    </row>
    <row r="1336" spans="1:26" x14ac:dyDescent="0.25">
      <c r="A1336" t="s">
        <v>2722</v>
      </c>
      <c r="B1336" t="s">
        <v>21</v>
      </c>
      <c r="C1336" t="s">
        <v>22</v>
      </c>
      <c r="D1336" t="s">
        <v>77</v>
      </c>
      <c r="E1336" s="1">
        <v>45570</v>
      </c>
      <c r="F1336" t="s">
        <v>2723</v>
      </c>
      <c r="G1336" s="1">
        <v>45320</v>
      </c>
      <c r="H1336" t="s">
        <v>34</v>
      </c>
      <c r="I1336" t="s">
        <v>63</v>
      </c>
      <c r="J1336" t="s">
        <v>67</v>
      </c>
      <c r="K1336">
        <v>2</v>
      </c>
      <c r="L1336" s="3">
        <f>Working_Data[[#This Row],[price2]]/Working_Data[[#This Row],[quantity]]</f>
        <v>683.82</v>
      </c>
      <c r="M1336" s="3">
        <v>1367.64</v>
      </c>
      <c r="N1336" t="s">
        <v>35</v>
      </c>
      <c r="O1336">
        <v>22</v>
      </c>
      <c r="P1336" s="1">
        <v>45716</v>
      </c>
      <c r="Q1336">
        <v>159</v>
      </c>
      <c r="R1336" t="s">
        <v>29</v>
      </c>
      <c r="S1336">
        <v>3</v>
      </c>
      <c r="T1336" s="1">
        <v>45709</v>
      </c>
      <c r="U1336" t="s">
        <v>60</v>
      </c>
      <c r="V1336" t="str">
        <f>TEXT(WEEKDAY(Working_Data[[#This Row],[order_date]],1),"DDDD")</f>
        <v>Monday</v>
      </c>
      <c r="W1336" t="str">
        <f>TEXT(Working_Data[[#This Row],[order_date]],"mmmm")</f>
        <v>January</v>
      </c>
      <c r="X1336" s="7">
        <f>Working_Data[[#This Row],[last_order_date]]-Working_Data[[#This Row],[signup_date]]</f>
        <v>146</v>
      </c>
      <c r="Y1336" s="7">
        <f>IF(Working_Data[[#This Row],[churned]]="Active",1,0)</f>
        <v>1</v>
      </c>
      <c r="Z1336" s="7">
        <f>YEAR(Working_Data[[#This Row],[order_date]])</f>
        <v>2024</v>
      </c>
    </row>
    <row r="1337" spans="1:26" x14ac:dyDescent="0.25">
      <c r="A1337" t="s">
        <v>2724</v>
      </c>
      <c r="B1337" t="s">
        <v>38</v>
      </c>
      <c r="C1337" t="s">
        <v>22</v>
      </c>
      <c r="D1337" t="s">
        <v>77</v>
      </c>
      <c r="E1337" s="1">
        <v>45381</v>
      </c>
      <c r="F1337" t="s">
        <v>2725</v>
      </c>
      <c r="G1337" s="1">
        <v>45320</v>
      </c>
      <c r="H1337" t="s">
        <v>34</v>
      </c>
      <c r="I1337" t="s">
        <v>42</v>
      </c>
      <c r="J1337" t="s">
        <v>64</v>
      </c>
      <c r="K1337">
        <v>4</v>
      </c>
      <c r="L1337" s="3">
        <f>Working_Data[[#This Row],[price2]]/Working_Data[[#This Row],[quantity]]</f>
        <v>142.96</v>
      </c>
      <c r="M1337" s="3">
        <v>571.84</v>
      </c>
      <c r="N1337" t="s">
        <v>50</v>
      </c>
      <c r="O1337">
        <v>3</v>
      </c>
      <c r="P1337" s="1">
        <v>45996</v>
      </c>
      <c r="Q1337">
        <v>120</v>
      </c>
      <c r="R1337" t="s">
        <v>43</v>
      </c>
      <c r="S1337">
        <v>5</v>
      </c>
      <c r="T1337" s="1">
        <v>45774</v>
      </c>
      <c r="U1337" t="s">
        <v>60</v>
      </c>
      <c r="V1337" t="str">
        <f>TEXT(WEEKDAY(Working_Data[[#This Row],[order_date]],1),"DDDD")</f>
        <v>Monday</v>
      </c>
      <c r="W1337" t="str">
        <f>TEXT(Working_Data[[#This Row],[order_date]],"mmmm")</f>
        <v>January</v>
      </c>
      <c r="X1337" s="7">
        <f>Working_Data[[#This Row],[last_order_date]]-Working_Data[[#This Row],[signup_date]]</f>
        <v>615</v>
      </c>
      <c r="Y1337" s="7">
        <f>IF(Working_Data[[#This Row],[churned]]="Active",1,0)</f>
        <v>0</v>
      </c>
      <c r="Z1337" s="7">
        <f>YEAR(Working_Data[[#This Row],[order_date]])</f>
        <v>2024</v>
      </c>
    </row>
    <row r="1338" spans="1:26" x14ac:dyDescent="0.25">
      <c r="A1338" t="s">
        <v>2726</v>
      </c>
      <c r="B1338" t="s">
        <v>45</v>
      </c>
      <c r="C1338" t="s">
        <v>82</v>
      </c>
      <c r="D1338" t="s">
        <v>32</v>
      </c>
      <c r="E1338" s="1">
        <v>45705</v>
      </c>
      <c r="F1338" t="s">
        <v>2727</v>
      </c>
      <c r="G1338" s="1">
        <v>45320</v>
      </c>
      <c r="H1338" t="s">
        <v>34</v>
      </c>
      <c r="I1338" t="s">
        <v>26</v>
      </c>
      <c r="J1338" t="s">
        <v>49</v>
      </c>
      <c r="K1338">
        <v>1</v>
      </c>
      <c r="L1338" s="3">
        <f>Working_Data[[#This Row],[price2]]/Working_Data[[#This Row],[quantity]]</f>
        <v>986.14</v>
      </c>
      <c r="M1338" s="3">
        <v>986.14</v>
      </c>
      <c r="N1338" t="s">
        <v>50</v>
      </c>
      <c r="O1338">
        <v>23</v>
      </c>
      <c r="P1338" s="1">
        <v>45619</v>
      </c>
      <c r="Q1338">
        <v>287</v>
      </c>
      <c r="R1338" t="s">
        <v>29</v>
      </c>
      <c r="S1338">
        <v>3</v>
      </c>
      <c r="T1338" s="1">
        <v>45829</v>
      </c>
      <c r="U1338" t="s">
        <v>30</v>
      </c>
      <c r="V1338" t="str">
        <f>TEXT(WEEKDAY(Working_Data[[#This Row],[order_date]],1),"DDDD")</f>
        <v>Monday</v>
      </c>
      <c r="W1338" t="str">
        <f>TEXT(Working_Data[[#This Row],[order_date]],"mmmm")</f>
        <v>January</v>
      </c>
      <c r="X1338" s="7">
        <f>Working_Data[[#This Row],[last_order_date]]-Working_Data[[#This Row],[signup_date]]</f>
        <v>-86</v>
      </c>
      <c r="Y1338" s="7">
        <f>IF(Working_Data[[#This Row],[churned]]="Active",1,0)</f>
        <v>1</v>
      </c>
      <c r="Z1338" s="7">
        <f>YEAR(Working_Data[[#This Row],[order_date]])</f>
        <v>2024</v>
      </c>
    </row>
    <row r="1339" spans="1:26" x14ac:dyDescent="0.25">
      <c r="A1339" t="s">
        <v>2728</v>
      </c>
      <c r="B1339" t="s">
        <v>45</v>
      </c>
      <c r="C1339" t="s">
        <v>39</v>
      </c>
      <c r="D1339" t="s">
        <v>77</v>
      </c>
      <c r="E1339" s="1">
        <v>45287</v>
      </c>
      <c r="F1339" t="s">
        <v>2729</v>
      </c>
      <c r="G1339" s="1">
        <v>45320</v>
      </c>
      <c r="H1339" t="s">
        <v>25</v>
      </c>
      <c r="I1339" t="s">
        <v>63</v>
      </c>
      <c r="J1339" t="s">
        <v>27</v>
      </c>
      <c r="K1339">
        <v>2</v>
      </c>
      <c r="L1339" s="3">
        <f>Working_Data[[#This Row],[price2]]/Working_Data[[#This Row],[quantity]]</f>
        <v>361.34</v>
      </c>
      <c r="M1339" s="3">
        <v>722.68</v>
      </c>
      <c r="N1339" t="s">
        <v>28</v>
      </c>
      <c r="O1339">
        <v>15</v>
      </c>
      <c r="P1339" s="1">
        <v>45713</v>
      </c>
      <c r="Q1339">
        <v>0</v>
      </c>
      <c r="R1339" t="s">
        <v>29</v>
      </c>
      <c r="S1339">
        <v>4</v>
      </c>
      <c r="T1339" s="1">
        <v>45714</v>
      </c>
      <c r="U1339" t="s">
        <v>60</v>
      </c>
      <c r="V1339" t="str">
        <f>TEXT(WEEKDAY(Working_Data[[#This Row],[order_date]],1),"DDDD")</f>
        <v>Monday</v>
      </c>
      <c r="W1339" t="str">
        <f>TEXT(Working_Data[[#This Row],[order_date]],"mmmm")</f>
        <v>January</v>
      </c>
      <c r="X1339" s="7">
        <f>Working_Data[[#This Row],[last_order_date]]-Working_Data[[#This Row],[signup_date]]</f>
        <v>426</v>
      </c>
      <c r="Y1339" s="7">
        <f>IF(Working_Data[[#This Row],[churned]]="Active",1,0)</f>
        <v>1</v>
      </c>
      <c r="Z1339" s="7">
        <f>YEAR(Working_Data[[#This Row],[order_date]])</f>
        <v>2024</v>
      </c>
    </row>
    <row r="1340" spans="1:26" x14ac:dyDescent="0.25">
      <c r="A1340" t="s">
        <v>2730</v>
      </c>
      <c r="B1340" t="s">
        <v>45</v>
      </c>
      <c r="C1340" t="s">
        <v>39</v>
      </c>
      <c r="D1340" t="s">
        <v>77</v>
      </c>
      <c r="E1340" s="1">
        <v>45299</v>
      </c>
      <c r="F1340" t="s">
        <v>2731</v>
      </c>
      <c r="G1340" s="1">
        <v>45320</v>
      </c>
      <c r="H1340" t="s">
        <v>34</v>
      </c>
      <c r="I1340" t="s">
        <v>42</v>
      </c>
      <c r="J1340" t="s">
        <v>49</v>
      </c>
      <c r="K1340">
        <v>2</v>
      </c>
      <c r="L1340" s="3">
        <f>Working_Data[[#This Row],[price2]]/Working_Data[[#This Row],[quantity]]</f>
        <v>88.45</v>
      </c>
      <c r="M1340" s="3">
        <v>176.9</v>
      </c>
      <c r="N1340" t="s">
        <v>50</v>
      </c>
      <c r="O1340">
        <v>1</v>
      </c>
      <c r="P1340" s="1">
        <v>45557</v>
      </c>
      <c r="Q1340">
        <v>134</v>
      </c>
      <c r="R1340" t="s">
        <v>43</v>
      </c>
      <c r="S1340">
        <v>5</v>
      </c>
      <c r="T1340" s="1">
        <v>45674</v>
      </c>
      <c r="U1340" t="s">
        <v>30</v>
      </c>
      <c r="V1340" t="str">
        <f>TEXT(WEEKDAY(Working_Data[[#This Row],[order_date]],1),"DDDD")</f>
        <v>Monday</v>
      </c>
      <c r="W1340" t="str">
        <f>TEXT(Working_Data[[#This Row],[order_date]],"mmmm")</f>
        <v>January</v>
      </c>
      <c r="X1340" s="7">
        <f>Working_Data[[#This Row],[last_order_date]]-Working_Data[[#This Row],[signup_date]]</f>
        <v>258</v>
      </c>
      <c r="Y1340" s="7">
        <f>IF(Working_Data[[#This Row],[churned]]="Active",1,0)</f>
        <v>0</v>
      </c>
      <c r="Z1340" s="7">
        <f>YEAR(Working_Data[[#This Row],[order_date]])</f>
        <v>2024</v>
      </c>
    </row>
    <row r="1341" spans="1:26" x14ac:dyDescent="0.25">
      <c r="A1341" t="s">
        <v>2732</v>
      </c>
      <c r="B1341" t="s">
        <v>21</v>
      </c>
      <c r="C1341" t="s">
        <v>82</v>
      </c>
      <c r="D1341" t="s">
        <v>52</v>
      </c>
      <c r="E1341" s="1">
        <v>45422</v>
      </c>
      <c r="F1341" t="s">
        <v>2733</v>
      </c>
      <c r="G1341" s="1">
        <v>45320</v>
      </c>
      <c r="H1341" t="s">
        <v>58</v>
      </c>
      <c r="I1341" t="s">
        <v>54</v>
      </c>
      <c r="J1341" t="s">
        <v>64</v>
      </c>
      <c r="K1341">
        <v>3</v>
      </c>
      <c r="L1341" s="3">
        <f>Working_Data[[#This Row],[price2]]/Working_Data[[#This Row],[quantity]]</f>
        <v>420.8533333333333</v>
      </c>
      <c r="M1341" s="3">
        <v>1262.56</v>
      </c>
      <c r="N1341" t="s">
        <v>50</v>
      </c>
      <c r="O1341">
        <v>34</v>
      </c>
      <c r="P1341" s="1">
        <v>45704</v>
      </c>
      <c r="Q1341">
        <v>178</v>
      </c>
      <c r="R1341" t="s">
        <v>43</v>
      </c>
      <c r="S1341">
        <v>1</v>
      </c>
      <c r="T1341" s="1">
        <v>45616</v>
      </c>
      <c r="U1341" t="s">
        <v>36</v>
      </c>
      <c r="V1341" t="str">
        <f>TEXT(WEEKDAY(Working_Data[[#This Row],[order_date]],1),"DDDD")</f>
        <v>Monday</v>
      </c>
      <c r="W1341" t="str">
        <f>TEXT(Working_Data[[#This Row],[order_date]],"mmmm")</f>
        <v>January</v>
      </c>
      <c r="X1341" s="7">
        <f>Working_Data[[#This Row],[last_order_date]]-Working_Data[[#This Row],[signup_date]]</f>
        <v>282</v>
      </c>
      <c r="Y1341" s="7">
        <f>IF(Working_Data[[#This Row],[churned]]="Active",1,0)</f>
        <v>0</v>
      </c>
      <c r="Z1341" s="7">
        <f>YEAR(Working_Data[[#This Row],[order_date]])</f>
        <v>2024</v>
      </c>
    </row>
    <row r="1342" spans="1:26" x14ac:dyDescent="0.25">
      <c r="A1342" t="s">
        <v>2734</v>
      </c>
      <c r="B1342" t="s">
        <v>45</v>
      </c>
      <c r="C1342" t="s">
        <v>39</v>
      </c>
      <c r="D1342" t="s">
        <v>56</v>
      </c>
      <c r="E1342" s="1">
        <v>45750</v>
      </c>
      <c r="F1342" t="s">
        <v>2735</v>
      </c>
      <c r="G1342" s="1">
        <v>45320</v>
      </c>
      <c r="H1342" t="s">
        <v>58</v>
      </c>
      <c r="I1342" t="s">
        <v>63</v>
      </c>
      <c r="J1342" t="s">
        <v>64</v>
      </c>
      <c r="K1342">
        <v>5</v>
      </c>
      <c r="L1342" s="3">
        <f>Working_Data[[#This Row],[price2]]/Working_Data[[#This Row],[quantity]]</f>
        <v>65.701999999999998</v>
      </c>
      <c r="M1342" s="3">
        <v>328.51</v>
      </c>
      <c r="N1342" t="s">
        <v>28</v>
      </c>
      <c r="O1342">
        <v>17</v>
      </c>
      <c r="P1342" s="1">
        <v>45556</v>
      </c>
      <c r="Q1342">
        <v>108</v>
      </c>
      <c r="R1342" t="s">
        <v>29</v>
      </c>
      <c r="S1342">
        <v>1</v>
      </c>
      <c r="T1342" s="1">
        <v>45785</v>
      </c>
      <c r="U1342" t="s">
        <v>36</v>
      </c>
      <c r="V1342" t="str">
        <f>TEXT(WEEKDAY(Working_Data[[#This Row],[order_date]],1),"DDDD")</f>
        <v>Monday</v>
      </c>
      <c r="W1342" t="str">
        <f>TEXT(Working_Data[[#This Row],[order_date]],"mmmm")</f>
        <v>January</v>
      </c>
      <c r="X1342" s="7">
        <f>Working_Data[[#This Row],[last_order_date]]-Working_Data[[#This Row],[signup_date]]</f>
        <v>-194</v>
      </c>
      <c r="Y1342" s="7">
        <f>IF(Working_Data[[#This Row],[churned]]="Active",1,0)</f>
        <v>1</v>
      </c>
      <c r="Z1342" s="7">
        <f>YEAR(Working_Data[[#This Row],[order_date]])</f>
        <v>2024</v>
      </c>
    </row>
    <row r="1343" spans="1:26" x14ac:dyDescent="0.25">
      <c r="A1343" t="s">
        <v>2736</v>
      </c>
      <c r="B1343" t="s">
        <v>45</v>
      </c>
      <c r="C1343" t="s">
        <v>39</v>
      </c>
      <c r="D1343" t="s">
        <v>77</v>
      </c>
      <c r="E1343" s="1">
        <v>45538</v>
      </c>
      <c r="F1343" t="s">
        <v>2737</v>
      </c>
      <c r="G1343" s="1">
        <v>45320</v>
      </c>
      <c r="H1343" t="s">
        <v>41</v>
      </c>
      <c r="I1343" t="s">
        <v>63</v>
      </c>
      <c r="J1343" t="s">
        <v>49</v>
      </c>
      <c r="K1343">
        <v>5</v>
      </c>
      <c r="L1343" s="3">
        <f>Working_Data[[#This Row],[price2]]/Working_Data[[#This Row],[quantity]]</f>
        <v>173.376</v>
      </c>
      <c r="M1343" s="3">
        <v>866.88</v>
      </c>
      <c r="N1343" t="s">
        <v>28</v>
      </c>
      <c r="O1343">
        <v>48</v>
      </c>
      <c r="P1343" s="1">
        <v>45619</v>
      </c>
      <c r="Q1343">
        <v>229</v>
      </c>
      <c r="R1343" t="s">
        <v>43</v>
      </c>
      <c r="S1343">
        <v>5</v>
      </c>
      <c r="T1343" s="1">
        <v>45563</v>
      </c>
      <c r="U1343" t="s">
        <v>30</v>
      </c>
      <c r="V1343" t="str">
        <f>TEXT(WEEKDAY(Working_Data[[#This Row],[order_date]],1),"DDDD")</f>
        <v>Monday</v>
      </c>
      <c r="W1343" t="str">
        <f>TEXT(Working_Data[[#This Row],[order_date]],"mmmm")</f>
        <v>January</v>
      </c>
      <c r="X1343" s="7">
        <f>Working_Data[[#This Row],[last_order_date]]-Working_Data[[#This Row],[signup_date]]</f>
        <v>81</v>
      </c>
      <c r="Y1343" s="7">
        <f>IF(Working_Data[[#This Row],[churned]]="Active",1,0)</f>
        <v>0</v>
      </c>
      <c r="Z1343" s="7">
        <f>YEAR(Working_Data[[#This Row],[order_date]])</f>
        <v>2024</v>
      </c>
    </row>
    <row r="1344" spans="1:26" x14ac:dyDescent="0.25">
      <c r="A1344" t="s">
        <v>2738</v>
      </c>
      <c r="B1344" t="s">
        <v>45</v>
      </c>
      <c r="C1344" t="s">
        <v>22</v>
      </c>
      <c r="D1344" t="s">
        <v>77</v>
      </c>
      <c r="E1344" s="1">
        <v>45767</v>
      </c>
      <c r="F1344" t="s">
        <v>2739</v>
      </c>
      <c r="G1344" s="1">
        <v>45321</v>
      </c>
      <c r="H1344" t="s">
        <v>58</v>
      </c>
      <c r="I1344" t="s">
        <v>42</v>
      </c>
      <c r="J1344" t="s">
        <v>27</v>
      </c>
      <c r="K1344">
        <v>1</v>
      </c>
      <c r="L1344" s="3">
        <f>Working_Data[[#This Row],[price2]]/Working_Data[[#This Row],[quantity]]</f>
        <v>806.81</v>
      </c>
      <c r="M1344" s="3">
        <v>806.81</v>
      </c>
      <c r="N1344" t="s">
        <v>28</v>
      </c>
      <c r="O1344">
        <v>50</v>
      </c>
      <c r="P1344" s="1">
        <v>45665</v>
      </c>
      <c r="Q1344">
        <v>311</v>
      </c>
      <c r="R1344" t="s">
        <v>29</v>
      </c>
      <c r="S1344">
        <v>3</v>
      </c>
      <c r="T1344" s="1">
        <v>45670</v>
      </c>
      <c r="U1344" t="s">
        <v>36</v>
      </c>
      <c r="V1344" t="str">
        <f>TEXT(WEEKDAY(Working_Data[[#This Row],[order_date]],1),"DDDD")</f>
        <v>Tuesday</v>
      </c>
      <c r="W1344" t="str">
        <f>TEXT(Working_Data[[#This Row],[order_date]],"mmmm")</f>
        <v>January</v>
      </c>
      <c r="X1344" s="7">
        <f>Working_Data[[#This Row],[last_order_date]]-Working_Data[[#This Row],[signup_date]]</f>
        <v>-102</v>
      </c>
      <c r="Y1344" s="7">
        <f>IF(Working_Data[[#This Row],[churned]]="Active",1,0)</f>
        <v>1</v>
      </c>
      <c r="Z1344" s="7">
        <f>YEAR(Working_Data[[#This Row],[order_date]])</f>
        <v>2024</v>
      </c>
    </row>
    <row r="1345" spans="1:26" x14ac:dyDescent="0.25">
      <c r="A1345" t="s">
        <v>2740</v>
      </c>
      <c r="B1345" t="s">
        <v>45</v>
      </c>
      <c r="C1345" t="s">
        <v>39</v>
      </c>
      <c r="D1345" t="s">
        <v>23</v>
      </c>
      <c r="E1345" s="1">
        <v>45526</v>
      </c>
      <c r="F1345" t="s">
        <v>2741</v>
      </c>
      <c r="G1345" s="1">
        <v>45321</v>
      </c>
      <c r="H1345" t="s">
        <v>47</v>
      </c>
      <c r="I1345" t="s">
        <v>26</v>
      </c>
      <c r="J1345" t="s">
        <v>59</v>
      </c>
      <c r="K1345">
        <v>3</v>
      </c>
      <c r="L1345" s="3">
        <f>Working_Data[[#This Row],[price2]]/Working_Data[[#This Row],[quantity]]</f>
        <v>302.66000000000003</v>
      </c>
      <c r="M1345" s="3">
        <v>907.98</v>
      </c>
      <c r="N1345" t="s">
        <v>50</v>
      </c>
      <c r="O1345">
        <v>23</v>
      </c>
      <c r="P1345" s="1">
        <v>45790</v>
      </c>
      <c r="Q1345">
        <v>302</v>
      </c>
      <c r="R1345" t="s">
        <v>29</v>
      </c>
      <c r="S1345">
        <v>1</v>
      </c>
      <c r="T1345" s="1">
        <v>45610</v>
      </c>
      <c r="U1345" t="s">
        <v>30</v>
      </c>
      <c r="V1345" t="str">
        <f>TEXT(WEEKDAY(Working_Data[[#This Row],[order_date]],1),"DDDD")</f>
        <v>Tuesday</v>
      </c>
      <c r="W1345" t="str">
        <f>TEXT(Working_Data[[#This Row],[order_date]],"mmmm")</f>
        <v>January</v>
      </c>
      <c r="X1345" s="7">
        <f>Working_Data[[#This Row],[last_order_date]]-Working_Data[[#This Row],[signup_date]]</f>
        <v>264</v>
      </c>
      <c r="Y1345" s="7">
        <f>IF(Working_Data[[#This Row],[churned]]="Active",1,0)</f>
        <v>1</v>
      </c>
      <c r="Z1345" s="7">
        <f>YEAR(Working_Data[[#This Row],[order_date]])</f>
        <v>2024</v>
      </c>
    </row>
    <row r="1346" spans="1:26" x14ac:dyDescent="0.25">
      <c r="A1346" t="s">
        <v>2742</v>
      </c>
      <c r="B1346" t="s">
        <v>45</v>
      </c>
      <c r="C1346" t="s">
        <v>39</v>
      </c>
      <c r="D1346" t="s">
        <v>32</v>
      </c>
      <c r="E1346" s="1">
        <v>45291</v>
      </c>
      <c r="F1346" t="s">
        <v>2743</v>
      </c>
      <c r="G1346" s="1">
        <v>45321</v>
      </c>
      <c r="H1346" t="s">
        <v>25</v>
      </c>
      <c r="I1346" t="s">
        <v>63</v>
      </c>
      <c r="J1346" t="s">
        <v>59</v>
      </c>
      <c r="K1346">
        <v>4</v>
      </c>
      <c r="L1346" s="3">
        <f>Working_Data[[#This Row],[price2]]/Working_Data[[#This Row],[quantity]]</f>
        <v>308.08249999999998</v>
      </c>
      <c r="M1346" s="3">
        <v>1232.33</v>
      </c>
      <c r="N1346" t="s">
        <v>50</v>
      </c>
      <c r="O1346">
        <v>5</v>
      </c>
      <c r="P1346" s="1">
        <v>45755</v>
      </c>
      <c r="Q1346">
        <v>19</v>
      </c>
      <c r="R1346" t="s">
        <v>43</v>
      </c>
      <c r="S1346">
        <v>5</v>
      </c>
      <c r="T1346" s="1">
        <v>45798</v>
      </c>
      <c r="U1346" t="s">
        <v>60</v>
      </c>
      <c r="V1346" t="str">
        <f>TEXT(WEEKDAY(Working_Data[[#This Row],[order_date]],1),"DDDD")</f>
        <v>Tuesday</v>
      </c>
      <c r="W1346" t="str">
        <f>TEXT(Working_Data[[#This Row],[order_date]],"mmmm")</f>
        <v>January</v>
      </c>
      <c r="X1346" s="7">
        <f>Working_Data[[#This Row],[last_order_date]]-Working_Data[[#This Row],[signup_date]]</f>
        <v>464</v>
      </c>
      <c r="Y1346" s="7">
        <f>IF(Working_Data[[#This Row],[churned]]="Active",1,0)</f>
        <v>0</v>
      </c>
      <c r="Z1346" s="7">
        <f>YEAR(Working_Data[[#This Row],[order_date]])</f>
        <v>2024</v>
      </c>
    </row>
    <row r="1347" spans="1:26" x14ac:dyDescent="0.25">
      <c r="A1347" t="s">
        <v>2744</v>
      </c>
      <c r="B1347" t="s">
        <v>45</v>
      </c>
      <c r="C1347" t="s">
        <v>39</v>
      </c>
      <c r="D1347" t="s">
        <v>32</v>
      </c>
      <c r="E1347" s="1">
        <v>45221</v>
      </c>
      <c r="F1347" t="s">
        <v>2745</v>
      </c>
      <c r="G1347" s="1">
        <v>45321</v>
      </c>
      <c r="H1347" t="s">
        <v>25</v>
      </c>
      <c r="I1347" t="s">
        <v>26</v>
      </c>
      <c r="J1347" t="s">
        <v>49</v>
      </c>
      <c r="K1347">
        <v>5</v>
      </c>
      <c r="L1347" s="3">
        <f>Working_Data[[#This Row],[price2]]/Working_Data[[#This Row],[quantity]]</f>
        <v>83.787999999999997</v>
      </c>
      <c r="M1347" s="3">
        <v>418.94</v>
      </c>
      <c r="N1347" t="s">
        <v>50</v>
      </c>
      <c r="O1347">
        <v>16</v>
      </c>
      <c r="P1347" s="1">
        <v>45682</v>
      </c>
      <c r="Q1347">
        <v>73</v>
      </c>
      <c r="R1347" t="s">
        <v>43</v>
      </c>
      <c r="S1347">
        <v>2</v>
      </c>
      <c r="T1347" s="1">
        <v>45706</v>
      </c>
      <c r="U1347" t="s">
        <v>60</v>
      </c>
      <c r="V1347" t="str">
        <f>TEXT(WEEKDAY(Working_Data[[#This Row],[order_date]],1),"DDDD")</f>
        <v>Tuesday</v>
      </c>
      <c r="W1347" t="str">
        <f>TEXT(Working_Data[[#This Row],[order_date]],"mmmm")</f>
        <v>January</v>
      </c>
      <c r="X1347" s="7">
        <f>Working_Data[[#This Row],[last_order_date]]-Working_Data[[#This Row],[signup_date]]</f>
        <v>461</v>
      </c>
      <c r="Y1347" s="7">
        <f>IF(Working_Data[[#This Row],[churned]]="Active",1,0)</f>
        <v>0</v>
      </c>
      <c r="Z1347" s="7">
        <f>YEAR(Working_Data[[#This Row],[order_date]])</f>
        <v>2024</v>
      </c>
    </row>
    <row r="1348" spans="1:26" x14ac:dyDescent="0.25">
      <c r="A1348" t="s">
        <v>2746</v>
      </c>
      <c r="B1348" t="s">
        <v>45</v>
      </c>
      <c r="C1348" t="s">
        <v>39</v>
      </c>
      <c r="D1348" t="s">
        <v>56</v>
      </c>
      <c r="E1348" s="1">
        <v>45455</v>
      </c>
      <c r="F1348" t="s">
        <v>2747</v>
      </c>
      <c r="G1348" s="1">
        <v>45321</v>
      </c>
      <c r="H1348" t="s">
        <v>34</v>
      </c>
      <c r="I1348" t="s">
        <v>48</v>
      </c>
      <c r="J1348" t="s">
        <v>49</v>
      </c>
      <c r="K1348">
        <v>3</v>
      </c>
      <c r="L1348" s="3">
        <f>Working_Data[[#This Row],[price2]]/Working_Data[[#This Row],[quantity]]</f>
        <v>198.74666666666667</v>
      </c>
      <c r="M1348" s="3">
        <v>596.24</v>
      </c>
      <c r="N1348" t="s">
        <v>35</v>
      </c>
      <c r="O1348">
        <v>49</v>
      </c>
      <c r="P1348" s="1">
        <v>45625</v>
      </c>
      <c r="Q1348">
        <v>177</v>
      </c>
      <c r="R1348" t="s">
        <v>29</v>
      </c>
      <c r="S1348">
        <v>4</v>
      </c>
      <c r="T1348" s="1">
        <v>45751</v>
      </c>
      <c r="U1348" t="s">
        <v>36</v>
      </c>
      <c r="V1348" t="str">
        <f>TEXT(WEEKDAY(Working_Data[[#This Row],[order_date]],1),"DDDD")</f>
        <v>Tuesday</v>
      </c>
      <c r="W1348" t="str">
        <f>TEXT(Working_Data[[#This Row],[order_date]],"mmmm")</f>
        <v>January</v>
      </c>
      <c r="X1348" s="7">
        <f>Working_Data[[#This Row],[last_order_date]]-Working_Data[[#This Row],[signup_date]]</f>
        <v>170</v>
      </c>
      <c r="Y1348" s="7">
        <f>IF(Working_Data[[#This Row],[churned]]="Active",1,0)</f>
        <v>1</v>
      </c>
      <c r="Z1348" s="7">
        <f>YEAR(Working_Data[[#This Row],[order_date]])</f>
        <v>2024</v>
      </c>
    </row>
    <row r="1349" spans="1:26" x14ac:dyDescent="0.25">
      <c r="A1349" t="s">
        <v>2748</v>
      </c>
      <c r="B1349" t="s">
        <v>45</v>
      </c>
      <c r="C1349" t="s">
        <v>22</v>
      </c>
      <c r="D1349" t="s">
        <v>52</v>
      </c>
      <c r="E1349" s="1">
        <v>45246</v>
      </c>
      <c r="F1349" t="s">
        <v>2749</v>
      </c>
      <c r="G1349" s="1">
        <v>45321</v>
      </c>
      <c r="H1349" t="s">
        <v>41</v>
      </c>
      <c r="I1349" t="s">
        <v>54</v>
      </c>
      <c r="J1349" t="s">
        <v>64</v>
      </c>
      <c r="K1349">
        <v>4</v>
      </c>
      <c r="L1349" s="3">
        <f>Working_Data[[#This Row],[price2]]/Working_Data[[#This Row],[quantity]]</f>
        <v>85.577500000000001</v>
      </c>
      <c r="M1349" s="3">
        <v>342.31</v>
      </c>
      <c r="N1349" t="s">
        <v>35</v>
      </c>
      <c r="O1349">
        <v>46</v>
      </c>
      <c r="P1349" s="1">
        <v>45680</v>
      </c>
      <c r="Q1349">
        <v>276</v>
      </c>
      <c r="R1349" t="s">
        <v>29</v>
      </c>
      <c r="S1349">
        <v>4</v>
      </c>
      <c r="T1349" s="1">
        <v>45591</v>
      </c>
      <c r="U1349" t="s">
        <v>60</v>
      </c>
      <c r="V1349" t="str">
        <f>TEXT(WEEKDAY(Working_Data[[#This Row],[order_date]],1),"DDDD")</f>
        <v>Tuesday</v>
      </c>
      <c r="W1349" t="str">
        <f>TEXT(Working_Data[[#This Row],[order_date]],"mmmm")</f>
        <v>January</v>
      </c>
      <c r="X1349" s="7">
        <f>Working_Data[[#This Row],[last_order_date]]-Working_Data[[#This Row],[signup_date]]</f>
        <v>434</v>
      </c>
      <c r="Y1349" s="7">
        <f>IF(Working_Data[[#This Row],[churned]]="Active",1,0)</f>
        <v>1</v>
      </c>
      <c r="Z1349" s="7">
        <f>YEAR(Working_Data[[#This Row],[order_date]])</f>
        <v>2024</v>
      </c>
    </row>
    <row r="1350" spans="1:26" x14ac:dyDescent="0.25">
      <c r="A1350" t="s">
        <v>2750</v>
      </c>
      <c r="B1350" t="s">
        <v>38</v>
      </c>
      <c r="C1350" t="s">
        <v>82</v>
      </c>
      <c r="D1350" t="s">
        <v>56</v>
      </c>
      <c r="E1350" s="1">
        <v>44937</v>
      </c>
      <c r="F1350" t="s">
        <v>2751</v>
      </c>
      <c r="G1350" s="1">
        <v>45321</v>
      </c>
      <c r="H1350" t="s">
        <v>41</v>
      </c>
      <c r="I1350" t="s">
        <v>63</v>
      </c>
      <c r="J1350" t="s">
        <v>64</v>
      </c>
      <c r="K1350">
        <v>4</v>
      </c>
      <c r="L1350" s="3">
        <f>Working_Data[[#This Row],[price2]]/Working_Data[[#This Row],[quantity]]</f>
        <v>215.58750000000001</v>
      </c>
      <c r="M1350" s="3">
        <v>862.35</v>
      </c>
      <c r="N1350" t="s">
        <v>35</v>
      </c>
      <c r="O1350">
        <v>48</v>
      </c>
      <c r="P1350" s="1">
        <v>45588</v>
      </c>
      <c r="Q1350">
        <v>400</v>
      </c>
      <c r="R1350" t="s">
        <v>43</v>
      </c>
      <c r="S1350">
        <v>2</v>
      </c>
      <c r="T1350" s="1">
        <v>45301</v>
      </c>
      <c r="U1350" t="s">
        <v>60</v>
      </c>
      <c r="V1350" t="str">
        <f>TEXT(WEEKDAY(Working_Data[[#This Row],[order_date]],1),"DDDD")</f>
        <v>Tuesday</v>
      </c>
      <c r="W1350" t="str">
        <f>TEXT(Working_Data[[#This Row],[order_date]],"mmmm")</f>
        <v>January</v>
      </c>
      <c r="X1350" s="7">
        <f>Working_Data[[#This Row],[last_order_date]]-Working_Data[[#This Row],[signup_date]]</f>
        <v>651</v>
      </c>
      <c r="Y1350" s="7">
        <f>IF(Working_Data[[#This Row],[churned]]="Active",1,0)</f>
        <v>0</v>
      </c>
      <c r="Z1350" s="7">
        <f>YEAR(Working_Data[[#This Row],[order_date]])</f>
        <v>2024</v>
      </c>
    </row>
    <row r="1351" spans="1:26" x14ac:dyDescent="0.25">
      <c r="A1351" t="s">
        <v>2752</v>
      </c>
      <c r="B1351" t="s">
        <v>45</v>
      </c>
      <c r="C1351" t="s">
        <v>82</v>
      </c>
      <c r="D1351" t="s">
        <v>52</v>
      </c>
      <c r="E1351" s="1">
        <v>45860</v>
      </c>
      <c r="F1351" t="s">
        <v>2753</v>
      </c>
      <c r="G1351" s="1">
        <v>45321</v>
      </c>
      <c r="H1351" t="s">
        <v>47</v>
      </c>
      <c r="I1351" t="s">
        <v>26</v>
      </c>
      <c r="J1351" t="s">
        <v>49</v>
      </c>
      <c r="K1351">
        <v>4</v>
      </c>
      <c r="L1351" s="3">
        <f>Working_Data[[#This Row],[price2]]/Working_Data[[#This Row],[quantity]]</f>
        <v>332.71749999999997</v>
      </c>
      <c r="M1351" s="3">
        <v>1330.87</v>
      </c>
      <c r="N1351" t="s">
        <v>50</v>
      </c>
      <c r="O1351">
        <v>43</v>
      </c>
      <c r="P1351" s="1">
        <v>45393</v>
      </c>
      <c r="Q1351">
        <v>128</v>
      </c>
      <c r="R1351" t="s">
        <v>43</v>
      </c>
      <c r="S1351">
        <v>5</v>
      </c>
      <c r="T1351" s="1">
        <v>45813</v>
      </c>
      <c r="U1351" t="s">
        <v>60</v>
      </c>
      <c r="V1351" t="str">
        <f>TEXT(WEEKDAY(Working_Data[[#This Row],[order_date]],1),"DDDD")</f>
        <v>Tuesday</v>
      </c>
      <c r="W1351" t="str">
        <f>TEXT(Working_Data[[#This Row],[order_date]],"mmmm")</f>
        <v>January</v>
      </c>
      <c r="X1351" s="7">
        <f>Working_Data[[#This Row],[last_order_date]]-Working_Data[[#This Row],[signup_date]]</f>
        <v>-467</v>
      </c>
      <c r="Y1351" s="7">
        <f>IF(Working_Data[[#This Row],[churned]]="Active",1,0)</f>
        <v>0</v>
      </c>
      <c r="Z1351" s="7">
        <f>YEAR(Working_Data[[#This Row],[order_date]])</f>
        <v>2024</v>
      </c>
    </row>
    <row r="1352" spans="1:26" x14ac:dyDescent="0.25">
      <c r="A1352" t="s">
        <v>2754</v>
      </c>
      <c r="B1352" t="s">
        <v>45</v>
      </c>
      <c r="C1352" t="s">
        <v>22</v>
      </c>
      <c r="D1352" t="s">
        <v>77</v>
      </c>
      <c r="E1352" s="1">
        <v>45346</v>
      </c>
      <c r="F1352" t="s">
        <v>2755</v>
      </c>
      <c r="G1352" s="1">
        <v>45321</v>
      </c>
      <c r="H1352" t="s">
        <v>34</v>
      </c>
      <c r="I1352" t="s">
        <v>63</v>
      </c>
      <c r="J1352" t="s">
        <v>59</v>
      </c>
      <c r="K1352">
        <v>4</v>
      </c>
      <c r="L1352" s="3">
        <f>Working_Data[[#This Row],[price2]]/Working_Data[[#This Row],[quantity]]</f>
        <v>114.235</v>
      </c>
      <c r="M1352" s="3">
        <v>456.94</v>
      </c>
      <c r="N1352" t="s">
        <v>35</v>
      </c>
      <c r="O1352">
        <v>48</v>
      </c>
      <c r="P1352" s="1">
        <v>45860</v>
      </c>
      <c r="Q1352">
        <v>42</v>
      </c>
      <c r="R1352" t="s">
        <v>29</v>
      </c>
      <c r="S1352">
        <v>1</v>
      </c>
      <c r="T1352" s="1">
        <v>45717</v>
      </c>
      <c r="U1352" t="s">
        <v>36</v>
      </c>
      <c r="V1352" t="str">
        <f>TEXT(WEEKDAY(Working_Data[[#This Row],[order_date]],1),"DDDD")</f>
        <v>Tuesday</v>
      </c>
      <c r="W1352" t="str">
        <f>TEXT(Working_Data[[#This Row],[order_date]],"mmmm")</f>
        <v>January</v>
      </c>
      <c r="X1352" s="7">
        <f>Working_Data[[#This Row],[last_order_date]]-Working_Data[[#This Row],[signup_date]]</f>
        <v>514</v>
      </c>
      <c r="Y1352" s="7">
        <f>IF(Working_Data[[#This Row],[churned]]="Active",1,0)</f>
        <v>1</v>
      </c>
      <c r="Z1352" s="7">
        <f>YEAR(Working_Data[[#This Row],[order_date]])</f>
        <v>2024</v>
      </c>
    </row>
    <row r="1353" spans="1:26" x14ac:dyDescent="0.25">
      <c r="A1353" t="s">
        <v>2756</v>
      </c>
      <c r="B1353" t="s">
        <v>38</v>
      </c>
      <c r="C1353" t="s">
        <v>22</v>
      </c>
      <c r="D1353" t="s">
        <v>77</v>
      </c>
      <c r="E1353" s="1">
        <v>45148</v>
      </c>
      <c r="F1353" t="s">
        <v>2757</v>
      </c>
      <c r="G1353" s="1">
        <v>45321</v>
      </c>
      <c r="H1353" t="s">
        <v>25</v>
      </c>
      <c r="I1353" t="s">
        <v>26</v>
      </c>
      <c r="J1353" t="s">
        <v>27</v>
      </c>
      <c r="K1353">
        <v>2</v>
      </c>
      <c r="L1353" s="3">
        <f>Working_Data[[#This Row],[price2]]/Working_Data[[#This Row],[quantity]]</f>
        <v>565.32500000000005</v>
      </c>
      <c r="M1353" s="3">
        <v>1130.6500000000001</v>
      </c>
      <c r="N1353" t="s">
        <v>28</v>
      </c>
      <c r="O1353">
        <v>16</v>
      </c>
      <c r="P1353" s="1">
        <v>45882</v>
      </c>
      <c r="Q1353">
        <v>211</v>
      </c>
      <c r="R1353" t="s">
        <v>29</v>
      </c>
      <c r="S1353">
        <v>2</v>
      </c>
      <c r="T1353" s="1">
        <v>45905</v>
      </c>
      <c r="U1353" t="s">
        <v>36</v>
      </c>
      <c r="V1353" t="str">
        <f>TEXT(WEEKDAY(Working_Data[[#This Row],[order_date]],1),"DDDD")</f>
        <v>Tuesday</v>
      </c>
      <c r="W1353" t="str">
        <f>TEXT(Working_Data[[#This Row],[order_date]],"mmmm")</f>
        <v>January</v>
      </c>
      <c r="X1353" s="7">
        <f>Working_Data[[#This Row],[last_order_date]]-Working_Data[[#This Row],[signup_date]]</f>
        <v>734</v>
      </c>
      <c r="Y1353" s="7">
        <f>IF(Working_Data[[#This Row],[churned]]="Active",1,0)</f>
        <v>1</v>
      </c>
      <c r="Z1353" s="7">
        <f>YEAR(Working_Data[[#This Row],[order_date]])</f>
        <v>2024</v>
      </c>
    </row>
    <row r="1354" spans="1:26" x14ac:dyDescent="0.25">
      <c r="A1354" t="s">
        <v>2758</v>
      </c>
      <c r="B1354" t="s">
        <v>38</v>
      </c>
      <c r="C1354" t="s">
        <v>39</v>
      </c>
      <c r="D1354" t="s">
        <v>52</v>
      </c>
      <c r="E1354" s="1">
        <v>45224</v>
      </c>
      <c r="F1354" t="s">
        <v>2759</v>
      </c>
      <c r="G1354" s="1">
        <v>45321</v>
      </c>
      <c r="H1354" t="s">
        <v>34</v>
      </c>
      <c r="I1354" t="s">
        <v>26</v>
      </c>
      <c r="J1354" t="s">
        <v>27</v>
      </c>
      <c r="K1354">
        <v>4</v>
      </c>
      <c r="L1354" s="3">
        <f>Working_Data[[#This Row],[price2]]/Working_Data[[#This Row],[quantity]]</f>
        <v>251.1925</v>
      </c>
      <c r="M1354" s="3">
        <v>1004.77</v>
      </c>
      <c r="N1354" t="s">
        <v>35</v>
      </c>
      <c r="O1354">
        <v>36</v>
      </c>
      <c r="P1354" s="1">
        <v>45906</v>
      </c>
      <c r="Q1354">
        <v>263</v>
      </c>
      <c r="R1354" t="s">
        <v>29</v>
      </c>
      <c r="S1354">
        <v>1</v>
      </c>
      <c r="T1354" s="1">
        <v>45886</v>
      </c>
      <c r="U1354" t="s">
        <v>60</v>
      </c>
      <c r="V1354" t="str">
        <f>TEXT(WEEKDAY(Working_Data[[#This Row],[order_date]],1),"DDDD")</f>
        <v>Tuesday</v>
      </c>
      <c r="W1354" t="str">
        <f>TEXT(Working_Data[[#This Row],[order_date]],"mmmm")</f>
        <v>January</v>
      </c>
      <c r="X1354" s="7">
        <f>Working_Data[[#This Row],[last_order_date]]-Working_Data[[#This Row],[signup_date]]</f>
        <v>682</v>
      </c>
      <c r="Y1354" s="7">
        <f>IF(Working_Data[[#This Row],[churned]]="Active",1,0)</f>
        <v>1</v>
      </c>
      <c r="Z1354" s="7">
        <f>YEAR(Working_Data[[#This Row],[order_date]])</f>
        <v>2024</v>
      </c>
    </row>
    <row r="1355" spans="1:26" x14ac:dyDescent="0.25">
      <c r="A1355" t="s">
        <v>2760</v>
      </c>
      <c r="B1355" t="s">
        <v>38</v>
      </c>
      <c r="C1355" t="s">
        <v>22</v>
      </c>
      <c r="D1355" t="s">
        <v>56</v>
      </c>
      <c r="E1355" s="1">
        <v>45505</v>
      </c>
      <c r="F1355" t="s">
        <v>2761</v>
      </c>
      <c r="G1355" s="1">
        <v>45322</v>
      </c>
      <c r="H1355" t="s">
        <v>47</v>
      </c>
      <c r="I1355" t="s">
        <v>63</v>
      </c>
      <c r="J1355" t="s">
        <v>67</v>
      </c>
      <c r="K1355">
        <v>1</v>
      </c>
      <c r="L1355" s="3">
        <f>Working_Data[[#This Row],[price2]]/Working_Data[[#This Row],[quantity]]</f>
        <v>763.67</v>
      </c>
      <c r="M1355" s="3">
        <v>763.67</v>
      </c>
      <c r="N1355" t="s">
        <v>50</v>
      </c>
      <c r="O1355">
        <v>30</v>
      </c>
      <c r="P1355" s="1">
        <v>45858</v>
      </c>
      <c r="Q1355">
        <v>315</v>
      </c>
      <c r="R1355" t="s">
        <v>43</v>
      </c>
      <c r="S1355">
        <v>4</v>
      </c>
      <c r="T1355" s="1">
        <v>45773</v>
      </c>
      <c r="U1355" t="s">
        <v>60</v>
      </c>
      <c r="V1355" t="str">
        <f>TEXT(WEEKDAY(Working_Data[[#This Row],[order_date]],1),"DDDD")</f>
        <v>Wednesday</v>
      </c>
      <c r="W1355" t="str">
        <f>TEXT(Working_Data[[#This Row],[order_date]],"mmmm")</f>
        <v>January</v>
      </c>
      <c r="X1355" s="7">
        <f>Working_Data[[#This Row],[last_order_date]]-Working_Data[[#This Row],[signup_date]]</f>
        <v>353</v>
      </c>
      <c r="Y1355" s="7">
        <f>IF(Working_Data[[#This Row],[churned]]="Active",1,0)</f>
        <v>0</v>
      </c>
      <c r="Z1355" s="7">
        <f>YEAR(Working_Data[[#This Row],[order_date]])</f>
        <v>2024</v>
      </c>
    </row>
    <row r="1356" spans="1:26" x14ac:dyDescent="0.25">
      <c r="A1356" t="s">
        <v>2762</v>
      </c>
      <c r="B1356" t="s">
        <v>45</v>
      </c>
      <c r="C1356" t="s">
        <v>22</v>
      </c>
      <c r="D1356" t="s">
        <v>23</v>
      </c>
      <c r="E1356" s="1">
        <v>45465</v>
      </c>
      <c r="F1356" t="s">
        <v>2763</v>
      </c>
      <c r="G1356" s="1">
        <v>45322</v>
      </c>
      <c r="H1356" t="s">
        <v>25</v>
      </c>
      <c r="I1356" t="s">
        <v>48</v>
      </c>
      <c r="J1356" t="s">
        <v>59</v>
      </c>
      <c r="K1356">
        <v>4</v>
      </c>
      <c r="L1356" s="3">
        <f>Working_Data[[#This Row],[price2]]/Working_Data[[#This Row],[quantity]]</f>
        <v>356.84249999999997</v>
      </c>
      <c r="M1356" s="3">
        <v>1427.37</v>
      </c>
      <c r="N1356" t="s">
        <v>50</v>
      </c>
      <c r="O1356">
        <v>47</v>
      </c>
      <c r="P1356" s="1">
        <v>45803</v>
      </c>
      <c r="Q1356">
        <v>384</v>
      </c>
      <c r="R1356" t="s">
        <v>29</v>
      </c>
      <c r="S1356">
        <v>3</v>
      </c>
      <c r="T1356" s="1">
        <v>45744</v>
      </c>
      <c r="U1356" t="s">
        <v>30</v>
      </c>
      <c r="V1356" t="str">
        <f>TEXT(WEEKDAY(Working_Data[[#This Row],[order_date]],1),"DDDD")</f>
        <v>Wednesday</v>
      </c>
      <c r="W1356" t="str">
        <f>TEXT(Working_Data[[#This Row],[order_date]],"mmmm")</f>
        <v>January</v>
      </c>
      <c r="X1356" s="7">
        <f>Working_Data[[#This Row],[last_order_date]]-Working_Data[[#This Row],[signup_date]]</f>
        <v>338</v>
      </c>
      <c r="Y1356" s="7">
        <f>IF(Working_Data[[#This Row],[churned]]="Active",1,0)</f>
        <v>1</v>
      </c>
      <c r="Z1356" s="7">
        <f>YEAR(Working_Data[[#This Row],[order_date]])</f>
        <v>2024</v>
      </c>
    </row>
    <row r="1357" spans="1:26" x14ac:dyDescent="0.25">
      <c r="A1357" t="s">
        <v>2764</v>
      </c>
      <c r="B1357" t="s">
        <v>38</v>
      </c>
      <c r="C1357" t="s">
        <v>39</v>
      </c>
      <c r="D1357" t="s">
        <v>32</v>
      </c>
      <c r="E1357" s="1">
        <v>45745</v>
      </c>
      <c r="F1357" t="s">
        <v>2765</v>
      </c>
      <c r="G1357" s="1">
        <v>45322</v>
      </c>
      <c r="H1357" t="s">
        <v>47</v>
      </c>
      <c r="I1357" t="s">
        <v>26</v>
      </c>
      <c r="J1357" t="s">
        <v>49</v>
      </c>
      <c r="K1357">
        <v>4</v>
      </c>
      <c r="L1357" s="3">
        <f>Working_Data[[#This Row],[price2]]/Working_Data[[#This Row],[quantity]]</f>
        <v>356.48500000000001</v>
      </c>
      <c r="M1357" s="3">
        <v>1425.94</v>
      </c>
      <c r="N1357" t="s">
        <v>35</v>
      </c>
      <c r="O1357">
        <v>9</v>
      </c>
      <c r="P1357" s="1">
        <v>45333</v>
      </c>
      <c r="Q1357">
        <v>15</v>
      </c>
      <c r="R1357" t="s">
        <v>43</v>
      </c>
      <c r="S1357">
        <v>3</v>
      </c>
      <c r="T1357" s="1">
        <v>45624</v>
      </c>
      <c r="U1357" t="s">
        <v>30</v>
      </c>
      <c r="V1357" t="str">
        <f>TEXT(WEEKDAY(Working_Data[[#This Row],[order_date]],1),"DDDD")</f>
        <v>Wednesday</v>
      </c>
      <c r="W1357" t="str">
        <f>TEXT(Working_Data[[#This Row],[order_date]],"mmmm")</f>
        <v>January</v>
      </c>
      <c r="X1357" s="7">
        <f>Working_Data[[#This Row],[last_order_date]]-Working_Data[[#This Row],[signup_date]]</f>
        <v>-412</v>
      </c>
      <c r="Y1357" s="7">
        <f>IF(Working_Data[[#This Row],[churned]]="Active",1,0)</f>
        <v>0</v>
      </c>
      <c r="Z1357" s="7">
        <f>YEAR(Working_Data[[#This Row],[order_date]])</f>
        <v>2024</v>
      </c>
    </row>
    <row r="1358" spans="1:26" x14ac:dyDescent="0.25">
      <c r="A1358" t="s">
        <v>2766</v>
      </c>
      <c r="B1358" t="s">
        <v>38</v>
      </c>
      <c r="C1358" t="s">
        <v>39</v>
      </c>
      <c r="D1358" t="s">
        <v>23</v>
      </c>
      <c r="E1358" s="1">
        <v>45842</v>
      </c>
      <c r="F1358" t="s">
        <v>2767</v>
      </c>
      <c r="G1358" s="1">
        <v>45322</v>
      </c>
      <c r="H1358" t="s">
        <v>25</v>
      </c>
      <c r="I1358" t="s">
        <v>54</v>
      </c>
      <c r="J1358" t="s">
        <v>59</v>
      </c>
      <c r="K1358">
        <v>5</v>
      </c>
      <c r="L1358" s="3">
        <f>Working_Data[[#This Row],[price2]]/Working_Data[[#This Row],[quantity]]</f>
        <v>296.44400000000002</v>
      </c>
      <c r="M1358" s="3">
        <v>1482.22</v>
      </c>
      <c r="N1358" t="s">
        <v>50</v>
      </c>
      <c r="O1358">
        <v>28</v>
      </c>
      <c r="P1358" s="1">
        <v>45793</v>
      </c>
      <c r="Q1358">
        <v>238</v>
      </c>
      <c r="R1358" t="s">
        <v>29</v>
      </c>
      <c r="S1358">
        <v>1</v>
      </c>
      <c r="T1358" s="1">
        <v>45640</v>
      </c>
      <c r="U1358" t="s">
        <v>36</v>
      </c>
      <c r="V1358" t="str">
        <f>TEXT(WEEKDAY(Working_Data[[#This Row],[order_date]],1),"DDDD")</f>
        <v>Wednesday</v>
      </c>
      <c r="W1358" t="str">
        <f>TEXT(Working_Data[[#This Row],[order_date]],"mmmm")</f>
        <v>January</v>
      </c>
      <c r="X1358" s="7">
        <f>Working_Data[[#This Row],[last_order_date]]-Working_Data[[#This Row],[signup_date]]</f>
        <v>-49</v>
      </c>
      <c r="Y1358" s="7">
        <f>IF(Working_Data[[#This Row],[churned]]="Active",1,0)</f>
        <v>1</v>
      </c>
      <c r="Z1358" s="7">
        <f>YEAR(Working_Data[[#This Row],[order_date]])</f>
        <v>2024</v>
      </c>
    </row>
    <row r="1359" spans="1:26" x14ac:dyDescent="0.25">
      <c r="A1359" t="s">
        <v>2768</v>
      </c>
      <c r="B1359" t="s">
        <v>38</v>
      </c>
      <c r="C1359" t="s">
        <v>39</v>
      </c>
      <c r="D1359" t="s">
        <v>32</v>
      </c>
      <c r="E1359" s="1">
        <v>45864</v>
      </c>
      <c r="F1359" t="s">
        <v>2769</v>
      </c>
      <c r="G1359" s="1">
        <v>45322</v>
      </c>
      <c r="H1359" t="s">
        <v>58</v>
      </c>
      <c r="I1359" t="s">
        <v>26</v>
      </c>
      <c r="J1359" t="s">
        <v>27</v>
      </c>
      <c r="K1359">
        <v>3</v>
      </c>
      <c r="L1359" s="3">
        <f>Working_Data[[#This Row],[price2]]/Working_Data[[#This Row],[quantity]]</f>
        <v>303.11</v>
      </c>
      <c r="M1359" s="3">
        <v>909.33</v>
      </c>
      <c r="N1359" t="s">
        <v>50</v>
      </c>
      <c r="O1359">
        <v>29</v>
      </c>
      <c r="P1359" s="1">
        <v>45612</v>
      </c>
      <c r="Q1359">
        <v>226</v>
      </c>
      <c r="R1359" t="s">
        <v>43</v>
      </c>
      <c r="S1359">
        <v>2</v>
      </c>
      <c r="T1359" s="1">
        <v>45764</v>
      </c>
      <c r="U1359" t="s">
        <v>30</v>
      </c>
      <c r="V1359" t="str">
        <f>TEXT(WEEKDAY(Working_Data[[#This Row],[order_date]],1),"DDDD")</f>
        <v>Wednesday</v>
      </c>
      <c r="W1359" t="str">
        <f>TEXT(Working_Data[[#This Row],[order_date]],"mmmm")</f>
        <v>January</v>
      </c>
      <c r="X1359" s="7">
        <f>Working_Data[[#This Row],[last_order_date]]-Working_Data[[#This Row],[signup_date]]</f>
        <v>-252</v>
      </c>
      <c r="Y1359" s="7">
        <f>IF(Working_Data[[#This Row],[churned]]="Active",1,0)</f>
        <v>0</v>
      </c>
      <c r="Z1359" s="7">
        <f>YEAR(Working_Data[[#This Row],[order_date]])</f>
        <v>2024</v>
      </c>
    </row>
    <row r="1360" spans="1:26" x14ac:dyDescent="0.25">
      <c r="A1360" t="s">
        <v>2770</v>
      </c>
      <c r="B1360" t="s">
        <v>38</v>
      </c>
      <c r="C1360" t="s">
        <v>39</v>
      </c>
      <c r="D1360" t="s">
        <v>32</v>
      </c>
      <c r="E1360" s="1">
        <v>45218</v>
      </c>
      <c r="F1360" t="s">
        <v>2771</v>
      </c>
      <c r="G1360" s="1">
        <v>45322</v>
      </c>
      <c r="H1360" t="s">
        <v>34</v>
      </c>
      <c r="I1360" t="s">
        <v>26</v>
      </c>
      <c r="J1360" t="s">
        <v>59</v>
      </c>
      <c r="K1360">
        <v>2</v>
      </c>
      <c r="L1360" s="3">
        <f>Working_Data[[#This Row],[price2]]/Working_Data[[#This Row],[quantity]]</f>
        <v>601.03499999999997</v>
      </c>
      <c r="M1360" s="3">
        <v>1202.07</v>
      </c>
      <c r="N1360" t="s">
        <v>50</v>
      </c>
      <c r="O1360">
        <v>5</v>
      </c>
      <c r="P1360" s="1">
        <v>45587</v>
      </c>
      <c r="Q1360">
        <v>242</v>
      </c>
      <c r="R1360" t="s">
        <v>29</v>
      </c>
      <c r="S1360">
        <v>1</v>
      </c>
      <c r="T1360" s="1">
        <v>45709</v>
      </c>
      <c r="U1360" t="s">
        <v>60</v>
      </c>
      <c r="V1360" t="str">
        <f>TEXT(WEEKDAY(Working_Data[[#This Row],[order_date]],1),"DDDD")</f>
        <v>Wednesday</v>
      </c>
      <c r="W1360" t="str">
        <f>TEXT(Working_Data[[#This Row],[order_date]],"mmmm")</f>
        <v>January</v>
      </c>
      <c r="X1360" s="7">
        <f>Working_Data[[#This Row],[last_order_date]]-Working_Data[[#This Row],[signup_date]]</f>
        <v>369</v>
      </c>
      <c r="Y1360" s="7">
        <f>IF(Working_Data[[#This Row],[churned]]="Active",1,0)</f>
        <v>1</v>
      </c>
      <c r="Z1360" s="7">
        <f>YEAR(Working_Data[[#This Row],[order_date]])</f>
        <v>2024</v>
      </c>
    </row>
    <row r="1361" spans="1:26" x14ac:dyDescent="0.25">
      <c r="A1361" t="s">
        <v>2772</v>
      </c>
      <c r="B1361" t="s">
        <v>38</v>
      </c>
      <c r="C1361" t="s">
        <v>22</v>
      </c>
      <c r="D1361" t="s">
        <v>56</v>
      </c>
      <c r="E1361" s="1">
        <v>45297</v>
      </c>
      <c r="F1361" t="s">
        <v>2773</v>
      </c>
      <c r="G1361" s="1">
        <v>45293</v>
      </c>
      <c r="H1361" t="s">
        <v>47</v>
      </c>
      <c r="I1361" t="s">
        <v>54</v>
      </c>
      <c r="J1361" t="s">
        <v>49</v>
      </c>
      <c r="K1361">
        <v>4</v>
      </c>
      <c r="L1361" s="3">
        <f>Working_Data[[#This Row],[price2]]/Working_Data[[#This Row],[quantity]]</f>
        <v>239.05250000000001</v>
      </c>
      <c r="M1361" s="3">
        <v>956.21</v>
      </c>
      <c r="N1361" t="s">
        <v>28</v>
      </c>
      <c r="O1361">
        <v>35</v>
      </c>
      <c r="P1361" s="1">
        <v>45681</v>
      </c>
      <c r="Q1361">
        <v>39</v>
      </c>
      <c r="R1361" t="s">
        <v>43</v>
      </c>
      <c r="S1361">
        <v>2</v>
      </c>
      <c r="T1361" s="1">
        <v>45616</v>
      </c>
      <c r="U1361" t="s">
        <v>60</v>
      </c>
      <c r="V1361" t="str">
        <f>TEXT(WEEKDAY(Working_Data[[#This Row],[order_date]],1),"DDDD")</f>
        <v>Tuesday</v>
      </c>
      <c r="W1361" t="str">
        <f>TEXT(Working_Data[[#This Row],[order_date]],"mmmm")</f>
        <v>January</v>
      </c>
      <c r="X1361" s="7">
        <f>Working_Data[[#This Row],[last_order_date]]-Working_Data[[#This Row],[signup_date]]</f>
        <v>384</v>
      </c>
      <c r="Y1361" s="7">
        <f>IF(Working_Data[[#This Row],[churned]]="Active",1,0)</f>
        <v>0</v>
      </c>
      <c r="Z1361" s="7">
        <f>YEAR(Working_Data[[#This Row],[order_date]])</f>
        <v>2024</v>
      </c>
    </row>
    <row r="1362" spans="1:26" x14ac:dyDescent="0.25">
      <c r="A1362" t="s">
        <v>2774</v>
      </c>
      <c r="B1362" t="s">
        <v>45</v>
      </c>
      <c r="C1362" t="s">
        <v>22</v>
      </c>
      <c r="D1362" t="s">
        <v>56</v>
      </c>
      <c r="E1362" s="1">
        <v>45398</v>
      </c>
      <c r="F1362" t="s">
        <v>2775</v>
      </c>
      <c r="G1362" s="1">
        <v>45293</v>
      </c>
      <c r="H1362" t="s">
        <v>41</v>
      </c>
      <c r="I1362" t="s">
        <v>54</v>
      </c>
      <c r="J1362" t="s">
        <v>59</v>
      </c>
      <c r="K1362">
        <v>4</v>
      </c>
      <c r="L1362" s="3">
        <f>Working_Data[[#This Row],[price2]]/Working_Data[[#This Row],[quantity]]</f>
        <v>203.5</v>
      </c>
      <c r="M1362" s="3">
        <v>814</v>
      </c>
      <c r="N1362" t="s">
        <v>28</v>
      </c>
      <c r="O1362">
        <v>34</v>
      </c>
      <c r="P1362" s="1">
        <v>45771</v>
      </c>
      <c r="Q1362">
        <v>280</v>
      </c>
      <c r="R1362" t="s">
        <v>43</v>
      </c>
      <c r="S1362">
        <v>3</v>
      </c>
      <c r="T1362" s="1">
        <v>45530</v>
      </c>
      <c r="U1362" t="s">
        <v>60</v>
      </c>
      <c r="V1362" t="str">
        <f>TEXT(WEEKDAY(Working_Data[[#This Row],[order_date]],1),"DDDD")</f>
        <v>Tuesday</v>
      </c>
      <c r="W1362" t="str">
        <f>TEXT(Working_Data[[#This Row],[order_date]],"mmmm")</f>
        <v>January</v>
      </c>
      <c r="X1362" s="7">
        <f>Working_Data[[#This Row],[last_order_date]]-Working_Data[[#This Row],[signup_date]]</f>
        <v>373</v>
      </c>
      <c r="Y1362" s="7">
        <f>IF(Working_Data[[#This Row],[churned]]="Active",1,0)</f>
        <v>0</v>
      </c>
      <c r="Z1362" s="7">
        <f>YEAR(Working_Data[[#This Row],[order_date]])</f>
        <v>2024</v>
      </c>
    </row>
    <row r="1363" spans="1:26" x14ac:dyDescent="0.25">
      <c r="A1363" t="s">
        <v>2776</v>
      </c>
      <c r="B1363" t="s">
        <v>38</v>
      </c>
      <c r="C1363" t="s">
        <v>22</v>
      </c>
      <c r="D1363" t="s">
        <v>56</v>
      </c>
      <c r="E1363" s="1">
        <v>45164</v>
      </c>
      <c r="F1363" t="s">
        <v>2777</v>
      </c>
      <c r="G1363" s="1">
        <v>45293</v>
      </c>
      <c r="H1363" t="s">
        <v>47</v>
      </c>
      <c r="I1363" t="s">
        <v>63</v>
      </c>
      <c r="J1363" t="s">
        <v>67</v>
      </c>
      <c r="K1363">
        <v>3</v>
      </c>
      <c r="L1363" s="3">
        <f>Working_Data[[#This Row],[price2]]/Working_Data[[#This Row],[quantity]]</f>
        <v>453.88000000000005</v>
      </c>
      <c r="M1363" s="3">
        <v>1361.64</v>
      </c>
      <c r="N1363" t="s">
        <v>35</v>
      </c>
      <c r="O1363">
        <v>31</v>
      </c>
      <c r="P1363" s="1">
        <v>45588</v>
      </c>
      <c r="Q1363">
        <v>30</v>
      </c>
      <c r="R1363" t="s">
        <v>43</v>
      </c>
      <c r="S1363">
        <v>5</v>
      </c>
      <c r="T1363" s="1">
        <v>45883</v>
      </c>
      <c r="U1363" t="s">
        <v>30</v>
      </c>
      <c r="V1363" t="str">
        <f>TEXT(WEEKDAY(Working_Data[[#This Row],[order_date]],1),"DDDD")</f>
        <v>Tuesday</v>
      </c>
      <c r="W1363" t="str">
        <f>TEXT(Working_Data[[#This Row],[order_date]],"mmmm")</f>
        <v>January</v>
      </c>
      <c r="X1363" s="7">
        <f>Working_Data[[#This Row],[last_order_date]]-Working_Data[[#This Row],[signup_date]]</f>
        <v>424</v>
      </c>
      <c r="Y1363" s="7">
        <f>IF(Working_Data[[#This Row],[churned]]="Active",1,0)</f>
        <v>0</v>
      </c>
      <c r="Z1363" s="7">
        <f>YEAR(Working_Data[[#This Row],[order_date]])</f>
        <v>2024</v>
      </c>
    </row>
    <row r="1364" spans="1:26" x14ac:dyDescent="0.25">
      <c r="A1364" t="s">
        <v>2778</v>
      </c>
      <c r="B1364" t="s">
        <v>21</v>
      </c>
      <c r="C1364" t="s">
        <v>82</v>
      </c>
      <c r="D1364" t="s">
        <v>23</v>
      </c>
      <c r="E1364" s="1">
        <v>45519</v>
      </c>
      <c r="F1364" t="s">
        <v>2779</v>
      </c>
      <c r="G1364" s="1">
        <v>45293</v>
      </c>
      <c r="H1364" t="s">
        <v>34</v>
      </c>
      <c r="I1364" t="s">
        <v>54</v>
      </c>
      <c r="J1364" t="s">
        <v>67</v>
      </c>
      <c r="K1364">
        <v>3</v>
      </c>
      <c r="L1364" s="3">
        <f>Working_Data[[#This Row],[price2]]/Working_Data[[#This Row],[quantity]]</f>
        <v>290.07666666666665</v>
      </c>
      <c r="M1364" s="3">
        <v>870.23</v>
      </c>
      <c r="N1364" t="s">
        <v>28</v>
      </c>
      <c r="O1364">
        <v>40</v>
      </c>
      <c r="P1364" s="1">
        <v>45560</v>
      </c>
      <c r="Q1364">
        <v>305</v>
      </c>
      <c r="R1364" t="s">
        <v>29</v>
      </c>
      <c r="S1364">
        <v>2</v>
      </c>
      <c r="T1364" s="1">
        <v>45857</v>
      </c>
      <c r="U1364" t="s">
        <v>60</v>
      </c>
      <c r="V1364" t="str">
        <f>TEXT(WEEKDAY(Working_Data[[#This Row],[order_date]],1),"DDDD")</f>
        <v>Tuesday</v>
      </c>
      <c r="W1364" t="str">
        <f>TEXT(Working_Data[[#This Row],[order_date]],"mmmm")</f>
        <v>January</v>
      </c>
      <c r="X1364" s="7">
        <f>Working_Data[[#This Row],[last_order_date]]-Working_Data[[#This Row],[signup_date]]</f>
        <v>41</v>
      </c>
      <c r="Y1364" s="7">
        <f>IF(Working_Data[[#This Row],[churned]]="Active",1,0)</f>
        <v>1</v>
      </c>
      <c r="Z1364" s="7">
        <f>YEAR(Working_Data[[#This Row],[order_date]])</f>
        <v>2024</v>
      </c>
    </row>
    <row r="1365" spans="1:26" x14ac:dyDescent="0.25">
      <c r="A1365" t="s">
        <v>2780</v>
      </c>
      <c r="B1365" t="s">
        <v>21</v>
      </c>
      <c r="C1365" t="s">
        <v>39</v>
      </c>
      <c r="D1365" t="s">
        <v>32</v>
      </c>
      <c r="E1365" s="1">
        <v>45226</v>
      </c>
      <c r="F1365" t="s">
        <v>2781</v>
      </c>
      <c r="G1365" s="1">
        <v>45293</v>
      </c>
      <c r="H1365" t="s">
        <v>47</v>
      </c>
      <c r="I1365" t="s">
        <v>26</v>
      </c>
      <c r="J1365" t="s">
        <v>49</v>
      </c>
      <c r="K1365">
        <v>4</v>
      </c>
      <c r="L1365" s="3">
        <f>Working_Data[[#This Row],[price2]]/Working_Data[[#This Row],[quantity]]</f>
        <v>74.084999999999994</v>
      </c>
      <c r="M1365" s="3">
        <v>296.33999999999997</v>
      </c>
      <c r="N1365" t="s">
        <v>35</v>
      </c>
      <c r="O1365">
        <v>12</v>
      </c>
      <c r="P1365" s="1">
        <v>45796</v>
      </c>
      <c r="Q1365">
        <v>196</v>
      </c>
      <c r="R1365" t="s">
        <v>29</v>
      </c>
      <c r="S1365">
        <v>3</v>
      </c>
      <c r="T1365" s="1">
        <v>45857</v>
      </c>
      <c r="U1365" t="s">
        <v>60</v>
      </c>
      <c r="V1365" t="str">
        <f>TEXT(WEEKDAY(Working_Data[[#This Row],[order_date]],1),"DDDD")</f>
        <v>Tuesday</v>
      </c>
      <c r="W1365" t="str">
        <f>TEXT(Working_Data[[#This Row],[order_date]],"mmmm")</f>
        <v>January</v>
      </c>
      <c r="X1365" s="7">
        <f>Working_Data[[#This Row],[last_order_date]]-Working_Data[[#This Row],[signup_date]]</f>
        <v>570</v>
      </c>
      <c r="Y1365" s="7">
        <f>IF(Working_Data[[#This Row],[churned]]="Active",1,0)</f>
        <v>1</v>
      </c>
      <c r="Z1365" s="7">
        <f>YEAR(Working_Data[[#This Row],[order_date]])</f>
        <v>2024</v>
      </c>
    </row>
    <row r="1366" spans="1:26" x14ac:dyDescent="0.25">
      <c r="A1366" t="s">
        <v>2782</v>
      </c>
      <c r="B1366" t="s">
        <v>38</v>
      </c>
      <c r="C1366" t="s">
        <v>22</v>
      </c>
      <c r="D1366" t="s">
        <v>23</v>
      </c>
      <c r="E1366" s="1">
        <v>45545</v>
      </c>
      <c r="F1366" t="s">
        <v>2783</v>
      </c>
      <c r="G1366" s="1">
        <v>45293</v>
      </c>
      <c r="H1366" t="s">
        <v>47</v>
      </c>
      <c r="I1366" t="s">
        <v>63</v>
      </c>
      <c r="J1366" t="s">
        <v>27</v>
      </c>
      <c r="K1366">
        <v>5</v>
      </c>
      <c r="L1366" s="3">
        <f>Working_Data[[#This Row],[price2]]/Working_Data[[#This Row],[quantity]]</f>
        <v>295.738</v>
      </c>
      <c r="M1366" s="3">
        <v>1478.69</v>
      </c>
      <c r="N1366" t="s">
        <v>28</v>
      </c>
      <c r="O1366">
        <v>21</v>
      </c>
      <c r="P1366" s="1">
        <v>45859</v>
      </c>
      <c r="Q1366">
        <v>391</v>
      </c>
      <c r="R1366" t="s">
        <v>29</v>
      </c>
      <c r="S1366">
        <v>1</v>
      </c>
      <c r="T1366" s="1">
        <v>45755</v>
      </c>
      <c r="U1366" t="s">
        <v>60</v>
      </c>
      <c r="V1366" t="str">
        <f>TEXT(WEEKDAY(Working_Data[[#This Row],[order_date]],1),"DDDD")</f>
        <v>Tuesday</v>
      </c>
      <c r="W1366" t="str">
        <f>TEXT(Working_Data[[#This Row],[order_date]],"mmmm")</f>
        <v>January</v>
      </c>
      <c r="X1366" s="7">
        <f>Working_Data[[#This Row],[last_order_date]]-Working_Data[[#This Row],[signup_date]]</f>
        <v>314</v>
      </c>
      <c r="Y1366" s="7">
        <f>IF(Working_Data[[#This Row],[churned]]="Active",1,0)</f>
        <v>1</v>
      </c>
      <c r="Z1366" s="7">
        <f>YEAR(Working_Data[[#This Row],[order_date]])</f>
        <v>2024</v>
      </c>
    </row>
    <row r="1367" spans="1:26" x14ac:dyDescent="0.25">
      <c r="A1367" t="s">
        <v>2784</v>
      </c>
      <c r="B1367" t="s">
        <v>21</v>
      </c>
      <c r="C1367" t="s">
        <v>39</v>
      </c>
      <c r="D1367" t="s">
        <v>77</v>
      </c>
      <c r="E1367" s="1">
        <v>45774</v>
      </c>
      <c r="F1367" t="s">
        <v>2785</v>
      </c>
      <c r="G1367" s="1">
        <v>45293</v>
      </c>
      <c r="H1367" t="s">
        <v>58</v>
      </c>
      <c r="I1367" t="s">
        <v>63</v>
      </c>
      <c r="J1367" t="s">
        <v>59</v>
      </c>
      <c r="K1367">
        <v>1</v>
      </c>
      <c r="L1367" s="3">
        <f>Working_Data[[#This Row],[price2]]/Working_Data[[#This Row],[quantity]]</f>
        <v>1290.2</v>
      </c>
      <c r="M1367" s="3">
        <v>1290.2</v>
      </c>
      <c r="N1367" t="s">
        <v>28</v>
      </c>
      <c r="O1367">
        <v>42</v>
      </c>
      <c r="P1367" s="1">
        <v>45663</v>
      </c>
      <c r="Q1367">
        <v>308</v>
      </c>
      <c r="R1367" t="s">
        <v>29</v>
      </c>
      <c r="S1367">
        <v>1</v>
      </c>
      <c r="T1367" s="1">
        <v>45585</v>
      </c>
      <c r="U1367" t="s">
        <v>30</v>
      </c>
      <c r="V1367" t="str">
        <f>TEXT(WEEKDAY(Working_Data[[#This Row],[order_date]],1),"DDDD")</f>
        <v>Tuesday</v>
      </c>
      <c r="W1367" t="str">
        <f>TEXT(Working_Data[[#This Row],[order_date]],"mmmm")</f>
        <v>January</v>
      </c>
      <c r="X1367" s="7">
        <f>Working_Data[[#This Row],[last_order_date]]-Working_Data[[#This Row],[signup_date]]</f>
        <v>-111</v>
      </c>
      <c r="Y1367" s="7">
        <f>IF(Working_Data[[#This Row],[churned]]="Active",1,0)</f>
        <v>1</v>
      </c>
      <c r="Z1367" s="7">
        <f>YEAR(Working_Data[[#This Row],[order_date]])</f>
        <v>2024</v>
      </c>
    </row>
    <row r="1368" spans="1:26" x14ac:dyDescent="0.25">
      <c r="A1368" t="s">
        <v>2786</v>
      </c>
      <c r="B1368" t="s">
        <v>38</v>
      </c>
      <c r="C1368" t="s">
        <v>22</v>
      </c>
      <c r="D1368" t="s">
        <v>56</v>
      </c>
      <c r="E1368" s="1">
        <v>45474</v>
      </c>
      <c r="F1368" t="s">
        <v>2787</v>
      </c>
      <c r="G1368" s="1">
        <v>45293</v>
      </c>
      <c r="H1368" t="s">
        <v>25</v>
      </c>
      <c r="I1368" t="s">
        <v>26</v>
      </c>
      <c r="J1368" t="s">
        <v>64</v>
      </c>
      <c r="K1368">
        <v>4</v>
      </c>
      <c r="L1368" s="3">
        <f>Working_Data[[#This Row],[price2]]/Working_Data[[#This Row],[quantity]]</f>
        <v>299.2475</v>
      </c>
      <c r="M1368" s="3">
        <v>1196.99</v>
      </c>
      <c r="N1368" t="s">
        <v>50</v>
      </c>
      <c r="O1368">
        <v>32</v>
      </c>
      <c r="P1368" s="1">
        <v>45363</v>
      </c>
      <c r="Q1368">
        <v>252</v>
      </c>
      <c r="R1368" t="s">
        <v>29</v>
      </c>
      <c r="S1368">
        <v>2</v>
      </c>
      <c r="T1368" s="1">
        <v>45687</v>
      </c>
      <c r="U1368" t="s">
        <v>30</v>
      </c>
      <c r="V1368" t="str">
        <f>TEXT(WEEKDAY(Working_Data[[#This Row],[order_date]],1),"DDDD")</f>
        <v>Tuesday</v>
      </c>
      <c r="W1368" t="str">
        <f>TEXT(Working_Data[[#This Row],[order_date]],"mmmm")</f>
        <v>January</v>
      </c>
      <c r="X1368" s="7">
        <f>Working_Data[[#This Row],[last_order_date]]-Working_Data[[#This Row],[signup_date]]</f>
        <v>-111</v>
      </c>
      <c r="Y1368" s="7">
        <f>IF(Working_Data[[#This Row],[churned]]="Active",1,0)</f>
        <v>1</v>
      </c>
      <c r="Z1368" s="7">
        <f>YEAR(Working_Data[[#This Row],[order_date]])</f>
        <v>2024</v>
      </c>
    </row>
    <row r="1369" spans="1:26" x14ac:dyDescent="0.25">
      <c r="A1369" t="s">
        <v>2788</v>
      </c>
      <c r="B1369" t="s">
        <v>21</v>
      </c>
      <c r="C1369" t="s">
        <v>82</v>
      </c>
      <c r="D1369" t="s">
        <v>56</v>
      </c>
      <c r="E1369" s="1">
        <v>45875</v>
      </c>
      <c r="F1369" t="s">
        <v>2789</v>
      </c>
      <c r="G1369" s="1">
        <v>45324</v>
      </c>
      <c r="H1369" t="s">
        <v>34</v>
      </c>
      <c r="I1369" t="s">
        <v>63</v>
      </c>
      <c r="J1369" t="s">
        <v>49</v>
      </c>
      <c r="K1369">
        <v>1</v>
      </c>
      <c r="L1369" s="3">
        <f>Working_Data[[#This Row],[price2]]/Working_Data[[#This Row],[quantity]]</f>
        <v>1286.55</v>
      </c>
      <c r="M1369" s="3">
        <v>1286.55</v>
      </c>
      <c r="N1369" t="s">
        <v>28</v>
      </c>
      <c r="O1369">
        <v>4</v>
      </c>
      <c r="P1369" s="1">
        <v>45739</v>
      </c>
      <c r="Q1369">
        <v>454</v>
      </c>
      <c r="R1369" t="s">
        <v>29</v>
      </c>
      <c r="S1369">
        <v>1</v>
      </c>
      <c r="T1369" s="1">
        <v>45773</v>
      </c>
      <c r="U1369" t="s">
        <v>36</v>
      </c>
      <c r="V1369" t="str">
        <f>TEXT(WEEKDAY(Working_Data[[#This Row],[order_date]],1),"DDDD")</f>
        <v>Friday</v>
      </c>
      <c r="W1369" t="str">
        <f>TEXT(Working_Data[[#This Row],[order_date]],"mmmm")</f>
        <v>February</v>
      </c>
      <c r="X1369" s="7">
        <f>Working_Data[[#This Row],[last_order_date]]-Working_Data[[#This Row],[signup_date]]</f>
        <v>-136</v>
      </c>
      <c r="Y1369" s="7">
        <f>IF(Working_Data[[#This Row],[churned]]="Active",1,0)</f>
        <v>1</v>
      </c>
      <c r="Z1369" s="7">
        <f>YEAR(Working_Data[[#This Row],[order_date]])</f>
        <v>2024</v>
      </c>
    </row>
    <row r="1370" spans="1:26" x14ac:dyDescent="0.25">
      <c r="A1370" t="s">
        <v>2790</v>
      </c>
      <c r="B1370" t="s">
        <v>38</v>
      </c>
      <c r="C1370" t="s">
        <v>39</v>
      </c>
      <c r="D1370" t="s">
        <v>23</v>
      </c>
      <c r="E1370" s="1">
        <v>45369</v>
      </c>
      <c r="F1370" t="s">
        <v>2791</v>
      </c>
      <c r="G1370" s="1">
        <v>45324</v>
      </c>
      <c r="H1370" t="s">
        <v>34</v>
      </c>
      <c r="I1370" t="s">
        <v>26</v>
      </c>
      <c r="J1370" t="s">
        <v>67</v>
      </c>
      <c r="K1370">
        <v>5</v>
      </c>
      <c r="L1370" s="3">
        <f>Working_Data[[#This Row],[price2]]/Working_Data[[#This Row],[quantity]]</f>
        <v>229.97800000000001</v>
      </c>
      <c r="M1370" s="3">
        <v>1149.8900000000001</v>
      </c>
      <c r="N1370" t="s">
        <v>35</v>
      </c>
      <c r="O1370">
        <v>19</v>
      </c>
      <c r="P1370" s="1">
        <v>45360</v>
      </c>
      <c r="Q1370">
        <v>351</v>
      </c>
      <c r="R1370" t="s">
        <v>29</v>
      </c>
      <c r="S1370">
        <v>4</v>
      </c>
      <c r="T1370" s="1">
        <v>45423</v>
      </c>
      <c r="U1370" t="s">
        <v>30</v>
      </c>
      <c r="V1370" t="str">
        <f>TEXT(WEEKDAY(Working_Data[[#This Row],[order_date]],1),"DDDD")</f>
        <v>Friday</v>
      </c>
      <c r="W1370" t="str">
        <f>TEXT(Working_Data[[#This Row],[order_date]],"mmmm")</f>
        <v>February</v>
      </c>
      <c r="X1370" s="7">
        <f>Working_Data[[#This Row],[last_order_date]]-Working_Data[[#This Row],[signup_date]]</f>
        <v>-9</v>
      </c>
      <c r="Y1370" s="7">
        <f>IF(Working_Data[[#This Row],[churned]]="Active",1,0)</f>
        <v>1</v>
      </c>
      <c r="Z1370" s="7">
        <f>YEAR(Working_Data[[#This Row],[order_date]])</f>
        <v>2024</v>
      </c>
    </row>
    <row r="1371" spans="1:26" x14ac:dyDescent="0.25">
      <c r="A1371" t="s">
        <v>2792</v>
      </c>
      <c r="B1371" t="s">
        <v>38</v>
      </c>
      <c r="C1371" t="s">
        <v>39</v>
      </c>
      <c r="D1371" t="s">
        <v>32</v>
      </c>
      <c r="E1371" s="1">
        <v>45028</v>
      </c>
      <c r="F1371" t="s">
        <v>2793</v>
      </c>
      <c r="G1371" s="1">
        <v>45324</v>
      </c>
      <c r="H1371" t="s">
        <v>34</v>
      </c>
      <c r="I1371" t="s">
        <v>26</v>
      </c>
      <c r="J1371" t="s">
        <v>67</v>
      </c>
      <c r="K1371">
        <v>3</v>
      </c>
      <c r="L1371" s="3">
        <f>Working_Data[[#This Row],[price2]]/Working_Data[[#This Row],[quantity]]</f>
        <v>59.550000000000004</v>
      </c>
      <c r="M1371" s="3">
        <v>178.65</v>
      </c>
      <c r="N1371" t="s">
        <v>28</v>
      </c>
      <c r="O1371">
        <v>40</v>
      </c>
      <c r="P1371" s="1">
        <v>45302</v>
      </c>
      <c r="Q1371">
        <v>73</v>
      </c>
      <c r="R1371" t="s">
        <v>29</v>
      </c>
      <c r="S1371">
        <v>4</v>
      </c>
      <c r="T1371" s="1">
        <v>45694</v>
      </c>
      <c r="U1371" t="s">
        <v>36</v>
      </c>
      <c r="V1371" t="str">
        <f>TEXT(WEEKDAY(Working_Data[[#This Row],[order_date]],1),"DDDD")</f>
        <v>Friday</v>
      </c>
      <c r="W1371" t="str">
        <f>TEXT(Working_Data[[#This Row],[order_date]],"mmmm")</f>
        <v>February</v>
      </c>
      <c r="X1371" s="7">
        <f>Working_Data[[#This Row],[last_order_date]]-Working_Data[[#This Row],[signup_date]]</f>
        <v>274</v>
      </c>
      <c r="Y1371" s="7">
        <f>IF(Working_Data[[#This Row],[churned]]="Active",1,0)</f>
        <v>1</v>
      </c>
      <c r="Z1371" s="7">
        <f>YEAR(Working_Data[[#This Row],[order_date]])</f>
        <v>2024</v>
      </c>
    </row>
    <row r="1372" spans="1:26" x14ac:dyDescent="0.25">
      <c r="A1372" t="s">
        <v>2794</v>
      </c>
      <c r="B1372" t="s">
        <v>38</v>
      </c>
      <c r="C1372" t="s">
        <v>82</v>
      </c>
      <c r="D1372" t="s">
        <v>56</v>
      </c>
      <c r="E1372" s="1">
        <v>45968</v>
      </c>
      <c r="F1372" t="s">
        <v>2795</v>
      </c>
      <c r="G1372" s="1">
        <v>45324</v>
      </c>
      <c r="H1372" t="s">
        <v>58</v>
      </c>
      <c r="I1372" t="s">
        <v>54</v>
      </c>
      <c r="J1372" t="s">
        <v>49</v>
      </c>
      <c r="K1372">
        <v>5</v>
      </c>
      <c r="L1372" s="3">
        <f>Working_Data[[#This Row],[price2]]/Working_Data[[#This Row],[quantity]]</f>
        <v>292.99599999999998</v>
      </c>
      <c r="M1372" s="3">
        <v>1464.98</v>
      </c>
      <c r="N1372" t="s">
        <v>35</v>
      </c>
      <c r="O1372">
        <v>30</v>
      </c>
      <c r="P1372" s="1">
        <v>45515</v>
      </c>
      <c r="Q1372">
        <v>382</v>
      </c>
      <c r="R1372" t="s">
        <v>43</v>
      </c>
      <c r="S1372">
        <v>3</v>
      </c>
      <c r="T1372" s="1">
        <v>45648</v>
      </c>
      <c r="U1372" t="s">
        <v>60</v>
      </c>
      <c r="V1372" t="str">
        <f>TEXT(WEEKDAY(Working_Data[[#This Row],[order_date]],1),"DDDD")</f>
        <v>Friday</v>
      </c>
      <c r="W1372" t="str">
        <f>TEXT(Working_Data[[#This Row],[order_date]],"mmmm")</f>
        <v>February</v>
      </c>
      <c r="X1372" s="7">
        <f>Working_Data[[#This Row],[last_order_date]]-Working_Data[[#This Row],[signup_date]]</f>
        <v>-453</v>
      </c>
      <c r="Y1372" s="7">
        <f>IF(Working_Data[[#This Row],[churned]]="Active",1,0)</f>
        <v>0</v>
      </c>
      <c r="Z1372" s="7">
        <f>YEAR(Working_Data[[#This Row],[order_date]])</f>
        <v>2024</v>
      </c>
    </row>
    <row r="1373" spans="1:26" x14ac:dyDescent="0.25">
      <c r="A1373" t="s">
        <v>2796</v>
      </c>
      <c r="B1373" t="s">
        <v>38</v>
      </c>
      <c r="C1373" t="s">
        <v>82</v>
      </c>
      <c r="D1373" t="s">
        <v>23</v>
      </c>
      <c r="E1373" s="1">
        <v>45447</v>
      </c>
      <c r="F1373" t="s">
        <v>2797</v>
      </c>
      <c r="G1373" s="1">
        <v>45324</v>
      </c>
      <c r="H1373" t="s">
        <v>58</v>
      </c>
      <c r="I1373" t="s">
        <v>48</v>
      </c>
      <c r="J1373" t="s">
        <v>27</v>
      </c>
      <c r="K1373">
        <v>3</v>
      </c>
      <c r="L1373" s="3">
        <f>Working_Data[[#This Row],[price2]]/Working_Data[[#This Row],[quantity]]</f>
        <v>162.52000000000001</v>
      </c>
      <c r="M1373" s="3">
        <v>487.56</v>
      </c>
      <c r="N1373" t="s">
        <v>35</v>
      </c>
      <c r="O1373">
        <v>7</v>
      </c>
      <c r="P1373" s="1">
        <v>45734</v>
      </c>
      <c r="Q1373">
        <v>396</v>
      </c>
      <c r="R1373" t="s">
        <v>43</v>
      </c>
      <c r="S1373">
        <v>3</v>
      </c>
      <c r="T1373" s="1">
        <v>45652</v>
      </c>
      <c r="U1373" t="s">
        <v>36</v>
      </c>
      <c r="V1373" t="str">
        <f>TEXT(WEEKDAY(Working_Data[[#This Row],[order_date]],1),"DDDD")</f>
        <v>Friday</v>
      </c>
      <c r="W1373" t="str">
        <f>TEXT(Working_Data[[#This Row],[order_date]],"mmmm")</f>
        <v>February</v>
      </c>
      <c r="X1373" s="7">
        <f>Working_Data[[#This Row],[last_order_date]]-Working_Data[[#This Row],[signup_date]]</f>
        <v>287</v>
      </c>
      <c r="Y1373" s="7">
        <f>IF(Working_Data[[#This Row],[churned]]="Active",1,0)</f>
        <v>0</v>
      </c>
      <c r="Z1373" s="7">
        <f>YEAR(Working_Data[[#This Row],[order_date]])</f>
        <v>2024</v>
      </c>
    </row>
    <row r="1374" spans="1:26" x14ac:dyDescent="0.25">
      <c r="A1374" t="s">
        <v>2798</v>
      </c>
      <c r="B1374" t="s">
        <v>45</v>
      </c>
      <c r="C1374" t="s">
        <v>82</v>
      </c>
      <c r="D1374" t="s">
        <v>77</v>
      </c>
      <c r="E1374" s="1">
        <v>45792</v>
      </c>
      <c r="F1374" t="s">
        <v>2799</v>
      </c>
      <c r="G1374" s="1">
        <v>45353</v>
      </c>
      <c r="H1374" t="s">
        <v>47</v>
      </c>
      <c r="I1374" t="s">
        <v>54</v>
      </c>
      <c r="J1374" t="s">
        <v>27</v>
      </c>
      <c r="K1374">
        <v>1</v>
      </c>
      <c r="L1374" s="3">
        <f>Working_Data[[#This Row],[price2]]/Working_Data[[#This Row],[quantity]]</f>
        <v>862.82</v>
      </c>
      <c r="M1374" s="3">
        <v>862.82</v>
      </c>
      <c r="N1374" t="s">
        <v>35</v>
      </c>
      <c r="O1374">
        <v>44</v>
      </c>
      <c r="P1374" s="1">
        <v>45722</v>
      </c>
      <c r="Q1374">
        <v>9</v>
      </c>
      <c r="R1374" t="s">
        <v>43</v>
      </c>
      <c r="S1374">
        <v>1</v>
      </c>
      <c r="T1374" s="1">
        <v>45736</v>
      </c>
      <c r="U1374" t="s">
        <v>60</v>
      </c>
      <c r="V1374" t="str">
        <f>TEXT(WEEKDAY(Working_Data[[#This Row],[order_date]],1),"DDDD")</f>
        <v>Saturday</v>
      </c>
      <c r="W1374" t="str">
        <f>TEXT(Working_Data[[#This Row],[order_date]],"mmmm")</f>
        <v>March</v>
      </c>
      <c r="X1374" s="7">
        <f>Working_Data[[#This Row],[last_order_date]]-Working_Data[[#This Row],[signup_date]]</f>
        <v>-70</v>
      </c>
      <c r="Y1374" s="7">
        <f>IF(Working_Data[[#This Row],[churned]]="Active",1,0)</f>
        <v>0</v>
      </c>
      <c r="Z1374" s="7">
        <f>YEAR(Working_Data[[#This Row],[order_date]])</f>
        <v>2024</v>
      </c>
    </row>
    <row r="1375" spans="1:26" x14ac:dyDescent="0.25">
      <c r="A1375" t="s">
        <v>2800</v>
      </c>
      <c r="B1375" t="s">
        <v>21</v>
      </c>
      <c r="C1375" t="s">
        <v>22</v>
      </c>
      <c r="D1375" t="s">
        <v>52</v>
      </c>
      <c r="E1375" s="1">
        <v>45482</v>
      </c>
      <c r="F1375" t="s">
        <v>2801</v>
      </c>
      <c r="G1375" s="1">
        <v>45353</v>
      </c>
      <c r="H1375" t="s">
        <v>47</v>
      </c>
      <c r="I1375" t="s">
        <v>26</v>
      </c>
      <c r="J1375" t="s">
        <v>27</v>
      </c>
      <c r="K1375">
        <v>3</v>
      </c>
      <c r="L1375" s="3">
        <f>Working_Data[[#This Row],[price2]]/Working_Data[[#This Row],[quantity]]</f>
        <v>353.86999999999995</v>
      </c>
      <c r="M1375" s="3">
        <v>1061.6099999999999</v>
      </c>
      <c r="N1375" t="s">
        <v>35</v>
      </c>
      <c r="O1375">
        <v>48</v>
      </c>
      <c r="P1375" s="1">
        <v>45870</v>
      </c>
      <c r="Q1375">
        <v>410</v>
      </c>
      <c r="R1375" t="s">
        <v>43</v>
      </c>
      <c r="S1375">
        <v>1</v>
      </c>
      <c r="T1375" s="1">
        <v>45548</v>
      </c>
      <c r="U1375" t="s">
        <v>60</v>
      </c>
      <c r="V1375" t="str">
        <f>TEXT(WEEKDAY(Working_Data[[#This Row],[order_date]],1),"DDDD")</f>
        <v>Saturday</v>
      </c>
      <c r="W1375" t="str">
        <f>TEXT(Working_Data[[#This Row],[order_date]],"mmmm")</f>
        <v>March</v>
      </c>
      <c r="X1375" s="7">
        <f>Working_Data[[#This Row],[last_order_date]]-Working_Data[[#This Row],[signup_date]]</f>
        <v>388</v>
      </c>
      <c r="Y1375" s="7">
        <f>IF(Working_Data[[#This Row],[churned]]="Active",1,0)</f>
        <v>0</v>
      </c>
      <c r="Z1375" s="7">
        <f>YEAR(Working_Data[[#This Row],[order_date]])</f>
        <v>2024</v>
      </c>
    </row>
    <row r="1376" spans="1:26" x14ac:dyDescent="0.25">
      <c r="A1376" t="s">
        <v>2802</v>
      </c>
      <c r="B1376" t="s">
        <v>21</v>
      </c>
      <c r="C1376" t="s">
        <v>39</v>
      </c>
      <c r="D1376" t="s">
        <v>52</v>
      </c>
      <c r="E1376" s="1">
        <v>45867</v>
      </c>
      <c r="F1376" t="s">
        <v>2803</v>
      </c>
      <c r="G1376" s="1">
        <v>45353</v>
      </c>
      <c r="H1376" t="s">
        <v>58</v>
      </c>
      <c r="I1376" t="s">
        <v>48</v>
      </c>
      <c r="J1376" t="s">
        <v>27</v>
      </c>
      <c r="K1376">
        <v>2</v>
      </c>
      <c r="L1376" s="3">
        <f>Working_Data[[#This Row],[price2]]/Working_Data[[#This Row],[quantity]]</f>
        <v>510.92</v>
      </c>
      <c r="M1376" s="3">
        <v>1021.84</v>
      </c>
      <c r="N1376" t="s">
        <v>28</v>
      </c>
      <c r="O1376">
        <v>12</v>
      </c>
      <c r="P1376" s="1">
        <v>45577</v>
      </c>
      <c r="Q1376">
        <v>331</v>
      </c>
      <c r="R1376" t="s">
        <v>43</v>
      </c>
      <c r="S1376">
        <v>4</v>
      </c>
      <c r="T1376" s="1">
        <v>45671</v>
      </c>
      <c r="U1376" t="s">
        <v>36</v>
      </c>
      <c r="V1376" t="str">
        <f>TEXT(WEEKDAY(Working_Data[[#This Row],[order_date]],1),"DDDD")</f>
        <v>Saturday</v>
      </c>
      <c r="W1376" t="str">
        <f>TEXT(Working_Data[[#This Row],[order_date]],"mmmm")</f>
        <v>March</v>
      </c>
      <c r="X1376" s="7">
        <f>Working_Data[[#This Row],[last_order_date]]-Working_Data[[#This Row],[signup_date]]</f>
        <v>-290</v>
      </c>
      <c r="Y1376" s="7">
        <f>IF(Working_Data[[#This Row],[churned]]="Active",1,0)</f>
        <v>0</v>
      </c>
      <c r="Z1376" s="7">
        <f>YEAR(Working_Data[[#This Row],[order_date]])</f>
        <v>2024</v>
      </c>
    </row>
    <row r="1377" spans="1:26" x14ac:dyDescent="0.25">
      <c r="A1377" t="s">
        <v>2804</v>
      </c>
      <c r="B1377" t="s">
        <v>21</v>
      </c>
      <c r="C1377" t="s">
        <v>82</v>
      </c>
      <c r="D1377" t="s">
        <v>23</v>
      </c>
      <c r="E1377" s="1">
        <v>45781</v>
      </c>
      <c r="F1377" t="s">
        <v>2805</v>
      </c>
      <c r="G1377" s="1">
        <v>45353</v>
      </c>
      <c r="H1377" t="s">
        <v>47</v>
      </c>
      <c r="I1377" t="s">
        <v>48</v>
      </c>
      <c r="J1377" t="s">
        <v>49</v>
      </c>
      <c r="K1377">
        <v>2</v>
      </c>
      <c r="L1377" s="3">
        <f>Working_Data[[#This Row],[price2]]/Working_Data[[#This Row],[quantity]]</f>
        <v>523.495</v>
      </c>
      <c r="M1377" s="3">
        <v>1046.99</v>
      </c>
      <c r="N1377" t="s">
        <v>28</v>
      </c>
      <c r="O1377">
        <v>41</v>
      </c>
      <c r="P1377" s="1">
        <v>45871</v>
      </c>
      <c r="Q1377">
        <v>467</v>
      </c>
      <c r="R1377" t="s">
        <v>29</v>
      </c>
      <c r="S1377">
        <v>1</v>
      </c>
      <c r="T1377" s="1">
        <v>45654</v>
      </c>
      <c r="U1377" t="s">
        <v>36</v>
      </c>
      <c r="V1377" t="str">
        <f>TEXT(WEEKDAY(Working_Data[[#This Row],[order_date]],1),"DDDD")</f>
        <v>Saturday</v>
      </c>
      <c r="W1377" t="str">
        <f>TEXT(Working_Data[[#This Row],[order_date]],"mmmm")</f>
        <v>March</v>
      </c>
      <c r="X1377" s="7">
        <f>Working_Data[[#This Row],[last_order_date]]-Working_Data[[#This Row],[signup_date]]</f>
        <v>90</v>
      </c>
      <c r="Y1377" s="7">
        <f>IF(Working_Data[[#This Row],[churned]]="Active",1,0)</f>
        <v>1</v>
      </c>
      <c r="Z1377" s="7">
        <f>YEAR(Working_Data[[#This Row],[order_date]])</f>
        <v>2024</v>
      </c>
    </row>
    <row r="1378" spans="1:26" x14ac:dyDescent="0.25">
      <c r="A1378" t="s">
        <v>2806</v>
      </c>
      <c r="B1378" t="s">
        <v>38</v>
      </c>
      <c r="C1378" t="s">
        <v>39</v>
      </c>
      <c r="D1378" t="s">
        <v>32</v>
      </c>
      <c r="E1378" s="1">
        <v>45428</v>
      </c>
      <c r="F1378" t="s">
        <v>2807</v>
      </c>
      <c r="G1378" s="1">
        <v>45384</v>
      </c>
      <c r="H1378" t="s">
        <v>41</v>
      </c>
      <c r="I1378" t="s">
        <v>63</v>
      </c>
      <c r="J1378" t="s">
        <v>59</v>
      </c>
      <c r="K1378">
        <v>1</v>
      </c>
      <c r="L1378" s="3">
        <f>Working_Data[[#This Row],[price2]]/Working_Data[[#This Row],[quantity]]</f>
        <v>1020.92</v>
      </c>
      <c r="M1378" s="3">
        <v>1020.92</v>
      </c>
      <c r="N1378" t="s">
        <v>35</v>
      </c>
      <c r="O1378">
        <v>33</v>
      </c>
      <c r="P1378" s="1">
        <v>45551</v>
      </c>
      <c r="Q1378">
        <v>455</v>
      </c>
      <c r="R1378" t="s">
        <v>43</v>
      </c>
      <c r="S1378">
        <v>4</v>
      </c>
      <c r="T1378" s="1">
        <v>45551</v>
      </c>
      <c r="U1378" t="s">
        <v>36</v>
      </c>
      <c r="V1378" t="str">
        <f>TEXT(WEEKDAY(Working_Data[[#This Row],[order_date]],1),"DDDD")</f>
        <v>Tuesday</v>
      </c>
      <c r="W1378" t="str">
        <f>TEXT(Working_Data[[#This Row],[order_date]],"mmmm")</f>
        <v>April</v>
      </c>
      <c r="X1378" s="7">
        <f>Working_Data[[#This Row],[last_order_date]]-Working_Data[[#This Row],[signup_date]]</f>
        <v>123</v>
      </c>
      <c r="Y1378" s="7">
        <f>IF(Working_Data[[#This Row],[churned]]="Active",1,0)</f>
        <v>0</v>
      </c>
      <c r="Z1378" s="7">
        <f>YEAR(Working_Data[[#This Row],[order_date]])</f>
        <v>2024</v>
      </c>
    </row>
    <row r="1379" spans="1:26" x14ac:dyDescent="0.25">
      <c r="A1379" t="s">
        <v>2808</v>
      </c>
      <c r="B1379" t="s">
        <v>45</v>
      </c>
      <c r="C1379" t="s">
        <v>82</v>
      </c>
      <c r="D1379" t="s">
        <v>77</v>
      </c>
      <c r="E1379" s="1">
        <v>45184</v>
      </c>
      <c r="F1379" t="s">
        <v>2809</v>
      </c>
      <c r="G1379" s="1">
        <v>45384</v>
      </c>
      <c r="H1379" t="s">
        <v>34</v>
      </c>
      <c r="I1379" t="s">
        <v>54</v>
      </c>
      <c r="J1379" t="s">
        <v>67</v>
      </c>
      <c r="K1379">
        <v>4</v>
      </c>
      <c r="L1379" s="3">
        <f>Working_Data[[#This Row],[price2]]/Working_Data[[#This Row],[quantity]]</f>
        <v>135.33500000000001</v>
      </c>
      <c r="M1379" s="3">
        <v>541.34</v>
      </c>
      <c r="N1379" t="s">
        <v>28</v>
      </c>
      <c r="O1379">
        <v>1</v>
      </c>
      <c r="P1379" s="1">
        <v>45813</v>
      </c>
      <c r="Q1379">
        <v>38</v>
      </c>
      <c r="R1379" t="s">
        <v>43</v>
      </c>
      <c r="S1379">
        <v>3</v>
      </c>
      <c r="T1379" s="1">
        <v>45854</v>
      </c>
      <c r="U1379" t="s">
        <v>36</v>
      </c>
      <c r="V1379" t="str">
        <f>TEXT(WEEKDAY(Working_Data[[#This Row],[order_date]],1),"DDDD")</f>
        <v>Tuesday</v>
      </c>
      <c r="W1379" t="str">
        <f>TEXT(Working_Data[[#This Row],[order_date]],"mmmm")</f>
        <v>April</v>
      </c>
      <c r="X1379" s="7">
        <f>Working_Data[[#This Row],[last_order_date]]-Working_Data[[#This Row],[signup_date]]</f>
        <v>629</v>
      </c>
      <c r="Y1379" s="7">
        <f>IF(Working_Data[[#This Row],[churned]]="Active",1,0)</f>
        <v>0</v>
      </c>
      <c r="Z1379" s="7">
        <f>YEAR(Working_Data[[#This Row],[order_date]])</f>
        <v>2024</v>
      </c>
    </row>
    <row r="1380" spans="1:26" x14ac:dyDescent="0.25">
      <c r="A1380" t="s">
        <v>2810</v>
      </c>
      <c r="B1380" t="s">
        <v>21</v>
      </c>
      <c r="C1380" t="s">
        <v>22</v>
      </c>
      <c r="D1380" t="s">
        <v>32</v>
      </c>
      <c r="E1380" s="1">
        <v>45776</v>
      </c>
      <c r="F1380" t="s">
        <v>2811</v>
      </c>
      <c r="G1380" s="1">
        <v>45384</v>
      </c>
      <c r="H1380" t="s">
        <v>47</v>
      </c>
      <c r="I1380" t="s">
        <v>54</v>
      </c>
      <c r="J1380" t="s">
        <v>49</v>
      </c>
      <c r="K1380">
        <v>1</v>
      </c>
      <c r="L1380" s="3">
        <f>Working_Data[[#This Row],[price2]]/Working_Data[[#This Row],[quantity]]</f>
        <v>380.52</v>
      </c>
      <c r="M1380" s="3">
        <v>380.52</v>
      </c>
      <c r="N1380" t="s">
        <v>35</v>
      </c>
      <c r="O1380">
        <v>39</v>
      </c>
      <c r="P1380" s="1">
        <v>45695</v>
      </c>
      <c r="Q1380">
        <v>313</v>
      </c>
      <c r="R1380" t="s">
        <v>29</v>
      </c>
      <c r="S1380">
        <v>1</v>
      </c>
      <c r="T1380" s="1">
        <v>45689</v>
      </c>
      <c r="U1380" t="s">
        <v>30</v>
      </c>
      <c r="V1380" t="str">
        <f>TEXT(WEEKDAY(Working_Data[[#This Row],[order_date]],1),"DDDD")</f>
        <v>Tuesday</v>
      </c>
      <c r="W1380" t="str">
        <f>TEXT(Working_Data[[#This Row],[order_date]],"mmmm")</f>
        <v>April</v>
      </c>
      <c r="X1380" s="7">
        <f>Working_Data[[#This Row],[last_order_date]]-Working_Data[[#This Row],[signup_date]]</f>
        <v>-81</v>
      </c>
      <c r="Y1380" s="7">
        <f>IF(Working_Data[[#This Row],[churned]]="Active",1,0)</f>
        <v>1</v>
      </c>
      <c r="Z1380" s="7">
        <f>YEAR(Working_Data[[#This Row],[order_date]])</f>
        <v>2024</v>
      </c>
    </row>
    <row r="1381" spans="1:26" x14ac:dyDescent="0.25">
      <c r="A1381" t="s">
        <v>2812</v>
      </c>
      <c r="B1381" t="s">
        <v>45</v>
      </c>
      <c r="C1381" t="s">
        <v>22</v>
      </c>
      <c r="D1381" t="s">
        <v>56</v>
      </c>
      <c r="E1381" s="1">
        <v>45475</v>
      </c>
      <c r="F1381" t="s">
        <v>2813</v>
      </c>
      <c r="G1381" s="1">
        <v>45384</v>
      </c>
      <c r="H1381" t="s">
        <v>58</v>
      </c>
      <c r="I1381" t="s">
        <v>63</v>
      </c>
      <c r="J1381" t="s">
        <v>59</v>
      </c>
      <c r="K1381">
        <v>5</v>
      </c>
      <c r="L1381" s="3">
        <f>Working_Data[[#This Row],[price2]]/Working_Data[[#This Row],[quantity]]</f>
        <v>231.45400000000001</v>
      </c>
      <c r="M1381" s="3">
        <v>1157.27</v>
      </c>
      <c r="N1381" t="s">
        <v>28</v>
      </c>
      <c r="O1381">
        <v>25</v>
      </c>
      <c r="P1381" s="1">
        <v>45830</v>
      </c>
      <c r="Q1381">
        <v>140</v>
      </c>
      <c r="R1381" t="s">
        <v>43</v>
      </c>
      <c r="S1381">
        <v>1</v>
      </c>
      <c r="T1381" s="1">
        <v>45805</v>
      </c>
      <c r="U1381" t="s">
        <v>60</v>
      </c>
      <c r="V1381" t="str">
        <f>TEXT(WEEKDAY(Working_Data[[#This Row],[order_date]],1),"DDDD")</f>
        <v>Tuesday</v>
      </c>
      <c r="W1381" t="str">
        <f>TEXT(Working_Data[[#This Row],[order_date]],"mmmm")</f>
        <v>April</v>
      </c>
      <c r="X1381" s="7">
        <f>Working_Data[[#This Row],[last_order_date]]-Working_Data[[#This Row],[signup_date]]</f>
        <v>355</v>
      </c>
      <c r="Y1381" s="7">
        <f>IF(Working_Data[[#This Row],[churned]]="Active",1,0)</f>
        <v>0</v>
      </c>
      <c r="Z1381" s="7">
        <f>YEAR(Working_Data[[#This Row],[order_date]])</f>
        <v>2024</v>
      </c>
    </row>
    <row r="1382" spans="1:26" x14ac:dyDescent="0.25">
      <c r="A1382" t="s">
        <v>2814</v>
      </c>
      <c r="B1382" t="s">
        <v>45</v>
      </c>
      <c r="C1382" t="s">
        <v>22</v>
      </c>
      <c r="D1382" t="s">
        <v>52</v>
      </c>
      <c r="E1382" s="1">
        <v>45287</v>
      </c>
      <c r="F1382" t="s">
        <v>2815</v>
      </c>
      <c r="G1382" s="1">
        <v>45384</v>
      </c>
      <c r="H1382" t="s">
        <v>58</v>
      </c>
      <c r="I1382" t="s">
        <v>54</v>
      </c>
      <c r="J1382" t="s">
        <v>64</v>
      </c>
      <c r="K1382">
        <v>2</v>
      </c>
      <c r="L1382" s="3">
        <f>Working_Data[[#This Row],[price2]]/Working_Data[[#This Row],[quantity]]</f>
        <v>405.55500000000001</v>
      </c>
      <c r="M1382" s="3">
        <v>811.11</v>
      </c>
      <c r="N1382" t="s">
        <v>35</v>
      </c>
      <c r="O1382">
        <v>35</v>
      </c>
      <c r="P1382" s="1">
        <v>45578</v>
      </c>
      <c r="Q1382">
        <v>202</v>
      </c>
      <c r="R1382" t="s">
        <v>43</v>
      </c>
      <c r="S1382">
        <v>3</v>
      </c>
      <c r="T1382" s="1">
        <v>45556</v>
      </c>
      <c r="U1382" t="s">
        <v>36</v>
      </c>
      <c r="V1382" t="str">
        <f>TEXT(WEEKDAY(Working_Data[[#This Row],[order_date]],1),"DDDD")</f>
        <v>Tuesday</v>
      </c>
      <c r="W1382" t="str">
        <f>TEXT(Working_Data[[#This Row],[order_date]],"mmmm")</f>
        <v>April</v>
      </c>
      <c r="X1382" s="7">
        <f>Working_Data[[#This Row],[last_order_date]]-Working_Data[[#This Row],[signup_date]]</f>
        <v>291</v>
      </c>
      <c r="Y1382" s="7">
        <f>IF(Working_Data[[#This Row],[churned]]="Active",1,0)</f>
        <v>0</v>
      </c>
      <c r="Z1382" s="7">
        <f>YEAR(Working_Data[[#This Row],[order_date]])</f>
        <v>2024</v>
      </c>
    </row>
    <row r="1383" spans="1:26" x14ac:dyDescent="0.25">
      <c r="A1383" t="s">
        <v>2816</v>
      </c>
      <c r="B1383" t="s">
        <v>38</v>
      </c>
      <c r="C1383" t="s">
        <v>22</v>
      </c>
      <c r="D1383" t="s">
        <v>56</v>
      </c>
      <c r="E1383" s="1">
        <v>45530</v>
      </c>
      <c r="F1383" t="s">
        <v>2817</v>
      </c>
      <c r="G1383" s="1">
        <v>45414</v>
      </c>
      <c r="H1383" t="s">
        <v>41</v>
      </c>
      <c r="I1383" t="s">
        <v>54</v>
      </c>
      <c r="J1383" t="s">
        <v>59</v>
      </c>
      <c r="K1383">
        <v>3</v>
      </c>
      <c r="L1383" s="3">
        <f>Working_Data[[#This Row],[price2]]/Working_Data[[#This Row],[quantity]]</f>
        <v>461.85666666666663</v>
      </c>
      <c r="M1383" s="3">
        <v>1385.57</v>
      </c>
      <c r="N1383" t="s">
        <v>50</v>
      </c>
      <c r="O1383">
        <v>44</v>
      </c>
      <c r="P1383" s="1">
        <v>45834</v>
      </c>
      <c r="Q1383">
        <v>150</v>
      </c>
      <c r="R1383" t="s">
        <v>29</v>
      </c>
      <c r="S1383">
        <v>1</v>
      </c>
      <c r="T1383" s="1">
        <v>45643</v>
      </c>
      <c r="U1383" t="s">
        <v>30</v>
      </c>
      <c r="V1383" t="str">
        <f>TEXT(WEEKDAY(Working_Data[[#This Row],[order_date]],1),"DDDD")</f>
        <v>Thursday</v>
      </c>
      <c r="W1383" t="str">
        <f>TEXT(Working_Data[[#This Row],[order_date]],"mmmm")</f>
        <v>May</v>
      </c>
      <c r="X1383" s="7">
        <f>Working_Data[[#This Row],[last_order_date]]-Working_Data[[#This Row],[signup_date]]</f>
        <v>304</v>
      </c>
      <c r="Y1383" s="7">
        <f>IF(Working_Data[[#This Row],[churned]]="Active",1,0)</f>
        <v>1</v>
      </c>
      <c r="Z1383" s="7">
        <f>YEAR(Working_Data[[#This Row],[order_date]])</f>
        <v>2024</v>
      </c>
    </row>
    <row r="1384" spans="1:26" x14ac:dyDescent="0.25">
      <c r="A1384" t="s">
        <v>2818</v>
      </c>
      <c r="B1384" t="s">
        <v>38</v>
      </c>
      <c r="C1384" t="s">
        <v>39</v>
      </c>
      <c r="D1384" t="s">
        <v>56</v>
      </c>
      <c r="E1384" s="1">
        <v>45715</v>
      </c>
      <c r="F1384" t="s">
        <v>2819</v>
      </c>
      <c r="G1384" s="1">
        <v>45414</v>
      </c>
      <c r="H1384" t="s">
        <v>25</v>
      </c>
      <c r="I1384" t="s">
        <v>48</v>
      </c>
      <c r="J1384" t="s">
        <v>67</v>
      </c>
      <c r="K1384">
        <v>5</v>
      </c>
      <c r="L1384" s="3">
        <f>Working_Data[[#This Row],[price2]]/Working_Data[[#This Row],[quantity]]</f>
        <v>194.63800000000001</v>
      </c>
      <c r="M1384" s="3">
        <v>973.19</v>
      </c>
      <c r="N1384" t="s">
        <v>35</v>
      </c>
      <c r="O1384">
        <v>37</v>
      </c>
      <c r="P1384" s="1">
        <v>45689</v>
      </c>
      <c r="Q1384">
        <v>371</v>
      </c>
      <c r="R1384" t="s">
        <v>43</v>
      </c>
      <c r="S1384">
        <v>2</v>
      </c>
      <c r="T1384" s="1">
        <v>45563</v>
      </c>
      <c r="U1384" t="s">
        <v>60</v>
      </c>
      <c r="V1384" t="str">
        <f>TEXT(WEEKDAY(Working_Data[[#This Row],[order_date]],1),"DDDD")</f>
        <v>Thursday</v>
      </c>
      <c r="W1384" t="str">
        <f>TEXT(Working_Data[[#This Row],[order_date]],"mmmm")</f>
        <v>May</v>
      </c>
      <c r="X1384" s="7">
        <f>Working_Data[[#This Row],[last_order_date]]-Working_Data[[#This Row],[signup_date]]</f>
        <v>-26</v>
      </c>
      <c r="Y1384" s="7">
        <f>IF(Working_Data[[#This Row],[churned]]="Active",1,0)</f>
        <v>0</v>
      </c>
      <c r="Z1384" s="7">
        <f>YEAR(Working_Data[[#This Row],[order_date]])</f>
        <v>2024</v>
      </c>
    </row>
    <row r="1385" spans="1:26" x14ac:dyDescent="0.25">
      <c r="A1385" t="s">
        <v>2820</v>
      </c>
      <c r="B1385" t="s">
        <v>38</v>
      </c>
      <c r="C1385" t="s">
        <v>22</v>
      </c>
      <c r="D1385" t="s">
        <v>52</v>
      </c>
      <c r="E1385" s="1">
        <v>45349</v>
      </c>
      <c r="F1385" t="s">
        <v>2821</v>
      </c>
      <c r="G1385" s="1">
        <v>45414</v>
      </c>
      <c r="H1385" t="s">
        <v>34</v>
      </c>
      <c r="I1385" t="s">
        <v>42</v>
      </c>
      <c r="J1385" t="s">
        <v>49</v>
      </c>
      <c r="K1385">
        <v>5</v>
      </c>
      <c r="L1385" s="3">
        <f>Working_Data[[#This Row],[price2]]/Working_Data[[#This Row],[quantity]]</f>
        <v>184.268</v>
      </c>
      <c r="M1385" s="3">
        <v>921.34</v>
      </c>
      <c r="N1385" t="s">
        <v>35</v>
      </c>
      <c r="O1385">
        <v>26</v>
      </c>
      <c r="P1385" s="1">
        <v>45651</v>
      </c>
      <c r="Q1385">
        <v>337</v>
      </c>
      <c r="R1385" t="s">
        <v>29</v>
      </c>
      <c r="S1385">
        <v>4</v>
      </c>
      <c r="T1385" s="1">
        <v>45837</v>
      </c>
      <c r="U1385" t="s">
        <v>60</v>
      </c>
      <c r="V1385" t="str">
        <f>TEXT(WEEKDAY(Working_Data[[#This Row],[order_date]],1),"DDDD")</f>
        <v>Thursday</v>
      </c>
      <c r="W1385" t="str">
        <f>TEXT(Working_Data[[#This Row],[order_date]],"mmmm")</f>
        <v>May</v>
      </c>
      <c r="X1385" s="7">
        <f>Working_Data[[#This Row],[last_order_date]]-Working_Data[[#This Row],[signup_date]]</f>
        <v>302</v>
      </c>
      <c r="Y1385" s="7">
        <f>IF(Working_Data[[#This Row],[churned]]="Active",1,0)</f>
        <v>1</v>
      </c>
      <c r="Z1385" s="7">
        <f>YEAR(Working_Data[[#This Row],[order_date]])</f>
        <v>2024</v>
      </c>
    </row>
    <row r="1386" spans="1:26" x14ac:dyDescent="0.25">
      <c r="A1386" t="s">
        <v>2822</v>
      </c>
      <c r="B1386" t="s">
        <v>21</v>
      </c>
      <c r="C1386" t="s">
        <v>22</v>
      </c>
      <c r="D1386" t="s">
        <v>23</v>
      </c>
      <c r="E1386" s="1">
        <v>45302</v>
      </c>
      <c r="F1386" t="s">
        <v>2823</v>
      </c>
      <c r="G1386" s="1">
        <v>45414</v>
      </c>
      <c r="H1386" t="s">
        <v>47</v>
      </c>
      <c r="I1386" t="s">
        <v>26</v>
      </c>
      <c r="J1386" t="s">
        <v>49</v>
      </c>
      <c r="K1386">
        <v>1</v>
      </c>
      <c r="L1386" s="3">
        <f>Working_Data[[#This Row],[price2]]/Working_Data[[#This Row],[quantity]]</f>
        <v>961.38</v>
      </c>
      <c r="M1386" s="3">
        <v>961.38</v>
      </c>
      <c r="N1386" t="s">
        <v>50</v>
      </c>
      <c r="O1386">
        <v>1</v>
      </c>
      <c r="P1386" s="1">
        <v>45823</v>
      </c>
      <c r="Q1386">
        <v>146</v>
      </c>
      <c r="R1386" t="s">
        <v>43</v>
      </c>
      <c r="S1386">
        <v>2</v>
      </c>
      <c r="T1386" s="1">
        <v>45303</v>
      </c>
      <c r="U1386" t="s">
        <v>30</v>
      </c>
      <c r="V1386" t="str">
        <f>TEXT(WEEKDAY(Working_Data[[#This Row],[order_date]],1),"DDDD")</f>
        <v>Thursday</v>
      </c>
      <c r="W1386" t="str">
        <f>TEXT(Working_Data[[#This Row],[order_date]],"mmmm")</f>
        <v>May</v>
      </c>
      <c r="X1386" s="7">
        <f>Working_Data[[#This Row],[last_order_date]]-Working_Data[[#This Row],[signup_date]]</f>
        <v>521</v>
      </c>
      <c r="Y1386" s="7">
        <f>IF(Working_Data[[#This Row],[churned]]="Active",1,0)</f>
        <v>0</v>
      </c>
      <c r="Z1386" s="7">
        <f>YEAR(Working_Data[[#This Row],[order_date]])</f>
        <v>2024</v>
      </c>
    </row>
    <row r="1387" spans="1:26" x14ac:dyDescent="0.25">
      <c r="A1387" t="s">
        <v>2824</v>
      </c>
      <c r="B1387" t="s">
        <v>38</v>
      </c>
      <c r="C1387" t="s">
        <v>82</v>
      </c>
      <c r="D1387" t="s">
        <v>23</v>
      </c>
      <c r="E1387" s="1">
        <v>45638</v>
      </c>
      <c r="F1387" t="s">
        <v>2825</v>
      </c>
      <c r="G1387" s="1">
        <v>45414</v>
      </c>
      <c r="H1387" t="s">
        <v>58</v>
      </c>
      <c r="I1387" t="s">
        <v>26</v>
      </c>
      <c r="J1387" t="s">
        <v>49</v>
      </c>
      <c r="K1387">
        <v>1</v>
      </c>
      <c r="L1387" s="3">
        <f>Working_Data[[#This Row],[price2]]/Working_Data[[#This Row],[quantity]]</f>
        <v>1480.59</v>
      </c>
      <c r="M1387" s="3">
        <v>1480.59</v>
      </c>
      <c r="N1387" t="s">
        <v>50</v>
      </c>
      <c r="O1387">
        <v>40</v>
      </c>
      <c r="P1387" s="1">
        <v>45742</v>
      </c>
      <c r="Q1387">
        <v>250</v>
      </c>
      <c r="R1387" t="s">
        <v>29</v>
      </c>
      <c r="S1387">
        <v>5</v>
      </c>
      <c r="T1387" s="1">
        <v>45684</v>
      </c>
      <c r="U1387" t="s">
        <v>36</v>
      </c>
      <c r="V1387" t="str">
        <f>TEXT(WEEKDAY(Working_Data[[#This Row],[order_date]],1),"DDDD")</f>
        <v>Thursday</v>
      </c>
      <c r="W1387" t="str">
        <f>TEXT(Working_Data[[#This Row],[order_date]],"mmmm")</f>
        <v>May</v>
      </c>
      <c r="X1387" s="7">
        <f>Working_Data[[#This Row],[last_order_date]]-Working_Data[[#This Row],[signup_date]]</f>
        <v>104</v>
      </c>
      <c r="Y1387" s="7">
        <f>IF(Working_Data[[#This Row],[churned]]="Active",1,0)</f>
        <v>1</v>
      </c>
      <c r="Z1387" s="7">
        <f>YEAR(Working_Data[[#This Row],[order_date]])</f>
        <v>2024</v>
      </c>
    </row>
    <row r="1388" spans="1:26" x14ac:dyDescent="0.25">
      <c r="A1388" t="s">
        <v>2826</v>
      </c>
      <c r="B1388" t="s">
        <v>21</v>
      </c>
      <c r="C1388" t="s">
        <v>82</v>
      </c>
      <c r="D1388" t="s">
        <v>52</v>
      </c>
      <c r="E1388" s="1">
        <v>45862</v>
      </c>
      <c r="F1388" t="s">
        <v>2827</v>
      </c>
      <c r="G1388" s="1">
        <v>45414</v>
      </c>
      <c r="H1388" t="s">
        <v>25</v>
      </c>
      <c r="I1388" t="s">
        <v>48</v>
      </c>
      <c r="J1388" t="s">
        <v>67</v>
      </c>
      <c r="K1388">
        <v>1</v>
      </c>
      <c r="L1388" s="3">
        <f>Working_Data[[#This Row],[price2]]/Working_Data[[#This Row],[quantity]]</f>
        <v>348.41</v>
      </c>
      <c r="M1388" s="3">
        <v>348.41</v>
      </c>
      <c r="N1388" t="s">
        <v>28</v>
      </c>
      <c r="O1388">
        <v>48</v>
      </c>
      <c r="P1388" s="1">
        <v>45648</v>
      </c>
      <c r="Q1388">
        <v>120</v>
      </c>
      <c r="R1388" t="s">
        <v>43</v>
      </c>
      <c r="S1388">
        <v>5</v>
      </c>
      <c r="T1388" s="1">
        <v>45661</v>
      </c>
      <c r="U1388" t="s">
        <v>30</v>
      </c>
      <c r="V1388" t="str">
        <f>TEXT(WEEKDAY(Working_Data[[#This Row],[order_date]],1),"DDDD")</f>
        <v>Thursday</v>
      </c>
      <c r="W1388" t="str">
        <f>TEXT(Working_Data[[#This Row],[order_date]],"mmmm")</f>
        <v>May</v>
      </c>
      <c r="X1388" s="7">
        <f>Working_Data[[#This Row],[last_order_date]]-Working_Data[[#This Row],[signup_date]]</f>
        <v>-214</v>
      </c>
      <c r="Y1388" s="7">
        <f>IF(Working_Data[[#This Row],[churned]]="Active",1,0)</f>
        <v>0</v>
      </c>
      <c r="Z1388" s="7">
        <f>YEAR(Working_Data[[#This Row],[order_date]])</f>
        <v>2024</v>
      </c>
    </row>
    <row r="1389" spans="1:26" x14ac:dyDescent="0.25">
      <c r="A1389" t="s">
        <v>2828</v>
      </c>
      <c r="B1389" t="s">
        <v>21</v>
      </c>
      <c r="C1389" t="s">
        <v>39</v>
      </c>
      <c r="D1389" t="s">
        <v>52</v>
      </c>
      <c r="E1389" s="1">
        <v>45270</v>
      </c>
      <c r="F1389" t="s">
        <v>2829</v>
      </c>
      <c r="G1389" s="1">
        <v>45414</v>
      </c>
      <c r="H1389" t="s">
        <v>25</v>
      </c>
      <c r="I1389" t="s">
        <v>63</v>
      </c>
      <c r="J1389" t="s">
        <v>67</v>
      </c>
      <c r="K1389">
        <v>3</v>
      </c>
      <c r="L1389" s="3">
        <f>Working_Data[[#This Row],[price2]]/Working_Data[[#This Row],[quantity]]</f>
        <v>122.09333333333332</v>
      </c>
      <c r="M1389" s="3">
        <v>366.28</v>
      </c>
      <c r="N1389" t="s">
        <v>35</v>
      </c>
      <c r="O1389">
        <v>13</v>
      </c>
      <c r="P1389" s="1">
        <v>45662</v>
      </c>
      <c r="Q1389">
        <v>234</v>
      </c>
      <c r="R1389" t="s">
        <v>43</v>
      </c>
      <c r="S1389">
        <v>3</v>
      </c>
      <c r="T1389" s="1">
        <v>45795</v>
      </c>
      <c r="U1389" t="s">
        <v>30</v>
      </c>
      <c r="V1389" t="str">
        <f>TEXT(WEEKDAY(Working_Data[[#This Row],[order_date]],1),"DDDD")</f>
        <v>Thursday</v>
      </c>
      <c r="W1389" t="str">
        <f>TEXT(Working_Data[[#This Row],[order_date]],"mmmm")</f>
        <v>May</v>
      </c>
      <c r="X1389" s="7">
        <f>Working_Data[[#This Row],[last_order_date]]-Working_Data[[#This Row],[signup_date]]</f>
        <v>392</v>
      </c>
      <c r="Y1389" s="7">
        <f>IF(Working_Data[[#This Row],[churned]]="Active",1,0)</f>
        <v>0</v>
      </c>
      <c r="Z1389" s="7">
        <f>YEAR(Working_Data[[#This Row],[order_date]])</f>
        <v>2024</v>
      </c>
    </row>
    <row r="1390" spans="1:26" x14ac:dyDescent="0.25">
      <c r="A1390" t="s">
        <v>2830</v>
      </c>
      <c r="B1390" t="s">
        <v>21</v>
      </c>
      <c r="C1390" t="s">
        <v>22</v>
      </c>
      <c r="D1390" t="s">
        <v>77</v>
      </c>
      <c r="E1390" s="1">
        <v>45935</v>
      </c>
      <c r="F1390" t="s">
        <v>2831</v>
      </c>
      <c r="G1390" s="1">
        <v>45414</v>
      </c>
      <c r="H1390" t="s">
        <v>34</v>
      </c>
      <c r="I1390" t="s">
        <v>26</v>
      </c>
      <c r="J1390" t="s">
        <v>67</v>
      </c>
      <c r="K1390">
        <v>3</v>
      </c>
      <c r="L1390" s="3">
        <f>Working_Data[[#This Row],[price2]]/Working_Data[[#This Row],[quantity]]</f>
        <v>178.83</v>
      </c>
      <c r="M1390" s="3">
        <v>536.49</v>
      </c>
      <c r="N1390" t="s">
        <v>35</v>
      </c>
      <c r="O1390">
        <v>49</v>
      </c>
      <c r="P1390" s="1">
        <v>45363</v>
      </c>
      <c r="Q1390">
        <v>272</v>
      </c>
      <c r="R1390" t="s">
        <v>43</v>
      </c>
      <c r="S1390">
        <v>1</v>
      </c>
      <c r="T1390" s="1">
        <v>45761</v>
      </c>
      <c r="U1390" t="s">
        <v>60</v>
      </c>
      <c r="V1390" t="str">
        <f>TEXT(WEEKDAY(Working_Data[[#This Row],[order_date]],1),"DDDD")</f>
        <v>Thursday</v>
      </c>
      <c r="W1390" t="str">
        <f>TEXT(Working_Data[[#This Row],[order_date]],"mmmm")</f>
        <v>May</v>
      </c>
      <c r="X1390" s="7">
        <f>Working_Data[[#This Row],[last_order_date]]-Working_Data[[#This Row],[signup_date]]</f>
        <v>-572</v>
      </c>
      <c r="Y1390" s="7">
        <f>IF(Working_Data[[#This Row],[churned]]="Active",1,0)</f>
        <v>0</v>
      </c>
      <c r="Z1390" s="7">
        <f>YEAR(Working_Data[[#This Row],[order_date]])</f>
        <v>2024</v>
      </c>
    </row>
    <row r="1391" spans="1:26" x14ac:dyDescent="0.25">
      <c r="A1391" t="s">
        <v>2832</v>
      </c>
      <c r="B1391" t="s">
        <v>38</v>
      </c>
      <c r="C1391" t="s">
        <v>39</v>
      </c>
      <c r="D1391" t="s">
        <v>23</v>
      </c>
      <c r="E1391" s="1">
        <v>45704</v>
      </c>
      <c r="F1391" t="s">
        <v>2833</v>
      </c>
      <c r="G1391" s="1">
        <v>45445</v>
      </c>
      <c r="H1391" t="s">
        <v>41</v>
      </c>
      <c r="I1391" t="s">
        <v>26</v>
      </c>
      <c r="J1391" t="s">
        <v>27</v>
      </c>
      <c r="K1391">
        <v>1</v>
      </c>
      <c r="L1391" s="3">
        <f>Working_Data[[#This Row],[price2]]/Working_Data[[#This Row],[quantity]]</f>
        <v>1121.1400000000001</v>
      </c>
      <c r="M1391" s="3">
        <v>1121.1400000000001</v>
      </c>
      <c r="N1391" t="s">
        <v>50</v>
      </c>
      <c r="O1391">
        <v>39</v>
      </c>
      <c r="P1391" s="1">
        <v>45646</v>
      </c>
      <c r="Q1391">
        <v>31</v>
      </c>
      <c r="R1391" t="s">
        <v>29</v>
      </c>
      <c r="S1391">
        <v>4</v>
      </c>
      <c r="T1391" s="1">
        <v>45623</v>
      </c>
      <c r="U1391" t="s">
        <v>60</v>
      </c>
      <c r="V1391" t="str">
        <f>TEXT(WEEKDAY(Working_Data[[#This Row],[order_date]],1),"DDDD")</f>
        <v>Sunday</v>
      </c>
      <c r="W1391" t="str">
        <f>TEXT(Working_Data[[#This Row],[order_date]],"mmmm")</f>
        <v>June</v>
      </c>
      <c r="X1391" s="7">
        <f>Working_Data[[#This Row],[last_order_date]]-Working_Data[[#This Row],[signup_date]]</f>
        <v>-58</v>
      </c>
      <c r="Y1391" s="7">
        <f>IF(Working_Data[[#This Row],[churned]]="Active",1,0)</f>
        <v>1</v>
      </c>
      <c r="Z1391" s="7">
        <f>YEAR(Working_Data[[#This Row],[order_date]])</f>
        <v>2024</v>
      </c>
    </row>
    <row r="1392" spans="1:26" x14ac:dyDescent="0.25">
      <c r="A1392" t="s">
        <v>2834</v>
      </c>
      <c r="B1392" t="s">
        <v>45</v>
      </c>
      <c r="C1392" t="s">
        <v>82</v>
      </c>
      <c r="D1392" t="s">
        <v>23</v>
      </c>
      <c r="E1392" s="1">
        <v>45401</v>
      </c>
      <c r="F1392" t="s">
        <v>2835</v>
      </c>
      <c r="G1392" s="1">
        <v>45445</v>
      </c>
      <c r="H1392" t="s">
        <v>34</v>
      </c>
      <c r="I1392" t="s">
        <v>42</v>
      </c>
      <c r="J1392" t="s">
        <v>49</v>
      </c>
      <c r="K1392">
        <v>4</v>
      </c>
      <c r="L1392" s="3">
        <f>Working_Data[[#This Row],[price2]]/Working_Data[[#This Row],[quantity]]</f>
        <v>255.1</v>
      </c>
      <c r="M1392" s="3">
        <v>1020.4</v>
      </c>
      <c r="N1392" t="s">
        <v>28</v>
      </c>
      <c r="O1392">
        <v>5</v>
      </c>
      <c r="P1392" s="1">
        <v>45684</v>
      </c>
      <c r="Q1392">
        <v>73</v>
      </c>
      <c r="R1392" t="s">
        <v>43</v>
      </c>
      <c r="S1392">
        <v>5</v>
      </c>
      <c r="T1392" s="1">
        <v>45301</v>
      </c>
      <c r="U1392" t="s">
        <v>30</v>
      </c>
      <c r="V1392" t="str">
        <f>TEXT(WEEKDAY(Working_Data[[#This Row],[order_date]],1),"DDDD")</f>
        <v>Sunday</v>
      </c>
      <c r="W1392" t="str">
        <f>TEXT(Working_Data[[#This Row],[order_date]],"mmmm")</f>
        <v>June</v>
      </c>
      <c r="X1392" s="7">
        <f>Working_Data[[#This Row],[last_order_date]]-Working_Data[[#This Row],[signup_date]]</f>
        <v>283</v>
      </c>
      <c r="Y1392" s="7">
        <f>IF(Working_Data[[#This Row],[churned]]="Active",1,0)</f>
        <v>0</v>
      </c>
      <c r="Z1392" s="7">
        <f>YEAR(Working_Data[[#This Row],[order_date]])</f>
        <v>2024</v>
      </c>
    </row>
    <row r="1393" spans="1:26" x14ac:dyDescent="0.25">
      <c r="A1393" t="s">
        <v>2836</v>
      </c>
      <c r="B1393" t="s">
        <v>45</v>
      </c>
      <c r="C1393" t="s">
        <v>39</v>
      </c>
      <c r="D1393" t="s">
        <v>32</v>
      </c>
      <c r="E1393" s="1">
        <v>45795</v>
      </c>
      <c r="F1393" t="s">
        <v>2837</v>
      </c>
      <c r="G1393" s="1">
        <v>45445</v>
      </c>
      <c r="H1393" t="s">
        <v>25</v>
      </c>
      <c r="I1393" t="s">
        <v>48</v>
      </c>
      <c r="J1393" t="s">
        <v>49</v>
      </c>
      <c r="K1393">
        <v>5</v>
      </c>
      <c r="L1393" s="3">
        <f>Working_Data[[#This Row],[price2]]/Working_Data[[#This Row],[quantity]]</f>
        <v>109.718</v>
      </c>
      <c r="M1393" s="3">
        <v>548.59</v>
      </c>
      <c r="N1393" t="s">
        <v>35</v>
      </c>
      <c r="O1393">
        <v>50</v>
      </c>
      <c r="P1393" s="1">
        <v>45964</v>
      </c>
      <c r="Q1393">
        <v>311</v>
      </c>
      <c r="R1393" t="s">
        <v>29</v>
      </c>
      <c r="S1393">
        <v>5</v>
      </c>
      <c r="T1393" s="1">
        <v>45755</v>
      </c>
      <c r="U1393" t="s">
        <v>36</v>
      </c>
      <c r="V1393" t="str">
        <f>TEXT(WEEKDAY(Working_Data[[#This Row],[order_date]],1),"DDDD")</f>
        <v>Sunday</v>
      </c>
      <c r="W1393" t="str">
        <f>TEXT(Working_Data[[#This Row],[order_date]],"mmmm")</f>
        <v>June</v>
      </c>
      <c r="X1393" s="7">
        <f>Working_Data[[#This Row],[last_order_date]]-Working_Data[[#This Row],[signup_date]]</f>
        <v>169</v>
      </c>
      <c r="Y1393" s="7">
        <f>IF(Working_Data[[#This Row],[churned]]="Active",1,0)</f>
        <v>1</v>
      </c>
      <c r="Z1393" s="7">
        <f>YEAR(Working_Data[[#This Row],[order_date]])</f>
        <v>2024</v>
      </c>
    </row>
    <row r="1394" spans="1:26" x14ac:dyDescent="0.25">
      <c r="A1394" t="s">
        <v>2838</v>
      </c>
      <c r="B1394" t="s">
        <v>45</v>
      </c>
      <c r="C1394" t="s">
        <v>22</v>
      </c>
      <c r="D1394" t="s">
        <v>56</v>
      </c>
      <c r="E1394" s="1">
        <v>45273</v>
      </c>
      <c r="F1394" t="s">
        <v>2839</v>
      </c>
      <c r="G1394" s="1">
        <v>45445</v>
      </c>
      <c r="H1394" t="s">
        <v>47</v>
      </c>
      <c r="I1394" t="s">
        <v>48</v>
      </c>
      <c r="J1394" t="s">
        <v>59</v>
      </c>
      <c r="K1394">
        <v>1</v>
      </c>
      <c r="L1394" s="3">
        <f>Working_Data[[#This Row],[price2]]/Working_Data[[#This Row],[quantity]]</f>
        <v>1073.18</v>
      </c>
      <c r="M1394" s="3">
        <v>1073.18</v>
      </c>
      <c r="N1394" t="s">
        <v>35</v>
      </c>
      <c r="O1394">
        <v>1</v>
      </c>
      <c r="P1394" s="1">
        <v>45394</v>
      </c>
      <c r="Q1394">
        <v>96</v>
      </c>
      <c r="R1394" t="s">
        <v>43</v>
      </c>
      <c r="S1394">
        <v>1</v>
      </c>
      <c r="T1394" s="1">
        <v>45558</v>
      </c>
      <c r="U1394" t="s">
        <v>60</v>
      </c>
      <c r="V1394" t="str">
        <f>TEXT(WEEKDAY(Working_Data[[#This Row],[order_date]],1),"DDDD")</f>
        <v>Sunday</v>
      </c>
      <c r="W1394" t="str">
        <f>TEXT(Working_Data[[#This Row],[order_date]],"mmmm")</f>
        <v>June</v>
      </c>
      <c r="X1394" s="7">
        <f>Working_Data[[#This Row],[last_order_date]]-Working_Data[[#This Row],[signup_date]]</f>
        <v>121</v>
      </c>
      <c r="Y1394" s="7">
        <f>IF(Working_Data[[#This Row],[churned]]="Active",1,0)</f>
        <v>0</v>
      </c>
      <c r="Z1394" s="7">
        <f>YEAR(Working_Data[[#This Row],[order_date]])</f>
        <v>2024</v>
      </c>
    </row>
    <row r="1395" spans="1:26" x14ac:dyDescent="0.25">
      <c r="A1395" t="s">
        <v>2840</v>
      </c>
      <c r="B1395" t="s">
        <v>45</v>
      </c>
      <c r="C1395" t="s">
        <v>39</v>
      </c>
      <c r="D1395" t="s">
        <v>77</v>
      </c>
      <c r="E1395" s="1">
        <v>45390</v>
      </c>
      <c r="F1395" t="s">
        <v>2841</v>
      </c>
      <c r="G1395" s="1">
        <v>45445</v>
      </c>
      <c r="H1395" t="s">
        <v>47</v>
      </c>
      <c r="I1395" t="s">
        <v>42</v>
      </c>
      <c r="J1395" t="s">
        <v>67</v>
      </c>
      <c r="K1395">
        <v>2</v>
      </c>
      <c r="L1395" s="3">
        <f>Working_Data[[#This Row],[price2]]/Working_Data[[#This Row],[quantity]]</f>
        <v>500.88</v>
      </c>
      <c r="M1395" s="3">
        <v>1001.76</v>
      </c>
      <c r="N1395" t="s">
        <v>50</v>
      </c>
      <c r="O1395">
        <v>1</v>
      </c>
      <c r="P1395" s="1">
        <v>45547</v>
      </c>
      <c r="Q1395">
        <v>115</v>
      </c>
      <c r="R1395" t="s">
        <v>29</v>
      </c>
      <c r="S1395">
        <v>4</v>
      </c>
      <c r="T1395" s="1">
        <v>45653</v>
      </c>
      <c r="U1395" t="s">
        <v>36</v>
      </c>
      <c r="V1395" t="str">
        <f>TEXT(WEEKDAY(Working_Data[[#This Row],[order_date]],1),"DDDD")</f>
        <v>Sunday</v>
      </c>
      <c r="W1395" t="str">
        <f>TEXT(Working_Data[[#This Row],[order_date]],"mmmm")</f>
        <v>June</v>
      </c>
      <c r="X1395" s="7">
        <f>Working_Data[[#This Row],[last_order_date]]-Working_Data[[#This Row],[signup_date]]</f>
        <v>157</v>
      </c>
      <c r="Y1395" s="7">
        <f>IF(Working_Data[[#This Row],[churned]]="Active",1,0)</f>
        <v>1</v>
      </c>
      <c r="Z1395" s="7">
        <f>YEAR(Working_Data[[#This Row],[order_date]])</f>
        <v>2024</v>
      </c>
    </row>
    <row r="1396" spans="1:26" x14ac:dyDescent="0.25">
      <c r="A1396" t="s">
        <v>2842</v>
      </c>
      <c r="B1396" t="s">
        <v>45</v>
      </c>
      <c r="C1396" t="s">
        <v>39</v>
      </c>
      <c r="D1396" t="s">
        <v>77</v>
      </c>
      <c r="E1396" s="1">
        <v>45532</v>
      </c>
      <c r="F1396" t="s">
        <v>2843</v>
      </c>
      <c r="G1396" s="1">
        <v>45445</v>
      </c>
      <c r="H1396" t="s">
        <v>25</v>
      </c>
      <c r="I1396" t="s">
        <v>48</v>
      </c>
      <c r="J1396" t="s">
        <v>67</v>
      </c>
      <c r="K1396">
        <v>2</v>
      </c>
      <c r="L1396" s="3">
        <f>Working_Data[[#This Row],[price2]]/Working_Data[[#This Row],[quantity]]</f>
        <v>355.005</v>
      </c>
      <c r="M1396" s="3">
        <v>710.01</v>
      </c>
      <c r="N1396" t="s">
        <v>35</v>
      </c>
      <c r="O1396">
        <v>46</v>
      </c>
      <c r="P1396" s="1">
        <v>45903</v>
      </c>
      <c r="Q1396">
        <v>51</v>
      </c>
      <c r="R1396" t="s">
        <v>29</v>
      </c>
      <c r="S1396">
        <v>2</v>
      </c>
      <c r="T1396" s="1">
        <v>45553</v>
      </c>
      <c r="U1396" t="s">
        <v>36</v>
      </c>
      <c r="V1396" t="str">
        <f>TEXT(WEEKDAY(Working_Data[[#This Row],[order_date]],1),"DDDD")</f>
        <v>Sunday</v>
      </c>
      <c r="W1396" t="str">
        <f>TEXT(Working_Data[[#This Row],[order_date]],"mmmm")</f>
        <v>June</v>
      </c>
      <c r="X1396" s="7">
        <f>Working_Data[[#This Row],[last_order_date]]-Working_Data[[#This Row],[signup_date]]</f>
        <v>371</v>
      </c>
      <c r="Y1396" s="7">
        <f>IF(Working_Data[[#This Row],[churned]]="Active",1,0)</f>
        <v>1</v>
      </c>
      <c r="Z1396" s="7">
        <f>YEAR(Working_Data[[#This Row],[order_date]])</f>
        <v>2024</v>
      </c>
    </row>
    <row r="1397" spans="1:26" x14ac:dyDescent="0.25">
      <c r="A1397" t="s">
        <v>2844</v>
      </c>
      <c r="B1397" t="s">
        <v>45</v>
      </c>
      <c r="C1397" t="s">
        <v>22</v>
      </c>
      <c r="D1397" t="s">
        <v>52</v>
      </c>
      <c r="E1397" s="1">
        <v>45486</v>
      </c>
      <c r="F1397" t="s">
        <v>2845</v>
      </c>
      <c r="G1397" s="1">
        <v>45445</v>
      </c>
      <c r="H1397" t="s">
        <v>47</v>
      </c>
      <c r="I1397" t="s">
        <v>48</v>
      </c>
      <c r="J1397" t="s">
        <v>64</v>
      </c>
      <c r="K1397">
        <v>2</v>
      </c>
      <c r="L1397" s="3">
        <f>Working_Data[[#This Row],[price2]]/Working_Data[[#This Row],[quantity]]</f>
        <v>440.3</v>
      </c>
      <c r="M1397" s="3">
        <v>880.6</v>
      </c>
      <c r="N1397" t="s">
        <v>28</v>
      </c>
      <c r="O1397">
        <v>22</v>
      </c>
      <c r="P1397" s="1">
        <v>45636</v>
      </c>
      <c r="Q1397">
        <v>215</v>
      </c>
      <c r="R1397" t="s">
        <v>29</v>
      </c>
      <c r="S1397">
        <v>5</v>
      </c>
      <c r="T1397" s="1">
        <v>45736</v>
      </c>
      <c r="U1397" t="s">
        <v>36</v>
      </c>
      <c r="V1397" t="str">
        <f>TEXT(WEEKDAY(Working_Data[[#This Row],[order_date]],1),"DDDD")</f>
        <v>Sunday</v>
      </c>
      <c r="W1397" t="str">
        <f>TEXT(Working_Data[[#This Row],[order_date]],"mmmm")</f>
        <v>June</v>
      </c>
      <c r="X1397" s="7">
        <f>Working_Data[[#This Row],[last_order_date]]-Working_Data[[#This Row],[signup_date]]</f>
        <v>150</v>
      </c>
      <c r="Y1397" s="7">
        <f>IF(Working_Data[[#This Row],[churned]]="Active",1,0)</f>
        <v>1</v>
      </c>
      <c r="Z1397" s="7">
        <f>YEAR(Working_Data[[#This Row],[order_date]])</f>
        <v>2024</v>
      </c>
    </row>
    <row r="1398" spans="1:26" x14ac:dyDescent="0.25">
      <c r="A1398" t="s">
        <v>2846</v>
      </c>
      <c r="B1398" t="s">
        <v>21</v>
      </c>
      <c r="C1398" t="s">
        <v>22</v>
      </c>
      <c r="D1398" t="s">
        <v>23</v>
      </c>
      <c r="E1398" s="1">
        <v>45542</v>
      </c>
      <c r="F1398" t="s">
        <v>2847</v>
      </c>
      <c r="G1398" s="1">
        <v>45445</v>
      </c>
      <c r="H1398" t="s">
        <v>47</v>
      </c>
      <c r="I1398" t="s">
        <v>63</v>
      </c>
      <c r="J1398" t="s">
        <v>27</v>
      </c>
      <c r="K1398">
        <v>3</v>
      </c>
      <c r="L1398" s="3">
        <f>Working_Data[[#This Row],[price2]]/Working_Data[[#This Row],[quantity]]</f>
        <v>175.92666666666665</v>
      </c>
      <c r="M1398" s="3">
        <v>527.78</v>
      </c>
      <c r="N1398" t="s">
        <v>50</v>
      </c>
      <c r="O1398">
        <v>6</v>
      </c>
      <c r="P1398" s="1">
        <v>45743</v>
      </c>
      <c r="Q1398">
        <v>133</v>
      </c>
      <c r="R1398" t="s">
        <v>43</v>
      </c>
      <c r="S1398">
        <v>5</v>
      </c>
      <c r="T1398" s="1">
        <v>45805</v>
      </c>
      <c r="U1398" t="s">
        <v>36</v>
      </c>
      <c r="V1398" t="str">
        <f>TEXT(WEEKDAY(Working_Data[[#This Row],[order_date]],1),"DDDD")</f>
        <v>Sunday</v>
      </c>
      <c r="W1398" t="str">
        <f>TEXT(Working_Data[[#This Row],[order_date]],"mmmm")</f>
        <v>June</v>
      </c>
      <c r="X1398" s="7">
        <f>Working_Data[[#This Row],[last_order_date]]-Working_Data[[#This Row],[signup_date]]</f>
        <v>201</v>
      </c>
      <c r="Y1398" s="7">
        <f>IF(Working_Data[[#This Row],[churned]]="Active",1,0)</f>
        <v>0</v>
      </c>
      <c r="Z1398" s="7">
        <f>YEAR(Working_Data[[#This Row],[order_date]])</f>
        <v>2024</v>
      </c>
    </row>
    <row r="1399" spans="1:26" x14ac:dyDescent="0.25">
      <c r="A1399" t="s">
        <v>2848</v>
      </c>
      <c r="B1399" t="s">
        <v>21</v>
      </c>
      <c r="C1399" t="s">
        <v>22</v>
      </c>
      <c r="D1399" t="s">
        <v>77</v>
      </c>
      <c r="E1399" s="1">
        <v>45673</v>
      </c>
      <c r="F1399" t="s">
        <v>2849</v>
      </c>
      <c r="G1399" s="1">
        <v>45445</v>
      </c>
      <c r="H1399" t="s">
        <v>58</v>
      </c>
      <c r="I1399" t="s">
        <v>26</v>
      </c>
      <c r="J1399" t="s">
        <v>49</v>
      </c>
      <c r="K1399">
        <v>4</v>
      </c>
      <c r="L1399" s="3">
        <f>Working_Data[[#This Row],[price2]]/Working_Data[[#This Row],[quantity]]</f>
        <v>63.0625</v>
      </c>
      <c r="M1399" s="3">
        <v>252.25</v>
      </c>
      <c r="N1399" t="s">
        <v>28</v>
      </c>
      <c r="O1399">
        <v>42</v>
      </c>
      <c r="P1399" s="1">
        <v>45558</v>
      </c>
      <c r="Q1399">
        <v>163</v>
      </c>
      <c r="R1399" t="s">
        <v>29</v>
      </c>
      <c r="S1399">
        <v>2</v>
      </c>
      <c r="T1399" s="1">
        <v>45743</v>
      </c>
      <c r="U1399" t="s">
        <v>30</v>
      </c>
      <c r="V1399" t="str">
        <f>TEXT(WEEKDAY(Working_Data[[#This Row],[order_date]],1),"DDDD")</f>
        <v>Sunday</v>
      </c>
      <c r="W1399" t="str">
        <f>TEXT(Working_Data[[#This Row],[order_date]],"mmmm")</f>
        <v>June</v>
      </c>
      <c r="X1399" s="7">
        <f>Working_Data[[#This Row],[last_order_date]]-Working_Data[[#This Row],[signup_date]]</f>
        <v>-115</v>
      </c>
      <c r="Y1399" s="7">
        <f>IF(Working_Data[[#This Row],[churned]]="Active",1,0)</f>
        <v>1</v>
      </c>
      <c r="Z1399" s="7">
        <f>YEAR(Working_Data[[#This Row],[order_date]])</f>
        <v>2024</v>
      </c>
    </row>
    <row r="1400" spans="1:26" x14ac:dyDescent="0.25">
      <c r="A1400" t="s">
        <v>2850</v>
      </c>
      <c r="B1400" t="s">
        <v>38</v>
      </c>
      <c r="C1400" t="s">
        <v>82</v>
      </c>
      <c r="D1400" t="s">
        <v>23</v>
      </c>
      <c r="E1400" s="1">
        <v>45404</v>
      </c>
      <c r="F1400" t="s">
        <v>2851</v>
      </c>
      <c r="G1400" s="1">
        <v>45475</v>
      </c>
      <c r="H1400" t="s">
        <v>34</v>
      </c>
      <c r="I1400" t="s">
        <v>54</v>
      </c>
      <c r="J1400" t="s">
        <v>49</v>
      </c>
      <c r="K1400">
        <v>3</v>
      </c>
      <c r="L1400" s="3">
        <f>Working_Data[[#This Row],[price2]]/Working_Data[[#This Row],[quantity]]</f>
        <v>409.84333333333331</v>
      </c>
      <c r="M1400" s="3">
        <v>1229.53</v>
      </c>
      <c r="N1400" t="s">
        <v>28</v>
      </c>
      <c r="O1400">
        <v>6</v>
      </c>
      <c r="P1400" s="1">
        <v>45586</v>
      </c>
      <c r="Q1400">
        <v>11</v>
      </c>
      <c r="R1400" t="s">
        <v>29</v>
      </c>
      <c r="S1400">
        <v>4</v>
      </c>
      <c r="T1400" s="1">
        <v>45754</v>
      </c>
      <c r="U1400" t="s">
        <v>30</v>
      </c>
      <c r="V1400" t="str">
        <f>TEXT(WEEKDAY(Working_Data[[#This Row],[order_date]],1),"DDDD")</f>
        <v>Tuesday</v>
      </c>
      <c r="W1400" t="str">
        <f>TEXT(Working_Data[[#This Row],[order_date]],"mmmm")</f>
        <v>July</v>
      </c>
      <c r="X1400" s="7">
        <f>Working_Data[[#This Row],[last_order_date]]-Working_Data[[#This Row],[signup_date]]</f>
        <v>182</v>
      </c>
      <c r="Y1400" s="7">
        <f>IF(Working_Data[[#This Row],[churned]]="Active",1,0)</f>
        <v>1</v>
      </c>
      <c r="Z1400" s="7">
        <f>YEAR(Working_Data[[#This Row],[order_date]])</f>
        <v>2024</v>
      </c>
    </row>
    <row r="1401" spans="1:26" x14ac:dyDescent="0.25">
      <c r="A1401" t="s">
        <v>2852</v>
      </c>
      <c r="B1401" t="s">
        <v>38</v>
      </c>
      <c r="C1401" t="s">
        <v>82</v>
      </c>
      <c r="D1401" t="s">
        <v>23</v>
      </c>
      <c r="E1401" s="1">
        <v>44996</v>
      </c>
      <c r="F1401" t="s">
        <v>2853</v>
      </c>
      <c r="G1401" s="1">
        <v>45475</v>
      </c>
      <c r="H1401" t="s">
        <v>25</v>
      </c>
      <c r="I1401" t="s">
        <v>26</v>
      </c>
      <c r="J1401" t="s">
        <v>67</v>
      </c>
      <c r="K1401">
        <v>1</v>
      </c>
      <c r="L1401" s="3">
        <f>Working_Data[[#This Row],[price2]]/Working_Data[[#This Row],[quantity]]</f>
        <v>776.39</v>
      </c>
      <c r="M1401" s="3">
        <v>776.39</v>
      </c>
      <c r="N1401" t="s">
        <v>35</v>
      </c>
      <c r="O1401">
        <v>11</v>
      </c>
      <c r="P1401" s="1">
        <v>45825</v>
      </c>
      <c r="Q1401">
        <v>112</v>
      </c>
      <c r="R1401" t="s">
        <v>43</v>
      </c>
      <c r="S1401">
        <v>4</v>
      </c>
      <c r="T1401" s="1">
        <v>45651</v>
      </c>
      <c r="U1401" t="s">
        <v>30</v>
      </c>
      <c r="V1401" t="str">
        <f>TEXT(WEEKDAY(Working_Data[[#This Row],[order_date]],1),"DDDD")</f>
        <v>Tuesday</v>
      </c>
      <c r="W1401" t="str">
        <f>TEXT(Working_Data[[#This Row],[order_date]],"mmmm")</f>
        <v>July</v>
      </c>
      <c r="X1401" s="7">
        <f>Working_Data[[#This Row],[last_order_date]]-Working_Data[[#This Row],[signup_date]]</f>
        <v>829</v>
      </c>
      <c r="Y1401" s="7">
        <f>IF(Working_Data[[#This Row],[churned]]="Active",1,0)</f>
        <v>0</v>
      </c>
      <c r="Z1401" s="7">
        <f>YEAR(Working_Data[[#This Row],[order_date]])</f>
        <v>2024</v>
      </c>
    </row>
    <row r="1402" spans="1:26" x14ac:dyDescent="0.25">
      <c r="A1402" t="s">
        <v>2854</v>
      </c>
      <c r="B1402" t="s">
        <v>45</v>
      </c>
      <c r="C1402" t="s">
        <v>22</v>
      </c>
      <c r="D1402" t="s">
        <v>23</v>
      </c>
      <c r="E1402" s="1">
        <v>45335</v>
      </c>
      <c r="F1402" t="s">
        <v>2855</v>
      </c>
      <c r="G1402" s="1">
        <v>45475</v>
      </c>
      <c r="H1402" t="s">
        <v>47</v>
      </c>
      <c r="I1402" t="s">
        <v>42</v>
      </c>
      <c r="J1402" t="s">
        <v>64</v>
      </c>
      <c r="K1402">
        <v>3</v>
      </c>
      <c r="L1402" s="3">
        <f>Working_Data[[#This Row],[price2]]/Working_Data[[#This Row],[quantity]]</f>
        <v>158.20666666666668</v>
      </c>
      <c r="M1402" s="3">
        <v>474.62</v>
      </c>
      <c r="N1402" t="s">
        <v>28</v>
      </c>
      <c r="O1402">
        <v>26</v>
      </c>
      <c r="P1402" s="1">
        <v>45533</v>
      </c>
      <c r="Q1402">
        <v>358</v>
      </c>
      <c r="R1402" t="s">
        <v>29</v>
      </c>
      <c r="S1402">
        <v>3</v>
      </c>
      <c r="T1402" s="1">
        <v>45735</v>
      </c>
      <c r="U1402" t="s">
        <v>36</v>
      </c>
      <c r="V1402" t="str">
        <f>TEXT(WEEKDAY(Working_Data[[#This Row],[order_date]],1),"DDDD")</f>
        <v>Tuesday</v>
      </c>
      <c r="W1402" t="str">
        <f>TEXT(Working_Data[[#This Row],[order_date]],"mmmm")</f>
        <v>July</v>
      </c>
      <c r="X1402" s="7">
        <f>Working_Data[[#This Row],[last_order_date]]-Working_Data[[#This Row],[signup_date]]</f>
        <v>198</v>
      </c>
      <c r="Y1402" s="7">
        <f>IF(Working_Data[[#This Row],[churned]]="Active",1,0)</f>
        <v>1</v>
      </c>
      <c r="Z1402" s="7">
        <f>YEAR(Working_Data[[#This Row],[order_date]])</f>
        <v>2024</v>
      </c>
    </row>
    <row r="1403" spans="1:26" x14ac:dyDescent="0.25">
      <c r="A1403" t="s">
        <v>2856</v>
      </c>
      <c r="B1403" t="s">
        <v>38</v>
      </c>
      <c r="C1403" t="s">
        <v>22</v>
      </c>
      <c r="D1403" t="s">
        <v>56</v>
      </c>
      <c r="E1403" s="1">
        <v>45773</v>
      </c>
      <c r="F1403" t="s">
        <v>2857</v>
      </c>
      <c r="G1403" s="1">
        <v>45475</v>
      </c>
      <c r="H1403" t="s">
        <v>25</v>
      </c>
      <c r="I1403" t="s">
        <v>48</v>
      </c>
      <c r="J1403" t="s">
        <v>27</v>
      </c>
      <c r="K1403">
        <v>1</v>
      </c>
      <c r="L1403" s="3">
        <f>Working_Data[[#This Row],[price2]]/Working_Data[[#This Row],[quantity]]</f>
        <v>435.08</v>
      </c>
      <c r="M1403" s="3">
        <v>435.08</v>
      </c>
      <c r="N1403" t="s">
        <v>50</v>
      </c>
      <c r="O1403">
        <v>46</v>
      </c>
      <c r="P1403" s="1">
        <v>45864</v>
      </c>
      <c r="Q1403">
        <v>358</v>
      </c>
      <c r="R1403" t="s">
        <v>29</v>
      </c>
      <c r="S1403">
        <v>2</v>
      </c>
      <c r="T1403" s="1">
        <v>45889</v>
      </c>
      <c r="U1403" t="s">
        <v>36</v>
      </c>
      <c r="V1403" t="str">
        <f>TEXT(WEEKDAY(Working_Data[[#This Row],[order_date]],1),"DDDD")</f>
        <v>Tuesday</v>
      </c>
      <c r="W1403" t="str">
        <f>TEXT(Working_Data[[#This Row],[order_date]],"mmmm")</f>
        <v>July</v>
      </c>
      <c r="X1403" s="7">
        <f>Working_Data[[#This Row],[last_order_date]]-Working_Data[[#This Row],[signup_date]]</f>
        <v>91</v>
      </c>
      <c r="Y1403" s="7">
        <f>IF(Working_Data[[#This Row],[churned]]="Active",1,0)</f>
        <v>1</v>
      </c>
      <c r="Z1403" s="7">
        <f>YEAR(Working_Data[[#This Row],[order_date]])</f>
        <v>2024</v>
      </c>
    </row>
    <row r="1404" spans="1:26" x14ac:dyDescent="0.25">
      <c r="A1404" t="s">
        <v>2858</v>
      </c>
      <c r="B1404" t="s">
        <v>21</v>
      </c>
      <c r="C1404" t="s">
        <v>82</v>
      </c>
      <c r="D1404" t="s">
        <v>23</v>
      </c>
      <c r="E1404" s="1">
        <v>45800</v>
      </c>
      <c r="F1404" t="s">
        <v>2859</v>
      </c>
      <c r="G1404" s="1">
        <v>45475</v>
      </c>
      <c r="H1404" t="s">
        <v>25</v>
      </c>
      <c r="I1404" t="s">
        <v>54</v>
      </c>
      <c r="J1404" t="s">
        <v>64</v>
      </c>
      <c r="K1404">
        <v>5</v>
      </c>
      <c r="L1404" s="3">
        <f>Working_Data[[#This Row],[price2]]/Working_Data[[#This Row],[quantity]]</f>
        <v>81.658000000000001</v>
      </c>
      <c r="M1404" s="3">
        <v>408.29</v>
      </c>
      <c r="N1404" t="s">
        <v>35</v>
      </c>
      <c r="O1404">
        <v>47</v>
      </c>
      <c r="P1404" s="1">
        <v>45731</v>
      </c>
      <c r="Q1404">
        <v>20</v>
      </c>
      <c r="R1404" t="s">
        <v>29</v>
      </c>
      <c r="S1404">
        <v>2</v>
      </c>
      <c r="T1404" s="1">
        <v>45333</v>
      </c>
      <c r="U1404" t="s">
        <v>60</v>
      </c>
      <c r="V1404" t="str">
        <f>TEXT(WEEKDAY(Working_Data[[#This Row],[order_date]],1),"DDDD")</f>
        <v>Tuesday</v>
      </c>
      <c r="W1404" t="str">
        <f>TEXT(Working_Data[[#This Row],[order_date]],"mmmm")</f>
        <v>July</v>
      </c>
      <c r="X1404" s="7">
        <f>Working_Data[[#This Row],[last_order_date]]-Working_Data[[#This Row],[signup_date]]</f>
        <v>-69</v>
      </c>
      <c r="Y1404" s="7">
        <f>IF(Working_Data[[#This Row],[churned]]="Active",1,0)</f>
        <v>1</v>
      </c>
      <c r="Z1404" s="7">
        <f>YEAR(Working_Data[[#This Row],[order_date]])</f>
        <v>2024</v>
      </c>
    </row>
    <row r="1405" spans="1:26" x14ac:dyDescent="0.25">
      <c r="A1405" t="s">
        <v>2860</v>
      </c>
      <c r="B1405" t="s">
        <v>21</v>
      </c>
      <c r="C1405" t="s">
        <v>82</v>
      </c>
      <c r="D1405" t="s">
        <v>56</v>
      </c>
      <c r="E1405" s="1">
        <v>45874</v>
      </c>
      <c r="F1405" t="s">
        <v>2861</v>
      </c>
      <c r="G1405" s="1">
        <v>45475</v>
      </c>
      <c r="H1405" t="s">
        <v>58</v>
      </c>
      <c r="I1405" t="s">
        <v>48</v>
      </c>
      <c r="J1405" t="s">
        <v>59</v>
      </c>
      <c r="K1405">
        <v>3</v>
      </c>
      <c r="L1405" s="3">
        <f>Working_Data[[#This Row],[price2]]/Working_Data[[#This Row],[quantity]]</f>
        <v>498.09666666666664</v>
      </c>
      <c r="M1405" s="3">
        <v>1494.29</v>
      </c>
      <c r="N1405" t="s">
        <v>35</v>
      </c>
      <c r="O1405">
        <v>17</v>
      </c>
      <c r="P1405" s="1">
        <v>45740</v>
      </c>
      <c r="Q1405">
        <v>495</v>
      </c>
      <c r="R1405" t="s">
        <v>43</v>
      </c>
      <c r="S1405">
        <v>2</v>
      </c>
      <c r="T1405" s="1">
        <v>45550</v>
      </c>
      <c r="U1405" t="s">
        <v>30</v>
      </c>
      <c r="V1405" t="str">
        <f>TEXT(WEEKDAY(Working_Data[[#This Row],[order_date]],1),"DDDD")</f>
        <v>Tuesday</v>
      </c>
      <c r="W1405" t="str">
        <f>TEXT(Working_Data[[#This Row],[order_date]],"mmmm")</f>
        <v>July</v>
      </c>
      <c r="X1405" s="7">
        <f>Working_Data[[#This Row],[last_order_date]]-Working_Data[[#This Row],[signup_date]]</f>
        <v>-134</v>
      </c>
      <c r="Y1405" s="7">
        <f>IF(Working_Data[[#This Row],[churned]]="Active",1,0)</f>
        <v>0</v>
      </c>
      <c r="Z1405" s="7">
        <f>YEAR(Working_Data[[#This Row],[order_date]])</f>
        <v>2024</v>
      </c>
    </row>
    <row r="1406" spans="1:26" x14ac:dyDescent="0.25">
      <c r="A1406" t="s">
        <v>2862</v>
      </c>
      <c r="B1406" t="s">
        <v>45</v>
      </c>
      <c r="C1406" t="s">
        <v>22</v>
      </c>
      <c r="D1406" t="s">
        <v>23</v>
      </c>
      <c r="E1406" s="1">
        <v>45782</v>
      </c>
      <c r="F1406" t="s">
        <v>2863</v>
      </c>
      <c r="G1406" s="1">
        <v>45475</v>
      </c>
      <c r="H1406" t="s">
        <v>41</v>
      </c>
      <c r="I1406" t="s">
        <v>63</v>
      </c>
      <c r="J1406" t="s">
        <v>59</v>
      </c>
      <c r="K1406">
        <v>3</v>
      </c>
      <c r="L1406" s="3">
        <f>Working_Data[[#This Row],[price2]]/Working_Data[[#This Row],[quantity]]</f>
        <v>304.93666666666667</v>
      </c>
      <c r="M1406" s="3">
        <v>914.81</v>
      </c>
      <c r="N1406" t="s">
        <v>35</v>
      </c>
      <c r="O1406">
        <v>19</v>
      </c>
      <c r="P1406" s="1">
        <v>45659</v>
      </c>
      <c r="Q1406">
        <v>67</v>
      </c>
      <c r="R1406" t="s">
        <v>29</v>
      </c>
      <c r="S1406">
        <v>1</v>
      </c>
      <c r="T1406" s="1">
        <v>45884</v>
      </c>
      <c r="U1406" t="s">
        <v>36</v>
      </c>
      <c r="V1406" t="str">
        <f>TEXT(WEEKDAY(Working_Data[[#This Row],[order_date]],1),"DDDD")</f>
        <v>Tuesday</v>
      </c>
      <c r="W1406" t="str">
        <f>TEXT(Working_Data[[#This Row],[order_date]],"mmmm")</f>
        <v>July</v>
      </c>
      <c r="X1406" s="7">
        <f>Working_Data[[#This Row],[last_order_date]]-Working_Data[[#This Row],[signup_date]]</f>
        <v>-123</v>
      </c>
      <c r="Y1406" s="7">
        <f>IF(Working_Data[[#This Row],[churned]]="Active",1,0)</f>
        <v>1</v>
      </c>
      <c r="Z1406" s="7">
        <f>YEAR(Working_Data[[#This Row],[order_date]])</f>
        <v>2024</v>
      </c>
    </row>
    <row r="1407" spans="1:26" x14ac:dyDescent="0.25">
      <c r="A1407" t="s">
        <v>2864</v>
      </c>
      <c r="B1407" t="s">
        <v>38</v>
      </c>
      <c r="C1407" t="s">
        <v>82</v>
      </c>
      <c r="D1407" t="s">
        <v>32</v>
      </c>
      <c r="E1407" s="1">
        <v>45764</v>
      </c>
      <c r="F1407" t="s">
        <v>2865</v>
      </c>
      <c r="G1407" s="1">
        <v>45506</v>
      </c>
      <c r="H1407" t="s">
        <v>41</v>
      </c>
      <c r="I1407" t="s">
        <v>54</v>
      </c>
      <c r="J1407" t="s">
        <v>49</v>
      </c>
      <c r="K1407">
        <v>1</v>
      </c>
      <c r="L1407" s="3">
        <f>Working_Data[[#This Row],[price2]]/Working_Data[[#This Row],[quantity]]</f>
        <v>1021.82</v>
      </c>
      <c r="M1407" s="3">
        <v>1021.82</v>
      </c>
      <c r="N1407" t="s">
        <v>35</v>
      </c>
      <c r="O1407">
        <v>15</v>
      </c>
      <c r="P1407" s="1">
        <v>45590</v>
      </c>
      <c r="Q1407">
        <v>430</v>
      </c>
      <c r="R1407" t="s">
        <v>43</v>
      </c>
      <c r="S1407">
        <v>2</v>
      </c>
      <c r="T1407" s="1">
        <v>45996</v>
      </c>
      <c r="U1407" t="s">
        <v>60</v>
      </c>
      <c r="V1407" t="str">
        <f>TEXT(WEEKDAY(Working_Data[[#This Row],[order_date]],1),"DDDD")</f>
        <v>Friday</v>
      </c>
      <c r="W1407" t="str">
        <f>TEXT(Working_Data[[#This Row],[order_date]],"mmmm")</f>
        <v>August</v>
      </c>
      <c r="X1407" s="7">
        <f>Working_Data[[#This Row],[last_order_date]]-Working_Data[[#This Row],[signup_date]]</f>
        <v>-174</v>
      </c>
      <c r="Y1407" s="7">
        <f>IF(Working_Data[[#This Row],[churned]]="Active",1,0)</f>
        <v>0</v>
      </c>
      <c r="Z1407" s="7">
        <f>YEAR(Working_Data[[#This Row],[order_date]])</f>
        <v>2024</v>
      </c>
    </row>
    <row r="1408" spans="1:26" x14ac:dyDescent="0.25">
      <c r="A1408" t="s">
        <v>2866</v>
      </c>
      <c r="B1408" t="s">
        <v>38</v>
      </c>
      <c r="C1408" t="s">
        <v>22</v>
      </c>
      <c r="D1408" t="s">
        <v>56</v>
      </c>
      <c r="E1408" s="1">
        <v>45365</v>
      </c>
      <c r="F1408" t="s">
        <v>2867</v>
      </c>
      <c r="G1408" s="1">
        <v>45506</v>
      </c>
      <c r="H1408" t="s">
        <v>47</v>
      </c>
      <c r="I1408" t="s">
        <v>42</v>
      </c>
      <c r="J1408" t="s">
        <v>27</v>
      </c>
      <c r="K1408">
        <v>5</v>
      </c>
      <c r="L1408" s="3">
        <f>Working_Data[[#This Row],[price2]]/Working_Data[[#This Row],[quantity]]</f>
        <v>284.226</v>
      </c>
      <c r="M1408" s="3">
        <v>1421.13</v>
      </c>
      <c r="N1408" t="s">
        <v>50</v>
      </c>
      <c r="O1408">
        <v>39</v>
      </c>
      <c r="P1408" s="1">
        <v>45865</v>
      </c>
      <c r="Q1408">
        <v>352</v>
      </c>
      <c r="R1408" t="s">
        <v>29</v>
      </c>
      <c r="S1408">
        <v>3</v>
      </c>
      <c r="T1408" s="1">
        <v>45587</v>
      </c>
      <c r="U1408" t="s">
        <v>36</v>
      </c>
      <c r="V1408" t="str">
        <f>TEXT(WEEKDAY(Working_Data[[#This Row],[order_date]],1),"DDDD")</f>
        <v>Friday</v>
      </c>
      <c r="W1408" t="str">
        <f>TEXT(Working_Data[[#This Row],[order_date]],"mmmm")</f>
        <v>August</v>
      </c>
      <c r="X1408" s="7">
        <f>Working_Data[[#This Row],[last_order_date]]-Working_Data[[#This Row],[signup_date]]</f>
        <v>500</v>
      </c>
      <c r="Y1408" s="7">
        <f>IF(Working_Data[[#This Row],[churned]]="Active",1,0)</f>
        <v>1</v>
      </c>
      <c r="Z1408" s="7">
        <f>YEAR(Working_Data[[#This Row],[order_date]])</f>
        <v>2024</v>
      </c>
    </row>
    <row r="1409" spans="1:26" x14ac:dyDescent="0.25">
      <c r="A1409" t="s">
        <v>2868</v>
      </c>
      <c r="B1409" t="s">
        <v>38</v>
      </c>
      <c r="C1409" t="s">
        <v>39</v>
      </c>
      <c r="D1409" t="s">
        <v>32</v>
      </c>
      <c r="E1409" s="1">
        <v>45831</v>
      </c>
      <c r="F1409" t="s">
        <v>2869</v>
      </c>
      <c r="G1409" s="1">
        <v>45506</v>
      </c>
      <c r="H1409" t="s">
        <v>34</v>
      </c>
      <c r="I1409" t="s">
        <v>42</v>
      </c>
      <c r="J1409" t="s">
        <v>67</v>
      </c>
      <c r="K1409">
        <v>2</v>
      </c>
      <c r="L1409" s="3">
        <f>Working_Data[[#This Row],[price2]]/Working_Data[[#This Row],[quantity]]</f>
        <v>614.21</v>
      </c>
      <c r="M1409" s="3">
        <v>1228.42</v>
      </c>
      <c r="N1409" t="s">
        <v>28</v>
      </c>
      <c r="O1409">
        <v>25</v>
      </c>
      <c r="P1409" s="1">
        <v>45579</v>
      </c>
      <c r="Q1409">
        <v>409</v>
      </c>
      <c r="R1409" t="s">
        <v>43</v>
      </c>
      <c r="S1409">
        <v>4</v>
      </c>
      <c r="T1409" s="1">
        <v>45852</v>
      </c>
      <c r="U1409" t="s">
        <v>60</v>
      </c>
      <c r="V1409" t="str">
        <f>TEXT(WEEKDAY(Working_Data[[#This Row],[order_date]],1),"DDDD")</f>
        <v>Friday</v>
      </c>
      <c r="W1409" t="str">
        <f>TEXT(Working_Data[[#This Row],[order_date]],"mmmm")</f>
        <v>August</v>
      </c>
      <c r="X1409" s="7">
        <f>Working_Data[[#This Row],[last_order_date]]-Working_Data[[#This Row],[signup_date]]</f>
        <v>-252</v>
      </c>
      <c r="Y1409" s="7">
        <f>IF(Working_Data[[#This Row],[churned]]="Active",1,0)</f>
        <v>0</v>
      </c>
      <c r="Z1409" s="7">
        <f>YEAR(Working_Data[[#This Row],[order_date]])</f>
        <v>2024</v>
      </c>
    </row>
    <row r="1410" spans="1:26" x14ac:dyDescent="0.25">
      <c r="A1410" t="s">
        <v>2870</v>
      </c>
      <c r="B1410" t="s">
        <v>45</v>
      </c>
      <c r="C1410" t="s">
        <v>39</v>
      </c>
      <c r="D1410" t="s">
        <v>56</v>
      </c>
      <c r="E1410" s="1">
        <v>45996</v>
      </c>
      <c r="F1410" t="s">
        <v>2871</v>
      </c>
      <c r="G1410" s="1">
        <v>45506</v>
      </c>
      <c r="H1410" t="s">
        <v>25</v>
      </c>
      <c r="I1410" t="s">
        <v>54</v>
      </c>
      <c r="J1410" t="s">
        <v>27</v>
      </c>
      <c r="K1410">
        <v>3</v>
      </c>
      <c r="L1410" s="3">
        <f>Working_Data[[#This Row],[price2]]/Working_Data[[#This Row],[quantity]]</f>
        <v>249.47333333333333</v>
      </c>
      <c r="M1410" s="3">
        <v>748.42</v>
      </c>
      <c r="N1410" t="s">
        <v>35</v>
      </c>
      <c r="O1410">
        <v>3</v>
      </c>
      <c r="P1410" s="1">
        <v>45656</v>
      </c>
      <c r="Q1410">
        <v>462</v>
      </c>
      <c r="R1410" t="s">
        <v>43</v>
      </c>
      <c r="S1410">
        <v>1</v>
      </c>
      <c r="T1410" s="1">
        <v>45544</v>
      </c>
      <c r="U1410" t="s">
        <v>36</v>
      </c>
      <c r="V1410" t="str">
        <f>TEXT(WEEKDAY(Working_Data[[#This Row],[order_date]],1),"DDDD")</f>
        <v>Friday</v>
      </c>
      <c r="W1410" t="str">
        <f>TEXT(Working_Data[[#This Row],[order_date]],"mmmm")</f>
        <v>August</v>
      </c>
      <c r="X1410" s="7">
        <f>Working_Data[[#This Row],[last_order_date]]-Working_Data[[#This Row],[signup_date]]</f>
        <v>-340</v>
      </c>
      <c r="Y1410" s="7">
        <f>IF(Working_Data[[#This Row],[churned]]="Active",1,0)</f>
        <v>0</v>
      </c>
      <c r="Z1410" s="7">
        <f>YEAR(Working_Data[[#This Row],[order_date]])</f>
        <v>2024</v>
      </c>
    </row>
    <row r="1411" spans="1:26" x14ac:dyDescent="0.25">
      <c r="A1411" t="s">
        <v>2872</v>
      </c>
      <c r="B1411" t="s">
        <v>45</v>
      </c>
      <c r="C1411" t="s">
        <v>39</v>
      </c>
      <c r="D1411" t="s">
        <v>52</v>
      </c>
      <c r="E1411" s="1">
        <v>45495</v>
      </c>
      <c r="F1411" t="s">
        <v>2873</v>
      </c>
      <c r="G1411" s="1">
        <v>45506</v>
      </c>
      <c r="H1411" t="s">
        <v>58</v>
      </c>
      <c r="I1411" t="s">
        <v>54</v>
      </c>
      <c r="J1411" t="s">
        <v>59</v>
      </c>
      <c r="K1411">
        <v>1</v>
      </c>
      <c r="L1411" s="3">
        <f>Working_Data[[#This Row],[price2]]/Working_Data[[#This Row],[quantity]]</f>
        <v>730.76</v>
      </c>
      <c r="M1411" s="3">
        <v>730.76</v>
      </c>
      <c r="N1411" t="s">
        <v>35</v>
      </c>
      <c r="O1411">
        <v>34</v>
      </c>
      <c r="P1411" s="1">
        <v>45580</v>
      </c>
      <c r="Q1411">
        <v>479</v>
      </c>
      <c r="R1411" t="s">
        <v>29</v>
      </c>
      <c r="S1411">
        <v>2</v>
      </c>
      <c r="T1411" s="1">
        <v>45525</v>
      </c>
      <c r="U1411" t="s">
        <v>30</v>
      </c>
      <c r="V1411" t="str">
        <f>TEXT(WEEKDAY(Working_Data[[#This Row],[order_date]],1),"DDDD")</f>
        <v>Friday</v>
      </c>
      <c r="W1411" t="str">
        <f>TEXT(Working_Data[[#This Row],[order_date]],"mmmm")</f>
        <v>August</v>
      </c>
      <c r="X1411" s="7">
        <f>Working_Data[[#This Row],[last_order_date]]-Working_Data[[#This Row],[signup_date]]</f>
        <v>85</v>
      </c>
      <c r="Y1411" s="7">
        <f>IF(Working_Data[[#This Row],[churned]]="Active",1,0)</f>
        <v>1</v>
      </c>
      <c r="Z1411" s="7">
        <f>YEAR(Working_Data[[#This Row],[order_date]])</f>
        <v>2024</v>
      </c>
    </row>
    <row r="1412" spans="1:26" x14ac:dyDescent="0.25">
      <c r="A1412" t="s">
        <v>2874</v>
      </c>
      <c r="B1412" t="s">
        <v>38</v>
      </c>
      <c r="C1412" t="s">
        <v>22</v>
      </c>
      <c r="D1412" t="s">
        <v>56</v>
      </c>
      <c r="E1412" s="1">
        <v>45525</v>
      </c>
      <c r="F1412" t="s">
        <v>2875</v>
      </c>
      <c r="G1412" s="1">
        <v>45506</v>
      </c>
      <c r="H1412" t="s">
        <v>34</v>
      </c>
      <c r="I1412" t="s">
        <v>48</v>
      </c>
      <c r="J1412" t="s">
        <v>59</v>
      </c>
      <c r="K1412">
        <v>1</v>
      </c>
      <c r="L1412" s="3">
        <f>Working_Data[[#This Row],[price2]]/Working_Data[[#This Row],[quantity]]</f>
        <v>938.44</v>
      </c>
      <c r="M1412" s="3">
        <v>938.44</v>
      </c>
      <c r="N1412" t="s">
        <v>50</v>
      </c>
      <c r="O1412">
        <v>3</v>
      </c>
      <c r="P1412" s="1">
        <v>45719</v>
      </c>
      <c r="Q1412">
        <v>241</v>
      </c>
      <c r="R1412" t="s">
        <v>29</v>
      </c>
      <c r="S1412">
        <v>5</v>
      </c>
      <c r="T1412" s="1">
        <v>45615</v>
      </c>
      <c r="U1412" t="s">
        <v>36</v>
      </c>
      <c r="V1412" t="str">
        <f>TEXT(WEEKDAY(Working_Data[[#This Row],[order_date]],1),"DDDD")</f>
        <v>Friday</v>
      </c>
      <c r="W1412" t="str">
        <f>TEXT(Working_Data[[#This Row],[order_date]],"mmmm")</f>
        <v>August</v>
      </c>
      <c r="X1412" s="7">
        <f>Working_Data[[#This Row],[last_order_date]]-Working_Data[[#This Row],[signup_date]]</f>
        <v>194</v>
      </c>
      <c r="Y1412" s="7">
        <f>IF(Working_Data[[#This Row],[churned]]="Active",1,0)</f>
        <v>1</v>
      </c>
      <c r="Z1412" s="7">
        <f>YEAR(Working_Data[[#This Row],[order_date]])</f>
        <v>2024</v>
      </c>
    </row>
    <row r="1413" spans="1:26" x14ac:dyDescent="0.25">
      <c r="A1413" t="s">
        <v>2876</v>
      </c>
      <c r="B1413" t="s">
        <v>38</v>
      </c>
      <c r="C1413" t="s">
        <v>39</v>
      </c>
      <c r="D1413" t="s">
        <v>77</v>
      </c>
      <c r="E1413" s="1">
        <v>45488</v>
      </c>
      <c r="F1413" t="s">
        <v>2877</v>
      </c>
      <c r="G1413" s="1">
        <v>45506</v>
      </c>
      <c r="H1413" t="s">
        <v>47</v>
      </c>
      <c r="I1413" t="s">
        <v>26</v>
      </c>
      <c r="J1413" t="s">
        <v>67</v>
      </c>
      <c r="K1413">
        <v>3</v>
      </c>
      <c r="L1413" s="3">
        <f>Working_Data[[#This Row],[price2]]/Working_Data[[#This Row],[quantity]]</f>
        <v>55.23</v>
      </c>
      <c r="M1413" s="3">
        <v>165.69</v>
      </c>
      <c r="N1413" t="s">
        <v>50</v>
      </c>
      <c r="O1413">
        <v>22</v>
      </c>
      <c r="P1413" s="1">
        <v>45656</v>
      </c>
      <c r="Q1413">
        <v>236</v>
      </c>
      <c r="R1413" t="s">
        <v>29</v>
      </c>
      <c r="S1413">
        <v>4</v>
      </c>
      <c r="T1413" s="1">
        <v>45514</v>
      </c>
      <c r="U1413" t="s">
        <v>60</v>
      </c>
      <c r="V1413" t="str">
        <f>TEXT(WEEKDAY(Working_Data[[#This Row],[order_date]],1),"DDDD")</f>
        <v>Friday</v>
      </c>
      <c r="W1413" t="str">
        <f>TEXT(Working_Data[[#This Row],[order_date]],"mmmm")</f>
        <v>August</v>
      </c>
      <c r="X1413" s="7">
        <f>Working_Data[[#This Row],[last_order_date]]-Working_Data[[#This Row],[signup_date]]</f>
        <v>168</v>
      </c>
      <c r="Y1413" s="7">
        <f>IF(Working_Data[[#This Row],[churned]]="Active",1,0)</f>
        <v>1</v>
      </c>
      <c r="Z1413" s="7">
        <f>YEAR(Working_Data[[#This Row],[order_date]])</f>
        <v>2024</v>
      </c>
    </row>
    <row r="1414" spans="1:26" x14ac:dyDescent="0.25">
      <c r="A1414" t="s">
        <v>2878</v>
      </c>
      <c r="B1414" t="s">
        <v>45</v>
      </c>
      <c r="C1414" t="s">
        <v>82</v>
      </c>
      <c r="D1414" t="s">
        <v>23</v>
      </c>
      <c r="E1414" s="1">
        <v>45568</v>
      </c>
      <c r="F1414" t="s">
        <v>2879</v>
      </c>
      <c r="G1414" s="1">
        <v>45537</v>
      </c>
      <c r="H1414" t="s">
        <v>25</v>
      </c>
      <c r="I1414" t="s">
        <v>42</v>
      </c>
      <c r="J1414" t="s">
        <v>49</v>
      </c>
      <c r="K1414">
        <v>3</v>
      </c>
      <c r="L1414" s="3">
        <f>Working_Data[[#This Row],[price2]]/Working_Data[[#This Row],[quantity]]</f>
        <v>57.316666666666663</v>
      </c>
      <c r="M1414" s="3">
        <v>171.95</v>
      </c>
      <c r="N1414" t="s">
        <v>28</v>
      </c>
      <c r="O1414">
        <v>25</v>
      </c>
      <c r="P1414" s="1">
        <v>45822</v>
      </c>
      <c r="Q1414">
        <v>215</v>
      </c>
      <c r="R1414" t="s">
        <v>29</v>
      </c>
      <c r="S1414">
        <v>4</v>
      </c>
      <c r="T1414" s="1">
        <v>45681</v>
      </c>
      <c r="U1414" t="s">
        <v>36</v>
      </c>
      <c r="V1414" t="str">
        <f>TEXT(WEEKDAY(Working_Data[[#This Row],[order_date]],1),"DDDD")</f>
        <v>Monday</v>
      </c>
      <c r="W1414" t="str">
        <f>TEXT(Working_Data[[#This Row],[order_date]],"mmmm")</f>
        <v>September</v>
      </c>
      <c r="X1414" s="7">
        <f>Working_Data[[#This Row],[last_order_date]]-Working_Data[[#This Row],[signup_date]]</f>
        <v>254</v>
      </c>
      <c r="Y1414" s="7">
        <f>IF(Working_Data[[#This Row],[churned]]="Active",1,0)</f>
        <v>1</v>
      </c>
      <c r="Z1414" s="7">
        <f>YEAR(Working_Data[[#This Row],[order_date]])</f>
        <v>2024</v>
      </c>
    </row>
    <row r="1415" spans="1:26" x14ac:dyDescent="0.25">
      <c r="A1415" t="s">
        <v>2880</v>
      </c>
      <c r="B1415" t="s">
        <v>38</v>
      </c>
      <c r="C1415" t="s">
        <v>22</v>
      </c>
      <c r="D1415" t="s">
        <v>77</v>
      </c>
      <c r="E1415" s="1">
        <v>45379</v>
      </c>
      <c r="F1415" t="s">
        <v>2881</v>
      </c>
      <c r="G1415" s="1">
        <v>45537</v>
      </c>
      <c r="H1415" t="s">
        <v>34</v>
      </c>
      <c r="I1415" t="s">
        <v>26</v>
      </c>
      <c r="J1415" t="s">
        <v>67</v>
      </c>
      <c r="K1415">
        <v>1</v>
      </c>
      <c r="L1415" s="3">
        <f>Working_Data[[#This Row],[price2]]/Working_Data[[#This Row],[quantity]]</f>
        <v>878.99</v>
      </c>
      <c r="M1415" s="3">
        <v>878.99</v>
      </c>
      <c r="N1415" t="s">
        <v>35</v>
      </c>
      <c r="O1415">
        <v>29</v>
      </c>
      <c r="P1415" s="1">
        <v>45855</v>
      </c>
      <c r="Q1415">
        <v>105</v>
      </c>
      <c r="R1415" t="s">
        <v>43</v>
      </c>
      <c r="S1415">
        <v>3</v>
      </c>
      <c r="T1415" s="1">
        <v>45874</v>
      </c>
      <c r="U1415" t="s">
        <v>30</v>
      </c>
      <c r="V1415" t="str">
        <f>TEXT(WEEKDAY(Working_Data[[#This Row],[order_date]],1),"DDDD")</f>
        <v>Monday</v>
      </c>
      <c r="W1415" t="str">
        <f>TEXT(Working_Data[[#This Row],[order_date]],"mmmm")</f>
        <v>September</v>
      </c>
      <c r="X1415" s="7">
        <f>Working_Data[[#This Row],[last_order_date]]-Working_Data[[#This Row],[signup_date]]</f>
        <v>476</v>
      </c>
      <c r="Y1415" s="7">
        <f>IF(Working_Data[[#This Row],[churned]]="Active",1,0)</f>
        <v>0</v>
      </c>
      <c r="Z1415" s="7">
        <f>YEAR(Working_Data[[#This Row],[order_date]])</f>
        <v>2024</v>
      </c>
    </row>
    <row r="1416" spans="1:26" x14ac:dyDescent="0.25">
      <c r="A1416" t="s">
        <v>2882</v>
      </c>
      <c r="B1416" t="s">
        <v>45</v>
      </c>
      <c r="C1416" t="s">
        <v>39</v>
      </c>
      <c r="D1416" t="s">
        <v>23</v>
      </c>
      <c r="E1416" s="1">
        <v>45462</v>
      </c>
      <c r="F1416" t="s">
        <v>2883</v>
      </c>
      <c r="G1416" s="1">
        <v>45537</v>
      </c>
      <c r="H1416" t="s">
        <v>34</v>
      </c>
      <c r="I1416" t="s">
        <v>63</v>
      </c>
      <c r="J1416" t="s">
        <v>49</v>
      </c>
      <c r="K1416">
        <v>3</v>
      </c>
      <c r="L1416" s="3">
        <f>Working_Data[[#This Row],[price2]]/Working_Data[[#This Row],[quantity]]</f>
        <v>215.45666666666668</v>
      </c>
      <c r="M1416" s="3">
        <v>646.37</v>
      </c>
      <c r="N1416" t="s">
        <v>50</v>
      </c>
      <c r="O1416">
        <v>7</v>
      </c>
      <c r="P1416" s="1">
        <v>45795</v>
      </c>
      <c r="Q1416">
        <v>138</v>
      </c>
      <c r="R1416" t="s">
        <v>29</v>
      </c>
      <c r="S1416">
        <v>1</v>
      </c>
      <c r="T1416" s="1">
        <v>45777</v>
      </c>
      <c r="U1416" t="s">
        <v>60</v>
      </c>
      <c r="V1416" t="str">
        <f>TEXT(WEEKDAY(Working_Data[[#This Row],[order_date]],1),"DDDD")</f>
        <v>Monday</v>
      </c>
      <c r="W1416" t="str">
        <f>TEXT(Working_Data[[#This Row],[order_date]],"mmmm")</f>
        <v>September</v>
      </c>
      <c r="X1416" s="7">
        <f>Working_Data[[#This Row],[last_order_date]]-Working_Data[[#This Row],[signup_date]]</f>
        <v>333</v>
      </c>
      <c r="Y1416" s="7">
        <f>IF(Working_Data[[#This Row],[churned]]="Active",1,0)</f>
        <v>1</v>
      </c>
      <c r="Z1416" s="7">
        <f>YEAR(Working_Data[[#This Row],[order_date]])</f>
        <v>2024</v>
      </c>
    </row>
    <row r="1417" spans="1:26" x14ac:dyDescent="0.25">
      <c r="A1417" t="s">
        <v>2884</v>
      </c>
      <c r="B1417" t="s">
        <v>38</v>
      </c>
      <c r="C1417" t="s">
        <v>22</v>
      </c>
      <c r="D1417" t="s">
        <v>52</v>
      </c>
      <c r="E1417" s="1">
        <v>45875</v>
      </c>
      <c r="F1417" t="s">
        <v>2885</v>
      </c>
      <c r="G1417" s="1">
        <v>45537</v>
      </c>
      <c r="H1417" t="s">
        <v>34</v>
      </c>
      <c r="I1417" t="s">
        <v>26</v>
      </c>
      <c r="J1417" t="s">
        <v>49</v>
      </c>
      <c r="K1417">
        <v>3</v>
      </c>
      <c r="L1417" s="3">
        <f>Working_Data[[#This Row],[price2]]/Working_Data[[#This Row],[quantity]]</f>
        <v>316.14333333333332</v>
      </c>
      <c r="M1417" s="3">
        <v>948.43</v>
      </c>
      <c r="N1417" t="s">
        <v>35</v>
      </c>
      <c r="O1417">
        <v>44</v>
      </c>
      <c r="P1417" s="1">
        <v>45674</v>
      </c>
      <c r="Q1417">
        <v>51</v>
      </c>
      <c r="R1417" t="s">
        <v>43</v>
      </c>
      <c r="S1417">
        <v>2</v>
      </c>
      <c r="T1417" s="1">
        <v>45548</v>
      </c>
      <c r="U1417" t="s">
        <v>60</v>
      </c>
      <c r="V1417" t="str">
        <f>TEXT(WEEKDAY(Working_Data[[#This Row],[order_date]],1),"DDDD")</f>
        <v>Monday</v>
      </c>
      <c r="W1417" t="str">
        <f>TEXT(Working_Data[[#This Row],[order_date]],"mmmm")</f>
        <v>September</v>
      </c>
      <c r="X1417" s="7">
        <f>Working_Data[[#This Row],[last_order_date]]-Working_Data[[#This Row],[signup_date]]</f>
        <v>-201</v>
      </c>
      <c r="Y1417" s="7">
        <f>IF(Working_Data[[#This Row],[churned]]="Active",1,0)</f>
        <v>0</v>
      </c>
      <c r="Z1417" s="7">
        <f>YEAR(Working_Data[[#This Row],[order_date]])</f>
        <v>2024</v>
      </c>
    </row>
    <row r="1418" spans="1:26" x14ac:dyDescent="0.25">
      <c r="A1418" t="s">
        <v>2886</v>
      </c>
      <c r="B1418" t="s">
        <v>38</v>
      </c>
      <c r="C1418" t="s">
        <v>39</v>
      </c>
      <c r="D1418" t="s">
        <v>56</v>
      </c>
      <c r="E1418" s="1">
        <v>45215</v>
      </c>
      <c r="F1418" t="s">
        <v>2887</v>
      </c>
      <c r="G1418" s="1">
        <v>45537</v>
      </c>
      <c r="H1418" t="s">
        <v>41</v>
      </c>
      <c r="I1418" t="s">
        <v>26</v>
      </c>
      <c r="J1418" t="s">
        <v>67</v>
      </c>
      <c r="K1418">
        <v>4</v>
      </c>
      <c r="L1418" s="3">
        <f>Working_Data[[#This Row],[price2]]/Working_Data[[#This Row],[quantity]]</f>
        <v>37.659999999999997</v>
      </c>
      <c r="M1418" s="3">
        <v>150.63999999999999</v>
      </c>
      <c r="N1418" t="s">
        <v>28</v>
      </c>
      <c r="O1418">
        <v>45</v>
      </c>
      <c r="P1418" s="1">
        <v>45740</v>
      </c>
      <c r="Q1418">
        <v>367</v>
      </c>
      <c r="R1418" t="s">
        <v>29</v>
      </c>
      <c r="S1418">
        <v>3</v>
      </c>
      <c r="T1418" s="1">
        <v>45709</v>
      </c>
      <c r="U1418" t="s">
        <v>60</v>
      </c>
      <c r="V1418" t="str">
        <f>TEXT(WEEKDAY(Working_Data[[#This Row],[order_date]],1),"DDDD")</f>
        <v>Monday</v>
      </c>
      <c r="W1418" t="str">
        <f>TEXT(Working_Data[[#This Row],[order_date]],"mmmm")</f>
        <v>September</v>
      </c>
      <c r="X1418" s="7">
        <f>Working_Data[[#This Row],[last_order_date]]-Working_Data[[#This Row],[signup_date]]</f>
        <v>525</v>
      </c>
      <c r="Y1418" s="7">
        <f>IF(Working_Data[[#This Row],[churned]]="Active",1,0)</f>
        <v>1</v>
      </c>
      <c r="Z1418" s="7">
        <f>YEAR(Working_Data[[#This Row],[order_date]])</f>
        <v>2024</v>
      </c>
    </row>
    <row r="1419" spans="1:26" x14ac:dyDescent="0.25">
      <c r="A1419" t="s">
        <v>2888</v>
      </c>
      <c r="B1419" t="s">
        <v>45</v>
      </c>
      <c r="C1419" t="s">
        <v>39</v>
      </c>
      <c r="D1419" t="s">
        <v>32</v>
      </c>
      <c r="E1419" s="1">
        <v>45588</v>
      </c>
      <c r="F1419" t="s">
        <v>2889</v>
      </c>
      <c r="G1419" s="1">
        <v>45537</v>
      </c>
      <c r="H1419" t="s">
        <v>47</v>
      </c>
      <c r="I1419" t="s">
        <v>48</v>
      </c>
      <c r="J1419" t="s">
        <v>27</v>
      </c>
      <c r="K1419">
        <v>4</v>
      </c>
      <c r="L1419" s="3">
        <f>Working_Data[[#This Row],[price2]]/Working_Data[[#This Row],[quantity]]</f>
        <v>272.03250000000003</v>
      </c>
      <c r="M1419" s="3">
        <v>1088.1300000000001</v>
      </c>
      <c r="N1419" t="s">
        <v>35</v>
      </c>
      <c r="O1419">
        <v>44</v>
      </c>
      <c r="P1419" s="1">
        <v>45595</v>
      </c>
      <c r="Q1419">
        <v>63</v>
      </c>
      <c r="R1419" t="s">
        <v>43</v>
      </c>
      <c r="S1419">
        <v>5</v>
      </c>
      <c r="T1419" s="1">
        <v>45932</v>
      </c>
      <c r="U1419" t="s">
        <v>36</v>
      </c>
      <c r="V1419" t="str">
        <f>TEXT(WEEKDAY(Working_Data[[#This Row],[order_date]],1),"DDDD")</f>
        <v>Monday</v>
      </c>
      <c r="W1419" t="str">
        <f>TEXT(Working_Data[[#This Row],[order_date]],"mmmm")</f>
        <v>September</v>
      </c>
      <c r="X1419" s="7">
        <f>Working_Data[[#This Row],[last_order_date]]-Working_Data[[#This Row],[signup_date]]</f>
        <v>7</v>
      </c>
      <c r="Y1419" s="7">
        <f>IF(Working_Data[[#This Row],[churned]]="Active",1,0)</f>
        <v>0</v>
      </c>
      <c r="Z1419" s="7">
        <f>YEAR(Working_Data[[#This Row],[order_date]])</f>
        <v>2024</v>
      </c>
    </row>
    <row r="1420" spans="1:26" x14ac:dyDescent="0.25">
      <c r="A1420" t="s">
        <v>2890</v>
      </c>
      <c r="B1420" t="s">
        <v>21</v>
      </c>
      <c r="C1420" t="s">
        <v>82</v>
      </c>
      <c r="D1420" t="s">
        <v>77</v>
      </c>
      <c r="E1420" s="1">
        <v>45399</v>
      </c>
      <c r="F1420" t="s">
        <v>2891</v>
      </c>
      <c r="G1420" s="1">
        <v>45537</v>
      </c>
      <c r="H1420" t="s">
        <v>47</v>
      </c>
      <c r="I1420" t="s">
        <v>63</v>
      </c>
      <c r="J1420" t="s">
        <v>27</v>
      </c>
      <c r="K1420">
        <v>4</v>
      </c>
      <c r="L1420" s="3">
        <f>Working_Data[[#This Row],[price2]]/Working_Data[[#This Row],[quantity]]</f>
        <v>72.72</v>
      </c>
      <c r="M1420" s="3">
        <v>290.88</v>
      </c>
      <c r="N1420" t="s">
        <v>28</v>
      </c>
      <c r="O1420">
        <v>21</v>
      </c>
      <c r="P1420" s="1">
        <v>45722</v>
      </c>
      <c r="Q1420">
        <v>458</v>
      </c>
      <c r="R1420" t="s">
        <v>43</v>
      </c>
      <c r="S1420">
        <v>4</v>
      </c>
      <c r="T1420" s="1">
        <v>45685</v>
      </c>
      <c r="U1420" t="s">
        <v>30</v>
      </c>
      <c r="V1420" t="str">
        <f>TEXT(WEEKDAY(Working_Data[[#This Row],[order_date]],1),"DDDD")</f>
        <v>Monday</v>
      </c>
      <c r="W1420" t="str">
        <f>TEXT(Working_Data[[#This Row],[order_date]],"mmmm")</f>
        <v>September</v>
      </c>
      <c r="X1420" s="7">
        <f>Working_Data[[#This Row],[last_order_date]]-Working_Data[[#This Row],[signup_date]]</f>
        <v>323</v>
      </c>
      <c r="Y1420" s="7">
        <f>IF(Working_Data[[#This Row],[churned]]="Active",1,0)</f>
        <v>0</v>
      </c>
      <c r="Z1420" s="7">
        <f>YEAR(Working_Data[[#This Row],[order_date]])</f>
        <v>2024</v>
      </c>
    </row>
    <row r="1421" spans="1:26" x14ac:dyDescent="0.25">
      <c r="A1421" t="s">
        <v>2892</v>
      </c>
      <c r="B1421" t="s">
        <v>45</v>
      </c>
      <c r="C1421" t="s">
        <v>39</v>
      </c>
      <c r="D1421" t="s">
        <v>23</v>
      </c>
      <c r="E1421" s="1">
        <v>45853</v>
      </c>
      <c r="F1421" t="s">
        <v>2893</v>
      </c>
      <c r="G1421" s="1">
        <v>45567</v>
      </c>
      <c r="H1421" t="s">
        <v>25</v>
      </c>
      <c r="I1421" t="s">
        <v>54</v>
      </c>
      <c r="J1421" t="s">
        <v>27</v>
      </c>
      <c r="K1421">
        <v>4</v>
      </c>
      <c r="L1421" s="3">
        <f>Working_Data[[#This Row],[price2]]/Working_Data[[#This Row],[quantity]]</f>
        <v>277.91250000000002</v>
      </c>
      <c r="M1421" s="3">
        <v>1111.6500000000001</v>
      </c>
      <c r="N1421" t="s">
        <v>50</v>
      </c>
      <c r="O1421">
        <v>42</v>
      </c>
      <c r="P1421" s="1">
        <v>45904</v>
      </c>
      <c r="Q1421">
        <v>130</v>
      </c>
      <c r="R1421" t="s">
        <v>43</v>
      </c>
      <c r="S1421">
        <v>1</v>
      </c>
      <c r="T1421" s="1">
        <v>45852</v>
      </c>
      <c r="U1421" t="s">
        <v>30</v>
      </c>
      <c r="V1421" t="str">
        <f>TEXT(WEEKDAY(Working_Data[[#This Row],[order_date]],1),"DDDD")</f>
        <v>Wednesday</v>
      </c>
      <c r="W1421" t="str">
        <f>TEXT(Working_Data[[#This Row],[order_date]],"mmmm")</f>
        <v>October</v>
      </c>
      <c r="X1421" s="7">
        <f>Working_Data[[#This Row],[last_order_date]]-Working_Data[[#This Row],[signup_date]]</f>
        <v>51</v>
      </c>
      <c r="Y1421" s="7">
        <f>IF(Working_Data[[#This Row],[churned]]="Active",1,0)</f>
        <v>0</v>
      </c>
      <c r="Z1421" s="7">
        <f>YEAR(Working_Data[[#This Row],[order_date]])</f>
        <v>2024</v>
      </c>
    </row>
    <row r="1422" spans="1:26" x14ac:dyDescent="0.25">
      <c r="A1422" t="s">
        <v>2894</v>
      </c>
      <c r="B1422" t="s">
        <v>45</v>
      </c>
      <c r="C1422" t="s">
        <v>82</v>
      </c>
      <c r="D1422" t="s">
        <v>32</v>
      </c>
      <c r="E1422" s="1">
        <v>45456</v>
      </c>
      <c r="F1422" t="s">
        <v>2895</v>
      </c>
      <c r="G1422" s="1">
        <v>45567</v>
      </c>
      <c r="H1422" t="s">
        <v>25</v>
      </c>
      <c r="I1422" t="s">
        <v>26</v>
      </c>
      <c r="J1422" t="s">
        <v>64</v>
      </c>
      <c r="K1422">
        <v>2</v>
      </c>
      <c r="L1422" s="3">
        <f>Working_Data[[#This Row],[price2]]/Working_Data[[#This Row],[quantity]]</f>
        <v>360.78500000000003</v>
      </c>
      <c r="M1422" s="3">
        <v>721.57</v>
      </c>
      <c r="N1422" t="s">
        <v>35</v>
      </c>
      <c r="O1422">
        <v>34</v>
      </c>
      <c r="P1422" s="1">
        <v>45608</v>
      </c>
      <c r="Q1422">
        <v>201</v>
      </c>
      <c r="R1422" t="s">
        <v>29</v>
      </c>
      <c r="S1422">
        <v>1</v>
      </c>
      <c r="T1422" s="1">
        <v>45907</v>
      </c>
      <c r="U1422" t="s">
        <v>30</v>
      </c>
      <c r="V1422" t="str">
        <f>TEXT(WEEKDAY(Working_Data[[#This Row],[order_date]],1),"DDDD")</f>
        <v>Wednesday</v>
      </c>
      <c r="W1422" t="str">
        <f>TEXT(Working_Data[[#This Row],[order_date]],"mmmm")</f>
        <v>October</v>
      </c>
      <c r="X1422" s="7">
        <f>Working_Data[[#This Row],[last_order_date]]-Working_Data[[#This Row],[signup_date]]</f>
        <v>152</v>
      </c>
      <c r="Y1422" s="7">
        <f>IF(Working_Data[[#This Row],[churned]]="Active",1,0)</f>
        <v>1</v>
      </c>
      <c r="Z1422" s="7">
        <f>YEAR(Working_Data[[#This Row],[order_date]])</f>
        <v>2024</v>
      </c>
    </row>
    <row r="1423" spans="1:26" x14ac:dyDescent="0.25">
      <c r="A1423" t="s">
        <v>2896</v>
      </c>
      <c r="B1423" t="s">
        <v>38</v>
      </c>
      <c r="C1423" t="s">
        <v>82</v>
      </c>
      <c r="D1423" t="s">
        <v>23</v>
      </c>
      <c r="E1423" s="1">
        <v>45539</v>
      </c>
      <c r="F1423" t="s">
        <v>2897</v>
      </c>
      <c r="G1423" s="1">
        <v>45567</v>
      </c>
      <c r="H1423" t="s">
        <v>25</v>
      </c>
      <c r="I1423" t="s">
        <v>26</v>
      </c>
      <c r="J1423" t="s">
        <v>67</v>
      </c>
      <c r="K1423">
        <v>2</v>
      </c>
      <c r="L1423" s="3">
        <f>Working_Data[[#This Row],[price2]]/Working_Data[[#This Row],[quantity]]</f>
        <v>159</v>
      </c>
      <c r="M1423" s="3">
        <v>318</v>
      </c>
      <c r="N1423" t="s">
        <v>50</v>
      </c>
      <c r="O1423">
        <v>48</v>
      </c>
      <c r="P1423" s="1">
        <v>45826</v>
      </c>
      <c r="Q1423">
        <v>241</v>
      </c>
      <c r="R1423" t="s">
        <v>29</v>
      </c>
      <c r="S1423">
        <v>5</v>
      </c>
      <c r="T1423" s="1">
        <v>45514</v>
      </c>
      <c r="U1423" t="s">
        <v>36</v>
      </c>
      <c r="V1423" t="str">
        <f>TEXT(WEEKDAY(Working_Data[[#This Row],[order_date]],1),"DDDD")</f>
        <v>Wednesday</v>
      </c>
      <c r="W1423" t="str">
        <f>TEXT(Working_Data[[#This Row],[order_date]],"mmmm")</f>
        <v>October</v>
      </c>
      <c r="X1423" s="7">
        <f>Working_Data[[#This Row],[last_order_date]]-Working_Data[[#This Row],[signup_date]]</f>
        <v>287</v>
      </c>
      <c r="Y1423" s="7">
        <f>IF(Working_Data[[#This Row],[churned]]="Active",1,0)</f>
        <v>1</v>
      </c>
      <c r="Z1423" s="7">
        <f>YEAR(Working_Data[[#This Row],[order_date]])</f>
        <v>2024</v>
      </c>
    </row>
    <row r="1424" spans="1:26" x14ac:dyDescent="0.25">
      <c r="A1424" t="s">
        <v>2898</v>
      </c>
      <c r="B1424" t="s">
        <v>21</v>
      </c>
      <c r="C1424" t="s">
        <v>82</v>
      </c>
      <c r="D1424" t="s">
        <v>77</v>
      </c>
      <c r="E1424" s="1">
        <v>45400</v>
      </c>
      <c r="F1424" t="s">
        <v>2899</v>
      </c>
      <c r="G1424" s="1">
        <v>45567</v>
      </c>
      <c r="H1424" t="s">
        <v>41</v>
      </c>
      <c r="I1424" t="s">
        <v>26</v>
      </c>
      <c r="J1424" t="s">
        <v>67</v>
      </c>
      <c r="K1424">
        <v>3</v>
      </c>
      <c r="L1424" s="3">
        <f>Working_Data[[#This Row],[price2]]/Working_Data[[#This Row],[quantity]]</f>
        <v>447.1033333333333</v>
      </c>
      <c r="M1424" s="3">
        <v>1341.31</v>
      </c>
      <c r="N1424" t="s">
        <v>35</v>
      </c>
      <c r="O1424">
        <v>2</v>
      </c>
      <c r="P1424" s="1">
        <v>45552</v>
      </c>
      <c r="Q1424">
        <v>19</v>
      </c>
      <c r="R1424" t="s">
        <v>43</v>
      </c>
      <c r="S1424">
        <v>1</v>
      </c>
      <c r="T1424" s="1">
        <v>45934</v>
      </c>
      <c r="U1424" t="s">
        <v>60</v>
      </c>
      <c r="V1424" t="str">
        <f>TEXT(WEEKDAY(Working_Data[[#This Row],[order_date]],1),"DDDD")</f>
        <v>Wednesday</v>
      </c>
      <c r="W1424" t="str">
        <f>TEXT(Working_Data[[#This Row],[order_date]],"mmmm")</f>
        <v>October</v>
      </c>
      <c r="X1424" s="7">
        <f>Working_Data[[#This Row],[last_order_date]]-Working_Data[[#This Row],[signup_date]]</f>
        <v>152</v>
      </c>
      <c r="Y1424" s="7">
        <f>IF(Working_Data[[#This Row],[churned]]="Active",1,0)</f>
        <v>0</v>
      </c>
      <c r="Z1424" s="7">
        <f>YEAR(Working_Data[[#This Row],[order_date]])</f>
        <v>2024</v>
      </c>
    </row>
    <row r="1425" spans="1:26" x14ac:dyDescent="0.25">
      <c r="A1425" t="s">
        <v>2900</v>
      </c>
      <c r="B1425" t="s">
        <v>38</v>
      </c>
      <c r="C1425" t="s">
        <v>22</v>
      </c>
      <c r="D1425" t="s">
        <v>23</v>
      </c>
      <c r="E1425" s="1">
        <v>45482</v>
      </c>
      <c r="F1425" t="s">
        <v>2901</v>
      </c>
      <c r="G1425" s="1">
        <v>45567</v>
      </c>
      <c r="H1425" t="s">
        <v>34</v>
      </c>
      <c r="I1425" t="s">
        <v>63</v>
      </c>
      <c r="J1425" t="s">
        <v>27</v>
      </c>
      <c r="K1425">
        <v>1</v>
      </c>
      <c r="L1425" s="3">
        <f>Working_Data[[#This Row],[price2]]/Working_Data[[#This Row],[quantity]]</f>
        <v>1258.9000000000001</v>
      </c>
      <c r="M1425" s="3">
        <v>1258.9000000000001</v>
      </c>
      <c r="N1425" t="s">
        <v>50</v>
      </c>
      <c r="O1425">
        <v>44</v>
      </c>
      <c r="P1425" s="1">
        <v>45422</v>
      </c>
      <c r="Q1425">
        <v>225</v>
      </c>
      <c r="R1425" t="s">
        <v>43</v>
      </c>
      <c r="S1425">
        <v>1</v>
      </c>
      <c r="T1425" s="1">
        <v>45824</v>
      </c>
      <c r="U1425" t="s">
        <v>30</v>
      </c>
      <c r="V1425" t="str">
        <f>TEXT(WEEKDAY(Working_Data[[#This Row],[order_date]],1),"DDDD")</f>
        <v>Wednesday</v>
      </c>
      <c r="W1425" t="str">
        <f>TEXT(Working_Data[[#This Row],[order_date]],"mmmm")</f>
        <v>October</v>
      </c>
      <c r="X1425" s="7">
        <f>Working_Data[[#This Row],[last_order_date]]-Working_Data[[#This Row],[signup_date]]</f>
        <v>-60</v>
      </c>
      <c r="Y1425" s="7">
        <f>IF(Working_Data[[#This Row],[churned]]="Active",1,0)</f>
        <v>0</v>
      </c>
      <c r="Z1425" s="7">
        <f>YEAR(Working_Data[[#This Row],[order_date]])</f>
        <v>2024</v>
      </c>
    </row>
    <row r="1426" spans="1:26" x14ac:dyDescent="0.25">
      <c r="A1426" t="s">
        <v>2902</v>
      </c>
      <c r="B1426" t="s">
        <v>45</v>
      </c>
      <c r="C1426" t="s">
        <v>39</v>
      </c>
      <c r="D1426" t="s">
        <v>23</v>
      </c>
      <c r="E1426" s="1">
        <v>45651</v>
      </c>
      <c r="F1426" t="s">
        <v>2903</v>
      </c>
      <c r="G1426" s="1">
        <v>45567</v>
      </c>
      <c r="H1426" t="s">
        <v>41</v>
      </c>
      <c r="I1426" t="s">
        <v>42</v>
      </c>
      <c r="J1426" t="s">
        <v>59</v>
      </c>
      <c r="K1426">
        <v>4</v>
      </c>
      <c r="L1426" s="3">
        <f>Working_Data[[#This Row],[price2]]/Working_Data[[#This Row],[quantity]]</f>
        <v>342.70249999999999</v>
      </c>
      <c r="M1426" s="3">
        <v>1370.81</v>
      </c>
      <c r="N1426" t="s">
        <v>35</v>
      </c>
      <c r="O1426">
        <v>36</v>
      </c>
      <c r="P1426" s="1">
        <v>45811</v>
      </c>
      <c r="Q1426">
        <v>95</v>
      </c>
      <c r="R1426" t="s">
        <v>43</v>
      </c>
      <c r="S1426">
        <v>1</v>
      </c>
      <c r="T1426" s="1">
        <v>45532</v>
      </c>
      <c r="U1426" t="s">
        <v>60</v>
      </c>
      <c r="V1426" t="str">
        <f>TEXT(WEEKDAY(Working_Data[[#This Row],[order_date]],1),"DDDD")</f>
        <v>Wednesday</v>
      </c>
      <c r="W1426" t="str">
        <f>TEXT(Working_Data[[#This Row],[order_date]],"mmmm")</f>
        <v>October</v>
      </c>
      <c r="X1426" s="7">
        <f>Working_Data[[#This Row],[last_order_date]]-Working_Data[[#This Row],[signup_date]]</f>
        <v>160</v>
      </c>
      <c r="Y1426" s="7">
        <f>IF(Working_Data[[#This Row],[churned]]="Active",1,0)</f>
        <v>0</v>
      </c>
      <c r="Z1426" s="7">
        <f>YEAR(Working_Data[[#This Row],[order_date]])</f>
        <v>2024</v>
      </c>
    </row>
    <row r="1427" spans="1:26" x14ac:dyDescent="0.25">
      <c r="A1427" t="s">
        <v>2904</v>
      </c>
      <c r="B1427" t="s">
        <v>21</v>
      </c>
      <c r="C1427" t="s">
        <v>39</v>
      </c>
      <c r="D1427" t="s">
        <v>32</v>
      </c>
      <c r="E1427" s="1">
        <v>45218</v>
      </c>
      <c r="F1427" t="s">
        <v>2905</v>
      </c>
      <c r="G1427" s="1">
        <v>45567</v>
      </c>
      <c r="H1427" t="s">
        <v>25</v>
      </c>
      <c r="I1427" t="s">
        <v>48</v>
      </c>
      <c r="J1427" t="s">
        <v>27</v>
      </c>
      <c r="K1427">
        <v>1</v>
      </c>
      <c r="L1427" s="3">
        <f>Working_Data[[#This Row],[price2]]/Working_Data[[#This Row],[quantity]]</f>
        <v>820.63</v>
      </c>
      <c r="M1427" s="3">
        <v>820.63</v>
      </c>
      <c r="N1427" t="s">
        <v>28</v>
      </c>
      <c r="O1427">
        <v>4</v>
      </c>
      <c r="P1427" s="1">
        <v>45903</v>
      </c>
      <c r="Q1427">
        <v>147</v>
      </c>
      <c r="R1427" t="s">
        <v>29</v>
      </c>
      <c r="S1427">
        <v>4</v>
      </c>
      <c r="T1427" s="1">
        <v>45640</v>
      </c>
      <c r="U1427" t="s">
        <v>36</v>
      </c>
      <c r="V1427" t="str">
        <f>TEXT(WEEKDAY(Working_Data[[#This Row],[order_date]],1),"DDDD")</f>
        <v>Wednesday</v>
      </c>
      <c r="W1427" t="str">
        <f>TEXT(Working_Data[[#This Row],[order_date]],"mmmm")</f>
        <v>October</v>
      </c>
      <c r="X1427" s="7">
        <f>Working_Data[[#This Row],[last_order_date]]-Working_Data[[#This Row],[signup_date]]</f>
        <v>685</v>
      </c>
      <c r="Y1427" s="7">
        <f>IF(Working_Data[[#This Row],[churned]]="Active",1,0)</f>
        <v>1</v>
      </c>
      <c r="Z1427" s="7">
        <f>YEAR(Working_Data[[#This Row],[order_date]])</f>
        <v>2024</v>
      </c>
    </row>
    <row r="1428" spans="1:26" x14ac:dyDescent="0.25">
      <c r="A1428" t="s">
        <v>2906</v>
      </c>
      <c r="B1428" t="s">
        <v>21</v>
      </c>
      <c r="C1428" t="s">
        <v>22</v>
      </c>
      <c r="D1428" t="s">
        <v>32</v>
      </c>
      <c r="E1428" s="1">
        <v>45512</v>
      </c>
      <c r="F1428" t="s">
        <v>2907</v>
      </c>
      <c r="G1428" s="1">
        <v>45567</v>
      </c>
      <c r="H1428" t="s">
        <v>25</v>
      </c>
      <c r="I1428" t="s">
        <v>54</v>
      </c>
      <c r="J1428" t="s">
        <v>64</v>
      </c>
      <c r="K1428">
        <v>3</v>
      </c>
      <c r="L1428" s="3">
        <f>Working_Data[[#This Row],[price2]]/Working_Data[[#This Row],[quantity]]</f>
        <v>151.66666666666666</v>
      </c>
      <c r="M1428" s="3">
        <v>455</v>
      </c>
      <c r="N1428" t="s">
        <v>50</v>
      </c>
      <c r="O1428">
        <v>45</v>
      </c>
      <c r="P1428" s="1">
        <v>45734</v>
      </c>
      <c r="Q1428">
        <v>403</v>
      </c>
      <c r="R1428" t="s">
        <v>29</v>
      </c>
      <c r="S1428">
        <v>5</v>
      </c>
      <c r="T1428" s="1">
        <v>45884</v>
      </c>
      <c r="U1428" t="s">
        <v>30</v>
      </c>
      <c r="V1428" t="str">
        <f>TEXT(WEEKDAY(Working_Data[[#This Row],[order_date]],1),"DDDD")</f>
        <v>Wednesday</v>
      </c>
      <c r="W1428" t="str">
        <f>TEXT(Working_Data[[#This Row],[order_date]],"mmmm")</f>
        <v>October</v>
      </c>
      <c r="X1428" s="7">
        <f>Working_Data[[#This Row],[last_order_date]]-Working_Data[[#This Row],[signup_date]]</f>
        <v>222</v>
      </c>
      <c r="Y1428" s="7">
        <f>IF(Working_Data[[#This Row],[churned]]="Active",1,0)</f>
        <v>1</v>
      </c>
      <c r="Z1428" s="7">
        <f>YEAR(Working_Data[[#This Row],[order_date]])</f>
        <v>2024</v>
      </c>
    </row>
    <row r="1429" spans="1:26" x14ac:dyDescent="0.25">
      <c r="A1429" t="s">
        <v>2908</v>
      </c>
      <c r="B1429" t="s">
        <v>38</v>
      </c>
      <c r="C1429" t="s">
        <v>39</v>
      </c>
      <c r="D1429" t="s">
        <v>23</v>
      </c>
      <c r="E1429" s="1">
        <v>45411</v>
      </c>
      <c r="F1429" t="s">
        <v>2909</v>
      </c>
      <c r="G1429" s="1">
        <v>45598</v>
      </c>
      <c r="H1429" t="s">
        <v>34</v>
      </c>
      <c r="I1429" t="s">
        <v>26</v>
      </c>
      <c r="J1429" t="s">
        <v>64</v>
      </c>
      <c r="K1429">
        <v>2</v>
      </c>
      <c r="L1429" s="3">
        <f>Working_Data[[#This Row],[price2]]/Working_Data[[#This Row],[quantity]]</f>
        <v>358.33</v>
      </c>
      <c r="M1429" s="3">
        <v>716.66</v>
      </c>
      <c r="N1429" t="s">
        <v>35</v>
      </c>
      <c r="O1429">
        <v>12</v>
      </c>
      <c r="P1429" s="1">
        <v>45870</v>
      </c>
      <c r="Q1429">
        <v>187</v>
      </c>
      <c r="R1429" t="s">
        <v>43</v>
      </c>
      <c r="S1429">
        <v>5</v>
      </c>
      <c r="T1429" s="1">
        <v>45577</v>
      </c>
      <c r="U1429" t="s">
        <v>30</v>
      </c>
      <c r="V1429" t="str">
        <f>TEXT(WEEKDAY(Working_Data[[#This Row],[order_date]],1),"DDDD")</f>
        <v>Saturday</v>
      </c>
      <c r="W1429" t="str">
        <f>TEXT(Working_Data[[#This Row],[order_date]],"mmmm")</f>
        <v>November</v>
      </c>
      <c r="X1429" s="7">
        <f>Working_Data[[#This Row],[last_order_date]]-Working_Data[[#This Row],[signup_date]]</f>
        <v>459</v>
      </c>
      <c r="Y1429" s="7">
        <f>IF(Working_Data[[#This Row],[churned]]="Active",1,0)</f>
        <v>0</v>
      </c>
      <c r="Z1429" s="7">
        <f>YEAR(Working_Data[[#This Row],[order_date]])</f>
        <v>2024</v>
      </c>
    </row>
    <row r="1430" spans="1:26" x14ac:dyDescent="0.25">
      <c r="A1430" t="s">
        <v>2910</v>
      </c>
      <c r="B1430" t="s">
        <v>45</v>
      </c>
      <c r="C1430" t="s">
        <v>22</v>
      </c>
      <c r="D1430" t="s">
        <v>23</v>
      </c>
      <c r="E1430" s="1">
        <v>45270</v>
      </c>
      <c r="F1430" t="s">
        <v>2911</v>
      </c>
      <c r="G1430" s="1">
        <v>45598</v>
      </c>
      <c r="H1430" t="s">
        <v>25</v>
      </c>
      <c r="I1430" t="s">
        <v>26</v>
      </c>
      <c r="J1430" t="s">
        <v>67</v>
      </c>
      <c r="K1430">
        <v>5</v>
      </c>
      <c r="L1430" s="3">
        <f>Working_Data[[#This Row],[price2]]/Working_Data[[#This Row],[quantity]]</f>
        <v>249.51599999999999</v>
      </c>
      <c r="M1430" s="3">
        <v>1247.58</v>
      </c>
      <c r="N1430" t="s">
        <v>35</v>
      </c>
      <c r="O1430">
        <v>16</v>
      </c>
      <c r="P1430" s="1">
        <v>45529</v>
      </c>
      <c r="Q1430">
        <v>442</v>
      </c>
      <c r="R1430" t="s">
        <v>43</v>
      </c>
      <c r="S1430">
        <v>3</v>
      </c>
      <c r="T1430" s="1">
        <v>45565</v>
      </c>
      <c r="U1430" t="s">
        <v>60</v>
      </c>
      <c r="V1430" t="str">
        <f>TEXT(WEEKDAY(Working_Data[[#This Row],[order_date]],1),"DDDD")</f>
        <v>Saturday</v>
      </c>
      <c r="W1430" t="str">
        <f>TEXT(Working_Data[[#This Row],[order_date]],"mmmm")</f>
        <v>November</v>
      </c>
      <c r="X1430" s="7">
        <f>Working_Data[[#This Row],[last_order_date]]-Working_Data[[#This Row],[signup_date]]</f>
        <v>259</v>
      </c>
      <c r="Y1430" s="7">
        <f>IF(Working_Data[[#This Row],[churned]]="Active",1,0)</f>
        <v>0</v>
      </c>
      <c r="Z1430" s="7">
        <f>YEAR(Working_Data[[#This Row],[order_date]])</f>
        <v>2024</v>
      </c>
    </row>
    <row r="1431" spans="1:26" x14ac:dyDescent="0.25">
      <c r="A1431" t="s">
        <v>2912</v>
      </c>
      <c r="B1431" t="s">
        <v>45</v>
      </c>
      <c r="C1431" t="s">
        <v>82</v>
      </c>
      <c r="D1431" t="s">
        <v>23</v>
      </c>
      <c r="E1431" s="1">
        <v>45462</v>
      </c>
      <c r="F1431" t="s">
        <v>2913</v>
      </c>
      <c r="G1431" s="1">
        <v>45598</v>
      </c>
      <c r="H1431" t="s">
        <v>58</v>
      </c>
      <c r="I1431" t="s">
        <v>54</v>
      </c>
      <c r="J1431" t="s">
        <v>64</v>
      </c>
      <c r="K1431">
        <v>3</v>
      </c>
      <c r="L1431" s="3">
        <f>Working_Data[[#This Row],[price2]]/Working_Data[[#This Row],[quantity]]</f>
        <v>128.86333333333332</v>
      </c>
      <c r="M1431" s="3">
        <v>386.59</v>
      </c>
      <c r="N1431" t="s">
        <v>50</v>
      </c>
      <c r="O1431">
        <v>24</v>
      </c>
      <c r="P1431" s="1">
        <v>45609</v>
      </c>
      <c r="Q1431">
        <v>468</v>
      </c>
      <c r="R1431" t="s">
        <v>29</v>
      </c>
      <c r="S1431">
        <v>2</v>
      </c>
      <c r="T1431" s="1">
        <v>45453</v>
      </c>
      <c r="U1431" t="s">
        <v>60</v>
      </c>
      <c r="V1431" t="str">
        <f>TEXT(WEEKDAY(Working_Data[[#This Row],[order_date]],1),"DDDD")</f>
        <v>Saturday</v>
      </c>
      <c r="W1431" t="str">
        <f>TEXT(Working_Data[[#This Row],[order_date]],"mmmm")</f>
        <v>November</v>
      </c>
      <c r="X1431" s="7">
        <f>Working_Data[[#This Row],[last_order_date]]-Working_Data[[#This Row],[signup_date]]</f>
        <v>147</v>
      </c>
      <c r="Y1431" s="7">
        <f>IF(Working_Data[[#This Row],[churned]]="Active",1,0)</f>
        <v>1</v>
      </c>
      <c r="Z1431" s="7">
        <f>YEAR(Working_Data[[#This Row],[order_date]])</f>
        <v>2024</v>
      </c>
    </row>
    <row r="1432" spans="1:26" x14ac:dyDescent="0.25">
      <c r="A1432" t="s">
        <v>2914</v>
      </c>
      <c r="B1432" t="s">
        <v>38</v>
      </c>
      <c r="C1432" t="s">
        <v>39</v>
      </c>
      <c r="D1432" t="s">
        <v>56</v>
      </c>
      <c r="E1432" s="1">
        <v>45471</v>
      </c>
      <c r="F1432" t="s">
        <v>2915</v>
      </c>
      <c r="G1432" s="1">
        <v>45598</v>
      </c>
      <c r="H1432" t="s">
        <v>25</v>
      </c>
      <c r="I1432" t="s">
        <v>48</v>
      </c>
      <c r="J1432" t="s">
        <v>64</v>
      </c>
      <c r="K1432">
        <v>4</v>
      </c>
      <c r="L1432" s="3">
        <f>Working_Data[[#This Row],[price2]]/Working_Data[[#This Row],[quantity]]</f>
        <v>362.3075</v>
      </c>
      <c r="M1432" s="3">
        <v>1449.23</v>
      </c>
      <c r="N1432" t="s">
        <v>50</v>
      </c>
      <c r="O1432">
        <v>41</v>
      </c>
      <c r="P1432" s="1">
        <v>45806</v>
      </c>
      <c r="Q1432">
        <v>257</v>
      </c>
      <c r="R1432" t="s">
        <v>43</v>
      </c>
      <c r="S1432">
        <v>2</v>
      </c>
      <c r="T1432" s="1">
        <v>45590</v>
      </c>
      <c r="U1432" t="s">
        <v>36</v>
      </c>
      <c r="V1432" t="str">
        <f>TEXT(WEEKDAY(Working_Data[[#This Row],[order_date]],1),"DDDD")</f>
        <v>Saturday</v>
      </c>
      <c r="W1432" t="str">
        <f>TEXT(Working_Data[[#This Row],[order_date]],"mmmm")</f>
        <v>November</v>
      </c>
      <c r="X1432" s="7">
        <f>Working_Data[[#This Row],[last_order_date]]-Working_Data[[#This Row],[signup_date]]</f>
        <v>335</v>
      </c>
      <c r="Y1432" s="7">
        <f>IF(Working_Data[[#This Row],[churned]]="Active",1,0)</f>
        <v>0</v>
      </c>
      <c r="Z1432" s="7">
        <f>YEAR(Working_Data[[#This Row],[order_date]])</f>
        <v>2024</v>
      </c>
    </row>
    <row r="1433" spans="1:26" x14ac:dyDescent="0.25">
      <c r="A1433" t="s">
        <v>2916</v>
      </c>
      <c r="B1433" t="s">
        <v>45</v>
      </c>
      <c r="C1433" t="s">
        <v>82</v>
      </c>
      <c r="D1433" t="s">
        <v>23</v>
      </c>
      <c r="E1433" s="1">
        <v>45338</v>
      </c>
      <c r="F1433" t="s">
        <v>2917</v>
      </c>
      <c r="G1433" s="1">
        <v>45598</v>
      </c>
      <c r="H1433" t="s">
        <v>47</v>
      </c>
      <c r="I1433" t="s">
        <v>54</v>
      </c>
      <c r="J1433" t="s">
        <v>64</v>
      </c>
      <c r="K1433">
        <v>4</v>
      </c>
      <c r="L1433" s="3">
        <f>Working_Data[[#This Row],[price2]]/Working_Data[[#This Row],[quantity]]</f>
        <v>103.0775</v>
      </c>
      <c r="M1433" s="3">
        <v>412.31</v>
      </c>
      <c r="N1433" t="s">
        <v>50</v>
      </c>
      <c r="O1433">
        <v>14</v>
      </c>
      <c r="P1433" s="1">
        <v>45664</v>
      </c>
      <c r="Q1433">
        <v>18</v>
      </c>
      <c r="R1433" t="s">
        <v>29</v>
      </c>
      <c r="S1433">
        <v>2</v>
      </c>
      <c r="T1433" s="1">
        <v>45645</v>
      </c>
      <c r="U1433" t="s">
        <v>36</v>
      </c>
      <c r="V1433" t="str">
        <f>TEXT(WEEKDAY(Working_Data[[#This Row],[order_date]],1),"DDDD")</f>
        <v>Saturday</v>
      </c>
      <c r="W1433" t="str">
        <f>TEXT(Working_Data[[#This Row],[order_date]],"mmmm")</f>
        <v>November</v>
      </c>
      <c r="X1433" s="7">
        <f>Working_Data[[#This Row],[last_order_date]]-Working_Data[[#This Row],[signup_date]]</f>
        <v>326</v>
      </c>
      <c r="Y1433" s="7">
        <f>IF(Working_Data[[#This Row],[churned]]="Active",1,0)</f>
        <v>1</v>
      </c>
      <c r="Z1433" s="7">
        <f>YEAR(Working_Data[[#This Row],[order_date]])</f>
        <v>2024</v>
      </c>
    </row>
    <row r="1434" spans="1:26" x14ac:dyDescent="0.25">
      <c r="A1434" t="s">
        <v>2918</v>
      </c>
      <c r="B1434" t="s">
        <v>45</v>
      </c>
      <c r="C1434" t="s">
        <v>39</v>
      </c>
      <c r="D1434" t="s">
        <v>32</v>
      </c>
      <c r="E1434" s="1">
        <v>45435</v>
      </c>
      <c r="F1434" t="s">
        <v>2919</v>
      </c>
      <c r="G1434" s="1">
        <v>45598</v>
      </c>
      <c r="H1434" t="s">
        <v>41</v>
      </c>
      <c r="I1434" t="s">
        <v>54</v>
      </c>
      <c r="J1434" t="s">
        <v>49</v>
      </c>
      <c r="K1434">
        <v>1</v>
      </c>
      <c r="L1434" s="3">
        <f>Working_Data[[#This Row],[price2]]/Working_Data[[#This Row],[quantity]]</f>
        <v>1250.97</v>
      </c>
      <c r="M1434" s="3">
        <v>1250.97</v>
      </c>
      <c r="N1434" t="s">
        <v>28</v>
      </c>
      <c r="O1434">
        <v>16</v>
      </c>
      <c r="P1434" s="1">
        <v>45753</v>
      </c>
      <c r="Q1434">
        <v>30</v>
      </c>
      <c r="R1434" t="s">
        <v>43</v>
      </c>
      <c r="S1434">
        <v>3</v>
      </c>
      <c r="T1434" s="1">
        <v>45832</v>
      </c>
      <c r="U1434" t="s">
        <v>36</v>
      </c>
      <c r="V1434" t="str">
        <f>TEXT(WEEKDAY(Working_Data[[#This Row],[order_date]],1),"DDDD")</f>
        <v>Saturday</v>
      </c>
      <c r="W1434" t="str">
        <f>TEXT(Working_Data[[#This Row],[order_date]],"mmmm")</f>
        <v>November</v>
      </c>
      <c r="X1434" s="7">
        <f>Working_Data[[#This Row],[last_order_date]]-Working_Data[[#This Row],[signup_date]]</f>
        <v>318</v>
      </c>
      <c r="Y1434" s="7">
        <f>IF(Working_Data[[#This Row],[churned]]="Active",1,0)</f>
        <v>0</v>
      </c>
      <c r="Z1434" s="7">
        <f>YEAR(Working_Data[[#This Row],[order_date]])</f>
        <v>2024</v>
      </c>
    </row>
    <row r="1435" spans="1:26" x14ac:dyDescent="0.25">
      <c r="A1435" t="s">
        <v>2920</v>
      </c>
      <c r="B1435" t="s">
        <v>21</v>
      </c>
      <c r="C1435" t="s">
        <v>39</v>
      </c>
      <c r="D1435" t="s">
        <v>56</v>
      </c>
      <c r="E1435" s="1">
        <v>45208</v>
      </c>
      <c r="F1435" t="s">
        <v>2921</v>
      </c>
      <c r="G1435" s="1">
        <v>45598</v>
      </c>
      <c r="H1435" t="s">
        <v>58</v>
      </c>
      <c r="I1435" t="s">
        <v>54</v>
      </c>
      <c r="J1435" t="s">
        <v>67</v>
      </c>
      <c r="K1435">
        <v>1</v>
      </c>
      <c r="L1435" s="3">
        <f>Working_Data[[#This Row],[price2]]/Working_Data[[#This Row],[quantity]]</f>
        <v>985.03</v>
      </c>
      <c r="M1435" s="3">
        <v>985.03</v>
      </c>
      <c r="N1435" t="s">
        <v>35</v>
      </c>
      <c r="O1435">
        <v>43</v>
      </c>
      <c r="P1435" s="1">
        <v>45564</v>
      </c>
      <c r="Q1435">
        <v>344</v>
      </c>
      <c r="R1435" t="s">
        <v>43</v>
      </c>
      <c r="S1435">
        <v>1</v>
      </c>
      <c r="T1435" s="1">
        <v>45560</v>
      </c>
      <c r="U1435" t="s">
        <v>30</v>
      </c>
      <c r="V1435" t="str">
        <f>TEXT(WEEKDAY(Working_Data[[#This Row],[order_date]],1),"DDDD")</f>
        <v>Saturday</v>
      </c>
      <c r="W1435" t="str">
        <f>TEXT(Working_Data[[#This Row],[order_date]],"mmmm")</f>
        <v>November</v>
      </c>
      <c r="X1435" s="7">
        <f>Working_Data[[#This Row],[last_order_date]]-Working_Data[[#This Row],[signup_date]]</f>
        <v>356</v>
      </c>
      <c r="Y1435" s="7">
        <f>IF(Working_Data[[#This Row],[churned]]="Active",1,0)</f>
        <v>0</v>
      </c>
      <c r="Z1435" s="7">
        <f>YEAR(Working_Data[[#This Row],[order_date]])</f>
        <v>2024</v>
      </c>
    </row>
    <row r="1436" spans="1:26" x14ac:dyDescent="0.25">
      <c r="A1436" t="s">
        <v>2922</v>
      </c>
      <c r="B1436" t="s">
        <v>21</v>
      </c>
      <c r="C1436" t="s">
        <v>82</v>
      </c>
      <c r="D1436" t="s">
        <v>23</v>
      </c>
      <c r="E1436" s="1">
        <v>45165</v>
      </c>
      <c r="F1436" t="s">
        <v>2923</v>
      </c>
      <c r="G1436" s="1">
        <v>45598</v>
      </c>
      <c r="H1436" t="s">
        <v>58</v>
      </c>
      <c r="I1436" t="s">
        <v>26</v>
      </c>
      <c r="J1436" t="s">
        <v>49</v>
      </c>
      <c r="K1436">
        <v>3</v>
      </c>
      <c r="L1436" s="3">
        <f>Working_Data[[#This Row],[price2]]/Working_Data[[#This Row],[quantity]]</f>
        <v>427.97333333333336</v>
      </c>
      <c r="M1436" s="3">
        <v>1283.92</v>
      </c>
      <c r="N1436" t="s">
        <v>28</v>
      </c>
      <c r="O1436">
        <v>13</v>
      </c>
      <c r="P1436" s="1">
        <v>45513</v>
      </c>
      <c r="Q1436">
        <v>244</v>
      </c>
      <c r="R1436" t="s">
        <v>43</v>
      </c>
      <c r="S1436">
        <v>2</v>
      </c>
      <c r="T1436" s="1">
        <v>45643</v>
      </c>
      <c r="U1436" t="s">
        <v>36</v>
      </c>
      <c r="V1436" t="str">
        <f>TEXT(WEEKDAY(Working_Data[[#This Row],[order_date]],1),"DDDD")</f>
        <v>Saturday</v>
      </c>
      <c r="W1436" t="str">
        <f>TEXT(Working_Data[[#This Row],[order_date]],"mmmm")</f>
        <v>November</v>
      </c>
      <c r="X1436" s="7">
        <f>Working_Data[[#This Row],[last_order_date]]-Working_Data[[#This Row],[signup_date]]</f>
        <v>348</v>
      </c>
      <c r="Y1436" s="7">
        <f>IF(Working_Data[[#This Row],[churned]]="Active",1,0)</f>
        <v>0</v>
      </c>
      <c r="Z1436" s="7">
        <f>YEAR(Working_Data[[#This Row],[order_date]])</f>
        <v>2024</v>
      </c>
    </row>
    <row r="1437" spans="1:26" x14ac:dyDescent="0.25">
      <c r="A1437" t="s">
        <v>2924</v>
      </c>
      <c r="B1437" t="s">
        <v>45</v>
      </c>
      <c r="C1437" t="s">
        <v>22</v>
      </c>
      <c r="D1437" t="s">
        <v>56</v>
      </c>
      <c r="E1437" s="1">
        <v>45366</v>
      </c>
      <c r="F1437" t="s">
        <v>2925</v>
      </c>
      <c r="G1437" s="1">
        <v>45598</v>
      </c>
      <c r="H1437" t="s">
        <v>47</v>
      </c>
      <c r="I1437" t="s">
        <v>54</v>
      </c>
      <c r="J1437" t="s">
        <v>64</v>
      </c>
      <c r="K1437">
        <v>5</v>
      </c>
      <c r="L1437" s="3">
        <f>Working_Data[[#This Row],[price2]]/Working_Data[[#This Row],[quantity]]</f>
        <v>220.98400000000001</v>
      </c>
      <c r="M1437" s="3">
        <v>1104.92</v>
      </c>
      <c r="N1437" t="s">
        <v>28</v>
      </c>
      <c r="O1437">
        <v>11</v>
      </c>
      <c r="P1437" s="1">
        <v>45852</v>
      </c>
      <c r="Q1437">
        <v>404</v>
      </c>
      <c r="R1437" t="s">
        <v>29</v>
      </c>
      <c r="S1437">
        <v>2</v>
      </c>
      <c r="T1437" s="1">
        <v>45528</v>
      </c>
      <c r="U1437" t="s">
        <v>60</v>
      </c>
      <c r="V1437" t="str">
        <f>TEXT(WEEKDAY(Working_Data[[#This Row],[order_date]],1),"DDDD")</f>
        <v>Saturday</v>
      </c>
      <c r="W1437" t="str">
        <f>TEXT(Working_Data[[#This Row],[order_date]],"mmmm")</f>
        <v>November</v>
      </c>
      <c r="X1437" s="7">
        <f>Working_Data[[#This Row],[last_order_date]]-Working_Data[[#This Row],[signup_date]]</f>
        <v>486</v>
      </c>
      <c r="Y1437" s="7">
        <f>IF(Working_Data[[#This Row],[churned]]="Active",1,0)</f>
        <v>1</v>
      </c>
      <c r="Z1437" s="7">
        <f>YEAR(Working_Data[[#This Row],[order_date]])</f>
        <v>2024</v>
      </c>
    </row>
    <row r="1438" spans="1:26" x14ac:dyDescent="0.25">
      <c r="A1438" t="s">
        <v>2926</v>
      </c>
      <c r="B1438" t="s">
        <v>38</v>
      </c>
      <c r="C1438" t="s">
        <v>82</v>
      </c>
      <c r="D1438" t="s">
        <v>77</v>
      </c>
      <c r="E1438" s="1">
        <v>45400</v>
      </c>
      <c r="F1438" t="s">
        <v>2927</v>
      </c>
      <c r="G1438" s="1">
        <v>45598</v>
      </c>
      <c r="H1438" t="s">
        <v>58</v>
      </c>
      <c r="I1438" t="s">
        <v>54</v>
      </c>
      <c r="J1438" t="s">
        <v>49</v>
      </c>
      <c r="K1438">
        <v>4</v>
      </c>
      <c r="L1438" s="3">
        <f>Working_Data[[#This Row],[price2]]/Working_Data[[#This Row],[quantity]]</f>
        <v>348.14249999999998</v>
      </c>
      <c r="M1438" s="3">
        <v>1392.57</v>
      </c>
      <c r="N1438" t="s">
        <v>50</v>
      </c>
      <c r="O1438">
        <v>18</v>
      </c>
      <c r="P1438" s="1">
        <v>45843</v>
      </c>
      <c r="Q1438">
        <v>47</v>
      </c>
      <c r="R1438" t="s">
        <v>29</v>
      </c>
      <c r="S1438">
        <v>1</v>
      </c>
      <c r="T1438" s="1">
        <v>45576</v>
      </c>
      <c r="U1438" t="s">
        <v>30</v>
      </c>
      <c r="V1438" t="str">
        <f>TEXT(WEEKDAY(Working_Data[[#This Row],[order_date]],1),"DDDD")</f>
        <v>Saturday</v>
      </c>
      <c r="W1438" t="str">
        <f>TEXT(Working_Data[[#This Row],[order_date]],"mmmm")</f>
        <v>November</v>
      </c>
      <c r="X1438" s="7">
        <f>Working_Data[[#This Row],[last_order_date]]-Working_Data[[#This Row],[signup_date]]</f>
        <v>443</v>
      </c>
      <c r="Y1438" s="7">
        <f>IF(Working_Data[[#This Row],[churned]]="Active",1,0)</f>
        <v>1</v>
      </c>
      <c r="Z1438" s="7">
        <f>YEAR(Working_Data[[#This Row],[order_date]])</f>
        <v>2024</v>
      </c>
    </row>
    <row r="1439" spans="1:26" x14ac:dyDescent="0.25">
      <c r="A1439" t="s">
        <v>2928</v>
      </c>
      <c r="B1439" t="s">
        <v>21</v>
      </c>
      <c r="C1439" t="s">
        <v>22</v>
      </c>
      <c r="D1439" t="s">
        <v>77</v>
      </c>
      <c r="E1439" s="1">
        <v>45826</v>
      </c>
      <c r="F1439" t="s">
        <v>2929</v>
      </c>
      <c r="G1439" s="1">
        <v>45628</v>
      </c>
      <c r="H1439" t="s">
        <v>58</v>
      </c>
      <c r="I1439" t="s">
        <v>42</v>
      </c>
      <c r="J1439" t="s">
        <v>49</v>
      </c>
      <c r="K1439">
        <v>3</v>
      </c>
      <c r="L1439" s="3">
        <f>Working_Data[[#This Row],[price2]]/Working_Data[[#This Row],[quantity]]</f>
        <v>453.63000000000005</v>
      </c>
      <c r="M1439" s="3">
        <v>1360.89</v>
      </c>
      <c r="N1439" t="s">
        <v>28</v>
      </c>
      <c r="O1439">
        <v>5</v>
      </c>
      <c r="P1439" s="1">
        <v>45889</v>
      </c>
      <c r="Q1439">
        <v>227</v>
      </c>
      <c r="R1439" t="s">
        <v>29</v>
      </c>
      <c r="S1439">
        <v>1</v>
      </c>
      <c r="T1439" s="1">
        <v>45531</v>
      </c>
      <c r="U1439" t="s">
        <v>30</v>
      </c>
      <c r="V1439" t="str">
        <f>TEXT(WEEKDAY(Working_Data[[#This Row],[order_date]],1),"DDDD")</f>
        <v>Monday</v>
      </c>
      <c r="W1439" t="str">
        <f>TEXT(Working_Data[[#This Row],[order_date]],"mmmm")</f>
        <v>December</v>
      </c>
      <c r="X1439" s="7">
        <f>Working_Data[[#This Row],[last_order_date]]-Working_Data[[#This Row],[signup_date]]</f>
        <v>63</v>
      </c>
      <c r="Y1439" s="7">
        <f>IF(Working_Data[[#This Row],[churned]]="Active",1,0)</f>
        <v>1</v>
      </c>
      <c r="Z1439" s="7">
        <f>YEAR(Working_Data[[#This Row],[order_date]])</f>
        <v>2024</v>
      </c>
    </row>
    <row r="1440" spans="1:26" x14ac:dyDescent="0.25">
      <c r="A1440" t="s">
        <v>2930</v>
      </c>
      <c r="B1440" t="s">
        <v>21</v>
      </c>
      <c r="C1440" t="s">
        <v>39</v>
      </c>
      <c r="D1440" t="s">
        <v>77</v>
      </c>
      <c r="E1440" s="1">
        <v>45766</v>
      </c>
      <c r="F1440" t="s">
        <v>2931</v>
      </c>
      <c r="G1440" s="1">
        <v>45628</v>
      </c>
      <c r="H1440" t="s">
        <v>41</v>
      </c>
      <c r="I1440" t="s">
        <v>42</v>
      </c>
      <c r="J1440" t="s">
        <v>27</v>
      </c>
      <c r="K1440">
        <v>5</v>
      </c>
      <c r="L1440" s="3">
        <f>Working_Data[[#This Row],[price2]]/Working_Data[[#This Row],[quantity]]</f>
        <v>75.45</v>
      </c>
      <c r="M1440" s="3">
        <v>377.25</v>
      </c>
      <c r="N1440" t="s">
        <v>50</v>
      </c>
      <c r="O1440">
        <v>9</v>
      </c>
      <c r="P1440" s="1">
        <v>45790</v>
      </c>
      <c r="Q1440">
        <v>422</v>
      </c>
      <c r="R1440" t="s">
        <v>29</v>
      </c>
      <c r="S1440">
        <v>1</v>
      </c>
      <c r="T1440" s="1">
        <v>45516</v>
      </c>
      <c r="U1440" t="s">
        <v>36</v>
      </c>
      <c r="V1440" t="str">
        <f>TEXT(WEEKDAY(Working_Data[[#This Row],[order_date]],1),"DDDD")</f>
        <v>Monday</v>
      </c>
      <c r="W1440" t="str">
        <f>TEXT(Working_Data[[#This Row],[order_date]],"mmmm")</f>
        <v>December</v>
      </c>
      <c r="X1440" s="7">
        <f>Working_Data[[#This Row],[last_order_date]]-Working_Data[[#This Row],[signup_date]]</f>
        <v>24</v>
      </c>
      <c r="Y1440" s="7">
        <f>IF(Working_Data[[#This Row],[churned]]="Active",1,0)</f>
        <v>1</v>
      </c>
      <c r="Z1440" s="7">
        <f>YEAR(Working_Data[[#This Row],[order_date]])</f>
        <v>2024</v>
      </c>
    </row>
    <row r="1441" spans="1:26" x14ac:dyDescent="0.25">
      <c r="A1441" t="s">
        <v>2932</v>
      </c>
      <c r="B1441" t="s">
        <v>38</v>
      </c>
      <c r="C1441" t="s">
        <v>82</v>
      </c>
      <c r="D1441" t="s">
        <v>52</v>
      </c>
      <c r="E1441" s="1">
        <v>45603</v>
      </c>
      <c r="F1441" t="s">
        <v>2933</v>
      </c>
      <c r="G1441" s="1">
        <v>45628</v>
      </c>
      <c r="H1441" t="s">
        <v>25</v>
      </c>
      <c r="I1441" t="s">
        <v>63</v>
      </c>
      <c r="J1441" t="s">
        <v>49</v>
      </c>
      <c r="K1441">
        <v>5</v>
      </c>
      <c r="L1441" s="3">
        <f>Working_Data[[#This Row],[price2]]/Working_Data[[#This Row],[quantity]]</f>
        <v>57.922000000000004</v>
      </c>
      <c r="M1441" s="3">
        <v>289.61</v>
      </c>
      <c r="N1441" t="s">
        <v>28</v>
      </c>
      <c r="O1441">
        <v>7</v>
      </c>
      <c r="P1441" s="1">
        <v>45826</v>
      </c>
      <c r="Q1441">
        <v>116</v>
      </c>
      <c r="R1441" t="s">
        <v>43</v>
      </c>
      <c r="S1441">
        <v>3</v>
      </c>
      <c r="T1441" s="1">
        <v>45391</v>
      </c>
      <c r="U1441" t="s">
        <v>36</v>
      </c>
      <c r="V1441" t="str">
        <f>TEXT(WEEKDAY(Working_Data[[#This Row],[order_date]],1),"DDDD")</f>
        <v>Monday</v>
      </c>
      <c r="W1441" t="str">
        <f>TEXT(Working_Data[[#This Row],[order_date]],"mmmm")</f>
        <v>December</v>
      </c>
      <c r="X1441" s="7">
        <f>Working_Data[[#This Row],[last_order_date]]-Working_Data[[#This Row],[signup_date]]</f>
        <v>223</v>
      </c>
      <c r="Y1441" s="7">
        <f>IF(Working_Data[[#This Row],[churned]]="Active",1,0)</f>
        <v>0</v>
      </c>
      <c r="Z1441" s="7">
        <f>YEAR(Working_Data[[#This Row],[order_date]])</f>
        <v>2024</v>
      </c>
    </row>
    <row r="1442" spans="1:26" x14ac:dyDescent="0.25">
      <c r="A1442" t="s">
        <v>2934</v>
      </c>
      <c r="B1442" t="s">
        <v>45</v>
      </c>
      <c r="C1442" t="s">
        <v>39</v>
      </c>
      <c r="D1442" t="s">
        <v>23</v>
      </c>
      <c r="E1442" s="1">
        <v>45781</v>
      </c>
      <c r="F1442" t="s">
        <v>2935</v>
      </c>
      <c r="G1442" s="1">
        <v>45628</v>
      </c>
      <c r="H1442" t="s">
        <v>34</v>
      </c>
      <c r="I1442" t="s">
        <v>48</v>
      </c>
      <c r="J1442" t="s">
        <v>27</v>
      </c>
      <c r="K1442">
        <v>1</v>
      </c>
      <c r="L1442" s="3">
        <f>Working_Data[[#This Row],[price2]]/Working_Data[[#This Row],[quantity]]</f>
        <v>659.93</v>
      </c>
      <c r="M1442" s="3">
        <v>659.93</v>
      </c>
      <c r="N1442" t="s">
        <v>35</v>
      </c>
      <c r="O1442">
        <v>16</v>
      </c>
      <c r="P1442" s="1">
        <v>45774</v>
      </c>
      <c r="Q1442">
        <v>113</v>
      </c>
      <c r="R1442" t="s">
        <v>29</v>
      </c>
      <c r="S1442">
        <v>4</v>
      </c>
      <c r="T1442" s="1">
        <v>45802</v>
      </c>
      <c r="U1442" t="s">
        <v>60</v>
      </c>
      <c r="V1442" t="str">
        <f>TEXT(WEEKDAY(Working_Data[[#This Row],[order_date]],1),"DDDD")</f>
        <v>Monday</v>
      </c>
      <c r="W1442" t="str">
        <f>TEXT(Working_Data[[#This Row],[order_date]],"mmmm")</f>
        <v>December</v>
      </c>
      <c r="X1442" s="7">
        <f>Working_Data[[#This Row],[last_order_date]]-Working_Data[[#This Row],[signup_date]]</f>
        <v>-7</v>
      </c>
      <c r="Y1442" s="7">
        <f>IF(Working_Data[[#This Row],[churned]]="Active",1,0)</f>
        <v>1</v>
      </c>
      <c r="Z1442" s="7">
        <f>YEAR(Working_Data[[#This Row],[order_date]])</f>
        <v>2024</v>
      </c>
    </row>
    <row r="1443" spans="1:26" x14ac:dyDescent="0.25">
      <c r="A1443" t="s">
        <v>2936</v>
      </c>
      <c r="B1443" t="s">
        <v>21</v>
      </c>
      <c r="C1443" t="s">
        <v>82</v>
      </c>
      <c r="D1443" t="s">
        <v>52</v>
      </c>
      <c r="E1443" s="1">
        <v>45562</v>
      </c>
      <c r="F1443" t="s">
        <v>2937</v>
      </c>
      <c r="G1443" s="1">
        <v>45628</v>
      </c>
      <c r="H1443" t="s">
        <v>34</v>
      </c>
      <c r="I1443" t="s">
        <v>54</v>
      </c>
      <c r="J1443" t="s">
        <v>27</v>
      </c>
      <c r="K1443">
        <v>2</v>
      </c>
      <c r="L1443" s="3">
        <f>Working_Data[[#This Row],[price2]]/Working_Data[[#This Row],[quantity]]</f>
        <v>483.89499999999998</v>
      </c>
      <c r="M1443" s="3">
        <v>967.79</v>
      </c>
      <c r="N1443" t="s">
        <v>28</v>
      </c>
      <c r="O1443">
        <v>41</v>
      </c>
      <c r="P1443" s="1">
        <v>45606</v>
      </c>
      <c r="Q1443">
        <v>412</v>
      </c>
      <c r="R1443" t="s">
        <v>43</v>
      </c>
      <c r="S1443">
        <v>4</v>
      </c>
      <c r="T1443" s="1">
        <v>45833</v>
      </c>
      <c r="U1443" t="s">
        <v>30</v>
      </c>
      <c r="V1443" t="str">
        <f>TEXT(WEEKDAY(Working_Data[[#This Row],[order_date]],1),"DDDD")</f>
        <v>Monday</v>
      </c>
      <c r="W1443" t="str">
        <f>TEXT(Working_Data[[#This Row],[order_date]],"mmmm")</f>
        <v>December</v>
      </c>
      <c r="X1443" s="7">
        <f>Working_Data[[#This Row],[last_order_date]]-Working_Data[[#This Row],[signup_date]]</f>
        <v>44</v>
      </c>
      <c r="Y1443" s="7">
        <f>IF(Working_Data[[#This Row],[churned]]="Active",1,0)</f>
        <v>0</v>
      </c>
      <c r="Z1443" s="7">
        <f>YEAR(Working_Data[[#This Row],[order_date]])</f>
        <v>2024</v>
      </c>
    </row>
    <row r="1444" spans="1:26" x14ac:dyDescent="0.25">
      <c r="A1444" t="s">
        <v>2938</v>
      </c>
      <c r="B1444" t="s">
        <v>38</v>
      </c>
      <c r="C1444" t="s">
        <v>39</v>
      </c>
      <c r="D1444" t="s">
        <v>77</v>
      </c>
      <c r="E1444" s="1">
        <v>45308</v>
      </c>
      <c r="F1444" t="s">
        <v>2939</v>
      </c>
      <c r="G1444" s="1">
        <v>45335</v>
      </c>
      <c r="H1444" t="s">
        <v>58</v>
      </c>
      <c r="I1444" t="s">
        <v>48</v>
      </c>
      <c r="J1444" t="s">
        <v>64</v>
      </c>
      <c r="K1444">
        <v>3</v>
      </c>
      <c r="L1444" s="3">
        <f>Working_Data[[#This Row],[price2]]/Working_Data[[#This Row],[quantity]]</f>
        <v>57.31</v>
      </c>
      <c r="M1444" s="3">
        <v>171.93</v>
      </c>
      <c r="N1444" t="s">
        <v>50</v>
      </c>
      <c r="O1444">
        <v>16</v>
      </c>
      <c r="P1444" s="1">
        <v>45736</v>
      </c>
      <c r="Q1444">
        <v>129</v>
      </c>
      <c r="R1444" t="s">
        <v>29</v>
      </c>
      <c r="S1444">
        <v>4</v>
      </c>
      <c r="T1444" s="1">
        <v>45533</v>
      </c>
      <c r="U1444" t="s">
        <v>36</v>
      </c>
      <c r="V1444" t="str">
        <f>TEXT(WEEKDAY(Working_Data[[#This Row],[order_date]],1),"DDDD")</f>
        <v>Tuesday</v>
      </c>
      <c r="W1444" t="str">
        <f>TEXT(Working_Data[[#This Row],[order_date]],"mmmm")</f>
        <v>February</v>
      </c>
      <c r="X1444" s="7">
        <f>Working_Data[[#This Row],[last_order_date]]-Working_Data[[#This Row],[signup_date]]</f>
        <v>428</v>
      </c>
      <c r="Y1444" s="7">
        <f>IF(Working_Data[[#This Row],[churned]]="Active",1,0)</f>
        <v>1</v>
      </c>
      <c r="Z1444" s="7">
        <f>YEAR(Working_Data[[#This Row],[order_date]])</f>
        <v>2024</v>
      </c>
    </row>
    <row r="1445" spans="1:26" x14ac:dyDescent="0.25">
      <c r="A1445" t="s">
        <v>2940</v>
      </c>
      <c r="B1445" t="s">
        <v>38</v>
      </c>
      <c r="C1445" t="s">
        <v>39</v>
      </c>
      <c r="D1445" t="s">
        <v>23</v>
      </c>
      <c r="E1445" s="1">
        <v>45429</v>
      </c>
      <c r="F1445" t="s">
        <v>2941</v>
      </c>
      <c r="G1445" s="1">
        <v>45335</v>
      </c>
      <c r="H1445" t="s">
        <v>34</v>
      </c>
      <c r="I1445" t="s">
        <v>42</v>
      </c>
      <c r="J1445" t="s">
        <v>59</v>
      </c>
      <c r="K1445">
        <v>5</v>
      </c>
      <c r="L1445" s="3">
        <f>Working_Data[[#This Row],[price2]]/Working_Data[[#This Row],[quantity]]</f>
        <v>126.322</v>
      </c>
      <c r="M1445" s="3">
        <v>631.61</v>
      </c>
      <c r="N1445" t="s">
        <v>50</v>
      </c>
      <c r="O1445">
        <v>25</v>
      </c>
      <c r="P1445" s="1">
        <v>45713</v>
      </c>
      <c r="Q1445">
        <v>34</v>
      </c>
      <c r="R1445" t="s">
        <v>29</v>
      </c>
      <c r="S1445">
        <v>5</v>
      </c>
      <c r="T1445" s="1">
        <v>45529</v>
      </c>
      <c r="U1445" t="s">
        <v>60</v>
      </c>
      <c r="V1445" t="str">
        <f>TEXT(WEEKDAY(Working_Data[[#This Row],[order_date]],1),"DDDD")</f>
        <v>Tuesday</v>
      </c>
      <c r="W1445" t="str">
        <f>TEXT(Working_Data[[#This Row],[order_date]],"mmmm")</f>
        <v>February</v>
      </c>
      <c r="X1445" s="7">
        <f>Working_Data[[#This Row],[last_order_date]]-Working_Data[[#This Row],[signup_date]]</f>
        <v>284</v>
      </c>
      <c r="Y1445" s="7">
        <f>IF(Working_Data[[#This Row],[churned]]="Active",1,0)</f>
        <v>1</v>
      </c>
      <c r="Z1445" s="7">
        <f>YEAR(Working_Data[[#This Row],[order_date]])</f>
        <v>2024</v>
      </c>
    </row>
    <row r="1446" spans="1:26" x14ac:dyDescent="0.25">
      <c r="A1446" t="s">
        <v>2942</v>
      </c>
      <c r="B1446" t="s">
        <v>38</v>
      </c>
      <c r="C1446" t="s">
        <v>82</v>
      </c>
      <c r="D1446" t="s">
        <v>77</v>
      </c>
      <c r="E1446" s="1">
        <v>45493</v>
      </c>
      <c r="F1446" t="s">
        <v>2943</v>
      </c>
      <c r="G1446" s="1">
        <v>45335</v>
      </c>
      <c r="H1446" t="s">
        <v>58</v>
      </c>
      <c r="I1446" t="s">
        <v>26</v>
      </c>
      <c r="J1446" t="s">
        <v>64</v>
      </c>
      <c r="K1446">
        <v>3</v>
      </c>
      <c r="L1446" s="3">
        <f>Working_Data[[#This Row],[price2]]/Working_Data[[#This Row],[quantity]]</f>
        <v>142.6</v>
      </c>
      <c r="M1446" s="3">
        <v>427.8</v>
      </c>
      <c r="N1446" t="s">
        <v>50</v>
      </c>
      <c r="O1446">
        <v>20</v>
      </c>
      <c r="P1446" s="1">
        <v>45735</v>
      </c>
      <c r="Q1446">
        <v>11</v>
      </c>
      <c r="R1446" t="s">
        <v>29</v>
      </c>
      <c r="S1446">
        <v>2</v>
      </c>
      <c r="T1446" s="1">
        <v>45716</v>
      </c>
      <c r="U1446" t="s">
        <v>60</v>
      </c>
      <c r="V1446" t="str">
        <f>TEXT(WEEKDAY(Working_Data[[#This Row],[order_date]],1),"DDDD")</f>
        <v>Tuesday</v>
      </c>
      <c r="W1446" t="str">
        <f>TEXT(Working_Data[[#This Row],[order_date]],"mmmm")</f>
        <v>February</v>
      </c>
      <c r="X1446" s="7">
        <f>Working_Data[[#This Row],[last_order_date]]-Working_Data[[#This Row],[signup_date]]</f>
        <v>242</v>
      </c>
      <c r="Y1446" s="7">
        <f>IF(Working_Data[[#This Row],[churned]]="Active",1,0)</f>
        <v>1</v>
      </c>
      <c r="Z1446" s="7">
        <f>YEAR(Working_Data[[#This Row],[order_date]])</f>
        <v>2024</v>
      </c>
    </row>
    <row r="1447" spans="1:26" x14ac:dyDescent="0.25">
      <c r="A1447" t="s">
        <v>2944</v>
      </c>
      <c r="B1447" t="s">
        <v>45</v>
      </c>
      <c r="C1447" t="s">
        <v>22</v>
      </c>
      <c r="D1447" t="s">
        <v>56</v>
      </c>
      <c r="E1447" s="1">
        <v>45319</v>
      </c>
      <c r="F1447" t="s">
        <v>2945</v>
      </c>
      <c r="G1447" s="1">
        <v>45336</v>
      </c>
      <c r="H1447" t="s">
        <v>47</v>
      </c>
      <c r="I1447" t="s">
        <v>54</v>
      </c>
      <c r="J1447" t="s">
        <v>49</v>
      </c>
      <c r="K1447">
        <v>5</v>
      </c>
      <c r="L1447" s="3">
        <f>Working_Data[[#This Row],[price2]]/Working_Data[[#This Row],[quantity]]</f>
        <v>68.960000000000008</v>
      </c>
      <c r="M1447" s="3">
        <v>344.8</v>
      </c>
      <c r="N1447" t="s">
        <v>28</v>
      </c>
      <c r="O1447">
        <v>7</v>
      </c>
      <c r="P1447" s="1">
        <v>45691</v>
      </c>
      <c r="Q1447">
        <v>400</v>
      </c>
      <c r="R1447" t="s">
        <v>29</v>
      </c>
      <c r="S1447">
        <v>4</v>
      </c>
      <c r="T1447" s="1">
        <v>45586</v>
      </c>
      <c r="U1447" t="s">
        <v>60</v>
      </c>
      <c r="V1447" t="str">
        <f>TEXT(WEEKDAY(Working_Data[[#This Row],[order_date]],1),"DDDD")</f>
        <v>Wednesday</v>
      </c>
      <c r="W1447" t="str">
        <f>TEXT(Working_Data[[#This Row],[order_date]],"mmmm")</f>
        <v>February</v>
      </c>
      <c r="X1447" s="7">
        <f>Working_Data[[#This Row],[last_order_date]]-Working_Data[[#This Row],[signup_date]]</f>
        <v>372</v>
      </c>
      <c r="Y1447" s="7">
        <f>IF(Working_Data[[#This Row],[churned]]="Active",1,0)</f>
        <v>1</v>
      </c>
      <c r="Z1447" s="7">
        <f>YEAR(Working_Data[[#This Row],[order_date]])</f>
        <v>2024</v>
      </c>
    </row>
    <row r="1448" spans="1:26" x14ac:dyDescent="0.25">
      <c r="A1448" t="s">
        <v>2946</v>
      </c>
      <c r="B1448" t="s">
        <v>21</v>
      </c>
      <c r="C1448" t="s">
        <v>22</v>
      </c>
      <c r="D1448" t="s">
        <v>23</v>
      </c>
      <c r="E1448" s="1">
        <v>45342</v>
      </c>
      <c r="F1448" t="s">
        <v>2947</v>
      </c>
      <c r="G1448" s="1">
        <v>45336</v>
      </c>
      <c r="H1448" t="s">
        <v>47</v>
      </c>
      <c r="I1448" t="s">
        <v>26</v>
      </c>
      <c r="J1448" t="s">
        <v>59</v>
      </c>
      <c r="K1448">
        <v>1</v>
      </c>
      <c r="L1448" s="3">
        <f>Working_Data[[#This Row],[price2]]/Working_Data[[#This Row],[quantity]]</f>
        <v>1370.46</v>
      </c>
      <c r="M1448" s="3">
        <v>1370.46</v>
      </c>
      <c r="N1448" t="s">
        <v>35</v>
      </c>
      <c r="O1448">
        <v>15</v>
      </c>
      <c r="P1448" s="1">
        <v>45802</v>
      </c>
      <c r="Q1448">
        <v>59</v>
      </c>
      <c r="R1448" t="s">
        <v>43</v>
      </c>
      <c r="S1448">
        <v>4</v>
      </c>
      <c r="T1448" s="1">
        <v>45331</v>
      </c>
      <c r="U1448" t="s">
        <v>30</v>
      </c>
      <c r="V1448" t="str">
        <f>TEXT(WEEKDAY(Working_Data[[#This Row],[order_date]],1),"DDDD")</f>
        <v>Wednesday</v>
      </c>
      <c r="W1448" t="str">
        <f>TEXT(Working_Data[[#This Row],[order_date]],"mmmm")</f>
        <v>February</v>
      </c>
      <c r="X1448" s="7">
        <f>Working_Data[[#This Row],[last_order_date]]-Working_Data[[#This Row],[signup_date]]</f>
        <v>460</v>
      </c>
      <c r="Y1448" s="7">
        <f>IF(Working_Data[[#This Row],[churned]]="Active",1,0)</f>
        <v>0</v>
      </c>
      <c r="Z1448" s="7">
        <f>YEAR(Working_Data[[#This Row],[order_date]])</f>
        <v>2024</v>
      </c>
    </row>
    <row r="1449" spans="1:26" x14ac:dyDescent="0.25">
      <c r="A1449" t="s">
        <v>2948</v>
      </c>
      <c r="B1449" t="s">
        <v>21</v>
      </c>
      <c r="C1449" t="s">
        <v>22</v>
      </c>
      <c r="D1449" t="s">
        <v>52</v>
      </c>
      <c r="E1449" s="1">
        <v>45527</v>
      </c>
      <c r="F1449" t="s">
        <v>2949</v>
      </c>
      <c r="G1449" s="1">
        <v>45336</v>
      </c>
      <c r="H1449" t="s">
        <v>34</v>
      </c>
      <c r="I1449" t="s">
        <v>42</v>
      </c>
      <c r="J1449" t="s">
        <v>49</v>
      </c>
      <c r="K1449">
        <v>1</v>
      </c>
      <c r="L1449" s="3">
        <f>Working_Data[[#This Row],[price2]]/Working_Data[[#This Row],[quantity]]</f>
        <v>291.02999999999997</v>
      </c>
      <c r="M1449" s="3">
        <v>291.02999999999997</v>
      </c>
      <c r="N1449" t="s">
        <v>35</v>
      </c>
      <c r="O1449">
        <v>42</v>
      </c>
      <c r="P1449" s="1">
        <v>45833</v>
      </c>
      <c r="Q1449">
        <v>205</v>
      </c>
      <c r="R1449" t="s">
        <v>43</v>
      </c>
      <c r="S1449">
        <v>4</v>
      </c>
      <c r="T1449" s="1">
        <v>45303</v>
      </c>
      <c r="U1449" t="s">
        <v>36</v>
      </c>
      <c r="V1449" t="str">
        <f>TEXT(WEEKDAY(Working_Data[[#This Row],[order_date]],1),"DDDD")</f>
        <v>Wednesday</v>
      </c>
      <c r="W1449" t="str">
        <f>TEXT(Working_Data[[#This Row],[order_date]],"mmmm")</f>
        <v>February</v>
      </c>
      <c r="X1449" s="7">
        <f>Working_Data[[#This Row],[last_order_date]]-Working_Data[[#This Row],[signup_date]]</f>
        <v>306</v>
      </c>
      <c r="Y1449" s="7">
        <f>IF(Working_Data[[#This Row],[churned]]="Active",1,0)</f>
        <v>0</v>
      </c>
      <c r="Z1449" s="7">
        <f>YEAR(Working_Data[[#This Row],[order_date]])</f>
        <v>2024</v>
      </c>
    </row>
    <row r="1450" spans="1:26" x14ac:dyDescent="0.25">
      <c r="A1450" t="s">
        <v>2950</v>
      </c>
      <c r="B1450" t="s">
        <v>45</v>
      </c>
      <c r="C1450" t="s">
        <v>22</v>
      </c>
      <c r="D1450" t="s">
        <v>77</v>
      </c>
      <c r="E1450" s="1">
        <v>45934</v>
      </c>
      <c r="F1450" t="s">
        <v>2951</v>
      </c>
      <c r="G1450" s="1">
        <v>45336</v>
      </c>
      <c r="H1450" t="s">
        <v>25</v>
      </c>
      <c r="I1450" t="s">
        <v>42</v>
      </c>
      <c r="J1450" t="s">
        <v>67</v>
      </c>
      <c r="K1450">
        <v>4</v>
      </c>
      <c r="L1450" s="3">
        <f>Working_Data[[#This Row],[price2]]/Working_Data[[#This Row],[quantity]]</f>
        <v>303.92500000000001</v>
      </c>
      <c r="M1450" s="3">
        <v>1215.7</v>
      </c>
      <c r="N1450" t="s">
        <v>35</v>
      </c>
      <c r="O1450">
        <v>2</v>
      </c>
      <c r="P1450" s="1">
        <v>45846</v>
      </c>
      <c r="Q1450">
        <v>298</v>
      </c>
      <c r="R1450" t="s">
        <v>29</v>
      </c>
      <c r="S1450">
        <v>5</v>
      </c>
      <c r="T1450" s="1">
        <v>45559</v>
      </c>
      <c r="U1450" t="s">
        <v>36</v>
      </c>
      <c r="V1450" t="str">
        <f>TEXT(WEEKDAY(Working_Data[[#This Row],[order_date]],1),"DDDD")</f>
        <v>Wednesday</v>
      </c>
      <c r="W1450" t="str">
        <f>TEXT(Working_Data[[#This Row],[order_date]],"mmmm")</f>
        <v>February</v>
      </c>
      <c r="X1450" s="7">
        <f>Working_Data[[#This Row],[last_order_date]]-Working_Data[[#This Row],[signup_date]]</f>
        <v>-88</v>
      </c>
      <c r="Y1450" s="7">
        <f>IF(Working_Data[[#This Row],[churned]]="Active",1,0)</f>
        <v>1</v>
      </c>
      <c r="Z1450" s="7">
        <f>YEAR(Working_Data[[#This Row],[order_date]])</f>
        <v>2024</v>
      </c>
    </row>
    <row r="1451" spans="1:26" x14ac:dyDescent="0.25">
      <c r="A1451" t="s">
        <v>2952</v>
      </c>
      <c r="B1451" t="s">
        <v>38</v>
      </c>
      <c r="C1451" t="s">
        <v>39</v>
      </c>
      <c r="D1451" t="s">
        <v>77</v>
      </c>
      <c r="E1451" s="1">
        <v>45996</v>
      </c>
      <c r="F1451" t="s">
        <v>2953</v>
      </c>
      <c r="G1451" s="1">
        <v>45336</v>
      </c>
      <c r="H1451" t="s">
        <v>34</v>
      </c>
      <c r="I1451" t="s">
        <v>26</v>
      </c>
      <c r="J1451" t="s">
        <v>59</v>
      </c>
      <c r="K1451">
        <v>2</v>
      </c>
      <c r="L1451" s="3">
        <f>Working_Data[[#This Row],[price2]]/Working_Data[[#This Row],[quantity]]</f>
        <v>635.65</v>
      </c>
      <c r="M1451" s="3">
        <v>1271.3</v>
      </c>
      <c r="N1451" t="s">
        <v>35</v>
      </c>
      <c r="O1451">
        <v>3</v>
      </c>
      <c r="P1451" s="1">
        <v>45689</v>
      </c>
      <c r="Q1451">
        <v>300</v>
      </c>
      <c r="R1451" t="s">
        <v>29</v>
      </c>
      <c r="S1451">
        <v>1</v>
      </c>
      <c r="T1451" s="1">
        <v>45873</v>
      </c>
      <c r="U1451" t="s">
        <v>30</v>
      </c>
      <c r="V1451" t="str">
        <f>TEXT(WEEKDAY(Working_Data[[#This Row],[order_date]],1),"DDDD")</f>
        <v>Wednesday</v>
      </c>
      <c r="W1451" t="str">
        <f>TEXT(Working_Data[[#This Row],[order_date]],"mmmm")</f>
        <v>February</v>
      </c>
      <c r="X1451" s="7">
        <f>Working_Data[[#This Row],[last_order_date]]-Working_Data[[#This Row],[signup_date]]</f>
        <v>-307</v>
      </c>
      <c r="Y1451" s="7">
        <f>IF(Working_Data[[#This Row],[churned]]="Active",1,0)</f>
        <v>1</v>
      </c>
      <c r="Z1451" s="7">
        <f>YEAR(Working_Data[[#This Row],[order_date]])</f>
        <v>2024</v>
      </c>
    </row>
    <row r="1452" spans="1:26" x14ac:dyDescent="0.25">
      <c r="A1452" t="s">
        <v>2954</v>
      </c>
      <c r="B1452" t="s">
        <v>38</v>
      </c>
      <c r="C1452" t="s">
        <v>82</v>
      </c>
      <c r="D1452" t="s">
        <v>52</v>
      </c>
      <c r="E1452" s="1">
        <v>45573</v>
      </c>
      <c r="F1452" t="s">
        <v>2955</v>
      </c>
      <c r="G1452" s="1">
        <v>45337</v>
      </c>
      <c r="H1452" t="s">
        <v>47</v>
      </c>
      <c r="I1452" t="s">
        <v>54</v>
      </c>
      <c r="J1452" t="s">
        <v>67</v>
      </c>
      <c r="K1452">
        <v>4</v>
      </c>
      <c r="L1452" s="3">
        <f>Working_Data[[#This Row],[price2]]/Working_Data[[#This Row],[quantity]]</f>
        <v>86.864999999999995</v>
      </c>
      <c r="M1452" s="3">
        <v>347.46</v>
      </c>
      <c r="N1452" t="s">
        <v>35</v>
      </c>
      <c r="O1452">
        <v>37</v>
      </c>
      <c r="P1452" s="1">
        <v>45622</v>
      </c>
      <c r="Q1452">
        <v>74</v>
      </c>
      <c r="R1452" t="s">
        <v>43</v>
      </c>
      <c r="S1452">
        <v>3</v>
      </c>
      <c r="T1452" s="1">
        <v>45733</v>
      </c>
      <c r="U1452" t="s">
        <v>60</v>
      </c>
      <c r="V1452" t="str">
        <f>TEXT(WEEKDAY(Working_Data[[#This Row],[order_date]],1),"DDDD")</f>
        <v>Thursday</v>
      </c>
      <c r="W1452" t="str">
        <f>TEXT(Working_Data[[#This Row],[order_date]],"mmmm")</f>
        <v>February</v>
      </c>
      <c r="X1452" s="7">
        <f>Working_Data[[#This Row],[last_order_date]]-Working_Data[[#This Row],[signup_date]]</f>
        <v>49</v>
      </c>
      <c r="Y1452" s="7">
        <f>IF(Working_Data[[#This Row],[churned]]="Active",1,0)</f>
        <v>0</v>
      </c>
      <c r="Z1452" s="7">
        <f>YEAR(Working_Data[[#This Row],[order_date]])</f>
        <v>2024</v>
      </c>
    </row>
    <row r="1453" spans="1:26" x14ac:dyDescent="0.25">
      <c r="A1453" t="s">
        <v>2956</v>
      </c>
      <c r="B1453" t="s">
        <v>21</v>
      </c>
      <c r="C1453" t="s">
        <v>82</v>
      </c>
      <c r="D1453" t="s">
        <v>32</v>
      </c>
      <c r="E1453" s="1">
        <v>45527</v>
      </c>
      <c r="F1453" t="s">
        <v>2957</v>
      </c>
      <c r="G1453" s="1">
        <v>45337</v>
      </c>
      <c r="H1453" t="s">
        <v>58</v>
      </c>
      <c r="I1453" t="s">
        <v>54</v>
      </c>
      <c r="J1453" t="s">
        <v>67</v>
      </c>
      <c r="K1453">
        <v>1</v>
      </c>
      <c r="L1453" s="3">
        <f>Working_Data[[#This Row],[price2]]/Working_Data[[#This Row],[quantity]]</f>
        <v>729.97</v>
      </c>
      <c r="M1453" s="3">
        <v>729.97</v>
      </c>
      <c r="N1453" t="s">
        <v>35</v>
      </c>
      <c r="O1453">
        <v>5</v>
      </c>
      <c r="P1453" s="1">
        <v>45854</v>
      </c>
      <c r="Q1453">
        <v>472</v>
      </c>
      <c r="R1453" t="s">
        <v>29</v>
      </c>
      <c r="S1453">
        <v>4</v>
      </c>
      <c r="T1453" s="1">
        <v>45577</v>
      </c>
      <c r="U1453" t="s">
        <v>60</v>
      </c>
      <c r="V1453" t="str">
        <f>TEXT(WEEKDAY(Working_Data[[#This Row],[order_date]],1),"DDDD")</f>
        <v>Thursday</v>
      </c>
      <c r="W1453" t="str">
        <f>TEXT(Working_Data[[#This Row],[order_date]],"mmmm")</f>
        <v>February</v>
      </c>
      <c r="X1453" s="7">
        <f>Working_Data[[#This Row],[last_order_date]]-Working_Data[[#This Row],[signup_date]]</f>
        <v>327</v>
      </c>
      <c r="Y1453" s="7">
        <f>IF(Working_Data[[#This Row],[churned]]="Active",1,0)</f>
        <v>1</v>
      </c>
      <c r="Z1453" s="7">
        <f>YEAR(Working_Data[[#This Row],[order_date]])</f>
        <v>2024</v>
      </c>
    </row>
    <row r="1454" spans="1:26" x14ac:dyDescent="0.25">
      <c r="A1454" t="s">
        <v>2958</v>
      </c>
      <c r="B1454" t="s">
        <v>45</v>
      </c>
      <c r="C1454" t="s">
        <v>82</v>
      </c>
      <c r="D1454" t="s">
        <v>56</v>
      </c>
      <c r="E1454" s="1">
        <v>45641</v>
      </c>
      <c r="F1454" t="s">
        <v>2959</v>
      </c>
      <c r="G1454" s="1">
        <v>45337</v>
      </c>
      <c r="H1454" t="s">
        <v>34</v>
      </c>
      <c r="I1454" t="s">
        <v>42</v>
      </c>
      <c r="J1454" t="s">
        <v>59</v>
      </c>
      <c r="K1454">
        <v>5</v>
      </c>
      <c r="L1454" s="3">
        <f>Working_Data[[#This Row],[price2]]/Working_Data[[#This Row],[quantity]]</f>
        <v>298.61399999999998</v>
      </c>
      <c r="M1454" s="3">
        <v>1493.07</v>
      </c>
      <c r="N1454" t="s">
        <v>28</v>
      </c>
      <c r="O1454">
        <v>14</v>
      </c>
      <c r="P1454" s="1">
        <v>45701</v>
      </c>
      <c r="Q1454">
        <v>423</v>
      </c>
      <c r="R1454" t="s">
        <v>29</v>
      </c>
      <c r="S1454">
        <v>4</v>
      </c>
      <c r="T1454" s="1">
        <v>45794</v>
      </c>
      <c r="U1454" t="s">
        <v>30</v>
      </c>
      <c r="V1454" t="str">
        <f>TEXT(WEEKDAY(Working_Data[[#This Row],[order_date]],1),"DDDD")</f>
        <v>Thursday</v>
      </c>
      <c r="W1454" t="str">
        <f>TEXT(Working_Data[[#This Row],[order_date]],"mmmm")</f>
        <v>February</v>
      </c>
      <c r="X1454" s="7">
        <f>Working_Data[[#This Row],[last_order_date]]-Working_Data[[#This Row],[signup_date]]</f>
        <v>60</v>
      </c>
      <c r="Y1454" s="7">
        <f>IF(Working_Data[[#This Row],[churned]]="Active",1,0)</f>
        <v>1</v>
      </c>
      <c r="Z1454" s="7">
        <f>YEAR(Working_Data[[#This Row],[order_date]])</f>
        <v>2024</v>
      </c>
    </row>
    <row r="1455" spans="1:26" x14ac:dyDescent="0.25">
      <c r="A1455" t="s">
        <v>2960</v>
      </c>
      <c r="B1455" t="s">
        <v>45</v>
      </c>
      <c r="C1455" t="s">
        <v>39</v>
      </c>
      <c r="D1455" t="s">
        <v>56</v>
      </c>
      <c r="E1455" s="1">
        <v>45654</v>
      </c>
      <c r="F1455" t="s">
        <v>2961</v>
      </c>
      <c r="G1455" s="1">
        <v>45337</v>
      </c>
      <c r="H1455" t="s">
        <v>34</v>
      </c>
      <c r="I1455" t="s">
        <v>42</v>
      </c>
      <c r="J1455" t="s">
        <v>67</v>
      </c>
      <c r="K1455">
        <v>5</v>
      </c>
      <c r="L1455" s="3">
        <f>Working_Data[[#This Row],[price2]]/Working_Data[[#This Row],[quantity]]</f>
        <v>139.102</v>
      </c>
      <c r="M1455" s="3">
        <v>695.51</v>
      </c>
      <c r="N1455" t="s">
        <v>35</v>
      </c>
      <c r="O1455">
        <v>27</v>
      </c>
      <c r="P1455" s="1">
        <v>45739</v>
      </c>
      <c r="Q1455">
        <v>227</v>
      </c>
      <c r="R1455" t="s">
        <v>43</v>
      </c>
      <c r="S1455">
        <v>3</v>
      </c>
      <c r="T1455" s="1">
        <v>45801</v>
      </c>
      <c r="U1455" t="s">
        <v>30</v>
      </c>
      <c r="V1455" t="str">
        <f>TEXT(WEEKDAY(Working_Data[[#This Row],[order_date]],1),"DDDD")</f>
        <v>Thursday</v>
      </c>
      <c r="W1455" t="str">
        <f>TEXT(Working_Data[[#This Row],[order_date]],"mmmm")</f>
        <v>February</v>
      </c>
      <c r="X1455" s="7">
        <f>Working_Data[[#This Row],[last_order_date]]-Working_Data[[#This Row],[signup_date]]</f>
        <v>85</v>
      </c>
      <c r="Y1455" s="7">
        <f>IF(Working_Data[[#This Row],[churned]]="Active",1,0)</f>
        <v>0</v>
      </c>
      <c r="Z1455" s="7">
        <f>YEAR(Working_Data[[#This Row],[order_date]])</f>
        <v>2024</v>
      </c>
    </row>
    <row r="1456" spans="1:26" x14ac:dyDescent="0.25">
      <c r="A1456" t="s">
        <v>2962</v>
      </c>
      <c r="B1456" t="s">
        <v>38</v>
      </c>
      <c r="C1456" t="s">
        <v>22</v>
      </c>
      <c r="D1456" t="s">
        <v>56</v>
      </c>
      <c r="E1456" s="1">
        <v>45855</v>
      </c>
      <c r="F1456" t="s">
        <v>2963</v>
      </c>
      <c r="G1456" s="1">
        <v>45337</v>
      </c>
      <c r="H1456" t="s">
        <v>58</v>
      </c>
      <c r="I1456" t="s">
        <v>42</v>
      </c>
      <c r="J1456" t="s">
        <v>67</v>
      </c>
      <c r="K1456">
        <v>2</v>
      </c>
      <c r="L1456" s="3">
        <f>Working_Data[[#This Row],[price2]]/Working_Data[[#This Row],[quantity]]</f>
        <v>210.05500000000001</v>
      </c>
      <c r="M1456" s="3">
        <v>420.11</v>
      </c>
      <c r="N1456" t="s">
        <v>50</v>
      </c>
      <c r="O1456">
        <v>15</v>
      </c>
      <c r="P1456" s="1">
        <v>45484</v>
      </c>
      <c r="Q1456">
        <v>281</v>
      </c>
      <c r="R1456" t="s">
        <v>43</v>
      </c>
      <c r="S1456">
        <v>1</v>
      </c>
      <c r="T1456" s="1">
        <v>45535</v>
      </c>
      <c r="U1456" t="s">
        <v>36</v>
      </c>
      <c r="V1456" t="str">
        <f>TEXT(WEEKDAY(Working_Data[[#This Row],[order_date]],1),"DDDD")</f>
        <v>Thursday</v>
      </c>
      <c r="W1456" t="str">
        <f>TEXT(Working_Data[[#This Row],[order_date]],"mmmm")</f>
        <v>February</v>
      </c>
      <c r="X1456" s="7">
        <f>Working_Data[[#This Row],[last_order_date]]-Working_Data[[#This Row],[signup_date]]</f>
        <v>-371</v>
      </c>
      <c r="Y1456" s="7">
        <f>IF(Working_Data[[#This Row],[churned]]="Active",1,0)</f>
        <v>0</v>
      </c>
      <c r="Z1456" s="7">
        <f>YEAR(Working_Data[[#This Row],[order_date]])</f>
        <v>2024</v>
      </c>
    </row>
    <row r="1457" spans="1:26" x14ac:dyDescent="0.25">
      <c r="A1457" t="s">
        <v>2964</v>
      </c>
      <c r="B1457" t="s">
        <v>38</v>
      </c>
      <c r="C1457" t="s">
        <v>39</v>
      </c>
      <c r="D1457" t="s">
        <v>23</v>
      </c>
      <c r="E1457" s="1">
        <v>45596</v>
      </c>
      <c r="F1457" t="s">
        <v>2965</v>
      </c>
      <c r="G1457" s="1">
        <v>45337</v>
      </c>
      <c r="H1457" t="s">
        <v>34</v>
      </c>
      <c r="I1457" t="s">
        <v>26</v>
      </c>
      <c r="J1457" t="s">
        <v>59</v>
      </c>
      <c r="K1457">
        <v>5</v>
      </c>
      <c r="L1457" s="3">
        <f>Working_Data[[#This Row],[price2]]/Working_Data[[#This Row],[quantity]]</f>
        <v>105.446</v>
      </c>
      <c r="M1457" s="3">
        <v>527.23</v>
      </c>
      <c r="N1457" t="s">
        <v>28</v>
      </c>
      <c r="O1457">
        <v>16</v>
      </c>
      <c r="P1457" s="1">
        <v>45933</v>
      </c>
      <c r="Q1457">
        <v>256</v>
      </c>
      <c r="R1457" t="s">
        <v>43</v>
      </c>
      <c r="S1457">
        <v>4</v>
      </c>
      <c r="T1457" s="1">
        <v>45715</v>
      </c>
      <c r="U1457" t="s">
        <v>36</v>
      </c>
      <c r="V1457" t="str">
        <f>TEXT(WEEKDAY(Working_Data[[#This Row],[order_date]],1),"DDDD")</f>
        <v>Thursday</v>
      </c>
      <c r="W1457" t="str">
        <f>TEXT(Working_Data[[#This Row],[order_date]],"mmmm")</f>
        <v>February</v>
      </c>
      <c r="X1457" s="7">
        <f>Working_Data[[#This Row],[last_order_date]]-Working_Data[[#This Row],[signup_date]]</f>
        <v>337</v>
      </c>
      <c r="Y1457" s="7">
        <f>IF(Working_Data[[#This Row],[churned]]="Active",1,0)</f>
        <v>0</v>
      </c>
      <c r="Z1457" s="7">
        <f>YEAR(Working_Data[[#This Row],[order_date]])</f>
        <v>2024</v>
      </c>
    </row>
    <row r="1458" spans="1:26" x14ac:dyDescent="0.25">
      <c r="A1458" t="s">
        <v>2966</v>
      </c>
      <c r="B1458" t="s">
        <v>45</v>
      </c>
      <c r="C1458" t="s">
        <v>39</v>
      </c>
      <c r="D1458" t="s">
        <v>77</v>
      </c>
      <c r="E1458" s="1">
        <v>45967</v>
      </c>
      <c r="F1458" t="s">
        <v>2967</v>
      </c>
      <c r="G1458" s="1">
        <v>45337</v>
      </c>
      <c r="H1458" t="s">
        <v>41</v>
      </c>
      <c r="I1458" t="s">
        <v>63</v>
      </c>
      <c r="J1458" t="s">
        <v>49</v>
      </c>
      <c r="K1458">
        <v>5</v>
      </c>
      <c r="L1458" s="3">
        <f>Working_Data[[#This Row],[price2]]/Working_Data[[#This Row],[quantity]]</f>
        <v>156.94800000000001</v>
      </c>
      <c r="M1458" s="3">
        <v>784.74</v>
      </c>
      <c r="N1458" t="s">
        <v>35</v>
      </c>
      <c r="O1458">
        <v>22</v>
      </c>
      <c r="P1458" s="1">
        <v>45610</v>
      </c>
      <c r="Q1458">
        <v>425</v>
      </c>
      <c r="R1458" t="s">
        <v>29</v>
      </c>
      <c r="S1458">
        <v>1</v>
      </c>
      <c r="T1458" s="1">
        <v>45422</v>
      </c>
      <c r="U1458" t="s">
        <v>60</v>
      </c>
      <c r="V1458" t="str">
        <f>TEXT(WEEKDAY(Working_Data[[#This Row],[order_date]],1),"DDDD")</f>
        <v>Thursday</v>
      </c>
      <c r="W1458" t="str">
        <f>TEXT(Working_Data[[#This Row],[order_date]],"mmmm")</f>
        <v>February</v>
      </c>
      <c r="X1458" s="7">
        <f>Working_Data[[#This Row],[last_order_date]]-Working_Data[[#This Row],[signup_date]]</f>
        <v>-357</v>
      </c>
      <c r="Y1458" s="7">
        <f>IF(Working_Data[[#This Row],[churned]]="Active",1,0)</f>
        <v>1</v>
      </c>
      <c r="Z1458" s="7">
        <f>YEAR(Working_Data[[#This Row],[order_date]])</f>
        <v>2024</v>
      </c>
    </row>
    <row r="1459" spans="1:26" x14ac:dyDescent="0.25">
      <c r="A1459" t="s">
        <v>2968</v>
      </c>
      <c r="B1459" t="s">
        <v>45</v>
      </c>
      <c r="C1459" t="s">
        <v>82</v>
      </c>
      <c r="D1459" t="s">
        <v>32</v>
      </c>
      <c r="E1459" s="1">
        <v>45193</v>
      </c>
      <c r="F1459" t="s">
        <v>2969</v>
      </c>
      <c r="G1459" s="1">
        <v>45337</v>
      </c>
      <c r="H1459" t="s">
        <v>34</v>
      </c>
      <c r="I1459" t="s">
        <v>26</v>
      </c>
      <c r="J1459" t="s">
        <v>67</v>
      </c>
      <c r="K1459">
        <v>4</v>
      </c>
      <c r="L1459" s="3">
        <f>Working_Data[[#This Row],[price2]]/Working_Data[[#This Row],[quantity]]</f>
        <v>324.6875</v>
      </c>
      <c r="M1459" s="3">
        <v>1298.75</v>
      </c>
      <c r="N1459" t="s">
        <v>50</v>
      </c>
      <c r="O1459">
        <v>28</v>
      </c>
      <c r="P1459" s="1">
        <v>45557</v>
      </c>
      <c r="Q1459">
        <v>285</v>
      </c>
      <c r="R1459" t="s">
        <v>29</v>
      </c>
      <c r="S1459">
        <v>1</v>
      </c>
      <c r="T1459" s="1">
        <v>45845</v>
      </c>
      <c r="U1459" t="s">
        <v>60</v>
      </c>
      <c r="V1459" t="str">
        <f>TEXT(WEEKDAY(Working_Data[[#This Row],[order_date]],1),"DDDD")</f>
        <v>Thursday</v>
      </c>
      <c r="W1459" t="str">
        <f>TEXT(Working_Data[[#This Row],[order_date]],"mmmm")</f>
        <v>February</v>
      </c>
      <c r="X1459" s="7">
        <f>Working_Data[[#This Row],[last_order_date]]-Working_Data[[#This Row],[signup_date]]</f>
        <v>364</v>
      </c>
      <c r="Y1459" s="7">
        <f>IF(Working_Data[[#This Row],[churned]]="Active",1,0)</f>
        <v>1</v>
      </c>
      <c r="Z1459" s="7">
        <f>YEAR(Working_Data[[#This Row],[order_date]])</f>
        <v>2024</v>
      </c>
    </row>
    <row r="1460" spans="1:26" x14ac:dyDescent="0.25">
      <c r="A1460" t="s">
        <v>2970</v>
      </c>
      <c r="B1460" t="s">
        <v>38</v>
      </c>
      <c r="C1460" t="s">
        <v>82</v>
      </c>
      <c r="D1460" t="s">
        <v>32</v>
      </c>
      <c r="E1460" s="1">
        <v>45478</v>
      </c>
      <c r="F1460" t="s">
        <v>2971</v>
      </c>
      <c r="G1460" s="1">
        <v>45338</v>
      </c>
      <c r="H1460" t="s">
        <v>34</v>
      </c>
      <c r="I1460" t="s">
        <v>42</v>
      </c>
      <c r="J1460" t="s">
        <v>64</v>
      </c>
      <c r="K1460">
        <v>1</v>
      </c>
      <c r="L1460" s="3">
        <f>Working_Data[[#This Row],[price2]]/Working_Data[[#This Row],[quantity]]</f>
        <v>298.83</v>
      </c>
      <c r="M1460" s="3">
        <v>298.83</v>
      </c>
      <c r="N1460" t="s">
        <v>50</v>
      </c>
      <c r="O1460">
        <v>23</v>
      </c>
      <c r="P1460" s="1">
        <v>45580</v>
      </c>
      <c r="Q1460">
        <v>275</v>
      </c>
      <c r="R1460" t="s">
        <v>29</v>
      </c>
      <c r="S1460">
        <v>1</v>
      </c>
      <c r="T1460" s="1">
        <v>45810</v>
      </c>
      <c r="U1460" t="s">
        <v>30</v>
      </c>
      <c r="V1460" t="str">
        <f>TEXT(WEEKDAY(Working_Data[[#This Row],[order_date]],1),"DDDD")</f>
        <v>Friday</v>
      </c>
      <c r="W1460" t="str">
        <f>TEXT(Working_Data[[#This Row],[order_date]],"mmmm")</f>
        <v>February</v>
      </c>
      <c r="X1460" s="7">
        <f>Working_Data[[#This Row],[last_order_date]]-Working_Data[[#This Row],[signup_date]]</f>
        <v>102</v>
      </c>
      <c r="Y1460" s="7">
        <f>IF(Working_Data[[#This Row],[churned]]="Active",1,0)</f>
        <v>1</v>
      </c>
      <c r="Z1460" s="7">
        <f>YEAR(Working_Data[[#This Row],[order_date]])</f>
        <v>2024</v>
      </c>
    </row>
    <row r="1461" spans="1:26" x14ac:dyDescent="0.25">
      <c r="A1461" t="s">
        <v>2972</v>
      </c>
      <c r="B1461" t="s">
        <v>21</v>
      </c>
      <c r="C1461" t="s">
        <v>82</v>
      </c>
      <c r="D1461" t="s">
        <v>52</v>
      </c>
      <c r="E1461" s="1">
        <v>45650</v>
      </c>
      <c r="F1461" t="s">
        <v>2973</v>
      </c>
      <c r="G1461" s="1">
        <v>45338</v>
      </c>
      <c r="H1461" t="s">
        <v>34</v>
      </c>
      <c r="I1461" t="s">
        <v>63</v>
      </c>
      <c r="J1461" t="s">
        <v>27</v>
      </c>
      <c r="K1461">
        <v>5</v>
      </c>
      <c r="L1461" s="3">
        <f>Working_Data[[#This Row],[price2]]/Working_Data[[#This Row],[quantity]]</f>
        <v>169.66800000000001</v>
      </c>
      <c r="M1461" s="3">
        <v>848.34</v>
      </c>
      <c r="N1461" t="s">
        <v>50</v>
      </c>
      <c r="O1461">
        <v>12</v>
      </c>
      <c r="P1461" s="1">
        <v>45828</v>
      </c>
      <c r="Q1461">
        <v>283</v>
      </c>
      <c r="R1461" t="s">
        <v>43</v>
      </c>
      <c r="S1461">
        <v>3</v>
      </c>
      <c r="T1461" s="1">
        <v>45749</v>
      </c>
      <c r="U1461" t="s">
        <v>36</v>
      </c>
      <c r="V1461" t="str">
        <f>TEXT(WEEKDAY(Working_Data[[#This Row],[order_date]],1),"DDDD")</f>
        <v>Friday</v>
      </c>
      <c r="W1461" t="str">
        <f>TEXT(Working_Data[[#This Row],[order_date]],"mmmm")</f>
        <v>February</v>
      </c>
      <c r="X1461" s="7">
        <f>Working_Data[[#This Row],[last_order_date]]-Working_Data[[#This Row],[signup_date]]</f>
        <v>178</v>
      </c>
      <c r="Y1461" s="7">
        <f>IF(Working_Data[[#This Row],[churned]]="Active",1,0)</f>
        <v>0</v>
      </c>
      <c r="Z1461" s="7">
        <f>YEAR(Working_Data[[#This Row],[order_date]])</f>
        <v>2024</v>
      </c>
    </row>
    <row r="1462" spans="1:26" x14ac:dyDescent="0.25">
      <c r="A1462" t="s">
        <v>2974</v>
      </c>
      <c r="B1462" t="s">
        <v>21</v>
      </c>
      <c r="C1462" t="s">
        <v>39</v>
      </c>
      <c r="D1462" t="s">
        <v>32</v>
      </c>
      <c r="E1462" s="1">
        <v>45199</v>
      </c>
      <c r="F1462" t="s">
        <v>2975</v>
      </c>
      <c r="G1462" s="1">
        <v>45338</v>
      </c>
      <c r="H1462" t="s">
        <v>25</v>
      </c>
      <c r="I1462" t="s">
        <v>54</v>
      </c>
      <c r="J1462" t="s">
        <v>59</v>
      </c>
      <c r="K1462">
        <v>2</v>
      </c>
      <c r="L1462" s="3">
        <f>Working_Data[[#This Row],[price2]]/Working_Data[[#This Row],[quantity]]</f>
        <v>557.125</v>
      </c>
      <c r="M1462" s="3">
        <v>1114.25</v>
      </c>
      <c r="N1462" t="s">
        <v>28</v>
      </c>
      <c r="O1462">
        <v>47</v>
      </c>
      <c r="P1462" s="1">
        <v>45746</v>
      </c>
      <c r="Q1462">
        <v>60</v>
      </c>
      <c r="R1462" t="s">
        <v>29</v>
      </c>
      <c r="S1462">
        <v>4</v>
      </c>
      <c r="T1462" s="1">
        <v>45802</v>
      </c>
      <c r="U1462" t="s">
        <v>30</v>
      </c>
      <c r="V1462" t="str">
        <f>TEXT(WEEKDAY(Working_Data[[#This Row],[order_date]],1),"DDDD")</f>
        <v>Friday</v>
      </c>
      <c r="W1462" t="str">
        <f>TEXT(Working_Data[[#This Row],[order_date]],"mmmm")</f>
        <v>February</v>
      </c>
      <c r="X1462" s="7">
        <f>Working_Data[[#This Row],[last_order_date]]-Working_Data[[#This Row],[signup_date]]</f>
        <v>547</v>
      </c>
      <c r="Y1462" s="7">
        <f>IF(Working_Data[[#This Row],[churned]]="Active",1,0)</f>
        <v>1</v>
      </c>
      <c r="Z1462" s="7">
        <f>YEAR(Working_Data[[#This Row],[order_date]])</f>
        <v>2024</v>
      </c>
    </row>
    <row r="1463" spans="1:26" x14ac:dyDescent="0.25">
      <c r="A1463" t="s">
        <v>2976</v>
      </c>
      <c r="B1463" t="s">
        <v>38</v>
      </c>
      <c r="C1463" t="s">
        <v>22</v>
      </c>
      <c r="D1463" t="s">
        <v>23</v>
      </c>
      <c r="E1463" s="1">
        <v>45683</v>
      </c>
      <c r="F1463" t="s">
        <v>2977</v>
      </c>
      <c r="G1463" s="1">
        <v>45338</v>
      </c>
      <c r="H1463" t="s">
        <v>58</v>
      </c>
      <c r="I1463" t="s">
        <v>48</v>
      </c>
      <c r="J1463" t="s">
        <v>27</v>
      </c>
      <c r="K1463">
        <v>3</v>
      </c>
      <c r="L1463" s="3">
        <f>Working_Data[[#This Row],[price2]]/Working_Data[[#This Row],[quantity]]</f>
        <v>269.11333333333334</v>
      </c>
      <c r="M1463" s="3">
        <v>807.34</v>
      </c>
      <c r="N1463" t="s">
        <v>50</v>
      </c>
      <c r="O1463">
        <v>11</v>
      </c>
      <c r="P1463" s="1">
        <v>45860</v>
      </c>
      <c r="Q1463">
        <v>44</v>
      </c>
      <c r="R1463" t="s">
        <v>43</v>
      </c>
      <c r="S1463">
        <v>1</v>
      </c>
      <c r="T1463" s="1">
        <v>45794</v>
      </c>
      <c r="U1463" t="s">
        <v>60</v>
      </c>
      <c r="V1463" t="str">
        <f>TEXT(WEEKDAY(Working_Data[[#This Row],[order_date]],1),"DDDD")</f>
        <v>Friday</v>
      </c>
      <c r="W1463" t="str">
        <f>TEXT(Working_Data[[#This Row],[order_date]],"mmmm")</f>
        <v>February</v>
      </c>
      <c r="X1463" s="7">
        <f>Working_Data[[#This Row],[last_order_date]]-Working_Data[[#This Row],[signup_date]]</f>
        <v>177</v>
      </c>
      <c r="Y1463" s="7">
        <f>IF(Working_Data[[#This Row],[churned]]="Active",1,0)</f>
        <v>0</v>
      </c>
      <c r="Z1463" s="7">
        <f>YEAR(Working_Data[[#This Row],[order_date]])</f>
        <v>2024</v>
      </c>
    </row>
    <row r="1464" spans="1:26" x14ac:dyDescent="0.25">
      <c r="A1464" t="s">
        <v>2978</v>
      </c>
      <c r="B1464" t="s">
        <v>21</v>
      </c>
      <c r="C1464" t="s">
        <v>82</v>
      </c>
      <c r="D1464" t="s">
        <v>77</v>
      </c>
      <c r="E1464" s="1">
        <v>45245</v>
      </c>
      <c r="F1464" t="s">
        <v>2979</v>
      </c>
      <c r="G1464" s="1">
        <v>45338</v>
      </c>
      <c r="H1464" t="s">
        <v>58</v>
      </c>
      <c r="I1464" t="s">
        <v>48</v>
      </c>
      <c r="J1464" t="s">
        <v>59</v>
      </c>
      <c r="K1464">
        <v>1</v>
      </c>
      <c r="L1464" s="3">
        <f>Working_Data[[#This Row],[price2]]/Working_Data[[#This Row],[quantity]]</f>
        <v>133.44</v>
      </c>
      <c r="M1464" s="3">
        <v>133.44</v>
      </c>
      <c r="N1464" t="s">
        <v>28</v>
      </c>
      <c r="O1464">
        <v>16</v>
      </c>
      <c r="P1464" s="1">
        <v>45903</v>
      </c>
      <c r="Q1464">
        <v>142</v>
      </c>
      <c r="R1464" t="s">
        <v>29</v>
      </c>
      <c r="S1464">
        <v>2</v>
      </c>
      <c r="T1464" s="1">
        <v>45704</v>
      </c>
      <c r="U1464" t="s">
        <v>30</v>
      </c>
      <c r="V1464" t="str">
        <f>TEXT(WEEKDAY(Working_Data[[#This Row],[order_date]],1),"DDDD")</f>
        <v>Friday</v>
      </c>
      <c r="W1464" t="str">
        <f>TEXT(Working_Data[[#This Row],[order_date]],"mmmm")</f>
        <v>February</v>
      </c>
      <c r="X1464" s="7">
        <f>Working_Data[[#This Row],[last_order_date]]-Working_Data[[#This Row],[signup_date]]</f>
        <v>658</v>
      </c>
      <c r="Y1464" s="7">
        <f>IF(Working_Data[[#This Row],[churned]]="Active",1,0)</f>
        <v>1</v>
      </c>
      <c r="Z1464" s="7">
        <f>YEAR(Working_Data[[#This Row],[order_date]])</f>
        <v>2024</v>
      </c>
    </row>
    <row r="1465" spans="1:26" x14ac:dyDescent="0.25">
      <c r="A1465" t="s">
        <v>2980</v>
      </c>
      <c r="B1465" t="s">
        <v>38</v>
      </c>
      <c r="C1465" t="s">
        <v>82</v>
      </c>
      <c r="D1465" t="s">
        <v>56</v>
      </c>
      <c r="E1465" s="1">
        <v>45415</v>
      </c>
      <c r="F1465" t="s">
        <v>2981</v>
      </c>
      <c r="G1465" s="1">
        <v>45338</v>
      </c>
      <c r="H1465" t="s">
        <v>34</v>
      </c>
      <c r="I1465" t="s">
        <v>26</v>
      </c>
      <c r="J1465" t="s">
        <v>27</v>
      </c>
      <c r="K1465">
        <v>2</v>
      </c>
      <c r="L1465" s="3">
        <f>Working_Data[[#This Row],[price2]]/Working_Data[[#This Row],[quantity]]</f>
        <v>89.484999999999999</v>
      </c>
      <c r="M1465" s="3">
        <v>178.97</v>
      </c>
      <c r="N1465" t="s">
        <v>28</v>
      </c>
      <c r="O1465">
        <v>21</v>
      </c>
      <c r="P1465" s="1">
        <v>45708</v>
      </c>
      <c r="Q1465">
        <v>322</v>
      </c>
      <c r="R1465" t="s">
        <v>43</v>
      </c>
      <c r="S1465">
        <v>1</v>
      </c>
      <c r="T1465" s="1">
        <v>45334</v>
      </c>
      <c r="U1465" t="s">
        <v>36</v>
      </c>
      <c r="V1465" t="str">
        <f>TEXT(WEEKDAY(Working_Data[[#This Row],[order_date]],1),"DDDD")</f>
        <v>Friday</v>
      </c>
      <c r="W1465" t="str">
        <f>TEXT(Working_Data[[#This Row],[order_date]],"mmmm")</f>
        <v>February</v>
      </c>
      <c r="X1465" s="7">
        <f>Working_Data[[#This Row],[last_order_date]]-Working_Data[[#This Row],[signup_date]]</f>
        <v>293</v>
      </c>
      <c r="Y1465" s="7">
        <f>IF(Working_Data[[#This Row],[churned]]="Active",1,0)</f>
        <v>0</v>
      </c>
      <c r="Z1465" s="7">
        <f>YEAR(Working_Data[[#This Row],[order_date]])</f>
        <v>2024</v>
      </c>
    </row>
    <row r="1466" spans="1:26" x14ac:dyDescent="0.25">
      <c r="A1466" t="s">
        <v>2982</v>
      </c>
      <c r="B1466" t="s">
        <v>45</v>
      </c>
      <c r="C1466" t="s">
        <v>82</v>
      </c>
      <c r="D1466" t="s">
        <v>56</v>
      </c>
      <c r="E1466" s="1">
        <v>45723</v>
      </c>
      <c r="F1466" t="s">
        <v>2983</v>
      </c>
      <c r="G1466" s="1">
        <v>45338</v>
      </c>
      <c r="H1466" t="s">
        <v>34</v>
      </c>
      <c r="I1466" t="s">
        <v>54</v>
      </c>
      <c r="J1466" t="s">
        <v>27</v>
      </c>
      <c r="K1466">
        <v>2</v>
      </c>
      <c r="L1466" s="3">
        <f>Working_Data[[#This Row],[price2]]/Working_Data[[#This Row],[quantity]]</f>
        <v>446.85</v>
      </c>
      <c r="M1466" s="3">
        <v>893.7</v>
      </c>
      <c r="N1466" t="s">
        <v>35</v>
      </c>
      <c r="O1466">
        <v>33</v>
      </c>
      <c r="P1466" s="1">
        <v>45708</v>
      </c>
      <c r="Q1466">
        <v>245</v>
      </c>
      <c r="R1466" t="s">
        <v>29</v>
      </c>
      <c r="S1466">
        <v>1</v>
      </c>
      <c r="T1466" s="1">
        <v>45333</v>
      </c>
      <c r="U1466" t="s">
        <v>36</v>
      </c>
      <c r="V1466" t="str">
        <f>TEXT(WEEKDAY(Working_Data[[#This Row],[order_date]],1),"DDDD")</f>
        <v>Friday</v>
      </c>
      <c r="W1466" t="str">
        <f>TEXT(Working_Data[[#This Row],[order_date]],"mmmm")</f>
        <v>February</v>
      </c>
      <c r="X1466" s="7">
        <f>Working_Data[[#This Row],[last_order_date]]-Working_Data[[#This Row],[signup_date]]</f>
        <v>-15</v>
      </c>
      <c r="Y1466" s="7">
        <f>IF(Working_Data[[#This Row],[churned]]="Active",1,0)</f>
        <v>1</v>
      </c>
      <c r="Z1466" s="7">
        <f>YEAR(Working_Data[[#This Row],[order_date]])</f>
        <v>2024</v>
      </c>
    </row>
    <row r="1467" spans="1:26" x14ac:dyDescent="0.25">
      <c r="A1467" t="s">
        <v>2984</v>
      </c>
      <c r="B1467" t="s">
        <v>21</v>
      </c>
      <c r="C1467" t="s">
        <v>22</v>
      </c>
      <c r="D1467" t="s">
        <v>77</v>
      </c>
      <c r="E1467" s="1">
        <v>45648</v>
      </c>
      <c r="F1467" t="s">
        <v>2985</v>
      </c>
      <c r="G1467" s="1">
        <v>45339</v>
      </c>
      <c r="H1467" t="s">
        <v>41</v>
      </c>
      <c r="I1467" t="s">
        <v>42</v>
      </c>
      <c r="J1467" t="s">
        <v>67</v>
      </c>
      <c r="K1467">
        <v>4</v>
      </c>
      <c r="L1467" s="3">
        <f>Working_Data[[#This Row],[price2]]/Working_Data[[#This Row],[quantity]]</f>
        <v>295.065</v>
      </c>
      <c r="M1467" s="3">
        <v>1180.26</v>
      </c>
      <c r="N1467" t="s">
        <v>28</v>
      </c>
      <c r="O1467">
        <v>33</v>
      </c>
      <c r="P1467" s="1">
        <v>45590</v>
      </c>
      <c r="Q1467">
        <v>456</v>
      </c>
      <c r="R1467" t="s">
        <v>43</v>
      </c>
      <c r="S1467">
        <v>2</v>
      </c>
      <c r="T1467" s="1">
        <v>45864</v>
      </c>
      <c r="U1467" t="s">
        <v>36</v>
      </c>
      <c r="V1467" t="str">
        <f>TEXT(WEEKDAY(Working_Data[[#This Row],[order_date]],1),"DDDD")</f>
        <v>Saturday</v>
      </c>
      <c r="W1467" t="str">
        <f>TEXT(Working_Data[[#This Row],[order_date]],"mmmm")</f>
        <v>February</v>
      </c>
      <c r="X1467" s="7">
        <f>Working_Data[[#This Row],[last_order_date]]-Working_Data[[#This Row],[signup_date]]</f>
        <v>-58</v>
      </c>
      <c r="Y1467" s="7">
        <f>IF(Working_Data[[#This Row],[churned]]="Active",1,0)</f>
        <v>0</v>
      </c>
      <c r="Z1467" s="7">
        <f>YEAR(Working_Data[[#This Row],[order_date]])</f>
        <v>2024</v>
      </c>
    </row>
    <row r="1468" spans="1:26" x14ac:dyDescent="0.25">
      <c r="A1468" t="s">
        <v>2986</v>
      </c>
      <c r="B1468" t="s">
        <v>21</v>
      </c>
      <c r="C1468" t="s">
        <v>39</v>
      </c>
      <c r="D1468" t="s">
        <v>32</v>
      </c>
      <c r="E1468" s="1">
        <v>45835</v>
      </c>
      <c r="F1468" t="s">
        <v>2987</v>
      </c>
      <c r="G1468" s="1">
        <v>45339</v>
      </c>
      <c r="H1468" t="s">
        <v>41</v>
      </c>
      <c r="I1468" t="s">
        <v>26</v>
      </c>
      <c r="J1468" t="s">
        <v>59</v>
      </c>
      <c r="K1468">
        <v>5</v>
      </c>
      <c r="L1468" s="3">
        <f>Working_Data[[#This Row],[price2]]/Working_Data[[#This Row],[quantity]]</f>
        <v>140.346</v>
      </c>
      <c r="M1468" s="3">
        <v>701.73</v>
      </c>
      <c r="N1468" t="s">
        <v>35</v>
      </c>
      <c r="O1468">
        <v>24</v>
      </c>
      <c r="P1468" s="1">
        <v>45673</v>
      </c>
      <c r="Q1468">
        <v>394</v>
      </c>
      <c r="R1468" t="s">
        <v>29</v>
      </c>
      <c r="S1468">
        <v>3</v>
      </c>
      <c r="T1468" s="1">
        <v>45969</v>
      </c>
      <c r="U1468" t="s">
        <v>36</v>
      </c>
      <c r="V1468" t="str">
        <f>TEXT(WEEKDAY(Working_Data[[#This Row],[order_date]],1),"DDDD")</f>
        <v>Saturday</v>
      </c>
      <c r="W1468" t="str">
        <f>TEXT(Working_Data[[#This Row],[order_date]],"mmmm")</f>
        <v>February</v>
      </c>
      <c r="X1468" s="7">
        <f>Working_Data[[#This Row],[last_order_date]]-Working_Data[[#This Row],[signup_date]]</f>
        <v>-162</v>
      </c>
      <c r="Y1468" s="7">
        <f>IF(Working_Data[[#This Row],[churned]]="Active",1,0)</f>
        <v>1</v>
      </c>
      <c r="Z1468" s="7">
        <f>YEAR(Working_Data[[#This Row],[order_date]])</f>
        <v>2024</v>
      </c>
    </row>
    <row r="1469" spans="1:26" x14ac:dyDescent="0.25">
      <c r="A1469" t="s">
        <v>2988</v>
      </c>
      <c r="B1469" t="s">
        <v>38</v>
      </c>
      <c r="C1469" t="s">
        <v>22</v>
      </c>
      <c r="D1469" t="s">
        <v>23</v>
      </c>
      <c r="E1469" s="1">
        <v>45376</v>
      </c>
      <c r="F1469" t="s">
        <v>2989</v>
      </c>
      <c r="G1469" s="1">
        <v>45339</v>
      </c>
      <c r="H1469" t="s">
        <v>41</v>
      </c>
      <c r="I1469" t="s">
        <v>48</v>
      </c>
      <c r="J1469" t="s">
        <v>64</v>
      </c>
      <c r="K1469">
        <v>5</v>
      </c>
      <c r="L1469" s="3">
        <f>Working_Data[[#This Row],[price2]]/Working_Data[[#This Row],[quantity]]</f>
        <v>242.67199999999997</v>
      </c>
      <c r="M1469" s="3">
        <v>1213.3599999999999</v>
      </c>
      <c r="N1469" t="s">
        <v>28</v>
      </c>
      <c r="O1469">
        <v>43</v>
      </c>
      <c r="P1469" s="1">
        <v>45805</v>
      </c>
      <c r="Q1469">
        <v>439</v>
      </c>
      <c r="R1469" t="s">
        <v>43</v>
      </c>
      <c r="S1469">
        <v>1</v>
      </c>
      <c r="T1469" s="1">
        <v>45362</v>
      </c>
      <c r="U1469" t="s">
        <v>30</v>
      </c>
      <c r="V1469" t="str">
        <f>TEXT(WEEKDAY(Working_Data[[#This Row],[order_date]],1),"DDDD")</f>
        <v>Saturday</v>
      </c>
      <c r="W1469" t="str">
        <f>TEXT(Working_Data[[#This Row],[order_date]],"mmmm")</f>
        <v>February</v>
      </c>
      <c r="X1469" s="7">
        <f>Working_Data[[#This Row],[last_order_date]]-Working_Data[[#This Row],[signup_date]]</f>
        <v>429</v>
      </c>
      <c r="Y1469" s="7">
        <f>IF(Working_Data[[#This Row],[churned]]="Active",1,0)</f>
        <v>0</v>
      </c>
      <c r="Z1469" s="7">
        <f>YEAR(Working_Data[[#This Row],[order_date]])</f>
        <v>2024</v>
      </c>
    </row>
    <row r="1470" spans="1:26" x14ac:dyDescent="0.25">
      <c r="A1470" t="s">
        <v>2990</v>
      </c>
      <c r="B1470" t="s">
        <v>45</v>
      </c>
      <c r="C1470" t="s">
        <v>82</v>
      </c>
      <c r="D1470" t="s">
        <v>56</v>
      </c>
      <c r="E1470" s="1">
        <v>45616</v>
      </c>
      <c r="F1470" t="s">
        <v>2991</v>
      </c>
      <c r="G1470" s="1">
        <v>45339</v>
      </c>
      <c r="H1470" t="s">
        <v>25</v>
      </c>
      <c r="I1470" t="s">
        <v>42</v>
      </c>
      <c r="J1470" t="s">
        <v>49</v>
      </c>
      <c r="K1470">
        <v>2</v>
      </c>
      <c r="L1470" s="3">
        <f>Working_Data[[#This Row],[price2]]/Working_Data[[#This Row],[quantity]]</f>
        <v>432.58499999999998</v>
      </c>
      <c r="M1470" s="3">
        <v>865.17</v>
      </c>
      <c r="N1470" t="s">
        <v>50</v>
      </c>
      <c r="O1470">
        <v>8</v>
      </c>
      <c r="P1470" s="1">
        <v>45754</v>
      </c>
      <c r="Q1470">
        <v>374</v>
      </c>
      <c r="R1470" t="s">
        <v>43</v>
      </c>
      <c r="S1470">
        <v>3</v>
      </c>
      <c r="T1470" s="1">
        <v>45580</v>
      </c>
      <c r="U1470" t="s">
        <v>36</v>
      </c>
      <c r="V1470" t="str">
        <f>TEXT(WEEKDAY(Working_Data[[#This Row],[order_date]],1),"DDDD")</f>
        <v>Saturday</v>
      </c>
      <c r="W1470" t="str">
        <f>TEXT(Working_Data[[#This Row],[order_date]],"mmmm")</f>
        <v>February</v>
      </c>
      <c r="X1470" s="7">
        <f>Working_Data[[#This Row],[last_order_date]]-Working_Data[[#This Row],[signup_date]]</f>
        <v>138</v>
      </c>
      <c r="Y1470" s="7">
        <f>IF(Working_Data[[#This Row],[churned]]="Active",1,0)</f>
        <v>0</v>
      </c>
      <c r="Z1470" s="7">
        <f>YEAR(Working_Data[[#This Row],[order_date]])</f>
        <v>2024</v>
      </c>
    </row>
    <row r="1471" spans="1:26" x14ac:dyDescent="0.25">
      <c r="A1471" t="s">
        <v>2992</v>
      </c>
      <c r="B1471" t="s">
        <v>45</v>
      </c>
      <c r="C1471" t="s">
        <v>39</v>
      </c>
      <c r="D1471" t="s">
        <v>77</v>
      </c>
      <c r="E1471" s="1">
        <v>45228</v>
      </c>
      <c r="F1471" t="s">
        <v>2993</v>
      </c>
      <c r="G1471" s="1">
        <v>45339</v>
      </c>
      <c r="H1471" t="s">
        <v>25</v>
      </c>
      <c r="I1471" t="s">
        <v>54</v>
      </c>
      <c r="J1471" t="s">
        <v>49</v>
      </c>
      <c r="K1471">
        <v>3</v>
      </c>
      <c r="L1471" s="3">
        <f>Working_Data[[#This Row],[price2]]/Working_Data[[#This Row],[quantity]]</f>
        <v>128.79333333333332</v>
      </c>
      <c r="M1471" s="3">
        <v>386.38</v>
      </c>
      <c r="N1471" t="s">
        <v>35</v>
      </c>
      <c r="O1471">
        <v>37</v>
      </c>
      <c r="P1471" s="1">
        <v>45836</v>
      </c>
      <c r="Q1471">
        <v>257</v>
      </c>
      <c r="R1471" t="s">
        <v>43</v>
      </c>
      <c r="S1471">
        <v>3</v>
      </c>
      <c r="T1471" s="1">
        <v>45613</v>
      </c>
      <c r="U1471" t="s">
        <v>30</v>
      </c>
      <c r="V1471" t="str">
        <f>TEXT(WEEKDAY(Working_Data[[#This Row],[order_date]],1),"DDDD")</f>
        <v>Saturday</v>
      </c>
      <c r="W1471" t="str">
        <f>TEXT(Working_Data[[#This Row],[order_date]],"mmmm")</f>
        <v>February</v>
      </c>
      <c r="X1471" s="7">
        <f>Working_Data[[#This Row],[last_order_date]]-Working_Data[[#This Row],[signup_date]]</f>
        <v>608</v>
      </c>
      <c r="Y1471" s="7">
        <f>IF(Working_Data[[#This Row],[churned]]="Active",1,0)</f>
        <v>0</v>
      </c>
      <c r="Z1471" s="7">
        <f>YEAR(Working_Data[[#This Row],[order_date]])</f>
        <v>2024</v>
      </c>
    </row>
    <row r="1472" spans="1:26" x14ac:dyDescent="0.25">
      <c r="A1472" t="s">
        <v>2994</v>
      </c>
      <c r="B1472" t="s">
        <v>45</v>
      </c>
      <c r="C1472" t="s">
        <v>39</v>
      </c>
      <c r="D1472" t="s">
        <v>56</v>
      </c>
      <c r="E1472" s="1">
        <v>45361</v>
      </c>
      <c r="F1472" t="s">
        <v>2995</v>
      </c>
      <c r="G1472" s="1">
        <v>45339</v>
      </c>
      <c r="H1472" t="s">
        <v>41</v>
      </c>
      <c r="I1472" t="s">
        <v>54</v>
      </c>
      <c r="J1472" t="s">
        <v>49</v>
      </c>
      <c r="K1472">
        <v>1</v>
      </c>
      <c r="L1472" s="3">
        <f>Working_Data[[#This Row],[price2]]/Working_Data[[#This Row],[quantity]]</f>
        <v>988.94</v>
      </c>
      <c r="M1472" s="3">
        <v>988.94</v>
      </c>
      <c r="N1472" t="s">
        <v>28</v>
      </c>
      <c r="O1472">
        <v>49</v>
      </c>
      <c r="P1472" s="1">
        <v>45485</v>
      </c>
      <c r="Q1472">
        <v>443</v>
      </c>
      <c r="R1472" t="s">
        <v>29</v>
      </c>
      <c r="S1472">
        <v>3</v>
      </c>
      <c r="T1472" s="1">
        <v>45624</v>
      </c>
      <c r="U1472" t="s">
        <v>30</v>
      </c>
      <c r="V1472" t="str">
        <f>TEXT(WEEKDAY(Working_Data[[#This Row],[order_date]],1),"DDDD")</f>
        <v>Saturday</v>
      </c>
      <c r="W1472" t="str">
        <f>TEXT(Working_Data[[#This Row],[order_date]],"mmmm")</f>
        <v>February</v>
      </c>
      <c r="X1472" s="7">
        <f>Working_Data[[#This Row],[last_order_date]]-Working_Data[[#This Row],[signup_date]]</f>
        <v>124</v>
      </c>
      <c r="Y1472" s="7">
        <f>IF(Working_Data[[#This Row],[churned]]="Active",1,0)</f>
        <v>1</v>
      </c>
      <c r="Z1472" s="7">
        <f>YEAR(Working_Data[[#This Row],[order_date]])</f>
        <v>2024</v>
      </c>
    </row>
    <row r="1473" spans="1:26" x14ac:dyDescent="0.25">
      <c r="A1473" t="s">
        <v>2996</v>
      </c>
      <c r="B1473" t="s">
        <v>38</v>
      </c>
      <c r="C1473" t="s">
        <v>82</v>
      </c>
      <c r="D1473" t="s">
        <v>32</v>
      </c>
      <c r="E1473" s="1">
        <v>45507</v>
      </c>
      <c r="F1473" t="s">
        <v>2997</v>
      </c>
      <c r="G1473" s="1">
        <v>45339</v>
      </c>
      <c r="H1473" t="s">
        <v>47</v>
      </c>
      <c r="I1473" t="s">
        <v>42</v>
      </c>
      <c r="J1473" t="s">
        <v>64</v>
      </c>
      <c r="K1473">
        <v>4</v>
      </c>
      <c r="L1473" s="3">
        <f>Working_Data[[#This Row],[price2]]/Working_Data[[#This Row],[quantity]]</f>
        <v>276.69</v>
      </c>
      <c r="M1473" s="3">
        <v>1106.76</v>
      </c>
      <c r="N1473" t="s">
        <v>35</v>
      </c>
      <c r="O1473">
        <v>20</v>
      </c>
      <c r="P1473" s="1">
        <v>45967</v>
      </c>
      <c r="Q1473">
        <v>368</v>
      </c>
      <c r="R1473" t="s">
        <v>29</v>
      </c>
      <c r="S1473">
        <v>3</v>
      </c>
      <c r="T1473" s="1">
        <v>45565</v>
      </c>
      <c r="U1473" t="s">
        <v>60</v>
      </c>
      <c r="V1473" t="str">
        <f>TEXT(WEEKDAY(Working_Data[[#This Row],[order_date]],1),"DDDD")</f>
        <v>Saturday</v>
      </c>
      <c r="W1473" t="str">
        <f>TEXT(Working_Data[[#This Row],[order_date]],"mmmm")</f>
        <v>February</v>
      </c>
      <c r="X1473" s="7">
        <f>Working_Data[[#This Row],[last_order_date]]-Working_Data[[#This Row],[signup_date]]</f>
        <v>460</v>
      </c>
      <c r="Y1473" s="7">
        <f>IF(Working_Data[[#This Row],[churned]]="Active",1,0)</f>
        <v>1</v>
      </c>
      <c r="Z1473" s="7">
        <f>YEAR(Working_Data[[#This Row],[order_date]])</f>
        <v>2024</v>
      </c>
    </row>
    <row r="1474" spans="1:26" x14ac:dyDescent="0.25">
      <c r="A1474" t="s">
        <v>2998</v>
      </c>
      <c r="B1474" t="s">
        <v>45</v>
      </c>
      <c r="C1474" t="s">
        <v>82</v>
      </c>
      <c r="D1474" t="s">
        <v>77</v>
      </c>
      <c r="E1474" s="1">
        <v>45825</v>
      </c>
      <c r="F1474" t="s">
        <v>2999</v>
      </c>
      <c r="G1474" s="1">
        <v>45339</v>
      </c>
      <c r="H1474" t="s">
        <v>58</v>
      </c>
      <c r="I1474" t="s">
        <v>54</v>
      </c>
      <c r="J1474" t="s">
        <v>59</v>
      </c>
      <c r="K1474">
        <v>2</v>
      </c>
      <c r="L1474" s="3">
        <f>Working_Data[[#This Row],[price2]]/Working_Data[[#This Row],[quantity]]</f>
        <v>483.315</v>
      </c>
      <c r="M1474" s="3">
        <v>966.63</v>
      </c>
      <c r="N1474" t="s">
        <v>50</v>
      </c>
      <c r="O1474">
        <v>18</v>
      </c>
      <c r="P1474" s="1">
        <v>45624</v>
      </c>
      <c r="Q1474">
        <v>461</v>
      </c>
      <c r="R1474" t="s">
        <v>43</v>
      </c>
      <c r="S1474">
        <v>4</v>
      </c>
      <c r="T1474" s="1">
        <v>45619</v>
      </c>
      <c r="U1474" t="s">
        <v>36</v>
      </c>
      <c r="V1474" t="str">
        <f>TEXT(WEEKDAY(Working_Data[[#This Row],[order_date]],1),"DDDD")</f>
        <v>Saturday</v>
      </c>
      <c r="W1474" t="str">
        <f>TEXT(Working_Data[[#This Row],[order_date]],"mmmm")</f>
        <v>February</v>
      </c>
      <c r="X1474" s="7">
        <f>Working_Data[[#This Row],[last_order_date]]-Working_Data[[#This Row],[signup_date]]</f>
        <v>-201</v>
      </c>
      <c r="Y1474" s="7">
        <f>IF(Working_Data[[#This Row],[churned]]="Active",1,0)</f>
        <v>0</v>
      </c>
      <c r="Z1474" s="7">
        <f>YEAR(Working_Data[[#This Row],[order_date]])</f>
        <v>2024</v>
      </c>
    </row>
    <row r="1475" spans="1:26" x14ac:dyDescent="0.25">
      <c r="A1475" t="s">
        <v>3000</v>
      </c>
      <c r="B1475" t="s">
        <v>38</v>
      </c>
      <c r="C1475" t="s">
        <v>39</v>
      </c>
      <c r="D1475" t="s">
        <v>77</v>
      </c>
      <c r="E1475" s="1">
        <v>45543</v>
      </c>
      <c r="F1475" t="s">
        <v>3001</v>
      </c>
      <c r="G1475" s="1">
        <v>45340</v>
      </c>
      <c r="H1475" t="s">
        <v>47</v>
      </c>
      <c r="I1475" t="s">
        <v>42</v>
      </c>
      <c r="J1475" t="s">
        <v>67</v>
      </c>
      <c r="K1475">
        <v>2</v>
      </c>
      <c r="L1475" s="3">
        <f>Working_Data[[#This Row],[price2]]/Working_Data[[#This Row],[quantity]]</f>
        <v>636.91499999999996</v>
      </c>
      <c r="M1475" s="3">
        <v>1273.83</v>
      </c>
      <c r="N1475" t="s">
        <v>35</v>
      </c>
      <c r="O1475">
        <v>23</v>
      </c>
      <c r="P1475" s="1">
        <v>45676</v>
      </c>
      <c r="Q1475">
        <v>474</v>
      </c>
      <c r="R1475" t="s">
        <v>43</v>
      </c>
      <c r="S1475">
        <v>5</v>
      </c>
      <c r="T1475" s="1">
        <v>45903</v>
      </c>
      <c r="U1475" t="s">
        <v>30</v>
      </c>
      <c r="V1475" t="str">
        <f>TEXT(WEEKDAY(Working_Data[[#This Row],[order_date]],1),"DDDD")</f>
        <v>Sunday</v>
      </c>
      <c r="W1475" t="str">
        <f>TEXT(Working_Data[[#This Row],[order_date]],"mmmm")</f>
        <v>February</v>
      </c>
      <c r="X1475" s="7">
        <f>Working_Data[[#This Row],[last_order_date]]-Working_Data[[#This Row],[signup_date]]</f>
        <v>133</v>
      </c>
      <c r="Y1475" s="7">
        <f>IF(Working_Data[[#This Row],[churned]]="Active",1,0)</f>
        <v>0</v>
      </c>
      <c r="Z1475" s="7">
        <f>YEAR(Working_Data[[#This Row],[order_date]])</f>
        <v>2024</v>
      </c>
    </row>
    <row r="1476" spans="1:26" x14ac:dyDescent="0.25">
      <c r="A1476" t="s">
        <v>3002</v>
      </c>
      <c r="B1476" t="s">
        <v>21</v>
      </c>
      <c r="C1476" t="s">
        <v>39</v>
      </c>
      <c r="D1476" t="s">
        <v>77</v>
      </c>
      <c r="E1476" s="1">
        <v>45628</v>
      </c>
      <c r="F1476" t="s">
        <v>3003</v>
      </c>
      <c r="G1476" s="1">
        <v>45340</v>
      </c>
      <c r="H1476" t="s">
        <v>58</v>
      </c>
      <c r="I1476" t="s">
        <v>63</v>
      </c>
      <c r="J1476" t="s">
        <v>64</v>
      </c>
      <c r="K1476">
        <v>1</v>
      </c>
      <c r="L1476" s="3">
        <f>Working_Data[[#This Row],[price2]]/Working_Data[[#This Row],[quantity]]</f>
        <v>538.38</v>
      </c>
      <c r="M1476" s="3">
        <v>538.38</v>
      </c>
      <c r="N1476" t="s">
        <v>35</v>
      </c>
      <c r="O1476">
        <v>19</v>
      </c>
      <c r="P1476" s="1">
        <v>45526</v>
      </c>
      <c r="Q1476">
        <v>208</v>
      </c>
      <c r="R1476" t="s">
        <v>43</v>
      </c>
      <c r="S1476">
        <v>2</v>
      </c>
      <c r="T1476" s="1">
        <v>45689</v>
      </c>
      <c r="U1476" t="s">
        <v>60</v>
      </c>
      <c r="V1476" t="str">
        <f>TEXT(WEEKDAY(Working_Data[[#This Row],[order_date]],1),"DDDD")</f>
        <v>Sunday</v>
      </c>
      <c r="W1476" t="str">
        <f>TEXT(Working_Data[[#This Row],[order_date]],"mmmm")</f>
        <v>February</v>
      </c>
      <c r="X1476" s="7">
        <f>Working_Data[[#This Row],[last_order_date]]-Working_Data[[#This Row],[signup_date]]</f>
        <v>-102</v>
      </c>
      <c r="Y1476" s="7">
        <f>IF(Working_Data[[#This Row],[churned]]="Active",1,0)</f>
        <v>0</v>
      </c>
      <c r="Z1476" s="7">
        <f>YEAR(Working_Data[[#This Row],[order_date]])</f>
        <v>2024</v>
      </c>
    </row>
    <row r="1477" spans="1:26" x14ac:dyDescent="0.25">
      <c r="A1477" t="s">
        <v>3004</v>
      </c>
      <c r="B1477" t="s">
        <v>38</v>
      </c>
      <c r="C1477" t="s">
        <v>39</v>
      </c>
      <c r="D1477" t="s">
        <v>23</v>
      </c>
      <c r="E1477" s="1">
        <v>45422</v>
      </c>
      <c r="F1477" t="s">
        <v>3005</v>
      </c>
      <c r="G1477" s="1">
        <v>45340</v>
      </c>
      <c r="H1477" t="s">
        <v>47</v>
      </c>
      <c r="I1477" t="s">
        <v>63</v>
      </c>
      <c r="J1477" t="s">
        <v>49</v>
      </c>
      <c r="K1477">
        <v>5</v>
      </c>
      <c r="L1477" s="3">
        <f>Working_Data[[#This Row],[price2]]/Working_Data[[#This Row],[quantity]]</f>
        <v>136.93</v>
      </c>
      <c r="M1477" s="3">
        <v>684.65</v>
      </c>
      <c r="N1477" t="s">
        <v>28</v>
      </c>
      <c r="O1477">
        <v>23</v>
      </c>
      <c r="P1477" s="1">
        <v>45873</v>
      </c>
      <c r="Q1477">
        <v>487</v>
      </c>
      <c r="R1477" t="s">
        <v>29</v>
      </c>
      <c r="S1477">
        <v>4</v>
      </c>
      <c r="T1477" s="1">
        <v>45554</v>
      </c>
      <c r="U1477" t="s">
        <v>30</v>
      </c>
      <c r="V1477" t="str">
        <f>TEXT(WEEKDAY(Working_Data[[#This Row],[order_date]],1),"DDDD")</f>
        <v>Sunday</v>
      </c>
      <c r="W1477" t="str">
        <f>TEXT(Working_Data[[#This Row],[order_date]],"mmmm")</f>
        <v>February</v>
      </c>
      <c r="X1477" s="7">
        <f>Working_Data[[#This Row],[last_order_date]]-Working_Data[[#This Row],[signup_date]]</f>
        <v>451</v>
      </c>
      <c r="Y1477" s="7">
        <f>IF(Working_Data[[#This Row],[churned]]="Active",1,0)</f>
        <v>1</v>
      </c>
      <c r="Z1477" s="7">
        <f>YEAR(Working_Data[[#This Row],[order_date]])</f>
        <v>2024</v>
      </c>
    </row>
    <row r="1478" spans="1:26" x14ac:dyDescent="0.25">
      <c r="A1478" t="s">
        <v>3006</v>
      </c>
      <c r="B1478" t="s">
        <v>38</v>
      </c>
      <c r="C1478" t="s">
        <v>22</v>
      </c>
      <c r="D1478" t="s">
        <v>23</v>
      </c>
      <c r="E1478" s="1">
        <v>45721</v>
      </c>
      <c r="F1478" t="s">
        <v>3007</v>
      </c>
      <c r="G1478" s="1">
        <v>45340</v>
      </c>
      <c r="H1478" t="s">
        <v>25</v>
      </c>
      <c r="I1478" t="s">
        <v>48</v>
      </c>
      <c r="J1478" t="s">
        <v>67</v>
      </c>
      <c r="K1478">
        <v>4</v>
      </c>
      <c r="L1478" s="3">
        <f>Working_Data[[#This Row],[price2]]/Working_Data[[#This Row],[quantity]]</f>
        <v>45.317500000000003</v>
      </c>
      <c r="M1478" s="3">
        <v>181.27</v>
      </c>
      <c r="N1478" t="s">
        <v>28</v>
      </c>
      <c r="O1478">
        <v>47</v>
      </c>
      <c r="P1478" s="1">
        <v>45300</v>
      </c>
      <c r="Q1478">
        <v>230</v>
      </c>
      <c r="R1478" t="s">
        <v>29</v>
      </c>
      <c r="S1478">
        <v>1</v>
      </c>
      <c r="T1478" s="1">
        <v>45515</v>
      </c>
      <c r="U1478" t="s">
        <v>30</v>
      </c>
      <c r="V1478" t="str">
        <f>TEXT(WEEKDAY(Working_Data[[#This Row],[order_date]],1),"DDDD")</f>
        <v>Sunday</v>
      </c>
      <c r="W1478" t="str">
        <f>TEXT(Working_Data[[#This Row],[order_date]],"mmmm")</f>
        <v>February</v>
      </c>
      <c r="X1478" s="7">
        <f>Working_Data[[#This Row],[last_order_date]]-Working_Data[[#This Row],[signup_date]]</f>
        <v>-421</v>
      </c>
      <c r="Y1478" s="7">
        <f>IF(Working_Data[[#This Row],[churned]]="Active",1,0)</f>
        <v>1</v>
      </c>
      <c r="Z1478" s="7">
        <f>YEAR(Working_Data[[#This Row],[order_date]])</f>
        <v>2024</v>
      </c>
    </row>
    <row r="1479" spans="1:26" x14ac:dyDescent="0.25">
      <c r="A1479" t="s">
        <v>3008</v>
      </c>
      <c r="B1479" t="s">
        <v>45</v>
      </c>
      <c r="C1479" t="s">
        <v>39</v>
      </c>
      <c r="D1479" t="s">
        <v>56</v>
      </c>
      <c r="E1479" s="1">
        <v>45516</v>
      </c>
      <c r="F1479" t="s">
        <v>3009</v>
      </c>
      <c r="G1479" s="1">
        <v>45340</v>
      </c>
      <c r="H1479" t="s">
        <v>58</v>
      </c>
      <c r="I1479" t="s">
        <v>26</v>
      </c>
      <c r="J1479" t="s">
        <v>59</v>
      </c>
      <c r="K1479">
        <v>1</v>
      </c>
      <c r="L1479" s="3">
        <f>Working_Data[[#This Row],[price2]]/Working_Data[[#This Row],[quantity]]</f>
        <v>861.14</v>
      </c>
      <c r="M1479" s="3">
        <v>861.14</v>
      </c>
      <c r="N1479" t="s">
        <v>28</v>
      </c>
      <c r="O1479">
        <v>46</v>
      </c>
      <c r="P1479" s="1">
        <v>45825</v>
      </c>
      <c r="Q1479">
        <v>15</v>
      </c>
      <c r="R1479" t="s">
        <v>29</v>
      </c>
      <c r="S1479">
        <v>1</v>
      </c>
      <c r="T1479" s="1">
        <v>45967</v>
      </c>
      <c r="U1479" t="s">
        <v>60</v>
      </c>
      <c r="V1479" t="str">
        <f>TEXT(WEEKDAY(Working_Data[[#This Row],[order_date]],1),"DDDD")</f>
        <v>Sunday</v>
      </c>
      <c r="W1479" t="str">
        <f>TEXT(Working_Data[[#This Row],[order_date]],"mmmm")</f>
        <v>February</v>
      </c>
      <c r="X1479" s="7">
        <f>Working_Data[[#This Row],[last_order_date]]-Working_Data[[#This Row],[signup_date]]</f>
        <v>309</v>
      </c>
      <c r="Y1479" s="7">
        <f>IF(Working_Data[[#This Row],[churned]]="Active",1,0)</f>
        <v>1</v>
      </c>
      <c r="Z1479" s="7">
        <f>YEAR(Working_Data[[#This Row],[order_date]])</f>
        <v>2024</v>
      </c>
    </row>
    <row r="1480" spans="1:26" x14ac:dyDescent="0.25">
      <c r="A1480" t="s">
        <v>3010</v>
      </c>
      <c r="B1480" t="s">
        <v>38</v>
      </c>
      <c r="C1480" t="s">
        <v>82</v>
      </c>
      <c r="D1480" t="s">
        <v>52</v>
      </c>
      <c r="E1480" s="1">
        <v>45324</v>
      </c>
      <c r="F1480" t="s">
        <v>3011</v>
      </c>
      <c r="G1480" s="1">
        <v>45340</v>
      </c>
      <c r="H1480" t="s">
        <v>41</v>
      </c>
      <c r="I1480" t="s">
        <v>26</v>
      </c>
      <c r="J1480" t="s">
        <v>67</v>
      </c>
      <c r="K1480">
        <v>5</v>
      </c>
      <c r="L1480" s="3">
        <f>Working_Data[[#This Row],[price2]]/Working_Data[[#This Row],[quantity]]</f>
        <v>199.09200000000001</v>
      </c>
      <c r="M1480" s="3">
        <v>995.46</v>
      </c>
      <c r="N1480" t="s">
        <v>35</v>
      </c>
      <c r="O1480">
        <v>8</v>
      </c>
      <c r="P1480" s="1">
        <v>45729</v>
      </c>
      <c r="Q1480">
        <v>112</v>
      </c>
      <c r="R1480" t="s">
        <v>43</v>
      </c>
      <c r="S1480">
        <v>3</v>
      </c>
      <c r="T1480" s="1">
        <v>45806</v>
      </c>
      <c r="U1480" t="s">
        <v>60</v>
      </c>
      <c r="V1480" t="str">
        <f>TEXT(WEEKDAY(Working_Data[[#This Row],[order_date]],1),"DDDD")</f>
        <v>Sunday</v>
      </c>
      <c r="W1480" t="str">
        <f>TEXT(Working_Data[[#This Row],[order_date]],"mmmm")</f>
        <v>February</v>
      </c>
      <c r="X1480" s="7">
        <f>Working_Data[[#This Row],[last_order_date]]-Working_Data[[#This Row],[signup_date]]</f>
        <v>405</v>
      </c>
      <c r="Y1480" s="7">
        <f>IF(Working_Data[[#This Row],[churned]]="Active",1,0)</f>
        <v>0</v>
      </c>
      <c r="Z1480" s="7">
        <f>YEAR(Working_Data[[#This Row],[order_date]])</f>
        <v>2024</v>
      </c>
    </row>
    <row r="1481" spans="1:26" x14ac:dyDescent="0.25">
      <c r="A1481" t="s">
        <v>3012</v>
      </c>
      <c r="B1481" t="s">
        <v>38</v>
      </c>
      <c r="C1481" t="s">
        <v>22</v>
      </c>
      <c r="D1481" t="s">
        <v>56</v>
      </c>
      <c r="E1481" s="1">
        <v>45430</v>
      </c>
      <c r="F1481" t="s">
        <v>3013</v>
      </c>
      <c r="G1481" s="1">
        <v>45340</v>
      </c>
      <c r="H1481" t="s">
        <v>25</v>
      </c>
      <c r="I1481" t="s">
        <v>54</v>
      </c>
      <c r="J1481" t="s">
        <v>59</v>
      </c>
      <c r="K1481">
        <v>4</v>
      </c>
      <c r="L1481" s="3">
        <f>Working_Data[[#This Row],[price2]]/Working_Data[[#This Row],[quantity]]</f>
        <v>268.58499999999998</v>
      </c>
      <c r="M1481" s="3">
        <v>1074.3399999999999</v>
      </c>
      <c r="N1481" t="s">
        <v>35</v>
      </c>
      <c r="O1481">
        <v>35</v>
      </c>
      <c r="P1481" s="1">
        <v>45591</v>
      </c>
      <c r="Q1481">
        <v>225</v>
      </c>
      <c r="R1481" t="s">
        <v>29</v>
      </c>
      <c r="S1481">
        <v>4</v>
      </c>
      <c r="T1481" s="1">
        <v>45658</v>
      </c>
      <c r="U1481" t="s">
        <v>30</v>
      </c>
      <c r="V1481" t="str">
        <f>TEXT(WEEKDAY(Working_Data[[#This Row],[order_date]],1),"DDDD")</f>
        <v>Sunday</v>
      </c>
      <c r="W1481" t="str">
        <f>TEXT(Working_Data[[#This Row],[order_date]],"mmmm")</f>
        <v>February</v>
      </c>
      <c r="X1481" s="7">
        <f>Working_Data[[#This Row],[last_order_date]]-Working_Data[[#This Row],[signup_date]]</f>
        <v>161</v>
      </c>
      <c r="Y1481" s="7">
        <f>IF(Working_Data[[#This Row],[churned]]="Active",1,0)</f>
        <v>1</v>
      </c>
      <c r="Z1481" s="7">
        <f>YEAR(Working_Data[[#This Row],[order_date]])</f>
        <v>2024</v>
      </c>
    </row>
    <row r="1482" spans="1:26" x14ac:dyDescent="0.25">
      <c r="A1482" t="s">
        <v>3014</v>
      </c>
      <c r="B1482" t="s">
        <v>21</v>
      </c>
      <c r="C1482" t="s">
        <v>22</v>
      </c>
      <c r="D1482" t="s">
        <v>52</v>
      </c>
      <c r="E1482" s="1">
        <v>45833</v>
      </c>
      <c r="F1482" t="s">
        <v>3015</v>
      </c>
      <c r="G1482" s="1">
        <v>45340</v>
      </c>
      <c r="H1482" t="s">
        <v>34</v>
      </c>
      <c r="I1482" t="s">
        <v>63</v>
      </c>
      <c r="J1482" t="s">
        <v>49</v>
      </c>
      <c r="K1482">
        <v>3</v>
      </c>
      <c r="L1482" s="3">
        <f>Working_Data[[#This Row],[price2]]/Working_Data[[#This Row],[quantity]]</f>
        <v>214.63333333333333</v>
      </c>
      <c r="M1482" s="3">
        <v>643.9</v>
      </c>
      <c r="N1482" t="s">
        <v>50</v>
      </c>
      <c r="O1482">
        <v>15</v>
      </c>
      <c r="P1482" s="1">
        <v>45887</v>
      </c>
      <c r="Q1482">
        <v>310</v>
      </c>
      <c r="R1482" t="s">
        <v>43</v>
      </c>
      <c r="S1482">
        <v>5</v>
      </c>
      <c r="T1482" s="1">
        <v>45332</v>
      </c>
      <c r="U1482" t="s">
        <v>60</v>
      </c>
      <c r="V1482" t="str">
        <f>TEXT(WEEKDAY(Working_Data[[#This Row],[order_date]],1),"DDDD")</f>
        <v>Sunday</v>
      </c>
      <c r="W1482" t="str">
        <f>TEXT(Working_Data[[#This Row],[order_date]],"mmmm")</f>
        <v>February</v>
      </c>
      <c r="X1482" s="7">
        <f>Working_Data[[#This Row],[last_order_date]]-Working_Data[[#This Row],[signup_date]]</f>
        <v>54</v>
      </c>
      <c r="Y1482" s="7">
        <f>IF(Working_Data[[#This Row],[churned]]="Active",1,0)</f>
        <v>0</v>
      </c>
      <c r="Z1482" s="7">
        <f>YEAR(Working_Data[[#This Row],[order_date]])</f>
        <v>2024</v>
      </c>
    </row>
    <row r="1483" spans="1:26" x14ac:dyDescent="0.25">
      <c r="A1483" t="s">
        <v>3016</v>
      </c>
      <c r="B1483" t="s">
        <v>38</v>
      </c>
      <c r="C1483" t="s">
        <v>82</v>
      </c>
      <c r="D1483" t="s">
        <v>52</v>
      </c>
      <c r="E1483" s="1">
        <v>45363</v>
      </c>
      <c r="F1483" t="s">
        <v>3017</v>
      </c>
      <c r="G1483" s="1">
        <v>45340</v>
      </c>
      <c r="H1483" t="s">
        <v>58</v>
      </c>
      <c r="I1483" t="s">
        <v>63</v>
      </c>
      <c r="J1483" t="s">
        <v>64</v>
      </c>
      <c r="K1483">
        <v>5</v>
      </c>
      <c r="L1483" s="3">
        <f>Working_Data[[#This Row],[price2]]/Working_Data[[#This Row],[quantity]]</f>
        <v>119.232</v>
      </c>
      <c r="M1483" s="3">
        <v>596.16</v>
      </c>
      <c r="N1483" t="s">
        <v>35</v>
      </c>
      <c r="O1483">
        <v>49</v>
      </c>
      <c r="P1483" s="1">
        <v>45640</v>
      </c>
      <c r="Q1483">
        <v>136</v>
      </c>
      <c r="R1483" t="s">
        <v>43</v>
      </c>
      <c r="S1483">
        <v>3</v>
      </c>
      <c r="T1483" s="1">
        <v>45872</v>
      </c>
      <c r="U1483" t="s">
        <v>30</v>
      </c>
      <c r="V1483" t="str">
        <f>TEXT(WEEKDAY(Working_Data[[#This Row],[order_date]],1),"DDDD")</f>
        <v>Sunday</v>
      </c>
      <c r="W1483" t="str">
        <f>TEXT(Working_Data[[#This Row],[order_date]],"mmmm")</f>
        <v>February</v>
      </c>
      <c r="X1483" s="7">
        <f>Working_Data[[#This Row],[last_order_date]]-Working_Data[[#This Row],[signup_date]]</f>
        <v>277</v>
      </c>
      <c r="Y1483" s="7">
        <f>IF(Working_Data[[#This Row],[churned]]="Active",1,0)</f>
        <v>0</v>
      </c>
      <c r="Z1483" s="7">
        <f>YEAR(Working_Data[[#This Row],[order_date]])</f>
        <v>2024</v>
      </c>
    </row>
    <row r="1484" spans="1:26" x14ac:dyDescent="0.25">
      <c r="A1484" t="s">
        <v>3018</v>
      </c>
      <c r="B1484" t="s">
        <v>21</v>
      </c>
      <c r="C1484" t="s">
        <v>39</v>
      </c>
      <c r="D1484" t="s">
        <v>52</v>
      </c>
      <c r="E1484" s="1">
        <v>45502</v>
      </c>
      <c r="F1484" t="s">
        <v>3019</v>
      </c>
      <c r="G1484" s="1">
        <v>45340</v>
      </c>
      <c r="H1484" t="s">
        <v>34</v>
      </c>
      <c r="I1484" t="s">
        <v>54</v>
      </c>
      <c r="J1484" t="s">
        <v>59</v>
      </c>
      <c r="K1484">
        <v>3</v>
      </c>
      <c r="L1484" s="3">
        <f>Working_Data[[#This Row],[price2]]/Working_Data[[#This Row],[quantity]]</f>
        <v>162.21</v>
      </c>
      <c r="M1484" s="3">
        <v>486.63</v>
      </c>
      <c r="N1484" t="s">
        <v>28</v>
      </c>
      <c r="O1484">
        <v>49</v>
      </c>
      <c r="P1484" s="1">
        <v>45654</v>
      </c>
      <c r="Q1484">
        <v>94</v>
      </c>
      <c r="R1484" t="s">
        <v>43</v>
      </c>
      <c r="S1484">
        <v>1</v>
      </c>
      <c r="T1484" s="1">
        <v>45707</v>
      </c>
      <c r="U1484" t="s">
        <v>36</v>
      </c>
      <c r="V1484" t="str">
        <f>TEXT(WEEKDAY(Working_Data[[#This Row],[order_date]],1),"DDDD")</f>
        <v>Sunday</v>
      </c>
      <c r="W1484" t="str">
        <f>TEXT(Working_Data[[#This Row],[order_date]],"mmmm")</f>
        <v>February</v>
      </c>
      <c r="X1484" s="7">
        <f>Working_Data[[#This Row],[last_order_date]]-Working_Data[[#This Row],[signup_date]]</f>
        <v>152</v>
      </c>
      <c r="Y1484" s="7">
        <f>IF(Working_Data[[#This Row],[churned]]="Active",1,0)</f>
        <v>0</v>
      </c>
      <c r="Z1484" s="7">
        <f>YEAR(Working_Data[[#This Row],[order_date]])</f>
        <v>2024</v>
      </c>
    </row>
    <row r="1485" spans="1:26" x14ac:dyDescent="0.25">
      <c r="A1485" t="s">
        <v>3020</v>
      </c>
      <c r="B1485" t="s">
        <v>38</v>
      </c>
      <c r="C1485" t="s">
        <v>39</v>
      </c>
      <c r="D1485" t="s">
        <v>56</v>
      </c>
      <c r="E1485" s="1">
        <v>45367</v>
      </c>
      <c r="F1485" t="s">
        <v>3021</v>
      </c>
      <c r="G1485" s="1">
        <v>45341</v>
      </c>
      <c r="H1485" t="s">
        <v>41</v>
      </c>
      <c r="I1485" t="s">
        <v>42</v>
      </c>
      <c r="J1485" t="s">
        <v>49</v>
      </c>
      <c r="K1485">
        <v>5</v>
      </c>
      <c r="L1485" s="3">
        <f>Working_Data[[#This Row],[price2]]/Working_Data[[#This Row],[quantity]]</f>
        <v>95.611999999999995</v>
      </c>
      <c r="M1485" s="3">
        <v>478.06</v>
      </c>
      <c r="N1485" t="s">
        <v>35</v>
      </c>
      <c r="O1485">
        <v>25</v>
      </c>
      <c r="P1485" s="1">
        <v>45723</v>
      </c>
      <c r="Q1485">
        <v>390</v>
      </c>
      <c r="R1485" t="s">
        <v>43</v>
      </c>
      <c r="S1485">
        <v>1</v>
      </c>
      <c r="T1485" s="1">
        <v>45717</v>
      </c>
      <c r="U1485" t="s">
        <v>30</v>
      </c>
      <c r="V1485" t="str">
        <f>TEXT(WEEKDAY(Working_Data[[#This Row],[order_date]],1),"DDDD")</f>
        <v>Monday</v>
      </c>
      <c r="W1485" t="str">
        <f>TEXT(Working_Data[[#This Row],[order_date]],"mmmm")</f>
        <v>February</v>
      </c>
      <c r="X1485" s="7">
        <f>Working_Data[[#This Row],[last_order_date]]-Working_Data[[#This Row],[signup_date]]</f>
        <v>356</v>
      </c>
      <c r="Y1485" s="7">
        <f>IF(Working_Data[[#This Row],[churned]]="Active",1,0)</f>
        <v>0</v>
      </c>
      <c r="Z1485" s="7">
        <f>YEAR(Working_Data[[#This Row],[order_date]])</f>
        <v>2024</v>
      </c>
    </row>
    <row r="1486" spans="1:26" x14ac:dyDescent="0.25">
      <c r="A1486" t="s">
        <v>3022</v>
      </c>
      <c r="B1486" t="s">
        <v>21</v>
      </c>
      <c r="C1486" t="s">
        <v>39</v>
      </c>
      <c r="D1486" t="s">
        <v>77</v>
      </c>
      <c r="E1486" s="1">
        <v>45968</v>
      </c>
      <c r="F1486" t="s">
        <v>3023</v>
      </c>
      <c r="G1486" s="1">
        <v>45341</v>
      </c>
      <c r="H1486" t="s">
        <v>47</v>
      </c>
      <c r="I1486" t="s">
        <v>63</v>
      </c>
      <c r="J1486" t="s">
        <v>49</v>
      </c>
      <c r="K1486">
        <v>3</v>
      </c>
      <c r="L1486" s="3">
        <f>Working_Data[[#This Row],[price2]]/Working_Data[[#This Row],[quantity]]</f>
        <v>171.72333333333333</v>
      </c>
      <c r="M1486" s="3">
        <v>515.16999999999996</v>
      </c>
      <c r="N1486" t="s">
        <v>28</v>
      </c>
      <c r="O1486">
        <v>20</v>
      </c>
      <c r="P1486" s="1">
        <v>45938</v>
      </c>
      <c r="Q1486">
        <v>450</v>
      </c>
      <c r="R1486" t="s">
        <v>43</v>
      </c>
      <c r="S1486">
        <v>3</v>
      </c>
      <c r="T1486" s="1">
        <v>45684</v>
      </c>
      <c r="U1486" t="s">
        <v>60</v>
      </c>
      <c r="V1486" t="str">
        <f>TEXT(WEEKDAY(Working_Data[[#This Row],[order_date]],1),"DDDD")</f>
        <v>Monday</v>
      </c>
      <c r="W1486" t="str">
        <f>TEXT(Working_Data[[#This Row],[order_date]],"mmmm")</f>
        <v>February</v>
      </c>
      <c r="X1486" s="7">
        <f>Working_Data[[#This Row],[last_order_date]]-Working_Data[[#This Row],[signup_date]]</f>
        <v>-30</v>
      </c>
      <c r="Y1486" s="7">
        <f>IF(Working_Data[[#This Row],[churned]]="Active",1,0)</f>
        <v>0</v>
      </c>
      <c r="Z1486" s="7">
        <f>YEAR(Working_Data[[#This Row],[order_date]])</f>
        <v>2024</v>
      </c>
    </row>
    <row r="1487" spans="1:26" x14ac:dyDescent="0.25">
      <c r="A1487" t="s">
        <v>3024</v>
      </c>
      <c r="B1487" t="s">
        <v>45</v>
      </c>
      <c r="C1487" t="s">
        <v>39</v>
      </c>
      <c r="D1487" t="s">
        <v>52</v>
      </c>
      <c r="E1487" s="1">
        <v>45883</v>
      </c>
      <c r="F1487" t="s">
        <v>3025</v>
      </c>
      <c r="G1487" s="1">
        <v>45341</v>
      </c>
      <c r="H1487" t="s">
        <v>41</v>
      </c>
      <c r="I1487" t="s">
        <v>42</v>
      </c>
      <c r="J1487" t="s">
        <v>27</v>
      </c>
      <c r="K1487">
        <v>2</v>
      </c>
      <c r="L1487" s="3">
        <f>Working_Data[[#This Row],[price2]]/Working_Data[[#This Row],[quantity]]</f>
        <v>481.19499999999999</v>
      </c>
      <c r="M1487" s="3">
        <v>962.39</v>
      </c>
      <c r="N1487" t="s">
        <v>35</v>
      </c>
      <c r="O1487">
        <v>1</v>
      </c>
      <c r="P1487" s="1">
        <v>45664</v>
      </c>
      <c r="Q1487">
        <v>273</v>
      </c>
      <c r="R1487" t="s">
        <v>29</v>
      </c>
      <c r="S1487">
        <v>1</v>
      </c>
      <c r="T1487" s="1">
        <v>45773</v>
      </c>
      <c r="U1487" t="s">
        <v>30</v>
      </c>
      <c r="V1487" t="str">
        <f>TEXT(WEEKDAY(Working_Data[[#This Row],[order_date]],1),"DDDD")</f>
        <v>Monday</v>
      </c>
      <c r="W1487" t="str">
        <f>TEXT(Working_Data[[#This Row],[order_date]],"mmmm")</f>
        <v>February</v>
      </c>
      <c r="X1487" s="7">
        <f>Working_Data[[#This Row],[last_order_date]]-Working_Data[[#This Row],[signup_date]]</f>
        <v>-219</v>
      </c>
      <c r="Y1487" s="7">
        <f>IF(Working_Data[[#This Row],[churned]]="Active",1,0)</f>
        <v>1</v>
      </c>
      <c r="Z1487" s="7">
        <f>YEAR(Working_Data[[#This Row],[order_date]])</f>
        <v>2024</v>
      </c>
    </row>
    <row r="1488" spans="1:26" x14ac:dyDescent="0.25">
      <c r="A1488" t="s">
        <v>3026</v>
      </c>
      <c r="B1488" t="s">
        <v>38</v>
      </c>
      <c r="C1488" t="s">
        <v>82</v>
      </c>
      <c r="D1488" t="s">
        <v>77</v>
      </c>
      <c r="E1488" s="1">
        <v>45467</v>
      </c>
      <c r="F1488" t="s">
        <v>3027</v>
      </c>
      <c r="G1488" s="1">
        <v>45341</v>
      </c>
      <c r="H1488" t="s">
        <v>34</v>
      </c>
      <c r="I1488" t="s">
        <v>42</v>
      </c>
      <c r="J1488" t="s">
        <v>27</v>
      </c>
      <c r="K1488">
        <v>3</v>
      </c>
      <c r="L1488" s="3">
        <f>Working_Data[[#This Row],[price2]]/Working_Data[[#This Row],[quantity]]</f>
        <v>485.33666666666664</v>
      </c>
      <c r="M1488" s="3">
        <v>1456.01</v>
      </c>
      <c r="N1488" t="s">
        <v>50</v>
      </c>
      <c r="O1488">
        <v>42</v>
      </c>
      <c r="P1488" s="1">
        <v>45393</v>
      </c>
      <c r="Q1488">
        <v>404</v>
      </c>
      <c r="R1488" t="s">
        <v>29</v>
      </c>
      <c r="S1488">
        <v>4</v>
      </c>
      <c r="T1488" s="1">
        <v>45678</v>
      </c>
      <c r="U1488" t="s">
        <v>36</v>
      </c>
      <c r="V1488" t="str">
        <f>TEXT(WEEKDAY(Working_Data[[#This Row],[order_date]],1),"DDDD")</f>
        <v>Monday</v>
      </c>
      <c r="W1488" t="str">
        <f>TEXT(Working_Data[[#This Row],[order_date]],"mmmm")</f>
        <v>February</v>
      </c>
      <c r="X1488" s="7">
        <f>Working_Data[[#This Row],[last_order_date]]-Working_Data[[#This Row],[signup_date]]</f>
        <v>-74</v>
      </c>
      <c r="Y1488" s="7">
        <f>IF(Working_Data[[#This Row],[churned]]="Active",1,0)</f>
        <v>1</v>
      </c>
      <c r="Z1488" s="7">
        <f>YEAR(Working_Data[[#This Row],[order_date]])</f>
        <v>2024</v>
      </c>
    </row>
    <row r="1489" spans="1:26" x14ac:dyDescent="0.25">
      <c r="A1489" t="s">
        <v>3028</v>
      </c>
      <c r="B1489" t="s">
        <v>21</v>
      </c>
      <c r="C1489" t="s">
        <v>39</v>
      </c>
      <c r="D1489" t="s">
        <v>32</v>
      </c>
      <c r="E1489" s="1">
        <v>45562</v>
      </c>
      <c r="F1489" t="s">
        <v>3029</v>
      </c>
      <c r="G1489" s="1">
        <v>45341</v>
      </c>
      <c r="H1489" t="s">
        <v>25</v>
      </c>
      <c r="I1489" t="s">
        <v>26</v>
      </c>
      <c r="J1489" t="s">
        <v>59</v>
      </c>
      <c r="K1489">
        <v>3</v>
      </c>
      <c r="L1489" s="3">
        <f>Working_Data[[#This Row],[price2]]/Working_Data[[#This Row],[quantity]]</f>
        <v>99.576666666666668</v>
      </c>
      <c r="M1489" s="3">
        <v>298.73</v>
      </c>
      <c r="N1489" t="s">
        <v>28</v>
      </c>
      <c r="O1489">
        <v>17</v>
      </c>
      <c r="P1489" s="1">
        <v>45654</v>
      </c>
      <c r="Q1489">
        <v>28</v>
      </c>
      <c r="R1489" t="s">
        <v>43</v>
      </c>
      <c r="S1489">
        <v>5</v>
      </c>
      <c r="T1489" s="1">
        <v>45723</v>
      </c>
      <c r="U1489" t="s">
        <v>36</v>
      </c>
      <c r="V1489" t="str">
        <f>TEXT(WEEKDAY(Working_Data[[#This Row],[order_date]],1),"DDDD")</f>
        <v>Monday</v>
      </c>
      <c r="W1489" t="str">
        <f>TEXT(Working_Data[[#This Row],[order_date]],"mmmm")</f>
        <v>February</v>
      </c>
      <c r="X1489" s="7">
        <f>Working_Data[[#This Row],[last_order_date]]-Working_Data[[#This Row],[signup_date]]</f>
        <v>92</v>
      </c>
      <c r="Y1489" s="7">
        <f>IF(Working_Data[[#This Row],[churned]]="Active",1,0)</f>
        <v>0</v>
      </c>
      <c r="Z1489" s="7">
        <f>YEAR(Working_Data[[#This Row],[order_date]])</f>
        <v>2024</v>
      </c>
    </row>
    <row r="1490" spans="1:26" x14ac:dyDescent="0.25">
      <c r="A1490" t="s">
        <v>3030</v>
      </c>
      <c r="B1490" t="s">
        <v>21</v>
      </c>
      <c r="C1490" t="s">
        <v>39</v>
      </c>
      <c r="D1490" t="s">
        <v>23</v>
      </c>
      <c r="E1490" s="1">
        <v>45412</v>
      </c>
      <c r="F1490" t="s">
        <v>3031</v>
      </c>
      <c r="G1490" s="1">
        <v>45341</v>
      </c>
      <c r="H1490" t="s">
        <v>58</v>
      </c>
      <c r="I1490" t="s">
        <v>26</v>
      </c>
      <c r="J1490" t="s">
        <v>64</v>
      </c>
      <c r="K1490">
        <v>3</v>
      </c>
      <c r="L1490" s="3">
        <f>Working_Data[[#This Row],[price2]]/Working_Data[[#This Row],[quantity]]</f>
        <v>425.46000000000004</v>
      </c>
      <c r="M1490" s="3">
        <v>1276.3800000000001</v>
      </c>
      <c r="N1490" t="s">
        <v>28</v>
      </c>
      <c r="O1490">
        <v>34</v>
      </c>
      <c r="P1490" s="1">
        <v>45300</v>
      </c>
      <c r="Q1490">
        <v>286</v>
      </c>
      <c r="R1490" t="s">
        <v>29</v>
      </c>
      <c r="S1490">
        <v>1</v>
      </c>
      <c r="T1490" s="1">
        <v>45793</v>
      </c>
      <c r="U1490" t="s">
        <v>36</v>
      </c>
      <c r="V1490" t="str">
        <f>TEXT(WEEKDAY(Working_Data[[#This Row],[order_date]],1),"DDDD")</f>
        <v>Monday</v>
      </c>
      <c r="W1490" t="str">
        <f>TEXT(Working_Data[[#This Row],[order_date]],"mmmm")</f>
        <v>February</v>
      </c>
      <c r="X1490" s="7">
        <f>Working_Data[[#This Row],[last_order_date]]-Working_Data[[#This Row],[signup_date]]</f>
        <v>-112</v>
      </c>
      <c r="Y1490" s="7">
        <f>IF(Working_Data[[#This Row],[churned]]="Active",1,0)</f>
        <v>1</v>
      </c>
      <c r="Z1490" s="7">
        <f>YEAR(Working_Data[[#This Row],[order_date]])</f>
        <v>2024</v>
      </c>
    </row>
    <row r="1491" spans="1:26" x14ac:dyDescent="0.25">
      <c r="A1491" t="s">
        <v>3032</v>
      </c>
      <c r="B1491" t="s">
        <v>38</v>
      </c>
      <c r="C1491" t="s">
        <v>22</v>
      </c>
      <c r="D1491" t="s">
        <v>23</v>
      </c>
      <c r="E1491" s="1">
        <v>45494</v>
      </c>
      <c r="F1491" t="s">
        <v>3033</v>
      </c>
      <c r="G1491" s="1">
        <v>45341</v>
      </c>
      <c r="H1491" t="s">
        <v>41</v>
      </c>
      <c r="I1491" t="s">
        <v>26</v>
      </c>
      <c r="J1491" t="s">
        <v>67</v>
      </c>
      <c r="K1491">
        <v>4</v>
      </c>
      <c r="L1491" s="3">
        <f>Working_Data[[#This Row],[price2]]/Working_Data[[#This Row],[quantity]]</f>
        <v>117.42749999999999</v>
      </c>
      <c r="M1491" s="3">
        <v>469.71</v>
      </c>
      <c r="N1491" t="s">
        <v>50</v>
      </c>
      <c r="O1491">
        <v>1</v>
      </c>
      <c r="P1491" s="1">
        <v>45589</v>
      </c>
      <c r="Q1491">
        <v>156</v>
      </c>
      <c r="R1491" t="s">
        <v>29</v>
      </c>
      <c r="S1491">
        <v>5</v>
      </c>
      <c r="T1491" s="1">
        <v>45619</v>
      </c>
      <c r="U1491" t="s">
        <v>30</v>
      </c>
      <c r="V1491" t="str">
        <f>TEXT(WEEKDAY(Working_Data[[#This Row],[order_date]],1),"DDDD")</f>
        <v>Monday</v>
      </c>
      <c r="W1491" t="str">
        <f>TEXT(Working_Data[[#This Row],[order_date]],"mmmm")</f>
        <v>February</v>
      </c>
      <c r="X1491" s="7">
        <f>Working_Data[[#This Row],[last_order_date]]-Working_Data[[#This Row],[signup_date]]</f>
        <v>95</v>
      </c>
      <c r="Y1491" s="7">
        <f>IF(Working_Data[[#This Row],[churned]]="Active",1,0)</f>
        <v>1</v>
      </c>
      <c r="Z1491" s="7">
        <f>YEAR(Working_Data[[#This Row],[order_date]])</f>
        <v>2024</v>
      </c>
    </row>
    <row r="1492" spans="1:26" x14ac:dyDescent="0.25">
      <c r="A1492" t="s">
        <v>3034</v>
      </c>
      <c r="B1492" t="s">
        <v>45</v>
      </c>
      <c r="C1492" t="s">
        <v>39</v>
      </c>
      <c r="D1492" t="s">
        <v>52</v>
      </c>
      <c r="E1492" s="1">
        <v>45552</v>
      </c>
      <c r="F1492" t="s">
        <v>3035</v>
      </c>
      <c r="G1492" s="1">
        <v>45342</v>
      </c>
      <c r="H1492" t="s">
        <v>58</v>
      </c>
      <c r="I1492" t="s">
        <v>54</v>
      </c>
      <c r="J1492" t="s">
        <v>67</v>
      </c>
      <c r="K1492">
        <v>2</v>
      </c>
      <c r="L1492" s="3">
        <f>Working_Data[[#This Row],[price2]]/Working_Data[[#This Row],[quantity]]</f>
        <v>396.88499999999999</v>
      </c>
      <c r="M1492" s="3">
        <v>793.77</v>
      </c>
      <c r="N1492" t="s">
        <v>35</v>
      </c>
      <c r="O1492">
        <v>19</v>
      </c>
      <c r="P1492" s="1">
        <v>45605</v>
      </c>
      <c r="Q1492">
        <v>56</v>
      </c>
      <c r="R1492" t="s">
        <v>43</v>
      </c>
      <c r="S1492">
        <v>5</v>
      </c>
      <c r="T1492" s="1">
        <v>45800</v>
      </c>
      <c r="U1492" t="s">
        <v>36</v>
      </c>
      <c r="V1492" t="str">
        <f>TEXT(WEEKDAY(Working_Data[[#This Row],[order_date]],1),"DDDD")</f>
        <v>Tuesday</v>
      </c>
      <c r="W1492" t="str">
        <f>TEXT(Working_Data[[#This Row],[order_date]],"mmmm")</f>
        <v>February</v>
      </c>
      <c r="X1492" s="7">
        <f>Working_Data[[#This Row],[last_order_date]]-Working_Data[[#This Row],[signup_date]]</f>
        <v>53</v>
      </c>
      <c r="Y1492" s="7">
        <f>IF(Working_Data[[#This Row],[churned]]="Active",1,0)</f>
        <v>0</v>
      </c>
      <c r="Z1492" s="7">
        <f>YEAR(Working_Data[[#This Row],[order_date]])</f>
        <v>2024</v>
      </c>
    </row>
    <row r="1493" spans="1:26" x14ac:dyDescent="0.25">
      <c r="A1493" t="s">
        <v>3036</v>
      </c>
      <c r="B1493" t="s">
        <v>21</v>
      </c>
      <c r="C1493" t="s">
        <v>82</v>
      </c>
      <c r="D1493" t="s">
        <v>32</v>
      </c>
      <c r="E1493" s="1">
        <v>45187</v>
      </c>
      <c r="F1493" t="s">
        <v>3037</v>
      </c>
      <c r="G1493" s="1">
        <v>45342</v>
      </c>
      <c r="H1493" t="s">
        <v>34</v>
      </c>
      <c r="I1493" t="s">
        <v>26</v>
      </c>
      <c r="J1493" t="s">
        <v>49</v>
      </c>
      <c r="K1493">
        <v>2</v>
      </c>
      <c r="L1493" s="3">
        <f>Working_Data[[#This Row],[price2]]/Working_Data[[#This Row],[quantity]]</f>
        <v>643.99</v>
      </c>
      <c r="M1493" s="3">
        <v>1287.98</v>
      </c>
      <c r="N1493" t="s">
        <v>28</v>
      </c>
      <c r="O1493">
        <v>17</v>
      </c>
      <c r="P1493" s="1">
        <v>45962</v>
      </c>
      <c r="Q1493">
        <v>392</v>
      </c>
      <c r="R1493" t="s">
        <v>29</v>
      </c>
      <c r="S1493">
        <v>5</v>
      </c>
      <c r="T1493" s="1">
        <v>45833</v>
      </c>
      <c r="U1493" t="s">
        <v>60</v>
      </c>
      <c r="V1493" t="str">
        <f>TEXT(WEEKDAY(Working_Data[[#This Row],[order_date]],1),"DDDD")</f>
        <v>Tuesday</v>
      </c>
      <c r="W1493" t="str">
        <f>TEXT(Working_Data[[#This Row],[order_date]],"mmmm")</f>
        <v>February</v>
      </c>
      <c r="X1493" s="7">
        <f>Working_Data[[#This Row],[last_order_date]]-Working_Data[[#This Row],[signup_date]]</f>
        <v>775</v>
      </c>
      <c r="Y1493" s="7">
        <f>IF(Working_Data[[#This Row],[churned]]="Active",1,0)</f>
        <v>1</v>
      </c>
      <c r="Z1493" s="7">
        <f>YEAR(Working_Data[[#This Row],[order_date]])</f>
        <v>2024</v>
      </c>
    </row>
    <row r="1494" spans="1:26" x14ac:dyDescent="0.25">
      <c r="A1494" t="s">
        <v>3038</v>
      </c>
      <c r="B1494" t="s">
        <v>21</v>
      </c>
      <c r="C1494" t="s">
        <v>22</v>
      </c>
      <c r="D1494" t="s">
        <v>23</v>
      </c>
      <c r="E1494" s="1">
        <v>45732</v>
      </c>
      <c r="F1494" t="s">
        <v>3039</v>
      </c>
      <c r="G1494" s="1">
        <v>45342</v>
      </c>
      <c r="H1494" t="s">
        <v>47</v>
      </c>
      <c r="I1494" t="s">
        <v>54</v>
      </c>
      <c r="J1494" t="s">
        <v>64</v>
      </c>
      <c r="K1494">
        <v>3</v>
      </c>
      <c r="L1494" s="3">
        <f>Working_Data[[#This Row],[price2]]/Working_Data[[#This Row],[quantity]]</f>
        <v>348.72</v>
      </c>
      <c r="M1494" s="3">
        <v>1046.1600000000001</v>
      </c>
      <c r="N1494" t="s">
        <v>35</v>
      </c>
      <c r="O1494">
        <v>2</v>
      </c>
      <c r="P1494" s="1">
        <v>45525</v>
      </c>
      <c r="Q1494">
        <v>435</v>
      </c>
      <c r="R1494" t="s">
        <v>29</v>
      </c>
      <c r="S1494">
        <v>5</v>
      </c>
      <c r="T1494" s="1">
        <v>45454</v>
      </c>
      <c r="U1494" t="s">
        <v>36</v>
      </c>
      <c r="V1494" t="str">
        <f>TEXT(WEEKDAY(Working_Data[[#This Row],[order_date]],1),"DDDD")</f>
        <v>Tuesday</v>
      </c>
      <c r="W1494" t="str">
        <f>TEXT(Working_Data[[#This Row],[order_date]],"mmmm")</f>
        <v>February</v>
      </c>
      <c r="X1494" s="7">
        <f>Working_Data[[#This Row],[last_order_date]]-Working_Data[[#This Row],[signup_date]]</f>
        <v>-207</v>
      </c>
      <c r="Y1494" s="7">
        <f>IF(Working_Data[[#This Row],[churned]]="Active",1,0)</f>
        <v>1</v>
      </c>
      <c r="Z1494" s="7">
        <f>YEAR(Working_Data[[#This Row],[order_date]])</f>
        <v>2024</v>
      </c>
    </row>
    <row r="1495" spans="1:26" x14ac:dyDescent="0.25">
      <c r="A1495" t="s">
        <v>3040</v>
      </c>
      <c r="B1495" t="s">
        <v>45</v>
      </c>
      <c r="C1495" t="s">
        <v>82</v>
      </c>
      <c r="D1495" t="s">
        <v>52</v>
      </c>
      <c r="E1495" s="1">
        <v>45749</v>
      </c>
      <c r="F1495" t="s">
        <v>3041</v>
      </c>
      <c r="G1495" s="1">
        <v>45342</v>
      </c>
      <c r="H1495" t="s">
        <v>41</v>
      </c>
      <c r="I1495" t="s">
        <v>54</v>
      </c>
      <c r="J1495" t="s">
        <v>67</v>
      </c>
      <c r="K1495">
        <v>3</v>
      </c>
      <c r="L1495" s="3">
        <f>Working_Data[[#This Row],[price2]]/Working_Data[[#This Row],[quantity]]</f>
        <v>199.99</v>
      </c>
      <c r="M1495" s="3">
        <v>599.97</v>
      </c>
      <c r="N1495" t="s">
        <v>35</v>
      </c>
      <c r="O1495">
        <v>33</v>
      </c>
      <c r="P1495" s="1">
        <v>45591</v>
      </c>
      <c r="Q1495">
        <v>320</v>
      </c>
      <c r="R1495" t="s">
        <v>29</v>
      </c>
      <c r="S1495">
        <v>4</v>
      </c>
      <c r="T1495" s="1">
        <v>45813</v>
      </c>
      <c r="U1495" t="s">
        <v>60</v>
      </c>
      <c r="V1495" t="str">
        <f>TEXT(WEEKDAY(Working_Data[[#This Row],[order_date]],1),"DDDD")</f>
        <v>Tuesday</v>
      </c>
      <c r="W1495" t="str">
        <f>TEXT(Working_Data[[#This Row],[order_date]],"mmmm")</f>
        <v>February</v>
      </c>
      <c r="X1495" s="7">
        <f>Working_Data[[#This Row],[last_order_date]]-Working_Data[[#This Row],[signup_date]]</f>
        <v>-158</v>
      </c>
      <c r="Y1495" s="7">
        <f>IF(Working_Data[[#This Row],[churned]]="Active",1,0)</f>
        <v>1</v>
      </c>
      <c r="Z1495" s="7">
        <f>YEAR(Working_Data[[#This Row],[order_date]])</f>
        <v>2024</v>
      </c>
    </row>
    <row r="1496" spans="1:26" x14ac:dyDescent="0.25">
      <c r="A1496" t="s">
        <v>3042</v>
      </c>
      <c r="B1496" t="s">
        <v>21</v>
      </c>
      <c r="C1496" t="s">
        <v>22</v>
      </c>
      <c r="D1496" t="s">
        <v>23</v>
      </c>
      <c r="E1496" s="1">
        <v>45338</v>
      </c>
      <c r="F1496" t="s">
        <v>3043</v>
      </c>
      <c r="G1496" s="1">
        <v>45342</v>
      </c>
      <c r="H1496" t="s">
        <v>47</v>
      </c>
      <c r="I1496" t="s">
        <v>63</v>
      </c>
      <c r="J1496" t="s">
        <v>64</v>
      </c>
      <c r="K1496">
        <v>2</v>
      </c>
      <c r="L1496" s="3">
        <f>Working_Data[[#This Row],[price2]]/Working_Data[[#This Row],[quantity]]</f>
        <v>117.91</v>
      </c>
      <c r="M1496" s="3">
        <v>235.82</v>
      </c>
      <c r="N1496" t="s">
        <v>50</v>
      </c>
      <c r="O1496">
        <v>11</v>
      </c>
      <c r="P1496" s="1">
        <v>45646</v>
      </c>
      <c r="Q1496">
        <v>40</v>
      </c>
      <c r="R1496" t="s">
        <v>43</v>
      </c>
      <c r="S1496">
        <v>5</v>
      </c>
      <c r="T1496" s="1">
        <v>45937</v>
      </c>
      <c r="U1496" t="s">
        <v>30</v>
      </c>
      <c r="V1496" t="str">
        <f>TEXT(WEEKDAY(Working_Data[[#This Row],[order_date]],1),"DDDD")</f>
        <v>Tuesday</v>
      </c>
      <c r="W1496" t="str">
        <f>TEXT(Working_Data[[#This Row],[order_date]],"mmmm")</f>
        <v>February</v>
      </c>
      <c r="X1496" s="7">
        <f>Working_Data[[#This Row],[last_order_date]]-Working_Data[[#This Row],[signup_date]]</f>
        <v>308</v>
      </c>
      <c r="Y1496" s="7">
        <f>IF(Working_Data[[#This Row],[churned]]="Active",1,0)</f>
        <v>0</v>
      </c>
      <c r="Z1496" s="7">
        <f>YEAR(Working_Data[[#This Row],[order_date]])</f>
        <v>2024</v>
      </c>
    </row>
    <row r="1497" spans="1:26" x14ac:dyDescent="0.25">
      <c r="A1497" t="s">
        <v>3044</v>
      </c>
      <c r="B1497" t="s">
        <v>45</v>
      </c>
      <c r="C1497" t="s">
        <v>82</v>
      </c>
      <c r="D1497" t="s">
        <v>23</v>
      </c>
      <c r="E1497" s="1">
        <v>45310</v>
      </c>
      <c r="F1497" t="s">
        <v>3045</v>
      </c>
      <c r="G1497" s="1">
        <v>45342</v>
      </c>
      <c r="H1497" t="s">
        <v>25</v>
      </c>
      <c r="I1497" t="s">
        <v>42</v>
      </c>
      <c r="J1497" t="s">
        <v>67</v>
      </c>
      <c r="K1497">
        <v>5</v>
      </c>
      <c r="L1497" s="3">
        <f>Working_Data[[#This Row],[price2]]/Working_Data[[#This Row],[quantity]]</f>
        <v>99.768000000000001</v>
      </c>
      <c r="M1497" s="3">
        <v>498.84</v>
      </c>
      <c r="N1497" t="s">
        <v>28</v>
      </c>
      <c r="O1497">
        <v>24</v>
      </c>
      <c r="P1497" s="1">
        <v>45615</v>
      </c>
      <c r="Q1497">
        <v>111</v>
      </c>
      <c r="R1497" t="s">
        <v>43</v>
      </c>
      <c r="S1497">
        <v>2</v>
      </c>
      <c r="T1497" s="1">
        <v>45544</v>
      </c>
      <c r="U1497" t="s">
        <v>60</v>
      </c>
      <c r="V1497" t="str">
        <f>TEXT(WEEKDAY(Working_Data[[#This Row],[order_date]],1),"DDDD")</f>
        <v>Tuesday</v>
      </c>
      <c r="W1497" t="str">
        <f>TEXT(Working_Data[[#This Row],[order_date]],"mmmm")</f>
        <v>February</v>
      </c>
      <c r="X1497" s="7">
        <f>Working_Data[[#This Row],[last_order_date]]-Working_Data[[#This Row],[signup_date]]</f>
        <v>305</v>
      </c>
      <c r="Y1497" s="7">
        <f>IF(Working_Data[[#This Row],[churned]]="Active",1,0)</f>
        <v>0</v>
      </c>
      <c r="Z1497" s="7">
        <f>YEAR(Working_Data[[#This Row],[order_date]])</f>
        <v>2024</v>
      </c>
    </row>
    <row r="1498" spans="1:26" x14ac:dyDescent="0.25">
      <c r="A1498" t="s">
        <v>3046</v>
      </c>
      <c r="B1498" t="s">
        <v>38</v>
      </c>
      <c r="C1498" t="s">
        <v>22</v>
      </c>
      <c r="D1498" t="s">
        <v>23</v>
      </c>
      <c r="E1498" s="1">
        <v>45381</v>
      </c>
      <c r="F1498" t="s">
        <v>3047</v>
      </c>
      <c r="G1498" s="1">
        <v>45342</v>
      </c>
      <c r="H1498" t="s">
        <v>41</v>
      </c>
      <c r="I1498" t="s">
        <v>48</v>
      </c>
      <c r="J1498" t="s">
        <v>59</v>
      </c>
      <c r="K1498">
        <v>3</v>
      </c>
      <c r="L1498" s="3">
        <f>Working_Data[[#This Row],[price2]]/Working_Data[[#This Row],[quantity]]</f>
        <v>332.90333333333336</v>
      </c>
      <c r="M1498" s="3">
        <v>998.71</v>
      </c>
      <c r="N1498" t="s">
        <v>50</v>
      </c>
      <c r="O1498">
        <v>16</v>
      </c>
      <c r="P1498" s="1">
        <v>45810</v>
      </c>
      <c r="Q1498">
        <v>317</v>
      </c>
      <c r="R1498" t="s">
        <v>43</v>
      </c>
      <c r="S1498">
        <v>5</v>
      </c>
      <c r="T1498" s="1">
        <v>45826</v>
      </c>
      <c r="U1498" t="s">
        <v>36</v>
      </c>
      <c r="V1498" t="str">
        <f>TEXT(WEEKDAY(Working_Data[[#This Row],[order_date]],1),"DDDD")</f>
        <v>Tuesday</v>
      </c>
      <c r="W1498" t="str">
        <f>TEXT(Working_Data[[#This Row],[order_date]],"mmmm")</f>
        <v>February</v>
      </c>
      <c r="X1498" s="7">
        <f>Working_Data[[#This Row],[last_order_date]]-Working_Data[[#This Row],[signup_date]]</f>
        <v>429</v>
      </c>
      <c r="Y1498" s="7">
        <f>IF(Working_Data[[#This Row],[churned]]="Active",1,0)</f>
        <v>0</v>
      </c>
      <c r="Z1498" s="7">
        <f>YEAR(Working_Data[[#This Row],[order_date]])</f>
        <v>2024</v>
      </c>
    </row>
    <row r="1499" spans="1:26" x14ac:dyDescent="0.25">
      <c r="A1499" t="s">
        <v>3048</v>
      </c>
      <c r="B1499" t="s">
        <v>21</v>
      </c>
      <c r="C1499" t="s">
        <v>82</v>
      </c>
      <c r="D1499" t="s">
        <v>32</v>
      </c>
      <c r="E1499" s="1">
        <v>45648</v>
      </c>
      <c r="F1499" t="s">
        <v>3049</v>
      </c>
      <c r="G1499" s="1">
        <v>45342</v>
      </c>
      <c r="H1499" t="s">
        <v>34</v>
      </c>
      <c r="I1499" t="s">
        <v>26</v>
      </c>
      <c r="J1499" t="s">
        <v>64</v>
      </c>
      <c r="K1499">
        <v>1</v>
      </c>
      <c r="L1499" s="3">
        <f>Working_Data[[#This Row],[price2]]/Working_Data[[#This Row],[quantity]]</f>
        <v>478.34</v>
      </c>
      <c r="M1499" s="3">
        <v>478.34</v>
      </c>
      <c r="N1499" t="s">
        <v>50</v>
      </c>
      <c r="O1499">
        <v>9</v>
      </c>
      <c r="P1499" s="1">
        <v>45696</v>
      </c>
      <c r="Q1499">
        <v>252</v>
      </c>
      <c r="R1499" t="s">
        <v>43</v>
      </c>
      <c r="S1499">
        <v>3</v>
      </c>
      <c r="T1499" s="1">
        <v>45300</v>
      </c>
      <c r="U1499" t="s">
        <v>30</v>
      </c>
      <c r="V1499" t="str">
        <f>TEXT(WEEKDAY(Working_Data[[#This Row],[order_date]],1),"DDDD")</f>
        <v>Tuesday</v>
      </c>
      <c r="W1499" t="str">
        <f>TEXT(Working_Data[[#This Row],[order_date]],"mmmm")</f>
        <v>February</v>
      </c>
      <c r="X1499" s="7">
        <f>Working_Data[[#This Row],[last_order_date]]-Working_Data[[#This Row],[signup_date]]</f>
        <v>48</v>
      </c>
      <c r="Y1499" s="7">
        <f>IF(Working_Data[[#This Row],[churned]]="Active",1,0)</f>
        <v>0</v>
      </c>
      <c r="Z1499" s="7">
        <f>YEAR(Working_Data[[#This Row],[order_date]])</f>
        <v>2024</v>
      </c>
    </row>
    <row r="1500" spans="1:26" x14ac:dyDescent="0.25">
      <c r="A1500" t="s">
        <v>3050</v>
      </c>
      <c r="B1500" t="s">
        <v>38</v>
      </c>
      <c r="C1500" t="s">
        <v>22</v>
      </c>
      <c r="D1500" t="s">
        <v>56</v>
      </c>
      <c r="E1500" s="1">
        <v>45566</v>
      </c>
      <c r="F1500" t="s">
        <v>3051</v>
      </c>
      <c r="G1500" s="1">
        <v>45343</v>
      </c>
      <c r="H1500" t="s">
        <v>58</v>
      </c>
      <c r="I1500" t="s">
        <v>63</v>
      </c>
      <c r="J1500" t="s">
        <v>49</v>
      </c>
      <c r="K1500">
        <v>2</v>
      </c>
      <c r="L1500" s="3">
        <f>Working_Data[[#This Row],[price2]]/Working_Data[[#This Row],[quantity]]</f>
        <v>56.64</v>
      </c>
      <c r="M1500" s="3">
        <v>113.28</v>
      </c>
      <c r="N1500" t="s">
        <v>35</v>
      </c>
      <c r="O1500">
        <v>16</v>
      </c>
      <c r="P1500" s="1">
        <v>45810</v>
      </c>
      <c r="Q1500">
        <v>141</v>
      </c>
      <c r="R1500" t="s">
        <v>29</v>
      </c>
      <c r="S1500">
        <v>3</v>
      </c>
      <c r="T1500" s="1">
        <v>45781</v>
      </c>
      <c r="U1500" t="s">
        <v>30</v>
      </c>
      <c r="V1500" t="str">
        <f>TEXT(WEEKDAY(Working_Data[[#This Row],[order_date]],1),"DDDD")</f>
        <v>Wednesday</v>
      </c>
      <c r="W1500" t="str">
        <f>TEXT(Working_Data[[#This Row],[order_date]],"mmmm")</f>
        <v>February</v>
      </c>
      <c r="X1500" s="7">
        <f>Working_Data[[#This Row],[last_order_date]]-Working_Data[[#This Row],[signup_date]]</f>
        <v>244</v>
      </c>
      <c r="Y1500" s="7">
        <f>IF(Working_Data[[#This Row],[churned]]="Active",1,0)</f>
        <v>1</v>
      </c>
      <c r="Z1500" s="7">
        <f>YEAR(Working_Data[[#This Row],[order_date]])</f>
        <v>2024</v>
      </c>
    </row>
    <row r="1501" spans="1:26" x14ac:dyDescent="0.25">
      <c r="A1501" t="s">
        <v>3052</v>
      </c>
      <c r="B1501" t="s">
        <v>45</v>
      </c>
      <c r="C1501" t="s">
        <v>22</v>
      </c>
      <c r="D1501" t="s">
        <v>52</v>
      </c>
      <c r="E1501" s="1">
        <v>45396</v>
      </c>
      <c r="F1501" t="s">
        <v>3053</v>
      </c>
      <c r="G1501" s="1">
        <v>45343</v>
      </c>
      <c r="H1501" t="s">
        <v>47</v>
      </c>
      <c r="I1501" t="s">
        <v>48</v>
      </c>
      <c r="J1501" t="s">
        <v>49</v>
      </c>
      <c r="K1501">
        <v>1</v>
      </c>
      <c r="L1501" s="3">
        <f>Working_Data[[#This Row],[price2]]/Working_Data[[#This Row],[quantity]]</f>
        <v>342.45</v>
      </c>
      <c r="M1501" s="3">
        <v>342.45</v>
      </c>
      <c r="N1501" t="s">
        <v>50</v>
      </c>
      <c r="O1501">
        <v>11</v>
      </c>
      <c r="P1501" s="1">
        <v>45744</v>
      </c>
      <c r="Q1501">
        <v>164</v>
      </c>
      <c r="R1501" t="s">
        <v>29</v>
      </c>
      <c r="S1501">
        <v>4</v>
      </c>
      <c r="T1501" s="1">
        <v>45826</v>
      </c>
      <c r="U1501" t="s">
        <v>36</v>
      </c>
      <c r="V1501" t="str">
        <f>TEXT(WEEKDAY(Working_Data[[#This Row],[order_date]],1),"DDDD")</f>
        <v>Wednesday</v>
      </c>
      <c r="W1501" t="str">
        <f>TEXT(Working_Data[[#This Row],[order_date]],"mmmm")</f>
        <v>February</v>
      </c>
      <c r="X1501" s="7">
        <f>Working_Data[[#This Row],[last_order_date]]-Working_Data[[#This Row],[signup_date]]</f>
        <v>348</v>
      </c>
      <c r="Y1501" s="7">
        <f>IF(Working_Data[[#This Row],[churned]]="Active",1,0)</f>
        <v>1</v>
      </c>
      <c r="Z1501" s="7">
        <f>YEAR(Working_Data[[#This Row],[order_date]])</f>
        <v>2024</v>
      </c>
    </row>
    <row r="1502" spans="1:26" x14ac:dyDescent="0.25">
      <c r="A1502" t="s">
        <v>3054</v>
      </c>
      <c r="B1502" t="s">
        <v>45</v>
      </c>
      <c r="C1502" t="s">
        <v>82</v>
      </c>
      <c r="D1502" t="s">
        <v>32</v>
      </c>
      <c r="E1502" s="1">
        <v>45724</v>
      </c>
      <c r="F1502" t="s">
        <v>3055</v>
      </c>
      <c r="G1502" s="1">
        <v>45343</v>
      </c>
      <c r="H1502" t="s">
        <v>25</v>
      </c>
      <c r="I1502" t="s">
        <v>42</v>
      </c>
      <c r="J1502" t="s">
        <v>67</v>
      </c>
      <c r="K1502">
        <v>1</v>
      </c>
      <c r="L1502" s="3">
        <f>Working_Data[[#This Row],[price2]]/Working_Data[[#This Row],[quantity]]</f>
        <v>854.74</v>
      </c>
      <c r="M1502" s="3">
        <v>854.74</v>
      </c>
      <c r="N1502" t="s">
        <v>28</v>
      </c>
      <c r="O1502">
        <v>40</v>
      </c>
      <c r="P1502" s="1">
        <v>45713</v>
      </c>
      <c r="Q1502">
        <v>280</v>
      </c>
      <c r="R1502" t="s">
        <v>43</v>
      </c>
      <c r="S1502">
        <v>4</v>
      </c>
      <c r="T1502" s="1">
        <v>45547</v>
      </c>
      <c r="U1502" t="s">
        <v>30</v>
      </c>
      <c r="V1502" t="str">
        <f>TEXT(WEEKDAY(Working_Data[[#This Row],[order_date]],1),"DDDD")</f>
        <v>Wednesday</v>
      </c>
      <c r="W1502" t="str">
        <f>TEXT(Working_Data[[#This Row],[order_date]],"mmmm")</f>
        <v>February</v>
      </c>
      <c r="X1502" s="7">
        <f>Working_Data[[#This Row],[last_order_date]]-Working_Data[[#This Row],[signup_date]]</f>
        <v>-11</v>
      </c>
      <c r="Y1502" s="7">
        <f>IF(Working_Data[[#This Row],[churned]]="Active",1,0)</f>
        <v>0</v>
      </c>
      <c r="Z1502" s="7">
        <f>YEAR(Working_Data[[#This Row],[order_date]])</f>
        <v>2024</v>
      </c>
    </row>
    <row r="1503" spans="1:26" x14ac:dyDescent="0.25">
      <c r="A1503" t="s">
        <v>3056</v>
      </c>
      <c r="B1503" t="s">
        <v>21</v>
      </c>
      <c r="C1503" t="s">
        <v>39</v>
      </c>
      <c r="D1503" t="s">
        <v>23</v>
      </c>
      <c r="E1503" s="1">
        <v>45413</v>
      </c>
      <c r="F1503" t="s">
        <v>3057</v>
      </c>
      <c r="G1503" s="1">
        <v>45343</v>
      </c>
      <c r="H1503" t="s">
        <v>41</v>
      </c>
      <c r="I1503" t="s">
        <v>42</v>
      </c>
      <c r="J1503" t="s">
        <v>64</v>
      </c>
      <c r="K1503">
        <v>5</v>
      </c>
      <c r="L1503" s="3">
        <f>Working_Data[[#This Row],[price2]]/Working_Data[[#This Row],[quantity]]</f>
        <v>272.79399999999998</v>
      </c>
      <c r="M1503" s="3">
        <v>1363.97</v>
      </c>
      <c r="N1503" t="s">
        <v>28</v>
      </c>
      <c r="O1503">
        <v>30</v>
      </c>
      <c r="P1503" s="1">
        <v>45654</v>
      </c>
      <c r="Q1503">
        <v>71</v>
      </c>
      <c r="R1503" t="s">
        <v>43</v>
      </c>
      <c r="S1503">
        <v>3</v>
      </c>
      <c r="T1503" s="1">
        <v>45362</v>
      </c>
      <c r="U1503" t="s">
        <v>30</v>
      </c>
      <c r="V1503" t="str">
        <f>TEXT(WEEKDAY(Working_Data[[#This Row],[order_date]],1),"DDDD")</f>
        <v>Wednesday</v>
      </c>
      <c r="W1503" t="str">
        <f>TEXT(Working_Data[[#This Row],[order_date]],"mmmm")</f>
        <v>February</v>
      </c>
      <c r="X1503" s="7">
        <f>Working_Data[[#This Row],[last_order_date]]-Working_Data[[#This Row],[signup_date]]</f>
        <v>241</v>
      </c>
      <c r="Y1503" s="7">
        <f>IF(Working_Data[[#This Row],[churned]]="Active",1,0)</f>
        <v>0</v>
      </c>
      <c r="Z1503" s="7">
        <f>YEAR(Working_Data[[#This Row],[order_date]])</f>
        <v>2024</v>
      </c>
    </row>
    <row r="1504" spans="1:26" x14ac:dyDescent="0.25">
      <c r="A1504" t="s">
        <v>3058</v>
      </c>
      <c r="B1504" t="s">
        <v>21</v>
      </c>
      <c r="C1504" t="s">
        <v>82</v>
      </c>
      <c r="D1504" t="s">
        <v>52</v>
      </c>
      <c r="E1504" s="1">
        <v>45566</v>
      </c>
      <c r="F1504" t="s">
        <v>3059</v>
      </c>
      <c r="G1504" s="1">
        <v>45343</v>
      </c>
      <c r="H1504" t="s">
        <v>25</v>
      </c>
      <c r="I1504" t="s">
        <v>48</v>
      </c>
      <c r="J1504" t="s">
        <v>64</v>
      </c>
      <c r="K1504">
        <v>1</v>
      </c>
      <c r="L1504" s="3">
        <f>Working_Data[[#This Row],[price2]]/Working_Data[[#This Row],[quantity]]</f>
        <v>546.03</v>
      </c>
      <c r="M1504" s="3">
        <v>546.03</v>
      </c>
      <c r="N1504" t="s">
        <v>28</v>
      </c>
      <c r="O1504">
        <v>41</v>
      </c>
      <c r="P1504" s="1">
        <v>45672</v>
      </c>
      <c r="Q1504">
        <v>478</v>
      </c>
      <c r="R1504" t="s">
        <v>29</v>
      </c>
      <c r="S1504">
        <v>4</v>
      </c>
      <c r="T1504" s="1">
        <v>45856</v>
      </c>
      <c r="U1504" t="s">
        <v>36</v>
      </c>
      <c r="V1504" t="str">
        <f>TEXT(WEEKDAY(Working_Data[[#This Row],[order_date]],1),"DDDD")</f>
        <v>Wednesday</v>
      </c>
      <c r="W1504" t="str">
        <f>TEXT(Working_Data[[#This Row],[order_date]],"mmmm")</f>
        <v>February</v>
      </c>
      <c r="X1504" s="7">
        <f>Working_Data[[#This Row],[last_order_date]]-Working_Data[[#This Row],[signup_date]]</f>
        <v>106</v>
      </c>
      <c r="Y1504" s="7">
        <f>IF(Working_Data[[#This Row],[churned]]="Active",1,0)</f>
        <v>1</v>
      </c>
      <c r="Z1504" s="7">
        <f>YEAR(Working_Data[[#This Row],[order_date]])</f>
        <v>2024</v>
      </c>
    </row>
    <row r="1505" spans="1:26" x14ac:dyDescent="0.25">
      <c r="A1505" t="s">
        <v>3060</v>
      </c>
      <c r="B1505" t="s">
        <v>45</v>
      </c>
      <c r="C1505" t="s">
        <v>82</v>
      </c>
      <c r="D1505" t="s">
        <v>52</v>
      </c>
      <c r="E1505" s="1">
        <v>45836</v>
      </c>
      <c r="F1505" t="s">
        <v>3061</v>
      </c>
      <c r="G1505" s="1">
        <v>45343</v>
      </c>
      <c r="H1505" t="s">
        <v>34</v>
      </c>
      <c r="I1505" t="s">
        <v>26</v>
      </c>
      <c r="J1505" t="s">
        <v>64</v>
      </c>
      <c r="K1505">
        <v>2</v>
      </c>
      <c r="L1505" s="3">
        <f>Working_Data[[#This Row],[price2]]/Working_Data[[#This Row],[quantity]]</f>
        <v>138.30000000000001</v>
      </c>
      <c r="M1505" s="3">
        <v>276.60000000000002</v>
      </c>
      <c r="N1505" t="s">
        <v>50</v>
      </c>
      <c r="O1505">
        <v>7</v>
      </c>
      <c r="P1505" s="1">
        <v>45777</v>
      </c>
      <c r="Q1505">
        <v>85</v>
      </c>
      <c r="R1505" t="s">
        <v>29</v>
      </c>
      <c r="S1505">
        <v>3</v>
      </c>
      <c r="T1505" s="1">
        <v>45969</v>
      </c>
      <c r="U1505" t="s">
        <v>36</v>
      </c>
      <c r="V1505" t="str">
        <f>TEXT(WEEKDAY(Working_Data[[#This Row],[order_date]],1),"DDDD")</f>
        <v>Wednesday</v>
      </c>
      <c r="W1505" t="str">
        <f>TEXT(Working_Data[[#This Row],[order_date]],"mmmm")</f>
        <v>February</v>
      </c>
      <c r="X1505" s="7">
        <f>Working_Data[[#This Row],[last_order_date]]-Working_Data[[#This Row],[signup_date]]</f>
        <v>-59</v>
      </c>
      <c r="Y1505" s="7">
        <f>IF(Working_Data[[#This Row],[churned]]="Active",1,0)</f>
        <v>1</v>
      </c>
      <c r="Z1505" s="7">
        <f>YEAR(Working_Data[[#This Row],[order_date]])</f>
        <v>2024</v>
      </c>
    </row>
    <row r="1506" spans="1:26" x14ac:dyDescent="0.25">
      <c r="A1506" t="s">
        <v>3062</v>
      </c>
      <c r="B1506" t="s">
        <v>21</v>
      </c>
      <c r="C1506" t="s">
        <v>22</v>
      </c>
      <c r="D1506" t="s">
        <v>23</v>
      </c>
      <c r="E1506" s="1">
        <v>45536</v>
      </c>
      <c r="F1506" t="s">
        <v>3063</v>
      </c>
      <c r="G1506" s="1">
        <v>45343</v>
      </c>
      <c r="H1506" t="s">
        <v>25</v>
      </c>
      <c r="I1506" t="s">
        <v>42</v>
      </c>
      <c r="J1506" t="s">
        <v>59</v>
      </c>
      <c r="K1506">
        <v>3</v>
      </c>
      <c r="L1506" s="3">
        <f>Working_Data[[#This Row],[price2]]/Working_Data[[#This Row],[quantity]]</f>
        <v>459.42666666666668</v>
      </c>
      <c r="M1506" s="3">
        <v>1378.28</v>
      </c>
      <c r="N1506" t="s">
        <v>28</v>
      </c>
      <c r="O1506">
        <v>50</v>
      </c>
      <c r="P1506" s="1">
        <v>45828</v>
      </c>
      <c r="Q1506">
        <v>107</v>
      </c>
      <c r="R1506" t="s">
        <v>43</v>
      </c>
      <c r="S1506">
        <v>2</v>
      </c>
      <c r="T1506" s="1">
        <v>45853</v>
      </c>
      <c r="U1506" t="s">
        <v>30</v>
      </c>
      <c r="V1506" t="str">
        <f>TEXT(WEEKDAY(Working_Data[[#This Row],[order_date]],1),"DDDD")</f>
        <v>Wednesday</v>
      </c>
      <c r="W1506" t="str">
        <f>TEXT(Working_Data[[#This Row],[order_date]],"mmmm")</f>
        <v>February</v>
      </c>
      <c r="X1506" s="7">
        <f>Working_Data[[#This Row],[last_order_date]]-Working_Data[[#This Row],[signup_date]]</f>
        <v>292</v>
      </c>
      <c r="Y1506" s="7">
        <f>IF(Working_Data[[#This Row],[churned]]="Active",1,0)</f>
        <v>0</v>
      </c>
      <c r="Z1506" s="7">
        <f>YEAR(Working_Data[[#This Row],[order_date]])</f>
        <v>2024</v>
      </c>
    </row>
    <row r="1507" spans="1:26" x14ac:dyDescent="0.25">
      <c r="A1507" t="s">
        <v>3064</v>
      </c>
      <c r="B1507" t="s">
        <v>21</v>
      </c>
      <c r="C1507" t="s">
        <v>82</v>
      </c>
      <c r="D1507" t="s">
        <v>52</v>
      </c>
      <c r="E1507" s="1">
        <v>45624</v>
      </c>
      <c r="F1507" t="s">
        <v>3065</v>
      </c>
      <c r="G1507" s="1">
        <v>45343</v>
      </c>
      <c r="H1507" t="s">
        <v>47</v>
      </c>
      <c r="I1507" t="s">
        <v>63</v>
      </c>
      <c r="J1507" t="s">
        <v>59</v>
      </c>
      <c r="K1507">
        <v>1</v>
      </c>
      <c r="L1507" s="3">
        <f>Working_Data[[#This Row],[price2]]/Working_Data[[#This Row],[quantity]]</f>
        <v>218.31</v>
      </c>
      <c r="M1507" s="3">
        <v>218.31</v>
      </c>
      <c r="N1507" t="s">
        <v>35</v>
      </c>
      <c r="O1507">
        <v>20</v>
      </c>
      <c r="P1507" s="1">
        <v>45908</v>
      </c>
      <c r="Q1507">
        <v>84</v>
      </c>
      <c r="R1507" t="s">
        <v>43</v>
      </c>
      <c r="S1507">
        <v>4</v>
      </c>
      <c r="T1507" s="1">
        <v>45771</v>
      </c>
      <c r="U1507" t="s">
        <v>60</v>
      </c>
      <c r="V1507" t="str">
        <f>TEXT(WEEKDAY(Working_Data[[#This Row],[order_date]],1),"DDDD")</f>
        <v>Wednesday</v>
      </c>
      <c r="W1507" t="str">
        <f>TEXT(Working_Data[[#This Row],[order_date]],"mmmm")</f>
        <v>February</v>
      </c>
      <c r="X1507" s="7">
        <f>Working_Data[[#This Row],[last_order_date]]-Working_Data[[#This Row],[signup_date]]</f>
        <v>284</v>
      </c>
      <c r="Y1507" s="7">
        <f>IF(Working_Data[[#This Row],[churned]]="Active",1,0)</f>
        <v>0</v>
      </c>
      <c r="Z1507" s="7">
        <f>YEAR(Working_Data[[#This Row],[order_date]])</f>
        <v>2024</v>
      </c>
    </row>
    <row r="1508" spans="1:26" x14ac:dyDescent="0.25">
      <c r="A1508" t="s">
        <v>3066</v>
      </c>
      <c r="B1508" t="s">
        <v>45</v>
      </c>
      <c r="C1508" t="s">
        <v>39</v>
      </c>
      <c r="D1508" t="s">
        <v>32</v>
      </c>
      <c r="E1508" s="1">
        <v>45752</v>
      </c>
      <c r="F1508" t="s">
        <v>3067</v>
      </c>
      <c r="G1508" s="1">
        <v>45343</v>
      </c>
      <c r="H1508" t="s">
        <v>41</v>
      </c>
      <c r="I1508" t="s">
        <v>63</v>
      </c>
      <c r="J1508" t="s">
        <v>64</v>
      </c>
      <c r="K1508">
        <v>2</v>
      </c>
      <c r="L1508" s="3">
        <f>Working_Data[[#This Row],[price2]]/Working_Data[[#This Row],[quantity]]</f>
        <v>742.48500000000001</v>
      </c>
      <c r="M1508" s="3">
        <v>1484.97</v>
      </c>
      <c r="N1508" t="s">
        <v>28</v>
      </c>
      <c r="O1508">
        <v>3</v>
      </c>
      <c r="P1508" s="1">
        <v>45719</v>
      </c>
      <c r="Q1508">
        <v>323</v>
      </c>
      <c r="R1508" t="s">
        <v>43</v>
      </c>
      <c r="S1508">
        <v>4</v>
      </c>
      <c r="T1508" s="1">
        <v>45617</v>
      </c>
      <c r="U1508" t="s">
        <v>36</v>
      </c>
      <c r="V1508" t="str">
        <f>TEXT(WEEKDAY(Working_Data[[#This Row],[order_date]],1),"DDDD")</f>
        <v>Wednesday</v>
      </c>
      <c r="W1508" t="str">
        <f>TEXT(Working_Data[[#This Row],[order_date]],"mmmm")</f>
        <v>February</v>
      </c>
      <c r="X1508" s="7">
        <f>Working_Data[[#This Row],[last_order_date]]-Working_Data[[#This Row],[signup_date]]</f>
        <v>-33</v>
      </c>
      <c r="Y1508" s="7">
        <f>IF(Working_Data[[#This Row],[churned]]="Active",1,0)</f>
        <v>0</v>
      </c>
      <c r="Z1508" s="7">
        <f>YEAR(Working_Data[[#This Row],[order_date]])</f>
        <v>2024</v>
      </c>
    </row>
    <row r="1509" spans="1:26" x14ac:dyDescent="0.25">
      <c r="A1509" t="s">
        <v>3068</v>
      </c>
      <c r="B1509" t="s">
        <v>38</v>
      </c>
      <c r="C1509" t="s">
        <v>39</v>
      </c>
      <c r="D1509" t="s">
        <v>23</v>
      </c>
      <c r="E1509" s="1">
        <v>45476</v>
      </c>
      <c r="F1509" t="s">
        <v>3069</v>
      </c>
      <c r="G1509" s="1">
        <v>45344</v>
      </c>
      <c r="H1509" t="s">
        <v>58</v>
      </c>
      <c r="I1509" t="s">
        <v>48</v>
      </c>
      <c r="J1509" t="s">
        <v>64</v>
      </c>
      <c r="K1509">
        <v>4</v>
      </c>
      <c r="L1509" s="3">
        <f>Working_Data[[#This Row],[price2]]/Working_Data[[#This Row],[quantity]]</f>
        <v>203.4075</v>
      </c>
      <c r="M1509" s="3">
        <v>813.63</v>
      </c>
      <c r="N1509" t="s">
        <v>28</v>
      </c>
      <c r="O1509">
        <v>36</v>
      </c>
      <c r="P1509" s="1">
        <v>45750</v>
      </c>
      <c r="Q1509">
        <v>51</v>
      </c>
      <c r="R1509" t="s">
        <v>43</v>
      </c>
      <c r="S1509">
        <v>4</v>
      </c>
      <c r="T1509" s="1">
        <v>45737</v>
      </c>
      <c r="U1509" t="s">
        <v>60</v>
      </c>
      <c r="V1509" t="str">
        <f>TEXT(WEEKDAY(Working_Data[[#This Row],[order_date]],1),"DDDD")</f>
        <v>Thursday</v>
      </c>
      <c r="W1509" t="str">
        <f>TEXT(Working_Data[[#This Row],[order_date]],"mmmm")</f>
        <v>February</v>
      </c>
      <c r="X1509" s="7">
        <f>Working_Data[[#This Row],[last_order_date]]-Working_Data[[#This Row],[signup_date]]</f>
        <v>274</v>
      </c>
      <c r="Y1509" s="7">
        <f>IF(Working_Data[[#This Row],[churned]]="Active",1,0)</f>
        <v>0</v>
      </c>
      <c r="Z1509" s="7">
        <f>YEAR(Working_Data[[#This Row],[order_date]])</f>
        <v>2024</v>
      </c>
    </row>
    <row r="1510" spans="1:26" x14ac:dyDescent="0.25">
      <c r="A1510" t="s">
        <v>3070</v>
      </c>
      <c r="B1510" t="s">
        <v>38</v>
      </c>
      <c r="C1510" t="s">
        <v>39</v>
      </c>
      <c r="D1510" t="s">
        <v>77</v>
      </c>
      <c r="E1510" s="1">
        <v>45710</v>
      </c>
      <c r="F1510" t="s">
        <v>3071</v>
      </c>
      <c r="G1510" s="1">
        <v>45344</v>
      </c>
      <c r="H1510" t="s">
        <v>58</v>
      </c>
      <c r="I1510" t="s">
        <v>54</v>
      </c>
      <c r="J1510" t="s">
        <v>27</v>
      </c>
      <c r="K1510">
        <v>2</v>
      </c>
      <c r="L1510" s="3">
        <f>Working_Data[[#This Row],[price2]]/Working_Data[[#This Row],[quantity]]</f>
        <v>261.2</v>
      </c>
      <c r="M1510" s="3">
        <v>522.4</v>
      </c>
      <c r="N1510" t="s">
        <v>28</v>
      </c>
      <c r="O1510">
        <v>11</v>
      </c>
      <c r="P1510" s="1">
        <v>45553</v>
      </c>
      <c r="Q1510">
        <v>47</v>
      </c>
      <c r="R1510" t="s">
        <v>29</v>
      </c>
      <c r="S1510">
        <v>5</v>
      </c>
      <c r="T1510" s="1">
        <v>45392</v>
      </c>
      <c r="U1510" t="s">
        <v>60</v>
      </c>
      <c r="V1510" t="str">
        <f>TEXT(WEEKDAY(Working_Data[[#This Row],[order_date]],1),"DDDD")</f>
        <v>Thursday</v>
      </c>
      <c r="W1510" t="str">
        <f>TEXT(Working_Data[[#This Row],[order_date]],"mmmm")</f>
        <v>February</v>
      </c>
      <c r="X1510" s="7">
        <f>Working_Data[[#This Row],[last_order_date]]-Working_Data[[#This Row],[signup_date]]</f>
        <v>-157</v>
      </c>
      <c r="Y1510" s="7">
        <f>IF(Working_Data[[#This Row],[churned]]="Active",1,0)</f>
        <v>1</v>
      </c>
      <c r="Z1510" s="7">
        <f>YEAR(Working_Data[[#This Row],[order_date]])</f>
        <v>2024</v>
      </c>
    </row>
    <row r="1511" spans="1:26" x14ac:dyDescent="0.25">
      <c r="A1511" t="s">
        <v>3072</v>
      </c>
      <c r="B1511" t="s">
        <v>45</v>
      </c>
      <c r="C1511" t="s">
        <v>39</v>
      </c>
      <c r="D1511" t="s">
        <v>23</v>
      </c>
      <c r="E1511" s="1">
        <v>45315</v>
      </c>
      <c r="F1511" t="s">
        <v>3073</v>
      </c>
      <c r="G1511" s="1">
        <v>45344</v>
      </c>
      <c r="H1511" t="s">
        <v>34</v>
      </c>
      <c r="I1511" t="s">
        <v>42</v>
      </c>
      <c r="J1511" t="s">
        <v>59</v>
      </c>
      <c r="K1511">
        <v>1</v>
      </c>
      <c r="L1511" s="3">
        <f>Working_Data[[#This Row],[price2]]/Working_Data[[#This Row],[quantity]]</f>
        <v>420.14</v>
      </c>
      <c r="M1511" s="3">
        <v>420.14</v>
      </c>
      <c r="N1511" t="s">
        <v>50</v>
      </c>
      <c r="O1511">
        <v>14</v>
      </c>
      <c r="P1511" s="1">
        <v>45455</v>
      </c>
      <c r="Q1511">
        <v>265</v>
      </c>
      <c r="R1511" t="s">
        <v>43</v>
      </c>
      <c r="S1511">
        <v>2</v>
      </c>
      <c r="T1511" s="1">
        <v>45584</v>
      </c>
      <c r="U1511" t="s">
        <v>36</v>
      </c>
      <c r="V1511" t="str">
        <f>TEXT(WEEKDAY(Working_Data[[#This Row],[order_date]],1),"DDDD")</f>
        <v>Thursday</v>
      </c>
      <c r="W1511" t="str">
        <f>TEXT(Working_Data[[#This Row],[order_date]],"mmmm")</f>
        <v>February</v>
      </c>
      <c r="X1511" s="7">
        <f>Working_Data[[#This Row],[last_order_date]]-Working_Data[[#This Row],[signup_date]]</f>
        <v>140</v>
      </c>
      <c r="Y1511" s="7">
        <f>IF(Working_Data[[#This Row],[churned]]="Active",1,0)</f>
        <v>0</v>
      </c>
      <c r="Z1511" s="7">
        <f>YEAR(Working_Data[[#This Row],[order_date]])</f>
        <v>2024</v>
      </c>
    </row>
    <row r="1512" spans="1:26" x14ac:dyDescent="0.25">
      <c r="A1512" t="s">
        <v>3074</v>
      </c>
      <c r="B1512" t="s">
        <v>45</v>
      </c>
      <c r="C1512" t="s">
        <v>82</v>
      </c>
      <c r="D1512" t="s">
        <v>32</v>
      </c>
      <c r="E1512" s="1">
        <v>45443</v>
      </c>
      <c r="F1512" t="s">
        <v>3075</v>
      </c>
      <c r="G1512" s="1">
        <v>45344</v>
      </c>
      <c r="H1512" t="s">
        <v>47</v>
      </c>
      <c r="I1512" t="s">
        <v>26</v>
      </c>
      <c r="J1512" t="s">
        <v>67</v>
      </c>
      <c r="K1512">
        <v>3</v>
      </c>
      <c r="L1512" s="3">
        <f>Working_Data[[#This Row],[price2]]/Working_Data[[#This Row],[quantity]]</f>
        <v>366.87666666666672</v>
      </c>
      <c r="M1512" s="3">
        <v>1100.6300000000001</v>
      </c>
      <c r="N1512" t="s">
        <v>28</v>
      </c>
      <c r="O1512">
        <v>29</v>
      </c>
      <c r="P1512" s="1">
        <v>45516</v>
      </c>
      <c r="Q1512">
        <v>412</v>
      </c>
      <c r="R1512" t="s">
        <v>29</v>
      </c>
      <c r="S1512">
        <v>4</v>
      </c>
      <c r="T1512" s="1">
        <v>45798</v>
      </c>
      <c r="U1512" t="s">
        <v>30</v>
      </c>
      <c r="V1512" t="str">
        <f>TEXT(WEEKDAY(Working_Data[[#This Row],[order_date]],1),"DDDD")</f>
        <v>Thursday</v>
      </c>
      <c r="W1512" t="str">
        <f>TEXT(Working_Data[[#This Row],[order_date]],"mmmm")</f>
        <v>February</v>
      </c>
      <c r="X1512" s="7">
        <f>Working_Data[[#This Row],[last_order_date]]-Working_Data[[#This Row],[signup_date]]</f>
        <v>73</v>
      </c>
      <c r="Y1512" s="7">
        <f>IF(Working_Data[[#This Row],[churned]]="Active",1,0)</f>
        <v>1</v>
      </c>
      <c r="Z1512" s="7">
        <f>YEAR(Working_Data[[#This Row],[order_date]])</f>
        <v>2024</v>
      </c>
    </row>
    <row r="1513" spans="1:26" x14ac:dyDescent="0.25">
      <c r="A1513" t="s">
        <v>3076</v>
      </c>
      <c r="B1513" t="s">
        <v>45</v>
      </c>
      <c r="C1513" t="s">
        <v>82</v>
      </c>
      <c r="D1513" t="s">
        <v>77</v>
      </c>
      <c r="E1513" s="1">
        <v>45555</v>
      </c>
      <c r="F1513" t="s">
        <v>3077</v>
      </c>
      <c r="G1513" s="1">
        <v>45344</v>
      </c>
      <c r="H1513" t="s">
        <v>34</v>
      </c>
      <c r="I1513" t="s">
        <v>54</v>
      </c>
      <c r="J1513" t="s">
        <v>49</v>
      </c>
      <c r="K1513">
        <v>1</v>
      </c>
      <c r="L1513" s="3">
        <f>Working_Data[[#This Row],[price2]]/Working_Data[[#This Row],[quantity]]</f>
        <v>1338.35</v>
      </c>
      <c r="M1513" s="3">
        <v>1338.35</v>
      </c>
      <c r="N1513" t="s">
        <v>35</v>
      </c>
      <c r="O1513">
        <v>3</v>
      </c>
      <c r="P1513" s="1">
        <v>45581</v>
      </c>
      <c r="Q1513">
        <v>490</v>
      </c>
      <c r="R1513" t="s">
        <v>29</v>
      </c>
      <c r="S1513">
        <v>3</v>
      </c>
      <c r="T1513" s="1">
        <v>45813</v>
      </c>
      <c r="U1513" t="s">
        <v>30</v>
      </c>
      <c r="V1513" t="str">
        <f>TEXT(WEEKDAY(Working_Data[[#This Row],[order_date]],1),"DDDD")</f>
        <v>Thursday</v>
      </c>
      <c r="W1513" t="str">
        <f>TEXT(Working_Data[[#This Row],[order_date]],"mmmm")</f>
        <v>February</v>
      </c>
      <c r="X1513" s="7">
        <f>Working_Data[[#This Row],[last_order_date]]-Working_Data[[#This Row],[signup_date]]</f>
        <v>26</v>
      </c>
      <c r="Y1513" s="7">
        <f>IF(Working_Data[[#This Row],[churned]]="Active",1,0)</f>
        <v>1</v>
      </c>
      <c r="Z1513" s="7">
        <f>YEAR(Working_Data[[#This Row],[order_date]])</f>
        <v>2024</v>
      </c>
    </row>
    <row r="1514" spans="1:26" x14ac:dyDescent="0.25">
      <c r="A1514" t="s">
        <v>3078</v>
      </c>
      <c r="B1514" t="s">
        <v>38</v>
      </c>
      <c r="C1514" t="s">
        <v>82</v>
      </c>
      <c r="D1514" t="s">
        <v>23</v>
      </c>
      <c r="E1514" s="1">
        <v>45657</v>
      </c>
      <c r="F1514" t="s">
        <v>3079</v>
      </c>
      <c r="G1514" s="1">
        <v>45344</v>
      </c>
      <c r="H1514" t="s">
        <v>25</v>
      </c>
      <c r="I1514" t="s">
        <v>42</v>
      </c>
      <c r="J1514" t="s">
        <v>67</v>
      </c>
      <c r="K1514">
        <v>3</v>
      </c>
      <c r="L1514" s="3">
        <f>Working_Data[[#This Row],[price2]]/Working_Data[[#This Row],[quantity]]</f>
        <v>342.31333333333333</v>
      </c>
      <c r="M1514" s="3">
        <v>1026.94</v>
      </c>
      <c r="N1514" t="s">
        <v>50</v>
      </c>
      <c r="O1514">
        <v>1</v>
      </c>
      <c r="P1514" s="1">
        <v>45902</v>
      </c>
      <c r="Q1514">
        <v>419</v>
      </c>
      <c r="R1514" t="s">
        <v>43</v>
      </c>
      <c r="S1514">
        <v>4</v>
      </c>
      <c r="T1514" s="1">
        <v>45875</v>
      </c>
      <c r="U1514" t="s">
        <v>30</v>
      </c>
      <c r="V1514" t="str">
        <f>TEXT(WEEKDAY(Working_Data[[#This Row],[order_date]],1),"DDDD")</f>
        <v>Thursday</v>
      </c>
      <c r="W1514" t="str">
        <f>TEXT(Working_Data[[#This Row],[order_date]],"mmmm")</f>
        <v>February</v>
      </c>
      <c r="X1514" s="7">
        <f>Working_Data[[#This Row],[last_order_date]]-Working_Data[[#This Row],[signup_date]]</f>
        <v>245</v>
      </c>
      <c r="Y1514" s="7">
        <f>IF(Working_Data[[#This Row],[churned]]="Active",1,0)</f>
        <v>0</v>
      </c>
      <c r="Z1514" s="7">
        <f>YEAR(Working_Data[[#This Row],[order_date]])</f>
        <v>2024</v>
      </c>
    </row>
    <row r="1515" spans="1:26" x14ac:dyDescent="0.25">
      <c r="A1515" t="s">
        <v>3080</v>
      </c>
      <c r="B1515" t="s">
        <v>21</v>
      </c>
      <c r="C1515" t="s">
        <v>22</v>
      </c>
      <c r="D1515" t="s">
        <v>77</v>
      </c>
      <c r="E1515" s="1">
        <v>45118</v>
      </c>
      <c r="F1515" t="s">
        <v>3081</v>
      </c>
      <c r="G1515" s="1">
        <v>45344</v>
      </c>
      <c r="H1515" t="s">
        <v>47</v>
      </c>
      <c r="I1515" t="s">
        <v>48</v>
      </c>
      <c r="J1515" t="s">
        <v>27</v>
      </c>
      <c r="K1515">
        <v>2</v>
      </c>
      <c r="L1515" s="3">
        <f>Working_Data[[#This Row],[price2]]/Working_Data[[#This Row],[quantity]]</f>
        <v>432.36</v>
      </c>
      <c r="M1515" s="3">
        <v>864.72</v>
      </c>
      <c r="N1515" t="s">
        <v>35</v>
      </c>
      <c r="O1515">
        <v>8</v>
      </c>
      <c r="P1515" s="1">
        <v>45858</v>
      </c>
      <c r="Q1515">
        <v>195</v>
      </c>
      <c r="R1515" t="s">
        <v>29</v>
      </c>
      <c r="S1515">
        <v>3</v>
      </c>
      <c r="T1515" s="1">
        <v>45595</v>
      </c>
      <c r="U1515" t="s">
        <v>60</v>
      </c>
      <c r="V1515" t="str">
        <f>TEXT(WEEKDAY(Working_Data[[#This Row],[order_date]],1),"DDDD")</f>
        <v>Thursday</v>
      </c>
      <c r="W1515" t="str">
        <f>TEXT(Working_Data[[#This Row],[order_date]],"mmmm")</f>
        <v>February</v>
      </c>
      <c r="X1515" s="7">
        <f>Working_Data[[#This Row],[last_order_date]]-Working_Data[[#This Row],[signup_date]]</f>
        <v>740</v>
      </c>
      <c r="Y1515" s="7">
        <f>IF(Working_Data[[#This Row],[churned]]="Active",1,0)</f>
        <v>1</v>
      </c>
      <c r="Z1515" s="7">
        <f>YEAR(Working_Data[[#This Row],[order_date]])</f>
        <v>2024</v>
      </c>
    </row>
    <row r="1516" spans="1:26" x14ac:dyDescent="0.25">
      <c r="A1516" t="s">
        <v>3082</v>
      </c>
      <c r="B1516" t="s">
        <v>38</v>
      </c>
      <c r="C1516" t="s">
        <v>22</v>
      </c>
      <c r="D1516" t="s">
        <v>77</v>
      </c>
      <c r="E1516" s="1">
        <v>45219</v>
      </c>
      <c r="F1516" t="s">
        <v>3083</v>
      </c>
      <c r="G1516" s="1">
        <v>45344</v>
      </c>
      <c r="H1516" t="s">
        <v>41</v>
      </c>
      <c r="I1516" t="s">
        <v>63</v>
      </c>
      <c r="J1516" t="s">
        <v>64</v>
      </c>
      <c r="K1516">
        <v>3</v>
      </c>
      <c r="L1516" s="3">
        <f>Working_Data[[#This Row],[price2]]/Working_Data[[#This Row],[quantity]]</f>
        <v>268.3966666666667</v>
      </c>
      <c r="M1516" s="3">
        <v>805.19</v>
      </c>
      <c r="N1516" t="s">
        <v>50</v>
      </c>
      <c r="O1516">
        <v>43</v>
      </c>
      <c r="P1516" s="1">
        <v>45300</v>
      </c>
      <c r="Q1516">
        <v>261</v>
      </c>
      <c r="R1516" t="s">
        <v>29</v>
      </c>
      <c r="S1516">
        <v>1</v>
      </c>
      <c r="T1516" s="1">
        <v>45550</v>
      </c>
      <c r="U1516" t="s">
        <v>60</v>
      </c>
      <c r="V1516" t="str">
        <f>TEXT(WEEKDAY(Working_Data[[#This Row],[order_date]],1),"DDDD")</f>
        <v>Thursday</v>
      </c>
      <c r="W1516" t="str">
        <f>TEXT(Working_Data[[#This Row],[order_date]],"mmmm")</f>
        <v>February</v>
      </c>
      <c r="X1516" s="7">
        <f>Working_Data[[#This Row],[last_order_date]]-Working_Data[[#This Row],[signup_date]]</f>
        <v>81</v>
      </c>
      <c r="Y1516" s="7">
        <f>IF(Working_Data[[#This Row],[churned]]="Active",1,0)</f>
        <v>1</v>
      </c>
      <c r="Z1516" s="7">
        <f>YEAR(Working_Data[[#This Row],[order_date]])</f>
        <v>2024</v>
      </c>
    </row>
    <row r="1517" spans="1:26" x14ac:dyDescent="0.25">
      <c r="A1517" t="s">
        <v>3084</v>
      </c>
      <c r="B1517" t="s">
        <v>38</v>
      </c>
      <c r="C1517" t="s">
        <v>22</v>
      </c>
      <c r="D1517" t="s">
        <v>32</v>
      </c>
      <c r="E1517" s="1">
        <v>45246</v>
      </c>
      <c r="F1517" t="s">
        <v>3085</v>
      </c>
      <c r="G1517" s="1">
        <v>45344</v>
      </c>
      <c r="H1517" t="s">
        <v>34</v>
      </c>
      <c r="I1517" t="s">
        <v>63</v>
      </c>
      <c r="J1517" t="s">
        <v>59</v>
      </c>
      <c r="K1517">
        <v>3</v>
      </c>
      <c r="L1517" s="3">
        <f>Working_Data[[#This Row],[price2]]/Working_Data[[#This Row],[quantity]]</f>
        <v>431.28</v>
      </c>
      <c r="M1517" s="3">
        <v>1293.8399999999999</v>
      </c>
      <c r="N1517" t="s">
        <v>28</v>
      </c>
      <c r="O1517">
        <v>33</v>
      </c>
      <c r="P1517" s="1">
        <v>45303</v>
      </c>
      <c r="Q1517">
        <v>198</v>
      </c>
      <c r="R1517" t="s">
        <v>29</v>
      </c>
      <c r="S1517">
        <v>4</v>
      </c>
      <c r="T1517" s="1">
        <v>45994</v>
      </c>
      <c r="U1517" t="s">
        <v>36</v>
      </c>
      <c r="V1517" t="str">
        <f>TEXT(WEEKDAY(Working_Data[[#This Row],[order_date]],1),"DDDD")</f>
        <v>Thursday</v>
      </c>
      <c r="W1517" t="str">
        <f>TEXT(Working_Data[[#This Row],[order_date]],"mmmm")</f>
        <v>February</v>
      </c>
      <c r="X1517" s="7">
        <f>Working_Data[[#This Row],[last_order_date]]-Working_Data[[#This Row],[signup_date]]</f>
        <v>57</v>
      </c>
      <c r="Y1517" s="7">
        <f>IF(Working_Data[[#This Row],[churned]]="Active",1,0)</f>
        <v>1</v>
      </c>
      <c r="Z1517" s="7">
        <f>YEAR(Working_Data[[#This Row],[order_date]])</f>
        <v>2024</v>
      </c>
    </row>
    <row r="1518" spans="1:26" x14ac:dyDescent="0.25">
      <c r="A1518" t="s">
        <v>3086</v>
      </c>
      <c r="B1518" t="s">
        <v>38</v>
      </c>
      <c r="C1518" t="s">
        <v>39</v>
      </c>
      <c r="D1518" t="s">
        <v>32</v>
      </c>
      <c r="E1518" s="1">
        <v>45793</v>
      </c>
      <c r="F1518" t="s">
        <v>3087</v>
      </c>
      <c r="G1518" s="1">
        <v>45345</v>
      </c>
      <c r="H1518" t="s">
        <v>47</v>
      </c>
      <c r="I1518" t="s">
        <v>54</v>
      </c>
      <c r="J1518" t="s">
        <v>67</v>
      </c>
      <c r="K1518">
        <v>5</v>
      </c>
      <c r="L1518" s="3">
        <f>Working_Data[[#This Row],[price2]]/Working_Data[[#This Row],[quantity]]</f>
        <v>56.1</v>
      </c>
      <c r="M1518" s="3">
        <v>280.5</v>
      </c>
      <c r="N1518" t="s">
        <v>28</v>
      </c>
      <c r="O1518">
        <v>19</v>
      </c>
      <c r="P1518" s="1">
        <v>45760</v>
      </c>
      <c r="Q1518">
        <v>144</v>
      </c>
      <c r="R1518" t="s">
        <v>43</v>
      </c>
      <c r="S1518">
        <v>3</v>
      </c>
      <c r="T1518" s="1">
        <v>45638</v>
      </c>
      <c r="U1518" t="s">
        <v>60</v>
      </c>
      <c r="V1518" t="str">
        <f>TEXT(WEEKDAY(Working_Data[[#This Row],[order_date]],1),"DDDD")</f>
        <v>Friday</v>
      </c>
      <c r="W1518" t="str">
        <f>TEXT(Working_Data[[#This Row],[order_date]],"mmmm")</f>
        <v>February</v>
      </c>
      <c r="X1518" s="7">
        <f>Working_Data[[#This Row],[last_order_date]]-Working_Data[[#This Row],[signup_date]]</f>
        <v>-33</v>
      </c>
      <c r="Y1518" s="7">
        <f>IF(Working_Data[[#This Row],[churned]]="Active",1,0)</f>
        <v>0</v>
      </c>
      <c r="Z1518" s="7">
        <f>YEAR(Working_Data[[#This Row],[order_date]])</f>
        <v>2024</v>
      </c>
    </row>
    <row r="1519" spans="1:26" x14ac:dyDescent="0.25">
      <c r="A1519" t="s">
        <v>3088</v>
      </c>
      <c r="B1519" t="s">
        <v>45</v>
      </c>
      <c r="C1519" t="s">
        <v>39</v>
      </c>
      <c r="D1519" t="s">
        <v>52</v>
      </c>
      <c r="E1519" s="1">
        <v>45683</v>
      </c>
      <c r="F1519" t="s">
        <v>3089</v>
      </c>
      <c r="G1519" s="1">
        <v>45345</v>
      </c>
      <c r="H1519" t="s">
        <v>47</v>
      </c>
      <c r="I1519" t="s">
        <v>42</v>
      </c>
      <c r="J1519" t="s">
        <v>59</v>
      </c>
      <c r="K1519">
        <v>2</v>
      </c>
      <c r="L1519" s="3">
        <f>Working_Data[[#This Row],[price2]]/Working_Data[[#This Row],[quantity]]</f>
        <v>142.29</v>
      </c>
      <c r="M1519" s="3">
        <v>284.58</v>
      </c>
      <c r="N1519" t="s">
        <v>28</v>
      </c>
      <c r="O1519">
        <v>49</v>
      </c>
      <c r="P1519" s="1">
        <v>45798</v>
      </c>
      <c r="Q1519">
        <v>38</v>
      </c>
      <c r="R1519" t="s">
        <v>43</v>
      </c>
      <c r="S1519">
        <v>2</v>
      </c>
      <c r="T1519" s="1">
        <v>45529</v>
      </c>
      <c r="U1519" t="s">
        <v>36</v>
      </c>
      <c r="V1519" t="str">
        <f>TEXT(WEEKDAY(Working_Data[[#This Row],[order_date]],1),"DDDD")</f>
        <v>Friday</v>
      </c>
      <c r="W1519" t="str">
        <f>TEXT(Working_Data[[#This Row],[order_date]],"mmmm")</f>
        <v>February</v>
      </c>
      <c r="X1519" s="7">
        <f>Working_Data[[#This Row],[last_order_date]]-Working_Data[[#This Row],[signup_date]]</f>
        <v>115</v>
      </c>
      <c r="Y1519" s="7">
        <f>IF(Working_Data[[#This Row],[churned]]="Active",1,0)</f>
        <v>0</v>
      </c>
      <c r="Z1519" s="7">
        <f>YEAR(Working_Data[[#This Row],[order_date]])</f>
        <v>2024</v>
      </c>
    </row>
    <row r="1520" spans="1:26" x14ac:dyDescent="0.25">
      <c r="A1520" t="s">
        <v>3090</v>
      </c>
      <c r="B1520" t="s">
        <v>45</v>
      </c>
      <c r="C1520" t="s">
        <v>82</v>
      </c>
      <c r="D1520" t="s">
        <v>77</v>
      </c>
      <c r="E1520" s="1">
        <v>45571</v>
      </c>
      <c r="F1520" t="s">
        <v>3091</v>
      </c>
      <c r="G1520" s="1">
        <v>45345</v>
      </c>
      <c r="H1520" t="s">
        <v>41</v>
      </c>
      <c r="I1520" t="s">
        <v>42</v>
      </c>
      <c r="J1520" t="s">
        <v>64</v>
      </c>
      <c r="K1520">
        <v>5</v>
      </c>
      <c r="L1520" s="3">
        <f>Working_Data[[#This Row],[price2]]/Working_Data[[#This Row],[quantity]]</f>
        <v>128.892</v>
      </c>
      <c r="M1520" s="3">
        <v>644.46</v>
      </c>
      <c r="N1520" t="s">
        <v>35</v>
      </c>
      <c r="O1520">
        <v>4</v>
      </c>
      <c r="P1520" s="1">
        <v>45760</v>
      </c>
      <c r="Q1520">
        <v>467</v>
      </c>
      <c r="R1520" t="s">
        <v>43</v>
      </c>
      <c r="S1520">
        <v>5</v>
      </c>
      <c r="T1520" s="1">
        <v>45994</v>
      </c>
      <c r="U1520" t="s">
        <v>36</v>
      </c>
      <c r="V1520" t="str">
        <f>TEXT(WEEKDAY(Working_Data[[#This Row],[order_date]],1),"DDDD")</f>
        <v>Friday</v>
      </c>
      <c r="W1520" t="str">
        <f>TEXT(Working_Data[[#This Row],[order_date]],"mmmm")</f>
        <v>February</v>
      </c>
      <c r="X1520" s="7">
        <f>Working_Data[[#This Row],[last_order_date]]-Working_Data[[#This Row],[signup_date]]</f>
        <v>189</v>
      </c>
      <c r="Y1520" s="7">
        <f>IF(Working_Data[[#This Row],[churned]]="Active",1,0)</f>
        <v>0</v>
      </c>
      <c r="Z1520" s="7">
        <f>YEAR(Working_Data[[#This Row],[order_date]])</f>
        <v>2024</v>
      </c>
    </row>
    <row r="1521" spans="1:26" x14ac:dyDescent="0.25">
      <c r="A1521" t="s">
        <v>3092</v>
      </c>
      <c r="B1521" t="s">
        <v>45</v>
      </c>
      <c r="C1521" t="s">
        <v>39</v>
      </c>
      <c r="D1521" t="s">
        <v>52</v>
      </c>
      <c r="E1521" s="1">
        <v>45639</v>
      </c>
      <c r="F1521" t="s">
        <v>3093</v>
      </c>
      <c r="G1521" s="1">
        <v>45345</v>
      </c>
      <c r="H1521" t="s">
        <v>25</v>
      </c>
      <c r="I1521" t="s">
        <v>42</v>
      </c>
      <c r="J1521" t="s">
        <v>59</v>
      </c>
      <c r="K1521">
        <v>3</v>
      </c>
      <c r="L1521" s="3">
        <f>Working_Data[[#This Row],[price2]]/Working_Data[[#This Row],[quantity]]</f>
        <v>55.523333333333333</v>
      </c>
      <c r="M1521" s="3">
        <v>166.57</v>
      </c>
      <c r="N1521" t="s">
        <v>50</v>
      </c>
      <c r="O1521">
        <v>14</v>
      </c>
      <c r="P1521" s="1">
        <v>45607</v>
      </c>
      <c r="Q1521">
        <v>18</v>
      </c>
      <c r="R1521" t="s">
        <v>29</v>
      </c>
      <c r="S1521">
        <v>5</v>
      </c>
      <c r="T1521" s="1">
        <v>45865</v>
      </c>
      <c r="U1521" t="s">
        <v>36</v>
      </c>
      <c r="V1521" t="str">
        <f>TEXT(WEEKDAY(Working_Data[[#This Row],[order_date]],1),"DDDD")</f>
        <v>Friday</v>
      </c>
      <c r="W1521" t="str">
        <f>TEXT(Working_Data[[#This Row],[order_date]],"mmmm")</f>
        <v>February</v>
      </c>
      <c r="X1521" s="7">
        <f>Working_Data[[#This Row],[last_order_date]]-Working_Data[[#This Row],[signup_date]]</f>
        <v>-32</v>
      </c>
      <c r="Y1521" s="7">
        <f>IF(Working_Data[[#This Row],[churned]]="Active",1,0)</f>
        <v>1</v>
      </c>
      <c r="Z1521" s="7">
        <f>YEAR(Working_Data[[#This Row],[order_date]])</f>
        <v>2024</v>
      </c>
    </row>
    <row r="1522" spans="1:26" x14ac:dyDescent="0.25">
      <c r="A1522" t="s">
        <v>3094</v>
      </c>
      <c r="B1522" t="s">
        <v>38</v>
      </c>
      <c r="C1522" t="s">
        <v>39</v>
      </c>
      <c r="D1522" t="s">
        <v>52</v>
      </c>
      <c r="E1522" s="1">
        <v>45736</v>
      </c>
      <c r="F1522" t="s">
        <v>3095</v>
      </c>
      <c r="G1522" s="1">
        <v>45345</v>
      </c>
      <c r="H1522" t="s">
        <v>47</v>
      </c>
      <c r="I1522" t="s">
        <v>48</v>
      </c>
      <c r="J1522" t="s">
        <v>27</v>
      </c>
      <c r="K1522">
        <v>3</v>
      </c>
      <c r="L1522" s="3">
        <f>Working_Data[[#This Row],[price2]]/Working_Data[[#This Row],[quantity]]</f>
        <v>463.03999999999996</v>
      </c>
      <c r="M1522" s="3">
        <v>1389.12</v>
      </c>
      <c r="N1522" t="s">
        <v>35</v>
      </c>
      <c r="O1522">
        <v>44</v>
      </c>
      <c r="P1522" s="1">
        <v>45742</v>
      </c>
      <c r="Q1522">
        <v>144</v>
      </c>
      <c r="R1522" t="s">
        <v>43</v>
      </c>
      <c r="S1522">
        <v>1</v>
      </c>
      <c r="T1522" s="1">
        <v>45544</v>
      </c>
      <c r="U1522" t="s">
        <v>36</v>
      </c>
      <c r="V1522" t="str">
        <f>TEXT(WEEKDAY(Working_Data[[#This Row],[order_date]],1),"DDDD")</f>
        <v>Friday</v>
      </c>
      <c r="W1522" t="str">
        <f>TEXT(Working_Data[[#This Row],[order_date]],"mmmm")</f>
        <v>February</v>
      </c>
      <c r="X1522" s="7">
        <f>Working_Data[[#This Row],[last_order_date]]-Working_Data[[#This Row],[signup_date]]</f>
        <v>6</v>
      </c>
      <c r="Y1522" s="7">
        <f>IF(Working_Data[[#This Row],[churned]]="Active",1,0)</f>
        <v>0</v>
      </c>
      <c r="Z1522" s="7">
        <f>YEAR(Working_Data[[#This Row],[order_date]])</f>
        <v>2024</v>
      </c>
    </row>
    <row r="1523" spans="1:26" x14ac:dyDescent="0.25">
      <c r="A1523" t="s">
        <v>3096</v>
      </c>
      <c r="B1523" t="s">
        <v>21</v>
      </c>
      <c r="C1523" t="s">
        <v>82</v>
      </c>
      <c r="D1523" t="s">
        <v>56</v>
      </c>
      <c r="E1523" s="1">
        <v>45705</v>
      </c>
      <c r="F1523" t="s">
        <v>3097</v>
      </c>
      <c r="G1523" s="1">
        <v>45345</v>
      </c>
      <c r="H1523" t="s">
        <v>34</v>
      </c>
      <c r="I1523" t="s">
        <v>42</v>
      </c>
      <c r="J1523" t="s">
        <v>49</v>
      </c>
      <c r="K1523">
        <v>2</v>
      </c>
      <c r="L1523" s="3">
        <f>Working_Data[[#This Row],[price2]]/Working_Data[[#This Row],[quantity]]</f>
        <v>93.43</v>
      </c>
      <c r="M1523" s="3">
        <v>186.86</v>
      </c>
      <c r="N1523" t="s">
        <v>28</v>
      </c>
      <c r="O1523">
        <v>36</v>
      </c>
      <c r="P1523" s="1">
        <v>45565</v>
      </c>
      <c r="Q1523">
        <v>326</v>
      </c>
      <c r="R1523" t="s">
        <v>43</v>
      </c>
      <c r="S1523">
        <v>2</v>
      </c>
      <c r="T1523" s="1">
        <v>45745</v>
      </c>
      <c r="U1523" t="s">
        <v>36</v>
      </c>
      <c r="V1523" t="str">
        <f>TEXT(WEEKDAY(Working_Data[[#This Row],[order_date]],1),"DDDD")</f>
        <v>Friday</v>
      </c>
      <c r="W1523" t="str">
        <f>TEXT(Working_Data[[#This Row],[order_date]],"mmmm")</f>
        <v>February</v>
      </c>
      <c r="X1523" s="7">
        <f>Working_Data[[#This Row],[last_order_date]]-Working_Data[[#This Row],[signup_date]]</f>
        <v>-140</v>
      </c>
      <c r="Y1523" s="7">
        <f>IF(Working_Data[[#This Row],[churned]]="Active",1,0)</f>
        <v>0</v>
      </c>
      <c r="Z1523" s="7">
        <f>YEAR(Working_Data[[#This Row],[order_date]])</f>
        <v>2024</v>
      </c>
    </row>
    <row r="1524" spans="1:26" x14ac:dyDescent="0.25">
      <c r="A1524" t="s">
        <v>3098</v>
      </c>
      <c r="B1524" t="s">
        <v>45</v>
      </c>
      <c r="C1524" t="s">
        <v>39</v>
      </c>
      <c r="D1524" t="s">
        <v>23</v>
      </c>
      <c r="E1524" s="1">
        <v>45601</v>
      </c>
      <c r="F1524" t="s">
        <v>3099</v>
      </c>
      <c r="G1524" s="1">
        <v>45345</v>
      </c>
      <c r="H1524" t="s">
        <v>34</v>
      </c>
      <c r="I1524" t="s">
        <v>54</v>
      </c>
      <c r="J1524" t="s">
        <v>27</v>
      </c>
      <c r="K1524">
        <v>2</v>
      </c>
      <c r="L1524" s="3">
        <f>Working_Data[[#This Row],[price2]]/Working_Data[[#This Row],[quantity]]</f>
        <v>331.91</v>
      </c>
      <c r="M1524" s="3">
        <v>663.82</v>
      </c>
      <c r="N1524" t="s">
        <v>35</v>
      </c>
      <c r="O1524">
        <v>11</v>
      </c>
      <c r="P1524" s="1">
        <v>45969</v>
      </c>
      <c r="Q1524">
        <v>283</v>
      </c>
      <c r="R1524" t="s">
        <v>29</v>
      </c>
      <c r="S1524">
        <v>3</v>
      </c>
      <c r="T1524" s="1">
        <v>45753</v>
      </c>
      <c r="U1524" t="s">
        <v>60</v>
      </c>
      <c r="V1524" t="str">
        <f>TEXT(WEEKDAY(Working_Data[[#This Row],[order_date]],1),"DDDD")</f>
        <v>Friday</v>
      </c>
      <c r="W1524" t="str">
        <f>TEXT(Working_Data[[#This Row],[order_date]],"mmmm")</f>
        <v>February</v>
      </c>
      <c r="X1524" s="7">
        <f>Working_Data[[#This Row],[last_order_date]]-Working_Data[[#This Row],[signup_date]]</f>
        <v>368</v>
      </c>
      <c r="Y1524" s="7">
        <f>IF(Working_Data[[#This Row],[churned]]="Active",1,0)</f>
        <v>1</v>
      </c>
      <c r="Z1524" s="7">
        <f>YEAR(Working_Data[[#This Row],[order_date]])</f>
        <v>2024</v>
      </c>
    </row>
    <row r="1525" spans="1:26" x14ac:dyDescent="0.25">
      <c r="A1525" t="s">
        <v>3100</v>
      </c>
      <c r="B1525" t="s">
        <v>45</v>
      </c>
      <c r="C1525" t="s">
        <v>82</v>
      </c>
      <c r="D1525" t="s">
        <v>32</v>
      </c>
      <c r="E1525" s="1">
        <v>45168</v>
      </c>
      <c r="F1525" t="s">
        <v>3101</v>
      </c>
      <c r="G1525" s="1">
        <v>45345</v>
      </c>
      <c r="H1525" t="s">
        <v>58</v>
      </c>
      <c r="I1525" t="s">
        <v>42</v>
      </c>
      <c r="J1525" t="s">
        <v>59</v>
      </c>
      <c r="K1525">
        <v>2</v>
      </c>
      <c r="L1525" s="3">
        <f>Working_Data[[#This Row],[price2]]/Working_Data[[#This Row],[quantity]]</f>
        <v>244.04</v>
      </c>
      <c r="M1525" s="3">
        <v>488.08</v>
      </c>
      <c r="N1525" t="s">
        <v>50</v>
      </c>
      <c r="O1525">
        <v>21</v>
      </c>
      <c r="P1525" s="1">
        <v>45577</v>
      </c>
      <c r="Q1525">
        <v>21</v>
      </c>
      <c r="R1525" t="s">
        <v>43</v>
      </c>
      <c r="S1525">
        <v>3</v>
      </c>
      <c r="T1525" s="1">
        <v>45730</v>
      </c>
      <c r="U1525" t="s">
        <v>60</v>
      </c>
      <c r="V1525" t="str">
        <f>TEXT(WEEKDAY(Working_Data[[#This Row],[order_date]],1),"DDDD")</f>
        <v>Friday</v>
      </c>
      <c r="W1525" t="str">
        <f>TEXT(Working_Data[[#This Row],[order_date]],"mmmm")</f>
        <v>February</v>
      </c>
      <c r="X1525" s="7">
        <f>Working_Data[[#This Row],[last_order_date]]-Working_Data[[#This Row],[signup_date]]</f>
        <v>409</v>
      </c>
      <c r="Y1525" s="7">
        <f>IF(Working_Data[[#This Row],[churned]]="Active",1,0)</f>
        <v>0</v>
      </c>
      <c r="Z1525" s="7">
        <f>YEAR(Working_Data[[#This Row],[order_date]])</f>
        <v>2024</v>
      </c>
    </row>
    <row r="1526" spans="1:26" x14ac:dyDescent="0.25">
      <c r="A1526" t="s">
        <v>3102</v>
      </c>
      <c r="B1526" t="s">
        <v>45</v>
      </c>
      <c r="C1526" t="s">
        <v>82</v>
      </c>
      <c r="D1526" t="s">
        <v>56</v>
      </c>
      <c r="E1526" s="1">
        <v>45088</v>
      </c>
      <c r="F1526" t="s">
        <v>3103</v>
      </c>
      <c r="G1526" s="1">
        <v>45345</v>
      </c>
      <c r="H1526" t="s">
        <v>34</v>
      </c>
      <c r="I1526" t="s">
        <v>48</v>
      </c>
      <c r="J1526" t="s">
        <v>49</v>
      </c>
      <c r="K1526">
        <v>2</v>
      </c>
      <c r="L1526" s="3">
        <f>Working_Data[[#This Row],[price2]]/Working_Data[[#This Row],[quantity]]</f>
        <v>423.65499999999997</v>
      </c>
      <c r="M1526" s="3">
        <v>847.31</v>
      </c>
      <c r="N1526" t="s">
        <v>50</v>
      </c>
      <c r="O1526">
        <v>1</v>
      </c>
      <c r="P1526" s="1">
        <v>45647</v>
      </c>
      <c r="Q1526">
        <v>189</v>
      </c>
      <c r="R1526" t="s">
        <v>29</v>
      </c>
      <c r="S1526">
        <v>3</v>
      </c>
      <c r="T1526" s="1">
        <v>45749</v>
      </c>
      <c r="U1526" t="s">
        <v>30</v>
      </c>
      <c r="V1526" t="str">
        <f>TEXT(WEEKDAY(Working_Data[[#This Row],[order_date]],1),"DDDD")</f>
        <v>Friday</v>
      </c>
      <c r="W1526" t="str">
        <f>TEXT(Working_Data[[#This Row],[order_date]],"mmmm")</f>
        <v>February</v>
      </c>
      <c r="X1526" s="7">
        <f>Working_Data[[#This Row],[last_order_date]]-Working_Data[[#This Row],[signup_date]]</f>
        <v>559</v>
      </c>
      <c r="Y1526" s="7">
        <f>IF(Working_Data[[#This Row],[churned]]="Active",1,0)</f>
        <v>1</v>
      </c>
      <c r="Z1526" s="7">
        <f>YEAR(Working_Data[[#This Row],[order_date]])</f>
        <v>2024</v>
      </c>
    </row>
    <row r="1527" spans="1:26" x14ac:dyDescent="0.25">
      <c r="A1527" t="s">
        <v>3104</v>
      </c>
      <c r="B1527" t="s">
        <v>21</v>
      </c>
      <c r="C1527" t="s">
        <v>39</v>
      </c>
      <c r="D1527" t="s">
        <v>77</v>
      </c>
      <c r="E1527" s="1">
        <v>45256</v>
      </c>
      <c r="F1527" t="s">
        <v>3105</v>
      </c>
      <c r="G1527" s="1">
        <v>45346</v>
      </c>
      <c r="H1527" t="s">
        <v>25</v>
      </c>
      <c r="I1527" t="s">
        <v>63</v>
      </c>
      <c r="J1527" t="s">
        <v>49</v>
      </c>
      <c r="K1527">
        <v>1</v>
      </c>
      <c r="L1527" s="3">
        <f>Working_Data[[#This Row],[price2]]/Working_Data[[#This Row],[quantity]]</f>
        <v>689.33</v>
      </c>
      <c r="M1527" s="3">
        <v>689.33</v>
      </c>
      <c r="N1527" t="s">
        <v>50</v>
      </c>
      <c r="O1527">
        <v>6</v>
      </c>
      <c r="P1527" s="1">
        <v>45821</v>
      </c>
      <c r="Q1527">
        <v>376</v>
      </c>
      <c r="R1527" t="s">
        <v>29</v>
      </c>
      <c r="S1527">
        <v>2</v>
      </c>
      <c r="T1527" s="1">
        <v>45533</v>
      </c>
      <c r="U1527" t="s">
        <v>36</v>
      </c>
      <c r="V1527" t="str">
        <f>TEXT(WEEKDAY(Working_Data[[#This Row],[order_date]],1),"DDDD")</f>
        <v>Saturday</v>
      </c>
      <c r="W1527" t="str">
        <f>TEXT(Working_Data[[#This Row],[order_date]],"mmmm")</f>
        <v>February</v>
      </c>
      <c r="X1527" s="7">
        <f>Working_Data[[#This Row],[last_order_date]]-Working_Data[[#This Row],[signup_date]]</f>
        <v>565</v>
      </c>
      <c r="Y1527" s="7">
        <f>IF(Working_Data[[#This Row],[churned]]="Active",1,0)</f>
        <v>1</v>
      </c>
      <c r="Z1527" s="7">
        <f>YEAR(Working_Data[[#This Row],[order_date]])</f>
        <v>2024</v>
      </c>
    </row>
    <row r="1528" spans="1:26" x14ac:dyDescent="0.25">
      <c r="A1528" t="s">
        <v>3106</v>
      </c>
      <c r="B1528" t="s">
        <v>38</v>
      </c>
      <c r="C1528" t="s">
        <v>82</v>
      </c>
      <c r="D1528" t="s">
        <v>23</v>
      </c>
      <c r="E1528" s="1">
        <v>45502</v>
      </c>
      <c r="F1528" t="s">
        <v>3107</v>
      </c>
      <c r="G1528" s="1">
        <v>45346</v>
      </c>
      <c r="H1528" t="s">
        <v>58</v>
      </c>
      <c r="I1528" t="s">
        <v>63</v>
      </c>
      <c r="J1528" t="s">
        <v>49</v>
      </c>
      <c r="K1528">
        <v>3</v>
      </c>
      <c r="L1528" s="3">
        <f>Working_Data[[#This Row],[price2]]/Working_Data[[#This Row],[quantity]]</f>
        <v>396.75</v>
      </c>
      <c r="M1528" s="3">
        <v>1190.25</v>
      </c>
      <c r="N1528" t="s">
        <v>35</v>
      </c>
      <c r="O1528">
        <v>14</v>
      </c>
      <c r="P1528" s="1">
        <v>45750</v>
      </c>
      <c r="Q1528">
        <v>63</v>
      </c>
      <c r="R1528" t="s">
        <v>29</v>
      </c>
      <c r="S1528">
        <v>3</v>
      </c>
      <c r="T1528" s="1">
        <v>45743</v>
      </c>
      <c r="U1528" t="s">
        <v>30</v>
      </c>
      <c r="V1528" t="str">
        <f>TEXT(WEEKDAY(Working_Data[[#This Row],[order_date]],1),"DDDD")</f>
        <v>Saturday</v>
      </c>
      <c r="W1528" t="str">
        <f>TEXT(Working_Data[[#This Row],[order_date]],"mmmm")</f>
        <v>February</v>
      </c>
      <c r="X1528" s="7">
        <f>Working_Data[[#This Row],[last_order_date]]-Working_Data[[#This Row],[signup_date]]</f>
        <v>248</v>
      </c>
      <c r="Y1528" s="7">
        <f>IF(Working_Data[[#This Row],[churned]]="Active",1,0)</f>
        <v>1</v>
      </c>
      <c r="Z1528" s="7">
        <f>YEAR(Working_Data[[#This Row],[order_date]])</f>
        <v>2024</v>
      </c>
    </row>
    <row r="1529" spans="1:26" x14ac:dyDescent="0.25">
      <c r="A1529" t="s">
        <v>3108</v>
      </c>
      <c r="B1529" t="s">
        <v>21</v>
      </c>
      <c r="C1529" t="s">
        <v>22</v>
      </c>
      <c r="D1529" t="s">
        <v>56</v>
      </c>
      <c r="E1529" s="1">
        <v>45380</v>
      </c>
      <c r="F1529" t="s">
        <v>3109</v>
      </c>
      <c r="G1529" s="1">
        <v>45346</v>
      </c>
      <c r="H1529" t="s">
        <v>58</v>
      </c>
      <c r="I1529" t="s">
        <v>63</v>
      </c>
      <c r="J1529" t="s">
        <v>27</v>
      </c>
      <c r="K1529">
        <v>1</v>
      </c>
      <c r="L1529" s="3">
        <f>Working_Data[[#This Row],[price2]]/Working_Data[[#This Row],[quantity]]</f>
        <v>1241.56</v>
      </c>
      <c r="M1529" s="3">
        <v>1241.56</v>
      </c>
      <c r="N1529" t="s">
        <v>50</v>
      </c>
      <c r="O1529">
        <v>38</v>
      </c>
      <c r="P1529" s="1">
        <v>45689</v>
      </c>
      <c r="Q1529">
        <v>148</v>
      </c>
      <c r="R1529" t="s">
        <v>29</v>
      </c>
      <c r="S1529">
        <v>1</v>
      </c>
      <c r="T1529" s="1">
        <v>45875</v>
      </c>
      <c r="U1529" t="s">
        <v>36</v>
      </c>
      <c r="V1529" t="str">
        <f>TEXT(WEEKDAY(Working_Data[[#This Row],[order_date]],1),"DDDD")</f>
        <v>Saturday</v>
      </c>
      <c r="W1529" t="str">
        <f>TEXT(Working_Data[[#This Row],[order_date]],"mmmm")</f>
        <v>February</v>
      </c>
      <c r="X1529" s="7">
        <f>Working_Data[[#This Row],[last_order_date]]-Working_Data[[#This Row],[signup_date]]</f>
        <v>309</v>
      </c>
      <c r="Y1529" s="7">
        <f>IF(Working_Data[[#This Row],[churned]]="Active",1,0)</f>
        <v>1</v>
      </c>
      <c r="Z1529" s="7">
        <f>YEAR(Working_Data[[#This Row],[order_date]])</f>
        <v>2024</v>
      </c>
    </row>
    <row r="1530" spans="1:26" x14ac:dyDescent="0.25">
      <c r="A1530" t="s">
        <v>3110</v>
      </c>
      <c r="B1530" t="s">
        <v>21</v>
      </c>
      <c r="C1530" t="s">
        <v>82</v>
      </c>
      <c r="D1530" t="s">
        <v>56</v>
      </c>
      <c r="E1530" s="1">
        <v>45771</v>
      </c>
      <c r="F1530" t="s">
        <v>3111</v>
      </c>
      <c r="G1530" s="1">
        <v>45346</v>
      </c>
      <c r="H1530" t="s">
        <v>47</v>
      </c>
      <c r="I1530" t="s">
        <v>63</v>
      </c>
      <c r="J1530" t="s">
        <v>67</v>
      </c>
      <c r="K1530">
        <v>3</v>
      </c>
      <c r="L1530" s="3">
        <f>Working_Data[[#This Row],[price2]]/Working_Data[[#This Row],[quantity]]</f>
        <v>97.14</v>
      </c>
      <c r="M1530" s="3">
        <v>291.42</v>
      </c>
      <c r="N1530" t="s">
        <v>28</v>
      </c>
      <c r="O1530">
        <v>18</v>
      </c>
      <c r="P1530" s="1">
        <v>45623</v>
      </c>
      <c r="Q1530">
        <v>105</v>
      </c>
      <c r="R1530" t="s">
        <v>43</v>
      </c>
      <c r="S1530">
        <v>4</v>
      </c>
      <c r="T1530" s="1">
        <v>45525</v>
      </c>
      <c r="U1530" t="s">
        <v>30</v>
      </c>
      <c r="V1530" t="str">
        <f>TEXT(WEEKDAY(Working_Data[[#This Row],[order_date]],1),"DDDD")</f>
        <v>Saturday</v>
      </c>
      <c r="W1530" t="str">
        <f>TEXT(Working_Data[[#This Row],[order_date]],"mmmm")</f>
        <v>February</v>
      </c>
      <c r="X1530" s="7">
        <f>Working_Data[[#This Row],[last_order_date]]-Working_Data[[#This Row],[signup_date]]</f>
        <v>-148</v>
      </c>
      <c r="Y1530" s="7">
        <f>IF(Working_Data[[#This Row],[churned]]="Active",1,0)</f>
        <v>0</v>
      </c>
      <c r="Z1530" s="7">
        <f>YEAR(Working_Data[[#This Row],[order_date]])</f>
        <v>2024</v>
      </c>
    </row>
    <row r="1531" spans="1:26" x14ac:dyDescent="0.25">
      <c r="A1531" t="s">
        <v>3112</v>
      </c>
      <c r="B1531" t="s">
        <v>45</v>
      </c>
      <c r="C1531" t="s">
        <v>82</v>
      </c>
      <c r="D1531" t="s">
        <v>32</v>
      </c>
      <c r="E1531" s="1">
        <v>45792</v>
      </c>
      <c r="F1531" t="s">
        <v>3113</v>
      </c>
      <c r="G1531" s="1">
        <v>45346</v>
      </c>
      <c r="H1531" t="s">
        <v>25</v>
      </c>
      <c r="I1531" t="s">
        <v>54</v>
      </c>
      <c r="J1531" t="s">
        <v>59</v>
      </c>
      <c r="K1531">
        <v>3</v>
      </c>
      <c r="L1531" s="3">
        <f>Working_Data[[#This Row],[price2]]/Working_Data[[#This Row],[quantity]]</f>
        <v>123.26333333333334</v>
      </c>
      <c r="M1531" s="3">
        <v>369.79</v>
      </c>
      <c r="N1531" t="s">
        <v>50</v>
      </c>
      <c r="O1531">
        <v>42</v>
      </c>
      <c r="P1531" s="1">
        <v>45852</v>
      </c>
      <c r="Q1531">
        <v>47</v>
      </c>
      <c r="R1531" t="s">
        <v>43</v>
      </c>
      <c r="S1531">
        <v>2</v>
      </c>
      <c r="T1531" s="1">
        <v>45749</v>
      </c>
      <c r="U1531" t="s">
        <v>60</v>
      </c>
      <c r="V1531" t="str">
        <f>TEXT(WEEKDAY(Working_Data[[#This Row],[order_date]],1),"DDDD")</f>
        <v>Saturday</v>
      </c>
      <c r="W1531" t="str">
        <f>TEXT(Working_Data[[#This Row],[order_date]],"mmmm")</f>
        <v>February</v>
      </c>
      <c r="X1531" s="7">
        <f>Working_Data[[#This Row],[last_order_date]]-Working_Data[[#This Row],[signup_date]]</f>
        <v>60</v>
      </c>
      <c r="Y1531" s="7">
        <f>IF(Working_Data[[#This Row],[churned]]="Active",1,0)</f>
        <v>0</v>
      </c>
      <c r="Z1531" s="7">
        <f>YEAR(Working_Data[[#This Row],[order_date]])</f>
        <v>2024</v>
      </c>
    </row>
    <row r="1532" spans="1:26" x14ac:dyDescent="0.25">
      <c r="A1532" t="s">
        <v>3114</v>
      </c>
      <c r="B1532" t="s">
        <v>38</v>
      </c>
      <c r="C1532" t="s">
        <v>82</v>
      </c>
      <c r="D1532" t="s">
        <v>77</v>
      </c>
      <c r="E1532" s="1">
        <v>45357</v>
      </c>
      <c r="F1532" t="s">
        <v>3115</v>
      </c>
      <c r="G1532" s="1">
        <v>45346</v>
      </c>
      <c r="H1532" t="s">
        <v>25</v>
      </c>
      <c r="I1532" t="s">
        <v>54</v>
      </c>
      <c r="J1532" t="s">
        <v>49</v>
      </c>
      <c r="K1532">
        <v>1</v>
      </c>
      <c r="L1532" s="3">
        <f>Working_Data[[#This Row],[price2]]/Working_Data[[#This Row],[quantity]]</f>
        <v>740.6</v>
      </c>
      <c r="M1532" s="3">
        <v>740.6</v>
      </c>
      <c r="N1532" t="s">
        <v>50</v>
      </c>
      <c r="O1532">
        <v>12</v>
      </c>
      <c r="P1532" s="1">
        <v>45695</v>
      </c>
      <c r="Q1532">
        <v>52</v>
      </c>
      <c r="R1532" t="s">
        <v>43</v>
      </c>
      <c r="S1532">
        <v>5</v>
      </c>
      <c r="T1532" s="1">
        <v>45763</v>
      </c>
      <c r="U1532" t="s">
        <v>36</v>
      </c>
      <c r="V1532" t="str">
        <f>TEXT(WEEKDAY(Working_Data[[#This Row],[order_date]],1),"DDDD")</f>
        <v>Saturday</v>
      </c>
      <c r="W1532" t="str">
        <f>TEXT(Working_Data[[#This Row],[order_date]],"mmmm")</f>
        <v>February</v>
      </c>
      <c r="X1532" s="7">
        <f>Working_Data[[#This Row],[last_order_date]]-Working_Data[[#This Row],[signup_date]]</f>
        <v>338</v>
      </c>
      <c r="Y1532" s="7">
        <f>IF(Working_Data[[#This Row],[churned]]="Active",1,0)</f>
        <v>0</v>
      </c>
      <c r="Z1532" s="7">
        <f>YEAR(Working_Data[[#This Row],[order_date]])</f>
        <v>2024</v>
      </c>
    </row>
    <row r="1533" spans="1:26" x14ac:dyDescent="0.25">
      <c r="A1533" t="s">
        <v>3116</v>
      </c>
      <c r="B1533" t="s">
        <v>21</v>
      </c>
      <c r="C1533" t="s">
        <v>82</v>
      </c>
      <c r="D1533" t="s">
        <v>23</v>
      </c>
      <c r="E1533" s="1">
        <v>45217</v>
      </c>
      <c r="F1533" t="s">
        <v>3117</v>
      </c>
      <c r="G1533" s="1">
        <v>45346</v>
      </c>
      <c r="H1533" t="s">
        <v>41</v>
      </c>
      <c r="I1533" t="s">
        <v>63</v>
      </c>
      <c r="J1533" t="s">
        <v>67</v>
      </c>
      <c r="K1533">
        <v>3</v>
      </c>
      <c r="L1533" s="3">
        <f>Working_Data[[#This Row],[price2]]/Working_Data[[#This Row],[quantity]]</f>
        <v>278.30666666666667</v>
      </c>
      <c r="M1533" s="3">
        <v>834.92</v>
      </c>
      <c r="N1533" t="s">
        <v>28</v>
      </c>
      <c r="O1533">
        <v>12</v>
      </c>
      <c r="P1533" s="1">
        <v>45815</v>
      </c>
      <c r="Q1533">
        <v>115</v>
      </c>
      <c r="R1533" t="s">
        <v>43</v>
      </c>
      <c r="S1533">
        <v>1</v>
      </c>
      <c r="T1533" s="1">
        <v>45868</v>
      </c>
      <c r="U1533" t="s">
        <v>30</v>
      </c>
      <c r="V1533" t="str">
        <f>TEXT(WEEKDAY(Working_Data[[#This Row],[order_date]],1),"DDDD")</f>
        <v>Saturday</v>
      </c>
      <c r="W1533" t="str">
        <f>TEXT(Working_Data[[#This Row],[order_date]],"mmmm")</f>
        <v>February</v>
      </c>
      <c r="X1533" s="7">
        <f>Working_Data[[#This Row],[last_order_date]]-Working_Data[[#This Row],[signup_date]]</f>
        <v>598</v>
      </c>
      <c r="Y1533" s="7">
        <f>IF(Working_Data[[#This Row],[churned]]="Active",1,0)</f>
        <v>0</v>
      </c>
      <c r="Z1533" s="7">
        <f>YEAR(Working_Data[[#This Row],[order_date]])</f>
        <v>2024</v>
      </c>
    </row>
    <row r="1534" spans="1:26" x14ac:dyDescent="0.25">
      <c r="A1534" t="s">
        <v>3118</v>
      </c>
      <c r="B1534" t="s">
        <v>21</v>
      </c>
      <c r="C1534" t="s">
        <v>22</v>
      </c>
      <c r="D1534" t="s">
        <v>56</v>
      </c>
      <c r="E1534" s="1">
        <v>45712</v>
      </c>
      <c r="F1534" t="s">
        <v>3119</v>
      </c>
      <c r="G1534" s="1">
        <v>45346</v>
      </c>
      <c r="H1534" t="s">
        <v>41</v>
      </c>
      <c r="I1534" t="s">
        <v>63</v>
      </c>
      <c r="J1534" t="s">
        <v>67</v>
      </c>
      <c r="K1534">
        <v>5</v>
      </c>
      <c r="L1534" s="3">
        <f>Working_Data[[#This Row],[price2]]/Working_Data[[#This Row],[quantity]]</f>
        <v>30.901999999999997</v>
      </c>
      <c r="M1534" s="3">
        <v>154.51</v>
      </c>
      <c r="N1534" t="s">
        <v>35</v>
      </c>
      <c r="O1534">
        <v>50</v>
      </c>
      <c r="P1534" s="1">
        <v>45860</v>
      </c>
      <c r="Q1534">
        <v>421</v>
      </c>
      <c r="R1534" t="s">
        <v>29</v>
      </c>
      <c r="S1534">
        <v>5</v>
      </c>
      <c r="T1534" s="1">
        <v>45657</v>
      </c>
      <c r="U1534" t="s">
        <v>30</v>
      </c>
      <c r="V1534" t="str">
        <f>TEXT(WEEKDAY(Working_Data[[#This Row],[order_date]],1),"DDDD")</f>
        <v>Saturday</v>
      </c>
      <c r="W1534" t="str">
        <f>TEXT(Working_Data[[#This Row],[order_date]],"mmmm")</f>
        <v>February</v>
      </c>
      <c r="X1534" s="7">
        <f>Working_Data[[#This Row],[last_order_date]]-Working_Data[[#This Row],[signup_date]]</f>
        <v>148</v>
      </c>
      <c r="Y1534" s="7">
        <f>IF(Working_Data[[#This Row],[churned]]="Active",1,0)</f>
        <v>1</v>
      </c>
      <c r="Z1534" s="7">
        <f>YEAR(Working_Data[[#This Row],[order_date]])</f>
        <v>2024</v>
      </c>
    </row>
    <row r="1535" spans="1:26" x14ac:dyDescent="0.25">
      <c r="A1535" t="s">
        <v>3120</v>
      </c>
      <c r="B1535" t="s">
        <v>38</v>
      </c>
      <c r="C1535" t="s">
        <v>22</v>
      </c>
      <c r="D1535" t="s">
        <v>23</v>
      </c>
      <c r="E1535" s="1">
        <v>45371</v>
      </c>
      <c r="F1535" t="s">
        <v>3121</v>
      </c>
      <c r="G1535" s="1">
        <v>45346</v>
      </c>
      <c r="H1535" t="s">
        <v>47</v>
      </c>
      <c r="I1535" t="s">
        <v>54</v>
      </c>
      <c r="J1535" t="s">
        <v>49</v>
      </c>
      <c r="K1535">
        <v>5</v>
      </c>
      <c r="L1535" s="3">
        <f>Working_Data[[#This Row],[price2]]/Working_Data[[#This Row],[quantity]]</f>
        <v>51.326000000000001</v>
      </c>
      <c r="M1535" s="3">
        <v>256.63</v>
      </c>
      <c r="N1535" t="s">
        <v>35</v>
      </c>
      <c r="O1535">
        <v>30</v>
      </c>
      <c r="P1535" s="1">
        <v>45691</v>
      </c>
      <c r="Q1535">
        <v>236</v>
      </c>
      <c r="R1535" t="s">
        <v>43</v>
      </c>
      <c r="S1535">
        <v>3</v>
      </c>
      <c r="T1535" s="1">
        <v>45905</v>
      </c>
      <c r="U1535" t="s">
        <v>36</v>
      </c>
      <c r="V1535" t="str">
        <f>TEXT(WEEKDAY(Working_Data[[#This Row],[order_date]],1),"DDDD")</f>
        <v>Saturday</v>
      </c>
      <c r="W1535" t="str">
        <f>TEXT(Working_Data[[#This Row],[order_date]],"mmmm")</f>
        <v>February</v>
      </c>
      <c r="X1535" s="7">
        <f>Working_Data[[#This Row],[last_order_date]]-Working_Data[[#This Row],[signup_date]]</f>
        <v>320</v>
      </c>
      <c r="Y1535" s="7">
        <f>IF(Working_Data[[#This Row],[churned]]="Active",1,0)</f>
        <v>0</v>
      </c>
      <c r="Z1535" s="7">
        <f>YEAR(Working_Data[[#This Row],[order_date]])</f>
        <v>2024</v>
      </c>
    </row>
    <row r="1536" spans="1:26" x14ac:dyDescent="0.25">
      <c r="A1536" t="s">
        <v>3122</v>
      </c>
      <c r="B1536" t="s">
        <v>38</v>
      </c>
      <c r="C1536" t="s">
        <v>39</v>
      </c>
      <c r="D1536" t="s">
        <v>23</v>
      </c>
      <c r="E1536" s="1">
        <v>45324</v>
      </c>
      <c r="F1536" t="s">
        <v>3123</v>
      </c>
      <c r="G1536" s="1">
        <v>45346</v>
      </c>
      <c r="H1536" t="s">
        <v>41</v>
      </c>
      <c r="I1536" t="s">
        <v>63</v>
      </c>
      <c r="J1536" t="s">
        <v>27</v>
      </c>
      <c r="K1536">
        <v>3</v>
      </c>
      <c r="L1536" s="3">
        <f>Working_Data[[#This Row],[price2]]/Working_Data[[#This Row],[quantity]]</f>
        <v>69.736666666666665</v>
      </c>
      <c r="M1536" s="3">
        <v>209.21</v>
      </c>
      <c r="N1536" t="s">
        <v>28</v>
      </c>
      <c r="O1536">
        <v>26</v>
      </c>
      <c r="P1536" s="1">
        <v>45821</v>
      </c>
      <c r="Q1536">
        <v>203</v>
      </c>
      <c r="R1536" t="s">
        <v>29</v>
      </c>
      <c r="S1536">
        <v>5</v>
      </c>
      <c r="T1536" s="1">
        <v>45613</v>
      </c>
      <c r="U1536" t="s">
        <v>60</v>
      </c>
      <c r="V1536" t="str">
        <f>TEXT(WEEKDAY(Working_Data[[#This Row],[order_date]],1),"DDDD")</f>
        <v>Saturday</v>
      </c>
      <c r="W1536" t="str">
        <f>TEXT(Working_Data[[#This Row],[order_date]],"mmmm")</f>
        <v>February</v>
      </c>
      <c r="X1536" s="7">
        <f>Working_Data[[#This Row],[last_order_date]]-Working_Data[[#This Row],[signup_date]]</f>
        <v>497</v>
      </c>
      <c r="Y1536" s="7">
        <f>IF(Working_Data[[#This Row],[churned]]="Active",1,0)</f>
        <v>1</v>
      </c>
      <c r="Z1536" s="7">
        <f>YEAR(Working_Data[[#This Row],[order_date]])</f>
        <v>2024</v>
      </c>
    </row>
    <row r="1537" spans="1:26" x14ac:dyDescent="0.25">
      <c r="A1537" t="s">
        <v>3124</v>
      </c>
      <c r="B1537" t="s">
        <v>21</v>
      </c>
      <c r="C1537" t="s">
        <v>39</v>
      </c>
      <c r="D1537" t="s">
        <v>77</v>
      </c>
      <c r="E1537" s="1">
        <v>45219</v>
      </c>
      <c r="F1537" t="s">
        <v>3125</v>
      </c>
      <c r="G1537" s="1">
        <v>45346</v>
      </c>
      <c r="H1537" t="s">
        <v>47</v>
      </c>
      <c r="I1537" t="s">
        <v>26</v>
      </c>
      <c r="J1537" t="s">
        <v>67</v>
      </c>
      <c r="K1537">
        <v>1</v>
      </c>
      <c r="L1537" s="3">
        <f>Working_Data[[#This Row],[price2]]/Working_Data[[#This Row],[quantity]]</f>
        <v>624.23</v>
      </c>
      <c r="M1537" s="3">
        <v>624.23</v>
      </c>
      <c r="N1537" t="s">
        <v>35</v>
      </c>
      <c r="O1537">
        <v>19</v>
      </c>
      <c r="P1537" s="1">
        <v>45966</v>
      </c>
      <c r="Q1537">
        <v>214</v>
      </c>
      <c r="R1537" t="s">
        <v>29</v>
      </c>
      <c r="S1537">
        <v>4</v>
      </c>
      <c r="T1537" s="1">
        <v>45802</v>
      </c>
      <c r="U1537" t="s">
        <v>60</v>
      </c>
      <c r="V1537" t="str">
        <f>TEXT(WEEKDAY(Working_Data[[#This Row],[order_date]],1),"DDDD")</f>
        <v>Saturday</v>
      </c>
      <c r="W1537" t="str">
        <f>TEXT(Working_Data[[#This Row],[order_date]],"mmmm")</f>
        <v>February</v>
      </c>
      <c r="X1537" s="7">
        <f>Working_Data[[#This Row],[last_order_date]]-Working_Data[[#This Row],[signup_date]]</f>
        <v>747</v>
      </c>
      <c r="Y1537" s="7">
        <f>IF(Working_Data[[#This Row],[churned]]="Active",1,0)</f>
        <v>1</v>
      </c>
      <c r="Z1537" s="7">
        <f>YEAR(Working_Data[[#This Row],[order_date]])</f>
        <v>2024</v>
      </c>
    </row>
    <row r="1538" spans="1:26" x14ac:dyDescent="0.25">
      <c r="A1538" t="s">
        <v>3126</v>
      </c>
      <c r="B1538" t="s">
        <v>38</v>
      </c>
      <c r="C1538" t="s">
        <v>82</v>
      </c>
      <c r="D1538" t="s">
        <v>56</v>
      </c>
      <c r="E1538" s="1">
        <v>45468</v>
      </c>
      <c r="F1538" t="s">
        <v>3127</v>
      </c>
      <c r="G1538" s="1">
        <v>45346</v>
      </c>
      <c r="H1538" t="s">
        <v>58</v>
      </c>
      <c r="I1538" t="s">
        <v>42</v>
      </c>
      <c r="J1538" t="s">
        <v>59</v>
      </c>
      <c r="K1538">
        <v>2</v>
      </c>
      <c r="L1538" s="3">
        <f>Working_Data[[#This Row],[price2]]/Working_Data[[#This Row],[quantity]]</f>
        <v>485.20499999999998</v>
      </c>
      <c r="M1538" s="3">
        <v>970.41</v>
      </c>
      <c r="N1538" t="s">
        <v>28</v>
      </c>
      <c r="O1538">
        <v>24</v>
      </c>
      <c r="P1538" s="1">
        <v>45516</v>
      </c>
      <c r="Q1538">
        <v>478</v>
      </c>
      <c r="R1538" t="s">
        <v>43</v>
      </c>
      <c r="S1538">
        <v>1</v>
      </c>
      <c r="T1538" s="1">
        <v>45811</v>
      </c>
      <c r="U1538" t="s">
        <v>36</v>
      </c>
      <c r="V1538" t="str">
        <f>TEXT(WEEKDAY(Working_Data[[#This Row],[order_date]],1),"DDDD")</f>
        <v>Saturday</v>
      </c>
      <c r="W1538" t="str">
        <f>TEXT(Working_Data[[#This Row],[order_date]],"mmmm")</f>
        <v>February</v>
      </c>
      <c r="X1538" s="7">
        <f>Working_Data[[#This Row],[last_order_date]]-Working_Data[[#This Row],[signup_date]]</f>
        <v>48</v>
      </c>
      <c r="Y1538" s="7">
        <f>IF(Working_Data[[#This Row],[churned]]="Active",1,0)</f>
        <v>0</v>
      </c>
      <c r="Z1538" s="7">
        <f>YEAR(Working_Data[[#This Row],[order_date]])</f>
        <v>2024</v>
      </c>
    </row>
    <row r="1539" spans="1:26" x14ac:dyDescent="0.25">
      <c r="A1539" t="s">
        <v>3128</v>
      </c>
      <c r="B1539" t="s">
        <v>21</v>
      </c>
      <c r="C1539" t="s">
        <v>39</v>
      </c>
      <c r="D1539" t="s">
        <v>56</v>
      </c>
      <c r="E1539" s="1">
        <v>45087</v>
      </c>
      <c r="F1539" t="s">
        <v>3129</v>
      </c>
      <c r="G1539" s="1">
        <v>45346</v>
      </c>
      <c r="H1539" t="s">
        <v>34</v>
      </c>
      <c r="I1539" t="s">
        <v>26</v>
      </c>
      <c r="J1539" t="s">
        <v>27</v>
      </c>
      <c r="K1539">
        <v>5</v>
      </c>
      <c r="L1539" s="3">
        <f>Working_Data[[#This Row],[price2]]/Working_Data[[#This Row],[quantity]]</f>
        <v>245.82399999999998</v>
      </c>
      <c r="M1539" s="3">
        <v>1229.1199999999999</v>
      </c>
      <c r="N1539" t="s">
        <v>28</v>
      </c>
      <c r="O1539">
        <v>17</v>
      </c>
      <c r="P1539" s="1">
        <v>45683</v>
      </c>
      <c r="Q1539">
        <v>361</v>
      </c>
      <c r="R1539" t="s">
        <v>43</v>
      </c>
      <c r="S1539">
        <v>2</v>
      </c>
      <c r="T1539" s="1">
        <v>45576</v>
      </c>
      <c r="U1539" t="s">
        <v>60</v>
      </c>
      <c r="V1539" t="str">
        <f>TEXT(WEEKDAY(Working_Data[[#This Row],[order_date]],1),"DDDD")</f>
        <v>Saturday</v>
      </c>
      <c r="W1539" t="str">
        <f>TEXT(Working_Data[[#This Row],[order_date]],"mmmm")</f>
        <v>February</v>
      </c>
      <c r="X1539" s="7">
        <f>Working_Data[[#This Row],[last_order_date]]-Working_Data[[#This Row],[signup_date]]</f>
        <v>596</v>
      </c>
      <c r="Y1539" s="7">
        <f>IF(Working_Data[[#This Row],[churned]]="Active",1,0)</f>
        <v>0</v>
      </c>
      <c r="Z1539" s="7">
        <f>YEAR(Working_Data[[#This Row],[order_date]])</f>
        <v>2024</v>
      </c>
    </row>
    <row r="1540" spans="1:26" x14ac:dyDescent="0.25">
      <c r="A1540" t="s">
        <v>3130</v>
      </c>
      <c r="B1540" t="s">
        <v>45</v>
      </c>
      <c r="C1540" t="s">
        <v>82</v>
      </c>
      <c r="D1540" t="s">
        <v>77</v>
      </c>
      <c r="E1540" s="1">
        <v>45290</v>
      </c>
      <c r="F1540" t="s">
        <v>3131</v>
      </c>
      <c r="G1540" s="1">
        <v>45346</v>
      </c>
      <c r="H1540" t="s">
        <v>34</v>
      </c>
      <c r="I1540" t="s">
        <v>48</v>
      </c>
      <c r="J1540" t="s">
        <v>64</v>
      </c>
      <c r="K1540">
        <v>3</v>
      </c>
      <c r="L1540" s="3">
        <f>Working_Data[[#This Row],[price2]]/Working_Data[[#This Row],[quantity]]</f>
        <v>45.476666666666667</v>
      </c>
      <c r="M1540" s="3">
        <v>136.43</v>
      </c>
      <c r="N1540" t="s">
        <v>50</v>
      </c>
      <c r="O1540">
        <v>20</v>
      </c>
      <c r="P1540" s="1">
        <v>45765</v>
      </c>
      <c r="Q1540">
        <v>474</v>
      </c>
      <c r="R1540" t="s">
        <v>43</v>
      </c>
      <c r="S1540">
        <v>2</v>
      </c>
      <c r="T1540" s="1">
        <v>45999</v>
      </c>
      <c r="U1540" t="s">
        <v>60</v>
      </c>
      <c r="V1540" t="str">
        <f>TEXT(WEEKDAY(Working_Data[[#This Row],[order_date]],1),"DDDD")</f>
        <v>Saturday</v>
      </c>
      <c r="W1540" t="str">
        <f>TEXT(Working_Data[[#This Row],[order_date]],"mmmm")</f>
        <v>February</v>
      </c>
      <c r="X1540" s="7">
        <f>Working_Data[[#This Row],[last_order_date]]-Working_Data[[#This Row],[signup_date]]</f>
        <v>475</v>
      </c>
      <c r="Y1540" s="7">
        <f>IF(Working_Data[[#This Row],[churned]]="Active",1,0)</f>
        <v>0</v>
      </c>
      <c r="Z1540" s="7">
        <f>YEAR(Working_Data[[#This Row],[order_date]])</f>
        <v>2024</v>
      </c>
    </row>
    <row r="1541" spans="1:26" x14ac:dyDescent="0.25">
      <c r="A1541" t="s">
        <v>3132</v>
      </c>
      <c r="B1541" t="s">
        <v>21</v>
      </c>
      <c r="C1541" t="s">
        <v>82</v>
      </c>
      <c r="D1541" t="s">
        <v>23</v>
      </c>
      <c r="E1541" s="1">
        <v>45660</v>
      </c>
      <c r="F1541" t="s">
        <v>3133</v>
      </c>
      <c r="G1541" s="1">
        <v>45346</v>
      </c>
      <c r="H1541" t="s">
        <v>25</v>
      </c>
      <c r="I1541" t="s">
        <v>48</v>
      </c>
      <c r="J1541" t="s">
        <v>59</v>
      </c>
      <c r="K1541">
        <v>3</v>
      </c>
      <c r="L1541" s="3">
        <f>Working_Data[[#This Row],[price2]]/Working_Data[[#This Row],[quantity]]</f>
        <v>97.523333333333326</v>
      </c>
      <c r="M1541" s="3">
        <v>292.57</v>
      </c>
      <c r="N1541" t="s">
        <v>35</v>
      </c>
      <c r="O1541">
        <v>36</v>
      </c>
      <c r="P1541" s="1">
        <v>45798</v>
      </c>
      <c r="Q1541">
        <v>167</v>
      </c>
      <c r="R1541" t="s">
        <v>43</v>
      </c>
      <c r="S1541">
        <v>4</v>
      </c>
      <c r="T1541" s="1">
        <v>45638</v>
      </c>
      <c r="U1541" t="s">
        <v>60</v>
      </c>
      <c r="V1541" t="str">
        <f>TEXT(WEEKDAY(Working_Data[[#This Row],[order_date]],1),"DDDD")</f>
        <v>Saturday</v>
      </c>
      <c r="W1541" t="str">
        <f>TEXT(Working_Data[[#This Row],[order_date]],"mmmm")</f>
        <v>February</v>
      </c>
      <c r="X1541" s="7">
        <f>Working_Data[[#This Row],[last_order_date]]-Working_Data[[#This Row],[signup_date]]</f>
        <v>138</v>
      </c>
      <c r="Y1541" s="7">
        <f>IF(Working_Data[[#This Row],[churned]]="Active",1,0)</f>
        <v>0</v>
      </c>
      <c r="Z1541" s="7">
        <f>YEAR(Working_Data[[#This Row],[order_date]])</f>
        <v>2024</v>
      </c>
    </row>
    <row r="1542" spans="1:26" x14ac:dyDescent="0.25">
      <c r="A1542" t="s">
        <v>3134</v>
      </c>
      <c r="B1542" t="s">
        <v>45</v>
      </c>
      <c r="C1542" t="s">
        <v>22</v>
      </c>
      <c r="D1542" t="s">
        <v>56</v>
      </c>
      <c r="E1542" s="1">
        <v>45526</v>
      </c>
      <c r="F1542" t="s">
        <v>3135</v>
      </c>
      <c r="G1542" s="1">
        <v>45347</v>
      </c>
      <c r="H1542" t="s">
        <v>47</v>
      </c>
      <c r="I1542" t="s">
        <v>48</v>
      </c>
      <c r="J1542" t="s">
        <v>64</v>
      </c>
      <c r="K1542">
        <v>1</v>
      </c>
      <c r="L1542" s="3">
        <f>Working_Data[[#This Row],[price2]]/Working_Data[[#This Row],[quantity]]</f>
        <v>646.95000000000005</v>
      </c>
      <c r="M1542" s="3">
        <v>646.95000000000005</v>
      </c>
      <c r="N1542" t="s">
        <v>28</v>
      </c>
      <c r="O1542">
        <v>23</v>
      </c>
      <c r="P1542" s="1">
        <v>45875</v>
      </c>
      <c r="Q1542">
        <v>473</v>
      </c>
      <c r="R1542" t="s">
        <v>29</v>
      </c>
      <c r="S1542">
        <v>1</v>
      </c>
      <c r="T1542" s="1">
        <v>45675</v>
      </c>
      <c r="U1542" t="s">
        <v>30</v>
      </c>
      <c r="V1542" t="str">
        <f>TEXT(WEEKDAY(Working_Data[[#This Row],[order_date]],1),"DDDD")</f>
        <v>Sunday</v>
      </c>
      <c r="W1542" t="str">
        <f>TEXT(Working_Data[[#This Row],[order_date]],"mmmm")</f>
        <v>February</v>
      </c>
      <c r="X1542" s="7">
        <f>Working_Data[[#This Row],[last_order_date]]-Working_Data[[#This Row],[signup_date]]</f>
        <v>349</v>
      </c>
      <c r="Y1542" s="7">
        <f>IF(Working_Data[[#This Row],[churned]]="Active",1,0)</f>
        <v>1</v>
      </c>
      <c r="Z1542" s="7">
        <f>YEAR(Working_Data[[#This Row],[order_date]])</f>
        <v>2024</v>
      </c>
    </row>
    <row r="1543" spans="1:26" x14ac:dyDescent="0.25">
      <c r="A1543" t="s">
        <v>3136</v>
      </c>
      <c r="B1543" t="s">
        <v>45</v>
      </c>
      <c r="C1543" t="s">
        <v>82</v>
      </c>
      <c r="D1543" t="s">
        <v>23</v>
      </c>
      <c r="E1543" s="1">
        <v>45509</v>
      </c>
      <c r="F1543" t="s">
        <v>3137</v>
      </c>
      <c r="G1543" s="1">
        <v>45347</v>
      </c>
      <c r="H1543" t="s">
        <v>25</v>
      </c>
      <c r="I1543" t="s">
        <v>48</v>
      </c>
      <c r="J1543" t="s">
        <v>64</v>
      </c>
      <c r="K1543">
        <v>3</v>
      </c>
      <c r="L1543" s="3">
        <f>Working_Data[[#This Row],[price2]]/Working_Data[[#This Row],[quantity]]</f>
        <v>391.4666666666667</v>
      </c>
      <c r="M1543" s="3">
        <v>1174.4000000000001</v>
      </c>
      <c r="N1543" t="s">
        <v>35</v>
      </c>
      <c r="O1543">
        <v>41</v>
      </c>
      <c r="P1543" s="1">
        <v>45303</v>
      </c>
      <c r="Q1543">
        <v>82</v>
      </c>
      <c r="R1543" t="s">
        <v>29</v>
      </c>
      <c r="S1543">
        <v>3</v>
      </c>
      <c r="T1543" s="1">
        <v>45639</v>
      </c>
      <c r="U1543" t="s">
        <v>36</v>
      </c>
      <c r="V1543" t="str">
        <f>TEXT(WEEKDAY(Working_Data[[#This Row],[order_date]],1),"DDDD")</f>
        <v>Sunday</v>
      </c>
      <c r="W1543" t="str">
        <f>TEXT(Working_Data[[#This Row],[order_date]],"mmmm")</f>
        <v>February</v>
      </c>
      <c r="X1543" s="7">
        <f>Working_Data[[#This Row],[last_order_date]]-Working_Data[[#This Row],[signup_date]]</f>
        <v>-206</v>
      </c>
      <c r="Y1543" s="7">
        <f>IF(Working_Data[[#This Row],[churned]]="Active",1,0)</f>
        <v>1</v>
      </c>
      <c r="Z1543" s="7">
        <f>YEAR(Working_Data[[#This Row],[order_date]])</f>
        <v>2024</v>
      </c>
    </row>
    <row r="1544" spans="1:26" x14ac:dyDescent="0.25">
      <c r="A1544" t="s">
        <v>3138</v>
      </c>
      <c r="B1544" t="s">
        <v>21</v>
      </c>
      <c r="C1544" t="s">
        <v>39</v>
      </c>
      <c r="D1544" t="s">
        <v>23</v>
      </c>
      <c r="E1544" s="1">
        <v>45464</v>
      </c>
      <c r="F1544" t="s">
        <v>3139</v>
      </c>
      <c r="G1544" s="1">
        <v>45347</v>
      </c>
      <c r="H1544" t="s">
        <v>41</v>
      </c>
      <c r="I1544" t="s">
        <v>54</v>
      </c>
      <c r="J1544" t="s">
        <v>27</v>
      </c>
      <c r="K1544">
        <v>1</v>
      </c>
      <c r="L1544" s="3">
        <f>Working_Data[[#This Row],[price2]]/Working_Data[[#This Row],[quantity]]</f>
        <v>1444.27</v>
      </c>
      <c r="M1544" s="3">
        <v>1444.27</v>
      </c>
      <c r="N1544" t="s">
        <v>28</v>
      </c>
      <c r="O1544">
        <v>12</v>
      </c>
      <c r="P1544" s="1">
        <v>45683</v>
      </c>
      <c r="Q1544">
        <v>144</v>
      </c>
      <c r="R1544" t="s">
        <v>43</v>
      </c>
      <c r="S1544">
        <v>5</v>
      </c>
      <c r="T1544" s="1">
        <v>45558</v>
      </c>
      <c r="U1544" t="s">
        <v>60</v>
      </c>
      <c r="V1544" t="str">
        <f>TEXT(WEEKDAY(Working_Data[[#This Row],[order_date]],1),"DDDD")</f>
        <v>Sunday</v>
      </c>
      <c r="W1544" t="str">
        <f>TEXT(Working_Data[[#This Row],[order_date]],"mmmm")</f>
        <v>February</v>
      </c>
      <c r="X1544" s="7">
        <f>Working_Data[[#This Row],[last_order_date]]-Working_Data[[#This Row],[signup_date]]</f>
        <v>219</v>
      </c>
      <c r="Y1544" s="7">
        <f>IF(Working_Data[[#This Row],[churned]]="Active",1,0)</f>
        <v>0</v>
      </c>
      <c r="Z1544" s="7">
        <f>YEAR(Working_Data[[#This Row],[order_date]])</f>
        <v>2024</v>
      </c>
    </row>
    <row r="1545" spans="1:26" x14ac:dyDescent="0.25">
      <c r="A1545" t="s">
        <v>3140</v>
      </c>
      <c r="B1545" t="s">
        <v>38</v>
      </c>
      <c r="C1545" t="s">
        <v>22</v>
      </c>
      <c r="D1545" t="s">
        <v>32</v>
      </c>
      <c r="E1545" s="1">
        <v>45481</v>
      </c>
      <c r="F1545" t="s">
        <v>3141</v>
      </c>
      <c r="G1545" s="1">
        <v>45347</v>
      </c>
      <c r="H1545" t="s">
        <v>34</v>
      </c>
      <c r="I1545" t="s">
        <v>48</v>
      </c>
      <c r="J1545" t="s">
        <v>27</v>
      </c>
      <c r="K1545">
        <v>2</v>
      </c>
      <c r="L1545" s="3">
        <f>Working_Data[[#This Row],[price2]]/Working_Data[[#This Row],[quantity]]</f>
        <v>454.03500000000003</v>
      </c>
      <c r="M1545" s="3">
        <v>908.07</v>
      </c>
      <c r="N1545" t="s">
        <v>28</v>
      </c>
      <c r="O1545">
        <v>13</v>
      </c>
      <c r="P1545" s="1">
        <v>45588</v>
      </c>
      <c r="Q1545">
        <v>223</v>
      </c>
      <c r="R1545" t="s">
        <v>29</v>
      </c>
      <c r="S1545">
        <v>2</v>
      </c>
      <c r="T1545" s="1">
        <v>45553</v>
      </c>
      <c r="U1545" t="s">
        <v>36</v>
      </c>
      <c r="V1545" t="str">
        <f>TEXT(WEEKDAY(Working_Data[[#This Row],[order_date]],1),"DDDD")</f>
        <v>Sunday</v>
      </c>
      <c r="W1545" t="str">
        <f>TEXT(Working_Data[[#This Row],[order_date]],"mmmm")</f>
        <v>February</v>
      </c>
      <c r="X1545" s="7">
        <f>Working_Data[[#This Row],[last_order_date]]-Working_Data[[#This Row],[signup_date]]</f>
        <v>107</v>
      </c>
      <c r="Y1545" s="7">
        <f>IF(Working_Data[[#This Row],[churned]]="Active",1,0)</f>
        <v>1</v>
      </c>
      <c r="Z1545" s="7">
        <f>YEAR(Working_Data[[#This Row],[order_date]])</f>
        <v>2024</v>
      </c>
    </row>
    <row r="1546" spans="1:26" x14ac:dyDescent="0.25">
      <c r="A1546" t="s">
        <v>3142</v>
      </c>
      <c r="B1546" t="s">
        <v>21</v>
      </c>
      <c r="C1546" t="s">
        <v>22</v>
      </c>
      <c r="D1546" t="s">
        <v>56</v>
      </c>
      <c r="E1546" s="1">
        <v>45580</v>
      </c>
      <c r="F1546" t="s">
        <v>3143</v>
      </c>
      <c r="G1546" s="1">
        <v>45347</v>
      </c>
      <c r="H1546" t="s">
        <v>47</v>
      </c>
      <c r="I1546" t="s">
        <v>26</v>
      </c>
      <c r="J1546" t="s">
        <v>59</v>
      </c>
      <c r="K1546">
        <v>5</v>
      </c>
      <c r="L1546" s="3">
        <f>Working_Data[[#This Row],[price2]]/Working_Data[[#This Row],[quantity]]</f>
        <v>217.88600000000002</v>
      </c>
      <c r="M1546" s="3">
        <v>1089.43</v>
      </c>
      <c r="N1546" t="s">
        <v>50</v>
      </c>
      <c r="O1546">
        <v>37</v>
      </c>
      <c r="P1546" s="1">
        <v>45624</v>
      </c>
      <c r="Q1546">
        <v>265</v>
      </c>
      <c r="R1546" t="s">
        <v>43</v>
      </c>
      <c r="S1546">
        <v>4</v>
      </c>
      <c r="T1546" s="1">
        <v>45773</v>
      </c>
      <c r="U1546" t="s">
        <v>60</v>
      </c>
      <c r="V1546" t="str">
        <f>TEXT(WEEKDAY(Working_Data[[#This Row],[order_date]],1),"DDDD")</f>
        <v>Sunday</v>
      </c>
      <c r="W1546" t="str">
        <f>TEXT(Working_Data[[#This Row],[order_date]],"mmmm")</f>
        <v>February</v>
      </c>
      <c r="X1546" s="7">
        <f>Working_Data[[#This Row],[last_order_date]]-Working_Data[[#This Row],[signup_date]]</f>
        <v>44</v>
      </c>
      <c r="Y1546" s="7">
        <f>IF(Working_Data[[#This Row],[churned]]="Active",1,0)</f>
        <v>0</v>
      </c>
      <c r="Z1546" s="7">
        <f>YEAR(Working_Data[[#This Row],[order_date]])</f>
        <v>2024</v>
      </c>
    </row>
    <row r="1547" spans="1:26" x14ac:dyDescent="0.25">
      <c r="A1547" t="s">
        <v>3144</v>
      </c>
      <c r="B1547" t="s">
        <v>38</v>
      </c>
      <c r="C1547" t="s">
        <v>22</v>
      </c>
      <c r="D1547" t="s">
        <v>56</v>
      </c>
      <c r="E1547" s="1">
        <v>45537</v>
      </c>
      <c r="F1547" t="s">
        <v>3145</v>
      </c>
      <c r="G1547" s="1">
        <v>45347</v>
      </c>
      <c r="H1547" t="s">
        <v>34</v>
      </c>
      <c r="I1547" t="s">
        <v>54</v>
      </c>
      <c r="J1547" t="s">
        <v>27</v>
      </c>
      <c r="K1547">
        <v>2</v>
      </c>
      <c r="L1547" s="3">
        <f>Working_Data[[#This Row],[price2]]/Working_Data[[#This Row],[quantity]]</f>
        <v>475.77</v>
      </c>
      <c r="M1547" s="3">
        <v>951.54</v>
      </c>
      <c r="N1547" t="s">
        <v>50</v>
      </c>
      <c r="O1547">
        <v>24</v>
      </c>
      <c r="P1547" s="1">
        <v>45696</v>
      </c>
      <c r="Q1547">
        <v>101</v>
      </c>
      <c r="R1547" t="s">
        <v>29</v>
      </c>
      <c r="S1547">
        <v>3</v>
      </c>
      <c r="T1547" s="1">
        <v>45638</v>
      </c>
      <c r="U1547" t="s">
        <v>60</v>
      </c>
      <c r="V1547" t="str">
        <f>TEXT(WEEKDAY(Working_Data[[#This Row],[order_date]],1),"DDDD")</f>
        <v>Sunday</v>
      </c>
      <c r="W1547" t="str">
        <f>TEXT(Working_Data[[#This Row],[order_date]],"mmmm")</f>
        <v>February</v>
      </c>
      <c r="X1547" s="7">
        <f>Working_Data[[#This Row],[last_order_date]]-Working_Data[[#This Row],[signup_date]]</f>
        <v>159</v>
      </c>
      <c r="Y1547" s="7">
        <f>IF(Working_Data[[#This Row],[churned]]="Active",1,0)</f>
        <v>1</v>
      </c>
      <c r="Z1547" s="7">
        <f>YEAR(Working_Data[[#This Row],[order_date]])</f>
        <v>2024</v>
      </c>
    </row>
    <row r="1548" spans="1:26" x14ac:dyDescent="0.25">
      <c r="A1548" t="s">
        <v>3146</v>
      </c>
      <c r="B1548" t="s">
        <v>38</v>
      </c>
      <c r="C1548" t="s">
        <v>39</v>
      </c>
      <c r="D1548" t="s">
        <v>32</v>
      </c>
      <c r="E1548" s="1">
        <v>45464</v>
      </c>
      <c r="F1548" t="s">
        <v>3147</v>
      </c>
      <c r="G1548" s="1">
        <v>45347</v>
      </c>
      <c r="H1548" t="s">
        <v>47</v>
      </c>
      <c r="I1548" t="s">
        <v>42</v>
      </c>
      <c r="J1548" t="s">
        <v>59</v>
      </c>
      <c r="K1548">
        <v>1</v>
      </c>
      <c r="L1548" s="3">
        <f>Working_Data[[#This Row],[price2]]/Working_Data[[#This Row],[quantity]]</f>
        <v>1275.47</v>
      </c>
      <c r="M1548" s="3">
        <v>1275.47</v>
      </c>
      <c r="N1548" t="s">
        <v>50</v>
      </c>
      <c r="O1548">
        <v>41</v>
      </c>
      <c r="P1548" s="1">
        <v>45829</v>
      </c>
      <c r="Q1548">
        <v>236</v>
      </c>
      <c r="R1548" t="s">
        <v>43</v>
      </c>
      <c r="S1548">
        <v>5</v>
      </c>
      <c r="T1548" s="1">
        <v>45714</v>
      </c>
      <c r="U1548" t="s">
        <v>36</v>
      </c>
      <c r="V1548" t="str">
        <f>TEXT(WEEKDAY(Working_Data[[#This Row],[order_date]],1),"DDDD")</f>
        <v>Sunday</v>
      </c>
      <c r="W1548" t="str">
        <f>TEXT(Working_Data[[#This Row],[order_date]],"mmmm")</f>
        <v>February</v>
      </c>
      <c r="X1548" s="7">
        <f>Working_Data[[#This Row],[last_order_date]]-Working_Data[[#This Row],[signup_date]]</f>
        <v>365</v>
      </c>
      <c r="Y1548" s="7">
        <f>IF(Working_Data[[#This Row],[churned]]="Active",1,0)</f>
        <v>0</v>
      </c>
      <c r="Z1548" s="7">
        <f>YEAR(Working_Data[[#This Row],[order_date]])</f>
        <v>2024</v>
      </c>
    </row>
    <row r="1549" spans="1:26" x14ac:dyDescent="0.25">
      <c r="A1549" t="s">
        <v>3148</v>
      </c>
      <c r="B1549" t="s">
        <v>38</v>
      </c>
      <c r="C1549" t="s">
        <v>22</v>
      </c>
      <c r="D1549" t="s">
        <v>52</v>
      </c>
      <c r="E1549" s="1">
        <v>45517</v>
      </c>
      <c r="F1549" t="s">
        <v>3149</v>
      </c>
      <c r="G1549" s="1">
        <v>45347</v>
      </c>
      <c r="H1549" t="s">
        <v>34</v>
      </c>
      <c r="I1549" t="s">
        <v>54</v>
      </c>
      <c r="J1549" t="s">
        <v>67</v>
      </c>
      <c r="K1549">
        <v>1</v>
      </c>
      <c r="L1549" s="3">
        <f>Working_Data[[#This Row],[price2]]/Working_Data[[#This Row],[quantity]]</f>
        <v>445.08</v>
      </c>
      <c r="M1549" s="3">
        <v>445.08</v>
      </c>
      <c r="N1549" t="s">
        <v>28</v>
      </c>
      <c r="O1549">
        <v>41</v>
      </c>
      <c r="P1549" s="1">
        <v>45331</v>
      </c>
      <c r="Q1549">
        <v>453</v>
      </c>
      <c r="R1549" t="s">
        <v>29</v>
      </c>
      <c r="S1549">
        <v>2</v>
      </c>
      <c r="T1549" s="1">
        <v>45755</v>
      </c>
      <c r="U1549" t="s">
        <v>60</v>
      </c>
      <c r="V1549" t="str">
        <f>TEXT(WEEKDAY(Working_Data[[#This Row],[order_date]],1),"DDDD")</f>
        <v>Sunday</v>
      </c>
      <c r="W1549" t="str">
        <f>TEXT(Working_Data[[#This Row],[order_date]],"mmmm")</f>
        <v>February</v>
      </c>
      <c r="X1549" s="7">
        <f>Working_Data[[#This Row],[last_order_date]]-Working_Data[[#This Row],[signup_date]]</f>
        <v>-186</v>
      </c>
      <c r="Y1549" s="7">
        <f>IF(Working_Data[[#This Row],[churned]]="Active",1,0)</f>
        <v>1</v>
      </c>
      <c r="Z1549" s="7">
        <f>YEAR(Working_Data[[#This Row],[order_date]])</f>
        <v>2024</v>
      </c>
    </row>
    <row r="1550" spans="1:26" x14ac:dyDescent="0.25">
      <c r="A1550" t="s">
        <v>3150</v>
      </c>
      <c r="B1550" t="s">
        <v>45</v>
      </c>
      <c r="C1550" t="s">
        <v>22</v>
      </c>
      <c r="D1550" t="s">
        <v>56</v>
      </c>
      <c r="E1550" s="1">
        <v>45532</v>
      </c>
      <c r="F1550" t="s">
        <v>3151</v>
      </c>
      <c r="G1550" s="1">
        <v>45347</v>
      </c>
      <c r="H1550" t="s">
        <v>58</v>
      </c>
      <c r="I1550" t="s">
        <v>26</v>
      </c>
      <c r="J1550" t="s">
        <v>27</v>
      </c>
      <c r="K1550">
        <v>4</v>
      </c>
      <c r="L1550" s="3">
        <f>Working_Data[[#This Row],[price2]]/Working_Data[[#This Row],[quantity]]</f>
        <v>99.34</v>
      </c>
      <c r="M1550" s="3">
        <v>397.36</v>
      </c>
      <c r="N1550" t="s">
        <v>35</v>
      </c>
      <c r="O1550">
        <v>25</v>
      </c>
      <c r="P1550" s="1">
        <v>45555</v>
      </c>
      <c r="Q1550">
        <v>439</v>
      </c>
      <c r="R1550" t="s">
        <v>29</v>
      </c>
      <c r="S1550">
        <v>4</v>
      </c>
      <c r="T1550" s="1">
        <v>45644</v>
      </c>
      <c r="U1550" t="s">
        <v>36</v>
      </c>
      <c r="V1550" t="str">
        <f>TEXT(WEEKDAY(Working_Data[[#This Row],[order_date]],1),"DDDD")</f>
        <v>Sunday</v>
      </c>
      <c r="W1550" t="str">
        <f>TEXT(Working_Data[[#This Row],[order_date]],"mmmm")</f>
        <v>February</v>
      </c>
      <c r="X1550" s="7">
        <f>Working_Data[[#This Row],[last_order_date]]-Working_Data[[#This Row],[signup_date]]</f>
        <v>23</v>
      </c>
      <c r="Y1550" s="7">
        <f>IF(Working_Data[[#This Row],[churned]]="Active",1,0)</f>
        <v>1</v>
      </c>
      <c r="Z1550" s="7">
        <f>YEAR(Working_Data[[#This Row],[order_date]])</f>
        <v>2024</v>
      </c>
    </row>
    <row r="1551" spans="1:26" x14ac:dyDescent="0.25">
      <c r="A1551" t="s">
        <v>3152</v>
      </c>
      <c r="B1551" t="s">
        <v>45</v>
      </c>
      <c r="C1551" t="s">
        <v>22</v>
      </c>
      <c r="D1551" t="s">
        <v>52</v>
      </c>
      <c r="E1551" s="1">
        <v>44996</v>
      </c>
      <c r="F1551" t="s">
        <v>3153</v>
      </c>
      <c r="G1551" s="1">
        <v>45347</v>
      </c>
      <c r="H1551" t="s">
        <v>58</v>
      </c>
      <c r="I1551" t="s">
        <v>26</v>
      </c>
      <c r="J1551" t="s">
        <v>49</v>
      </c>
      <c r="K1551">
        <v>4</v>
      </c>
      <c r="L1551" s="3">
        <f>Working_Data[[#This Row],[price2]]/Working_Data[[#This Row],[quantity]]</f>
        <v>242.3125</v>
      </c>
      <c r="M1551" s="3">
        <v>969.25</v>
      </c>
      <c r="N1551" t="s">
        <v>35</v>
      </c>
      <c r="O1551">
        <v>32</v>
      </c>
      <c r="P1551" s="1">
        <v>45714</v>
      </c>
      <c r="Q1551">
        <v>290</v>
      </c>
      <c r="R1551" t="s">
        <v>29</v>
      </c>
      <c r="S1551">
        <v>5</v>
      </c>
      <c r="T1551" s="1">
        <v>45831</v>
      </c>
      <c r="U1551" t="s">
        <v>30</v>
      </c>
      <c r="V1551" t="str">
        <f>TEXT(WEEKDAY(Working_Data[[#This Row],[order_date]],1),"DDDD")</f>
        <v>Sunday</v>
      </c>
      <c r="W1551" t="str">
        <f>TEXT(Working_Data[[#This Row],[order_date]],"mmmm")</f>
        <v>February</v>
      </c>
      <c r="X1551" s="7">
        <f>Working_Data[[#This Row],[last_order_date]]-Working_Data[[#This Row],[signup_date]]</f>
        <v>718</v>
      </c>
      <c r="Y1551" s="7">
        <f>IF(Working_Data[[#This Row],[churned]]="Active",1,0)</f>
        <v>1</v>
      </c>
      <c r="Z1551" s="7">
        <f>YEAR(Working_Data[[#This Row],[order_date]])</f>
        <v>2024</v>
      </c>
    </row>
    <row r="1552" spans="1:26" x14ac:dyDescent="0.25">
      <c r="A1552" t="s">
        <v>3154</v>
      </c>
      <c r="B1552" t="s">
        <v>21</v>
      </c>
      <c r="C1552" t="s">
        <v>39</v>
      </c>
      <c r="D1552" t="s">
        <v>32</v>
      </c>
      <c r="E1552" s="1">
        <v>45867</v>
      </c>
      <c r="F1552" t="s">
        <v>3155</v>
      </c>
      <c r="G1552" s="1">
        <v>45347</v>
      </c>
      <c r="H1552" t="s">
        <v>41</v>
      </c>
      <c r="I1552" t="s">
        <v>42</v>
      </c>
      <c r="J1552" t="s">
        <v>49</v>
      </c>
      <c r="K1552">
        <v>4</v>
      </c>
      <c r="L1552" s="3">
        <f>Working_Data[[#This Row],[price2]]/Working_Data[[#This Row],[quantity]]</f>
        <v>140.9075</v>
      </c>
      <c r="M1552" s="3">
        <v>563.63</v>
      </c>
      <c r="N1552" t="s">
        <v>50</v>
      </c>
      <c r="O1552">
        <v>8</v>
      </c>
      <c r="P1552" s="1">
        <v>45611</v>
      </c>
      <c r="Q1552">
        <v>373</v>
      </c>
      <c r="R1552" t="s">
        <v>43</v>
      </c>
      <c r="S1552">
        <v>5</v>
      </c>
      <c r="T1552" s="1">
        <v>45884</v>
      </c>
      <c r="U1552" t="s">
        <v>60</v>
      </c>
      <c r="V1552" t="str">
        <f>TEXT(WEEKDAY(Working_Data[[#This Row],[order_date]],1),"DDDD")</f>
        <v>Sunday</v>
      </c>
      <c r="W1552" t="str">
        <f>TEXT(Working_Data[[#This Row],[order_date]],"mmmm")</f>
        <v>February</v>
      </c>
      <c r="X1552" s="7">
        <f>Working_Data[[#This Row],[last_order_date]]-Working_Data[[#This Row],[signup_date]]</f>
        <v>-256</v>
      </c>
      <c r="Y1552" s="7">
        <f>IF(Working_Data[[#This Row],[churned]]="Active",1,0)</f>
        <v>0</v>
      </c>
      <c r="Z1552" s="7">
        <f>YEAR(Working_Data[[#This Row],[order_date]])</f>
        <v>2024</v>
      </c>
    </row>
    <row r="1553" spans="1:26" x14ac:dyDescent="0.25">
      <c r="A1553" t="s">
        <v>3156</v>
      </c>
      <c r="B1553" t="s">
        <v>21</v>
      </c>
      <c r="C1553" t="s">
        <v>22</v>
      </c>
      <c r="D1553" t="s">
        <v>23</v>
      </c>
      <c r="E1553" s="1">
        <v>44938</v>
      </c>
      <c r="F1553" t="s">
        <v>3157</v>
      </c>
      <c r="G1553" s="1">
        <v>45348</v>
      </c>
      <c r="H1553" t="s">
        <v>25</v>
      </c>
      <c r="I1553" t="s">
        <v>42</v>
      </c>
      <c r="J1553" t="s">
        <v>64</v>
      </c>
      <c r="K1553">
        <v>5</v>
      </c>
      <c r="L1553" s="3">
        <f>Working_Data[[#This Row],[price2]]/Working_Data[[#This Row],[quantity]]</f>
        <v>198.416</v>
      </c>
      <c r="M1553" s="3">
        <v>992.08</v>
      </c>
      <c r="N1553" t="s">
        <v>35</v>
      </c>
      <c r="O1553">
        <v>12</v>
      </c>
      <c r="P1553" s="1">
        <v>45829</v>
      </c>
      <c r="Q1553">
        <v>302</v>
      </c>
      <c r="R1553" t="s">
        <v>29</v>
      </c>
      <c r="S1553">
        <v>2</v>
      </c>
      <c r="T1553" s="1">
        <v>45588</v>
      </c>
      <c r="U1553" t="s">
        <v>36</v>
      </c>
      <c r="V1553" t="str">
        <f>TEXT(WEEKDAY(Working_Data[[#This Row],[order_date]],1),"DDDD")</f>
        <v>Monday</v>
      </c>
      <c r="W1553" t="str">
        <f>TEXT(Working_Data[[#This Row],[order_date]],"mmmm")</f>
        <v>February</v>
      </c>
      <c r="X1553" s="7">
        <f>Working_Data[[#This Row],[last_order_date]]-Working_Data[[#This Row],[signup_date]]</f>
        <v>891</v>
      </c>
      <c r="Y1553" s="7">
        <f>IF(Working_Data[[#This Row],[churned]]="Active",1,0)</f>
        <v>1</v>
      </c>
      <c r="Z1553" s="7">
        <f>YEAR(Working_Data[[#This Row],[order_date]])</f>
        <v>2024</v>
      </c>
    </row>
    <row r="1554" spans="1:26" x14ac:dyDescent="0.25">
      <c r="A1554" t="s">
        <v>3158</v>
      </c>
      <c r="B1554" t="s">
        <v>38</v>
      </c>
      <c r="C1554" t="s">
        <v>82</v>
      </c>
      <c r="D1554" t="s">
        <v>56</v>
      </c>
      <c r="E1554" s="1">
        <v>45994</v>
      </c>
      <c r="F1554" t="s">
        <v>3159</v>
      </c>
      <c r="G1554" s="1">
        <v>45348</v>
      </c>
      <c r="H1554" t="s">
        <v>41</v>
      </c>
      <c r="I1554" t="s">
        <v>48</v>
      </c>
      <c r="J1554" t="s">
        <v>59</v>
      </c>
      <c r="K1554">
        <v>3</v>
      </c>
      <c r="L1554" s="3">
        <f>Working_Data[[#This Row],[price2]]/Working_Data[[#This Row],[quantity]]</f>
        <v>491.53999999999996</v>
      </c>
      <c r="M1554" s="3">
        <v>1474.62</v>
      </c>
      <c r="N1554" t="s">
        <v>35</v>
      </c>
      <c r="O1554">
        <v>41</v>
      </c>
      <c r="P1554" s="1">
        <v>45683</v>
      </c>
      <c r="Q1554">
        <v>267</v>
      </c>
      <c r="R1554" t="s">
        <v>43</v>
      </c>
      <c r="S1554">
        <v>3</v>
      </c>
      <c r="T1554" s="1">
        <v>45751</v>
      </c>
      <c r="U1554" t="s">
        <v>60</v>
      </c>
      <c r="V1554" t="str">
        <f>TEXT(WEEKDAY(Working_Data[[#This Row],[order_date]],1),"DDDD")</f>
        <v>Monday</v>
      </c>
      <c r="W1554" t="str">
        <f>TEXT(Working_Data[[#This Row],[order_date]],"mmmm")</f>
        <v>February</v>
      </c>
      <c r="X1554" s="7">
        <f>Working_Data[[#This Row],[last_order_date]]-Working_Data[[#This Row],[signup_date]]</f>
        <v>-311</v>
      </c>
      <c r="Y1554" s="7">
        <f>IF(Working_Data[[#This Row],[churned]]="Active",1,0)</f>
        <v>0</v>
      </c>
      <c r="Z1554" s="7">
        <f>YEAR(Working_Data[[#This Row],[order_date]])</f>
        <v>2024</v>
      </c>
    </row>
    <row r="1555" spans="1:26" x14ac:dyDescent="0.25">
      <c r="A1555" t="s">
        <v>3160</v>
      </c>
      <c r="B1555" t="s">
        <v>45</v>
      </c>
      <c r="C1555" t="s">
        <v>22</v>
      </c>
      <c r="D1555" t="s">
        <v>56</v>
      </c>
      <c r="E1555" s="1">
        <v>45558</v>
      </c>
      <c r="F1555" t="s">
        <v>3161</v>
      </c>
      <c r="G1555" s="1">
        <v>45348</v>
      </c>
      <c r="H1555" t="s">
        <v>47</v>
      </c>
      <c r="I1555" t="s">
        <v>63</v>
      </c>
      <c r="J1555" t="s">
        <v>67</v>
      </c>
      <c r="K1555">
        <v>2</v>
      </c>
      <c r="L1555" s="3">
        <f>Working_Data[[#This Row],[price2]]/Working_Data[[#This Row],[quantity]]</f>
        <v>141.66</v>
      </c>
      <c r="M1555" s="3">
        <v>283.32</v>
      </c>
      <c r="N1555" t="s">
        <v>28</v>
      </c>
      <c r="O1555">
        <v>30</v>
      </c>
      <c r="P1555" s="1">
        <v>45620</v>
      </c>
      <c r="Q1555">
        <v>91</v>
      </c>
      <c r="R1555" t="s">
        <v>29</v>
      </c>
      <c r="S1555">
        <v>4</v>
      </c>
      <c r="T1555" s="1">
        <v>45331</v>
      </c>
      <c r="U1555" t="s">
        <v>30</v>
      </c>
      <c r="V1555" t="str">
        <f>TEXT(WEEKDAY(Working_Data[[#This Row],[order_date]],1),"DDDD")</f>
        <v>Monday</v>
      </c>
      <c r="W1555" t="str">
        <f>TEXT(Working_Data[[#This Row],[order_date]],"mmmm")</f>
        <v>February</v>
      </c>
      <c r="X1555" s="7">
        <f>Working_Data[[#This Row],[last_order_date]]-Working_Data[[#This Row],[signup_date]]</f>
        <v>62</v>
      </c>
      <c r="Y1555" s="7">
        <f>IF(Working_Data[[#This Row],[churned]]="Active",1,0)</f>
        <v>1</v>
      </c>
      <c r="Z1555" s="7">
        <f>YEAR(Working_Data[[#This Row],[order_date]])</f>
        <v>2024</v>
      </c>
    </row>
    <row r="1556" spans="1:26" x14ac:dyDescent="0.25">
      <c r="A1556" t="s">
        <v>3162</v>
      </c>
      <c r="B1556" t="s">
        <v>21</v>
      </c>
      <c r="C1556" t="s">
        <v>39</v>
      </c>
      <c r="D1556" t="s">
        <v>56</v>
      </c>
      <c r="E1556" s="1">
        <v>45392</v>
      </c>
      <c r="F1556" t="s">
        <v>3163</v>
      </c>
      <c r="G1556" s="1">
        <v>45348</v>
      </c>
      <c r="H1556" t="s">
        <v>34</v>
      </c>
      <c r="I1556" t="s">
        <v>48</v>
      </c>
      <c r="J1556" t="s">
        <v>27</v>
      </c>
      <c r="K1556">
        <v>5</v>
      </c>
      <c r="L1556" s="3">
        <f>Working_Data[[#This Row],[price2]]/Working_Data[[#This Row],[quantity]]</f>
        <v>53.760000000000005</v>
      </c>
      <c r="M1556" s="3">
        <v>268.8</v>
      </c>
      <c r="N1556" t="s">
        <v>28</v>
      </c>
      <c r="O1556">
        <v>5</v>
      </c>
      <c r="P1556" s="1">
        <v>45639</v>
      </c>
      <c r="Q1556">
        <v>357</v>
      </c>
      <c r="R1556" t="s">
        <v>29</v>
      </c>
      <c r="S1556">
        <v>1</v>
      </c>
      <c r="T1556" s="1">
        <v>45775</v>
      </c>
      <c r="U1556" t="s">
        <v>30</v>
      </c>
      <c r="V1556" t="str">
        <f>TEXT(WEEKDAY(Working_Data[[#This Row],[order_date]],1),"DDDD")</f>
        <v>Monday</v>
      </c>
      <c r="W1556" t="str">
        <f>TEXT(Working_Data[[#This Row],[order_date]],"mmmm")</f>
        <v>February</v>
      </c>
      <c r="X1556" s="7">
        <f>Working_Data[[#This Row],[last_order_date]]-Working_Data[[#This Row],[signup_date]]</f>
        <v>247</v>
      </c>
      <c r="Y1556" s="7">
        <f>IF(Working_Data[[#This Row],[churned]]="Active",1,0)</f>
        <v>1</v>
      </c>
      <c r="Z1556" s="7">
        <f>YEAR(Working_Data[[#This Row],[order_date]])</f>
        <v>2024</v>
      </c>
    </row>
    <row r="1557" spans="1:26" x14ac:dyDescent="0.25">
      <c r="A1557" t="s">
        <v>3164</v>
      </c>
      <c r="B1557" t="s">
        <v>38</v>
      </c>
      <c r="C1557" t="s">
        <v>82</v>
      </c>
      <c r="D1557" t="s">
        <v>77</v>
      </c>
      <c r="E1557" s="1">
        <v>45498</v>
      </c>
      <c r="F1557" t="s">
        <v>3165</v>
      </c>
      <c r="G1557" s="1">
        <v>45348</v>
      </c>
      <c r="H1557" t="s">
        <v>47</v>
      </c>
      <c r="I1557" t="s">
        <v>63</v>
      </c>
      <c r="J1557" t="s">
        <v>27</v>
      </c>
      <c r="K1557">
        <v>1</v>
      </c>
      <c r="L1557" s="3">
        <f>Working_Data[[#This Row],[price2]]/Working_Data[[#This Row],[quantity]]</f>
        <v>1367.43</v>
      </c>
      <c r="M1557" s="3">
        <v>1367.43</v>
      </c>
      <c r="N1557" t="s">
        <v>35</v>
      </c>
      <c r="O1557">
        <v>13</v>
      </c>
      <c r="P1557" s="1">
        <v>45663</v>
      </c>
      <c r="Q1557">
        <v>203</v>
      </c>
      <c r="R1557" t="s">
        <v>29</v>
      </c>
      <c r="S1557">
        <v>4</v>
      </c>
      <c r="T1557" s="1">
        <v>45363</v>
      </c>
      <c r="U1557" t="s">
        <v>60</v>
      </c>
      <c r="V1557" t="str">
        <f>TEXT(WEEKDAY(Working_Data[[#This Row],[order_date]],1),"DDDD")</f>
        <v>Monday</v>
      </c>
      <c r="W1557" t="str">
        <f>TEXT(Working_Data[[#This Row],[order_date]],"mmmm")</f>
        <v>February</v>
      </c>
      <c r="X1557" s="7">
        <f>Working_Data[[#This Row],[last_order_date]]-Working_Data[[#This Row],[signup_date]]</f>
        <v>165</v>
      </c>
      <c r="Y1557" s="7">
        <f>IF(Working_Data[[#This Row],[churned]]="Active",1,0)</f>
        <v>1</v>
      </c>
      <c r="Z1557" s="7">
        <f>YEAR(Working_Data[[#This Row],[order_date]])</f>
        <v>2024</v>
      </c>
    </row>
    <row r="1558" spans="1:26" x14ac:dyDescent="0.25">
      <c r="A1558" t="s">
        <v>3166</v>
      </c>
      <c r="B1558" t="s">
        <v>38</v>
      </c>
      <c r="C1558" t="s">
        <v>22</v>
      </c>
      <c r="D1558" t="s">
        <v>77</v>
      </c>
      <c r="E1558" s="1">
        <v>45371</v>
      </c>
      <c r="F1558" t="s">
        <v>3167</v>
      </c>
      <c r="G1558" s="1">
        <v>45348</v>
      </c>
      <c r="H1558" t="s">
        <v>34</v>
      </c>
      <c r="I1558" t="s">
        <v>42</v>
      </c>
      <c r="J1558" t="s">
        <v>49</v>
      </c>
      <c r="K1558">
        <v>1</v>
      </c>
      <c r="L1558" s="3">
        <f>Working_Data[[#This Row],[price2]]/Working_Data[[#This Row],[quantity]]</f>
        <v>220.06</v>
      </c>
      <c r="M1558" s="3">
        <v>220.06</v>
      </c>
      <c r="N1558" t="s">
        <v>50</v>
      </c>
      <c r="O1558">
        <v>49</v>
      </c>
      <c r="P1558" s="1">
        <v>45555</v>
      </c>
      <c r="Q1558">
        <v>415</v>
      </c>
      <c r="R1558" t="s">
        <v>29</v>
      </c>
      <c r="S1558">
        <v>4</v>
      </c>
      <c r="T1558" s="1">
        <v>45782</v>
      </c>
      <c r="U1558" t="s">
        <v>60</v>
      </c>
      <c r="V1558" t="str">
        <f>TEXT(WEEKDAY(Working_Data[[#This Row],[order_date]],1),"DDDD")</f>
        <v>Monday</v>
      </c>
      <c r="W1558" t="str">
        <f>TEXT(Working_Data[[#This Row],[order_date]],"mmmm")</f>
        <v>February</v>
      </c>
      <c r="X1558" s="7">
        <f>Working_Data[[#This Row],[last_order_date]]-Working_Data[[#This Row],[signup_date]]</f>
        <v>184</v>
      </c>
      <c r="Y1558" s="7">
        <f>IF(Working_Data[[#This Row],[churned]]="Active",1,0)</f>
        <v>1</v>
      </c>
      <c r="Z1558" s="7">
        <f>YEAR(Working_Data[[#This Row],[order_date]])</f>
        <v>2024</v>
      </c>
    </row>
    <row r="1559" spans="1:26" x14ac:dyDescent="0.25">
      <c r="A1559" t="s">
        <v>3168</v>
      </c>
      <c r="B1559" t="s">
        <v>45</v>
      </c>
      <c r="C1559" t="s">
        <v>39</v>
      </c>
      <c r="D1559" t="s">
        <v>52</v>
      </c>
      <c r="E1559" s="1">
        <v>45255</v>
      </c>
      <c r="F1559" t="s">
        <v>3169</v>
      </c>
      <c r="G1559" s="1">
        <v>45348</v>
      </c>
      <c r="H1559" t="s">
        <v>34</v>
      </c>
      <c r="I1559" t="s">
        <v>54</v>
      </c>
      <c r="J1559" t="s">
        <v>67</v>
      </c>
      <c r="K1559">
        <v>2</v>
      </c>
      <c r="L1559" s="3">
        <f>Working_Data[[#This Row],[price2]]/Working_Data[[#This Row],[quantity]]</f>
        <v>203.255</v>
      </c>
      <c r="M1559" s="3">
        <v>406.51</v>
      </c>
      <c r="N1559" t="s">
        <v>28</v>
      </c>
      <c r="O1559">
        <v>40</v>
      </c>
      <c r="P1559" s="1">
        <v>45655</v>
      </c>
      <c r="Q1559">
        <v>431</v>
      </c>
      <c r="R1559" t="s">
        <v>43</v>
      </c>
      <c r="S1559">
        <v>3</v>
      </c>
      <c r="T1559" s="1">
        <v>45883</v>
      </c>
      <c r="U1559" t="s">
        <v>60</v>
      </c>
      <c r="V1559" t="str">
        <f>TEXT(WEEKDAY(Working_Data[[#This Row],[order_date]],1),"DDDD")</f>
        <v>Monday</v>
      </c>
      <c r="W1559" t="str">
        <f>TEXT(Working_Data[[#This Row],[order_date]],"mmmm")</f>
        <v>February</v>
      </c>
      <c r="X1559" s="7">
        <f>Working_Data[[#This Row],[last_order_date]]-Working_Data[[#This Row],[signup_date]]</f>
        <v>400</v>
      </c>
      <c r="Y1559" s="7">
        <f>IF(Working_Data[[#This Row],[churned]]="Active",1,0)</f>
        <v>0</v>
      </c>
      <c r="Z1559" s="7">
        <f>YEAR(Working_Data[[#This Row],[order_date]])</f>
        <v>2024</v>
      </c>
    </row>
    <row r="1560" spans="1:26" x14ac:dyDescent="0.25">
      <c r="A1560" t="s">
        <v>3170</v>
      </c>
      <c r="B1560" t="s">
        <v>45</v>
      </c>
      <c r="C1560" t="s">
        <v>82</v>
      </c>
      <c r="D1560" t="s">
        <v>77</v>
      </c>
      <c r="E1560" s="1">
        <v>45427</v>
      </c>
      <c r="F1560" t="s">
        <v>3171</v>
      </c>
      <c r="G1560" s="1">
        <v>45349</v>
      </c>
      <c r="H1560" t="s">
        <v>41</v>
      </c>
      <c r="I1560" t="s">
        <v>42</v>
      </c>
      <c r="J1560" t="s">
        <v>64</v>
      </c>
      <c r="K1560">
        <v>2</v>
      </c>
      <c r="L1560" s="3">
        <f>Working_Data[[#This Row],[price2]]/Working_Data[[#This Row],[quantity]]</f>
        <v>112.215</v>
      </c>
      <c r="M1560" s="3">
        <v>224.43</v>
      </c>
      <c r="N1560" t="s">
        <v>35</v>
      </c>
      <c r="O1560">
        <v>10</v>
      </c>
      <c r="P1560" s="1">
        <v>45839</v>
      </c>
      <c r="Q1560">
        <v>401</v>
      </c>
      <c r="R1560" t="s">
        <v>29</v>
      </c>
      <c r="S1560">
        <v>4</v>
      </c>
      <c r="T1560" s="1">
        <v>45513</v>
      </c>
      <c r="U1560" t="s">
        <v>36</v>
      </c>
      <c r="V1560" t="str">
        <f>TEXT(WEEKDAY(Working_Data[[#This Row],[order_date]],1),"DDDD")</f>
        <v>Tuesday</v>
      </c>
      <c r="W1560" t="str">
        <f>TEXT(Working_Data[[#This Row],[order_date]],"mmmm")</f>
        <v>February</v>
      </c>
      <c r="X1560" s="7">
        <f>Working_Data[[#This Row],[last_order_date]]-Working_Data[[#This Row],[signup_date]]</f>
        <v>412</v>
      </c>
      <c r="Y1560" s="7">
        <f>IF(Working_Data[[#This Row],[churned]]="Active",1,0)</f>
        <v>1</v>
      </c>
      <c r="Z1560" s="7">
        <f>YEAR(Working_Data[[#This Row],[order_date]])</f>
        <v>2024</v>
      </c>
    </row>
    <row r="1561" spans="1:26" x14ac:dyDescent="0.25">
      <c r="A1561" t="s">
        <v>3172</v>
      </c>
      <c r="B1561" t="s">
        <v>45</v>
      </c>
      <c r="C1561" t="s">
        <v>82</v>
      </c>
      <c r="D1561" t="s">
        <v>23</v>
      </c>
      <c r="E1561" s="1">
        <v>45507</v>
      </c>
      <c r="F1561" t="s">
        <v>3173</v>
      </c>
      <c r="G1561" s="1">
        <v>45349</v>
      </c>
      <c r="H1561" t="s">
        <v>41</v>
      </c>
      <c r="I1561" t="s">
        <v>54</v>
      </c>
      <c r="J1561" t="s">
        <v>59</v>
      </c>
      <c r="K1561">
        <v>2</v>
      </c>
      <c r="L1561" s="3">
        <f>Working_Data[[#This Row],[price2]]/Working_Data[[#This Row],[quantity]]</f>
        <v>443.46</v>
      </c>
      <c r="M1561" s="3">
        <v>886.92</v>
      </c>
      <c r="N1561" t="s">
        <v>28</v>
      </c>
      <c r="O1561">
        <v>40</v>
      </c>
      <c r="P1561" s="1">
        <v>45806</v>
      </c>
      <c r="Q1561">
        <v>137</v>
      </c>
      <c r="R1561" t="s">
        <v>29</v>
      </c>
      <c r="S1561">
        <v>4</v>
      </c>
      <c r="T1561" s="1">
        <v>45995</v>
      </c>
      <c r="U1561" t="s">
        <v>36</v>
      </c>
      <c r="V1561" t="str">
        <f>TEXT(WEEKDAY(Working_Data[[#This Row],[order_date]],1),"DDDD")</f>
        <v>Tuesday</v>
      </c>
      <c r="W1561" t="str">
        <f>TEXT(Working_Data[[#This Row],[order_date]],"mmmm")</f>
        <v>February</v>
      </c>
      <c r="X1561" s="7">
        <f>Working_Data[[#This Row],[last_order_date]]-Working_Data[[#This Row],[signup_date]]</f>
        <v>299</v>
      </c>
      <c r="Y1561" s="7">
        <f>IF(Working_Data[[#This Row],[churned]]="Active",1,0)</f>
        <v>1</v>
      </c>
      <c r="Z1561" s="7">
        <f>YEAR(Working_Data[[#This Row],[order_date]])</f>
        <v>2024</v>
      </c>
    </row>
    <row r="1562" spans="1:26" x14ac:dyDescent="0.25">
      <c r="A1562" t="s">
        <v>3174</v>
      </c>
      <c r="B1562" t="s">
        <v>45</v>
      </c>
      <c r="C1562" t="s">
        <v>82</v>
      </c>
      <c r="D1562" t="s">
        <v>52</v>
      </c>
      <c r="E1562" s="1">
        <v>45616</v>
      </c>
      <c r="F1562" t="s">
        <v>3175</v>
      </c>
      <c r="G1562" s="1">
        <v>45349</v>
      </c>
      <c r="H1562" t="s">
        <v>41</v>
      </c>
      <c r="I1562" t="s">
        <v>54</v>
      </c>
      <c r="J1562" t="s">
        <v>67</v>
      </c>
      <c r="K1562">
        <v>3</v>
      </c>
      <c r="L1562" s="3">
        <f>Working_Data[[#This Row],[price2]]/Working_Data[[#This Row],[quantity]]</f>
        <v>344.71333333333337</v>
      </c>
      <c r="M1562" s="3">
        <v>1034.1400000000001</v>
      </c>
      <c r="N1562" t="s">
        <v>28</v>
      </c>
      <c r="O1562">
        <v>34</v>
      </c>
      <c r="P1562" s="1">
        <v>45560</v>
      </c>
      <c r="Q1562">
        <v>12</v>
      </c>
      <c r="R1562" t="s">
        <v>29</v>
      </c>
      <c r="S1562">
        <v>2</v>
      </c>
      <c r="T1562" s="1">
        <v>45741</v>
      </c>
      <c r="U1562" t="s">
        <v>30</v>
      </c>
      <c r="V1562" t="str">
        <f>TEXT(WEEKDAY(Working_Data[[#This Row],[order_date]],1),"DDDD")</f>
        <v>Tuesday</v>
      </c>
      <c r="W1562" t="str">
        <f>TEXT(Working_Data[[#This Row],[order_date]],"mmmm")</f>
        <v>February</v>
      </c>
      <c r="X1562" s="7">
        <f>Working_Data[[#This Row],[last_order_date]]-Working_Data[[#This Row],[signup_date]]</f>
        <v>-56</v>
      </c>
      <c r="Y1562" s="7">
        <f>IF(Working_Data[[#This Row],[churned]]="Active",1,0)</f>
        <v>1</v>
      </c>
      <c r="Z1562" s="7">
        <f>YEAR(Working_Data[[#This Row],[order_date]])</f>
        <v>2024</v>
      </c>
    </row>
    <row r="1563" spans="1:26" x14ac:dyDescent="0.25">
      <c r="A1563" t="s">
        <v>3176</v>
      </c>
      <c r="B1563" t="s">
        <v>38</v>
      </c>
      <c r="C1563" t="s">
        <v>39</v>
      </c>
      <c r="D1563" t="s">
        <v>52</v>
      </c>
      <c r="E1563" s="1">
        <v>45475</v>
      </c>
      <c r="F1563" t="s">
        <v>3177</v>
      </c>
      <c r="G1563" s="1">
        <v>45349</v>
      </c>
      <c r="H1563" t="s">
        <v>25</v>
      </c>
      <c r="I1563" t="s">
        <v>42</v>
      </c>
      <c r="J1563" t="s">
        <v>64</v>
      </c>
      <c r="K1563">
        <v>2</v>
      </c>
      <c r="L1563" s="3">
        <f>Working_Data[[#This Row],[price2]]/Working_Data[[#This Row],[quantity]]</f>
        <v>339.48</v>
      </c>
      <c r="M1563" s="3">
        <v>678.96</v>
      </c>
      <c r="N1563" t="s">
        <v>50</v>
      </c>
      <c r="O1563">
        <v>44</v>
      </c>
      <c r="P1563" s="1">
        <v>45652</v>
      </c>
      <c r="Q1563">
        <v>310</v>
      </c>
      <c r="R1563" t="s">
        <v>29</v>
      </c>
      <c r="S1563">
        <v>5</v>
      </c>
      <c r="T1563" s="1">
        <v>45865</v>
      </c>
      <c r="U1563" t="s">
        <v>60</v>
      </c>
      <c r="V1563" t="str">
        <f>TEXT(WEEKDAY(Working_Data[[#This Row],[order_date]],1),"DDDD")</f>
        <v>Tuesday</v>
      </c>
      <c r="W1563" t="str">
        <f>TEXT(Working_Data[[#This Row],[order_date]],"mmmm")</f>
        <v>February</v>
      </c>
      <c r="X1563" s="7">
        <f>Working_Data[[#This Row],[last_order_date]]-Working_Data[[#This Row],[signup_date]]</f>
        <v>177</v>
      </c>
      <c r="Y1563" s="7">
        <f>IF(Working_Data[[#This Row],[churned]]="Active",1,0)</f>
        <v>1</v>
      </c>
      <c r="Z1563" s="7">
        <f>YEAR(Working_Data[[#This Row],[order_date]])</f>
        <v>2024</v>
      </c>
    </row>
    <row r="1564" spans="1:26" x14ac:dyDescent="0.25">
      <c r="A1564" t="s">
        <v>3178</v>
      </c>
      <c r="B1564" t="s">
        <v>38</v>
      </c>
      <c r="C1564" t="s">
        <v>39</v>
      </c>
      <c r="D1564" t="s">
        <v>77</v>
      </c>
      <c r="E1564" s="1">
        <v>45646</v>
      </c>
      <c r="F1564" t="s">
        <v>3179</v>
      </c>
      <c r="G1564" s="1">
        <v>45349</v>
      </c>
      <c r="H1564" t="s">
        <v>34</v>
      </c>
      <c r="I1564" t="s">
        <v>42</v>
      </c>
      <c r="J1564" t="s">
        <v>27</v>
      </c>
      <c r="K1564">
        <v>2</v>
      </c>
      <c r="L1564" s="3">
        <f>Working_Data[[#This Row],[price2]]/Working_Data[[#This Row],[quantity]]</f>
        <v>221.25</v>
      </c>
      <c r="M1564" s="3">
        <v>442.5</v>
      </c>
      <c r="N1564" t="s">
        <v>35</v>
      </c>
      <c r="O1564">
        <v>32</v>
      </c>
      <c r="P1564" s="1">
        <v>45837</v>
      </c>
      <c r="Q1564">
        <v>322</v>
      </c>
      <c r="R1564" t="s">
        <v>43</v>
      </c>
      <c r="S1564">
        <v>2</v>
      </c>
      <c r="T1564" s="1">
        <v>45937</v>
      </c>
      <c r="U1564" t="s">
        <v>60</v>
      </c>
      <c r="V1564" t="str">
        <f>TEXT(WEEKDAY(Working_Data[[#This Row],[order_date]],1),"DDDD")</f>
        <v>Tuesday</v>
      </c>
      <c r="W1564" t="str">
        <f>TEXT(Working_Data[[#This Row],[order_date]],"mmmm")</f>
        <v>February</v>
      </c>
      <c r="X1564" s="7">
        <f>Working_Data[[#This Row],[last_order_date]]-Working_Data[[#This Row],[signup_date]]</f>
        <v>191</v>
      </c>
      <c r="Y1564" s="7">
        <f>IF(Working_Data[[#This Row],[churned]]="Active",1,0)</f>
        <v>0</v>
      </c>
      <c r="Z1564" s="7">
        <f>YEAR(Working_Data[[#This Row],[order_date]])</f>
        <v>2024</v>
      </c>
    </row>
    <row r="1565" spans="1:26" x14ac:dyDescent="0.25">
      <c r="A1565" t="s">
        <v>3180</v>
      </c>
      <c r="B1565" t="s">
        <v>38</v>
      </c>
      <c r="C1565" t="s">
        <v>82</v>
      </c>
      <c r="D1565" t="s">
        <v>52</v>
      </c>
      <c r="E1565" s="1">
        <v>45386</v>
      </c>
      <c r="F1565" t="s">
        <v>3181</v>
      </c>
      <c r="G1565" s="1">
        <v>45349</v>
      </c>
      <c r="H1565" t="s">
        <v>58</v>
      </c>
      <c r="I1565" t="s">
        <v>54</v>
      </c>
      <c r="J1565" t="s">
        <v>49</v>
      </c>
      <c r="K1565">
        <v>3</v>
      </c>
      <c r="L1565" s="3">
        <f>Working_Data[[#This Row],[price2]]/Working_Data[[#This Row],[quantity]]</f>
        <v>430.98333333333335</v>
      </c>
      <c r="M1565" s="3">
        <v>1292.95</v>
      </c>
      <c r="N1565" t="s">
        <v>35</v>
      </c>
      <c r="O1565">
        <v>28</v>
      </c>
      <c r="P1565" s="1">
        <v>45936</v>
      </c>
      <c r="Q1565">
        <v>51</v>
      </c>
      <c r="R1565" t="s">
        <v>29</v>
      </c>
      <c r="S1565">
        <v>4</v>
      </c>
      <c r="T1565" s="1">
        <v>45737</v>
      </c>
      <c r="U1565" t="s">
        <v>36</v>
      </c>
      <c r="V1565" t="str">
        <f>TEXT(WEEKDAY(Working_Data[[#This Row],[order_date]],1),"DDDD")</f>
        <v>Tuesday</v>
      </c>
      <c r="W1565" t="str">
        <f>TEXT(Working_Data[[#This Row],[order_date]],"mmmm")</f>
        <v>February</v>
      </c>
      <c r="X1565" s="7">
        <f>Working_Data[[#This Row],[last_order_date]]-Working_Data[[#This Row],[signup_date]]</f>
        <v>550</v>
      </c>
      <c r="Y1565" s="7">
        <f>IF(Working_Data[[#This Row],[churned]]="Active",1,0)</f>
        <v>1</v>
      </c>
      <c r="Z1565" s="7">
        <f>YEAR(Working_Data[[#This Row],[order_date]])</f>
        <v>2024</v>
      </c>
    </row>
    <row r="1566" spans="1:26" x14ac:dyDescent="0.25">
      <c r="A1566" t="s">
        <v>3182</v>
      </c>
      <c r="B1566" t="s">
        <v>45</v>
      </c>
      <c r="C1566" t="s">
        <v>22</v>
      </c>
      <c r="D1566" t="s">
        <v>56</v>
      </c>
      <c r="E1566" s="1">
        <v>45804</v>
      </c>
      <c r="F1566" t="s">
        <v>3183</v>
      </c>
      <c r="G1566" s="1">
        <v>45349</v>
      </c>
      <c r="H1566" t="s">
        <v>41</v>
      </c>
      <c r="I1566" t="s">
        <v>42</v>
      </c>
      <c r="J1566" t="s">
        <v>49</v>
      </c>
      <c r="K1566">
        <v>1</v>
      </c>
      <c r="L1566" s="3">
        <f>Working_Data[[#This Row],[price2]]/Working_Data[[#This Row],[quantity]]</f>
        <v>399.92</v>
      </c>
      <c r="M1566" s="3">
        <v>399.92</v>
      </c>
      <c r="N1566" t="s">
        <v>28</v>
      </c>
      <c r="O1566">
        <v>48</v>
      </c>
      <c r="P1566" s="1">
        <v>45424</v>
      </c>
      <c r="Q1566">
        <v>5</v>
      </c>
      <c r="R1566" t="s">
        <v>29</v>
      </c>
      <c r="S1566">
        <v>2</v>
      </c>
      <c r="T1566" s="1">
        <v>45586</v>
      </c>
      <c r="U1566" t="s">
        <v>60</v>
      </c>
      <c r="V1566" t="str">
        <f>TEXT(WEEKDAY(Working_Data[[#This Row],[order_date]],1),"DDDD")</f>
        <v>Tuesday</v>
      </c>
      <c r="W1566" t="str">
        <f>TEXT(Working_Data[[#This Row],[order_date]],"mmmm")</f>
        <v>February</v>
      </c>
      <c r="X1566" s="7">
        <f>Working_Data[[#This Row],[last_order_date]]-Working_Data[[#This Row],[signup_date]]</f>
        <v>-380</v>
      </c>
      <c r="Y1566" s="7">
        <f>IF(Working_Data[[#This Row],[churned]]="Active",1,0)</f>
        <v>1</v>
      </c>
      <c r="Z1566" s="7">
        <f>YEAR(Working_Data[[#This Row],[order_date]])</f>
        <v>2024</v>
      </c>
    </row>
    <row r="1567" spans="1:26" x14ac:dyDescent="0.25">
      <c r="A1567" t="s">
        <v>3184</v>
      </c>
      <c r="B1567" t="s">
        <v>21</v>
      </c>
      <c r="C1567" t="s">
        <v>22</v>
      </c>
      <c r="D1567" t="s">
        <v>77</v>
      </c>
      <c r="E1567" s="1">
        <v>45863</v>
      </c>
      <c r="F1567" t="s">
        <v>3185</v>
      </c>
      <c r="G1567" s="1">
        <v>45349</v>
      </c>
      <c r="H1567" t="s">
        <v>58</v>
      </c>
      <c r="I1567" t="s">
        <v>42</v>
      </c>
      <c r="J1567" t="s">
        <v>27</v>
      </c>
      <c r="K1567">
        <v>5</v>
      </c>
      <c r="L1567" s="3">
        <f>Working_Data[[#This Row],[price2]]/Working_Data[[#This Row],[quantity]]</f>
        <v>272.55799999999999</v>
      </c>
      <c r="M1567" s="3">
        <v>1362.79</v>
      </c>
      <c r="N1567" t="s">
        <v>50</v>
      </c>
      <c r="O1567">
        <v>9</v>
      </c>
      <c r="P1567" s="1">
        <v>45859</v>
      </c>
      <c r="Q1567">
        <v>405</v>
      </c>
      <c r="R1567" t="s">
        <v>43</v>
      </c>
      <c r="S1567">
        <v>5</v>
      </c>
      <c r="T1567" s="1">
        <v>45565</v>
      </c>
      <c r="U1567" t="s">
        <v>36</v>
      </c>
      <c r="V1567" t="str">
        <f>TEXT(WEEKDAY(Working_Data[[#This Row],[order_date]],1),"DDDD")</f>
        <v>Tuesday</v>
      </c>
      <c r="W1567" t="str">
        <f>TEXT(Working_Data[[#This Row],[order_date]],"mmmm")</f>
        <v>February</v>
      </c>
      <c r="X1567" s="7">
        <f>Working_Data[[#This Row],[last_order_date]]-Working_Data[[#This Row],[signup_date]]</f>
        <v>-4</v>
      </c>
      <c r="Y1567" s="7">
        <f>IF(Working_Data[[#This Row],[churned]]="Active",1,0)</f>
        <v>0</v>
      </c>
      <c r="Z1567" s="7">
        <f>YEAR(Working_Data[[#This Row],[order_date]])</f>
        <v>2024</v>
      </c>
    </row>
    <row r="1568" spans="1:26" x14ac:dyDescent="0.25">
      <c r="A1568" t="s">
        <v>3186</v>
      </c>
      <c r="B1568" t="s">
        <v>21</v>
      </c>
      <c r="C1568" t="s">
        <v>82</v>
      </c>
      <c r="D1568" t="s">
        <v>52</v>
      </c>
      <c r="E1568" s="1">
        <v>45577</v>
      </c>
      <c r="F1568" t="s">
        <v>3187</v>
      </c>
      <c r="G1568" s="1">
        <v>45349</v>
      </c>
      <c r="H1568" t="s">
        <v>58</v>
      </c>
      <c r="I1568" t="s">
        <v>48</v>
      </c>
      <c r="J1568" t="s">
        <v>59</v>
      </c>
      <c r="K1568">
        <v>4</v>
      </c>
      <c r="L1568" s="3">
        <f>Working_Data[[#This Row],[price2]]/Working_Data[[#This Row],[quantity]]</f>
        <v>30.602499999999999</v>
      </c>
      <c r="M1568" s="3">
        <v>122.41</v>
      </c>
      <c r="N1568" t="s">
        <v>35</v>
      </c>
      <c r="O1568">
        <v>40</v>
      </c>
      <c r="P1568" s="1">
        <v>45840</v>
      </c>
      <c r="Q1568">
        <v>15</v>
      </c>
      <c r="R1568" t="s">
        <v>43</v>
      </c>
      <c r="S1568">
        <v>2</v>
      </c>
      <c r="T1568" s="1">
        <v>45828</v>
      </c>
      <c r="U1568" t="s">
        <v>30</v>
      </c>
      <c r="V1568" t="str">
        <f>TEXT(WEEKDAY(Working_Data[[#This Row],[order_date]],1),"DDDD")</f>
        <v>Tuesday</v>
      </c>
      <c r="W1568" t="str">
        <f>TEXT(Working_Data[[#This Row],[order_date]],"mmmm")</f>
        <v>February</v>
      </c>
      <c r="X1568" s="7">
        <f>Working_Data[[#This Row],[last_order_date]]-Working_Data[[#This Row],[signup_date]]</f>
        <v>263</v>
      </c>
      <c r="Y1568" s="7">
        <f>IF(Working_Data[[#This Row],[churned]]="Active",1,0)</f>
        <v>0</v>
      </c>
      <c r="Z1568" s="7">
        <f>YEAR(Working_Data[[#This Row],[order_date]])</f>
        <v>2024</v>
      </c>
    </row>
    <row r="1569" spans="1:26" x14ac:dyDescent="0.25">
      <c r="A1569" t="s">
        <v>3188</v>
      </c>
      <c r="B1569" t="s">
        <v>38</v>
      </c>
      <c r="C1569" t="s">
        <v>82</v>
      </c>
      <c r="D1569" t="s">
        <v>32</v>
      </c>
      <c r="E1569" s="1">
        <v>45354</v>
      </c>
      <c r="F1569" t="s">
        <v>3189</v>
      </c>
      <c r="G1569" s="1">
        <v>45349</v>
      </c>
      <c r="H1569" t="s">
        <v>34</v>
      </c>
      <c r="I1569" t="s">
        <v>63</v>
      </c>
      <c r="J1569" t="s">
        <v>49</v>
      </c>
      <c r="K1569">
        <v>2</v>
      </c>
      <c r="L1569" s="3">
        <f>Working_Data[[#This Row],[price2]]/Working_Data[[#This Row],[quantity]]</f>
        <v>674.92</v>
      </c>
      <c r="M1569" s="3">
        <v>1349.84</v>
      </c>
      <c r="N1569" t="s">
        <v>28</v>
      </c>
      <c r="O1569">
        <v>7</v>
      </c>
      <c r="P1569" s="1">
        <v>45799</v>
      </c>
      <c r="Q1569">
        <v>77</v>
      </c>
      <c r="R1569" t="s">
        <v>43</v>
      </c>
      <c r="S1569">
        <v>4</v>
      </c>
      <c r="T1569" s="1">
        <v>45866</v>
      </c>
      <c r="U1569" t="s">
        <v>60</v>
      </c>
      <c r="V1569" t="str">
        <f>TEXT(WEEKDAY(Working_Data[[#This Row],[order_date]],1),"DDDD")</f>
        <v>Tuesday</v>
      </c>
      <c r="W1569" t="str">
        <f>TEXT(Working_Data[[#This Row],[order_date]],"mmmm")</f>
        <v>February</v>
      </c>
      <c r="X1569" s="7">
        <f>Working_Data[[#This Row],[last_order_date]]-Working_Data[[#This Row],[signup_date]]</f>
        <v>445</v>
      </c>
      <c r="Y1569" s="7">
        <f>IF(Working_Data[[#This Row],[churned]]="Active",1,0)</f>
        <v>0</v>
      </c>
      <c r="Z1569" s="7">
        <f>YEAR(Working_Data[[#This Row],[order_date]])</f>
        <v>2024</v>
      </c>
    </row>
    <row r="1570" spans="1:26" x14ac:dyDescent="0.25">
      <c r="A1570" t="s">
        <v>3190</v>
      </c>
      <c r="B1570" t="s">
        <v>38</v>
      </c>
      <c r="C1570" t="s">
        <v>22</v>
      </c>
      <c r="D1570" t="s">
        <v>23</v>
      </c>
      <c r="E1570" s="1">
        <v>45749</v>
      </c>
      <c r="F1570" t="s">
        <v>3191</v>
      </c>
      <c r="G1570" s="1">
        <v>45349</v>
      </c>
      <c r="H1570" t="s">
        <v>41</v>
      </c>
      <c r="I1570" t="s">
        <v>48</v>
      </c>
      <c r="J1570" t="s">
        <v>64</v>
      </c>
      <c r="K1570">
        <v>5</v>
      </c>
      <c r="L1570" s="3">
        <f>Working_Data[[#This Row],[price2]]/Working_Data[[#This Row],[quantity]]</f>
        <v>93.47999999999999</v>
      </c>
      <c r="M1570" s="3">
        <v>467.4</v>
      </c>
      <c r="N1570" t="s">
        <v>35</v>
      </c>
      <c r="O1570">
        <v>4</v>
      </c>
      <c r="P1570" s="1">
        <v>45866</v>
      </c>
      <c r="Q1570">
        <v>343</v>
      </c>
      <c r="R1570" t="s">
        <v>29</v>
      </c>
      <c r="S1570">
        <v>2</v>
      </c>
      <c r="T1570" s="1">
        <v>45454</v>
      </c>
      <c r="U1570" t="s">
        <v>36</v>
      </c>
      <c r="V1570" t="str">
        <f>TEXT(WEEKDAY(Working_Data[[#This Row],[order_date]],1),"DDDD")</f>
        <v>Tuesday</v>
      </c>
      <c r="W1570" t="str">
        <f>TEXT(Working_Data[[#This Row],[order_date]],"mmmm")</f>
        <v>February</v>
      </c>
      <c r="X1570" s="7">
        <f>Working_Data[[#This Row],[last_order_date]]-Working_Data[[#This Row],[signup_date]]</f>
        <v>117</v>
      </c>
      <c r="Y1570" s="7">
        <f>IF(Working_Data[[#This Row],[churned]]="Active",1,0)</f>
        <v>1</v>
      </c>
      <c r="Z1570" s="7">
        <f>YEAR(Working_Data[[#This Row],[order_date]])</f>
        <v>2024</v>
      </c>
    </row>
    <row r="1571" spans="1:26" x14ac:dyDescent="0.25">
      <c r="A1571" t="s">
        <v>3192</v>
      </c>
      <c r="B1571" t="s">
        <v>45</v>
      </c>
      <c r="C1571" t="s">
        <v>22</v>
      </c>
      <c r="D1571" t="s">
        <v>56</v>
      </c>
      <c r="E1571" s="1">
        <v>45350</v>
      </c>
      <c r="F1571" t="s">
        <v>3193</v>
      </c>
      <c r="G1571" s="1">
        <v>45350</v>
      </c>
      <c r="H1571" t="s">
        <v>47</v>
      </c>
      <c r="I1571" t="s">
        <v>26</v>
      </c>
      <c r="J1571" t="s">
        <v>27</v>
      </c>
      <c r="K1571">
        <v>3</v>
      </c>
      <c r="L1571" s="3">
        <f>Working_Data[[#This Row],[price2]]/Working_Data[[#This Row],[quantity]]</f>
        <v>281.28333333333336</v>
      </c>
      <c r="M1571" s="3">
        <v>843.85</v>
      </c>
      <c r="N1571" t="s">
        <v>28</v>
      </c>
      <c r="O1571">
        <v>34</v>
      </c>
      <c r="P1571" s="1">
        <v>45622</v>
      </c>
      <c r="Q1571">
        <v>391</v>
      </c>
      <c r="R1571" t="s">
        <v>29</v>
      </c>
      <c r="S1571">
        <v>5</v>
      </c>
      <c r="T1571" s="1">
        <v>45561</v>
      </c>
      <c r="U1571" t="s">
        <v>36</v>
      </c>
      <c r="V1571" t="str">
        <f>TEXT(WEEKDAY(Working_Data[[#This Row],[order_date]],1),"DDDD")</f>
        <v>Wednesday</v>
      </c>
      <c r="W1571" t="str">
        <f>TEXT(Working_Data[[#This Row],[order_date]],"mmmm")</f>
        <v>February</v>
      </c>
      <c r="X1571" s="7">
        <f>Working_Data[[#This Row],[last_order_date]]-Working_Data[[#This Row],[signup_date]]</f>
        <v>272</v>
      </c>
      <c r="Y1571" s="7">
        <f>IF(Working_Data[[#This Row],[churned]]="Active",1,0)</f>
        <v>1</v>
      </c>
      <c r="Z1571" s="7">
        <f>YEAR(Working_Data[[#This Row],[order_date]])</f>
        <v>2024</v>
      </c>
    </row>
    <row r="1572" spans="1:26" x14ac:dyDescent="0.25">
      <c r="A1572" t="s">
        <v>3194</v>
      </c>
      <c r="B1572" t="s">
        <v>21</v>
      </c>
      <c r="C1572" t="s">
        <v>22</v>
      </c>
      <c r="D1572" t="s">
        <v>32</v>
      </c>
      <c r="E1572" s="1">
        <v>45229</v>
      </c>
      <c r="F1572" t="s">
        <v>3195</v>
      </c>
      <c r="G1572" s="1">
        <v>45350</v>
      </c>
      <c r="H1572" t="s">
        <v>25</v>
      </c>
      <c r="I1572" t="s">
        <v>26</v>
      </c>
      <c r="J1572" t="s">
        <v>67</v>
      </c>
      <c r="K1572">
        <v>2</v>
      </c>
      <c r="L1572" s="3">
        <f>Working_Data[[#This Row],[price2]]/Working_Data[[#This Row],[quantity]]</f>
        <v>247.995</v>
      </c>
      <c r="M1572" s="3">
        <v>495.99</v>
      </c>
      <c r="N1572" t="s">
        <v>50</v>
      </c>
      <c r="O1572">
        <v>9</v>
      </c>
      <c r="P1572" s="1">
        <v>45938</v>
      </c>
      <c r="Q1572">
        <v>477</v>
      </c>
      <c r="R1572" t="s">
        <v>29</v>
      </c>
      <c r="S1572">
        <v>1</v>
      </c>
      <c r="T1572" s="1">
        <v>45682</v>
      </c>
      <c r="U1572" t="s">
        <v>36</v>
      </c>
      <c r="V1572" t="str">
        <f>TEXT(WEEKDAY(Working_Data[[#This Row],[order_date]],1),"DDDD")</f>
        <v>Wednesday</v>
      </c>
      <c r="W1572" t="str">
        <f>TEXT(Working_Data[[#This Row],[order_date]],"mmmm")</f>
        <v>February</v>
      </c>
      <c r="X1572" s="7">
        <f>Working_Data[[#This Row],[last_order_date]]-Working_Data[[#This Row],[signup_date]]</f>
        <v>709</v>
      </c>
      <c r="Y1572" s="7">
        <f>IF(Working_Data[[#This Row],[churned]]="Active",1,0)</f>
        <v>1</v>
      </c>
      <c r="Z1572" s="7">
        <f>YEAR(Working_Data[[#This Row],[order_date]])</f>
        <v>2024</v>
      </c>
    </row>
    <row r="1573" spans="1:26" x14ac:dyDescent="0.25">
      <c r="A1573" t="s">
        <v>3196</v>
      </c>
      <c r="B1573" t="s">
        <v>21</v>
      </c>
      <c r="C1573" t="s">
        <v>22</v>
      </c>
      <c r="D1573" t="s">
        <v>32</v>
      </c>
      <c r="E1573" s="1">
        <v>45656</v>
      </c>
      <c r="F1573" t="s">
        <v>3197</v>
      </c>
      <c r="G1573" s="1">
        <v>45350</v>
      </c>
      <c r="H1573" t="s">
        <v>41</v>
      </c>
      <c r="I1573" t="s">
        <v>26</v>
      </c>
      <c r="J1573" t="s">
        <v>64</v>
      </c>
      <c r="K1573">
        <v>1</v>
      </c>
      <c r="L1573" s="3">
        <f>Working_Data[[#This Row],[price2]]/Working_Data[[#This Row],[quantity]]</f>
        <v>122.84</v>
      </c>
      <c r="M1573" s="3">
        <v>122.84</v>
      </c>
      <c r="N1573" t="s">
        <v>35</v>
      </c>
      <c r="O1573">
        <v>31</v>
      </c>
      <c r="P1573" s="1">
        <v>45825</v>
      </c>
      <c r="Q1573">
        <v>456</v>
      </c>
      <c r="R1573" t="s">
        <v>43</v>
      </c>
      <c r="S1573">
        <v>1</v>
      </c>
      <c r="T1573" s="1">
        <v>45890</v>
      </c>
      <c r="U1573" t="s">
        <v>60</v>
      </c>
      <c r="V1573" t="str">
        <f>TEXT(WEEKDAY(Working_Data[[#This Row],[order_date]],1),"DDDD")</f>
        <v>Wednesday</v>
      </c>
      <c r="W1573" t="str">
        <f>TEXT(Working_Data[[#This Row],[order_date]],"mmmm")</f>
        <v>February</v>
      </c>
      <c r="X1573" s="7">
        <f>Working_Data[[#This Row],[last_order_date]]-Working_Data[[#This Row],[signup_date]]</f>
        <v>169</v>
      </c>
      <c r="Y1573" s="7">
        <f>IF(Working_Data[[#This Row],[churned]]="Active",1,0)</f>
        <v>0</v>
      </c>
      <c r="Z1573" s="7">
        <f>YEAR(Working_Data[[#This Row],[order_date]])</f>
        <v>2024</v>
      </c>
    </row>
    <row r="1574" spans="1:26" x14ac:dyDescent="0.25">
      <c r="A1574" t="s">
        <v>3198</v>
      </c>
      <c r="B1574" t="s">
        <v>38</v>
      </c>
      <c r="C1574" t="s">
        <v>39</v>
      </c>
      <c r="D1574" t="s">
        <v>32</v>
      </c>
      <c r="E1574" s="1">
        <v>45692</v>
      </c>
      <c r="F1574" t="s">
        <v>3199</v>
      </c>
      <c r="G1574" s="1">
        <v>45350</v>
      </c>
      <c r="H1574" t="s">
        <v>25</v>
      </c>
      <c r="I1574" t="s">
        <v>54</v>
      </c>
      <c r="J1574" t="s">
        <v>49</v>
      </c>
      <c r="K1574">
        <v>1</v>
      </c>
      <c r="L1574" s="3">
        <f>Working_Data[[#This Row],[price2]]/Working_Data[[#This Row],[quantity]]</f>
        <v>903.28</v>
      </c>
      <c r="M1574" s="3">
        <v>903.28</v>
      </c>
      <c r="N1574" t="s">
        <v>28</v>
      </c>
      <c r="O1574">
        <v>4</v>
      </c>
      <c r="P1574" s="1">
        <v>45796</v>
      </c>
      <c r="Q1574">
        <v>352</v>
      </c>
      <c r="R1574" t="s">
        <v>43</v>
      </c>
      <c r="S1574">
        <v>2</v>
      </c>
      <c r="T1574" s="1">
        <v>45860</v>
      </c>
      <c r="U1574" t="s">
        <v>36</v>
      </c>
      <c r="V1574" t="str">
        <f>TEXT(WEEKDAY(Working_Data[[#This Row],[order_date]],1),"DDDD")</f>
        <v>Wednesday</v>
      </c>
      <c r="W1574" t="str">
        <f>TEXT(Working_Data[[#This Row],[order_date]],"mmmm")</f>
        <v>February</v>
      </c>
      <c r="X1574" s="7">
        <f>Working_Data[[#This Row],[last_order_date]]-Working_Data[[#This Row],[signup_date]]</f>
        <v>104</v>
      </c>
      <c r="Y1574" s="7">
        <f>IF(Working_Data[[#This Row],[churned]]="Active",1,0)</f>
        <v>0</v>
      </c>
      <c r="Z1574" s="7">
        <f>YEAR(Working_Data[[#This Row],[order_date]])</f>
        <v>2024</v>
      </c>
    </row>
    <row r="1575" spans="1:26" x14ac:dyDescent="0.25">
      <c r="A1575" t="s">
        <v>3200</v>
      </c>
      <c r="B1575" t="s">
        <v>38</v>
      </c>
      <c r="C1575" t="s">
        <v>22</v>
      </c>
      <c r="D1575" t="s">
        <v>23</v>
      </c>
      <c r="E1575" s="1">
        <v>45193</v>
      </c>
      <c r="F1575" t="s">
        <v>3201</v>
      </c>
      <c r="G1575" s="1">
        <v>45350</v>
      </c>
      <c r="H1575" t="s">
        <v>58</v>
      </c>
      <c r="I1575" t="s">
        <v>26</v>
      </c>
      <c r="J1575" t="s">
        <v>67</v>
      </c>
      <c r="K1575">
        <v>3</v>
      </c>
      <c r="L1575" s="3">
        <f>Working_Data[[#This Row],[price2]]/Working_Data[[#This Row],[quantity]]</f>
        <v>188.39</v>
      </c>
      <c r="M1575" s="3">
        <v>565.16999999999996</v>
      </c>
      <c r="N1575" t="s">
        <v>50</v>
      </c>
      <c r="O1575">
        <v>23</v>
      </c>
      <c r="P1575" s="1">
        <v>45657</v>
      </c>
      <c r="Q1575">
        <v>181</v>
      </c>
      <c r="R1575" t="s">
        <v>43</v>
      </c>
      <c r="S1575">
        <v>3</v>
      </c>
      <c r="T1575" s="1">
        <v>45589</v>
      </c>
      <c r="U1575" t="s">
        <v>36</v>
      </c>
      <c r="V1575" t="str">
        <f>TEXT(WEEKDAY(Working_Data[[#This Row],[order_date]],1),"DDDD")</f>
        <v>Wednesday</v>
      </c>
      <c r="W1575" t="str">
        <f>TEXT(Working_Data[[#This Row],[order_date]],"mmmm")</f>
        <v>February</v>
      </c>
      <c r="X1575" s="7">
        <f>Working_Data[[#This Row],[last_order_date]]-Working_Data[[#This Row],[signup_date]]</f>
        <v>464</v>
      </c>
      <c r="Y1575" s="7">
        <f>IF(Working_Data[[#This Row],[churned]]="Active",1,0)</f>
        <v>0</v>
      </c>
      <c r="Z1575" s="7">
        <f>YEAR(Working_Data[[#This Row],[order_date]])</f>
        <v>2024</v>
      </c>
    </row>
    <row r="1576" spans="1:26" x14ac:dyDescent="0.25">
      <c r="A1576" t="s">
        <v>3202</v>
      </c>
      <c r="B1576" t="s">
        <v>45</v>
      </c>
      <c r="C1576" t="s">
        <v>39</v>
      </c>
      <c r="D1576" t="s">
        <v>77</v>
      </c>
      <c r="E1576" s="1">
        <v>45876</v>
      </c>
      <c r="F1576" t="s">
        <v>3203</v>
      </c>
      <c r="G1576" s="1">
        <v>45351</v>
      </c>
      <c r="H1576" t="s">
        <v>34</v>
      </c>
      <c r="I1576" t="s">
        <v>54</v>
      </c>
      <c r="J1576" t="s">
        <v>59</v>
      </c>
      <c r="K1576">
        <v>2</v>
      </c>
      <c r="L1576" s="3">
        <f>Working_Data[[#This Row],[price2]]/Working_Data[[#This Row],[quantity]]</f>
        <v>365.79</v>
      </c>
      <c r="M1576" s="3">
        <v>731.58</v>
      </c>
      <c r="N1576" t="s">
        <v>28</v>
      </c>
      <c r="O1576">
        <v>2</v>
      </c>
      <c r="P1576" s="1">
        <v>45996</v>
      </c>
      <c r="Q1576">
        <v>87</v>
      </c>
      <c r="R1576" t="s">
        <v>43</v>
      </c>
      <c r="S1576">
        <v>3</v>
      </c>
      <c r="T1576" s="1">
        <v>45719</v>
      </c>
      <c r="U1576" t="s">
        <v>30</v>
      </c>
      <c r="V1576" t="str">
        <f>TEXT(WEEKDAY(Working_Data[[#This Row],[order_date]],1),"DDDD")</f>
        <v>Thursday</v>
      </c>
      <c r="W1576" t="str">
        <f>TEXT(Working_Data[[#This Row],[order_date]],"mmmm")</f>
        <v>February</v>
      </c>
      <c r="X1576" s="7">
        <f>Working_Data[[#This Row],[last_order_date]]-Working_Data[[#This Row],[signup_date]]</f>
        <v>120</v>
      </c>
      <c r="Y1576" s="7">
        <f>IF(Working_Data[[#This Row],[churned]]="Active",1,0)</f>
        <v>0</v>
      </c>
      <c r="Z1576" s="7">
        <f>YEAR(Working_Data[[#This Row],[order_date]])</f>
        <v>2024</v>
      </c>
    </row>
    <row r="1577" spans="1:26" x14ac:dyDescent="0.25">
      <c r="A1577" t="s">
        <v>3204</v>
      </c>
      <c r="B1577" t="s">
        <v>38</v>
      </c>
      <c r="C1577" t="s">
        <v>82</v>
      </c>
      <c r="D1577" t="s">
        <v>23</v>
      </c>
      <c r="E1577" s="1">
        <v>45404</v>
      </c>
      <c r="F1577" t="s">
        <v>3205</v>
      </c>
      <c r="G1577" s="1">
        <v>45351</v>
      </c>
      <c r="H1577" t="s">
        <v>34</v>
      </c>
      <c r="I1577" t="s">
        <v>48</v>
      </c>
      <c r="J1577" t="s">
        <v>67</v>
      </c>
      <c r="K1577">
        <v>5</v>
      </c>
      <c r="L1577" s="3">
        <f>Working_Data[[#This Row],[price2]]/Working_Data[[#This Row],[quantity]]</f>
        <v>46.239999999999995</v>
      </c>
      <c r="M1577" s="3">
        <v>231.2</v>
      </c>
      <c r="N1577" t="s">
        <v>35</v>
      </c>
      <c r="O1577">
        <v>43</v>
      </c>
      <c r="P1577" s="1">
        <v>45801</v>
      </c>
      <c r="Q1577">
        <v>125</v>
      </c>
      <c r="R1577" t="s">
        <v>43</v>
      </c>
      <c r="S1577">
        <v>3</v>
      </c>
      <c r="T1577" s="1">
        <v>45755</v>
      </c>
      <c r="U1577" t="s">
        <v>60</v>
      </c>
      <c r="V1577" t="str">
        <f>TEXT(WEEKDAY(Working_Data[[#This Row],[order_date]],1),"DDDD")</f>
        <v>Thursday</v>
      </c>
      <c r="W1577" t="str">
        <f>TEXT(Working_Data[[#This Row],[order_date]],"mmmm")</f>
        <v>February</v>
      </c>
      <c r="X1577" s="7">
        <f>Working_Data[[#This Row],[last_order_date]]-Working_Data[[#This Row],[signup_date]]</f>
        <v>397</v>
      </c>
      <c r="Y1577" s="7">
        <f>IF(Working_Data[[#This Row],[churned]]="Active",1,0)</f>
        <v>0</v>
      </c>
      <c r="Z1577" s="7">
        <f>YEAR(Working_Data[[#This Row],[order_date]])</f>
        <v>2024</v>
      </c>
    </row>
    <row r="1578" spans="1:26" x14ac:dyDescent="0.25">
      <c r="A1578" t="s">
        <v>3206</v>
      </c>
      <c r="B1578" t="s">
        <v>21</v>
      </c>
      <c r="C1578" t="s">
        <v>39</v>
      </c>
      <c r="D1578" t="s">
        <v>56</v>
      </c>
      <c r="E1578" s="1">
        <v>45483</v>
      </c>
      <c r="F1578" t="s">
        <v>3207</v>
      </c>
      <c r="G1578" s="1">
        <v>45351</v>
      </c>
      <c r="H1578" t="s">
        <v>34</v>
      </c>
      <c r="I1578" t="s">
        <v>26</v>
      </c>
      <c r="J1578" t="s">
        <v>49</v>
      </c>
      <c r="K1578">
        <v>3</v>
      </c>
      <c r="L1578" s="3">
        <f>Working_Data[[#This Row],[price2]]/Working_Data[[#This Row],[quantity]]</f>
        <v>168.55333333333334</v>
      </c>
      <c r="M1578" s="3">
        <v>505.66</v>
      </c>
      <c r="N1578" t="s">
        <v>35</v>
      </c>
      <c r="O1578">
        <v>8</v>
      </c>
      <c r="P1578" s="1">
        <v>45300</v>
      </c>
      <c r="Q1578">
        <v>354</v>
      </c>
      <c r="R1578" t="s">
        <v>43</v>
      </c>
      <c r="S1578">
        <v>1</v>
      </c>
      <c r="T1578" s="1">
        <v>45637</v>
      </c>
      <c r="U1578" t="s">
        <v>60</v>
      </c>
      <c r="V1578" t="str">
        <f>TEXT(WEEKDAY(Working_Data[[#This Row],[order_date]],1),"DDDD")</f>
        <v>Thursday</v>
      </c>
      <c r="W1578" t="str">
        <f>TEXT(Working_Data[[#This Row],[order_date]],"mmmm")</f>
        <v>February</v>
      </c>
      <c r="X1578" s="7">
        <f>Working_Data[[#This Row],[last_order_date]]-Working_Data[[#This Row],[signup_date]]</f>
        <v>-183</v>
      </c>
      <c r="Y1578" s="7">
        <f>IF(Working_Data[[#This Row],[churned]]="Active",1,0)</f>
        <v>0</v>
      </c>
      <c r="Z1578" s="7">
        <f>YEAR(Working_Data[[#This Row],[order_date]])</f>
        <v>2024</v>
      </c>
    </row>
    <row r="1579" spans="1:26" x14ac:dyDescent="0.25">
      <c r="A1579" t="s">
        <v>3208</v>
      </c>
      <c r="B1579" t="s">
        <v>21</v>
      </c>
      <c r="C1579" t="s">
        <v>22</v>
      </c>
      <c r="D1579" t="s">
        <v>56</v>
      </c>
      <c r="E1579" s="1">
        <v>45390</v>
      </c>
      <c r="F1579" t="s">
        <v>3209</v>
      </c>
      <c r="G1579" s="1">
        <v>45351</v>
      </c>
      <c r="H1579" t="s">
        <v>41</v>
      </c>
      <c r="I1579" t="s">
        <v>54</v>
      </c>
      <c r="J1579" t="s">
        <v>27</v>
      </c>
      <c r="K1579">
        <v>4</v>
      </c>
      <c r="L1579" s="3">
        <f>Working_Data[[#This Row],[price2]]/Working_Data[[#This Row],[quantity]]</f>
        <v>337.57249999999999</v>
      </c>
      <c r="M1579" s="3">
        <v>1350.29</v>
      </c>
      <c r="N1579" t="s">
        <v>35</v>
      </c>
      <c r="O1579">
        <v>44</v>
      </c>
      <c r="P1579" s="1">
        <v>45302</v>
      </c>
      <c r="Q1579">
        <v>148</v>
      </c>
      <c r="R1579" t="s">
        <v>43</v>
      </c>
      <c r="S1579">
        <v>3</v>
      </c>
      <c r="T1579" s="1">
        <v>45796</v>
      </c>
      <c r="U1579" t="s">
        <v>60</v>
      </c>
      <c r="V1579" t="str">
        <f>TEXT(WEEKDAY(Working_Data[[#This Row],[order_date]],1),"DDDD")</f>
        <v>Thursday</v>
      </c>
      <c r="W1579" t="str">
        <f>TEXT(Working_Data[[#This Row],[order_date]],"mmmm")</f>
        <v>February</v>
      </c>
      <c r="X1579" s="7">
        <f>Working_Data[[#This Row],[last_order_date]]-Working_Data[[#This Row],[signup_date]]</f>
        <v>-88</v>
      </c>
      <c r="Y1579" s="7">
        <f>IF(Working_Data[[#This Row],[churned]]="Active",1,0)</f>
        <v>0</v>
      </c>
      <c r="Z1579" s="7">
        <f>YEAR(Working_Data[[#This Row],[order_date]])</f>
        <v>2024</v>
      </c>
    </row>
    <row r="1580" spans="1:26" x14ac:dyDescent="0.25">
      <c r="A1580" t="s">
        <v>3210</v>
      </c>
      <c r="B1580" t="s">
        <v>38</v>
      </c>
      <c r="C1580" t="s">
        <v>82</v>
      </c>
      <c r="D1580" t="s">
        <v>23</v>
      </c>
      <c r="E1580" s="1">
        <v>45814</v>
      </c>
      <c r="F1580" t="s">
        <v>3211</v>
      </c>
      <c r="G1580" s="1">
        <v>45351</v>
      </c>
      <c r="H1580" t="s">
        <v>41</v>
      </c>
      <c r="I1580" t="s">
        <v>26</v>
      </c>
      <c r="J1580" t="s">
        <v>27</v>
      </c>
      <c r="K1580">
        <v>2</v>
      </c>
      <c r="L1580" s="3">
        <f>Working_Data[[#This Row],[price2]]/Working_Data[[#This Row],[quantity]]</f>
        <v>190.75</v>
      </c>
      <c r="M1580" s="3">
        <v>381.5</v>
      </c>
      <c r="N1580" t="s">
        <v>28</v>
      </c>
      <c r="O1580">
        <v>39</v>
      </c>
      <c r="P1580" s="1">
        <v>45753</v>
      </c>
      <c r="Q1580">
        <v>114</v>
      </c>
      <c r="R1580" t="s">
        <v>29</v>
      </c>
      <c r="S1580">
        <v>4</v>
      </c>
      <c r="T1580" s="1">
        <v>45682</v>
      </c>
      <c r="U1580" t="s">
        <v>36</v>
      </c>
      <c r="V1580" t="str">
        <f>TEXT(WEEKDAY(Working_Data[[#This Row],[order_date]],1),"DDDD")</f>
        <v>Thursday</v>
      </c>
      <c r="W1580" t="str">
        <f>TEXT(Working_Data[[#This Row],[order_date]],"mmmm")</f>
        <v>February</v>
      </c>
      <c r="X1580" s="7">
        <f>Working_Data[[#This Row],[last_order_date]]-Working_Data[[#This Row],[signup_date]]</f>
        <v>-61</v>
      </c>
      <c r="Y1580" s="7">
        <f>IF(Working_Data[[#This Row],[churned]]="Active",1,0)</f>
        <v>1</v>
      </c>
      <c r="Z1580" s="7">
        <f>YEAR(Working_Data[[#This Row],[order_date]])</f>
        <v>2024</v>
      </c>
    </row>
    <row r="1581" spans="1:26" x14ac:dyDescent="0.25">
      <c r="A1581" t="s">
        <v>3212</v>
      </c>
      <c r="B1581" t="s">
        <v>38</v>
      </c>
      <c r="C1581" t="s">
        <v>39</v>
      </c>
      <c r="D1581" t="s">
        <v>56</v>
      </c>
      <c r="E1581" s="1">
        <v>45708</v>
      </c>
      <c r="F1581" t="s">
        <v>3213</v>
      </c>
      <c r="G1581" s="1">
        <v>45351</v>
      </c>
      <c r="H1581" t="s">
        <v>34</v>
      </c>
      <c r="I1581" t="s">
        <v>54</v>
      </c>
      <c r="J1581" t="s">
        <v>67</v>
      </c>
      <c r="K1581">
        <v>3</v>
      </c>
      <c r="L1581" s="3">
        <f>Working_Data[[#This Row],[price2]]/Working_Data[[#This Row],[quantity]]</f>
        <v>232.64333333333332</v>
      </c>
      <c r="M1581" s="3">
        <v>697.93</v>
      </c>
      <c r="N1581" t="s">
        <v>35</v>
      </c>
      <c r="O1581">
        <v>17</v>
      </c>
      <c r="P1581" s="1">
        <v>45682</v>
      </c>
      <c r="Q1581">
        <v>89</v>
      </c>
      <c r="R1581" t="s">
        <v>43</v>
      </c>
      <c r="S1581">
        <v>4</v>
      </c>
      <c r="T1581" s="1">
        <v>45857</v>
      </c>
      <c r="U1581" t="s">
        <v>60</v>
      </c>
      <c r="V1581" t="str">
        <f>TEXT(WEEKDAY(Working_Data[[#This Row],[order_date]],1),"DDDD")</f>
        <v>Thursday</v>
      </c>
      <c r="W1581" t="str">
        <f>TEXT(Working_Data[[#This Row],[order_date]],"mmmm")</f>
        <v>February</v>
      </c>
      <c r="X1581" s="7">
        <f>Working_Data[[#This Row],[last_order_date]]-Working_Data[[#This Row],[signup_date]]</f>
        <v>-26</v>
      </c>
      <c r="Y1581" s="7">
        <f>IF(Working_Data[[#This Row],[churned]]="Active",1,0)</f>
        <v>0</v>
      </c>
      <c r="Z1581" s="7">
        <f>YEAR(Working_Data[[#This Row],[order_date]])</f>
        <v>2024</v>
      </c>
    </row>
    <row r="1582" spans="1:26" x14ac:dyDescent="0.25">
      <c r="A1582" t="s">
        <v>3214</v>
      </c>
      <c r="B1582" t="s">
        <v>45</v>
      </c>
      <c r="C1582" t="s">
        <v>22</v>
      </c>
      <c r="D1582" t="s">
        <v>23</v>
      </c>
      <c r="E1582" s="1">
        <v>45859</v>
      </c>
      <c r="F1582" t="s">
        <v>3215</v>
      </c>
      <c r="G1582" s="1">
        <v>45351</v>
      </c>
      <c r="H1582" t="s">
        <v>25</v>
      </c>
      <c r="I1582" t="s">
        <v>54</v>
      </c>
      <c r="J1582" t="s">
        <v>27</v>
      </c>
      <c r="K1582">
        <v>3</v>
      </c>
      <c r="L1582" s="3">
        <f>Working_Data[[#This Row],[price2]]/Working_Data[[#This Row],[quantity]]</f>
        <v>256.62666666666667</v>
      </c>
      <c r="M1582" s="3">
        <v>769.88</v>
      </c>
      <c r="N1582" t="s">
        <v>50</v>
      </c>
      <c r="O1582">
        <v>22</v>
      </c>
      <c r="P1582" s="1">
        <v>45617</v>
      </c>
      <c r="Q1582">
        <v>433</v>
      </c>
      <c r="R1582" t="s">
        <v>43</v>
      </c>
      <c r="S1582">
        <v>2</v>
      </c>
      <c r="T1582" s="1">
        <v>45691</v>
      </c>
      <c r="U1582" t="s">
        <v>36</v>
      </c>
      <c r="V1582" t="str">
        <f>TEXT(WEEKDAY(Working_Data[[#This Row],[order_date]],1),"DDDD")</f>
        <v>Thursday</v>
      </c>
      <c r="W1582" t="str">
        <f>TEXT(Working_Data[[#This Row],[order_date]],"mmmm")</f>
        <v>February</v>
      </c>
      <c r="X1582" s="7">
        <f>Working_Data[[#This Row],[last_order_date]]-Working_Data[[#This Row],[signup_date]]</f>
        <v>-242</v>
      </c>
      <c r="Y1582" s="7">
        <f>IF(Working_Data[[#This Row],[churned]]="Active",1,0)</f>
        <v>0</v>
      </c>
      <c r="Z1582" s="7">
        <f>YEAR(Working_Data[[#This Row],[order_date]])</f>
        <v>2024</v>
      </c>
    </row>
    <row r="1583" spans="1:26" x14ac:dyDescent="0.25">
      <c r="A1583" t="s">
        <v>3216</v>
      </c>
      <c r="B1583" t="s">
        <v>45</v>
      </c>
      <c r="C1583" t="s">
        <v>22</v>
      </c>
      <c r="D1583" t="s">
        <v>52</v>
      </c>
      <c r="E1583" s="1">
        <v>44936</v>
      </c>
      <c r="F1583" t="s">
        <v>3217</v>
      </c>
      <c r="G1583" s="1">
        <v>45351</v>
      </c>
      <c r="H1583" t="s">
        <v>58</v>
      </c>
      <c r="I1583" t="s">
        <v>63</v>
      </c>
      <c r="J1583" t="s">
        <v>67</v>
      </c>
      <c r="K1583">
        <v>1</v>
      </c>
      <c r="L1583" s="3">
        <f>Working_Data[[#This Row],[price2]]/Working_Data[[#This Row],[quantity]]</f>
        <v>1225.02</v>
      </c>
      <c r="M1583" s="3">
        <v>1225.02</v>
      </c>
      <c r="N1583" t="s">
        <v>28</v>
      </c>
      <c r="O1583">
        <v>14</v>
      </c>
      <c r="P1583" s="1">
        <v>45530</v>
      </c>
      <c r="Q1583">
        <v>484</v>
      </c>
      <c r="R1583" t="s">
        <v>29</v>
      </c>
      <c r="S1583">
        <v>3</v>
      </c>
      <c r="T1583" s="1">
        <v>45593</v>
      </c>
      <c r="U1583" t="s">
        <v>60</v>
      </c>
      <c r="V1583" t="str">
        <f>TEXT(WEEKDAY(Working_Data[[#This Row],[order_date]],1),"DDDD")</f>
        <v>Thursday</v>
      </c>
      <c r="W1583" t="str">
        <f>TEXT(Working_Data[[#This Row],[order_date]],"mmmm")</f>
        <v>February</v>
      </c>
      <c r="X1583" s="7">
        <f>Working_Data[[#This Row],[last_order_date]]-Working_Data[[#This Row],[signup_date]]</f>
        <v>594</v>
      </c>
      <c r="Y1583" s="7">
        <f>IF(Working_Data[[#This Row],[churned]]="Active",1,0)</f>
        <v>1</v>
      </c>
      <c r="Z1583" s="7">
        <f>YEAR(Working_Data[[#This Row],[order_date]])</f>
        <v>2024</v>
      </c>
    </row>
    <row r="1584" spans="1:26" x14ac:dyDescent="0.25">
      <c r="A1584" t="s">
        <v>3218</v>
      </c>
      <c r="B1584" t="s">
        <v>38</v>
      </c>
      <c r="C1584" t="s">
        <v>82</v>
      </c>
      <c r="D1584" t="s">
        <v>32</v>
      </c>
      <c r="E1584" s="1">
        <v>45187</v>
      </c>
      <c r="F1584" t="s">
        <v>3219</v>
      </c>
      <c r="G1584" s="1">
        <v>45351</v>
      </c>
      <c r="H1584" t="s">
        <v>47</v>
      </c>
      <c r="I1584" t="s">
        <v>54</v>
      </c>
      <c r="J1584" t="s">
        <v>59</v>
      </c>
      <c r="K1584">
        <v>2</v>
      </c>
      <c r="L1584" s="3">
        <f>Working_Data[[#This Row],[price2]]/Working_Data[[#This Row],[quantity]]</f>
        <v>598.92999999999995</v>
      </c>
      <c r="M1584" s="3">
        <v>1197.8599999999999</v>
      </c>
      <c r="N1584" t="s">
        <v>28</v>
      </c>
      <c r="O1584">
        <v>16</v>
      </c>
      <c r="P1584" s="1">
        <v>45763</v>
      </c>
      <c r="Q1584">
        <v>195</v>
      </c>
      <c r="R1584" t="s">
        <v>43</v>
      </c>
      <c r="S1584">
        <v>1</v>
      </c>
      <c r="T1584" s="1">
        <v>45545</v>
      </c>
      <c r="U1584" t="s">
        <v>60</v>
      </c>
      <c r="V1584" t="str">
        <f>TEXT(WEEKDAY(Working_Data[[#This Row],[order_date]],1),"DDDD")</f>
        <v>Thursday</v>
      </c>
      <c r="W1584" t="str">
        <f>TEXT(Working_Data[[#This Row],[order_date]],"mmmm")</f>
        <v>February</v>
      </c>
      <c r="X1584" s="7">
        <f>Working_Data[[#This Row],[last_order_date]]-Working_Data[[#This Row],[signup_date]]</f>
        <v>576</v>
      </c>
      <c r="Y1584" s="7">
        <f>IF(Working_Data[[#This Row],[churned]]="Active",1,0)</f>
        <v>0</v>
      </c>
      <c r="Z1584" s="7">
        <f>YEAR(Working_Data[[#This Row],[order_date]])</f>
        <v>2024</v>
      </c>
    </row>
    <row r="1585" spans="1:26" x14ac:dyDescent="0.25">
      <c r="A1585" t="s">
        <v>3220</v>
      </c>
      <c r="B1585" t="s">
        <v>38</v>
      </c>
      <c r="C1585" t="s">
        <v>39</v>
      </c>
      <c r="D1585" t="s">
        <v>52</v>
      </c>
      <c r="E1585" s="1">
        <v>45249</v>
      </c>
      <c r="F1585" t="s">
        <v>3221</v>
      </c>
      <c r="G1585" s="1">
        <v>45351</v>
      </c>
      <c r="H1585" t="s">
        <v>47</v>
      </c>
      <c r="I1585" t="s">
        <v>26</v>
      </c>
      <c r="J1585" t="s">
        <v>59</v>
      </c>
      <c r="K1585">
        <v>4</v>
      </c>
      <c r="L1585" s="3">
        <f>Working_Data[[#This Row],[price2]]/Working_Data[[#This Row],[quantity]]</f>
        <v>81.745000000000005</v>
      </c>
      <c r="M1585" s="3">
        <v>326.98</v>
      </c>
      <c r="N1585" t="s">
        <v>50</v>
      </c>
      <c r="O1585">
        <v>17</v>
      </c>
      <c r="P1585" s="1">
        <v>45967</v>
      </c>
      <c r="Q1585">
        <v>47</v>
      </c>
      <c r="R1585" t="s">
        <v>29</v>
      </c>
      <c r="S1585">
        <v>3</v>
      </c>
      <c r="T1585" s="1">
        <v>45823</v>
      </c>
      <c r="U1585" t="s">
        <v>36</v>
      </c>
      <c r="V1585" t="str">
        <f>TEXT(WEEKDAY(Working_Data[[#This Row],[order_date]],1),"DDDD")</f>
        <v>Thursday</v>
      </c>
      <c r="W1585" t="str">
        <f>TEXT(Working_Data[[#This Row],[order_date]],"mmmm")</f>
        <v>February</v>
      </c>
      <c r="X1585" s="7">
        <f>Working_Data[[#This Row],[last_order_date]]-Working_Data[[#This Row],[signup_date]]</f>
        <v>718</v>
      </c>
      <c r="Y1585" s="7">
        <f>IF(Working_Data[[#This Row],[churned]]="Active",1,0)</f>
        <v>1</v>
      </c>
      <c r="Z1585" s="7">
        <f>YEAR(Working_Data[[#This Row],[order_date]])</f>
        <v>2024</v>
      </c>
    </row>
    <row r="1586" spans="1:26" x14ac:dyDescent="0.25">
      <c r="A1586" t="s">
        <v>3222</v>
      </c>
      <c r="B1586" t="s">
        <v>45</v>
      </c>
      <c r="C1586" t="s">
        <v>82</v>
      </c>
      <c r="D1586" t="s">
        <v>52</v>
      </c>
      <c r="E1586" s="1">
        <v>45632</v>
      </c>
      <c r="F1586" t="s">
        <v>3223</v>
      </c>
      <c r="G1586" s="1">
        <v>45294</v>
      </c>
      <c r="H1586" t="s">
        <v>41</v>
      </c>
      <c r="I1586" t="s">
        <v>26</v>
      </c>
      <c r="J1586" t="s">
        <v>67</v>
      </c>
      <c r="K1586">
        <v>4</v>
      </c>
      <c r="L1586" s="3">
        <f>Working_Data[[#This Row],[price2]]/Working_Data[[#This Row],[quantity]]</f>
        <v>196.85749999999999</v>
      </c>
      <c r="M1586" s="3">
        <v>787.43</v>
      </c>
      <c r="N1586" t="s">
        <v>35</v>
      </c>
      <c r="O1586">
        <v>28</v>
      </c>
      <c r="P1586" s="1">
        <v>45649</v>
      </c>
      <c r="Q1586">
        <v>17</v>
      </c>
      <c r="R1586" t="s">
        <v>43</v>
      </c>
      <c r="S1586">
        <v>3</v>
      </c>
      <c r="T1586" s="1">
        <v>45762</v>
      </c>
      <c r="U1586" t="s">
        <v>30</v>
      </c>
      <c r="V1586" t="str">
        <f>TEXT(WEEKDAY(Working_Data[[#This Row],[order_date]],1),"DDDD")</f>
        <v>Wednesday</v>
      </c>
      <c r="W1586" t="str">
        <f>TEXT(Working_Data[[#This Row],[order_date]],"mmmm")</f>
        <v>January</v>
      </c>
      <c r="X1586" s="7">
        <f>Working_Data[[#This Row],[last_order_date]]-Working_Data[[#This Row],[signup_date]]</f>
        <v>17</v>
      </c>
      <c r="Y1586" s="7">
        <f>IF(Working_Data[[#This Row],[churned]]="Active",1,0)</f>
        <v>0</v>
      </c>
      <c r="Z1586" s="7">
        <f>YEAR(Working_Data[[#This Row],[order_date]])</f>
        <v>2024</v>
      </c>
    </row>
    <row r="1587" spans="1:26" x14ac:dyDescent="0.25">
      <c r="A1587" t="s">
        <v>3224</v>
      </c>
      <c r="B1587" t="s">
        <v>38</v>
      </c>
      <c r="C1587" t="s">
        <v>82</v>
      </c>
      <c r="D1587" t="s">
        <v>52</v>
      </c>
      <c r="E1587" s="1">
        <v>45732</v>
      </c>
      <c r="F1587" t="s">
        <v>3225</v>
      </c>
      <c r="G1587" s="1">
        <v>45294</v>
      </c>
      <c r="H1587" t="s">
        <v>25</v>
      </c>
      <c r="I1587" t="s">
        <v>26</v>
      </c>
      <c r="J1587" t="s">
        <v>67</v>
      </c>
      <c r="K1587">
        <v>2</v>
      </c>
      <c r="L1587" s="3">
        <f>Working_Data[[#This Row],[price2]]/Working_Data[[#This Row],[quantity]]</f>
        <v>248.27500000000001</v>
      </c>
      <c r="M1587" s="3">
        <v>496.55</v>
      </c>
      <c r="N1587" t="s">
        <v>35</v>
      </c>
      <c r="O1587">
        <v>1</v>
      </c>
      <c r="P1587" s="1">
        <v>45815</v>
      </c>
      <c r="Q1587">
        <v>224</v>
      </c>
      <c r="R1587" t="s">
        <v>29</v>
      </c>
      <c r="S1587">
        <v>5</v>
      </c>
      <c r="T1587" s="1">
        <v>45769</v>
      </c>
      <c r="U1587" t="s">
        <v>36</v>
      </c>
      <c r="V1587" t="str">
        <f>TEXT(WEEKDAY(Working_Data[[#This Row],[order_date]],1),"DDDD")</f>
        <v>Wednesday</v>
      </c>
      <c r="W1587" t="str">
        <f>TEXT(Working_Data[[#This Row],[order_date]],"mmmm")</f>
        <v>January</v>
      </c>
      <c r="X1587" s="7">
        <f>Working_Data[[#This Row],[last_order_date]]-Working_Data[[#This Row],[signup_date]]</f>
        <v>83</v>
      </c>
      <c r="Y1587" s="7">
        <f>IF(Working_Data[[#This Row],[churned]]="Active",1,0)</f>
        <v>1</v>
      </c>
      <c r="Z1587" s="7">
        <f>YEAR(Working_Data[[#This Row],[order_date]])</f>
        <v>2024</v>
      </c>
    </row>
    <row r="1588" spans="1:26" x14ac:dyDescent="0.25">
      <c r="A1588" t="s">
        <v>3226</v>
      </c>
      <c r="B1588" t="s">
        <v>45</v>
      </c>
      <c r="C1588" t="s">
        <v>22</v>
      </c>
      <c r="D1588" t="s">
        <v>32</v>
      </c>
      <c r="E1588" s="1">
        <v>45683</v>
      </c>
      <c r="F1588" t="s">
        <v>3227</v>
      </c>
      <c r="G1588" s="1">
        <v>45294</v>
      </c>
      <c r="H1588" t="s">
        <v>34</v>
      </c>
      <c r="I1588" t="s">
        <v>48</v>
      </c>
      <c r="J1588" t="s">
        <v>64</v>
      </c>
      <c r="K1588">
        <v>4</v>
      </c>
      <c r="L1588" s="3">
        <f>Working_Data[[#This Row],[price2]]/Working_Data[[#This Row],[quantity]]</f>
        <v>73.234999999999999</v>
      </c>
      <c r="M1588" s="3">
        <v>292.94</v>
      </c>
      <c r="N1588" t="s">
        <v>28</v>
      </c>
      <c r="O1588">
        <v>11</v>
      </c>
      <c r="P1588" s="1">
        <v>45793</v>
      </c>
      <c r="Q1588">
        <v>306</v>
      </c>
      <c r="R1588" t="s">
        <v>29</v>
      </c>
      <c r="S1588">
        <v>5</v>
      </c>
      <c r="T1588" s="1">
        <v>45660</v>
      </c>
      <c r="U1588" t="s">
        <v>60</v>
      </c>
      <c r="V1588" t="str">
        <f>TEXT(WEEKDAY(Working_Data[[#This Row],[order_date]],1),"DDDD")</f>
        <v>Wednesday</v>
      </c>
      <c r="W1588" t="str">
        <f>TEXT(Working_Data[[#This Row],[order_date]],"mmmm")</f>
        <v>January</v>
      </c>
      <c r="X1588" s="7">
        <f>Working_Data[[#This Row],[last_order_date]]-Working_Data[[#This Row],[signup_date]]</f>
        <v>110</v>
      </c>
      <c r="Y1588" s="7">
        <f>IF(Working_Data[[#This Row],[churned]]="Active",1,0)</f>
        <v>1</v>
      </c>
      <c r="Z1588" s="7">
        <f>YEAR(Working_Data[[#This Row],[order_date]])</f>
        <v>2024</v>
      </c>
    </row>
    <row r="1589" spans="1:26" x14ac:dyDescent="0.25">
      <c r="A1589" t="s">
        <v>3228</v>
      </c>
      <c r="B1589" t="s">
        <v>21</v>
      </c>
      <c r="C1589" t="s">
        <v>82</v>
      </c>
      <c r="D1589" t="s">
        <v>77</v>
      </c>
      <c r="E1589" s="1">
        <v>45963</v>
      </c>
      <c r="F1589" t="s">
        <v>3229</v>
      </c>
      <c r="G1589" s="1">
        <v>45294</v>
      </c>
      <c r="H1589" t="s">
        <v>34</v>
      </c>
      <c r="I1589" t="s">
        <v>48</v>
      </c>
      <c r="J1589" t="s">
        <v>64</v>
      </c>
      <c r="K1589">
        <v>5</v>
      </c>
      <c r="L1589" s="3">
        <f>Working_Data[[#This Row],[price2]]/Working_Data[[#This Row],[quantity]]</f>
        <v>224.74799999999999</v>
      </c>
      <c r="M1589" s="3">
        <v>1123.74</v>
      </c>
      <c r="N1589" t="s">
        <v>35</v>
      </c>
      <c r="O1589">
        <v>48</v>
      </c>
      <c r="P1589" s="1">
        <v>45660</v>
      </c>
      <c r="Q1589">
        <v>400</v>
      </c>
      <c r="R1589" t="s">
        <v>29</v>
      </c>
      <c r="S1589">
        <v>5</v>
      </c>
      <c r="T1589" s="1">
        <v>45854</v>
      </c>
      <c r="U1589" t="s">
        <v>60</v>
      </c>
      <c r="V1589" t="str">
        <f>TEXT(WEEKDAY(Working_Data[[#This Row],[order_date]],1),"DDDD")</f>
        <v>Wednesday</v>
      </c>
      <c r="W1589" t="str">
        <f>TEXT(Working_Data[[#This Row],[order_date]],"mmmm")</f>
        <v>January</v>
      </c>
      <c r="X1589" s="7">
        <f>Working_Data[[#This Row],[last_order_date]]-Working_Data[[#This Row],[signup_date]]</f>
        <v>-303</v>
      </c>
      <c r="Y1589" s="7">
        <f>IF(Working_Data[[#This Row],[churned]]="Active",1,0)</f>
        <v>1</v>
      </c>
      <c r="Z1589" s="7">
        <f>YEAR(Working_Data[[#This Row],[order_date]])</f>
        <v>2024</v>
      </c>
    </row>
    <row r="1590" spans="1:26" x14ac:dyDescent="0.25">
      <c r="A1590" t="s">
        <v>3230</v>
      </c>
      <c r="B1590" t="s">
        <v>21</v>
      </c>
      <c r="C1590" t="s">
        <v>39</v>
      </c>
      <c r="D1590" t="s">
        <v>23</v>
      </c>
      <c r="E1590" s="1">
        <v>45775</v>
      </c>
      <c r="F1590" t="s">
        <v>3231</v>
      </c>
      <c r="G1590" s="1">
        <v>45294</v>
      </c>
      <c r="H1590" t="s">
        <v>41</v>
      </c>
      <c r="I1590" t="s">
        <v>54</v>
      </c>
      <c r="J1590" t="s">
        <v>27</v>
      </c>
      <c r="K1590">
        <v>5</v>
      </c>
      <c r="L1590" s="3">
        <f>Working_Data[[#This Row],[price2]]/Working_Data[[#This Row],[quantity]]</f>
        <v>181.92400000000001</v>
      </c>
      <c r="M1590" s="3">
        <v>909.62</v>
      </c>
      <c r="N1590" t="s">
        <v>28</v>
      </c>
      <c r="O1590">
        <v>6</v>
      </c>
      <c r="P1590" s="1">
        <v>45962</v>
      </c>
      <c r="Q1590">
        <v>385</v>
      </c>
      <c r="R1590" t="s">
        <v>29</v>
      </c>
      <c r="S1590">
        <v>1</v>
      </c>
      <c r="T1590" s="1">
        <v>45704</v>
      </c>
      <c r="U1590" t="s">
        <v>30</v>
      </c>
      <c r="V1590" t="str">
        <f>TEXT(WEEKDAY(Working_Data[[#This Row],[order_date]],1),"DDDD")</f>
        <v>Wednesday</v>
      </c>
      <c r="W1590" t="str">
        <f>TEXT(Working_Data[[#This Row],[order_date]],"mmmm")</f>
        <v>January</v>
      </c>
      <c r="X1590" s="7">
        <f>Working_Data[[#This Row],[last_order_date]]-Working_Data[[#This Row],[signup_date]]</f>
        <v>187</v>
      </c>
      <c r="Y1590" s="7">
        <f>IF(Working_Data[[#This Row],[churned]]="Active",1,0)</f>
        <v>1</v>
      </c>
      <c r="Z1590" s="7">
        <f>YEAR(Working_Data[[#This Row],[order_date]])</f>
        <v>2024</v>
      </c>
    </row>
    <row r="1591" spans="1:26" x14ac:dyDescent="0.25">
      <c r="A1591" t="s">
        <v>3232</v>
      </c>
      <c r="B1591" t="s">
        <v>21</v>
      </c>
      <c r="C1591" t="s">
        <v>22</v>
      </c>
      <c r="D1591" t="s">
        <v>77</v>
      </c>
      <c r="E1591" s="1">
        <v>45196</v>
      </c>
      <c r="F1591" t="s">
        <v>3233</v>
      </c>
      <c r="G1591" s="1">
        <v>45325</v>
      </c>
      <c r="H1591" t="s">
        <v>41</v>
      </c>
      <c r="I1591" t="s">
        <v>54</v>
      </c>
      <c r="J1591" t="s">
        <v>49</v>
      </c>
      <c r="K1591">
        <v>1</v>
      </c>
      <c r="L1591" s="3">
        <f>Working_Data[[#This Row],[price2]]/Working_Data[[#This Row],[quantity]]</f>
        <v>1461.24</v>
      </c>
      <c r="M1591" s="3">
        <v>1461.24</v>
      </c>
      <c r="N1591" t="s">
        <v>50</v>
      </c>
      <c r="O1591">
        <v>22</v>
      </c>
      <c r="P1591" s="1">
        <v>45687</v>
      </c>
      <c r="Q1591">
        <v>155</v>
      </c>
      <c r="R1591" t="s">
        <v>43</v>
      </c>
      <c r="S1591">
        <v>3</v>
      </c>
      <c r="T1591" s="1">
        <v>45562</v>
      </c>
      <c r="U1591" t="s">
        <v>60</v>
      </c>
      <c r="V1591" t="str">
        <f>TEXT(WEEKDAY(Working_Data[[#This Row],[order_date]],1),"DDDD")</f>
        <v>Saturday</v>
      </c>
      <c r="W1591" t="str">
        <f>TEXT(Working_Data[[#This Row],[order_date]],"mmmm")</f>
        <v>February</v>
      </c>
      <c r="X1591" s="7">
        <f>Working_Data[[#This Row],[last_order_date]]-Working_Data[[#This Row],[signup_date]]</f>
        <v>491</v>
      </c>
      <c r="Y1591" s="7">
        <f>IF(Working_Data[[#This Row],[churned]]="Active",1,0)</f>
        <v>0</v>
      </c>
      <c r="Z1591" s="7">
        <f>YEAR(Working_Data[[#This Row],[order_date]])</f>
        <v>2024</v>
      </c>
    </row>
    <row r="1592" spans="1:26" x14ac:dyDescent="0.25">
      <c r="A1592" t="s">
        <v>3234</v>
      </c>
      <c r="B1592" t="s">
        <v>21</v>
      </c>
      <c r="C1592" t="s">
        <v>82</v>
      </c>
      <c r="D1592" t="s">
        <v>32</v>
      </c>
      <c r="E1592" s="1">
        <v>45854</v>
      </c>
      <c r="F1592" t="s">
        <v>3235</v>
      </c>
      <c r="G1592" s="1">
        <v>45325</v>
      </c>
      <c r="H1592" t="s">
        <v>47</v>
      </c>
      <c r="I1592" t="s">
        <v>42</v>
      </c>
      <c r="J1592" t="s">
        <v>59</v>
      </c>
      <c r="K1592">
        <v>1</v>
      </c>
      <c r="L1592" s="3">
        <f>Working_Data[[#This Row],[price2]]/Working_Data[[#This Row],[quantity]]</f>
        <v>119.17</v>
      </c>
      <c r="M1592" s="3">
        <v>119.17</v>
      </c>
      <c r="N1592" t="s">
        <v>35</v>
      </c>
      <c r="O1592">
        <v>33</v>
      </c>
      <c r="P1592" s="1">
        <v>45694</v>
      </c>
      <c r="Q1592">
        <v>400</v>
      </c>
      <c r="R1592" t="s">
        <v>43</v>
      </c>
      <c r="S1592">
        <v>3</v>
      </c>
      <c r="T1592" s="1">
        <v>45670</v>
      </c>
      <c r="U1592" t="s">
        <v>36</v>
      </c>
      <c r="V1592" t="str">
        <f>TEXT(WEEKDAY(Working_Data[[#This Row],[order_date]],1),"DDDD")</f>
        <v>Saturday</v>
      </c>
      <c r="W1592" t="str">
        <f>TEXT(Working_Data[[#This Row],[order_date]],"mmmm")</f>
        <v>February</v>
      </c>
      <c r="X1592" s="7">
        <f>Working_Data[[#This Row],[last_order_date]]-Working_Data[[#This Row],[signup_date]]</f>
        <v>-160</v>
      </c>
      <c r="Y1592" s="7">
        <f>IF(Working_Data[[#This Row],[churned]]="Active",1,0)</f>
        <v>0</v>
      </c>
      <c r="Z1592" s="7">
        <f>YEAR(Working_Data[[#This Row],[order_date]])</f>
        <v>2024</v>
      </c>
    </row>
    <row r="1593" spans="1:26" x14ac:dyDescent="0.25">
      <c r="A1593" t="s">
        <v>3236</v>
      </c>
      <c r="B1593" t="s">
        <v>38</v>
      </c>
      <c r="C1593" t="s">
        <v>82</v>
      </c>
      <c r="D1593" t="s">
        <v>32</v>
      </c>
      <c r="E1593" s="1">
        <v>45677</v>
      </c>
      <c r="F1593" t="s">
        <v>3237</v>
      </c>
      <c r="G1593" s="1">
        <v>45325</v>
      </c>
      <c r="H1593" t="s">
        <v>25</v>
      </c>
      <c r="I1593" t="s">
        <v>63</v>
      </c>
      <c r="J1593" t="s">
        <v>27</v>
      </c>
      <c r="K1593">
        <v>2</v>
      </c>
      <c r="L1593" s="3">
        <f>Working_Data[[#This Row],[price2]]/Working_Data[[#This Row],[quantity]]</f>
        <v>166.52</v>
      </c>
      <c r="M1593" s="3">
        <v>333.04</v>
      </c>
      <c r="N1593" t="s">
        <v>50</v>
      </c>
      <c r="O1593">
        <v>46</v>
      </c>
      <c r="P1593" s="1">
        <v>45592</v>
      </c>
      <c r="Q1593">
        <v>252</v>
      </c>
      <c r="R1593" t="s">
        <v>29</v>
      </c>
      <c r="S1593">
        <v>3</v>
      </c>
      <c r="T1593" s="1">
        <v>45780</v>
      </c>
      <c r="U1593" t="s">
        <v>60</v>
      </c>
      <c r="V1593" t="str">
        <f>TEXT(WEEKDAY(Working_Data[[#This Row],[order_date]],1),"DDDD")</f>
        <v>Saturday</v>
      </c>
      <c r="W1593" t="str">
        <f>TEXT(Working_Data[[#This Row],[order_date]],"mmmm")</f>
        <v>February</v>
      </c>
      <c r="X1593" s="7">
        <f>Working_Data[[#This Row],[last_order_date]]-Working_Data[[#This Row],[signup_date]]</f>
        <v>-85</v>
      </c>
      <c r="Y1593" s="7">
        <f>IF(Working_Data[[#This Row],[churned]]="Active",1,0)</f>
        <v>1</v>
      </c>
      <c r="Z1593" s="7">
        <f>YEAR(Working_Data[[#This Row],[order_date]])</f>
        <v>2024</v>
      </c>
    </row>
    <row r="1594" spans="1:26" x14ac:dyDescent="0.25">
      <c r="A1594" t="s">
        <v>3238</v>
      </c>
      <c r="B1594" t="s">
        <v>45</v>
      </c>
      <c r="C1594" t="s">
        <v>39</v>
      </c>
      <c r="D1594" t="s">
        <v>32</v>
      </c>
      <c r="E1594" s="1">
        <v>45603</v>
      </c>
      <c r="F1594" t="s">
        <v>3239</v>
      </c>
      <c r="G1594" s="1">
        <v>45325</v>
      </c>
      <c r="H1594" t="s">
        <v>41</v>
      </c>
      <c r="I1594" t="s">
        <v>63</v>
      </c>
      <c r="J1594" t="s">
        <v>27</v>
      </c>
      <c r="K1594">
        <v>1</v>
      </c>
      <c r="L1594" s="3">
        <f>Working_Data[[#This Row],[price2]]/Working_Data[[#This Row],[quantity]]</f>
        <v>1056.72</v>
      </c>
      <c r="M1594" s="3">
        <v>1056.72</v>
      </c>
      <c r="N1594" t="s">
        <v>35</v>
      </c>
      <c r="O1594">
        <v>30</v>
      </c>
      <c r="P1594" s="1">
        <v>45739</v>
      </c>
      <c r="Q1594">
        <v>152</v>
      </c>
      <c r="R1594" t="s">
        <v>43</v>
      </c>
      <c r="S1594">
        <v>3</v>
      </c>
      <c r="T1594" s="1">
        <v>45656</v>
      </c>
      <c r="U1594" t="s">
        <v>60</v>
      </c>
      <c r="V1594" t="str">
        <f>TEXT(WEEKDAY(Working_Data[[#This Row],[order_date]],1),"DDDD")</f>
        <v>Saturday</v>
      </c>
      <c r="W1594" t="str">
        <f>TEXT(Working_Data[[#This Row],[order_date]],"mmmm")</f>
        <v>February</v>
      </c>
      <c r="X1594" s="7">
        <f>Working_Data[[#This Row],[last_order_date]]-Working_Data[[#This Row],[signup_date]]</f>
        <v>136</v>
      </c>
      <c r="Y1594" s="7">
        <f>IF(Working_Data[[#This Row],[churned]]="Active",1,0)</f>
        <v>0</v>
      </c>
      <c r="Z1594" s="7">
        <f>YEAR(Working_Data[[#This Row],[order_date]])</f>
        <v>2024</v>
      </c>
    </row>
    <row r="1595" spans="1:26" x14ac:dyDescent="0.25">
      <c r="A1595" t="s">
        <v>3240</v>
      </c>
      <c r="B1595" t="s">
        <v>45</v>
      </c>
      <c r="C1595" t="s">
        <v>22</v>
      </c>
      <c r="D1595" t="s">
        <v>32</v>
      </c>
      <c r="E1595" s="1">
        <v>45340</v>
      </c>
      <c r="F1595" t="s">
        <v>3241</v>
      </c>
      <c r="G1595" s="1">
        <v>45325</v>
      </c>
      <c r="H1595" t="s">
        <v>25</v>
      </c>
      <c r="I1595" t="s">
        <v>42</v>
      </c>
      <c r="J1595" t="s">
        <v>59</v>
      </c>
      <c r="K1595">
        <v>4</v>
      </c>
      <c r="L1595" s="3">
        <f>Working_Data[[#This Row],[price2]]/Working_Data[[#This Row],[quantity]]</f>
        <v>118.7225</v>
      </c>
      <c r="M1595" s="3">
        <v>474.89</v>
      </c>
      <c r="N1595" t="s">
        <v>28</v>
      </c>
      <c r="O1595">
        <v>2</v>
      </c>
      <c r="P1595" s="1">
        <v>45815</v>
      </c>
      <c r="Q1595">
        <v>236</v>
      </c>
      <c r="R1595" t="s">
        <v>29</v>
      </c>
      <c r="S1595">
        <v>5</v>
      </c>
      <c r="T1595" s="1">
        <v>45785</v>
      </c>
      <c r="U1595" t="s">
        <v>36</v>
      </c>
      <c r="V1595" t="str">
        <f>TEXT(WEEKDAY(Working_Data[[#This Row],[order_date]],1),"DDDD")</f>
        <v>Saturday</v>
      </c>
      <c r="W1595" t="str">
        <f>TEXT(Working_Data[[#This Row],[order_date]],"mmmm")</f>
        <v>February</v>
      </c>
      <c r="X1595" s="7">
        <f>Working_Data[[#This Row],[last_order_date]]-Working_Data[[#This Row],[signup_date]]</f>
        <v>475</v>
      </c>
      <c r="Y1595" s="7">
        <f>IF(Working_Data[[#This Row],[churned]]="Active",1,0)</f>
        <v>1</v>
      </c>
      <c r="Z1595" s="7">
        <f>YEAR(Working_Data[[#This Row],[order_date]])</f>
        <v>2024</v>
      </c>
    </row>
    <row r="1596" spans="1:26" x14ac:dyDescent="0.25">
      <c r="A1596" t="s">
        <v>3242</v>
      </c>
      <c r="B1596" t="s">
        <v>21</v>
      </c>
      <c r="C1596" t="s">
        <v>82</v>
      </c>
      <c r="D1596" t="s">
        <v>56</v>
      </c>
      <c r="E1596" s="1">
        <v>45826</v>
      </c>
      <c r="F1596" t="s">
        <v>3243</v>
      </c>
      <c r="G1596" s="1">
        <v>45325</v>
      </c>
      <c r="H1596" t="s">
        <v>47</v>
      </c>
      <c r="I1596" t="s">
        <v>42</v>
      </c>
      <c r="J1596" t="s">
        <v>27</v>
      </c>
      <c r="K1596">
        <v>2</v>
      </c>
      <c r="L1596" s="3">
        <f>Working_Data[[#This Row],[price2]]/Working_Data[[#This Row],[quantity]]</f>
        <v>413.07499999999999</v>
      </c>
      <c r="M1596" s="3">
        <v>826.15</v>
      </c>
      <c r="N1596" t="s">
        <v>50</v>
      </c>
      <c r="O1596">
        <v>29</v>
      </c>
      <c r="P1596" s="1">
        <v>45643</v>
      </c>
      <c r="Q1596">
        <v>258</v>
      </c>
      <c r="R1596" t="s">
        <v>29</v>
      </c>
      <c r="S1596">
        <v>3</v>
      </c>
      <c r="T1596" s="1">
        <v>45613</v>
      </c>
      <c r="U1596" t="s">
        <v>36</v>
      </c>
      <c r="V1596" t="str">
        <f>TEXT(WEEKDAY(Working_Data[[#This Row],[order_date]],1),"DDDD")</f>
        <v>Saturday</v>
      </c>
      <c r="W1596" t="str">
        <f>TEXT(Working_Data[[#This Row],[order_date]],"mmmm")</f>
        <v>February</v>
      </c>
      <c r="X1596" s="7">
        <f>Working_Data[[#This Row],[last_order_date]]-Working_Data[[#This Row],[signup_date]]</f>
        <v>-183</v>
      </c>
      <c r="Y1596" s="7">
        <f>IF(Working_Data[[#This Row],[churned]]="Active",1,0)</f>
        <v>1</v>
      </c>
      <c r="Z1596" s="7">
        <f>YEAR(Working_Data[[#This Row],[order_date]])</f>
        <v>2024</v>
      </c>
    </row>
    <row r="1597" spans="1:26" x14ac:dyDescent="0.25">
      <c r="A1597" t="s">
        <v>3244</v>
      </c>
      <c r="B1597" t="s">
        <v>21</v>
      </c>
      <c r="C1597" t="s">
        <v>22</v>
      </c>
      <c r="D1597" t="s">
        <v>23</v>
      </c>
      <c r="E1597" s="1">
        <v>45856</v>
      </c>
      <c r="F1597" t="s">
        <v>3245</v>
      </c>
      <c r="G1597" s="1">
        <v>45354</v>
      </c>
      <c r="H1597" t="s">
        <v>47</v>
      </c>
      <c r="I1597" t="s">
        <v>54</v>
      </c>
      <c r="J1597" t="s">
        <v>64</v>
      </c>
      <c r="K1597">
        <v>1</v>
      </c>
      <c r="L1597" s="3">
        <f>Working_Data[[#This Row],[price2]]/Working_Data[[#This Row],[quantity]]</f>
        <v>1440.89</v>
      </c>
      <c r="M1597" s="3">
        <v>1440.89</v>
      </c>
      <c r="N1597" t="s">
        <v>28</v>
      </c>
      <c r="O1597">
        <v>12</v>
      </c>
      <c r="P1597" s="1">
        <v>45683</v>
      </c>
      <c r="Q1597">
        <v>277</v>
      </c>
      <c r="R1597" t="s">
        <v>29</v>
      </c>
      <c r="S1597">
        <v>5</v>
      </c>
      <c r="T1597" s="1">
        <v>45363</v>
      </c>
      <c r="U1597" t="s">
        <v>30</v>
      </c>
      <c r="V1597" t="str">
        <f>TEXT(WEEKDAY(Working_Data[[#This Row],[order_date]],1),"DDDD")</f>
        <v>Sunday</v>
      </c>
      <c r="W1597" t="str">
        <f>TEXT(Working_Data[[#This Row],[order_date]],"mmmm")</f>
        <v>March</v>
      </c>
      <c r="X1597" s="7">
        <f>Working_Data[[#This Row],[last_order_date]]-Working_Data[[#This Row],[signup_date]]</f>
        <v>-173</v>
      </c>
      <c r="Y1597" s="7">
        <f>IF(Working_Data[[#This Row],[churned]]="Active",1,0)</f>
        <v>1</v>
      </c>
      <c r="Z1597" s="7">
        <f>YEAR(Working_Data[[#This Row],[order_date]])</f>
        <v>2024</v>
      </c>
    </row>
    <row r="1598" spans="1:26" x14ac:dyDescent="0.25">
      <c r="A1598" t="s">
        <v>3246</v>
      </c>
      <c r="B1598" t="s">
        <v>38</v>
      </c>
      <c r="C1598" t="s">
        <v>82</v>
      </c>
      <c r="D1598" t="s">
        <v>52</v>
      </c>
      <c r="E1598" s="1">
        <v>45809</v>
      </c>
      <c r="F1598" t="s">
        <v>3247</v>
      </c>
      <c r="G1598" s="1">
        <v>45354</v>
      </c>
      <c r="H1598" t="s">
        <v>58</v>
      </c>
      <c r="I1598" t="s">
        <v>42</v>
      </c>
      <c r="J1598" t="s">
        <v>59</v>
      </c>
      <c r="K1598">
        <v>1</v>
      </c>
      <c r="L1598" s="3">
        <f>Working_Data[[#This Row],[price2]]/Working_Data[[#This Row],[quantity]]</f>
        <v>1143.46</v>
      </c>
      <c r="M1598" s="3">
        <v>1143.46</v>
      </c>
      <c r="N1598" t="s">
        <v>28</v>
      </c>
      <c r="O1598">
        <v>1</v>
      </c>
      <c r="P1598" s="1">
        <v>45534</v>
      </c>
      <c r="Q1598">
        <v>379</v>
      </c>
      <c r="R1598" t="s">
        <v>29</v>
      </c>
      <c r="S1598">
        <v>2</v>
      </c>
      <c r="T1598" s="1">
        <v>45731</v>
      </c>
      <c r="U1598" t="s">
        <v>36</v>
      </c>
      <c r="V1598" t="str">
        <f>TEXT(WEEKDAY(Working_Data[[#This Row],[order_date]],1),"DDDD")</f>
        <v>Sunday</v>
      </c>
      <c r="W1598" t="str">
        <f>TEXT(Working_Data[[#This Row],[order_date]],"mmmm")</f>
        <v>March</v>
      </c>
      <c r="X1598" s="7">
        <f>Working_Data[[#This Row],[last_order_date]]-Working_Data[[#This Row],[signup_date]]</f>
        <v>-275</v>
      </c>
      <c r="Y1598" s="7">
        <f>IF(Working_Data[[#This Row],[churned]]="Active",1,0)</f>
        <v>1</v>
      </c>
      <c r="Z1598" s="7">
        <f>YEAR(Working_Data[[#This Row],[order_date]])</f>
        <v>2024</v>
      </c>
    </row>
    <row r="1599" spans="1:26" x14ac:dyDescent="0.25">
      <c r="A1599" t="s">
        <v>3248</v>
      </c>
      <c r="B1599" t="s">
        <v>38</v>
      </c>
      <c r="C1599" t="s">
        <v>22</v>
      </c>
      <c r="D1599" t="s">
        <v>23</v>
      </c>
      <c r="E1599" s="1">
        <v>45679</v>
      </c>
      <c r="F1599" t="s">
        <v>3249</v>
      </c>
      <c r="G1599" s="1">
        <v>45354</v>
      </c>
      <c r="H1599" t="s">
        <v>41</v>
      </c>
      <c r="I1599" t="s">
        <v>42</v>
      </c>
      <c r="J1599" t="s">
        <v>64</v>
      </c>
      <c r="K1599">
        <v>5</v>
      </c>
      <c r="L1599" s="3">
        <f>Working_Data[[#This Row],[price2]]/Working_Data[[#This Row],[quantity]]</f>
        <v>200.56800000000001</v>
      </c>
      <c r="M1599" s="3">
        <v>1002.84</v>
      </c>
      <c r="N1599" t="s">
        <v>28</v>
      </c>
      <c r="O1599">
        <v>40</v>
      </c>
      <c r="P1599" s="1">
        <v>45647</v>
      </c>
      <c r="Q1599">
        <v>70</v>
      </c>
      <c r="R1599" t="s">
        <v>43</v>
      </c>
      <c r="S1599">
        <v>4</v>
      </c>
      <c r="T1599" s="1">
        <v>45872</v>
      </c>
      <c r="U1599" t="s">
        <v>36</v>
      </c>
      <c r="V1599" t="str">
        <f>TEXT(WEEKDAY(Working_Data[[#This Row],[order_date]],1),"DDDD")</f>
        <v>Sunday</v>
      </c>
      <c r="W1599" t="str">
        <f>TEXT(Working_Data[[#This Row],[order_date]],"mmmm")</f>
        <v>March</v>
      </c>
      <c r="X1599" s="7">
        <f>Working_Data[[#This Row],[last_order_date]]-Working_Data[[#This Row],[signup_date]]</f>
        <v>-32</v>
      </c>
      <c r="Y1599" s="7">
        <f>IF(Working_Data[[#This Row],[churned]]="Active",1,0)</f>
        <v>0</v>
      </c>
      <c r="Z1599" s="7">
        <f>YEAR(Working_Data[[#This Row],[order_date]])</f>
        <v>2024</v>
      </c>
    </row>
    <row r="1600" spans="1:26" x14ac:dyDescent="0.25">
      <c r="A1600" t="s">
        <v>3250</v>
      </c>
      <c r="B1600" t="s">
        <v>45</v>
      </c>
      <c r="C1600" t="s">
        <v>39</v>
      </c>
      <c r="D1600" t="s">
        <v>32</v>
      </c>
      <c r="E1600" s="1">
        <v>45298</v>
      </c>
      <c r="F1600" t="s">
        <v>3251</v>
      </c>
      <c r="G1600" s="1">
        <v>45354</v>
      </c>
      <c r="H1600" t="s">
        <v>41</v>
      </c>
      <c r="I1600" t="s">
        <v>26</v>
      </c>
      <c r="J1600" t="s">
        <v>64</v>
      </c>
      <c r="K1600">
        <v>2</v>
      </c>
      <c r="L1600" s="3">
        <f>Working_Data[[#This Row],[price2]]/Working_Data[[#This Row],[quantity]]</f>
        <v>588.84</v>
      </c>
      <c r="M1600" s="3">
        <v>1177.68</v>
      </c>
      <c r="N1600" t="s">
        <v>28</v>
      </c>
      <c r="O1600">
        <v>22</v>
      </c>
      <c r="P1600" s="1">
        <v>45693</v>
      </c>
      <c r="Q1600">
        <v>307</v>
      </c>
      <c r="R1600" t="s">
        <v>29</v>
      </c>
      <c r="S1600">
        <v>4</v>
      </c>
      <c r="T1600" s="1">
        <v>45962</v>
      </c>
      <c r="U1600" t="s">
        <v>60</v>
      </c>
      <c r="V1600" t="str">
        <f>TEXT(WEEKDAY(Working_Data[[#This Row],[order_date]],1),"DDDD")</f>
        <v>Sunday</v>
      </c>
      <c r="W1600" t="str">
        <f>TEXT(Working_Data[[#This Row],[order_date]],"mmmm")</f>
        <v>March</v>
      </c>
      <c r="X1600" s="7">
        <f>Working_Data[[#This Row],[last_order_date]]-Working_Data[[#This Row],[signup_date]]</f>
        <v>395</v>
      </c>
      <c r="Y1600" s="7">
        <f>IF(Working_Data[[#This Row],[churned]]="Active",1,0)</f>
        <v>1</v>
      </c>
      <c r="Z1600" s="7">
        <f>YEAR(Working_Data[[#This Row],[order_date]])</f>
        <v>2024</v>
      </c>
    </row>
    <row r="1601" spans="1:26" x14ac:dyDescent="0.25">
      <c r="A1601" t="s">
        <v>3252</v>
      </c>
      <c r="B1601" t="s">
        <v>21</v>
      </c>
      <c r="C1601" t="s">
        <v>39</v>
      </c>
      <c r="D1601" t="s">
        <v>52</v>
      </c>
      <c r="E1601" s="1">
        <v>44994</v>
      </c>
      <c r="F1601" t="s">
        <v>3253</v>
      </c>
      <c r="G1601" s="1">
        <v>45354</v>
      </c>
      <c r="H1601" t="s">
        <v>58</v>
      </c>
      <c r="I1601" t="s">
        <v>26</v>
      </c>
      <c r="J1601" t="s">
        <v>27</v>
      </c>
      <c r="K1601">
        <v>1</v>
      </c>
      <c r="L1601" s="3">
        <f>Working_Data[[#This Row],[price2]]/Working_Data[[#This Row],[quantity]]</f>
        <v>561.29999999999995</v>
      </c>
      <c r="M1601" s="3">
        <v>561.29999999999995</v>
      </c>
      <c r="N1601" t="s">
        <v>28</v>
      </c>
      <c r="O1601">
        <v>16</v>
      </c>
      <c r="P1601" s="1">
        <v>45424</v>
      </c>
      <c r="Q1601">
        <v>101</v>
      </c>
      <c r="R1601" t="s">
        <v>29</v>
      </c>
      <c r="S1601">
        <v>1</v>
      </c>
      <c r="T1601" s="1">
        <v>45528</v>
      </c>
      <c r="U1601" t="s">
        <v>36</v>
      </c>
      <c r="V1601" t="str">
        <f>TEXT(WEEKDAY(Working_Data[[#This Row],[order_date]],1),"DDDD")</f>
        <v>Sunday</v>
      </c>
      <c r="W1601" t="str">
        <f>TEXT(Working_Data[[#This Row],[order_date]],"mmmm")</f>
        <v>March</v>
      </c>
      <c r="X1601" s="7">
        <f>Working_Data[[#This Row],[last_order_date]]-Working_Data[[#This Row],[signup_date]]</f>
        <v>430</v>
      </c>
      <c r="Y1601" s="7">
        <f>IF(Working_Data[[#This Row],[churned]]="Active",1,0)</f>
        <v>1</v>
      </c>
      <c r="Z1601" s="7">
        <f>YEAR(Working_Data[[#This Row],[order_date]])</f>
        <v>2024</v>
      </c>
    </row>
    <row r="1602" spans="1:26" x14ac:dyDescent="0.25">
      <c r="A1602" t="s">
        <v>3254</v>
      </c>
      <c r="B1602" t="s">
        <v>21</v>
      </c>
      <c r="C1602" t="s">
        <v>22</v>
      </c>
      <c r="D1602" t="s">
        <v>23</v>
      </c>
      <c r="E1602" s="1">
        <v>45702</v>
      </c>
      <c r="F1602" t="s">
        <v>3255</v>
      </c>
      <c r="G1602" s="1">
        <v>45354</v>
      </c>
      <c r="H1602" t="s">
        <v>41</v>
      </c>
      <c r="I1602" t="s">
        <v>54</v>
      </c>
      <c r="J1602" t="s">
        <v>67</v>
      </c>
      <c r="K1602">
        <v>1</v>
      </c>
      <c r="L1602" s="3">
        <f>Working_Data[[#This Row],[price2]]/Working_Data[[#This Row],[quantity]]</f>
        <v>629.77</v>
      </c>
      <c r="M1602" s="3">
        <v>629.77</v>
      </c>
      <c r="N1602" t="s">
        <v>50</v>
      </c>
      <c r="O1602">
        <v>19</v>
      </c>
      <c r="P1602" s="1">
        <v>45643</v>
      </c>
      <c r="Q1602">
        <v>239</v>
      </c>
      <c r="R1602" t="s">
        <v>43</v>
      </c>
      <c r="S1602">
        <v>4</v>
      </c>
      <c r="T1602" s="1">
        <v>45363</v>
      </c>
      <c r="U1602" t="s">
        <v>36</v>
      </c>
      <c r="V1602" t="str">
        <f>TEXT(WEEKDAY(Working_Data[[#This Row],[order_date]],1),"DDDD")</f>
        <v>Sunday</v>
      </c>
      <c r="W1602" t="str">
        <f>TEXT(Working_Data[[#This Row],[order_date]],"mmmm")</f>
        <v>March</v>
      </c>
      <c r="X1602" s="7">
        <f>Working_Data[[#This Row],[last_order_date]]-Working_Data[[#This Row],[signup_date]]</f>
        <v>-59</v>
      </c>
      <c r="Y1602" s="7">
        <f>IF(Working_Data[[#This Row],[churned]]="Active",1,0)</f>
        <v>0</v>
      </c>
      <c r="Z1602" s="7">
        <f>YEAR(Working_Data[[#This Row],[order_date]])</f>
        <v>2024</v>
      </c>
    </row>
    <row r="1603" spans="1:26" x14ac:dyDescent="0.25">
      <c r="A1603" t="s">
        <v>3256</v>
      </c>
      <c r="B1603" t="s">
        <v>21</v>
      </c>
      <c r="C1603" t="s">
        <v>82</v>
      </c>
      <c r="D1603" t="s">
        <v>52</v>
      </c>
      <c r="E1603" s="1">
        <v>45664</v>
      </c>
      <c r="F1603" t="s">
        <v>3257</v>
      </c>
      <c r="G1603" s="1">
        <v>45354</v>
      </c>
      <c r="H1603" t="s">
        <v>34</v>
      </c>
      <c r="I1603" t="s">
        <v>48</v>
      </c>
      <c r="J1603" t="s">
        <v>27</v>
      </c>
      <c r="K1603">
        <v>3</v>
      </c>
      <c r="L1603" s="3">
        <f>Working_Data[[#This Row],[price2]]/Working_Data[[#This Row],[quantity]]</f>
        <v>248.69333333333336</v>
      </c>
      <c r="M1603" s="3">
        <v>746.08</v>
      </c>
      <c r="N1603" t="s">
        <v>50</v>
      </c>
      <c r="O1603">
        <v>20</v>
      </c>
      <c r="P1603" s="1">
        <v>45997</v>
      </c>
      <c r="Q1603">
        <v>430</v>
      </c>
      <c r="R1603" t="s">
        <v>43</v>
      </c>
      <c r="S1603">
        <v>1</v>
      </c>
      <c r="T1603" s="1">
        <v>45705</v>
      </c>
      <c r="U1603" t="s">
        <v>30</v>
      </c>
      <c r="V1603" t="str">
        <f>TEXT(WEEKDAY(Working_Data[[#This Row],[order_date]],1),"DDDD")</f>
        <v>Sunday</v>
      </c>
      <c r="W1603" t="str">
        <f>TEXT(Working_Data[[#This Row],[order_date]],"mmmm")</f>
        <v>March</v>
      </c>
      <c r="X1603" s="7">
        <f>Working_Data[[#This Row],[last_order_date]]-Working_Data[[#This Row],[signup_date]]</f>
        <v>333</v>
      </c>
      <c r="Y1603" s="7">
        <f>IF(Working_Data[[#This Row],[churned]]="Active",1,0)</f>
        <v>0</v>
      </c>
      <c r="Z1603" s="7">
        <f>YEAR(Working_Data[[#This Row],[order_date]])</f>
        <v>2024</v>
      </c>
    </row>
    <row r="1604" spans="1:26" x14ac:dyDescent="0.25">
      <c r="A1604" t="s">
        <v>3258</v>
      </c>
      <c r="B1604" t="s">
        <v>38</v>
      </c>
      <c r="C1604" t="s">
        <v>22</v>
      </c>
      <c r="D1604" t="s">
        <v>77</v>
      </c>
      <c r="E1604" s="1">
        <v>45361</v>
      </c>
      <c r="F1604" t="s">
        <v>3259</v>
      </c>
      <c r="G1604" s="1">
        <v>45354</v>
      </c>
      <c r="H1604" t="s">
        <v>47</v>
      </c>
      <c r="I1604" t="s">
        <v>54</v>
      </c>
      <c r="J1604" t="s">
        <v>67</v>
      </c>
      <c r="K1604">
        <v>5</v>
      </c>
      <c r="L1604" s="3">
        <f>Working_Data[[#This Row],[price2]]/Working_Data[[#This Row],[quantity]]</f>
        <v>233.5</v>
      </c>
      <c r="M1604" s="3">
        <v>1167.5</v>
      </c>
      <c r="N1604" t="s">
        <v>35</v>
      </c>
      <c r="O1604">
        <v>31</v>
      </c>
      <c r="P1604" s="1">
        <v>45455</v>
      </c>
      <c r="Q1604">
        <v>313</v>
      </c>
      <c r="R1604" t="s">
        <v>43</v>
      </c>
      <c r="S1604">
        <v>1</v>
      </c>
      <c r="T1604" s="1">
        <v>45872</v>
      </c>
      <c r="U1604" t="s">
        <v>30</v>
      </c>
      <c r="V1604" t="str">
        <f>TEXT(WEEKDAY(Working_Data[[#This Row],[order_date]],1),"DDDD")</f>
        <v>Sunday</v>
      </c>
      <c r="W1604" t="str">
        <f>TEXT(Working_Data[[#This Row],[order_date]],"mmmm")</f>
        <v>March</v>
      </c>
      <c r="X1604" s="7">
        <f>Working_Data[[#This Row],[last_order_date]]-Working_Data[[#This Row],[signup_date]]</f>
        <v>94</v>
      </c>
      <c r="Y1604" s="7">
        <f>IF(Working_Data[[#This Row],[churned]]="Active",1,0)</f>
        <v>0</v>
      </c>
      <c r="Z1604" s="7">
        <f>YEAR(Working_Data[[#This Row],[order_date]])</f>
        <v>2024</v>
      </c>
    </row>
    <row r="1605" spans="1:26" x14ac:dyDescent="0.25">
      <c r="A1605" t="s">
        <v>3260</v>
      </c>
      <c r="B1605" t="s">
        <v>21</v>
      </c>
      <c r="C1605" t="s">
        <v>82</v>
      </c>
      <c r="D1605" t="s">
        <v>52</v>
      </c>
      <c r="E1605" s="1">
        <v>45677</v>
      </c>
      <c r="F1605" t="s">
        <v>3261</v>
      </c>
      <c r="G1605" s="1">
        <v>45354</v>
      </c>
      <c r="H1605" t="s">
        <v>34</v>
      </c>
      <c r="I1605" t="s">
        <v>54</v>
      </c>
      <c r="J1605" t="s">
        <v>27</v>
      </c>
      <c r="K1605">
        <v>2</v>
      </c>
      <c r="L1605" s="3">
        <f>Working_Data[[#This Row],[price2]]/Working_Data[[#This Row],[quantity]]</f>
        <v>273.08</v>
      </c>
      <c r="M1605" s="3">
        <v>546.16</v>
      </c>
      <c r="N1605" t="s">
        <v>50</v>
      </c>
      <c r="O1605">
        <v>35</v>
      </c>
      <c r="P1605" s="1">
        <v>45685</v>
      </c>
      <c r="Q1605">
        <v>21</v>
      </c>
      <c r="R1605" t="s">
        <v>29</v>
      </c>
      <c r="S1605">
        <v>3</v>
      </c>
      <c r="T1605" s="1">
        <v>45863</v>
      </c>
      <c r="U1605" t="s">
        <v>60</v>
      </c>
      <c r="V1605" t="str">
        <f>TEXT(WEEKDAY(Working_Data[[#This Row],[order_date]],1),"DDDD")</f>
        <v>Sunday</v>
      </c>
      <c r="W1605" t="str">
        <f>TEXT(Working_Data[[#This Row],[order_date]],"mmmm")</f>
        <v>March</v>
      </c>
      <c r="X1605" s="7">
        <f>Working_Data[[#This Row],[last_order_date]]-Working_Data[[#This Row],[signup_date]]</f>
        <v>8</v>
      </c>
      <c r="Y1605" s="7">
        <f>IF(Working_Data[[#This Row],[churned]]="Active",1,0)</f>
        <v>1</v>
      </c>
      <c r="Z1605" s="7">
        <f>YEAR(Working_Data[[#This Row],[order_date]])</f>
        <v>2024</v>
      </c>
    </row>
    <row r="1606" spans="1:26" x14ac:dyDescent="0.25">
      <c r="A1606" t="s">
        <v>3262</v>
      </c>
      <c r="B1606" t="s">
        <v>38</v>
      </c>
      <c r="C1606" t="s">
        <v>82</v>
      </c>
      <c r="D1606" t="s">
        <v>52</v>
      </c>
      <c r="E1606" s="1">
        <v>45619</v>
      </c>
      <c r="F1606" t="s">
        <v>3263</v>
      </c>
      <c r="G1606" s="1">
        <v>45354</v>
      </c>
      <c r="H1606" t="s">
        <v>34</v>
      </c>
      <c r="I1606" t="s">
        <v>54</v>
      </c>
      <c r="J1606" t="s">
        <v>67</v>
      </c>
      <c r="K1606">
        <v>5</v>
      </c>
      <c r="L1606" s="3">
        <f>Working_Data[[#This Row],[price2]]/Working_Data[[#This Row],[quantity]]</f>
        <v>76.138000000000005</v>
      </c>
      <c r="M1606" s="3">
        <v>380.69</v>
      </c>
      <c r="N1606" t="s">
        <v>35</v>
      </c>
      <c r="O1606">
        <v>39</v>
      </c>
      <c r="P1606" s="1">
        <v>45853</v>
      </c>
      <c r="Q1606">
        <v>265</v>
      </c>
      <c r="R1606" t="s">
        <v>29</v>
      </c>
      <c r="S1606">
        <v>5</v>
      </c>
      <c r="T1606" s="1">
        <v>45584</v>
      </c>
      <c r="U1606" t="s">
        <v>36</v>
      </c>
      <c r="V1606" t="str">
        <f>TEXT(WEEKDAY(Working_Data[[#This Row],[order_date]],1),"DDDD")</f>
        <v>Sunday</v>
      </c>
      <c r="W1606" t="str">
        <f>TEXT(Working_Data[[#This Row],[order_date]],"mmmm")</f>
        <v>March</v>
      </c>
      <c r="X1606" s="7">
        <f>Working_Data[[#This Row],[last_order_date]]-Working_Data[[#This Row],[signup_date]]</f>
        <v>234</v>
      </c>
      <c r="Y1606" s="7">
        <f>IF(Working_Data[[#This Row],[churned]]="Active",1,0)</f>
        <v>1</v>
      </c>
      <c r="Z1606" s="7">
        <f>YEAR(Working_Data[[#This Row],[order_date]])</f>
        <v>2024</v>
      </c>
    </row>
    <row r="1607" spans="1:26" x14ac:dyDescent="0.25">
      <c r="A1607" t="s">
        <v>3264</v>
      </c>
      <c r="B1607" t="s">
        <v>45</v>
      </c>
      <c r="C1607" t="s">
        <v>82</v>
      </c>
      <c r="D1607" t="s">
        <v>23</v>
      </c>
      <c r="E1607" s="1">
        <v>45198</v>
      </c>
      <c r="F1607" t="s">
        <v>3265</v>
      </c>
      <c r="G1607" s="1">
        <v>45354</v>
      </c>
      <c r="H1607" t="s">
        <v>47</v>
      </c>
      <c r="I1607" t="s">
        <v>42</v>
      </c>
      <c r="J1607" t="s">
        <v>49</v>
      </c>
      <c r="K1607">
        <v>1</v>
      </c>
      <c r="L1607" s="3">
        <f>Working_Data[[#This Row],[price2]]/Working_Data[[#This Row],[quantity]]</f>
        <v>778.17</v>
      </c>
      <c r="M1607" s="3">
        <v>778.17</v>
      </c>
      <c r="N1607" t="s">
        <v>35</v>
      </c>
      <c r="O1607">
        <v>3</v>
      </c>
      <c r="P1607" s="1">
        <v>45796</v>
      </c>
      <c r="Q1607">
        <v>285</v>
      </c>
      <c r="R1607" t="s">
        <v>43</v>
      </c>
      <c r="S1607">
        <v>2</v>
      </c>
      <c r="T1607" s="1">
        <v>45616</v>
      </c>
      <c r="U1607" t="s">
        <v>36</v>
      </c>
      <c r="V1607" t="str">
        <f>TEXT(WEEKDAY(Working_Data[[#This Row],[order_date]],1),"DDDD")</f>
        <v>Sunday</v>
      </c>
      <c r="W1607" t="str">
        <f>TEXT(Working_Data[[#This Row],[order_date]],"mmmm")</f>
        <v>March</v>
      </c>
      <c r="X1607" s="7">
        <f>Working_Data[[#This Row],[last_order_date]]-Working_Data[[#This Row],[signup_date]]</f>
        <v>598</v>
      </c>
      <c r="Y1607" s="7">
        <f>IF(Working_Data[[#This Row],[churned]]="Active",1,0)</f>
        <v>0</v>
      </c>
      <c r="Z1607" s="7">
        <f>YEAR(Working_Data[[#This Row],[order_date]])</f>
        <v>2024</v>
      </c>
    </row>
    <row r="1608" spans="1:26" x14ac:dyDescent="0.25">
      <c r="A1608" t="s">
        <v>3266</v>
      </c>
      <c r="B1608" t="s">
        <v>45</v>
      </c>
      <c r="C1608" t="s">
        <v>82</v>
      </c>
      <c r="D1608" t="s">
        <v>52</v>
      </c>
      <c r="E1608" s="1">
        <v>45517</v>
      </c>
      <c r="F1608" t="s">
        <v>3267</v>
      </c>
      <c r="G1608" s="1">
        <v>45385</v>
      </c>
      <c r="H1608" t="s">
        <v>58</v>
      </c>
      <c r="I1608" t="s">
        <v>26</v>
      </c>
      <c r="J1608" t="s">
        <v>27</v>
      </c>
      <c r="K1608">
        <v>1</v>
      </c>
      <c r="L1608" s="3">
        <f>Working_Data[[#This Row],[price2]]/Working_Data[[#This Row],[quantity]]</f>
        <v>600.62</v>
      </c>
      <c r="M1608" s="3">
        <v>600.62</v>
      </c>
      <c r="N1608" t="s">
        <v>50</v>
      </c>
      <c r="O1608">
        <v>11</v>
      </c>
      <c r="P1608" s="1">
        <v>45839</v>
      </c>
      <c r="Q1608">
        <v>168</v>
      </c>
      <c r="R1608" t="s">
        <v>29</v>
      </c>
      <c r="S1608">
        <v>3</v>
      </c>
      <c r="T1608" s="1">
        <v>45862</v>
      </c>
      <c r="U1608" t="s">
        <v>30</v>
      </c>
      <c r="V1608" t="str">
        <f>TEXT(WEEKDAY(Working_Data[[#This Row],[order_date]],1),"DDDD")</f>
        <v>Wednesday</v>
      </c>
      <c r="W1608" t="str">
        <f>TEXT(Working_Data[[#This Row],[order_date]],"mmmm")</f>
        <v>April</v>
      </c>
      <c r="X1608" s="7">
        <f>Working_Data[[#This Row],[last_order_date]]-Working_Data[[#This Row],[signup_date]]</f>
        <v>322</v>
      </c>
      <c r="Y1608" s="7">
        <f>IF(Working_Data[[#This Row],[churned]]="Active",1,0)</f>
        <v>1</v>
      </c>
      <c r="Z1608" s="7">
        <f>YEAR(Working_Data[[#This Row],[order_date]])</f>
        <v>2024</v>
      </c>
    </row>
    <row r="1609" spans="1:26" x14ac:dyDescent="0.25">
      <c r="A1609" t="s">
        <v>3268</v>
      </c>
      <c r="B1609" t="s">
        <v>21</v>
      </c>
      <c r="C1609" t="s">
        <v>39</v>
      </c>
      <c r="D1609" t="s">
        <v>23</v>
      </c>
      <c r="E1609" s="1">
        <v>45465</v>
      </c>
      <c r="F1609" t="s">
        <v>3269</v>
      </c>
      <c r="G1609" s="1">
        <v>45385</v>
      </c>
      <c r="H1609" t="s">
        <v>41</v>
      </c>
      <c r="I1609" t="s">
        <v>48</v>
      </c>
      <c r="J1609" t="s">
        <v>27</v>
      </c>
      <c r="K1609">
        <v>4</v>
      </c>
      <c r="L1609" s="3">
        <f>Working_Data[[#This Row],[price2]]/Working_Data[[#This Row],[quantity]]</f>
        <v>151.1</v>
      </c>
      <c r="M1609" s="3">
        <v>604.4</v>
      </c>
      <c r="N1609" t="s">
        <v>35</v>
      </c>
      <c r="O1609">
        <v>40</v>
      </c>
      <c r="P1609" s="1">
        <v>45771</v>
      </c>
      <c r="Q1609">
        <v>484</v>
      </c>
      <c r="R1609" t="s">
        <v>43</v>
      </c>
      <c r="S1609">
        <v>2</v>
      </c>
      <c r="T1609" s="1">
        <v>45740</v>
      </c>
      <c r="U1609" t="s">
        <v>60</v>
      </c>
      <c r="V1609" t="str">
        <f>TEXT(WEEKDAY(Working_Data[[#This Row],[order_date]],1),"DDDD")</f>
        <v>Wednesday</v>
      </c>
      <c r="W1609" t="str">
        <f>TEXT(Working_Data[[#This Row],[order_date]],"mmmm")</f>
        <v>April</v>
      </c>
      <c r="X1609" s="7">
        <f>Working_Data[[#This Row],[last_order_date]]-Working_Data[[#This Row],[signup_date]]</f>
        <v>306</v>
      </c>
      <c r="Y1609" s="7">
        <f>IF(Working_Data[[#This Row],[churned]]="Active",1,0)</f>
        <v>0</v>
      </c>
      <c r="Z1609" s="7">
        <f>YEAR(Working_Data[[#This Row],[order_date]])</f>
        <v>2024</v>
      </c>
    </row>
    <row r="1610" spans="1:26" x14ac:dyDescent="0.25">
      <c r="A1610" t="s">
        <v>3270</v>
      </c>
      <c r="B1610" t="s">
        <v>45</v>
      </c>
      <c r="C1610" t="s">
        <v>22</v>
      </c>
      <c r="D1610" t="s">
        <v>32</v>
      </c>
      <c r="E1610" s="1">
        <v>45369</v>
      </c>
      <c r="F1610" t="s">
        <v>3271</v>
      </c>
      <c r="G1610" s="1">
        <v>45385</v>
      </c>
      <c r="H1610" t="s">
        <v>58</v>
      </c>
      <c r="I1610" t="s">
        <v>63</v>
      </c>
      <c r="J1610" t="s">
        <v>59</v>
      </c>
      <c r="K1610">
        <v>2</v>
      </c>
      <c r="L1610" s="3">
        <f>Working_Data[[#This Row],[price2]]/Working_Data[[#This Row],[quantity]]</f>
        <v>371.05</v>
      </c>
      <c r="M1610" s="3">
        <v>742.1</v>
      </c>
      <c r="N1610" t="s">
        <v>35</v>
      </c>
      <c r="O1610">
        <v>39</v>
      </c>
      <c r="P1610" s="1">
        <v>45862</v>
      </c>
      <c r="Q1610">
        <v>78</v>
      </c>
      <c r="R1610" t="s">
        <v>29</v>
      </c>
      <c r="S1610">
        <v>2</v>
      </c>
      <c r="T1610" s="1">
        <v>45654</v>
      </c>
      <c r="U1610" t="s">
        <v>60</v>
      </c>
      <c r="V1610" t="str">
        <f>TEXT(WEEKDAY(Working_Data[[#This Row],[order_date]],1),"DDDD")</f>
        <v>Wednesday</v>
      </c>
      <c r="W1610" t="str">
        <f>TEXT(Working_Data[[#This Row],[order_date]],"mmmm")</f>
        <v>April</v>
      </c>
      <c r="X1610" s="7">
        <f>Working_Data[[#This Row],[last_order_date]]-Working_Data[[#This Row],[signup_date]]</f>
        <v>493</v>
      </c>
      <c r="Y1610" s="7">
        <f>IF(Working_Data[[#This Row],[churned]]="Active",1,0)</f>
        <v>1</v>
      </c>
      <c r="Z1610" s="7">
        <f>YEAR(Working_Data[[#This Row],[order_date]])</f>
        <v>2024</v>
      </c>
    </row>
    <row r="1611" spans="1:26" x14ac:dyDescent="0.25">
      <c r="A1611" t="s">
        <v>3272</v>
      </c>
      <c r="B1611" t="s">
        <v>21</v>
      </c>
      <c r="C1611" t="s">
        <v>82</v>
      </c>
      <c r="D1611" t="s">
        <v>52</v>
      </c>
      <c r="E1611" s="1">
        <v>45339</v>
      </c>
      <c r="F1611" t="s">
        <v>3273</v>
      </c>
      <c r="G1611" s="1">
        <v>45385</v>
      </c>
      <c r="H1611" t="s">
        <v>34</v>
      </c>
      <c r="I1611" t="s">
        <v>42</v>
      </c>
      <c r="J1611" t="s">
        <v>27</v>
      </c>
      <c r="K1611">
        <v>1</v>
      </c>
      <c r="L1611" s="3">
        <f>Working_Data[[#This Row],[price2]]/Working_Data[[#This Row],[quantity]]</f>
        <v>713.35</v>
      </c>
      <c r="M1611" s="3">
        <v>713.35</v>
      </c>
      <c r="N1611" t="s">
        <v>35</v>
      </c>
      <c r="O1611">
        <v>14</v>
      </c>
      <c r="P1611" s="1">
        <v>45907</v>
      </c>
      <c r="Q1611">
        <v>1</v>
      </c>
      <c r="R1611" t="s">
        <v>43</v>
      </c>
      <c r="S1611">
        <v>2</v>
      </c>
      <c r="T1611" s="1">
        <v>45331</v>
      </c>
      <c r="U1611" t="s">
        <v>30</v>
      </c>
      <c r="V1611" t="str">
        <f>TEXT(WEEKDAY(Working_Data[[#This Row],[order_date]],1),"DDDD")</f>
        <v>Wednesday</v>
      </c>
      <c r="W1611" t="str">
        <f>TEXT(Working_Data[[#This Row],[order_date]],"mmmm")</f>
        <v>April</v>
      </c>
      <c r="X1611" s="7">
        <f>Working_Data[[#This Row],[last_order_date]]-Working_Data[[#This Row],[signup_date]]</f>
        <v>568</v>
      </c>
      <c r="Y1611" s="7">
        <f>IF(Working_Data[[#This Row],[churned]]="Active",1,0)</f>
        <v>0</v>
      </c>
      <c r="Z1611" s="7">
        <f>YEAR(Working_Data[[#This Row],[order_date]])</f>
        <v>2024</v>
      </c>
    </row>
    <row r="1612" spans="1:26" x14ac:dyDescent="0.25">
      <c r="A1612" t="s">
        <v>3274</v>
      </c>
      <c r="B1612" t="s">
        <v>38</v>
      </c>
      <c r="C1612" t="s">
        <v>39</v>
      </c>
      <c r="D1612" t="s">
        <v>23</v>
      </c>
      <c r="E1612" s="1">
        <v>45429</v>
      </c>
      <c r="F1612" t="s">
        <v>3275</v>
      </c>
      <c r="G1612" s="1">
        <v>45385</v>
      </c>
      <c r="H1612" t="s">
        <v>58</v>
      </c>
      <c r="I1612" t="s">
        <v>54</v>
      </c>
      <c r="J1612" t="s">
        <v>59</v>
      </c>
      <c r="K1612">
        <v>1</v>
      </c>
      <c r="L1612" s="3">
        <f>Working_Data[[#This Row],[price2]]/Working_Data[[#This Row],[quantity]]</f>
        <v>1050.5999999999999</v>
      </c>
      <c r="M1612" s="3">
        <v>1050.5999999999999</v>
      </c>
      <c r="N1612" t="s">
        <v>35</v>
      </c>
      <c r="O1612">
        <v>15</v>
      </c>
      <c r="P1612" s="1">
        <v>45535</v>
      </c>
      <c r="Q1612">
        <v>299</v>
      </c>
      <c r="R1612" t="s">
        <v>29</v>
      </c>
      <c r="S1612">
        <v>2</v>
      </c>
      <c r="T1612" s="1">
        <v>45718</v>
      </c>
      <c r="U1612" t="s">
        <v>30</v>
      </c>
      <c r="V1612" t="str">
        <f>TEXT(WEEKDAY(Working_Data[[#This Row],[order_date]],1),"DDDD")</f>
        <v>Wednesday</v>
      </c>
      <c r="W1612" t="str">
        <f>TEXT(Working_Data[[#This Row],[order_date]],"mmmm")</f>
        <v>April</v>
      </c>
      <c r="X1612" s="7">
        <f>Working_Data[[#This Row],[last_order_date]]-Working_Data[[#This Row],[signup_date]]</f>
        <v>106</v>
      </c>
      <c r="Y1612" s="7">
        <f>IF(Working_Data[[#This Row],[churned]]="Active",1,0)</f>
        <v>1</v>
      </c>
      <c r="Z1612" s="7">
        <f>YEAR(Working_Data[[#This Row],[order_date]])</f>
        <v>2024</v>
      </c>
    </row>
    <row r="1613" spans="1:26" x14ac:dyDescent="0.25">
      <c r="A1613" t="s">
        <v>3276</v>
      </c>
      <c r="B1613" t="s">
        <v>38</v>
      </c>
      <c r="C1613" t="s">
        <v>82</v>
      </c>
      <c r="D1613" t="s">
        <v>56</v>
      </c>
      <c r="E1613" s="1">
        <v>45821</v>
      </c>
      <c r="F1613" t="s">
        <v>3277</v>
      </c>
      <c r="G1613" s="1">
        <v>45385</v>
      </c>
      <c r="H1613" t="s">
        <v>58</v>
      </c>
      <c r="I1613" t="s">
        <v>48</v>
      </c>
      <c r="J1613" t="s">
        <v>49</v>
      </c>
      <c r="K1613">
        <v>4</v>
      </c>
      <c r="L1613" s="3">
        <f>Working_Data[[#This Row],[price2]]/Working_Data[[#This Row],[quantity]]</f>
        <v>159.04499999999999</v>
      </c>
      <c r="M1613" s="3">
        <v>636.17999999999995</v>
      </c>
      <c r="N1613" t="s">
        <v>50</v>
      </c>
      <c r="O1613">
        <v>48</v>
      </c>
      <c r="P1613" s="1">
        <v>45771</v>
      </c>
      <c r="Q1613">
        <v>458</v>
      </c>
      <c r="R1613" t="s">
        <v>29</v>
      </c>
      <c r="S1613">
        <v>4</v>
      </c>
      <c r="T1613" s="1">
        <v>45554</v>
      </c>
      <c r="U1613" t="s">
        <v>30</v>
      </c>
      <c r="V1613" t="str">
        <f>TEXT(WEEKDAY(Working_Data[[#This Row],[order_date]],1),"DDDD")</f>
        <v>Wednesday</v>
      </c>
      <c r="W1613" t="str">
        <f>TEXT(Working_Data[[#This Row],[order_date]],"mmmm")</f>
        <v>April</v>
      </c>
      <c r="X1613" s="7">
        <f>Working_Data[[#This Row],[last_order_date]]-Working_Data[[#This Row],[signup_date]]</f>
        <v>-50</v>
      </c>
      <c r="Y1613" s="7">
        <f>IF(Working_Data[[#This Row],[churned]]="Active",1,0)</f>
        <v>1</v>
      </c>
      <c r="Z1613" s="7">
        <f>YEAR(Working_Data[[#This Row],[order_date]])</f>
        <v>2024</v>
      </c>
    </row>
    <row r="1614" spans="1:26" x14ac:dyDescent="0.25">
      <c r="A1614" t="s">
        <v>3278</v>
      </c>
      <c r="B1614" t="s">
        <v>21</v>
      </c>
      <c r="C1614" t="s">
        <v>82</v>
      </c>
      <c r="D1614" t="s">
        <v>77</v>
      </c>
      <c r="E1614" s="1">
        <v>45768</v>
      </c>
      <c r="F1614" t="s">
        <v>3279</v>
      </c>
      <c r="G1614" s="1">
        <v>45385</v>
      </c>
      <c r="H1614" t="s">
        <v>47</v>
      </c>
      <c r="I1614" t="s">
        <v>63</v>
      </c>
      <c r="J1614" t="s">
        <v>64</v>
      </c>
      <c r="K1614">
        <v>5</v>
      </c>
      <c r="L1614" s="3">
        <f>Working_Data[[#This Row],[price2]]/Working_Data[[#This Row],[quantity]]</f>
        <v>219.15</v>
      </c>
      <c r="M1614" s="3">
        <v>1095.75</v>
      </c>
      <c r="N1614" t="s">
        <v>28</v>
      </c>
      <c r="O1614">
        <v>27</v>
      </c>
      <c r="P1614" s="1">
        <v>45689</v>
      </c>
      <c r="Q1614">
        <v>443</v>
      </c>
      <c r="R1614" t="s">
        <v>29</v>
      </c>
      <c r="S1614">
        <v>3</v>
      </c>
      <c r="T1614" s="1">
        <v>45745</v>
      </c>
      <c r="U1614" t="s">
        <v>30</v>
      </c>
      <c r="V1614" t="str">
        <f>TEXT(WEEKDAY(Working_Data[[#This Row],[order_date]],1),"DDDD")</f>
        <v>Wednesday</v>
      </c>
      <c r="W1614" t="str">
        <f>TEXT(Working_Data[[#This Row],[order_date]],"mmmm")</f>
        <v>April</v>
      </c>
      <c r="X1614" s="7">
        <f>Working_Data[[#This Row],[last_order_date]]-Working_Data[[#This Row],[signup_date]]</f>
        <v>-79</v>
      </c>
      <c r="Y1614" s="7">
        <f>IF(Working_Data[[#This Row],[churned]]="Active",1,0)</f>
        <v>1</v>
      </c>
      <c r="Z1614" s="7">
        <f>YEAR(Working_Data[[#This Row],[order_date]])</f>
        <v>2024</v>
      </c>
    </row>
    <row r="1615" spans="1:26" x14ac:dyDescent="0.25">
      <c r="A1615" t="s">
        <v>3280</v>
      </c>
      <c r="B1615" t="s">
        <v>45</v>
      </c>
      <c r="C1615" t="s">
        <v>39</v>
      </c>
      <c r="D1615" t="s">
        <v>52</v>
      </c>
      <c r="E1615" s="1">
        <v>44966</v>
      </c>
      <c r="F1615" t="s">
        <v>3281</v>
      </c>
      <c r="G1615" s="1">
        <v>45385</v>
      </c>
      <c r="H1615" t="s">
        <v>41</v>
      </c>
      <c r="I1615" t="s">
        <v>42</v>
      </c>
      <c r="J1615" t="s">
        <v>27</v>
      </c>
      <c r="K1615">
        <v>3</v>
      </c>
      <c r="L1615" s="3">
        <f>Working_Data[[#This Row],[price2]]/Working_Data[[#This Row],[quantity]]</f>
        <v>487.77666666666664</v>
      </c>
      <c r="M1615" s="3">
        <v>1463.33</v>
      </c>
      <c r="N1615" t="s">
        <v>50</v>
      </c>
      <c r="O1615">
        <v>21</v>
      </c>
      <c r="P1615" s="1">
        <v>45534</v>
      </c>
      <c r="Q1615">
        <v>249</v>
      </c>
      <c r="R1615" t="s">
        <v>43</v>
      </c>
      <c r="S1615">
        <v>3</v>
      </c>
      <c r="T1615" s="1">
        <v>45616</v>
      </c>
      <c r="U1615" t="s">
        <v>36</v>
      </c>
      <c r="V1615" t="str">
        <f>TEXT(WEEKDAY(Working_Data[[#This Row],[order_date]],1),"DDDD")</f>
        <v>Wednesday</v>
      </c>
      <c r="W1615" t="str">
        <f>TEXT(Working_Data[[#This Row],[order_date]],"mmmm")</f>
        <v>April</v>
      </c>
      <c r="X1615" s="7">
        <f>Working_Data[[#This Row],[last_order_date]]-Working_Data[[#This Row],[signup_date]]</f>
        <v>568</v>
      </c>
      <c r="Y1615" s="7">
        <f>IF(Working_Data[[#This Row],[churned]]="Active",1,0)</f>
        <v>0</v>
      </c>
      <c r="Z1615" s="7">
        <f>YEAR(Working_Data[[#This Row],[order_date]])</f>
        <v>2024</v>
      </c>
    </row>
    <row r="1616" spans="1:26" x14ac:dyDescent="0.25">
      <c r="A1616" t="s">
        <v>3282</v>
      </c>
      <c r="B1616" t="s">
        <v>21</v>
      </c>
      <c r="C1616" t="s">
        <v>39</v>
      </c>
      <c r="D1616" t="s">
        <v>56</v>
      </c>
      <c r="E1616" s="1">
        <v>45484</v>
      </c>
      <c r="F1616" t="s">
        <v>3283</v>
      </c>
      <c r="G1616" s="1">
        <v>45415</v>
      </c>
      <c r="H1616" t="s">
        <v>58</v>
      </c>
      <c r="I1616" t="s">
        <v>63</v>
      </c>
      <c r="J1616" t="s">
        <v>49</v>
      </c>
      <c r="K1616">
        <v>4</v>
      </c>
      <c r="L1616" s="3">
        <f>Working_Data[[#This Row],[price2]]/Working_Data[[#This Row],[quantity]]</f>
        <v>141.24</v>
      </c>
      <c r="M1616" s="3">
        <v>564.96</v>
      </c>
      <c r="N1616" t="s">
        <v>35</v>
      </c>
      <c r="O1616">
        <v>10</v>
      </c>
      <c r="P1616" s="1">
        <v>45736</v>
      </c>
      <c r="Q1616">
        <v>339</v>
      </c>
      <c r="R1616" t="s">
        <v>29</v>
      </c>
      <c r="S1616">
        <v>2</v>
      </c>
      <c r="T1616" s="1">
        <v>45749</v>
      </c>
      <c r="U1616" t="s">
        <v>30</v>
      </c>
      <c r="V1616" t="str">
        <f>TEXT(WEEKDAY(Working_Data[[#This Row],[order_date]],1),"DDDD")</f>
        <v>Friday</v>
      </c>
      <c r="W1616" t="str">
        <f>TEXT(Working_Data[[#This Row],[order_date]],"mmmm")</f>
        <v>May</v>
      </c>
      <c r="X1616" s="7">
        <f>Working_Data[[#This Row],[last_order_date]]-Working_Data[[#This Row],[signup_date]]</f>
        <v>252</v>
      </c>
      <c r="Y1616" s="7">
        <f>IF(Working_Data[[#This Row],[churned]]="Active",1,0)</f>
        <v>1</v>
      </c>
      <c r="Z1616" s="7">
        <f>YEAR(Working_Data[[#This Row],[order_date]])</f>
        <v>2024</v>
      </c>
    </row>
    <row r="1617" spans="1:26" x14ac:dyDescent="0.25">
      <c r="A1617" t="s">
        <v>3284</v>
      </c>
      <c r="B1617" t="s">
        <v>45</v>
      </c>
      <c r="C1617" t="s">
        <v>22</v>
      </c>
      <c r="D1617" t="s">
        <v>56</v>
      </c>
      <c r="E1617" s="1">
        <v>45751</v>
      </c>
      <c r="F1617" t="s">
        <v>3285</v>
      </c>
      <c r="G1617" s="1">
        <v>45415</v>
      </c>
      <c r="H1617" t="s">
        <v>34</v>
      </c>
      <c r="I1617" t="s">
        <v>48</v>
      </c>
      <c r="J1617" t="s">
        <v>27</v>
      </c>
      <c r="K1617">
        <v>3</v>
      </c>
      <c r="L1617" s="3">
        <f>Working_Data[[#This Row],[price2]]/Working_Data[[#This Row],[quantity]]</f>
        <v>293.01</v>
      </c>
      <c r="M1617" s="3">
        <v>879.03</v>
      </c>
      <c r="N1617" t="s">
        <v>28</v>
      </c>
      <c r="O1617">
        <v>22</v>
      </c>
      <c r="P1617" s="1">
        <v>45764</v>
      </c>
      <c r="Q1617">
        <v>439</v>
      </c>
      <c r="R1617" t="s">
        <v>29</v>
      </c>
      <c r="S1617">
        <v>5</v>
      </c>
      <c r="T1617" s="1">
        <v>45693</v>
      </c>
      <c r="U1617" t="s">
        <v>60</v>
      </c>
      <c r="V1617" t="str">
        <f>TEXT(WEEKDAY(Working_Data[[#This Row],[order_date]],1),"DDDD")</f>
        <v>Friday</v>
      </c>
      <c r="W1617" t="str">
        <f>TEXT(Working_Data[[#This Row],[order_date]],"mmmm")</f>
        <v>May</v>
      </c>
      <c r="X1617" s="7">
        <f>Working_Data[[#This Row],[last_order_date]]-Working_Data[[#This Row],[signup_date]]</f>
        <v>13</v>
      </c>
      <c r="Y1617" s="7">
        <f>IF(Working_Data[[#This Row],[churned]]="Active",1,0)</f>
        <v>1</v>
      </c>
      <c r="Z1617" s="7">
        <f>YEAR(Working_Data[[#This Row],[order_date]])</f>
        <v>2024</v>
      </c>
    </row>
    <row r="1618" spans="1:26" x14ac:dyDescent="0.25">
      <c r="A1618" t="s">
        <v>3286</v>
      </c>
      <c r="B1618" t="s">
        <v>21</v>
      </c>
      <c r="C1618" t="s">
        <v>39</v>
      </c>
      <c r="D1618" t="s">
        <v>56</v>
      </c>
      <c r="E1618" s="1">
        <v>45805</v>
      </c>
      <c r="F1618" t="s">
        <v>3287</v>
      </c>
      <c r="G1618" s="1">
        <v>45415</v>
      </c>
      <c r="H1618" t="s">
        <v>41</v>
      </c>
      <c r="I1618" t="s">
        <v>26</v>
      </c>
      <c r="J1618" t="s">
        <v>49</v>
      </c>
      <c r="K1618">
        <v>2</v>
      </c>
      <c r="L1618" s="3">
        <f>Working_Data[[#This Row],[price2]]/Working_Data[[#This Row],[quantity]]</f>
        <v>99.78</v>
      </c>
      <c r="M1618" s="3">
        <v>199.56</v>
      </c>
      <c r="N1618" t="s">
        <v>35</v>
      </c>
      <c r="O1618">
        <v>47</v>
      </c>
      <c r="P1618" s="1">
        <v>45742</v>
      </c>
      <c r="Q1618">
        <v>442</v>
      </c>
      <c r="R1618" t="s">
        <v>29</v>
      </c>
      <c r="S1618">
        <v>3</v>
      </c>
      <c r="T1618" s="1">
        <v>45830</v>
      </c>
      <c r="U1618" t="s">
        <v>60</v>
      </c>
      <c r="V1618" t="str">
        <f>TEXT(WEEKDAY(Working_Data[[#This Row],[order_date]],1),"DDDD")</f>
        <v>Friday</v>
      </c>
      <c r="W1618" t="str">
        <f>TEXT(Working_Data[[#This Row],[order_date]],"mmmm")</f>
        <v>May</v>
      </c>
      <c r="X1618" s="7">
        <f>Working_Data[[#This Row],[last_order_date]]-Working_Data[[#This Row],[signup_date]]</f>
        <v>-63</v>
      </c>
      <c r="Y1618" s="7">
        <f>IF(Working_Data[[#This Row],[churned]]="Active",1,0)</f>
        <v>1</v>
      </c>
      <c r="Z1618" s="7">
        <f>YEAR(Working_Data[[#This Row],[order_date]])</f>
        <v>2024</v>
      </c>
    </row>
    <row r="1619" spans="1:26" x14ac:dyDescent="0.25">
      <c r="A1619" t="s">
        <v>3288</v>
      </c>
      <c r="B1619" t="s">
        <v>21</v>
      </c>
      <c r="C1619" t="s">
        <v>22</v>
      </c>
      <c r="D1619" t="s">
        <v>23</v>
      </c>
      <c r="E1619" s="1">
        <v>45387</v>
      </c>
      <c r="F1619" t="s">
        <v>3289</v>
      </c>
      <c r="G1619" s="1">
        <v>45415</v>
      </c>
      <c r="H1619" t="s">
        <v>41</v>
      </c>
      <c r="I1619" t="s">
        <v>26</v>
      </c>
      <c r="J1619" t="s">
        <v>27</v>
      </c>
      <c r="K1619">
        <v>3</v>
      </c>
      <c r="L1619" s="3">
        <f>Working_Data[[#This Row],[price2]]/Working_Data[[#This Row],[quantity]]</f>
        <v>367.05333333333334</v>
      </c>
      <c r="M1619" s="3">
        <v>1101.1600000000001</v>
      </c>
      <c r="N1619" t="s">
        <v>35</v>
      </c>
      <c r="O1619">
        <v>19</v>
      </c>
      <c r="P1619" s="1">
        <v>45680</v>
      </c>
      <c r="Q1619">
        <v>52</v>
      </c>
      <c r="R1619" t="s">
        <v>43</v>
      </c>
      <c r="S1619">
        <v>1</v>
      </c>
      <c r="T1619" s="1">
        <v>45672</v>
      </c>
      <c r="U1619" t="s">
        <v>30</v>
      </c>
      <c r="V1619" t="str">
        <f>TEXT(WEEKDAY(Working_Data[[#This Row],[order_date]],1),"DDDD")</f>
        <v>Friday</v>
      </c>
      <c r="W1619" t="str">
        <f>TEXT(Working_Data[[#This Row],[order_date]],"mmmm")</f>
        <v>May</v>
      </c>
      <c r="X1619" s="7">
        <f>Working_Data[[#This Row],[last_order_date]]-Working_Data[[#This Row],[signup_date]]</f>
        <v>293</v>
      </c>
      <c r="Y1619" s="7">
        <f>IF(Working_Data[[#This Row],[churned]]="Active",1,0)</f>
        <v>0</v>
      </c>
      <c r="Z1619" s="7">
        <f>YEAR(Working_Data[[#This Row],[order_date]])</f>
        <v>2024</v>
      </c>
    </row>
    <row r="1620" spans="1:26" x14ac:dyDescent="0.25">
      <c r="A1620" t="s">
        <v>3290</v>
      </c>
      <c r="B1620" t="s">
        <v>38</v>
      </c>
      <c r="C1620" t="s">
        <v>22</v>
      </c>
      <c r="D1620" t="s">
        <v>56</v>
      </c>
      <c r="E1620" s="1">
        <v>45857</v>
      </c>
      <c r="F1620" t="s">
        <v>3291</v>
      </c>
      <c r="G1620" s="1">
        <v>45415</v>
      </c>
      <c r="H1620" t="s">
        <v>34</v>
      </c>
      <c r="I1620" t="s">
        <v>54</v>
      </c>
      <c r="J1620" t="s">
        <v>67</v>
      </c>
      <c r="K1620">
        <v>3</v>
      </c>
      <c r="L1620" s="3">
        <f>Working_Data[[#This Row],[price2]]/Working_Data[[#This Row],[quantity]]</f>
        <v>381.63333333333338</v>
      </c>
      <c r="M1620" s="3">
        <v>1144.9000000000001</v>
      </c>
      <c r="N1620" t="s">
        <v>50</v>
      </c>
      <c r="O1620">
        <v>28</v>
      </c>
      <c r="P1620" s="1">
        <v>45872</v>
      </c>
      <c r="Q1620">
        <v>331</v>
      </c>
      <c r="R1620" t="s">
        <v>29</v>
      </c>
      <c r="S1620">
        <v>5</v>
      </c>
      <c r="T1620" s="1">
        <v>45611</v>
      </c>
      <c r="U1620" t="s">
        <v>60</v>
      </c>
      <c r="V1620" t="str">
        <f>TEXT(WEEKDAY(Working_Data[[#This Row],[order_date]],1),"DDDD")</f>
        <v>Friday</v>
      </c>
      <c r="W1620" t="str">
        <f>TEXT(Working_Data[[#This Row],[order_date]],"mmmm")</f>
        <v>May</v>
      </c>
      <c r="X1620" s="7">
        <f>Working_Data[[#This Row],[last_order_date]]-Working_Data[[#This Row],[signup_date]]</f>
        <v>15</v>
      </c>
      <c r="Y1620" s="7">
        <f>IF(Working_Data[[#This Row],[churned]]="Active",1,0)</f>
        <v>1</v>
      </c>
      <c r="Z1620" s="7">
        <f>YEAR(Working_Data[[#This Row],[order_date]])</f>
        <v>2024</v>
      </c>
    </row>
    <row r="1621" spans="1:26" x14ac:dyDescent="0.25">
      <c r="A1621" t="s">
        <v>3292</v>
      </c>
      <c r="B1621" t="s">
        <v>45</v>
      </c>
      <c r="C1621" t="s">
        <v>82</v>
      </c>
      <c r="D1621" t="s">
        <v>32</v>
      </c>
      <c r="E1621" s="1">
        <v>45775</v>
      </c>
      <c r="F1621" t="s">
        <v>3293</v>
      </c>
      <c r="G1621" s="1">
        <v>45415</v>
      </c>
      <c r="H1621" t="s">
        <v>34</v>
      </c>
      <c r="I1621" t="s">
        <v>54</v>
      </c>
      <c r="J1621" t="s">
        <v>27</v>
      </c>
      <c r="K1621">
        <v>4</v>
      </c>
      <c r="L1621" s="3">
        <f>Working_Data[[#This Row],[price2]]/Working_Data[[#This Row],[quantity]]</f>
        <v>110.0675</v>
      </c>
      <c r="M1621" s="3">
        <v>440.27</v>
      </c>
      <c r="N1621" t="s">
        <v>28</v>
      </c>
      <c r="O1621">
        <v>48</v>
      </c>
      <c r="P1621" s="1">
        <v>45780</v>
      </c>
      <c r="Q1621">
        <v>365</v>
      </c>
      <c r="R1621" t="s">
        <v>43</v>
      </c>
      <c r="S1621">
        <v>5</v>
      </c>
      <c r="T1621" s="1">
        <v>45544</v>
      </c>
      <c r="U1621" t="s">
        <v>30</v>
      </c>
      <c r="V1621" t="str">
        <f>TEXT(WEEKDAY(Working_Data[[#This Row],[order_date]],1),"DDDD")</f>
        <v>Friday</v>
      </c>
      <c r="W1621" t="str">
        <f>TEXT(Working_Data[[#This Row],[order_date]],"mmmm")</f>
        <v>May</v>
      </c>
      <c r="X1621" s="7">
        <f>Working_Data[[#This Row],[last_order_date]]-Working_Data[[#This Row],[signup_date]]</f>
        <v>5</v>
      </c>
      <c r="Y1621" s="7">
        <f>IF(Working_Data[[#This Row],[churned]]="Active",1,0)</f>
        <v>0</v>
      </c>
      <c r="Z1621" s="7">
        <f>YEAR(Working_Data[[#This Row],[order_date]])</f>
        <v>2024</v>
      </c>
    </row>
    <row r="1622" spans="1:26" x14ac:dyDescent="0.25">
      <c r="A1622" t="s">
        <v>3294</v>
      </c>
      <c r="B1622" t="s">
        <v>21</v>
      </c>
      <c r="C1622" t="s">
        <v>39</v>
      </c>
      <c r="D1622" t="s">
        <v>52</v>
      </c>
      <c r="E1622" s="1">
        <v>45282</v>
      </c>
      <c r="F1622" t="s">
        <v>3295</v>
      </c>
      <c r="G1622" s="1">
        <v>45446</v>
      </c>
      <c r="H1622" t="s">
        <v>58</v>
      </c>
      <c r="I1622" t="s">
        <v>54</v>
      </c>
      <c r="J1622" t="s">
        <v>27</v>
      </c>
      <c r="K1622">
        <v>3</v>
      </c>
      <c r="L1622" s="3">
        <f>Working_Data[[#This Row],[price2]]/Working_Data[[#This Row],[quantity]]</f>
        <v>34.676666666666669</v>
      </c>
      <c r="M1622" s="3">
        <v>104.03</v>
      </c>
      <c r="N1622" t="s">
        <v>35</v>
      </c>
      <c r="O1622">
        <v>40</v>
      </c>
      <c r="P1622" s="1">
        <v>45740</v>
      </c>
      <c r="Q1622">
        <v>51</v>
      </c>
      <c r="R1622" t="s">
        <v>43</v>
      </c>
      <c r="S1622">
        <v>2</v>
      </c>
      <c r="T1622" s="1">
        <v>45707</v>
      </c>
      <c r="U1622" t="s">
        <v>30</v>
      </c>
      <c r="V1622" t="str">
        <f>TEXT(WEEKDAY(Working_Data[[#This Row],[order_date]],1),"DDDD")</f>
        <v>Monday</v>
      </c>
      <c r="W1622" t="str">
        <f>TEXT(Working_Data[[#This Row],[order_date]],"mmmm")</f>
        <v>June</v>
      </c>
      <c r="X1622" s="7">
        <f>Working_Data[[#This Row],[last_order_date]]-Working_Data[[#This Row],[signup_date]]</f>
        <v>458</v>
      </c>
      <c r="Y1622" s="7">
        <f>IF(Working_Data[[#This Row],[churned]]="Active",1,0)</f>
        <v>0</v>
      </c>
      <c r="Z1622" s="7">
        <f>YEAR(Working_Data[[#This Row],[order_date]])</f>
        <v>2024</v>
      </c>
    </row>
    <row r="1623" spans="1:26" x14ac:dyDescent="0.25">
      <c r="A1623" t="s">
        <v>3296</v>
      </c>
      <c r="B1623" t="s">
        <v>45</v>
      </c>
      <c r="C1623" t="s">
        <v>39</v>
      </c>
      <c r="D1623" t="s">
        <v>52</v>
      </c>
      <c r="E1623" s="1">
        <v>45314</v>
      </c>
      <c r="F1623" t="s">
        <v>3297</v>
      </c>
      <c r="G1623" s="1">
        <v>45446</v>
      </c>
      <c r="H1623" t="s">
        <v>41</v>
      </c>
      <c r="I1623" t="s">
        <v>54</v>
      </c>
      <c r="J1623" t="s">
        <v>64</v>
      </c>
      <c r="K1623">
        <v>3</v>
      </c>
      <c r="L1623" s="3">
        <f>Working_Data[[#This Row],[price2]]/Working_Data[[#This Row],[quantity]]</f>
        <v>131.76333333333335</v>
      </c>
      <c r="M1623" s="3">
        <v>395.29</v>
      </c>
      <c r="N1623" t="s">
        <v>50</v>
      </c>
      <c r="O1623">
        <v>38</v>
      </c>
      <c r="P1623" s="1">
        <v>45838</v>
      </c>
      <c r="Q1623">
        <v>127</v>
      </c>
      <c r="R1623" t="s">
        <v>43</v>
      </c>
      <c r="S1623">
        <v>3</v>
      </c>
      <c r="T1623" s="1">
        <v>45779</v>
      </c>
      <c r="U1623" t="s">
        <v>36</v>
      </c>
      <c r="V1623" t="str">
        <f>TEXT(WEEKDAY(Working_Data[[#This Row],[order_date]],1),"DDDD")</f>
        <v>Monday</v>
      </c>
      <c r="W1623" t="str">
        <f>TEXT(Working_Data[[#This Row],[order_date]],"mmmm")</f>
        <v>June</v>
      </c>
      <c r="X1623" s="7">
        <f>Working_Data[[#This Row],[last_order_date]]-Working_Data[[#This Row],[signup_date]]</f>
        <v>524</v>
      </c>
      <c r="Y1623" s="7">
        <f>IF(Working_Data[[#This Row],[churned]]="Active",1,0)</f>
        <v>0</v>
      </c>
      <c r="Z1623" s="7">
        <f>YEAR(Working_Data[[#This Row],[order_date]])</f>
        <v>2024</v>
      </c>
    </row>
    <row r="1624" spans="1:26" x14ac:dyDescent="0.25">
      <c r="A1624" t="s">
        <v>3298</v>
      </c>
      <c r="B1624" t="s">
        <v>21</v>
      </c>
      <c r="C1624" t="s">
        <v>39</v>
      </c>
      <c r="D1624" t="s">
        <v>56</v>
      </c>
      <c r="E1624" s="1">
        <v>45383</v>
      </c>
      <c r="F1624" t="s">
        <v>3299</v>
      </c>
      <c r="G1624" s="1">
        <v>45446</v>
      </c>
      <c r="H1624" t="s">
        <v>34</v>
      </c>
      <c r="I1624" t="s">
        <v>63</v>
      </c>
      <c r="J1624" t="s">
        <v>49</v>
      </c>
      <c r="K1624">
        <v>3</v>
      </c>
      <c r="L1624" s="3">
        <f>Working_Data[[#This Row],[price2]]/Working_Data[[#This Row],[quantity]]</f>
        <v>314.96666666666664</v>
      </c>
      <c r="M1624" s="3">
        <v>944.9</v>
      </c>
      <c r="N1624" t="s">
        <v>35</v>
      </c>
      <c r="O1624">
        <v>11</v>
      </c>
      <c r="P1624" s="1">
        <v>45814</v>
      </c>
      <c r="Q1624">
        <v>152</v>
      </c>
      <c r="R1624" t="s">
        <v>43</v>
      </c>
      <c r="S1624">
        <v>1</v>
      </c>
      <c r="T1624" s="1">
        <v>45859</v>
      </c>
      <c r="U1624" t="s">
        <v>30</v>
      </c>
      <c r="V1624" t="str">
        <f>TEXT(WEEKDAY(Working_Data[[#This Row],[order_date]],1),"DDDD")</f>
        <v>Monday</v>
      </c>
      <c r="W1624" t="str">
        <f>TEXT(Working_Data[[#This Row],[order_date]],"mmmm")</f>
        <v>June</v>
      </c>
      <c r="X1624" s="7">
        <f>Working_Data[[#This Row],[last_order_date]]-Working_Data[[#This Row],[signup_date]]</f>
        <v>431</v>
      </c>
      <c r="Y1624" s="7">
        <f>IF(Working_Data[[#This Row],[churned]]="Active",1,0)</f>
        <v>0</v>
      </c>
      <c r="Z1624" s="7">
        <f>YEAR(Working_Data[[#This Row],[order_date]])</f>
        <v>2024</v>
      </c>
    </row>
    <row r="1625" spans="1:26" x14ac:dyDescent="0.25">
      <c r="A1625" t="s">
        <v>3300</v>
      </c>
      <c r="B1625" t="s">
        <v>21</v>
      </c>
      <c r="C1625" t="s">
        <v>22</v>
      </c>
      <c r="D1625" t="s">
        <v>77</v>
      </c>
      <c r="E1625" s="1">
        <v>45559</v>
      </c>
      <c r="F1625" t="s">
        <v>3301</v>
      </c>
      <c r="G1625" s="1">
        <v>45446</v>
      </c>
      <c r="H1625" t="s">
        <v>58</v>
      </c>
      <c r="I1625" t="s">
        <v>42</v>
      </c>
      <c r="J1625" t="s">
        <v>67</v>
      </c>
      <c r="K1625">
        <v>3</v>
      </c>
      <c r="L1625" s="3">
        <f>Working_Data[[#This Row],[price2]]/Working_Data[[#This Row],[quantity]]</f>
        <v>264.95999999999998</v>
      </c>
      <c r="M1625" s="3">
        <v>794.88</v>
      </c>
      <c r="N1625" t="s">
        <v>35</v>
      </c>
      <c r="O1625">
        <v>13</v>
      </c>
      <c r="P1625" s="1">
        <v>45645</v>
      </c>
      <c r="Q1625">
        <v>362</v>
      </c>
      <c r="R1625" t="s">
        <v>29</v>
      </c>
      <c r="S1625">
        <v>4</v>
      </c>
      <c r="T1625" s="1">
        <v>45392</v>
      </c>
      <c r="U1625" t="s">
        <v>60</v>
      </c>
      <c r="V1625" t="str">
        <f>TEXT(WEEKDAY(Working_Data[[#This Row],[order_date]],1),"DDDD")</f>
        <v>Monday</v>
      </c>
      <c r="W1625" t="str">
        <f>TEXT(Working_Data[[#This Row],[order_date]],"mmmm")</f>
        <v>June</v>
      </c>
      <c r="X1625" s="7">
        <f>Working_Data[[#This Row],[last_order_date]]-Working_Data[[#This Row],[signup_date]]</f>
        <v>86</v>
      </c>
      <c r="Y1625" s="7">
        <f>IF(Working_Data[[#This Row],[churned]]="Active",1,0)</f>
        <v>1</v>
      </c>
      <c r="Z1625" s="7">
        <f>YEAR(Working_Data[[#This Row],[order_date]])</f>
        <v>2024</v>
      </c>
    </row>
    <row r="1626" spans="1:26" x14ac:dyDescent="0.25">
      <c r="A1626" t="s">
        <v>3302</v>
      </c>
      <c r="B1626" t="s">
        <v>45</v>
      </c>
      <c r="C1626" t="s">
        <v>22</v>
      </c>
      <c r="D1626" t="s">
        <v>32</v>
      </c>
      <c r="E1626" s="1">
        <v>45277</v>
      </c>
      <c r="F1626" t="s">
        <v>3303</v>
      </c>
      <c r="G1626" s="1">
        <v>45446</v>
      </c>
      <c r="H1626" t="s">
        <v>47</v>
      </c>
      <c r="I1626" t="s">
        <v>48</v>
      </c>
      <c r="J1626" t="s">
        <v>59</v>
      </c>
      <c r="K1626">
        <v>4</v>
      </c>
      <c r="L1626" s="3">
        <f>Working_Data[[#This Row],[price2]]/Working_Data[[#This Row],[quantity]]</f>
        <v>205.7825</v>
      </c>
      <c r="M1626" s="3">
        <v>823.13</v>
      </c>
      <c r="N1626" t="s">
        <v>35</v>
      </c>
      <c r="O1626">
        <v>47</v>
      </c>
      <c r="P1626" s="1">
        <v>45648</v>
      </c>
      <c r="Q1626">
        <v>414</v>
      </c>
      <c r="R1626" t="s">
        <v>43</v>
      </c>
      <c r="S1626">
        <v>3</v>
      </c>
      <c r="T1626" s="1">
        <v>45683</v>
      </c>
      <c r="U1626" t="s">
        <v>60</v>
      </c>
      <c r="V1626" t="str">
        <f>TEXT(WEEKDAY(Working_Data[[#This Row],[order_date]],1),"DDDD")</f>
        <v>Monday</v>
      </c>
      <c r="W1626" t="str">
        <f>TEXT(Working_Data[[#This Row],[order_date]],"mmmm")</f>
        <v>June</v>
      </c>
      <c r="X1626" s="7">
        <f>Working_Data[[#This Row],[last_order_date]]-Working_Data[[#This Row],[signup_date]]</f>
        <v>371</v>
      </c>
      <c r="Y1626" s="7">
        <f>IF(Working_Data[[#This Row],[churned]]="Active",1,0)</f>
        <v>0</v>
      </c>
      <c r="Z1626" s="7">
        <f>YEAR(Working_Data[[#This Row],[order_date]])</f>
        <v>2024</v>
      </c>
    </row>
    <row r="1627" spans="1:26" x14ac:dyDescent="0.25">
      <c r="A1627" t="s">
        <v>3304</v>
      </c>
      <c r="B1627" t="s">
        <v>45</v>
      </c>
      <c r="C1627" t="s">
        <v>82</v>
      </c>
      <c r="D1627" t="s">
        <v>32</v>
      </c>
      <c r="E1627" s="1">
        <v>45731</v>
      </c>
      <c r="F1627" t="s">
        <v>3305</v>
      </c>
      <c r="G1627" s="1">
        <v>45446</v>
      </c>
      <c r="H1627" t="s">
        <v>58</v>
      </c>
      <c r="I1627" t="s">
        <v>63</v>
      </c>
      <c r="J1627" t="s">
        <v>59</v>
      </c>
      <c r="K1627">
        <v>4</v>
      </c>
      <c r="L1627" s="3">
        <f>Working_Data[[#This Row],[price2]]/Working_Data[[#This Row],[quantity]]</f>
        <v>256.24</v>
      </c>
      <c r="M1627" s="3">
        <v>1024.96</v>
      </c>
      <c r="N1627" t="s">
        <v>35</v>
      </c>
      <c r="O1627">
        <v>23</v>
      </c>
      <c r="P1627" s="1">
        <v>45994</v>
      </c>
      <c r="Q1627">
        <v>235</v>
      </c>
      <c r="R1627" t="s">
        <v>29</v>
      </c>
      <c r="S1627">
        <v>4</v>
      </c>
      <c r="T1627" s="1">
        <v>45331</v>
      </c>
      <c r="U1627" t="s">
        <v>30</v>
      </c>
      <c r="V1627" t="str">
        <f>TEXT(WEEKDAY(Working_Data[[#This Row],[order_date]],1),"DDDD")</f>
        <v>Monday</v>
      </c>
      <c r="W1627" t="str">
        <f>TEXT(Working_Data[[#This Row],[order_date]],"mmmm")</f>
        <v>June</v>
      </c>
      <c r="X1627" s="7">
        <f>Working_Data[[#This Row],[last_order_date]]-Working_Data[[#This Row],[signup_date]]</f>
        <v>263</v>
      </c>
      <c r="Y1627" s="7">
        <f>IF(Working_Data[[#This Row],[churned]]="Active",1,0)</f>
        <v>1</v>
      </c>
      <c r="Z1627" s="7">
        <f>YEAR(Working_Data[[#This Row],[order_date]])</f>
        <v>2024</v>
      </c>
    </row>
    <row r="1628" spans="1:26" x14ac:dyDescent="0.25">
      <c r="A1628" t="s">
        <v>3306</v>
      </c>
      <c r="B1628" t="s">
        <v>45</v>
      </c>
      <c r="C1628" t="s">
        <v>22</v>
      </c>
      <c r="D1628" t="s">
        <v>32</v>
      </c>
      <c r="E1628" s="1">
        <v>45719</v>
      </c>
      <c r="F1628" t="s">
        <v>3307</v>
      </c>
      <c r="G1628" s="1">
        <v>45446</v>
      </c>
      <c r="H1628" t="s">
        <v>41</v>
      </c>
      <c r="I1628" t="s">
        <v>48</v>
      </c>
      <c r="J1628" t="s">
        <v>64</v>
      </c>
      <c r="K1628">
        <v>4</v>
      </c>
      <c r="L1628" s="3">
        <f>Working_Data[[#This Row],[price2]]/Working_Data[[#This Row],[quantity]]</f>
        <v>296.32</v>
      </c>
      <c r="M1628" s="3">
        <v>1185.28</v>
      </c>
      <c r="N1628" t="s">
        <v>50</v>
      </c>
      <c r="O1628">
        <v>43</v>
      </c>
      <c r="P1628" s="1">
        <v>45709</v>
      </c>
      <c r="Q1628">
        <v>46</v>
      </c>
      <c r="R1628" t="s">
        <v>29</v>
      </c>
      <c r="S1628">
        <v>3</v>
      </c>
      <c r="T1628" s="1">
        <v>45876</v>
      </c>
      <c r="U1628" t="s">
        <v>30</v>
      </c>
      <c r="V1628" t="str">
        <f>TEXT(WEEKDAY(Working_Data[[#This Row],[order_date]],1),"DDDD")</f>
        <v>Monday</v>
      </c>
      <c r="W1628" t="str">
        <f>TEXT(Working_Data[[#This Row],[order_date]],"mmmm")</f>
        <v>June</v>
      </c>
      <c r="X1628" s="7">
        <f>Working_Data[[#This Row],[last_order_date]]-Working_Data[[#This Row],[signup_date]]</f>
        <v>-10</v>
      </c>
      <c r="Y1628" s="7">
        <f>IF(Working_Data[[#This Row],[churned]]="Active",1,0)</f>
        <v>1</v>
      </c>
      <c r="Z1628" s="7">
        <f>YEAR(Working_Data[[#This Row],[order_date]])</f>
        <v>2024</v>
      </c>
    </row>
    <row r="1629" spans="1:26" x14ac:dyDescent="0.25">
      <c r="A1629" t="s">
        <v>3308</v>
      </c>
      <c r="B1629" t="s">
        <v>38</v>
      </c>
      <c r="C1629" t="s">
        <v>82</v>
      </c>
      <c r="D1629" t="s">
        <v>32</v>
      </c>
      <c r="E1629" s="1">
        <v>45358</v>
      </c>
      <c r="F1629" t="s">
        <v>3309</v>
      </c>
      <c r="G1629" s="1">
        <v>45446</v>
      </c>
      <c r="H1629" t="s">
        <v>41</v>
      </c>
      <c r="I1629" t="s">
        <v>63</v>
      </c>
      <c r="J1629" t="s">
        <v>59</v>
      </c>
      <c r="K1629">
        <v>3</v>
      </c>
      <c r="L1629" s="3">
        <f>Working_Data[[#This Row],[price2]]/Working_Data[[#This Row],[quantity]]</f>
        <v>361.02666666666664</v>
      </c>
      <c r="M1629" s="3">
        <v>1083.08</v>
      </c>
      <c r="N1629" t="s">
        <v>35</v>
      </c>
      <c r="O1629">
        <v>43</v>
      </c>
      <c r="P1629" s="1">
        <v>45661</v>
      </c>
      <c r="Q1629">
        <v>193</v>
      </c>
      <c r="R1629" t="s">
        <v>29</v>
      </c>
      <c r="S1629">
        <v>1</v>
      </c>
      <c r="T1629" s="1">
        <v>45902</v>
      </c>
      <c r="U1629" t="s">
        <v>30</v>
      </c>
      <c r="V1629" t="str">
        <f>TEXT(WEEKDAY(Working_Data[[#This Row],[order_date]],1),"DDDD")</f>
        <v>Monday</v>
      </c>
      <c r="W1629" t="str">
        <f>TEXT(Working_Data[[#This Row],[order_date]],"mmmm")</f>
        <v>June</v>
      </c>
      <c r="X1629" s="7">
        <f>Working_Data[[#This Row],[last_order_date]]-Working_Data[[#This Row],[signup_date]]</f>
        <v>303</v>
      </c>
      <c r="Y1629" s="7">
        <f>IF(Working_Data[[#This Row],[churned]]="Active",1,0)</f>
        <v>1</v>
      </c>
      <c r="Z1629" s="7">
        <f>YEAR(Working_Data[[#This Row],[order_date]])</f>
        <v>2024</v>
      </c>
    </row>
    <row r="1630" spans="1:26" x14ac:dyDescent="0.25">
      <c r="A1630" t="s">
        <v>3310</v>
      </c>
      <c r="B1630" t="s">
        <v>38</v>
      </c>
      <c r="C1630" t="s">
        <v>22</v>
      </c>
      <c r="D1630" t="s">
        <v>52</v>
      </c>
      <c r="E1630" s="1">
        <v>45935</v>
      </c>
      <c r="F1630" t="s">
        <v>3311</v>
      </c>
      <c r="G1630" s="1">
        <v>45446</v>
      </c>
      <c r="H1630" t="s">
        <v>47</v>
      </c>
      <c r="I1630" t="s">
        <v>42</v>
      </c>
      <c r="J1630" t="s">
        <v>59</v>
      </c>
      <c r="K1630">
        <v>1</v>
      </c>
      <c r="L1630" s="3">
        <f>Working_Data[[#This Row],[price2]]/Working_Data[[#This Row],[quantity]]</f>
        <v>1022.37</v>
      </c>
      <c r="M1630" s="3">
        <v>1022.37</v>
      </c>
      <c r="N1630" t="s">
        <v>35</v>
      </c>
      <c r="O1630">
        <v>12</v>
      </c>
      <c r="P1630" s="1">
        <v>45800</v>
      </c>
      <c r="Q1630">
        <v>114</v>
      </c>
      <c r="R1630" t="s">
        <v>29</v>
      </c>
      <c r="S1630">
        <v>2</v>
      </c>
      <c r="T1630" s="1">
        <v>45741</v>
      </c>
      <c r="U1630" t="s">
        <v>36</v>
      </c>
      <c r="V1630" t="str">
        <f>TEXT(WEEKDAY(Working_Data[[#This Row],[order_date]],1),"DDDD")</f>
        <v>Monday</v>
      </c>
      <c r="W1630" t="str">
        <f>TEXT(Working_Data[[#This Row],[order_date]],"mmmm")</f>
        <v>June</v>
      </c>
      <c r="X1630" s="7">
        <f>Working_Data[[#This Row],[last_order_date]]-Working_Data[[#This Row],[signup_date]]</f>
        <v>-135</v>
      </c>
      <c r="Y1630" s="7">
        <f>IF(Working_Data[[#This Row],[churned]]="Active",1,0)</f>
        <v>1</v>
      </c>
      <c r="Z1630" s="7">
        <f>YEAR(Working_Data[[#This Row],[order_date]])</f>
        <v>2024</v>
      </c>
    </row>
    <row r="1631" spans="1:26" x14ac:dyDescent="0.25">
      <c r="A1631" t="s">
        <v>3312</v>
      </c>
      <c r="B1631" t="s">
        <v>21</v>
      </c>
      <c r="C1631" t="s">
        <v>39</v>
      </c>
      <c r="D1631" t="s">
        <v>23</v>
      </c>
      <c r="E1631" s="1">
        <v>45117</v>
      </c>
      <c r="F1631" t="s">
        <v>3313</v>
      </c>
      <c r="G1631" s="1">
        <v>45476</v>
      </c>
      <c r="H1631" t="s">
        <v>41</v>
      </c>
      <c r="I1631" t="s">
        <v>26</v>
      </c>
      <c r="J1631" t="s">
        <v>49</v>
      </c>
      <c r="K1631">
        <v>5</v>
      </c>
      <c r="L1631" s="3">
        <f>Working_Data[[#This Row],[price2]]/Working_Data[[#This Row],[quantity]]</f>
        <v>50.061999999999998</v>
      </c>
      <c r="M1631" s="3">
        <v>250.31</v>
      </c>
      <c r="N1631" t="s">
        <v>28</v>
      </c>
      <c r="O1631">
        <v>30</v>
      </c>
      <c r="P1631" s="1">
        <v>45964</v>
      </c>
      <c r="Q1631">
        <v>457</v>
      </c>
      <c r="R1631" t="s">
        <v>43</v>
      </c>
      <c r="S1631">
        <v>1</v>
      </c>
      <c r="T1631" s="1">
        <v>45622</v>
      </c>
      <c r="U1631" t="s">
        <v>60</v>
      </c>
      <c r="V1631" t="str">
        <f>TEXT(WEEKDAY(Working_Data[[#This Row],[order_date]],1),"DDDD")</f>
        <v>Wednesday</v>
      </c>
      <c r="W1631" t="str">
        <f>TEXT(Working_Data[[#This Row],[order_date]],"mmmm")</f>
        <v>July</v>
      </c>
      <c r="X1631" s="7">
        <f>Working_Data[[#This Row],[last_order_date]]-Working_Data[[#This Row],[signup_date]]</f>
        <v>847</v>
      </c>
      <c r="Y1631" s="7">
        <f>IF(Working_Data[[#This Row],[churned]]="Active",1,0)</f>
        <v>0</v>
      </c>
      <c r="Z1631" s="7">
        <f>YEAR(Working_Data[[#This Row],[order_date]])</f>
        <v>2024</v>
      </c>
    </row>
    <row r="1632" spans="1:26" x14ac:dyDescent="0.25">
      <c r="A1632" t="s">
        <v>3314</v>
      </c>
      <c r="B1632" t="s">
        <v>21</v>
      </c>
      <c r="C1632" t="s">
        <v>39</v>
      </c>
      <c r="D1632" t="s">
        <v>77</v>
      </c>
      <c r="E1632" s="1">
        <v>45771</v>
      </c>
      <c r="F1632" t="s">
        <v>3315</v>
      </c>
      <c r="G1632" s="1">
        <v>45476</v>
      </c>
      <c r="H1632" t="s">
        <v>58</v>
      </c>
      <c r="I1632" t="s">
        <v>26</v>
      </c>
      <c r="J1632" t="s">
        <v>64</v>
      </c>
      <c r="K1632">
        <v>2</v>
      </c>
      <c r="L1632" s="3">
        <f>Working_Data[[#This Row],[price2]]/Working_Data[[#This Row],[quantity]]</f>
        <v>382.92</v>
      </c>
      <c r="M1632" s="3">
        <v>765.84</v>
      </c>
      <c r="N1632" t="s">
        <v>28</v>
      </c>
      <c r="O1632">
        <v>48</v>
      </c>
      <c r="P1632" s="1">
        <v>45625</v>
      </c>
      <c r="Q1632">
        <v>252</v>
      </c>
      <c r="R1632" t="s">
        <v>29</v>
      </c>
      <c r="S1632">
        <v>5</v>
      </c>
      <c r="T1632" s="1">
        <v>45637</v>
      </c>
      <c r="U1632" t="s">
        <v>36</v>
      </c>
      <c r="V1632" t="str">
        <f>TEXT(WEEKDAY(Working_Data[[#This Row],[order_date]],1),"DDDD")</f>
        <v>Wednesday</v>
      </c>
      <c r="W1632" t="str">
        <f>TEXT(Working_Data[[#This Row],[order_date]],"mmmm")</f>
        <v>July</v>
      </c>
      <c r="X1632" s="7">
        <f>Working_Data[[#This Row],[last_order_date]]-Working_Data[[#This Row],[signup_date]]</f>
        <v>-146</v>
      </c>
      <c r="Y1632" s="7">
        <f>IF(Working_Data[[#This Row],[churned]]="Active",1,0)</f>
        <v>1</v>
      </c>
      <c r="Z1632" s="7">
        <f>YEAR(Working_Data[[#This Row],[order_date]])</f>
        <v>2024</v>
      </c>
    </row>
    <row r="1633" spans="1:26" x14ac:dyDescent="0.25">
      <c r="A1633" t="s">
        <v>3316</v>
      </c>
      <c r="B1633" t="s">
        <v>45</v>
      </c>
      <c r="C1633" t="s">
        <v>22</v>
      </c>
      <c r="D1633" t="s">
        <v>52</v>
      </c>
      <c r="E1633" s="1">
        <v>45834</v>
      </c>
      <c r="F1633" t="s">
        <v>3317</v>
      </c>
      <c r="G1633" s="1">
        <v>45476</v>
      </c>
      <c r="H1633" t="s">
        <v>47</v>
      </c>
      <c r="I1633" t="s">
        <v>26</v>
      </c>
      <c r="J1633" t="s">
        <v>67</v>
      </c>
      <c r="K1633">
        <v>2</v>
      </c>
      <c r="L1633" s="3">
        <f>Working_Data[[#This Row],[price2]]/Working_Data[[#This Row],[quantity]]</f>
        <v>448.935</v>
      </c>
      <c r="M1633" s="3">
        <v>897.87</v>
      </c>
      <c r="N1633" t="s">
        <v>50</v>
      </c>
      <c r="O1633">
        <v>7</v>
      </c>
      <c r="P1633" s="1">
        <v>45586</v>
      </c>
      <c r="Q1633">
        <v>488</v>
      </c>
      <c r="R1633" t="s">
        <v>43</v>
      </c>
      <c r="S1633">
        <v>5</v>
      </c>
      <c r="T1633" s="1">
        <v>45363</v>
      </c>
      <c r="U1633" t="s">
        <v>36</v>
      </c>
      <c r="V1633" t="str">
        <f>TEXT(WEEKDAY(Working_Data[[#This Row],[order_date]],1),"DDDD")</f>
        <v>Wednesday</v>
      </c>
      <c r="W1633" t="str">
        <f>TEXT(Working_Data[[#This Row],[order_date]],"mmmm")</f>
        <v>July</v>
      </c>
      <c r="X1633" s="7">
        <f>Working_Data[[#This Row],[last_order_date]]-Working_Data[[#This Row],[signup_date]]</f>
        <v>-248</v>
      </c>
      <c r="Y1633" s="7">
        <f>IF(Working_Data[[#This Row],[churned]]="Active",1,0)</f>
        <v>0</v>
      </c>
      <c r="Z1633" s="7">
        <f>YEAR(Working_Data[[#This Row],[order_date]])</f>
        <v>2024</v>
      </c>
    </row>
    <row r="1634" spans="1:26" x14ac:dyDescent="0.25">
      <c r="A1634" t="s">
        <v>3318</v>
      </c>
      <c r="B1634" t="s">
        <v>21</v>
      </c>
      <c r="C1634" t="s">
        <v>39</v>
      </c>
      <c r="D1634" t="s">
        <v>77</v>
      </c>
      <c r="E1634" s="1">
        <v>45664</v>
      </c>
      <c r="F1634" t="s">
        <v>3319</v>
      </c>
      <c r="G1634" s="1">
        <v>45476</v>
      </c>
      <c r="H1634" t="s">
        <v>41</v>
      </c>
      <c r="I1634" t="s">
        <v>42</v>
      </c>
      <c r="J1634" t="s">
        <v>59</v>
      </c>
      <c r="K1634">
        <v>1</v>
      </c>
      <c r="L1634" s="3">
        <f>Working_Data[[#This Row],[price2]]/Working_Data[[#This Row],[quantity]]</f>
        <v>505.39</v>
      </c>
      <c r="M1634" s="3">
        <v>505.39</v>
      </c>
      <c r="N1634" t="s">
        <v>35</v>
      </c>
      <c r="O1634">
        <v>13</v>
      </c>
      <c r="P1634" s="1">
        <v>45424</v>
      </c>
      <c r="Q1634">
        <v>339</v>
      </c>
      <c r="R1634" t="s">
        <v>29</v>
      </c>
      <c r="S1634">
        <v>5</v>
      </c>
      <c r="T1634" s="1">
        <v>45647</v>
      </c>
      <c r="U1634" t="s">
        <v>36</v>
      </c>
      <c r="V1634" t="str">
        <f>TEXT(WEEKDAY(Working_Data[[#This Row],[order_date]],1),"DDDD")</f>
        <v>Wednesday</v>
      </c>
      <c r="W1634" t="str">
        <f>TEXT(Working_Data[[#This Row],[order_date]],"mmmm")</f>
        <v>July</v>
      </c>
      <c r="X1634" s="7">
        <f>Working_Data[[#This Row],[last_order_date]]-Working_Data[[#This Row],[signup_date]]</f>
        <v>-240</v>
      </c>
      <c r="Y1634" s="7">
        <f>IF(Working_Data[[#This Row],[churned]]="Active",1,0)</f>
        <v>1</v>
      </c>
      <c r="Z1634" s="7">
        <f>YEAR(Working_Data[[#This Row],[order_date]])</f>
        <v>2024</v>
      </c>
    </row>
    <row r="1635" spans="1:26" x14ac:dyDescent="0.25">
      <c r="A1635" t="s">
        <v>3320</v>
      </c>
      <c r="B1635" t="s">
        <v>45</v>
      </c>
      <c r="C1635" t="s">
        <v>22</v>
      </c>
      <c r="D1635" t="s">
        <v>52</v>
      </c>
      <c r="E1635" s="1">
        <v>45902</v>
      </c>
      <c r="F1635" t="s">
        <v>3321</v>
      </c>
      <c r="G1635" s="1">
        <v>45476</v>
      </c>
      <c r="H1635" t="s">
        <v>58</v>
      </c>
      <c r="I1635" t="s">
        <v>54</v>
      </c>
      <c r="J1635" t="s">
        <v>59</v>
      </c>
      <c r="K1635">
        <v>5</v>
      </c>
      <c r="L1635" s="3">
        <f>Working_Data[[#This Row],[price2]]/Working_Data[[#This Row],[quantity]]</f>
        <v>168.29000000000002</v>
      </c>
      <c r="M1635" s="3">
        <v>841.45</v>
      </c>
      <c r="N1635" t="s">
        <v>50</v>
      </c>
      <c r="O1635">
        <v>14</v>
      </c>
      <c r="P1635" s="1">
        <v>45301</v>
      </c>
      <c r="Q1635">
        <v>371</v>
      </c>
      <c r="R1635" t="s">
        <v>29</v>
      </c>
      <c r="S1635">
        <v>2</v>
      </c>
      <c r="T1635" s="1">
        <v>45694</v>
      </c>
      <c r="U1635" t="s">
        <v>30</v>
      </c>
      <c r="V1635" t="str">
        <f>TEXT(WEEKDAY(Working_Data[[#This Row],[order_date]],1),"DDDD")</f>
        <v>Wednesday</v>
      </c>
      <c r="W1635" t="str">
        <f>TEXT(Working_Data[[#This Row],[order_date]],"mmmm")</f>
        <v>July</v>
      </c>
      <c r="X1635" s="7">
        <f>Working_Data[[#This Row],[last_order_date]]-Working_Data[[#This Row],[signup_date]]</f>
        <v>-601</v>
      </c>
      <c r="Y1635" s="7">
        <f>IF(Working_Data[[#This Row],[churned]]="Active",1,0)</f>
        <v>1</v>
      </c>
      <c r="Z1635" s="7">
        <f>YEAR(Working_Data[[#This Row],[order_date]])</f>
        <v>2024</v>
      </c>
    </row>
    <row r="1636" spans="1:26" x14ac:dyDescent="0.25">
      <c r="A1636" t="s">
        <v>3322</v>
      </c>
      <c r="B1636" t="s">
        <v>38</v>
      </c>
      <c r="C1636" t="s">
        <v>82</v>
      </c>
      <c r="D1636" t="s">
        <v>52</v>
      </c>
      <c r="E1636" s="1">
        <v>45147</v>
      </c>
      <c r="F1636" t="s">
        <v>3323</v>
      </c>
      <c r="G1636" s="1">
        <v>45476</v>
      </c>
      <c r="H1636" t="s">
        <v>58</v>
      </c>
      <c r="I1636" t="s">
        <v>54</v>
      </c>
      <c r="J1636" t="s">
        <v>49</v>
      </c>
      <c r="K1636">
        <v>4</v>
      </c>
      <c r="L1636" s="3">
        <f>Working_Data[[#This Row],[price2]]/Working_Data[[#This Row],[quantity]]</f>
        <v>122.89</v>
      </c>
      <c r="M1636" s="3">
        <v>491.56</v>
      </c>
      <c r="N1636" t="s">
        <v>35</v>
      </c>
      <c r="O1636">
        <v>42</v>
      </c>
      <c r="P1636" s="1">
        <v>45550</v>
      </c>
      <c r="Q1636">
        <v>210</v>
      </c>
      <c r="R1636" t="s">
        <v>29</v>
      </c>
      <c r="S1636">
        <v>1</v>
      </c>
      <c r="T1636" s="1">
        <v>45615</v>
      </c>
      <c r="U1636" t="s">
        <v>36</v>
      </c>
      <c r="V1636" t="str">
        <f>TEXT(WEEKDAY(Working_Data[[#This Row],[order_date]],1),"DDDD")</f>
        <v>Wednesday</v>
      </c>
      <c r="W1636" t="str">
        <f>TEXT(Working_Data[[#This Row],[order_date]],"mmmm")</f>
        <v>July</v>
      </c>
      <c r="X1636" s="7">
        <f>Working_Data[[#This Row],[last_order_date]]-Working_Data[[#This Row],[signup_date]]</f>
        <v>403</v>
      </c>
      <c r="Y1636" s="7">
        <f>IF(Working_Data[[#This Row],[churned]]="Active",1,0)</f>
        <v>1</v>
      </c>
      <c r="Z1636" s="7">
        <f>YEAR(Working_Data[[#This Row],[order_date]])</f>
        <v>2024</v>
      </c>
    </row>
    <row r="1637" spans="1:26" x14ac:dyDescent="0.25">
      <c r="A1637" t="s">
        <v>3324</v>
      </c>
      <c r="B1637" t="s">
        <v>21</v>
      </c>
      <c r="C1637" t="s">
        <v>22</v>
      </c>
      <c r="D1637" t="s">
        <v>52</v>
      </c>
      <c r="E1637" s="1">
        <v>45275</v>
      </c>
      <c r="F1637" t="s">
        <v>3325</v>
      </c>
      <c r="G1637" s="1">
        <v>45476</v>
      </c>
      <c r="H1637" t="s">
        <v>58</v>
      </c>
      <c r="I1637" t="s">
        <v>54</v>
      </c>
      <c r="J1637" t="s">
        <v>27</v>
      </c>
      <c r="K1637">
        <v>3</v>
      </c>
      <c r="L1637" s="3">
        <f>Working_Data[[#This Row],[price2]]/Working_Data[[#This Row],[quantity]]</f>
        <v>255.37666666666667</v>
      </c>
      <c r="M1637" s="3">
        <v>766.13</v>
      </c>
      <c r="N1637" t="s">
        <v>28</v>
      </c>
      <c r="O1637">
        <v>30</v>
      </c>
      <c r="P1637" s="1">
        <v>45827</v>
      </c>
      <c r="Q1637">
        <v>161</v>
      </c>
      <c r="R1637" t="s">
        <v>29</v>
      </c>
      <c r="S1637">
        <v>2</v>
      </c>
      <c r="T1637" s="1">
        <v>45691</v>
      </c>
      <c r="U1637" t="s">
        <v>30</v>
      </c>
      <c r="V1637" t="str">
        <f>TEXT(WEEKDAY(Working_Data[[#This Row],[order_date]],1),"DDDD")</f>
        <v>Wednesday</v>
      </c>
      <c r="W1637" t="str">
        <f>TEXT(Working_Data[[#This Row],[order_date]],"mmmm")</f>
        <v>July</v>
      </c>
      <c r="X1637" s="7">
        <f>Working_Data[[#This Row],[last_order_date]]-Working_Data[[#This Row],[signup_date]]</f>
        <v>552</v>
      </c>
      <c r="Y1637" s="7">
        <f>IF(Working_Data[[#This Row],[churned]]="Active",1,0)</f>
        <v>1</v>
      </c>
      <c r="Z1637" s="7">
        <f>YEAR(Working_Data[[#This Row],[order_date]])</f>
        <v>2024</v>
      </c>
    </row>
    <row r="1638" spans="1:26" x14ac:dyDescent="0.25">
      <c r="A1638" t="s">
        <v>3326</v>
      </c>
      <c r="B1638" t="s">
        <v>21</v>
      </c>
      <c r="C1638" t="s">
        <v>82</v>
      </c>
      <c r="D1638" t="s">
        <v>32</v>
      </c>
      <c r="E1638" s="1">
        <v>45216</v>
      </c>
      <c r="F1638" t="s">
        <v>3327</v>
      </c>
      <c r="G1638" s="1">
        <v>45476</v>
      </c>
      <c r="H1638" t="s">
        <v>34</v>
      </c>
      <c r="I1638" t="s">
        <v>42</v>
      </c>
      <c r="J1638" t="s">
        <v>64</v>
      </c>
      <c r="K1638">
        <v>4</v>
      </c>
      <c r="L1638" s="3">
        <f>Working_Data[[#This Row],[price2]]/Working_Data[[#This Row],[quantity]]</f>
        <v>144.95750000000001</v>
      </c>
      <c r="M1638" s="3">
        <v>579.83000000000004</v>
      </c>
      <c r="N1638" t="s">
        <v>28</v>
      </c>
      <c r="O1638">
        <v>43</v>
      </c>
      <c r="P1638" s="1">
        <v>45551</v>
      </c>
      <c r="Q1638">
        <v>219</v>
      </c>
      <c r="R1638" t="s">
        <v>43</v>
      </c>
      <c r="S1638">
        <v>3</v>
      </c>
      <c r="T1638" s="1">
        <v>45621</v>
      </c>
      <c r="U1638" t="s">
        <v>30</v>
      </c>
      <c r="V1638" t="str">
        <f>TEXT(WEEKDAY(Working_Data[[#This Row],[order_date]],1),"DDDD")</f>
        <v>Wednesday</v>
      </c>
      <c r="W1638" t="str">
        <f>TEXT(Working_Data[[#This Row],[order_date]],"mmmm")</f>
        <v>July</v>
      </c>
      <c r="X1638" s="7">
        <f>Working_Data[[#This Row],[last_order_date]]-Working_Data[[#This Row],[signup_date]]</f>
        <v>335</v>
      </c>
      <c r="Y1638" s="7">
        <f>IF(Working_Data[[#This Row],[churned]]="Active",1,0)</f>
        <v>0</v>
      </c>
      <c r="Z1638" s="7">
        <f>YEAR(Working_Data[[#This Row],[order_date]])</f>
        <v>2024</v>
      </c>
    </row>
    <row r="1639" spans="1:26" x14ac:dyDescent="0.25">
      <c r="A1639" t="s">
        <v>3328</v>
      </c>
      <c r="B1639" t="s">
        <v>21</v>
      </c>
      <c r="C1639" t="s">
        <v>22</v>
      </c>
      <c r="D1639" t="s">
        <v>56</v>
      </c>
      <c r="E1639" s="1">
        <v>45403</v>
      </c>
      <c r="F1639" t="s">
        <v>3329</v>
      </c>
      <c r="G1639" s="1">
        <v>45476</v>
      </c>
      <c r="H1639" t="s">
        <v>25</v>
      </c>
      <c r="I1639" t="s">
        <v>48</v>
      </c>
      <c r="J1639" t="s">
        <v>49</v>
      </c>
      <c r="K1639">
        <v>1</v>
      </c>
      <c r="L1639" s="3">
        <f>Working_Data[[#This Row],[price2]]/Working_Data[[#This Row],[quantity]]</f>
        <v>591.59</v>
      </c>
      <c r="M1639" s="3">
        <v>591.59</v>
      </c>
      <c r="N1639" t="s">
        <v>50</v>
      </c>
      <c r="O1639">
        <v>7</v>
      </c>
      <c r="P1639" s="1">
        <v>45824</v>
      </c>
      <c r="Q1639">
        <v>417</v>
      </c>
      <c r="R1639" t="s">
        <v>29</v>
      </c>
      <c r="S1639">
        <v>1</v>
      </c>
      <c r="T1639" s="1">
        <v>45766</v>
      </c>
      <c r="U1639" t="s">
        <v>30</v>
      </c>
      <c r="V1639" t="str">
        <f>TEXT(WEEKDAY(Working_Data[[#This Row],[order_date]],1),"DDDD")</f>
        <v>Wednesday</v>
      </c>
      <c r="W1639" t="str">
        <f>TEXT(Working_Data[[#This Row],[order_date]],"mmmm")</f>
        <v>July</v>
      </c>
      <c r="X1639" s="7">
        <f>Working_Data[[#This Row],[last_order_date]]-Working_Data[[#This Row],[signup_date]]</f>
        <v>421</v>
      </c>
      <c r="Y1639" s="7">
        <f>IF(Working_Data[[#This Row],[churned]]="Active",1,0)</f>
        <v>1</v>
      </c>
      <c r="Z1639" s="7">
        <f>YEAR(Working_Data[[#This Row],[order_date]])</f>
        <v>2024</v>
      </c>
    </row>
    <row r="1640" spans="1:26" x14ac:dyDescent="0.25">
      <c r="A1640" t="s">
        <v>3330</v>
      </c>
      <c r="B1640" t="s">
        <v>38</v>
      </c>
      <c r="C1640" t="s">
        <v>22</v>
      </c>
      <c r="D1640" t="s">
        <v>52</v>
      </c>
      <c r="E1640" s="1">
        <v>45390</v>
      </c>
      <c r="F1640" t="s">
        <v>3331</v>
      </c>
      <c r="G1640" s="1">
        <v>45476</v>
      </c>
      <c r="H1640" t="s">
        <v>58</v>
      </c>
      <c r="I1640" t="s">
        <v>63</v>
      </c>
      <c r="J1640" t="s">
        <v>67</v>
      </c>
      <c r="K1640">
        <v>1</v>
      </c>
      <c r="L1640" s="3">
        <f>Working_Data[[#This Row],[price2]]/Working_Data[[#This Row],[quantity]]</f>
        <v>141.27000000000001</v>
      </c>
      <c r="M1640" s="3">
        <v>141.27000000000001</v>
      </c>
      <c r="N1640" t="s">
        <v>50</v>
      </c>
      <c r="O1640">
        <v>46</v>
      </c>
      <c r="P1640" s="1">
        <v>45723</v>
      </c>
      <c r="Q1640">
        <v>356</v>
      </c>
      <c r="R1640" t="s">
        <v>29</v>
      </c>
      <c r="S1640">
        <v>2</v>
      </c>
      <c r="T1640" s="1">
        <v>45735</v>
      </c>
      <c r="U1640" t="s">
        <v>30</v>
      </c>
      <c r="V1640" t="str">
        <f>TEXT(WEEKDAY(Working_Data[[#This Row],[order_date]],1),"DDDD")</f>
        <v>Wednesday</v>
      </c>
      <c r="W1640" t="str">
        <f>TEXT(Working_Data[[#This Row],[order_date]],"mmmm")</f>
        <v>July</v>
      </c>
      <c r="X1640" s="7">
        <f>Working_Data[[#This Row],[last_order_date]]-Working_Data[[#This Row],[signup_date]]</f>
        <v>333</v>
      </c>
      <c r="Y1640" s="7">
        <f>IF(Working_Data[[#This Row],[churned]]="Active",1,0)</f>
        <v>1</v>
      </c>
      <c r="Z1640" s="7">
        <f>YEAR(Working_Data[[#This Row],[order_date]])</f>
        <v>2024</v>
      </c>
    </row>
    <row r="1641" spans="1:26" x14ac:dyDescent="0.25">
      <c r="A1641" t="s">
        <v>3332</v>
      </c>
      <c r="B1641" t="s">
        <v>45</v>
      </c>
      <c r="C1641" t="s">
        <v>22</v>
      </c>
      <c r="D1641" t="s">
        <v>77</v>
      </c>
      <c r="E1641" s="1">
        <v>45491</v>
      </c>
      <c r="F1641" t="s">
        <v>3333</v>
      </c>
      <c r="G1641" s="1">
        <v>45476</v>
      </c>
      <c r="H1641" t="s">
        <v>41</v>
      </c>
      <c r="I1641" t="s">
        <v>54</v>
      </c>
      <c r="J1641" t="s">
        <v>59</v>
      </c>
      <c r="K1641">
        <v>4</v>
      </c>
      <c r="L1641" s="3">
        <f>Working_Data[[#This Row],[price2]]/Working_Data[[#This Row],[quantity]]</f>
        <v>219.68</v>
      </c>
      <c r="M1641" s="3">
        <v>878.72</v>
      </c>
      <c r="N1641" t="s">
        <v>35</v>
      </c>
      <c r="O1641">
        <v>9</v>
      </c>
      <c r="P1641" s="1">
        <v>45303</v>
      </c>
      <c r="Q1641">
        <v>112</v>
      </c>
      <c r="R1641" t="s">
        <v>43</v>
      </c>
      <c r="S1641">
        <v>5</v>
      </c>
      <c r="T1641" s="1">
        <v>45334</v>
      </c>
      <c r="U1641" t="s">
        <v>30</v>
      </c>
      <c r="V1641" t="str">
        <f>TEXT(WEEKDAY(Working_Data[[#This Row],[order_date]],1),"DDDD")</f>
        <v>Wednesday</v>
      </c>
      <c r="W1641" t="str">
        <f>TEXT(Working_Data[[#This Row],[order_date]],"mmmm")</f>
        <v>July</v>
      </c>
      <c r="X1641" s="7">
        <f>Working_Data[[#This Row],[last_order_date]]-Working_Data[[#This Row],[signup_date]]</f>
        <v>-188</v>
      </c>
      <c r="Y1641" s="7">
        <f>IF(Working_Data[[#This Row],[churned]]="Active",1,0)</f>
        <v>0</v>
      </c>
      <c r="Z1641" s="7">
        <f>YEAR(Working_Data[[#This Row],[order_date]])</f>
        <v>2024</v>
      </c>
    </row>
    <row r="1642" spans="1:26" x14ac:dyDescent="0.25">
      <c r="A1642" t="s">
        <v>3334</v>
      </c>
      <c r="B1642" t="s">
        <v>21</v>
      </c>
      <c r="C1642" t="s">
        <v>82</v>
      </c>
      <c r="D1642" t="s">
        <v>52</v>
      </c>
      <c r="E1642" s="1">
        <v>45634</v>
      </c>
      <c r="F1642" t="s">
        <v>3335</v>
      </c>
      <c r="G1642" s="1">
        <v>45507</v>
      </c>
      <c r="H1642" t="s">
        <v>25</v>
      </c>
      <c r="I1642" t="s">
        <v>63</v>
      </c>
      <c r="J1642" t="s">
        <v>27</v>
      </c>
      <c r="K1642">
        <v>5</v>
      </c>
      <c r="L1642" s="3">
        <f>Working_Data[[#This Row],[price2]]/Working_Data[[#This Row],[quantity]]</f>
        <v>200.864</v>
      </c>
      <c r="M1642" s="3">
        <v>1004.32</v>
      </c>
      <c r="N1642" t="s">
        <v>35</v>
      </c>
      <c r="O1642">
        <v>39</v>
      </c>
      <c r="P1642" s="1">
        <v>45706</v>
      </c>
      <c r="Q1642">
        <v>332</v>
      </c>
      <c r="R1642" t="s">
        <v>29</v>
      </c>
      <c r="S1642">
        <v>3</v>
      </c>
      <c r="T1642" s="1">
        <v>45707</v>
      </c>
      <c r="U1642" t="s">
        <v>60</v>
      </c>
      <c r="V1642" t="str">
        <f>TEXT(WEEKDAY(Working_Data[[#This Row],[order_date]],1),"DDDD")</f>
        <v>Saturday</v>
      </c>
      <c r="W1642" t="str">
        <f>TEXT(Working_Data[[#This Row],[order_date]],"mmmm")</f>
        <v>August</v>
      </c>
      <c r="X1642" s="7">
        <f>Working_Data[[#This Row],[last_order_date]]-Working_Data[[#This Row],[signup_date]]</f>
        <v>72</v>
      </c>
      <c r="Y1642" s="7">
        <f>IF(Working_Data[[#This Row],[churned]]="Active",1,0)</f>
        <v>1</v>
      </c>
      <c r="Z1642" s="7">
        <f>YEAR(Working_Data[[#This Row],[order_date]])</f>
        <v>2024</v>
      </c>
    </row>
    <row r="1643" spans="1:26" x14ac:dyDescent="0.25">
      <c r="A1643" t="s">
        <v>3336</v>
      </c>
      <c r="B1643" t="s">
        <v>21</v>
      </c>
      <c r="C1643" t="s">
        <v>82</v>
      </c>
      <c r="D1643" t="s">
        <v>77</v>
      </c>
      <c r="E1643" s="1">
        <v>45306</v>
      </c>
      <c r="F1643" t="s">
        <v>3337</v>
      </c>
      <c r="G1643" s="1">
        <v>45507</v>
      </c>
      <c r="H1643" t="s">
        <v>41</v>
      </c>
      <c r="I1643" t="s">
        <v>54</v>
      </c>
      <c r="J1643" t="s">
        <v>59</v>
      </c>
      <c r="K1643">
        <v>5</v>
      </c>
      <c r="L1643" s="3">
        <f>Working_Data[[#This Row],[price2]]/Working_Data[[#This Row],[quantity]]</f>
        <v>299.786</v>
      </c>
      <c r="M1643" s="3">
        <v>1498.93</v>
      </c>
      <c r="N1643" t="s">
        <v>28</v>
      </c>
      <c r="O1643">
        <v>12</v>
      </c>
      <c r="P1643" s="1">
        <v>45775</v>
      </c>
      <c r="Q1643">
        <v>304</v>
      </c>
      <c r="R1643" t="s">
        <v>43</v>
      </c>
      <c r="S1643">
        <v>3</v>
      </c>
      <c r="T1643" s="1">
        <v>45764</v>
      </c>
      <c r="U1643" t="s">
        <v>30</v>
      </c>
      <c r="V1643" t="str">
        <f>TEXT(WEEKDAY(Working_Data[[#This Row],[order_date]],1),"DDDD")</f>
        <v>Saturday</v>
      </c>
      <c r="W1643" t="str">
        <f>TEXT(Working_Data[[#This Row],[order_date]],"mmmm")</f>
        <v>August</v>
      </c>
      <c r="X1643" s="7">
        <f>Working_Data[[#This Row],[last_order_date]]-Working_Data[[#This Row],[signup_date]]</f>
        <v>469</v>
      </c>
      <c r="Y1643" s="7">
        <f>IF(Working_Data[[#This Row],[churned]]="Active",1,0)</f>
        <v>0</v>
      </c>
      <c r="Z1643" s="7">
        <f>YEAR(Working_Data[[#This Row],[order_date]])</f>
        <v>2024</v>
      </c>
    </row>
    <row r="1644" spans="1:26" x14ac:dyDescent="0.25">
      <c r="A1644" t="s">
        <v>3338</v>
      </c>
      <c r="B1644" t="s">
        <v>45</v>
      </c>
      <c r="C1644" t="s">
        <v>82</v>
      </c>
      <c r="D1644" t="s">
        <v>52</v>
      </c>
      <c r="E1644" s="1">
        <v>45563</v>
      </c>
      <c r="F1644" t="s">
        <v>3339</v>
      </c>
      <c r="G1644" s="1">
        <v>45507</v>
      </c>
      <c r="H1644" t="s">
        <v>25</v>
      </c>
      <c r="I1644" t="s">
        <v>48</v>
      </c>
      <c r="J1644" t="s">
        <v>59</v>
      </c>
      <c r="K1644">
        <v>5</v>
      </c>
      <c r="L1644" s="3">
        <f>Working_Data[[#This Row],[price2]]/Working_Data[[#This Row],[quantity]]</f>
        <v>182.07</v>
      </c>
      <c r="M1644" s="3">
        <v>910.35</v>
      </c>
      <c r="N1644" t="s">
        <v>28</v>
      </c>
      <c r="O1644">
        <v>39</v>
      </c>
      <c r="P1644" s="1">
        <v>45485</v>
      </c>
      <c r="Q1644">
        <v>293</v>
      </c>
      <c r="R1644" t="s">
        <v>29</v>
      </c>
      <c r="S1644">
        <v>4</v>
      </c>
      <c r="T1644" s="1">
        <v>45548</v>
      </c>
      <c r="U1644" t="s">
        <v>30</v>
      </c>
      <c r="V1644" t="str">
        <f>TEXT(WEEKDAY(Working_Data[[#This Row],[order_date]],1),"DDDD")</f>
        <v>Saturday</v>
      </c>
      <c r="W1644" t="str">
        <f>TEXT(Working_Data[[#This Row],[order_date]],"mmmm")</f>
        <v>August</v>
      </c>
      <c r="X1644" s="7">
        <f>Working_Data[[#This Row],[last_order_date]]-Working_Data[[#This Row],[signup_date]]</f>
        <v>-78</v>
      </c>
      <c r="Y1644" s="7">
        <f>IF(Working_Data[[#This Row],[churned]]="Active",1,0)</f>
        <v>1</v>
      </c>
      <c r="Z1644" s="7">
        <f>YEAR(Working_Data[[#This Row],[order_date]])</f>
        <v>2024</v>
      </c>
    </row>
    <row r="1645" spans="1:26" x14ac:dyDescent="0.25">
      <c r="A1645" t="s">
        <v>3340</v>
      </c>
      <c r="B1645" t="s">
        <v>38</v>
      </c>
      <c r="C1645" t="s">
        <v>22</v>
      </c>
      <c r="D1645" t="s">
        <v>56</v>
      </c>
      <c r="E1645" s="1">
        <v>45531</v>
      </c>
      <c r="F1645" t="s">
        <v>3341</v>
      </c>
      <c r="G1645" s="1">
        <v>45507</v>
      </c>
      <c r="H1645" t="s">
        <v>25</v>
      </c>
      <c r="I1645" t="s">
        <v>54</v>
      </c>
      <c r="J1645" t="s">
        <v>64</v>
      </c>
      <c r="K1645">
        <v>3</v>
      </c>
      <c r="L1645" s="3">
        <f>Working_Data[[#This Row],[price2]]/Working_Data[[#This Row],[quantity]]</f>
        <v>271.66000000000003</v>
      </c>
      <c r="M1645" s="3">
        <v>814.98</v>
      </c>
      <c r="N1645" t="s">
        <v>50</v>
      </c>
      <c r="O1645">
        <v>19</v>
      </c>
      <c r="P1645" s="1">
        <v>45965</v>
      </c>
      <c r="Q1645">
        <v>135</v>
      </c>
      <c r="R1645" t="s">
        <v>29</v>
      </c>
      <c r="S1645">
        <v>1</v>
      </c>
      <c r="T1645" s="1">
        <v>45825</v>
      </c>
      <c r="U1645" t="s">
        <v>36</v>
      </c>
      <c r="V1645" t="str">
        <f>TEXT(WEEKDAY(Working_Data[[#This Row],[order_date]],1),"DDDD")</f>
        <v>Saturday</v>
      </c>
      <c r="W1645" t="str">
        <f>TEXT(Working_Data[[#This Row],[order_date]],"mmmm")</f>
        <v>August</v>
      </c>
      <c r="X1645" s="7">
        <f>Working_Data[[#This Row],[last_order_date]]-Working_Data[[#This Row],[signup_date]]</f>
        <v>434</v>
      </c>
      <c r="Y1645" s="7">
        <f>IF(Working_Data[[#This Row],[churned]]="Active",1,0)</f>
        <v>1</v>
      </c>
      <c r="Z1645" s="7">
        <f>YEAR(Working_Data[[#This Row],[order_date]])</f>
        <v>2024</v>
      </c>
    </row>
    <row r="1646" spans="1:26" x14ac:dyDescent="0.25">
      <c r="A1646" t="s">
        <v>3342</v>
      </c>
      <c r="B1646" t="s">
        <v>38</v>
      </c>
      <c r="C1646" t="s">
        <v>82</v>
      </c>
      <c r="D1646" t="s">
        <v>23</v>
      </c>
      <c r="E1646" s="1">
        <v>45431</v>
      </c>
      <c r="F1646" t="s">
        <v>3343</v>
      </c>
      <c r="G1646" s="1">
        <v>45507</v>
      </c>
      <c r="H1646" t="s">
        <v>25</v>
      </c>
      <c r="I1646" t="s">
        <v>54</v>
      </c>
      <c r="J1646" t="s">
        <v>67</v>
      </c>
      <c r="K1646">
        <v>4</v>
      </c>
      <c r="L1646" s="3">
        <f>Working_Data[[#This Row],[price2]]/Working_Data[[#This Row],[quantity]]</f>
        <v>272.60250000000002</v>
      </c>
      <c r="M1646" s="3">
        <v>1090.4100000000001</v>
      </c>
      <c r="N1646" t="s">
        <v>50</v>
      </c>
      <c r="O1646">
        <v>32</v>
      </c>
      <c r="P1646" s="1">
        <v>45484</v>
      </c>
      <c r="Q1646">
        <v>5</v>
      </c>
      <c r="R1646" t="s">
        <v>29</v>
      </c>
      <c r="S1646">
        <v>2</v>
      </c>
      <c r="T1646" s="1">
        <v>45334</v>
      </c>
      <c r="U1646" t="s">
        <v>36</v>
      </c>
      <c r="V1646" t="str">
        <f>TEXT(WEEKDAY(Working_Data[[#This Row],[order_date]],1),"DDDD")</f>
        <v>Saturday</v>
      </c>
      <c r="W1646" t="str">
        <f>TEXT(Working_Data[[#This Row],[order_date]],"mmmm")</f>
        <v>August</v>
      </c>
      <c r="X1646" s="7">
        <f>Working_Data[[#This Row],[last_order_date]]-Working_Data[[#This Row],[signup_date]]</f>
        <v>53</v>
      </c>
      <c r="Y1646" s="7">
        <f>IF(Working_Data[[#This Row],[churned]]="Active",1,0)</f>
        <v>1</v>
      </c>
      <c r="Z1646" s="7">
        <f>YEAR(Working_Data[[#This Row],[order_date]])</f>
        <v>2024</v>
      </c>
    </row>
    <row r="1647" spans="1:26" x14ac:dyDescent="0.25">
      <c r="A1647" t="s">
        <v>3344</v>
      </c>
      <c r="B1647" t="s">
        <v>45</v>
      </c>
      <c r="C1647" t="s">
        <v>22</v>
      </c>
      <c r="D1647" t="s">
        <v>77</v>
      </c>
      <c r="E1647" s="1">
        <v>45766</v>
      </c>
      <c r="F1647" t="s">
        <v>3345</v>
      </c>
      <c r="G1647" s="1">
        <v>45507</v>
      </c>
      <c r="H1647" t="s">
        <v>25</v>
      </c>
      <c r="I1647" t="s">
        <v>54</v>
      </c>
      <c r="J1647" t="s">
        <v>49</v>
      </c>
      <c r="K1647">
        <v>2</v>
      </c>
      <c r="L1647" s="3">
        <f>Working_Data[[#This Row],[price2]]/Working_Data[[#This Row],[quantity]]</f>
        <v>705.57</v>
      </c>
      <c r="M1647" s="3">
        <v>1411.14</v>
      </c>
      <c r="N1647" t="s">
        <v>50</v>
      </c>
      <c r="O1647">
        <v>19</v>
      </c>
      <c r="P1647" s="1">
        <v>45702</v>
      </c>
      <c r="Q1647">
        <v>459</v>
      </c>
      <c r="R1647" t="s">
        <v>43</v>
      </c>
      <c r="S1647">
        <v>2</v>
      </c>
      <c r="T1647" s="1">
        <v>45834</v>
      </c>
      <c r="U1647" t="s">
        <v>60</v>
      </c>
      <c r="V1647" t="str">
        <f>TEXT(WEEKDAY(Working_Data[[#This Row],[order_date]],1),"DDDD")</f>
        <v>Saturday</v>
      </c>
      <c r="W1647" t="str">
        <f>TEXT(Working_Data[[#This Row],[order_date]],"mmmm")</f>
        <v>August</v>
      </c>
      <c r="X1647" s="7">
        <f>Working_Data[[#This Row],[last_order_date]]-Working_Data[[#This Row],[signup_date]]</f>
        <v>-64</v>
      </c>
      <c r="Y1647" s="7">
        <f>IF(Working_Data[[#This Row],[churned]]="Active",1,0)</f>
        <v>0</v>
      </c>
      <c r="Z1647" s="7">
        <f>YEAR(Working_Data[[#This Row],[order_date]])</f>
        <v>2024</v>
      </c>
    </row>
    <row r="1648" spans="1:26" x14ac:dyDescent="0.25">
      <c r="A1648" t="s">
        <v>3346</v>
      </c>
      <c r="B1648" t="s">
        <v>21</v>
      </c>
      <c r="C1648" t="s">
        <v>22</v>
      </c>
      <c r="D1648" t="s">
        <v>52</v>
      </c>
      <c r="E1648" s="1">
        <v>45570</v>
      </c>
      <c r="F1648" t="s">
        <v>3347</v>
      </c>
      <c r="G1648" s="1">
        <v>45507</v>
      </c>
      <c r="H1648" t="s">
        <v>25</v>
      </c>
      <c r="I1648" t="s">
        <v>42</v>
      </c>
      <c r="J1648" t="s">
        <v>67</v>
      </c>
      <c r="K1648">
        <v>2</v>
      </c>
      <c r="L1648" s="3">
        <f>Working_Data[[#This Row],[price2]]/Working_Data[[#This Row],[quantity]]</f>
        <v>671.68499999999995</v>
      </c>
      <c r="M1648" s="3">
        <v>1343.37</v>
      </c>
      <c r="N1648" t="s">
        <v>28</v>
      </c>
      <c r="O1648">
        <v>33</v>
      </c>
      <c r="P1648" s="1">
        <v>45635</v>
      </c>
      <c r="Q1648">
        <v>83</v>
      </c>
      <c r="R1648" t="s">
        <v>29</v>
      </c>
      <c r="S1648">
        <v>2</v>
      </c>
      <c r="T1648" s="1">
        <v>45754</v>
      </c>
      <c r="U1648" t="s">
        <v>30</v>
      </c>
      <c r="V1648" t="str">
        <f>TEXT(WEEKDAY(Working_Data[[#This Row],[order_date]],1),"DDDD")</f>
        <v>Saturday</v>
      </c>
      <c r="W1648" t="str">
        <f>TEXT(Working_Data[[#This Row],[order_date]],"mmmm")</f>
        <v>August</v>
      </c>
      <c r="X1648" s="7">
        <f>Working_Data[[#This Row],[last_order_date]]-Working_Data[[#This Row],[signup_date]]</f>
        <v>65</v>
      </c>
      <c r="Y1648" s="7">
        <f>IF(Working_Data[[#This Row],[churned]]="Active",1,0)</f>
        <v>1</v>
      </c>
      <c r="Z1648" s="7">
        <f>YEAR(Working_Data[[#This Row],[order_date]])</f>
        <v>2024</v>
      </c>
    </row>
    <row r="1649" spans="1:26" x14ac:dyDescent="0.25">
      <c r="A1649" t="s">
        <v>3348</v>
      </c>
      <c r="B1649" t="s">
        <v>21</v>
      </c>
      <c r="C1649" t="s">
        <v>82</v>
      </c>
      <c r="D1649" t="s">
        <v>32</v>
      </c>
      <c r="E1649" s="1">
        <v>45806</v>
      </c>
      <c r="F1649" t="s">
        <v>3349</v>
      </c>
      <c r="G1649" s="1">
        <v>45507</v>
      </c>
      <c r="H1649" t="s">
        <v>58</v>
      </c>
      <c r="I1649" t="s">
        <v>63</v>
      </c>
      <c r="J1649" t="s">
        <v>67</v>
      </c>
      <c r="K1649">
        <v>4</v>
      </c>
      <c r="L1649" s="3">
        <f>Working_Data[[#This Row],[price2]]/Working_Data[[#This Row],[quantity]]</f>
        <v>258.53500000000003</v>
      </c>
      <c r="M1649" s="3">
        <v>1034.1400000000001</v>
      </c>
      <c r="N1649" t="s">
        <v>35</v>
      </c>
      <c r="O1649">
        <v>13</v>
      </c>
      <c r="P1649" s="1">
        <v>45836</v>
      </c>
      <c r="Q1649">
        <v>218</v>
      </c>
      <c r="R1649" t="s">
        <v>43</v>
      </c>
      <c r="S1649">
        <v>3</v>
      </c>
      <c r="T1649" s="1">
        <v>45723</v>
      </c>
      <c r="U1649" t="s">
        <v>60</v>
      </c>
      <c r="V1649" t="str">
        <f>TEXT(WEEKDAY(Working_Data[[#This Row],[order_date]],1),"DDDD")</f>
        <v>Saturday</v>
      </c>
      <c r="W1649" t="str">
        <f>TEXT(Working_Data[[#This Row],[order_date]],"mmmm")</f>
        <v>August</v>
      </c>
      <c r="X1649" s="7">
        <f>Working_Data[[#This Row],[last_order_date]]-Working_Data[[#This Row],[signup_date]]</f>
        <v>30</v>
      </c>
      <c r="Y1649" s="7">
        <f>IF(Working_Data[[#This Row],[churned]]="Active",1,0)</f>
        <v>0</v>
      </c>
      <c r="Z1649" s="7">
        <f>YEAR(Working_Data[[#This Row],[order_date]])</f>
        <v>2024</v>
      </c>
    </row>
    <row r="1650" spans="1:26" x14ac:dyDescent="0.25">
      <c r="A1650" t="s">
        <v>3350</v>
      </c>
      <c r="B1650" t="s">
        <v>45</v>
      </c>
      <c r="C1650" t="s">
        <v>39</v>
      </c>
      <c r="D1650" t="s">
        <v>32</v>
      </c>
      <c r="E1650" s="1">
        <v>45401</v>
      </c>
      <c r="F1650" t="s">
        <v>3351</v>
      </c>
      <c r="G1650" s="1">
        <v>45538</v>
      </c>
      <c r="H1650" t="s">
        <v>47</v>
      </c>
      <c r="I1650" t="s">
        <v>54</v>
      </c>
      <c r="J1650" t="s">
        <v>27</v>
      </c>
      <c r="K1650">
        <v>3</v>
      </c>
      <c r="L1650" s="3">
        <f>Working_Data[[#This Row],[price2]]/Working_Data[[#This Row],[quantity]]</f>
        <v>484.59999999999997</v>
      </c>
      <c r="M1650" s="3">
        <v>1453.8</v>
      </c>
      <c r="N1650" t="s">
        <v>50</v>
      </c>
      <c r="O1650">
        <v>33</v>
      </c>
      <c r="P1650" s="1">
        <v>45714</v>
      </c>
      <c r="Q1650">
        <v>416</v>
      </c>
      <c r="R1650" t="s">
        <v>29</v>
      </c>
      <c r="S1650">
        <v>5</v>
      </c>
      <c r="T1650" s="1">
        <v>45302</v>
      </c>
      <c r="U1650" t="s">
        <v>60</v>
      </c>
      <c r="V1650" t="str">
        <f>TEXT(WEEKDAY(Working_Data[[#This Row],[order_date]],1),"DDDD")</f>
        <v>Tuesday</v>
      </c>
      <c r="W1650" t="str">
        <f>TEXT(Working_Data[[#This Row],[order_date]],"mmmm")</f>
        <v>September</v>
      </c>
      <c r="X1650" s="7">
        <f>Working_Data[[#This Row],[last_order_date]]-Working_Data[[#This Row],[signup_date]]</f>
        <v>313</v>
      </c>
      <c r="Y1650" s="7">
        <f>IF(Working_Data[[#This Row],[churned]]="Active",1,0)</f>
        <v>1</v>
      </c>
      <c r="Z1650" s="7">
        <f>YEAR(Working_Data[[#This Row],[order_date]])</f>
        <v>2024</v>
      </c>
    </row>
    <row r="1651" spans="1:26" x14ac:dyDescent="0.25">
      <c r="A1651" t="s">
        <v>3352</v>
      </c>
      <c r="B1651" t="s">
        <v>38</v>
      </c>
      <c r="C1651" t="s">
        <v>82</v>
      </c>
      <c r="D1651" t="s">
        <v>52</v>
      </c>
      <c r="E1651" s="1">
        <v>45724</v>
      </c>
      <c r="F1651" t="s">
        <v>3353</v>
      </c>
      <c r="G1651" s="1">
        <v>45538</v>
      </c>
      <c r="H1651" t="s">
        <v>47</v>
      </c>
      <c r="I1651" t="s">
        <v>26</v>
      </c>
      <c r="J1651" t="s">
        <v>49</v>
      </c>
      <c r="K1651">
        <v>4</v>
      </c>
      <c r="L1651" s="3">
        <f>Working_Data[[#This Row],[price2]]/Working_Data[[#This Row],[quantity]]</f>
        <v>356.03500000000003</v>
      </c>
      <c r="M1651" s="3">
        <v>1424.14</v>
      </c>
      <c r="N1651" t="s">
        <v>28</v>
      </c>
      <c r="O1651">
        <v>11</v>
      </c>
      <c r="P1651" s="1">
        <v>45638</v>
      </c>
      <c r="Q1651">
        <v>31</v>
      </c>
      <c r="R1651" t="s">
        <v>29</v>
      </c>
      <c r="S1651">
        <v>2</v>
      </c>
      <c r="T1651" s="1">
        <v>45851</v>
      </c>
      <c r="U1651" t="s">
        <v>30</v>
      </c>
      <c r="V1651" t="str">
        <f>TEXT(WEEKDAY(Working_Data[[#This Row],[order_date]],1),"DDDD")</f>
        <v>Tuesday</v>
      </c>
      <c r="W1651" t="str">
        <f>TEXT(Working_Data[[#This Row],[order_date]],"mmmm")</f>
        <v>September</v>
      </c>
      <c r="X1651" s="7">
        <f>Working_Data[[#This Row],[last_order_date]]-Working_Data[[#This Row],[signup_date]]</f>
        <v>-86</v>
      </c>
      <c r="Y1651" s="7">
        <f>IF(Working_Data[[#This Row],[churned]]="Active",1,0)</f>
        <v>1</v>
      </c>
      <c r="Z1651" s="7">
        <f>YEAR(Working_Data[[#This Row],[order_date]])</f>
        <v>2024</v>
      </c>
    </row>
    <row r="1652" spans="1:26" x14ac:dyDescent="0.25">
      <c r="A1652" t="s">
        <v>3354</v>
      </c>
      <c r="B1652" t="s">
        <v>38</v>
      </c>
      <c r="C1652" t="s">
        <v>39</v>
      </c>
      <c r="D1652" t="s">
        <v>56</v>
      </c>
      <c r="E1652" s="1">
        <v>45347</v>
      </c>
      <c r="F1652" t="s">
        <v>3355</v>
      </c>
      <c r="G1652" s="1">
        <v>45538</v>
      </c>
      <c r="H1652" t="s">
        <v>41</v>
      </c>
      <c r="I1652" t="s">
        <v>26</v>
      </c>
      <c r="J1652" t="s">
        <v>64</v>
      </c>
      <c r="K1652">
        <v>1</v>
      </c>
      <c r="L1652" s="3">
        <f>Working_Data[[#This Row],[price2]]/Working_Data[[#This Row],[quantity]]</f>
        <v>495.9</v>
      </c>
      <c r="M1652" s="3">
        <v>495.9</v>
      </c>
      <c r="N1652" t="s">
        <v>35</v>
      </c>
      <c r="O1652">
        <v>13</v>
      </c>
      <c r="P1652" s="1">
        <v>45860</v>
      </c>
      <c r="Q1652">
        <v>361</v>
      </c>
      <c r="R1652" t="s">
        <v>43</v>
      </c>
      <c r="S1652">
        <v>1</v>
      </c>
      <c r="T1652" s="1">
        <v>45533</v>
      </c>
      <c r="U1652" t="s">
        <v>30</v>
      </c>
      <c r="V1652" t="str">
        <f>TEXT(WEEKDAY(Working_Data[[#This Row],[order_date]],1),"DDDD")</f>
        <v>Tuesday</v>
      </c>
      <c r="W1652" t="str">
        <f>TEXT(Working_Data[[#This Row],[order_date]],"mmmm")</f>
        <v>September</v>
      </c>
      <c r="X1652" s="7">
        <f>Working_Data[[#This Row],[last_order_date]]-Working_Data[[#This Row],[signup_date]]</f>
        <v>513</v>
      </c>
      <c r="Y1652" s="7">
        <f>IF(Working_Data[[#This Row],[churned]]="Active",1,0)</f>
        <v>0</v>
      </c>
      <c r="Z1652" s="7">
        <f>YEAR(Working_Data[[#This Row],[order_date]])</f>
        <v>2024</v>
      </c>
    </row>
    <row r="1653" spans="1:26" x14ac:dyDescent="0.25">
      <c r="A1653" t="s">
        <v>3356</v>
      </c>
      <c r="B1653" t="s">
        <v>21</v>
      </c>
      <c r="C1653" t="s">
        <v>39</v>
      </c>
      <c r="D1653" t="s">
        <v>77</v>
      </c>
      <c r="E1653" s="1">
        <v>45058</v>
      </c>
      <c r="F1653" t="s">
        <v>3357</v>
      </c>
      <c r="G1653" s="1">
        <v>45538</v>
      </c>
      <c r="H1653" t="s">
        <v>34</v>
      </c>
      <c r="I1653" t="s">
        <v>48</v>
      </c>
      <c r="J1653" t="s">
        <v>59</v>
      </c>
      <c r="K1653">
        <v>1</v>
      </c>
      <c r="L1653" s="3">
        <f>Working_Data[[#This Row],[price2]]/Working_Data[[#This Row],[quantity]]</f>
        <v>533.91999999999996</v>
      </c>
      <c r="M1653" s="3">
        <v>533.91999999999996</v>
      </c>
      <c r="N1653" t="s">
        <v>50</v>
      </c>
      <c r="O1653">
        <v>2</v>
      </c>
      <c r="P1653" s="1">
        <v>45876</v>
      </c>
      <c r="Q1653">
        <v>303</v>
      </c>
      <c r="R1653" t="s">
        <v>29</v>
      </c>
      <c r="S1653">
        <v>4</v>
      </c>
      <c r="T1653" s="1">
        <v>45532</v>
      </c>
      <c r="U1653" t="s">
        <v>36</v>
      </c>
      <c r="V1653" t="str">
        <f>TEXT(WEEKDAY(Working_Data[[#This Row],[order_date]],1),"DDDD")</f>
        <v>Tuesday</v>
      </c>
      <c r="W1653" t="str">
        <f>TEXT(Working_Data[[#This Row],[order_date]],"mmmm")</f>
        <v>September</v>
      </c>
      <c r="X1653" s="7">
        <f>Working_Data[[#This Row],[last_order_date]]-Working_Data[[#This Row],[signup_date]]</f>
        <v>818</v>
      </c>
      <c r="Y1653" s="7">
        <f>IF(Working_Data[[#This Row],[churned]]="Active",1,0)</f>
        <v>1</v>
      </c>
      <c r="Z1653" s="7">
        <f>YEAR(Working_Data[[#This Row],[order_date]])</f>
        <v>2024</v>
      </c>
    </row>
    <row r="1654" spans="1:26" x14ac:dyDescent="0.25">
      <c r="A1654" t="s">
        <v>3358</v>
      </c>
      <c r="B1654" t="s">
        <v>21</v>
      </c>
      <c r="C1654" t="s">
        <v>39</v>
      </c>
      <c r="D1654" t="s">
        <v>23</v>
      </c>
      <c r="E1654" s="1">
        <v>45751</v>
      </c>
      <c r="F1654" t="s">
        <v>3359</v>
      </c>
      <c r="G1654" s="1">
        <v>45538</v>
      </c>
      <c r="H1654" t="s">
        <v>25</v>
      </c>
      <c r="I1654" t="s">
        <v>42</v>
      </c>
      <c r="J1654" t="s">
        <v>27</v>
      </c>
      <c r="K1654">
        <v>1</v>
      </c>
      <c r="L1654" s="3">
        <f>Working_Data[[#This Row],[price2]]/Working_Data[[#This Row],[quantity]]</f>
        <v>1208.3499999999999</v>
      </c>
      <c r="M1654" s="3">
        <v>1208.3499999999999</v>
      </c>
      <c r="N1654" t="s">
        <v>28</v>
      </c>
      <c r="O1654">
        <v>22</v>
      </c>
      <c r="P1654" s="1">
        <v>45712</v>
      </c>
      <c r="Q1654">
        <v>315</v>
      </c>
      <c r="R1654" t="s">
        <v>43</v>
      </c>
      <c r="S1654">
        <v>5</v>
      </c>
      <c r="T1654" s="1">
        <v>45678</v>
      </c>
      <c r="U1654" t="s">
        <v>30</v>
      </c>
      <c r="V1654" t="str">
        <f>TEXT(WEEKDAY(Working_Data[[#This Row],[order_date]],1),"DDDD")</f>
        <v>Tuesday</v>
      </c>
      <c r="W1654" t="str">
        <f>TEXT(Working_Data[[#This Row],[order_date]],"mmmm")</f>
        <v>September</v>
      </c>
      <c r="X1654" s="7">
        <f>Working_Data[[#This Row],[last_order_date]]-Working_Data[[#This Row],[signup_date]]</f>
        <v>-39</v>
      </c>
      <c r="Y1654" s="7">
        <f>IF(Working_Data[[#This Row],[churned]]="Active",1,0)</f>
        <v>0</v>
      </c>
      <c r="Z1654" s="7">
        <f>YEAR(Working_Data[[#This Row],[order_date]])</f>
        <v>2024</v>
      </c>
    </row>
    <row r="1655" spans="1:26" x14ac:dyDescent="0.25">
      <c r="A1655" t="s">
        <v>3360</v>
      </c>
      <c r="B1655" t="s">
        <v>38</v>
      </c>
      <c r="C1655" t="s">
        <v>82</v>
      </c>
      <c r="D1655" t="s">
        <v>23</v>
      </c>
      <c r="E1655" s="1">
        <v>45715</v>
      </c>
      <c r="F1655" t="s">
        <v>3361</v>
      </c>
      <c r="G1655" s="1">
        <v>45538</v>
      </c>
      <c r="H1655" t="s">
        <v>25</v>
      </c>
      <c r="I1655" t="s">
        <v>54</v>
      </c>
      <c r="J1655" t="s">
        <v>67</v>
      </c>
      <c r="K1655">
        <v>4</v>
      </c>
      <c r="L1655" s="3">
        <f>Working_Data[[#This Row],[price2]]/Working_Data[[#This Row],[quantity]]</f>
        <v>359.48</v>
      </c>
      <c r="M1655" s="3">
        <v>1437.92</v>
      </c>
      <c r="N1655" t="s">
        <v>28</v>
      </c>
      <c r="O1655">
        <v>42</v>
      </c>
      <c r="P1655" s="1">
        <v>45332</v>
      </c>
      <c r="Q1655">
        <v>217</v>
      </c>
      <c r="R1655" t="s">
        <v>29</v>
      </c>
      <c r="S1655">
        <v>5</v>
      </c>
      <c r="T1655" s="1">
        <v>45547</v>
      </c>
      <c r="U1655" t="s">
        <v>30</v>
      </c>
      <c r="V1655" t="str">
        <f>TEXT(WEEKDAY(Working_Data[[#This Row],[order_date]],1),"DDDD")</f>
        <v>Tuesday</v>
      </c>
      <c r="W1655" t="str">
        <f>TEXT(Working_Data[[#This Row],[order_date]],"mmmm")</f>
        <v>September</v>
      </c>
      <c r="X1655" s="7">
        <f>Working_Data[[#This Row],[last_order_date]]-Working_Data[[#This Row],[signup_date]]</f>
        <v>-383</v>
      </c>
      <c r="Y1655" s="7">
        <f>IF(Working_Data[[#This Row],[churned]]="Active",1,0)</f>
        <v>1</v>
      </c>
      <c r="Z1655" s="7">
        <f>YEAR(Working_Data[[#This Row],[order_date]])</f>
        <v>2024</v>
      </c>
    </row>
    <row r="1656" spans="1:26" x14ac:dyDescent="0.25">
      <c r="A1656" t="s">
        <v>3362</v>
      </c>
      <c r="B1656" t="s">
        <v>38</v>
      </c>
      <c r="C1656" t="s">
        <v>22</v>
      </c>
      <c r="D1656" t="s">
        <v>23</v>
      </c>
      <c r="E1656" s="1">
        <v>45821</v>
      </c>
      <c r="F1656" t="s">
        <v>3363</v>
      </c>
      <c r="G1656" s="1">
        <v>45538</v>
      </c>
      <c r="H1656" t="s">
        <v>58</v>
      </c>
      <c r="I1656" t="s">
        <v>26</v>
      </c>
      <c r="J1656" t="s">
        <v>59</v>
      </c>
      <c r="K1656">
        <v>1</v>
      </c>
      <c r="L1656" s="3">
        <f>Working_Data[[#This Row],[price2]]/Working_Data[[#This Row],[quantity]]</f>
        <v>424.96</v>
      </c>
      <c r="M1656" s="3">
        <v>424.96</v>
      </c>
      <c r="N1656" t="s">
        <v>50</v>
      </c>
      <c r="O1656">
        <v>17</v>
      </c>
      <c r="P1656" s="1">
        <v>45933</v>
      </c>
      <c r="Q1656">
        <v>376</v>
      </c>
      <c r="R1656" t="s">
        <v>29</v>
      </c>
      <c r="S1656">
        <v>2</v>
      </c>
      <c r="T1656" s="1">
        <v>45784</v>
      </c>
      <c r="U1656" t="s">
        <v>36</v>
      </c>
      <c r="V1656" t="str">
        <f>TEXT(WEEKDAY(Working_Data[[#This Row],[order_date]],1),"DDDD")</f>
        <v>Tuesday</v>
      </c>
      <c r="W1656" t="str">
        <f>TEXT(Working_Data[[#This Row],[order_date]],"mmmm")</f>
        <v>September</v>
      </c>
      <c r="X1656" s="7">
        <f>Working_Data[[#This Row],[last_order_date]]-Working_Data[[#This Row],[signup_date]]</f>
        <v>112</v>
      </c>
      <c r="Y1656" s="7">
        <f>IF(Working_Data[[#This Row],[churned]]="Active",1,0)</f>
        <v>1</v>
      </c>
      <c r="Z1656" s="7">
        <f>YEAR(Working_Data[[#This Row],[order_date]])</f>
        <v>2024</v>
      </c>
    </row>
    <row r="1657" spans="1:26" x14ac:dyDescent="0.25">
      <c r="A1657" t="s">
        <v>3364</v>
      </c>
      <c r="B1657" t="s">
        <v>45</v>
      </c>
      <c r="C1657" t="s">
        <v>82</v>
      </c>
      <c r="D1657" t="s">
        <v>77</v>
      </c>
      <c r="E1657" s="1">
        <v>45604</v>
      </c>
      <c r="F1657" t="s">
        <v>3365</v>
      </c>
      <c r="G1657" s="1">
        <v>45538</v>
      </c>
      <c r="H1657" t="s">
        <v>34</v>
      </c>
      <c r="I1657" t="s">
        <v>54</v>
      </c>
      <c r="J1657" t="s">
        <v>67</v>
      </c>
      <c r="K1657">
        <v>1</v>
      </c>
      <c r="L1657" s="3">
        <f>Working_Data[[#This Row],[price2]]/Working_Data[[#This Row],[quantity]]</f>
        <v>106.7</v>
      </c>
      <c r="M1657" s="3">
        <v>106.7</v>
      </c>
      <c r="N1657" t="s">
        <v>50</v>
      </c>
      <c r="O1657">
        <v>11</v>
      </c>
      <c r="P1657" s="1">
        <v>45590</v>
      </c>
      <c r="Q1657">
        <v>103</v>
      </c>
      <c r="R1657" t="s">
        <v>43</v>
      </c>
      <c r="S1657">
        <v>3</v>
      </c>
      <c r="T1657" s="1">
        <v>45332</v>
      </c>
      <c r="U1657" t="s">
        <v>36</v>
      </c>
      <c r="V1657" t="str">
        <f>TEXT(WEEKDAY(Working_Data[[#This Row],[order_date]],1),"DDDD")</f>
        <v>Tuesday</v>
      </c>
      <c r="W1657" t="str">
        <f>TEXT(Working_Data[[#This Row],[order_date]],"mmmm")</f>
        <v>September</v>
      </c>
      <c r="X1657" s="7">
        <f>Working_Data[[#This Row],[last_order_date]]-Working_Data[[#This Row],[signup_date]]</f>
        <v>-14</v>
      </c>
      <c r="Y1657" s="7">
        <f>IF(Working_Data[[#This Row],[churned]]="Active",1,0)</f>
        <v>0</v>
      </c>
      <c r="Z1657" s="7">
        <f>YEAR(Working_Data[[#This Row],[order_date]])</f>
        <v>2024</v>
      </c>
    </row>
    <row r="1658" spans="1:26" x14ac:dyDescent="0.25">
      <c r="A1658" t="s">
        <v>3366</v>
      </c>
      <c r="B1658" t="s">
        <v>45</v>
      </c>
      <c r="C1658" t="s">
        <v>39</v>
      </c>
      <c r="D1658" t="s">
        <v>32</v>
      </c>
      <c r="E1658" s="1">
        <v>45515</v>
      </c>
      <c r="F1658" t="s">
        <v>3367</v>
      </c>
      <c r="G1658" s="1">
        <v>45538</v>
      </c>
      <c r="H1658" t="s">
        <v>58</v>
      </c>
      <c r="I1658" t="s">
        <v>63</v>
      </c>
      <c r="J1658" t="s">
        <v>27</v>
      </c>
      <c r="K1658">
        <v>4</v>
      </c>
      <c r="L1658" s="3">
        <f>Working_Data[[#This Row],[price2]]/Working_Data[[#This Row],[quantity]]</f>
        <v>270.44749999999999</v>
      </c>
      <c r="M1658" s="3">
        <v>1081.79</v>
      </c>
      <c r="N1658" t="s">
        <v>28</v>
      </c>
      <c r="O1658">
        <v>11</v>
      </c>
      <c r="P1658" s="1">
        <v>45584</v>
      </c>
      <c r="Q1658">
        <v>81</v>
      </c>
      <c r="R1658" t="s">
        <v>43</v>
      </c>
      <c r="S1658">
        <v>1</v>
      </c>
      <c r="T1658" s="1">
        <v>45575</v>
      </c>
      <c r="U1658" t="s">
        <v>60</v>
      </c>
      <c r="V1658" t="str">
        <f>TEXT(WEEKDAY(Working_Data[[#This Row],[order_date]],1),"DDDD")</f>
        <v>Tuesday</v>
      </c>
      <c r="W1658" t="str">
        <f>TEXT(Working_Data[[#This Row],[order_date]],"mmmm")</f>
        <v>September</v>
      </c>
      <c r="X1658" s="7">
        <f>Working_Data[[#This Row],[last_order_date]]-Working_Data[[#This Row],[signup_date]]</f>
        <v>69</v>
      </c>
      <c r="Y1658" s="7">
        <f>IF(Working_Data[[#This Row],[churned]]="Active",1,0)</f>
        <v>0</v>
      </c>
      <c r="Z1658" s="7">
        <f>YEAR(Working_Data[[#This Row],[order_date]])</f>
        <v>2024</v>
      </c>
    </row>
    <row r="1659" spans="1:26" x14ac:dyDescent="0.25">
      <c r="A1659" t="s">
        <v>3368</v>
      </c>
      <c r="B1659" t="s">
        <v>38</v>
      </c>
      <c r="C1659" t="s">
        <v>22</v>
      </c>
      <c r="D1659" t="s">
        <v>23</v>
      </c>
      <c r="E1659" s="1">
        <v>45514</v>
      </c>
      <c r="F1659" t="s">
        <v>3369</v>
      </c>
      <c r="G1659" s="1">
        <v>45538</v>
      </c>
      <c r="H1659" t="s">
        <v>47</v>
      </c>
      <c r="I1659" t="s">
        <v>63</v>
      </c>
      <c r="J1659" t="s">
        <v>59</v>
      </c>
      <c r="K1659">
        <v>1</v>
      </c>
      <c r="L1659" s="3">
        <f>Working_Data[[#This Row],[price2]]/Working_Data[[#This Row],[quantity]]</f>
        <v>951.59</v>
      </c>
      <c r="M1659" s="3">
        <v>951.59</v>
      </c>
      <c r="N1659" t="s">
        <v>35</v>
      </c>
      <c r="O1659">
        <v>29</v>
      </c>
      <c r="P1659" s="1">
        <v>45825</v>
      </c>
      <c r="Q1659">
        <v>277</v>
      </c>
      <c r="R1659" t="s">
        <v>43</v>
      </c>
      <c r="S1659">
        <v>5</v>
      </c>
      <c r="T1659" s="1">
        <v>45514</v>
      </c>
      <c r="U1659" t="s">
        <v>60</v>
      </c>
      <c r="V1659" t="str">
        <f>TEXT(WEEKDAY(Working_Data[[#This Row],[order_date]],1),"DDDD")</f>
        <v>Tuesday</v>
      </c>
      <c r="W1659" t="str">
        <f>TEXT(Working_Data[[#This Row],[order_date]],"mmmm")</f>
        <v>September</v>
      </c>
      <c r="X1659" s="7">
        <f>Working_Data[[#This Row],[last_order_date]]-Working_Data[[#This Row],[signup_date]]</f>
        <v>311</v>
      </c>
      <c r="Y1659" s="7">
        <f>IF(Working_Data[[#This Row],[churned]]="Active",1,0)</f>
        <v>0</v>
      </c>
      <c r="Z1659" s="7">
        <f>YEAR(Working_Data[[#This Row],[order_date]])</f>
        <v>2024</v>
      </c>
    </row>
    <row r="1660" spans="1:26" x14ac:dyDescent="0.25">
      <c r="A1660" t="s">
        <v>3370</v>
      </c>
      <c r="B1660" t="s">
        <v>38</v>
      </c>
      <c r="C1660" t="s">
        <v>82</v>
      </c>
      <c r="D1660" t="s">
        <v>23</v>
      </c>
      <c r="E1660" s="1">
        <v>45802</v>
      </c>
      <c r="F1660" t="s">
        <v>3371</v>
      </c>
      <c r="G1660" s="1">
        <v>45538</v>
      </c>
      <c r="H1660" t="s">
        <v>41</v>
      </c>
      <c r="I1660" t="s">
        <v>26</v>
      </c>
      <c r="J1660" t="s">
        <v>67</v>
      </c>
      <c r="K1660">
        <v>3</v>
      </c>
      <c r="L1660" s="3">
        <f>Working_Data[[#This Row],[price2]]/Working_Data[[#This Row],[quantity]]</f>
        <v>245.05333333333331</v>
      </c>
      <c r="M1660" s="3">
        <v>735.16</v>
      </c>
      <c r="N1660" t="s">
        <v>28</v>
      </c>
      <c r="O1660">
        <v>1</v>
      </c>
      <c r="P1660" s="1">
        <v>45856</v>
      </c>
      <c r="Q1660">
        <v>413</v>
      </c>
      <c r="R1660" t="s">
        <v>29</v>
      </c>
      <c r="S1660">
        <v>5</v>
      </c>
      <c r="T1660" s="1">
        <v>45904</v>
      </c>
      <c r="U1660" t="s">
        <v>60</v>
      </c>
      <c r="V1660" t="str">
        <f>TEXT(WEEKDAY(Working_Data[[#This Row],[order_date]],1),"DDDD")</f>
        <v>Tuesday</v>
      </c>
      <c r="W1660" t="str">
        <f>TEXT(Working_Data[[#This Row],[order_date]],"mmmm")</f>
        <v>September</v>
      </c>
      <c r="X1660" s="7">
        <f>Working_Data[[#This Row],[last_order_date]]-Working_Data[[#This Row],[signup_date]]</f>
        <v>54</v>
      </c>
      <c r="Y1660" s="7">
        <f>IF(Working_Data[[#This Row],[churned]]="Active",1,0)</f>
        <v>1</v>
      </c>
      <c r="Z1660" s="7">
        <f>YEAR(Working_Data[[#This Row],[order_date]])</f>
        <v>2024</v>
      </c>
    </row>
    <row r="1661" spans="1:26" x14ac:dyDescent="0.25">
      <c r="A1661" t="s">
        <v>3372</v>
      </c>
      <c r="B1661" t="s">
        <v>21</v>
      </c>
      <c r="C1661" t="s">
        <v>39</v>
      </c>
      <c r="D1661" t="s">
        <v>52</v>
      </c>
      <c r="E1661" s="1">
        <v>45324</v>
      </c>
      <c r="F1661" t="s">
        <v>3373</v>
      </c>
      <c r="G1661" s="1">
        <v>45538</v>
      </c>
      <c r="H1661" t="s">
        <v>58</v>
      </c>
      <c r="I1661" t="s">
        <v>42</v>
      </c>
      <c r="J1661" t="s">
        <v>49</v>
      </c>
      <c r="K1661">
        <v>5</v>
      </c>
      <c r="L1661" s="3">
        <f>Working_Data[[#This Row],[price2]]/Working_Data[[#This Row],[quantity]]</f>
        <v>250.59399999999999</v>
      </c>
      <c r="M1661" s="3">
        <v>1252.97</v>
      </c>
      <c r="N1661" t="s">
        <v>35</v>
      </c>
      <c r="O1661">
        <v>3</v>
      </c>
      <c r="P1661" s="1">
        <v>45556</v>
      </c>
      <c r="Q1661">
        <v>206</v>
      </c>
      <c r="R1661" t="s">
        <v>43</v>
      </c>
      <c r="S1661">
        <v>5</v>
      </c>
      <c r="T1661" s="1">
        <v>45583</v>
      </c>
      <c r="U1661" t="s">
        <v>60</v>
      </c>
      <c r="V1661" t="str">
        <f>TEXT(WEEKDAY(Working_Data[[#This Row],[order_date]],1),"DDDD")</f>
        <v>Tuesday</v>
      </c>
      <c r="W1661" t="str">
        <f>TEXT(Working_Data[[#This Row],[order_date]],"mmmm")</f>
        <v>September</v>
      </c>
      <c r="X1661" s="7">
        <f>Working_Data[[#This Row],[last_order_date]]-Working_Data[[#This Row],[signup_date]]</f>
        <v>232</v>
      </c>
      <c r="Y1661" s="7">
        <f>IF(Working_Data[[#This Row],[churned]]="Active",1,0)</f>
        <v>0</v>
      </c>
      <c r="Z1661" s="7">
        <f>YEAR(Working_Data[[#This Row],[order_date]])</f>
        <v>2024</v>
      </c>
    </row>
    <row r="1662" spans="1:26" x14ac:dyDescent="0.25">
      <c r="A1662" t="s">
        <v>3374</v>
      </c>
      <c r="B1662" t="s">
        <v>45</v>
      </c>
      <c r="C1662" t="s">
        <v>22</v>
      </c>
      <c r="D1662" t="s">
        <v>56</v>
      </c>
      <c r="E1662" s="1">
        <v>45027</v>
      </c>
      <c r="F1662" t="s">
        <v>3375</v>
      </c>
      <c r="G1662" s="1">
        <v>45568</v>
      </c>
      <c r="H1662" t="s">
        <v>25</v>
      </c>
      <c r="I1662" t="s">
        <v>48</v>
      </c>
      <c r="J1662" t="s">
        <v>64</v>
      </c>
      <c r="K1662">
        <v>2</v>
      </c>
      <c r="L1662" s="3">
        <f>Working_Data[[#This Row],[price2]]/Working_Data[[#This Row],[quantity]]</f>
        <v>587.82500000000005</v>
      </c>
      <c r="M1662" s="3">
        <v>1175.6500000000001</v>
      </c>
      <c r="N1662" t="s">
        <v>28</v>
      </c>
      <c r="O1662">
        <v>40</v>
      </c>
      <c r="P1662" s="1">
        <v>45592</v>
      </c>
      <c r="Q1662">
        <v>248</v>
      </c>
      <c r="R1662" t="s">
        <v>29</v>
      </c>
      <c r="S1662">
        <v>3</v>
      </c>
      <c r="T1662" s="1">
        <v>45841</v>
      </c>
      <c r="U1662" t="s">
        <v>60</v>
      </c>
      <c r="V1662" t="str">
        <f>TEXT(WEEKDAY(Working_Data[[#This Row],[order_date]],1),"DDDD")</f>
        <v>Thursday</v>
      </c>
      <c r="W1662" t="str">
        <f>TEXT(Working_Data[[#This Row],[order_date]],"mmmm")</f>
        <v>October</v>
      </c>
      <c r="X1662" s="7">
        <f>Working_Data[[#This Row],[last_order_date]]-Working_Data[[#This Row],[signup_date]]</f>
        <v>565</v>
      </c>
      <c r="Y1662" s="7">
        <f>IF(Working_Data[[#This Row],[churned]]="Active",1,0)</f>
        <v>1</v>
      </c>
      <c r="Z1662" s="7">
        <f>YEAR(Working_Data[[#This Row],[order_date]])</f>
        <v>2024</v>
      </c>
    </row>
    <row r="1663" spans="1:26" x14ac:dyDescent="0.25">
      <c r="A1663" t="s">
        <v>3376</v>
      </c>
      <c r="B1663" t="s">
        <v>38</v>
      </c>
      <c r="C1663" t="s">
        <v>82</v>
      </c>
      <c r="D1663" t="s">
        <v>77</v>
      </c>
      <c r="E1663" s="1">
        <v>45994</v>
      </c>
      <c r="F1663" t="s">
        <v>3377</v>
      </c>
      <c r="G1663" s="1">
        <v>45568</v>
      </c>
      <c r="H1663" t="s">
        <v>41</v>
      </c>
      <c r="I1663" t="s">
        <v>48</v>
      </c>
      <c r="J1663" t="s">
        <v>59</v>
      </c>
      <c r="K1663">
        <v>3</v>
      </c>
      <c r="L1663" s="3">
        <f>Working_Data[[#This Row],[price2]]/Working_Data[[#This Row],[quantity]]</f>
        <v>183.51999999999998</v>
      </c>
      <c r="M1663" s="3">
        <v>550.55999999999995</v>
      </c>
      <c r="N1663" t="s">
        <v>50</v>
      </c>
      <c r="O1663">
        <v>9</v>
      </c>
      <c r="P1663" s="1">
        <v>45994</v>
      </c>
      <c r="Q1663">
        <v>111</v>
      </c>
      <c r="R1663" t="s">
        <v>29</v>
      </c>
      <c r="S1663">
        <v>1</v>
      </c>
      <c r="T1663" s="1">
        <v>45827</v>
      </c>
      <c r="U1663" t="s">
        <v>60</v>
      </c>
      <c r="V1663" t="str">
        <f>TEXT(WEEKDAY(Working_Data[[#This Row],[order_date]],1),"DDDD")</f>
        <v>Thursday</v>
      </c>
      <c r="W1663" t="str">
        <f>TEXT(Working_Data[[#This Row],[order_date]],"mmmm")</f>
        <v>October</v>
      </c>
      <c r="X1663" s="7">
        <f>Working_Data[[#This Row],[last_order_date]]-Working_Data[[#This Row],[signup_date]]</f>
        <v>0</v>
      </c>
      <c r="Y1663" s="7">
        <f>IF(Working_Data[[#This Row],[churned]]="Active",1,0)</f>
        <v>1</v>
      </c>
      <c r="Z1663" s="7">
        <f>YEAR(Working_Data[[#This Row],[order_date]])</f>
        <v>2024</v>
      </c>
    </row>
    <row r="1664" spans="1:26" x14ac:dyDescent="0.25">
      <c r="A1664" t="s">
        <v>3378</v>
      </c>
      <c r="B1664" t="s">
        <v>38</v>
      </c>
      <c r="C1664" t="s">
        <v>82</v>
      </c>
      <c r="D1664" t="s">
        <v>56</v>
      </c>
      <c r="E1664" s="1">
        <v>45499</v>
      </c>
      <c r="F1664" t="s">
        <v>3379</v>
      </c>
      <c r="G1664" s="1">
        <v>45599</v>
      </c>
      <c r="H1664" t="s">
        <v>25</v>
      </c>
      <c r="I1664" t="s">
        <v>54</v>
      </c>
      <c r="J1664" t="s">
        <v>49</v>
      </c>
      <c r="K1664">
        <v>4</v>
      </c>
      <c r="L1664" s="3">
        <f>Working_Data[[#This Row],[price2]]/Working_Data[[#This Row],[quantity]]</f>
        <v>159.05500000000001</v>
      </c>
      <c r="M1664" s="3">
        <v>636.22</v>
      </c>
      <c r="N1664" t="s">
        <v>50</v>
      </c>
      <c r="O1664">
        <v>41</v>
      </c>
      <c r="P1664" s="1">
        <v>45903</v>
      </c>
      <c r="Q1664">
        <v>278</v>
      </c>
      <c r="R1664" t="s">
        <v>29</v>
      </c>
      <c r="S1664">
        <v>1</v>
      </c>
      <c r="T1664" s="1">
        <v>45769</v>
      </c>
      <c r="U1664" t="s">
        <v>36</v>
      </c>
      <c r="V1664" t="str">
        <f>TEXT(WEEKDAY(Working_Data[[#This Row],[order_date]],1),"DDDD")</f>
        <v>Sunday</v>
      </c>
      <c r="W1664" t="str">
        <f>TEXT(Working_Data[[#This Row],[order_date]],"mmmm")</f>
        <v>November</v>
      </c>
      <c r="X1664" s="7">
        <f>Working_Data[[#This Row],[last_order_date]]-Working_Data[[#This Row],[signup_date]]</f>
        <v>404</v>
      </c>
      <c r="Y1664" s="7">
        <f>IF(Working_Data[[#This Row],[churned]]="Active",1,0)</f>
        <v>1</v>
      </c>
      <c r="Z1664" s="7">
        <f>YEAR(Working_Data[[#This Row],[order_date]])</f>
        <v>2024</v>
      </c>
    </row>
    <row r="1665" spans="1:26" x14ac:dyDescent="0.25">
      <c r="A1665" t="s">
        <v>3380</v>
      </c>
      <c r="B1665" t="s">
        <v>38</v>
      </c>
      <c r="C1665" t="s">
        <v>82</v>
      </c>
      <c r="D1665" t="s">
        <v>52</v>
      </c>
      <c r="E1665" s="1">
        <v>45512</v>
      </c>
      <c r="F1665" t="s">
        <v>3381</v>
      </c>
      <c r="G1665" s="1">
        <v>45599</v>
      </c>
      <c r="H1665" t="s">
        <v>47</v>
      </c>
      <c r="I1665" t="s">
        <v>63</v>
      </c>
      <c r="J1665" t="s">
        <v>49</v>
      </c>
      <c r="K1665">
        <v>5</v>
      </c>
      <c r="L1665" s="3">
        <f>Working_Data[[#This Row],[price2]]/Working_Data[[#This Row],[quantity]]</f>
        <v>88.001999999999995</v>
      </c>
      <c r="M1665" s="3">
        <v>440.01</v>
      </c>
      <c r="N1665" t="s">
        <v>28</v>
      </c>
      <c r="O1665">
        <v>27</v>
      </c>
      <c r="P1665" s="1">
        <v>45811</v>
      </c>
      <c r="Q1665">
        <v>261</v>
      </c>
      <c r="R1665" t="s">
        <v>43</v>
      </c>
      <c r="S1665">
        <v>1</v>
      </c>
      <c r="T1665" s="1">
        <v>45302</v>
      </c>
      <c r="U1665" t="s">
        <v>30</v>
      </c>
      <c r="V1665" t="str">
        <f>TEXT(WEEKDAY(Working_Data[[#This Row],[order_date]],1),"DDDD")</f>
        <v>Sunday</v>
      </c>
      <c r="W1665" t="str">
        <f>TEXT(Working_Data[[#This Row],[order_date]],"mmmm")</f>
        <v>November</v>
      </c>
      <c r="X1665" s="7">
        <f>Working_Data[[#This Row],[last_order_date]]-Working_Data[[#This Row],[signup_date]]</f>
        <v>299</v>
      </c>
      <c r="Y1665" s="7">
        <f>IF(Working_Data[[#This Row],[churned]]="Active",1,0)</f>
        <v>0</v>
      </c>
      <c r="Z1665" s="7">
        <f>YEAR(Working_Data[[#This Row],[order_date]])</f>
        <v>2024</v>
      </c>
    </row>
    <row r="1666" spans="1:26" x14ac:dyDescent="0.25">
      <c r="A1666" t="s">
        <v>3382</v>
      </c>
      <c r="B1666" t="s">
        <v>45</v>
      </c>
      <c r="C1666" t="s">
        <v>82</v>
      </c>
      <c r="D1666" t="s">
        <v>23</v>
      </c>
      <c r="E1666" s="1">
        <v>45449</v>
      </c>
      <c r="F1666" t="s">
        <v>3383</v>
      </c>
      <c r="G1666" s="1">
        <v>45599</v>
      </c>
      <c r="H1666" t="s">
        <v>41</v>
      </c>
      <c r="I1666" t="s">
        <v>42</v>
      </c>
      <c r="J1666" t="s">
        <v>27</v>
      </c>
      <c r="K1666">
        <v>5</v>
      </c>
      <c r="L1666" s="3">
        <f>Working_Data[[#This Row],[price2]]/Working_Data[[#This Row],[quantity]]</f>
        <v>74.039999999999992</v>
      </c>
      <c r="M1666" s="3">
        <v>370.2</v>
      </c>
      <c r="N1666" t="s">
        <v>50</v>
      </c>
      <c r="O1666">
        <v>24</v>
      </c>
      <c r="P1666" s="1">
        <v>45577</v>
      </c>
      <c r="Q1666">
        <v>379</v>
      </c>
      <c r="R1666" t="s">
        <v>29</v>
      </c>
      <c r="S1666">
        <v>1</v>
      </c>
      <c r="T1666" s="1">
        <v>45742</v>
      </c>
      <c r="U1666" t="s">
        <v>30</v>
      </c>
      <c r="V1666" t="str">
        <f>TEXT(WEEKDAY(Working_Data[[#This Row],[order_date]],1),"DDDD")</f>
        <v>Sunday</v>
      </c>
      <c r="W1666" t="str">
        <f>TEXT(Working_Data[[#This Row],[order_date]],"mmmm")</f>
        <v>November</v>
      </c>
      <c r="X1666" s="7">
        <f>Working_Data[[#This Row],[last_order_date]]-Working_Data[[#This Row],[signup_date]]</f>
        <v>128</v>
      </c>
      <c r="Y1666" s="7">
        <f>IF(Working_Data[[#This Row],[churned]]="Active",1,0)</f>
        <v>1</v>
      </c>
      <c r="Z1666" s="7">
        <f>YEAR(Working_Data[[#This Row],[order_date]])</f>
        <v>2024</v>
      </c>
    </row>
    <row r="1667" spans="1:26" x14ac:dyDescent="0.25">
      <c r="A1667" t="s">
        <v>3384</v>
      </c>
      <c r="B1667" t="s">
        <v>21</v>
      </c>
      <c r="C1667" t="s">
        <v>39</v>
      </c>
      <c r="D1667" t="s">
        <v>56</v>
      </c>
      <c r="E1667" s="1">
        <v>45281</v>
      </c>
      <c r="F1667" t="s">
        <v>3385</v>
      </c>
      <c r="G1667" s="1">
        <v>45629</v>
      </c>
      <c r="H1667" t="s">
        <v>34</v>
      </c>
      <c r="I1667" t="s">
        <v>48</v>
      </c>
      <c r="J1667" t="s">
        <v>59</v>
      </c>
      <c r="K1667">
        <v>5</v>
      </c>
      <c r="L1667" s="3">
        <f>Working_Data[[#This Row],[price2]]/Working_Data[[#This Row],[quantity]]</f>
        <v>117.91600000000001</v>
      </c>
      <c r="M1667" s="3">
        <v>589.58000000000004</v>
      </c>
      <c r="N1667" t="s">
        <v>28</v>
      </c>
      <c r="O1667">
        <v>36</v>
      </c>
      <c r="P1667" s="1">
        <v>45868</v>
      </c>
      <c r="Q1667">
        <v>263</v>
      </c>
      <c r="R1667" t="s">
        <v>29</v>
      </c>
      <c r="S1667">
        <v>3</v>
      </c>
      <c r="T1667" s="1">
        <v>45607</v>
      </c>
      <c r="U1667" t="s">
        <v>60</v>
      </c>
      <c r="V1667" t="str">
        <f>TEXT(WEEKDAY(Working_Data[[#This Row],[order_date]],1),"DDDD")</f>
        <v>Tuesday</v>
      </c>
      <c r="W1667" t="str">
        <f>TEXT(Working_Data[[#This Row],[order_date]],"mmmm")</f>
        <v>December</v>
      </c>
      <c r="X1667" s="7">
        <f>Working_Data[[#This Row],[last_order_date]]-Working_Data[[#This Row],[signup_date]]</f>
        <v>587</v>
      </c>
      <c r="Y1667" s="7">
        <f>IF(Working_Data[[#This Row],[churned]]="Active",1,0)</f>
        <v>1</v>
      </c>
      <c r="Z1667" s="7">
        <f>YEAR(Working_Data[[#This Row],[order_date]])</f>
        <v>2024</v>
      </c>
    </row>
    <row r="1668" spans="1:26" x14ac:dyDescent="0.25">
      <c r="A1668" t="s">
        <v>3386</v>
      </c>
      <c r="B1668" t="s">
        <v>45</v>
      </c>
      <c r="C1668" t="s">
        <v>39</v>
      </c>
      <c r="D1668" t="s">
        <v>52</v>
      </c>
      <c r="E1668" s="1">
        <v>45689</v>
      </c>
      <c r="F1668" t="s">
        <v>3387</v>
      </c>
      <c r="G1668" s="1">
        <v>45629</v>
      </c>
      <c r="H1668" t="s">
        <v>41</v>
      </c>
      <c r="I1668" t="s">
        <v>63</v>
      </c>
      <c r="J1668" t="s">
        <v>27</v>
      </c>
      <c r="K1668">
        <v>3</v>
      </c>
      <c r="L1668" s="3">
        <f>Working_Data[[#This Row],[price2]]/Working_Data[[#This Row],[quantity]]</f>
        <v>307.36</v>
      </c>
      <c r="M1668" s="3">
        <v>922.08</v>
      </c>
      <c r="N1668" t="s">
        <v>28</v>
      </c>
      <c r="O1668">
        <v>11</v>
      </c>
      <c r="P1668" s="1">
        <v>45637</v>
      </c>
      <c r="Q1668">
        <v>140</v>
      </c>
      <c r="R1668" t="s">
        <v>43</v>
      </c>
      <c r="S1668">
        <v>4</v>
      </c>
      <c r="T1668" s="1">
        <v>45657</v>
      </c>
      <c r="U1668" t="s">
        <v>36</v>
      </c>
      <c r="V1668" t="str">
        <f>TEXT(WEEKDAY(Working_Data[[#This Row],[order_date]],1),"DDDD")</f>
        <v>Tuesday</v>
      </c>
      <c r="W1668" t="str">
        <f>TEXT(Working_Data[[#This Row],[order_date]],"mmmm")</f>
        <v>December</v>
      </c>
      <c r="X1668" s="7">
        <f>Working_Data[[#This Row],[last_order_date]]-Working_Data[[#This Row],[signup_date]]</f>
        <v>-52</v>
      </c>
      <c r="Y1668" s="7">
        <f>IF(Working_Data[[#This Row],[churned]]="Active",1,0)</f>
        <v>0</v>
      </c>
      <c r="Z1668" s="7">
        <f>YEAR(Working_Data[[#This Row],[order_date]])</f>
        <v>2024</v>
      </c>
    </row>
    <row r="1669" spans="1:26" x14ac:dyDescent="0.25">
      <c r="A1669" t="s">
        <v>3388</v>
      </c>
      <c r="B1669" t="s">
        <v>45</v>
      </c>
      <c r="C1669" t="s">
        <v>22</v>
      </c>
      <c r="D1669" t="s">
        <v>56</v>
      </c>
      <c r="E1669" s="1">
        <v>45638</v>
      </c>
      <c r="F1669" t="s">
        <v>3389</v>
      </c>
      <c r="G1669" s="1">
        <v>45629</v>
      </c>
      <c r="H1669" t="s">
        <v>58</v>
      </c>
      <c r="I1669" t="s">
        <v>48</v>
      </c>
      <c r="J1669" t="s">
        <v>67</v>
      </c>
      <c r="K1669">
        <v>5</v>
      </c>
      <c r="L1669" s="3">
        <f>Working_Data[[#This Row],[price2]]/Working_Data[[#This Row],[quantity]]</f>
        <v>87.444000000000003</v>
      </c>
      <c r="M1669" s="3">
        <v>437.22</v>
      </c>
      <c r="N1669" t="s">
        <v>50</v>
      </c>
      <c r="O1669">
        <v>5</v>
      </c>
      <c r="P1669" s="1">
        <v>45870</v>
      </c>
      <c r="Q1669">
        <v>34</v>
      </c>
      <c r="R1669" t="s">
        <v>29</v>
      </c>
      <c r="S1669">
        <v>5</v>
      </c>
      <c r="T1669" s="1">
        <v>45562</v>
      </c>
      <c r="U1669" t="s">
        <v>36</v>
      </c>
      <c r="V1669" t="str">
        <f>TEXT(WEEKDAY(Working_Data[[#This Row],[order_date]],1),"DDDD")</f>
        <v>Tuesday</v>
      </c>
      <c r="W1669" t="str">
        <f>TEXT(Working_Data[[#This Row],[order_date]],"mmmm")</f>
        <v>December</v>
      </c>
      <c r="X1669" s="7">
        <f>Working_Data[[#This Row],[last_order_date]]-Working_Data[[#This Row],[signup_date]]</f>
        <v>232</v>
      </c>
      <c r="Y1669" s="7">
        <f>IF(Working_Data[[#This Row],[churned]]="Active",1,0)</f>
        <v>1</v>
      </c>
      <c r="Z1669" s="7">
        <f>YEAR(Working_Data[[#This Row],[order_date]])</f>
        <v>2024</v>
      </c>
    </row>
    <row r="1670" spans="1:26" x14ac:dyDescent="0.25">
      <c r="A1670" t="s">
        <v>3390</v>
      </c>
      <c r="B1670" t="s">
        <v>45</v>
      </c>
      <c r="C1670" t="s">
        <v>39</v>
      </c>
      <c r="D1670" t="s">
        <v>77</v>
      </c>
      <c r="E1670" s="1">
        <v>45405</v>
      </c>
      <c r="F1670" t="s">
        <v>3391</v>
      </c>
      <c r="G1670" s="1">
        <v>45629</v>
      </c>
      <c r="H1670" t="s">
        <v>47</v>
      </c>
      <c r="I1670" t="s">
        <v>63</v>
      </c>
      <c r="J1670" t="s">
        <v>49</v>
      </c>
      <c r="K1670">
        <v>4</v>
      </c>
      <c r="L1670" s="3">
        <f>Working_Data[[#This Row],[price2]]/Working_Data[[#This Row],[quantity]]</f>
        <v>160.0675</v>
      </c>
      <c r="M1670" s="3">
        <v>640.27</v>
      </c>
      <c r="N1670" t="s">
        <v>35</v>
      </c>
      <c r="O1670">
        <v>23</v>
      </c>
      <c r="P1670" s="1">
        <v>45902</v>
      </c>
      <c r="Q1670">
        <v>385</v>
      </c>
      <c r="R1670" t="s">
        <v>43</v>
      </c>
      <c r="S1670">
        <v>5</v>
      </c>
      <c r="T1670" s="1">
        <v>45966</v>
      </c>
      <c r="U1670" t="s">
        <v>60</v>
      </c>
      <c r="V1670" t="str">
        <f>TEXT(WEEKDAY(Working_Data[[#This Row],[order_date]],1),"DDDD")</f>
        <v>Tuesday</v>
      </c>
      <c r="W1670" t="str">
        <f>TEXT(Working_Data[[#This Row],[order_date]],"mmmm")</f>
        <v>December</v>
      </c>
      <c r="X1670" s="7">
        <f>Working_Data[[#This Row],[last_order_date]]-Working_Data[[#This Row],[signup_date]]</f>
        <v>497</v>
      </c>
      <c r="Y1670" s="7">
        <f>IF(Working_Data[[#This Row],[churned]]="Active",1,0)</f>
        <v>0</v>
      </c>
      <c r="Z1670" s="7">
        <f>YEAR(Working_Data[[#This Row],[order_date]])</f>
        <v>2024</v>
      </c>
    </row>
    <row r="1671" spans="1:26" x14ac:dyDescent="0.25">
      <c r="A1671" t="s">
        <v>3392</v>
      </c>
      <c r="B1671" t="s">
        <v>38</v>
      </c>
      <c r="C1671" t="s">
        <v>22</v>
      </c>
      <c r="D1671" t="s">
        <v>56</v>
      </c>
      <c r="E1671" s="1">
        <v>45496</v>
      </c>
      <c r="F1671" t="s">
        <v>3393</v>
      </c>
      <c r="G1671" s="1">
        <v>45629</v>
      </c>
      <c r="H1671" t="s">
        <v>47</v>
      </c>
      <c r="I1671" t="s">
        <v>42</v>
      </c>
      <c r="J1671" t="s">
        <v>64</v>
      </c>
      <c r="K1671">
        <v>2</v>
      </c>
      <c r="L1671" s="3">
        <f>Working_Data[[#This Row],[price2]]/Working_Data[[#This Row],[quantity]]</f>
        <v>337.1</v>
      </c>
      <c r="M1671" s="3">
        <v>674.2</v>
      </c>
      <c r="N1671" t="s">
        <v>50</v>
      </c>
      <c r="O1671">
        <v>15</v>
      </c>
      <c r="P1671" s="1">
        <v>45672</v>
      </c>
      <c r="Q1671">
        <v>187</v>
      </c>
      <c r="R1671" t="s">
        <v>29</v>
      </c>
      <c r="S1671">
        <v>1</v>
      </c>
      <c r="T1671" s="1">
        <v>45875</v>
      </c>
      <c r="U1671" t="s">
        <v>30</v>
      </c>
      <c r="V1671" t="str">
        <f>TEXT(WEEKDAY(Working_Data[[#This Row],[order_date]],1),"DDDD")</f>
        <v>Tuesday</v>
      </c>
      <c r="W1671" t="str">
        <f>TEXT(Working_Data[[#This Row],[order_date]],"mmmm")</f>
        <v>December</v>
      </c>
      <c r="X1671" s="7">
        <f>Working_Data[[#This Row],[last_order_date]]-Working_Data[[#This Row],[signup_date]]</f>
        <v>176</v>
      </c>
      <c r="Y1671" s="7">
        <f>IF(Working_Data[[#This Row],[churned]]="Active",1,0)</f>
        <v>1</v>
      </c>
      <c r="Z1671" s="7">
        <f>YEAR(Working_Data[[#This Row],[order_date]])</f>
        <v>2024</v>
      </c>
    </row>
    <row r="1672" spans="1:26" x14ac:dyDescent="0.25">
      <c r="A1672" t="s">
        <v>3394</v>
      </c>
      <c r="B1672" t="s">
        <v>38</v>
      </c>
      <c r="C1672" t="s">
        <v>22</v>
      </c>
      <c r="D1672" t="s">
        <v>23</v>
      </c>
      <c r="E1672" s="1">
        <v>45309</v>
      </c>
      <c r="F1672" t="s">
        <v>3395</v>
      </c>
      <c r="G1672" s="1">
        <v>45629</v>
      </c>
      <c r="H1672" t="s">
        <v>34</v>
      </c>
      <c r="I1672" t="s">
        <v>26</v>
      </c>
      <c r="J1672" t="s">
        <v>59</v>
      </c>
      <c r="K1672">
        <v>3</v>
      </c>
      <c r="L1672" s="3">
        <f>Working_Data[[#This Row],[price2]]/Working_Data[[#This Row],[quantity]]</f>
        <v>129.12333333333333</v>
      </c>
      <c r="M1672" s="3">
        <v>387.37</v>
      </c>
      <c r="N1672" t="s">
        <v>50</v>
      </c>
      <c r="O1672">
        <v>29</v>
      </c>
      <c r="P1672" s="1">
        <v>45618</v>
      </c>
      <c r="Q1672">
        <v>437</v>
      </c>
      <c r="R1672" t="s">
        <v>43</v>
      </c>
      <c r="S1672">
        <v>1</v>
      </c>
      <c r="T1672" s="1">
        <v>45561</v>
      </c>
      <c r="U1672" t="s">
        <v>30</v>
      </c>
      <c r="V1672" t="str">
        <f>TEXT(WEEKDAY(Working_Data[[#This Row],[order_date]],1),"DDDD")</f>
        <v>Tuesday</v>
      </c>
      <c r="W1672" t="str">
        <f>TEXT(Working_Data[[#This Row],[order_date]],"mmmm")</f>
        <v>December</v>
      </c>
      <c r="X1672" s="7">
        <f>Working_Data[[#This Row],[last_order_date]]-Working_Data[[#This Row],[signup_date]]</f>
        <v>309</v>
      </c>
      <c r="Y1672" s="7">
        <f>IF(Working_Data[[#This Row],[churned]]="Active",1,0)</f>
        <v>0</v>
      </c>
      <c r="Z1672" s="7">
        <f>YEAR(Working_Data[[#This Row],[order_date]])</f>
        <v>2024</v>
      </c>
    </row>
    <row r="1673" spans="1:26" x14ac:dyDescent="0.25">
      <c r="A1673" t="s">
        <v>3396</v>
      </c>
      <c r="B1673" t="s">
        <v>45</v>
      </c>
      <c r="C1673" t="s">
        <v>39</v>
      </c>
      <c r="D1673" t="s">
        <v>77</v>
      </c>
      <c r="E1673" s="1">
        <v>45088</v>
      </c>
      <c r="F1673" t="s">
        <v>3397</v>
      </c>
      <c r="G1673" s="1">
        <v>45629</v>
      </c>
      <c r="H1673" t="s">
        <v>34</v>
      </c>
      <c r="I1673" t="s">
        <v>48</v>
      </c>
      <c r="J1673" t="s">
        <v>49</v>
      </c>
      <c r="K1673">
        <v>5</v>
      </c>
      <c r="L1673" s="3">
        <f>Working_Data[[#This Row],[price2]]/Working_Data[[#This Row],[quantity]]</f>
        <v>33.963999999999999</v>
      </c>
      <c r="M1673" s="3">
        <v>169.82</v>
      </c>
      <c r="N1673" t="s">
        <v>28</v>
      </c>
      <c r="O1673">
        <v>23</v>
      </c>
      <c r="P1673" s="1">
        <v>45645</v>
      </c>
      <c r="Q1673">
        <v>153</v>
      </c>
      <c r="R1673" t="s">
        <v>43</v>
      </c>
      <c r="S1673">
        <v>4</v>
      </c>
      <c r="T1673" s="1">
        <v>45831</v>
      </c>
      <c r="U1673" t="s">
        <v>36</v>
      </c>
      <c r="V1673" t="str">
        <f>TEXT(WEEKDAY(Working_Data[[#This Row],[order_date]],1),"DDDD")</f>
        <v>Tuesday</v>
      </c>
      <c r="W1673" t="str">
        <f>TEXT(Working_Data[[#This Row],[order_date]],"mmmm")</f>
        <v>December</v>
      </c>
      <c r="X1673" s="7">
        <f>Working_Data[[#This Row],[last_order_date]]-Working_Data[[#This Row],[signup_date]]</f>
        <v>557</v>
      </c>
      <c r="Y1673" s="7">
        <f>IF(Working_Data[[#This Row],[churned]]="Active",1,0)</f>
        <v>0</v>
      </c>
      <c r="Z1673" s="7">
        <f>YEAR(Working_Data[[#This Row],[order_date]])</f>
        <v>2024</v>
      </c>
    </row>
    <row r="1674" spans="1:26" x14ac:dyDescent="0.25">
      <c r="A1674" t="s">
        <v>3398</v>
      </c>
      <c r="B1674" t="s">
        <v>21</v>
      </c>
      <c r="C1674" t="s">
        <v>82</v>
      </c>
      <c r="D1674" t="s">
        <v>23</v>
      </c>
      <c r="E1674" s="1">
        <v>45417</v>
      </c>
      <c r="F1674" t="s">
        <v>3399</v>
      </c>
      <c r="G1674" s="1">
        <v>45629</v>
      </c>
      <c r="H1674" t="s">
        <v>47</v>
      </c>
      <c r="I1674" t="s">
        <v>54</v>
      </c>
      <c r="J1674" t="s">
        <v>27</v>
      </c>
      <c r="K1674">
        <v>2</v>
      </c>
      <c r="L1674" s="3">
        <f>Working_Data[[#This Row],[price2]]/Working_Data[[#This Row],[quantity]]</f>
        <v>710.4</v>
      </c>
      <c r="M1674" s="3">
        <v>1420.8</v>
      </c>
      <c r="N1674" t="s">
        <v>35</v>
      </c>
      <c r="O1674">
        <v>12</v>
      </c>
      <c r="P1674" s="1">
        <v>45596</v>
      </c>
      <c r="Q1674">
        <v>93</v>
      </c>
      <c r="R1674" t="s">
        <v>43</v>
      </c>
      <c r="S1674">
        <v>5</v>
      </c>
      <c r="T1674" s="1">
        <v>45854</v>
      </c>
      <c r="U1674" t="s">
        <v>36</v>
      </c>
      <c r="V1674" t="str">
        <f>TEXT(WEEKDAY(Working_Data[[#This Row],[order_date]],1),"DDDD")</f>
        <v>Tuesday</v>
      </c>
      <c r="W1674" t="str">
        <f>TEXT(Working_Data[[#This Row],[order_date]],"mmmm")</f>
        <v>December</v>
      </c>
      <c r="X1674" s="7">
        <f>Working_Data[[#This Row],[last_order_date]]-Working_Data[[#This Row],[signup_date]]</f>
        <v>179</v>
      </c>
      <c r="Y1674" s="7">
        <f>IF(Working_Data[[#This Row],[churned]]="Active",1,0)</f>
        <v>0</v>
      </c>
      <c r="Z1674" s="7">
        <f>YEAR(Working_Data[[#This Row],[order_date]])</f>
        <v>2024</v>
      </c>
    </row>
    <row r="1675" spans="1:26" x14ac:dyDescent="0.25">
      <c r="A1675" t="s">
        <v>3400</v>
      </c>
      <c r="B1675" t="s">
        <v>45</v>
      </c>
      <c r="C1675" t="s">
        <v>22</v>
      </c>
      <c r="D1675" t="s">
        <v>52</v>
      </c>
      <c r="E1675" s="1">
        <v>45780</v>
      </c>
      <c r="F1675" t="s">
        <v>3401</v>
      </c>
      <c r="G1675" s="1">
        <v>45364</v>
      </c>
      <c r="H1675" t="s">
        <v>58</v>
      </c>
      <c r="I1675" t="s">
        <v>48</v>
      </c>
      <c r="J1675" t="s">
        <v>59</v>
      </c>
      <c r="K1675">
        <v>2</v>
      </c>
      <c r="L1675" s="3">
        <f>Working_Data[[#This Row],[price2]]/Working_Data[[#This Row],[quantity]]</f>
        <v>86.534999999999997</v>
      </c>
      <c r="M1675" s="3">
        <v>173.07</v>
      </c>
      <c r="N1675" t="s">
        <v>35</v>
      </c>
      <c r="O1675">
        <v>38</v>
      </c>
      <c r="P1675" s="1">
        <v>45814</v>
      </c>
      <c r="Q1675">
        <v>426</v>
      </c>
      <c r="R1675" t="s">
        <v>29</v>
      </c>
      <c r="S1675">
        <v>1</v>
      </c>
      <c r="T1675" s="1">
        <v>45651</v>
      </c>
      <c r="U1675" t="s">
        <v>30</v>
      </c>
      <c r="V1675" t="str">
        <f>TEXT(WEEKDAY(Working_Data[[#This Row],[order_date]],1),"DDDD")</f>
        <v>Wednesday</v>
      </c>
      <c r="W1675" t="str">
        <f>TEXT(Working_Data[[#This Row],[order_date]],"mmmm")</f>
        <v>March</v>
      </c>
      <c r="X1675" s="7">
        <f>Working_Data[[#This Row],[last_order_date]]-Working_Data[[#This Row],[signup_date]]</f>
        <v>34</v>
      </c>
      <c r="Y1675" s="7">
        <f>IF(Working_Data[[#This Row],[churned]]="Active",1,0)</f>
        <v>1</v>
      </c>
      <c r="Z1675" s="7">
        <f>YEAR(Working_Data[[#This Row],[order_date]])</f>
        <v>2024</v>
      </c>
    </row>
    <row r="1676" spans="1:26" x14ac:dyDescent="0.25">
      <c r="A1676" t="s">
        <v>3402</v>
      </c>
      <c r="B1676" t="s">
        <v>38</v>
      </c>
      <c r="C1676" t="s">
        <v>39</v>
      </c>
      <c r="D1676" t="s">
        <v>23</v>
      </c>
      <c r="E1676" s="1">
        <v>45436</v>
      </c>
      <c r="F1676" t="s">
        <v>3403</v>
      </c>
      <c r="G1676" s="1">
        <v>45364</v>
      </c>
      <c r="H1676" t="s">
        <v>47</v>
      </c>
      <c r="I1676" t="s">
        <v>54</v>
      </c>
      <c r="J1676" t="s">
        <v>27</v>
      </c>
      <c r="K1676">
        <v>1</v>
      </c>
      <c r="L1676" s="3">
        <f>Working_Data[[#This Row],[price2]]/Working_Data[[#This Row],[quantity]]</f>
        <v>609.51</v>
      </c>
      <c r="M1676" s="3">
        <v>609.51</v>
      </c>
      <c r="N1676" t="s">
        <v>28</v>
      </c>
      <c r="O1676">
        <v>47</v>
      </c>
      <c r="P1676" s="1">
        <v>45734</v>
      </c>
      <c r="Q1676">
        <v>159</v>
      </c>
      <c r="R1676" t="s">
        <v>29</v>
      </c>
      <c r="S1676">
        <v>4</v>
      </c>
      <c r="T1676" s="1">
        <v>45867</v>
      </c>
      <c r="U1676" t="s">
        <v>36</v>
      </c>
      <c r="V1676" t="str">
        <f>TEXT(WEEKDAY(Working_Data[[#This Row],[order_date]],1),"DDDD")</f>
        <v>Wednesday</v>
      </c>
      <c r="W1676" t="str">
        <f>TEXT(Working_Data[[#This Row],[order_date]],"mmmm")</f>
        <v>March</v>
      </c>
      <c r="X1676" s="7">
        <f>Working_Data[[#This Row],[last_order_date]]-Working_Data[[#This Row],[signup_date]]</f>
        <v>298</v>
      </c>
      <c r="Y1676" s="7">
        <f>IF(Working_Data[[#This Row],[churned]]="Active",1,0)</f>
        <v>1</v>
      </c>
      <c r="Z1676" s="7">
        <f>YEAR(Working_Data[[#This Row],[order_date]])</f>
        <v>2024</v>
      </c>
    </row>
    <row r="1677" spans="1:26" x14ac:dyDescent="0.25">
      <c r="A1677" t="s">
        <v>3404</v>
      </c>
      <c r="B1677" t="s">
        <v>38</v>
      </c>
      <c r="C1677" t="s">
        <v>22</v>
      </c>
      <c r="D1677" t="s">
        <v>77</v>
      </c>
      <c r="E1677" s="1">
        <v>45509</v>
      </c>
      <c r="F1677" t="s">
        <v>3405</v>
      </c>
      <c r="G1677" s="1">
        <v>45364</v>
      </c>
      <c r="H1677" t="s">
        <v>58</v>
      </c>
      <c r="I1677" t="s">
        <v>42</v>
      </c>
      <c r="J1677" t="s">
        <v>49</v>
      </c>
      <c r="K1677">
        <v>1</v>
      </c>
      <c r="L1677" s="3">
        <f>Working_Data[[#This Row],[price2]]/Working_Data[[#This Row],[quantity]]</f>
        <v>613.12</v>
      </c>
      <c r="M1677" s="3">
        <v>613.12</v>
      </c>
      <c r="N1677" t="s">
        <v>50</v>
      </c>
      <c r="O1677">
        <v>3</v>
      </c>
      <c r="P1677" s="1">
        <v>45529</v>
      </c>
      <c r="Q1677">
        <v>124</v>
      </c>
      <c r="R1677" t="s">
        <v>29</v>
      </c>
      <c r="S1677">
        <v>1</v>
      </c>
      <c r="T1677" s="1">
        <v>45846</v>
      </c>
      <c r="U1677" t="s">
        <v>60</v>
      </c>
      <c r="V1677" t="str">
        <f>TEXT(WEEKDAY(Working_Data[[#This Row],[order_date]],1),"DDDD")</f>
        <v>Wednesday</v>
      </c>
      <c r="W1677" t="str">
        <f>TEXT(Working_Data[[#This Row],[order_date]],"mmmm")</f>
        <v>March</v>
      </c>
      <c r="X1677" s="7">
        <f>Working_Data[[#This Row],[last_order_date]]-Working_Data[[#This Row],[signup_date]]</f>
        <v>20</v>
      </c>
      <c r="Y1677" s="7">
        <f>IF(Working_Data[[#This Row],[churned]]="Active",1,0)</f>
        <v>1</v>
      </c>
      <c r="Z1677" s="7">
        <f>YEAR(Working_Data[[#This Row],[order_date]])</f>
        <v>2024</v>
      </c>
    </row>
    <row r="1678" spans="1:26" x14ac:dyDescent="0.25">
      <c r="A1678" t="s">
        <v>3406</v>
      </c>
      <c r="B1678" t="s">
        <v>38</v>
      </c>
      <c r="C1678" t="s">
        <v>22</v>
      </c>
      <c r="D1678" t="s">
        <v>77</v>
      </c>
      <c r="E1678" s="1">
        <v>45545</v>
      </c>
      <c r="F1678" t="s">
        <v>3407</v>
      </c>
      <c r="G1678" s="1">
        <v>45364</v>
      </c>
      <c r="H1678" t="s">
        <v>25</v>
      </c>
      <c r="I1678" t="s">
        <v>48</v>
      </c>
      <c r="J1678" t="s">
        <v>64</v>
      </c>
      <c r="K1678">
        <v>2</v>
      </c>
      <c r="L1678" s="3">
        <f>Working_Data[[#This Row],[price2]]/Working_Data[[#This Row],[quantity]]</f>
        <v>453.26</v>
      </c>
      <c r="M1678" s="3">
        <v>906.52</v>
      </c>
      <c r="N1678" t="s">
        <v>50</v>
      </c>
      <c r="O1678">
        <v>13</v>
      </c>
      <c r="P1678" s="1">
        <v>45790</v>
      </c>
      <c r="Q1678">
        <v>1</v>
      </c>
      <c r="R1678" t="s">
        <v>29</v>
      </c>
      <c r="S1678">
        <v>3</v>
      </c>
      <c r="T1678" s="1">
        <v>45815</v>
      </c>
      <c r="U1678" t="s">
        <v>30</v>
      </c>
      <c r="V1678" t="str">
        <f>TEXT(WEEKDAY(Working_Data[[#This Row],[order_date]],1),"DDDD")</f>
        <v>Wednesday</v>
      </c>
      <c r="W1678" t="str">
        <f>TEXT(Working_Data[[#This Row],[order_date]],"mmmm")</f>
        <v>March</v>
      </c>
      <c r="X1678" s="7">
        <f>Working_Data[[#This Row],[last_order_date]]-Working_Data[[#This Row],[signup_date]]</f>
        <v>245</v>
      </c>
      <c r="Y1678" s="7">
        <f>IF(Working_Data[[#This Row],[churned]]="Active",1,0)</f>
        <v>1</v>
      </c>
      <c r="Z1678" s="7">
        <f>YEAR(Working_Data[[#This Row],[order_date]])</f>
        <v>2024</v>
      </c>
    </row>
    <row r="1679" spans="1:26" x14ac:dyDescent="0.25">
      <c r="A1679" t="s">
        <v>3408</v>
      </c>
      <c r="B1679" t="s">
        <v>45</v>
      </c>
      <c r="C1679" t="s">
        <v>39</v>
      </c>
      <c r="D1679" t="s">
        <v>52</v>
      </c>
      <c r="E1679" s="1">
        <v>45994</v>
      </c>
      <c r="F1679" t="s">
        <v>3409</v>
      </c>
      <c r="G1679" s="1">
        <v>45364</v>
      </c>
      <c r="H1679" t="s">
        <v>25</v>
      </c>
      <c r="I1679" t="s">
        <v>54</v>
      </c>
      <c r="J1679" t="s">
        <v>27</v>
      </c>
      <c r="K1679">
        <v>4</v>
      </c>
      <c r="L1679" s="3">
        <f>Working_Data[[#This Row],[price2]]/Working_Data[[#This Row],[quantity]]</f>
        <v>326.11500000000001</v>
      </c>
      <c r="M1679" s="3">
        <v>1304.46</v>
      </c>
      <c r="N1679" t="s">
        <v>50</v>
      </c>
      <c r="O1679">
        <v>10</v>
      </c>
      <c r="P1679" s="1">
        <v>45851</v>
      </c>
      <c r="Q1679">
        <v>235</v>
      </c>
      <c r="R1679" t="s">
        <v>29</v>
      </c>
      <c r="S1679">
        <v>3</v>
      </c>
      <c r="T1679" s="1">
        <v>45772</v>
      </c>
      <c r="U1679" t="s">
        <v>60</v>
      </c>
      <c r="V1679" t="str">
        <f>TEXT(WEEKDAY(Working_Data[[#This Row],[order_date]],1),"DDDD")</f>
        <v>Wednesday</v>
      </c>
      <c r="W1679" t="str">
        <f>TEXT(Working_Data[[#This Row],[order_date]],"mmmm")</f>
        <v>March</v>
      </c>
      <c r="X1679" s="7">
        <f>Working_Data[[#This Row],[last_order_date]]-Working_Data[[#This Row],[signup_date]]</f>
        <v>-143</v>
      </c>
      <c r="Y1679" s="7">
        <f>IF(Working_Data[[#This Row],[churned]]="Active",1,0)</f>
        <v>1</v>
      </c>
      <c r="Z1679" s="7">
        <f>YEAR(Working_Data[[#This Row],[order_date]])</f>
        <v>2024</v>
      </c>
    </row>
    <row r="1680" spans="1:26" x14ac:dyDescent="0.25">
      <c r="A1680" t="s">
        <v>3410</v>
      </c>
      <c r="B1680" t="s">
        <v>21</v>
      </c>
      <c r="C1680" t="s">
        <v>22</v>
      </c>
      <c r="D1680" t="s">
        <v>32</v>
      </c>
      <c r="E1680" s="1">
        <v>45275</v>
      </c>
      <c r="F1680" t="s">
        <v>3411</v>
      </c>
      <c r="G1680" s="1">
        <v>45364</v>
      </c>
      <c r="H1680" t="s">
        <v>25</v>
      </c>
      <c r="I1680" t="s">
        <v>26</v>
      </c>
      <c r="J1680" t="s">
        <v>49</v>
      </c>
      <c r="K1680">
        <v>5</v>
      </c>
      <c r="L1680" s="3">
        <f>Working_Data[[#This Row],[price2]]/Working_Data[[#This Row],[quantity]]</f>
        <v>168.39400000000001</v>
      </c>
      <c r="M1680" s="3">
        <v>841.97</v>
      </c>
      <c r="N1680" t="s">
        <v>28</v>
      </c>
      <c r="O1680">
        <v>11</v>
      </c>
      <c r="P1680" s="1">
        <v>45684</v>
      </c>
      <c r="Q1680">
        <v>338</v>
      </c>
      <c r="R1680" t="s">
        <v>43</v>
      </c>
      <c r="S1680">
        <v>5</v>
      </c>
      <c r="T1680" s="1">
        <v>45889</v>
      </c>
      <c r="U1680" t="s">
        <v>60</v>
      </c>
      <c r="V1680" t="str">
        <f>TEXT(WEEKDAY(Working_Data[[#This Row],[order_date]],1),"DDDD")</f>
        <v>Wednesday</v>
      </c>
      <c r="W1680" t="str">
        <f>TEXT(Working_Data[[#This Row],[order_date]],"mmmm")</f>
        <v>March</v>
      </c>
      <c r="X1680" s="7">
        <f>Working_Data[[#This Row],[last_order_date]]-Working_Data[[#This Row],[signup_date]]</f>
        <v>409</v>
      </c>
      <c r="Y1680" s="7">
        <f>IF(Working_Data[[#This Row],[churned]]="Active",1,0)</f>
        <v>0</v>
      </c>
      <c r="Z1680" s="7">
        <f>YEAR(Working_Data[[#This Row],[order_date]])</f>
        <v>2024</v>
      </c>
    </row>
    <row r="1681" spans="1:26" x14ac:dyDescent="0.25">
      <c r="A1681" t="s">
        <v>3412</v>
      </c>
      <c r="B1681" t="s">
        <v>38</v>
      </c>
      <c r="C1681" t="s">
        <v>82</v>
      </c>
      <c r="D1681" t="s">
        <v>32</v>
      </c>
      <c r="E1681" s="1">
        <v>45566</v>
      </c>
      <c r="F1681" t="s">
        <v>3413</v>
      </c>
      <c r="G1681" s="1">
        <v>45364</v>
      </c>
      <c r="H1681" t="s">
        <v>34</v>
      </c>
      <c r="I1681" t="s">
        <v>54</v>
      </c>
      <c r="J1681" t="s">
        <v>67</v>
      </c>
      <c r="K1681">
        <v>5</v>
      </c>
      <c r="L1681" s="3">
        <f>Working_Data[[#This Row],[price2]]/Working_Data[[#This Row],[quantity]]</f>
        <v>166.274</v>
      </c>
      <c r="M1681" s="3">
        <v>831.37</v>
      </c>
      <c r="N1681" t="s">
        <v>50</v>
      </c>
      <c r="O1681">
        <v>3</v>
      </c>
      <c r="P1681" s="1">
        <v>45592</v>
      </c>
      <c r="Q1681">
        <v>52</v>
      </c>
      <c r="R1681" t="s">
        <v>29</v>
      </c>
      <c r="S1681">
        <v>4</v>
      </c>
      <c r="T1681" s="1">
        <v>45751</v>
      </c>
      <c r="U1681" t="s">
        <v>30</v>
      </c>
      <c r="V1681" t="str">
        <f>TEXT(WEEKDAY(Working_Data[[#This Row],[order_date]],1),"DDDD")</f>
        <v>Wednesday</v>
      </c>
      <c r="W1681" t="str">
        <f>TEXT(Working_Data[[#This Row],[order_date]],"mmmm")</f>
        <v>March</v>
      </c>
      <c r="X1681" s="7">
        <f>Working_Data[[#This Row],[last_order_date]]-Working_Data[[#This Row],[signup_date]]</f>
        <v>26</v>
      </c>
      <c r="Y1681" s="7">
        <f>IF(Working_Data[[#This Row],[churned]]="Active",1,0)</f>
        <v>1</v>
      </c>
      <c r="Z1681" s="7">
        <f>YEAR(Working_Data[[#This Row],[order_date]])</f>
        <v>2024</v>
      </c>
    </row>
    <row r="1682" spans="1:26" x14ac:dyDescent="0.25">
      <c r="A1682" t="s">
        <v>3414</v>
      </c>
      <c r="B1682" t="s">
        <v>38</v>
      </c>
      <c r="C1682" t="s">
        <v>82</v>
      </c>
      <c r="D1682" t="s">
        <v>56</v>
      </c>
      <c r="E1682" s="1">
        <v>45160</v>
      </c>
      <c r="F1682" t="s">
        <v>3415</v>
      </c>
      <c r="G1682" s="1">
        <v>45364</v>
      </c>
      <c r="H1682" t="s">
        <v>47</v>
      </c>
      <c r="I1682" t="s">
        <v>63</v>
      </c>
      <c r="J1682" t="s">
        <v>64</v>
      </c>
      <c r="K1682">
        <v>1</v>
      </c>
      <c r="L1682" s="3">
        <f>Working_Data[[#This Row],[price2]]/Working_Data[[#This Row],[quantity]]</f>
        <v>552.92999999999995</v>
      </c>
      <c r="M1682" s="3">
        <v>552.92999999999995</v>
      </c>
      <c r="N1682" t="s">
        <v>50</v>
      </c>
      <c r="O1682">
        <v>20</v>
      </c>
      <c r="P1682" s="1">
        <v>45837</v>
      </c>
      <c r="Q1682">
        <v>331</v>
      </c>
      <c r="R1682" t="s">
        <v>29</v>
      </c>
      <c r="S1682">
        <v>4</v>
      </c>
      <c r="T1682" s="1">
        <v>45702</v>
      </c>
      <c r="U1682" t="s">
        <v>36</v>
      </c>
      <c r="V1682" t="str">
        <f>TEXT(WEEKDAY(Working_Data[[#This Row],[order_date]],1),"DDDD")</f>
        <v>Wednesday</v>
      </c>
      <c r="W1682" t="str">
        <f>TEXT(Working_Data[[#This Row],[order_date]],"mmmm")</f>
        <v>March</v>
      </c>
      <c r="X1682" s="7">
        <f>Working_Data[[#This Row],[last_order_date]]-Working_Data[[#This Row],[signup_date]]</f>
        <v>677</v>
      </c>
      <c r="Y1682" s="7">
        <f>IF(Working_Data[[#This Row],[churned]]="Active",1,0)</f>
        <v>1</v>
      </c>
      <c r="Z1682" s="7">
        <f>YEAR(Working_Data[[#This Row],[order_date]])</f>
        <v>2024</v>
      </c>
    </row>
    <row r="1683" spans="1:26" x14ac:dyDescent="0.25">
      <c r="A1683" t="s">
        <v>3416</v>
      </c>
      <c r="B1683" t="s">
        <v>45</v>
      </c>
      <c r="C1683" t="s">
        <v>22</v>
      </c>
      <c r="D1683" t="s">
        <v>52</v>
      </c>
      <c r="E1683" s="1">
        <v>45884</v>
      </c>
      <c r="F1683" t="s">
        <v>3417</v>
      </c>
      <c r="G1683" s="1">
        <v>45365</v>
      </c>
      <c r="H1683" t="s">
        <v>41</v>
      </c>
      <c r="I1683" t="s">
        <v>63</v>
      </c>
      <c r="J1683" t="s">
        <v>49</v>
      </c>
      <c r="K1683">
        <v>1</v>
      </c>
      <c r="L1683" s="3">
        <f>Working_Data[[#This Row],[price2]]/Working_Data[[#This Row],[quantity]]</f>
        <v>326.45</v>
      </c>
      <c r="M1683" s="3">
        <v>326.45</v>
      </c>
      <c r="N1683" t="s">
        <v>50</v>
      </c>
      <c r="O1683">
        <v>34</v>
      </c>
      <c r="P1683" s="1">
        <v>45808</v>
      </c>
      <c r="Q1683">
        <v>102</v>
      </c>
      <c r="R1683" t="s">
        <v>29</v>
      </c>
      <c r="S1683">
        <v>3</v>
      </c>
      <c r="T1683" s="1">
        <v>45717</v>
      </c>
      <c r="U1683" t="s">
        <v>30</v>
      </c>
      <c r="V1683" t="str">
        <f>TEXT(WEEKDAY(Working_Data[[#This Row],[order_date]],1),"DDDD")</f>
        <v>Thursday</v>
      </c>
      <c r="W1683" t="str">
        <f>TEXT(Working_Data[[#This Row],[order_date]],"mmmm")</f>
        <v>March</v>
      </c>
      <c r="X1683" s="7">
        <f>Working_Data[[#This Row],[last_order_date]]-Working_Data[[#This Row],[signup_date]]</f>
        <v>-76</v>
      </c>
      <c r="Y1683" s="7">
        <f>IF(Working_Data[[#This Row],[churned]]="Active",1,0)</f>
        <v>1</v>
      </c>
      <c r="Z1683" s="7">
        <f>YEAR(Working_Data[[#This Row],[order_date]])</f>
        <v>2024</v>
      </c>
    </row>
    <row r="1684" spans="1:26" x14ac:dyDescent="0.25">
      <c r="A1684" t="s">
        <v>3418</v>
      </c>
      <c r="B1684" t="s">
        <v>45</v>
      </c>
      <c r="C1684" t="s">
        <v>22</v>
      </c>
      <c r="D1684" t="s">
        <v>56</v>
      </c>
      <c r="E1684" s="1">
        <v>45565</v>
      </c>
      <c r="F1684" t="s">
        <v>3419</v>
      </c>
      <c r="G1684" s="1">
        <v>45365</v>
      </c>
      <c r="H1684" t="s">
        <v>47</v>
      </c>
      <c r="I1684" t="s">
        <v>48</v>
      </c>
      <c r="J1684" t="s">
        <v>27</v>
      </c>
      <c r="K1684">
        <v>3</v>
      </c>
      <c r="L1684" s="3">
        <f>Working_Data[[#This Row],[price2]]/Working_Data[[#This Row],[quantity]]</f>
        <v>282.1033333333333</v>
      </c>
      <c r="M1684" s="3">
        <v>846.31</v>
      </c>
      <c r="N1684" t="s">
        <v>35</v>
      </c>
      <c r="O1684">
        <v>18</v>
      </c>
      <c r="P1684" s="1">
        <v>45578</v>
      </c>
      <c r="Q1684">
        <v>448</v>
      </c>
      <c r="R1684" t="s">
        <v>29</v>
      </c>
      <c r="S1684">
        <v>5</v>
      </c>
      <c r="T1684" s="1">
        <v>45816</v>
      </c>
      <c r="U1684" t="s">
        <v>36</v>
      </c>
      <c r="V1684" t="str">
        <f>TEXT(WEEKDAY(Working_Data[[#This Row],[order_date]],1),"DDDD")</f>
        <v>Thursday</v>
      </c>
      <c r="W1684" t="str">
        <f>TEXT(Working_Data[[#This Row],[order_date]],"mmmm")</f>
        <v>March</v>
      </c>
      <c r="X1684" s="7">
        <f>Working_Data[[#This Row],[last_order_date]]-Working_Data[[#This Row],[signup_date]]</f>
        <v>13</v>
      </c>
      <c r="Y1684" s="7">
        <f>IF(Working_Data[[#This Row],[churned]]="Active",1,0)</f>
        <v>1</v>
      </c>
      <c r="Z1684" s="7">
        <f>YEAR(Working_Data[[#This Row],[order_date]])</f>
        <v>2024</v>
      </c>
    </row>
    <row r="1685" spans="1:26" x14ac:dyDescent="0.25">
      <c r="A1685" t="s">
        <v>3420</v>
      </c>
      <c r="B1685" t="s">
        <v>21</v>
      </c>
      <c r="C1685" t="s">
        <v>82</v>
      </c>
      <c r="D1685" t="s">
        <v>23</v>
      </c>
      <c r="E1685" s="1">
        <v>45623</v>
      </c>
      <c r="F1685" t="s">
        <v>3421</v>
      </c>
      <c r="G1685" s="1">
        <v>45365</v>
      </c>
      <c r="H1685" t="s">
        <v>41</v>
      </c>
      <c r="I1685" t="s">
        <v>48</v>
      </c>
      <c r="J1685" t="s">
        <v>27</v>
      </c>
      <c r="K1685">
        <v>4</v>
      </c>
      <c r="L1685" s="3">
        <f>Working_Data[[#This Row],[price2]]/Working_Data[[#This Row],[quantity]]</f>
        <v>188.535</v>
      </c>
      <c r="M1685" s="3">
        <v>754.14</v>
      </c>
      <c r="N1685" t="s">
        <v>28</v>
      </c>
      <c r="O1685">
        <v>49</v>
      </c>
      <c r="P1685" s="1">
        <v>45720</v>
      </c>
      <c r="Q1685">
        <v>89</v>
      </c>
      <c r="R1685" t="s">
        <v>43</v>
      </c>
      <c r="S1685">
        <v>4</v>
      </c>
      <c r="T1685" s="1">
        <v>45890</v>
      </c>
      <c r="U1685" t="s">
        <v>36</v>
      </c>
      <c r="V1685" t="str">
        <f>TEXT(WEEKDAY(Working_Data[[#This Row],[order_date]],1),"DDDD")</f>
        <v>Thursday</v>
      </c>
      <c r="W1685" t="str">
        <f>TEXT(Working_Data[[#This Row],[order_date]],"mmmm")</f>
        <v>March</v>
      </c>
      <c r="X1685" s="7">
        <f>Working_Data[[#This Row],[last_order_date]]-Working_Data[[#This Row],[signup_date]]</f>
        <v>97</v>
      </c>
      <c r="Y1685" s="7">
        <f>IF(Working_Data[[#This Row],[churned]]="Active",1,0)</f>
        <v>0</v>
      </c>
      <c r="Z1685" s="7">
        <f>YEAR(Working_Data[[#This Row],[order_date]])</f>
        <v>2024</v>
      </c>
    </row>
    <row r="1686" spans="1:26" x14ac:dyDescent="0.25">
      <c r="A1686" t="s">
        <v>3422</v>
      </c>
      <c r="B1686" t="s">
        <v>45</v>
      </c>
      <c r="C1686" t="s">
        <v>39</v>
      </c>
      <c r="D1686" t="s">
        <v>32</v>
      </c>
      <c r="E1686" s="1">
        <v>45636</v>
      </c>
      <c r="F1686" t="s">
        <v>3423</v>
      </c>
      <c r="G1686" s="1">
        <v>45365</v>
      </c>
      <c r="H1686" t="s">
        <v>47</v>
      </c>
      <c r="I1686" t="s">
        <v>26</v>
      </c>
      <c r="J1686" t="s">
        <v>59</v>
      </c>
      <c r="K1686">
        <v>4</v>
      </c>
      <c r="L1686" s="3">
        <f>Working_Data[[#This Row],[price2]]/Working_Data[[#This Row],[quantity]]</f>
        <v>275.04500000000002</v>
      </c>
      <c r="M1686" s="3">
        <v>1100.18</v>
      </c>
      <c r="N1686" t="s">
        <v>28</v>
      </c>
      <c r="O1686">
        <v>12</v>
      </c>
      <c r="P1686" s="1">
        <v>45841</v>
      </c>
      <c r="Q1686">
        <v>368</v>
      </c>
      <c r="R1686" t="s">
        <v>29</v>
      </c>
      <c r="S1686">
        <v>5</v>
      </c>
      <c r="T1686" s="1">
        <v>45865</v>
      </c>
      <c r="U1686" t="s">
        <v>60</v>
      </c>
      <c r="V1686" t="str">
        <f>TEXT(WEEKDAY(Working_Data[[#This Row],[order_date]],1),"DDDD")</f>
        <v>Thursday</v>
      </c>
      <c r="W1686" t="str">
        <f>TEXT(Working_Data[[#This Row],[order_date]],"mmmm")</f>
        <v>March</v>
      </c>
      <c r="X1686" s="7">
        <f>Working_Data[[#This Row],[last_order_date]]-Working_Data[[#This Row],[signup_date]]</f>
        <v>205</v>
      </c>
      <c r="Y1686" s="7">
        <f>IF(Working_Data[[#This Row],[churned]]="Active",1,0)</f>
        <v>1</v>
      </c>
      <c r="Z1686" s="7">
        <f>YEAR(Working_Data[[#This Row],[order_date]])</f>
        <v>2024</v>
      </c>
    </row>
    <row r="1687" spans="1:26" x14ac:dyDescent="0.25">
      <c r="A1687" t="s">
        <v>3424</v>
      </c>
      <c r="B1687" t="s">
        <v>21</v>
      </c>
      <c r="C1687" t="s">
        <v>22</v>
      </c>
      <c r="D1687" t="s">
        <v>52</v>
      </c>
      <c r="E1687" s="1">
        <v>45466</v>
      </c>
      <c r="F1687" t="s">
        <v>3425</v>
      </c>
      <c r="G1687" s="1">
        <v>45365</v>
      </c>
      <c r="H1687" t="s">
        <v>58</v>
      </c>
      <c r="I1687" t="s">
        <v>63</v>
      </c>
      <c r="J1687" t="s">
        <v>64</v>
      </c>
      <c r="K1687">
        <v>4</v>
      </c>
      <c r="L1687" s="3">
        <f>Working_Data[[#This Row],[price2]]/Working_Data[[#This Row],[quantity]]</f>
        <v>263.14499999999998</v>
      </c>
      <c r="M1687" s="3">
        <v>1052.58</v>
      </c>
      <c r="N1687" t="s">
        <v>50</v>
      </c>
      <c r="O1687">
        <v>47</v>
      </c>
      <c r="P1687" s="1">
        <v>45643</v>
      </c>
      <c r="Q1687">
        <v>75</v>
      </c>
      <c r="R1687" t="s">
        <v>43</v>
      </c>
      <c r="S1687">
        <v>5</v>
      </c>
      <c r="T1687" s="1">
        <v>45767</v>
      </c>
      <c r="U1687" t="s">
        <v>36</v>
      </c>
      <c r="V1687" t="str">
        <f>TEXT(WEEKDAY(Working_Data[[#This Row],[order_date]],1),"DDDD")</f>
        <v>Thursday</v>
      </c>
      <c r="W1687" t="str">
        <f>TEXT(Working_Data[[#This Row],[order_date]],"mmmm")</f>
        <v>March</v>
      </c>
      <c r="X1687" s="7">
        <f>Working_Data[[#This Row],[last_order_date]]-Working_Data[[#This Row],[signup_date]]</f>
        <v>177</v>
      </c>
      <c r="Y1687" s="7">
        <f>IF(Working_Data[[#This Row],[churned]]="Active",1,0)</f>
        <v>0</v>
      </c>
      <c r="Z1687" s="7">
        <f>YEAR(Working_Data[[#This Row],[order_date]])</f>
        <v>2024</v>
      </c>
    </row>
    <row r="1688" spans="1:26" x14ac:dyDescent="0.25">
      <c r="A1688" t="s">
        <v>3426</v>
      </c>
      <c r="B1688" t="s">
        <v>45</v>
      </c>
      <c r="C1688" t="s">
        <v>22</v>
      </c>
      <c r="D1688" t="s">
        <v>32</v>
      </c>
      <c r="E1688" s="1">
        <v>45650</v>
      </c>
      <c r="F1688" t="s">
        <v>3427</v>
      </c>
      <c r="G1688" s="1">
        <v>45365</v>
      </c>
      <c r="H1688" t="s">
        <v>47</v>
      </c>
      <c r="I1688" t="s">
        <v>26</v>
      </c>
      <c r="J1688" t="s">
        <v>67</v>
      </c>
      <c r="K1688">
        <v>5</v>
      </c>
      <c r="L1688" s="3">
        <f>Working_Data[[#This Row],[price2]]/Working_Data[[#This Row],[quantity]]</f>
        <v>121.434</v>
      </c>
      <c r="M1688" s="3">
        <v>607.16999999999996</v>
      </c>
      <c r="N1688" t="s">
        <v>50</v>
      </c>
      <c r="O1688">
        <v>10</v>
      </c>
      <c r="P1688" s="1">
        <v>45646</v>
      </c>
      <c r="Q1688">
        <v>293</v>
      </c>
      <c r="R1688" t="s">
        <v>29</v>
      </c>
      <c r="S1688">
        <v>3</v>
      </c>
      <c r="T1688" s="1">
        <v>45485</v>
      </c>
      <c r="U1688" t="s">
        <v>36</v>
      </c>
      <c r="V1688" t="str">
        <f>TEXT(WEEKDAY(Working_Data[[#This Row],[order_date]],1),"DDDD")</f>
        <v>Thursday</v>
      </c>
      <c r="W1688" t="str">
        <f>TEXT(Working_Data[[#This Row],[order_date]],"mmmm")</f>
        <v>March</v>
      </c>
      <c r="X1688" s="7">
        <f>Working_Data[[#This Row],[last_order_date]]-Working_Data[[#This Row],[signup_date]]</f>
        <v>-4</v>
      </c>
      <c r="Y1688" s="7">
        <f>IF(Working_Data[[#This Row],[churned]]="Active",1,0)</f>
        <v>1</v>
      </c>
      <c r="Z1688" s="7">
        <f>YEAR(Working_Data[[#This Row],[order_date]])</f>
        <v>2024</v>
      </c>
    </row>
    <row r="1689" spans="1:26" x14ac:dyDescent="0.25">
      <c r="A1689" t="s">
        <v>3428</v>
      </c>
      <c r="B1689" t="s">
        <v>21</v>
      </c>
      <c r="C1689" t="s">
        <v>39</v>
      </c>
      <c r="D1689" t="s">
        <v>32</v>
      </c>
      <c r="E1689" s="1">
        <v>45437</v>
      </c>
      <c r="F1689" t="s">
        <v>3429</v>
      </c>
      <c r="G1689" s="1">
        <v>45365</v>
      </c>
      <c r="H1689" t="s">
        <v>41</v>
      </c>
      <c r="I1689" t="s">
        <v>42</v>
      </c>
      <c r="J1689" t="s">
        <v>27</v>
      </c>
      <c r="K1689">
        <v>4</v>
      </c>
      <c r="L1689" s="3">
        <f>Working_Data[[#This Row],[price2]]/Working_Data[[#This Row],[quantity]]</f>
        <v>229.62</v>
      </c>
      <c r="M1689" s="3">
        <v>918.48</v>
      </c>
      <c r="N1689" t="s">
        <v>28</v>
      </c>
      <c r="O1689">
        <v>42</v>
      </c>
      <c r="P1689" s="1">
        <v>45608</v>
      </c>
      <c r="Q1689">
        <v>99</v>
      </c>
      <c r="R1689" t="s">
        <v>43</v>
      </c>
      <c r="S1689">
        <v>3</v>
      </c>
      <c r="T1689" s="1">
        <v>45607</v>
      </c>
      <c r="U1689" t="s">
        <v>30</v>
      </c>
      <c r="V1689" t="str">
        <f>TEXT(WEEKDAY(Working_Data[[#This Row],[order_date]],1),"DDDD")</f>
        <v>Thursday</v>
      </c>
      <c r="W1689" t="str">
        <f>TEXT(Working_Data[[#This Row],[order_date]],"mmmm")</f>
        <v>March</v>
      </c>
      <c r="X1689" s="7">
        <f>Working_Data[[#This Row],[last_order_date]]-Working_Data[[#This Row],[signup_date]]</f>
        <v>171</v>
      </c>
      <c r="Y1689" s="7">
        <f>IF(Working_Data[[#This Row],[churned]]="Active",1,0)</f>
        <v>0</v>
      </c>
      <c r="Z1689" s="7">
        <f>YEAR(Working_Data[[#This Row],[order_date]])</f>
        <v>2024</v>
      </c>
    </row>
    <row r="1690" spans="1:26" x14ac:dyDescent="0.25">
      <c r="A1690" t="s">
        <v>3430</v>
      </c>
      <c r="B1690" t="s">
        <v>38</v>
      </c>
      <c r="C1690" t="s">
        <v>82</v>
      </c>
      <c r="D1690" t="s">
        <v>52</v>
      </c>
      <c r="E1690" s="1">
        <v>45148</v>
      </c>
      <c r="F1690" t="s">
        <v>3431</v>
      </c>
      <c r="G1690" s="1">
        <v>45365</v>
      </c>
      <c r="H1690" t="s">
        <v>58</v>
      </c>
      <c r="I1690" t="s">
        <v>42</v>
      </c>
      <c r="J1690" t="s">
        <v>27</v>
      </c>
      <c r="K1690">
        <v>1</v>
      </c>
      <c r="L1690" s="3">
        <f>Working_Data[[#This Row],[price2]]/Working_Data[[#This Row],[quantity]]</f>
        <v>1477.97</v>
      </c>
      <c r="M1690" s="3">
        <v>1477.97</v>
      </c>
      <c r="N1690" t="s">
        <v>28</v>
      </c>
      <c r="O1690">
        <v>38</v>
      </c>
      <c r="P1690" s="1">
        <v>45904</v>
      </c>
      <c r="Q1690">
        <v>154</v>
      </c>
      <c r="R1690" t="s">
        <v>43</v>
      </c>
      <c r="S1690">
        <v>2</v>
      </c>
      <c r="T1690" s="1">
        <v>45606</v>
      </c>
      <c r="U1690" t="s">
        <v>60</v>
      </c>
      <c r="V1690" t="str">
        <f>TEXT(WEEKDAY(Working_Data[[#This Row],[order_date]],1),"DDDD")</f>
        <v>Thursday</v>
      </c>
      <c r="W1690" t="str">
        <f>TEXT(Working_Data[[#This Row],[order_date]],"mmmm")</f>
        <v>March</v>
      </c>
      <c r="X1690" s="7">
        <f>Working_Data[[#This Row],[last_order_date]]-Working_Data[[#This Row],[signup_date]]</f>
        <v>756</v>
      </c>
      <c r="Y1690" s="7">
        <f>IF(Working_Data[[#This Row],[churned]]="Active",1,0)</f>
        <v>0</v>
      </c>
      <c r="Z1690" s="7">
        <f>YEAR(Working_Data[[#This Row],[order_date]])</f>
        <v>2024</v>
      </c>
    </row>
    <row r="1691" spans="1:26" x14ac:dyDescent="0.25">
      <c r="A1691" t="s">
        <v>3432</v>
      </c>
      <c r="B1691" t="s">
        <v>21</v>
      </c>
      <c r="C1691" t="s">
        <v>82</v>
      </c>
      <c r="D1691" t="s">
        <v>23</v>
      </c>
      <c r="E1691" s="1">
        <v>45469</v>
      </c>
      <c r="F1691" t="s">
        <v>3433</v>
      </c>
      <c r="G1691" s="1">
        <v>45366</v>
      </c>
      <c r="H1691" t="s">
        <v>47</v>
      </c>
      <c r="I1691" t="s">
        <v>63</v>
      </c>
      <c r="J1691" t="s">
        <v>67</v>
      </c>
      <c r="K1691">
        <v>3</v>
      </c>
      <c r="L1691" s="3">
        <f>Working_Data[[#This Row],[price2]]/Working_Data[[#This Row],[quantity]]</f>
        <v>440.19</v>
      </c>
      <c r="M1691" s="3">
        <v>1320.57</v>
      </c>
      <c r="N1691" t="s">
        <v>35</v>
      </c>
      <c r="O1691">
        <v>46</v>
      </c>
      <c r="P1691" s="1">
        <v>45774</v>
      </c>
      <c r="Q1691">
        <v>273</v>
      </c>
      <c r="R1691" t="s">
        <v>29</v>
      </c>
      <c r="S1691">
        <v>1</v>
      </c>
      <c r="T1691" s="1">
        <v>45363</v>
      </c>
      <c r="U1691" t="s">
        <v>30</v>
      </c>
      <c r="V1691" t="str">
        <f>TEXT(WEEKDAY(Working_Data[[#This Row],[order_date]],1),"DDDD")</f>
        <v>Friday</v>
      </c>
      <c r="W1691" t="str">
        <f>TEXT(Working_Data[[#This Row],[order_date]],"mmmm")</f>
        <v>March</v>
      </c>
      <c r="X1691" s="7">
        <f>Working_Data[[#This Row],[last_order_date]]-Working_Data[[#This Row],[signup_date]]</f>
        <v>305</v>
      </c>
      <c r="Y1691" s="7">
        <f>IF(Working_Data[[#This Row],[churned]]="Active",1,0)</f>
        <v>1</v>
      </c>
      <c r="Z1691" s="7">
        <f>YEAR(Working_Data[[#This Row],[order_date]])</f>
        <v>2024</v>
      </c>
    </row>
    <row r="1692" spans="1:26" x14ac:dyDescent="0.25">
      <c r="A1692" t="s">
        <v>3434</v>
      </c>
      <c r="B1692" t="s">
        <v>21</v>
      </c>
      <c r="C1692" t="s">
        <v>82</v>
      </c>
      <c r="D1692" t="s">
        <v>77</v>
      </c>
      <c r="E1692" s="1">
        <v>45224</v>
      </c>
      <c r="F1692" t="s">
        <v>3435</v>
      </c>
      <c r="G1692" s="1">
        <v>45366</v>
      </c>
      <c r="H1692" t="s">
        <v>34</v>
      </c>
      <c r="I1692" t="s">
        <v>63</v>
      </c>
      <c r="J1692" t="s">
        <v>67</v>
      </c>
      <c r="K1692">
        <v>3</v>
      </c>
      <c r="L1692" s="3">
        <f>Working_Data[[#This Row],[price2]]/Working_Data[[#This Row],[quantity]]</f>
        <v>451.91666666666669</v>
      </c>
      <c r="M1692" s="3">
        <v>1355.75</v>
      </c>
      <c r="N1692" t="s">
        <v>50</v>
      </c>
      <c r="O1692">
        <v>21</v>
      </c>
      <c r="P1692" s="1">
        <v>45617</v>
      </c>
      <c r="Q1692">
        <v>161</v>
      </c>
      <c r="R1692" t="s">
        <v>43</v>
      </c>
      <c r="S1692">
        <v>3</v>
      </c>
      <c r="T1692" s="1">
        <v>45713</v>
      </c>
      <c r="U1692" t="s">
        <v>30</v>
      </c>
      <c r="V1692" t="str">
        <f>TEXT(WEEKDAY(Working_Data[[#This Row],[order_date]],1),"DDDD")</f>
        <v>Friday</v>
      </c>
      <c r="W1692" t="str">
        <f>TEXT(Working_Data[[#This Row],[order_date]],"mmmm")</f>
        <v>March</v>
      </c>
      <c r="X1692" s="7">
        <f>Working_Data[[#This Row],[last_order_date]]-Working_Data[[#This Row],[signup_date]]</f>
        <v>393</v>
      </c>
      <c r="Y1692" s="7">
        <f>IF(Working_Data[[#This Row],[churned]]="Active",1,0)</f>
        <v>0</v>
      </c>
      <c r="Z1692" s="7">
        <f>YEAR(Working_Data[[#This Row],[order_date]])</f>
        <v>2024</v>
      </c>
    </row>
    <row r="1693" spans="1:26" x14ac:dyDescent="0.25">
      <c r="A1693" t="s">
        <v>3436</v>
      </c>
      <c r="B1693" t="s">
        <v>21</v>
      </c>
      <c r="C1693" t="s">
        <v>82</v>
      </c>
      <c r="D1693" t="s">
        <v>32</v>
      </c>
      <c r="E1693" s="1">
        <v>45583</v>
      </c>
      <c r="F1693" t="s">
        <v>3437</v>
      </c>
      <c r="G1693" s="1">
        <v>45366</v>
      </c>
      <c r="H1693" t="s">
        <v>34</v>
      </c>
      <c r="I1693" t="s">
        <v>54</v>
      </c>
      <c r="J1693" t="s">
        <v>27</v>
      </c>
      <c r="K1693">
        <v>2</v>
      </c>
      <c r="L1693" s="3">
        <f>Working_Data[[#This Row],[price2]]/Working_Data[[#This Row],[quantity]]</f>
        <v>546.26499999999999</v>
      </c>
      <c r="M1693" s="3">
        <v>1092.53</v>
      </c>
      <c r="N1693" t="s">
        <v>50</v>
      </c>
      <c r="O1693">
        <v>19</v>
      </c>
      <c r="P1693" s="1">
        <v>45749</v>
      </c>
      <c r="Q1693">
        <v>500</v>
      </c>
      <c r="R1693" t="s">
        <v>29</v>
      </c>
      <c r="S1693">
        <v>1</v>
      </c>
      <c r="T1693" s="1">
        <v>45361</v>
      </c>
      <c r="U1693" t="s">
        <v>60</v>
      </c>
      <c r="V1693" t="str">
        <f>TEXT(WEEKDAY(Working_Data[[#This Row],[order_date]],1),"DDDD")</f>
        <v>Friday</v>
      </c>
      <c r="W1693" t="str">
        <f>TEXT(Working_Data[[#This Row],[order_date]],"mmmm")</f>
        <v>March</v>
      </c>
      <c r="X1693" s="7">
        <f>Working_Data[[#This Row],[last_order_date]]-Working_Data[[#This Row],[signup_date]]</f>
        <v>166</v>
      </c>
      <c r="Y1693" s="7">
        <f>IF(Working_Data[[#This Row],[churned]]="Active",1,0)</f>
        <v>1</v>
      </c>
      <c r="Z1693" s="7">
        <f>YEAR(Working_Data[[#This Row],[order_date]])</f>
        <v>2024</v>
      </c>
    </row>
    <row r="1694" spans="1:26" x14ac:dyDescent="0.25">
      <c r="A1694" t="s">
        <v>3438</v>
      </c>
      <c r="B1694" t="s">
        <v>21</v>
      </c>
      <c r="C1694" t="s">
        <v>39</v>
      </c>
      <c r="D1694" t="s">
        <v>56</v>
      </c>
      <c r="E1694" s="1">
        <v>45460</v>
      </c>
      <c r="F1694" t="s">
        <v>3439</v>
      </c>
      <c r="G1694" s="1">
        <v>45366</v>
      </c>
      <c r="H1694" t="s">
        <v>34</v>
      </c>
      <c r="I1694" t="s">
        <v>26</v>
      </c>
      <c r="J1694" t="s">
        <v>59</v>
      </c>
      <c r="K1694">
        <v>5</v>
      </c>
      <c r="L1694" s="3">
        <f>Working_Data[[#This Row],[price2]]/Working_Data[[#This Row],[quantity]]</f>
        <v>246.63000000000002</v>
      </c>
      <c r="M1694" s="3">
        <v>1233.1500000000001</v>
      </c>
      <c r="N1694" t="s">
        <v>28</v>
      </c>
      <c r="O1694">
        <v>25</v>
      </c>
      <c r="P1694" s="1">
        <v>45933</v>
      </c>
      <c r="Q1694">
        <v>347</v>
      </c>
      <c r="R1694" t="s">
        <v>29</v>
      </c>
      <c r="S1694">
        <v>4</v>
      </c>
      <c r="T1694" s="1">
        <v>45694</v>
      </c>
      <c r="U1694" t="s">
        <v>30</v>
      </c>
      <c r="V1694" t="str">
        <f>TEXT(WEEKDAY(Working_Data[[#This Row],[order_date]],1),"DDDD")</f>
        <v>Friday</v>
      </c>
      <c r="W1694" t="str">
        <f>TEXT(Working_Data[[#This Row],[order_date]],"mmmm")</f>
        <v>March</v>
      </c>
      <c r="X1694" s="7">
        <f>Working_Data[[#This Row],[last_order_date]]-Working_Data[[#This Row],[signup_date]]</f>
        <v>473</v>
      </c>
      <c r="Y1694" s="7">
        <f>IF(Working_Data[[#This Row],[churned]]="Active",1,0)</f>
        <v>1</v>
      </c>
      <c r="Z1694" s="7">
        <f>YEAR(Working_Data[[#This Row],[order_date]])</f>
        <v>2024</v>
      </c>
    </row>
    <row r="1695" spans="1:26" x14ac:dyDescent="0.25">
      <c r="A1695" t="s">
        <v>3440</v>
      </c>
      <c r="B1695" t="s">
        <v>38</v>
      </c>
      <c r="C1695" t="s">
        <v>82</v>
      </c>
      <c r="D1695" t="s">
        <v>77</v>
      </c>
      <c r="E1695" s="1">
        <v>45646</v>
      </c>
      <c r="F1695" t="s">
        <v>3441</v>
      </c>
      <c r="G1695" s="1">
        <v>45366</v>
      </c>
      <c r="H1695" t="s">
        <v>25</v>
      </c>
      <c r="I1695" t="s">
        <v>63</v>
      </c>
      <c r="J1695" t="s">
        <v>27</v>
      </c>
      <c r="K1695">
        <v>2</v>
      </c>
      <c r="L1695" s="3">
        <f>Working_Data[[#This Row],[price2]]/Working_Data[[#This Row],[quantity]]</f>
        <v>660.66499999999996</v>
      </c>
      <c r="M1695" s="3">
        <v>1321.33</v>
      </c>
      <c r="N1695" t="s">
        <v>35</v>
      </c>
      <c r="O1695">
        <v>33</v>
      </c>
      <c r="P1695" s="1">
        <v>45774</v>
      </c>
      <c r="Q1695">
        <v>160</v>
      </c>
      <c r="R1695" t="s">
        <v>43</v>
      </c>
      <c r="S1695">
        <v>2</v>
      </c>
      <c r="T1695" s="1">
        <v>45554</v>
      </c>
      <c r="U1695" t="s">
        <v>60</v>
      </c>
      <c r="V1695" t="str">
        <f>TEXT(WEEKDAY(Working_Data[[#This Row],[order_date]],1),"DDDD")</f>
        <v>Friday</v>
      </c>
      <c r="W1695" t="str">
        <f>TEXT(Working_Data[[#This Row],[order_date]],"mmmm")</f>
        <v>March</v>
      </c>
      <c r="X1695" s="7">
        <f>Working_Data[[#This Row],[last_order_date]]-Working_Data[[#This Row],[signup_date]]</f>
        <v>128</v>
      </c>
      <c r="Y1695" s="7">
        <f>IF(Working_Data[[#This Row],[churned]]="Active",1,0)</f>
        <v>0</v>
      </c>
      <c r="Z1695" s="7">
        <f>YEAR(Working_Data[[#This Row],[order_date]])</f>
        <v>2024</v>
      </c>
    </row>
    <row r="1696" spans="1:26" x14ac:dyDescent="0.25">
      <c r="A1696" t="s">
        <v>3442</v>
      </c>
      <c r="B1696" t="s">
        <v>45</v>
      </c>
      <c r="C1696" t="s">
        <v>22</v>
      </c>
      <c r="D1696" t="s">
        <v>52</v>
      </c>
      <c r="E1696" s="1">
        <v>45696</v>
      </c>
      <c r="F1696" t="s">
        <v>3443</v>
      </c>
      <c r="G1696" s="1">
        <v>45366</v>
      </c>
      <c r="H1696" t="s">
        <v>47</v>
      </c>
      <c r="I1696" t="s">
        <v>54</v>
      </c>
      <c r="J1696" t="s">
        <v>64</v>
      </c>
      <c r="K1696">
        <v>3</v>
      </c>
      <c r="L1696" s="3">
        <f>Working_Data[[#This Row],[price2]]/Working_Data[[#This Row],[quantity]]</f>
        <v>213.04999999999998</v>
      </c>
      <c r="M1696" s="3">
        <v>639.15</v>
      </c>
      <c r="N1696" t="s">
        <v>50</v>
      </c>
      <c r="O1696">
        <v>13</v>
      </c>
      <c r="P1696" s="1">
        <v>45721</v>
      </c>
      <c r="Q1696">
        <v>328</v>
      </c>
      <c r="R1696" t="s">
        <v>29</v>
      </c>
      <c r="S1696">
        <v>2</v>
      </c>
      <c r="T1696" s="1">
        <v>45823</v>
      </c>
      <c r="U1696" t="s">
        <v>60</v>
      </c>
      <c r="V1696" t="str">
        <f>TEXT(WEEKDAY(Working_Data[[#This Row],[order_date]],1),"DDDD")</f>
        <v>Friday</v>
      </c>
      <c r="W1696" t="str">
        <f>TEXT(Working_Data[[#This Row],[order_date]],"mmmm")</f>
        <v>March</v>
      </c>
      <c r="X1696" s="7">
        <f>Working_Data[[#This Row],[last_order_date]]-Working_Data[[#This Row],[signup_date]]</f>
        <v>25</v>
      </c>
      <c r="Y1696" s="7">
        <f>IF(Working_Data[[#This Row],[churned]]="Active",1,0)</f>
        <v>1</v>
      </c>
      <c r="Z1696" s="7">
        <f>YEAR(Working_Data[[#This Row],[order_date]])</f>
        <v>2024</v>
      </c>
    </row>
    <row r="1697" spans="1:26" x14ac:dyDescent="0.25">
      <c r="A1697" t="s">
        <v>3444</v>
      </c>
      <c r="B1697" t="s">
        <v>45</v>
      </c>
      <c r="C1697" t="s">
        <v>82</v>
      </c>
      <c r="D1697" t="s">
        <v>52</v>
      </c>
      <c r="E1697" s="1">
        <v>45753</v>
      </c>
      <c r="F1697" t="s">
        <v>3445</v>
      </c>
      <c r="G1697" s="1">
        <v>45366</v>
      </c>
      <c r="H1697" t="s">
        <v>41</v>
      </c>
      <c r="I1697" t="s">
        <v>54</v>
      </c>
      <c r="J1697" t="s">
        <v>64</v>
      </c>
      <c r="K1697">
        <v>4</v>
      </c>
      <c r="L1697" s="3">
        <f>Working_Data[[#This Row],[price2]]/Working_Data[[#This Row],[quantity]]</f>
        <v>87.797499999999999</v>
      </c>
      <c r="M1697" s="3">
        <v>351.19</v>
      </c>
      <c r="N1697" t="s">
        <v>50</v>
      </c>
      <c r="O1697">
        <v>37</v>
      </c>
      <c r="P1697" s="1">
        <v>45485</v>
      </c>
      <c r="Q1697">
        <v>369</v>
      </c>
      <c r="R1697" t="s">
        <v>29</v>
      </c>
      <c r="S1697">
        <v>3</v>
      </c>
      <c r="T1697" s="1">
        <v>45660</v>
      </c>
      <c r="U1697" t="s">
        <v>36</v>
      </c>
      <c r="V1697" t="str">
        <f>TEXT(WEEKDAY(Working_Data[[#This Row],[order_date]],1),"DDDD")</f>
        <v>Friday</v>
      </c>
      <c r="W1697" t="str">
        <f>TEXT(Working_Data[[#This Row],[order_date]],"mmmm")</f>
        <v>March</v>
      </c>
      <c r="X1697" s="7">
        <f>Working_Data[[#This Row],[last_order_date]]-Working_Data[[#This Row],[signup_date]]</f>
        <v>-268</v>
      </c>
      <c r="Y1697" s="7">
        <f>IF(Working_Data[[#This Row],[churned]]="Active",1,0)</f>
        <v>1</v>
      </c>
      <c r="Z1697" s="7">
        <f>YEAR(Working_Data[[#This Row],[order_date]])</f>
        <v>2024</v>
      </c>
    </row>
    <row r="1698" spans="1:26" x14ac:dyDescent="0.25">
      <c r="A1698" t="s">
        <v>3446</v>
      </c>
      <c r="B1698" t="s">
        <v>21</v>
      </c>
      <c r="C1698" t="s">
        <v>22</v>
      </c>
      <c r="D1698" t="s">
        <v>52</v>
      </c>
      <c r="E1698" s="1">
        <v>45506</v>
      </c>
      <c r="F1698" t="s">
        <v>3447</v>
      </c>
      <c r="G1698" s="1">
        <v>45366</v>
      </c>
      <c r="H1698" t="s">
        <v>58</v>
      </c>
      <c r="I1698" t="s">
        <v>54</v>
      </c>
      <c r="J1698" t="s">
        <v>64</v>
      </c>
      <c r="K1698">
        <v>5</v>
      </c>
      <c r="L1698" s="3">
        <f>Working_Data[[#This Row],[price2]]/Working_Data[[#This Row],[quantity]]</f>
        <v>21.758000000000003</v>
      </c>
      <c r="M1698" s="3">
        <v>108.79</v>
      </c>
      <c r="N1698" t="s">
        <v>50</v>
      </c>
      <c r="O1698">
        <v>41</v>
      </c>
      <c r="P1698" s="1">
        <v>45783</v>
      </c>
      <c r="Q1698">
        <v>290</v>
      </c>
      <c r="R1698" t="s">
        <v>29</v>
      </c>
      <c r="S1698">
        <v>2</v>
      </c>
      <c r="T1698" s="1">
        <v>45680</v>
      </c>
      <c r="U1698" t="s">
        <v>30</v>
      </c>
      <c r="V1698" t="str">
        <f>TEXT(WEEKDAY(Working_Data[[#This Row],[order_date]],1),"DDDD")</f>
        <v>Friday</v>
      </c>
      <c r="W1698" t="str">
        <f>TEXT(Working_Data[[#This Row],[order_date]],"mmmm")</f>
        <v>March</v>
      </c>
      <c r="X1698" s="7">
        <f>Working_Data[[#This Row],[last_order_date]]-Working_Data[[#This Row],[signup_date]]</f>
        <v>277</v>
      </c>
      <c r="Y1698" s="7">
        <f>IF(Working_Data[[#This Row],[churned]]="Active",1,0)</f>
        <v>1</v>
      </c>
      <c r="Z1698" s="7">
        <f>YEAR(Working_Data[[#This Row],[order_date]])</f>
        <v>2024</v>
      </c>
    </row>
    <row r="1699" spans="1:26" x14ac:dyDescent="0.25">
      <c r="A1699" t="s">
        <v>3448</v>
      </c>
      <c r="B1699" t="s">
        <v>45</v>
      </c>
      <c r="C1699" t="s">
        <v>82</v>
      </c>
      <c r="D1699" t="s">
        <v>56</v>
      </c>
      <c r="E1699" s="1">
        <v>45477</v>
      </c>
      <c r="F1699" t="s">
        <v>3449</v>
      </c>
      <c r="G1699" s="1">
        <v>45367</v>
      </c>
      <c r="H1699" t="s">
        <v>47</v>
      </c>
      <c r="I1699" t="s">
        <v>54</v>
      </c>
      <c r="J1699" t="s">
        <v>49</v>
      </c>
      <c r="K1699">
        <v>2</v>
      </c>
      <c r="L1699" s="3">
        <f>Working_Data[[#This Row],[price2]]/Working_Data[[#This Row],[quantity]]</f>
        <v>687.61</v>
      </c>
      <c r="M1699" s="3">
        <v>1375.22</v>
      </c>
      <c r="N1699" t="s">
        <v>28</v>
      </c>
      <c r="O1699">
        <v>8</v>
      </c>
      <c r="P1699" s="1">
        <v>45637</v>
      </c>
      <c r="Q1699">
        <v>27</v>
      </c>
      <c r="R1699" t="s">
        <v>29</v>
      </c>
      <c r="S1699">
        <v>3</v>
      </c>
      <c r="T1699" s="1">
        <v>45859</v>
      </c>
      <c r="U1699" t="s">
        <v>60</v>
      </c>
      <c r="V1699" t="str">
        <f>TEXT(WEEKDAY(Working_Data[[#This Row],[order_date]],1),"DDDD")</f>
        <v>Saturday</v>
      </c>
      <c r="W1699" t="str">
        <f>TEXT(Working_Data[[#This Row],[order_date]],"mmmm")</f>
        <v>March</v>
      </c>
      <c r="X1699" s="7">
        <f>Working_Data[[#This Row],[last_order_date]]-Working_Data[[#This Row],[signup_date]]</f>
        <v>160</v>
      </c>
      <c r="Y1699" s="7">
        <f>IF(Working_Data[[#This Row],[churned]]="Active",1,0)</f>
        <v>1</v>
      </c>
      <c r="Z1699" s="7">
        <f>YEAR(Working_Data[[#This Row],[order_date]])</f>
        <v>2024</v>
      </c>
    </row>
    <row r="1700" spans="1:26" x14ac:dyDescent="0.25">
      <c r="A1700" t="s">
        <v>3450</v>
      </c>
      <c r="B1700" t="s">
        <v>21</v>
      </c>
      <c r="C1700" t="s">
        <v>39</v>
      </c>
      <c r="D1700" t="s">
        <v>52</v>
      </c>
      <c r="E1700" s="1">
        <v>45335</v>
      </c>
      <c r="F1700" t="s">
        <v>3451</v>
      </c>
      <c r="G1700" s="1">
        <v>45367</v>
      </c>
      <c r="H1700" t="s">
        <v>34</v>
      </c>
      <c r="I1700" t="s">
        <v>42</v>
      </c>
      <c r="J1700" t="s">
        <v>64</v>
      </c>
      <c r="K1700">
        <v>3</v>
      </c>
      <c r="L1700" s="3">
        <f>Working_Data[[#This Row],[price2]]/Working_Data[[#This Row],[quantity]]</f>
        <v>152.57</v>
      </c>
      <c r="M1700" s="3">
        <v>457.71</v>
      </c>
      <c r="N1700" t="s">
        <v>50</v>
      </c>
      <c r="O1700">
        <v>11</v>
      </c>
      <c r="P1700" s="1">
        <v>45514</v>
      </c>
      <c r="Q1700">
        <v>40</v>
      </c>
      <c r="R1700" t="s">
        <v>29</v>
      </c>
      <c r="S1700">
        <v>2</v>
      </c>
      <c r="T1700" s="1">
        <v>45813</v>
      </c>
      <c r="U1700" t="s">
        <v>30</v>
      </c>
      <c r="V1700" t="str">
        <f>TEXT(WEEKDAY(Working_Data[[#This Row],[order_date]],1),"DDDD")</f>
        <v>Saturday</v>
      </c>
      <c r="W1700" t="str">
        <f>TEXT(Working_Data[[#This Row],[order_date]],"mmmm")</f>
        <v>March</v>
      </c>
      <c r="X1700" s="7">
        <f>Working_Data[[#This Row],[last_order_date]]-Working_Data[[#This Row],[signup_date]]</f>
        <v>179</v>
      </c>
      <c r="Y1700" s="7">
        <f>IF(Working_Data[[#This Row],[churned]]="Active",1,0)</f>
        <v>1</v>
      </c>
      <c r="Z1700" s="7">
        <f>YEAR(Working_Data[[#This Row],[order_date]])</f>
        <v>2024</v>
      </c>
    </row>
    <row r="1701" spans="1:26" x14ac:dyDescent="0.25">
      <c r="A1701" t="s">
        <v>3452</v>
      </c>
      <c r="B1701" t="s">
        <v>21</v>
      </c>
      <c r="C1701" t="s">
        <v>82</v>
      </c>
      <c r="D1701" t="s">
        <v>77</v>
      </c>
      <c r="E1701" s="1">
        <v>45671</v>
      </c>
      <c r="F1701" t="s">
        <v>3453</v>
      </c>
      <c r="G1701" s="1">
        <v>45367</v>
      </c>
      <c r="H1701" t="s">
        <v>47</v>
      </c>
      <c r="I1701" t="s">
        <v>42</v>
      </c>
      <c r="J1701" t="s">
        <v>27</v>
      </c>
      <c r="K1701">
        <v>4</v>
      </c>
      <c r="L1701" s="3">
        <f>Working_Data[[#This Row],[price2]]/Working_Data[[#This Row],[quantity]]</f>
        <v>275.85500000000002</v>
      </c>
      <c r="M1701" s="3">
        <v>1103.42</v>
      </c>
      <c r="N1701" t="s">
        <v>28</v>
      </c>
      <c r="O1701">
        <v>7</v>
      </c>
      <c r="P1701" s="1">
        <v>45747</v>
      </c>
      <c r="Q1701">
        <v>276</v>
      </c>
      <c r="R1701" t="s">
        <v>43</v>
      </c>
      <c r="S1701">
        <v>4</v>
      </c>
      <c r="T1701" s="1">
        <v>45741</v>
      </c>
      <c r="U1701" t="s">
        <v>30</v>
      </c>
      <c r="V1701" t="str">
        <f>TEXT(WEEKDAY(Working_Data[[#This Row],[order_date]],1),"DDDD")</f>
        <v>Saturday</v>
      </c>
      <c r="W1701" t="str">
        <f>TEXT(Working_Data[[#This Row],[order_date]],"mmmm")</f>
        <v>March</v>
      </c>
      <c r="X1701" s="7">
        <f>Working_Data[[#This Row],[last_order_date]]-Working_Data[[#This Row],[signup_date]]</f>
        <v>76</v>
      </c>
      <c r="Y1701" s="7">
        <f>IF(Working_Data[[#This Row],[churned]]="Active",1,0)</f>
        <v>0</v>
      </c>
      <c r="Z1701" s="7">
        <f>YEAR(Working_Data[[#This Row],[order_date]])</f>
        <v>2024</v>
      </c>
    </row>
    <row r="1702" spans="1:26" x14ac:dyDescent="0.25">
      <c r="A1702" t="s">
        <v>3454</v>
      </c>
      <c r="B1702" t="s">
        <v>38</v>
      </c>
      <c r="C1702" t="s">
        <v>82</v>
      </c>
      <c r="D1702" t="s">
        <v>23</v>
      </c>
      <c r="E1702" s="1">
        <v>45392</v>
      </c>
      <c r="F1702" t="s">
        <v>3455</v>
      </c>
      <c r="G1702" s="1">
        <v>45367</v>
      </c>
      <c r="H1702" t="s">
        <v>34</v>
      </c>
      <c r="I1702" t="s">
        <v>63</v>
      </c>
      <c r="J1702" t="s">
        <v>67</v>
      </c>
      <c r="K1702">
        <v>1</v>
      </c>
      <c r="L1702" s="3">
        <f>Working_Data[[#This Row],[price2]]/Working_Data[[#This Row],[quantity]]</f>
        <v>135.21</v>
      </c>
      <c r="M1702" s="3">
        <v>135.21</v>
      </c>
      <c r="N1702" t="s">
        <v>28</v>
      </c>
      <c r="O1702">
        <v>21</v>
      </c>
      <c r="P1702" s="1">
        <v>45684</v>
      </c>
      <c r="Q1702">
        <v>279</v>
      </c>
      <c r="R1702" t="s">
        <v>29</v>
      </c>
      <c r="S1702">
        <v>5</v>
      </c>
      <c r="T1702" s="1">
        <v>45641</v>
      </c>
      <c r="U1702" t="s">
        <v>60</v>
      </c>
      <c r="V1702" t="str">
        <f>TEXT(WEEKDAY(Working_Data[[#This Row],[order_date]],1),"DDDD")</f>
        <v>Saturday</v>
      </c>
      <c r="W1702" t="str">
        <f>TEXT(Working_Data[[#This Row],[order_date]],"mmmm")</f>
        <v>March</v>
      </c>
      <c r="X1702" s="7">
        <f>Working_Data[[#This Row],[last_order_date]]-Working_Data[[#This Row],[signup_date]]</f>
        <v>292</v>
      </c>
      <c r="Y1702" s="7">
        <f>IF(Working_Data[[#This Row],[churned]]="Active",1,0)</f>
        <v>1</v>
      </c>
      <c r="Z1702" s="7">
        <f>YEAR(Working_Data[[#This Row],[order_date]])</f>
        <v>2024</v>
      </c>
    </row>
    <row r="1703" spans="1:26" x14ac:dyDescent="0.25">
      <c r="A1703" t="s">
        <v>3456</v>
      </c>
      <c r="B1703" t="s">
        <v>45</v>
      </c>
      <c r="C1703" t="s">
        <v>22</v>
      </c>
      <c r="D1703" t="s">
        <v>77</v>
      </c>
      <c r="E1703" s="1">
        <v>45753</v>
      </c>
      <c r="F1703" t="s">
        <v>3457</v>
      </c>
      <c r="G1703" s="1">
        <v>45367</v>
      </c>
      <c r="H1703" t="s">
        <v>34</v>
      </c>
      <c r="I1703" t="s">
        <v>63</v>
      </c>
      <c r="J1703" t="s">
        <v>64</v>
      </c>
      <c r="K1703">
        <v>5</v>
      </c>
      <c r="L1703" s="3">
        <f>Working_Data[[#This Row],[price2]]/Working_Data[[#This Row],[quantity]]</f>
        <v>239.35</v>
      </c>
      <c r="M1703" s="3">
        <v>1196.75</v>
      </c>
      <c r="N1703" t="s">
        <v>35</v>
      </c>
      <c r="O1703">
        <v>24</v>
      </c>
      <c r="P1703" s="1">
        <v>45616</v>
      </c>
      <c r="Q1703">
        <v>262</v>
      </c>
      <c r="R1703" t="s">
        <v>29</v>
      </c>
      <c r="S1703">
        <v>3</v>
      </c>
      <c r="T1703" s="1">
        <v>45551</v>
      </c>
      <c r="U1703" t="s">
        <v>60</v>
      </c>
      <c r="V1703" t="str">
        <f>TEXT(WEEKDAY(Working_Data[[#This Row],[order_date]],1),"DDDD")</f>
        <v>Saturday</v>
      </c>
      <c r="W1703" t="str">
        <f>TEXT(Working_Data[[#This Row],[order_date]],"mmmm")</f>
        <v>March</v>
      </c>
      <c r="X1703" s="7">
        <f>Working_Data[[#This Row],[last_order_date]]-Working_Data[[#This Row],[signup_date]]</f>
        <v>-137</v>
      </c>
      <c r="Y1703" s="7">
        <f>IF(Working_Data[[#This Row],[churned]]="Active",1,0)</f>
        <v>1</v>
      </c>
      <c r="Z1703" s="7">
        <f>YEAR(Working_Data[[#This Row],[order_date]])</f>
        <v>2024</v>
      </c>
    </row>
    <row r="1704" spans="1:26" x14ac:dyDescent="0.25">
      <c r="A1704" t="s">
        <v>3458</v>
      </c>
      <c r="B1704" t="s">
        <v>38</v>
      </c>
      <c r="C1704" t="s">
        <v>82</v>
      </c>
      <c r="D1704" t="s">
        <v>52</v>
      </c>
      <c r="E1704" s="1">
        <v>45571</v>
      </c>
      <c r="F1704" t="s">
        <v>3459</v>
      </c>
      <c r="G1704" s="1">
        <v>45367</v>
      </c>
      <c r="H1704" t="s">
        <v>47</v>
      </c>
      <c r="I1704" t="s">
        <v>48</v>
      </c>
      <c r="J1704" t="s">
        <v>59</v>
      </c>
      <c r="K1704">
        <v>1</v>
      </c>
      <c r="L1704" s="3">
        <f>Working_Data[[#This Row],[price2]]/Working_Data[[#This Row],[quantity]]</f>
        <v>798.27</v>
      </c>
      <c r="M1704" s="3">
        <v>798.27</v>
      </c>
      <c r="N1704" t="s">
        <v>50</v>
      </c>
      <c r="O1704">
        <v>29</v>
      </c>
      <c r="P1704" s="1">
        <v>45996</v>
      </c>
      <c r="Q1704">
        <v>295</v>
      </c>
      <c r="R1704" t="s">
        <v>29</v>
      </c>
      <c r="S1704">
        <v>4</v>
      </c>
      <c r="T1704" s="1">
        <v>45801</v>
      </c>
      <c r="U1704" t="s">
        <v>60</v>
      </c>
      <c r="V1704" t="str">
        <f>TEXT(WEEKDAY(Working_Data[[#This Row],[order_date]],1),"DDDD")</f>
        <v>Saturday</v>
      </c>
      <c r="W1704" t="str">
        <f>TEXT(Working_Data[[#This Row],[order_date]],"mmmm")</f>
        <v>March</v>
      </c>
      <c r="X1704" s="7">
        <f>Working_Data[[#This Row],[last_order_date]]-Working_Data[[#This Row],[signup_date]]</f>
        <v>425</v>
      </c>
      <c r="Y1704" s="7">
        <f>IF(Working_Data[[#This Row],[churned]]="Active",1,0)</f>
        <v>1</v>
      </c>
      <c r="Z1704" s="7">
        <f>YEAR(Working_Data[[#This Row],[order_date]])</f>
        <v>2024</v>
      </c>
    </row>
    <row r="1705" spans="1:26" x14ac:dyDescent="0.25">
      <c r="A1705" t="s">
        <v>3460</v>
      </c>
      <c r="B1705" t="s">
        <v>45</v>
      </c>
      <c r="C1705" t="s">
        <v>39</v>
      </c>
      <c r="D1705" t="s">
        <v>77</v>
      </c>
      <c r="E1705" s="1">
        <v>45882</v>
      </c>
      <c r="F1705" t="s">
        <v>3461</v>
      </c>
      <c r="G1705" s="1">
        <v>45367</v>
      </c>
      <c r="H1705" t="s">
        <v>41</v>
      </c>
      <c r="I1705" t="s">
        <v>48</v>
      </c>
      <c r="J1705" t="s">
        <v>27</v>
      </c>
      <c r="K1705">
        <v>5</v>
      </c>
      <c r="L1705" s="3">
        <f>Working_Data[[#This Row],[price2]]/Working_Data[[#This Row],[quantity]]</f>
        <v>238.16399999999999</v>
      </c>
      <c r="M1705" s="3">
        <v>1190.82</v>
      </c>
      <c r="N1705" t="s">
        <v>28</v>
      </c>
      <c r="O1705">
        <v>40</v>
      </c>
      <c r="P1705" s="1">
        <v>45529</v>
      </c>
      <c r="Q1705">
        <v>66</v>
      </c>
      <c r="R1705" t="s">
        <v>43</v>
      </c>
      <c r="S1705">
        <v>4</v>
      </c>
      <c r="T1705" s="1">
        <v>45529</v>
      </c>
      <c r="U1705" t="s">
        <v>60</v>
      </c>
      <c r="V1705" t="str">
        <f>TEXT(WEEKDAY(Working_Data[[#This Row],[order_date]],1),"DDDD")</f>
        <v>Saturday</v>
      </c>
      <c r="W1705" t="str">
        <f>TEXT(Working_Data[[#This Row],[order_date]],"mmmm")</f>
        <v>March</v>
      </c>
      <c r="X1705" s="7">
        <f>Working_Data[[#This Row],[last_order_date]]-Working_Data[[#This Row],[signup_date]]</f>
        <v>-353</v>
      </c>
      <c r="Y1705" s="7">
        <f>IF(Working_Data[[#This Row],[churned]]="Active",1,0)</f>
        <v>0</v>
      </c>
      <c r="Z1705" s="7">
        <f>YEAR(Working_Data[[#This Row],[order_date]])</f>
        <v>2024</v>
      </c>
    </row>
    <row r="1706" spans="1:26" x14ac:dyDescent="0.25">
      <c r="A1706" t="s">
        <v>3462</v>
      </c>
      <c r="B1706" t="s">
        <v>21</v>
      </c>
      <c r="C1706" t="s">
        <v>22</v>
      </c>
      <c r="D1706" t="s">
        <v>32</v>
      </c>
      <c r="E1706" s="1">
        <v>45568</v>
      </c>
      <c r="F1706" t="s">
        <v>3463</v>
      </c>
      <c r="G1706" s="1">
        <v>45368</v>
      </c>
      <c r="H1706" t="s">
        <v>47</v>
      </c>
      <c r="I1706" t="s">
        <v>48</v>
      </c>
      <c r="J1706" t="s">
        <v>59</v>
      </c>
      <c r="K1706">
        <v>5</v>
      </c>
      <c r="L1706" s="3">
        <f>Working_Data[[#This Row],[price2]]/Working_Data[[#This Row],[quantity]]</f>
        <v>283.03800000000001</v>
      </c>
      <c r="M1706" s="3">
        <v>1415.19</v>
      </c>
      <c r="N1706" t="s">
        <v>28</v>
      </c>
      <c r="O1706">
        <v>40</v>
      </c>
      <c r="P1706" s="1">
        <v>45812</v>
      </c>
      <c r="Q1706">
        <v>19</v>
      </c>
      <c r="R1706" t="s">
        <v>43</v>
      </c>
      <c r="S1706">
        <v>5</v>
      </c>
      <c r="T1706" s="1">
        <v>45561</v>
      </c>
      <c r="U1706" t="s">
        <v>36</v>
      </c>
      <c r="V1706" t="str">
        <f>TEXT(WEEKDAY(Working_Data[[#This Row],[order_date]],1),"DDDD")</f>
        <v>Sunday</v>
      </c>
      <c r="W1706" t="str">
        <f>TEXT(Working_Data[[#This Row],[order_date]],"mmmm")</f>
        <v>March</v>
      </c>
      <c r="X1706" s="7">
        <f>Working_Data[[#This Row],[last_order_date]]-Working_Data[[#This Row],[signup_date]]</f>
        <v>244</v>
      </c>
      <c r="Y1706" s="7">
        <f>IF(Working_Data[[#This Row],[churned]]="Active",1,0)</f>
        <v>0</v>
      </c>
      <c r="Z1706" s="7">
        <f>YEAR(Working_Data[[#This Row],[order_date]])</f>
        <v>2024</v>
      </c>
    </row>
    <row r="1707" spans="1:26" x14ac:dyDescent="0.25">
      <c r="A1707" t="s">
        <v>3464</v>
      </c>
      <c r="B1707" t="s">
        <v>21</v>
      </c>
      <c r="C1707" t="s">
        <v>39</v>
      </c>
      <c r="D1707" t="s">
        <v>77</v>
      </c>
      <c r="E1707" s="1">
        <v>45694</v>
      </c>
      <c r="F1707" t="s">
        <v>3465</v>
      </c>
      <c r="G1707" s="1">
        <v>45368</v>
      </c>
      <c r="H1707" t="s">
        <v>47</v>
      </c>
      <c r="I1707" t="s">
        <v>26</v>
      </c>
      <c r="J1707" t="s">
        <v>27</v>
      </c>
      <c r="K1707">
        <v>2</v>
      </c>
      <c r="L1707" s="3">
        <f>Working_Data[[#This Row],[price2]]/Working_Data[[#This Row],[quantity]]</f>
        <v>129.69499999999999</v>
      </c>
      <c r="M1707" s="3">
        <v>259.39</v>
      </c>
      <c r="N1707" t="s">
        <v>35</v>
      </c>
      <c r="O1707">
        <v>27</v>
      </c>
      <c r="P1707" s="1">
        <v>45561</v>
      </c>
      <c r="Q1707">
        <v>449</v>
      </c>
      <c r="R1707" t="s">
        <v>43</v>
      </c>
      <c r="S1707">
        <v>3</v>
      </c>
      <c r="T1707" s="1">
        <v>45392</v>
      </c>
      <c r="U1707" t="s">
        <v>36</v>
      </c>
      <c r="V1707" t="str">
        <f>TEXT(WEEKDAY(Working_Data[[#This Row],[order_date]],1),"DDDD")</f>
        <v>Sunday</v>
      </c>
      <c r="W1707" t="str">
        <f>TEXT(Working_Data[[#This Row],[order_date]],"mmmm")</f>
        <v>March</v>
      </c>
      <c r="X1707" s="7">
        <f>Working_Data[[#This Row],[last_order_date]]-Working_Data[[#This Row],[signup_date]]</f>
        <v>-133</v>
      </c>
      <c r="Y1707" s="7">
        <f>IF(Working_Data[[#This Row],[churned]]="Active",1,0)</f>
        <v>0</v>
      </c>
      <c r="Z1707" s="7">
        <f>YEAR(Working_Data[[#This Row],[order_date]])</f>
        <v>2024</v>
      </c>
    </row>
    <row r="1708" spans="1:26" x14ac:dyDescent="0.25">
      <c r="A1708" t="s">
        <v>3466</v>
      </c>
      <c r="B1708" t="s">
        <v>45</v>
      </c>
      <c r="C1708" t="s">
        <v>39</v>
      </c>
      <c r="D1708" t="s">
        <v>32</v>
      </c>
      <c r="E1708" s="1">
        <v>45495</v>
      </c>
      <c r="F1708" t="s">
        <v>3467</v>
      </c>
      <c r="G1708" s="1">
        <v>45368</v>
      </c>
      <c r="H1708" t="s">
        <v>25</v>
      </c>
      <c r="I1708" t="s">
        <v>48</v>
      </c>
      <c r="J1708" t="s">
        <v>59</v>
      </c>
      <c r="K1708">
        <v>5</v>
      </c>
      <c r="L1708" s="3">
        <f>Working_Data[[#This Row],[price2]]/Working_Data[[#This Row],[quantity]]</f>
        <v>46.116</v>
      </c>
      <c r="M1708" s="3">
        <v>230.58</v>
      </c>
      <c r="N1708" t="s">
        <v>50</v>
      </c>
      <c r="O1708">
        <v>36</v>
      </c>
      <c r="P1708" s="1">
        <v>45860</v>
      </c>
      <c r="Q1708">
        <v>485</v>
      </c>
      <c r="R1708" t="s">
        <v>43</v>
      </c>
      <c r="S1708">
        <v>3</v>
      </c>
      <c r="T1708" s="1">
        <v>45533</v>
      </c>
      <c r="U1708" t="s">
        <v>60</v>
      </c>
      <c r="V1708" t="str">
        <f>TEXT(WEEKDAY(Working_Data[[#This Row],[order_date]],1),"DDDD")</f>
        <v>Sunday</v>
      </c>
      <c r="W1708" t="str">
        <f>TEXT(Working_Data[[#This Row],[order_date]],"mmmm")</f>
        <v>March</v>
      </c>
      <c r="X1708" s="7">
        <f>Working_Data[[#This Row],[last_order_date]]-Working_Data[[#This Row],[signup_date]]</f>
        <v>365</v>
      </c>
      <c r="Y1708" s="7">
        <f>IF(Working_Data[[#This Row],[churned]]="Active",1,0)</f>
        <v>0</v>
      </c>
      <c r="Z1708" s="7">
        <f>YEAR(Working_Data[[#This Row],[order_date]])</f>
        <v>2024</v>
      </c>
    </row>
    <row r="1709" spans="1:26" x14ac:dyDescent="0.25">
      <c r="A1709" t="s">
        <v>3468</v>
      </c>
      <c r="B1709" t="s">
        <v>45</v>
      </c>
      <c r="C1709" t="s">
        <v>22</v>
      </c>
      <c r="D1709" t="s">
        <v>32</v>
      </c>
      <c r="E1709" s="1">
        <v>45058</v>
      </c>
      <c r="F1709" t="s">
        <v>3469</v>
      </c>
      <c r="G1709" s="1">
        <v>45368</v>
      </c>
      <c r="H1709" t="s">
        <v>47</v>
      </c>
      <c r="I1709" t="s">
        <v>48</v>
      </c>
      <c r="J1709" t="s">
        <v>59</v>
      </c>
      <c r="K1709">
        <v>4</v>
      </c>
      <c r="L1709" s="3">
        <f>Working_Data[[#This Row],[price2]]/Working_Data[[#This Row],[quantity]]</f>
        <v>147.66499999999999</v>
      </c>
      <c r="M1709" s="3">
        <v>590.66</v>
      </c>
      <c r="N1709" t="s">
        <v>50</v>
      </c>
      <c r="O1709">
        <v>2</v>
      </c>
      <c r="P1709" s="1">
        <v>45764</v>
      </c>
      <c r="Q1709">
        <v>387</v>
      </c>
      <c r="R1709" t="s">
        <v>29</v>
      </c>
      <c r="S1709">
        <v>2</v>
      </c>
      <c r="T1709" s="1">
        <v>45332</v>
      </c>
      <c r="U1709" t="s">
        <v>36</v>
      </c>
      <c r="V1709" t="str">
        <f>TEXT(WEEKDAY(Working_Data[[#This Row],[order_date]],1),"DDDD")</f>
        <v>Sunday</v>
      </c>
      <c r="W1709" t="str">
        <f>TEXT(Working_Data[[#This Row],[order_date]],"mmmm")</f>
        <v>March</v>
      </c>
      <c r="X1709" s="7">
        <f>Working_Data[[#This Row],[last_order_date]]-Working_Data[[#This Row],[signup_date]]</f>
        <v>706</v>
      </c>
      <c r="Y1709" s="7">
        <f>IF(Working_Data[[#This Row],[churned]]="Active",1,0)</f>
        <v>1</v>
      </c>
      <c r="Z1709" s="7">
        <f>YEAR(Working_Data[[#This Row],[order_date]])</f>
        <v>2024</v>
      </c>
    </row>
    <row r="1710" spans="1:26" x14ac:dyDescent="0.25">
      <c r="A1710" t="s">
        <v>3470</v>
      </c>
      <c r="B1710" t="s">
        <v>38</v>
      </c>
      <c r="C1710" t="s">
        <v>39</v>
      </c>
      <c r="D1710" t="s">
        <v>56</v>
      </c>
      <c r="E1710" s="1">
        <v>45765</v>
      </c>
      <c r="F1710" t="s">
        <v>3471</v>
      </c>
      <c r="G1710" s="1">
        <v>45368</v>
      </c>
      <c r="H1710" t="s">
        <v>41</v>
      </c>
      <c r="I1710" t="s">
        <v>26</v>
      </c>
      <c r="J1710" t="s">
        <v>27</v>
      </c>
      <c r="K1710">
        <v>3</v>
      </c>
      <c r="L1710" s="3">
        <f>Working_Data[[#This Row],[price2]]/Working_Data[[#This Row],[quantity]]</f>
        <v>345.65333333333336</v>
      </c>
      <c r="M1710" s="3">
        <v>1036.96</v>
      </c>
      <c r="N1710" t="s">
        <v>35</v>
      </c>
      <c r="O1710">
        <v>28</v>
      </c>
      <c r="P1710" s="1">
        <v>45828</v>
      </c>
      <c r="Q1710">
        <v>395</v>
      </c>
      <c r="R1710" t="s">
        <v>43</v>
      </c>
      <c r="S1710">
        <v>4</v>
      </c>
      <c r="T1710" s="1">
        <v>45995</v>
      </c>
      <c r="U1710" t="s">
        <v>60</v>
      </c>
      <c r="V1710" t="str">
        <f>TEXT(WEEKDAY(Working_Data[[#This Row],[order_date]],1),"DDDD")</f>
        <v>Sunday</v>
      </c>
      <c r="W1710" t="str">
        <f>TEXT(Working_Data[[#This Row],[order_date]],"mmmm")</f>
        <v>March</v>
      </c>
      <c r="X1710" s="7">
        <f>Working_Data[[#This Row],[last_order_date]]-Working_Data[[#This Row],[signup_date]]</f>
        <v>63</v>
      </c>
      <c r="Y1710" s="7">
        <f>IF(Working_Data[[#This Row],[churned]]="Active",1,0)</f>
        <v>0</v>
      </c>
      <c r="Z1710" s="7">
        <f>YEAR(Working_Data[[#This Row],[order_date]])</f>
        <v>2024</v>
      </c>
    </row>
    <row r="1711" spans="1:26" x14ac:dyDescent="0.25">
      <c r="A1711" t="s">
        <v>3472</v>
      </c>
      <c r="B1711" t="s">
        <v>38</v>
      </c>
      <c r="C1711" t="s">
        <v>39</v>
      </c>
      <c r="D1711" t="s">
        <v>77</v>
      </c>
      <c r="E1711" s="1">
        <v>45363</v>
      </c>
      <c r="F1711" t="s">
        <v>3473</v>
      </c>
      <c r="G1711" s="1">
        <v>45368</v>
      </c>
      <c r="H1711" t="s">
        <v>25</v>
      </c>
      <c r="I1711" t="s">
        <v>54</v>
      </c>
      <c r="J1711" t="s">
        <v>49</v>
      </c>
      <c r="K1711">
        <v>1</v>
      </c>
      <c r="L1711" s="3">
        <f>Working_Data[[#This Row],[price2]]/Working_Data[[#This Row],[quantity]]</f>
        <v>1373.35</v>
      </c>
      <c r="M1711" s="3">
        <v>1373.35</v>
      </c>
      <c r="N1711" t="s">
        <v>35</v>
      </c>
      <c r="O1711">
        <v>40</v>
      </c>
      <c r="P1711" s="1">
        <v>45622</v>
      </c>
      <c r="Q1711">
        <v>334</v>
      </c>
      <c r="R1711" t="s">
        <v>29</v>
      </c>
      <c r="S1711">
        <v>1</v>
      </c>
      <c r="T1711" s="1">
        <v>45708</v>
      </c>
      <c r="U1711" t="s">
        <v>60</v>
      </c>
      <c r="V1711" t="str">
        <f>TEXT(WEEKDAY(Working_Data[[#This Row],[order_date]],1),"DDDD")</f>
        <v>Sunday</v>
      </c>
      <c r="W1711" t="str">
        <f>TEXT(Working_Data[[#This Row],[order_date]],"mmmm")</f>
        <v>March</v>
      </c>
      <c r="X1711" s="7">
        <f>Working_Data[[#This Row],[last_order_date]]-Working_Data[[#This Row],[signup_date]]</f>
        <v>259</v>
      </c>
      <c r="Y1711" s="7">
        <f>IF(Working_Data[[#This Row],[churned]]="Active",1,0)</f>
        <v>1</v>
      </c>
      <c r="Z1711" s="7">
        <f>YEAR(Working_Data[[#This Row],[order_date]])</f>
        <v>2024</v>
      </c>
    </row>
    <row r="1712" spans="1:26" x14ac:dyDescent="0.25">
      <c r="A1712" t="s">
        <v>3474</v>
      </c>
      <c r="B1712" t="s">
        <v>21</v>
      </c>
      <c r="C1712" t="s">
        <v>39</v>
      </c>
      <c r="D1712" t="s">
        <v>56</v>
      </c>
      <c r="E1712" s="1">
        <v>45025</v>
      </c>
      <c r="F1712" t="s">
        <v>3475</v>
      </c>
      <c r="G1712" s="1">
        <v>45368</v>
      </c>
      <c r="H1712" t="s">
        <v>47</v>
      </c>
      <c r="I1712" t="s">
        <v>42</v>
      </c>
      <c r="J1712" t="s">
        <v>49</v>
      </c>
      <c r="K1712">
        <v>2</v>
      </c>
      <c r="L1712" s="3">
        <f>Working_Data[[#This Row],[price2]]/Working_Data[[#This Row],[quantity]]</f>
        <v>193.97499999999999</v>
      </c>
      <c r="M1712" s="3">
        <v>387.95</v>
      </c>
      <c r="N1712" t="s">
        <v>35</v>
      </c>
      <c r="O1712">
        <v>47</v>
      </c>
      <c r="P1712" s="1">
        <v>45813</v>
      </c>
      <c r="Q1712">
        <v>347</v>
      </c>
      <c r="R1712" t="s">
        <v>43</v>
      </c>
      <c r="S1712">
        <v>2</v>
      </c>
      <c r="T1712" s="1">
        <v>45424</v>
      </c>
      <c r="U1712" t="s">
        <v>60</v>
      </c>
      <c r="V1712" t="str">
        <f>TEXT(WEEKDAY(Working_Data[[#This Row],[order_date]],1),"DDDD")</f>
        <v>Sunday</v>
      </c>
      <c r="W1712" t="str">
        <f>TEXT(Working_Data[[#This Row],[order_date]],"mmmm")</f>
        <v>March</v>
      </c>
      <c r="X1712" s="7">
        <f>Working_Data[[#This Row],[last_order_date]]-Working_Data[[#This Row],[signup_date]]</f>
        <v>788</v>
      </c>
      <c r="Y1712" s="7">
        <f>IF(Working_Data[[#This Row],[churned]]="Active",1,0)</f>
        <v>0</v>
      </c>
      <c r="Z1712" s="7">
        <f>YEAR(Working_Data[[#This Row],[order_date]])</f>
        <v>2024</v>
      </c>
    </row>
    <row r="1713" spans="1:26" x14ac:dyDescent="0.25">
      <c r="A1713" t="s">
        <v>3476</v>
      </c>
      <c r="B1713" t="s">
        <v>45</v>
      </c>
      <c r="C1713" t="s">
        <v>22</v>
      </c>
      <c r="D1713" t="s">
        <v>32</v>
      </c>
      <c r="E1713" s="1">
        <v>45622</v>
      </c>
      <c r="F1713" t="s">
        <v>3477</v>
      </c>
      <c r="G1713" s="1">
        <v>45368</v>
      </c>
      <c r="H1713" t="s">
        <v>47</v>
      </c>
      <c r="I1713" t="s">
        <v>42</v>
      </c>
      <c r="J1713" t="s">
        <v>59</v>
      </c>
      <c r="K1713">
        <v>2</v>
      </c>
      <c r="L1713" s="3">
        <f>Working_Data[[#This Row],[price2]]/Working_Data[[#This Row],[quantity]]</f>
        <v>332.98</v>
      </c>
      <c r="M1713" s="3">
        <v>665.96</v>
      </c>
      <c r="N1713" t="s">
        <v>50</v>
      </c>
      <c r="O1713">
        <v>18</v>
      </c>
      <c r="P1713" s="1">
        <v>45857</v>
      </c>
      <c r="Q1713">
        <v>265</v>
      </c>
      <c r="R1713" t="s">
        <v>43</v>
      </c>
      <c r="S1713">
        <v>4</v>
      </c>
      <c r="T1713" s="1">
        <v>45515</v>
      </c>
      <c r="U1713" t="s">
        <v>36</v>
      </c>
      <c r="V1713" t="str">
        <f>TEXT(WEEKDAY(Working_Data[[#This Row],[order_date]],1),"DDDD")</f>
        <v>Sunday</v>
      </c>
      <c r="W1713" t="str">
        <f>TEXT(Working_Data[[#This Row],[order_date]],"mmmm")</f>
        <v>March</v>
      </c>
      <c r="X1713" s="7">
        <f>Working_Data[[#This Row],[last_order_date]]-Working_Data[[#This Row],[signup_date]]</f>
        <v>235</v>
      </c>
      <c r="Y1713" s="7">
        <f>IF(Working_Data[[#This Row],[churned]]="Active",1,0)</f>
        <v>0</v>
      </c>
      <c r="Z1713" s="7">
        <f>YEAR(Working_Data[[#This Row],[order_date]])</f>
        <v>2024</v>
      </c>
    </row>
    <row r="1714" spans="1:26" x14ac:dyDescent="0.25">
      <c r="A1714" t="s">
        <v>3478</v>
      </c>
      <c r="B1714" t="s">
        <v>38</v>
      </c>
      <c r="C1714" t="s">
        <v>39</v>
      </c>
      <c r="D1714" t="s">
        <v>32</v>
      </c>
      <c r="E1714" s="1">
        <v>45194</v>
      </c>
      <c r="F1714" t="s">
        <v>3479</v>
      </c>
      <c r="G1714" s="1">
        <v>45368</v>
      </c>
      <c r="H1714" t="s">
        <v>58</v>
      </c>
      <c r="I1714" t="s">
        <v>63</v>
      </c>
      <c r="J1714" t="s">
        <v>64</v>
      </c>
      <c r="K1714">
        <v>5</v>
      </c>
      <c r="L1714" s="3">
        <f>Working_Data[[#This Row],[price2]]/Working_Data[[#This Row],[quantity]]</f>
        <v>243.19</v>
      </c>
      <c r="M1714" s="3">
        <v>1215.95</v>
      </c>
      <c r="N1714" t="s">
        <v>28</v>
      </c>
      <c r="O1714">
        <v>31</v>
      </c>
      <c r="P1714" s="1">
        <v>45737</v>
      </c>
      <c r="Q1714">
        <v>29</v>
      </c>
      <c r="R1714" t="s">
        <v>43</v>
      </c>
      <c r="S1714">
        <v>4</v>
      </c>
      <c r="T1714" s="1">
        <v>45873</v>
      </c>
      <c r="U1714" t="s">
        <v>30</v>
      </c>
      <c r="V1714" t="str">
        <f>TEXT(WEEKDAY(Working_Data[[#This Row],[order_date]],1),"DDDD")</f>
        <v>Sunday</v>
      </c>
      <c r="W1714" t="str">
        <f>TEXT(Working_Data[[#This Row],[order_date]],"mmmm")</f>
        <v>March</v>
      </c>
      <c r="X1714" s="7">
        <f>Working_Data[[#This Row],[last_order_date]]-Working_Data[[#This Row],[signup_date]]</f>
        <v>543</v>
      </c>
      <c r="Y1714" s="7">
        <f>IF(Working_Data[[#This Row],[churned]]="Active",1,0)</f>
        <v>0</v>
      </c>
      <c r="Z1714" s="7">
        <f>YEAR(Working_Data[[#This Row],[order_date]])</f>
        <v>2024</v>
      </c>
    </row>
    <row r="1715" spans="1:26" x14ac:dyDescent="0.25">
      <c r="A1715" t="s">
        <v>3480</v>
      </c>
      <c r="B1715" t="s">
        <v>38</v>
      </c>
      <c r="C1715" t="s">
        <v>82</v>
      </c>
      <c r="D1715" t="s">
        <v>23</v>
      </c>
      <c r="E1715" s="1">
        <v>45558</v>
      </c>
      <c r="F1715" t="s">
        <v>3481</v>
      </c>
      <c r="G1715" s="1">
        <v>45369</v>
      </c>
      <c r="H1715" t="s">
        <v>34</v>
      </c>
      <c r="I1715" t="s">
        <v>54</v>
      </c>
      <c r="J1715" t="s">
        <v>27</v>
      </c>
      <c r="K1715">
        <v>1</v>
      </c>
      <c r="L1715" s="3">
        <f>Working_Data[[#This Row],[price2]]/Working_Data[[#This Row],[quantity]]</f>
        <v>609.80999999999995</v>
      </c>
      <c r="M1715" s="3">
        <v>609.80999999999995</v>
      </c>
      <c r="N1715" t="s">
        <v>35</v>
      </c>
      <c r="O1715">
        <v>12</v>
      </c>
      <c r="P1715" s="1">
        <v>45890</v>
      </c>
      <c r="Q1715">
        <v>80</v>
      </c>
      <c r="R1715" t="s">
        <v>29</v>
      </c>
      <c r="S1715">
        <v>3</v>
      </c>
      <c r="T1715" s="1">
        <v>45841</v>
      </c>
      <c r="U1715" t="s">
        <v>60</v>
      </c>
      <c r="V1715" t="str">
        <f>TEXT(WEEKDAY(Working_Data[[#This Row],[order_date]],1),"DDDD")</f>
        <v>Monday</v>
      </c>
      <c r="W1715" t="str">
        <f>TEXT(Working_Data[[#This Row],[order_date]],"mmmm")</f>
        <v>March</v>
      </c>
      <c r="X1715" s="7">
        <f>Working_Data[[#This Row],[last_order_date]]-Working_Data[[#This Row],[signup_date]]</f>
        <v>332</v>
      </c>
      <c r="Y1715" s="7">
        <f>IF(Working_Data[[#This Row],[churned]]="Active",1,0)</f>
        <v>1</v>
      </c>
      <c r="Z1715" s="7">
        <f>YEAR(Working_Data[[#This Row],[order_date]])</f>
        <v>2024</v>
      </c>
    </row>
    <row r="1716" spans="1:26" x14ac:dyDescent="0.25">
      <c r="A1716" t="s">
        <v>3482</v>
      </c>
      <c r="B1716" t="s">
        <v>45</v>
      </c>
      <c r="C1716" t="s">
        <v>22</v>
      </c>
      <c r="D1716" t="s">
        <v>32</v>
      </c>
      <c r="E1716" s="1">
        <v>45325</v>
      </c>
      <c r="F1716" t="s">
        <v>3483</v>
      </c>
      <c r="G1716" s="1">
        <v>45369</v>
      </c>
      <c r="H1716" t="s">
        <v>47</v>
      </c>
      <c r="I1716" t="s">
        <v>26</v>
      </c>
      <c r="J1716" t="s">
        <v>59</v>
      </c>
      <c r="K1716">
        <v>3</v>
      </c>
      <c r="L1716" s="3">
        <f>Working_Data[[#This Row],[price2]]/Working_Data[[#This Row],[quantity]]</f>
        <v>115.30666666666667</v>
      </c>
      <c r="M1716" s="3">
        <v>345.92</v>
      </c>
      <c r="N1716" t="s">
        <v>28</v>
      </c>
      <c r="O1716">
        <v>20</v>
      </c>
      <c r="P1716" s="1">
        <v>45559</v>
      </c>
      <c r="Q1716">
        <v>352</v>
      </c>
      <c r="R1716" t="s">
        <v>29</v>
      </c>
      <c r="S1716">
        <v>4</v>
      </c>
      <c r="T1716" s="1">
        <v>45301</v>
      </c>
      <c r="U1716" t="s">
        <v>30</v>
      </c>
      <c r="V1716" t="str">
        <f>TEXT(WEEKDAY(Working_Data[[#This Row],[order_date]],1),"DDDD")</f>
        <v>Monday</v>
      </c>
      <c r="W1716" t="str">
        <f>TEXT(Working_Data[[#This Row],[order_date]],"mmmm")</f>
        <v>March</v>
      </c>
      <c r="X1716" s="7">
        <f>Working_Data[[#This Row],[last_order_date]]-Working_Data[[#This Row],[signup_date]]</f>
        <v>234</v>
      </c>
      <c r="Y1716" s="7">
        <f>IF(Working_Data[[#This Row],[churned]]="Active",1,0)</f>
        <v>1</v>
      </c>
      <c r="Z1716" s="7">
        <f>YEAR(Working_Data[[#This Row],[order_date]])</f>
        <v>2024</v>
      </c>
    </row>
    <row r="1717" spans="1:26" x14ac:dyDescent="0.25">
      <c r="A1717" t="s">
        <v>3484</v>
      </c>
      <c r="B1717" t="s">
        <v>45</v>
      </c>
      <c r="C1717" t="s">
        <v>22</v>
      </c>
      <c r="D1717" t="s">
        <v>23</v>
      </c>
      <c r="E1717" s="1">
        <v>45414</v>
      </c>
      <c r="F1717" t="s">
        <v>3485</v>
      </c>
      <c r="G1717" s="1">
        <v>45369</v>
      </c>
      <c r="H1717" t="s">
        <v>47</v>
      </c>
      <c r="I1717" t="s">
        <v>63</v>
      </c>
      <c r="J1717" t="s">
        <v>67</v>
      </c>
      <c r="K1717">
        <v>3</v>
      </c>
      <c r="L1717" s="3">
        <f>Working_Data[[#This Row],[price2]]/Working_Data[[#This Row],[quantity]]</f>
        <v>345.77</v>
      </c>
      <c r="M1717" s="3">
        <v>1037.31</v>
      </c>
      <c r="N1717" t="s">
        <v>28</v>
      </c>
      <c r="O1717">
        <v>42</v>
      </c>
      <c r="P1717" s="1">
        <v>45421</v>
      </c>
      <c r="Q1717">
        <v>88</v>
      </c>
      <c r="R1717" t="s">
        <v>43</v>
      </c>
      <c r="S1717">
        <v>2</v>
      </c>
      <c r="T1717" s="1">
        <v>45733</v>
      </c>
      <c r="U1717" t="s">
        <v>60</v>
      </c>
      <c r="V1717" t="str">
        <f>TEXT(WEEKDAY(Working_Data[[#This Row],[order_date]],1),"DDDD")</f>
        <v>Monday</v>
      </c>
      <c r="W1717" t="str">
        <f>TEXT(Working_Data[[#This Row],[order_date]],"mmmm")</f>
        <v>March</v>
      </c>
      <c r="X1717" s="7">
        <f>Working_Data[[#This Row],[last_order_date]]-Working_Data[[#This Row],[signup_date]]</f>
        <v>7</v>
      </c>
      <c r="Y1717" s="7">
        <f>IF(Working_Data[[#This Row],[churned]]="Active",1,0)</f>
        <v>0</v>
      </c>
      <c r="Z1717" s="7">
        <f>YEAR(Working_Data[[#This Row],[order_date]])</f>
        <v>2024</v>
      </c>
    </row>
    <row r="1718" spans="1:26" x14ac:dyDescent="0.25">
      <c r="A1718" t="s">
        <v>3486</v>
      </c>
      <c r="B1718" t="s">
        <v>45</v>
      </c>
      <c r="C1718" t="s">
        <v>82</v>
      </c>
      <c r="D1718" t="s">
        <v>32</v>
      </c>
      <c r="E1718" s="1">
        <v>45210</v>
      </c>
      <c r="F1718" t="s">
        <v>3487</v>
      </c>
      <c r="G1718" s="1">
        <v>45369</v>
      </c>
      <c r="H1718" t="s">
        <v>47</v>
      </c>
      <c r="I1718" t="s">
        <v>63</v>
      </c>
      <c r="J1718" t="s">
        <v>59</v>
      </c>
      <c r="K1718">
        <v>4</v>
      </c>
      <c r="L1718" s="3">
        <f>Working_Data[[#This Row],[price2]]/Working_Data[[#This Row],[quantity]]</f>
        <v>325.59249999999997</v>
      </c>
      <c r="M1718" s="3">
        <v>1302.3699999999999</v>
      </c>
      <c r="N1718" t="s">
        <v>28</v>
      </c>
      <c r="O1718">
        <v>10</v>
      </c>
      <c r="P1718" s="1">
        <v>45739</v>
      </c>
      <c r="Q1718">
        <v>247</v>
      </c>
      <c r="R1718" t="s">
        <v>43</v>
      </c>
      <c r="S1718">
        <v>2</v>
      </c>
      <c r="T1718" s="1">
        <v>45807</v>
      </c>
      <c r="U1718" t="s">
        <v>30</v>
      </c>
      <c r="V1718" t="str">
        <f>TEXT(WEEKDAY(Working_Data[[#This Row],[order_date]],1),"DDDD")</f>
        <v>Monday</v>
      </c>
      <c r="W1718" t="str">
        <f>TEXT(Working_Data[[#This Row],[order_date]],"mmmm")</f>
        <v>March</v>
      </c>
      <c r="X1718" s="7">
        <f>Working_Data[[#This Row],[last_order_date]]-Working_Data[[#This Row],[signup_date]]</f>
        <v>529</v>
      </c>
      <c r="Y1718" s="7">
        <f>IF(Working_Data[[#This Row],[churned]]="Active",1,0)</f>
        <v>0</v>
      </c>
      <c r="Z1718" s="7">
        <f>YEAR(Working_Data[[#This Row],[order_date]])</f>
        <v>2024</v>
      </c>
    </row>
    <row r="1719" spans="1:26" x14ac:dyDescent="0.25">
      <c r="A1719" t="s">
        <v>3488</v>
      </c>
      <c r="B1719" t="s">
        <v>21</v>
      </c>
      <c r="C1719" t="s">
        <v>22</v>
      </c>
      <c r="D1719" t="s">
        <v>77</v>
      </c>
      <c r="E1719" s="1">
        <v>45254</v>
      </c>
      <c r="F1719" t="s">
        <v>3489</v>
      </c>
      <c r="G1719" s="1">
        <v>45369</v>
      </c>
      <c r="H1719" t="s">
        <v>34</v>
      </c>
      <c r="I1719" t="s">
        <v>26</v>
      </c>
      <c r="J1719" t="s">
        <v>59</v>
      </c>
      <c r="K1719">
        <v>4</v>
      </c>
      <c r="L1719" s="3">
        <f>Working_Data[[#This Row],[price2]]/Working_Data[[#This Row],[quantity]]</f>
        <v>220.1925</v>
      </c>
      <c r="M1719" s="3">
        <v>880.77</v>
      </c>
      <c r="N1719" t="s">
        <v>35</v>
      </c>
      <c r="O1719">
        <v>32</v>
      </c>
      <c r="P1719" s="1">
        <v>45882</v>
      </c>
      <c r="Q1719">
        <v>335</v>
      </c>
      <c r="R1719" t="s">
        <v>43</v>
      </c>
      <c r="S1719">
        <v>3</v>
      </c>
      <c r="T1719" s="1">
        <v>45642</v>
      </c>
      <c r="U1719" t="s">
        <v>30</v>
      </c>
      <c r="V1719" t="str">
        <f>TEXT(WEEKDAY(Working_Data[[#This Row],[order_date]],1),"DDDD")</f>
        <v>Monday</v>
      </c>
      <c r="W1719" t="str">
        <f>TEXT(Working_Data[[#This Row],[order_date]],"mmmm")</f>
        <v>March</v>
      </c>
      <c r="X1719" s="7">
        <f>Working_Data[[#This Row],[last_order_date]]-Working_Data[[#This Row],[signup_date]]</f>
        <v>628</v>
      </c>
      <c r="Y1719" s="7">
        <f>IF(Working_Data[[#This Row],[churned]]="Active",1,0)</f>
        <v>0</v>
      </c>
      <c r="Z1719" s="7">
        <f>YEAR(Working_Data[[#This Row],[order_date]])</f>
        <v>2024</v>
      </c>
    </row>
    <row r="1720" spans="1:26" x14ac:dyDescent="0.25">
      <c r="A1720" t="s">
        <v>3490</v>
      </c>
      <c r="B1720" t="s">
        <v>21</v>
      </c>
      <c r="C1720" t="s">
        <v>22</v>
      </c>
      <c r="D1720" t="s">
        <v>56</v>
      </c>
      <c r="E1720" s="1">
        <v>45822</v>
      </c>
      <c r="F1720" t="s">
        <v>3491</v>
      </c>
      <c r="G1720" s="1">
        <v>45369</v>
      </c>
      <c r="H1720" t="s">
        <v>47</v>
      </c>
      <c r="I1720" t="s">
        <v>48</v>
      </c>
      <c r="J1720" t="s">
        <v>67</v>
      </c>
      <c r="K1720">
        <v>1</v>
      </c>
      <c r="L1720" s="3">
        <f>Working_Data[[#This Row],[price2]]/Working_Data[[#This Row],[quantity]]</f>
        <v>632.37</v>
      </c>
      <c r="M1720" s="3">
        <v>632.37</v>
      </c>
      <c r="N1720" t="s">
        <v>50</v>
      </c>
      <c r="O1720">
        <v>49</v>
      </c>
      <c r="P1720" s="1">
        <v>45846</v>
      </c>
      <c r="Q1720">
        <v>353</v>
      </c>
      <c r="R1720" t="s">
        <v>29</v>
      </c>
      <c r="S1720">
        <v>5</v>
      </c>
      <c r="T1720" s="1">
        <v>45673</v>
      </c>
      <c r="U1720" t="s">
        <v>36</v>
      </c>
      <c r="V1720" t="str">
        <f>TEXT(WEEKDAY(Working_Data[[#This Row],[order_date]],1),"DDDD")</f>
        <v>Monday</v>
      </c>
      <c r="W1720" t="str">
        <f>TEXT(Working_Data[[#This Row],[order_date]],"mmmm")</f>
        <v>March</v>
      </c>
      <c r="X1720" s="7">
        <f>Working_Data[[#This Row],[last_order_date]]-Working_Data[[#This Row],[signup_date]]</f>
        <v>24</v>
      </c>
      <c r="Y1720" s="7">
        <f>IF(Working_Data[[#This Row],[churned]]="Active",1,0)</f>
        <v>1</v>
      </c>
      <c r="Z1720" s="7">
        <f>YEAR(Working_Data[[#This Row],[order_date]])</f>
        <v>2024</v>
      </c>
    </row>
    <row r="1721" spans="1:26" x14ac:dyDescent="0.25">
      <c r="A1721" t="s">
        <v>3492</v>
      </c>
      <c r="B1721" t="s">
        <v>21</v>
      </c>
      <c r="C1721" t="s">
        <v>82</v>
      </c>
      <c r="D1721" t="s">
        <v>77</v>
      </c>
      <c r="E1721" s="1">
        <v>45472</v>
      </c>
      <c r="F1721" t="s">
        <v>3493</v>
      </c>
      <c r="G1721" s="1">
        <v>45369</v>
      </c>
      <c r="H1721" t="s">
        <v>34</v>
      </c>
      <c r="I1721" t="s">
        <v>42</v>
      </c>
      <c r="J1721" t="s">
        <v>27</v>
      </c>
      <c r="K1721">
        <v>1</v>
      </c>
      <c r="L1721" s="3">
        <f>Working_Data[[#This Row],[price2]]/Working_Data[[#This Row],[quantity]]</f>
        <v>466.39</v>
      </c>
      <c r="M1721" s="3">
        <v>466.39</v>
      </c>
      <c r="N1721" t="s">
        <v>50</v>
      </c>
      <c r="O1721">
        <v>20</v>
      </c>
      <c r="P1721" s="1">
        <v>45871</v>
      </c>
      <c r="Q1721">
        <v>282</v>
      </c>
      <c r="R1721" t="s">
        <v>43</v>
      </c>
      <c r="S1721">
        <v>4</v>
      </c>
      <c r="T1721" s="1">
        <v>45749</v>
      </c>
      <c r="U1721" t="s">
        <v>60</v>
      </c>
      <c r="V1721" t="str">
        <f>TEXT(WEEKDAY(Working_Data[[#This Row],[order_date]],1),"DDDD")</f>
        <v>Monday</v>
      </c>
      <c r="W1721" t="str">
        <f>TEXT(Working_Data[[#This Row],[order_date]],"mmmm")</f>
        <v>March</v>
      </c>
      <c r="X1721" s="7">
        <f>Working_Data[[#This Row],[last_order_date]]-Working_Data[[#This Row],[signup_date]]</f>
        <v>399</v>
      </c>
      <c r="Y1721" s="7">
        <f>IF(Working_Data[[#This Row],[churned]]="Active",1,0)</f>
        <v>0</v>
      </c>
      <c r="Z1721" s="7">
        <f>YEAR(Working_Data[[#This Row],[order_date]])</f>
        <v>2024</v>
      </c>
    </row>
    <row r="1722" spans="1:26" x14ac:dyDescent="0.25">
      <c r="A1722" t="s">
        <v>3494</v>
      </c>
      <c r="B1722" t="s">
        <v>45</v>
      </c>
      <c r="C1722" t="s">
        <v>39</v>
      </c>
      <c r="D1722" t="s">
        <v>52</v>
      </c>
      <c r="E1722" s="1">
        <v>45575</v>
      </c>
      <c r="F1722" t="s">
        <v>3495</v>
      </c>
      <c r="G1722" s="1">
        <v>45369</v>
      </c>
      <c r="H1722" t="s">
        <v>47</v>
      </c>
      <c r="I1722" t="s">
        <v>63</v>
      </c>
      <c r="J1722" t="s">
        <v>59</v>
      </c>
      <c r="K1722">
        <v>3</v>
      </c>
      <c r="L1722" s="3">
        <f>Working_Data[[#This Row],[price2]]/Working_Data[[#This Row],[quantity]]</f>
        <v>220.77333333333334</v>
      </c>
      <c r="M1722" s="3">
        <v>662.32</v>
      </c>
      <c r="N1722" t="s">
        <v>50</v>
      </c>
      <c r="O1722">
        <v>27</v>
      </c>
      <c r="P1722" s="1">
        <v>45802</v>
      </c>
      <c r="Q1722">
        <v>134</v>
      </c>
      <c r="R1722" t="s">
        <v>29</v>
      </c>
      <c r="S1722">
        <v>3</v>
      </c>
      <c r="T1722" s="1">
        <v>45777</v>
      </c>
      <c r="U1722" t="s">
        <v>60</v>
      </c>
      <c r="V1722" t="str">
        <f>TEXT(WEEKDAY(Working_Data[[#This Row],[order_date]],1),"DDDD")</f>
        <v>Monday</v>
      </c>
      <c r="W1722" t="str">
        <f>TEXT(Working_Data[[#This Row],[order_date]],"mmmm")</f>
        <v>March</v>
      </c>
      <c r="X1722" s="7">
        <f>Working_Data[[#This Row],[last_order_date]]-Working_Data[[#This Row],[signup_date]]</f>
        <v>227</v>
      </c>
      <c r="Y1722" s="7">
        <f>IF(Working_Data[[#This Row],[churned]]="Active",1,0)</f>
        <v>1</v>
      </c>
      <c r="Z1722" s="7">
        <f>YEAR(Working_Data[[#This Row],[order_date]])</f>
        <v>2024</v>
      </c>
    </row>
    <row r="1723" spans="1:26" x14ac:dyDescent="0.25">
      <c r="A1723" t="s">
        <v>3496</v>
      </c>
      <c r="B1723" t="s">
        <v>38</v>
      </c>
      <c r="C1723" t="s">
        <v>22</v>
      </c>
      <c r="D1723" t="s">
        <v>32</v>
      </c>
      <c r="E1723" s="1">
        <v>45408</v>
      </c>
      <c r="F1723" t="s">
        <v>3497</v>
      </c>
      <c r="G1723" s="1">
        <v>45370</v>
      </c>
      <c r="H1723" t="s">
        <v>25</v>
      </c>
      <c r="I1723" t="s">
        <v>42</v>
      </c>
      <c r="J1723" t="s">
        <v>67</v>
      </c>
      <c r="K1723">
        <v>2</v>
      </c>
      <c r="L1723" s="3">
        <f>Working_Data[[#This Row],[price2]]/Working_Data[[#This Row],[quantity]]</f>
        <v>609.63499999999999</v>
      </c>
      <c r="M1723" s="3">
        <v>1219.27</v>
      </c>
      <c r="N1723" t="s">
        <v>35</v>
      </c>
      <c r="O1723">
        <v>4</v>
      </c>
      <c r="P1723" s="1">
        <v>45654</v>
      </c>
      <c r="Q1723">
        <v>330</v>
      </c>
      <c r="R1723" t="s">
        <v>29</v>
      </c>
      <c r="S1723">
        <v>4</v>
      </c>
      <c r="T1723" s="1">
        <v>45835</v>
      </c>
      <c r="U1723" t="s">
        <v>30</v>
      </c>
      <c r="V1723" t="str">
        <f>TEXT(WEEKDAY(Working_Data[[#This Row],[order_date]],1),"DDDD")</f>
        <v>Tuesday</v>
      </c>
      <c r="W1723" t="str">
        <f>TEXT(Working_Data[[#This Row],[order_date]],"mmmm")</f>
        <v>March</v>
      </c>
      <c r="X1723" s="7">
        <f>Working_Data[[#This Row],[last_order_date]]-Working_Data[[#This Row],[signup_date]]</f>
        <v>246</v>
      </c>
      <c r="Y1723" s="7">
        <f>IF(Working_Data[[#This Row],[churned]]="Active",1,0)</f>
        <v>1</v>
      </c>
      <c r="Z1723" s="7">
        <f>YEAR(Working_Data[[#This Row],[order_date]])</f>
        <v>2024</v>
      </c>
    </row>
    <row r="1724" spans="1:26" x14ac:dyDescent="0.25">
      <c r="A1724" t="s">
        <v>3498</v>
      </c>
      <c r="B1724" t="s">
        <v>21</v>
      </c>
      <c r="C1724" t="s">
        <v>22</v>
      </c>
      <c r="D1724" t="s">
        <v>77</v>
      </c>
      <c r="E1724" s="1">
        <v>45995</v>
      </c>
      <c r="F1724" t="s">
        <v>3499</v>
      </c>
      <c r="G1724" s="1">
        <v>45370</v>
      </c>
      <c r="H1724" t="s">
        <v>41</v>
      </c>
      <c r="I1724" t="s">
        <v>54</v>
      </c>
      <c r="J1724" t="s">
        <v>64</v>
      </c>
      <c r="K1724">
        <v>4</v>
      </c>
      <c r="L1724" s="3">
        <f>Working_Data[[#This Row],[price2]]/Working_Data[[#This Row],[quantity]]</f>
        <v>227.66249999999999</v>
      </c>
      <c r="M1724" s="3">
        <v>910.65</v>
      </c>
      <c r="N1724" t="s">
        <v>28</v>
      </c>
      <c r="O1724">
        <v>37</v>
      </c>
      <c r="P1724" s="1">
        <v>45722</v>
      </c>
      <c r="Q1724">
        <v>468</v>
      </c>
      <c r="R1724" t="s">
        <v>43</v>
      </c>
      <c r="S1724">
        <v>1</v>
      </c>
      <c r="T1724" s="1">
        <v>45605</v>
      </c>
      <c r="U1724" t="s">
        <v>36</v>
      </c>
      <c r="V1724" t="str">
        <f>TEXT(WEEKDAY(Working_Data[[#This Row],[order_date]],1),"DDDD")</f>
        <v>Tuesday</v>
      </c>
      <c r="W1724" t="str">
        <f>TEXT(Working_Data[[#This Row],[order_date]],"mmmm")</f>
        <v>March</v>
      </c>
      <c r="X1724" s="7">
        <f>Working_Data[[#This Row],[last_order_date]]-Working_Data[[#This Row],[signup_date]]</f>
        <v>-273</v>
      </c>
      <c r="Y1724" s="7">
        <f>IF(Working_Data[[#This Row],[churned]]="Active",1,0)</f>
        <v>0</v>
      </c>
      <c r="Z1724" s="7">
        <f>YEAR(Working_Data[[#This Row],[order_date]])</f>
        <v>2024</v>
      </c>
    </row>
    <row r="1725" spans="1:26" x14ac:dyDescent="0.25">
      <c r="A1725" t="s">
        <v>3500</v>
      </c>
      <c r="B1725" t="s">
        <v>21</v>
      </c>
      <c r="C1725" t="s">
        <v>82</v>
      </c>
      <c r="D1725" t="s">
        <v>32</v>
      </c>
      <c r="E1725" s="1">
        <v>45735</v>
      </c>
      <c r="F1725" t="s">
        <v>3501</v>
      </c>
      <c r="G1725" s="1">
        <v>45370</v>
      </c>
      <c r="H1725" t="s">
        <v>25</v>
      </c>
      <c r="I1725" t="s">
        <v>42</v>
      </c>
      <c r="J1725" t="s">
        <v>49</v>
      </c>
      <c r="K1725">
        <v>5</v>
      </c>
      <c r="L1725" s="3">
        <f>Working_Data[[#This Row],[price2]]/Working_Data[[#This Row],[quantity]]</f>
        <v>53.546000000000006</v>
      </c>
      <c r="M1725" s="3">
        <v>267.73</v>
      </c>
      <c r="N1725" t="s">
        <v>28</v>
      </c>
      <c r="O1725">
        <v>32</v>
      </c>
      <c r="P1725" s="1">
        <v>45581</v>
      </c>
      <c r="Q1725">
        <v>283</v>
      </c>
      <c r="R1725" t="s">
        <v>29</v>
      </c>
      <c r="S1725">
        <v>3</v>
      </c>
      <c r="T1725" s="1">
        <v>45423</v>
      </c>
      <c r="U1725" t="s">
        <v>30</v>
      </c>
      <c r="V1725" t="str">
        <f>TEXT(WEEKDAY(Working_Data[[#This Row],[order_date]],1),"DDDD")</f>
        <v>Tuesday</v>
      </c>
      <c r="W1725" t="str">
        <f>TEXT(Working_Data[[#This Row],[order_date]],"mmmm")</f>
        <v>March</v>
      </c>
      <c r="X1725" s="7">
        <f>Working_Data[[#This Row],[last_order_date]]-Working_Data[[#This Row],[signup_date]]</f>
        <v>-154</v>
      </c>
      <c r="Y1725" s="7">
        <f>IF(Working_Data[[#This Row],[churned]]="Active",1,0)</f>
        <v>1</v>
      </c>
      <c r="Z1725" s="7">
        <f>YEAR(Working_Data[[#This Row],[order_date]])</f>
        <v>2024</v>
      </c>
    </row>
    <row r="1726" spans="1:26" x14ac:dyDescent="0.25">
      <c r="A1726" t="s">
        <v>3502</v>
      </c>
      <c r="B1726" t="s">
        <v>45</v>
      </c>
      <c r="C1726" t="s">
        <v>22</v>
      </c>
      <c r="D1726" t="s">
        <v>32</v>
      </c>
      <c r="E1726" s="1">
        <v>45346</v>
      </c>
      <c r="F1726" t="s">
        <v>3503</v>
      </c>
      <c r="G1726" s="1">
        <v>45370</v>
      </c>
      <c r="H1726" t="s">
        <v>41</v>
      </c>
      <c r="I1726" t="s">
        <v>54</v>
      </c>
      <c r="J1726" t="s">
        <v>64</v>
      </c>
      <c r="K1726">
        <v>4</v>
      </c>
      <c r="L1726" s="3">
        <f>Working_Data[[#This Row],[price2]]/Working_Data[[#This Row],[quantity]]</f>
        <v>45.43</v>
      </c>
      <c r="M1726" s="3">
        <v>181.72</v>
      </c>
      <c r="N1726" t="s">
        <v>28</v>
      </c>
      <c r="O1726">
        <v>10</v>
      </c>
      <c r="P1726" s="1">
        <v>45800</v>
      </c>
      <c r="Q1726">
        <v>213</v>
      </c>
      <c r="R1726" t="s">
        <v>29</v>
      </c>
      <c r="S1726">
        <v>3</v>
      </c>
      <c r="T1726" s="1">
        <v>45934</v>
      </c>
      <c r="U1726" t="s">
        <v>36</v>
      </c>
      <c r="V1726" t="str">
        <f>TEXT(WEEKDAY(Working_Data[[#This Row],[order_date]],1),"DDDD")</f>
        <v>Tuesday</v>
      </c>
      <c r="W1726" t="str">
        <f>TEXT(Working_Data[[#This Row],[order_date]],"mmmm")</f>
        <v>March</v>
      </c>
      <c r="X1726" s="7">
        <f>Working_Data[[#This Row],[last_order_date]]-Working_Data[[#This Row],[signup_date]]</f>
        <v>454</v>
      </c>
      <c r="Y1726" s="7">
        <f>IF(Working_Data[[#This Row],[churned]]="Active",1,0)</f>
        <v>1</v>
      </c>
      <c r="Z1726" s="7">
        <f>YEAR(Working_Data[[#This Row],[order_date]])</f>
        <v>2024</v>
      </c>
    </row>
    <row r="1727" spans="1:26" x14ac:dyDescent="0.25">
      <c r="A1727" t="s">
        <v>3504</v>
      </c>
      <c r="B1727" t="s">
        <v>45</v>
      </c>
      <c r="C1727" t="s">
        <v>82</v>
      </c>
      <c r="D1727" t="s">
        <v>23</v>
      </c>
      <c r="E1727" s="1">
        <v>45642</v>
      </c>
      <c r="F1727" t="s">
        <v>3505</v>
      </c>
      <c r="G1727" s="1">
        <v>45370</v>
      </c>
      <c r="H1727" t="s">
        <v>25</v>
      </c>
      <c r="I1727" t="s">
        <v>63</v>
      </c>
      <c r="J1727" t="s">
        <v>64</v>
      </c>
      <c r="K1727">
        <v>5</v>
      </c>
      <c r="L1727" s="3">
        <f>Working_Data[[#This Row],[price2]]/Working_Data[[#This Row],[quantity]]</f>
        <v>139.38800000000001</v>
      </c>
      <c r="M1727" s="3">
        <v>696.94</v>
      </c>
      <c r="N1727" t="s">
        <v>35</v>
      </c>
      <c r="O1727">
        <v>7</v>
      </c>
      <c r="P1727" s="1">
        <v>45513</v>
      </c>
      <c r="Q1727">
        <v>12</v>
      </c>
      <c r="R1727" t="s">
        <v>29</v>
      </c>
      <c r="S1727">
        <v>1</v>
      </c>
      <c r="T1727" s="1">
        <v>45712</v>
      </c>
      <c r="U1727" t="s">
        <v>60</v>
      </c>
      <c r="V1727" t="str">
        <f>TEXT(WEEKDAY(Working_Data[[#This Row],[order_date]],1),"DDDD")</f>
        <v>Tuesday</v>
      </c>
      <c r="W1727" t="str">
        <f>TEXT(Working_Data[[#This Row],[order_date]],"mmmm")</f>
        <v>March</v>
      </c>
      <c r="X1727" s="7">
        <f>Working_Data[[#This Row],[last_order_date]]-Working_Data[[#This Row],[signup_date]]</f>
        <v>-129</v>
      </c>
      <c r="Y1727" s="7">
        <f>IF(Working_Data[[#This Row],[churned]]="Active",1,0)</f>
        <v>1</v>
      </c>
      <c r="Z1727" s="7">
        <f>YEAR(Working_Data[[#This Row],[order_date]])</f>
        <v>2024</v>
      </c>
    </row>
    <row r="1728" spans="1:26" x14ac:dyDescent="0.25">
      <c r="A1728" t="s">
        <v>3506</v>
      </c>
      <c r="B1728" t="s">
        <v>21</v>
      </c>
      <c r="C1728" t="s">
        <v>22</v>
      </c>
      <c r="D1728" t="s">
        <v>52</v>
      </c>
      <c r="E1728" s="1">
        <v>45755</v>
      </c>
      <c r="F1728" t="s">
        <v>3507</v>
      </c>
      <c r="G1728" s="1">
        <v>45370</v>
      </c>
      <c r="H1728" t="s">
        <v>34</v>
      </c>
      <c r="I1728" t="s">
        <v>26</v>
      </c>
      <c r="J1728" t="s">
        <v>67</v>
      </c>
      <c r="K1728">
        <v>3</v>
      </c>
      <c r="L1728" s="3">
        <f>Working_Data[[#This Row],[price2]]/Working_Data[[#This Row],[quantity]]</f>
        <v>234.04999999999998</v>
      </c>
      <c r="M1728" s="3">
        <v>702.15</v>
      </c>
      <c r="N1728" t="s">
        <v>35</v>
      </c>
      <c r="O1728">
        <v>50</v>
      </c>
      <c r="P1728" s="1">
        <v>45514</v>
      </c>
      <c r="Q1728">
        <v>167</v>
      </c>
      <c r="R1728" t="s">
        <v>43</v>
      </c>
      <c r="S1728">
        <v>4</v>
      </c>
      <c r="T1728" s="1">
        <v>45516</v>
      </c>
      <c r="U1728" t="s">
        <v>30</v>
      </c>
      <c r="V1728" t="str">
        <f>TEXT(WEEKDAY(Working_Data[[#This Row],[order_date]],1),"DDDD")</f>
        <v>Tuesday</v>
      </c>
      <c r="W1728" t="str">
        <f>TEXT(Working_Data[[#This Row],[order_date]],"mmmm")</f>
        <v>March</v>
      </c>
      <c r="X1728" s="7">
        <f>Working_Data[[#This Row],[last_order_date]]-Working_Data[[#This Row],[signup_date]]</f>
        <v>-241</v>
      </c>
      <c r="Y1728" s="7">
        <f>IF(Working_Data[[#This Row],[churned]]="Active",1,0)</f>
        <v>0</v>
      </c>
      <c r="Z1728" s="7">
        <f>YEAR(Working_Data[[#This Row],[order_date]])</f>
        <v>2024</v>
      </c>
    </row>
    <row r="1729" spans="1:26" x14ac:dyDescent="0.25">
      <c r="A1729" t="s">
        <v>3508</v>
      </c>
      <c r="B1729" t="s">
        <v>38</v>
      </c>
      <c r="C1729" t="s">
        <v>22</v>
      </c>
      <c r="D1729" t="s">
        <v>56</v>
      </c>
      <c r="E1729" s="1">
        <v>45716</v>
      </c>
      <c r="F1729" t="s">
        <v>3509</v>
      </c>
      <c r="G1729" s="1">
        <v>45370</v>
      </c>
      <c r="H1729" t="s">
        <v>41</v>
      </c>
      <c r="I1729" t="s">
        <v>48</v>
      </c>
      <c r="J1729" t="s">
        <v>67</v>
      </c>
      <c r="K1729">
        <v>3</v>
      </c>
      <c r="L1729" s="3">
        <f>Working_Data[[#This Row],[price2]]/Working_Data[[#This Row],[quantity]]</f>
        <v>107.64999999999999</v>
      </c>
      <c r="M1729" s="3">
        <v>322.95</v>
      </c>
      <c r="N1729" t="s">
        <v>28</v>
      </c>
      <c r="O1729">
        <v>11</v>
      </c>
      <c r="P1729" s="1">
        <v>45901</v>
      </c>
      <c r="Q1729">
        <v>166</v>
      </c>
      <c r="R1729" t="s">
        <v>43</v>
      </c>
      <c r="S1729">
        <v>3</v>
      </c>
      <c r="T1729" s="1">
        <v>45864</v>
      </c>
      <c r="U1729" t="s">
        <v>60</v>
      </c>
      <c r="V1729" t="str">
        <f>TEXT(WEEKDAY(Working_Data[[#This Row],[order_date]],1),"DDDD")</f>
        <v>Tuesday</v>
      </c>
      <c r="W1729" t="str">
        <f>TEXT(Working_Data[[#This Row],[order_date]],"mmmm")</f>
        <v>March</v>
      </c>
      <c r="X1729" s="7">
        <f>Working_Data[[#This Row],[last_order_date]]-Working_Data[[#This Row],[signup_date]]</f>
        <v>185</v>
      </c>
      <c r="Y1729" s="7">
        <f>IF(Working_Data[[#This Row],[churned]]="Active",1,0)</f>
        <v>0</v>
      </c>
      <c r="Z1729" s="7">
        <f>YEAR(Working_Data[[#This Row],[order_date]])</f>
        <v>2024</v>
      </c>
    </row>
    <row r="1730" spans="1:26" x14ac:dyDescent="0.25">
      <c r="A1730" t="s">
        <v>3510</v>
      </c>
      <c r="B1730" t="s">
        <v>21</v>
      </c>
      <c r="C1730" t="s">
        <v>22</v>
      </c>
      <c r="D1730" t="s">
        <v>23</v>
      </c>
      <c r="E1730" s="1">
        <v>45185</v>
      </c>
      <c r="F1730" t="s">
        <v>3511</v>
      </c>
      <c r="G1730" s="1">
        <v>45371</v>
      </c>
      <c r="H1730" t="s">
        <v>58</v>
      </c>
      <c r="I1730" t="s">
        <v>48</v>
      </c>
      <c r="J1730" t="s">
        <v>67</v>
      </c>
      <c r="K1730">
        <v>5</v>
      </c>
      <c r="L1730" s="3">
        <f>Working_Data[[#This Row],[price2]]/Working_Data[[#This Row],[quantity]]</f>
        <v>258.56399999999996</v>
      </c>
      <c r="M1730" s="3">
        <v>1292.82</v>
      </c>
      <c r="N1730" t="s">
        <v>50</v>
      </c>
      <c r="O1730">
        <v>19</v>
      </c>
      <c r="P1730" s="1">
        <v>45615</v>
      </c>
      <c r="Q1730">
        <v>64</v>
      </c>
      <c r="R1730" t="s">
        <v>43</v>
      </c>
      <c r="S1730">
        <v>1</v>
      </c>
      <c r="T1730" s="1">
        <v>45772</v>
      </c>
      <c r="U1730" t="s">
        <v>36</v>
      </c>
      <c r="V1730" t="str">
        <f>TEXT(WEEKDAY(Working_Data[[#This Row],[order_date]],1),"DDDD")</f>
        <v>Wednesday</v>
      </c>
      <c r="W1730" t="str">
        <f>TEXT(Working_Data[[#This Row],[order_date]],"mmmm")</f>
        <v>March</v>
      </c>
      <c r="X1730" s="7">
        <f>Working_Data[[#This Row],[last_order_date]]-Working_Data[[#This Row],[signup_date]]</f>
        <v>430</v>
      </c>
      <c r="Y1730" s="7">
        <f>IF(Working_Data[[#This Row],[churned]]="Active",1,0)</f>
        <v>0</v>
      </c>
      <c r="Z1730" s="7">
        <f>YEAR(Working_Data[[#This Row],[order_date]])</f>
        <v>2024</v>
      </c>
    </row>
    <row r="1731" spans="1:26" x14ac:dyDescent="0.25">
      <c r="A1731" t="s">
        <v>3512</v>
      </c>
      <c r="B1731" t="s">
        <v>21</v>
      </c>
      <c r="C1731" t="s">
        <v>22</v>
      </c>
      <c r="D1731" t="s">
        <v>23</v>
      </c>
      <c r="E1731" s="1">
        <v>45119</v>
      </c>
      <c r="F1731" t="s">
        <v>3513</v>
      </c>
      <c r="G1731" s="1">
        <v>45371</v>
      </c>
      <c r="H1731" t="s">
        <v>41</v>
      </c>
      <c r="I1731" t="s">
        <v>63</v>
      </c>
      <c r="J1731" t="s">
        <v>49</v>
      </c>
      <c r="K1731">
        <v>4</v>
      </c>
      <c r="L1731" s="3">
        <f>Working_Data[[#This Row],[price2]]/Working_Data[[#This Row],[quantity]]</f>
        <v>85.77</v>
      </c>
      <c r="M1731" s="3">
        <v>343.08</v>
      </c>
      <c r="N1731" t="s">
        <v>28</v>
      </c>
      <c r="O1731">
        <v>6</v>
      </c>
      <c r="P1731" s="1">
        <v>45544</v>
      </c>
      <c r="Q1731">
        <v>109</v>
      </c>
      <c r="R1731" t="s">
        <v>29</v>
      </c>
      <c r="S1731">
        <v>1</v>
      </c>
      <c r="T1731" s="1">
        <v>45750</v>
      </c>
      <c r="U1731" t="s">
        <v>60</v>
      </c>
      <c r="V1731" t="str">
        <f>TEXT(WEEKDAY(Working_Data[[#This Row],[order_date]],1),"DDDD")</f>
        <v>Wednesday</v>
      </c>
      <c r="W1731" t="str">
        <f>TEXT(Working_Data[[#This Row],[order_date]],"mmmm")</f>
        <v>March</v>
      </c>
      <c r="X1731" s="7">
        <f>Working_Data[[#This Row],[last_order_date]]-Working_Data[[#This Row],[signup_date]]</f>
        <v>425</v>
      </c>
      <c r="Y1731" s="7">
        <f>IF(Working_Data[[#This Row],[churned]]="Active",1,0)</f>
        <v>1</v>
      </c>
      <c r="Z1731" s="7">
        <f>YEAR(Working_Data[[#This Row],[order_date]])</f>
        <v>2024</v>
      </c>
    </row>
    <row r="1732" spans="1:26" x14ac:dyDescent="0.25">
      <c r="A1732" t="s">
        <v>3514</v>
      </c>
      <c r="B1732" t="s">
        <v>38</v>
      </c>
      <c r="C1732" t="s">
        <v>22</v>
      </c>
      <c r="D1732" t="s">
        <v>23</v>
      </c>
      <c r="E1732" s="1">
        <v>45561</v>
      </c>
      <c r="F1732" t="s">
        <v>3515</v>
      </c>
      <c r="G1732" s="1">
        <v>45371</v>
      </c>
      <c r="H1732" t="s">
        <v>25</v>
      </c>
      <c r="I1732" t="s">
        <v>26</v>
      </c>
      <c r="J1732" t="s">
        <v>49</v>
      </c>
      <c r="K1732">
        <v>4</v>
      </c>
      <c r="L1732" s="3">
        <f>Working_Data[[#This Row],[price2]]/Working_Data[[#This Row],[quantity]]</f>
        <v>128.6275</v>
      </c>
      <c r="M1732" s="3">
        <v>514.51</v>
      </c>
      <c r="N1732" t="s">
        <v>50</v>
      </c>
      <c r="O1732">
        <v>5</v>
      </c>
      <c r="P1732" s="1">
        <v>45739</v>
      </c>
      <c r="Q1732">
        <v>77</v>
      </c>
      <c r="R1732" t="s">
        <v>43</v>
      </c>
      <c r="S1732">
        <v>1</v>
      </c>
      <c r="T1732" s="1">
        <v>45614</v>
      </c>
      <c r="U1732" t="s">
        <v>30</v>
      </c>
      <c r="V1732" t="str">
        <f>TEXT(WEEKDAY(Working_Data[[#This Row],[order_date]],1),"DDDD")</f>
        <v>Wednesday</v>
      </c>
      <c r="W1732" t="str">
        <f>TEXT(Working_Data[[#This Row],[order_date]],"mmmm")</f>
        <v>March</v>
      </c>
      <c r="X1732" s="7">
        <f>Working_Data[[#This Row],[last_order_date]]-Working_Data[[#This Row],[signup_date]]</f>
        <v>178</v>
      </c>
      <c r="Y1732" s="7">
        <f>IF(Working_Data[[#This Row],[churned]]="Active",1,0)</f>
        <v>0</v>
      </c>
      <c r="Z1732" s="7">
        <f>YEAR(Working_Data[[#This Row],[order_date]])</f>
        <v>2024</v>
      </c>
    </row>
    <row r="1733" spans="1:26" x14ac:dyDescent="0.25">
      <c r="A1733" t="s">
        <v>3516</v>
      </c>
      <c r="B1733" t="s">
        <v>38</v>
      </c>
      <c r="C1733" t="s">
        <v>82</v>
      </c>
      <c r="D1733" t="s">
        <v>52</v>
      </c>
      <c r="E1733" s="1">
        <v>45391</v>
      </c>
      <c r="F1733" t="s">
        <v>3517</v>
      </c>
      <c r="G1733" s="1">
        <v>45371</v>
      </c>
      <c r="H1733" t="s">
        <v>34</v>
      </c>
      <c r="I1733" t="s">
        <v>48</v>
      </c>
      <c r="J1733" t="s">
        <v>27</v>
      </c>
      <c r="K1733">
        <v>1</v>
      </c>
      <c r="L1733" s="3">
        <f>Working_Data[[#This Row],[price2]]/Working_Data[[#This Row],[quantity]]</f>
        <v>754.68</v>
      </c>
      <c r="M1733" s="3">
        <v>754.68</v>
      </c>
      <c r="N1733" t="s">
        <v>35</v>
      </c>
      <c r="O1733">
        <v>11</v>
      </c>
      <c r="P1733" s="1">
        <v>45731</v>
      </c>
      <c r="Q1733">
        <v>329</v>
      </c>
      <c r="R1733" t="s">
        <v>29</v>
      </c>
      <c r="S1733">
        <v>1</v>
      </c>
      <c r="T1733" s="1">
        <v>45641</v>
      </c>
      <c r="U1733" t="s">
        <v>30</v>
      </c>
      <c r="V1733" t="str">
        <f>TEXT(WEEKDAY(Working_Data[[#This Row],[order_date]],1),"DDDD")</f>
        <v>Wednesday</v>
      </c>
      <c r="W1733" t="str">
        <f>TEXT(Working_Data[[#This Row],[order_date]],"mmmm")</f>
        <v>March</v>
      </c>
      <c r="X1733" s="7">
        <f>Working_Data[[#This Row],[last_order_date]]-Working_Data[[#This Row],[signup_date]]</f>
        <v>340</v>
      </c>
      <c r="Y1733" s="7">
        <f>IF(Working_Data[[#This Row],[churned]]="Active",1,0)</f>
        <v>1</v>
      </c>
      <c r="Z1733" s="7">
        <f>YEAR(Working_Data[[#This Row],[order_date]])</f>
        <v>2024</v>
      </c>
    </row>
    <row r="1734" spans="1:26" x14ac:dyDescent="0.25">
      <c r="A1734" t="s">
        <v>3518</v>
      </c>
      <c r="B1734" t="s">
        <v>21</v>
      </c>
      <c r="C1734" t="s">
        <v>82</v>
      </c>
      <c r="D1734" t="s">
        <v>32</v>
      </c>
      <c r="E1734" s="1">
        <v>45713</v>
      </c>
      <c r="F1734" t="s">
        <v>3519</v>
      </c>
      <c r="G1734" s="1">
        <v>45371</v>
      </c>
      <c r="H1734" t="s">
        <v>25</v>
      </c>
      <c r="I1734" t="s">
        <v>63</v>
      </c>
      <c r="J1734" t="s">
        <v>49</v>
      </c>
      <c r="K1734">
        <v>3</v>
      </c>
      <c r="L1734" s="3">
        <f>Working_Data[[#This Row],[price2]]/Working_Data[[#This Row],[quantity]]</f>
        <v>424.91</v>
      </c>
      <c r="M1734" s="3">
        <v>1274.73</v>
      </c>
      <c r="N1734" t="s">
        <v>35</v>
      </c>
      <c r="O1734">
        <v>48</v>
      </c>
      <c r="P1734" s="1">
        <v>45302</v>
      </c>
      <c r="Q1734">
        <v>415</v>
      </c>
      <c r="R1734" t="s">
        <v>29</v>
      </c>
      <c r="S1734">
        <v>5</v>
      </c>
      <c r="T1734" s="1">
        <v>45825</v>
      </c>
      <c r="U1734" t="s">
        <v>30</v>
      </c>
      <c r="V1734" t="str">
        <f>TEXT(WEEKDAY(Working_Data[[#This Row],[order_date]],1),"DDDD")</f>
        <v>Wednesday</v>
      </c>
      <c r="W1734" t="str">
        <f>TEXT(Working_Data[[#This Row],[order_date]],"mmmm")</f>
        <v>March</v>
      </c>
      <c r="X1734" s="7">
        <f>Working_Data[[#This Row],[last_order_date]]-Working_Data[[#This Row],[signup_date]]</f>
        <v>-411</v>
      </c>
      <c r="Y1734" s="7">
        <f>IF(Working_Data[[#This Row],[churned]]="Active",1,0)</f>
        <v>1</v>
      </c>
      <c r="Z1734" s="7">
        <f>YEAR(Working_Data[[#This Row],[order_date]])</f>
        <v>2024</v>
      </c>
    </row>
    <row r="1735" spans="1:26" x14ac:dyDescent="0.25">
      <c r="A1735" t="s">
        <v>3520</v>
      </c>
      <c r="B1735" t="s">
        <v>38</v>
      </c>
      <c r="C1735" t="s">
        <v>22</v>
      </c>
      <c r="D1735" t="s">
        <v>23</v>
      </c>
      <c r="E1735" s="1">
        <v>45296</v>
      </c>
      <c r="F1735" t="s">
        <v>3521</v>
      </c>
      <c r="G1735" s="1">
        <v>45371</v>
      </c>
      <c r="H1735" t="s">
        <v>47</v>
      </c>
      <c r="I1735" t="s">
        <v>63</v>
      </c>
      <c r="J1735" t="s">
        <v>67</v>
      </c>
      <c r="K1735">
        <v>3</v>
      </c>
      <c r="L1735" s="3">
        <f>Working_Data[[#This Row],[price2]]/Working_Data[[#This Row],[quantity]]</f>
        <v>468.08</v>
      </c>
      <c r="M1735" s="3">
        <v>1404.24</v>
      </c>
      <c r="N1735" t="s">
        <v>35</v>
      </c>
      <c r="O1735">
        <v>23</v>
      </c>
      <c r="P1735" s="1">
        <v>45802</v>
      </c>
      <c r="Q1735">
        <v>350</v>
      </c>
      <c r="R1735" t="s">
        <v>43</v>
      </c>
      <c r="S1735">
        <v>4</v>
      </c>
      <c r="T1735" s="1">
        <v>45857</v>
      </c>
      <c r="U1735" t="s">
        <v>30</v>
      </c>
      <c r="V1735" t="str">
        <f>TEXT(WEEKDAY(Working_Data[[#This Row],[order_date]],1),"DDDD")</f>
        <v>Wednesday</v>
      </c>
      <c r="W1735" t="str">
        <f>TEXT(Working_Data[[#This Row],[order_date]],"mmmm")</f>
        <v>March</v>
      </c>
      <c r="X1735" s="7">
        <f>Working_Data[[#This Row],[last_order_date]]-Working_Data[[#This Row],[signup_date]]</f>
        <v>506</v>
      </c>
      <c r="Y1735" s="7">
        <f>IF(Working_Data[[#This Row],[churned]]="Active",1,0)</f>
        <v>0</v>
      </c>
      <c r="Z1735" s="7">
        <f>YEAR(Working_Data[[#This Row],[order_date]])</f>
        <v>2024</v>
      </c>
    </row>
    <row r="1736" spans="1:26" x14ac:dyDescent="0.25">
      <c r="A1736" t="s">
        <v>3522</v>
      </c>
      <c r="B1736" t="s">
        <v>38</v>
      </c>
      <c r="C1736" t="s">
        <v>39</v>
      </c>
      <c r="D1736" t="s">
        <v>56</v>
      </c>
      <c r="E1736" s="1">
        <v>45443</v>
      </c>
      <c r="F1736" t="s">
        <v>3523</v>
      </c>
      <c r="G1736" s="1">
        <v>45372</v>
      </c>
      <c r="H1736" t="s">
        <v>58</v>
      </c>
      <c r="I1736" t="s">
        <v>26</v>
      </c>
      <c r="J1736" t="s">
        <v>27</v>
      </c>
      <c r="K1736">
        <v>5</v>
      </c>
      <c r="L1736" s="3">
        <f>Working_Data[[#This Row],[price2]]/Working_Data[[#This Row],[quantity]]</f>
        <v>49.957999999999998</v>
      </c>
      <c r="M1736" s="3">
        <v>249.79</v>
      </c>
      <c r="N1736" t="s">
        <v>50</v>
      </c>
      <c r="O1736">
        <v>16</v>
      </c>
      <c r="P1736" s="1">
        <v>45576</v>
      </c>
      <c r="Q1736">
        <v>236</v>
      </c>
      <c r="R1736" t="s">
        <v>43</v>
      </c>
      <c r="S1736">
        <v>5</v>
      </c>
      <c r="T1736" s="1">
        <v>45905</v>
      </c>
      <c r="U1736" t="s">
        <v>36</v>
      </c>
      <c r="V1736" t="str">
        <f>TEXT(WEEKDAY(Working_Data[[#This Row],[order_date]],1),"DDDD")</f>
        <v>Thursday</v>
      </c>
      <c r="W1736" t="str">
        <f>TEXT(Working_Data[[#This Row],[order_date]],"mmmm")</f>
        <v>March</v>
      </c>
      <c r="X1736" s="7">
        <f>Working_Data[[#This Row],[last_order_date]]-Working_Data[[#This Row],[signup_date]]</f>
        <v>133</v>
      </c>
      <c r="Y1736" s="7">
        <f>IF(Working_Data[[#This Row],[churned]]="Active",1,0)</f>
        <v>0</v>
      </c>
      <c r="Z1736" s="7">
        <f>YEAR(Working_Data[[#This Row],[order_date]])</f>
        <v>2024</v>
      </c>
    </row>
    <row r="1737" spans="1:26" x14ac:dyDescent="0.25">
      <c r="A1737" t="s">
        <v>3524</v>
      </c>
      <c r="B1737" t="s">
        <v>38</v>
      </c>
      <c r="C1737" t="s">
        <v>22</v>
      </c>
      <c r="D1737" t="s">
        <v>23</v>
      </c>
      <c r="E1737" s="1">
        <v>45255</v>
      </c>
      <c r="F1737" t="s">
        <v>3525</v>
      </c>
      <c r="G1737" s="1">
        <v>45372</v>
      </c>
      <c r="H1737" t="s">
        <v>41</v>
      </c>
      <c r="I1737" t="s">
        <v>63</v>
      </c>
      <c r="J1737" t="s">
        <v>59</v>
      </c>
      <c r="K1737">
        <v>2</v>
      </c>
      <c r="L1737" s="3">
        <f>Working_Data[[#This Row],[price2]]/Working_Data[[#This Row],[quantity]]</f>
        <v>675.04</v>
      </c>
      <c r="M1737" s="3">
        <v>1350.08</v>
      </c>
      <c r="N1737" t="s">
        <v>28</v>
      </c>
      <c r="O1737">
        <v>8</v>
      </c>
      <c r="P1737" s="1">
        <v>45590</v>
      </c>
      <c r="Q1737">
        <v>28</v>
      </c>
      <c r="R1737" t="s">
        <v>43</v>
      </c>
      <c r="S1737">
        <v>3</v>
      </c>
      <c r="T1737" s="1">
        <v>45796</v>
      </c>
      <c r="U1737" t="s">
        <v>60</v>
      </c>
      <c r="V1737" t="str">
        <f>TEXT(WEEKDAY(Working_Data[[#This Row],[order_date]],1),"DDDD")</f>
        <v>Thursday</v>
      </c>
      <c r="W1737" t="str">
        <f>TEXT(Working_Data[[#This Row],[order_date]],"mmmm")</f>
        <v>March</v>
      </c>
      <c r="X1737" s="7">
        <f>Working_Data[[#This Row],[last_order_date]]-Working_Data[[#This Row],[signup_date]]</f>
        <v>335</v>
      </c>
      <c r="Y1737" s="7">
        <f>IF(Working_Data[[#This Row],[churned]]="Active",1,0)</f>
        <v>0</v>
      </c>
      <c r="Z1737" s="7">
        <f>YEAR(Working_Data[[#This Row],[order_date]])</f>
        <v>2024</v>
      </c>
    </row>
    <row r="1738" spans="1:26" x14ac:dyDescent="0.25">
      <c r="A1738" t="s">
        <v>3526</v>
      </c>
      <c r="B1738" t="s">
        <v>45</v>
      </c>
      <c r="C1738" t="s">
        <v>22</v>
      </c>
      <c r="D1738" t="s">
        <v>77</v>
      </c>
      <c r="E1738" s="1">
        <v>45346</v>
      </c>
      <c r="F1738" t="s">
        <v>3527</v>
      </c>
      <c r="G1738" s="1">
        <v>45372</v>
      </c>
      <c r="H1738" t="s">
        <v>25</v>
      </c>
      <c r="I1738" t="s">
        <v>26</v>
      </c>
      <c r="J1738" t="s">
        <v>27</v>
      </c>
      <c r="K1738">
        <v>4</v>
      </c>
      <c r="L1738" s="3">
        <f>Working_Data[[#This Row],[price2]]/Working_Data[[#This Row],[quantity]]</f>
        <v>179.02</v>
      </c>
      <c r="M1738" s="3">
        <v>716.08</v>
      </c>
      <c r="N1738" t="s">
        <v>28</v>
      </c>
      <c r="O1738">
        <v>34</v>
      </c>
      <c r="P1738" s="1">
        <v>45807</v>
      </c>
      <c r="Q1738">
        <v>136</v>
      </c>
      <c r="R1738" t="s">
        <v>29</v>
      </c>
      <c r="S1738">
        <v>4</v>
      </c>
      <c r="T1738" s="1">
        <v>45751</v>
      </c>
      <c r="U1738" t="s">
        <v>30</v>
      </c>
      <c r="V1738" t="str">
        <f>TEXT(WEEKDAY(Working_Data[[#This Row],[order_date]],1),"DDDD")</f>
        <v>Thursday</v>
      </c>
      <c r="W1738" t="str">
        <f>TEXT(Working_Data[[#This Row],[order_date]],"mmmm")</f>
        <v>March</v>
      </c>
      <c r="X1738" s="7">
        <f>Working_Data[[#This Row],[last_order_date]]-Working_Data[[#This Row],[signup_date]]</f>
        <v>461</v>
      </c>
      <c r="Y1738" s="7">
        <f>IF(Working_Data[[#This Row],[churned]]="Active",1,0)</f>
        <v>1</v>
      </c>
      <c r="Z1738" s="7">
        <f>YEAR(Working_Data[[#This Row],[order_date]])</f>
        <v>2024</v>
      </c>
    </row>
    <row r="1739" spans="1:26" x14ac:dyDescent="0.25">
      <c r="A1739" t="s">
        <v>3528</v>
      </c>
      <c r="B1739" t="s">
        <v>21</v>
      </c>
      <c r="C1739" t="s">
        <v>22</v>
      </c>
      <c r="D1739" t="s">
        <v>52</v>
      </c>
      <c r="E1739" s="1">
        <v>45754</v>
      </c>
      <c r="F1739" t="s">
        <v>3529</v>
      </c>
      <c r="G1739" s="1">
        <v>45372</v>
      </c>
      <c r="H1739" t="s">
        <v>41</v>
      </c>
      <c r="I1739" t="s">
        <v>48</v>
      </c>
      <c r="J1739" t="s">
        <v>67</v>
      </c>
      <c r="K1739">
        <v>4</v>
      </c>
      <c r="L1739" s="3">
        <f>Working_Data[[#This Row],[price2]]/Working_Data[[#This Row],[quantity]]</f>
        <v>66.165000000000006</v>
      </c>
      <c r="M1739" s="3">
        <v>264.66000000000003</v>
      </c>
      <c r="N1739" t="s">
        <v>50</v>
      </c>
      <c r="O1739">
        <v>21</v>
      </c>
      <c r="P1739" s="1">
        <v>45607</v>
      </c>
      <c r="Q1739">
        <v>321</v>
      </c>
      <c r="R1739" t="s">
        <v>29</v>
      </c>
      <c r="S1739">
        <v>5</v>
      </c>
      <c r="T1739" s="1">
        <v>45801</v>
      </c>
      <c r="U1739" t="s">
        <v>36</v>
      </c>
      <c r="V1739" t="str">
        <f>TEXT(WEEKDAY(Working_Data[[#This Row],[order_date]],1),"DDDD")</f>
        <v>Thursday</v>
      </c>
      <c r="W1739" t="str">
        <f>TEXT(Working_Data[[#This Row],[order_date]],"mmmm")</f>
        <v>March</v>
      </c>
      <c r="X1739" s="7">
        <f>Working_Data[[#This Row],[last_order_date]]-Working_Data[[#This Row],[signup_date]]</f>
        <v>-147</v>
      </c>
      <c r="Y1739" s="7">
        <f>IF(Working_Data[[#This Row],[churned]]="Active",1,0)</f>
        <v>1</v>
      </c>
      <c r="Z1739" s="7">
        <f>YEAR(Working_Data[[#This Row],[order_date]])</f>
        <v>2024</v>
      </c>
    </row>
    <row r="1740" spans="1:26" x14ac:dyDescent="0.25">
      <c r="A1740" t="s">
        <v>3530</v>
      </c>
      <c r="B1740" t="s">
        <v>45</v>
      </c>
      <c r="C1740" t="s">
        <v>39</v>
      </c>
      <c r="D1740" t="s">
        <v>52</v>
      </c>
      <c r="E1740" s="1">
        <v>45692</v>
      </c>
      <c r="F1740" t="s">
        <v>3531</v>
      </c>
      <c r="G1740" s="1">
        <v>45372</v>
      </c>
      <c r="H1740" t="s">
        <v>25</v>
      </c>
      <c r="I1740" t="s">
        <v>54</v>
      </c>
      <c r="J1740" t="s">
        <v>27</v>
      </c>
      <c r="K1740">
        <v>2</v>
      </c>
      <c r="L1740" s="3">
        <f>Working_Data[[#This Row],[price2]]/Working_Data[[#This Row],[quantity]]</f>
        <v>283.45</v>
      </c>
      <c r="M1740" s="3">
        <v>566.9</v>
      </c>
      <c r="N1740" t="s">
        <v>35</v>
      </c>
      <c r="O1740">
        <v>32</v>
      </c>
      <c r="P1740" s="1">
        <v>45671</v>
      </c>
      <c r="Q1740">
        <v>243</v>
      </c>
      <c r="R1740" t="s">
        <v>29</v>
      </c>
      <c r="S1740">
        <v>1</v>
      </c>
      <c r="T1740" s="1">
        <v>45931</v>
      </c>
      <c r="U1740" t="s">
        <v>36</v>
      </c>
      <c r="V1740" t="str">
        <f>TEXT(WEEKDAY(Working_Data[[#This Row],[order_date]],1),"DDDD")</f>
        <v>Thursday</v>
      </c>
      <c r="W1740" t="str">
        <f>TEXT(Working_Data[[#This Row],[order_date]],"mmmm")</f>
        <v>March</v>
      </c>
      <c r="X1740" s="7">
        <f>Working_Data[[#This Row],[last_order_date]]-Working_Data[[#This Row],[signup_date]]</f>
        <v>-21</v>
      </c>
      <c r="Y1740" s="7">
        <f>IF(Working_Data[[#This Row],[churned]]="Active",1,0)</f>
        <v>1</v>
      </c>
      <c r="Z1740" s="7">
        <f>YEAR(Working_Data[[#This Row],[order_date]])</f>
        <v>2024</v>
      </c>
    </row>
    <row r="1741" spans="1:26" x14ac:dyDescent="0.25">
      <c r="A1741" t="s">
        <v>3532</v>
      </c>
      <c r="B1741" t="s">
        <v>45</v>
      </c>
      <c r="C1741" t="s">
        <v>39</v>
      </c>
      <c r="D1741" t="s">
        <v>52</v>
      </c>
      <c r="E1741" s="1">
        <v>45701</v>
      </c>
      <c r="F1741" t="s">
        <v>3533</v>
      </c>
      <c r="G1741" s="1">
        <v>45372</v>
      </c>
      <c r="H1741" t="s">
        <v>41</v>
      </c>
      <c r="I1741" t="s">
        <v>26</v>
      </c>
      <c r="J1741" t="s">
        <v>64</v>
      </c>
      <c r="K1741">
        <v>1</v>
      </c>
      <c r="L1741" s="3">
        <f>Working_Data[[#This Row],[price2]]/Working_Data[[#This Row],[quantity]]</f>
        <v>1029.2</v>
      </c>
      <c r="M1741" s="3">
        <v>1029.2</v>
      </c>
      <c r="N1741" t="s">
        <v>50</v>
      </c>
      <c r="O1741">
        <v>37</v>
      </c>
      <c r="P1741" s="1">
        <v>45882</v>
      </c>
      <c r="Q1741">
        <v>200</v>
      </c>
      <c r="R1741" t="s">
        <v>43</v>
      </c>
      <c r="S1741">
        <v>3</v>
      </c>
      <c r="T1741" s="1">
        <v>45561</v>
      </c>
      <c r="U1741" t="s">
        <v>60</v>
      </c>
      <c r="V1741" t="str">
        <f>TEXT(WEEKDAY(Working_Data[[#This Row],[order_date]],1),"DDDD")</f>
        <v>Thursday</v>
      </c>
      <c r="W1741" t="str">
        <f>TEXT(Working_Data[[#This Row],[order_date]],"mmmm")</f>
        <v>March</v>
      </c>
      <c r="X1741" s="7">
        <f>Working_Data[[#This Row],[last_order_date]]-Working_Data[[#This Row],[signup_date]]</f>
        <v>181</v>
      </c>
      <c r="Y1741" s="7">
        <f>IF(Working_Data[[#This Row],[churned]]="Active",1,0)</f>
        <v>0</v>
      </c>
      <c r="Z1741" s="7">
        <f>YEAR(Working_Data[[#This Row],[order_date]])</f>
        <v>2024</v>
      </c>
    </row>
    <row r="1742" spans="1:26" x14ac:dyDescent="0.25">
      <c r="A1742" t="s">
        <v>3534</v>
      </c>
      <c r="B1742" t="s">
        <v>21</v>
      </c>
      <c r="C1742" t="s">
        <v>82</v>
      </c>
      <c r="D1742" t="s">
        <v>56</v>
      </c>
      <c r="E1742" s="1">
        <v>45410</v>
      </c>
      <c r="F1742" t="s">
        <v>3535</v>
      </c>
      <c r="G1742" s="1">
        <v>45373</v>
      </c>
      <c r="H1742" t="s">
        <v>41</v>
      </c>
      <c r="I1742" t="s">
        <v>63</v>
      </c>
      <c r="J1742" t="s">
        <v>59</v>
      </c>
      <c r="K1742">
        <v>1</v>
      </c>
      <c r="L1742" s="3">
        <f>Working_Data[[#This Row],[price2]]/Working_Data[[#This Row],[quantity]]</f>
        <v>663.09</v>
      </c>
      <c r="M1742" s="3">
        <v>663.09</v>
      </c>
      <c r="N1742" t="s">
        <v>28</v>
      </c>
      <c r="O1742">
        <v>39</v>
      </c>
      <c r="P1742" s="1">
        <v>45553</v>
      </c>
      <c r="Q1742">
        <v>327</v>
      </c>
      <c r="R1742" t="s">
        <v>43</v>
      </c>
      <c r="S1742">
        <v>5</v>
      </c>
      <c r="T1742" s="1">
        <v>45619</v>
      </c>
      <c r="U1742" t="s">
        <v>60</v>
      </c>
      <c r="V1742" t="str">
        <f>TEXT(WEEKDAY(Working_Data[[#This Row],[order_date]],1),"DDDD")</f>
        <v>Friday</v>
      </c>
      <c r="W1742" t="str">
        <f>TEXT(Working_Data[[#This Row],[order_date]],"mmmm")</f>
        <v>March</v>
      </c>
      <c r="X1742" s="7">
        <f>Working_Data[[#This Row],[last_order_date]]-Working_Data[[#This Row],[signup_date]]</f>
        <v>143</v>
      </c>
      <c r="Y1742" s="7">
        <f>IF(Working_Data[[#This Row],[churned]]="Active",1,0)</f>
        <v>0</v>
      </c>
      <c r="Z1742" s="7">
        <f>YEAR(Working_Data[[#This Row],[order_date]])</f>
        <v>2024</v>
      </c>
    </row>
    <row r="1743" spans="1:26" x14ac:dyDescent="0.25">
      <c r="A1743" t="s">
        <v>3536</v>
      </c>
      <c r="B1743" t="s">
        <v>21</v>
      </c>
      <c r="C1743" t="s">
        <v>82</v>
      </c>
      <c r="D1743" t="s">
        <v>32</v>
      </c>
      <c r="E1743" s="1">
        <v>45967</v>
      </c>
      <c r="F1743" t="s">
        <v>3537</v>
      </c>
      <c r="G1743" s="1">
        <v>45373</v>
      </c>
      <c r="H1743" t="s">
        <v>58</v>
      </c>
      <c r="I1743" t="s">
        <v>42</v>
      </c>
      <c r="J1743" t="s">
        <v>67</v>
      </c>
      <c r="K1743">
        <v>1</v>
      </c>
      <c r="L1743" s="3">
        <f>Working_Data[[#This Row],[price2]]/Working_Data[[#This Row],[quantity]]</f>
        <v>693.19</v>
      </c>
      <c r="M1743" s="3">
        <v>693.19</v>
      </c>
      <c r="N1743" t="s">
        <v>50</v>
      </c>
      <c r="O1743">
        <v>17</v>
      </c>
      <c r="P1743" s="1">
        <v>45888</v>
      </c>
      <c r="Q1743">
        <v>495</v>
      </c>
      <c r="R1743" t="s">
        <v>43</v>
      </c>
      <c r="S1743">
        <v>5</v>
      </c>
      <c r="T1743" s="1">
        <v>45830</v>
      </c>
      <c r="U1743" t="s">
        <v>30</v>
      </c>
      <c r="V1743" t="str">
        <f>TEXT(WEEKDAY(Working_Data[[#This Row],[order_date]],1),"DDDD")</f>
        <v>Friday</v>
      </c>
      <c r="W1743" t="str">
        <f>TEXT(Working_Data[[#This Row],[order_date]],"mmmm")</f>
        <v>March</v>
      </c>
      <c r="X1743" s="7">
        <f>Working_Data[[#This Row],[last_order_date]]-Working_Data[[#This Row],[signup_date]]</f>
        <v>-79</v>
      </c>
      <c r="Y1743" s="7">
        <f>IF(Working_Data[[#This Row],[churned]]="Active",1,0)</f>
        <v>0</v>
      </c>
      <c r="Z1743" s="7">
        <f>YEAR(Working_Data[[#This Row],[order_date]])</f>
        <v>2024</v>
      </c>
    </row>
    <row r="1744" spans="1:26" x14ac:dyDescent="0.25">
      <c r="A1744" t="s">
        <v>3538</v>
      </c>
      <c r="B1744" t="s">
        <v>38</v>
      </c>
      <c r="C1744" t="s">
        <v>82</v>
      </c>
      <c r="D1744" t="s">
        <v>52</v>
      </c>
      <c r="E1744" s="1">
        <v>45586</v>
      </c>
      <c r="F1744" t="s">
        <v>3539</v>
      </c>
      <c r="G1744" s="1">
        <v>45373</v>
      </c>
      <c r="H1744" t="s">
        <v>41</v>
      </c>
      <c r="I1744" t="s">
        <v>54</v>
      </c>
      <c r="J1744" t="s">
        <v>49</v>
      </c>
      <c r="K1744">
        <v>1</v>
      </c>
      <c r="L1744" s="3">
        <f>Working_Data[[#This Row],[price2]]/Working_Data[[#This Row],[quantity]]</f>
        <v>856.76</v>
      </c>
      <c r="M1744" s="3">
        <v>856.76</v>
      </c>
      <c r="N1744" t="s">
        <v>28</v>
      </c>
      <c r="O1744">
        <v>41</v>
      </c>
      <c r="P1744" s="1">
        <v>45833</v>
      </c>
      <c r="Q1744">
        <v>214</v>
      </c>
      <c r="R1744" t="s">
        <v>43</v>
      </c>
      <c r="S1744">
        <v>3</v>
      </c>
      <c r="T1744" s="1">
        <v>45675</v>
      </c>
      <c r="U1744" t="s">
        <v>30</v>
      </c>
      <c r="V1744" t="str">
        <f>TEXT(WEEKDAY(Working_Data[[#This Row],[order_date]],1),"DDDD")</f>
        <v>Friday</v>
      </c>
      <c r="W1744" t="str">
        <f>TEXT(Working_Data[[#This Row],[order_date]],"mmmm")</f>
        <v>March</v>
      </c>
      <c r="X1744" s="7">
        <f>Working_Data[[#This Row],[last_order_date]]-Working_Data[[#This Row],[signup_date]]</f>
        <v>247</v>
      </c>
      <c r="Y1744" s="7">
        <f>IF(Working_Data[[#This Row],[churned]]="Active",1,0)</f>
        <v>0</v>
      </c>
      <c r="Z1744" s="7">
        <f>YEAR(Working_Data[[#This Row],[order_date]])</f>
        <v>2024</v>
      </c>
    </row>
    <row r="1745" spans="1:26" x14ac:dyDescent="0.25">
      <c r="A1745" t="s">
        <v>3540</v>
      </c>
      <c r="B1745" t="s">
        <v>21</v>
      </c>
      <c r="C1745" t="s">
        <v>22</v>
      </c>
      <c r="D1745" t="s">
        <v>77</v>
      </c>
      <c r="E1745" s="1">
        <v>45784</v>
      </c>
      <c r="F1745" t="s">
        <v>3541</v>
      </c>
      <c r="G1745" s="1">
        <v>45373</v>
      </c>
      <c r="H1745" t="s">
        <v>58</v>
      </c>
      <c r="I1745" t="s">
        <v>54</v>
      </c>
      <c r="J1745" t="s">
        <v>64</v>
      </c>
      <c r="K1745">
        <v>1</v>
      </c>
      <c r="L1745" s="3">
        <f>Working_Data[[#This Row],[price2]]/Working_Data[[#This Row],[quantity]]</f>
        <v>885.37</v>
      </c>
      <c r="M1745" s="3">
        <v>885.37</v>
      </c>
      <c r="N1745" t="s">
        <v>50</v>
      </c>
      <c r="O1745">
        <v>5</v>
      </c>
      <c r="P1745" s="1">
        <v>45770</v>
      </c>
      <c r="Q1745">
        <v>148</v>
      </c>
      <c r="R1745" t="s">
        <v>29</v>
      </c>
      <c r="S1745">
        <v>3</v>
      </c>
      <c r="T1745" s="1">
        <v>45708</v>
      </c>
      <c r="U1745" t="s">
        <v>36</v>
      </c>
      <c r="V1745" t="str">
        <f>TEXT(WEEKDAY(Working_Data[[#This Row],[order_date]],1),"DDDD")</f>
        <v>Friday</v>
      </c>
      <c r="W1745" t="str">
        <f>TEXT(Working_Data[[#This Row],[order_date]],"mmmm")</f>
        <v>March</v>
      </c>
      <c r="X1745" s="7">
        <f>Working_Data[[#This Row],[last_order_date]]-Working_Data[[#This Row],[signup_date]]</f>
        <v>-14</v>
      </c>
      <c r="Y1745" s="7">
        <f>IF(Working_Data[[#This Row],[churned]]="Active",1,0)</f>
        <v>1</v>
      </c>
      <c r="Z1745" s="7">
        <f>YEAR(Working_Data[[#This Row],[order_date]])</f>
        <v>2024</v>
      </c>
    </row>
    <row r="1746" spans="1:26" x14ac:dyDescent="0.25">
      <c r="A1746" t="s">
        <v>3542</v>
      </c>
      <c r="B1746" t="s">
        <v>45</v>
      </c>
      <c r="C1746" t="s">
        <v>82</v>
      </c>
      <c r="D1746" t="s">
        <v>23</v>
      </c>
      <c r="E1746" s="1">
        <v>45520</v>
      </c>
      <c r="F1746" t="s">
        <v>3543</v>
      </c>
      <c r="G1746" s="1">
        <v>45373</v>
      </c>
      <c r="H1746" t="s">
        <v>34</v>
      </c>
      <c r="I1746" t="s">
        <v>63</v>
      </c>
      <c r="J1746" t="s">
        <v>64</v>
      </c>
      <c r="K1746">
        <v>1</v>
      </c>
      <c r="L1746" s="3">
        <f>Working_Data[[#This Row],[price2]]/Working_Data[[#This Row],[quantity]]</f>
        <v>540.87</v>
      </c>
      <c r="M1746" s="3">
        <v>540.87</v>
      </c>
      <c r="N1746" t="s">
        <v>28</v>
      </c>
      <c r="O1746">
        <v>33</v>
      </c>
      <c r="P1746" s="1">
        <v>45610</v>
      </c>
      <c r="Q1746">
        <v>438</v>
      </c>
      <c r="R1746" t="s">
        <v>43</v>
      </c>
      <c r="S1746">
        <v>2</v>
      </c>
      <c r="T1746" s="1">
        <v>45964</v>
      </c>
      <c r="U1746" t="s">
        <v>30</v>
      </c>
      <c r="V1746" t="str">
        <f>TEXT(WEEKDAY(Working_Data[[#This Row],[order_date]],1),"DDDD")</f>
        <v>Friday</v>
      </c>
      <c r="W1746" t="str">
        <f>TEXT(Working_Data[[#This Row],[order_date]],"mmmm")</f>
        <v>March</v>
      </c>
      <c r="X1746" s="7">
        <f>Working_Data[[#This Row],[last_order_date]]-Working_Data[[#This Row],[signup_date]]</f>
        <v>90</v>
      </c>
      <c r="Y1746" s="7">
        <f>IF(Working_Data[[#This Row],[churned]]="Active",1,0)</f>
        <v>0</v>
      </c>
      <c r="Z1746" s="7">
        <f>YEAR(Working_Data[[#This Row],[order_date]])</f>
        <v>2024</v>
      </c>
    </row>
    <row r="1747" spans="1:26" x14ac:dyDescent="0.25">
      <c r="A1747" t="s">
        <v>3544</v>
      </c>
      <c r="B1747" t="s">
        <v>21</v>
      </c>
      <c r="C1747" t="s">
        <v>22</v>
      </c>
      <c r="D1747" t="s">
        <v>23</v>
      </c>
      <c r="E1747" s="1">
        <v>45706</v>
      </c>
      <c r="F1747" t="s">
        <v>3545</v>
      </c>
      <c r="G1747" s="1">
        <v>45373</v>
      </c>
      <c r="H1747" t="s">
        <v>58</v>
      </c>
      <c r="I1747" t="s">
        <v>63</v>
      </c>
      <c r="J1747" t="s">
        <v>67</v>
      </c>
      <c r="K1747">
        <v>3</v>
      </c>
      <c r="L1747" s="3">
        <f>Working_Data[[#This Row],[price2]]/Working_Data[[#This Row],[quantity]]</f>
        <v>382.63333333333338</v>
      </c>
      <c r="M1747" s="3">
        <v>1147.9000000000001</v>
      </c>
      <c r="N1747" t="s">
        <v>35</v>
      </c>
      <c r="O1747">
        <v>50</v>
      </c>
      <c r="P1747" s="1">
        <v>45868</v>
      </c>
      <c r="Q1747">
        <v>257</v>
      </c>
      <c r="R1747" t="s">
        <v>29</v>
      </c>
      <c r="S1747">
        <v>4</v>
      </c>
      <c r="T1747" s="1">
        <v>45455</v>
      </c>
      <c r="U1747" t="s">
        <v>36</v>
      </c>
      <c r="V1747" t="str">
        <f>TEXT(WEEKDAY(Working_Data[[#This Row],[order_date]],1),"DDDD")</f>
        <v>Friday</v>
      </c>
      <c r="W1747" t="str">
        <f>TEXT(Working_Data[[#This Row],[order_date]],"mmmm")</f>
        <v>March</v>
      </c>
      <c r="X1747" s="7">
        <f>Working_Data[[#This Row],[last_order_date]]-Working_Data[[#This Row],[signup_date]]</f>
        <v>162</v>
      </c>
      <c r="Y1747" s="7">
        <f>IF(Working_Data[[#This Row],[churned]]="Active",1,0)</f>
        <v>1</v>
      </c>
      <c r="Z1747" s="7">
        <f>YEAR(Working_Data[[#This Row],[order_date]])</f>
        <v>2024</v>
      </c>
    </row>
    <row r="1748" spans="1:26" x14ac:dyDescent="0.25">
      <c r="A1748" t="s">
        <v>3546</v>
      </c>
      <c r="B1748" t="s">
        <v>21</v>
      </c>
      <c r="C1748" t="s">
        <v>39</v>
      </c>
      <c r="D1748" t="s">
        <v>52</v>
      </c>
      <c r="E1748" s="1">
        <v>45186</v>
      </c>
      <c r="F1748" t="s">
        <v>3547</v>
      </c>
      <c r="G1748" s="1">
        <v>45373</v>
      </c>
      <c r="H1748" t="s">
        <v>25</v>
      </c>
      <c r="I1748" t="s">
        <v>26</v>
      </c>
      <c r="J1748" t="s">
        <v>67</v>
      </c>
      <c r="K1748">
        <v>3</v>
      </c>
      <c r="L1748" s="3">
        <f>Working_Data[[#This Row],[price2]]/Working_Data[[#This Row],[quantity]]</f>
        <v>186.37666666666667</v>
      </c>
      <c r="M1748" s="3">
        <v>559.13</v>
      </c>
      <c r="N1748" t="s">
        <v>28</v>
      </c>
      <c r="O1748">
        <v>17</v>
      </c>
      <c r="P1748" s="1">
        <v>45992</v>
      </c>
      <c r="Q1748">
        <v>306</v>
      </c>
      <c r="R1748" t="s">
        <v>29</v>
      </c>
      <c r="S1748">
        <v>5</v>
      </c>
      <c r="T1748" s="1">
        <v>45739</v>
      </c>
      <c r="U1748" t="s">
        <v>30</v>
      </c>
      <c r="V1748" t="str">
        <f>TEXT(WEEKDAY(Working_Data[[#This Row],[order_date]],1),"DDDD")</f>
        <v>Friday</v>
      </c>
      <c r="W1748" t="str">
        <f>TEXT(Working_Data[[#This Row],[order_date]],"mmmm")</f>
        <v>March</v>
      </c>
      <c r="X1748" s="7">
        <f>Working_Data[[#This Row],[last_order_date]]-Working_Data[[#This Row],[signup_date]]</f>
        <v>806</v>
      </c>
      <c r="Y1748" s="7">
        <f>IF(Working_Data[[#This Row],[churned]]="Active",1,0)</f>
        <v>1</v>
      </c>
      <c r="Z1748" s="7">
        <f>YEAR(Working_Data[[#This Row],[order_date]])</f>
        <v>2024</v>
      </c>
    </row>
    <row r="1749" spans="1:26" x14ac:dyDescent="0.25">
      <c r="A1749" t="s">
        <v>3548</v>
      </c>
      <c r="B1749" t="s">
        <v>21</v>
      </c>
      <c r="C1749" t="s">
        <v>82</v>
      </c>
      <c r="D1749" t="s">
        <v>77</v>
      </c>
      <c r="E1749" s="1">
        <v>45866</v>
      </c>
      <c r="F1749" t="s">
        <v>3549</v>
      </c>
      <c r="G1749" s="1">
        <v>45373</v>
      </c>
      <c r="H1749" t="s">
        <v>34</v>
      </c>
      <c r="I1749" t="s">
        <v>26</v>
      </c>
      <c r="J1749" t="s">
        <v>49</v>
      </c>
      <c r="K1749">
        <v>2</v>
      </c>
      <c r="L1749" s="3">
        <f>Working_Data[[#This Row],[price2]]/Working_Data[[#This Row],[quantity]]</f>
        <v>380.94499999999999</v>
      </c>
      <c r="M1749" s="3">
        <v>761.89</v>
      </c>
      <c r="N1749" t="s">
        <v>50</v>
      </c>
      <c r="O1749">
        <v>47</v>
      </c>
      <c r="P1749" s="1">
        <v>45593</v>
      </c>
      <c r="Q1749">
        <v>479</v>
      </c>
      <c r="R1749" t="s">
        <v>29</v>
      </c>
      <c r="S1749">
        <v>4</v>
      </c>
      <c r="T1749" s="1">
        <v>45851</v>
      </c>
      <c r="U1749" t="s">
        <v>36</v>
      </c>
      <c r="V1749" t="str">
        <f>TEXT(WEEKDAY(Working_Data[[#This Row],[order_date]],1),"DDDD")</f>
        <v>Friday</v>
      </c>
      <c r="W1749" t="str">
        <f>TEXT(Working_Data[[#This Row],[order_date]],"mmmm")</f>
        <v>March</v>
      </c>
      <c r="X1749" s="7">
        <f>Working_Data[[#This Row],[last_order_date]]-Working_Data[[#This Row],[signup_date]]</f>
        <v>-273</v>
      </c>
      <c r="Y1749" s="7">
        <f>IF(Working_Data[[#This Row],[churned]]="Active",1,0)</f>
        <v>1</v>
      </c>
      <c r="Z1749" s="7">
        <f>YEAR(Working_Data[[#This Row],[order_date]])</f>
        <v>2024</v>
      </c>
    </row>
    <row r="1750" spans="1:26" x14ac:dyDescent="0.25">
      <c r="A1750" t="s">
        <v>3550</v>
      </c>
      <c r="B1750" t="s">
        <v>38</v>
      </c>
      <c r="C1750" t="s">
        <v>22</v>
      </c>
      <c r="D1750" t="s">
        <v>56</v>
      </c>
      <c r="E1750" s="1">
        <v>45306</v>
      </c>
      <c r="F1750" t="s">
        <v>3551</v>
      </c>
      <c r="G1750" s="1">
        <v>45373</v>
      </c>
      <c r="H1750" t="s">
        <v>41</v>
      </c>
      <c r="I1750" t="s">
        <v>42</v>
      </c>
      <c r="J1750" t="s">
        <v>64</v>
      </c>
      <c r="K1750">
        <v>1</v>
      </c>
      <c r="L1750" s="3">
        <f>Working_Data[[#This Row],[price2]]/Working_Data[[#This Row],[quantity]]</f>
        <v>380.58</v>
      </c>
      <c r="M1750" s="3">
        <v>380.58</v>
      </c>
      <c r="N1750" t="s">
        <v>50</v>
      </c>
      <c r="O1750">
        <v>19</v>
      </c>
      <c r="P1750" s="1">
        <v>45564</v>
      </c>
      <c r="Q1750">
        <v>8</v>
      </c>
      <c r="R1750" t="s">
        <v>43</v>
      </c>
      <c r="S1750">
        <v>3</v>
      </c>
      <c r="T1750" s="1">
        <v>45676</v>
      </c>
      <c r="U1750" t="s">
        <v>60</v>
      </c>
      <c r="V1750" t="str">
        <f>TEXT(WEEKDAY(Working_Data[[#This Row],[order_date]],1),"DDDD")</f>
        <v>Friday</v>
      </c>
      <c r="W1750" t="str">
        <f>TEXT(Working_Data[[#This Row],[order_date]],"mmmm")</f>
        <v>March</v>
      </c>
      <c r="X1750" s="7">
        <f>Working_Data[[#This Row],[last_order_date]]-Working_Data[[#This Row],[signup_date]]</f>
        <v>258</v>
      </c>
      <c r="Y1750" s="7">
        <f>IF(Working_Data[[#This Row],[churned]]="Active",1,0)</f>
        <v>0</v>
      </c>
      <c r="Z1750" s="7">
        <f>YEAR(Working_Data[[#This Row],[order_date]])</f>
        <v>2024</v>
      </c>
    </row>
    <row r="1751" spans="1:26" x14ac:dyDescent="0.25">
      <c r="A1751" t="s">
        <v>3552</v>
      </c>
      <c r="B1751" t="s">
        <v>21</v>
      </c>
      <c r="C1751" t="s">
        <v>22</v>
      </c>
      <c r="D1751" t="s">
        <v>56</v>
      </c>
      <c r="E1751" s="1">
        <v>45704</v>
      </c>
      <c r="F1751" t="s">
        <v>3553</v>
      </c>
      <c r="G1751" s="1">
        <v>45374</v>
      </c>
      <c r="H1751" t="s">
        <v>34</v>
      </c>
      <c r="I1751" t="s">
        <v>26</v>
      </c>
      <c r="J1751" t="s">
        <v>64</v>
      </c>
      <c r="K1751">
        <v>5</v>
      </c>
      <c r="L1751" s="3">
        <f>Working_Data[[#This Row],[price2]]/Working_Data[[#This Row],[quantity]]</f>
        <v>60.338000000000001</v>
      </c>
      <c r="M1751" s="3">
        <v>301.69</v>
      </c>
      <c r="N1751" t="s">
        <v>35</v>
      </c>
      <c r="O1751">
        <v>46</v>
      </c>
      <c r="P1751" s="1">
        <v>45886</v>
      </c>
      <c r="Q1751">
        <v>367</v>
      </c>
      <c r="R1751" t="s">
        <v>29</v>
      </c>
      <c r="S1751">
        <v>2</v>
      </c>
      <c r="T1751" s="1">
        <v>45688</v>
      </c>
      <c r="U1751" t="s">
        <v>30</v>
      </c>
      <c r="V1751" t="str">
        <f>TEXT(WEEKDAY(Working_Data[[#This Row],[order_date]],1),"DDDD")</f>
        <v>Saturday</v>
      </c>
      <c r="W1751" t="str">
        <f>TEXT(Working_Data[[#This Row],[order_date]],"mmmm")</f>
        <v>March</v>
      </c>
      <c r="X1751" s="7">
        <f>Working_Data[[#This Row],[last_order_date]]-Working_Data[[#This Row],[signup_date]]</f>
        <v>182</v>
      </c>
      <c r="Y1751" s="7">
        <f>IF(Working_Data[[#This Row],[churned]]="Active",1,0)</f>
        <v>1</v>
      </c>
      <c r="Z1751" s="7">
        <f>YEAR(Working_Data[[#This Row],[order_date]])</f>
        <v>2024</v>
      </c>
    </row>
    <row r="1752" spans="1:26" x14ac:dyDescent="0.25">
      <c r="A1752" t="s">
        <v>3554</v>
      </c>
      <c r="B1752" t="s">
        <v>38</v>
      </c>
      <c r="C1752" t="s">
        <v>39</v>
      </c>
      <c r="D1752" t="s">
        <v>23</v>
      </c>
      <c r="E1752" s="1">
        <v>45299</v>
      </c>
      <c r="F1752" t="s">
        <v>3555</v>
      </c>
      <c r="G1752" s="1">
        <v>45374</v>
      </c>
      <c r="H1752" t="s">
        <v>58</v>
      </c>
      <c r="I1752" t="s">
        <v>26</v>
      </c>
      <c r="J1752" t="s">
        <v>49</v>
      </c>
      <c r="K1752">
        <v>2</v>
      </c>
      <c r="L1752" s="3">
        <f>Working_Data[[#This Row],[price2]]/Working_Data[[#This Row],[quantity]]</f>
        <v>734.76499999999999</v>
      </c>
      <c r="M1752" s="3">
        <v>1469.53</v>
      </c>
      <c r="N1752" t="s">
        <v>35</v>
      </c>
      <c r="O1752">
        <v>20</v>
      </c>
      <c r="P1752" s="1">
        <v>45661</v>
      </c>
      <c r="Q1752">
        <v>76</v>
      </c>
      <c r="R1752" t="s">
        <v>43</v>
      </c>
      <c r="S1752">
        <v>2</v>
      </c>
      <c r="T1752" s="1">
        <v>45938</v>
      </c>
      <c r="U1752" t="s">
        <v>36</v>
      </c>
      <c r="V1752" t="str">
        <f>TEXT(WEEKDAY(Working_Data[[#This Row],[order_date]],1),"DDDD")</f>
        <v>Saturday</v>
      </c>
      <c r="W1752" t="str">
        <f>TEXT(Working_Data[[#This Row],[order_date]],"mmmm")</f>
        <v>March</v>
      </c>
      <c r="X1752" s="7">
        <f>Working_Data[[#This Row],[last_order_date]]-Working_Data[[#This Row],[signup_date]]</f>
        <v>362</v>
      </c>
      <c r="Y1752" s="7">
        <f>IF(Working_Data[[#This Row],[churned]]="Active",1,0)</f>
        <v>0</v>
      </c>
      <c r="Z1752" s="7">
        <f>YEAR(Working_Data[[#This Row],[order_date]])</f>
        <v>2024</v>
      </c>
    </row>
    <row r="1753" spans="1:26" x14ac:dyDescent="0.25">
      <c r="A1753" t="s">
        <v>3556</v>
      </c>
      <c r="B1753" t="s">
        <v>21</v>
      </c>
      <c r="C1753" t="s">
        <v>22</v>
      </c>
      <c r="D1753" t="s">
        <v>52</v>
      </c>
      <c r="E1753" s="1">
        <v>45149</v>
      </c>
      <c r="F1753" t="s">
        <v>3557</v>
      </c>
      <c r="G1753" s="1">
        <v>45374</v>
      </c>
      <c r="H1753" t="s">
        <v>41</v>
      </c>
      <c r="I1753" t="s">
        <v>63</v>
      </c>
      <c r="J1753" t="s">
        <v>49</v>
      </c>
      <c r="K1753">
        <v>2</v>
      </c>
      <c r="L1753" s="3">
        <f>Working_Data[[#This Row],[price2]]/Working_Data[[#This Row],[quantity]]</f>
        <v>132.64500000000001</v>
      </c>
      <c r="M1753" s="3">
        <v>265.29000000000002</v>
      </c>
      <c r="N1753" t="s">
        <v>28</v>
      </c>
      <c r="O1753">
        <v>30</v>
      </c>
      <c r="P1753" s="1">
        <v>45794</v>
      </c>
      <c r="Q1753">
        <v>383</v>
      </c>
      <c r="R1753" t="s">
        <v>29</v>
      </c>
      <c r="S1753">
        <v>2</v>
      </c>
      <c r="T1753" s="1">
        <v>45762</v>
      </c>
      <c r="U1753" t="s">
        <v>30</v>
      </c>
      <c r="V1753" t="str">
        <f>TEXT(WEEKDAY(Working_Data[[#This Row],[order_date]],1),"DDDD")</f>
        <v>Saturday</v>
      </c>
      <c r="W1753" t="str">
        <f>TEXT(Working_Data[[#This Row],[order_date]],"mmmm")</f>
        <v>March</v>
      </c>
      <c r="X1753" s="7">
        <f>Working_Data[[#This Row],[last_order_date]]-Working_Data[[#This Row],[signup_date]]</f>
        <v>645</v>
      </c>
      <c r="Y1753" s="7">
        <f>IF(Working_Data[[#This Row],[churned]]="Active",1,0)</f>
        <v>1</v>
      </c>
      <c r="Z1753" s="7">
        <f>YEAR(Working_Data[[#This Row],[order_date]])</f>
        <v>2024</v>
      </c>
    </row>
    <row r="1754" spans="1:26" x14ac:dyDescent="0.25">
      <c r="A1754" t="s">
        <v>3558</v>
      </c>
      <c r="B1754" t="s">
        <v>38</v>
      </c>
      <c r="C1754" t="s">
        <v>82</v>
      </c>
      <c r="D1754" t="s">
        <v>77</v>
      </c>
      <c r="E1754" s="1">
        <v>45058</v>
      </c>
      <c r="F1754" t="s">
        <v>3559</v>
      </c>
      <c r="G1754" s="1">
        <v>45374</v>
      </c>
      <c r="H1754" t="s">
        <v>47</v>
      </c>
      <c r="I1754" t="s">
        <v>26</v>
      </c>
      <c r="J1754" t="s">
        <v>49</v>
      </c>
      <c r="K1754">
        <v>3</v>
      </c>
      <c r="L1754" s="3">
        <f>Working_Data[[#This Row],[price2]]/Working_Data[[#This Row],[quantity]]</f>
        <v>416.33</v>
      </c>
      <c r="M1754" s="3">
        <v>1248.99</v>
      </c>
      <c r="N1754" t="s">
        <v>35</v>
      </c>
      <c r="O1754">
        <v>49</v>
      </c>
      <c r="P1754" s="1">
        <v>45889</v>
      </c>
      <c r="Q1754">
        <v>372</v>
      </c>
      <c r="R1754" t="s">
        <v>43</v>
      </c>
      <c r="S1754">
        <v>5</v>
      </c>
      <c r="T1754" s="1">
        <v>45803</v>
      </c>
      <c r="U1754" t="s">
        <v>60</v>
      </c>
      <c r="V1754" t="str">
        <f>TEXT(WEEKDAY(Working_Data[[#This Row],[order_date]],1),"DDDD")</f>
        <v>Saturday</v>
      </c>
      <c r="W1754" t="str">
        <f>TEXT(Working_Data[[#This Row],[order_date]],"mmmm")</f>
        <v>March</v>
      </c>
      <c r="X1754" s="7">
        <f>Working_Data[[#This Row],[last_order_date]]-Working_Data[[#This Row],[signup_date]]</f>
        <v>831</v>
      </c>
      <c r="Y1754" s="7">
        <f>IF(Working_Data[[#This Row],[churned]]="Active",1,0)</f>
        <v>0</v>
      </c>
      <c r="Z1754" s="7">
        <f>YEAR(Working_Data[[#This Row],[order_date]])</f>
        <v>2024</v>
      </c>
    </row>
    <row r="1755" spans="1:26" x14ac:dyDescent="0.25">
      <c r="A1755" t="s">
        <v>3560</v>
      </c>
      <c r="B1755" t="s">
        <v>38</v>
      </c>
      <c r="C1755" t="s">
        <v>22</v>
      </c>
      <c r="D1755" t="s">
        <v>56</v>
      </c>
      <c r="E1755" s="1">
        <v>45420</v>
      </c>
      <c r="F1755" t="s">
        <v>3561</v>
      </c>
      <c r="G1755" s="1">
        <v>45374</v>
      </c>
      <c r="H1755" t="s">
        <v>58</v>
      </c>
      <c r="I1755" t="s">
        <v>26</v>
      </c>
      <c r="J1755" t="s">
        <v>64</v>
      </c>
      <c r="K1755">
        <v>1</v>
      </c>
      <c r="L1755" s="3">
        <f>Working_Data[[#This Row],[price2]]/Working_Data[[#This Row],[quantity]]</f>
        <v>238.13</v>
      </c>
      <c r="M1755" s="3">
        <v>238.13</v>
      </c>
      <c r="N1755" t="s">
        <v>28</v>
      </c>
      <c r="O1755">
        <v>15</v>
      </c>
      <c r="P1755" s="1">
        <v>45673</v>
      </c>
      <c r="Q1755">
        <v>451</v>
      </c>
      <c r="R1755" t="s">
        <v>29</v>
      </c>
      <c r="S1755">
        <v>1</v>
      </c>
      <c r="T1755" s="1">
        <v>45676</v>
      </c>
      <c r="U1755" t="s">
        <v>60</v>
      </c>
      <c r="V1755" t="str">
        <f>TEXT(WEEKDAY(Working_Data[[#This Row],[order_date]],1),"DDDD")</f>
        <v>Saturday</v>
      </c>
      <c r="W1755" t="str">
        <f>TEXT(Working_Data[[#This Row],[order_date]],"mmmm")</f>
        <v>March</v>
      </c>
      <c r="X1755" s="7">
        <f>Working_Data[[#This Row],[last_order_date]]-Working_Data[[#This Row],[signup_date]]</f>
        <v>253</v>
      </c>
      <c r="Y1755" s="7">
        <f>IF(Working_Data[[#This Row],[churned]]="Active",1,0)</f>
        <v>1</v>
      </c>
      <c r="Z1755" s="7">
        <f>YEAR(Working_Data[[#This Row],[order_date]])</f>
        <v>2024</v>
      </c>
    </row>
    <row r="1756" spans="1:26" x14ac:dyDescent="0.25">
      <c r="A1756" t="s">
        <v>3562</v>
      </c>
      <c r="B1756" t="s">
        <v>45</v>
      </c>
      <c r="C1756" t="s">
        <v>82</v>
      </c>
      <c r="D1756" t="s">
        <v>32</v>
      </c>
      <c r="E1756" s="1">
        <v>45248</v>
      </c>
      <c r="F1756" t="s">
        <v>3563</v>
      </c>
      <c r="G1756" s="1">
        <v>45374</v>
      </c>
      <c r="H1756" t="s">
        <v>25</v>
      </c>
      <c r="I1756" t="s">
        <v>26</v>
      </c>
      <c r="J1756" t="s">
        <v>27</v>
      </c>
      <c r="K1756">
        <v>5</v>
      </c>
      <c r="L1756" s="3">
        <f>Working_Data[[#This Row],[price2]]/Working_Data[[#This Row],[quantity]]</f>
        <v>253.96599999999998</v>
      </c>
      <c r="M1756" s="3">
        <v>1269.83</v>
      </c>
      <c r="N1756" t="s">
        <v>50</v>
      </c>
      <c r="O1756">
        <v>4</v>
      </c>
      <c r="P1756" s="1">
        <v>45650</v>
      </c>
      <c r="Q1756">
        <v>259</v>
      </c>
      <c r="R1756" t="s">
        <v>43</v>
      </c>
      <c r="S1756">
        <v>3</v>
      </c>
      <c r="T1756" s="1">
        <v>45605</v>
      </c>
      <c r="U1756" t="s">
        <v>30</v>
      </c>
      <c r="V1756" t="str">
        <f>TEXT(WEEKDAY(Working_Data[[#This Row],[order_date]],1),"DDDD")</f>
        <v>Saturday</v>
      </c>
      <c r="W1756" t="str">
        <f>TEXT(Working_Data[[#This Row],[order_date]],"mmmm")</f>
        <v>March</v>
      </c>
      <c r="X1756" s="7">
        <f>Working_Data[[#This Row],[last_order_date]]-Working_Data[[#This Row],[signup_date]]</f>
        <v>402</v>
      </c>
      <c r="Y1756" s="7">
        <f>IF(Working_Data[[#This Row],[churned]]="Active",1,0)</f>
        <v>0</v>
      </c>
      <c r="Z1756" s="7">
        <f>YEAR(Working_Data[[#This Row],[order_date]])</f>
        <v>2024</v>
      </c>
    </row>
    <row r="1757" spans="1:26" x14ac:dyDescent="0.25">
      <c r="A1757" t="s">
        <v>3564</v>
      </c>
      <c r="B1757" t="s">
        <v>21</v>
      </c>
      <c r="C1757" t="s">
        <v>22</v>
      </c>
      <c r="D1757" t="s">
        <v>32</v>
      </c>
      <c r="E1757" s="1">
        <v>45838</v>
      </c>
      <c r="F1757" t="s">
        <v>3565</v>
      </c>
      <c r="G1757" s="1">
        <v>45374</v>
      </c>
      <c r="H1757" t="s">
        <v>25</v>
      </c>
      <c r="I1757" t="s">
        <v>42</v>
      </c>
      <c r="J1757" t="s">
        <v>49</v>
      </c>
      <c r="K1757">
        <v>5</v>
      </c>
      <c r="L1757" s="3">
        <f>Working_Data[[#This Row],[price2]]/Working_Data[[#This Row],[quantity]]</f>
        <v>108.39000000000001</v>
      </c>
      <c r="M1757" s="3">
        <v>541.95000000000005</v>
      </c>
      <c r="N1757" t="s">
        <v>50</v>
      </c>
      <c r="O1757">
        <v>26</v>
      </c>
      <c r="P1757" s="1">
        <v>45863</v>
      </c>
      <c r="Q1757">
        <v>444</v>
      </c>
      <c r="R1757" t="s">
        <v>29</v>
      </c>
      <c r="S1757">
        <v>1</v>
      </c>
      <c r="T1757" s="1">
        <v>45647</v>
      </c>
      <c r="U1757" t="s">
        <v>60</v>
      </c>
      <c r="V1757" t="str">
        <f>TEXT(WEEKDAY(Working_Data[[#This Row],[order_date]],1),"DDDD")</f>
        <v>Saturday</v>
      </c>
      <c r="W1757" t="str">
        <f>TEXT(Working_Data[[#This Row],[order_date]],"mmmm")</f>
        <v>March</v>
      </c>
      <c r="X1757" s="7">
        <f>Working_Data[[#This Row],[last_order_date]]-Working_Data[[#This Row],[signup_date]]</f>
        <v>25</v>
      </c>
      <c r="Y1757" s="7">
        <f>IF(Working_Data[[#This Row],[churned]]="Active",1,0)</f>
        <v>1</v>
      </c>
      <c r="Z1757" s="7">
        <f>YEAR(Working_Data[[#This Row],[order_date]])</f>
        <v>2024</v>
      </c>
    </row>
    <row r="1758" spans="1:26" x14ac:dyDescent="0.25">
      <c r="A1758" t="s">
        <v>3566</v>
      </c>
      <c r="B1758" t="s">
        <v>21</v>
      </c>
      <c r="C1758" t="s">
        <v>82</v>
      </c>
      <c r="D1758" t="s">
        <v>52</v>
      </c>
      <c r="E1758" s="1">
        <v>45510</v>
      </c>
      <c r="F1758" t="s">
        <v>3567</v>
      </c>
      <c r="G1758" s="1">
        <v>45374</v>
      </c>
      <c r="H1758" t="s">
        <v>47</v>
      </c>
      <c r="I1758" t="s">
        <v>42</v>
      </c>
      <c r="J1758" t="s">
        <v>49</v>
      </c>
      <c r="K1758">
        <v>2</v>
      </c>
      <c r="L1758" s="3">
        <f>Working_Data[[#This Row],[price2]]/Working_Data[[#This Row],[quantity]]</f>
        <v>324.97500000000002</v>
      </c>
      <c r="M1758" s="3">
        <v>649.95000000000005</v>
      </c>
      <c r="N1758" t="s">
        <v>28</v>
      </c>
      <c r="O1758">
        <v>24</v>
      </c>
      <c r="P1758" s="1">
        <v>45768</v>
      </c>
      <c r="Q1758">
        <v>125</v>
      </c>
      <c r="R1758" t="s">
        <v>43</v>
      </c>
      <c r="S1758">
        <v>4</v>
      </c>
      <c r="T1758" s="1">
        <v>45993</v>
      </c>
      <c r="U1758" t="s">
        <v>30</v>
      </c>
      <c r="V1758" t="str">
        <f>TEXT(WEEKDAY(Working_Data[[#This Row],[order_date]],1),"DDDD")</f>
        <v>Saturday</v>
      </c>
      <c r="W1758" t="str">
        <f>TEXT(Working_Data[[#This Row],[order_date]],"mmmm")</f>
        <v>March</v>
      </c>
      <c r="X1758" s="7">
        <f>Working_Data[[#This Row],[last_order_date]]-Working_Data[[#This Row],[signup_date]]</f>
        <v>258</v>
      </c>
      <c r="Y1758" s="7">
        <f>IF(Working_Data[[#This Row],[churned]]="Active",1,0)</f>
        <v>0</v>
      </c>
      <c r="Z1758" s="7">
        <f>YEAR(Working_Data[[#This Row],[order_date]])</f>
        <v>2024</v>
      </c>
    </row>
    <row r="1759" spans="1:26" x14ac:dyDescent="0.25">
      <c r="A1759" t="s">
        <v>3568</v>
      </c>
      <c r="B1759" t="s">
        <v>38</v>
      </c>
      <c r="C1759" t="s">
        <v>39</v>
      </c>
      <c r="D1759" t="s">
        <v>23</v>
      </c>
      <c r="E1759" s="1">
        <v>45555</v>
      </c>
      <c r="F1759" t="s">
        <v>3569</v>
      </c>
      <c r="G1759" s="1">
        <v>45374</v>
      </c>
      <c r="H1759" t="s">
        <v>47</v>
      </c>
      <c r="I1759" t="s">
        <v>26</v>
      </c>
      <c r="J1759" t="s">
        <v>64</v>
      </c>
      <c r="K1759">
        <v>4</v>
      </c>
      <c r="L1759" s="3">
        <f>Working_Data[[#This Row],[price2]]/Working_Data[[#This Row],[quantity]]</f>
        <v>86.894999999999996</v>
      </c>
      <c r="M1759" s="3">
        <v>347.58</v>
      </c>
      <c r="N1759" t="s">
        <v>50</v>
      </c>
      <c r="O1759">
        <v>21</v>
      </c>
      <c r="P1759" s="1">
        <v>45883</v>
      </c>
      <c r="Q1759">
        <v>101</v>
      </c>
      <c r="R1759" t="s">
        <v>29</v>
      </c>
      <c r="S1759">
        <v>4</v>
      </c>
      <c r="T1759" s="1">
        <v>45636</v>
      </c>
      <c r="U1759" t="s">
        <v>60</v>
      </c>
      <c r="V1759" t="str">
        <f>TEXT(WEEKDAY(Working_Data[[#This Row],[order_date]],1),"DDDD")</f>
        <v>Saturday</v>
      </c>
      <c r="W1759" t="str">
        <f>TEXT(Working_Data[[#This Row],[order_date]],"mmmm")</f>
        <v>March</v>
      </c>
      <c r="X1759" s="7">
        <f>Working_Data[[#This Row],[last_order_date]]-Working_Data[[#This Row],[signup_date]]</f>
        <v>328</v>
      </c>
      <c r="Y1759" s="7">
        <f>IF(Working_Data[[#This Row],[churned]]="Active",1,0)</f>
        <v>1</v>
      </c>
      <c r="Z1759" s="7">
        <f>YEAR(Working_Data[[#This Row],[order_date]])</f>
        <v>2024</v>
      </c>
    </row>
    <row r="1760" spans="1:26" x14ac:dyDescent="0.25">
      <c r="A1760" t="s">
        <v>3570</v>
      </c>
      <c r="B1760" t="s">
        <v>21</v>
      </c>
      <c r="C1760" t="s">
        <v>22</v>
      </c>
      <c r="D1760" t="s">
        <v>56</v>
      </c>
      <c r="E1760" s="1">
        <v>45375</v>
      </c>
      <c r="F1760" t="s">
        <v>3571</v>
      </c>
      <c r="G1760" s="1">
        <v>45374</v>
      </c>
      <c r="H1760" t="s">
        <v>34</v>
      </c>
      <c r="I1760" t="s">
        <v>48</v>
      </c>
      <c r="J1760" t="s">
        <v>49</v>
      </c>
      <c r="K1760">
        <v>1</v>
      </c>
      <c r="L1760" s="3">
        <f>Working_Data[[#This Row],[price2]]/Working_Data[[#This Row],[quantity]]</f>
        <v>486.5</v>
      </c>
      <c r="M1760" s="3">
        <v>486.5</v>
      </c>
      <c r="N1760" t="s">
        <v>50</v>
      </c>
      <c r="O1760">
        <v>29</v>
      </c>
      <c r="P1760" s="1">
        <v>45782</v>
      </c>
      <c r="Q1760">
        <v>305</v>
      </c>
      <c r="R1760" t="s">
        <v>43</v>
      </c>
      <c r="S1760">
        <v>5</v>
      </c>
      <c r="T1760" s="1">
        <v>45968</v>
      </c>
      <c r="U1760" t="s">
        <v>36</v>
      </c>
      <c r="V1760" t="str">
        <f>TEXT(WEEKDAY(Working_Data[[#This Row],[order_date]],1),"DDDD")</f>
        <v>Saturday</v>
      </c>
      <c r="W1760" t="str">
        <f>TEXT(Working_Data[[#This Row],[order_date]],"mmmm")</f>
        <v>March</v>
      </c>
      <c r="X1760" s="7">
        <f>Working_Data[[#This Row],[last_order_date]]-Working_Data[[#This Row],[signup_date]]</f>
        <v>407</v>
      </c>
      <c r="Y1760" s="7">
        <f>IF(Working_Data[[#This Row],[churned]]="Active",1,0)</f>
        <v>0</v>
      </c>
      <c r="Z1760" s="7">
        <f>YEAR(Working_Data[[#This Row],[order_date]])</f>
        <v>2024</v>
      </c>
    </row>
    <row r="1761" spans="1:26" x14ac:dyDescent="0.25">
      <c r="A1761" t="s">
        <v>3572</v>
      </c>
      <c r="B1761" t="s">
        <v>21</v>
      </c>
      <c r="C1761" t="s">
        <v>22</v>
      </c>
      <c r="D1761" t="s">
        <v>23</v>
      </c>
      <c r="E1761" s="1">
        <v>45731</v>
      </c>
      <c r="F1761" t="s">
        <v>3573</v>
      </c>
      <c r="G1761" s="1">
        <v>45374</v>
      </c>
      <c r="H1761" t="s">
        <v>47</v>
      </c>
      <c r="I1761" t="s">
        <v>42</v>
      </c>
      <c r="J1761" t="s">
        <v>27</v>
      </c>
      <c r="K1761">
        <v>5</v>
      </c>
      <c r="L1761" s="3">
        <f>Working_Data[[#This Row],[price2]]/Working_Data[[#This Row],[quantity]]</f>
        <v>207.74</v>
      </c>
      <c r="M1761" s="3">
        <v>1038.7</v>
      </c>
      <c r="N1761" t="s">
        <v>35</v>
      </c>
      <c r="O1761">
        <v>38</v>
      </c>
      <c r="P1761" s="1">
        <v>45907</v>
      </c>
      <c r="Q1761">
        <v>431</v>
      </c>
      <c r="R1761" t="s">
        <v>43</v>
      </c>
      <c r="S1761">
        <v>4</v>
      </c>
      <c r="T1761" s="1">
        <v>45828</v>
      </c>
      <c r="U1761" t="s">
        <v>60</v>
      </c>
      <c r="V1761" t="str">
        <f>TEXT(WEEKDAY(Working_Data[[#This Row],[order_date]],1),"DDDD")</f>
        <v>Saturday</v>
      </c>
      <c r="W1761" t="str">
        <f>TEXT(Working_Data[[#This Row],[order_date]],"mmmm")</f>
        <v>March</v>
      </c>
      <c r="X1761" s="7">
        <f>Working_Data[[#This Row],[last_order_date]]-Working_Data[[#This Row],[signup_date]]</f>
        <v>176</v>
      </c>
      <c r="Y1761" s="7">
        <f>IF(Working_Data[[#This Row],[churned]]="Active",1,0)</f>
        <v>0</v>
      </c>
      <c r="Z1761" s="7">
        <f>YEAR(Working_Data[[#This Row],[order_date]])</f>
        <v>2024</v>
      </c>
    </row>
    <row r="1762" spans="1:26" x14ac:dyDescent="0.25">
      <c r="A1762" t="s">
        <v>3574</v>
      </c>
      <c r="B1762" t="s">
        <v>45</v>
      </c>
      <c r="C1762" t="s">
        <v>22</v>
      </c>
      <c r="D1762" t="s">
        <v>23</v>
      </c>
      <c r="E1762" s="1">
        <v>45530</v>
      </c>
      <c r="F1762" t="s">
        <v>3575</v>
      </c>
      <c r="G1762" s="1">
        <v>45374</v>
      </c>
      <c r="H1762" t="s">
        <v>41</v>
      </c>
      <c r="I1762" t="s">
        <v>48</v>
      </c>
      <c r="J1762" t="s">
        <v>49</v>
      </c>
      <c r="K1762">
        <v>4</v>
      </c>
      <c r="L1762" s="3">
        <f>Working_Data[[#This Row],[price2]]/Working_Data[[#This Row],[quantity]]</f>
        <v>162.215</v>
      </c>
      <c r="M1762" s="3">
        <v>648.86</v>
      </c>
      <c r="N1762" t="s">
        <v>50</v>
      </c>
      <c r="O1762">
        <v>24</v>
      </c>
      <c r="P1762" s="1">
        <v>45824</v>
      </c>
      <c r="Q1762">
        <v>289</v>
      </c>
      <c r="R1762" t="s">
        <v>29</v>
      </c>
      <c r="S1762">
        <v>4</v>
      </c>
      <c r="T1762" s="1">
        <v>45526</v>
      </c>
      <c r="U1762" t="s">
        <v>60</v>
      </c>
      <c r="V1762" t="str">
        <f>TEXT(WEEKDAY(Working_Data[[#This Row],[order_date]],1),"DDDD")</f>
        <v>Saturday</v>
      </c>
      <c r="W1762" t="str">
        <f>TEXT(Working_Data[[#This Row],[order_date]],"mmmm")</f>
        <v>March</v>
      </c>
      <c r="X1762" s="7">
        <f>Working_Data[[#This Row],[last_order_date]]-Working_Data[[#This Row],[signup_date]]</f>
        <v>294</v>
      </c>
      <c r="Y1762" s="7">
        <f>IF(Working_Data[[#This Row],[churned]]="Active",1,0)</f>
        <v>1</v>
      </c>
      <c r="Z1762" s="7">
        <f>YEAR(Working_Data[[#This Row],[order_date]])</f>
        <v>2024</v>
      </c>
    </row>
    <row r="1763" spans="1:26" x14ac:dyDescent="0.25">
      <c r="A1763" t="s">
        <v>3576</v>
      </c>
      <c r="B1763" t="s">
        <v>21</v>
      </c>
      <c r="C1763" t="s">
        <v>39</v>
      </c>
      <c r="D1763" t="s">
        <v>23</v>
      </c>
      <c r="E1763" s="1">
        <v>45524</v>
      </c>
      <c r="F1763" t="s">
        <v>3577</v>
      </c>
      <c r="G1763" s="1">
        <v>45374</v>
      </c>
      <c r="H1763" t="s">
        <v>25</v>
      </c>
      <c r="I1763" t="s">
        <v>26</v>
      </c>
      <c r="J1763" t="s">
        <v>67</v>
      </c>
      <c r="K1763">
        <v>1</v>
      </c>
      <c r="L1763" s="3">
        <f>Working_Data[[#This Row],[price2]]/Working_Data[[#This Row],[quantity]]</f>
        <v>1013.21</v>
      </c>
      <c r="M1763" s="3">
        <v>1013.21</v>
      </c>
      <c r="N1763" t="s">
        <v>28</v>
      </c>
      <c r="O1763">
        <v>4</v>
      </c>
      <c r="P1763" s="1">
        <v>45746</v>
      </c>
      <c r="Q1763">
        <v>45</v>
      </c>
      <c r="R1763" t="s">
        <v>29</v>
      </c>
      <c r="S1763">
        <v>4</v>
      </c>
      <c r="T1763" s="1">
        <v>45621</v>
      </c>
      <c r="U1763" t="s">
        <v>36</v>
      </c>
      <c r="V1763" t="str">
        <f>TEXT(WEEKDAY(Working_Data[[#This Row],[order_date]],1),"DDDD")</f>
        <v>Saturday</v>
      </c>
      <c r="W1763" t="str">
        <f>TEXT(Working_Data[[#This Row],[order_date]],"mmmm")</f>
        <v>March</v>
      </c>
      <c r="X1763" s="7">
        <f>Working_Data[[#This Row],[last_order_date]]-Working_Data[[#This Row],[signup_date]]</f>
        <v>222</v>
      </c>
      <c r="Y1763" s="7">
        <f>IF(Working_Data[[#This Row],[churned]]="Active",1,0)</f>
        <v>1</v>
      </c>
      <c r="Z1763" s="7">
        <f>YEAR(Working_Data[[#This Row],[order_date]])</f>
        <v>2024</v>
      </c>
    </row>
    <row r="1764" spans="1:26" x14ac:dyDescent="0.25">
      <c r="A1764" t="s">
        <v>3578</v>
      </c>
      <c r="B1764" t="s">
        <v>45</v>
      </c>
      <c r="C1764" t="s">
        <v>39</v>
      </c>
      <c r="D1764" t="s">
        <v>52</v>
      </c>
      <c r="E1764" s="1">
        <v>45160</v>
      </c>
      <c r="F1764" t="s">
        <v>3579</v>
      </c>
      <c r="G1764" s="1">
        <v>45375</v>
      </c>
      <c r="H1764" t="s">
        <v>41</v>
      </c>
      <c r="I1764" t="s">
        <v>63</v>
      </c>
      <c r="J1764" t="s">
        <v>27</v>
      </c>
      <c r="K1764">
        <v>3</v>
      </c>
      <c r="L1764" s="3">
        <f>Working_Data[[#This Row],[price2]]/Working_Data[[#This Row],[quantity]]</f>
        <v>114.77666666666666</v>
      </c>
      <c r="M1764" s="3">
        <v>344.33</v>
      </c>
      <c r="N1764" t="s">
        <v>35</v>
      </c>
      <c r="O1764">
        <v>9</v>
      </c>
      <c r="P1764" s="1">
        <v>45362</v>
      </c>
      <c r="Q1764">
        <v>348</v>
      </c>
      <c r="R1764" t="s">
        <v>29</v>
      </c>
      <c r="S1764">
        <v>5</v>
      </c>
      <c r="T1764" s="1">
        <v>45552</v>
      </c>
      <c r="U1764" t="s">
        <v>60</v>
      </c>
      <c r="V1764" t="str">
        <f>TEXT(WEEKDAY(Working_Data[[#This Row],[order_date]],1),"DDDD")</f>
        <v>Sunday</v>
      </c>
      <c r="W1764" t="str">
        <f>TEXT(Working_Data[[#This Row],[order_date]],"mmmm")</f>
        <v>March</v>
      </c>
      <c r="X1764" s="7">
        <f>Working_Data[[#This Row],[last_order_date]]-Working_Data[[#This Row],[signup_date]]</f>
        <v>202</v>
      </c>
      <c r="Y1764" s="7">
        <f>IF(Working_Data[[#This Row],[churned]]="Active",1,0)</f>
        <v>1</v>
      </c>
      <c r="Z1764" s="7">
        <f>YEAR(Working_Data[[#This Row],[order_date]])</f>
        <v>2024</v>
      </c>
    </row>
    <row r="1765" spans="1:26" x14ac:dyDescent="0.25">
      <c r="A1765" t="s">
        <v>3580</v>
      </c>
      <c r="B1765" t="s">
        <v>38</v>
      </c>
      <c r="C1765" t="s">
        <v>39</v>
      </c>
      <c r="D1765" t="s">
        <v>32</v>
      </c>
      <c r="E1765" s="1">
        <v>45854</v>
      </c>
      <c r="F1765" t="s">
        <v>3581</v>
      </c>
      <c r="G1765" s="1">
        <v>45375</v>
      </c>
      <c r="H1765" t="s">
        <v>34</v>
      </c>
      <c r="I1765" t="s">
        <v>42</v>
      </c>
      <c r="J1765" t="s">
        <v>64</v>
      </c>
      <c r="K1765">
        <v>4</v>
      </c>
      <c r="L1765" s="3">
        <f>Working_Data[[#This Row],[price2]]/Working_Data[[#This Row],[quantity]]</f>
        <v>327.94</v>
      </c>
      <c r="M1765" s="3">
        <v>1311.76</v>
      </c>
      <c r="N1765" t="s">
        <v>35</v>
      </c>
      <c r="O1765">
        <v>14</v>
      </c>
      <c r="P1765" s="1">
        <v>45424</v>
      </c>
      <c r="Q1765">
        <v>130</v>
      </c>
      <c r="R1765" t="s">
        <v>29</v>
      </c>
      <c r="S1765">
        <v>5</v>
      </c>
      <c r="T1765" s="1">
        <v>45875</v>
      </c>
      <c r="U1765" t="s">
        <v>60</v>
      </c>
      <c r="V1765" t="str">
        <f>TEXT(WEEKDAY(Working_Data[[#This Row],[order_date]],1),"DDDD")</f>
        <v>Sunday</v>
      </c>
      <c r="W1765" t="str">
        <f>TEXT(Working_Data[[#This Row],[order_date]],"mmmm")</f>
        <v>March</v>
      </c>
      <c r="X1765" s="7">
        <f>Working_Data[[#This Row],[last_order_date]]-Working_Data[[#This Row],[signup_date]]</f>
        <v>-430</v>
      </c>
      <c r="Y1765" s="7">
        <f>IF(Working_Data[[#This Row],[churned]]="Active",1,0)</f>
        <v>1</v>
      </c>
      <c r="Z1765" s="7">
        <f>YEAR(Working_Data[[#This Row],[order_date]])</f>
        <v>2024</v>
      </c>
    </row>
    <row r="1766" spans="1:26" x14ac:dyDescent="0.25">
      <c r="A1766" t="s">
        <v>3582</v>
      </c>
      <c r="B1766" t="s">
        <v>45</v>
      </c>
      <c r="C1766" t="s">
        <v>22</v>
      </c>
      <c r="D1766" t="s">
        <v>77</v>
      </c>
      <c r="E1766" s="1">
        <v>44967</v>
      </c>
      <c r="F1766" t="s">
        <v>3583</v>
      </c>
      <c r="G1766" s="1">
        <v>45375</v>
      </c>
      <c r="H1766" t="s">
        <v>34</v>
      </c>
      <c r="I1766" t="s">
        <v>26</v>
      </c>
      <c r="J1766" t="s">
        <v>59</v>
      </c>
      <c r="K1766">
        <v>3</v>
      </c>
      <c r="L1766" s="3">
        <f>Working_Data[[#This Row],[price2]]/Working_Data[[#This Row],[quantity]]</f>
        <v>437.63000000000005</v>
      </c>
      <c r="M1766" s="3">
        <v>1312.89</v>
      </c>
      <c r="N1766" t="s">
        <v>28</v>
      </c>
      <c r="O1766">
        <v>1</v>
      </c>
      <c r="P1766" s="1">
        <v>45530</v>
      </c>
      <c r="Q1766">
        <v>24</v>
      </c>
      <c r="R1766" t="s">
        <v>29</v>
      </c>
      <c r="S1766">
        <v>3</v>
      </c>
      <c r="T1766" s="1">
        <v>45608</v>
      </c>
      <c r="U1766" t="s">
        <v>60</v>
      </c>
      <c r="V1766" t="str">
        <f>TEXT(WEEKDAY(Working_Data[[#This Row],[order_date]],1),"DDDD")</f>
        <v>Sunday</v>
      </c>
      <c r="W1766" t="str">
        <f>TEXT(Working_Data[[#This Row],[order_date]],"mmmm")</f>
        <v>March</v>
      </c>
      <c r="X1766" s="7">
        <f>Working_Data[[#This Row],[last_order_date]]-Working_Data[[#This Row],[signup_date]]</f>
        <v>563</v>
      </c>
      <c r="Y1766" s="7">
        <f>IF(Working_Data[[#This Row],[churned]]="Active",1,0)</f>
        <v>1</v>
      </c>
      <c r="Z1766" s="7">
        <f>YEAR(Working_Data[[#This Row],[order_date]])</f>
        <v>2024</v>
      </c>
    </row>
    <row r="1767" spans="1:26" x14ac:dyDescent="0.25">
      <c r="A1767" t="s">
        <v>3584</v>
      </c>
      <c r="B1767" t="s">
        <v>21</v>
      </c>
      <c r="C1767" t="s">
        <v>22</v>
      </c>
      <c r="D1767" t="s">
        <v>23</v>
      </c>
      <c r="E1767" s="1">
        <v>45348</v>
      </c>
      <c r="F1767" t="s">
        <v>3585</v>
      </c>
      <c r="G1767" s="1">
        <v>45375</v>
      </c>
      <c r="H1767" t="s">
        <v>47</v>
      </c>
      <c r="I1767" t="s">
        <v>54</v>
      </c>
      <c r="J1767" t="s">
        <v>27</v>
      </c>
      <c r="K1767">
        <v>1</v>
      </c>
      <c r="L1767" s="3">
        <f>Working_Data[[#This Row],[price2]]/Working_Data[[#This Row],[quantity]]</f>
        <v>478.89</v>
      </c>
      <c r="M1767" s="3">
        <v>478.89</v>
      </c>
      <c r="N1767" t="s">
        <v>28</v>
      </c>
      <c r="O1767">
        <v>1</v>
      </c>
      <c r="P1767" s="1">
        <v>45780</v>
      </c>
      <c r="Q1767">
        <v>211</v>
      </c>
      <c r="R1767" t="s">
        <v>29</v>
      </c>
      <c r="S1767">
        <v>2</v>
      </c>
      <c r="T1767" s="1">
        <v>45485</v>
      </c>
      <c r="U1767" t="s">
        <v>30</v>
      </c>
      <c r="V1767" t="str">
        <f>TEXT(WEEKDAY(Working_Data[[#This Row],[order_date]],1),"DDDD")</f>
        <v>Sunday</v>
      </c>
      <c r="W1767" t="str">
        <f>TEXT(Working_Data[[#This Row],[order_date]],"mmmm")</f>
        <v>March</v>
      </c>
      <c r="X1767" s="7">
        <f>Working_Data[[#This Row],[last_order_date]]-Working_Data[[#This Row],[signup_date]]</f>
        <v>432</v>
      </c>
      <c r="Y1767" s="7">
        <f>IF(Working_Data[[#This Row],[churned]]="Active",1,0)</f>
        <v>1</v>
      </c>
      <c r="Z1767" s="7">
        <f>YEAR(Working_Data[[#This Row],[order_date]])</f>
        <v>2024</v>
      </c>
    </row>
    <row r="1768" spans="1:26" x14ac:dyDescent="0.25">
      <c r="A1768" t="s">
        <v>3586</v>
      </c>
      <c r="B1768" t="s">
        <v>21</v>
      </c>
      <c r="C1768" t="s">
        <v>22</v>
      </c>
      <c r="D1768" t="s">
        <v>52</v>
      </c>
      <c r="E1768" s="1">
        <v>45491</v>
      </c>
      <c r="F1768" t="s">
        <v>3587</v>
      </c>
      <c r="G1768" s="1">
        <v>45375</v>
      </c>
      <c r="H1768" t="s">
        <v>41</v>
      </c>
      <c r="I1768" t="s">
        <v>54</v>
      </c>
      <c r="J1768" t="s">
        <v>64</v>
      </c>
      <c r="K1768">
        <v>1</v>
      </c>
      <c r="L1768" s="3">
        <f>Working_Data[[#This Row],[price2]]/Working_Data[[#This Row],[quantity]]</f>
        <v>781.67</v>
      </c>
      <c r="M1768" s="3">
        <v>781.67</v>
      </c>
      <c r="N1768" t="s">
        <v>28</v>
      </c>
      <c r="O1768">
        <v>19</v>
      </c>
      <c r="P1768" s="1">
        <v>45303</v>
      </c>
      <c r="Q1768">
        <v>372</v>
      </c>
      <c r="R1768" t="s">
        <v>43</v>
      </c>
      <c r="S1768">
        <v>3</v>
      </c>
      <c r="T1768" s="1">
        <v>45967</v>
      </c>
      <c r="U1768" t="s">
        <v>30</v>
      </c>
      <c r="V1768" t="str">
        <f>TEXT(WEEKDAY(Working_Data[[#This Row],[order_date]],1),"DDDD")</f>
        <v>Sunday</v>
      </c>
      <c r="W1768" t="str">
        <f>TEXT(Working_Data[[#This Row],[order_date]],"mmmm")</f>
        <v>March</v>
      </c>
      <c r="X1768" s="7">
        <f>Working_Data[[#This Row],[last_order_date]]-Working_Data[[#This Row],[signup_date]]</f>
        <v>-188</v>
      </c>
      <c r="Y1768" s="7">
        <f>IF(Working_Data[[#This Row],[churned]]="Active",1,0)</f>
        <v>0</v>
      </c>
      <c r="Z1768" s="7">
        <f>YEAR(Working_Data[[#This Row],[order_date]])</f>
        <v>2024</v>
      </c>
    </row>
    <row r="1769" spans="1:26" x14ac:dyDescent="0.25">
      <c r="A1769" t="s">
        <v>3588</v>
      </c>
      <c r="B1769" t="s">
        <v>45</v>
      </c>
      <c r="C1769" t="s">
        <v>82</v>
      </c>
      <c r="D1769" t="s">
        <v>32</v>
      </c>
      <c r="E1769" s="1">
        <v>45473</v>
      </c>
      <c r="F1769" t="s">
        <v>3589</v>
      </c>
      <c r="G1769" s="1">
        <v>45375</v>
      </c>
      <c r="H1769" t="s">
        <v>34</v>
      </c>
      <c r="I1769" t="s">
        <v>26</v>
      </c>
      <c r="J1769" t="s">
        <v>64</v>
      </c>
      <c r="K1769">
        <v>3</v>
      </c>
      <c r="L1769" s="3">
        <f>Working_Data[[#This Row],[price2]]/Working_Data[[#This Row],[quantity]]</f>
        <v>400.2833333333333</v>
      </c>
      <c r="M1769" s="3">
        <v>1200.8499999999999</v>
      </c>
      <c r="N1769" t="s">
        <v>35</v>
      </c>
      <c r="O1769">
        <v>28</v>
      </c>
      <c r="P1769" s="1">
        <v>45765</v>
      </c>
      <c r="Q1769">
        <v>26</v>
      </c>
      <c r="R1769" t="s">
        <v>43</v>
      </c>
      <c r="S1769">
        <v>1</v>
      </c>
      <c r="T1769" s="1">
        <v>45737</v>
      </c>
      <c r="U1769" t="s">
        <v>36</v>
      </c>
      <c r="V1769" t="str">
        <f>TEXT(WEEKDAY(Working_Data[[#This Row],[order_date]],1),"DDDD")</f>
        <v>Sunday</v>
      </c>
      <c r="W1769" t="str">
        <f>TEXT(Working_Data[[#This Row],[order_date]],"mmmm")</f>
        <v>March</v>
      </c>
      <c r="X1769" s="7">
        <f>Working_Data[[#This Row],[last_order_date]]-Working_Data[[#This Row],[signup_date]]</f>
        <v>292</v>
      </c>
      <c r="Y1769" s="7">
        <f>IF(Working_Data[[#This Row],[churned]]="Active",1,0)</f>
        <v>0</v>
      </c>
      <c r="Z1769" s="7">
        <f>YEAR(Working_Data[[#This Row],[order_date]])</f>
        <v>2024</v>
      </c>
    </row>
    <row r="1770" spans="1:26" x14ac:dyDescent="0.25">
      <c r="A1770" t="s">
        <v>3590</v>
      </c>
      <c r="B1770" t="s">
        <v>38</v>
      </c>
      <c r="C1770" t="s">
        <v>22</v>
      </c>
      <c r="D1770" t="s">
        <v>77</v>
      </c>
      <c r="E1770" s="1">
        <v>45907</v>
      </c>
      <c r="F1770" t="s">
        <v>3591</v>
      </c>
      <c r="G1770" s="1">
        <v>45375</v>
      </c>
      <c r="H1770" t="s">
        <v>25</v>
      </c>
      <c r="I1770" t="s">
        <v>26</v>
      </c>
      <c r="J1770" t="s">
        <v>49</v>
      </c>
      <c r="K1770">
        <v>3</v>
      </c>
      <c r="L1770" s="3">
        <f>Working_Data[[#This Row],[price2]]/Working_Data[[#This Row],[quantity]]</f>
        <v>462.82</v>
      </c>
      <c r="M1770" s="3">
        <v>1388.46</v>
      </c>
      <c r="N1770" t="s">
        <v>28</v>
      </c>
      <c r="O1770">
        <v>31</v>
      </c>
      <c r="P1770" s="1">
        <v>45485</v>
      </c>
      <c r="Q1770">
        <v>151</v>
      </c>
      <c r="R1770" t="s">
        <v>43</v>
      </c>
      <c r="S1770">
        <v>3</v>
      </c>
      <c r="T1770" s="1">
        <v>45823</v>
      </c>
      <c r="U1770" t="s">
        <v>60</v>
      </c>
      <c r="V1770" t="str">
        <f>TEXT(WEEKDAY(Working_Data[[#This Row],[order_date]],1),"DDDD")</f>
        <v>Sunday</v>
      </c>
      <c r="W1770" t="str">
        <f>TEXT(Working_Data[[#This Row],[order_date]],"mmmm")</f>
        <v>March</v>
      </c>
      <c r="X1770" s="7">
        <f>Working_Data[[#This Row],[last_order_date]]-Working_Data[[#This Row],[signup_date]]</f>
        <v>-422</v>
      </c>
      <c r="Y1770" s="7">
        <f>IF(Working_Data[[#This Row],[churned]]="Active",1,0)</f>
        <v>0</v>
      </c>
      <c r="Z1770" s="7">
        <f>YEAR(Working_Data[[#This Row],[order_date]])</f>
        <v>2024</v>
      </c>
    </row>
    <row r="1771" spans="1:26" x14ac:dyDescent="0.25">
      <c r="A1771" t="s">
        <v>3592</v>
      </c>
      <c r="B1771" t="s">
        <v>21</v>
      </c>
      <c r="C1771" t="s">
        <v>22</v>
      </c>
      <c r="D1771" t="s">
        <v>77</v>
      </c>
      <c r="E1771" s="1">
        <v>45190</v>
      </c>
      <c r="F1771" t="s">
        <v>3593</v>
      </c>
      <c r="G1771" s="1">
        <v>45376</v>
      </c>
      <c r="H1771" t="s">
        <v>41</v>
      </c>
      <c r="I1771" t="s">
        <v>48</v>
      </c>
      <c r="J1771" t="s">
        <v>59</v>
      </c>
      <c r="K1771">
        <v>2</v>
      </c>
      <c r="L1771" s="3">
        <f>Working_Data[[#This Row],[price2]]/Working_Data[[#This Row],[quantity]]</f>
        <v>304.36500000000001</v>
      </c>
      <c r="M1771" s="3">
        <v>608.73</v>
      </c>
      <c r="N1771" t="s">
        <v>35</v>
      </c>
      <c r="O1771">
        <v>20</v>
      </c>
      <c r="P1771" s="1">
        <v>45635</v>
      </c>
      <c r="Q1771">
        <v>210</v>
      </c>
      <c r="R1771" t="s">
        <v>43</v>
      </c>
      <c r="S1771">
        <v>3</v>
      </c>
      <c r="T1771" s="1">
        <v>45659</v>
      </c>
      <c r="U1771" t="s">
        <v>60</v>
      </c>
      <c r="V1771" t="str">
        <f>TEXT(WEEKDAY(Working_Data[[#This Row],[order_date]],1),"DDDD")</f>
        <v>Monday</v>
      </c>
      <c r="W1771" t="str">
        <f>TEXT(Working_Data[[#This Row],[order_date]],"mmmm")</f>
        <v>March</v>
      </c>
      <c r="X1771" s="7">
        <f>Working_Data[[#This Row],[last_order_date]]-Working_Data[[#This Row],[signup_date]]</f>
        <v>445</v>
      </c>
      <c r="Y1771" s="7">
        <f>IF(Working_Data[[#This Row],[churned]]="Active",1,0)</f>
        <v>0</v>
      </c>
      <c r="Z1771" s="7">
        <f>YEAR(Working_Data[[#This Row],[order_date]])</f>
        <v>2024</v>
      </c>
    </row>
    <row r="1772" spans="1:26" x14ac:dyDescent="0.25">
      <c r="A1772" t="s">
        <v>3594</v>
      </c>
      <c r="B1772" t="s">
        <v>38</v>
      </c>
      <c r="C1772" t="s">
        <v>39</v>
      </c>
      <c r="D1772" t="s">
        <v>52</v>
      </c>
      <c r="E1772" s="1">
        <v>44995</v>
      </c>
      <c r="F1772" t="s">
        <v>3595</v>
      </c>
      <c r="G1772" s="1">
        <v>45376</v>
      </c>
      <c r="H1772" t="s">
        <v>47</v>
      </c>
      <c r="I1772" t="s">
        <v>48</v>
      </c>
      <c r="J1772" t="s">
        <v>59</v>
      </c>
      <c r="K1772">
        <v>3</v>
      </c>
      <c r="L1772" s="3">
        <f>Working_Data[[#This Row],[price2]]/Working_Data[[#This Row],[quantity]]</f>
        <v>181.15</v>
      </c>
      <c r="M1772" s="3">
        <v>543.45000000000005</v>
      </c>
      <c r="N1772" t="s">
        <v>35</v>
      </c>
      <c r="O1772">
        <v>46</v>
      </c>
      <c r="P1772" s="1">
        <v>45484</v>
      </c>
      <c r="Q1772">
        <v>257</v>
      </c>
      <c r="R1772" t="s">
        <v>29</v>
      </c>
      <c r="S1772">
        <v>1</v>
      </c>
      <c r="T1772" s="1">
        <v>45422</v>
      </c>
      <c r="U1772" t="s">
        <v>60</v>
      </c>
      <c r="V1772" t="str">
        <f>TEXT(WEEKDAY(Working_Data[[#This Row],[order_date]],1),"DDDD")</f>
        <v>Monday</v>
      </c>
      <c r="W1772" t="str">
        <f>TEXT(Working_Data[[#This Row],[order_date]],"mmmm")</f>
        <v>March</v>
      </c>
      <c r="X1772" s="7">
        <f>Working_Data[[#This Row],[last_order_date]]-Working_Data[[#This Row],[signup_date]]</f>
        <v>489</v>
      </c>
      <c r="Y1772" s="7">
        <f>IF(Working_Data[[#This Row],[churned]]="Active",1,0)</f>
        <v>1</v>
      </c>
      <c r="Z1772" s="7">
        <f>YEAR(Working_Data[[#This Row],[order_date]])</f>
        <v>2024</v>
      </c>
    </row>
    <row r="1773" spans="1:26" x14ac:dyDescent="0.25">
      <c r="A1773" t="s">
        <v>3596</v>
      </c>
      <c r="B1773" t="s">
        <v>38</v>
      </c>
      <c r="C1773" t="s">
        <v>82</v>
      </c>
      <c r="D1773" t="s">
        <v>52</v>
      </c>
      <c r="E1773" s="1">
        <v>45903</v>
      </c>
      <c r="F1773" t="s">
        <v>3597</v>
      </c>
      <c r="G1773" s="1">
        <v>45376</v>
      </c>
      <c r="H1773" t="s">
        <v>58</v>
      </c>
      <c r="I1773" t="s">
        <v>26</v>
      </c>
      <c r="J1773" t="s">
        <v>59</v>
      </c>
      <c r="K1773">
        <v>3</v>
      </c>
      <c r="L1773" s="3">
        <f>Working_Data[[#This Row],[price2]]/Working_Data[[#This Row],[quantity]]</f>
        <v>332.4733333333333</v>
      </c>
      <c r="M1773" s="3">
        <v>997.42</v>
      </c>
      <c r="N1773" t="s">
        <v>50</v>
      </c>
      <c r="O1773">
        <v>7</v>
      </c>
      <c r="P1773" s="1">
        <v>45761</v>
      </c>
      <c r="Q1773">
        <v>383</v>
      </c>
      <c r="R1773" t="s">
        <v>43</v>
      </c>
      <c r="S1773">
        <v>4</v>
      </c>
      <c r="T1773" s="1">
        <v>45609</v>
      </c>
      <c r="U1773" t="s">
        <v>30</v>
      </c>
      <c r="V1773" t="str">
        <f>TEXT(WEEKDAY(Working_Data[[#This Row],[order_date]],1),"DDDD")</f>
        <v>Monday</v>
      </c>
      <c r="W1773" t="str">
        <f>TEXT(Working_Data[[#This Row],[order_date]],"mmmm")</f>
        <v>March</v>
      </c>
      <c r="X1773" s="7">
        <f>Working_Data[[#This Row],[last_order_date]]-Working_Data[[#This Row],[signup_date]]</f>
        <v>-142</v>
      </c>
      <c r="Y1773" s="7">
        <f>IF(Working_Data[[#This Row],[churned]]="Active",1,0)</f>
        <v>0</v>
      </c>
      <c r="Z1773" s="7">
        <f>YEAR(Working_Data[[#This Row],[order_date]])</f>
        <v>2024</v>
      </c>
    </row>
    <row r="1774" spans="1:26" x14ac:dyDescent="0.25">
      <c r="A1774" t="s">
        <v>3598</v>
      </c>
      <c r="B1774" t="s">
        <v>45</v>
      </c>
      <c r="C1774" t="s">
        <v>82</v>
      </c>
      <c r="D1774" t="s">
        <v>77</v>
      </c>
      <c r="E1774" s="1">
        <v>45966</v>
      </c>
      <c r="F1774" t="s">
        <v>3599</v>
      </c>
      <c r="G1774" s="1">
        <v>45376</v>
      </c>
      <c r="H1774" t="s">
        <v>58</v>
      </c>
      <c r="I1774" t="s">
        <v>42</v>
      </c>
      <c r="J1774" t="s">
        <v>67</v>
      </c>
      <c r="K1774">
        <v>1</v>
      </c>
      <c r="L1774" s="3">
        <f>Working_Data[[#This Row],[price2]]/Working_Data[[#This Row],[quantity]]</f>
        <v>1049.77</v>
      </c>
      <c r="M1774" s="3">
        <v>1049.77</v>
      </c>
      <c r="N1774" t="s">
        <v>28</v>
      </c>
      <c r="O1774">
        <v>36</v>
      </c>
      <c r="P1774" s="1">
        <v>45827</v>
      </c>
      <c r="Q1774">
        <v>472</v>
      </c>
      <c r="R1774" t="s">
        <v>43</v>
      </c>
      <c r="S1774">
        <v>1</v>
      </c>
      <c r="T1774" s="1">
        <v>45620</v>
      </c>
      <c r="U1774" t="s">
        <v>60</v>
      </c>
      <c r="V1774" t="str">
        <f>TEXT(WEEKDAY(Working_Data[[#This Row],[order_date]],1),"DDDD")</f>
        <v>Monday</v>
      </c>
      <c r="W1774" t="str">
        <f>TEXT(Working_Data[[#This Row],[order_date]],"mmmm")</f>
        <v>March</v>
      </c>
      <c r="X1774" s="7">
        <f>Working_Data[[#This Row],[last_order_date]]-Working_Data[[#This Row],[signup_date]]</f>
        <v>-139</v>
      </c>
      <c r="Y1774" s="7">
        <f>IF(Working_Data[[#This Row],[churned]]="Active",1,0)</f>
        <v>0</v>
      </c>
      <c r="Z1774" s="7">
        <f>YEAR(Working_Data[[#This Row],[order_date]])</f>
        <v>2024</v>
      </c>
    </row>
    <row r="1775" spans="1:26" x14ac:dyDescent="0.25">
      <c r="A1775" t="s">
        <v>3600</v>
      </c>
      <c r="B1775" t="s">
        <v>38</v>
      </c>
      <c r="C1775" t="s">
        <v>39</v>
      </c>
      <c r="D1775" t="s">
        <v>52</v>
      </c>
      <c r="E1775" s="1">
        <v>45501</v>
      </c>
      <c r="F1775" t="s">
        <v>3601</v>
      </c>
      <c r="G1775" s="1">
        <v>45376</v>
      </c>
      <c r="H1775" t="s">
        <v>47</v>
      </c>
      <c r="I1775" t="s">
        <v>48</v>
      </c>
      <c r="J1775" t="s">
        <v>67</v>
      </c>
      <c r="K1775">
        <v>5</v>
      </c>
      <c r="L1775" s="3">
        <f>Working_Data[[#This Row],[price2]]/Working_Data[[#This Row],[quantity]]</f>
        <v>275.19</v>
      </c>
      <c r="M1775" s="3">
        <v>1375.95</v>
      </c>
      <c r="N1775" t="s">
        <v>28</v>
      </c>
      <c r="O1775">
        <v>23</v>
      </c>
      <c r="P1775" s="1">
        <v>45933</v>
      </c>
      <c r="Q1775">
        <v>53</v>
      </c>
      <c r="R1775" t="s">
        <v>29</v>
      </c>
      <c r="S1775">
        <v>4</v>
      </c>
      <c r="T1775" s="1">
        <v>45525</v>
      </c>
      <c r="U1775" t="s">
        <v>60</v>
      </c>
      <c r="V1775" t="str">
        <f>TEXT(WEEKDAY(Working_Data[[#This Row],[order_date]],1),"DDDD")</f>
        <v>Monday</v>
      </c>
      <c r="W1775" t="str">
        <f>TEXT(Working_Data[[#This Row],[order_date]],"mmmm")</f>
        <v>March</v>
      </c>
      <c r="X1775" s="7">
        <f>Working_Data[[#This Row],[last_order_date]]-Working_Data[[#This Row],[signup_date]]</f>
        <v>432</v>
      </c>
      <c r="Y1775" s="7">
        <f>IF(Working_Data[[#This Row],[churned]]="Active",1,0)</f>
        <v>1</v>
      </c>
      <c r="Z1775" s="7">
        <f>YEAR(Working_Data[[#This Row],[order_date]])</f>
        <v>2024</v>
      </c>
    </row>
    <row r="1776" spans="1:26" x14ac:dyDescent="0.25">
      <c r="A1776" t="s">
        <v>3602</v>
      </c>
      <c r="B1776" t="s">
        <v>38</v>
      </c>
      <c r="C1776" t="s">
        <v>39</v>
      </c>
      <c r="D1776" t="s">
        <v>52</v>
      </c>
      <c r="E1776" s="1">
        <v>45182</v>
      </c>
      <c r="F1776" t="s">
        <v>3603</v>
      </c>
      <c r="G1776" s="1">
        <v>45376</v>
      </c>
      <c r="H1776" t="s">
        <v>34</v>
      </c>
      <c r="I1776" t="s">
        <v>48</v>
      </c>
      <c r="J1776" t="s">
        <v>67</v>
      </c>
      <c r="K1776">
        <v>2</v>
      </c>
      <c r="L1776" s="3">
        <f>Working_Data[[#This Row],[price2]]/Working_Data[[#This Row],[quantity]]</f>
        <v>243.54499999999999</v>
      </c>
      <c r="M1776" s="3">
        <v>487.09</v>
      </c>
      <c r="N1776" t="s">
        <v>50</v>
      </c>
      <c r="O1776">
        <v>17</v>
      </c>
      <c r="P1776" s="1">
        <v>45556</v>
      </c>
      <c r="Q1776">
        <v>0</v>
      </c>
      <c r="R1776" t="s">
        <v>29</v>
      </c>
      <c r="S1776">
        <v>3</v>
      </c>
      <c r="T1776" s="1">
        <v>45748</v>
      </c>
      <c r="U1776" t="s">
        <v>36</v>
      </c>
      <c r="V1776" t="str">
        <f>TEXT(WEEKDAY(Working_Data[[#This Row],[order_date]],1),"DDDD")</f>
        <v>Monday</v>
      </c>
      <c r="W1776" t="str">
        <f>TEXT(Working_Data[[#This Row],[order_date]],"mmmm")</f>
        <v>March</v>
      </c>
      <c r="X1776" s="7">
        <f>Working_Data[[#This Row],[last_order_date]]-Working_Data[[#This Row],[signup_date]]</f>
        <v>374</v>
      </c>
      <c r="Y1776" s="7">
        <f>IF(Working_Data[[#This Row],[churned]]="Active",1,0)</f>
        <v>1</v>
      </c>
      <c r="Z1776" s="7">
        <f>YEAR(Working_Data[[#This Row],[order_date]])</f>
        <v>2024</v>
      </c>
    </row>
    <row r="1777" spans="1:26" x14ac:dyDescent="0.25">
      <c r="A1777" t="s">
        <v>3604</v>
      </c>
      <c r="B1777" t="s">
        <v>21</v>
      </c>
      <c r="C1777" t="s">
        <v>22</v>
      </c>
      <c r="D1777" t="s">
        <v>56</v>
      </c>
      <c r="E1777" s="1">
        <v>45828</v>
      </c>
      <c r="F1777" t="s">
        <v>3605</v>
      </c>
      <c r="G1777" s="1">
        <v>45377</v>
      </c>
      <c r="H1777" t="s">
        <v>58</v>
      </c>
      <c r="I1777" t="s">
        <v>42</v>
      </c>
      <c r="J1777" t="s">
        <v>27</v>
      </c>
      <c r="K1777">
        <v>3</v>
      </c>
      <c r="L1777" s="3">
        <f>Working_Data[[#This Row],[price2]]/Working_Data[[#This Row],[quantity]]</f>
        <v>162.07333333333335</v>
      </c>
      <c r="M1777" s="3">
        <v>486.22</v>
      </c>
      <c r="N1777" t="s">
        <v>50</v>
      </c>
      <c r="O1777">
        <v>5</v>
      </c>
      <c r="P1777" s="1">
        <v>45764</v>
      </c>
      <c r="Q1777">
        <v>469</v>
      </c>
      <c r="R1777" t="s">
        <v>43</v>
      </c>
      <c r="S1777">
        <v>5</v>
      </c>
      <c r="T1777" s="1">
        <v>45455</v>
      </c>
      <c r="U1777" t="s">
        <v>36</v>
      </c>
      <c r="V1777" t="str">
        <f>TEXT(WEEKDAY(Working_Data[[#This Row],[order_date]],1),"DDDD")</f>
        <v>Tuesday</v>
      </c>
      <c r="W1777" t="str">
        <f>TEXT(Working_Data[[#This Row],[order_date]],"mmmm")</f>
        <v>March</v>
      </c>
      <c r="X1777" s="7">
        <f>Working_Data[[#This Row],[last_order_date]]-Working_Data[[#This Row],[signup_date]]</f>
        <v>-64</v>
      </c>
      <c r="Y1777" s="7">
        <f>IF(Working_Data[[#This Row],[churned]]="Active",1,0)</f>
        <v>0</v>
      </c>
      <c r="Z1777" s="7">
        <f>YEAR(Working_Data[[#This Row],[order_date]])</f>
        <v>2024</v>
      </c>
    </row>
    <row r="1778" spans="1:26" x14ac:dyDescent="0.25">
      <c r="A1778" t="s">
        <v>3606</v>
      </c>
      <c r="B1778" t="s">
        <v>38</v>
      </c>
      <c r="C1778" t="s">
        <v>39</v>
      </c>
      <c r="D1778" t="s">
        <v>23</v>
      </c>
      <c r="E1778" s="1">
        <v>45784</v>
      </c>
      <c r="F1778" t="s">
        <v>3607</v>
      </c>
      <c r="G1778" s="1">
        <v>45377</v>
      </c>
      <c r="H1778" t="s">
        <v>47</v>
      </c>
      <c r="I1778" t="s">
        <v>63</v>
      </c>
      <c r="J1778" t="s">
        <v>27</v>
      </c>
      <c r="K1778">
        <v>2</v>
      </c>
      <c r="L1778" s="3">
        <f>Working_Data[[#This Row],[price2]]/Working_Data[[#This Row],[quantity]]</f>
        <v>301.23500000000001</v>
      </c>
      <c r="M1778" s="3">
        <v>602.47</v>
      </c>
      <c r="N1778" t="s">
        <v>28</v>
      </c>
      <c r="O1778">
        <v>25</v>
      </c>
      <c r="P1778" s="1">
        <v>45563</v>
      </c>
      <c r="Q1778">
        <v>320</v>
      </c>
      <c r="R1778" t="s">
        <v>43</v>
      </c>
      <c r="S1778">
        <v>4</v>
      </c>
      <c r="T1778" s="1">
        <v>45687</v>
      </c>
      <c r="U1778" t="s">
        <v>30</v>
      </c>
      <c r="V1778" t="str">
        <f>TEXT(WEEKDAY(Working_Data[[#This Row],[order_date]],1),"DDDD")</f>
        <v>Tuesday</v>
      </c>
      <c r="W1778" t="str">
        <f>TEXT(Working_Data[[#This Row],[order_date]],"mmmm")</f>
        <v>March</v>
      </c>
      <c r="X1778" s="7">
        <f>Working_Data[[#This Row],[last_order_date]]-Working_Data[[#This Row],[signup_date]]</f>
        <v>-221</v>
      </c>
      <c r="Y1778" s="7">
        <f>IF(Working_Data[[#This Row],[churned]]="Active",1,0)</f>
        <v>0</v>
      </c>
      <c r="Z1778" s="7">
        <f>YEAR(Working_Data[[#This Row],[order_date]])</f>
        <v>2024</v>
      </c>
    </row>
    <row r="1779" spans="1:26" x14ac:dyDescent="0.25">
      <c r="A1779" t="s">
        <v>3608</v>
      </c>
      <c r="B1779" t="s">
        <v>21</v>
      </c>
      <c r="C1779" t="s">
        <v>22</v>
      </c>
      <c r="D1779" t="s">
        <v>77</v>
      </c>
      <c r="E1779" s="1">
        <v>45383</v>
      </c>
      <c r="F1779" t="s">
        <v>3609</v>
      </c>
      <c r="G1779" s="1">
        <v>45377</v>
      </c>
      <c r="H1779" t="s">
        <v>34</v>
      </c>
      <c r="I1779" t="s">
        <v>48</v>
      </c>
      <c r="J1779" t="s">
        <v>64</v>
      </c>
      <c r="K1779">
        <v>2</v>
      </c>
      <c r="L1779" s="3">
        <f>Working_Data[[#This Row],[price2]]/Working_Data[[#This Row],[quantity]]</f>
        <v>89.29</v>
      </c>
      <c r="M1779" s="3">
        <v>178.58</v>
      </c>
      <c r="N1779" t="s">
        <v>28</v>
      </c>
      <c r="O1779">
        <v>29</v>
      </c>
      <c r="P1779" s="1">
        <v>45902</v>
      </c>
      <c r="Q1779">
        <v>35</v>
      </c>
      <c r="R1779" t="s">
        <v>43</v>
      </c>
      <c r="S1779">
        <v>1</v>
      </c>
      <c r="T1779" s="1">
        <v>45873</v>
      </c>
      <c r="U1779" t="s">
        <v>60</v>
      </c>
      <c r="V1779" t="str">
        <f>TEXT(WEEKDAY(Working_Data[[#This Row],[order_date]],1),"DDDD")</f>
        <v>Tuesday</v>
      </c>
      <c r="W1779" t="str">
        <f>TEXT(Working_Data[[#This Row],[order_date]],"mmmm")</f>
        <v>March</v>
      </c>
      <c r="X1779" s="7">
        <f>Working_Data[[#This Row],[last_order_date]]-Working_Data[[#This Row],[signup_date]]</f>
        <v>519</v>
      </c>
      <c r="Y1779" s="7">
        <f>IF(Working_Data[[#This Row],[churned]]="Active",1,0)</f>
        <v>0</v>
      </c>
      <c r="Z1779" s="7">
        <f>YEAR(Working_Data[[#This Row],[order_date]])</f>
        <v>2024</v>
      </c>
    </row>
    <row r="1780" spans="1:26" x14ac:dyDescent="0.25">
      <c r="A1780" t="s">
        <v>3610</v>
      </c>
      <c r="B1780" t="s">
        <v>45</v>
      </c>
      <c r="C1780" t="s">
        <v>82</v>
      </c>
      <c r="D1780" t="s">
        <v>77</v>
      </c>
      <c r="E1780" s="1">
        <v>45275</v>
      </c>
      <c r="F1780" t="s">
        <v>3611</v>
      </c>
      <c r="G1780" s="1">
        <v>45377</v>
      </c>
      <c r="H1780" t="s">
        <v>41</v>
      </c>
      <c r="I1780" t="s">
        <v>54</v>
      </c>
      <c r="J1780" t="s">
        <v>49</v>
      </c>
      <c r="K1780">
        <v>3</v>
      </c>
      <c r="L1780" s="3">
        <f>Working_Data[[#This Row],[price2]]/Working_Data[[#This Row],[quantity]]</f>
        <v>243.17333333333332</v>
      </c>
      <c r="M1780" s="3">
        <v>729.52</v>
      </c>
      <c r="N1780" t="s">
        <v>28</v>
      </c>
      <c r="O1780">
        <v>21</v>
      </c>
      <c r="P1780" s="1">
        <v>45807</v>
      </c>
      <c r="Q1780">
        <v>69</v>
      </c>
      <c r="R1780" t="s">
        <v>29</v>
      </c>
      <c r="S1780">
        <v>2</v>
      </c>
      <c r="T1780" s="1">
        <v>45889</v>
      </c>
      <c r="U1780" t="s">
        <v>30</v>
      </c>
      <c r="V1780" t="str">
        <f>TEXT(WEEKDAY(Working_Data[[#This Row],[order_date]],1),"DDDD")</f>
        <v>Tuesday</v>
      </c>
      <c r="W1780" t="str">
        <f>TEXT(Working_Data[[#This Row],[order_date]],"mmmm")</f>
        <v>March</v>
      </c>
      <c r="X1780" s="7">
        <f>Working_Data[[#This Row],[last_order_date]]-Working_Data[[#This Row],[signup_date]]</f>
        <v>532</v>
      </c>
      <c r="Y1780" s="7">
        <f>IF(Working_Data[[#This Row],[churned]]="Active",1,0)</f>
        <v>1</v>
      </c>
      <c r="Z1780" s="7">
        <f>YEAR(Working_Data[[#This Row],[order_date]])</f>
        <v>2024</v>
      </c>
    </row>
    <row r="1781" spans="1:26" x14ac:dyDescent="0.25">
      <c r="A1781" t="s">
        <v>3612</v>
      </c>
      <c r="B1781" t="s">
        <v>38</v>
      </c>
      <c r="C1781" t="s">
        <v>39</v>
      </c>
      <c r="D1781" t="s">
        <v>32</v>
      </c>
      <c r="E1781" s="1">
        <v>45350</v>
      </c>
      <c r="F1781" t="s">
        <v>3613</v>
      </c>
      <c r="G1781" s="1">
        <v>45378</v>
      </c>
      <c r="H1781" t="s">
        <v>58</v>
      </c>
      <c r="I1781" t="s">
        <v>42</v>
      </c>
      <c r="J1781" t="s">
        <v>64</v>
      </c>
      <c r="K1781">
        <v>2</v>
      </c>
      <c r="L1781" s="3">
        <f>Working_Data[[#This Row],[price2]]/Working_Data[[#This Row],[quantity]]</f>
        <v>405.68</v>
      </c>
      <c r="M1781" s="3">
        <v>811.36</v>
      </c>
      <c r="N1781" t="s">
        <v>28</v>
      </c>
      <c r="O1781">
        <v>22</v>
      </c>
      <c r="P1781" s="1">
        <v>45392</v>
      </c>
      <c r="Q1781">
        <v>14</v>
      </c>
      <c r="R1781" t="s">
        <v>29</v>
      </c>
      <c r="S1781">
        <v>1</v>
      </c>
      <c r="T1781" s="1">
        <v>45835</v>
      </c>
      <c r="U1781" t="s">
        <v>60</v>
      </c>
      <c r="V1781" t="str">
        <f>TEXT(WEEKDAY(Working_Data[[#This Row],[order_date]],1),"DDDD")</f>
        <v>Wednesday</v>
      </c>
      <c r="W1781" t="str">
        <f>TEXT(Working_Data[[#This Row],[order_date]],"mmmm")</f>
        <v>March</v>
      </c>
      <c r="X1781" s="7">
        <f>Working_Data[[#This Row],[last_order_date]]-Working_Data[[#This Row],[signup_date]]</f>
        <v>42</v>
      </c>
      <c r="Y1781" s="7">
        <f>IF(Working_Data[[#This Row],[churned]]="Active",1,0)</f>
        <v>1</v>
      </c>
      <c r="Z1781" s="7">
        <f>YEAR(Working_Data[[#This Row],[order_date]])</f>
        <v>2024</v>
      </c>
    </row>
    <row r="1782" spans="1:26" x14ac:dyDescent="0.25">
      <c r="A1782" t="s">
        <v>3614</v>
      </c>
      <c r="B1782" t="s">
        <v>38</v>
      </c>
      <c r="C1782" t="s">
        <v>39</v>
      </c>
      <c r="D1782" t="s">
        <v>77</v>
      </c>
      <c r="E1782" s="1">
        <v>45212</v>
      </c>
      <c r="F1782" t="s">
        <v>3615</v>
      </c>
      <c r="G1782" s="1">
        <v>45378</v>
      </c>
      <c r="H1782" t="s">
        <v>41</v>
      </c>
      <c r="I1782" t="s">
        <v>26</v>
      </c>
      <c r="J1782" t="s">
        <v>67</v>
      </c>
      <c r="K1782">
        <v>4</v>
      </c>
      <c r="L1782" s="3">
        <f>Working_Data[[#This Row],[price2]]/Working_Data[[#This Row],[quantity]]</f>
        <v>155.24</v>
      </c>
      <c r="M1782" s="3">
        <v>620.96</v>
      </c>
      <c r="N1782" t="s">
        <v>50</v>
      </c>
      <c r="O1782">
        <v>17</v>
      </c>
      <c r="P1782" s="1">
        <v>45890</v>
      </c>
      <c r="Q1782">
        <v>206</v>
      </c>
      <c r="R1782" t="s">
        <v>29</v>
      </c>
      <c r="S1782">
        <v>2</v>
      </c>
      <c r="T1782" s="1">
        <v>45904</v>
      </c>
      <c r="U1782" t="s">
        <v>30</v>
      </c>
      <c r="V1782" t="str">
        <f>TEXT(WEEKDAY(Working_Data[[#This Row],[order_date]],1),"DDDD")</f>
        <v>Wednesday</v>
      </c>
      <c r="W1782" t="str">
        <f>TEXT(Working_Data[[#This Row],[order_date]],"mmmm")</f>
        <v>March</v>
      </c>
      <c r="X1782" s="7">
        <f>Working_Data[[#This Row],[last_order_date]]-Working_Data[[#This Row],[signup_date]]</f>
        <v>678</v>
      </c>
      <c r="Y1782" s="7">
        <f>IF(Working_Data[[#This Row],[churned]]="Active",1,0)</f>
        <v>1</v>
      </c>
      <c r="Z1782" s="7">
        <f>YEAR(Working_Data[[#This Row],[order_date]])</f>
        <v>2024</v>
      </c>
    </row>
    <row r="1783" spans="1:26" x14ac:dyDescent="0.25">
      <c r="A1783" t="s">
        <v>3616</v>
      </c>
      <c r="B1783" t="s">
        <v>21</v>
      </c>
      <c r="C1783" t="s">
        <v>39</v>
      </c>
      <c r="D1783" t="s">
        <v>77</v>
      </c>
      <c r="E1783" s="1">
        <v>45800</v>
      </c>
      <c r="F1783" t="s">
        <v>3617</v>
      </c>
      <c r="G1783" s="1">
        <v>45378</v>
      </c>
      <c r="H1783" t="s">
        <v>41</v>
      </c>
      <c r="I1783" t="s">
        <v>26</v>
      </c>
      <c r="J1783" t="s">
        <v>49</v>
      </c>
      <c r="K1783">
        <v>2</v>
      </c>
      <c r="L1783" s="3">
        <f>Working_Data[[#This Row],[price2]]/Working_Data[[#This Row],[quantity]]</f>
        <v>502.38</v>
      </c>
      <c r="M1783" s="3">
        <v>1004.76</v>
      </c>
      <c r="N1783" t="s">
        <v>28</v>
      </c>
      <c r="O1783">
        <v>5</v>
      </c>
      <c r="P1783" s="1">
        <v>45680</v>
      </c>
      <c r="Q1783">
        <v>111</v>
      </c>
      <c r="R1783" t="s">
        <v>43</v>
      </c>
      <c r="S1783">
        <v>5</v>
      </c>
      <c r="T1783" s="1">
        <v>45557</v>
      </c>
      <c r="U1783" t="s">
        <v>30</v>
      </c>
      <c r="V1783" t="str">
        <f>TEXT(WEEKDAY(Working_Data[[#This Row],[order_date]],1),"DDDD")</f>
        <v>Wednesday</v>
      </c>
      <c r="W1783" t="str">
        <f>TEXT(Working_Data[[#This Row],[order_date]],"mmmm")</f>
        <v>March</v>
      </c>
      <c r="X1783" s="7">
        <f>Working_Data[[#This Row],[last_order_date]]-Working_Data[[#This Row],[signup_date]]</f>
        <v>-120</v>
      </c>
      <c r="Y1783" s="7">
        <f>IF(Working_Data[[#This Row],[churned]]="Active",1,0)</f>
        <v>0</v>
      </c>
      <c r="Z1783" s="7">
        <f>YEAR(Working_Data[[#This Row],[order_date]])</f>
        <v>2024</v>
      </c>
    </row>
    <row r="1784" spans="1:26" x14ac:dyDescent="0.25">
      <c r="A1784" t="s">
        <v>3618</v>
      </c>
      <c r="B1784" t="s">
        <v>45</v>
      </c>
      <c r="C1784" t="s">
        <v>22</v>
      </c>
      <c r="D1784" t="s">
        <v>32</v>
      </c>
      <c r="E1784" s="1">
        <v>45190</v>
      </c>
      <c r="F1784" t="s">
        <v>3619</v>
      </c>
      <c r="G1784" s="1">
        <v>45378</v>
      </c>
      <c r="H1784" t="s">
        <v>34</v>
      </c>
      <c r="I1784" t="s">
        <v>42</v>
      </c>
      <c r="J1784" t="s">
        <v>49</v>
      </c>
      <c r="K1784">
        <v>5</v>
      </c>
      <c r="L1784" s="3">
        <f>Working_Data[[#This Row],[price2]]/Working_Data[[#This Row],[quantity]]</f>
        <v>105.30199999999999</v>
      </c>
      <c r="M1784" s="3">
        <v>526.51</v>
      </c>
      <c r="N1784" t="s">
        <v>50</v>
      </c>
      <c r="O1784">
        <v>23</v>
      </c>
      <c r="P1784" s="1">
        <v>45484</v>
      </c>
      <c r="Q1784">
        <v>235</v>
      </c>
      <c r="R1784" t="s">
        <v>43</v>
      </c>
      <c r="S1784">
        <v>2</v>
      </c>
      <c r="T1784" s="1">
        <v>45766</v>
      </c>
      <c r="U1784" t="s">
        <v>60</v>
      </c>
      <c r="V1784" t="str">
        <f>TEXT(WEEKDAY(Working_Data[[#This Row],[order_date]],1),"DDDD")</f>
        <v>Wednesday</v>
      </c>
      <c r="W1784" t="str">
        <f>TEXT(Working_Data[[#This Row],[order_date]],"mmmm")</f>
        <v>March</v>
      </c>
      <c r="X1784" s="7">
        <f>Working_Data[[#This Row],[last_order_date]]-Working_Data[[#This Row],[signup_date]]</f>
        <v>294</v>
      </c>
      <c r="Y1784" s="7">
        <f>IF(Working_Data[[#This Row],[churned]]="Active",1,0)</f>
        <v>0</v>
      </c>
      <c r="Z1784" s="7">
        <f>YEAR(Working_Data[[#This Row],[order_date]])</f>
        <v>2024</v>
      </c>
    </row>
    <row r="1785" spans="1:26" x14ac:dyDescent="0.25">
      <c r="A1785" t="s">
        <v>3620</v>
      </c>
      <c r="B1785" t="s">
        <v>45</v>
      </c>
      <c r="C1785" t="s">
        <v>82</v>
      </c>
      <c r="D1785" t="s">
        <v>32</v>
      </c>
      <c r="E1785" s="1">
        <v>45793</v>
      </c>
      <c r="F1785" t="s">
        <v>3621</v>
      </c>
      <c r="G1785" s="1">
        <v>45378</v>
      </c>
      <c r="H1785" t="s">
        <v>25</v>
      </c>
      <c r="I1785" t="s">
        <v>48</v>
      </c>
      <c r="J1785" t="s">
        <v>64</v>
      </c>
      <c r="K1785">
        <v>1</v>
      </c>
      <c r="L1785" s="3">
        <f>Working_Data[[#This Row],[price2]]/Working_Data[[#This Row],[quantity]]</f>
        <v>703.07</v>
      </c>
      <c r="M1785" s="3">
        <v>703.07</v>
      </c>
      <c r="N1785" t="s">
        <v>35</v>
      </c>
      <c r="O1785">
        <v>8</v>
      </c>
      <c r="P1785" s="1">
        <v>45770</v>
      </c>
      <c r="Q1785">
        <v>51</v>
      </c>
      <c r="R1785" t="s">
        <v>43</v>
      </c>
      <c r="S1785">
        <v>5</v>
      </c>
      <c r="T1785" s="1">
        <v>45859</v>
      </c>
      <c r="U1785" t="s">
        <v>36</v>
      </c>
      <c r="V1785" t="str">
        <f>TEXT(WEEKDAY(Working_Data[[#This Row],[order_date]],1),"DDDD")</f>
        <v>Wednesday</v>
      </c>
      <c r="W1785" t="str">
        <f>TEXT(Working_Data[[#This Row],[order_date]],"mmmm")</f>
        <v>March</v>
      </c>
      <c r="X1785" s="7">
        <f>Working_Data[[#This Row],[last_order_date]]-Working_Data[[#This Row],[signup_date]]</f>
        <v>-23</v>
      </c>
      <c r="Y1785" s="7">
        <f>IF(Working_Data[[#This Row],[churned]]="Active",1,0)</f>
        <v>0</v>
      </c>
      <c r="Z1785" s="7">
        <f>YEAR(Working_Data[[#This Row],[order_date]])</f>
        <v>2024</v>
      </c>
    </row>
    <row r="1786" spans="1:26" x14ac:dyDescent="0.25">
      <c r="A1786" t="s">
        <v>3622</v>
      </c>
      <c r="B1786" t="s">
        <v>21</v>
      </c>
      <c r="C1786" t="s">
        <v>22</v>
      </c>
      <c r="D1786" t="s">
        <v>23</v>
      </c>
      <c r="E1786" s="1">
        <v>45852</v>
      </c>
      <c r="F1786" t="s">
        <v>3623</v>
      </c>
      <c r="G1786" s="1">
        <v>45378</v>
      </c>
      <c r="H1786" t="s">
        <v>58</v>
      </c>
      <c r="I1786" t="s">
        <v>48</v>
      </c>
      <c r="J1786" t="s">
        <v>64</v>
      </c>
      <c r="K1786">
        <v>3</v>
      </c>
      <c r="L1786" s="3">
        <f>Working_Data[[#This Row],[price2]]/Working_Data[[#This Row],[quantity]]</f>
        <v>160.65666666666667</v>
      </c>
      <c r="M1786" s="3">
        <v>481.97</v>
      </c>
      <c r="N1786" t="s">
        <v>50</v>
      </c>
      <c r="O1786">
        <v>49</v>
      </c>
      <c r="P1786" s="1">
        <v>45716</v>
      </c>
      <c r="Q1786">
        <v>314</v>
      </c>
      <c r="R1786" t="s">
        <v>29</v>
      </c>
      <c r="S1786">
        <v>1</v>
      </c>
      <c r="T1786" s="1">
        <v>45625</v>
      </c>
      <c r="U1786" t="s">
        <v>60</v>
      </c>
      <c r="V1786" t="str">
        <f>TEXT(WEEKDAY(Working_Data[[#This Row],[order_date]],1),"DDDD")</f>
        <v>Wednesday</v>
      </c>
      <c r="W1786" t="str">
        <f>TEXT(Working_Data[[#This Row],[order_date]],"mmmm")</f>
        <v>March</v>
      </c>
      <c r="X1786" s="7">
        <f>Working_Data[[#This Row],[last_order_date]]-Working_Data[[#This Row],[signup_date]]</f>
        <v>-136</v>
      </c>
      <c r="Y1786" s="7">
        <f>IF(Working_Data[[#This Row],[churned]]="Active",1,0)</f>
        <v>1</v>
      </c>
      <c r="Z1786" s="7">
        <f>YEAR(Working_Data[[#This Row],[order_date]])</f>
        <v>2024</v>
      </c>
    </row>
    <row r="1787" spans="1:26" x14ac:dyDescent="0.25">
      <c r="A1787" t="s">
        <v>3624</v>
      </c>
      <c r="B1787" t="s">
        <v>45</v>
      </c>
      <c r="C1787" t="s">
        <v>39</v>
      </c>
      <c r="D1787" t="s">
        <v>32</v>
      </c>
      <c r="E1787" s="1">
        <v>45343</v>
      </c>
      <c r="F1787" t="s">
        <v>3625</v>
      </c>
      <c r="G1787" s="1">
        <v>45378</v>
      </c>
      <c r="H1787" t="s">
        <v>34</v>
      </c>
      <c r="I1787" t="s">
        <v>48</v>
      </c>
      <c r="J1787" t="s">
        <v>59</v>
      </c>
      <c r="K1787">
        <v>4</v>
      </c>
      <c r="L1787" s="3">
        <f>Working_Data[[#This Row],[price2]]/Working_Data[[#This Row],[quantity]]</f>
        <v>59.737499999999997</v>
      </c>
      <c r="M1787" s="3">
        <v>238.95</v>
      </c>
      <c r="N1787" t="s">
        <v>28</v>
      </c>
      <c r="O1787">
        <v>15</v>
      </c>
      <c r="P1787" s="1">
        <v>45832</v>
      </c>
      <c r="Q1787">
        <v>382</v>
      </c>
      <c r="R1787" t="s">
        <v>43</v>
      </c>
      <c r="S1787">
        <v>2</v>
      </c>
      <c r="T1787" s="1">
        <v>45334</v>
      </c>
      <c r="U1787" t="s">
        <v>60</v>
      </c>
      <c r="V1787" t="str">
        <f>TEXT(WEEKDAY(Working_Data[[#This Row],[order_date]],1),"DDDD")</f>
        <v>Wednesday</v>
      </c>
      <c r="W1787" t="str">
        <f>TEXT(Working_Data[[#This Row],[order_date]],"mmmm")</f>
        <v>March</v>
      </c>
      <c r="X1787" s="7">
        <f>Working_Data[[#This Row],[last_order_date]]-Working_Data[[#This Row],[signup_date]]</f>
        <v>489</v>
      </c>
      <c r="Y1787" s="7">
        <f>IF(Working_Data[[#This Row],[churned]]="Active",1,0)</f>
        <v>0</v>
      </c>
      <c r="Z1787" s="7">
        <f>YEAR(Working_Data[[#This Row],[order_date]])</f>
        <v>2024</v>
      </c>
    </row>
    <row r="1788" spans="1:26" x14ac:dyDescent="0.25">
      <c r="A1788" t="s">
        <v>3626</v>
      </c>
      <c r="B1788" t="s">
        <v>38</v>
      </c>
      <c r="C1788" t="s">
        <v>39</v>
      </c>
      <c r="D1788" t="s">
        <v>56</v>
      </c>
      <c r="E1788" s="1">
        <v>45660</v>
      </c>
      <c r="F1788" t="s">
        <v>3627</v>
      </c>
      <c r="G1788" s="1">
        <v>45378</v>
      </c>
      <c r="H1788" t="s">
        <v>34</v>
      </c>
      <c r="I1788" t="s">
        <v>26</v>
      </c>
      <c r="J1788" t="s">
        <v>67</v>
      </c>
      <c r="K1788">
        <v>3</v>
      </c>
      <c r="L1788" s="3">
        <f>Working_Data[[#This Row],[price2]]/Working_Data[[#This Row],[quantity]]</f>
        <v>319.26666666666665</v>
      </c>
      <c r="M1788" s="3">
        <v>957.8</v>
      </c>
      <c r="N1788" t="s">
        <v>28</v>
      </c>
      <c r="O1788">
        <v>38</v>
      </c>
      <c r="P1788" s="1">
        <v>45707</v>
      </c>
      <c r="Q1788">
        <v>315</v>
      </c>
      <c r="R1788" t="s">
        <v>43</v>
      </c>
      <c r="S1788">
        <v>5</v>
      </c>
      <c r="T1788" s="1">
        <v>45841</v>
      </c>
      <c r="U1788" t="s">
        <v>30</v>
      </c>
      <c r="V1788" t="str">
        <f>TEXT(WEEKDAY(Working_Data[[#This Row],[order_date]],1),"DDDD")</f>
        <v>Wednesday</v>
      </c>
      <c r="W1788" t="str">
        <f>TEXT(Working_Data[[#This Row],[order_date]],"mmmm")</f>
        <v>March</v>
      </c>
      <c r="X1788" s="7">
        <f>Working_Data[[#This Row],[last_order_date]]-Working_Data[[#This Row],[signup_date]]</f>
        <v>47</v>
      </c>
      <c r="Y1788" s="7">
        <f>IF(Working_Data[[#This Row],[churned]]="Active",1,0)</f>
        <v>0</v>
      </c>
      <c r="Z1788" s="7">
        <f>YEAR(Working_Data[[#This Row],[order_date]])</f>
        <v>2024</v>
      </c>
    </row>
    <row r="1789" spans="1:26" x14ac:dyDescent="0.25">
      <c r="A1789" t="s">
        <v>3628</v>
      </c>
      <c r="B1789" t="s">
        <v>38</v>
      </c>
      <c r="C1789" t="s">
        <v>22</v>
      </c>
      <c r="D1789" t="s">
        <v>77</v>
      </c>
      <c r="E1789" s="1">
        <v>45460</v>
      </c>
      <c r="F1789" t="s">
        <v>3629</v>
      </c>
      <c r="G1789" s="1">
        <v>45379</v>
      </c>
      <c r="H1789" t="s">
        <v>47</v>
      </c>
      <c r="I1789" t="s">
        <v>63</v>
      </c>
      <c r="J1789" t="s">
        <v>27</v>
      </c>
      <c r="K1789">
        <v>1</v>
      </c>
      <c r="L1789" s="3">
        <f>Working_Data[[#This Row],[price2]]/Working_Data[[#This Row],[quantity]]</f>
        <v>231.35</v>
      </c>
      <c r="M1789" s="3">
        <v>231.35</v>
      </c>
      <c r="N1789" t="s">
        <v>35</v>
      </c>
      <c r="O1789">
        <v>6</v>
      </c>
      <c r="P1789" s="1">
        <v>45483</v>
      </c>
      <c r="Q1789">
        <v>247</v>
      </c>
      <c r="R1789" t="s">
        <v>29</v>
      </c>
      <c r="S1789">
        <v>2</v>
      </c>
      <c r="T1789" s="1">
        <v>45784</v>
      </c>
      <c r="U1789" t="s">
        <v>60</v>
      </c>
      <c r="V1789" t="str">
        <f>TEXT(WEEKDAY(Working_Data[[#This Row],[order_date]],1),"DDDD")</f>
        <v>Thursday</v>
      </c>
      <c r="W1789" t="str">
        <f>TEXT(Working_Data[[#This Row],[order_date]],"mmmm")</f>
        <v>March</v>
      </c>
      <c r="X1789" s="7">
        <f>Working_Data[[#This Row],[last_order_date]]-Working_Data[[#This Row],[signup_date]]</f>
        <v>23</v>
      </c>
      <c r="Y1789" s="7">
        <f>IF(Working_Data[[#This Row],[churned]]="Active",1,0)</f>
        <v>1</v>
      </c>
      <c r="Z1789" s="7">
        <f>YEAR(Working_Data[[#This Row],[order_date]])</f>
        <v>2024</v>
      </c>
    </row>
    <row r="1790" spans="1:26" x14ac:dyDescent="0.25">
      <c r="A1790" t="s">
        <v>3630</v>
      </c>
      <c r="B1790" t="s">
        <v>45</v>
      </c>
      <c r="C1790" t="s">
        <v>82</v>
      </c>
      <c r="D1790" t="s">
        <v>56</v>
      </c>
      <c r="E1790" s="1">
        <v>45581</v>
      </c>
      <c r="F1790" t="s">
        <v>3631</v>
      </c>
      <c r="G1790" s="1">
        <v>45379</v>
      </c>
      <c r="H1790" t="s">
        <v>25</v>
      </c>
      <c r="I1790" t="s">
        <v>54</v>
      </c>
      <c r="J1790" t="s">
        <v>64</v>
      </c>
      <c r="K1790">
        <v>4</v>
      </c>
      <c r="L1790" s="3">
        <f>Working_Data[[#This Row],[price2]]/Working_Data[[#This Row],[quantity]]</f>
        <v>32.157499999999999</v>
      </c>
      <c r="M1790" s="3">
        <v>128.63</v>
      </c>
      <c r="N1790" t="s">
        <v>28</v>
      </c>
      <c r="O1790">
        <v>23</v>
      </c>
      <c r="P1790" s="1">
        <v>45624</v>
      </c>
      <c r="Q1790">
        <v>154</v>
      </c>
      <c r="R1790" t="s">
        <v>29</v>
      </c>
      <c r="S1790">
        <v>5</v>
      </c>
      <c r="T1790" s="1">
        <v>45611</v>
      </c>
      <c r="U1790" t="s">
        <v>36</v>
      </c>
      <c r="V1790" t="str">
        <f>TEXT(WEEKDAY(Working_Data[[#This Row],[order_date]],1),"DDDD")</f>
        <v>Thursday</v>
      </c>
      <c r="W1790" t="str">
        <f>TEXT(Working_Data[[#This Row],[order_date]],"mmmm")</f>
        <v>March</v>
      </c>
      <c r="X1790" s="7">
        <f>Working_Data[[#This Row],[last_order_date]]-Working_Data[[#This Row],[signup_date]]</f>
        <v>43</v>
      </c>
      <c r="Y1790" s="7">
        <f>IF(Working_Data[[#This Row],[churned]]="Active",1,0)</f>
        <v>1</v>
      </c>
      <c r="Z1790" s="7">
        <f>YEAR(Working_Data[[#This Row],[order_date]])</f>
        <v>2024</v>
      </c>
    </row>
    <row r="1791" spans="1:26" x14ac:dyDescent="0.25">
      <c r="A1791" t="s">
        <v>3632</v>
      </c>
      <c r="B1791" t="s">
        <v>38</v>
      </c>
      <c r="C1791" t="s">
        <v>82</v>
      </c>
      <c r="D1791" t="s">
        <v>56</v>
      </c>
      <c r="E1791" s="1">
        <v>45827</v>
      </c>
      <c r="F1791" t="s">
        <v>3633</v>
      </c>
      <c r="G1791" s="1">
        <v>45379</v>
      </c>
      <c r="H1791" t="s">
        <v>58</v>
      </c>
      <c r="I1791" t="s">
        <v>26</v>
      </c>
      <c r="J1791" t="s">
        <v>67</v>
      </c>
      <c r="K1791">
        <v>2</v>
      </c>
      <c r="L1791" s="3">
        <f>Working_Data[[#This Row],[price2]]/Working_Data[[#This Row],[quantity]]</f>
        <v>142.44999999999999</v>
      </c>
      <c r="M1791" s="3">
        <v>284.89999999999998</v>
      </c>
      <c r="N1791" t="s">
        <v>35</v>
      </c>
      <c r="O1791">
        <v>32</v>
      </c>
      <c r="P1791" s="1">
        <v>45730</v>
      </c>
      <c r="Q1791">
        <v>289</v>
      </c>
      <c r="R1791" t="s">
        <v>29</v>
      </c>
      <c r="S1791">
        <v>4</v>
      </c>
      <c r="T1791" s="1">
        <v>45995</v>
      </c>
      <c r="U1791" t="s">
        <v>60</v>
      </c>
      <c r="V1791" t="str">
        <f>TEXT(WEEKDAY(Working_Data[[#This Row],[order_date]],1),"DDDD")</f>
        <v>Thursday</v>
      </c>
      <c r="W1791" t="str">
        <f>TEXT(Working_Data[[#This Row],[order_date]],"mmmm")</f>
        <v>March</v>
      </c>
      <c r="X1791" s="7">
        <f>Working_Data[[#This Row],[last_order_date]]-Working_Data[[#This Row],[signup_date]]</f>
        <v>-97</v>
      </c>
      <c r="Y1791" s="7">
        <f>IF(Working_Data[[#This Row],[churned]]="Active",1,0)</f>
        <v>1</v>
      </c>
      <c r="Z1791" s="7">
        <f>YEAR(Working_Data[[#This Row],[order_date]])</f>
        <v>2024</v>
      </c>
    </row>
    <row r="1792" spans="1:26" x14ac:dyDescent="0.25">
      <c r="A1792" t="s">
        <v>3634</v>
      </c>
      <c r="B1792" t="s">
        <v>21</v>
      </c>
      <c r="C1792" t="s">
        <v>82</v>
      </c>
      <c r="D1792" t="s">
        <v>32</v>
      </c>
      <c r="E1792" s="1">
        <v>45304</v>
      </c>
      <c r="F1792" t="s">
        <v>3635</v>
      </c>
      <c r="G1792" s="1">
        <v>45379</v>
      </c>
      <c r="H1792" t="s">
        <v>41</v>
      </c>
      <c r="I1792" t="s">
        <v>48</v>
      </c>
      <c r="J1792" t="s">
        <v>49</v>
      </c>
      <c r="K1792">
        <v>1</v>
      </c>
      <c r="L1792" s="3">
        <f>Working_Data[[#This Row],[price2]]/Working_Data[[#This Row],[quantity]]</f>
        <v>1316.01</v>
      </c>
      <c r="M1792" s="3">
        <v>1316.01</v>
      </c>
      <c r="N1792" t="s">
        <v>28</v>
      </c>
      <c r="O1792">
        <v>28</v>
      </c>
      <c r="P1792" s="1">
        <v>45962</v>
      </c>
      <c r="Q1792">
        <v>215</v>
      </c>
      <c r="R1792" t="s">
        <v>29</v>
      </c>
      <c r="S1792">
        <v>4</v>
      </c>
      <c r="T1792" s="1">
        <v>45565</v>
      </c>
      <c r="U1792" t="s">
        <v>60</v>
      </c>
      <c r="V1792" t="str">
        <f>TEXT(WEEKDAY(Working_Data[[#This Row],[order_date]],1),"DDDD")</f>
        <v>Thursday</v>
      </c>
      <c r="W1792" t="str">
        <f>TEXT(Working_Data[[#This Row],[order_date]],"mmmm")</f>
        <v>March</v>
      </c>
      <c r="X1792" s="7">
        <f>Working_Data[[#This Row],[last_order_date]]-Working_Data[[#This Row],[signup_date]]</f>
        <v>658</v>
      </c>
      <c r="Y1792" s="7">
        <f>IF(Working_Data[[#This Row],[churned]]="Active",1,0)</f>
        <v>1</v>
      </c>
      <c r="Z1792" s="7">
        <f>YEAR(Working_Data[[#This Row],[order_date]])</f>
        <v>2024</v>
      </c>
    </row>
    <row r="1793" spans="1:26" x14ac:dyDescent="0.25">
      <c r="A1793" t="s">
        <v>3636</v>
      </c>
      <c r="B1793" t="s">
        <v>21</v>
      </c>
      <c r="C1793" t="s">
        <v>82</v>
      </c>
      <c r="D1793" t="s">
        <v>77</v>
      </c>
      <c r="E1793" s="1">
        <v>45028</v>
      </c>
      <c r="F1793" t="s">
        <v>3637</v>
      </c>
      <c r="G1793" s="1">
        <v>45379</v>
      </c>
      <c r="H1793" t="s">
        <v>25</v>
      </c>
      <c r="I1793" t="s">
        <v>42</v>
      </c>
      <c r="J1793" t="s">
        <v>59</v>
      </c>
      <c r="K1793">
        <v>2</v>
      </c>
      <c r="L1793" s="3">
        <f>Working_Data[[#This Row],[price2]]/Working_Data[[#This Row],[quantity]]</f>
        <v>408.18</v>
      </c>
      <c r="M1793" s="3">
        <v>816.36</v>
      </c>
      <c r="N1793" t="s">
        <v>50</v>
      </c>
      <c r="O1793">
        <v>13</v>
      </c>
      <c r="P1793" s="1">
        <v>45872</v>
      </c>
      <c r="Q1793">
        <v>450</v>
      </c>
      <c r="R1793" t="s">
        <v>43</v>
      </c>
      <c r="S1793">
        <v>5</v>
      </c>
      <c r="T1793" s="1">
        <v>45590</v>
      </c>
      <c r="U1793" t="s">
        <v>60</v>
      </c>
      <c r="V1793" t="str">
        <f>TEXT(WEEKDAY(Working_Data[[#This Row],[order_date]],1),"DDDD")</f>
        <v>Thursday</v>
      </c>
      <c r="W1793" t="str">
        <f>TEXT(Working_Data[[#This Row],[order_date]],"mmmm")</f>
        <v>March</v>
      </c>
      <c r="X1793" s="7">
        <f>Working_Data[[#This Row],[last_order_date]]-Working_Data[[#This Row],[signup_date]]</f>
        <v>844</v>
      </c>
      <c r="Y1793" s="7">
        <f>IF(Working_Data[[#This Row],[churned]]="Active",1,0)</f>
        <v>0</v>
      </c>
      <c r="Z1793" s="7">
        <f>YEAR(Working_Data[[#This Row],[order_date]])</f>
        <v>2024</v>
      </c>
    </row>
    <row r="1794" spans="1:26" x14ac:dyDescent="0.25">
      <c r="A1794" t="s">
        <v>3638</v>
      </c>
      <c r="B1794" t="s">
        <v>45</v>
      </c>
      <c r="C1794" t="s">
        <v>22</v>
      </c>
      <c r="D1794" t="s">
        <v>52</v>
      </c>
      <c r="E1794" s="1">
        <v>45434</v>
      </c>
      <c r="F1794" t="s">
        <v>3639</v>
      </c>
      <c r="G1794" s="1">
        <v>45379</v>
      </c>
      <c r="H1794" t="s">
        <v>25</v>
      </c>
      <c r="I1794" t="s">
        <v>42</v>
      </c>
      <c r="J1794" t="s">
        <v>27</v>
      </c>
      <c r="K1794">
        <v>2</v>
      </c>
      <c r="L1794" s="3">
        <f>Working_Data[[#This Row],[price2]]/Working_Data[[#This Row],[quantity]]</f>
        <v>393.96</v>
      </c>
      <c r="M1794" s="3">
        <v>787.92</v>
      </c>
      <c r="N1794" t="s">
        <v>35</v>
      </c>
      <c r="O1794">
        <v>33</v>
      </c>
      <c r="P1794" s="1">
        <v>45906</v>
      </c>
      <c r="Q1794">
        <v>212</v>
      </c>
      <c r="R1794" t="s">
        <v>29</v>
      </c>
      <c r="S1794">
        <v>3</v>
      </c>
      <c r="T1794" s="1">
        <v>45746</v>
      </c>
      <c r="U1794" t="s">
        <v>30</v>
      </c>
      <c r="V1794" t="str">
        <f>TEXT(WEEKDAY(Working_Data[[#This Row],[order_date]],1),"DDDD")</f>
        <v>Thursday</v>
      </c>
      <c r="W1794" t="str">
        <f>TEXT(Working_Data[[#This Row],[order_date]],"mmmm")</f>
        <v>March</v>
      </c>
      <c r="X1794" s="7">
        <f>Working_Data[[#This Row],[last_order_date]]-Working_Data[[#This Row],[signup_date]]</f>
        <v>472</v>
      </c>
      <c r="Y1794" s="7">
        <f>IF(Working_Data[[#This Row],[churned]]="Active",1,0)</f>
        <v>1</v>
      </c>
      <c r="Z1794" s="7">
        <f>YEAR(Working_Data[[#This Row],[order_date]])</f>
        <v>2024</v>
      </c>
    </row>
    <row r="1795" spans="1:26" x14ac:dyDescent="0.25">
      <c r="A1795" t="s">
        <v>3640</v>
      </c>
      <c r="B1795" t="s">
        <v>45</v>
      </c>
      <c r="C1795" t="s">
        <v>39</v>
      </c>
      <c r="D1795" t="s">
        <v>23</v>
      </c>
      <c r="E1795" s="1">
        <v>45801</v>
      </c>
      <c r="F1795" t="s">
        <v>3641</v>
      </c>
      <c r="G1795" s="1">
        <v>45379</v>
      </c>
      <c r="H1795" t="s">
        <v>34</v>
      </c>
      <c r="I1795" t="s">
        <v>48</v>
      </c>
      <c r="J1795" t="s">
        <v>59</v>
      </c>
      <c r="K1795">
        <v>3</v>
      </c>
      <c r="L1795" s="3">
        <f>Working_Data[[#This Row],[price2]]/Working_Data[[#This Row],[quantity]]</f>
        <v>318.73</v>
      </c>
      <c r="M1795" s="3">
        <v>956.19</v>
      </c>
      <c r="N1795" t="s">
        <v>50</v>
      </c>
      <c r="O1795">
        <v>17</v>
      </c>
      <c r="P1795" s="1">
        <v>45841</v>
      </c>
      <c r="Q1795">
        <v>229</v>
      </c>
      <c r="R1795" t="s">
        <v>29</v>
      </c>
      <c r="S1795">
        <v>1</v>
      </c>
      <c r="T1795" s="1">
        <v>45862</v>
      </c>
      <c r="U1795" t="s">
        <v>30</v>
      </c>
      <c r="V1795" t="str">
        <f>TEXT(WEEKDAY(Working_Data[[#This Row],[order_date]],1),"DDDD")</f>
        <v>Thursday</v>
      </c>
      <c r="W1795" t="str">
        <f>TEXT(Working_Data[[#This Row],[order_date]],"mmmm")</f>
        <v>March</v>
      </c>
      <c r="X1795" s="7">
        <f>Working_Data[[#This Row],[last_order_date]]-Working_Data[[#This Row],[signup_date]]</f>
        <v>40</v>
      </c>
      <c r="Y1795" s="7">
        <f>IF(Working_Data[[#This Row],[churned]]="Active",1,0)</f>
        <v>1</v>
      </c>
      <c r="Z1795" s="7">
        <f>YEAR(Working_Data[[#This Row],[order_date]])</f>
        <v>2024</v>
      </c>
    </row>
    <row r="1796" spans="1:26" x14ac:dyDescent="0.25">
      <c r="A1796" t="s">
        <v>3642</v>
      </c>
      <c r="B1796" t="s">
        <v>45</v>
      </c>
      <c r="C1796" t="s">
        <v>39</v>
      </c>
      <c r="D1796" t="s">
        <v>77</v>
      </c>
      <c r="E1796" s="1">
        <v>45762</v>
      </c>
      <c r="F1796" t="s">
        <v>3643</v>
      </c>
      <c r="G1796" s="1">
        <v>45379</v>
      </c>
      <c r="H1796" t="s">
        <v>47</v>
      </c>
      <c r="I1796" t="s">
        <v>63</v>
      </c>
      <c r="J1796" t="s">
        <v>67</v>
      </c>
      <c r="K1796">
        <v>4</v>
      </c>
      <c r="L1796" s="3">
        <f>Working_Data[[#This Row],[price2]]/Working_Data[[#This Row],[quantity]]</f>
        <v>231.79499999999999</v>
      </c>
      <c r="M1796" s="3">
        <v>927.18</v>
      </c>
      <c r="N1796" t="s">
        <v>50</v>
      </c>
      <c r="O1796">
        <v>12</v>
      </c>
      <c r="P1796" s="1">
        <v>45753</v>
      </c>
      <c r="Q1796">
        <v>26</v>
      </c>
      <c r="R1796" t="s">
        <v>43</v>
      </c>
      <c r="S1796">
        <v>1</v>
      </c>
      <c r="T1796" s="1">
        <v>45750</v>
      </c>
      <c r="U1796" t="s">
        <v>60</v>
      </c>
      <c r="V1796" t="str">
        <f>TEXT(WEEKDAY(Working_Data[[#This Row],[order_date]],1),"DDDD")</f>
        <v>Thursday</v>
      </c>
      <c r="W1796" t="str">
        <f>TEXT(Working_Data[[#This Row],[order_date]],"mmmm")</f>
        <v>March</v>
      </c>
      <c r="X1796" s="7">
        <f>Working_Data[[#This Row],[last_order_date]]-Working_Data[[#This Row],[signup_date]]</f>
        <v>-9</v>
      </c>
      <c r="Y1796" s="7">
        <f>IF(Working_Data[[#This Row],[churned]]="Active",1,0)</f>
        <v>0</v>
      </c>
      <c r="Z1796" s="7">
        <f>YEAR(Working_Data[[#This Row],[order_date]])</f>
        <v>2024</v>
      </c>
    </row>
    <row r="1797" spans="1:26" x14ac:dyDescent="0.25">
      <c r="A1797" t="s">
        <v>3644</v>
      </c>
      <c r="B1797" t="s">
        <v>38</v>
      </c>
      <c r="C1797" t="s">
        <v>82</v>
      </c>
      <c r="D1797" t="s">
        <v>52</v>
      </c>
      <c r="E1797" s="1">
        <v>45602</v>
      </c>
      <c r="F1797" t="s">
        <v>3645</v>
      </c>
      <c r="G1797" s="1">
        <v>45380</v>
      </c>
      <c r="H1797" t="s">
        <v>58</v>
      </c>
      <c r="I1797" t="s">
        <v>63</v>
      </c>
      <c r="J1797" t="s">
        <v>59</v>
      </c>
      <c r="K1797">
        <v>5</v>
      </c>
      <c r="L1797" s="3">
        <f>Working_Data[[#This Row],[price2]]/Working_Data[[#This Row],[quantity]]</f>
        <v>58.429999999999993</v>
      </c>
      <c r="M1797" s="3">
        <v>292.14999999999998</v>
      </c>
      <c r="N1797" t="s">
        <v>35</v>
      </c>
      <c r="O1797">
        <v>42</v>
      </c>
      <c r="P1797" s="1">
        <v>45581</v>
      </c>
      <c r="Q1797">
        <v>211</v>
      </c>
      <c r="R1797" t="s">
        <v>29</v>
      </c>
      <c r="S1797">
        <v>4</v>
      </c>
      <c r="T1797" s="1">
        <v>45678</v>
      </c>
      <c r="U1797" t="s">
        <v>30</v>
      </c>
      <c r="V1797" t="str">
        <f>TEXT(WEEKDAY(Working_Data[[#This Row],[order_date]],1),"DDDD")</f>
        <v>Friday</v>
      </c>
      <c r="W1797" t="str">
        <f>TEXT(Working_Data[[#This Row],[order_date]],"mmmm")</f>
        <v>March</v>
      </c>
      <c r="X1797" s="7">
        <f>Working_Data[[#This Row],[last_order_date]]-Working_Data[[#This Row],[signup_date]]</f>
        <v>-21</v>
      </c>
      <c r="Y1797" s="7">
        <f>IF(Working_Data[[#This Row],[churned]]="Active",1,0)</f>
        <v>1</v>
      </c>
      <c r="Z1797" s="7">
        <f>YEAR(Working_Data[[#This Row],[order_date]])</f>
        <v>2024</v>
      </c>
    </row>
    <row r="1798" spans="1:26" x14ac:dyDescent="0.25">
      <c r="A1798" t="s">
        <v>3646</v>
      </c>
      <c r="B1798" t="s">
        <v>21</v>
      </c>
      <c r="C1798" t="s">
        <v>82</v>
      </c>
      <c r="D1798" t="s">
        <v>56</v>
      </c>
      <c r="E1798" s="1">
        <v>45178</v>
      </c>
      <c r="F1798" t="s">
        <v>3647</v>
      </c>
      <c r="G1798" s="1">
        <v>45380</v>
      </c>
      <c r="H1798" t="s">
        <v>58</v>
      </c>
      <c r="I1798" t="s">
        <v>42</v>
      </c>
      <c r="J1798" t="s">
        <v>64</v>
      </c>
      <c r="K1798">
        <v>1</v>
      </c>
      <c r="L1798" s="3">
        <f>Working_Data[[#This Row],[price2]]/Working_Data[[#This Row],[quantity]]</f>
        <v>1405.01</v>
      </c>
      <c r="M1798" s="3">
        <v>1405.01</v>
      </c>
      <c r="N1798" t="s">
        <v>50</v>
      </c>
      <c r="O1798">
        <v>23</v>
      </c>
      <c r="P1798" s="1">
        <v>45588</v>
      </c>
      <c r="Q1798">
        <v>417</v>
      </c>
      <c r="R1798" t="s">
        <v>29</v>
      </c>
      <c r="S1798">
        <v>1</v>
      </c>
      <c r="T1798" s="1">
        <v>45684</v>
      </c>
      <c r="U1798" t="s">
        <v>60</v>
      </c>
      <c r="V1798" t="str">
        <f>TEXT(WEEKDAY(Working_Data[[#This Row],[order_date]],1),"DDDD")</f>
        <v>Friday</v>
      </c>
      <c r="W1798" t="str">
        <f>TEXT(Working_Data[[#This Row],[order_date]],"mmmm")</f>
        <v>March</v>
      </c>
      <c r="X1798" s="7">
        <f>Working_Data[[#This Row],[last_order_date]]-Working_Data[[#This Row],[signup_date]]</f>
        <v>410</v>
      </c>
      <c r="Y1798" s="7">
        <f>IF(Working_Data[[#This Row],[churned]]="Active",1,0)</f>
        <v>1</v>
      </c>
      <c r="Z1798" s="7">
        <f>YEAR(Working_Data[[#This Row],[order_date]])</f>
        <v>2024</v>
      </c>
    </row>
    <row r="1799" spans="1:26" x14ac:dyDescent="0.25">
      <c r="A1799" t="s">
        <v>3648</v>
      </c>
      <c r="B1799" t="s">
        <v>45</v>
      </c>
      <c r="C1799" t="s">
        <v>22</v>
      </c>
      <c r="D1799" t="s">
        <v>23</v>
      </c>
      <c r="E1799" s="1">
        <v>45629</v>
      </c>
      <c r="F1799" t="s">
        <v>3649</v>
      </c>
      <c r="G1799" s="1">
        <v>45380</v>
      </c>
      <c r="H1799" t="s">
        <v>34</v>
      </c>
      <c r="I1799" t="s">
        <v>63</v>
      </c>
      <c r="J1799" t="s">
        <v>64</v>
      </c>
      <c r="K1799">
        <v>2</v>
      </c>
      <c r="L1799" s="3">
        <f>Working_Data[[#This Row],[price2]]/Working_Data[[#This Row],[quantity]]</f>
        <v>70.754999999999995</v>
      </c>
      <c r="M1799" s="3">
        <v>141.51</v>
      </c>
      <c r="N1799" t="s">
        <v>28</v>
      </c>
      <c r="O1799">
        <v>4</v>
      </c>
      <c r="P1799" s="1">
        <v>45843</v>
      </c>
      <c r="Q1799">
        <v>72</v>
      </c>
      <c r="R1799" t="s">
        <v>43</v>
      </c>
      <c r="S1799">
        <v>5</v>
      </c>
      <c r="T1799" s="1">
        <v>45690</v>
      </c>
      <c r="U1799" t="s">
        <v>60</v>
      </c>
      <c r="V1799" t="str">
        <f>TEXT(WEEKDAY(Working_Data[[#This Row],[order_date]],1),"DDDD")</f>
        <v>Friday</v>
      </c>
      <c r="W1799" t="str">
        <f>TEXT(Working_Data[[#This Row],[order_date]],"mmmm")</f>
        <v>March</v>
      </c>
      <c r="X1799" s="7">
        <f>Working_Data[[#This Row],[last_order_date]]-Working_Data[[#This Row],[signup_date]]</f>
        <v>214</v>
      </c>
      <c r="Y1799" s="7">
        <f>IF(Working_Data[[#This Row],[churned]]="Active",1,0)</f>
        <v>0</v>
      </c>
      <c r="Z1799" s="7">
        <f>YEAR(Working_Data[[#This Row],[order_date]])</f>
        <v>2024</v>
      </c>
    </row>
    <row r="1800" spans="1:26" x14ac:dyDescent="0.25">
      <c r="A1800" t="s">
        <v>3650</v>
      </c>
      <c r="B1800" t="s">
        <v>45</v>
      </c>
      <c r="C1800" t="s">
        <v>39</v>
      </c>
      <c r="D1800" t="s">
        <v>77</v>
      </c>
      <c r="E1800" s="1">
        <v>45617</v>
      </c>
      <c r="F1800" t="s">
        <v>3651</v>
      </c>
      <c r="G1800" s="1">
        <v>45380</v>
      </c>
      <c r="H1800" t="s">
        <v>25</v>
      </c>
      <c r="I1800" t="s">
        <v>48</v>
      </c>
      <c r="J1800" t="s">
        <v>67</v>
      </c>
      <c r="K1800">
        <v>1</v>
      </c>
      <c r="L1800" s="3">
        <f>Working_Data[[#This Row],[price2]]/Working_Data[[#This Row],[quantity]]</f>
        <v>129.44999999999999</v>
      </c>
      <c r="M1800" s="3">
        <v>129.44999999999999</v>
      </c>
      <c r="N1800" t="s">
        <v>35</v>
      </c>
      <c r="O1800">
        <v>10</v>
      </c>
      <c r="P1800" s="1">
        <v>45585</v>
      </c>
      <c r="Q1800">
        <v>51</v>
      </c>
      <c r="R1800" t="s">
        <v>29</v>
      </c>
      <c r="S1800">
        <v>5</v>
      </c>
      <c r="T1800" s="1">
        <v>45580</v>
      </c>
      <c r="U1800" t="s">
        <v>30</v>
      </c>
      <c r="V1800" t="str">
        <f>TEXT(WEEKDAY(Working_Data[[#This Row],[order_date]],1),"DDDD")</f>
        <v>Friday</v>
      </c>
      <c r="W1800" t="str">
        <f>TEXT(Working_Data[[#This Row],[order_date]],"mmmm")</f>
        <v>March</v>
      </c>
      <c r="X1800" s="7">
        <f>Working_Data[[#This Row],[last_order_date]]-Working_Data[[#This Row],[signup_date]]</f>
        <v>-32</v>
      </c>
      <c r="Y1800" s="7">
        <f>IF(Working_Data[[#This Row],[churned]]="Active",1,0)</f>
        <v>1</v>
      </c>
      <c r="Z1800" s="7">
        <f>YEAR(Working_Data[[#This Row],[order_date]])</f>
        <v>2024</v>
      </c>
    </row>
    <row r="1801" spans="1:26" x14ac:dyDescent="0.25">
      <c r="A1801" t="s">
        <v>3652</v>
      </c>
      <c r="B1801" t="s">
        <v>45</v>
      </c>
      <c r="C1801" t="s">
        <v>39</v>
      </c>
      <c r="D1801" t="s">
        <v>56</v>
      </c>
      <c r="E1801" s="1">
        <v>45876</v>
      </c>
      <c r="F1801" t="s">
        <v>3653</v>
      </c>
      <c r="G1801" s="1">
        <v>45380</v>
      </c>
      <c r="H1801" t="s">
        <v>34</v>
      </c>
      <c r="I1801" t="s">
        <v>63</v>
      </c>
      <c r="J1801" t="s">
        <v>67</v>
      </c>
      <c r="K1801">
        <v>2</v>
      </c>
      <c r="L1801" s="3">
        <f>Working_Data[[#This Row],[price2]]/Working_Data[[#This Row],[quantity]]</f>
        <v>155.38499999999999</v>
      </c>
      <c r="M1801" s="3">
        <v>310.77</v>
      </c>
      <c r="N1801" t="s">
        <v>28</v>
      </c>
      <c r="O1801">
        <v>50</v>
      </c>
      <c r="P1801" s="1">
        <v>45783</v>
      </c>
      <c r="Q1801">
        <v>128</v>
      </c>
      <c r="R1801" t="s">
        <v>29</v>
      </c>
      <c r="S1801">
        <v>3</v>
      </c>
      <c r="T1801" s="1">
        <v>45889</v>
      </c>
      <c r="U1801" t="s">
        <v>36</v>
      </c>
      <c r="V1801" t="str">
        <f>TEXT(WEEKDAY(Working_Data[[#This Row],[order_date]],1),"DDDD")</f>
        <v>Friday</v>
      </c>
      <c r="W1801" t="str">
        <f>TEXT(Working_Data[[#This Row],[order_date]],"mmmm")</f>
        <v>March</v>
      </c>
      <c r="X1801" s="7">
        <f>Working_Data[[#This Row],[last_order_date]]-Working_Data[[#This Row],[signup_date]]</f>
        <v>-93</v>
      </c>
      <c r="Y1801" s="7">
        <f>IF(Working_Data[[#This Row],[churned]]="Active",1,0)</f>
        <v>1</v>
      </c>
      <c r="Z1801" s="7">
        <f>YEAR(Working_Data[[#This Row],[order_date]])</f>
        <v>2024</v>
      </c>
    </row>
    <row r="1802" spans="1:26" x14ac:dyDescent="0.25">
      <c r="A1802" t="s">
        <v>3654</v>
      </c>
      <c r="B1802" t="s">
        <v>45</v>
      </c>
      <c r="C1802" t="s">
        <v>22</v>
      </c>
      <c r="D1802" t="s">
        <v>32</v>
      </c>
      <c r="E1802" s="1">
        <v>45532</v>
      </c>
      <c r="F1802" t="s">
        <v>3655</v>
      </c>
      <c r="G1802" s="1">
        <v>45380</v>
      </c>
      <c r="H1802" t="s">
        <v>47</v>
      </c>
      <c r="I1802" t="s">
        <v>48</v>
      </c>
      <c r="J1802" t="s">
        <v>59</v>
      </c>
      <c r="K1802">
        <v>4</v>
      </c>
      <c r="L1802" s="3">
        <f>Working_Data[[#This Row],[price2]]/Working_Data[[#This Row],[quantity]]</f>
        <v>232.45750000000001</v>
      </c>
      <c r="M1802" s="3">
        <v>929.83</v>
      </c>
      <c r="N1802" t="s">
        <v>28</v>
      </c>
      <c r="O1802">
        <v>9</v>
      </c>
      <c r="P1802" s="1">
        <v>45581</v>
      </c>
      <c r="Q1802">
        <v>479</v>
      </c>
      <c r="R1802" t="s">
        <v>29</v>
      </c>
      <c r="S1802">
        <v>1</v>
      </c>
      <c r="T1802" s="1">
        <v>45761</v>
      </c>
      <c r="U1802" t="s">
        <v>36</v>
      </c>
      <c r="V1802" t="str">
        <f>TEXT(WEEKDAY(Working_Data[[#This Row],[order_date]],1),"DDDD")</f>
        <v>Friday</v>
      </c>
      <c r="W1802" t="str">
        <f>TEXT(Working_Data[[#This Row],[order_date]],"mmmm")</f>
        <v>March</v>
      </c>
      <c r="X1802" s="7">
        <f>Working_Data[[#This Row],[last_order_date]]-Working_Data[[#This Row],[signup_date]]</f>
        <v>49</v>
      </c>
      <c r="Y1802" s="7">
        <f>IF(Working_Data[[#This Row],[churned]]="Active",1,0)</f>
        <v>1</v>
      </c>
      <c r="Z1802" s="7">
        <f>YEAR(Working_Data[[#This Row],[order_date]])</f>
        <v>2024</v>
      </c>
    </row>
    <row r="1803" spans="1:26" x14ac:dyDescent="0.25">
      <c r="A1803" t="s">
        <v>3656</v>
      </c>
      <c r="B1803" t="s">
        <v>38</v>
      </c>
      <c r="C1803" t="s">
        <v>82</v>
      </c>
      <c r="D1803" t="s">
        <v>77</v>
      </c>
      <c r="E1803" s="1">
        <v>45751</v>
      </c>
      <c r="F1803" t="s">
        <v>3657</v>
      </c>
      <c r="G1803" s="1">
        <v>45380</v>
      </c>
      <c r="H1803" t="s">
        <v>47</v>
      </c>
      <c r="I1803" t="s">
        <v>48</v>
      </c>
      <c r="J1803" t="s">
        <v>49</v>
      </c>
      <c r="K1803">
        <v>5</v>
      </c>
      <c r="L1803" s="3">
        <f>Working_Data[[#This Row],[price2]]/Working_Data[[#This Row],[quantity]]</f>
        <v>187.858</v>
      </c>
      <c r="M1803" s="3">
        <v>939.29</v>
      </c>
      <c r="N1803" t="s">
        <v>35</v>
      </c>
      <c r="O1803">
        <v>24</v>
      </c>
      <c r="P1803" s="1">
        <v>45886</v>
      </c>
      <c r="Q1803">
        <v>229</v>
      </c>
      <c r="R1803" t="s">
        <v>43</v>
      </c>
      <c r="S1803">
        <v>1</v>
      </c>
      <c r="T1803" s="1">
        <v>45766</v>
      </c>
      <c r="U1803" t="s">
        <v>36</v>
      </c>
      <c r="V1803" t="str">
        <f>TEXT(WEEKDAY(Working_Data[[#This Row],[order_date]],1),"DDDD")</f>
        <v>Friday</v>
      </c>
      <c r="W1803" t="str">
        <f>TEXT(Working_Data[[#This Row],[order_date]],"mmmm")</f>
        <v>March</v>
      </c>
      <c r="X1803" s="7">
        <f>Working_Data[[#This Row],[last_order_date]]-Working_Data[[#This Row],[signup_date]]</f>
        <v>135</v>
      </c>
      <c r="Y1803" s="7">
        <f>IF(Working_Data[[#This Row],[churned]]="Active",1,0)</f>
        <v>0</v>
      </c>
      <c r="Z1803" s="7">
        <f>YEAR(Working_Data[[#This Row],[order_date]])</f>
        <v>2024</v>
      </c>
    </row>
    <row r="1804" spans="1:26" x14ac:dyDescent="0.25">
      <c r="A1804" t="s">
        <v>3658</v>
      </c>
      <c r="B1804" t="s">
        <v>45</v>
      </c>
      <c r="C1804" t="s">
        <v>82</v>
      </c>
      <c r="D1804" t="s">
        <v>56</v>
      </c>
      <c r="E1804" s="1">
        <v>45117</v>
      </c>
      <c r="F1804" t="s">
        <v>3659</v>
      </c>
      <c r="G1804" s="1">
        <v>45380</v>
      </c>
      <c r="H1804" t="s">
        <v>25</v>
      </c>
      <c r="I1804" t="s">
        <v>63</v>
      </c>
      <c r="J1804" t="s">
        <v>64</v>
      </c>
      <c r="K1804">
        <v>4</v>
      </c>
      <c r="L1804" s="3">
        <f>Working_Data[[#This Row],[price2]]/Working_Data[[#This Row],[quantity]]</f>
        <v>243.8075</v>
      </c>
      <c r="M1804" s="3">
        <v>975.23</v>
      </c>
      <c r="N1804" t="s">
        <v>50</v>
      </c>
      <c r="O1804">
        <v>26</v>
      </c>
      <c r="P1804" s="1">
        <v>45615</v>
      </c>
      <c r="Q1804">
        <v>189</v>
      </c>
      <c r="R1804" t="s">
        <v>29</v>
      </c>
      <c r="S1804">
        <v>5</v>
      </c>
      <c r="T1804" s="1">
        <v>45660</v>
      </c>
      <c r="U1804" t="s">
        <v>60</v>
      </c>
      <c r="V1804" t="str">
        <f>TEXT(WEEKDAY(Working_Data[[#This Row],[order_date]],1),"DDDD")</f>
        <v>Friday</v>
      </c>
      <c r="W1804" t="str">
        <f>TEXT(Working_Data[[#This Row],[order_date]],"mmmm")</f>
        <v>March</v>
      </c>
      <c r="X1804" s="7">
        <f>Working_Data[[#This Row],[last_order_date]]-Working_Data[[#This Row],[signup_date]]</f>
        <v>498</v>
      </c>
      <c r="Y1804" s="7">
        <f>IF(Working_Data[[#This Row],[churned]]="Active",1,0)</f>
        <v>1</v>
      </c>
      <c r="Z1804" s="7">
        <f>YEAR(Working_Data[[#This Row],[order_date]])</f>
        <v>2024</v>
      </c>
    </row>
    <row r="1805" spans="1:26" x14ac:dyDescent="0.25">
      <c r="A1805" t="s">
        <v>3660</v>
      </c>
      <c r="B1805" t="s">
        <v>45</v>
      </c>
      <c r="C1805" t="s">
        <v>82</v>
      </c>
      <c r="D1805" t="s">
        <v>52</v>
      </c>
      <c r="E1805" s="1">
        <v>45148</v>
      </c>
      <c r="F1805" t="s">
        <v>3661</v>
      </c>
      <c r="G1805" s="1">
        <v>45380</v>
      </c>
      <c r="H1805" t="s">
        <v>34</v>
      </c>
      <c r="I1805" t="s">
        <v>54</v>
      </c>
      <c r="J1805" t="s">
        <v>64</v>
      </c>
      <c r="K1805">
        <v>5</v>
      </c>
      <c r="L1805" s="3">
        <f>Working_Data[[#This Row],[price2]]/Working_Data[[#This Row],[quantity]]</f>
        <v>105.21</v>
      </c>
      <c r="M1805" s="3">
        <v>526.04999999999995</v>
      </c>
      <c r="N1805" t="s">
        <v>50</v>
      </c>
      <c r="O1805">
        <v>18</v>
      </c>
      <c r="P1805" s="1">
        <v>45302</v>
      </c>
      <c r="Q1805">
        <v>155</v>
      </c>
      <c r="R1805" t="s">
        <v>29</v>
      </c>
      <c r="S1805">
        <v>2</v>
      </c>
      <c r="T1805" s="1">
        <v>45783</v>
      </c>
      <c r="U1805" t="s">
        <v>36</v>
      </c>
      <c r="V1805" t="str">
        <f>TEXT(WEEKDAY(Working_Data[[#This Row],[order_date]],1),"DDDD")</f>
        <v>Friday</v>
      </c>
      <c r="W1805" t="str">
        <f>TEXT(Working_Data[[#This Row],[order_date]],"mmmm")</f>
        <v>March</v>
      </c>
      <c r="X1805" s="7">
        <f>Working_Data[[#This Row],[last_order_date]]-Working_Data[[#This Row],[signup_date]]</f>
        <v>154</v>
      </c>
      <c r="Y1805" s="7">
        <f>IF(Working_Data[[#This Row],[churned]]="Active",1,0)</f>
        <v>1</v>
      </c>
      <c r="Z1805" s="7">
        <f>YEAR(Working_Data[[#This Row],[order_date]])</f>
        <v>2024</v>
      </c>
    </row>
    <row r="1806" spans="1:26" x14ac:dyDescent="0.25">
      <c r="A1806" t="s">
        <v>3662</v>
      </c>
      <c r="B1806" t="s">
        <v>45</v>
      </c>
      <c r="C1806" t="s">
        <v>82</v>
      </c>
      <c r="D1806" t="s">
        <v>52</v>
      </c>
      <c r="E1806" s="1">
        <v>45654</v>
      </c>
      <c r="F1806" t="s">
        <v>3663</v>
      </c>
      <c r="G1806" s="1">
        <v>45380</v>
      </c>
      <c r="H1806" t="s">
        <v>41</v>
      </c>
      <c r="I1806" t="s">
        <v>26</v>
      </c>
      <c r="J1806" t="s">
        <v>49</v>
      </c>
      <c r="K1806">
        <v>2</v>
      </c>
      <c r="L1806" s="3">
        <f>Working_Data[[#This Row],[price2]]/Working_Data[[#This Row],[quantity]]</f>
        <v>699.88</v>
      </c>
      <c r="M1806" s="3">
        <v>1399.76</v>
      </c>
      <c r="N1806" t="s">
        <v>50</v>
      </c>
      <c r="O1806">
        <v>33</v>
      </c>
      <c r="P1806" s="1">
        <v>45890</v>
      </c>
      <c r="Q1806">
        <v>186</v>
      </c>
      <c r="R1806" t="s">
        <v>29</v>
      </c>
      <c r="S1806">
        <v>4</v>
      </c>
      <c r="T1806" s="1">
        <v>45528</v>
      </c>
      <c r="U1806" t="s">
        <v>36</v>
      </c>
      <c r="V1806" t="str">
        <f>TEXT(WEEKDAY(Working_Data[[#This Row],[order_date]],1),"DDDD")</f>
        <v>Friday</v>
      </c>
      <c r="W1806" t="str">
        <f>TEXT(Working_Data[[#This Row],[order_date]],"mmmm")</f>
        <v>March</v>
      </c>
      <c r="X1806" s="7">
        <f>Working_Data[[#This Row],[last_order_date]]-Working_Data[[#This Row],[signup_date]]</f>
        <v>236</v>
      </c>
      <c r="Y1806" s="7">
        <f>IF(Working_Data[[#This Row],[churned]]="Active",1,0)</f>
        <v>1</v>
      </c>
      <c r="Z1806" s="7">
        <f>YEAR(Working_Data[[#This Row],[order_date]])</f>
        <v>2024</v>
      </c>
    </row>
    <row r="1807" spans="1:26" x14ac:dyDescent="0.25">
      <c r="A1807" t="s">
        <v>3664</v>
      </c>
      <c r="B1807" t="s">
        <v>45</v>
      </c>
      <c r="C1807" t="s">
        <v>82</v>
      </c>
      <c r="D1807" t="s">
        <v>32</v>
      </c>
      <c r="E1807" s="1">
        <v>45646</v>
      </c>
      <c r="F1807" t="s">
        <v>3665</v>
      </c>
      <c r="G1807" s="1">
        <v>45380</v>
      </c>
      <c r="H1807" t="s">
        <v>25</v>
      </c>
      <c r="I1807" t="s">
        <v>42</v>
      </c>
      <c r="J1807" t="s">
        <v>49</v>
      </c>
      <c r="K1807">
        <v>5</v>
      </c>
      <c r="L1807" s="3">
        <f>Working_Data[[#This Row],[price2]]/Working_Data[[#This Row],[quantity]]</f>
        <v>297.334</v>
      </c>
      <c r="M1807" s="3">
        <v>1486.67</v>
      </c>
      <c r="N1807" t="s">
        <v>35</v>
      </c>
      <c r="O1807">
        <v>40</v>
      </c>
      <c r="P1807" s="1">
        <v>45391</v>
      </c>
      <c r="Q1807">
        <v>65</v>
      </c>
      <c r="R1807" t="s">
        <v>29</v>
      </c>
      <c r="S1807">
        <v>4</v>
      </c>
      <c r="T1807" s="1">
        <v>45592</v>
      </c>
      <c r="U1807" t="s">
        <v>36</v>
      </c>
      <c r="V1807" t="str">
        <f>TEXT(WEEKDAY(Working_Data[[#This Row],[order_date]],1),"DDDD")</f>
        <v>Friday</v>
      </c>
      <c r="W1807" t="str">
        <f>TEXT(Working_Data[[#This Row],[order_date]],"mmmm")</f>
        <v>March</v>
      </c>
      <c r="X1807" s="7">
        <f>Working_Data[[#This Row],[last_order_date]]-Working_Data[[#This Row],[signup_date]]</f>
        <v>-255</v>
      </c>
      <c r="Y1807" s="7">
        <f>IF(Working_Data[[#This Row],[churned]]="Active",1,0)</f>
        <v>1</v>
      </c>
      <c r="Z1807" s="7">
        <f>YEAR(Working_Data[[#This Row],[order_date]])</f>
        <v>2024</v>
      </c>
    </row>
    <row r="1808" spans="1:26" x14ac:dyDescent="0.25">
      <c r="A1808" t="s">
        <v>3666</v>
      </c>
      <c r="B1808" t="s">
        <v>21</v>
      </c>
      <c r="C1808" t="s">
        <v>22</v>
      </c>
      <c r="D1808" t="s">
        <v>52</v>
      </c>
      <c r="E1808" s="1">
        <v>45160</v>
      </c>
      <c r="F1808" t="s">
        <v>3667</v>
      </c>
      <c r="G1808" s="1">
        <v>45380</v>
      </c>
      <c r="H1808" t="s">
        <v>47</v>
      </c>
      <c r="I1808" t="s">
        <v>42</v>
      </c>
      <c r="J1808" t="s">
        <v>64</v>
      </c>
      <c r="K1808">
        <v>4</v>
      </c>
      <c r="L1808" s="3">
        <f>Working_Data[[#This Row],[price2]]/Working_Data[[#This Row],[quantity]]</f>
        <v>345.26249999999999</v>
      </c>
      <c r="M1808" s="3">
        <v>1381.05</v>
      </c>
      <c r="N1808" t="s">
        <v>28</v>
      </c>
      <c r="O1808">
        <v>49</v>
      </c>
      <c r="P1808" s="1">
        <v>45873</v>
      </c>
      <c r="Q1808">
        <v>161</v>
      </c>
      <c r="R1808" t="s">
        <v>43</v>
      </c>
      <c r="S1808">
        <v>4</v>
      </c>
      <c r="T1808" s="1">
        <v>45641</v>
      </c>
      <c r="U1808" t="s">
        <v>30</v>
      </c>
      <c r="V1808" t="str">
        <f>TEXT(WEEKDAY(Working_Data[[#This Row],[order_date]],1),"DDDD")</f>
        <v>Friday</v>
      </c>
      <c r="W1808" t="str">
        <f>TEXT(Working_Data[[#This Row],[order_date]],"mmmm")</f>
        <v>March</v>
      </c>
      <c r="X1808" s="7">
        <f>Working_Data[[#This Row],[last_order_date]]-Working_Data[[#This Row],[signup_date]]</f>
        <v>713</v>
      </c>
      <c r="Y1808" s="7">
        <f>IF(Working_Data[[#This Row],[churned]]="Active",1,0)</f>
        <v>0</v>
      </c>
      <c r="Z1808" s="7">
        <f>YEAR(Working_Data[[#This Row],[order_date]])</f>
        <v>2024</v>
      </c>
    </row>
    <row r="1809" spans="1:26" x14ac:dyDescent="0.25">
      <c r="A1809" t="s">
        <v>3668</v>
      </c>
      <c r="B1809" t="s">
        <v>21</v>
      </c>
      <c r="C1809" t="s">
        <v>22</v>
      </c>
      <c r="D1809" t="s">
        <v>52</v>
      </c>
      <c r="E1809" s="1">
        <v>45766</v>
      </c>
      <c r="F1809" t="s">
        <v>3669</v>
      </c>
      <c r="G1809" s="1">
        <v>45381</v>
      </c>
      <c r="H1809" t="s">
        <v>47</v>
      </c>
      <c r="I1809" t="s">
        <v>54</v>
      </c>
      <c r="J1809" t="s">
        <v>64</v>
      </c>
      <c r="K1809">
        <v>3</v>
      </c>
      <c r="L1809" s="3">
        <f>Working_Data[[#This Row],[price2]]/Working_Data[[#This Row],[quantity]]</f>
        <v>406.56</v>
      </c>
      <c r="M1809" s="3">
        <v>1219.68</v>
      </c>
      <c r="N1809" t="s">
        <v>28</v>
      </c>
      <c r="O1809">
        <v>3</v>
      </c>
      <c r="P1809" s="1">
        <v>45829</v>
      </c>
      <c r="Q1809">
        <v>464</v>
      </c>
      <c r="R1809" t="s">
        <v>43</v>
      </c>
      <c r="S1809">
        <v>5</v>
      </c>
      <c r="T1809" s="1">
        <v>45583</v>
      </c>
      <c r="U1809" t="s">
        <v>60</v>
      </c>
      <c r="V1809" t="str">
        <f>TEXT(WEEKDAY(Working_Data[[#This Row],[order_date]],1),"DDDD")</f>
        <v>Saturday</v>
      </c>
      <c r="W1809" t="str">
        <f>TEXT(Working_Data[[#This Row],[order_date]],"mmmm")</f>
        <v>March</v>
      </c>
      <c r="X1809" s="7">
        <f>Working_Data[[#This Row],[last_order_date]]-Working_Data[[#This Row],[signup_date]]</f>
        <v>63</v>
      </c>
      <c r="Y1809" s="7">
        <f>IF(Working_Data[[#This Row],[churned]]="Active",1,0)</f>
        <v>0</v>
      </c>
      <c r="Z1809" s="7">
        <f>YEAR(Working_Data[[#This Row],[order_date]])</f>
        <v>2024</v>
      </c>
    </row>
    <row r="1810" spans="1:26" x14ac:dyDescent="0.25">
      <c r="A1810" t="s">
        <v>3670</v>
      </c>
      <c r="B1810" t="s">
        <v>21</v>
      </c>
      <c r="C1810" t="s">
        <v>39</v>
      </c>
      <c r="D1810" t="s">
        <v>23</v>
      </c>
      <c r="E1810" s="1">
        <v>45639</v>
      </c>
      <c r="F1810" t="s">
        <v>3671</v>
      </c>
      <c r="G1810" s="1">
        <v>45381</v>
      </c>
      <c r="H1810" t="s">
        <v>47</v>
      </c>
      <c r="I1810" t="s">
        <v>42</v>
      </c>
      <c r="J1810" t="s">
        <v>59</v>
      </c>
      <c r="K1810">
        <v>4</v>
      </c>
      <c r="L1810" s="3">
        <f>Working_Data[[#This Row],[price2]]/Working_Data[[#This Row],[quantity]]</f>
        <v>216.25749999999999</v>
      </c>
      <c r="M1810" s="3">
        <v>865.03</v>
      </c>
      <c r="N1810" t="s">
        <v>50</v>
      </c>
      <c r="O1810">
        <v>4</v>
      </c>
      <c r="P1810" s="1">
        <v>45937</v>
      </c>
      <c r="Q1810">
        <v>95</v>
      </c>
      <c r="R1810" t="s">
        <v>29</v>
      </c>
      <c r="S1810">
        <v>1</v>
      </c>
      <c r="T1810" s="1">
        <v>45545</v>
      </c>
      <c r="U1810" t="s">
        <v>36</v>
      </c>
      <c r="V1810" t="str">
        <f>TEXT(WEEKDAY(Working_Data[[#This Row],[order_date]],1),"DDDD")</f>
        <v>Saturday</v>
      </c>
      <c r="W1810" t="str">
        <f>TEXT(Working_Data[[#This Row],[order_date]],"mmmm")</f>
        <v>March</v>
      </c>
      <c r="X1810" s="7">
        <f>Working_Data[[#This Row],[last_order_date]]-Working_Data[[#This Row],[signup_date]]</f>
        <v>298</v>
      </c>
      <c r="Y1810" s="7">
        <f>IF(Working_Data[[#This Row],[churned]]="Active",1,0)</f>
        <v>1</v>
      </c>
      <c r="Z1810" s="7">
        <f>YEAR(Working_Data[[#This Row],[order_date]])</f>
        <v>2024</v>
      </c>
    </row>
    <row r="1811" spans="1:26" x14ac:dyDescent="0.25">
      <c r="A1811" t="s">
        <v>3672</v>
      </c>
      <c r="B1811" t="s">
        <v>21</v>
      </c>
      <c r="C1811" t="s">
        <v>22</v>
      </c>
      <c r="D1811" t="s">
        <v>56</v>
      </c>
      <c r="E1811" s="1">
        <v>45308</v>
      </c>
      <c r="F1811" t="s">
        <v>3673</v>
      </c>
      <c r="G1811" s="1">
        <v>45381</v>
      </c>
      <c r="H1811" t="s">
        <v>25</v>
      </c>
      <c r="I1811" t="s">
        <v>26</v>
      </c>
      <c r="J1811" t="s">
        <v>64</v>
      </c>
      <c r="K1811">
        <v>1</v>
      </c>
      <c r="L1811" s="3">
        <f>Working_Data[[#This Row],[price2]]/Working_Data[[#This Row],[quantity]]</f>
        <v>1249.58</v>
      </c>
      <c r="M1811" s="3">
        <v>1249.58</v>
      </c>
      <c r="N1811" t="s">
        <v>50</v>
      </c>
      <c r="O1811">
        <v>30</v>
      </c>
      <c r="P1811" s="1">
        <v>45785</v>
      </c>
      <c r="Q1811">
        <v>419</v>
      </c>
      <c r="R1811" t="s">
        <v>43</v>
      </c>
      <c r="S1811">
        <v>3</v>
      </c>
      <c r="T1811" s="1">
        <v>45615</v>
      </c>
      <c r="U1811" t="s">
        <v>36</v>
      </c>
      <c r="V1811" t="str">
        <f>TEXT(WEEKDAY(Working_Data[[#This Row],[order_date]],1),"DDDD")</f>
        <v>Saturday</v>
      </c>
      <c r="W1811" t="str">
        <f>TEXT(Working_Data[[#This Row],[order_date]],"mmmm")</f>
        <v>March</v>
      </c>
      <c r="X1811" s="7">
        <f>Working_Data[[#This Row],[last_order_date]]-Working_Data[[#This Row],[signup_date]]</f>
        <v>477</v>
      </c>
      <c r="Y1811" s="7">
        <f>IF(Working_Data[[#This Row],[churned]]="Active",1,0)</f>
        <v>0</v>
      </c>
      <c r="Z1811" s="7">
        <f>YEAR(Working_Data[[#This Row],[order_date]])</f>
        <v>2024</v>
      </c>
    </row>
    <row r="1812" spans="1:26" x14ac:dyDescent="0.25">
      <c r="A1812" t="s">
        <v>3674</v>
      </c>
      <c r="B1812" t="s">
        <v>38</v>
      </c>
      <c r="C1812" t="s">
        <v>39</v>
      </c>
      <c r="D1812" t="s">
        <v>77</v>
      </c>
      <c r="E1812" s="1">
        <v>45779</v>
      </c>
      <c r="F1812" t="s">
        <v>3675</v>
      </c>
      <c r="G1812" s="1">
        <v>45381</v>
      </c>
      <c r="H1812" t="s">
        <v>41</v>
      </c>
      <c r="I1812" t="s">
        <v>48</v>
      </c>
      <c r="J1812" t="s">
        <v>67</v>
      </c>
      <c r="K1812">
        <v>4</v>
      </c>
      <c r="L1812" s="3">
        <f>Working_Data[[#This Row],[price2]]/Working_Data[[#This Row],[quantity]]</f>
        <v>193.91</v>
      </c>
      <c r="M1812" s="3">
        <v>775.64</v>
      </c>
      <c r="N1812" t="s">
        <v>50</v>
      </c>
      <c r="O1812">
        <v>12</v>
      </c>
      <c r="P1812" s="1">
        <v>45591</v>
      </c>
      <c r="Q1812">
        <v>182</v>
      </c>
      <c r="R1812" t="s">
        <v>43</v>
      </c>
      <c r="S1812">
        <v>1</v>
      </c>
      <c r="T1812" s="1">
        <v>45821</v>
      </c>
      <c r="U1812" t="s">
        <v>36</v>
      </c>
      <c r="V1812" t="str">
        <f>TEXT(WEEKDAY(Working_Data[[#This Row],[order_date]],1),"DDDD")</f>
        <v>Saturday</v>
      </c>
      <c r="W1812" t="str">
        <f>TEXT(Working_Data[[#This Row],[order_date]],"mmmm")</f>
        <v>March</v>
      </c>
      <c r="X1812" s="7">
        <f>Working_Data[[#This Row],[last_order_date]]-Working_Data[[#This Row],[signup_date]]</f>
        <v>-188</v>
      </c>
      <c r="Y1812" s="7">
        <f>IF(Working_Data[[#This Row],[churned]]="Active",1,0)</f>
        <v>0</v>
      </c>
      <c r="Z1812" s="7">
        <f>YEAR(Working_Data[[#This Row],[order_date]])</f>
        <v>2024</v>
      </c>
    </row>
    <row r="1813" spans="1:26" x14ac:dyDescent="0.25">
      <c r="A1813" t="s">
        <v>3676</v>
      </c>
      <c r="B1813" t="s">
        <v>21</v>
      </c>
      <c r="C1813" t="s">
        <v>22</v>
      </c>
      <c r="D1813" t="s">
        <v>32</v>
      </c>
      <c r="E1813" s="1">
        <v>45227</v>
      </c>
      <c r="F1813" t="s">
        <v>3677</v>
      </c>
      <c r="G1813" s="1">
        <v>45381</v>
      </c>
      <c r="H1813" t="s">
        <v>58</v>
      </c>
      <c r="I1813" t="s">
        <v>54</v>
      </c>
      <c r="J1813" t="s">
        <v>59</v>
      </c>
      <c r="K1813">
        <v>5</v>
      </c>
      <c r="L1813" s="3">
        <f>Working_Data[[#This Row],[price2]]/Working_Data[[#This Row],[quantity]]</f>
        <v>74.417999999999992</v>
      </c>
      <c r="M1813" s="3">
        <v>372.09</v>
      </c>
      <c r="N1813" t="s">
        <v>50</v>
      </c>
      <c r="O1813">
        <v>3</v>
      </c>
      <c r="P1813" s="1">
        <v>45744</v>
      </c>
      <c r="Q1813">
        <v>417</v>
      </c>
      <c r="R1813" t="s">
        <v>29</v>
      </c>
      <c r="S1813">
        <v>5</v>
      </c>
      <c r="T1813" s="1">
        <v>45742</v>
      </c>
      <c r="U1813" t="s">
        <v>36</v>
      </c>
      <c r="V1813" t="str">
        <f>TEXT(WEEKDAY(Working_Data[[#This Row],[order_date]],1),"DDDD")</f>
        <v>Saturday</v>
      </c>
      <c r="W1813" t="str">
        <f>TEXT(Working_Data[[#This Row],[order_date]],"mmmm")</f>
        <v>March</v>
      </c>
      <c r="X1813" s="7">
        <f>Working_Data[[#This Row],[last_order_date]]-Working_Data[[#This Row],[signup_date]]</f>
        <v>517</v>
      </c>
      <c r="Y1813" s="7">
        <f>IF(Working_Data[[#This Row],[churned]]="Active",1,0)</f>
        <v>1</v>
      </c>
      <c r="Z1813" s="7">
        <f>YEAR(Working_Data[[#This Row],[order_date]])</f>
        <v>2024</v>
      </c>
    </row>
    <row r="1814" spans="1:26" x14ac:dyDescent="0.25">
      <c r="A1814" t="s">
        <v>3678</v>
      </c>
      <c r="B1814" t="s">
        <v>38</v>
      </c>
      <c r="C1814" t="s">
        <v>82</v>
      </c>
      <c r="D1814" t="s">
        <v>77</v>
      </c>
      <c r="E1814" s="1">
        <v>45423</v>
      </c>
      <c r="F1814" t="s">
        <v>3679</v>
      </c>
      <c r="G1814" s="1">
        <v>45381</v>
      </c>
      <c r="H1814" t="s">
        <v>34</v>
      </c>
      <c r="I1814" t="s">
        <v>42</v>
      </c>
      <c r="J1814" t="s">
        <v>64</v>
      </c>
      <c r="K1814">
        <v>5</v>
      </c>
      <c r="L1814" s="3">
        <f>Working_Data[[#This Row],[price2]]/Working_Data[[#This Row],[quantity]]</f>
        <v>212.61999999999998</v>
      </c>
      <c r="M1814" s="3">
        <v>1063.0999999999999</v>
      </c>
      <c r="N1814" t="s">
        <v>35</v>
      </c>
      <c r="O1814">
        <v>9</v>
      </c>
      <c r="P1814" s="1">
        <v>45482</v>
      </c>
      <c r="Q1814">
        <v>390</v>
      </c>
      <c r="R1814" t="s">
        <v>43</v>
      </c>
      <c r="S1814">
        <v>3</v>
      </c>
      <c r="T1814" s="1">
        <v>45755</v>
      </c>
      <c r="U1814" t="s">
        <v>30</v>
      </c>
      <c r="V1814" t="str">
        <f>TEXT(WEEKDAY(Working_Data[[#This Row],[order_date]],1),"DDDD")</f>
        <v>Saturday</v>
      </c>
      <c r="W1814" t="str">
        <f>TEXT(Working_Data[[#This Row],[order_date]],"mmmm")</f>
        <v>March</v>
      </c>
      <c r="X1814" s="7">
        <f>Working_Data[[#This Row],[last_order_date]]-Working_Data[[#This Row],[signup_date]]</f>
        <v>59</v>
      </c>
      <c r="Y1814" s="7">
        <f>IF(Working_Data[[#This Row],[churned]]="Active",1,0)</f>
        <v>0</v>
      </c>
      <c r="Z1814" s="7">
        <f>YEAR(Working_Data[[#This Row],[order_date]])</f>
        <v>2024</v>
      </c>
    </row>
    <row r="1815" spans="1:26" x14ac:dyDescent="0.25">
      <c r="A1815" t="s">
        <v>3680</v>
      </c>
      <c r="B1815" t="s">
        <v>21</v>
      </c>
      <c r="C1815" t="s">
        <v>82</v>
      </c>
      <c r="D1815" t="s">
        <v>52</v>
      </c>
      <c r="E1815" s="1">
        <v>45734</v>
      </c>
      <c r="F1815" t="s">
        <v>3681</v>
      </c>
      <c r="G1815" s="1">
        <v>45381</v>
      </c>
      <c r="H1815" t="s">
        <v>47</v>
      </c>
      <c r="I1815" t="s">
        <v>42</v>
      </c>
      <c r="J1815" t="s">
        <v>27</v>
      </c>
      <c r="K1815">
        <v>3</v>
      </c>
      <c r="L1815" s="3">
        <f>Working_Data[[#This Row],[price2]]/Working_Data[[#This Row],[quantity]]</f>
        <v>297.38666666666666</v>
      </c>
      <c r="M1815" s="3">
        <v>892.16</v>
      </c>
      <c r="N1815" t="s">
        <v>35</v>
      </c>
      <c r="O1815">
        <v>45</v>
      </c>
      <c r="P1815" s="1">
        <v>45334</v>
      </c>
      <c r="Q1815">
        <v>242</v>
      </c>
      <c r="R1815" t="s">
        <v>43</v>
      </c>
      <c r="S1815">
        <v>4</v>
      </c>
      <c r="T1815" s="1">
        <v>45547</v>
      </c>
      <c r="U1815" t="s">
        <v>60</v>
      </c>
      <c r="V1815" t="str">
        <f>TEXT(WEEKDAY(Working_Data[[#This Row],[order_date]],1),"DDDD")</f>
        <v>Saturday</v>
      </c>
      <c r="W1815" t="str">
        <f>TEXT(Working_Data[[#This Row],[order_date]],"mmmm")</f>
        <v>March</v>
      </c>
      <c r="X1815" s="7">
        <f>Working_Data[[#This Row],[last_order_date]]-Working_Data[[#This Row],[signup_date]]</f>
        <v>-400</v>
      </c>
      <c r="Y1815" s="7">
        <f>IF(Working_Data[[#This Row],[churned]]="Active",1,0)</f>
        <v>0</v>
      </c>
      <c r="Z1815" s="7">
        <f>YEAR(Working_Data[[#This Row],[order_date]])</f>
        <v>2024</v>
      </c>
    </row>
    <row r="1816" spans="1:26" x14ac:dyDescent="0.25">
      <c r="A1816" t="s">
        <v>3682</v>
      </c>
      <c r="B1816" t="s">
        <v>21</v>
      </c>
      <c r="C1816" t="s">
        <v>82</v>
      </c>
      <c r="D1816" t="s">
        <v>56</v>
      </c>
      <c r="E1816" s="1">
        <v>45745</v>
      </c>
      <c r="F1816" t="s">
        <v>3683</v>
      </c>
      <c r="G1816" s="1">
        <v>45381</v>
      </c>
      <c r="H1816" t="s">
        <v>58</v>
      </c>
      <c r="I1816" t="s">
        <v>48</v>
      </c>
      <c r="J1816" t="s">
        <v>49</v>
      </c>
      <c r="K1816">
        <v>5</v>
      </c>
      <c r="L1816" s="3">
        <f>Working_Data[[#This Row],[price2]]/Working_Data[[#This Row],[quantity]]</f>
        <v>107.518</v>
      </c>
      <c r="M1816" s="3">
        <v>537.59</v>
      </c>
      <c r="N1816" t="s">
        <v>28</v>
      </c>
      <c r="O1816">
        <v>36</v>
      </c>
      <c r="P1816" s="1">
        <v>45554</v>
      </c>
      <c r="Q1816">
        <v>88</v>
      </c>
      <c r="R1816" t="s">
        <v>29</v>
      </c>
      <c r="S1816">
        <v>3</v>
      </c>
      <c r="T1816" s="1">
        <v>45660</v>
      </c>
      <c r="U1816" t="s">
        <v>60</v>
      </c>
      <c r="V1816" t="str">
        <f>TEXT(WEEKDAY(Working_Data[[#This Row],[order_date]],1),"DDDD")</f>
        <v>Saturday</v>
      </c>
      <c r="W1816" t="str">
        <f>TEXT(Working_Data[[#This Row],[order_date]],"mmmm")</f>
        <v>March</v>
      </c>
      <c r="X1816" s="7">
        <f>Working_Data[[#This Row],[last_order_date]]-Working_Data[[#This Row],[signup_date]]</f>
        <v>-191</v>
      </c>
      <c r="Y1816" s="7">
        <f>IF(Working_Data[[#This Row],[churned]]="Active",1,0)</f>
        <v>1</v>
      </c>
      <c r="Z1816" s="7">
        <f>YEAR(Working_Data[[#This Row],[order_date]])</f>
        <v>2024</v>
      </c>
    </row>
    <row r="1817" spans="1:26" x14ac:dyDescent="0.25">
      <c r="A1817" t="s">
        <v>3684</v>
      </c>
      <c r="B1817" t="s">
        <v>38</v>
      </c>
      <c r="C1817" t="s">
        <v>22</v>
      </c>
      <c r="D1817" t="s">
        <v>52</v>
      </c>
      <c r="E1817" s="1">
        <v>45827</v>
      </c>
      <c r="F1817" t="s">
        <v>3685</v>
      </c>
      <c r="G1817" s="1">
        <v>45381</v>
      </c>
      <c r="H1817" t="s">
        <v>34</v>
      </c>
      <c r="I1817" t="s">
        <v>63</v>
      </c>
      <c r="J1817" t="s">
        <v>64</v>
      </c>
      <c r="K1817">
        <v>5</v>
      </c>
      <c r="L1817" s="3">
        <f>Working_Data[[#This Row],[price2]]/Working_Data[[#This Row],[quantity]]</f>
        <v>295.75</v>
      </c>
      <c r="M1817" s="3">
        <v>1478.75</v>
      </c>
      <c r="N1817" t="s">
        <v>28</v>
      </c>
      <c r="O1817">
        <v>13</v>
      </c>
      <c r="P1817" s="1">
        <v>45859</v>
      </c>
      <c r="Q1817">
        <v>383</v>
      </c>
      <c r="R1817" t="s">
        <v>29</v>
      </c>
      <c r="S1817">
        <v>4</v>
      </c>
      <c r="T1817" s="1">
        <v>45840</v>
      </c>
      <c r="U1817" t="s">
        <v>60</v>
      </c>
      <c r="V1817" t="str">
        <f>TEXT(WEEKDAY(Working_Data[[#This Row],[order_date]],1),"DDDD")</f>
        <v>Saturday</v>
      </c>
      <c r="W1817" t="str">
        <f>TEXT(Working_Data[[#This Row],[order_date]],"mmmm")</f>
        <v>March</v>
      </c>
      <c r="X1817" s="7">
        <f>Working_Data[[#This Row],[last_order_date]]-Working_Data[[#This Row],[signup_date]]</f>
        <v>32</v>
      </c>
      <c r="Y1817" s="7">
        <f>IF(Working_Data[[#This Row],[churned]]="Active",1,0)</f>
        <v>1</v>
      </c>
      <c r="Z1817" s="7">
        <f>YEAR(Working_Data[[#This Row],[order_date]])</f>
        <v>2024</v>
      </c>
    </row>
    <row r="1818" spans="1:26" x14ac:dyDescent="0.25">
      <c r="A1818" t="s">
        <v>3686</v>
      </c>
      <c r="B1818" t="s">
        <v>21</v>
      </c>
      <c r="C1818" t="s">
        <v>22</v>
      </c>
      <c r="D1818" t="s">
        <v>56</v>
      </c>
      <c r="E1818" s="1">
        <v>45222</v>
      </c>
      <c r="F1818" t="s">
        <v>3687</v>
      </c>
      <c r="G1818" s="1">
        <v>45382</v>
      </c>
      <c r="H1818" t="s">
        <v>47</v>
      </c>
      <c r="I1818" t="s">
        <v>63</v>
      </c>
      <c r="J1818" t="s">
        <v>27</v>
      </c>
      <c r="K1818">
        <v>2</v>
      </c>
      <c r="L1818" s="3">
        <f>Working_Data[[#This Row],[price2]]/Working_Data[[#This Row],[quantity]]</f>
        <v>93.385000000000005</v>
      </c>
      <c r="M1818" s="3">
        <v>186.77</v>
      </c>
      <c r="N1818" t="s">
        <v>50</v>
      </c>
      <c r="O1818">
        <v>24</v>
      </c>
      <c r="P1818" s="1">
        <v>45822</v>
      </c>
      <c r="Q1818">
        <v>88</v>
      </c>
      <c r="R1818" t="s">
        <v>43</v>
      </c>
      <c r="S1818">
        <v>1</v>
      </c>
      <c r="T1818" s="1">
        <v>45575</v>
      </c>
      <c r="U1818" t="s">
        <v>36</v>
      </c>
      <c r="V1818" t="str">
        <f>TEXT(WEEKDAY(Working_Data[[#This Row],[order_date]],1),"DDDD")</f>
        <v>Sunday</v>
      </c>
      <c r="W1818" t="str">
        <f>TEXT(Working_Data[[#This Row],[order_date]],"mmmm")</f>
        <v>March</v>
      </c>
      <c r="X1818" s="7">
        <f>Working_Data[[#This Row],[last_order_date]]-Working_Data[[#This Row],[signup_date]]</f>
        <v>600</v>
      </c>
      <c r="Y1818" s="7">
        <f>IF(Working_Data[[#This Row],[churned]]="Active",1,0)</f>
        <v>0</v>
      </c>
      <c r="Z1818" s="7">
        <f>YEAR(Working_Data[[#This Row],[order_date]])</f>
        <v>2024</v>
      </c>
    </row>
    <row r="1819" spans="1:26" x14ac:dyDescent="0.25">
      <c r="A1819" t="s">
        <v>3688</v>
      </c>
      <c r="B1819" t="s">
        <v>38</v>
      </c>
      <c r="C1819" t="s">
        <v>82</v>
      </c>
      <c r="D1819" t="s">
        <v>77</v>
      </c>
      <c r="E1819" s="1">
        <v>45779</v>
      </c>
      <c r="F1819" t="s">
        <v>3689</v>
      </c>
      <c r="G1819" s="1">
        <v>45382</v>
      </c>
      <c r="H1819" t="s">
        <v>58</v>
      </c>
      <c r="I1819" t="s">
        <v>63</v>
      </c>
      <c r="J1819" t="s">
        <v>64</v>
      </c>
      <c r="K1819">
        <v>1</v>
      </c>
      <c r="L1819" s="3">
        <f>Working_Data[[#This Row],[price2]]/Working_Data[[#This Row],[quantity]]</f>
        <v>231.83</v>
      </c>
      <c r="M1819" s="3">
        <v>231.83</v>
      </c>
      <c r="N1819" t="s">
        <v>28</v>
      </c>
      <c r="O1819">
        <v>7</v>
      </c>
      <c r="P1819" s="1">
        <v>45931</v>
      </c>
      <c r="Q1819">
        <v>338</v>
      </c>
      <c r="R1819" t="s">
        <v>43</v>
      </c>
      <c r="S1819">
        <v>3</v>
      </c>
      <c r="T1819" s="1">
        <v>45777</v>
      </c>
      <c r="U1819" t="s">
        <v>36</v>
      </c>
      <c r="V1819" t="str">
        <f>TEXT(WEEKDAY(Working_Data[[#This Row],[order_date]],1),"DDDD")</f>
        <v>Sunday</v>
      </c>
      <c r="W1819" t="str">
        <f>TEXT(Working_Data[[#This Row],[order_date]],"mmmm")</f>
        <v>March</v>
      </c>
      <c r="X1819" s="7">
        <f>Working_Data[[#This Row],[last_order_date]]-Working_Data[[#This Row],[signup_date]]</f>
        <v>152</v>
      </c>
      <c r="Y1819" s="7">
        <f>IF(Working_Data[[#This Row],[churned]]="Active",1,0)</f>
        <v>0</v>
      </c>
      <c r="Z1819" s="7">
        <f>YEAR(Working_Data[[#This Row],[order_date]])</f>
        <v>2024</v>
      </c>
    </row>
    <row r="1820" spans="1:26" x14ac:dyDescent="0.25">
      <c r="A1820" t="s">
        <v>3690</v>
      </c>
      <c r="B1820" t="s">
        <v>45</v>
      </c>
      <c r="C1820" t="s">
        <v>22</v>
      </c>
      <c r="D1820" t="s">
        <v>32</v>
      </c>
      <c r="E1820" s="1">
        <v>45243</v>
      </c>
      <c r="F1820" t="s">
        <v>3691</v>
      </c>
      <c r="G1820" s="1">
        <v>45382</v>
      </c>
      <c r="H1820" t="s">
        <v>47</v>
      </c>
      <c r="I1820" t="s">
        <v>26</v>
      </c>
      <c r="J1820" t="s">
        <v>59</v>
      </c>
      <c r="K1820">
        <v>4</v>
      </c>
      <c r="L1820" s="3">
        <f>Working_Data[[#This Row],[price2]]/Working_Data[[#This Row],[quantity]]</f>
        <v>82.602500000000006</v>
      </c>
      <c r="M1820" s="3">
        <v>330.41</v>
      </c>
      <c r="N1820" t="s">
        <v>35</v>
      </c>
      <c r="O1820">
        <v>28</v>
      </c>
      <c r="P1820" s="1">
        <v>45422</v>
      </c>
      <c r="Q1820">
        <v>71</v>
      </c>
      <c r="R1820" t="s">
        <v>43</v>
      </c>
      <c r="S1820">
        <v>3</v>
      </c>
      <c r="T1820" s="1">
        <v>45889</v>
      </c>
      <c r="U1820" t="s">
        <v>30</v>
      </c>
      <c r="V1820" t="str">
        <f>TEXT(WEEKDAY(Working_Data[[#This Row],[order_date]],1),"DDDD")</f>
        <v>Sunday</v>
      </c>
      <c r="W1820" t="str">
        <f>TEXT(Working_Data[[#This Row],[order_date]],"mmmm")</f>
        <v>March</v>
      </c>
      <c r="X1820" s="7">
        <f>Working_Data[[#This Row],[last_order_date]]-Working_Data[[#This Row],[signup_date]]</f>
        <v>179</v>
      </c>
      <c r="Y1820" s="7">
        <f>IF(Working_Data[[#This Row],[churned]]="Active",1,0)</f>
        <v>0</v>
      </c>
      <c r="Z1820" s="7">
        <f>YEAR(Working_Data[[#This Row],[order_date]])</f>
        <v>2024</v>
      </c>
    </row>
    <row r="1821" spans="1:26" x14ac:dyDescent="0.25">
      <c r="A1821" t="s">
        <v>3692</v>
      </c>
      <c r="B1821" t="s">
        <v>45</v>
      </c>
      <c r="C1821" t="s">
        <v>39</v>
      </c>
      <c r="D1821" t="s">
        <v>77</v>
      </c>
      <c r="E1821" s="1">
        <v>45345</v>
      </c>
      <c r="F1821" t="s">
        <v>3693</v>
      </c>
      <c r="G1821" s="1">
        <v>45382</v>
      </c>
      <c r="H1821" t="s">
        <v>25</v>
      </c>
      <c r="I1821" t="s">
        <v>26</v>
      </c>
      <c r="J1821" t="s">
        <v>49</v>
      </c>
      <c r="K1821">
        <v>2</v>
      </c>
      <c r="L1821" s="3">
        <f>Working_Data[[#This Row],[price2]]/Working_Data[[#This Row],[quantity]]</f>
        <v>228.14</v>
      </c>
      <c r="M1821" s="3">
        <v>456.28</v>
      </c>
      <c r="N1821" t="s">
        <v>28</v>
      </c>
      <c r="O1821">
        <v>11</v>
      </c>
      <c r="P1821" s="1">
        <v>45761</v>
      </c>
      <c r="Q1821">
        <v>186</v>
      </c>
      <c r="R1821" t="s">
        <v>43</v>
      </c>
      <c r="S1821">
        <v>4</v>
      </c>
      <c r="T1821" s="1">
        <v>45544</v>
      </c>
      <c r="U1821" t="s">
        <v>30</v>
      </c>
      <c r="V1821" t="str">
        <f>TEXT(WEEKDAY(Working_Data[[#This Row],[order_date]],1),"DDDD")</f>
        <v>Sunday</v>
      </c>
      <c r="W1821" t="str">
        <f>TEXT(Working_Data[[#This Row],[order_date]],"mmmm")</f>
        <v>March</v>
      </c>
      <c r="X1821" s="7">
        <f>Working_Data[[#This Row],[last_order_date]]-Working_Data[[#This Row],[signup_date]]</f>
        <v>416</v>
      </c>
      <c r="Y1821" s="7">
        <f>IF(Working_Data[[#This Row],[churned]]="Active",1,0)</f>
        <v>0</v>
      </c>
      <c r="Z1821" s="7">
        <f>YEAR(Working_Data[[#This Row],[order_date]])</f>
        <v>2024</v>
      </c>
    </row>
    <row r="1822" spans="1:26" x14ac:dyDescent="0.25">
      <c r="A1822" t="s">
        <v>3694</v>
      </c>
      <c r="B1822" t="s">
        <v>38</v>
      </c>
      <c r="C1822" t="s">
        <v>39</v>
      </c>
      <c r="D1822" t="s">
        <v>77</v>
      </c>
      <c r="E1822" s="1">
        <v>44967</v>
      </c>
      <c r="F1822" t="s">
        <v>3695</v>
      </c>
      <c r="G1822" s="1">
        <v>45295</v>
      </c>
      <c r="H1822" t="s">
        <v>47</v>
      </c>
      <c r="I1822" t="s">
        <v>54</v>
      </c>
      <c r="J1822" t="s">
        <v>64</v>
      </c>
      <c r="K1822">
        <v>4</v>
      </c>
      <c r="L1822" s="3">
        <f>Working_Data[[#This Row],[price2]]/Working_Data[[#This Row],[quantity]]</f>
        <v>139.91999999999999</v>
      </c>
      <c r="M1822" s="3">
        <v>559.67999999999995</v>
      </c>
      <c r="N1822" t="s">
        <v>35</v>
      </c>
      <c r="O1822">
        <v>25</v>
      </c>
      <c r="P1822" s="1">
        <v>45682</v>
      </c>
      <c r="Q1822">
        <v>468</v>
      </c>
      <c r="R1822" t="s">
        <v>29</v>
      </c>
      <c r="S1822">
        <v>5</v>
      </c>
      <c r="T1822" s="1">
        <v>45751</v>
      </c>
      <c r="U1822" t="s">
        <v>36</v>
      </c>
      <c r="V1822" t="str">
        <f>TEXT(WEEKDAY(Working_Data[[#This Row],[order_date]],1),"DDDD")</f>
        <v>Thursday</v>
      </c>
      <c r="W1822" t="str">
        <f>TEXT(Working_Data[[#This Row],[order_date]],"mmmm")</f>
        <v>January</v>
      </c>
      <c r="X1822" s="7">
        <f>Working_Data[[#This Row],[last_order_date]]-Working_Data[[#This Row],[signup_date]]</f>
        <v>715</v>
      </c>
      <c r="Y1822" s="7">
        <f>IF(Working_Data[[#This Row],[churned]]="Active",1,0)</f>
        <v>1</v>
      </c>
      <c r="Z1822" s="7">
        <f>YEAR(Working_Data[[#This Row],[order_date]])</f>
        <v>2024</v>
      </c>
    </row>
    <row r="1823" spans="1:26" x14ac:dyDescent="0.25">
      <c r="A1823" t="s">
        <v>3696</v>
      </c>
      <c r="B1823" t="s">
        <v>21</v>
      </c>
      <c r="C1823" t="s">
        <v>82</v>
      </c>
      <c r="D1823" t="s">
        <v>52</v>
      </c>
      <c r="E1823" s="1">
        <v>45416</v>
      </c>
      <c r="F1823" t="s">
        <v>3697</v>
      </c>
      <c r="G1823" s="1">
        <v>45295</v>
      </c>
      <c r="H1823" t="s">
        <v>41</v>
      </c>
      <c r="I1823" t="s">
        <v>54</v>
      </c>
      <c r="J1823" t="s">
        <v>27</v>
      </c>
      <c r="K1823">
        <v>5</v>
      </c>
      <c r="L1823" s="3">
        <f>Working_Data[[#This Row],[price2]]/Working_Data[[#This Row],[quantity]]</f>
        <v>45.442</v>
      </c>
      <c r="M1823" s="3">
        <v>227.21</v>
      </c>
      <c r="N1823" t="s">
        <v>50</v>
      </c>
      <c r="O1823">
        <v>41</v>
      </c>
      <c r="P1823" s="1">
        <v>45837</v>
      </c>
      <c r="Q1823">
        <v>310</v>
      </c>
      <c r="R1823" t="s">
        <v>29</v>
      </c>
      <c r="S1823">
        <v>5</v>
      </c>
      <c r="T1823" s="1">
        <v>45747</v>
      </c>
      <c r="U1823" t="s">
        <v>60</v>
      </c>
      <c r="V1823" t="str">
        <f>TEXT(WEEKDAY(Working_Data[[#This Row],[order_date]],1),"DDDD")</f>
        <v>Thursday</v>
      </c>
      <c r="W1823" t="str">
        <f>TEXT(Working_Data[[#This Row],[order_date]],"mmmm")</f>
        <v>January</v>
      </c>
      <c r="X1823" s="7">
        <f>Working_Data[[#This Row],[last_order_date]]-Working_Data[[#This Row],[signup_date]]</f>
        <v>421</v>
      </c>
      <c r="Y1823" s="7">
        <f>IF(Working_Data[[#This Row],[churned]]="Active",1,0)</f>
        <v>1</v>
      </c>
      <c r="Z1823" s="7">
        <f>YEAR(Working_Data[[#This Row],[order_date]])</f>
        <v>2024</v>
      </c>
    </row>
    <row r="1824" spans="1:26" x14ac:dyDescent="0.25">
      <c r="A1824" t="s">
        <v>3698</v>
      </c>
      <c r="B1824" t="s">
        <v>38</v>
      </c>
      <c r="C1824" t="s">
        <v>22</v>
      </c>
      <c r="D1824" t="s">
        <v>77</v>
      </c>
      <c r="E1824" s="1">
        <v>45443</v>
      </c>
      <c r="F1824" t="s">
        <v>3699</v>
      </c>
      <c r="G1824" s="1">
        <v>45295</v>
      </c>
      <c r="H1824" t="s">
        <v>34</v>
      </c>
      <c r="I1824" t="s">
        <v>63</v>
      </c>
      <c r="J1824" t="s">
        <v>59</v>
      </c>
      <c r="K1824">
        <v>5</v>
      </c>
      <c r="L1824" s="3">
        <f>Working_Data[[#This Row],[price2]]/Working_Data[[#This Row],[quantity]]</f>
        <v>138.626</v>
      </c>
      <c r="M1824" s="3">
        <v>693.13</v>
      </c>
      <c r="N1824" t="s">
        <v>50</v>
      </c>
      <c r="O1824">
        <v>36</v>
      </c>
      <c r="P1824" s="1">
        <v>45659</v>
      </c>
      <c r="Q1824">
        <v>201</v>
      </c>
      <c r="R1824" t="s">
        <v>43</v>
      </c>
      <c r="S1824">
        <v>2</v>
      </c>
      <c r="T1824" s="1">
        <v>45884</v>
      </c>
      <c r="U1824" t="s">
        <v>30</v>
      </c>
      <c r="V1824" t="str">
        <f>TEXT(WEEKDAY(Working_Data[[#This Row],[order_date]],1),"DDDD")</f>
        <v>Thursday</v>
      </c>
      <c r="W1824" t="str">
        <f>TEXT(Working_Data[[#This Row],[order_date]],"mmmm")</f>
        <v>January</v>
      </c>
      <c r="X1824" s="7">
        <f>Working_Data[[#This Row],[last_order_date]]-Working_Data[[#This Row],[signup_date]]</f>
        <v>216</v>
      </c>
      <c r="Y1824" s="7">
        <f>IF(Working_Data[[#This Row],[churned]]="Active",1,0)</f>
        <v>0</v>
      </c>
      <c r="Z1824" s="7">
        <f>YEAR(Working_Data[[#This Row],[order_date]])</f>
        <v>2024</v>
      </c>
    </row>
    <row r="1825" spans="1:26" x14ac:dyDescent="0.25">
      <c r="A1825" t="s">
        <v>3700</v>
      </c>
      <c r="B1825" t="s">
        <v>21</v>
      </c>
      <c r="C1825" t="s">
        <v>22</v>
      </c>
      <c r="D1825" t="s">
        <v>77</v>
      </c>
      <c r="E1825" s="1">
        <v>45424</v>
      </c>
      <c r="F1825" t="s">
        <v>3701</v>
      </c>
      <c r="G1825" s="1">
        <v>45295</v>
      </c>
      <c r="H1825" t="s">
        <v>58</v>
      </c>
      <c r="I1825" t="s">
        <v>26</v>
      </c>
      <c r="J1825" t="s">
        <v>67</v>
      </c>
      <c r="K1825">
        <v>2</v>
      </c>
      <c r="L1825" s="3">
        <f>Working_Data[[#This Row],[price2]]/Working_Data[[#This Row],[quantity]]</f>
        <v>174.33</v>
      </c>
      <c r="M1825" s="3">
        <v>348.66</v>
      </c>
      <c r="N1825" t="s">
        <v>50</v>
      </c>
      <c r="O1825">
        <v>31</v>
      </c>
      <c r="P1825" s="1">
        <v>45866</v>
      </c>
      <c r="Q1825">
        <v>41</v>
      </c>
      <c r="R1825" t="s">
        <v>43</v>
      </c>
      <c r="S1825">
        <v>5</v>
      </c>
      <c r="T1825" s="1">
        <v>45738</v>
      </c>
      <c r="U1825" t="s">
        <v>36</v>
      </c>
      <c r="V1825" t="str">
        <f>TEXT(WEEKDAY(Working_Data[[#This Row],[order_date]],1),"DDDD")</f>
        <v>Thursday</v>
      </c>
      <c r="W1825" t="str">
        <f>TEXT(Working_Data[[#This Row],[order_date]],"mmmm")</f>
        <v>January</v>
      </c>
      <c r="X1825" s="7">
        <f>Working_Data[[#This Row],[last_order_date]]-Working_Data[[#This Row],[signup_date]]</f>
        <v>442</v>
      </c>
      <c r="Y1825" s="7">
        <f>IF(Working_Data[[#This Row],[churned]]="Active",1,0)</f>
        <v>0</v>
      </c>
      <c r="Z1825" s="7">
        <f>YEAR(Working_Data[[#This Row],[order_date]])</f>
        <v>2024</v>
      </c>
    </row>
    <row r="1826" spans="1:26" x14ac:dyDescent="0.25">
      <c r="A1826" t="s">
        <v>3702</v>
      </c>
      <c r="B1826" t="s">
        <v>38</v>
      </c>
      <c r="C1826" t="s">
        <v>39</v>
      </c>
      <c r="D1826" t="s">
        <v>32</v>
      </c>
      <c r="E1826" s="1">
        <v>45183</v>
      </c>
      <c r="F1826" t="s">
        <v>3703</v>
      </c>
      <c r="G1826" s="1">
        <v>45295</v>
      </c>
      <c r="H1826" t="s">
        <v>25</v>
      </c>
      <c r="I1826" t="s">
        <v>54</v>
      </c>
      <c r="J1826" t="s">
        <v>27</v>
      </c>
      <c r="K1826">
        <v>4</v>
      </c>
      <c r="L1826" s="3">
        <f>Working_Data[[#This Row],[price2]]/Working_Data[[#This Row],[quantity]]</f>
        <v>334.98250000000002</v>
      </c>
      <c r="M1826" s="3">
        <v>1339.93</v>
      </c>
      <c r="N1826" t="s">
        <v>35</v>
      </c>
      <c r="O1826">
        <v>19</v>
      </c>
      <c r="P1826" s="1">
        <v>45908</v>
      </c>
      <c r="Q1826">
        <v>77</v>
      </c>
      <c r="R1826" t="s">
        <v>43</v>
      </c>
      <c r="S1826">
        <v>3</v>
      </c>
      <c r="T1826" s="1">
        <v>45303</v>
      </c>
      <c r="U1826" t="s">
        <v>36</v>
      </c>
      <c r="V1826" t="str">
        <f>TEXT(WEEKDAY(Working_Data[[#This Row],[order_date]],1),"DDDD")</f>
        <v>Thursday</v>
      </c>
      <c r="W1826" t="str">
        <f>TEXT(Working_Data[[#This Row],[order_date]],"mmmm")</f>
        <v>January</v>
      </c>
      <c r="X1826" s="7">
        <f>Working_Data[[#This Row],[last_order_date]]-Working_Data[[#This Row],[signup_date]]</f>
        <v>725</v>
      </c>
      <c r="Y1826" s="7">
        <f>IF(Working_Data[[#This Row],[churned]]="Active",1,0)</f>
        <v>0</v>
      </c>
      <c r="Z1826" s="7">
        <f>YEAR(Working_Data[[#This Row],[order_date]])</f>
        <v>2024</v>
      </c>
    </row>
    <row r="1827" spans="1:26" x14ac:dyDescent="0.25">
      <c r="A1827" t="s">
        <v>3704</v>
      </c>
      <c r="B1827" t="s">
        <v>45</v>
      </c>
      <c r="C1827" t="s">
        <v>22</v>
      </c>
      <c r="D1827" t="s">
        <v>23</v>
      </c>
      <c r="E1827" s="1">
        <v>45184</v>
      </c>
      <c r="F1827" t="s">
        <v>3705</v>
      </c>
      <c r="G1827" s="1">
        <v>45295</v>
      </c>
      <c r="H1827" t="s">
        <v>58</v>
      </c>
      <c r="I1827" t="s">
        <v>54</v>
      </c>
      <c r="J1827" t="s">
        <v>27</v>
      </c>
      <c r="K1827">
        <v>3</v>
      </c>
      <c r="L1827" s="3">
        <f>Working_Data[[#This Row],[price2]]/Working_Data[[#This Row],[quantity]]</f>
        <v>249.32666666666668</v>
      </c>
      <c r="M1827" s="3">
        <v>747.98</v>
      </c>
      <c r="N1827" t="s">
        <v>35</v>
      </c>
      <c r="O1827">
        <v>36</v>
      </c>
      <c r="P1827" s="1">
        <v>45696</v>
      </c>
      <c r="Q1827">
        <v>408</v>
      </c>
      <c r="R1827" t="s">
        <v>29</v>
      </c>
      <c r="S1827">
        <v>1</v>
      </c>
      <c r="T1827" s="1">
        <v>45836</v>
      </c>
      <c r="U1827" t="s">
        <v>36</v>
      </c>
      <c r="V1827" t="str">
        <f>TEXT(WEEKDAY(Working_Data[[#This Row],[order_date]],1),"DDDD")</f>
        <v>Thursday</v>
      </c>
      <c r="W1827" t="str">
        <f>TEXT(Working_Data[[#This Row],[order_date]],"mmmm")</f>
        <v>January</v>
      </c>
      <c r="X1827" s="7">
        <f>Working_Data[[#This Row],[last_order_date]]-Working_Data[[#This Row],[signup_date]]</f>
        <v>512</v>
      </c>
      <c r="Y1827" s="7">
        <f>IF(Working_Data[[#This Row],[churned]]="Active",1,0)</f>
        <v>1</v>
      </c>
      <c r="Z1827" s="7">
        <f>YEAR(Working_Data[[#This Row],[order_date]])</f>
        <v>2024</v>
      </c>
    </row>
    <row r="1828" spans="1:26" x14ac:dyDescent="0.25">
      <c r="A1828" t="s">
        <v>3706</v>
      </c>
      <c r="B1828" t="s">
        <v>38</v>
      </c>
      <c r="C1828" t="s">
        <v>82</v>
      </c>
      <c r="D1828" t="s">
        <v>52</v>
      </c>
      <c r="E1828" s="1">
        <v>45801</v>
      </c>
      <c r="F1828" t="s">
        <v>3707</v>
      </c>
      <c r="G1828" s="1">
        <v>45295</v>
      </c>
      <c r="H1828" t="s">
        <v>47</v>
      </c>
      <c r="I1828" t="s">
        <v>26</v>
      </c>
      <c r="J1828" t="s">
        <v>27</v>
      </c>
      <c r="K1828">
        <v>5</v>
      </c>
      <c r="L1828" s="3">
        <f>Working_Data[[#This Row],[price2]]/Working_Data[[#This Row],[quantity]]</f>
        <v>49.007999999999996</v>
      </c>
      <c r="M1828" s="3">
        <v>245.04</v>
      </c>
      <c r="N1828" t="s">
        <v>28</v>
      </c>
      <c r="O1828">
        <v>5</v>
      </c>
      <c r="P1828" s="1">
        <v>45660</v>
      </c>
      <c r="Q1828">
        <v>246</v>
      </c>
      <c r="R1828" t="s">
        <v>29</v>
      </c>
      <c r="S1828">
        <v>2</v>
      </c>
      <c r="T1828" s="1">
        <v>45966</v>
      </c>
      <c r="U1828" t="s">
        <v>30</v>
      </c>
      <c r="V1828" t="str">
        <f>TEXT(WEEKDAY(Working_Data[[#This Row],[order_date]],1),"DDDD")</f>
        <v>Thursday</v>
      </c>
      <c r="W1828" t="str">
        <f>TEXT(Working_Data[[#This Row],[order_date]],"mmmm")</f>
        <v>January</v>
      </c>
      <c r="X1828" s="7">
        <f>Working_Data[[#This Row],[last_order_date]]-Working_Data[[#This Row],[signup_date]]</f>
        <v>-141</v>
      </c>
      <c r="Y1828" s="7">
        <f>IF(Working_Data[[#This Row],[churned]]="Active",1,0)</f>
        <v>1</v>
      </c>
      <c r="Z1828" s="7">
        <f>YEAR(Working_Data[[#This Row],[order_date]])</f>
        <v>2024</v>
      </c>
    </row>
    <row r="1829" spans="1:26" x14ac:dyDescent="0.25">
      <c r="A1829" t="s">
        <v>3708</v>
      </c>
      <c r="B1829" t="s">
        <v>38</v>
      </c>
      <c r="C1829" t="s">
        <v>22</v>
      </c>
      <c r="D1829" t="s">
        <v>23</v>
      </c>
      <c r="E1829" s="1">
        <v>45296</v>
      </c>
      <c r="F1829" t="s">
        <v>3709</v>
      </c>
      <c r="G1829" s="1">
        <v>45295</v>
      </c>
      <c r="H1829" t="s">
        <v>34</v>
      </c>
      <c r="I1829" t="s">
        <v>48</v>
      </c>
      <c r="J1829" t="s">
        <v>49</v>
      </c>
      <c r="K1829">
        <v>3</v>
      </c>
      <c r="L1829" s="3">
        <f>Working_Data[[#This Row],[price2]]/Working_Data[[#This Row],[quantity]]</f>
        <v>369.09333333333331</v>
      </c>
      <c r="M1829" s="3">
        <v>1107.28</v>
      </c>
      <c r="N1829" t="s">
        <v>28</v>
      </c>
      <c r="O1829">
        <v>28</v>
      </c>
      <c r="P1829" s="1">
        <v>45856</v>
      </c>
      <c r="Q1829">
        <v>185</v>
      </c>
      <c r="R1829" t="s">
        <v>29</v>
      </c>
      <c r="S1829">
        <v>4</v>
      </c>
      <c r="T1829" s="1">
        <v>45702</v>
      </c>
      <c r="U1829" t="s">
        <v>30</v>
      </c>
      <c r="V1829" t="str">
        <f>TEXT(WEEKDAY(Working_Data[[#This Row],[order_date]],1),"DDDD")</f>
        <v>Thursday</v>
      </c>
      <c r="W1829" t="str">
        <f>TEXT(Working_Data[[#This Row],[order_date]],"mmmm")</f>
        <v>January</v>
      </c>
      <c r="X1829" s="7">
        <f>Working_Data[[#This Row],[last_order_date]]-Working_Data[[#This Row],[signup_date]]</f>
        <v>560</v>
      </c>
      <c r="Y1829" s="7">
        <f>IF(Working_Data[[#This Row],[churned]]="Active",1,0)</f>
        <v>1</v>
      </c>
      <c r="Z1829" s="7">
        <f>YEAR(Working_Data[[#This Row],[order_date]])</f>
        <v>2024</v>
      </c>
    </row>
    <row r="1830" spans="1:26" x14ac:dyDescent="0.25">
      <c r="A1830" t="s">
        <v>3710</v>
      </c>
      <c r="B1830" t="s">
        <v>45</v>
      </c>
      <c r="C1830" t="s">
        <v>82</v>
      </c>
      <c r="D1830" t="s">
        <v>23</v>
      </c>
      <c r="E1830" s="1">
        <v>45383</v>
      </c>
      <c r="F1830" t="s">
        <v>3711</v>
      </c>
      <c r="G1830" s="1">
        <v>45295</v>
      </c>
      <c r="H1830" t="s">
        <v>34</v>
      </c>
      <c r="I1830" t="s">
        <v>26</v>
      </c>
      <c r="J1830" t="s">
        <v>27</v>
      </c>
      <c r="K1830">
        <v>3</v>
      </c>
      <c r="L1830" s="3">
        <f>Working_Data[[#This Row],[price2]]/Working_Data[[#This Row],[quantity]]</f>
        <v>54.699999999999996</v>
      </c>
      <c r="M1830" s="3">
        <v>164.1</v>
      </c>
      <c r="N1830" t="s">
        <v>50</v>
      </c>
      <c r="O1830">
        <v>5</v>
      </c>
      <c r="P1830" s="1">
        <v>45938</v>
      </c>
      <c r="Q1830">
        <v>126</v>
      </c>
      <c r="R1830" t="s">
        <v>29</v>
      </c>
      <c r="S1830">
        <v>5</v>
      </c>
      <c r="T1830" s="1">
        <v>45932</v>
      </c>
      <c r="U1830" t="s">
        <v>60</v>
      </c>
      <c r="V1830" t="str">
        <f>TEXT(WEEKDAY(Working_Data[[#This Row],[order_date]],1),"DDDD")</f>
        <v>Thursday</v>
      </c>
      <c r="W1830" t="str">
        <f>TEXT(Working_Data[[#This Row],[order_date]],"mmmm")</f>
        <v>January</v>
      </c>
      <c r="X1830" s="7">
        <f>Working_Data[[#This Row],[last_order_date]]-Working_Data[[#This Row],[signup_date]]</f>
        <v>555</v>
      </c>
      <c r="Y1830" s="7">
        <f>IF(Working_Data[[#This Row],[churned]]="Active",1,0)</f>
        <v>1</v>
      </c>
      <c r="Z1830" s="7">
        <f>YEAR(Working_Data[[#This Row],[order_date]])</f>
        <v>2024</v>
      </c>
    </row>
    <row r="1831" spans="1:26" x14ac:dyDescent="0.25">
      <c r="A1831" t="s">
        <v>3712</v>
      </c>
      <c r="B1831" t="s">
        <v>45</v>
      </c>
      <c r="C1831" t="s">
        <v>22</v>
      </c>
      <c r="D1831" t="s">
        <v>52</v>
      </c>
      <c r="E1831" s="1">
        <v>45282</v>
      </c>
      <c r="F1831" t="s">
        <v>3713</v>
      </c>
      <c r="G1831" s="1">
        <v>45295</v>
      </c>
      <c r="H1831" t="s">
        <v>25</v>
      </c>
      <c r="I1831" t="s">
        <v>48</v>
      </c>
      <c r="J1831" t="s">
        <v>64</v>
      </c>
      <c r="K1831">
        <v>1</v>
      </c>
      <c r="L1831" s="3">
        <f>Working_Data[[#This Row],[price2]]/Working_Data[[#This Row],[quantity]]</f>
        <v>400.61</v>
      </c>
      <c r="M1831" s="3">
        <v>400.61</v>
      </c>
      <c r="N1831" t="s">
        <v>50</v>
      </c>
      <c r="O1831">
        <v>29</v>
      </c>
      <c r="P1831" s="1">
        <v>45967</v>
      </c>
      <c r="Q1831">
        <v>206</v>
      </c>
      <c r="R1831" t="s">
        <v>29</v>
      </c>
      <c r="S1831">
        <v>3</v>
      </c>
      <c r="T1831" s="1">
        <v>45798</v>
      </c>
      <c r="U1831" t="s">
        <v>30</v>
      </c>
      <c r="V1831" t="str">
        <f>TEXT(WEEKDAY(Working_Data[[#This Row],[order_date]],1),"DDDD")</f>
        <v>Thursday</v>
      </c>
      <c r="W1831" t="str">
        <f>TEXT(Working_Data[[#This Row],[order_date]],"mmmm")</f>
        <v>January</v>
      </c>
      <c r="X1831" s="7">
        <f>Working_Data[[#This Row],[last_order_date]]-Working_Data[[#This Row],[signup_date]]</f>
        <v>685</v>
      </c>
      <c r="Y1831" s="7">
        <f>IF(Working_Data[[#This Row],[churned]]="Active",1,0)</f>
        <v>1</v>
      </c>
      <c r="Z1831" s="7">
        <f>YEAR(Working_Data[[#This Row],[order_date]])</f>
        <v>2024</v>
      </c>
    </row>
    <row r="1832" spans="1:26" x14ac:dyDescent="0.25">
      <c r="A1832" t="s">
        <v>3714</v>
      </c>
      <c r="B1832" t="s">
        <v>21</v>
      </c>
      <c r="C1832" t="s">
        <v>22</v>
      </c>
      <c r="D1832" t="s">
        <v>56</v>
      </c>
      <c r="E1832" s="1">
        <v>45605</v>
      </c>
      <c r="F1832" t="s">
        <v>3715</v>
      </c>
      <c r="G1832" s="1">
        <v>45326</v>
      </c>
      <c r="H1832" t="s">
        <v>34</v>
      </c>
      <c r="I1832" t="s">
        <v>26</v>
      </c>
      <c r="J1832" t="s">
        <v>49</v>
      </c>
      <c r="K1832">
        <v>3</v>
      </c>
      <c r="L1832" s="3">
        <f>Working_Data[[#This Row],[price2]]/Working_Data[[#This Row],[quantity]]</f>
        <v>154.76333333333335</v>
      </c>
      <c r="M1832" s="3">
        <v>464.29</v>
      </c>
      <c r="N1832" t="s">
        <v>28</v>
      </c>
      <c r="O1832">
        <v>34</v>
      </c>
      <c r="P1832" s="1">
        <v>45677</v>
      </c>
      <c r="Q1832">
        <v>124</v>
      </c>
      <c r="R1832" t="s">
        <v>43</v>
      </c>
      <c r="S1832">
        <v>5</v>
      </c>
      <c r="T1832" s="1">
        <v>45937</v>
      </c>
      <c r="U1832" t="s">
        <v>60</v>
      </c>
      <c r="V1832" t="str">
        <f>TEXT(WEEKDAY(Working_Data[[#This Row],[order_date]],1),"DDDD")</f>
        <v>Sunday</v>
      </c>
      <c r="W1832" t="str">
        <f>TEXT(Working_Data[[#This Row],[order_date]],"mmmm")</f>
        <v>February</v>
      </c>
      <c r="X1832" s="7">
        <f>Working_Data[[#This Row],[last_order_date]]-Working_Data[[#This Row],[signup_date]]</f>
        <v>72</v>
      </c>
      <c r="Y1832" s="7">
        <f>IF(Working_Data[[#This Row],[churned]]="Active",1,0)</f>
        <v>0</v>
      </c>
      <c r="Z1832" s="7">
        <f>YEAR(Working_Data[[#This Row],[order_date]])</f>
        <v>2024</v>
      </c>
    </row>
    <row r="1833" spans="1:26" x14ac:dyDescent="0.25">
      <c r="A1833" t="s">
        <v>3716</v>
      </c>
      <c r="B1833" t="s">
        <v>45</v>
      </c>
      <c r="C1833" t="s">
        <v>22</v>
      </c>
      <c r="D1833" t="s">
        <v>23</v>
      </c>
      <c r="E1833" s="1">
        <v>45449</v>
      </c>
      <c r="F1833" t="s">
        <v>3717</v>
      </c>
      <c r="G1833" s="1">
        <v>45326</v>
      </c>
      <c r="H1833" t="s">
        <v>41</v>
      </c>
      <c r="I1833" t="s">
        <v>42</v>
      </c>
      <c r="J1833" t="s">
        <v>64</v>
      </c>
      <c r="K1833">
        <v>4</v>
      </c>
      <c r="L1833" s="3">
        <f>Working_Data[[#This Row],[price2]]/Working_Data[[#This Row],[quantity]]</f>
        <v>246.83500000000001</v>
      </c>
      <c r="M1833" s="3">
        <v>987.34</v>
      </c>
      <c r="N1833" t="s">
        <v>35</v>
      </c>
      <c r="O1833">
        <v>14</v>
      </c>
      <c r="P1833" s="1">
        <v>45706</v>
      </c>
      <c r="Q1833">
        <v>310</v>
      </c>
      <c r="R1833" t="s">
        <v>29</v>
      </c>
      <c r="S1833">
        <v>4</v>
      </c>
      <c r="T1833" s="1">
        <v>45793</v>
      </c>
      <c r="U1833" t="s">
        <v>36</v>
      </c>
      <c r="V1833" t="str">
        <f>TEXT(WEEKDAY(Working_Data[[#This Row],[order_date]],1),"DDDD")</f>
        <v>Sunday</v>
      </c>
      <c r="W1833" t="str">
        <f>TEXT(Working_Data[[#This Row],[order_date]],"mmmm")</f>
        <v>February</v>
      </c>
      <c r="X1833" s="7">
        <f>Working_Data[[#This Row],[last_order_date]]-Working_Data[[#This Row],[signup_date]]</f>
        <v>257</v>
      </c>
      <c r="Y1833" s="7">
        <f>IF(Working_Data[[#This Row],[churned]]="Active",1,0)</f>
        <v>1</v>
      </c>
      <c r="Z1833" s="7">
        <f>YEAR(Working_Data[[#This Row],[order_date]])</f>
        <v>2024</v>
      </c>
    </row>
    <row r="1834" spans="1:26" x14ac:dyDescent="0.25">
      <c r="A1834" t="s">
        <v>3718</v>
      </c>
      <c r="B1834" t="s">
        <v>38</v>
      </c>
      <c r="C1834" t="s">
        <v>82</v>
      </c>
      <c r="D1834" t="s">
        <v>23</v>
      </c>
      <c r="E1834" s="1">
        <v>45999</v>
      </c>
      <c r="F1834" t="s">
        <v>3719</v>
      </c>
      <c r="G1834" s="1">
        <v>45326</v>
      </c>
      <c r="H1834" t="s">
        <v>47</v>
      </c>
      <c r="I1834" t="s">
        <v>63</v>
      </c>
      <c r="J1834" t="s">
        <v>64</v>
      </c>
      <c r="K1834">
        <v>2</v>
      </c>
      <c r="L1834" s="3">
        <f>Working_Data[[#This Row],[price2]]/Working_Data[[#This Row],[quantity]]</f>
        <v>735.21500000000003</v>
      </c>
      <c r="M1834" s="3">
        <v>1470.43</v>
      </c>
      <c r="N1834" t="s">
        <v>50</v>
      </c>
      <c r="O1834">
        <v>13</v>
      </c>
      <c r="P1834" s="1">
        <v>45800</v>
      </c>
      <c r="Q1834">
        <v>188</v>
      </c>
      <c r="R1834" t="s">
        <v>43</v>
      </c>
      <c r="S1834">
        <v>4</v>
      </c>
      <c r="T1834" s="1">
        <v>45525</v>
      </c>
      <c r="U1834" t="s">
        <v>36</v>
      </c>
      <c r="V1834" t="str">
        <f>TEXT(WEEKDAY(Working_Data[[#This Row],[order_date]],1),"DDDD")</f>
        <v>Sunday</v>
      </c>
      <c r="W1834" t="str">
        <f>TEXT(Working_Data[[#This Row],[order_date]],"mmmm")</f>
        <v>February</v>
      </c>
      <c r="X1834" s="7">
        <f>Working_Data[[#This Row],[last_order_date]]-Working_Data[[#This Row],[signup_date]]</f>
        <v>-199</v>
      </c>
      <c r="Y1834" s="7">
        <f>IF(Working_Data[[#This Row],[churned]]="Active",1,0)</f>
        <v>0</v>
      </c>
      <c r="Z1834" s="7">
        <f>YEAR(Working_Data[[#This Row],[order_date]])</f>
        <v>2024</v>
      </c>
    </row>
    <row r="1835" spans="1:26" x14ac:dyDescent="0.25">
      <c r="A1835" t="s">
        <v>3720</v>
      </c>
      <c r="B1835" t="s">
        <v>21</v>
      </c>
      <c r="C1835" t="s">
        <v>22</v>
      </c>
      <c r="D1835" t="s">
        <v>77</v>
      </c>
      <c r="E1835" s="1">
        <v>45519</v>
      </c>
      <c r="F1835" t="s">
        <v>3721</v>
      </c>
      <c r="G1835" s="1">
        <v>45355</v>
      </c>
      <c r="H1835" t="s">
        <v>41</v>
      </c>
      <c r="I1835" t="s">
        <v>54</v>
      </c>
      <c r="J1835" t="s">
        <v>64</v>
      </c>
      <c r="K1835">
        <v>2</v>
      </c>
      <c r="L1835" s="3">
        <f>Working_Data[[#This Row],[price2]]/Working_Data[[#This Row],[quantity]]</f>
        <v>198.155</v>
      </c>
      <c r="M1835" s="3">
        <v>396.31</v>
      </c>
      <c r="N1835" t="s">
        <v>50</v>
      </c>
      <c r="O1835">
        <v>26</v>
      </c>
      <c r="P1835" s="1">
        <v>45664</v>
      </c>
      <c r="Q1835">
        <v>15</v>
      </c>
      <c r="R1835" t="s">
        <v>43</v>
      </c>
      <c r="S1835">
        <v>1</v>
      </c>
      <c r="T1835" s="1">
        <v>45750</v>
      </c>
      <c r="U1835" t="s">
        <v>60</v>
      </c>
      <c r="V1835" t="str">
        <f>TEXT(WEEKDAY(Working_Data[[#This Row],[order_date]],1),"DDDD")</f>
        <v>Monday</v>
      </c>
      <c r="W1835" t="str">
        <f>TEXT(Working_Data[[#This Row],[order_date]],"mmmm")</f>
        <v>March</v>
      </c>
      <c r="X1835" s="7">
        <f>Working_Data[[#This Row],[last_order_date]]-Working_Data[[#This Row],[signup_date]]</f>
        <v>145</v>
      </c>
      <c r="Y1835" s="7">
        <f>IF(Working_Data[[#This Row],[churned]]="Active",1,0)</f>
        <v>0</v>
      </c>
      <c r="Z1835" s="7">
        <f>YEAR(Working_Data[[#This Row],[order_date]])</f>
        <v>2024</v>
      </c>
    </row>
    <row r="1836" spans="1:26" x14ac:dyDescent="0.25">
      <c r="A1836" t="s">
        <v>3722</v>
      </c>
      <c r="B1836" t="s">
        <v>45</v>
      </c>
      <c r="C1836" t="s">
        <v>39</v>
      </c>
      <c r="D1836" t="s">
        <v>23</v>
      </c>
      <c r="E1836" s="1">
        <v>45871</v>
      </c>
      <c r="F1836" t="s">
        <v>3723</v>
      </c>
      <c r="G1836" s="1">
        <v>45355</v>
      </c>
      <c r="H1836" t="s">
        <v>58</v>
      </c>
      <c r="I1836" t="s">
        <v>48</v>
      </c>
      <c r="J1836" t="s">
        <v>59</v>
      </c>
      <c r="K1836">
        <v>1</v>
      </c>
      <c r="L1836" s="3">
        <f>Working_Data[[#This Row],[price2]]/Working_Data[[#This Row],[quantity]]</f>
        <v>443.64</v>
      </c>
      <c r="M1836" s="3">
        <v>443.64</v>
      </c>
      <c r="N1836" t="s">
        <v>50</v>
      </c>
      <c r="O1836">
        <v>49</v>
      </c>
      <c r="P1836" s="1">
        <v>45783</v>
      </c>
      <c r="Q1836">
        <v>387</v>
      </c>
      <c r="R1836" t="s">
        <v>43</v>
      </c>
      <c r="S1836">
        <v>2</v>
      </c>
      <c r="T1836" s="1">
        <v>45784</v>
      </c>
      <c r="U1836" t="s">
        <v>36</v>
      </c>
      <c r="V1836" t="str">
        <f>TEXT(WEEKDAY(Working_Data[[#This Row],[order_date]],1),"DDDD")</f>
        <v>Monday</v>
      </c>
      <c r="W1836" t="str">
        <f>TEXT(Working_Data[[#This Row],[order_date]],"mmmm")</f>
        <v>March</v>
      </c>
      <c r="X1836" s="7">
        <f>Working_Data[[#This Row],[last_order_date]]-Working_Data[[#This Row],[signup_date]]</f>
        <v>-88</v>
      </c>
      <c r="Y1836" s="7">
        <f>IF(Working_Data[[#This Row],[churned]]="Active",1,0)</f>
        <v>0</v>
      </c>
      <c r="Z1836" s="7">
        <f>YEAR(Working_Data[[#This Row],[order_date]])</f>
        <v>2024</v>
      </c>
    </row>
    <row r="1837" spans="1:26" x14ac:dyDescent="0.25">
      <c r="A1837" t="s">
        <v>3724</v>
      </c>
      <c r="B1837" t="s">
        <v>38</v>
      </c>
      <c r="C1837" t="s">
        <v>82</v>
      </c>
      <c r="D1837" t="s">
        <v>56</v>
      </c>
      <c r="E1837" s="1">
        <v>45559</v>
      </c>
      <c r="F1837" t="s">
        <v>3725</v>
      </c>
      <c r="G1837" s="1">
        <v>45355</v>
      </c>
      <c r="H1837" t="s">
        <v>47</v>
      </c>
      <c r="I1837" t="s">
        <v>42</v>
      </c>
      <c r="J1837" t="s">
        <v>59</v>
      </c>
      <c r="K1837">
        <v>2</v>
      </c>
      <c r="L1837" s="3">
        <f>Working_Data[[#This Row],[price2]]/Working_Data[[#This Row],[quantity]]</f>
        <v>731.94500000000005</v>
      </c>
      <c r="M1837" s="3">
        <v>1463.89</v>
      </c>
      <c r="N1837" t="s">
        <v>50</v>
      </c>
      <c r="O1837">
        <v>3</v>
      </c>
      <c r="P1837" s="1">
        <v>45772</v>
      </c>
      <c r="Q1837">
        <v>305</v>
      </c>
      <c r="R1837" t="s">
        <v>43</v>
      </c>
      <c r="S1837">
        <v>5</v>
      </c>
      <c r="T1837" s="1">
        <v>45625</v>
      </c>
      <c r="U1837" t="s">
        <v>30</v>
      </c>
      <c r="V1837" t="str">
        <f>TEXT(WEEKDAY(Working_Data[[#This Row],[order_date]],1),"DDDD")</f>
        <v>Monday</v>
      </c>
      <c r="W1837" t="str">
        <f>TEXT(Working_Data[[#This Row],[order_date]],"mmmm")</f>
        <v>March</v>
      </c>
      <c r="X1837" s="7">
        <f>Working_Data[[#This Row],[last_order_date]]-Working_Data[[#This Row],[signup_date]]</f>
        <v>213</v>
      </c>
      <c r="Y1837" s="7">
        <f>IF(Working_Data[[#This Row],[churned]]="Active",1,0)</f>
        <v>0</v>
      </c>
      <c r="Z1837" s="7">
        <f>YEAR(Working_Data[[#This Row],[order_date]])</f>
        <v>2024</v>
      </c>
    </row>
    <row r="1838" spans="1:26" x14ac:dyDescent="0.25">
      <c r="A1838" t="s">
        <v>3726</v>
      </c>
      <c r="B1838" t="s">
        <v>45</v>
      </c>
      <c r="C1838" t="s">
        <v>39</v>
      </c>
      <c r="D1838" t="s">
        <v>23</v>
      </c>
      <c r="E1838" s="1">
        <v>45220</v>
      </c>
      <c r="F1838" t="s">
        <v>3727</v>
      </c>
      <c r="G1838" s="1">
        <v>45355</v>
      </c>
      <c r="H1838" t="s">
        <v>47</v>
      </c>
      <c r="I1838" t="s">
        <v>48</v>
      </c>
      <c r="J1838" t="s">
        <v>49</v>
      </c>
      <c r="K1838">
        <v>2</v>
      </c>
      <c r="L1838" s="3">
        <f>Working_Data[[#This Row],[price2]]/Working_Data[[#This Row],[quantity]]</f>
        <v>508.30500000000001</v>
      </c>
      <c r="M1838" s="3">
        <v>1016.61</v>
      </c>
      <c r="N1838" t="s">
        <v>50</v>
      </c>
      <c r="O1838">
        <v>34</v>
      </c>
      <c r="P1838" s="1">
        <v>45830</v>
      </c>
      <c r="Q1838">
        <v>367</v>
      </c>
      <c r="R1838" t="s">
        <v>29</v>
      </c>
      <c r="S1838">
        <v>2</v>
      </c>
      <c r="T1838" s="1">
        <v>45642</v>
      </c>
      <c r="U1838" t="s">
        <v>30</v>
      </c>
      <c r="V1838" t="str">
        <f>TEXT(WEEKDAY(Working_Data[[#This Row],[order_date]],1),"DDDD")</f>
        <v>Monday</v>
      </c>
      <c r="W1838" t="str">
        <f>TEXT(Working_Data[[#This Row],[order_date]],"mmmm")</f>
        <v>March</v>
      </c>
      <c r="X1838" s="7">
        <f>Working_Data[[#This Row],[last_order_date]]-Working_Data[[#This Row],[signup_date]]</f>
        <v>610</v>
      </c>
      <c r="Y1838" s="7">
        <f>IF(Working_Data[[#This Row],[churned]]="Active",1,0)</f>
        <v>1</v>
      </c>
      <c r="Z1838" s="7">
        <f>YEAR(Working_Data[[#This Row],[order_date]])</f>
        <v>2024</v>
      </c>
    </row>
    <row r="1839" spans="1:26" x14ac:dyDescent="0.25">
      <c r="A1839" t="s">
        <v>3728</v>
      </c>
      <c r="B1839" t="s">
        <v>45</v>
      </c>
      <c r="C1839" t="s">
        <v>39</v>
      </c>
      <c r="D1839" t="s">
        <v>23</v>
      </c>
      <c r="E1839" s="1">
        <v>45753</v>
      </c>
      <c r="F1839" t="s">
        <v>3729</v>
      </c>
      <c r="G1839" s="1">
        <v>45355</v>
      </c>
      <c r="H1839" t="s">
        <v>58</v>
      </c>
      <c r="I1839" t="s">
        <v>54</v>
      </c>
      <c r="J1839" t="s">
        <v>59</v>
      </c>
      <c r="K1839">
        <v>1</v>
      </c>
      <c r="L1839" s="3">
        <f>Working_Data[[#This Row],[price2]]/Working_Data[[#This Row],[quantity]]</f>
        <v>1295.96</v>
      </c>
      <c r="M1839" s="3">
        <v>1295.96</v>
      </c>
      <c r="N1839" t="s">
        <v>28</v>
      </c>
      <c r="O1839">
        <v>29</v>
      </c>
      <c r="P1839" s="1">
        <v>45835</v>
      </c>
      <c r="Q1839">
        <v>161</v>
      </c>
      <c r="R1839" t="s">
        <v>43</v>
      </c>
      <c r="S1839">
        <v>2</v>
      </c>
      <c r="T1839" s="1">
        <v>45558</v>
      </c>
      <c r="U1839" t="s">
        <v>30</v>
      </c>
      <c r="V1839" t="str">
        <f>TEXT(WEEKDAY(Working_Data[[#This Row],[order_date]],1),"DDDD")</f>
        <v>Monday</v>
      </c>
      <c r="W1839" t="str">
        <f>TEXT(Working_Data[[#This Row],[order_date]],"mmmm")</f>
        <v>March</v>
      </c>
      <c r="X1839" s="7">
        <f>Working_Data[[#This Row],[last_order_date]]-Working_Data[[#This Row],[signup_date]]</f>
        <v>82</v>
      </c>
      <c r="Y1839" s="7">
        <f>IF(Working_Data[[#This Row],[churned]]="Active",1,0)</f>
        <v>0</v>
      </c>
      <c r="Z1839" s="7">
        <f>YEAR(Working_Data[[#This Row],[order_date]])</f>
        <v>2024</v>
      </c>
    </row>
    <row r="1840" spans="1:26" x14ac:dyDescent="0.25">
      <c r="A1840" t="s">
        <v>3730</v>
      </c>
      <c r="B1840" t="s">
        <v>21</v>
      </c>
      <c r="C1840" t="s">
        <v>22</v>
      </c>
      <c r="D1840" t="s">
        <v>23</v>
      </c>
      <c r="E1840" s="1">
        <v>45290</v>
      </c>
      <c r="F1840" t="s">
        <v>3731</v>
      </c>
      <c r="G1840" s="1">
        <v>45355</v>
      </c>
      <c r="H1840" t="s">
        <v>25</v>
      </c>
      <c r="I1840" t="s">
        <v>63</v>
      </c>
      <c r="J1840" t="s">
        <v>59</v>
      </c>
      <c r="K1840">
        <v>4</v>
      </c>
      <c r="L1840" s="3">
        <f>Working_Data[[#This Row],[price2]]/Working_Data[[#This Row],[quantity]]</f>
        <v>278.56</v>
      </c>
      <c r="M1840" s="3">
        <v>1114.24</v>
      </c>
      <c r="N1840" t="s">
        <v>28</v>
      </c>
      <c r="O1840">
        <v>42</v>
      </c>
      <c r="P1840" s="1">
        <v>45996</v>
      </c>
      <c r="Q1840">
        <v>97</v>
      </c>
      <c r="R1840" t="s">
        <v>43</v>
      </c>
      <c r="S1840">
        <v>3</v>
      </c>
      <c r="T1840" s="1">
        <v>45824</v>
      </c>
      <c r="U1840" t="s">
        <v>60</v>
      </c>
      <c r="V1840" t="str">
        <f>TEXT(WEEKDAY(Working_Data[[#This Row],[order_date]],1),"DDDD")</f>
        <v>Monday</v>
      </c>
      <c r="W1840" t="str">
        <f>TEXT(Working_Data[[#This Row],[order_date]],"mmmm")</f>
        <v>March</v>
      </c>
      <c r="X1840" s="7">
        <f>Working_Data[[#This Row],[last_order_date]]-Working_Data[[#This Row],[signup_date]]</f>
        <v>706</v>
      </c>
      <c r="Y1840" s="7">
        <f>IF(Working_Data[[#This Row],[churned]]="Active",1,0)</f>
        <v>0</v>
      </c>
      <c r="Z1840" s="7">
        <f>YEAR(Working_Data[[#This Row],[order_date]])</f>
        <v>2024</v>
      </c>
    </row>
    <row r="1841" spans="1:26" x14ac:dyDescent="0.25">
      <c r="A1841" t="s">
        <v>3732</v>
      </c>
      <c r="B1841" t="s">
        <v>21</v>
      </c>
      <c r="C1841" t="s">
        <v>39</v>
      </c>
      <c r="D1841" t="s">
        <v>77</v>
      </c>
      <c r="E1841" s="1">
        <v>45270</v>
      </c>
      <c r="F1841" t="s">
        <v>3733</v>
      </c>
      <c r="G1841" s="1">
        <v>45386</v>
      </c>
      <c r="H1841" t="s">
        <v>47</v>
      </c>
      <c r="I1841" t="s">
        <v>48</v>
      </c>
      <c r="J1841" t="s">
        <v>67</v>
      </c>
      <c r="K1841">
        <v>5</v>
      </c>
      <c r="L1841" s="3">
        <f>Working_Data[[#This Row],[price2]]/Working_Data[[#This Row],[quantity]]</f>
        <v>295.50400000000002</v>
      </c>
      <c r="M1841" s="3">
        <v>1477.52</v>
      </c>
      <c r="N1841" t="s">
        <v>28</v>
      </c>
      <c r="O1841">
        <v>37</v>
      </c>
      <c r="P1841" s="1">
        <v>45710</v>
      </c>
      <c r="Q1841">
        <v>214</v>
      </c>
      <c r="R1841" t="s">
        <v>29</v>
      </c>
      <c r="S1841">
        <v>5</v>
      </c>
      <c r="T1841" s="1">
        <v>45646</v>
      </c>
      <c r="U1841" t="s">
        <v>60</v>
      </c>
      <c r="V1841" t="str">
        <f>TEXT(WEEKDAY(Working_Data[[#This Row],[order_date]],1),"DDDD")</f>
        <v>Thursday</v>
      </c>
      <c r="W1841" t="str">
        <f>TEXT(Working_Data[[#This Row],[order_date]],"mmmm")</f>
        <v>April</v>
      </c>
      <c r="X1841" s="7">
        <f>Working_Data[[#This Row],[last_order_date]]-Working_Data[[#This Row],[signup_date]]</f>
        <v>440</v>
      </c>
      <c r="Y1841" s="7">
        <f>IF(Working_Data[[#This Row],[churned]]="Active",1,0)</f>
        <v>1</v>
      </c>
      <c r="Z1841" s="7">
        <f>YEAR(Working_Data[[#This Row],[order_date]])</f>
        <v>2024</v>
      </c>
    </row>
    <row r="1842" spans="1:26" x14ac:dyDescent="0.25">
      <c r="A1842" t="s">
        <v>3734</v>
      </c>
      <c r="B1842" t="s">
        <v>21</v>
      </c>
      <c r="C1842" t="s">
        <v>82</v>
      </c>
      <c r="D1842" t="s">
        <v>77</v>
      </c>
      <c r="E1842" s="1">
        <v>45372</v>
      </c>
      <c r="F1842" t="s">
        <v>3735</v>
      </c>
      <c r="G1842" s="1">
        <v>45386</v>
      </c>
      <c r="H1842" t="s">
        <v>25</v>
      </c>
      <c r="I1842" t="s">
        <v>63</v>
      </c>
      <c r="J1842" t="s">
        <v>67</v>
      </c>
      <c r="K1842">
        <v>3</v>
      </c>
      <c r="L1842" s="3">
        <f>Working_Data[[#This Row],[price2]]/Working_Data[[#This Row],[quantity]]</f>
        <v>461.65666666666669</v>
      </c>
      <c r="M1842" s="3">
        <v>1384.97</v>
      </c>
      <c r="N1842" t="s">
        <v>28</v>
      </c>
      <c r="O1842">
        <v>6</v>
      </c>
      <c r="P1842" s="1">
        <v>45574</v>
      </c>
      <c r="Q1842">
        <v>109</v>
      </c>
      <c r="R1842" t="s">
        <v>29</v>
      </c>
      <c r="S1842">
        <v>5</v>
      </c>
      <c r="T1842" s="1">
        <v>45676</v>
      </c>
      <c r="U1842" t="s">
        <v>36</v>
      </c>
      <c r="V1842" t="str">
        <f>TEXT(WEEKDAY(Working_Data[[#This Row],[order_date]],1),"DDDD")</f>
        <v>Thursday</v>
      </c>
      <c r="W1842" t="str">
        <f>TEXT(Working_Data[[#This Row],[order_date]],"mmmm")</f>
        <v>April</v>
      </c>
      <c r="X1842" s="7">
        <f>Working_Data[[#This Row],[last_order_date]]-Working_Data[[#This Row],[signup_date]]</f>
        <v>202</v>
      </c>
      <c r="Y1842" s="7">
        <f>IF(Working_Data[[#This Row],[churned]]="Active",1,0)</f>
        <v>1</v>
      </c>
      <c r="Z1842" s="7">
        <f>YEAR(Working_Data[[#This Row],[order_date]])</f>
        <v>2024</v>
      </c>
    </row>
    <row r="1843" spans="1:26" x14ac:dyDescent="0.25">
      <c r="A1843" t="s">
        <v>3736</v>
      </c>
      <c r="B1843" t="s">
        <v>38</v>
      </c>
      <c r="C1843" t="s">
        <v>82</v>
      </c>
      <c r="D1843" t="s">
        <v>77</v>
      </c>
      <c r="E1843" s="1">
        <v>45704</v>
      </c>
      <c r="F1843" t="s">
        <v>3737</v>
      </c>
      <c r="G1843" s="1">
        <v>45386</v>
      </c>
      <c r="H1843" t="s">
        <v>47</v>
      </c>
      <c r="I1843" t="s">
        <v>42</v>
      </c>
      <c r="J1843" t="s">
        <v>64</v>
      </c>
      <c r="K1843">
        <v>2</v>
      </c>
      <c r="L1843" s="3">
        <f>Working_Data[[#This Row],[price2]]/Working_Data[[#This Row],[quantity]]</f>
        <v>394.57499999999999</v>
      </c>
      <c r="M1843" s="3">
        <v>789.15</v>
      </c>
      <c r="N1843" t="s">
        <v>35</v>
      </c>
      <c r="O1843">
        <v>26</v>
      </c>
      <c r="P1843" s="1">
        <v>45854</v>
      </c>
      <c r="Q1843">
        <v>314</v>
      </c>
      <c r="R1843" t="s">
        <v>29</v>
      </c>
      <c r="S1843">
        <v>2</v>
      </c>
      <c r="T1843" s="1">
        <v>45303</v>
      </c>
      <c r="U1843" t="s">
        <v>60</v>
      </c>
      <c r="V1843" t="str">
        <f>TEXT(WEEKDAY(Working_Data[[#This Row],[order_date]],1),"DDDD")</f>
        <v>Thursday</v>
      </c>
      <c r="W1843" t="str">
        <f>TEXT(Working_Data[[#This Row],[order_date]],"mmmm")</f>
        <v>April</v>
      </c>
      <c r="X1843" s="7">
        <f>Working_Data[[#This Row],[last_order_date]]-Working_Data[[#This Row],[signup_date]]</f>
        <v>150</v>
      </c>
      <c r="Y1843" s="7">
        <f>IF(Working_Data[[#This Row],[churned]]="Active",1,0)</f>
        <v>1</v>
      </c>
      <c r="Z1843" s="7">
        <f>YEAR(Working_Data[[#This Row],[order_date]])</f>
        <v>2024</v>
      </c>
    </row>
    <row r="1844" spans="1:26" x14ac:dyDescent="0.25">
      <c r="A1844" t="s">
        <v>3738</v>
      </c>
      <c r="B1844" t="s">
        <v>38</v>
      </c>
      <c r="C1844" t="s">
        <v>82</v>
      </c>
      <c r="D1844" t="s">
        <v>56</v>
      </c>
      <c r="E1844" s="1">
        <v>45180</v>
      </c>
      <c r="F1844" t="s">
        <v>3739</v>
      </c>
      <c r="G1844" s="1">
        <v>45386</v>
      </c>
      <c r="H1844" t="s">
        <v>34</v>
      </c>
      <c r="I1844" t="s">
        <v>42</v>
      </c>
      <c r="J1844" t="s">
        <v>49</v>
      </c>
      <c r="K1844">
        <v>3</v>
      </c>
      <c r="L1844" s="3">
        <f>Working_Data[[#This Row],[price2]]/Working_Data[[#This Row],[quantity]]</f>
        <v>245.41</v>
      </c>
      <c r="M1844" s="3">
        <v>736.23</v>
      </c>
      <c r="N1844" t="s">
        <v>28</v>
      </c>
      <c r="O1844">
        <v>16</v>
      </c>
      <c r="P1844" s="1">
        <v>45968</v>
      </c>
      <c r="Q1844">
        <v>55</v>
      </c>
      <c r="R1844" t="s">
        <v>43</v>
      </c>
      <c r="S1844">
        <v>3</v>
      </c>
      <c r="T1844" s="1">
        <v>45730</v>
      </c>
      <c r="U1844" t="s">
        <v>36</v>
      </c>
      <c r="V1844" t="str">
        <f>TEXT(WEEKDAY(Working_Data[[#This Row],[order_date]],1),"DDDD")</f>
        <v>Thursday</v>
      </c>
      <c r="W1844" t="str">
        <f>TEXT(Working_Data[[#This Row],[order_date]],"mmmm")</f>
        <v>April</v>
      </c>
      <c r="X1844" s="7">
        <f>Working_Data[[#This Row],[last_order_date]]-Working_Data[[#This Row],[signup_date]]</f>
        <v>788</v>
      </c>
      <c r="Y1844" s="7">
        <f>IF(Working_Data[[#This Row],[churned]]="Active",1,0)</f>
        <v>0</v>
      </c>
      <c r="Z1844" s="7">
        <f>YEAR(Working_Data[[#This Row],[order_date]])</f>
        <v>2024</v>
      </c>
    </row>
    <row r="1845" spans="1:26" x14ac:dyDescent="0.25">
      <c r="A1845" t="s">
        <v>3740</v>
      </c>
      <c r="B1845" t="s">
        <v>45</v>
      </c>
      <c r="C1845" t="s">
        <v>82</v>
      </c>
      <c r="D1845" t="s">
        <v>52</v>
      </c>
      <c r="E1845" s="1">
        <v>45616</v>
      </c>
      <c r="F1845" t="s">
        <v>3741</v>
      </c>
      <c r="G1845" s="1">
        <v>45386</v>
      </c>
      <c r="H1845" t="s">
        <v>41</v>
      </c>
      <c r="I1845" t="s">
        <v>63</v>
      </c>
      <c r="J1845" t="s">
        <v>27</v>
      </c>
      <c r="K1845">
        <v>5</v>
      </c>
      <c r="L1845" s="3">
        <f>Working_Data[[#This Row],[price2]]/Working_Data[[#This Row],[quantity]]</f>
        <v>233.38800000000001</v>
      </c>
      <c r="M1845" s="3">
        <v>1166.94</v>
      </c>
      <c r="N1845" t="s">
        <v>28</v>
      </c>
      <c r="O1845">
        <v>22</v>
      </c>
      <c r="P1845" s="1">
        <v>45552</v>
      </c>
      <c r="Q1845">
        <v>495</v>
      </c>
      <c r="R1845" t="s">
        <v>29</v>
      </c>
      <c r="S1845">
        <v>1</v>
      </c>
      <c r="T1845" s="1">
        <v>45638</v>
      </c>
      <c r="U1845" t="s">
        <v>60</v>
      </c>
      <c r="V1845" t="str">
        <f>TEXT(WEEKDAY(Working_Data[[#This Row],[order_date]],1),"DDDD")</f>
        <v>Thursday</v>
      </c>
      <c r="W1845" t="str">
        <f>TEXT(Working_Data[[#This Row],[order_date]],"mmmm")</f>
        <v>April</v>
      </c>
      <c r="X1845" s="7">
        <f>Working_Data[[#This Row],[last_order_date]]-Working_Data[[#This Row],[signup_date]]</f>
        <v>-64</v>
      </c>
      <c r="Y1845" s="7">
        <f>IF(Working_Data[[#This Row],[churned]]="Active",1,0)</f>
        <v>1</v>
      </c>
      <c r="Z1845" s="7">
        <f>YEAR(Working_Data[[#This Row],[order_date]])</f>
        <v>2024</v>
      </c>
    </row>
    <row r="1846" spans="1:26" x14ac:dyDescent="0.25">
      <c r="A1846" t="s">
        <v>3742</v>
      </c>
      <c r="B1846" t="s">
        <v>45</v>
      </c>
      <c r="C1846" t="s">
        <v>82</v>
      </c>
      <c r="D1846" t="s">
        <v>77</v>
      </c>
      <c r="E1846" s="1">
        <v>45673</v>
      </c>
      <c r="F1846" t="s">
        <v>3743</v>
      </c>
      <c r="G1846" s="1">
        <v>45386</v>
      </c>
      <c r="H1846" t="s">
        <v>41</v>
      </c>
      <c r="I1846" t="s">
        <v>26</v>
      </c>
      <c r="J1846" t="s">
        <v>67</v>
      </c>
      <c r="K1846">
        <v>2</v>
      </c>
      <c r="L1846" s="3">
        <f>Working_Data[[#This Row],[price2]]/Working_Data[[#This Row],[quantity]]</f>
        <v>386.08499999999998</v>
      </c>
      <c r="M1846" s="3">
        <v>772.17</v>
      </c>
      <c r="N1846" t="s">
        <v>50</v>
      </c>
      <c r="O1846">
        <v>25</v>
      </c>
      <c r="P1846" s="1">
        <v>45741</v>
      </c>
      <c r="Q1846">
        <v>387</v>
      </c>
      <c r="R1846" t="s">
        <v>29</v>
      </c>
      <c r="S1846">
        <v>1</v>
      </c>
      <c r="T1846" s="1">
        <v>45852</v>
      </c>
      <c r="U1846" t="s">
        <v>36</v>
      </c>
      <c r="V1846" t="str">
        <f>TEXT(WEEKDAY(Working_Data[[#This Row],[order_date]],1),"DDDD")</f>
        <v>Thursday</v>
      </c>
      <c r="W1846" t="str">
        <f>TEXT(Working_Data[[#This Row],[order_date]],"mmmm")</f>
        <v>April</v>
      </c>
      <c r="X1846" s="7">
        <f>Working_Data[[#This Row],[last_order_date]]-Working_Data[[#This Row],[signup_date]]</f>
        <v>68</v>
      </c>
      <c r="Y1846" s="7">
        <f>IF(Working_Data[[#This Row],[churned]]="Active",1,0)</f>
        <v>1</v>
      </c>
      <c r="Z1846" s="7">
        <f>YEAR(Working_Data[[#This Row],[order_date]])</f>
        <v>2024</v>
      </c>
    </row>
    <row r="1847" spans="1:26" x14ac:dyDescent="0.25">
      <c r="A1847" t="s">
        <v>3744</v>
      </c>
      <c r="B1847" t="s">
        <v>38</v>
      </c>
      <c r="C1847" t="s">
        <v>82</v>
      </c>
      <c r="D1847" t="s">
        <v>32</v>
      </c>
      <c r="E1847" s="1">
        <v>45931</v>
      </c>
      <c r="F1847" t="s">
        <v>3745</v>
      </c>
      <c r="G1847" s="1">
        <v>45386</v>
      </c>
      <c r="H1847" t="s">
        <v>47</v>
      </c>
      <c r="I1847" t="s">
        <v>48</v>
      </c>
      <c r="J1847" t="s">
        <v>59</v>
      </c>
      <c r="K1847">
        <v>3</v>
      </c>
      <c r="L1847" s="3">
        <f>Working_Data[[#This Row],[price2]]/Working_Data[[#This Row],[quantity]]</f>
        <v>481.43666666666667</v>
      </c>
      <c r="M1847" s="3">
        <v>1444.31</v>
      </c>
      <c r="N1847" t="s">
        <v>28</v>
      </c>
      <c r="O1847">
        <v>32</v>
      </c>
      <c r="P1847" s="1">
        <v>45965</v>
      </c>
      <c r="Q1847">
        <v>319</v>
      </c>
      <c r="R1847" t="s">
        <v>43</v>
      </c>
      <c r="S1847">
        <v>2</v>
      </c>
      <c r="T1847" s="1">
        <v>45687</v>
      </c>
      <c r="U1847" t="s">
        <v>36</v>
      </c>
      <c r="V1847" t="str">
        <f>TEXT(WEEKDAY(Working_Data[[#This Row],[order_date]],1),"DDDD")</f>
        <v>Thursday</v>
      </c>
      <c r="W1847" t="str">
        <f>TEXT(Working_Data[[#This Row],[order_date]],"mmmm")</f>
        <v>April</v>
      </c>
      <c r="X1847" s="7">
        <f>Working_Data[[#This Row],[last_order_date]]-Working_Data[[#This Row],[signup_date]]</f>
        <v>34</v>
      </c>
      <c r="Y1847" s="7">
        <f>IF(Working_Data[[#This Row],[churned]]="Active",1,0)</f>
        <v>0</v>
      </c>
      <c r="Z1847" s="7">
        <f>YEAR(Working_Data[[#This Row],[order_date]])</f>
        <v>2024</v>
      </c>
    </row>
    <row r="1848" spans="1:26" x14ac:dyDescent="0.25">
      <c r="A1848" t="s">
        <v>3746</v>
      </c>
      <c r="B1848" t="s">
        <v>45</v>
      </c>
      <c r="C1848" t="s">
        <v>39</v>
      </c>
      <c r="D1848" t="s">
        <v>56</v>
      </c>
      <c r="E1848" s="1">
        <v>45714</v>
      </c>
      <c r="F1848" t="s">
        <v>3747</v>
      </c>
      <c r="G1848" s="1">
        <v>45386</v>
      </c>
      <c r="H1848" t="s">
        <v>47</v>
      </c>
      <c r="I1848" t="s">
        <v>26</v>
      </c>
      <c r="J1848" t="s">
        <v>59</v>
      </c>
      <c r="K1848">
        <v>2</v>
      </c>
      <c r="L1848" s="3">
        <f>Working_Data[[#This Row],[price2]]/Working_Data[[#This Row],[quantity]]</f>
        <v>376.72</v>
      </c>
      <c r="M1848" s="3">
        <v>753.44</v>
      </c>
      <c r="N1848" t="s">
        <v>50</v>
      </c>
      <c r="O1848">
        <v>34</v>
      </c>
      <c r="P1848" s="1">
        <v>45824</v>
      </c>
      <c r="Q1848">
        <v>371</v>
      </c>
      <c r="R1848" t="s">
        <v>43</v>
      </c>
      <c r="S1848">
        <v>5</v>
      </c>
      <c r="T1848" s="1">
        <v>45799</v>
      </c>
      <c r="U1848" t="s">
        <v>30</v>
      </c>
      <c r="V1848" t="str">
        <f>TEXT(WEEKDAY(Working_Data[[#This Row],[order_date]],1),"DDDD")</f>
        <v>Thursday</v>
      </c>
      <c r="W1848" t="str">
        <f>TEXT(Working_Data[[#This Row],[order_date]],"mmmm")</f>
        <v>April</v>
      </c>
      <c r="X1848" s="7">
        <f>Working_Data[[#This Row],[last_order_date]]-Working_Data[[#This Row],[signup_date]]</f>
        <v>110</v>
      </c>
      <c r="Y1848" s="7">
        <f>IF(Working_Data[[#This Row],[churned]]="Active",1,0)</f>
        <v>0</v>
      </c>
      <c r="Z1848" s="7">
        <f>YEAR(Working_Data[[#This Row],[order_date]])</f>
        <v>2024</v>
      </c>
    </row>
    <row r="1849" spans="1:26" x14ac:dyDescent="0.25">
      <c r="A1849" t="s">
        <v>3748</v>
      </c>
      <c r="B1849" t="s">
        <v>38</v>
      </c>
      <c r="C1849" t="s">
        <v>82</v>
      </c>
      <c r="D1849" t="s">
        <v>56</v>
      </c>
      <c r="E1849" s="1">
        <v>45889</v>
      </c>
      <c r="F1849" t="s">
        <v>3749</v>
      </c>
      <c r="G1849" s="1">
        <v>45386</v>
      </c>
      <c r="H1849" t="s">
        <v>47</v>
      </c>
      <c r="I1849" t="s">
        <v>26</v>
      </c>
      <c r="J1849" t="s">
        <v>64</v>
      </c>
      <c r="K1849">
        <v>5</v>
      </c>
      <c r="L1849" s="3">
        <f>Working_Data[[#This Row],[price2]]/Working_Data[[#This Row],[quantity]]</f>
        <v>211.14400000000001</v>
      </c>
      <c r="M1849" s="3">
        <v>1055.72</v>
      </c>
      <c r="N1849" t="s">
        <v>35</v>
      </c>
      <c r="O1849">
        <v>5</v>
      </c>
      <c r="P1849" s="1">
        <v>45515</v>
      </c>
      <c r="Q1849">
        <v>487</v>
      </c>
      <c r="R1849" t="s">
        <v>43</v>
      </c>
      <c r="S1849">
        <v>3</v>
      </c>
      <c r="T1849" s="1">
        <v>45867</v>
      </c>
      <c r="U1849" t="s">
        <v>30</v>
      </c>
      <c r="V1849" t="str">
        <f>TEXT(WEEKDAY(Working_Data[[#This Row],[order_date]],1),"DDDD")</f>
        <v>Thursday</v>
      </c>
      <c r="W1849" t="str">
        <f>TEXT(Working_Data[[#This Row],[order_date]],"mmmm")</f>
        <v>April</v>
      </c>
      <c r="X1849" s="7">
        <f>Working_Data[[#This Row],[last_order_date]]-Working_Data[[#This Row],[signup_date]]</f>
        <v>-374</v>
      </c>
      <c r="Y1849" s="7">
        <f>IF(Working_Data[[#This Row],[churned]]="Active",1,0)</f>
        <v>0</v>
      </c>
      <c r="Z1849" s="7">
        <f>YEAR(Working_Data[[#This Row],[order_date]])</f>
        <v>2024</v>
      </c>
    </row>
    <row r="1850" spans="1:26" x14ac:dyDescent="0.25">
      <c r="A1850" t="s">
        <v>3750</v>
      </c>
      <c r="B1850" t="s">
        <v>45</v>
      </c>
      <c r="C1850" t="s">
        <v>22</v>
      </c>
      <c r="D1850" t="s">
        <v>23</v>
      </c>
      <c r="E1850" s="1">
        <v>45631</v>
      </c>
      <c r="F1850" t="s">
        <v>3751</v>
      </c>
      <c r="G1850" s="1">
        <v>45416</v>
      </c>
      <c r="H1850" t="s">
        <v>58</v>
      </c>
      <c r="I1850" t="s">
        <v>54</v>
      </c>
      <c r="J1850" t="s">
        <v>49</v>
      </c>
      <c r="K1850">
        <v>5</v>
      </c>
      <c r="L1850" s="3">
        <f>Working_Data[[#This Row],[price2]]/Working_Data[[#This Row],[quantity]]</f>
        <v>240.86199999999999</v>
      </c>
      <c r="M1850" s="3">
        <v>1204.31</v>
      </c>
      <c r="N1850" t="s">
        <v>50</v>
      </c>
      <c r="O1850">
        <v>4</v>
      </c>
      <c r="P1850" s="1">
        <v>45624</v>
      </c>
      <c r="Q1850">
        <v>232</v>
      </c>
      <c r="R1850" t="s">
        <v>29</v>
      </c>
      <c r="S1850">
        <v>1</v>
      </c>
      <c r="T1850" s="1">
        <v>45674</v>
      </c>
      <c r="U1850" t="s">
        <v>36</v>
      </c>
      <c r="V1850" t="str">
        <f>TEXT(WEEKDAY(Working_Data[[#This Row],[order_date]],1),"DDDD")</f>
        <v>Saturday</v>
      </c>
      <c r="W1850" t="str">
        <f>TEXT(Working_Data[[#This Row],[order_date]],"mmmm")</f>
        <v>May</v>
      </c>
      <c r="X1850" s="7">
        <f>Working_Data[[#This Row],[last_order_date]]-Working_Data[[#This Row],[signup_date]]</f>
        <v>-7</v>
      </c>
      <c r="Y1850" s="7">
        <f>IF(Working_Data[[#This Row],[churned]]="Active",1,0)</f>
        <v>1</v>
      </c>
      <c r="Z1850" s="7">
        <f>YEAR(Working_Data[[#This Row],[order_date]])</f>
        <v>2024</v>
      </c>
    </row>
    <row r="1851" spans="1:26" x14ac:dyDescent="0.25">
      <c r="A1851" t="s">
        <v>3752</v>
      </c>
      <c r="B1851" t="s">
        <v>38</v>
      </c>
      <c r="C1851" t="s">
        <v>82</v>
      </c>
      <c r="D1851" t="s">
        <v>23</v>
      </c>
      <c r="E1851" s="1">
        <v>45760</v>
      </c>
      <c r="F1851" t="s">
        <v>3753</v>
      </c>
      <c r="G1851" s="1">
        <v>45416</v>
      </c>
      <c r="H1851" t="s">
        <v>34</v>
      </c>
      <c r="I1851" t="s">
        <v>42</v>
      </c>
      <c r="J1851" t="s">
        <v>49</v>
      </c>
      <c r="K1851">
        <v>3</v>
      </c>
      <c r="L1851" s="3">
        <f>Working_Data[[#This Row],[price2]]/Working_Data[[#This Row],[quantity]]</f>
        <v>423.75333333333333</v>
      </c>
      <c r="M1851" s="3">
        <v>1271.26</v>
      </c>
      <c r="N1851" t="s">
        <v>35</v>
      </c>
      <c r="O1851">
        <v>18</v>
      </c>
      <c r="P1851" s="1">
        <v>45771</v>
      </c>
      <c r="Q1851">
        <v>471</v>
      </c>
      <c r="R1851" t="s">
        <v>43</v>
      </c>
      <c r="S1851">
        <v>5</v>
      </c>
      <c r="T1851" s="1">
        <v>45864</v>
      </c>
      <c r="U1851" t="s">
        <v>60</v>
      </c>
      <c r="V1851" t="str">
        <f>TEXT(WEEKDAY(Working_Data[[#This Row],[order_date]],1),"DDDD")</f>
        <v>Saturday</v>
      </c>
      <c r="W1851" t="str">
        <f>TEXT(Working_Data[[#This Row],[order_date]],"mmmm")</f>
        <v>May</v>
      </c>
      <c r="X1851" s="7">
        <f>Working_Data[[#This Row],[last_order_date]]-Working_Data[[#This Row],[signup_date]]</f>
        <v>11</v>
      </c>
      <c r="Y1851" s="7">
        <f>IF(Working_Data[[#This Row],[churned]]="Active",1,0)</f>
        <v>0</v>
      </c>
      <c r="Z1851" s="7">
        <f>YEAR(Working_Data[[#This Row],[order_date]])</f>
        <v>2024</v>
      </c>
    </row>
    <row r="1852" spans="1:26" x14ac:dyDescent="0.25">
      <c r="A1852" t="s">
        <v>3754</v>
      </c>
      <c r="B1852" t="s">
        <v>38</v>
      </c>
      <c r="C1852" t="s">
        <v>82</v>
      </c>
      <c r="D1852" t="s">
        <v>32</v>
      </c>
      <c r="E1852" s="1">
        <v>45334</v>
      </c>
      <c r="F1852" t="s">
        <v>3755</v>
      </c>
      <c r="G1852" s="1">
        <v>45416</v>
      </c>
      <c r="H1852" t="s">
        <v>34</v>
      </c>
      <c r="I1852" t="s">
        <v>26</v>
      </c>
      <c r="J1852" t="s">
        <v>59</v>
      </c>
      <c r="K1852">
        <v>2</v>
      </c>
      <c r="L1852" s="3">
        <f>Working_Data[[#This Row],[price2]]/Working_Data[[#This Row],[quantity]]</f>
        <v>307.94499999999999</v>
      </c>
      <c r="M1852" s="3">
        <v>615.89</v>
      </c>
      <c r="N1852" t="s">
        <v>35</v>
      </c>
      <c r="O1852">
        <v>26</v>
      </c>
      <c r="P1852" s="1">
        <v>45781</v>
      </c>
      <c r="Q1852">
        <v>372</v>
      </c>
      <c r="R1852" t="s">
        <v>29</v>
      </c>
      <c r="S1852">
        <v>4</v>
      </c>
      <c r="T1852" s="1">
        <v>45801</v>
      </c>
      <c r="U1852" t="s">
        <v>30</v>
      </c>
      <c r="V1852" t="str">
        <f>TEXT(WEEKDAY(Working_Data[[#This Row],[order_date]],1),"DDDD")</f>
        <v>Saturday</v>
      </c>
      <c r="W1852" t="str">
        <f>TEXT(Working_Data[[#This Row],[order_date]],"mmmm")</f>
        <v>May</v>
      </c>
      <c r="X1852" s="7">
        <f>Working_Data[[#This Row],[last_order_date]]-Working_Data[[#This Row],[signup_date]]</f>
        <v>447</v>
      </c>
      <c r="Y1852" s="7">
        <f>IF(Working_Data[[#This Row],[churned]]="Active",1,0)</f>
        <v>1</v>
      </c>
      <c r="Z1852" s="7">
        <f>YEAR(Working_Data[[#This Row],[order_date]])</f>
        <v>2024</v>
      </c>
    </row>
    <row r="1853" spans="1:26" x14ac:dyDescent="0.25">
      <c r="A1853" t="s">
        <v>3756</v>
      </c>
      <c r="B1853" t="s">
        <v>38</v>
      </c>
      <c r="C1853" t="s">
        <v>82</v>
      </c>
      <c r="D1853" t="s">
        <v>23</v>
      </c>
      <c r="E1853" s="1">
        <v>45936</v>
      </c>
      <c r="F1853" t="s">
        <v>3757</v>
      </c>
      <c r="G1853" s="1">
        <v>45416</v>
      </c>
      <c r="H1853" t="s">
        <v>34</v>
      </c>
      <c r="I1853" t="s">
        <v>48</v>
      </c>
      <c r="J1853" t="s">
        <v>59</v>
      </c>
      <c r="K1853">
        <v>3</v>
      </c>
      <c r="L1853" s="3">
        <f>Working_Data[[#This Row],[price2]]/Working_Data[[#This Row],[quantity]]</f>
        <v>269.3966666666667</v>
      </c>
      <c r="M1853" s="3">
        <v>808.19</v>
      </c>
      <c r="N1853" t="s">
        <v>35</v>
      </c>
      <c r="O1853">
        <v>32</v>
      </c>
      <c r="P1853" s="1">
        <v>45966</v>
      </c>
      <c r="Q1853">
        <v>407</v>
      </c>
      <c r="R1853" t="s">
        <v>43</v>
      </c>
      <c r="S1853">
        <v>2</v>
      </c>
      <c r="T1853" s="1">
        <v>45580</v>
      </c>
      <c r="U1853" t="s">
        <v>30</v>
      </c>
      <c r="V1853" t="str">
        <f>TEXT(WEEKDAY(Working_Data[[#This Row],[order_date]],1),"DDDD")</f>
        <v>Saturday</v>
      </c>
      <c r="W1853" t="str">
        <f>TEXT(Working_Data[[#This Row],[order_date]],"mmmm")</f>
        <v>May</v>
      </c>
      <c r="X1853" s="7">
        <f>Working_Data[[#This Row],[last_order_date]]-Working_Data[[#This Row],[signup_date]]</f>
        <v>30</v>
      </c>
      <c r="Y1853" s="7">
        <f>IF(Working_Data[[#This Row],[churned]]="Active",1,0)</f>
        <v>0</v>
      </c>
      <c r="Z1853" s="7">
        <f>YEAR(Working_Data[[#This Row],[order_date]])</f>
        <v>2024</v>
      </c>
    </row>
    <row r="1854" spans="1:26" x14ac:dyDescent="0.25">
      <c r="A1854" t="s">
        <v>3758</v>
      </c>
      <c r="B1854" t="s">
        <v>21</v>
      </c>
      <c r="C1854" t="s">
        <v>39</v>
      </c>
      <c r="D1854" t="s">
        <v>52</v>
      </c>
      <c r="E1854" s="1">
        <v>45421</v>
      </c>
      <c r="F1854" t="s">
        <v>3759</v>
      </c>
      <c r="G1854" s="1">
        <v>45447</v>
      </c>
      <c r="H1854" t="s">
        <v>25</v>
      </c>
      <c r="I1854" t="s">
        <v>42</v>
      </c>
      <c r="J1854" t="s">
        <v>67</v>
      </c>
      <c r="K1854">
        <v>5</v>
      </c>
      <c r="L1854" s="3">
        <f>Working_Data[[#This Row],[price2]]/Working_Data[[#This Row],[quantity]]</f>
        <v>237.27800000000002</v>
      </c>
      <c r="M1854" s="3">
        <v>1186.3900000000001</v>
      </c>
      <c r="N1854" t="s">
        <v>35</v>
      </c>
      <c r="O1854">
        <v>6</v>
      </c>
      <c r="P1854" s="1">
        <v>45556</v>
      </c>
      <c r="Q1854">
        <v>370</v>
      </c>
      <c r="R1854" t="s">
        <v>29</v>
      </c>
      <c r="S1854">
        <v>4</v>
      </c>
      <c r="T1854" s="1">
        <v>45673</v>
      </c>
      <c r="U1854" t="s">
        <v>36</v>
      </c>
      <c r="V1854" t="str">
        <f>TEXT(WEEKDAY(Working_Data[[#This Row],[order_date]],1),"DDDD")</f>
        <v>Tuesday</v>
      </c>
      <c r="W1854" t="str">
        <f>TEXT(Working_Data[[#This Row],[order_date]],"mmmm")</f>
        <v>June</v>
      </c>
      <c r="X1854" s="7">
        <f>Working_Data[[#This Row],[last_order_date]]-Working_Data[[#This Row],[signup_date]]</f>
        <v>135</v>
      </c>
      <c r="Y1854" s="7">
        <f>IF(Working_Data[[#This Row],[churned]]="Active",1,0)</f>
        <v>1</v>
      </c>
      <c r="Z1854" s="7">
        <f>YEAR(Working_Data[[#This Row],[order_date]])</f>
        <v>2024</v>
      </c>
    </row>
    <row r="1855" spans="1:26" x14ac:dyDescent="0.25">
      <c r="A1855" t="s">
        <v>3760</v>
      </c>
      <c r="B1855" t="s">
        <v>21</v>
      </c>
      <c r="C1855" t="s">
        <v>22</v>
      </c>
      <c r="D1855" t="s">
        <v>23</v>
      </c>
      <c r="E1855" s="1">
        <v>45348</v>
      </c>
      <c r="F1855" t="s">
        <v>3761</v>
      </c>
      <c r="G1855" s="1">
        <v>45447</v>
      </c>
      <c r="H1855" t="s">
        <v>47</v>
      </c>
      <c r="I1855" t="s">
        <v>42</v>
      </c>
      <c r="J1855" t="s">
        <v>59</v>
      </c>
      <c r="K1855">
        <v>2</v>
      </c>
      <c r="L1855" s="3">
        <f>Working_Data[[#This Row],[price2]]/Working_Data[[#This Row],[quantity]]</f>
        <v>299.18</v>
      </c>
      <c r="M1855" s="3">
        <v>598.36</v>
      </c>
      <c r="N1855" t="s">
        <v>28</v>
      </c>
      <c r="O1855">
        <v>47</v>
      </c>
      <c r="P1855" s="1">
        <v>45877</v>
      </c>
      <c r="Q1855">
        <v>51</v>
      </c>
      <c r="R1855" t="s">
        <v>29</v>
      </c>
      <c r="S1855">
        <v>1</v>
      </c>
      <c r="T1855" s="1">
        <v>45837</v>
      </c>
      <c r="U1855" t="s">
        <v>36</v>
      </c>
      <c r="V1855" t="str">
        <f>TEXT(WEEKDAY(Working_Data[[#This Row],[order_date]],1),"DDDD")</f>
        <v>Tuesday</v>
      </c>
      <c r="W1855" t="str">
        <f>TEXT(Working_Data[[#This Row],[order_date]],"mmmm")</f>
        <v>June</v>
      </c>
      <c r="X1855" s="7">
        <f>Working_Data[[#This Row],[last_order_date]]-Working_Data[[#This Row],[signup_date]]</f>
        <v>529</v>
      </c>
      <c r="Y1855" s="7">
        <f>IF(Working_Data[[#This Row],[churned]]="Active",1,0)</f>
        <v>1</v>
      </c>
      <c r="Z1855" s="7">
        <f>YEAR(Working_Data[[#This Row],[order_date]])</f>
        <v>2024</v>
      </c>
    </row>
    <row r="1856" spans="1:26" x14ac:dyDescent="0.25">
      <c r="A1856" t="s">
        <v>3762</v>
      </c>
      <c r="B1856" t="s">
        <v>45</v>
      </c>
      <c r="C1856" t="s">
        <v>22</v>
      </c>
      <c r="D1856" t="s">
        <v>77</v>
      </c>
      <c r="E1856" s="1">
        <v>45509</v>
      </c>
      <c r="F1856" t="s">
        <v>3763</v>
      </c>
      <c r="G1856" s="1">
        <v>45447</v>
      </c>
      <c r="H1856" t="s">
        <v>58</v>
      </c>
      <c r="I1856" t="s">
        <v>42</v>
      </c>
      <c r="J1856" t="s">
        <v>64</v>
      </c>
      <c r="K1856">
        <v>5</v>
      </c>
      <c r="L1856" s="3">
        <f>Working_Data[[#This Row],[price2]]/Working_Data[[#This Row],[quantity]]</f>
        <v>50.64</v>
      </c>
      <c r="M1856" s="3">
        <v>253.2</v>
      </c>
      <c r="N1856" t="s">
        <v>28</v>
      </c>
      <c r="O1856">
        <v>18</v>
      </c>
      <c r="P1856" s="1">
        <v>45515</v>
      </c>
      <c r="Q1856">
        <v>172</v>
      </c>
      <c r="R1856" t="s">
        <v>29</v>
      </c>
      <c r="S1856">
        <v>3</v>
      </c>
      <c r="T1856" s="1">
        <v>45554</v>
      </c>
      <c r="U1856" t="s">
        <v>36</v>
      </c>
      <c r="V1856" t="str">
        <f>TEXT(WEEKDAY(Working_Data[[#This Row],[order_date]],1),"DDDD")</f>
        <v>Tuesday</v>
      </c>
      <c r="W1856" t="str">
        <f>TEXT(Working_Data[[#This Row],[order_date]],"mmmm")</f>
        <v>June</v>
      </c>
      <c r="X1856" s="7">
        <f>Working_Data[[#This Row],[last_order_date]]-Working_Data[[#This Row],[signup_date]]</f>
        <v>6</v>
      </c>
      <c r="Y1856" s="7">
        <f>IF(Working_Data[[#This Row],[churned]]="Active",1,0)</f>
        <v>1</v>
      </c>
      <c r="Z1856" s="7">
        <f>YEAR(Working_Data[[#This Row],[order_date]])</f>
        <v>2024</v>
      </c>
    </row>
    <row r="1857" spans="1:26" x14ac:dyDescent="0.25">
      <c r="A1857" t="s">
        <v>3764</v>
      </c>
      <c r="B1857" t="s">
        <v>45</v>
      </c>
      <c r="C1857" t="s">
        <v>39</v>
      </c>
      <c r="D1857" t="s">
        <v>77</v>
      </c>
      <c r="E1857" s="1">
        <v>45336</v>
      </c>
      <c r="F1857" t="s">
        <v>3765</v>
      </c>
      <c r="G1857" s="1">
        <v>45447</v>
      </c>
      <c r="H1857" t="s">
        <v>47</v>
      </c>
      <c r="I1857" t="s">
        <v>63</v>
      </c>
      <c r="J1857" t="s">
        <v>67</v>
      </c>
      <c r="K1857">
        <v>1</v>
      </c>
      <c r="L1857" s="3">
        <f>Working_Data[[#This Row],[price2]]/Working_Data[[#This Row],[quantity]]</f>
        <v>701.79</v>
      </c>
      <c r="M1857" s="3">
        <v>701.79</v>
      </c>
      <c r="N1857" t="s">
        <v>28</v>
      </c>
      <c r="O1857">
        <v>17</v>
      </c>
      <c r="P1857" s="1">
        <v>45619</v>
      </c>
      <c r="Q1857">
        <v>54</v>
      </c>
      <c r="R1857" t="s">
        <v>43</v>
      </c>
      <c r="S1857">
        <v>4</v>
      </c>
      <c r="T1857" s="1">
        <v>45679</v>
      </c>
      <c r="U1857" t="s">
        <v>36</v>
      </c>
      <c r="V1857" t="str">
        <f>TEXT(WEEKDAY(Working_Data[[#This Row],[order_date]],1),"DDDD")</f>
        <v>Tuesday</v>
      </c>
      <c r="W1857" t="str">
        <f>TEXT(Working_Data[[#This Row],[order_date]],"mmmm")</f>
        <v>June</v>
      </c>
      <c r="X1857" s="7">
        <f>Working_Data[[#This Row],[last_order_date]]-Working_Data[[#This Row],[signup_date]]</f>
        <v>283</v>
      </c>
      <c r="Y1857" s="7">
        <f>IF(Working_Data[[#This Row],[churned]]="Active",1,0)</f>
        <v>0</v>
      </c>
      <c r="Z1857" s="7">
        <f>YEAR(Working_Data[[#This Row],[order_date]])</f>
        <v>2024</v>
      </c>
    </row>
    <row r="1858" spans="1:26" x14ac:dyDescent="0.25">
      <c r="A1858" t="s">
        <v>3766</v>
      </c>
      <c r="B1858" t="s">
        <v>38</v>
      </c>
      <c r="C1858" t="s">
        <v>39</v>
      </c>
      <c r="D1858" t="s">
        <v>52</v>
      </c>
      <c r="E1858" s="1">
        <v>44938</v>
      </c>
      <c r="F1858" t="s">
        <v>3767</v>
      </c>
      <c r="G1858" s="1">
        <v>45447</v>
      </c>
      <c r="H1858" t="s">
        <v>25</v>
      </c>
      <c r="I1858" t="s">
        <v>42</v>
      </c>
      <c r="J1858" t="s">
        <v>67</v>
      </c>
      <c r="K1858">
        <v>1</v>
      </c>
      <c r="L1858" s="3">
        <f>Working_Data[[#This Row],[price2]]/Working_Data[[#This Row],[quantity]]</f>
        <v>1359.62</v>
      </c>
      <c r="M1858" s="3">
        <v>1359.62</v>
      </c>
      <c r="N1858" t="s">
        <v>28</v>
      </c>
      <c r="O1858">
        <v>11</v>
      </c>
      <c r="P1858" s="1">
        <v>45614</v>
      </c>
      <c r="Q1858">
        <v>447</v>
      </c>
      <c r="R1858" t="s">
        <v>43</v>
      </c>
      <c r="S1858">
        <v>2</v>
      </c>
      <c r="T1858" s="1">
        <v>45586</v>
      </c>
      <c r="U1858" t="s">
        <v>30</v>
      </c>
      <c r="V1858" t="str">
        <f>TEXT(WEEKDAY(Working_Data[[#This Row],[order_date]],1),"DDDD")</f>
        <v>Tuesday</v>
      </c>
      <c r="W1858" t="str">
        <f>TEXT(Working_Data[[#This Row],[order_date]],"mmmm")</f>
        <v>June</v>
      </c>
      <c r="X1858" s="7">
        <f>Working_Data[[#This Row],[last_order_date]]-Working_Data[[#This Row],[signup_date]]</f>
        <v>676</v>
      </c>
      <c r="Y1858" s="7">
        <f>IF(Working_Data[[#This Row],[churned]]="Active",1,0)</f>
        <v>0</v>
      </c>
      <c r="Z1858" s="7">
        <f>YEAR(Working_Data[[#This Row],[order_date]])</f>
        <v>2024</v>
      </c>
    </row>
    <row r="1859" spans="1:26" x14ac:dyDescent="0.25">
      <c r="A1859" t="s">
        <v>3768</v>
      </c>
      <c r="B1859" t="s">
        <v>21</v>
      </c>
      <c r="C1859" t="s">
        <v>39</v>
      </c>
      <c r="D1859" t="s">
        <v>77</v>
      </c>
      <c r="E1859" s="1">
        <v>45324</v>
      </c>
      <c r="F1859" t="s">
        <v>3769</v>
      </c>
      <c r="G1859" s="1">
        <v>45447</v>
      </c>
      <c r="H1859" t="s">
        <v>34</v>
      </c>
      <c r="I1859" t="s">
        <v>54</v>
      </c>
      <c r="J1859" t="s">
        <v>49</v>
      </c>
      <c r="K1859">
        <v>4</v>
      </c>
      <c r="L1859" s="3">
        <f>Working_Data[[#This Row],[price2]]/Working_Data[[#This Row],[quantity]]</f>
        <v>114.16500000000001</v>
      </c>
      <c r="M1859" s="3">
        <v>456.66</v>
      </c>
      <c r="N1859" t="s">
        <v>28</v>
      </c>
      <c r="O1859">
        <v>33</v>
      </c>
      <c r="P1859" s="1">
        <v>45769</v>
      </c>
      <c r="Q1859">
        <v>181</v>
      </c>
      <c r="R1859" t="s">
        <v>29</v>
      </c>
      <c r="S1859">
        <v>1</v>
      </c>
      <c r="T1859" s="1">
        <v>45858</v>
      </c>
      <c r="U1859" t="s">
        <v>36</v>
      </c>
      <c r="V1859" t="str">
        <f>TEXT(WEEKDAY(Working_Data[[#This Row],[order_date]],1),"DDDD")</f>
        <v>Tuesday</v>
      </c>
      <c r="W1859" t="str">
        <f>TEXT(Working_Data[[#This Row],[order_date]],"mmmm")</f>
        <v>June</v>
      </c>
      <c r="X1859" s="7">
        <f>Working_Data[[#This Row],[last_order_date]]-Working_Data[[#This Row],[signup_date]]</f>
        <v>445</v>
      </c>
      <c r="Y1859" s="7">
        <f>IF(Working_Data[[#This Row],[churned]]="Active",1,0)</f>
        <v>1</v>
      </c>
      <c r="Z1859" s="7">
        <f>YEAR(Working_Data[[#This Row],[order_date]])</f>
        <v>2024</v>
      </c>
    </row>
    <row r="1860" spans="1:26" x14ac:dyDescent="0.25">
      <c r="A1860" t="s">
        <v>3770</v>
      </c>
      <c r="B1860" t="s">
        <v>45</v>
      </c>
      <c r="C1860" t="s">
        <v>39</v>
      </c>
      <c r="D1860" t="s">
        <v>52</v>
      </c>
      <c r="E1860" s="1">
        <v>45701</v>
      </c>
      <c r="F1860" t="s">
        <v>3771</v>
      </c>
      <c r="G1860" s="1">
        <v>45447</v>
      </c>
      <c r="H1860" t="s">
        <v>41</v>
      </c>
      <c r="I1860" t="s">
        <v>54</v>
      </c>
      <c r="J1860" t="s">
        <v>27</v>
      </c>
      <c r="K1860">
        <v>3</v>
      </c>
      <c r="L1860" s="3">
        <f>Working_Data[[#This Row],[price2]]/Working_Data[[#This Row],[quantity]]</f>
        <v>285.70999999999998</v>
      </c>
      <c r="M1860" s="3">
        <v>857.13</v>
      </c>
      <c r="N1860" t="s">
        <v>50</v>
      </c>
      <c r="O1860">
        <v>13</v>
      </c>
      <c r="P1860" s="1">
        <v>45830</v>
      </c>
      <c r="Q1860">
        <v>115</v>
      </c>
      <c r="R1860" t="s">
        <v>43</v>
      </c>
      <c r="S1860">
        <v>4</v>
      </c>
      <c r="T1860" s="1">
        <v>45677</v>
      </c>
      <c r="U1860" t="s">
        <v>36</v>
      </c>
      <c r="V1860" t="str">
        <f>TEXT(WEEKDAY(Working_Data[[#This Row],[order_date]],1),"DDDD")</f>
        <v>Tuesday</v>
      </c>
      <c r="W1860" t="str">
        <f>TEXT(Working_Data[[#This Row],[order_date]],"mmmm")</f>
        <v>June</v>
      </c>
      <c r="X1860" s="7">
        <f>Working_Data[[#This Row],[last_order_date]]-Working_Data[[#This Row],[signup_date]]</f>
        <v>129</v>
      </c>
      <c r="Y1860" s="7">
        <f>IF(Working_Data[[#This Row],[churned]]="Active",1,0)</f>
        <v>0</v>
      </c>
      <c r="Z1860" s="7">
        <f>YEAR(Working_Data[[#This Row],[order_date]])</f>
        <v>2024</v>
      </c>
    </row>
    <row r="1861" spans="1:26" x14ac:dyDescent="0.25">
      <c r="A1861" t="s">
        <v>3772</v>
      </c>
      <c r="B1861" t="s">
        <v>21</v>
      </c>
      <c r="C1861" t="s">
        <v>82</v>
      </c>
      <c r="D1861" t="s">
        <v>56</v>
      </c>
      <c r="E1861" s="1">
        <v>45164</v>
      </c>
      <c r="F1861" t="s">
        <v>3773</v>
      </c>
      <c r="G1861" s="1">
        <v>45447</v>
      </c>
      <c r="H1861" t="s">
        <v>41</v>
      </c>
      <c r="I1861" t="s">
        <v>48</v>
      </c>
      <c r="J1861" t="s">
        <v>59</v>
      </c>
      <c r="K1861">
        <v>1</v>
      </c>
      <c r="L1861" s="3">
        <f>Working_Data[[#This Row],[price2]]/Working_Data[[#This Row],[quantity]]</f>
        <v>1100.43</v>
      </c>
      <c r="M1861" s="3">
        <v>1100.43</v>
      </c>
      <c r="N1861" t="s">
        <v>35</v>
      </c>
      <c r="O1861">
        <v>22</v>
      </c>
      <c r="P1861" s="1">
        <v>45594</v>
      </c>
      <c r="Q1861">
        <v>51</v>
      </c>
      <c r="R1861" t="s">
        <v>29</v>
      </c>
      <c r="S1861">
        <v>2</v>
      </c>
      <c r="T1861" s="1">
        <v>45852</v>
      </c>
      <c r="U1861" t="s">
        <v>30</v>
      </c>
      <c r="V1861" t="str">
        <f>TEXT(WEEKDAY(Working_Data[[#This Row],[order_date]],1),"DDDD")</f>
        <v>Tuesday</v>
      </c>
      <c r="W1861" t="str">
        <f>TEXT(Working_Data[[#This Row],[order_date]],"mmmm")</f>
        <v>June</v>
      </c>
      <c r="X1861" s="7">
        <f>Working_Data[[#This Row],[last_order_date]]-Working_Data[[#This Row],[signup_date]]</f>
        <v>430</v>
      </c>
      <c r="Y1861" s="7">
        <f>IF(Working_Data[[#This Row],[churned]]="Active",1,0)</f>
        <v>1</v>
      </c>
      <c r="Z1861" s="7">
        <f>YEAR(Working_Data[[#This Row],[order_date]])</f>
        <v>2024</v>
      </c>
    </row>
    <row r="1862" spans="1:26" x14ac:dyDescent="0.25">
      <c r="A1862" t="s">
        <v>3774</v>
      </c>
      <c r="B1862" t="s">
        <v>38</v>
      </c>
      <c r="C1862" t="s">
        <v>39</v>
      </c>
      <c r="D1862" t="s">
        <v>32</v>
      </c>
      <c r="E1862" s="1">
        <v>45242</v>
      </c>
      <c r="F1862" t="s">
        <v>3775</v>
      </c>
      <c r="G1862" s="1">
        <v>45447</v>
      </c>
      <c r="H1862" t="s">
        <v>41</v>
      </c>
      <c r="I1862" t="s">
        <v>48</v>
      </c>
      <c r="J1862" t="s">
        <v>59</v>
      </c>
      <c r="K1862">
        <v>3</v>
      </c>
      <c r="L1862" s="3">
        <f>Working_Data[[#This Row],[price2]]/Working_Data[[#This Row],[quantity]]</f>
        <v>292.43666666666667</v>
      </c>
      <c r="M1862" s="3">
        <v>877.31</v>
      </c>
      <c r="N1862" t="s">
        <v>50</v>
      </c>
      <c r="O1862">
        <v>16</v>
      </c>
      <c r="P1862" s="1">
        <v>45706</v>
      </c>
      <c r="Q1862">
        <v>31</v>
      </c>
      <c r="R1862" t="s">
        <v>29</v>
      </c>
      <c r="S1862">
        <v>2</v>
      </c>
      <c r="T1862" s="1">
        <v>45528</v>
      </c>
      <c r="U1862" t="s">
        <v>30</v>
      </c>
      <c r="V1862" t="str">
        <f>TEXT(WEEKDAY(Working_Data[[#This Row],[order_date]],1),"DDDD")</f>
        <v>Tuesday</v>
      </c>
      <c r="W1862" t="str">
        <f>TEXT(Working_Data[[#This Row],[order_date]],"mmmm")</f>
        <v>June</v>
      </c>
      <c r="X1862" s="7">
        <f>Working_Data[[#This Row],[last_order_date]]-Working_Data[[#This Row],[signup_date]]</f>
        <v>464</v>
      </c>
      <c r="Y1862" s="7">
        <f>IF(Working_Data[[#This Row],[churned]]="Active",1,0)</f>
        <v>1</v>
      </c>
      <c r="Z1862" s="7">
        <f>YEAR(Working_Data[[#This Row],[order_date]])</f>
        <v>2024</v>
      </c>
    </row>
    <row r="1863" spans="1:26" x14ac:dyDescent="0.25">
      <c r="A1863" t="s">
        <v>3776</v>
      </c>
      <c r="B1863" t="s">
        <v>38</v>
      </c>
      <c r="C1863" t="s">
        <v>82</v>
      </c>
      <c r="D1863" t="s">
        <v>56</v>
      </c>
      <c r="E1863" s="1">
        <v>45455</v>
      </c>
      <c r="F1863" t="s">
        <v>3777</v>
      </c>
      <c r="G1863" s="1">
        <v>45477</v>
      </c>
      <c r="H1863" t="s">
        <v>47</v>
      </c>
      <c r="I1863" t="s">
        <v>42</v>
      </c>
      <c r="J1863" t="s">
        <v>49</v>
      </c>
      <c r="K1863">
        <v>4</v>
      </c>
      <c r="L1863" s="3">
        <f>Working_Data[[#This Row],[price2]]/Working_Data[[#This Row],[quantity]]</f>
        <v>109.6125</v>
      </c>
      <c r="M1863" s="3">
        <v>438.45</v>
      </c>
      <c r="N1863" t="s">
        <v>50</v>
      </c>
      <c r="O1863">
        <v>28</v>
      </c>
      <c r="P1863" s="1">
        <v>45739</v>
      </c>
      <c r="Q1863">
        <v>324</v>
      </c>
      <c r="R1863" t="s">
        <v>29</v>
      </c>
      <c r="S1863">
        <v>2</v>
      </c>
      <c r="T1863" s="1">
        <v>45703</v>
      </c>
      <c r="U1863" t="s">
        <v>30</v>
      </c>
      <c r="V1863" t="str">
        <f>TEXT(WEEKDAY(Working_Data[[#This Row],[order_date]],1),"DDDD")</f>
        <v>Thursday</v>
      </c>
      <c r="W1863" t="str">
        <f>TEXT(Working_Data[[#This Row],[order_date]],"mmmm")</f>
        <v>July</v>
      </c>
      <c r="X1863" s="7">
        <f>Working_Data[[#This Row],[last_order_date]]-Working_Data[[#This Row],[signup_date]]</f>
        <v>284</v>
      </c>
      <c r="Y1863" s="7">
        <f>IF(Working_Data[[#This Row],[churned]]="Active",1,0)</f>
        <v>1</v>
      </c>
      <c r="Z1863" s="7">
        <f>YEAR(Working_Data[[#This Row],[order_date]])</f>
        <v>2024</v>
      </c>
    </row>
    <row r="1864" spans="1:26" x14ac:dyDescent="0.25">
      <c r="A1864" t="s">
        <v>3778</v>
      </c>
      <c r="B1864" t="s">
        <v>21</v>
      </c>
      <c r="C1864" t="s">
        <v>82</v>
      </c>
      <c r="D1864" t="s">
        <v>56</v>
      </c>
      <c r="E1864" s="1">
        <v>45684</v>
      </c>
      <c r="F1864" t="s">
        <v>3779</v>
      </c>
      <c r="G1864" s="1">
        <v>45477</v>
      </c>
      <c r="H1864" t="s">
        <v>34</v>
      </c>
      <c r="I1864" t="s">
        <v>48</v>
      </c>
      <c r="J1864" t="s">
        <v>67</v>
      </c>
      <c r="K1864">
        <v>3</v>
      </c>
      <c r="L1864" s="3">
        <f>Working_Data[[#This Row],[price2]]/Working_Data[[#This Row],[quantity]]</f>
        <v>315.33666666666664</v>
      </c>
      <c r="M1864" s="3">
        <v>946.01</v>
      </c>
      <c r="N1864" t="s">
        <v>35</v>
      </c>
      <c r="O1864">
        <v>27</v>
      </c>
      <c r="P1864" s="1">
        <v>45707</v>
      </c>
      <c r="Q1864">
        <v>254</v>
      </c>
      <c r="R1864" t="s">
        <v>43</v>
      </c>
      <c r="S1864">
        <v>1</v>
      </c>
      <c r="T1864" s="1">
        <v>45739</v>
      </c>
      <c r="U1864" t="s">
        <v>36</v>
      </c>
      <c r="V1864" t="str">
        <f>TEXT(WEEKDAY(Working_Data[[#This Row],[order_date]],1),"DDDD")</f>
        <v>Thursday</v>
      </c>
      <c r="W1864" t="str">
        <f>TEXT(Working_Data[[#This Row],[order_date]],"mmmm")</f>
        <v>July</v>
      </c>
      <c r="X1864" s="7">
        <f>Working_Data[[#This Row],[last_order_date]]-Working_Data[[#This Row],[signup_date]]</f>
        <v>23</v>
      </c>
      <c r="Y1864" s="7">
        <f>IF(Working_Data[[#This Row],[churned]]="Active",1,0)</f>
        <v>0</v>
      </c>
      <c r="Z1864" s="7">
        <f>YEAR(Working_Data[[#This Row],[order_date]])</f>
        <v>2024</v>
      </c>
    </row>
    <row r="1865" spans="1:26" x14ac:dyDescent="0.25">
      <c r="A1865" t="s">
        <v>3780</v>
      </c>
      <c r="B1865" t="s">
        <v>45</v>
      </c>
      <c r="C1865" t="s">
        <v>22</v>
      </c>
      <c r="D1865" t="s">
        <v>77</v>
      </c>
      <c r="E1865" s="1">
        <v>45349</v>
      </c>
      <c r="F1865" t="s">
        <v>3781</v>
      </c>
      <c r="G1865" s="1">
        <v>45477</v>
      </c>
      <c r="H1865" t="s">
        <v>34</v>
      </c>
      <c r="I1865" t="s">
        <v>48</v>
      </c>
      <c r="J1865" t="s">
        <v>59</v>
      </c>
      <c r="K1865">
        <v>4</v>
      </c>
      <c r="L1865" s="3">
        <f>Working_Data[[#This Row],[price2]]/Working_Data[[#This Row],[quantity]]</f>
        <v>298.76249999999999</v>
      </c>
      <c r="M1865" s="3">
        <v>1195.05</v>
      </c>
      <c r="N1865" t="s">
        <v>35</v>
      </c>
      <c r="O1865">
        <v>9</v>
      </c>
      <c r="P1865" s="1">
        <v>45363</v>
      </c>
      <c r="Q1865">
        <v>382</v>
      </c>
      <c r="R1865" t="s">
        <v>43</v>
      </c>
      <c r="S1865">
        <v>4</v>
      </c>
      <c r="T1865" s="1">
        <v>45530</v>
      </c>
      <c r="U1865" t="s">
        <v>36</v>
      </c>
      <c r="V1865" t="str">
        <f>TEXT(WEEKDAY(Working_Data[[#This Row],[order_date]],1),"DDDD")</f>
        <v>Thursday</v>
      </c>
      <c r="W1865" t="str">
        <f>TEXT(Working_Data[[#This Row],[order_date]],"mmmm")</f>
        <v>July</v>
      </c>
      <c r="X1865" s="7">
        <f>Working_Data[[#This Row],[last_order_date]]-Working_Data[[#This Row],[signup_date]]</f>
        <v>14</v>
      </c>
      <c r="Y1865" s="7">
        <f>IF(Working_Data[[#This Row],[churned]]="Active",1,0)</f>
        <v>0</v>
      </c>
      <c r="Z1865" s="7">
        <f>YEAR(Working_Data[[#This Row],[order_date]])</f>
        <v>2024</v>
      </c>
    </row>
    <row r="1866" spans="1:26" x14ac:dyDescent="0.25">
      <c r="A1866" t="s">
        <v>3782</v>
      </c>
      <c r="B1866" t="s">
        <v>21</v>
      </c>
      <c r="C1866" t="s">
        <v>22</v>
      </c>
      <c r="D1866" t="s">
        <v>23</v>
      </c>
      <c r="E1866" s="1">
        <v>45843</v>
      </c>
      <c r="F1866" t="s">
        <v>3783</v>
      </c>
      <c r="G1866" s="1">
        <v>45477</v>
      </c>
      <c r="H1866" t="s">
        <v>47</v>
      </c>
      <c r="I1866" t="s">
        <v>63</v>
      </c>
      <c r="J1866" t="s">
        <v>27</v>
      </c>
      <c r="K1866">
        <v>5</v>
      </c>
      <c r="L1866" s="3">
        <f>Working_Data[[#This Row],[price2]]/Working_Data[[#This Row],[quantity]]</f>
        <v>65.75800000000001</v>
      </c>
      <c r="M1866" s="3">
        <v>328.79</v>
      </c>
      <c r="N1866" t="s">
        <v>35</v>
      </c>
      <c r="O1866">
        <v>30</v>
      </c>
      <c r="P1866" s="1">
        <v>45526</v>
      </c>
      <c r="Q1866">
        <v>329</v>
      </c>
      <c r="R1866" t="s">
        <v>43</v>
      </c>
      <c r="S1866">
        <v>5</v>
      </c>
      <c r="T1866" s="1">
        <v>45828</v>
      </c>
      <c r="U1866" t="s">
        <v>30</v>
      </c>
      <c r="V1866" t="str">
        <f>TEXT(WEEKDAY(Working_Data[[#This Row],[order_date]],1),"DDDD")</f>
        <v>Thursday</v>
      </c>
      <c r="W1866" t="str">
        <f>TEXT(Working_Data[[#This Row],[order_date]],"mmmm")</f>
        <v>July</v>
      </c>
      <c r="X1866" s="7">
        <f>Working_Data[[#This Row],[last_order_date]]-Working_Data[[#This Row],[signup_date]]</f>
        <v>-317</v>
      </c>
      <c r="Y1866" s="7">
        <f>IF(Working_Data[[#This Row],[churned]]="Active",1,0)</f>
        <v>0</v>
      </c>
      <c r="Z1866" s="7">
        <f>YEAR(Working_Data[[#This Row],[order_date]])</f>
        <v>2024</v>
      </c>
    </row>
    <row r="1867" spans="1:26" x14ac:dyDescent="0.25">
      <c r="A1867" t="s">
        <v>3784</v>
      </c>
      <c r="B1867" t="s">
        <v>21</v>
      </c>
      <c r="C1867" t="s">
        <v>82</v>
      </c>
      <c r="D1867" t="s">
        <v>52</v>
      </c>
      <c r="E1867" s="1">
        <v>45228</v>
      </c>
      <c r="F1867" t="s">
        <v>3785</v>
      </c>
      <c r="G1867" s="1">
        <v>45477</v>
      </c>
      <c r="H1867" t="s">
        <v>34</v>
      </c>
      <c r="I1867" t="s">
        <v>26</v>
      </c>
      <c r="J1867" t="s">
        <v>64</v>
      </c>
      <c r="K1867">
        <v>3</v>
      </c>
      <c r="L1867" s="3">
        <f>Working_Data[[#This Row],[price2]]/Working_Data[[#This Row],[quantity]]</f>
        <v>136.94333333333333</v>
      </c>
      <c r="M1867" s="3">
        <v>410.83</v>
      </c>
      <c r="N1867" t="s">
        <v>50</v>
      </c>
      <c r="O1867">
        <v>8</v>
      </c>
      <c r="P1867" s="1">
        <v>45685</v>
      </c>
      <c r="Q1867">
        <v>387</v>
      </c>
      <c r="R1867" t="s">
        <v>29</v>
      </c>
      <c r="S1867">
        <v>1</v>
      </c>
      <c r="T1867" s="1">
        <v>45934</v>
      </c>
      <c r="U1867" t="s">
        <v>30</v>
      </c>
      <c r="V1867" t="str">
        <f>TEXT(WEEKDAY(Working_Data[[#This Row],[order_date]],1),"DDDD")</f>
        <v>Thursday</v>
      </c>
      <c r="W1867" t="str">
        <f>TEXT(Working_Data[[#This Row],[order_date]],"mmmm")</f>
        <v>July</v>
      </c>
      <c r="X1867" s="7">
        <f>Working_Data[[#This Row],[last_order_date]]-Working_Data[[#This Row],[signup_date]]</f>
        <v>457</v>
      </c>
      <c r="Y1867" s="7">
        <f>IF(Working_Data[[#This Row],[churned]]="Active",1,0)</f>
        <v>1</v>
      </c>
      <c r="Z1867" s="7">
        <f>YEAR(Working_Data[[#This Row],[order_date]])</f>
        <v>2024</v>
      </c>
    </row>
    <row r="1868" spans="1:26" x14ac:dyDescent="0.25">
      <c r="A1868" t="s">
        <v>3786</v>
      </c>
      <c r="B1868" t="s">
        <v>21</v>
      </c>
      <c r="C1868" t="s">
        <v>39</v>
      </c>
      <c r="D1868" t="s">
        <v>32</v>
      </c>
      <c r="E1868" s="1">
        <v>45524</v>
      </c>
      <c r="F1868" t="s">
        <v>3787</v>
      </c>
      <c r="G1868" s="1">
        <v>45508</v>
      </c>
      <c r="H1868" t="s">
        <v>47</v>
      </c>
      <c r="I1868" t="s">
        <v>54</v>
      </c>
      <c r="J1868" t="s">
        <v>59</v>
      </c>
      <c r="K1868">
        <v>1</v>
      </c>
      <c r="L1868" s="3">
        <f>Working_Data[[#This Row],[price2]]/Working_Data[[#This Row],[quantity]]</f>
        <v>935.47</v>
      </c>
      <c r="M1868" s="3">
        <v>935.47</v>
      </c>
      <c r="N1868" t="s">
        <v>50</v>
      </c>
      <c r="O1868">
        <v>36</v>
      </c>
      <c r="P1868" s="1">
        <v>45657</v>
      </c>
      <c r="Q1868">
        <v>385</v>
      </c>
      <c r="R1868" t="s">
        <v>29</v>
      </c>
      <c r="S1868">
        <v>4</v>
      </c>
      <c r="T1868" s="1">
        <v>45483</v>
      </c>
      <c r="U1868" t="s">
        <v>36</v>
      </c>
      <c r="V1868" t="str">
        <f>TEXT(WEEKDAY(Working_Data[[#This Row],[order_date]],1),"DDDD")</f>
        <v>Sunday</v>
      </c>
      <c r="W1868" t="str">
        <f>TEXT(Working_Data[[#This Row],[order_date]],"mmmm")</f>
        <v>August</v>
      </c>
      <c r="X1868" s="7">
        <f>Working_Data[[#This Row],[last_order_date]]-Working_Data[[#This Row],[signup_date]]</f>
        <v>133</v>
      </c>
      <c r="Y1868" s="7">
        <f>IF(Working_Data[[#This Row],[churned]]="Active",1,0)</f>
        <v>1</v>
      </c>
      <c r="Z1868" s="7">
        <f>YEAR(Working_Data[[#This Row],[order_date]])</f>
        <v>2024</v>
      </c>
    </row>
    <row r="1869" spans="1:26" x14ac:dyDescent="0.25">
      <c r="A1869" t="s">
        <v>3788</v>
      </c>
      <c r="B1869" t="s">
        <v>38</v>
      </c>
      <c r="C1869" t="s">
        <v>82</v>
      </c>
      <c r="D1869" t="s">
        <v>77</v>
      </c>
      <c r="E1869" s="1">
        <v>45437</v>
      </c>
      <c r="F1869" t="s">
        <v>3789</v>
      </c>
      <c r="G1869" s="1">
        <v>45508</v>
      </c>
      <c r="H1869" t="s">
        <v>41</v>
      </c>
      <c r="I1869" t="s">
        <v>26</v>
      </c>
      <c r="J1869" t="s">
        <v>59</v>
      </c>
      <c r="K1869">
        <v>1</v>
      </c>
      <c r="L1869" s="3">
        <f>Working_Data[[#This Row],[price2]]/Working_Data[[#This Row],[quantity]]</f>
        <v>514.30999999999995</v>
      </c>
      <c r="M1869" s="3">
        <v>514.30999999999995</v>
      </c>
      <c r="N1869" t="s">
        <v>35</v>
      </c>
      <c r="O1869">
        <v>6</v>
      </c>
      <c r="P1869" s="1">
        <v>45647</v>
      </c>
      <c r="Q1869">
        <v>271</v>
      </c>
      <c r="R1869" t="s">
        <v>43</v>
      </c>
      <c r="S1869">
        <v>4</v>
      </c>
      <c r="T1869" s="1">
        <v>45640</v>
      </c>
      <c r="U1869" t="s">
        <v>60</v>
      </c>
      <c r="V1869" t="str">
        <f>TEXT(WEEKDAY(Working_Data[[#This Row],[order_date]],1),"DDDD")</f>
        <v>Sunday</v>
      </c>
      <c r="W1869" t="str">
        <f>TEXT(Working_Data[[#This Row],[order_date]],"mmmm")</f>
        <v>August</v>
      </c>
      <c r="X1869" s="7">
        <f>Working_Data[[#This Row],[last_order_date]]-Working_Data[[#This Row],[signup_date]]</f>
        <v>210</v>
      </c>
      <c r="Y1869" s="7">
        <f>IF(Working_Data[[#This Row],[churned]]="Active",1,0)</f>
        <v>0</v>
      </c>
      <c r="Z1869" s="7">
        <f>YEAR(Working_Data[[#This Row],[order_date]])</f>
        <v>2024</v>
      </c>
    </row>
    <row r="1870" spans="1:26" x14ac:dyDescent="0.25">
      <c r="A1870" t="s">
        <v>3790</v>
      </c>
      <c r="B1870" t="s">
        <v>38</v>
      </c>
      <c r="C1870" t="s">
        <v>82</v>
      </c>
      <c r="D1870" t="s">
        <v>52</v>
      </c>
      <c r="E1870" s="1">
        <v>45966</v>
      </c>
      <c r="F1870" t="s">
        <v>3791</v>
      </c>
      <c r="G1870" s="1">
        <v>45508</v>
      </c>
      <c r="H1870" t="s">
        <v>47</v>
      </c>
      <c r="I1870" t="s">
        <v>42</v>
      </c>
      <c r="J1870" t="s">
        <v>64</v>
      </c>
      <c r="K1870">
        <v>4</v>
      </c>
      <c r="L1870" s="3">
        <f>Working_Data[[#This Row],[price2]]/Working_Data[[#This Row],[quantity]]</f>
        <v>133.54249999999999</v>
      </c>
      <c r="M1870" s="3">
        <v>534.16999999999996</v>
      </c>
      <c r="N1870" t="s">
        <v>35</v>
      </c>
      <c r="O1870">
        <v>38</v>
      </c>
      <c r="P1870" s="1">
        <v>45689</v>
      </c>
      <c r="Q1870">
        <v>382</v>
      </c>
      <c r="R1870" t="s">
        <v>43</v>
      </c>
      <c r="S1870">
        <v>3</v>
      </c>
      <c r="T1870" s="1">
        <v>45302</v>
      </c>
      <c r="U1870" t="s">
        <v>36</v>
      </c>
      <c r="V1870" t="str">
        <f>TEXT(WEEKDAY(Working_Data[[#This Row],[order_date]],1),"DDDD")</f>
        <v>Sunday</v>
      </c>
      <c r="W1870" t="str">
        <f>TEXT(Working_Data[[#This Row],[order_date]],"mmmm")</f>
        <v>August</v>
      </c>
      <c r="X1870" s="7">
        <f>Working_Data[[#This Row],[last_order_date]]-Working_Data[[#This Row],[signup_date]]</f>
        <v>-277</v>
      </c>
      <c r="Y1870" s="7">
        <f>IF(Working_Data[[#This Row],[churned]]="Active",1,0)</f>
        <v>0</v>
      </c>
      <c r="Z1870" s="7">
        <f>YEAR(Working_Data[[#This Row],[order_date]])</f>
        <v>2024</v>
      </c>
    </row>
    <row r="1871" spans="1:26" x14ac:dyDescent="0.25">
      <c r="A1871" t="s">
        <v>3792</v>
      </c>
      <c r="B1871" t="s">
        <v>38</v>
      </c>
      <c r="C1871" t="s">
        <v>22</v>
      </c>
      <c r="D1871" t="s">
        <v>77</v>
      </c>
      <c r="E1871" s="1">
        <v>45635</v>
      </c>
      <c r="F1871" t="s">
        <v>3793</v>
      </c>
      <c r="G1871" s="1">
        <v>45508</v>
      </c>
      <c r="H1871" t="s">
        <v>58</v>
      </c>
      <c r="I1871" t="s">
        <v>26</v>
      </c>
      <c r="J1871" t="s">
        <v>59</v>
      </c>
      <c r="K1871">
        <v>2</v>
      </c>
      <c r="L1871" s="3">
        <f>Working_Data[[#This Row],[price2]]/Working_Data[[#This Row],[quantity]]</f>
        <v>343.94</v>
      </c>
      <c r="M1871" s="3">
        <v>687.88</v>
      </c>
      <c r="N1871" t="s">
        <v>28</v>
      </c>
      <c r="O1871">
        <v>3</v>
      </c>
      <c r="P1871" s="1">
        <v>45739</v>
      </c>
      <c r="Q1871">
        <v>122</v>
      </c>
      <c r="R1871" t="s">
        <v>29</v>
      </c>
      <c r="S1871">
        <v>2</v>
      </c>
      <c r="T1871" s="1">
        <v>45861</v>
      </c>
      <c r="U1871" t="s">
        <v>36</v>
      </c>
      <c r="V1871" t="str">
        <f>TEXT(WEEKDAY(Working_Data[[#This Row],[order_date]],1),"DDDD")</f>
        <v>Sunday</v>
      </c>
      <c r="W1871" t="str">
        <f>TEXT(Working_Data[[#This Row],[order_date]],"mmmm")</f>
        <v>August</v>
      </c>
      <c r="X1871" s="7">
        <f>Working_Data[[#This Row],[last_order_date]]-Working_Data[[#This Row],[signup_date]]</f>
        <v>104</v>
      </c>
      <c r="Y1871" s="7">
        <f>IF(Working_Data[[#This Row],[churned]]="Active",1,0)</f>
        <v>1</v>
      </c>
      <c r="Z1871" s="7">
        <f>YEAR(Working_Data[[#This Row],[order_date]])</f>
        <v>2024</v>
      </c>
    </row>
    <row r="1872" spans="1:26" x14ac:dyDescent="0.25">
      <c r="A1872" t="s">
        <v>3794</v>
      </c>
      <c r="B1872" t="s">
        <v>38</v>
      </c>
      <c r="C1872" t="s">
        <v>82</v>
      </c>
      <c r="D1872" t="s">
        <v>77</v>
      </c>
      <c r="E1872" s="1">
        <v>45673</v>
      </c>
      <c r="F1872" t="s">
        <v>3795</v>
      </c>
      <c r="G1872" s="1">
        <v>45508</v>
      </c>
      <c r="H1872" t="s">
        <v>41</v>
      </c>
      <c r="I1872" t="s">
        <v>48</v>
      </c>
      <c r="J1872" t="s">
        <v>27</v>
      </c>
      <c r="K1872">
        <v>4</v>
      </c>
      <c r="L1872" s="3">
        <f>Working_Data[[#This Row],[price2]]/Working_Data[[#This Row],[quantity]]</f>
        <v>206.47</v>
      </c>
      <c r="M1872" s="3">
        <v>825.88</v>
      </c>
      <c r="N1872" t="s">
        <v>50</v>
      </c>
      <c r="O1872">
        <v>31</v>
      </c>
      <c r="P1872" s="1">
        <v>45545</v>
      </c>
      <c r="Q1872">
        <v>83</v>
      </c>
      <c r="R1872" t="s">
        <v>29</v>
      </c>
      <c r="S1872">
        <v>5</v>
      </c>
      <c r="T1872" s="1">
        <v>45611</v>
      </c>
      <c r="U1872" t="s">
        <v>30</v>
      </c>
      <c r="V1872" t="str">
        <f>TEXT(WEEKDAY(Working_Data[[#This Row],[order_date]],1),"DDDD")</f>
        <v>Sunday</v>
      </c>
      <c r="W1872" t="str">
        <f>TEXT(Working_Data[[#This Row],[order_date]],"mmmm")</f>
        <v>August</v>
      </c>
      <c r="X1872" s="7">
        <f>Working_Data[[#This Row],[last_order_date]]-Working_Data[[#This Row],[signup_date]]</f>
        <v>-128</v>
      </c>
      <c r="Y1872" s="7">
        <f>IF(Working_Data[[#This Row],[churned]]="Active",1,0)</f>
        <v>1</v>
      </c>
      <c r="Z1872" s="7">
        <f>YEAR(Working_Data[[#This Row],[order_date]])</f>
        <v>2024</v>
      </c>
    </row>
    <row r="1873" spans="1:26" x14ac:dyDescent="0.25">
      <c r="A1873" t="s">
        <v>3796</v>
      </c>
      <c r="B1873" t="s">
        <v>38</v>
      </c>
      <c r="C1873" t="s">
        <v>39</v>
      </c>
      <c r="D1873" t="s">
        <v>56</v>
      </c>
      <c r="E1873" s="1">
        <v>45905</v>
      </c>
      <c r="F1873" t="s">
        <v>3797</v>
      </c>
      <c r="G1873" s="1">
        <v>45508</v>
      </c>
      <c r="H1873" t="s">
        <v>25</v>
      </c>
      <c r="I1873" t="s">
        <v>54</v>
      </c>
      <c r="J1873" t="s">
        <v>67</v>
      </c>
      <c r="K1873">
        <v>3</v>
      </c>
      <c r="L1873" s="3">
        <f>Working_Data[[#This Row],[price2]]/Working_Data[[#This Row],[quantity]]</f>
        <v>167.11333333333332</v>
      </c>
      <c r="M1873" s="3">
        <v>501.34</v>
      </c>
      <c r="N1873" t="s">
        <v>35</v>
      </c>
      <c r="O1873">
        <v>22</v>
      </c>
      <c r="P1873" s="1">
        <v>45422</v>
      </c>
      <c r="Q1873">
        <v>169</v>
      </c>
      <c r="R1873" t="s">
        <v>43</v>
      </c>
      <c r="S1873">
        <v>5</v>
      </c>
      <c r="T1873" s="1">
        <v>45832</v>
      </c>
      <c r="U1873" t="s">
        <v>30</v>
      </c>
      <c r="V1873" t="str">
        <f>TEXT(WEEKDAY(Working_Data[[#This Row],[order_date]],1),"DDDD")</f>
        <v>Sunday</v>
      </c>
      <c r="W1873" t="str">
        <f>TEXT(Working_Data[[#This Row],[order_date]],"mmmm")</f>
        <v>August</v>
      </c>
      <c r="X1873" s="7">
        <f>Working_Data[[#This Row],[last_order_date]]-Working_Data[[#This Row],[signup_date]]</f>
        <v>-483</v>
      </c>
      <c r="Y1873" s="7">
        <f>IF(Working_Data[[#This Row],[churned]]="Active",1,0)</f>
        <v>0</v>
      </c>
      <c r="Z1873" s="7">
        <f>YEAR(Working_Data[[#This Row],[order_date]])</f>
        <v>2024</v>
      </c>
    </row>
    <row r="1874" spans="1:26" x14ac:dyDescent="0.25">
      <c r="A1874" t="s">
        <v>3798</v>
      </c>
      <c r="B1874" t="s">
        <v>21</v>
      </c>
      <c r="C1874" t="s">
        <v>82</v>
      </c>
      <c r="D1874" t="s">
        <v>77</v>
      </c>
      <c r="E1874" s="1">
        <v>45219</v>
      </c>
      <c r="F1874" t="s">
        <v>3799</v>
      </c>
      <c r="G1874" s="1">
        <v>45508</v>
      </c>
      <c r="H1874" t="s">
        <v>25</v>
      </c>
      <c r="I1874" t="s">
        <v>63</v>
      </c>
      <c r="J1874" t="s">
        <v>59</v>
      </c>
      <c r="K1874">
        <v>3</v>
      </c>
      <c r="L1874" s="3">
        <f>Working_Data[[#This Row],[price2]]/Working_Data[[#This Row],[quantity]]</f>
        <v>217.67333333333332</v>
      </c>
      <c r="M1874" s="3">
        <v>653.02</v>
      </c>
      <c r="N1874" t="s">
        <v>35</v>
      </c>
      <c r="O1874">
        <v>48</v>
      </c>
      <c r="P1874" s="1">
        <v>45665</v>
      </c>
      <c r="Q1874">
        <v>35</v>
      </c>
      <c r="R1874" t="s">
        <v>43</v>
      </c>
      <c r="S1874">
        <v>3</v>
      </c>
      <c r="T1874" s="1">
        <v>45587</v>
      </c>
      <c r="U1874" t="s">
        <v>30</v>
      </c>
      <c r="V1874" t="str">
        <f>TEXT(WEEKDAY(Working_Data[[#This Row],[order_date]],1),"DDDD")</f>
        <v>Sunday</v>
      </c>
      <c r="W1874" t="str">
        <f>TEXT(Working_Data[[#This Row],[order_date]],"mmmm")</f>
        <v>August</v>
      </c>
      <c r="X1874" s="7">
        <f>Working_Data[[#This Row],[last_order_date]]-Working_Data[[#This Row],[signup_date]]</f>
        <v>446</v>
      </c>
      <c r="Y1874" s="7">
        <f>IF(Working_Data[[#This Row],[churned]]="Active",1,0)</f>
        <v>0</v>
      </c>
      <c r="Z1874" s="7">
        <f>YEAR(Working_Data[[#This Row],[order_date]])</f>
        <v>2024</v>
      </c>
    </row>
    <row r="1875" spans="1:26" x14ac:dyDescent="0.25">
      <c r="A1875" t="s">
        <v>3800</v>
      </c>
      <c r="B1875" t="s">
        <v>45</v>
      </c>
      <c r="C1875" t="s">
        <v>82</v>
      </c>
      <c r="D1875" t="s">
        <v>77</v>
      </c>
      <c r="E1875" s="1">
        <v>45526</v>
      </c>
      <c r="F1875" t="s">
        <v>3801</v>
      </c>
      <c r="G1875" s="1">
        <v>45508</v>
      </c>
      <c r="H1875" t="s">
        <v>41</v>
      </c>
      <c r="I1875" t="s">
        <v>54</v>
      </c>
      <c r="J1875" t="s">
        <v>27</v>
      </c>
      <c r="K1875">
        <v>2</v>
      </c>
      <c r="L1875" s="3">
        <f>Working_Data[[#This Row],[price2]]/Working_Data[[#This Row],[quantity]]</f>
        <v>64.81</v>
      </c>
      <c r="M1875" s="3">
        <v>129.62</v>
      </c>
      <c r="N1875" t="s">
        <v>50</v>
      </c>
      <c r="O1875">
        <v>27</v>
      </c>
      <c r="P1875" s="1">
        <v>45889</v>
      </c>
      <c r="Q1875">
        <v>163</v>
      </c>
      <c r="R1875" t="s">
        <v>43</v>
      </c>
      <c r="S1875">
        <v>5</v>
      </c>
      <c r="T1875" s="1">
        <v>45656</v>
      </c>
      <c r="U1875" t="s">
        <v>60</v>
      </c>
      <c r="V1875" t="str">
        <f>TEXT(WEEKDAY(Working_Data[[#This Row],[order_date]],1),"DDDD")</f>
        <v>Sunday</v>
      </c>
      <c r="W1875" t="str">
        <f>TEXT(Working_Data[[#This Row],[order_date]],"mmmm")</f>
        <v>August</v>
      </c>
      <c r="X1875" s="7">
        <f>Working_Data[[#This Row],[last_order_date]]-Working_Data[[#This Row],[signup_date]]</f>
        <v>363</v>
      </c>
      <c r="Y1875" s="7">
        <f>IF(Working_Data[[#This Row],[churned]]="Active",1,0)</f>
        <v>0</v>
      </c>
      <c r="Z1875" s="7">
        <f>YEAR(Working_Data[[#This Row],[order_date]])</f>
        <v>2024</v>
      </c>
    </row>
    <row r="1876" spans="1:26" x14ac:dyDescent="0.25">
      <c r="A1876" t="s">
        <v>3802</v>
      </c>
      <c r="B1876" t="s">
        <v>38</v>
      </c>
      <c r="C1876" t="s">
        <v>82</v>
      </c>
      <c r="D1876" t="s">
        <v>23</v>
      </c>
      <c r="E1876" s="1">
        <v>45704</v>
      </c>
      <c r="F1876" t="s">
        <v>3803</v>
      </c>
      <c r="G1876" s="1">
        <v>45508</v>
      </c>
      <c r="H1876" t="s">
        <v>47</v>
      </c>
      <c r="I1876" t="s">
        <v>26</v>
      </c>
      <c r="J1876" t="s">
        <v>49</v>
      </c>
      <c r="K1876">
        <v>5</v>
      </c>
      <c r="L1876" s="3">
        <f>Working_Data[[#This Row],[price2]]/Working_Data[[#This Row],[quantity]]</f>
        <v>171.24</v>
      </c>
      <c r="M1876" s="3">
        <v>856.2</v>
      </c>
      <c r="N1876" t="s">
        <v>28</v>
      </c>
      <c r="O1876">
        <v>30</v>
      </c>
      <c r="P1876" s="1">
        <v>45834</v>
      </c>
      <c r="Q1876">
        <v>259</v>
      </c>
      <c r="R1876" t="s">
        <v>29</v>
      </c>
      <c r="S1876">
        <v>4</v>
      </c>
      <c r="T1876" s="1">
        <v>45828</v>
      </c>
      <c r="U1876" t="s">
        <v>30</v>
      </c>
      <c r="V1876" t="str">
        <f>TEXT(WEEKDAY(Working_Data[[#This Row],[order_date]],1),"DDDD")</f>
        <v>Sunday</v>
      </c>
      <c r="W1876" t="str">
        <f>TEXT(Working_Data[[#This Row],[order_date]],"mmmm")</f>
        <v>August</v>
      </c>
      <c r="X1876" s="7">
        <f>Working_Data[[#This Row],[last_order_date]]-Working_Data[[#This Row],[signup_date]]</f>
        <v>130</v>
      </c>
      <c r="Y1876" s="7">
        <f>IF(Working_Data[[#This Row],[churned]]="Active",1,0)</f>
        <v>1</v>
      </c>
      <c r="Z1876" s="7">
        <f>YEAR(Working_Data[[#This Row],[order_date]])</f>
        <v>2024</v>
      </c>
    </row>
    <row r="1877" spans="1:26" x14ac:dyDescent="0.25">
      <c r="A1877" t="s">
        <v>3804</v>
      </c>
      <c r="B1877" t="s">
        <v>45</v>
      </c>
      <c r="C1877" t="s">
        <v>39</v>
      </c>
      <c r="D1877" t="s">
        <v>52</v>
      </c>
      <c r="E1877" s="1">
        <v>45583</v>
      </c>
      <c r="F1877" t="s">
        <v>3805</v>
      </c>
      <c r="G1877" s="1">
        <v>45508</v>
      </c>
      <c r="H1877" t="s">
        <v>58</v>
      </c>
      <c r="I1877" t="s">
        <v>54</v>
      </c>
      <c r="J1877" t="s">
        <v>49</v>
      </c>
      <c r="K1877">
        <v>3</v>
      </c>
      <c r="L1877" s="3">
        <f>Working_Data[[#This Row],[price2]]/Working_Data[[#This Row],[quantity]]</f>
        <v>352.57</v>
      </c>
      <c r="M1877" s="3">
        <v>1057.71</v>
      </c>
      <c r="N1877" t="s">
        <v>28</v>
      </c>
      <c r="O1877">
        <v>44</v>
      </c>
      <c r="P1877" s="1">
        <v>45743</v>
      </c>
      <c r="Q1877">
        <v>309</v>
      </c>
      <c r="R1877" t="s">
        <v>43</v>
      </c>
      <c r="S1877">
        <v>5</v>
      </c>
      <c r="T1877" s="1">
        <v>45529</v>
      </c>
      <c r="U1877" t="s">
        <v>36</v>
      </c>
      <c r="V1877" t="str">
        <f>TEXT(WEEKDAY(Working_Data[[#This Row],[order_date]],1),"DDDD")</f>
        <v>Sunday</v>
      </c>
      <c r="W1877" t="str">
        <f>TEXT(Working_Data[[#This Row],[order_date]],"mmmm")</f>
        <v>August</v>
      </c>
      <c r="X1877" s="7">
        <f>Working_Data[[#This Row],[last_order_date]]-Working_Data[[#This Row],[signup_date]]</f>
        <v>160</v>
      </c>
      <c r="Y1877" s="7">
        <f>IF(Working_Data[[#This Row],[churned]]="Active",1,0)</f>
        <v>0</v>
      </c>
      <c r="Z1877" s="7">
        <f>YEAR(Working_Data[[#This Row],[order_date]])</f>
        <v>2024</v>
      </c>
    </row>
    <row r="1878" spans="1:26" x14ac:dyDescent="0.25">
      <c r="A1878" t="s">
        <v>3806</v>
      </c>
      <c r="B1878" t="s">
        <v>21</v>
      </c>
      <c r="C1878" t="s">
        <v>82</v>
      </c>
      <c r="D1878" t="s">
        <v>52</v>
      </c>
      <c r="E1878" s="1">
        <v>45998</v>
      </c>
      <c r="F1878" t="s">
        <v>3807</v>
      </c>
      <c r="G1878" s="1">
        <v>45508</v>
      </c>
      <c r="H1878" t="s">
        <v>25</v>
      </c>
      <c r="I1878" t="s">
        <v>26</v>
      </c>
      <c r="J1878" t="s">
        <v>27</v>
      </c>
      <c r="K1878">
        <v>2</v>
      </c>
      <c r="L1878" s="3">
        <f>Working_Data[[#This Row],[price2]]/Working_Data[[#This Row],[quantity]]</f>
        <v>289.73</v>
      </c>
      <c r="M1878" s="3">
        <v>579.46</v>
      </c>
      <c r="N1878" t="s">
        <v>35</v>
      </c>
      <c r="O1878">
        <v>31</v>
      </c>
      <c r="P1878" s="1">
        <v>45733</v>
      </c>
      <c r="Q1878">
        <v>282</v>
      </c>
      <c r="R1878" t="s">
        <v>43</v>
      </c>
      <c r="S1878">
        <v>3</v>
      </c>
      <c r="T1878" s="1">
        <v>45606</v>
      </c>
      <c r="U1878" t="s">
        <v>36</v>
      </c>
      <c r="V1878" t="str">
        <f>TEXT(WEEKDAY(Working_Data[[#This Row],[order_date]],1),"DDDD")</f>
        <v>Sunday</v>
      </c>
      <c r="W1878" t="str">
        <f>TEXT(Working_Data[[#This Row],[order_date]],"mmmm")</f>
        <v>August</v>
      </c>
      <c r="X1878" s="7">
        <f>Working_Data[[#This Row],[last_order_date]]-Working_Data[[#This Row],[signup_date]]</f>
        <v>-265</v>
      </c>
      <c r="Y1878" s="7">
        <f>IF(Working_Data[[#This Row],[churned]]="Active",1,0)</f>
        <v>0</v>
      </c>
      <c r="Z1878" s="7">
        <f>YEAR(Working_Data[[#This Row],[order_date]])</f>
        <v>2024</v>
      </c>
    </row>
    <row r="1879" spans="1:26" x14ac:dyDescent="0.25">
      <c r="A1879" t="s">
        <v>3808</v>
      </c>
      <c r="B1879" t="s">
        <v>38</v>
      </c>
      <c r="C1879" t="s">
        <v>22</v>
      </c>
      <c r="D1879" t="s">
        <v>32</v>
      </c>
      <c r="E1879" s="1">
        <v>45168</v>
      </c>
      <c r="F1879" t="s">
        <v>3809</v>
      </c>
      <c r="G1879" s="1">
        <v>45539</v>
      </c>
      <c r="H1879" t="s">
        <v>25</v>
      </c>
      <c r="I1879" t="s">
        <v>48</v>
      </c>
      <c r="J1879" t="s">
        <v>27</v>
      </c>
      <c r="K1879">
        <v>5</v>
      </c>
      <c r="L1879" s="3">
        <f>Working_Data[[#This Row],[price2]]/Working_Data[[#This Row],[quantity]]</f>
        <v>54.71</v>
      </c>
      <c r="M1879" s="3">
        <v>273.55</v>
      </c>
      <c r="N1879" t="s">
        <v>50</v>
      </c>
      <c r="O1879">
        <v>37</v>
      </c>
      <c r="P1879" s="1">
        <v>45935</v>
      </c>
      <c r="Q1879">
        <v>101</v>
      </c>
      <c r="R1879" t="s">
        <v>43</v>
      </c>
      <c r="S1879">
        <v>3</v>
      </c>
      <c r="T1879" s="1">
        <v>45582</v>
      </c>
      <c r="U1879" t="s">
        <v>36</v>
      </c>
      <c r="V1879" t="str">
        <f>TEXT(WEEKDAY(Working_Data[[#This Row],[order_date]],1),"DDDD")</f>
        <v>Wednesday</v>
      </c>
      <c r="W1879" t="str">
        <f>TEXT(Working_Data[[#This Row],[order_date]],"mmmm")</f>
        <v>September</v>
      </c>
      <c r="X1879" s="7">
        <f>Working_Data[[#This Row],[last_order_date]]-Working_Data[[#This Row],[signup_date]]</f>
        <v>767</v>
      </c>
      <c r="Y1879" s="7">
        <f>IF(Working_Data[[#This Row],[churned]]="Active",1,0)</f>
        <v>0</v>
      </c>
      <c r="Z1879" s="7">
        <f>YEAR(Working_Data[[#This Row],[order_date]])</f>
        <v>2024</v>
      </c>
    </row>
    <row r="1880" spans="1:26" x14ac:dyDescent="0.25">
      <c r="A1880" t="s">
        <v>3810</v>
      </c>
      <c r="B1880" t="s">
        <v>38</v>
      </c>
      <c r="C1880" t="s">
        <v>82</v>
      </c>
      <c r="D1880" t="s">
        <v>77</v>
      </c>
      <c r="E1880" s="1">
        <v>45421</v>
      </c>
      <c r="F1880" t="s">
        <v>3811</v>
      </c>
      <c r="G1880" s="1">
        <v>45539</v>
      </c>
      <c r="H1880" t="s">
        <v>34</v>
      </c>
      <c r="I1880" t="s">
        <v>54</v>
      </c>
      <c r="J1880" t="s">
        <v>67</v>
      </c>
      <c r="K1880">
        <v>1</v>
      </c>
      <c r="L1880" s="3">
        <f>Working_Data[[#This Row],[price2]]/Working_Data[[#This Row],[quantity]]</f>
        <v>1305.02</v>
      </c>
      <c r="M1880" s="3">
        <v>1305.02</v>
      </c>
      <c r="N1880" t="s">
        <v>50</v>
      </c>
      <c r="O1880">
        <v>49</v>
      </c>
      <c r="P1880" s="1">
        <v>45557</v>
      </c>
      <c r="Q1880">
        <v>226</v>
      </c>
      <c r="R1880" t="s">
        <v>29</v>
      </c>
      <c r="S1880">
        <v>1</v>
      </c>
      <c r="T1880" s="1">
        <v>45643</v>
      </c>
      <c r="U1880" t="s">
        <v>30</v>
      </c>
      <c r="V1880" t="str">
        <f>TEXT(WEEKDAY(Working_Data[[#This Row],[order_date]],1),"DDDD")</f>
        <v>Wednesday</v>
      </c>
      <c r="W1880" t="str">
        <f>TEXT(Working_Data[[#This Row],[order_date]],"mmmm")</f>
        <v>September</v>
      </c>
      <c r="X1880" s="7">
        <f>Working_Data[[#This Row],[last_order_date]]-Working_Data[[#This Row],[signup_date]]</f>
        <v>136</v>
      </c>
      <c r="Y1880" s="7">
        <f>IF(Working_Data[[#This Row],[churned]]="Active",1,0)</f>
        <v>1</v>
      </c>
      <c r="Z1880" s="7">
        <f>YEAR(Working_Data[[#This Row],[order_date]])</f>
        <v>2024</v>
      </c>
    </row>
    <row r="1881" spans="1:26" x14ac:dyDescent="0.25">
      <c r="A1881" t="s">
        <v>3812</v>
      </c>
      <c r="B1881" t="s">
        <v>38</v>
      </c>
      <c r="C1881" t="s">
        <v>39</v>
      </c>
      <c r="D1881" t="s">
        <v>23</v>
      </c>
      <c r="E1881" s="1">
        <v>45543</v>
      </c>
      <c r="F1881" t="s">
        <v>3813</v>
      </c>
      <c r="G1881" s="1">
        <v>45539</v>
      </c>
      <c r="H1881" t="s">
        <v>25</v>
      </c>
      <c r="I1881" t="s">
        <v>63</v>
      </c>
      <c r="J1881" t="s">
        <v>64</v>
      </c>
      <c r="K1881">
        <v>4</v>
      </c>
      <c r="L1881" s="3">
        <f>Working_Data[[#This Row],[price2]]/Working_Data[[#This Row],[quantity]]</f>
        <v>134.26</v>
      </c>
      <c r="M1881" s="3">
        <v>537.04</v>
      </c>
      <c r="N1881" t="s">
        <v>35</v>
      </c>
      <c r="O1881">
        <v>2</v>
      </c>
      <c r="P1881" s="1">
        <v>45683</v>
      </c>
      <c r="Q1881">
        <v>357</v>
      </c>
      <c r="R1881" t="s">
        <v>43</v>
      </c>
      <c r="S1881">
        <v>4</v>
      </c>
      <c r="T1881" s="1">
        <v>45528</v>
      </c>
      <c r="U1881" t="s">
        <v>60</v>
      </c>
      <c r="V1881" t="str">
        <f>TEXT(WEEKDAY(Working_Data[[#This Row],[order_date]],1),"DDDD")</f>
        <v>Wednesday</v>
      </c>
      <c r="W1881" t="str">
        <f>TEXT(Working_Data[[#This Row],[order_date]],"mmmm")</f>
        <v>September</v>
      </c>
      <c r="X1881" s="7">
        <f>Working_Data[[#This Row],[last_order_date]]-Working_Data[[#This Row],[signup_date]]</f>
        <v>140</v>
      </c>
      <c r="Y1881" s="7">
        <f>IF(Working_Data[[#This Row],[churned]]="Active",1,0)</f>
        <v>0</v>
      </c>
      <c r="Z1881" s="7">
        <f>YEAR(Working_Data[[#This Row],[order_date]])</f>
        <v>2024</v>
      </c>
    </row>
    <row r="1882" spans="1:26" x14ac:dyDescent="0.25">
      <c r="A1882" t="s">
        <v>3814</v>
      </c>
      <c r="B1882" t="s">
        <v>21</v>
      </c>
      <c r="C1882" t="s">
        <v>39</v>
      </c>
      <c r="D1882" t="s">
        <v>23</v>
      </c>
      <c r="E1882" s="1">
        <v>45781</v>
      </c>
      <c r="F1882" t="s">
        <v>3815</v>
      </c>
      <c r="G1882" s="1">
        <v>45539</v>
      </c>
      <c r="H1882" t="s">
        <v>41</v>
      </c>
      <c r="I1882" t="s">
        <v>42</v>
      </c>
      <c r="J1882" t="s">
        <v>64</v>
      </c>
      <c r="K1882">
        <v>5</v>
      </c>
      <c r="L1882" s="3">
        <f>Working_Data[[#This Row],[price2]]/Working_Data[[#This Row],[quantity]]</f>
        <v>78.7</v>
      </c>
      <c r="M1882" s="3">
        <v>393.5</v>
      </c>
      <c r="N1882" t="s">
        <v>35</v>
      </c>
      <c r="O1882">
        <v>27</v>
      </c>
      <c r="P1882" s="1">
        <v>45882</v>
      </c>
      <c r="Q1882">
        <v>110</v>
      </c>
      <c r="R1882" t="s">
        <v>29</v>
      </c>
      <c r="S1882">
        <v>3</v>
      </c>
      <c r="T1882" s="1">
        <v>45776</v>
      </c>
      <c r="U1882" t="s">
        <v>36</v>
      </c>
      <c r="V1882" t="str">
        <f>TEXT(WEEKDAY(Working_Data[[#This Row],[order_date]],1),"DDDD")</f>
        <v>Wednesday</v>
      </c>
      <c r="W1882" t="str">
        <f>TEXT(Working_Data[[#This Row],[order_date]],"mmmm")</f>
        <v>September</v>
      </c>
      <c r="X1882" s="7">
        <f>Working_Data[[#This Row],[last_order_date]]-Working_Data[[#This Row],[signup_date]]</f>
        <v>101</v>
      </c>
      <c r="Y1882" s="7">
        <f>IF(Working_Data[[#This Row],[churned]]="Active",1,0)</f>
        <v>1</v>
      </c>
      <c r="Z1882" s="7">
        <f>YEAR(Working_Data[[#This Row],[order_date]])</f>
        <v>2024</v>
      </c>
    </row>
    <row r="1883" spans="1:26" x14ac:dyDescent="0.25">
      <c r="A1883" t="s">
        <v>3816</v>
      </c>
      <c r="B1883" t="s">
        <v>21</v>
      </c>
      <c r="C1883" t="s">
        <v>22</v>
      </c>
      <c r="D1883" t="s">
        <v>77</v>
      </c>
      <c r="E1883" s="1">
        <v>45210</v>
      </c>
      <c r="F1883" t="s">
        <v>3817</v>
      </c>
      <c r="G1883" s="1">
        <v>45539</v>
      </c>
      <c r="H1883" t="s">
        <v>41</v>
      </c>
      <c r="I1883" t="s">
        <v>26</v>
      </c>
      <c r="J1883" t="s">
        <v>67</v>
      </c>
      <c r="K1883">
        <v>5</v>
      </c>
      <c r="L1883" s="3">
        <f>Working_Data[[#This Row],[price2]]/Working_Data[[#This Row],[quantity]]</f>
        <v>287</v>
      </c>
      <c r="M1883" s="3">
        <v>1435</v>
      </c>
      <c r="N1883" t="s">
        <v>28</v>
      </c>
      <c r="O1883">
        <v>27</v>
      </c>
      <c r="P1883" s="1">
        <v>45875</v>
      </c>
      <c r="Q1883">
        <v>109</v>
      </c>
      <c r="R1883" t="s">
        <v>43</v>
      </c>
      <c r="S1883">
        <v>2</v>
      </c>
      <c r="T1883" s="1">
        <v>45720</v>
      </c>
      <c r="U1883" t="s">
        <v>30</v>
      </c>
      <c r="V1883" t="str">
        <f>TEXT(WEEKDAY(Working_Data[[#This Row],[order_date]],1),"DDDD")</f>
        <v>Wednesday</v>
      </c>
      <c r="W1883" t="str">
        <f>TEXT(Working_Data[[#This Row],[order_date]],"mmmm")</f>
        <v>September</v>
      </c>
      <c r="X1883" s="7">
        <f>Working_Data[[#This Row],[last_order_date]]-Working_Data[[#This Row],[signup_date]]</f>
        <v>665</v>
      </c>
      <c r="Y1883" s="7">
        <f>IF(Working_Data[[#This Row],[churned]]="Active",1,0)</f>
        <v>0</v>
      </c>
      <c r="Z1883" s="7">
        <f>YEAR(Working_Data[[#This Row],[order_date]])</f>
        <v>2024</v>
      </c>
    </row>
    <row r="1884" spans="1:26" x14ac:dyDescent="0.25">
      <c r="A1884" t="s">
        <v>3818</v>
      </c>
      <c r="B1884" t="s">
        <v>21</v>
      </c>
      <c r="C1884" t="s">
        <v>82</v>
      </c>
      <c r="D1884" t="s">
        <v>52</v>
      </c>
      <c r="E1884" s="1">
        <v>45391</v>
      </c>
      <c r="F1884" t="s">
        <v>3819</v>
      </c>
      <c r="G1884" s="1">
        <v>45539</v>
      </c>
      <c r="H1884" t="s">
        <v>41</v>
      </c>
      <c r="I1884" t="s">
        <v>42</v>
      </c>
      <c r="J1884" t="s">
        <v>59</v>
      </c>
      <c r="K1884">
        <v>3</v>
      </c>
      <c r="L1884" s="3">
        <f>Working_Data[[#This Row],[price2]]/Working_Data[[#This Row],[quantity]]</f>
        <v>242.47333333333333</v>
      </c>
      <c r="M1884" s="3">
        <v>727.42</v>
      </c>
      <c r="N1884" t="s">
        <v>35</v>
      </c>
      <c r="O1884">
        <v>45</v>
      </c>
      <c r="P1884" s="1">
        <v>45711</v>
      </c>
      <c r="Q1884">
        <v>430</v>
      </c>
      <c r="R1884" t="s">
        <v>43</v>
      </c>
      <c r="S1884">
        <v>1</v>
      </c>
      <c r="T1884" s="1">
        <v>45648</v>
      </c>
      <c r="U1884" t="s">
        <v>36</v>
      </c>
      <c r="V1884" t="str">
        <f>TEXT(WEEKDAY(Working_Data[[#This Row],[order_date]],1),"DDDD")</f>
        <v>Wednesday</v>
      </c>
      <c r="W1884" t="str">
        <f>TEXT(Working_Data[[#This Row],[order_date]],"mmmm")</f>
        <v>September</v>
      </c>
      <c r="X1884" s="7">
        <f>Working_Data[[#This Row],[last_order_date]]-Working_Data[[#This Row],[signup_date]]</f>
        <v>320</v>
      </c>
      <c r="Y1884" s="7">
        <f>IF(Working_Data[[#This Row],[churned]]="Active",1,0)</f>
        <v>0</v>
      </c>
      <c r="Z1884" s="7">
        <f>YEAR(Working_Data[[#This Row],[order_date]])</f>
        <v>2024</v>
      </c>
    </row>
    <row r="1885" spans="1:26" x14ac:dyDescent="0.25">
      <c r="A1885" t="s">
        <v>3820</v>
      </c>
      <c r="B1885" t="s">
        <v>21</v>
      </c>
      <c r="C1885" t="s">
        <v>39</v>
      </c>
      <c r="D1885" t="s">
        <v>56</v>
      </c>
      <c r="E1885" s="1">
        <v>45851</v>
      </c>
      <c r="F1885" t="s">
        <v>3821</v>
      </c>
      <c r="G1885" s="1">
        <v>45539</v>
      </c>
      <c r="H1885" t="s">
        <v>34</v>
      </c>
      <c r="I1885" t="s">
        <v>48</v>
      </c>
      <c r="J1885" t="s">
        <v>67</v>
      </c>
      <c r="K1885">
        <v>5</v>
      </c>
      <c r="L1885" s="3">
        <f>Working_Data[[#This Row],[price2]]/Working_Data[[#This Row],[quantity]]</f>
        <v>56.484000000000002</v>
      </c>
      <c r="M1885" s="3">
        <v>282.42</v>
      </c>
      <c r="N1885" t="s">
        <v>28</v>
      </c>
      <c r="O1885">
        <v>50</v>
      </c>
      <c r="P1885" s="1">
        <v>45760</v>
      </c>
      <c r="Q1885">
        <v>178</v>
      </c>
      <c r="R1885" t="s">
        <v>43</v>
      </c>
      <c r="S1885">
        <v>4</v>
      </c>
      <c r="T1885" s="1">
        <v>45589</v>
      </c>
      <c r="U1885" t="s">
        <v>30</v>
      </c>
      <c r="V1885" t="str">
        <f>TEXT(WEEKDAY(Working_Data[[#This Row],[order_date]],1),"DDDD")</f>
        <v>Wednesday</v>
      </c>
      <c r="W1885" t="str">
        <f>TEXT(Working_Data[[#This Row],[order_date]],"mmmm")</f>
        <v>September</v>
      </c>
      <c r="X1885" s="7">
        <f>Working_Data[[#This Row],[last_order_date]]-Working_Data[[#This Row],[signup_date]]</f>
        <v>-91</v>
      </c>
      <c r="Y1885" s="7">
        <f>IF(Working_Data[[#This Row],[churned]]="Active",1,0)</f>
        <v>0</v>
      </c>
      <c r="Z1885" s="7">
        <f>YEAR(Working_Data[[#This Row],[order_date]])</f>
        <v>2024</v>
      </c>
    </row>
    <row r="1886" spans="1:26" x14ac:dyDescent="0.25">
      <c r="A1886" t="s">
        <v>3822</v>
      </c>
      <c r="B1886" t="s">
        <v>21</v>
      </c>
      <c r="C1886" t="s">
        <v>82</v>
      </c>
      <c r="D1886" t="s">
        <v>56</v>
      </c>
      <c r="E1886" s="1">
        <v>45349</v>
      </c>
      <c r="F1886" t="s">
        <v>3823</v>
      </c>
      <c r="G1886" s="1">
        <v>45539</v>
      </c>
      <c r="H1886" t="s">
        <v>58</v>
      </c>
      <c r="I1886" t="s">
        <v>26</v>
      </c>
      <c r="J1886" t="s">
        <v>64</v>
      </c>
      <c r="K1886">
        <v>5</v>
      </c>
      <c r="L1886" s="3">
        <f>Working_Data[[#This Row],[price2]]/Working_Data[[#This Row],[quantity]]</f>
        <v>116.042</v>
      </c>
      <c r="M1886" s="3">
        <v>580.21</v>
      </c>
      <c r="N1886" t="s">
        <v>28</v>
      </c>
      <c r="O1886">
        <v>30</v>
      </c>
      <c r="P1886" s="1">
        <v>45860</v>
      </c>
      <c r="Q1886">
        <v>414</v>
      </c>
      <c r="R1886" t="s">
        <v>29</v>
      </c>
      <c r="S1886">
        <v>1</v>
      </c>
      <c r="T1886" s="1">
        <v>45833</v>
      </c>
      <c r="U1886" t="s">
        <v>60</v>
      </c>
      <c r="V1886" t="str">
        <f>TEXT(WEEKDAY(Working_Data[[#This Row],[order_date]],1),"DDDD")</f>
        <v>Wednesday</v>
      </c>
      <c r="W1886" t="str">
        <f>TEXT(Working_Data[[#This Row],[order_date]],"mmmm")</f>
        <v>September</v>
      </c>
      <c r="X1886" s="7">
        <f>Working_Data[[#This Row],[last_order_date]]-Working_Data[[#This Row],[signup_date]]</f>
        <v>511</v>
      </c>
      <c r="Y1886" s="7">
        <f>IF(Working_Data[[#This Row],[churned]]="Active",1,0)</f>
        <v>1</v>
      </c>
      <c r="Z1886" s="7">
        <f>YEAR(Working_Data[[#This Row],[order_date]])</f>
        <v>2024</v>
      </c>
    </row>
    <row r="1887" spans="1:26" x14ac:dyDescent="0.25">
      <c r="A1887" t="s">
        <v>3824</v>
      </c>
      <c r="B1887" t="s">
        <v>38</v>
      </c>
      <c r="C1887" t="s">
        <v>22</v>
      </c>
      <c r="D1887" t="s">
        <v>23</v>
      </c>
      <c r="E1887" s="1">
        <v>45641</v>
      </c>
      <c r="F1887" t="s">
        <v>3825</v>
      </c>
      <c r="G1887" s="1">
        <v>45539</v>
      </c>
      <c r="H1887" t="s">
        <v>34</v>
      </c>
      <c r="I1887" t="s">
        <v>48</v>
      </c>
      <c r="J1887" t="s">
        <v>64</v>
      </c>
      <c r="K1887">
        <v>3</v>
      </c>
      <c r="L1887" s="3">
        <f>Working_Data[[#This Row],[price2]]/Working_Data[[#This Row],[quantity]]</f>
        <v>406.17333333333335</v>
      </c>
      <c r="M1887" s="3">
        <v>1218.52</v>
      </c>
      <c r="N1887" t="s">
        <v>35</v>
      </c>
      <c r="O1887">
        <v>22</v>
      </c>
      <c r="P1887" s="1">
        <v>45637</v>
      </c>
      <c r="Q1887">
        <v>252</v>
      </c>
      <c r="R1887" t="s">
        <v>29</v>
      </c>
      <c r="S1887">
        <v>1</v>
      </c>
      <c r="T1887" s="1">
        <v>45715</v>
      </c>
      <c r="U1887" t="s">
        <v>36</v>
      </c>
      <c r="V1887" t="str">
        <f>TEXT(WEEKDAY(Working_Data[[#This Row],[order_date]],1),"DDDD")</f>
        <v>Wednesday</v>
      </c>
      <c r="W1887" t="str">
        <f>TEXT(Working_Data[[#This Row],[order_date]],"mmmm")</f>
        <v>September</v>
      </c>
      <c r="X1887" s="7">
        <f>Working_Data[[#This Row],[last_order_date]]-Working_Data[[#This Row],[signup_date]]</f>
        <v>-4</v>
      </c>
      <c r="Y1887" s="7">
        <f>IF(Working_Data[[#This Row],[churned]]="Active",1,0)</f>
        <v>1</v>
      </c>
      <c r="Z1887" s="7">
        <f>YEAR(Working_Data[[#This Row],[order_date]])</f>
        <v>2024</v>
      </c>
    </row>
    <row r="1888" spans="1:26" x14ac:dyDescent="0.25">
      <c r="A1888" t="s">
        <v>3826</v>
      </c>
      <c r="B1888" t="s">
        <v>45</v>
      </c>
      <c r="C1888" t="s">
        <v>82</v>
      </c>
      <c r="D1888" t="s">
        <v>23</v>
      </c>
      <c r="E1888" s="1">
        <v>45573</v>
      </c>
      <c r="F1888" t="s">
        <v>3827</v>
      </c>
      <c r="G1888" s="1">
        <v>45539</v>
      </c>
      <c r="H1888" t="s">
        <v>47</v>
      </c>
      <c r="I1888" t="s">
        <v>63</v>
      </c>
      <c r="J1888" t="s">
        <v>27</v>
      </c>
      <c r="K1888">
        <v>1</v>
      </c>
      <c r="L1888" s="3">
        <f>Working_Data[[#This Row],[price2]]/Working_Data[[#This Row],[quantity]]</f>
        <v>1420.93</v>
      </c>
      <c r="M1888" s="3">
        <v>1420.93</v>
      </c>
      <c r="N1888" t="s">
        <v>28</v>
      </c>
      <c r="O1888">
        <v>8</v>
      </c>
      <c r="P1888" s="1">
        <v>45803</v>
      </c>
      <c r="Q1888">
        <v>486</v>
      </c>
      <c r="R1888" t="s">
        <v>29</v>
      </c>
      <c r="S1888">
        <v>3</v>
      </c>
      <c r="T1888" s="1">
        <v>45676</v>
      </c>
      <c r="U1888" t="s">
        <v>60</v>
      </c>
      <c r="V1888" t="str">
        <f>TEXT(WEEKDAY(Working_Data[[#This Row],[order_date]],1),"DDDD")</f>
        <v>Wednesday</v>
      </c>
      <c r="W1888" t="str">
        <f>TEXT(Working_Data[[#This Row],[order_date]],"mmmm")</f>
        <v>September</v>
      </c>
      <c r="X1888" s="7">
        <f>Working_Data[[#This Row],[last_order_date]]-Working_Data[[#This Row],[signup_date]]</f>
        <v>230</v>
      </c>
      <c r="Y1888" s="7">
        <f>IF(Working_Data[[#This Row],[churned]]="Active",1,0)</f>
        <v>1</v>
      </c>
      <c r="Z1888" s="7">
        <f>YEAR(Working_Data[[#This Row],[order_date]])</f>
        <v>2024</v>
      </c>
    </row>
    <row r="1889" spans="1:26" x14ac:dyDescent="0.25">
      <c r="A1889" t="s">
        <v>3828</v>
      </c>
      <c r="B1889" t="s">
        <v>45</v>
      </c>
      <c r="C1889" t="s">
        <v>39</v>
      </c>
      <c r="D1889" t="s">
        <v>23</v>
      </c>
      <c r="E1889" s="1">
        <v>45217</v>
      </c>
      <c r="F1889" t="s">
        <v>3829</v>
      </c>
      <c r="G1889" s="1">
        <v>45539</v>
      </c>
      <c r="H1889" t="s">
        <v>47</v>
      </c>
      <c r="I1889" t="s">
        <v>26</v>
      </c>
      <c r="J1889" t="s">
        <v>49</v>
      </c>
      <c r="K1889">
        <v>2</v>
      </c>
      <c r="L1889" s="3">
        <f>Working_Data[[#This Row],[price2]]/Working_Data[[#This Row],[quantity]]</f>
        <v>414.45499999999998</v>
      </c>
      <c r="M1889" s="3">
        <v>828.91</v>
      </c>
      <c r="N1889" t="s">
        <v>50</v>
      </c>
      <c r="O1889">
        <v>47</v>
      </c>
      <c r="P1889" s="1">
        <v>45588</v>
      </c>
      <c r="Q1889">
        <v>436</v>
      </c>
      <c r="R1889" t="s">
        <v>29</v>
      </c>
      <c r="S1889">
        <v>5</v>
      </c>
      <c r="T1889" s="1">
        <v>45689</v>
      </c>
      <c r="U1889" t="s">
        <v>36</v>
      </c>
      <c r="V1889" t="str">
        <f>TEXT(WEEKDAY(Working_Data[[#This Row],[order_date]],1),"DDDD")</f>
        <v>Wednesday</v>
      </c>
      <c r="W1889" t="str">
        <f>TEXT(Working_Data[[#This Row],[order_date]],"mmmm")</f>
        <v>September</v>
      </c>
      <c r="X1889" s="7">
        <f>Working_Data[[#This Row],[last_order_date]]-Working_Data[[#This Row],[signup_date]]</f>
        <v>371</v>
      </c>
      <c r="Y1889" s="7">
        <f>IF(Working_Data[[#This Row],[churned]]="Active",1,0)</f>
        <v>1</v>
      </c>
      <c r="Z1889" s="7">
        <f>YEAR(Working_Data[[#This Row],[order_date]])</f>
        <v>2024</v>
      </c>
    </row>
    <row r="1890" spans="1:26" x14ac:dyDescent="0.25">
      <c r="A1890" t="s">
        <v>3830</v>
      </c>
      <c r="B1890" t="s">
        <v>21</v>
      </c>
      <c r="C1890" t="s">
        <v>22</v>
      </c>
      <c r="D1890" t="s">
        <v>77</v>
      </c>
      <c r="E1890" s="1">
        <v>45855</v>
      </c>
      <c r="F1890" t="s">
        <v>3831</v>
      </c>
      <c r="G1890" s="1">
        <v>45569</v>
      </c>
      <c r="H1890" t="s">
        <v>47</v>
      </c>
      <c r="I1890" t="s">
        <v>63</v>
      </c>
      <c r="J1890" t="s">
        <v>64</v>
      </c>
      <c r="K1890">
        <v>5</v>
      </c>
      <c r="L1890" s="3">
        <f>Working_Data[[#This Row],[price2]]/Working_Data[[#This Row],[quantity]]</f>
        <v>211.52800000000002</v>
      </c>
      <c r="M1890" s="3">
        <v>1057.6400000000001</v>
      </c>
      <c r="N1890" t="s">
        <v>50</v>
      </c>
      <c r="O1890">
        <v>44</v>
      </c>
      <c r="P1890" s="1">
        <v>45829</v>
      </c>
      <c r="Q1890">
        <v>231</v>
      </c>
      <c r="R1890" t="s">
        <v>29</v>
      </c>
      <c r="S1890">
        <v>2</v>
      </c>
      <c r="T1890" s="1">
        <v>45484</v>
      </c>
      <c r="U1890" t="s">
        <v>60</v>
      </c>
      <c r="V1890" t="str">
        <f>TEXT(WEEKDAY(Working_Data[[#This Row],[order_date]],1),"DDDD")</f>
        <v>Friday</v>
      </c>
      <c r="W1890" t="str">
        <f>TEXT(Working_Data[[#This Row],[order_date]],"mmmm")</f>
        <v>October</v>
      </c>
      <c r="X1890" s="7">
        <f>Working_Data[[#This Row],[last_order_date]]-Working_Data[[#This Row],[signup_date]]</f>
        <v>-26</v>
      </c>
      <c r="Y1890" s="7">
        <f>IF(Working_Data[[#This Row],[churned]]="Active",1,0)</f>
        <v>1</v>
      </c>
      <c r="Z1890" s="7">
        <f>YEAR(Working_Data[[#This Row],[order_date]])</f>
        <v>2024</v>
      </c>
    </row>
    <row r="1891" spans="1:26" x14ac:dyDescent="0.25">
      <c r="A1891" t="s">
        <v>3832</v>
      </c>
      <c r="B1891" t="s">
        <v>21</v>
      </c>
      <c r="C1891" t="s">
        <v>82</v>
      </c>
      <c r="D1891" t="s">
        <v>52</v>
      </c>
      <c r="E1891" s="1">
        <v>45658</v>
      </c>
      <c r="F1891" t="s">
        <v>3833</v>
      </c>
      <c r="G1891" s="1">
        <v>45569</v>
      </c>
      <c r="H1891" t="s">
        <v>25</v>
      </c>
      <c r="I1891" t="s">
        <v>26</v>
      </c>
      <c r="J1891" t="s">
        <v>59</v>
      </c>
      <c r="K1891">
        <v>3</v>
      </c>
      <c r="L1891" s="3">
        <f>Working_Data[[#This Row],[price2]]/Working_Data[[#This Row],[quantity]]</f>
        <v>170.23333333333332</v>
      </c>
      <c r="M1891" s="3">
        <v>510.7</v>
      </c>
      <c r="N1891" t="s">
        <v>28</v>
      </c>
      <c r="O1891">
        <v>24</v>
      </c>
      <c r="P1891" s="1">
        <v>45739</v>
      </c>
      <c r="Q1891">
        <v>241</v>
      </c>
      <c r="R1891" t="s">
        <v>43</v>
      </c>
      <c r="S1891">
        <v>3</v>
      </c>
      <c r="T1891" s="1">
        <v>45607</v>
      </c>
      <c r="U1891" t="s">
        <v>30</v>
      </c>
      <c r="V1891" t="str">
        <f>TEXT(WEEKDAY(Working_Data[[#This Row],[order_date]],1),"DDDD")</f>
        <v>Friday</v>
      </c>
      <c r="W1891" t="str">
        <f>TEXT(Working_Data[[#This Row],[order_date]],"mmmm")</f>
        <v>October</v>
      </c>
      <c r="X1891" s="7">
        <f>Working_Data[[#This Row],[last_order_date]]-Working_Data[[#This Row],[signup_date]]</f>
        <v>81</v>
      </c>
      <c r="Y1891" s="7">
        <f>IF(Working_Data[[#This Row],[churned]]="Active",1,0)</f>
        <v>0</v>
      </c>
      <c r="Z1891" s="7">
        <f>YEAR(Working_Data[[#This Row],[order_date]])</f>
        <v>2024</v>
      </c>
    </row>
    <row r="1892" spans="1:26" x14ac:dyDescent="0.25">
      <c r="A1892" t="s">
        <v>3834</v>
      </c>
      <c r="B1892" t="s">
        <v>38</v>
      </c>
      <c r="C1892" t="s">
        <v>82</v>
      </c>
      <c r="D1892" t="s">
        <v>56</v>
      </c>
      <c r="E1892" s="1">
        <v>45388</v>
      </c>
      <c r="F1892" t="s">
        <v>3835</v>
      </c>
      <c r="G1892" s="1">
        <v>45569</v>
      </c>
      <c r="H1892" t="s">
        <v>47</v>
      </c>
      <c r="I1892" t="s">
        <v>63</v>
      </c>
      <c r="J1892" t="s">
        <v>64</v>
      </c>
      <c r="K1892">
        <v>4</v>
      </c>
      <c r="L1892" s="3">
        <f>Working_Data[[#This Row],[price2]]/Working_Data[[#This Row],[quantity]]</f>
        <v>315.07499999999999</v>
      </c>
      <c r="M1892" s="3">
        <v>1260.3</v>
      </c>
      <c r="N1892" t="s">
        <v>50</v>
      </c>
      <c r="O1892">
        <v>41</v>
      </c>
      <c r="P1892" s="1">
        <v>45729</v>
      </c>
      <c r="Q1892">
        <v>300</v>
      </c>
      <c r="R1892" t="s">
        <v>29</v>
      </c>
      <c r="S1892">
        <v>4</v>
      </c>
      <c r="T1892" s="1">
        <v>45333</v>
      </c>
      <c r="U1892" t="s">
        <v>60</v>
      </c>
      <c r="V1892" t="str">
        <f>TEXT(WEEKDAY(Working_Data[[#This Row],[order_date]],1),"DDDD")</f>
        <v>Friday</v>
      </c>
      <c r="W1892" t="str">
        <f>TEXT(Working_Data[[#This Row],[order_date]],"mmmm")</f>
        <v>October</v>
      </c>
      <c r="X1892" s="7">
        <f>Working_Data[[#This Row],[last_order_date]]-Working_Data[[#This Row],[signup_date]]</f>
        <v>341</v>
      </c>
      <c r="Y1892" s="7">
        <f>IF(Working_Data[[#This Row],[churned]]="Active",1,0)</f>
        <v>1</v>
      </c>
      <c r="Z1892" s="7">
        <f>YEAR(Working_Data[[#This Row],[order_date]])</f>
        <v>2024</v>
      </c>
    </row>
    <row r="1893" spans="1:26" x14ac:dyDescent="0.25">
      <c r="A1893" t="s">
        <v>3836</v>
      </c>
      <c r="B1893" t="s">
        <v>21</v>
      </c>
      <c r="C1893" t="s">
        <v>39</v>
      </c>
      <c r="D1893" t="s">
        <v>32</v>
      </c>
      <c r="E1893" s="1">
        <v>45803</v>
      </c>
      <c r="F1893" t="s">
        <v>3837</v>
      </c>
      <c r="G1893" s="1">
        <v>45569</v>
      </c>
      <c r="H1893" t="s">
        <v>47</v>
      </c>
      <c r="I1893" t="s">
        <v>42</v>
      </c>
      <c r="J1893" t="s">
        <v>59</v>
      </c>
      <c r="K1893">
        <v>2</v>
      </c>
      <c r="L1893" s="3">
        <f>Working_Data[[#This Row],[price2]]/Working_Data[[#This Row],[quantity]]</f>
        <v>145.77000000000001</v>
      </c>
      <c r="M1893" s="3">
        <v>291.54000000000002</v>
      </c>
      <c r="N1893" t="s">
        <v>35</v>
      </c>
      <c r="O1893">
        <v>31</v>
      </c>
      <c r="P1893" s="1">
        <v>45784</v>
      </c>
      <c r="Q1893">
        <v>38</v>
      </c>
      <c r="R1893" t="s">
        <v>29</v>
      </c>
      <c r="S1893">
        <v>2</v>
      </c>
      <c r="T1893" s="1">
        <v>45484</v>
      </c>
      <c r="U1893" t="s">
        <v>60</v>
      </c>
      <c r="V1893" t="str">
        <f>TEXT(WEEKDAY(Working_Data[[#This Row],[order_date]],1),"DDDD")</f>
        <v>Friday</v>
      </c>
      <c r="W1893" t="str">
        <f>TEXT(Working_Data[[#This Row],[order_date]],"mmmm")</f>
        <v>October</v>
      </c>
      <c r="X1893" s="7">
        <f>Working_Data[[#This Row],[last_order_date]]-Working_Data[[#This Row],[signup_date]]</f>
        <v>-19</v>
      </c>
      <c r="Y1893" s="7">
        <f>IF(Working_Data[[#This Row],[churned]]="Active",1,0)</f>
        <v>1</v>
      </c>
      <c r="Z1893" s="7">
        <f>YEAR(Working_Data[[#This Row],[order_date]])</f>
        <v>2024</v>
      </c>
    </row>
    <row r="1894" spans="1:26" x14ac:dyDescent="0.25">
      <c r="A1894" t="s">
        <v>3838</v>
      </c>
      <c r="B1894" t="s">
        <v>38</v>
      </c>
      <c r="C1894" t="s">
        <v>82</v>
      </c>
      <c r="D1894" t="s">
        <v>52</v>
      </c>
      <c r="E1894" s="1">
        <v>45478</v>
      </c>
      <c r="F1894" t="s">
        <v>3839</v>
      </c>
      <c r="G1894" s="1">
        <v>45600</v>
      </c>
      <c r="H1894" t="s">
        <v>34</v>
      </c>
      <c r="I1894" t="s">
        <v>42</v>
      </c>
      <c r="J1894" t="s">
        <v>67</v>
      </c>
      <c r="K1894">
        <v>4</v>
      </c>
      <c r="L1894" s="3">
        <f>Working_Data[[#This Row],[price2]]/Working_Data[[#This Row],[quantity]]</f>
        <v>75.952500000000001</v>
      </c>
      <c r="M1894" s="3">
        <v>303.81</v>
      </c>
      <c r="N1894" t="s">
        <v>28</v>
      </c>
      <c r="O1894">
        <v>24</v>
      </c>
      <c r="P1894" s="1">
        <v>45908</v>
      </c>
      <c r="Q1894">
        <v>372</v>
      </c>
      <c r="R1894" t="s">
        <v>43</v>
      </c>
      <c r="S1894">
        <v>3</v>
      </c>
      <c r="T1894" s="1">
        <v>45557</v>
      </c>
      <c r="U1894" t="s">
        <v>60</v>
      </c>
      <c r="V1894" t="str">
        <f>TEXT(WEEKDAY(Working_Data[[#This Row],[order_date]],1),"DDDD")</f>
        <v>Monday</v>
      </c>
      <c r="W1894" t="str">
        <f>TEXT(Working_Data[[#This Row],[order_date]],"mmmm")</f>
        <v>November</v>
      </c>
      <c r="X1894" s="7">
        <f>Working_Data[[#This Row],[last_order_date]]-Working_Data[[#This Row],[signup_date]]</f>
        <v>430</v>
      </c>
      <c r="Y1894" s="7">
        <f>IF(Working_Data[[#This Row],[churned]]="Active",1,0)</f>
        <v>0</v>
      </c>
      <c r="Z1894" s="7">
        <f>YEAR(Working_Data[[#This Row],[order_date]])</f>
        <v>2024</v>
      </c>
    </row>
    <row r="1895" spans="1:26" x14ac:dyDescent="0.25">
      <c r="A1895" t="s">
        <v>3840</v>
      </c>
      <c r="B1895" t="s">
        <v>45</v>
      </c>
      <c r="C1895" t="s">
        <v>22</v>
      </c>
      <c r="D1895" t="s">
        <v>52</v>
      </c>
      <c r="E1895" s="1">
        <v>45188</v>
      </c>
      <c r="F1895" t="s">
        <v>3841</v>
      </c>
      <c r="G1895" s="1">
        <v>45600</v>
      </c>
      <c r="H1895" t="s">
        <v>25</v>
      </c>
      <c r="I1895" t="s">
        <v>26</v>
      </c>
      <c r="J1895" t="s">
        <v>59</v>
      </c>
      <c r="K1895">
        <v>5</v>
      </c>
      <c r="L1895" s="3">
        <f>Working_Data[[#This Row],[price2]]/Working_Data[[#This Row],[quantity]]</f>
        <v>37.025999999999996</v>
      </c>
      <c r="M1895" s="3">
        <v>185.13</v>
      </c>
      <c r="N1895" t="s">
        <v>50</v>
      </c>
      <c r="O1895">
        <v>26</v>
      </c>
      <c r="P1895" s="1">
        <v>45778</v>
      </c>
      <c r="Q1895">
        <v>330</v>
      </c>
      <c r="R1895" t="s">
        <v>43</v>
      </c>
      <c r="S1895">
        <v>3</v>
      </c>
      <c r="T1895" s="1">
        <v>45616</v>
      </c>
      <c r="U1895" t="s">
        <v>36</v>
      </c>
      <c r="V1895" t="str">
        <f>TEXT(WEEKDAY(Working_Data[[#This Row],[order_date]],1),"DDDD")</f>
        <v>Monday</v>
      </c>
      <c r="W1895" t="str">
        <f>TEXT(Working_Data[[#This Row],[order_date]],"mmmm")</f>
        <v>November</v>
      </c>
      <c r="X1895" s="7">
        <f>Working_Data[[#This Row],[last_order_date]]-Working_Data[[#This Row],[signup_date]]</f>
        <v>590</v>
      </c>
      <c r="Y1895" s="7">
        <f>IF(Working_Data[[#This Row],[churned]]="Active",1,0)</f>
        <v>0</v>
      </c>
      <c r="Z1895" s="7">
        <f>YEAR(Working_Data[[#This Row],[order_date]])</f>
        <v>2024</v>
      </c>
    </row>
    <row r="1896" spans="1:26" x14ac:dyDescent="0.25">
      <c r="A1896" t="s">
        <v>3842</v>
      </c>
      <c r="B1896" t="s">
        <v>21</v>
      </c>
      <c r="C1896" t="s">
        <v>82</v>
      </c>
      <c r="D1896" t="s">
        <v>56</v>
      </c>
      <c r="E1896" s="1">
        <v>45967</v>
      </c>
      <c r="F1896" t="s">
        <v>3843</v>
      </c>
      <c r="G1896" s="1">
        <v>45600</v>
      </c>
      <c r="H1896" t="s">
        <v>58</v>
      </c>
      <c r="I1896" t="s">
        <v>48</v>
      </c>
      <c r="J1896" t="s">
        <v>67</v>
      </c>
      <c r="K1896">
        <v>3</v>
      </c>
      <c r="L1896" s="3">
        <f>Working_Data[[#This Row],[price2]]/Working_Data[[#This Row],[quantity]]</f>
        <v>383.38666666666671</v>
      </c>
      <c r="M1896" s="3">
        <v>1150.1600000000001</v>
      </c>
      <c r="N1896" t="s">
        <v>28</v>
      </c>
      <c r="O1896">
        <v>7</v>
      </c>
      <c r="P1896" s="1">
        <v>45709</v>
      </c>
      <c r="Q1896">
        <v>184</v>
      </c>
      <c r="R1896" t="s">
        <v>43</v>
      </c>
      <c r="S1896">
        <v>1</v>
      </c>
      <c r="T1896" s="1">
        <v>45515</v>
      </c>
      <c r="U1896" t="s">
        <v>30</v>
      </c>
      <c r="V1896" t="str">
        <f>TEXT(WEEKDAY(Working_Data[[#This Row],[order_date]],1),"DDDD")</f>
        <v>Monday</v>
      </c>
      <c r="W1896" t="str">
        <f>TEXT(Working_Data[[#This Row],[order_date]],"mmmm")</f>
        <v>November</v>
      </c>
      <c r="X1896" s="7">
        <f>Working_Data[[#This Row],[last_order_date]]-Working_Data[[#This Row],[signup_date]]</f>
        <v>-258</v>
      </c>
      <c r="Y1896" s="7">
        <f>IF(Working_Data[[#This Row],[churned]]="Active",1,0)</f>
        <v>0</v>
      </c>
      <c r="Z1896" s="7">
        <f>YEAR(Working_Data[[#This Row],[order_date]])</f>
        <v>2024</v>
      </c>
    </row>
    <row r="1897" spans="1:26" x14ac:dyDescent="0.25">
      <c r="A1897" t="s">
        <v>3844</v>
      </c>
      <c r="B1897" t="s">
        <v>21</v>
      </c>
      <c r="C1897" t="s">
        <v>82</v>
      </c>
      <c r="D1897" t="s">
        <v>52</v>
      </c>
      <c r="E1897" s="1">
        <v>45842</v>
      </c>
      <c r="F1897" t="s">
        <v>3845</v>
      </c>
      <c r="G1897" s="1">
        <v>45600</v>
      </c>
      <c r="H1897" t="s">
        <v>34</v>
      </c>
      <c r="I1897" t="s">
        <v>63</v>
      </c>
      <c r="J1897" t="s">
        <v>27</v>
      </c>
      <c r="K1897">
        <v>2</v>
      </c>
      <c r="L1897" s="3">
        <f>Working_Data[[#This Row],[price2]]/Working_Data[[#This Row],[quantity]]</f>
        <v>378.67500000000001</v>
      </c>
      <c r="M1897" s="3">
        <v>757.35</v>
      </c>
      <c r="N1897" t="s">
        <v>28</v>
      </c>
      <c r="O1897">
        <v>20</v>
      </c>
      <c r="P1897" s="1">
        <v>45656</v>
      </c>
      <c r="Q1897">
        <v>237</v>
      </c>
      <c r="R1897" t="s">
        <v>43</v>
      </c>
      <c r="S1897">
        <v>1</v>
      </c>
      <c r="T1897" s="1">
        <v>45762</v>
      </c>
      <c r="U1897" t="s">
        <v>36</v>
      </c>
      <c r="V1897" t="str">
        <f>TEXT(WEEKDAY(Working_Data[[#This Row],[order_date]],1),"DDDD")</f>
        <v>Monday</v>
      </c>
      <c r="W1897" t="str">
        <f>TEXT(Working_Data[[#This Row],[order_date]],"mmmm")</f>
        <v>November</v>
      </c>
      <c r="X1897" s="7">
        <f>Working_Data[[#This Row],[last_order_date]]-Working_Data[[#This Row],[signup_date]]</f>
        <v>-186</v>
      </c>
      <c r="Y1897" s="7">
        <f>IF(Working_Data[[#This Row],[churned]]="Active",1,0)</f>
        <v>0</v>
      </c>
      <c r="Z1897" s="7">
        <f>YEAR(Working_Data[[#This Row],[order_date]])</f>
        <v>2024</v>
      </c>
    </row>
    <row r="1898" spans="1:26" x14ac:dyDescent="0.25">
      <c r="A1898" t="s">
        <v>3846</v>
      </c>
      <c r="B1898" t="s">
        <v>21</v>
      </c>
      <c r="C1898" t="s">
        <v>39</v>
      </c>
      <c r="D1898" t="s">
        <v>23</v>
      </c>
      <c r="E1898" s="1">
        <v>45429</v>
      </c>
      <c r="F1898" t="s">
        <v>3847</v>
      </c>
      <c r="G1898" s="1">
        <v>45600</v>
      </c>
      <c r="H1898" t="s">
        <v>58</v>
      </c>
      <c r="I1898" t="s">
        <v>63</v>
      </c>
      <c r="J1898" t="s">
        <v>67</v>
      </c>
      <c r="K1898">
        <v>3</v>
      </c>
      <c r="L1898" s="3">
        <f>Working_Data[[#This Row],[price2]]/Working_Data[[#This Row],[quantity]]</f>
        <v>115.06</v>
      </c>
      <c r="M1898" s="3">
        <v>345.18</v>
      </c>
      <c r="N1898" t="s">
        <v>35</v>
      </c>
      <c r="O1898">
        <v>38</v>
      </c>
      <c r="P1898" s="1">
        <v>45680</v>
      </c>
      <c r="Q1898">
        <v>447</v>
      </c>
      <c r="R1898" t="s">
        <v>29</v>
      </c>
      <c r="S1898">
        <v>2</v>
      </c>
      <c r="T1898" s="1">
        <v>45623</v>
      </c>
      <c r="U1898" t="s">
        <v>60</v>
      </c>
      <c r="V1898" t="str">
        <f>TEXT(WEEKDAY(Working_Data[[#This Row],[order_date]],1),"DDDD")</f>
        <v>Monday</v>
      </c>
      <c r="W1898" t="str">
        <f>TEXT(Working_Data[[#This Row],[order_date]],"mmmm")</f>
        <v>November</v>
      </c>
      <c r="X1898" s="7">
        <f>Working_Data[[#This Row],[last_order_date]]-Working_Data[[#This Row],[signup_date]]</f>
        <v>251</v>
      </c>
      <c r="Y1898" s="7">
        <f>IF(Working_Data[[#This Row],[churned]]="Active",1,0)</f>
        <v>1</v>
      </c>
      <c r="Z1898" s="7">
        <f>YEAR(Working_Data[[#This Row],[order_date]])</f>
        <v>2024</v>
      </c>
    </row>
    <row r="1899" spans="1:26" x14ac:dyDescent="0.25">
      <c r="A1899" t="s">
        <v>3848</v>
      </c>
      <c r="B1899" t="s">
        <v>38</v>
      </c>
      <c r="C1899" t="s">
        <v>39</v>
      </c>
      <c r="D1899" t="s">
        <v>23</v>
      </c>
      <c r="E1899" s="1">
        <v>45492</v>
      </c>
      <c r="F1899" t="s">
        <v>3849</v>
      </c>
      <c r="G1899" s="1">
        <v>45600</v>
      </c>
      <c r="H1899" t="s">
        <v>25</v>
      </c>
      <c r="I1899" t="s">
        <v>63</v>
      </c>
      <c r="J1899" t="s">
        <v>64</v>
      </c>
      <c r="K1899">
        <v>5</v>
      </c>
      <c r="L1899" s="3">
        <f>Working_Data[[#This Row],[price2]]/Working_Data[[#This Row],[quantity]]</f>
        <v>287.99599999999998</v>
      </c>
      <c r="M1899" s="3">
        <v>1439.98</v>
      </c>
      <c r="N1899" t="s">
        <v>50</v>
      </c>
      <c r="O1899">
        <v>45</v>
      </c>
      <c r="P1899" s="1">
        <v>45962</v>
      </c>
      <c r="Q1899">
        <v>385</v>
      </c>
      <c r="R1899" t="s">
        <v>43</v>
      </c>
      <c r="S1899">
        <v>3</v>
      </c>
      <c r="T1899" s="1">
        <v>45616</v>
      </c>
      <c r="U1899" t="s">
        <v>36</v>
      </c>
      <c r="V1899" t="str">
        <f>TEXT(WEEKDAY(Working_Data[[#This Row],[order_date]],1),"DDDD")</f>
        <v>Monday</v>
      </c>
      <c r="W1899" t="str">
        <f>TEXT(Working_Data[[#This Row],[order_date]],"mmmm")</f>
        <v>November</v>
      </c>
      <c r="X1899" s="7">
        <f>Working_Data[[#This Row],[last_order_date]]-Working_Data[[#This Row],[signup_date]]</f>
        <v>470</v>
      </c>
      <c r="Y1899" s="7">
        <f>IF(Working_Data[[#This Row],[churned]]="Active",1,0)</f>
        <v>0</v>
      </c>
      <c r="Z1899" s="7">
        <f>YEAR(Working_Data[[#This Row],[order_date]])</f>
        <v>2024</v>
      </c>
    </row>
    <row r="1900" spans="1:26" x14ac:dyDescent="0.25">
      <c r="A1900" t="s">
        <v>3850</v>
      </c>
      <c r="B1900" t="s">
        <v>45</v>
      </c>
      <c r="C1900" t="s">
        <v>22</v>
      </c>
      <c r="D1900" t="s">
        <v>77</v>
      </c>
      <c r="E1900" s="1">
        <v>45774</v>
      </c>
      <c r="F1900" t="s">
        <v>3851</v>
      </c>
      <c r="G1900" s="1">
        <v>45630</v>
      </c>
      <c r="H1900" t="s">
        <v>34</v>
      </c>
      <c r="I1900" t="s">
        <v>54</v>
      </c>
      <c r="J1900" t="s">
        <v>59</v>
      </c>
      <c r="K1900">
        <v>3</v>
      </c>
      <c r="L1900" s="3">
        <f>Working_Data[[#This Row],[price2]]/Working_Data[[#This Row],[quantity]]</f>
        <v>200.22333333333333</v>
      </c>
      <c r="M1900" s="3">
        <v>600.66999999999996</v>
      </c>
      <c r="N1900" t="s">
        <v>50</v>
      </c>
      <c r="O1900">
        <v>30</v>
      </c>
      <c r="P1900" s="1">
        <v>45640</v>
      </c>
      <c r="Q1900">
        <v>315</v>
      </c>
      <c r="R1900" t="s">
        <v>29</v>
      </c>
      <c r="S1900">
        <v>3</v>
      </c>
      <c r="T1900" s="1">
        <v>45805</v>
      </c>
      <c r="U1900" t="s">
        <v>30</v>
      </c>
      <c r="V1900" t="str">
        <f>TEXT(WEEKDAY(Working_Data[[#This Row],[order_date]],1),"DDDD")</f>
        <v>Wednesday</v>
      </c>
      <c r="W1900" t="str">
        <f>TEXT(Working_Data[[#This Row],[order_date]],"mmmm")</f>
        <v>December</v>
      </c>
      <c r="X1900" s="7">
        <f>Working_Data[[#This Row],[last_order_date]]-Working_Data[[#This Row],[signup_date]]</f>
        <v>-134</v>
      </c>
      <c r="Y1900" s="7">
        <f>IF(Working_Data[[#This Row],[churned]]="Active",1,0)</f>
        <v>1</v>
      </c>
      <c r="Z1900" s="7">
        <f>YEAR(Working_Data[[#This Row],[order_date]])</f>
        <v>2024</v>
      </c>
    </row>
    <row r="1901" spans="1:26" x14ac:dyDescent="0.25">
      <c r="A1901" t="s">
        <v>3852</v>
      </c>
      <c r="B1901" t="s">
        <v>38</v>
      </c>
      <c r="C1901" t="s">
        <v>22</v>
      </c>
      <c r="D1901" t="s">
        <v>56</v>
      </c>
      <c r="E1901" s="1">
        <v>45444</v>
      </c>
      <c r="F1901" t="s">
        <v>3853</v>
      </c>
      <c r="G1901" s="1">
        <v>45630</v>
      </c>
      <c r="H1901" t="s">
        <v>41</v>
      </c>
      <c r="I1901" t="s">
        <v>26</v>
      </c>
      <c r="J1901" t="s">
        <v>27</v>
      </c>
      <c r="K1901">
        <v>1</v>
      </c>
      <c r="L1901" s="3">
        <f>Working_Data[[#This Row],[price2]]/Working_Data[[#This Row],[quantity]]</f>
        <v>1353.19</v>
      </c>
      <c r="M1901" s="3">
        <v>1353.19</v>
      </c>
      <c r="N1901" t="s">
        <v>50</v>
      </c>
      <c r="O1901">
        <v>6</v>
      </c>
      <c r="P1901" s="1">
        <v>45962</v>
      </c>
      <c r="Q1901">
        <v>361</v>
      </c>
      <c r="R1901" t="s">
        <v>43</v>
      </c>
      <c r="S1901">
        <v>2</v>
      </c>
      <c r="T1901" s="1">
        <v>45967</v>
      </c>
      <c r="U1901" t="s">
        <v>36</v>
      </c>
      <c r="V1901" t="str">
        <f>TEXT(WEEKDAY(Working_Data[[#This Row],[order_date]],1),"DDDD")</f>
        <v>Wednesday</v>
      </c>
      <c r="W1901" t="str">
        <f>TEXT(Working_Data[[#This Row],[order_date]],"mmmm")</f>
        <v>December</v>
      </c>
      <c r="X1901" s="7">
        <f>Working_Data[[#This Row],[last_order_date]]-Working_Data[[#This Row],[signup_date]]</f>
        <v>518</v>
      </c>
      <c r="Y1901" s="7">
        <f>IF(Working_Data[[#This Row],[churned]]="Active",1,0)</f>
        <v>0</v>
      </c>
      <c r="Z1901" s="7">
        <f>YEAR(Working_Data[[#This Row],[order_date]])</f>
        <v>2024</v>
      </c>
    </row>
    <row r="1902" spans="1:26" x14ac:dyDescent="0.25">
      <c r="A1902" t="s">
        <v>3854</v>
      </c>
      <c r="B1902" t="s">
        <v>45</v>
      </c>
      <c r="C1902" t="s">
        <v>82</v>
      </c>
      <c r="D1902" t="s">
        <v>77</v>
      </c>
      <c r="E1902" s="1">
        <v>45708</v>
      </c>
      <c r="F1902" t="s">
        <v>3855</v>
      </c>
      <c r="G1902" s="1">
        <v>45630</v>
      </c>
      <c r="H1902" t="s">
        <v>34</v>
      </c>
      <c r="I1902" t="s">
        <v>48</v>
      </c>
      <c r="J1902" t="s">
        <v>27</v>
      </c>
      <c r="K1902">
        <v>4</v>
      </c>
      <c r="L1902" s="3">
        <f>Working_Data[[#This Row],[price2]]/Working_Data[[#This Row],[quantity]]</f>
        <v>136.47</v>
      </c>
      <c r="M1902" s="3">
        <v>545.88</v>
      </c>
      <c r="N1902" t="s">
        <v>35</v>
      </c>
      <c r="O1902">
        <v>32</v>
      </c>
      <c r="P1902" s="1">
        <v>45588</v>
      </c>
      <c r="Q1902">
        <v>70</v>
      </c>
      <c r="R1902" t="s">
        <v>43</v>
      </c>
      <c r="S1902">
        <v>3</v>
      </c>
      <c r="T1902" s="1">
        <v>45724</v>
      </c>
      <c r="U1902" t="s">
        <v>30</v>
      </c>
      <c r="V1902" t="str">
        <f>TEXT(WEEKDAY(Working_Data[[#This Row],[order_date]],1),"DDDD")</f>
        <v>Wednesday</v>
      </c>
      <c r="W1902" t="str">
        <f>TEXT(Working_Data[[#This Row],[order_date]],"mmmm")</f>
        <v>December</v>
      </c>
      <c r="X1902" s="7">
        <f>Working_Data[[#This Row],[last_order_date]]-Working_Data[[#This Row],[signup_date]]</f>
        <v>-120</v>
      </c>
      <c r="Y1902" s="7">
        <f>IF(Working_Data[[#This Row],[churned]]="Active",1,0)</f>
        <v>0</v>
      </c>
      <c r="Z1902" s="7">
        <f>YEAR(Working_Data[[#This Row],[order_date]])</f>
        <v>2024</v>
      </c>
    </row>
    <row r="1903" spans="1:26" x14ac:dyDescent="0.25">
      <c r="A1903" t="s">
        <v>3856</v>
      </c>
      <c r="B1903" t="s">
        <v>21</v>
      </c>
      <c r="C1903" t="s">
        <v>82</v>
      </c>
      <c r="D1903" t="s">
        <v>77</v>
      </c>
      <c r="E1903" s="1">
        <v>45294</v>
      </c>
      <c r="F1903" t="s">
        <v>3857</v>
      </c>
      <c r="G1903" s="1">
        <v>45630</v>
      </c>
      <c r="H1903" t="s">
        <v>41</v>
      </c>
      <c r="I1903" t="s">
        <v>63</v>
      </c>
      <c r="J1903" t="s">
        <v>64</v>
      </c>
      <c r="K1903">
        <v>3</v>
      </c>
      <c r="L1903" s="3">
        <f>Working_Data[[#This Row],[price2]]/Working_Data[[#This Row],[quantity]]</f>
        <v>192.50666666666666</v>
      </c>
      <c r="M1903" s="3">
        <v>577.52</v>
      </c>
      <c r="N1903" t="s">
        <v>28</v>
      </c>
      <c r="O1903">
        <v>1</v>
      </c>
      <c r="P1903" s="1">
        <v>45754</v>
      </c>
      <c r="Q1903">
        <v>384</v>
      </c>
      <c r="R1903" t="s">
        <v>29</v>
      </c>
      <c r="S1903">
        <v>5</v>
      </c>
      <c r="T1903" s="1">
        <v>45755</v>
      </c>
      <c r="U1903" t="s">
        <v>30</v>
      </c>
      <c r="V1903" t="str">
        <f>TEXT(WEEKDAY(Working_Data[[#This Row],[order_date]],1),"DDDD")</f>
        <v>Wednesday</v>
      </c>
      <c r="W1903" t="str">
        <f>TEXT(Working_Data[[#This Row],[order_date]],"mmmm")</f>
        <v>December</v>
      </c>
      <c r="X1903" s="7">
        <f>Working_Data[[#This Row],[last_order_date]]-Working_Data[[#This Row],[signup_date]]</f>
        <v>460</v>
      </c>
      <c r="Y1903" s="7">
        <f>IF(Working_Data[[#This Row],[churned]]="Active",1,0)</f>
        <v>1</v>
      </c>
      <c r="Z1903" s="7">
        <f>YEAR(Working_Data[[#This Row],[order_date]])</f>
        <v>2024</v>
      </c>
    </row>
    <row r="1904" spans="1:26" x14ac:dyDescent="0.25">
      <c r="A1904" t="s">
        <v>3858</v>
      </c>
      <c r="B1904" t="s">
        <v>38</v>
      </c>
      <c r="C1904" t="s">
        <v>39</v>
      </c>
      <c r="D1904" t="s">
        <v>32</v>
      </c>
      <c r="E1904" s="1">
        <v>45814</v>
      </c>
      <c r="F1904" t="s">
        <v>3859</v>
      </c>
      <c r="G1904" s="1">
        <v>45630</v>
      </c>
      <c r="H1904" t="s">
        <v>34</v>
      </c>
      <c r="I1904" t="s">
        <v>26</v>
      </c>
      <c r="J1904" t="s">
        <v>59</v>
      </c>
      <c r="K1904">
        <v>2</v>
      </c>
      <c r="L1904" s="3">
        <f>Working_Data[[#This Row],[price2]]/Working_Data[[#This Row],[quantity]]</f>
        <v>406.88</v>
      </c>
      <c r="M1904" s="3">
        <v>813.76</v>
      </c>
      <c r="N1904" t="s">
        <v>50</v>
      </c>
      <c r="O1904">
        <v>33</v>
      </c>
      <c r="P1904" s="1">
        <v>45661</v>
      </c>
      <c r="Q1904">
        <v>422</v>
      </c>
      <c r="R1904" t="s">
        <v>43</v>
      </c>
      <c r="S1904">
        <v>3</v>
      </c>
      <c r="T1904" s="1">
        <v>45795</v>
      </c>
      <c r="U1904" t="s">
        <v>30</v>
      </c>
      <c r="V1904" t="str">
        <f>TEXT(WEEKDAY(Working_Data[[#This Row],[order_date]],1),"DDDD")</f>
        <v>Wednesday</v>
      </c>
      <c r="W1904" t="str">
        <f>TEXT(Working_Data[[#This Row],[order_date]],"mmmm")</f>
        <v>December</v>
      </c>
      <c r="X1904" s="7">
        <f>Working_Data[[#This Row],[last_order_date]]-Working_Data[[#This Row],[signup_date]]</f>
        <v>-153</v>
      </c>
      <c r="Y1904" s="7">
        <f>IF(Working_Data[[#This Row],[churned]]="Active",1,0)</f>
        <v>0</v>
      </c>
      <c r="Z1904" s="7">
        <f>YEAR(Working_Data[[#This Row],[order_date]])</f>
        <v>2024</v>
      </c>
    </row>
    <row r="1905" spans="1:26" x14ac:dyDescent="0.25">
      <c r="A1905" t="s">
        <v>3860</v>
      </c>
      <c r="B1905" t="s">
        <v>38</v>
      </c>
      <c r="C1905" t="s">
        <v>22</v>
      </c>
      <c r="D1905" t="s">
        <v>23</v>
      </c>
      <c r="E1905" s="1">
        <v>45744</v>
      </c>
      <c r="F1905" t="s">
        <v>3861</v>
      </c>
      <c r="G1905" s="1">
        <v>45630</v>
      </c>
      <c r="H1905" t="s">
        <v>58</v>
      </c>
      <c r="I1905" t="s">
        <v>48</v>
      </c>
      <c r="J1905" t="s">
        <v>59</v>
      </c>
      <c r="K1905">
        <v>2</v>
      </c>
      <c r="L1905" s="3">
        <f>Working_Data[[#This Row],[price2]]/Working_Data[[#This Row],[quantity]]</f>
        <v>498.48500000000001</v>
      </c>
      <c r="M1905" s="3">
        <v>996.97</v>
      </c>
      <c r="N1905" t="s">
        <v>28</v>
      </c>
      <c r="O1905">
        <v>18</v>
      </c>
      <c r="P1905" s="1">
        <v>45901</v>
      </c>
      <c r="Q1905">
        <v>93</v>
      </c>
      <c r="R1905" t="s">
        <v>43</v>
      </c>
      <c r="S1905">
        <v>1</v>
      </c>
      <c r="T1905" s="1">
        <v>45933</v>
      </c>
      <c r="U1905" t="s">
        <v>60</v>
      </c>
      <c r="V1905" t="str">
        <f>TEXT(WEEKDAY(Working_Data[[#This Row],[order_date]],1),"DDDD")</f>
        <v>Wednesday</v>
      </c>
      <c r="W1905" t="str">
        <f>TEXT(Working_Data[[#This Row],[order_date]],"mmmm")</f>
        <v>December</v>
      </c>
      <c r="X1905" s="7">
        <f>Working_Data[[#This Row],[last_order_date]]-Working_Data[[#This Row],[signup_date]]</f>
        <v>157</v>
      </c>
      <c r="Y1905" s="7">
        <f>IF(Working_Data[[#This Row],[churned]]="Active",1,0)</f>
        <v>0</v>
      </c>
      <c r="Z1905" s="7">
        <f>YEAR(Working_Data[[#This Row],[order_date]])</f>
        <v>2024</v>
      </c>
    </row>
    <row r="1906" spans="1:26" x14ac:dyDescent="0.25">
      <c r="A1906" t="s">
        <v>3862</v>
      </c>
      <c r="B1906" t="s">
        <v>21</v>
      </c>
      <c r="C1906" t="s">
        <v>82</v>
      </c>
      <c r="D1906" t="s">
        <v>52</v>
      </c>
      <c r="E1906" s="1">
        <v>45566</v>
      </c>
      <c r="F1906" t="s">
        <v>3863</v>
      </c>
      <c r="G1906" s="1">
        <v>45630</v>
      </c>
      <c r="H1906" t="s">
        <v>34</v>
      </c>
      <c r="I1906" t="s">
        <v>26</v>
      </c>
      <c r="J1906" t="s">
        <v>64</v>
      </c>
      <c r="K1906">
        <v>3</v>
      </c>
      <c r="L1906" s="3">
        <f>Working_Data[[#This Row],[price2]]/Working_Data[[#This Row],[quantity]]</f>
        <v>193.07333333333335</v>
      </c>
      <c r="M1906" s="3">
        <v>579.22</v>
      </c>
      <c r="N1906" t="s">
        <v>35</v>
      </c>
      <c r="O1906">
        <v>1</v>
      </c>
      <c r="P1906" s="1">
        <v>45574</v>
      </c>
      <c r="Q1906">
        <v>260</v>
      </c>
      <c r="R1906" t="s">
        <v>43</v>
      </c>
      <c r="S1906">
        <v>4</v>
      </c>
      <c r="T1906" s="1">
        <v>45807</v>
      </c>
      <c r="U1906" t="s">
        <v>36</v>
      </c>
      <c r="V1906" t="str">
        <f>TEXT(WEEKDAY(Working_Data[[#This Row],[order_date]],1),"DDDD")</f>
        <v>Wednesday</v>
      </c>
      <c r="W1906" t="str">
        <f>TEXT(Working_Data[[#This Row],[order_date]],"mmmm")</f>
        <v>December</v>
      </c>
      <c r="X1906" s="7">
        <f>Working_Data[[#This Row],[last_order_date]]-Working_Data[[#This Row],[signup_date]]</f>
        <v>8</v>
      </c>
      <c r="Y1906" s="7">
        <f>IF(Working_Data[[#This Row],[churned]]="Active",1,0)</f>
        <v>0</v>
      </c>
      <c r="Z1906" s="7">
        <f>YEAR(Working_Data[[#This Row],[order_date]])</f>
        <v>2024</v>
      </c>
    </row>
    <row r="1907" spans="1:26" x14ac:dyDescent="0.25">
      <c r="A1907" t="s">
        <v>3864</v>
      </c>
      <c r="B1907" t="s">
        <v>38</v>
      </c>
      <c r="C1907" t="s">
        <v>39</v>
      </c>
      <c r="D1907" t="s">
        <v>52</v>
      </c>
      <c r="E1907" s="1">
        <v>45087</v>
      </c>
      <c r="F1907" t="s">
        <v>3865</v>
      </c>
      <c r="G1907" s="1">
        <v>45630</v>
      </c>
      <c r="H1907" t="s">
        <v>47</v>
      </c>
      <c r="I1907" t="s">
        <v>63</v>
      </c>
      <c r="J1907" t="s">
        <v>64</v>
      </c>
      <c r="K1907">
        <v>5</v>
      </c>
      <c r="L1907" s="3">
        <f>Working_Data[[#This Row],[price2]]/Working_Data[[#This Row],[quantity]]</f>
        <v>289.06200000000001</v>
      </c>
      <c r="M1907" s="3">
        <v>1445.31</v>
      </c>
      <c r="N1907" t="s">
        <v>28</v>
      </c>
      <c r="O1907">
        <v>49</v>
      </c>
      <c r="P1907" s="1">
        <v>45903</v>
      </c>
      <c r="Q1907">
        <v>19</v>
      </c>
      <c r="R1907" t="s">
        <v>43</v>
      </c>
      <c r="S1907">
        <v>1</v>
      </c>
      <c r="T1907" s="1">
        <v>45609</v>
      </c>
      <c r="U1907" t="s">
        <v>60</v>
      </c>
      <c r="V1907" t="str">
        <f>TEXT(WEEKDAY(Working_Data[[#This Row],[order_date]],1),"DDDD")</f>
        <v>Wednesday</v>
      </c>
      <c r="W1907" t="str">
        <f>TEXT(Working_Data[[#This Row],[order_date]],"mmmm")</f>
        <v>December</v>
      </c>
      <c r="X1907" s="7">
        <f>Working_Data[[#This Row],[last_order_date]]-Working_Data[[#This Row],[signup_date]]</f>
        <v>816</v>
      </c>
      <c r="Y1907" s="7">
        <f>IF(Working_Data[[#This Row],[churned]]="Active",1,0)</f>
        <v>0</v>
      </c>
      <c r="Z1907" s="7">
        <f>YEAR(Working_Data[[#This Row],[order_date]])</f>
        <v>2024</v>
      </c>
    </row>
    <row r="1908" spans="1:26" x14ac:dyDescent="0.25">
      <c r="A1908" t="s">
        <v>3866</v>
      </c>
      <c r="B1908" t="s">
        <v>45</v>
      </c>
      <c r="C1908" t="s">
        <v>39</v>
      </c>
      <c r="D1908" t="s">
        <v>52</v>
      </c>
      <c r="E1908" s="1">
        <v>45386</v>
      </c>
      <c r="F1908" t="s">
        <v>3867</v>
      </c>
      <c r="G1908" s="1">
        <v>45630</v>
      </c>
      <c r="H1908" t="s">
        <v>58</v>
      </c>
      <c r="I1908" t="s">
        <v>42</v>
      </c>
      <c r="J1908" t="s">
        <v>27</v>
      </c>
      <c r="K1908">
        <v>3</v>
      </c>
      <c r="L1908" s="3">
        <f>Working_Data[[#This Row],[price2]]/Working_Data[[#This Row],[quantity]]</f>
        <v>494.04333333333335</v>
      </c>
      <c r="M1908" s="3">
        <v>1482.13</v>
      </c>
      <c r="N1908" t="s">
        <v>50</v>
      </c>
      <c r="O1908">
        <v>31</v>
      </c>
      <c r="P1908" s="1">
        <v>45722</v>
      </c>
      <c r="Q1908">
        <v>251</v>
      </c>
      <c r="R1908" t="s">
        <v>29</v>
      </c>
      <c r="S1908">
        <v>4</v>
      </c>
      <c r="T1908" s="1">
        <v>45760</v>
      </c>
      <c r="U1908" t="s">
        <v>60</v>
      </c>
      <c r="V1908" t="str">
        <f>TEXT(WEEKDAY(Working_Data[[#This Row],[order_date]],1),"DDDD")</f>
        <v>Wednesday</v>
      </c>
      <c r="W1908" t="str">
        <f>TEXT(Working_Data[[#This Row],[order_date]],"mmmm")</f>
        <v>December</v>
      </c>
      <c r="X1908" s="7">
        <f>Working_Data[[#This Row],[last_order_date]]-Working_Data[[#This Row],[signup_date]]</f>
        <v>336</v>
      </c>
      <c r="Y1908" s="7">
        <f>IF(Working_Data[[#This Row],[churned]]="Active",1,0)</f>
        <v>1</v>
      </c>
      <c r="Z1908" s="7">
        <f>YEAR(Working_Data[[#This Row],[order_date]])</f>
        <v>2024</v>
      </c>
    </row>
    <row r="1909" spans="1:26" x14ac:dyDescent="0.25">
      <c r="A1909" t="s">
        <v>3868</v>
      </c>
      <c r="B1909" t="s">
        <v>38</v>
      </c>
      <c r="C1909" t="s">
        <v>39</v>
      </c>
      <c r="D1909" t="s">
        <v>23</v>
      </c>
      <c r="E1909" s="1">
        <v>45833</v>
      </c>
      <c r="F1909" t="s">
        <v>3869</v>
      </c>
      <c r="G1909" s="1">
        <v>45630</v>
      </c>
      <c r="H1909" t="s">
        <v>58</v>
      </c>
      <c r="I1909" t="s">
        <v>42</v>
      </c>
      <c r="J1909" t="s">
        <v>49</v>
      </c>
      <c r="K1909">
        <v>5</v>
      </c>
      <c r="L1909" s="3">
        <f>Working_Data[[#This Row],[price2]]/Working_Data[[#This Row],[quantity]]</f>
        <v>146.66</v>
      </c>
      <c r="M1909" s="3">
        <v>733.3</v>
      </c>
      <c r="N1909" t="s">
        <v>50</v>
      </c>
      <c r="O1909">
        <v>48</v>
      </c>
      <c r="P1909" s="1">
        <v>45303</v>
      </c>
      <c r="Q1909">
        <v>447</v>
      </c>
      <c r="R1909" t="s">
        <v>43</v>
      </c>
      <c r="S1909">
        <v>3</v>
      </c>
      <c r="T1909" s="1">
        <v>45670</v>
      </c>
      <c r="U1909" t="s">
        <v>60</v>
      </c>
      <c r="V1909" t="str">
        <f>TEXT(WEEKDAY(Working_Data[[#This Row],[order_date]],1),"DDDD")</f>
        <v>Wednesday</v>
      </c>
      <c r="W1909" t="str">
        <f>TEXT(Working_Data[[#This Row],[order_date]],"mmmm")</f>
        <v>December</v>
      </c>
      <c r="X1909" s="7">
        <f>Working_Data[[#This Row],[last_order_date]]-Working_Data[[#This Row],[signup_date]]</f>
        <v>-530</v>
      </c>
      <c r="Y1909" s="7">
        <f>IF(Working_Data[[#This Row],[churned]]="Active",1,0)</f>
        <v>0</v>
      </c>
      <c r="Z1909" s="7">
        <f>YEAR(Working_Data[[#This Row],[order_date]])</f>
        <v>2024</v>
      </c>
    </row>
    <row r="1910" spans="1:26" x14ac:dyDescent="0.25">
      <c r="A1910" t="s">
        <v>3870</v>
      </c>
      <c r="B1910" t="s">
        <v>21</v>
      </c>
      <c r="C1910" t="s">
        <v>39</v>
      </c>
      <c r="D1910" t="s">
        <v>52</v>
      </c>
      <c r="E1910" s="1">
        <v>45657</v>
      </c>
      <c r="F1910" t="s">
        <v>3871</v>
      </c>
      <c r="G1910" s="1">
        <v>45630</v>
      </c>
      <c r="H1910" t="s">
        <v>25</v>
      </c>
      <c r="I1910" t="s">
        <v>48</v>
      </c>
      <c r="J1910" t="s">
        <v>49</v>
      </c>
      <c r="K1910">
        <v>5</v>
      </c>
      <c r="L1910" s="3">
        <f>Working_Data[[#This Row],[price2]]/Working_Data[[#This Row],[quantity]]</f>
        <v>199.446</v>
      </c>
      <c r="M1910" s="3">
        <v>997.23</v>
      </c>
      <c r="N1910" t="s">
        <v>50</v>
      </c>
      <c r="O1910">
        <v>45</v>
      </c>
      <c r="P1910" s="1">
        <v>45882</v>
      </c>
      <c r="Q1910">
        <v>315</v>
      </c>
      <c r="R1910" t="s">
        <v>29</v>
      </c>
      <c r="S1910">
        <v>2</v>
      </c>
      <c r="T1910" s="1">
        <v>45813</v>
      </c>
      <c r="U1910" t="s">
        <v>30</v>
      </c>
      <c r="V1910" t="str">
        <f>TEXT(WEEKDAY(Working_Data[[#This Row],[order_date]],1),"DDDD")</f>
        <v>Wednesday</v>
      </c>
      <c r="W1910" t="str">
        <f>TEXT(Working_Data[[#This Row],[order_date]],"mmmm")</f>
        <v>December</v>
      </c>
      <c r="X1910" s="7">
        <f>Working_Data[[#This Row],[last_order_date]]-Working_Data[[#This Row],[signup_date]]</f>
        <v>225</v>
      </c>
      <c r="Y1910" s="7">
        <f>IF(Working_Data[[#This Row],[churned]]="Active",1,0)</f>
        <v>1</v>
      </c>
      <c r="Z1910" s="7">
        <f>YEAR(Working_Data[[#This Row],[order_date]])</f>
        <v>2024</v>
      </c>
    </row>
    <row r="1911" spans="1:26" x14ac:dyDescent="0.25">
      <c r="A1911" t="s">
        <v>3872</v>
      </c>
      <c r="B1911" t="s">
        <v>21</v>
      </c>
      <c r="C1911" t="s">
        <v>82</v>
      </c>
      <c r="D1911" t="s">
        <v>23</v>
      </c>
      <c r="E1911" s="1">
        <v>45422</v>
      </c>
      <c r="F1911" t="s">
        <v>3873</v>
      </c>
      <c r="G1911" s="1">
        <v>45395</v>
      </c>
      <c r="H1911" t="s">
        <v>25</v>
      </c>
      <c r="I1911" t="s">
        <v>54</v>
      </c>
      <c r="J1911" t="s">
        <v>67</v>
      </c>
      <c r="K1911">
        <v>5</v>
      </c>
      <c r="L1911" s="3">
        <f>Working_Data[[#This Row],[price2]]/Working_Data[[#This Row],[quantity]]</f>
        <v>158.01400000000001</v>
      </c>
      <c r="M1911" s="3">
        <v>790.07</v>
      </c>
      <c r="N1911" t="s">
        <v>35</v>
      </c>
      <c r="O1911">
        <v>8</v>
      </c>
      <c r="P1911" s="1">
        <v>45856</v>
      </c>
      <c r="Q1911">
        <v>361</v>
      </c>
      <c r="R1911" t="s">
        <v>29</v>
      </c>
      <c r="S1911">
        <v>2</v>
      </c>
      <c r="T1911" s="1">
        <v>45643</v>
      </c>
      <c r="U1911" t="s">
        <v>36</v>
      </c>
      <c r="V1911" t="str">
        <f>TEXT(WEEKDAY(Working_Data[[#This Row],[order_date]],1),"DDDD")</f>
        <v>Saturday</v>
      </c>
      <c r="W1911" t="str">
        <f>TEXT(Working_Data[[#This Row],[order_date]],"mmmm")</f>
        <v>April</v>
      </c>
      <c r="X1911" s="7">
        <f>Working_Data[[#This Row],[last_order_date]]-Working_Data[[#This Row],[signup_date]]</f>
        <v>434</v>
      </c>
      <c r="Y1911" s="7">
        <f>IF(Working_Data[[#This Row],[churned]]="Active",1,0)</f>
        <v>1</v>
      </c>
      <c r="Z1911" s="7">
        <f>YEAR(Working_Data[[#This Row],[order_date]])</f>
        <v>2024</v>
      </c>
    </row>
    <row r="1912" spans="1:26" x14ac:dyDescent="0.25">
      <c r="A1912" t="s">
        <v>3874</v>
      </c>
      <c r="B1912" t="s">
        <v>38</v>
      </c>
      <c r="C1912" t="s">
        <v>82</v>
      </c>
      <c r="D1912" t="s">
        <v>32</v>
      </c>
      <c r="E1912" s="1">
        <v>45549</v>
      </c>
      <c r="F1912" t="s">
        <v>3875</v>
      </c>
      <c r="G1912" s="1">
        <v>45395</v>
      </c>
      <c r="H1912" t="s">
        <v>34</v>
      </c>
      <c r="I1912" t="s">
        <v>48</v>
      </c>
      <c r="J1912" t="s">
        <v>27</v>
      </c>
      <c r="K1912">
        <v>2</v>
      </c>
      <c r="L1912" s="3">
        <f>Working_Data[[#This Row],[price2]]/Working_Data[[#This Row],[quantity]]</f>
        <v>282.12</v>
      </c>
      <c r="M1912" s="3">
        <v>564.24</v>
      </c>
      <c r="N1912" t="s">
        <v>28</v>
      </c>
      <c r="O1912">
        <v>48</v>
      </c>
      <c r="P1912" s="1">
        <v>45995</v>
      </c>
      <c r="Q1912">
        <v>483</v>
      </c>
      <c r="R1912" t="s">
        <v>43</v>
      </c>
      <c r="S1912">
        <v>3</v>
      </c>
      <c r="T1912" s="1">
        <v>45885</v>
      </c>
      <c r="U1912" t="s">
        <v>60</v>
      </c>
      <c r="V1912" t="str">
        <f>TEXT(WEEKDAY(Working_Data[[#This Row],[order_date]],1),"DDDD")</f>
        <v>Saturday</v>
      </c>
      <c r="W1912" t="str">
        <f>TEXT(Working_Data[[#This Row],[order_date]],"mmmm")</f>
        <v>April</v>
      </c>
      <c r="X1912" s="7">
        <f>Working_Data[[#This Row],[last_order_date]]-Working_Data[[#This Row],[signup_date]]</f>
        <v>446</v>
      </c>
      <c r="Y1912" s="7">
        <f>IF(Working_Data[[#This Row],[churned]]="Active",1,0)</f>
        <v>0</v>
      </c>
      <c r="Z1912" s="7">
        <f>YEAR(Working_Data[[#This Row],[order_date]])</f>
        <v>2024</v>
      </c>
    </row>
    <row r="1913" spans="1:26" x14ac:dyDescent="0.25">
      <c r="A1913" t="s">
        <v>3876</v>
      </c>
      <c r="B1913" t="s">
        <v>38</v>
      </c>
      <c r="C1913" t="s">
        <v>82</v>
      </c>
      <c r="D1913" t="s">
        <v>77</v>
      </c>
      <c r="E1913" s="1">
        <v>45461</v>
      </c>
      <c r="F1913" t="s">
        <v>3877</v>
      </c>
      <c r="G1913" s="1">
        <v>45395</v>
      </c>
      <c r="H1913" t="s">
        <v>41</v>
      </c>
      <c r="I1913" t="s">
        <v>54</v>
      </c>
      <c r="J1913" t="s">
        <v>67</v>
      </c>
      <c r="K1913">
        <v>1</v>
      </c>
      <c r="L1913" s="3">
        <f>Working_Data[[#This Row],[price2]]/Working_Data[[#This Row],[quantity]]</f>
        <v>864.56</v>
      </c>
      <c r="M1913" s="3">
        <v>864.56</v>
      </c>
      <c r="N1913" t="s">
        <v>35</v>
      </c>
      <c r="O1913">
        <v>32</v>
      </c>
      <c r="P1913" s="1">
        <v>45657</v>
      </c>
      <c r="Q1913">
        <v>148</v>
      </c>
      <c r="R1913" t="s">
        <v>29</v>
      </c>
      <c r="S1913">
        <v>5</v>
      </c>
      <c r="T1913" s="1">
        <v>45562</v>
      </c>
      <c r="U1913" t="s">
        <v>36</v>
      </c>
      <c r="V1913" t="str">
        <f>TEXT(WEEKDAY(Working_Data[[#This Row],[order_date]],1),"DDDD")</f>
        <v>Saturday</v>
      </c>
      <c r="W1913" t="str">
        <f>TEXT(Working_Data[[#This Row],[order_date]],"mmmm")</f>
        <v>April</v>
      </c>
      <c r="X1913" s="7">
        <f>Working_Data[[#This Row],[last_order_date]]-Working_Data[[#This Row],[signup_date]]</f>
        <v>196</v>
      </c>
      <c r="Y1913" s="7">
        <f>IF(Working_Data[[#This Row],[churned]]="Active",1,0)</f>
        <v>1</v>
      </c>
      <c r="Z1913" s="7">
        <f>YEAR(Working_Data[[#This Row],[order_date]])</f>
        <v>2024</v>
      </c>
    </row>
    <row r="1914" spans="1:26" x14ac:dyDescent="0.25">
      <c r="A1914" t="s">
        <v>3878</v>
      </c>
      <c r="B1914" t="s">
        <v>38</v>
      </c>
      <c r="C1914" t="s">
        <v>39</v>
      </c>
      <c r="D1914" t="s">
        <v>52</v>
      </c>
      <c r="E1914" s="1">
        <v>45338</v>
      </c>
      <c r="F1914" t="s">
        <v>3879</v>
      </c>
      <c r="G1914" s="1">
        <v>45395</v>
      </c>
      <c r="H1914" t="s">
        <v>41</v>
      </c>
      <c r="I1914" t="s">
        <v>42</v>
      </c>
      <c r="J1914" t="s">
        <v>67</v>
      </c>
      <c r="K1914">
        <v>3</v>
      </c>
      <c r="L1914" s="3">
        <f>Working_Data[[#This Row],[price2]]/Working_Data[[#This Row],[quantity]]</f>
        <v>201.38333333333333</v>
      </c>
      <c r="M1914" s="3">
        <v>604.15</v>
      </c>
      <c r="N1914" t="s">
        <v>50</v>
      </c>
      <c r="O1914">
        <v>49</v>
      </c>
      <c r="P1914" s="1">
        <v>45703</v>
      </c>
      <c r="Q1914">
        <v>122</v>
      </c>
      <c r="R1914" t="s">
        <v>43</v>
      </c>
      <c r="S1914">
        <v>2</v>
      </c>
      <c r="T1914" s="1">
        <v>45885</v>
      </c>
      <c r="U1914" t="s">
        <v>60</v>
      </c>
      <c r="V1914" t="str">
        <f>TEXT(WEEKDAY(Working_Data[[#This Row],[order_date]],1),"DDDD")</f>
        <v>Saturday</v>
      </c>
      <c r="W1914" t="str">
        <f>TEXT(Working_Data[[#This Row],[order_date]],"mmmm")</f>
        <v>April</v>
      </c>
      <c r="X1914" s="7">
        <f>Working_Data[[#This Row],[last_order_date]]-Working_Data[[#This Row],[signup_date]]</f>
        <v>365</v>
      </c>
      <c r="Y1914" s="7">
        <f>IF(Working_Data[[#This Row],[churned]]="Active",1,0)</f>
        <v>0</v>
      </c>
      <c r="Z1914" s="7">
        <f>YEAR(Working_Data[[#This Row],[order_date]])</f>
        <v>2024</v>
      </c>
    </row>
    <row r="1915" spans="1:26" x14ac:dyDescent="0.25">
      <c r="A1915" t="s">
        <v>3880</v>
      </c>
      <c r="B1915" t="s">
        <v>38</v>
      </c>
      <c r="C1915" t="s">
        <v>39</v>
      </c>
      <c r="D1915" t="s">
        <v>23</v>
      </c>
      <c r="E1915" s="1">
        <v>45595</v>
      </c>
      <c r="F1915" t="s">
        <v>3881</v>
      </c>
      <c r="G1915" s="1">
        <v>45395</v>
      </c>
      <c r="H1915" t="s">
        <v>25</v>
      </c>
      <c r="I1915" t="s">
        <v>54</v>
      </c>
      <c r="J1915" t="s">
        <v>49</v>
      </c>
      <c r="K1915">
        <v>5</v>
      </c>
      <c r="L1915" s="3">
        <f>Working_Data[[#This Row],[price2]]/Working_Data[[#This Row],[quantity]]</f>
        <v>220.66399999999999</v>
      </c>
      <c r="M1915" s="3">
        <v>1103.32</v>
      </c>
      <c r="N1915" t="s">
        <v>28</v>
      </c>
      <c r="O1915">
        <v>40</v>
      </c>
      <c r="P1915" s="1">
        <v>45639</v>
      </c>
      <c r="Q1915">
        <v>86</v>
      </c>
      <c r="R1915" t="s">
        <v>29</v>
      </c>
      <c r="S1915">
        <v>1</v>
      </c>
      <c r="T1915" s="1">
        <v>45665</v>
      </c>
      <c r="U1915" t="s">
        <v>60</v>
      </c>
      <c r="V1915" t="str">
        <f>TEXT(WEEKDAY(Working_Data[[#This Row],[order_date]],1),"DDDD")</f>
        <v>Saturday</v>
      </c>
      <c r="W1915" t="str">
        <f>TEXT(Working_Data[[#This Row],[order_date]],"mmmm")</f>
        <v>April</v>
      </c>
      <c r="X1915" s="7">
        <f>Working_Data[[#This Row],[last_order_date]]-Working_Data[[#This Row],[signup_date]]</f>
        <v>44</v>
      </c>
      <c r="Y1915" s="7">
        <f>IF(Working_Data[[#This Row],[churned]]="Active",1,0)</f>
        <v>1</v>
      </c>
      <c r="Z1915" s="7">
        <f>YEAR(Working_Data[[#This Row],[order_date]])</f>
        <v>2024</v>
      </c>
    </row>
    <row r="1916" spans="1:26" x14ac:dyDescent="0.25">
      <c r="A1916" t="s">
        <v>3882</v>
      </c>
      <c r="B1916" t="s">
        <v>38</v>
      </c>
      <c r="C1916" t="s">
        <v>39</v>
      </c>
      <c r="D1916" t="s">
        <v>32</v>
      </c>
      <c r="E1916" s="1">
        <v>45589</v>
      </c>
      <c r="F1916" t="s">
        <v>3883</v>
      </c>
      <c r="G1916" s="1">
        <v>45395</v>
      </c>
      <c r="H1916" t="s">
        <v>41</v>
      </c>
      <c r="I1916" t="s">
        <v>54</v>
      </c>
      <c r="J1916" t="s">
        <v>27</v>
      </c>
      <c r="K1916">
        <v>5</v>
      </c>
      <c r="L1916" s="3">
        <f>Working_Data[[#This Row],[price2]]/Working_Data[[#This Row],[quantity]]</f>
        <v>83.361999999999995</v>
      </c>
      <c r="M1916" s="3">
        <v>416.81</v>
      </c>
      <c r="N1916" t="s">
        <v>35</v>
      </c>
      <c r="O1916">
        <v>36</v>
      </c>
      <c r="P1916" s="1">
        <v>45745</v>
      </c>
      <c r="Q1916">
        <v>108</v>
      </c>
      <c r="R1916" t="s">
        <v>29</v>
      </c>
      <c r="S1916">
        <v>3</v>
      </c>
      <c r="T1916" s="1">
        <v>45703</v>
      </c>
      <c r="U1916" t="s">
        <v>60</v>
      </c>
      <c r="V1916" t="str">
        <f>TEXT(WEEKDAY(Working_Data[[#This Row],[order_date]],1),"DDDD")</f>
        <v>Saturday</v>
      </c>
      <c r="W1916" t="str">
        <f>TEXT(Working_Data[[#This Row],[order_date]],"mmmm")</f>
        <v>April</v>
      </c>
      <c r="X1916" s="7">
        <f>Working_Data[[#This Row],[last_order_date]]-Working_Data[[#This Row],[signup_date]]</f>
        <v>156</v>
      </c>
      <c r="Y1916" s="7">
        <f>IF(Working_Data[[#This Row],[churned]]="Active",1,0)</f>
        <v>1</v>
      </c>
      <c r="Z1916" s="7">
        <f>YEAR(Working_Data[[#This Row],[order_date]])</f>
        <v>2024</v>
      </c>
    </row>
    <row r="1917" spans="1:26" x14ac:dyDescent="0.25">
      <c r="A1917" t="s">
        <v>3884</v>
      </c>
      <c r="B1917" t="s">
        <v>21</v>
      </c>
      <c r="C1917" t="s">
        <v>39</v>
      </c>
      <c r="D1917" t="s">
        <v>56</v>
      </c>
      <c r="E1917" s="1">
        <v>45373</v>
      </c>
      <c r="F1917" t="s">
        <v>3885</v>
      </c>
      <c r="G1917" s="1">
        <v>45395</v>
      </c>
      <c r="H1917" t="s">
        <v>25</v>
      </c>
      <c r="I1917" t="s">
        <v>63</v>
      </c>
      <c r="J1917" t="s">
        <v>67</v>
      </c>
      <c r="K1917">
        <v>2</v>
      </c>
      <c r="L1917" s="3">
        <f>Working_Data[[#This Row],[price2]]/Working_Data[[#This Row],[quantity]]</f>
        <v>638.37</v>
      </c>
      <c r="M1917" s="3">
        <v>1276.74</v>
      </c>
      <c r="N1917" t="s">
        <v>50</v>
      </c>
      <c r="O1917">
        <v>42</v>
      </c>
      <c r="P1917" s="1">
        <v>45994</v>
      </c>
      <c r="Q1917">
        <v>104</v>
      </c>
      <c r="R1917" t="s">
        <v>43</v>
      </c>
      <c r="S1917">
        <v>3</v>
      </c>
      <c r="T1917" s="1">
        <v>45906</v>
      </c>
      <c r="U1917" t="s">
        <v>60</v>
      </c>
      <c r="V1917" t="str">
        <f>TEXT(WEEKDAY(Working_Data[[#This Row],[order_date]],1),"DDDD")</f>
        <v>Saturday</v>
      </c>
      <c r="W1917" t="str">
        <f>TEXT(Working_Data[[#This Row],[order_date]],"mmmm")</f>
        <v>April</v>
      </c>
      <c r="X1917" s="7">
        <f>Working_Data[[#This Row],[last_order_date]]-Working_Data[[#This Row],[signup_date]]</f>
        <v>621</v>
      </c>
      <c r="Y1917" s="7">
        <f>IF(Working_Data[[#This Row],[churned]]="Active",1,0)</f>
        <v>0</v>
      </c>
      <c r="Z1917" s="7">
        <f>YEAR(Working_Data[[#This Row],[order_date]])</f>
        <v>2024</v>
      </c>
    </row>
    <row r="1918" spans="1:26" x14ac:dyDescent="0.25">
      <c r="A1918" t="s">
        <v>3886</v>
      </c>
      <c r="B1918" t="s">
        <v>38</v>
      </c>
      <c r="C1918" t="s">
        <v>82</v>
      </c>
      <c r="D1918" t="s">
        <v>52</v>
      </c>
      <c r="E1918" s="1">
        <v>45408</v>
      </c>
      <c r="F1918" t="s">
        <v>3887</v>
      </c>
      <c r="G1918" s="1">
        <v>45395</v>
      </c>
      <c r="H1918" t="s">
        <v>47</v>
      </c>
      <c r="I1918" t="s">
        <v>42</v>
      </c>
      <c r="J1918" t="s">
        <v>27</v>
      </c>
      <c r="K1918">
        <v>4</v>
      </c>
      <c r="L1918" s="3">
        <f>Working_Data[[#This Row],[price2]]/Working_Data[[#This Row],[quantity]]</f>
        <v>112.8475</v>
      </c>
      <c r="M1918" s="3">
        <v>451.39</v>
      </c>
      <c r="N1918" t="s">
        <v>28</v>
      </c>
      <c r="O1918">
        <v>34</v>
      </c>
      <c r="P1918" s="1">
        <v>45681</v>
      </c>
      <c r="Q1918">
        <v>428</v>
      </c>
      <c r="R1918" t="s">
        <v>43</v>
      </c>
      <c r="S1918">
        <v>3</v>
      </c>
      <c r="T1918" s="1">
        <v>45776</v>
      </c>
      <c r="U1918" t="s">
        <v>36</v>
      </c>
      <c r="V1918" t="str">
        <f>TEXT(WEEKDAY(Working_Data[[#This Row],[order_date]],1),"DDDD")</f>
        <v>Saturday</v>
      </c>
      <c r="W1918" t="str">
        <f>TEXT(Working_Data[[#This Row],[order_date]],"mmmm")</f>
        <v>April</v>
      </c>
      <c r="X1918" s="7">
        <f>Working_Data[[#This Row],[last_order_date]]-Working_Data[[#This Row],[signup_date]]</f>
        <v>273</v>
      </c>
      <c r="Y1918" s="7">
        <f>IF(Working_Data[[#This Row],[churned]]="Active",1,0)</f>
        <v>0</v>
      </c>
      <c r="Z1918" s="7">
        <f>YEAR(Working_Data[[#This Row],[order_date]])</f>
        <v>2024</v>
      </c>
    </row>
    <row r="1919" spans="1:26" x14ac:dyDescent="0.25">
      <c r="A1919" t="s">
        <v>3888</v>
      </c>
      <c r="B1919" t="s">
        <v>45</v>
      </c>
      <c r="C1919" t="s">
        <v>82</v>
      </c>
      <c r="D1919" t="s">
        <v>56</v>
      </c>
      <c r="E1919" s="1">
        <v>45628</v>
      </c>
      <c r="F1919" t="s">
        <v>3889</v>
      </c>
      <c r="G1919" s="1">
        <v>45395</v>
      </c>
      <c r="H1919" t="s">
        <v>41</v>
      </c>
      <c r="I1919" t="s">
        <v>54</v>
      </c>
      <c r="J1919" t="s">
        <v>49</v>
      </c>
      <c r="K1919">
        <v>5</v>
      </c>
      <c r="L1919" s="3">
        <f>Working_Data[[#This Row],[price2]]/Working_Data[[#This Row],[quantity]]</f>
        <v>261.71999999999997</v>
      </c>
      <c r="M1919" s="3">
        <v>1308.5999999999999</v>
      </c>
      <c r="N1919" t="s">
        <v>50</v>
      </c>
      <c r="O1919">
        <v>47</v>
      </c>
      <c r="P1919" s="1">
        <v>45826</v>
      </c>
      <c r="Q1919">
        <v>264</v>
      </c>
      <c r="R1919" t="s">
        <v>43</v>
      </c>
      <c r="S1919">
        <v>2</v>
      </c>
      <c r="T1919" s="1">
        <v>45588</v>
      </c>
      <c r="U1919" t="s">
        <v>30</v>
      </c>
      <c r="V1919" t="str">
        <f>TEXT(WEEKDAY(Working_Data[[#This Row],[order_date]],1),"DDDD")</f>
        <v>Saturday</v>
      </c>
      <c r="W1919" t="str">
        <f>TEXT(Working_Data[[#This Row],[order_date]],"mmmm")</f>
        <v>April</v>
      </c>
      <c r="X1919" s="7">
        <f>Working_Data[[#This Row],[last_order_date]]-Working_Data[[#This Row],[signup_date]]</f>
        <v>198</v>
      </c>
      <c r="Y1919" s="7">
        <f>IF(Working_Data[[#This Row],[churned]]="Active",1,0)</f>
        <v>0</v>
      </c>
      <c r="Z1919" s="7">
        <f>YEAR(Working_Data[[#This Row],[order_date]])</f>
        <v>2024</v>
      </c>
    </row>
    <row r="1920" spans="1:26" x14ac:dyDescent="0.25">
      <c r="A1920" t="s">
        <v>3890</v>
      </c>
      <c r="B1920" t="s">
        <v>45</v>
      </c>
      <c r="C1920" t="s">
        <v>39</v>
      </c>
      <c r="D1920" t="s">
        <v>77</v>
      </c>
      <c r="E1920" s="1">
        <v>45293</v>
      </c>
      <c r="F1920" t="s">
        <v>3891</v>
      </c>
      <c r="G1920" s="1">
        <v>45396</v>
      </c>
      <c r="H1920" t="s">
        <v>34</v>
      </c>
      <c r="I1920" t="s">
        <v>26</v>
      </c>
      <c r="J1920" t="s">
        <v>64</v>
      </c>
      <c r="K1920">
        <v>4</v>
      </c>
      <c r="L1920" s="3">
        <f>Working_Data[[#This Row],[price2]]/Working_Data[[#This Row],[quantity]]</f>
        <v>324.42750000000001</v>
      </c>
      <c r="M1920" s="3">
        <v>1297.71</v>
      </c>
      <c r="N1920" t="s">
        <v>35</v>
      </c>
      <c r="O1920">
        <v>1</v>
      </c>
      <c r="P1920" s="1">
        <v>45734</v>
      </c>
      <c r="Q1920">
        <v>419</v>
      </c>
      <c r="R1920" t="s">
        <v>29</v>
      </c>
      <c r="S1920">
        <v>4</v>
      </c>
      <c r="T1920" s="1">
        <v>45686</v>
      </c>
      <c r="U1920" t="s">
        <v>36</v>
      </c>
      <c r="V1920" t="str">
        <f>TEXT(WEEKDAY(Working_Data[[#This Row],[order_date]],1),"DDDD")</f>
        <v>Sunday</v>
      </c>
      <c r="W1920" t="str">
        <f>TEXT(Working_Data[[#This Row],[order_date]],"mmmm")</f>
        <v>April</v>
      </c>
      <c r="X1920" s="7">
        <f>Working_Data[[#This Row],[last_order_date]]-Working_Data[[#This Row],[signup_date]]</f>
        <v>441</v>
      </c>
      <c r="Y1920" s="7">
        <f>IF(Working_Data[[#This Row],[churned]]="Active",1,0)</f>
        <v>1</v>
      </c>
      <c r="Z1920" s="7">
        <f>YEAR(Working_Data[[#This Row],[order_date]])</f>
        <v>2024</v>
      </c>
    </row>
    <row r="1921" spans="1:26" x14ac:dyDescent="0.25">
      <c r="A1921" t="s">
        <v>3892</v>
      </c>
      <c r="B1921" t="s">
        <v>21</v>
      </c>
      <c r="C1921" t="s">
        <v>82</v>
      </c>
      <c r="D1921" t="s">
        <v>32</v>
      </c>
      <c r="E1921" s="1">
        <v>45222</v>
      </c>
      <c r="F1921" t="s">
        <v>3893</v>
      </c>
      <c r="G1921" s="1">
        <v>45396</v>
      </c>
      <c r="H1921" t="s">
        <v>41</v>
      </c>
      <c r="I1921" t="s">
        <v>54</v>
      </c>
      <c r="J1921" t="s">
        <v>64</v>
      </c>
      <c r="K1921">
        <v>5</v>
      </c>
      <c r="L1921" s="3">
        <f>Working_Data[[#This Row],[price2]]/Working_Data[[#This Row],[quantity]]</f>
        <v>40.857999999999997</v>
      </c>
      <c r="M1921" s="3">
        <v>204.29</v>
      </c>
      <c r="N1921" t="s">
        <v>35</v>
      </c>
      <c r="O1921">
        <v>28</v>
      </c>
      <c r="P1921" s="1">
        <v>45809</v>
      </c>
      <c r="Q1921">
        <v>467</v>
      </c>
      <c r="R1921" t="s">
        <v>43</v>
      </c>
      <c r="S1921">
        <v>1</v>
      </c>
      <c r="T1921" s="1">
        <v>45575</v>
      </c>
      <c r="U1921" t="s">
        <v>36</v>
      </c>
      <c r="V1921" t="str">
        <f>TEXT(WEEKDAY(Working_Data[[#This Row],[order_date]],1),"DDDD")</f>
        <v>Sunday</v>
      </c>
      <c r="W1921" t="str">
        <f>TEXT(Working_Data[[#This Row],[order_date]],"mmmm")</f>
        <v>April</v>
      </c>
      <c r="X1921" s="7">
        <f>Working_Data[[#This Row],[last_order_date]]-Working_Data[[#This Row],[signup_date]]</f>
        <v>587</v>
      </c>
      <c r="Y1921" s="7">
        <f>IF(Working_Data[[#This Row],[churned]]="Active",1,0)</f>
        <v>0</v>
      </c>
      <c r="Z1921" s="7">
        <f>YEAR(Working_Data[[#This Row],[order_date]])</f>
        <v>2024</v>
      </c>
    </row>
    <row r="1922" spans="1:26" x14ac:dyDescent="0.25">
      <c r="A1922" t="s">
        <v>3894</v>
      </c>
      <c r="B1922" t="s">
        <v>45</v>
      </c>
      <c r="C1922" t="s">
        <v>22</v>
      </c>
      <c r="D1922" t="s">
        <v>32</v>
      </c>
      <c r="E1922" s="1">
        <v>44936</v>
      </c>
      <c r="F1922" t="s">
        <v>3895</v>
      </c>
      <c r="G1922" s="1">
        <v>45396</v>
      </c>
      <c r="H1922" t="s">
        <v>47</v>
      </c>
      <c r="I1922" t="s">
        <v>63</v>
      </c>
      <c r="J1922" t="s">
        <v>67</v>
      </c>
      <c r="K1922">
        <v>2</v>
      </c>
      <c r="L1922" s="3">
        <f>Working_Data[[#This Row],[price2]]/Working_Data[[#This Row],[quantity]]</f>
        <v>624.61</v>
      </c>
      <c r="M1922" s="3">
        <v>1249.22</v>
      </c>
      <c r="N1922" t="s">
        <v>35</v>
      </c>
      <c r="O1922">
        <v>46</v>
      </c>
      <c r="P1922" s="1">
        <v>45645</v>
      </c>
      <c r="Q1922">
        <v>141</v>
      </c>
      <c r="R1922" t="s">
        <v>29</v>
      </c>
      <c r="S1922">
        <v>4</v>
      </c>
      <c r="T1922" s="1">
        <v>45769</v>
      </c>
      <c r="U1922" t="s">
        <v>36</v>
      </c>
      <c r="V1922" t="str">
        <f>TEXT(WEEKDAY(Working_Data[[#This Row],[order_date]],1),"DDDD")</f>
        <v>Sunday</v>
      </c>
      <c r="W1922" t="str">
        <f>TEXT(Working_Data[[#This Row],[order_date]],"mmmm")</f>
        <v>April</v>
      </c>
      <c r="X1922" s="7">
        <f>Working_Data[[#This Row],[last_order_date]]-Working_Data[[#This Row],[signup_date]]</f>
        <v>709</v>
      </c>
      <c r="Y1922" s="7">
        <f>IF(Working_Data[[#This Row],[churned]]="Active",1,0)</f>
        <v>1</v>
      </c>
      <c r="Z1922" s="7">
        <f>YEAR(Working_Data[[#This Row],[order_date]])</f>
        <v>2024</v>
      </c>
    </row>
    <row r="1923" spans="1:26" x14ac:dyDescent="0.25">
      <c r="A1923" t="s">
        <v>3896</v>
      </c>
      <c r="B1923" t="s">
        <v>21</v>
      </c>
      <c r="C1923" t="s">
        <v>82</v>
      </c>
      <c r="D1923" t="s">
        <v>52</v>
      </c>
      <c r="E1923" s="1">
        <v>45248</v>
      </c>
      <c r="F1923" t="s">
        <v>3897</v>
      </c>
      <c r="G1923" s="1">
        <v>45396</v>
      </c>
      <c r="H1923" t="s">
        <v>34</v>
      </c>
      <c r="I1923" t="s">
        <v>26</v>
      </c>
      <c r="J1923" t="s">
        <v>67</v>
      </c>
      <c r="K1923">
        <v>5</v>
      </c>
      <c r="L1923" s="3">
        <f>Working_Data[[#This Row],[price2]]/Working_Data[[#This Row],[quantity]]</f>
        <v>125.63800000000001</v>
      </c>
      <c r="M1923" s="3">
        <v>628.19000000000005</v>
      </c>
      <c r="N1923" t="s">
        <v>28</v>
      </c>
      <c r="O1923">
        <v>40</v>
      </c>
      <c r="P1923" s="1">
        <v>45617</v>
      </c>
      <c r="Q1923">
        <v>354</v>
      </c>
      <c r="R1923" t="s">
        <v>43</v>
      </c>
      <c r="S1923">
        <v>5</v>
      </c>
      <c r="T1923" s="1">
        <v>45546</v>
      </c>
      <c r="U1923" t="s">
        <v>60</v>
      </c>
      <c r="V1923" t="str">
        <f>TEXT(WEEKDAY(Working_Data[[#This Row],[order_date]],1),"DDDD")</f>
        <v>Sunday</v>
      </c>
      <c r="W1923" t="str">
        <f>TEXT(Working_Data[[#This Row],[order_date]],"mmmm")</f>
        <v>April</v>
      </c>
      <c r="X1923" s="7">
        <f>Working_Data[[#This Row],[last_order_date]]-Working_Data[[#This Row],[signup_date]]</f>
        <v>369</v>
      </c>
      <c r="Y1923" s="7">
        <f>IF(Working_Data[[#This Row],[churned]]="Active",1,0)</f>
        <v>0</v>
      </c>
      <c r="Z1923" s="7">
        <f>YEAR(Working_Data[[#This Row],[order_date]])</f>
        <v>2024</v>
      </c>
    </row>
    <row r="1924" spans="1:26" x14ac:dyDescent="0.25">
      <c r="A1924" t="s">
        <v>3898</v>
      </c>
      <c r="B1924" t="s">
        <v>21</v>
      </c>
      <c r="C1924" t="s">
        <v>82</v>
      </c>
      <c r="D1924" t="s">
        <v>32</v>
      </c>
      <c r="E1924" s="1">
        <v>45365</v>
      </c>
      <c r="F1924" t="s">
        <v>3899</v>
      </c>
      <c r="G1924" s="1">
        <v>45396</v>
      </c>
      <c r="H1924" t="s">
        <v>34</v>
      </c>
      <c r="I1924" t="s">
        <v>48</v>
      </c>
      <c r="J1924" t="s">
        <v>59</v>
      </c>
      <c r="K1924">
        <v>2</v>
      </c>
      <c r="L1924" s="3">
        <f>Working_Data[[#This Row],[price2]]/Working_Data[[#This Row],[quantity]]</f>
        <v>270.95499999999998</v>
      </c>
      <c r="M1924" s="3">
        <v>541.91</v>
      </c>
      <c r="N1924" t="s">
        <v>50</v>
      </c>
      <c r="O1924">
        <v>7</v>
      </c>
      <c r="P1924" s="1">
        <v>45616</v>
      </c>
      <c r="Q1924">
        <v>426</v>
      </c>
      <c r="R1924" t="s">
        <v>29</v>
      </c>
      <c r="S1924">
        <v>2</v>
      </c>
      <c r="T1924" s="1">
        <v>45731</v>
      </c>
      <c r="U1924" t="s">
        <v>30</v>
      </c>
      <c r="V1924" t="str">
        <f>TEXT(WEEKDAY(Working_Data[[#This Row],[order_date]],1),"DDDD")</f>
        <v>Sunday</v>
      </c>
      <c r="W1924" t="str">
        <f>TEXT(Working_Data[[#This Row],[order_date]],"mmmm")</f>
        <v>April</v>
      </c>
      <c r="X1924" s="7">
        <f>Working_Data[[#This Row],[last_order_date]]-Working_Data[[#This Row],[signup_date]]</f>
        <v>251</v>
      </c>
      <c r="Y1924" s="7">
        <f>IF(Working_Data[[#This Row],[churned]]="Active",1,0)</f>
        <v>1</v>
      </c>
      <c r="Z1924" s="7">
        <f>YEAR(Working_Data[[#This Row],[order_date]])</f>
        <v>2024</v>
      </c>
    </row>
    <row r="1925" spans="1:26" x14ac:dyDescent="0.25">
      <c r="A1925" t="s">
        <v>3900</v>
      </c>
      <c r="B1925" t="s">
        <v>45</v>
      </c>
      <c r="C1925" t="s">
        <v>82</v>
      </c>
      <c r="D1925" t="s">
        <v>52</v>
      </c>
      <c r="E1925" s="1">
        <v>45995</v>
      </c>
      <c r="F1925" t="s">
        <v>3901</v>
      </c>
      <c r="G1925" s="1">
        <v>45396</v>
      </c>
      <c r="H1925" t="s">
        <v>34</v>
      </c>
      <c r="I1925" t="s">
        <v>54</v>
      </c>
      <c r="J1925" t="s">
        <v>27</v>
      </c>
      <c r="K1925">
        <v>5</v>
      </c>
      <c r="L1925" s="3">
        <f>Working_Data[[#This Row],[price2]]/Working_Data[[#This Row],[quantity]]</f>
        <v>106.41</v>
      </c>
      <c r="M1925" s="3">
        <v>532.04999999999995</v>
      </c>
      <c r="N1925" t="s">
        <v>28</v>
      </c>
      <c r="O1925">
        <v>19</v>
      </c>
      <c r="P1925" s="1">
        <v>45778</v>
      </c>
      <c r="Q1925">
        <v>256</v>
      </c>
      <c r="R1925" t="s">
        <v>43</v>
      </c>
      <c r="S1925">
        <v>1</v>
      </c>
      <c r="T1925" s="1">
        <v>45680</v>
      </c>
      <c r="U1925" t="s">
        <v>30</v>
      </c>
      <c r="V1925" t="str">
        <f>TEXT(WEEKDAY(Working_Data[[#This Row],[order_date]],1),"DDDD")</f>
        <v>Sunday</v>
      </c>
      <c r="W1925" t="str">
        <f>TEXT(Working_Data[[#This Row],[order_date]],"mmmm")</f>
        <v>April</v>
      </c>
      <c r="X1925" s="7">
        <f>Working_Data[[#This Row],[last_order_date]]-Working_Data[[#This Row],[signup_date]]</f>
        <v>-217</v>
      </c>
      <c r="Y1925" s="7">
        <f>IF(Working_Data[[#This Row],[churned]]="Active",1,0)</f>
        <v>0</v>
      </c>
      <c r="Z1925" s="7">
        <f>YEAR(Working_Data[[#This Row],[order_date]])</f>
        <v>2024</v>
      </c>
    </row>
    <row r="1926" spans="1:26" x14ac:dyDescent="0.25">
      <c r="A1926" t="s">
        <v>3902</v>
      </c>
      <c r="B1926" t="s">
        <v>21</v>
      </c>
      <c r="C1926" t="s">
        <v>39</v>
      </c>
      <c r="D1926" t="s">
        <v>77</v>
      </c>
      <c r="E1926" s="1">
        <v>45338</v>
      </c>
      <c r="F1926" t="s">
        <v>3903</v>
      </c>
      <c r="G1926" s="1">
        <v>45396</v>
      </c>
      <c r="H1926" t="s">
        <v>25</v>
      </c>
      <c r="I1926" t="s">
        <v>63</v>
      </c>
      <c r="J1926" t="s">
        <v>67</v>
      </c>
      <c r="K1926">
        <v>3</v>
      </c>
      <c r="L1926" s="3">
        <f>Working_Data[[#This Row],[price2]]/Working_Data[[#This Row],[quantity]]</f>
        <v>335.68333333333334</v>
      </c>
      <c r="M1926" s="3">
        <v>1007.05</v>
      </c>
      <c r="N1926" t="s">
        <v>50</v>
      </c>
      <c r="O1926">
        <v>15</v>
      </c>
      <c r="P1926" s="1">
        <v>45884</v>
      </c>
      <c r="Q1926">
        <v>182</v>
      </c>
      <c r="R1926" t="s">
        <v>43</v>
      </c>
      <c r="S1926">
        <v>4</v>
      </c>
      <c r="T1926" s="1">
        <v>45705</v>
      </c>
      <c r="U1926" t="s">
        <v>36</v>
      </c>
      <c r="V1926" t="str">
        <f>TEXT(WEEKDAY(Working_Data[[#This Row],[order_date]],1),"DDDD")</f>
        <v>Sunday</v>
      </c>
      <c r="W1926" t="str">
        <f>TEXT(Working_Data[[#This Row],[order_date]],"mmmm")</f>
        <v>April</v>
      </c>
      <c r="X1926" s="7">
        <f>Working_Data[[#This Row],[last_order_date]]-Working_Data[[#This Row],[signup_date]]</f>
        <v>546</v>
      </c>
      <c r="Y1926" s="7">
        <f>IF(Working_Data[[#This Row],[churned]]="Active",1,0)</f>
        <v>0</v>
      </c>
      <c r="Z1926" s="7">
        <f>YEAR(Working_Data[[#This Row],[order_date]])</f>
        <v>2024</v>
      </c>
    </row>
    <row r="1927" spans="1:26" x14ac:dyDescent="0.25">
      <c r="A1927" t="s">
        <v>3904</v>
      </c>
      <c r="B1927" t="s">
        <v>38</v>
      </c>
      <c r="C1927" t="s">
        <v>82</v>
      </c>
      <c r="D1927" t="s">
        <v>52</v>
      </c>
      <c r="E1927" s="1">
        <v>45517</v>
      </c>
      <c r="F1927" t="s">
        <v>3905</v>
      </c>
      <c r="G1927" s="1">
        <v>45396</v>
      </c>
      <c r="H1927" t="s">
        <v>25</v>
      </c>
      <c r="I1927" t="s">
        <v>54</v>
      </c>
      <c r="J1927" t="s">
        <v>67</v>
      </c>
      <c r="K1927">
        <v>5</v>
      </c>
      <c r="L1927" s="3">
        <f>Working_Data[[#This Row],[price2]]/Working_Data[[#This Row],[quantity]]</f>
        <v>70.86</v>
      </c>
      <c r="M1927" s="3">
        <v>354.3</v>
      </c>
      <c r="N1927" t="s">
        <v>50</v>
      </c>
      <c r="O1927">
        <v>50</v>
      </c>
      <c r="P1927" s="1">
        <v>45643</v>
      </c>
      <c r="Q1927">
        <v>334</v>
      </c>
      <c r="R1927" t="s">
        <v>29</v>
      </c>
      <c r="S1927">
        <v>2</v>
      </c>
      <c r="T1927" s="1">
        <v>45696</v>
      </c>
      <c r="U1927" t="s">
        <v>60</v>
      </c>
      <c r="V1927" t="str">
        <f>TEXT(WEEKDAY(Working_Data[[#This Row],[order_date]],1),"DDDD")</f>
        <v>Sunday</v>
      </c>
      <c r="W1927" t="str">
        <f>TEXT(Working_Data[[#This Row],[order_date]],"mmmm")</f>
        <v>April</v>
      </c>
      <c r="X1927" s="7">
        <f>Working_Data[[#This Row],[last_order_date]]-Working_Data[[#This Row],[signup_date]]</f>
        <v>126</v>
      </c>
      <c r="Y1927" s="7">
        <f>IF(Working_Data[[#This Row],[churned]]="Active",1,0)</f>
        <v>1</v>
      </c>
      <c r="Z1927" s="7">
        <f>YEAR(Working_Data[[#This Row],[order_date]])</f>
        <v>2024</v>
      </c>
    </row>
    <row r="1928" spans="1:26" x14ac:dyDescent="0.25">
      <c r="A1928" t="s">
        <v>3906</v>
      </c>
      <c r="B1928" t="s">
        <v>21</v>
      </c>
      <c r="C1928" t="s">
        <v>22</v>
      </c>
      <c r="D1928" t="s">
        <v>52</v>
      </c>
      <c r="E1928" s="1">
        <v>45450</v>
      </c>
      <c r="F1928" t="s">
        <v>3907</v>
      </c>
      <c r="G1928" s="1">
        <v>45396</v>
      </c>
      <c r="H1928" t="s">
        <v>41</v>
      </c>
      <c r="I1928" t="s">
        <v>54</v>
      </c>
      <c r="J1928" t="s">
        <v>67</v>
      </c>
      <c r="K1928">
        <v>1</v>
      </c>
      <c r="L1928" s="3">
        <f>Working_Data[[#This Row],[price2]]/Working_Data[[#This Row],[quantity]]</f>
        <v>485.88</v>
      </c>
      <c r="M1928" s="3">
        <v>485.88</v>
      </c>
      <c r="N1928" t="s">
        <v>28</v>
      </c>
      <c r="O1928">
        <v>39</v>
      </c>
      <c r="P1928" s="1">
        <v>45647</v>
      </c>
      <c r="Q1928">
        <v>407</v>
      </c>
      <c r="R1928" t="s">
        <v>29</v>
      </c>
      <c r="S1928">
        <v>5</v>
      </c>
      <c r="T1928" s="1">
        <v>45545</v>
      </c>
      <c r="U1928" t="s">
        <v>60</v>
      </c>
      <c r="V1928" t="str">
        <f>TEXT(WEEKDAY(Working_Data[[#This Row],[order_date]],1),"DDDD")</f>
        <v>Sunday</v>
      </c>
      <c r="W1928" t="str">
        <f>TEXT(Working_Data[[#This Row],[order_date]],"mmmm")</f>
        <v>April</v>
      </c>
      <c r="X1928" s="7">
        <f>Working_Data[[#This Row],[last_order_date]]-Working_Data[[#This Row],[signup_date]]</f>
        <v>197</v>
      </c>
      <c r="Y1928" s="7">
        <f>IF(Working_Data[[#This Row],[churned]]="Active",1,0)</f>
        <v>1</v>
      </c>
      <c r="Z1928" s="7">
        <f>YEAR(Working_Data[[#This Row],[order_date]])</f>
        <v>2024</v>
      </c>
    </row>
    <row r="1929" spans="1:26" x14ac:dyDescent="0.25">
      <c r="A1929" t="s">
        <v>3908</v>
      </c>
      <c r="B1929" t="s">
        <v>38</v>
      </c>
      <c r="C1929" t="s">
        <v>82</v>
      </c>
      <c r="D1929" t="s">
        <v>23</v>
      </c>
      <c r="E1929" s="1">
        <v>45470</v>
      </c>
      <c r="F1929" t="s">
        <v>3909</v>
      </c>
      <c r="G1929" s="1">
        <v>45396</v>
      </c>
      <c r="H1929" t="s">
        <v>34</v>
      </c>
      <c r="I1929" t="s">
        <v>54</v>
      </c>
      <c r="J1929" t="s">
        <v>49</v>
      </c>
      <c r="K1929">
        <v>3</v>
      </c>
      <c r="L1929" s="3">
        <f>Working_Data[[#This Row],[price2]]/Working_Data[[#This Row],[quantity]]</f>
        <v>209.62333333333333</v>
      </c>
      <c r="M1929" s="3">
        <v>628.87</v>
      </c>
      <c r="N1929" t="s">
        <v>50</v>
      </c>
      <c r="O1929">
        <v>23</v>
      </c>
      <c r="P1929" s="1">
        <v>45710</v>
      </c>
      <c r="Q1929">
        <v>188</v>
      </c>
      <c r="R1929" t="s">
        <v>29</v>
      </c>
      <c r="S1929">
        <v>5</v>
      </c>
      <c r="T1929" s="1">
        <v>45719</v>
      </c>
      <c r="U1929" t="s">
        <v>60</v>
      </c>
      <c r="V1929" t="str">
        <f>TEXT(WEEKDAY(Working_Data[[#This Row],[order_date]],1),"DDDD")</f>
        <v>Sunday</v>
      </c>
      <c r="W1929" t="str">
        <f>TEXT(Working_Data[[#This Row],[order_date]],"mmmm")</f>
        <v>April</v>
      </c>
      <c r="X1929" s="7">
        <f>Working_Data[[#This Row],[last_order_date]]-Working_Data[[#This Row],[signup_date]]</f>
        <v>240</v>
      </c>
      <c r="Y1929" s="7">
        <f>IF(Working_Data[[#This Row],[churned]]="Active",1,0)</f>
        <v>1</v>
      </c>
      <c r="Z1929" s="7">
        <f>YEAR(Working_Data[[#This Row],[order_date]])</f>
        <v>2024</v>
      </c>
    </row>
    <row r="1930" spans="1:26" x14ac:dyDescent="0.25">
      <c r="A1930" t="s">
        <v>3910</v>
      </c>
      <c r="B1930" t="s">
        <v>45</v>
      </c>
      <c r="C1930" t="s">
        <v>82</v>
      </c>
      <c r="D1930" t="s">
        <v>52</v>
      </c>
      <c r="E1930" s="1">
        <v>45333</v>
      </c>
      <c r="F1930" t="s">
        <v>3911</v>
      </c>
      <c r="G1930" s="1">
        <v>45396</v>
      </c>
      <c r="H1930" t="s">
        <v>34</v>
      </c>
      <c r="I1930" t="s">
        <v>63</v>
      </c>
      <c r="J1930" t="s">
        <v>67</v>
      </c>
      <c r="K1930">
        <v>3</v>
      </c>
      <c r="L1930" s="3">
        <f>Working_Data[[#This Row],[price2]]/Working_Data[[#This Row],[quantity]]</f>
        <v>182.28666666666666</v>
      </c>
      <c r="M1930" s="3">
        <v>546.86</v>
      </c>
      <c r="N1930" t="s">
        <v>28</v>
      </c>
      <c r="O1930">
        <v>7</v>
      </c>
      <c r="P1930" s="1">
        <v>45741</v>
      </c>
      <c r="Q1930">
        <v>418</v>
      </c>
      <c r="R1930" t="s">
        <v>43</v>
      </c>
      <c r="S1930">
        <v>4</v>
      </c>
      <c r="T1930" s="1">
        <v>45548</v>
      </c>
      <c r="U1930" t="s">
        <v>60</v>
      </c>
      <c r="V1930" t="str">
        <f>TEXT(WEEKDAY(Working_Data[[#This Row],[order_date]],1),"DDDD")</f>
        <v>Sunday</v>
      </c>
      <c r="W1930" t="str">
        <f>TEXT(Working_Data[[#This Row],[order_date]],"mmmm")</f>
        <v>April</v>
      </c>
      <c r="X1930" s="7">
        <f>Working_Data[[#This Row],[last_order_date]]-Working_Data[[#This Row],[signup_date]]</f>
        <v>408</v>
      </c>
      <c r="Y1930" s="7">
        <f>IF(Working_Data[[#This Row],[churned]]="Active",1,0)</f>
        <v>0</v>
      </c>
      <c r="Z1930" s="7">
        <f>YEAR(Working_Data[[#This Row],[order_date]])</f>
        <v>2024</v>
      </c>
    </row>
    <row r="1931" spans="1:26" x14ac:dyDescent="0.25">
      <c r="A1931" t="s">
        <v>3912</v>
      </c>
      <c r="B1931" t="s">
        <v>21</v>
      </c>
      <c r="C1931" t="s">
        <v>82</v>
      </c>
      <c r="D1931" t="s">
        <v>32</v>
      </c>
      <c r="E1931" s="1">
        <v>45752</v>
      </c>
      <c r="F1931" t="s">
        <v>3913</v>
      </c>
      <c r="G1931" s="1">
        <v>45396</v>
      </c>
      <c r="H1931" t="s">
        <v>25</v>
      </c>
      <c r="I1931" t="s">
        <v>54</v>
      </c>
      <c r="J1931" t="s">
        <v>67</v>
      </c>
      <c r="K1931">
        <v>5</v>
      </c>
      <c r="L1931" s="3">
        <f>Working_Data[[#This Row],[price2]]/Working_Data[[#This Row],[quantity]]</f>
        <v>28.82</v>
      </c>
      <c r="M1931" s="3">
        <v>144.1</v>
      </c>
      <c r="N1931" t="s">
        <v>28</v>
      </c>
      <c r="O1931">
        <v>23</v>
      </c>
      <c r="P1931" s="1">
        <v>45587</v>
      </c>
      <c r="Q1931">
        <v>100</v>
      </c>
      <c r="R1931" t="s">
        <v>29</v>
      </c>
      <c r="S1931">
        <v>2</v>
      </c>
      <c r="T1931" s="1">
        <v>45967</v>
      </c>
      <c r="U1931" t="s">
        <v>36</v>
      </c>
      <c r="V1931" t="str">
        <f>TEXT(WEEKDAY(Working_Data[[#This Row],[order_date]],1),"DDDD")</f>
        <v>Sunday</v>
      </c>
      <c r="W1931" t="str">
        <f>TEXT(Working_Data[[#This Row],[order_date]],"mmmm")</f>
        <v>April</v>
      </c>
      <c r="X1931" s="7">
        <f>Working_Data[[#This Row],[last_order_date]]-Working_Data[[#This Row],[signup_date]]</f>
        <v>-165</v>
      </c>
      <c r="Y1931" s="7">
        <f>IF(Working_Data[[#This Row],[churned]]="Active",1,0)</f>
        <v>1</v>
      </c>
      <c r="Z1931" s="7">
        <f>YEAR(Working_Data[[#This Row],[order_date]])</f>
        <v>2024</v>
      </c>
    </row>
    <row r="1932" spans="1:26" x14ac:dyDescent="0.25">
      <c r="A1932" t="s">
        <v>3914</v>
      </c>
      <c r="B1932" t="s">
        <v>21</v>
      </c>
      <c r="C1932" t="s">
        <v>39</v>
      </c>
      <c r="D1932" t="s">
        <v>77</v>
      </c>
      <c r="E1932" s="1">
        <v>45254</v>
      </c>
      <c r="F1932" t="s">
        <v>3915</v>
      </c>
      <c r="G1932" s="1">
        <v>45396</v>
      </c>
      <c r="H1932" t="s">
        <v>58</v>
      </c>
      <c r="I1932" t="s">
        <v>63</v>
      </c>
      <c r="J1932" t="s">
        <v>27</v>
      </c>
      <c r="K1932">
        <v>2</v>
      </c>
      <c r="L1932" s="3">
        <f>Working_Data[[#This Row],[price2]]/Working_Data[[#This Row],[quantity]]</f>
        <v>623.77</v>
      </c>
      <c r="M1932" s="3">
        <v>1247.54</v>
      </c>
      <c r="N1932" t="s">
        <v>28</v>
      </c>
      <c r="O1932">
        <v>42</v>
      </c>
      <c r="P1932" s="1">
        <v>45768</v>
      </c>
      <c r="Q1932">
        <v>176</v>
      </c>
      <c r="R1932" t="s">
        <v>29</v>
      </c>
      <c r="S1932">
        <v>3</v>
      </c>
      <c r="T1932" s="1">
        <v>45615</v>
      </c>
      <c r="U1932" t="s">
        <v>36</v>
      </c>
      <c r="V1932" t="str">
        <f>TEXT(WEEKDAY(Working_Data[[#This Row],[order_date]],1),"DDDD")</f>
        <v>Sunday</v>
      </c>
      <c r="W1932" t="str">
        <f>TEXT(Working_Data[[#This Row],[order_date]],"mmmm")</f>
        <v>April</v>
      </c>
      <c r="X1932" s="7">
        <f>Working_Data[[#This Row],[last_order_date]]-Working_Data[[#This Row],[signup_date]]</f>
        <v>514</v>
      </c>
      <c r="Y1932" s="7">
        <f>IF(Working_Data[[#This Row],[churned]]="Active",1,0)</f>
        <v>1</v>
      </c>
      <c r="Z1932" s="7">
        <f>YEAR(Working_Data[[#This Row],[order_date]])</f>
        <v>2024</v>
      </c>
    </row>
    <row r="1933" spans="1:26" x14ac:dyDescent="0.25">
      <c r="A1933" t="s">
        <v>3916</v>
      </c>
      <c r="B1933" t="s">
        <v>21</v>
      </c>
      <c r="C1933" t="s">
        <v>39</v>
      </c>
      <c r="D1933" t="s">
        <v>52</v>
      </c>
      <c r="E1933" s="1">
        <v>45480</v>
      </c>
      <c r="F1933" t="s">
        <v>3917</v>
      </c>
      <c r="G1933" s="1">
        <v>45396</v>
      </c>
      <c r="H1933" t="s">
        <v>41</v>
      </c>
      <c r="I1933" t="s">
        <v>42</v>
      </c>
      <c r="J1933" t="s">
        <v>64</v>
      </c>
      <c r="K1933">
        <v>5</v>
      </c>
      <c r="L1933" s="3">
        <f>Working_Data[[#This Row],[price2]]/Working_Data[[#This Row],[quantity]]</f>
        <v>282.10000000000002</v>
      </c>
      <c r="M1933" s="3">
        <v>1410.5</v>
      </c>
      <c r="N1933" t="s">
        <v>35</v>
      </c>
      <c r="O1933">
        <v>43</v>
      </c>
      <c r="P1933" s="1">
        <v>45760</v>
      </c>
      <c r="Q1933">
        <v>477</v>
      </c>
      <c r="R1933" t="s">
        <v>29</v>
      </c>
      <c r="S1933">
        <v>2</v>
      </c>
      <c r="T1933" s="1">
        <v>45545</v>
      </c>
      <c r="U1933" t="s">
        <v>36</v>
      </c>
      <c r="V1933" t="str">
        <f>TEXT(WEEKDAY(Working_Data[[#This Row],[order_date]],1),"DDDD")</f>
        <v>Sunday</v>
      </c>
      <c r="W1933" t="str">
        <f>TEXT(Working_Data[[#This Row],[order_date]],"mmmm")</f>
        <v>April</v>
      </c>
      <c r="X1933" s="7">
        <f>Working_Data[[#This Row],[last_order_date]]-Working_Data[[#This Row],[signup_date]]</f>
        <v>280</v>
      </c>
      <c r="Y1933" s="7">
        <f>IF(Working_Data[[#This Row],[churned]]="Active",1,0)</f>
        <v>1</v>
      </c>
      <c r="Z1933" s="7">
        <f>YEAR(Working_Data[[#This Row],[order_date]])</f>
        <v>2024</v>
      </c>
    </row>
    <row r="1934" spans="1:26" x14ac:dyDescent="0.25">
      <c r="A1934" t="s">
        <v>3918</v>
      </c>
      <c r="B1934" t="s">
        <v>21</v>
      </c>
      <c r="C1934" t="s">
        <v>22</v>
      </c>
      <c r="D1934" t="s">
        <v>56</v>
      </c>
      <c r="E1934" s="1">
        <v>45357</v>
      </c>
      <c r="F1934" t="s">
        <v>3919</v>
      </c>
      <c r="G1934" s="1">
        <v>45397</v>
      </c>
      <c r="H1934" t="s">
        <v>58</v>
      </c>
      <c r="I1934" t="s">
        <v>54</v>
      </c>
      <c r="J1934" t="s">
        <v>59</v>
      </c>
      <c r="K1934">
        <v>3</v>
      </c>
      <c r="L1934" s="3">
        <f>Working_Data[[#This Row],[price2]]/Working_Data[[#This Row],[quantity]]</f>
        <v>388.37333333333328</v>
      </c>
      <c r="M1934" s="3">
        <v>1165.1199999999999</v>
      </c>
      <c r="N1934" t="s">
        <v>35</v>
      </c>
      <c r="O1934">
        <v>16</v>
      </c>
      <c r="P1934" s="1">
        <v>45775</v>
      </c>
      <c r="Q1934">
        <v>217</v>
      </c>
      <c r="R1934" t="s">
        <v>29</v>
      </c>
      <c r="S1934">
        <v>1</v>
      </c>
      <c r="T1934" s="1">
        <v>45775</v>
      </c>
      <c r="U1934" t="s">
        <v>60</v>
      </c>
      <c r="V1934" t="str">
        <f>TEXT(WEEKDAY(Working_Data[[#This Row],[order_date]],1),"DDDD")</f>
        <v>Monday</v>
      </c>
      <c r="W1934" t="str">
        <f>TEXT(Working_Data[[#This Row],[order_date]],"mmmm")</f>
        <v>April</v>
      </c>
      <c r="X1934" s="7">
        <f>Working_Data[[#This Row],[last_order_date]]-Working_Data[[#This Row],[signup_date]]</f>
        <v>418</v>
      </c>
      <c r="Y1934" s="7">
        <f>IF(Working_Data[[#This Row],[churned]]="Active",1,0)</f>
        <v>1</v>
      </c>
      <c r="Z1934" s="7">
        <f>YEAR(Working_Data[[#This Row],[order_date]])</f>
        <v>2024</v>
      </c>
    </row>
    <row r="1935" spans="1:26" x14ac:dyDescent="0.25">
      <c r="A1935" t="s">
        <v>3920</v>
      </c>
      <c r="B1935" t="s">
        <v>45</v>
      </c>
      <c r="C1935" t="s">
        <v>82</v>
      </c>
      <c r="D1935" t="s">
        <v>32</v>
      </c>
      <c r="E1935" s="1">
        <v>45425</v>
      </c>
      <c r="F1935" t="s">
        <v>3921</v>
      </c>
      <c r="G1935" s="1">
        <v>45397</v>
      </c>
      <c r="H1935" t="s">
        <v>47</v>
      </c>
      <c r="I1935" t="s">
        <v>63</v>
      </c>
      <c r="J1935" t="s">
        <v>59</v>
      </c>
      <c r="K1935">
        <v>5</v>
      </c>
      <c r="L1935" s="3">
        <f>Working_Data[[#This Row],[price2]]/Working_Data[[#This Row],[quantity]]</f>
        <v>294.34199999999998</v>
      </c>
      <c r="M1935" s="3">
        <v>1471.71</v>
      </c>
      <c r="N1935" t="s">
        <v>35</v>
      </c>
      <c r="O1935">
        <v>12</v>
      </c>
      <c r="P1935" s="1">
        <v>45721</v>
      </c>
      <c r="Q1935">
        <v>149</v>
      </c>
      <c r="R1935" t="s">
        <v>29</v>
      </c>
      <c r="S1935">
        <v>2</v>
      </c>
      <c r="T1935" s="1">
        <v>45858</v>
      </c>
      <c r="U1935" t="s">
        <v>30</v>
      </c>
      <c r="V1935" t="str">
        <f>TEXT(WEEKDAY(Working_Data[[#This Row],[order_date]],1),"DDDD")</f>
        <v>Monday</v>
      </c>
      <c r="W1935" t="str">
        <f>TEXT(Working_Data[[#This Row],[order_date]],"mmmm")</f>
        <v>April</v>
      </c>
      <c r="X1935" s="7">
        <f>Working_Data[[#This Row],[last_order_date]]-Working_Data[[#This Row],[signup_date]]</f>
        <v>296</v>
      </c>
      <c r="Y1935" s="7">
        <f>IF(Working_Data[[#This Row],[churned]]="Active",1,0)</f>
        <v>1</v>
      </c>
      <c r="Z1935" s="7">
        <f>YEAR(Working_Data[[#This Row],[order_date]])</f>
        <v>2024</v>
      </c>
    </row>
    <row r="1936" spans="1:26" x14ac:dyDescent="0.25">
      <c r="A1936" t="s">
        <v>3922</v>
      </c>
      <c r="B1936" t="s">
        <v>45</v>
      </c>
      <c r="C1936" t="s">
        <v>22</v>
      </c>
      <c r="D1936" t="s">
        <v>23</v>
      </c>
      <c r="E1936" s="1">
        <v>45836</v>
      </c>
      <c r="F1936" t="s">
        <v>3923</v>
      </c>
      <c r="G1936" s="1">
        <v>45397</v>
      </c>
      <c r="H1936" t="s">
        <v>58</v>
      </c>
      <c r="I1936" t="s">
        <v>63</v>
      </c>
      <c r="J1936" t="s">
        <v>64</v>
      </c>
      <c r="K1936">
        <v>5</v>
      </c>
      <c r="L1936" s="3">
        <f>Working_Data[[#This Row],[price2]]/Working_Data[[#This Row],[quantity]]</f>
        <v>288.39600000000002</v>
      </c>
      <c r="M1936" s="3">
        <v>1441.98</v>
      </c>
      <c r="N1936" t="s">
        <v>50</v>
      </c>
      <c r="O1936">
        <v>13</v>
      </c>
      <c r="P1936" s="1">
        <v>45619</v>
      </c>
      <c r="Q1936">
        <v>174</v>
      </c>
      <c r="R1936" t="s">
        <v>43</v>
      </c>
      <c r="S1936">
        <v>4</v>
      </c>
      <c r="T1936" s="1">
        <v>45777</v>
      </c>
      <c r="U1936" t="s">
        <v>30</v>
      </c>
      <c r="V1936" t="str">
        <f>TEXT(WEEKDAY(Working_Data[[#This Row],[order_date]],1),"DDDD")</f>
        <v>Monday</v>
      </c>
      <c r="W1936" t="str">
        <f>TEXT(Working_Data[[#This Row],[order_date]],"mmmm")</f>
        <v>April</v>
      </c>
      <c r="X1936" s="7">
        <f>Working_Data[[#This Row],[last_order_date]]-Working_Data[[#This Row],[signup_date]]</f>
        <v>-217</v>
      </c>
      <c r="Y1936" s="7">
        <f>IF(Working_Data[[#This Row],[churned]]="Active",1,0)</f>
        <v>0</v>
      </c>
      <c r="Z1936" s="7">
        <f>YEAR(Working_Data[[#This Row],[order_date]])</f>
        <v>2024</v>
      </c>
    </row>
    <row r="1937" spans="1:26" x14ac:dyDescent="0.25">
      <c r="A1937" t="s">
        <v>3924</v>
      </c>
      <c r="B1937" t="s">
        <v>38</v>
      </c>
      <c r="C1937" t="s">
        <v>39</v>
      </c>
      <c r="D1937" t="s">
        <v>32</v>
      </c>
      <c r="E1937" s="1">
        <v>45381</v>
      </c>
      <c r="F1937" t="s">
        <v>3925</v>
      </c>
      <c r="G1937" s="1">
        <v>45397</v>
      </c>
      <c r="H1937" t="s">
        <v>58</v>
      </c>
      <c r="I1937" t="s">
        <v>54</v>
      </c>
      <c r="J1937" t="s">
        <v>49</v>
      </c>
      <c r="K1937">
        <v>4</v>
      </c>
      <c r="L1937" s="3">
        <f>Working_Data[[#This Row],[price2]]/Working_Data[[#This Row],[quantity]]</f>
        <v>246.92</v>
      </c>
      <c r="M1937" s="3">
        <v>987.68</v>
      </c>
      <c r="N1937" t="s">
        <v>28</v>
      </c>
      <c r="O1937">
        <v>37</v>
      </c>
      <c r="P1937" s="1">
        <v>45692</v>
      </c>
      <c r="Q1937">
        <v>35</v>
      </c>
      <c r="R1937" t="s">
        <v>29</v>
      </c>
      <c r="S1937">
        <v>4</v>
      </c>
      <c r="T1937" s="1">
        <v>45737</v>
      </c>
      <c r="U1937" t="s">
        <v>36</v>
      </c>
      <c r="V1937" t="str">
        <f>TEXT(WEEKDAY(Working_Data[[#This Row],[order_date]],1),"DDDD")</f>
        <v>Monday</v>
      </c>
      <c r="W1937" t="str">
        <f>TEXT(Working_Data[[#This Row],[order_date]],"mmmm")</f>
        <v>April</v>
      </c>
      <c r="X1937" s="7">
        <f>Working_Data[[#This Row],[last_order_date]]-Working_Data[[#This Row],[signup_date]]</f>
        <v>311</v>
      </c>
      <c r="Y1937" s="7">
        <f>IF(Working_Data[[#This Row],[churned]]="Active",1,0)</f>
        <v>1</v>
      </c>
      <c r="Z1937" s="7">
        <f>YEAR(Working_Data[[#This Row],[order_date]])</f>
        <v>2024</v>
      </c>
    </row>
    <row r="1938" spans="1:26" x14ac:dyDescent="0.25">
      <c r="A1938" t="s">
        <v>3926</v>
      </c>
      <c r="B1938" t="s">
        <v>45</v>
      </c>
      <c r="C1938" t="s">
        <v>22</v>
      </c>
      <c r="D1938" t="s">
        <v>52</v>
      </c>
      <c r="E1938" s="1">
        <v>45389</v>
      </c>
      <c r="F1938" t="s">
        <v>3927</v>
      </c>
      <c r="G1938" s="1">
        <v>45397</v>
      </c>
      <c r="H1938" t="s">
        <v>58</v>
      </c>
      <c r="I1938" t="s">
        <v>54</v>
      </c>
      <c r="J1938" t="s">
        <v>64</v>
      </c>
      <c r="K1938">
        <v>4</v>
      </c>
      <c r="L1938" s="3">
        <f>Working_Data[[#This Row],[price2]]/Working_Data[[#This Row],[quantity]]</f>
        <v>184.80250000000001</v>
      </c>
      <c r="M1938" s="3">
        <v>739.21</v>
      </c>
      <c r="N1938" t="s">
        <v>35</v>
      </c>
      <c r="O1938">
        <v>17</v>
      </c>
      <c r="P1938" s="1">
        <v>45691</v>
      </c>
      <c r="Q1938">
        <v>132</v>
      </c>
      <c r="R1938" t="s">
        <v>43</v>
      </c>
      <c r="S1938">
        <v>3</v>
      </c>
      <c r="T1938" s="1">
        <v>45754</v>
      </c>
      <c r="U1938" t="s">
        <v>30</v>
      </c>
      <c r="V1938" t="str">
        <f>TEXT(WEEKDAY(Working_Data[[#This Row],[order_date]],1),"DDDD")</f>
        <v>Monday</v>
      </c>
      <c r="W1938" t="str">
        <f>TEXT(Working_Data[[#This Row],[order_date]],"mmmm")</f>
        <v>April</v>
      </c>
      <c r="X1938" s="7">
        <f>Working_Data[[#This Row],[last_order_date]]-Working_Data[[#This Row],[signup_date]]</f>
        <v>302</v>
      </c>
      <c r="Y1938" s="7">
        <f>IF(Working_Data[[#This Row],[churned]]="Active",1,0)</f>
        <v>0</v>
      </c>
      <c r="Z1938" s="7">
        <f>YEAR(Working_Data[[#This Row],[order_date]])</f>
        <v>2024</v>
      </c>
    </row>
    <row r="1939" spans="1:26" x14ac:dyDescent="0.25">
      <c r="A1939" t="s">
        <v>3928</v>
      </c>
      <c r="B1939" t="s">
        <v>38</v>
      </c>
      <c r="C1939" t="s">
        <v>39</v>
      </c>
      <c r="D1939" t="s">
        <v>52</v>
      </c>
      <c r="E1939" s="1">
        <v>45740</v>
      </c>
      <c r="F1939" t="s">
        <v>3929</v>
      </c>
      <c r="G1939" s="1">
        <v>45397</v>
      </c>
      <c r="H1939" t="s">
        <v>47</v>
      </c>
      <c r="I1939" t="s">
        <v>63</v>
      </c>
      <c r="J1939" t="s">
        <v>49</v>
      </c>
      <c r="K1939">
        <v>5</v>
      </c>
      <c r="L1939" s="3">
        <f>Working_Data[[#This Row],[price2]]/Working_Data[[#This Row],[quantity]]</f>
        <v>90.5</v>
      </c>
      <c r="M1939" s="3">
        <v>452.5</v>
      </c>
      <c r="N1939" t="s">
        <v>28</v>
      </c>
      <c r="O1939">
        <v>29</v>
      </c>
      <c r="P1939" s="1">
        <v>45996</v>
      </c>
      <c r="Q1939">
        <v>315</v>
      </c>
      <c r="R1939" t="s">
        <v>43</v>
      </c>
      <c r="S1939">
        <v>4</v>
      </c>
      <c r="T1939" s="1">
        <v>45745</v>
      </c>
      <c r="U1939" t="s">
        <v>60</v>
      </c>
      <c r="V1939" t="str">
        <f>TEXT(WEEKDAY(Working_Data[[#This Row],[order_date]],1),"DDDD")</f>
        <v>Monday</v>
      </c>
      <c r="W1939" t="str">
        <f>TEXT(Working_Data[[#This Row],[order_date]],"mmmm")</f>
        <v>April</v>
      </c>
      <c r="X1939" s="7">
        <f>Working_Data[[#This Row],[last_order_date]]-Working_Data[[#This Row],[signup_date]]</f>
        <v>256</v>
      </c>
      <c r="Y1939" s="7">
        <f>IF(Working_Data[[#This Row],[churned]]="Active",1,0)</f>
        <v>0</v>
      </c>
      <c r="Z1939" s="7">
        <f>YEAR(Working_Data[[#This Row],[order_date]])</f>
        <v>2024</v>
      </c>
    </row>
    <row r="1940" spans="1:26" x14ac:dyDescent="0.25">
      <c r="A1940" t="s">
        <v>3930</v>
      </c>
      <c r="B1940" t="s">
        <v>21</v>
      </c>
      <c r="C1940" t="s">
        <v>39</v>
      </c>
      <c r="D1940" t="s">
        <v>56</v>
      </c>
      <c r="E1940" s="1">
        <v>45577</v>
      </c>
      <c r="F1940" t="s">
        <v>3931</v>
      </c>
      <c r="G1940" s="1">
        <v>45397</v>
      </c>
      <c r="H1940" t="s">
        <v>58</v>
      </c>
      <c r="I1940" t="s">
        <v>26</v>
      </c>
      <c r="J1940" t="s">
        <v>64</v>
      </c>
      <c r="K1940">
        <v>2</v>
      </c>
      <c r="L1940" s="3">
        <f>Working_Data[[#This Row],[price2]]/Working_Data[[#This Row],[quantity]]</f>
        <v>354.49</v>
      </c>
      <c r="M1940" s="3">
        <v>708.98</v>
      </c>
      <c r="N1940" t="s">
        <v>50</v>
      </c>
      <c r="O1940">
        <v>21</v>
      </c>
      <c r="P1940" s="1">
        <v>45687</v>
      </c>
      <c r="Q1940">
        <v>279</v>
      </c>
      <c r="R1940" t="s">
        <v>29</v>
      </c>
      <c r="S1940">
        <v>3</v>
      </c>
      <c r="T1940" s="1">
        <v>45703</v>
      </c>
      <c r="U1940" t="s">
        <v>60</v>
      </c>
      <c r="V1940" t="str">
        <f>TEXT(WEEKDAY(Working_Data[[#This Row],[order_date]],1),"DDDD")</f>
        <v>Monday</v>
      </c>
      <c r="W1940" t="str">
        <f>TEXT(Working_Data[[#This Row],[order_date]],"mmmm")</f>
        <v>April</v>
      </c>
      <c r="X1940" s="7">
        <f>Working_Data[[#This Row],[last_order_date]]-Working_Data[[#This Row],[signup_date]]</f>
        <v>110</v>
      </c>
      <c r="Y1940" s="7">
        <f>IF(Working_Data[[#This Row],[churned]]="Active",1,0)</f>
        <v>1</v>
      </c>
      <c r="Z1940" s="7">
        <f>YEAR(Working_Data[[#This Row],[order_date]])</f>
        <v>2024</v>
      </c>
    </row>
    <row r="1941" spans="1:26" x14ac:dyDescent="0.25">
      <c r="A1941" t="s">
        <v>3932</v>
      </c>
      <c r="B1941" t="s">
        <v>45</v>
      </c>
      <c r="C1941" t="s">
        <v>22</v>
      </c>
      <c r="D1941" t="s">
        <v>32</v>
      </c>
      <c r="E1941" s="1">
        <v>45730</v>
      </c>
      <c r="F1941" t="s">
        <v>3933</v>
      </c>
      <c r="G1941" s="1">
        <v>45397</v>
      </c>
      <c r="H1941" t="s">
        <v>47</v>
      </c>
      <c r="I1941" t="s">
        <v>42</v>
      </c>
      <c r="J1941" t="s">
        <v>27</v>
      </c>
      <c r="K1941">
        <v>3</v>
      </c>
      <c r="L1941" s="3">
        <f>Working_Data[[#This Row],[price2]]/Working_Data[[#This Row],[quantity]]</f>
        <v>431.24</v>
      </c>
      <c r="M1941" s="3">
        <v>1293.72</v>
      </c>
      <c r="N1941" t="s">
        <v>50</v>
      </c>
      <c r="O1941">
        <v>12</v>
      </c>
      <c r="P1941" s="1">
        <v>45362</v>
      </c>
      <c r="Q1941">
        <v>373</v>
      </c>
      <c r="R1941" t="s">
        <v>43</v>
      </c>
      <c r="S1941">
        <v>2</v>
      </c>
      <c r="T1941" s="1">
        <v>45703</v>
      </c>
      <c r="U1941" t="s">
        <v>36</v>
      </c>
      <c r="V1941" t="str">
        <f>TEXT(WEEKDAY(Working_Data[[#This Row],[order_date]],1),"DDDD")</f>
        <v>Monday</v>
      </c>
      <c r="W1941" t="str">
        <f>TEXT(Working_Data[[#This Row],[order_date]],"mmmm")</f>
        <v>April</v>
      </c>
      <c r="X1941" s="7">
        <f>Working_Data[[#This Row],[last_order_date]]-Working_Data[[#This Row],[signup_date]]</f>
        <v>-368</v>
      </c>
      <c r="Y1941" s="7">
        <f>IF(Working_Data[[#This Row],[churned]]="Active",1,0)</f>
        <v>0</v>
      </c>
      <c r="Z1941" s="7">
        <f>YEAR(Working_Data[[#This Row],[order_date]])</f>
        <v>2024</v>
      </c>
    </row>
    <row r="1942" spans="1:26" x14ac:dyDescent="0.25">
      <c r="A1942" t="s">
        <v>3934</v>
      </c>
      <c r="B1942" t="s">
        <v>45</v>
      </c>
      <c r="C1942" t="s">
        <v>22</v>
      </c>
      <c r="D1942" t="s">
        <v>52</v>
      </c>
      <c r="E1942" s="1">
        <v>45298</v>
      </c>
      <c r="F1942" t="s">
        <v>3935</v>
      </c>
      <c r="G1942" s="1">
        <v>45398</v>
      </c>
      <c r="H1942" t="s">
        <v>58</v>
      </c>
      <c r="I1942" t="s">
        <v>26</v>
      </c>
      <c r="J1942" t="s">
        <v>27</v>
      </c>
      <c r="K1942">
        <v>1</v>
      </c>
      <c r="L1942" s="3">
        <f>Working_Data[[#This Row],[price2]]/Working_Data[[#This Row],[quantity]]</f>
        <v>246.12</v>
      </c>
      <c r="M1942" s="3">
        <v>246.12</v>
      </c>
      <c r="N1942" t="s">
        <v>50</v>
      </c>
      <c r="O1942">
        <v>24</v>
      </c>
      <c r="P1942" s="1">
        <v>45836</v>
      </c>
      <c r="Q1942">
        <v>488</v>
      </c>
      <c r="R1942" t="s">
        <v>29</v>
      </c>
      <c r="S1942">
        <v>5</v>
      </c>
      <c r="T1942" s="1">
        <v>45935</v>
      </c>
      <c r="U1942" t="s">
        <v>36</v>
      </c>
      <c r="V1942" t="str">
        <f>TEXT(WEEKDAY(Working_Data[[#This Row],[order_date]],1),"DDDD")</f>
        <v>Tuesday</v>
      </c>
      <c r="W1942" t="str">
        <f>TEXT(Working_Data[[#This Row],[order_date]],"mmmm")</f>
        <v>April</v>
      </c>
      <c r="X1942" s="7">
        <f>Working_Data[[#This Row],[last_order_date]]-Working_Data[[#This Row],[signup_date]]</f>
        <v>538</v>
      </c>
      <c r="Y1942" s="7">
        <f>IF(Working_Data[[#This Row],[churned]]="Active",1,0)</f>
        <v>1</v>
      </c>
      <c r="Z1942" s="7">
        <f>YEAR(Working_Data[[#This Row],[order_date]])</f>
        <v>2024</v>
      </c>
    </row>
    <row r="1943" spans="1:26" x14ac:dyDescent="0.25">
      <c r="A1943" t="s">
        <v>3936</v>
      </c>
      <c r="B1943" t="s">
        <v>38</v>
      </c>
      <c r="C1943" t="s">
        <v>82</v>
      </c>
      <c r="D1943" t="s">
        <v>52</v>
      </c>
      <c r="E1943" s="1">
        <v>45406</v>
      </c>
      <c r="F1943" t="s">
        <v>3937</v>
      </c>
      <c r="G1943" s="1">
        <v>45398</v>
      </c>
      <c r="H1943" t="s">
        <v>34</v>
      </c>
      <c r="I1943" t="s">
        <v>42</v>
      </c>
      <c r="J1943" t="s">
        <v>67</v>
      </c>
      <c r="K1943">
        <v>1</v>
      </c>
      <c r="L1943" s="3">
        <f>Working_Data[[#This Row],[price2]]/Working_Data[[#This Row],[quantity]]</f>
        <v>1016.12</v>
      </c>
      <c r="M1943" s="3">
        <v>1016.12</v>
      </c>
      <c r="N1943" t="s">
        <v>35</v>
      </c>
      <c r="O1943">
        <v>13</v>
      </c>
      <c r="P1943" s="1">
        <v>45967</v>
      </c>
      <c r="Q1943">
        <v>364</v>
      </c>
      <c r="R1943" t="s">
        <v>43</v>
      </c>
      <c r="S1943">
        <v>4</v>
      </c>
      <c r="T1943" s="1">
        <v>45731</v>
      </c>
      <c r="U1943" t="s">
        <v>36</v>
      </c>
      <c r="V1943" t="str">
        <f>TEXT(WEEKDAY(Working_Data[[#This Row],[order_date]],1),"DDDD")</f>
        <v>Tuesday</v>
      </c>
      <c r="W1943" t="str">
        <f>TEXT(Working_Data[[#This Row],[order_date]],"mmmm")</f>
        <v>April</v>
      </c>
      <c r="X1943" s="7">
        <f>Working_Data[[#This Row],[last_order_date]]-Working_Data[[#This Row],[signup_date]]</f>
        <v>561</v>
      </c>
      <c r="Y1943" s="7">
        <f>IF(Working_Data[[#This Row],[churned]]="Active",1,0)</f>
        <v>0</v>
      </c>
      <c r="Z1943" s="7">
        <f>YEAR(Working_Data[[#This Row],[order_date]])</f>
        <v>2024</v>
      </c>
    </row>
    <row r="1944" spans="1:26" x14ac:dyDescent="0.25">
      <c r="A1944" t="s">
        <v>3938</v>
      </c>
      <c r="B1944" t="s">
        <v>45</v>
      </c>
      <c r="C1944" t="s">
        <v>22</v>
      </c>
      <c r="D1944" t="s">
        <v>32</v>
      </c>
      <c r="E1944" s="1">
        <v>45558</v>
      </c>
      <c r="F1944" t="s">
        <v>3939</v>
      </c>
      <c r="G1944" s="1">
        <v>45398</v>
      </c>
      <c r="H1944" t="s">
        <v>47</v>
      </c>
      <c r="I1944" t="s">
        <v>42</v>
      </c>
      <c r="J1944" t="s">
        <v>27</v>
      </c>
      <c r="K1944">
        <v>5</v>
      </c>
      <c r="L1944" s="3">
        <f>Working_Data[[#This Row],[price2]]/Working_Data[[#This Row],[quantity]]</f>
        <v>86.652000000000001</v>
      </c>
      <c r="M1944" s="3">
        <v>433.26</v>
      </c>
      <c r="N1944" t="s">
        <v>50</v>
      </c>
      <c r="O1944">
        <v>16</v>
      </c>
      <c r="P1944" s="1">
        <v>45656</v>
      </c>
      <c r="Q1944">
        <v>45</v>
      </c>
      <c r="R1944" t="s">
        <v>29</v>
      </c>
      <c r="S1944">
        <v>5</v>
      </c>
      <c r="T1944" s="1">
        <v>45965</v>
      </c>
      <c r="U1944" t="s">
        <v>60</v>
      </c>
      <c r="V1944" t="str">
        <f>TEXT(WEEKDAY(Working_Data[[#This Row],[order_date]],1),"DDDD")</f>
        <v>Tuesday</v>
      </c>
      <c r="W1944" t="str">
        <f>TEXT(Working_Data[[#This Row],[order_date]],"mmmm")</f>
        <v>April</v>
      </c>
      <c r="X1944" s="7">
        <f>Working_Data[[#This Row],[last_order_date]]-Working_Data[[#This Row],[signup_date]]</f>
        <v>98</v>
      </c>
      <c r="Y1944" s="7">
        <f>IF(Working_Data[[#This Row],[churned]]="Active",1,0)</f>
        <v>1</v>
      </c>
      <c r="Z1944" s="7">
        <f>YEAR(Working_Data[[#This Row],[order_date]])</f>
        <v>2024</v>
      </c>
    </row>
    <row r="1945" spans="1:26" x14ac:dyDescent="0.25">
      <c r="A1945" t="s">
        <v>3940</v>
      </c>
      <c r="B1945" t="s">
        <v>21</v>
      </c>
      <c r="C1945" t="s">
        <v>82</v>
      </c>
      <c r="D1945" t="s">
        <v>52</v>
      </c>
      <c r="E1945" s="1">
        <v>45874</v>
      </c>
      <c r="F1945" t="s">
        <v>3941</v>
      </c>
      <c r="G1945" s="1">
        <v>45398</v>
      </c>
      <c r="H1945" t="s">
        <v>47</v>
      </c>
      <c r="I1945" t="s">
        <v>63</v>
      </c>
      <c r="J1945" t="s">
        <v>49</v>
      </c>
      <c r="K1945">
        <v>4</v>
      </c>
      <c r="L1945" s="3">
        <f>Working_Data[[#This Row],[price2]]/Working_Data[[#This Row],[quantity]]</f>
        <v>37.672499999999999</v>
      </c>
      <c r="M1945" s="3">
        <v>150.69</v>
      </c>
      <c r="N1945" t="s">
        <v>35</v>
      </c>
      <c r="O1945">
        <v>28</v>
      </c>
      <c r="P1945" s="1">
        <v>45611</v>
      </c>
      <c r="Q1945">
        <v>254</v>
      </c>
      <c r="R1945" t="s">
        <v>29</v>
      </c>
      <c r="S1945">
        <v>1</v>
      </c>
      <c r="T1945" s="1">
        <v>45720</v>
      </c>
      <c r="U1945" t="s">
        <v>30</v>
      </c>
      <c r="V1945" t="str">
        <f>TEXT(WEEKDAY(Working_Data[[#This Row],[order_date]],1),"DDDD")</f>
        <v>Tuesday</v>
      </c>
      <c r="W1945" t="str">
        <f>TEXT(Working_Data[[#This Row],[order_date]],"mmmm")</f>
        <v>April</v>
      </c>
      <c r="X1945" s="7">
        <f>Working_Data[[#This Row],[last_order_date]]-Working_Data[[#This Row],[signup_date]]</f>
        <v>-263</v>
      </c>
      <c r="Y1945" s="7">
        <f>IF(Working_Data[[#This Row],[churned]]="Active",1,0)</f>
        <v>1</v>
      </c>
      <c r="Z1945" s="7">
        <f>YEAR(Working_Data[[#This Row],[order_date]])</f>
        <v>2024</v>
      </c>
    </row>
    <row r="1946" spans="1:26" x14ac:dyDescent="0.25">
      <c r="A1946" t="s">
        <v>3942</v>
      </c>
      <c r="B1946" t="s">
        <v>38</v>
      </c>
      <c r="C1946" t="s">
        <v>22</v>
      </c>
      <c r="D1946" t="s">
        <v>56</v>
      </c>
      <c r="E1946" s="1">
        <v>45193</v>
      </c>
      <c r="F1946" t="s">
        <v>3943</v>
      </c>
      <c r="G1946" s="1">
        <v>45399</v>
      </c>
      <c r="H1946" t="s">
        <v>25</v>
      </c>
      <c r="I1946" t="s">
        <v>48</v>
      </c>
      <c r="J1946" t="s">
        <v>49</v>
      </c>
      <c r="K1946">
        <v>3</v>
      </c>
      <c r="L1946" s="3">
        <f>Working_Data[[#This Row],[price2]]/Working_Data[[#This Row],[quantity]]</f>
        <v>90.423333333333332</v>
      </c>
      <c r="M1946" s="3">
        <v>271.27</v>
      </c>
      <c r="N1946" t="s">
        <v>50</v>
      </c>
      <c r="O1946">
        <v>2</v>
      </c>
      <c r="P1946" s="1">
        <v>45752</v>
      </c>
      <c r="Q1946">
        <v>211</v>
      </c>
      <c r="R1946" t="s">
        <v>43</v>
      </c>
      <c r="S1946">
        <v>2</v>
      </c>
      <c r="T1946" s="1">
        <v>45580</v>
      </c>
      <c r="U1946" t="s">
        <v>36</v>
      </c>
      <c r="V1946" t="str">
        <f>TEXT(WEEKDAY(Working_Data[[#This Row],[order_date]],1),"DDDD")</f>
        <v>Wednesday</v>
      </c>
      <c r="W1946" t="str">
        <f>TEXT(Working_Data[[#This Row],[order_date]],"mmmm")</f>
        <v>April</v>
      </c>
      <c r="X1946" s="7">
        <f>Working_Data[[#This Row],[last_order_date]]-Working_Data[[#This Row],[signup_date]]</f>
        <v>559</v>
      </c>
      <c r="Y1946" s="7">
        <f>IF(Working_Data[[#This Row],[churned]]="Active",1,0)</f>
        <v>0</v>
      </c>
      <c r="Z1946" s="7">
        <f>YEAR(Working_Data[[#This Row],[order_date]])</f>
        <v>2024</v>
      </c>
    </row>
    <row r="1947" spans="1:26" x14ac:dyDescent="0.25">
      <c r="A1947" t="s">
        <v>3944</v>
      </c>
      <c r="B1947" t="s">
        <v>38</v>
      </c>
      <c r="C1947" t="s">
        <v>22</v>
      </c>
      <c r="D1947" t="s">
        <v>23</v>
      </c>
      <c r="E1947" s="1">
        <v>45427</v>
      </c>
      <c r="F1947" t="s">
        <v>3945</v>
      </c>
      <c r="G1947" s="1">
        <v>45399</v>
      </c>
      <c r="H1947" t="s">
        <v>47</v>
      </c>
      <c r="I1947" t="s">
        <v>63</v>
      </c>
      <c r="J1947" t="s">
        <v>59</v>
      </c>
      <c r="K1947">
        <v>4</v>
      </c>
      <c r="L1947" s="3">
        <f>Working_Data[[#This Row],[price2]]/Working_Data[[#This Row],[quantity]]</f>
        <v>85.6</v>
      </c>
      <c r="M1947" s="3">
        <v>342.4</v>
      </c>
      <c r="N1947" t="s">
        <v>35</v>
      </c>
      <c r="O1947">
        <v>36</v>
      </c>
      <c r="P1947" s="1">
        <v>45549</v>
      </c>
      <c r="Q1947">
        <v>6</v>
      </c>
      <c r="R1947" t="s">
        <v>43</v>
      </c>
      <c r="S1947">
        <v>1</v>
      </c>
      <c r="T1947" s="1">
        <v>45648</v>
      </c>
      <c r="U1947" t="s">
        <v>36</v>
      </c>
      <c r="V1947" t="str">
        <f>TEXT(WEEKDAY(Working_Data[[#This Row],[order_date]],1),"DDDD")</f>
        <v>Wednesday</v>
      </c>
      <c r="W1947" t="str">
        <f>TEXT(Working_Data[[#This Row],[order_date]],"mmmm")</f>
        <v>April</v>
      </c>
      <c r="X1947" s="7">
        <f>Working_Data[[#This Row],[last_order_date]]-Working_Data[[#This Row],[signup_date]]</f>
        <v>122</v>
      </c>
      <c r="Y1947" s="7">
        <f>IF(Working_Data[[#This Row],[churned]]="Active",1,0)</f>
        <v>0</v>
      </c>
      <c r="Z1947" s="7">
        <f>YEAR(Working_Data[[#This Row],[order_date]])</f>
        <v>2024</v>
      </c>
    </row>
    <row r="1948" spans="1:26" x14ac:dyDescent="0.25">
      <c r="A1948" t="s">
        <v>3946</v>
      </c>
      <c r="B1948" t="s">
        <v>21</v>
      </c>
      <c r="C1948" t="s">
        <v>22</v>
      </c>
      <c r="D1948" t="s">
        <v>56</v>
      </c>
      <c r="E1948" s="1">
        <v>45294</v>
      </c>
      <c r="F1948" t="s">
        <v>3947</v>
      </c>
      <c r="G1948" s="1">
        <v>45399</v>
      </c>
      <c r="H1948" t="s">
        <v>41</v>
      </c>
      <c r="I1948" t="s">
        <v>54</v>
      </c>
      <c r="J1948" t="s">
        <v>49</v>
      </c>
      <c r="K1948">
        <v>3</v>
      </c>
      <c r="L1948" s="3">
        <f>Working_Data[[#This Row],[price2]]/Working_Data[[#This Row],[quantity]]</f>
        <v>217.58666666666667</v>
      </c>
      <c r="M1948" s="3">
        <v>652.76</v>
      </c>
      <c r="N1948" t="s">
        <v>28</v>
      </c>
      <c r="O1948">
        <v>11</v>
      </c>
      <c r="P1948" s="1">
        <v>45455</v>
      </c>
      <c r="Q1948">
        <v>133</v>
      </c>
      <c r="R1948" t="s">
        <v>29</v>
      </c>
      <c r="S1948">
        <v>1</v>
      </c>
      <c r="T1948" s="1">
        <v>45754</v>
      </c>
      <c r="U1948" t="s">
        <v>30</v>
      </c>
      <c r="V1948" t="str">
        <f>TEXT(WEEKDAY(Working_Data[[#This Row],[order_date]],1),"DDDD")</f>
        <v>Wednesday</v>
      </c>
      <c r="W1948" t="str">
        <f>TEXT(Working_Data[[#This Row],[order_date]],"mmmm")</f>
        <v>April</v>
      </c>
      <c r="X1948" s="7">
        <f>Working_Data[[#This Row],[last_order_date]]-Working_Data[[#This Row],[signup_date]]</f>
        <v>161</v>
      </c>
      <c r="Y1948" s="7">
        <f>IF(Working_Data[[#This Row],[churned]]="Active",1,0)</f>
        <v>1</v>
      </c>
      <c r="Z1948" s="7">
        <f>YEAR(Working_Data[[#This Row],[order_date]])</f>
        <v>2024</v>
      </c>
    </row>
    <row r="1949" spans="1:26" x14ac:dyDescent="0.25">
      <c r="A1949" t="s">
        <v>3948</v>
      </c>
      <c r="B1949" t="s">
        <v>21</v>
      </c>
      <c r="C1949" t="s">
        <v>39</v>
      </c>
      <c r="D1949" t="s">
        <v>52</v>
      </c>
      <c r="E1949" s="1">
        <v>45743</v>
      </c>
      <c r="F1949" t="s">
        <v>3949</v>
      </c>
      <c r="G1949" s="1">
        <v>45399</v>
      </c>
      <c r="H1949" t="s">
        <v>47</v>
      </c>
      <c r="I1949" t="s">
        <v>48</v>
      </c>
      <c r="J1949" t="s">
        <v>27</v>
      </c>
      <c r="K1949">
        <v>3</v>
      </c>
      <c r="L1949" s="3">
        <f>Working_Data[[#This Row],[price2]]/Working_Data[[#This Row],[quantity]]</f>
        <v>33.906666666666666</v>
      </c>
      <c r="M1949" s="3">
        <v>101.72</v>
      </c>
      <c r="N1949" t="s">
        <v>28</v>
      </c>
      <c r="O1949">
        <v>32</v>
      </c>
      <c r="P1949" s="1">
        <v>45754</v>
      </c>
      <c r="Q1949">
        <v>7</v>
      </c>
      <c r="R1949" t="s">
        <v>43</v>
      </c>
      <c r="S1949">
        <v>5</v>
      </c>
      <c r="T1949" s="1">
        <v>45716</v>
      </c>
      <c r="U1949" t="s">
        <v>36</v>
      </c>
      <c r="V1949" t="str">
        <f>TEXT(WEEKDAY(Working_Data[[#This Row],[order_date]],1),"DDDD")</f>
        <v>Wednesday</v>
      </c>
      <c r="W1949" t="str">
        <f>TEXT(Working_Data[[#This Row],[order_date]],"mmmm")</f>
        <v>April</v>
      </c>
      <c r="X1949" s="7">
        <f>Working_Data[[#This Row],[last_order_date]]-Working_Data[[#This Row],[signup_date]]</f>
        <v>11</v>
      </c>
      <c r="Y1949" s="7">
        <f>IF(Working_Data[[#This Row],[churned]]="Active",1,0)</f>
        <v>0</v>
      </c>
      <c r="Z1949" s="7">
        <f>YEAR(Working_Data[[#This Row],[order_date]])</f>
        <v>2024</v>
      </c>
    </row>
    <row r="1950" spans="1:26" x14ac:dyDescent="0.25">
      <c r="A1950" t="s">
        <v>3950</v>
      </c>
      <c r="B1950" t="s">
        <v>38</v>
      </c>
      <c r="C1950" t="s">
        <v>39</v>
      </c>
      <c r="D1950" t="s">
        <v>56</v>
      </c>
      <c r="E1950" s="1">
        <v>45772</v>
      </c>
      <c r="F1950" t="s">
        <v>3951</v>
      </c>
      <c r="G1950" s="1">
        <v>45399</v>
      </c>
      <c r="H1950" t="s">
        <v>25</v>
      </c>
      <c r="I1950" t="s">
        <v>42</v>
      </c>
      <c r="J1950" t="s">
        <v>59</v>
      </c>
      <c r="K1950">
        <v>5</v>
      </c>
      <c r="L1950" s="3">
        <f>Working_Data[[#This Row],[price2]]/Working_Data[[#This Row],[quantity]]</f>
        <v>245.12600000000003</v>
      </c>
      <c r="M1950" s="3">
        <v>1225.6300000000001</v>
      </c>
      <c r="N1950" t="s">
        <v>28</v>
      </c>
      <c r="O1950">
        <v>37</v>
      </c>
      <c r="P1950" s="1">
        <v>45866</v>
      </c>
      <c r="Q1950">
        <v>351</v>
      </c>
      <c r="R1950" t="s">
        <v>43</v>
      </c>
      <c r="S1950">
        <v>5</v>
      </c>
      <c r="T1950" s="1">
        <v>45531</v>
      </c>
      <c r="U1950" t="s">
        <v>30</v>
      </c>
      <c r="V1950" t="str">
        <f>TEXT(WEEKDAY(Working_Data[[#This Row],[order_date]],1),"DDDD")</f>
        <v>Wednesday</v>
      </c>
      <c r="W1950" t="str">
        <f>TEXT(Working_Data[[#This Row],[order_date]],"mmmm")</f>
        <v>April</v>
      </c>
      <c r="X1950" s="7">
        <f>Working_Data[[#This Row],[last_order_date]]-Working_Data[[#This Row],[signup_date]]</f>
        <v>94</v>
      </c>
      <c r="Y1950" s="7">
        <f>IF(Working_Data[[#This Row],[churned]]="Active",1,0)</f>
        <v>0</v>
      </c>
      <c r="Z1950" s="7">
        <f>YEAR(Working_Data[[#This Row],[order_date]])</f>
        <v>2024</v>
      </c>
    </row>
    <row r="1951" spans="1:26" x14ac:dyDescent="0.25">
      <c r="A1951" t="s">
        <v>3952</v>
      </c>
      <c r="B1951" t="s">
        <v>21</v>
      </c>
      <c r="C1951" t="s">
        <v>82</v>
      </c>
      <c r="D1951" t="s">
        <v>77</v>
      </c>
      <c r="E1951" s="1">
        <v>45556</v>
      </c>
      <c r="F1951" t="s">
        <v>3953</v>
      </c>
      <c r="G1951" s="1">
        <v>45399</v>
      </c>
      <c r="H1951" t="s">
        <v>58</v>
      </c>
      <c r="I1951" t="s">
        <v>63</v>
      </c>
      <c r="J1951" t="s">
        <v>64</v>
      </c>
      <c r="K1951">
        <v>2</v>
      </c>
      <c r="L1951" s="3">
        <f>Working_Data[[#This Row],[price2]]/Working_Data[[#This Row],[quantity]]</f>
        <v>658.71500000000003</v>
      </c>
      <c r="M1951" s="3">
        <v>1317.43</v>
      </c>
      <c r="N1951" t="s">
        <v>28</v>
      </c>
      <c r="O1951">
        <v>2</v>
      </c>
      <c r="P1951" s="1">
        <v>45799</v>
      </c>
      <c r="Q1951">
        <v>335</v>
      </c>
      <c r="R1951" t="s">
        <v>29</v>
      </c>
      <c r="S1951">
        <v>4</v>
      </c>
      <c r="T1951" s="1">
        <v>45586</v>
      </c>
      <c r="U1951" t="s">
        <v>60</v>
      </c>
      <c r="V1951" t="str">
        <f>TEXT(WEEKDAY(Working_Data[[#This Row],[order_date]],1),"DDDD")</f>
        <v>Wednesday</v>
      </c>
      <c r="W1951" t="str">
        <f>TEXT(Working_Data[[#This Row],[order_date]],"mmmm")</f>
        <v>April</v>
      </c>
      <c r="X1951" s="7">
        <f>Working_Data[[#This Row],[last_order_date]]-Working_Data[[#This Row],[signup_date]]</f>
        <v>243</v>
      </c>
      <c r="Y1951" s="7">
        <f>IF(Working_Data[[#This Row],[churned]]="Active",1,0)</f>
        <v>1</v>
      </c>
      <c r="Z1951" s="7">
        <f>YEAR(Working_Data[[#This Row],[order_date]])</f>
        <v>2024</v>
      </c>
    </row>
    <row r="1952" spans="1:26" x14ac:dyDescent="0.25">
      <c r="A1952" t="s">
        <v>3954</v>
      </c>
      <c r="B1952" t="s">
        <v>38</v>
      </c>
      <c r="C1952" t="s">
        <v>22</v>
      </c>
      <c r="D1952" t="s">
        <v>77</v>
      </c>
      <c r="E1952" s="1">
        <v>45996</v>
      </c>
      <c r="F1952" t="s">
        <v>3955</v>
      </c>
      <c r="G1952" s="1">
        <v>45399</v>
      </c>
      <c r="H1952" t="s">
        <v>25</v>
      </c>
      <c r="I1952" t="s">
        <v>42</v>
      </c>
      <c r="J1952" t="s">
        <v>27</v>
      </c>
      <c r="K1952">
        <v>3</v>
      </c>
      <c r="L1952" s="3">
        <f>Working_Data[[#This Row],[price2]]/Working_Data[[#This Row],[quantity]]</f>
        <v>326.03333333333336</v>
      </c>
      <c r="M1952" s="3">
        <v>978.1</v>
      </c>
      <c r="N1952" t="s">
        <v>50</v>
      </c>
      <c r="O1952">
        <v>25</v>
      </c>
      <c r="P1952" s="1">
        <v>45657</v>
      </c>
      <c r="Q1952">
        <v>317</v>
      </c>
      <c r="R1952" t="s">
        <v>43</v>
      </c>
      <c r="S1952">
        <v>3</v>
      </c>
      <c r="T1952" s="1">
        <v>45582</v>
      </c>
      <c r="U1952" t="s">
        <v>36</v>
      </c>
      <c r="V1952" t="str">
        <f>TEXT(WEEKDAY(Working_Data[[#This Row],[order_date]],1),"DDDD")</f>
        <v>Wednesday</v>
      </c>
      <c r="W1952" t="str">
        <f>TEXT(Working_Data[[#This Row],[order_date]],"mmmm")</f>
        <v>April</v>
      </c>
      <c r="X1952" s="7">
        <f>Working_Data[[#This Row],[last_order_date]]-Working_Data[[#This Row],[signup_date]]</f>
        <v>-339</v>
      </c>
      <c r="Y1952" s="7">
        <f>IF(Working_Data[[#This Row],[churned]]="Active",1,0)</f>
        <v>0</v>
      </c>
      <c r="Z1952" s="7">
        <f>YEAR(Working_Data[[#This Row],[order_date]])</f>
        <v>2024</v>
      </c>
    </row>
    <row r="1953" spans="1:26" x14ac:dyDescent="0.25">
      <c r="A1953" t="s">
        <v>3956</v>
      </c>
      <c r="B1953" t="s">
        <v>21</v>
      </c>
      <c r="C1953" t="s">
        <v>39</v>
      </c>
      <c r="D1953" t="s">
        <v>77</v>
      </c>
      <c r="E1953" s="1">
        <v>45551</v>
      </c>
      <c r="F1953" t="s">
        <v>3957</v>
      </c>
      <c r="G1953" s="1">
        <v>45399</v>
      </c>
      <c r="H1953" t="s">
        <v>41</v>
      </c>
      <c r="I1953" t="s">
        <v>42</v>
      </c>
      <c r="J1953" t="s">
        <v>67</v>
      </c>
      <c r="K1953">
        <v>3</v>
      </c>
      <c r="L1953" s="3">
        <f>Working_Data[[#This Row],[price2]]/Working_Data[[#This Row],[quantity]]</f>
        <v>194.19000000000003</v>
      </c>
      <c r="M1953" s="3">
        <v>582.57000000000005</v>
      </c>
      <c r="N1953" t="s">
        <v>35</v>
      </c>
      <c r="O1953">
        <v>41</v>
      </c>
      <c r="P1953" s="1">
        <v>45833</v>
      </c>
      <c r="Q1953">
        <v>277</v>
      </c>
      <c r="R1953" t="s">
        <v>43</v>
      </c>
      <c r="S1953">
        <v>5</v>
      </c>
      <c r="T1953" s="1">
        <v>45651</v>
      </c>
      <c r="U1953" t="s">
        <v>60</v>
      </c>
      <c r="V1953" t="str">
        <f>TEXT(WEEKDAY(Working_Data[[#This Row],[order_date]],1),"DDDD")</f>
        <v>Wednesday</v>
      </c>
      <c r="W1953" t="str">
        <f>TEXT(Working_Data[[#This Row],[order_date]],"mmmm")</f>
        <v>April</v>
      </c>
      <c r="X1953" s="7">
        <f>Working_Data[[#This Row],[last_order_date]]-Working_Data[[#This Row],[signup_date]]</f>
        <v>282</v>
      </c>
      <c r="Y1953" s="7">
        <f>IF(Working_Data[[#This Row],[churned]]="Active",1,0)</f>
        <v>0</v>
      </c>
      <c r="Z1953" s="7">
        <f>YEAR(Working_Data[[#This Row],[order_date]])</f>
        <v>2024</v>
      </c>
    </row>
    <row r="1954" spans="1:26" x14ac:dyDescent="0.25">
      <c r="A1954" t="s">
        <v>3958</v>
      </c>
      <c r="B1954" t="s">
        <v>21</v>
      </c>
      <c r="C1954" t="s">
        <v>22</v>
      </c>
      <c r="D1954" t="s">
        <v>77</v>
      </c>
      <c r="E1954" s="1">
        <v>45996</v>
      </c>
      <c r="F1954" t="s">
        <v>3959</v>
      </c>
      <c r="G1954" s="1">
        <v>45400</v>
      </c>
      <c r="H1954" t="s">
        <v>47</v>
      </c>
      <c r="I1954" t="s">
        <v>48</v>
      </c>
      <c r="J1954" t="s">
        <v>49</v>
      </c>
      <c r="K1954">
        <v>5</v>
      </c>
      <c r="L1954" s="3">
        <f>Working_Data[[#This Row],[price2]]/Working_Data[[#This Row],[quantity]]</f>
        <v>174.31400000000002</v>
      </c>
      <c r="M1954" s="3">
        <v>871.57</v>
      </c>
      <c r="N1954" t="s">
        <v>35</v>
      </c>
      <c r="O1954">
        <v>1</v>
      </c>
      <c r="P1954" s="1">
        <v>45707</v>
      </c>
      <c r="Q1954">
        <v>273</v>
      </c>
      <c r="R1954" t="s">
        <v>29</v>
      </c>
      <c r="S1954">
        <v>1</v>
      </c>
      <c r="T1954" s="1">
        <v>45937</v>
      </c>
      <c r="U1954" t="s">
        <v>36</v>
      </c>
      <c r="V1954" t="str">
        <f>TEXT(WEEKDAY(Working_Data[[#This Row],[order_date]],1),"DDDD")</f>
        <v>Thursday</v>
      </c>
      <c r="W1954" t="str">
        <f>TEXT(Working_Data[[#This Row],[order_date]],"mmmm")</f>
        <v>April</v>
      </c>
      <c r="X1954" s="7">
        <f>Working_Data[[#This Row],[last_order_date]]-Working_Data[[#This Row],[signup_date]]</f>
        <v>-289</v>
      </c>
      <c r="Y1954" s="7">
        <f>IF(Working_Data[[#This Row],[churned]]="Active",1,0)</f>
        <v>1</v>
      </c>
      <c r="Z1954" s="7">
        <f>YEAR(Working_Data[[#This Row],[order_date]])</f>
        <v>2024</v>
      </c>
    </row>
    <row r="1955" spans="1:26" x14ac:dyDescent="0.25">
      <c r="A1955" t="s">
        <v>3960</v>
      </c>
      <c r="B1955" t="s">
        <v>38</v>
      </c>
      <c r="C1955" t="s">
        <v>22</v>
      </c>
      <c r="D1955" t="s">
        <v>23</v>
      </c>
      <c r="E1955" s="1">
        <v>45437</v>
      </c>
      <c r="F1955" t="s">
        <v>3961</v>
      </c>
      <c r="G1955" s="1">
        <v>45400</v>
      </c>
      <c r="H1955" t="s">
        <v>25</v>
      </c>
      <c r="I1955" t="s">
        <v>63</v>
      </c>
      <c r="J1955" t="s">
        <v>27</v>
      </c>
      <c r="K1955">
        <v>5</v>
      </c>
      <c r="L1955" s="3">
        <f>Working_Data[[#This Row],[price2]]/Working_Data[[#This Row],[quantity]]</f>
        <v>76.665999999999997</v>
      </c>
      <c r="M1955" s="3">
        <v>383.33</v>
      </c>
      <c r="N1955" t="s">
        <v>28</v>
      </c>
      <c r="O1955">
        <v>19</v>
      </c>
      <c r="P1955" s="1">
        <v>45675</v>
      </c>
      <c r="Q1955">
        <v>301</v>
      </c>
      <c r="R1955" t="s">
        <v>29</v>
      </c>
      <c r="S1955">
        <v>1</v>
      </c>
      <c r="T1955" s="1">
        <v>45875</v>
      </c>
      <c r="U1955" t="s">
        <v>30</v>
      </c>
      <c r="V1955" t="str">
        <f>TEXT(WEEKDAY(Working_Data[[#This Row],[order_date]],1),"DDDD")</f>
        <v>Thursday</v>
      </c>
      <c r="W1955" t="str">
        <f>TEXT(Working_Data[[#This Row],[order_date]],"mmmm")</f>
        <v>April</v>
      </c>
      <c r="X1955" s="7">
        <f>Working_Data[[#This Row],[last_order_date]]-Working_Data[[#This Row],[signup_date]]</f>
        <v>238</v>
      </c>
      <c r="Y1955" s="7">
        <f>IF(Working_Data[[#This Row],[churned]]="Active",1,0)</f>
        <v>1</v>
      </c>
      <c r="Z1955" s="7">
        <f>YEAR(Working_Data[[#This Row],[order_date]])</f>
        <v>2024</v>
      </c>
    </row>
    <row r="1956" spans="1:26" x14ac:dyDescent="0.25">
      <c r="A1956" t="s">
        <v>3962</v>
      </c>
      <c r="B1956" t="s">
        <v>45</v>
      </c>
      <c r="C1956" t="s">
        <v>39</v>
      </c>
      <c r="D1956" t="s">
        <v>77</v>
      </c>
      <c r="E1956" s="1">
        <v>45534</v>
      </c>
      <c r="F1956" t="s">
        <v>3963</v>
      </c>
      <c r="G1956" s="1">
        <v>45400</v>
      </c>
      <c r="H1956" t="s">
        <v>47</v>
      </c>
      <c r="I1956" t="s">
        <v>26</v>
      </c>
      <c r="J1956" t="s">
        <v>49</v>
      </c>
      <c r="K1956">
        <v>4</v>
      </c>
      <c r="L1956" s="3">
        <f>Working_Data[[#This Row],[price2]]/Working_Data[[#This Row],[quantity]]</f>
        <v>186.10249999999999</v>
      </c>
      <c r="M1956" s="3">
        <v>744.41</v>
      </c>
      <c r="N1956" t="s">
        <v>35</v>
      </c>
      <c r="O1956">
        <v>3</v>
      </c>
      <c r="P1956" s="1">
        <v>45636</v>
      </c>
      <c r="Q1956">
        <v>386</v>
      </c>
      <c r="R1956" t="s">
        <v>43</v>
      </c>
      <c r="S1956">
        <v>1</v>
      </c>
      <c r="T1956" s="1">
        <v>45864</v>
      </c>
      <c r="U1956" t="s">
        <v>60</v>
      </c>
      <c r="V1956" t="str">
        <f>TEXT(WEEKDAY(Working_Data[[#This Row],[order_date]],1),"DDDD")</f>
        <v>Thursday</v>
      </c>
      <c r="W1956" t="str">
        <f>TEXT(Working_Data[[#This Row],[order_date]],"mmmm")</f>
        <v>April</v>
      </c>
      <c r="X1956" s="7">
        <f>Working_Data[[#This Row],[last_order_date]]-Working_Data[[#This Row],[signup_date]]</f>
        <v>102</v>
      </c>
      <c r="Y1956" s="7">
        <f>IF(Working_Data[[#This Row],[churned]]="Active",1,0)</f>
        <v>0</v>
      </c>
      <c r="Z1956" s="7">
        <f>YEAR(Working_Data[[#This Row],[order_date]])</f>
        <v>2024</v>
      </c>
    </row>
    <row r="1957" spans="1:26" x14ac:dyDescent="0.25">
      <c r="A1957" t="s">
        <v>3964</v>
      </c>
      <c r="B1957" t="s">
        <v>45</v>
      </c>
      <c r="C1957" t="s">
        <v>39</v>
      </c>
      <c r="D1957" t="s">
        <v>52</v>
      </c>
      <c r="E1957" s="1">
        <v>45645</v>
      </c>
      <c r="F1957" t="s">
        <v>3965</v>
      </c>
      <c r="G1957" s="1">
        <v>45400</v>
      </c>
      <c r="H1957" t="s">
        <v>47</v>
      </c>
      <c r="I1957" t="s">
        <v>26</v>
      </c>
      <c r="J1957" t="s">
        <v>64</v>
      </c>
      <c r="K1957">
        <v>5</v>
      </c>
      <c r="L1957" s="3">
        <f>Working_Data[[#This Row],[price2]]/Working_Data[[#This Row],[quantity]]</f>
        <v>148.988</v>
      </c>
      <c r="M1957" s="3">
        <v>744.94</v>
      </c>
      <c r="N1957" t="s">
        <v>28</v>
      </c>
      <c r="O1957">
        <v>16</v>
      </c>
      <c r="P1957" s="1">
        <v>45821</v>
      </c>
      <c r="Q1957">
        <v>412</v>
      </c>
      <c r="R1957" t="s">
        <v>29</v>
      </c>
      <c r="S1957">
        <v>4</v>
      </c>
      <c r="T1957" s="1">
        <v>45301</v>
      </c>
      <c r="U1957" t="s">
        <v>36</v>
      </c>
      <c r="V1957" t="str">
        <f>TEXT(WEEKDAY(Working_Data[[#This Row],[order_date]],1),"DDDD")</f>
        <v>Thursday</v>
      </c>
      <c r="W1957" t="str">
        <f>TEXT(Working_Data[[#This Row],[order_date]],"mmmm")</f>
        <v>April</v>
      </c>
      <c r="X1957" s="7">
        <f>Working_Data[[#This Row],[last_order_date]]-Working_Data[[#This Row],[signup_date]]</f>
        <v>176</v>
      </c>
      <c r="Y1957" s="7">
        <f>IF(Working_Data[[#This Row],[churned]]="Active",1,0)</f>
        <v>1</v>
      </c>
      <c r="Z1957" s="7">
        <f>YEAR(Working_Data[[#This Row],[order_date]])</f>
        <v>2024</v>
      </c>
    </row>
    <row r="1958" spans="1:26" x14ac:dyDescent="0.25">
      <c r="A1958" t="s">
        <v>3966</v>
      </c>
      <c r="B1958" t="s">
        <v>21</v>
      </c>
      <c r="C1958" t="s">
        <v>39</v>
      </c>
      <c r="D1958" t="s">
        <v>32</v>
      </c>
      <c r="E1958" s="1">
        <v>45601</v>
      </c>
      <c r="F1958" t="s">
        <v>3967</v>
      </c>
      <c r="G1958" s="1">
        <v>45401</v>
      </c>
      <c r="H1958" t="s">
        <v>41</v>
      </c>
      <c r="I1958" t="s">
        <v>26</v>
      </c>
      <c r="J1958" t="s">
        <v>59</v>
      </c>
      <c r="K1958">
        <v>2</v>
      </c>
      <c r="L1958" s="3">
        <f>Working_Data[[#This Row],[price2]]/Working_Data[[#This Row],[quantity]]</f>
        <v>69.010000000000005</v>
      </c>
      <c r="M1958" s="3">
        <v>138.02000000000001</v>
      </c>
      <c r="N1958" t="s">
        <v>28</v>
      </c>
      <c r="O1958">
        <v>46</v>
      </c>
      <c r="P1958" s="1">
        <v>45638</v>
      </c>
      <c r="Q1958">
        <v>255</v>
      </c>
      <c r="R1958" t="s">
        <v>29</v>
      </c>
      <c r="S1958">
        <v>1</v>
      </c>
      <c r="T1958" s="1">
        <v>45836</v>
      </c>
      <c r="U1958" t="s">
        <v>60</v>
      </c>
      <c r="V1958" t="str">
        <f>TEXT(WEEKDAY(Working_Data[[#This Row],[order_date]],1),"DDDD")</f>
        <v>Friday</v>
      </c>
      <c r="W1958" t="str">
        <f>TEXT(Working_Data[[#This Row],[order_date]],"mmmm")</f>
        <v>April</v>
      </c>
      <c r="X1958" s="7">
        <f>Working_Data[[#This Row],[last_order_date]]-Working_Data[[#This Row],[signup_date]]</f>
        <v>37</v>
      </c>
      <c r="Y1958" s="7">
        <f>IF(Working_Data[[#This Row],[churned]]="Active",1,0)</f>
        <v>1</v>
      </c>
      <c r="Z1958" s="7">
        <f>YEAR(Working_Data[[#This Row],[order_date]])</f>
        <v>2024</v>
      </c>
    </row>
    <row r="1959" spans="1:26" x14ac:dyDescent="0.25">
      <c r="A1959" t="s">
        <v>3968</v>
      </c>
      <c r="B1959" t="s">
        <v>45</v>
      </c>
      <c r="C1959" t="s">
        <v>39</v>
      </c>
      <c r="D1959" t="s">
        <v>56</v>
      </c>
      <c r="E1959" s="1">
        <v>45057</v>
      </c>
      <c r="F1959" t="s">
        <v>3969</v>
      </c>
      <c r="G1959" s="1">
        <v>45401</v>
      </c>
      <c r="H1959" t="s">
        <v>34</v>
      </c>
      <c r="I1959" t="s">
        <v>63</v>
      </c>
      <c r="J1959" t="s">
        <v>67</v>
      </c>
      <c r="K1959">
        <v>3</v>
      </c>
      <c r="L1959" s="3">
        <f>Working_Data[[#This Row],[price2]]/Working_Data[[#This Row],[quantity]]</f>
        <v>432.34</v>
      </c>
      <c r="M1959" s="3">
        <v>1297.02</v>
      </c>
      <c r="N1959" t="s">
        <v>28</v>
      </c>
      <c r="O1959">
        <v>27</v>
      </c>
      <c r="P1959" s="1">
        <v>45714</v>
      </c>
      <c r="Q1959">
        <v>30</v>
      </c>
      <c r="R1959" t="s">
        <v>43</v>
      </c>
      <c r="S1959">
        <v>3</v>
      </c>
      <c r="T1959" s="1">
        <v>45533</v>
      </c>
      <c r="U1959" t="s">
        <v>36</v>
      </c>
      <c r="V1959" t="str">
        <f>TEXT(WEEKDAY(Working_Data[[#This Row],[order_date]],1),"DDDD")</f>
        <v>Friday</v>
      </c>
      <c r="W1959" t="str">
        <f>TEXT(Working_Data[[#This Row],[order_date]],"mmmm")</f>
        <v>April</v>
      </c>
      <c r="X1959" s="7">
        <f>Working_Data[[#This Row],[last_order_date]]-Working_Data[[#This Row],[signup_date]]</f>
        <v>657</v>
      </c>
      <c r="Y1959" s="7">
        <f>IF(Working_Data[[#This Row],[churned]]="Active",1,0)</f>
        <v>0</v>
      </c>
      <c r="Z1959" s="7">
        <f>YEAR(Working_Data[[#This Row],[order_date]])</f>
        <v>2024</v>
      </c>
    </row>
    <row r="1960" spans="1:26" x14ac:dyDescent="0.25">
      <c r="A1960" t="s">
        <v>3970</v>
      </c>
      <c r="B1960" t="s">
        <v>21</v>
      </c>
      <c r="C1960" t="s">
        <v>82</v>
      </c>
      <c r="D1960" t="s">
        <v>32</v>
      </c>
      <c r="E1960" s="1">
        <v>45196</v>
      </c>
      <c r="F1960" t="s">
        <v>3971</v>
      </c>
      <c r="G1960" s="1">
        <v>45401</v>
      </c>
      <c r="H1960" t="s">
        <v>58</v>
      </c>
      <c r="I1960" t="s">
        <v>26</v>
      </c>
      <c r="J1960" t="s">
        <v>67</v>
      </c>
      <c r="K1960">
        <v>1</v>
      </c>
      <c r="L1960" s="3">
        <f>Working_Data[[#This Row],[price2]]/Working_Data[[#This Row],[quantity]]</f>
        <v>436.88</v>
      </c>
      <c r="M1960" s="3">
        <v>436.88</v>
      </c>
      <c r="N1960" t="s">
        <v>35</v>
      </c>
      <c r="O1960">
        <v>9</v>
      </c>
      <c r="P1960" s="1">
        <v>45552</v>
      </c>
      <c r="Q1960">
        <v>297</v>
      </c>
      <c r="R1960" t="s">
        <v>29</v>
      </c>
      <c r="S1960">
        <v>2</v>
      </c>
      <c r="T1960" s="1">
        <v>45883</v>
      </c>
      <c r="U1960" t="s">
        <v>36</v>
      </c>
      <c r="V1960" t="str">
        <f>TEXT(WEEKDAY(Working_Data[[#This Row],[order_date]],1),"DDDD")</f>
        <v>Friday</v>
      </c>
      <c r="W1960" t="str">
        <f>TEXT(Working_Data[[#This Row],[order_date]],"mmmm")</f>
        <v>April</v>
      </c>
      <c r="X1960" s="7">
        <f>Working_Data[[#This Row],[last_order_date]]-Working_Data[[#This Row],[signup_date]]</f>
        <v>356</v>
      </c>
      <c r="Y1960" s="7">
        <f>IF(Working_Data[[#This Row],[churned]]="Active",1,0)</f>
        <v>1</v>
      </c>
      <c r="Z1960" s="7">
        <f>YEAR(Working_Data[[#This Row],[order_date]])</f>
        <v>2024</v>
      </c>
    </row>
    <row r="1961" spans="1:26" x14ac:dyDescent="0.25">
      <c r="A1961" t="s">
        <v>3972</v>
      </c>
      <c r="B1961" t="s">
        <v>21</v>
      </c>
      <c r="C1961" t="s">
        <v>39</v>
      </c>
      <c r="D1961" t="s">
        <v>56</v>
      </c>
      <c r="E1961" s="1">
        <v>45521</v>
      </c>
      <c r="F1961" t="s">
        <v>3973</v>
      </c>
      <c r="G1961" s="1">
        <v>45401</v>
      </c>
      <c r="H1961" t="s">
        <v>25</v>
      </c>
      <c r="I1961" t="s">
        <v>42</v>
      </c>
      <c r="J1961" t="s">
        <v>64</v>
      </c>
      <c r="K1961">
        <v>5</v>
      </c>
      <c r="L1961" s="3">
        <f>Working_Data[[#This Row],[price2]]/Working_Data[[#This Row],[quantity]]</f>
        <v>148.678</v>
      </c>
      <c r="M1961" s="3">
        <v>743.39</v>
      </c>
      <c r="N1961" t="s">
        <v>35</v>
      </c>
      <c r="O1961">
        <v>49</v>
      </c>
      <c r="P1961" s="1">
        <v>45875</v>
      </c>
      <c r="Q1961">
        <v>387</v>
      </c>
      <c r="R1961" t="s">
        <v>29</v>
      </c>
      <c r="S1961">
        <v>3</v>
      </c>
      <c r="T1961" s="1">
        <v>45612</v>
      </c>
      <c r="U1961" t="s">
        <v>36</v>
      </c>
      <c r="V1961" t="str">
        <f>TEXT(WEEKDAY(Working_Data[[#This Row],[order_date]],1),"DDDD")</f>
        <v>Friday</v>
      </c>
      <c r="W1961" t="str">
        <f>TEXT(Working_Data[[#This Row],[order_date]],"mmmm")</f>
        <v>April</v>
      </c>
      <c r="X1961" s="7">
        <f>Working_Data[[#This Row],[last_order_date]]-Working_Data[[#This Row],[signup_date]]</f>
        <v>354</v>
      </c>
      <c r="Y1961" s="7">
        <f>IF(Working_Data[[#This Row],[churned]]="Active",1,0)</f>
        <v>1</v>
      </c>
      <c r="Z1961" s="7">
        <f>YEAR(Working_Data[[#This Row],[order_date]])</f>
        <v>2024</v>
      </c>
    </row>
    <row r="1962" spans="1:26" x14ac:dyDescent="0.25">
      <c r="A1962" t="s">
        <v>3974</v>
      </c>
      <c r="B1962" t="s">
        <v>45</v>
      </c>
      <c r="C1962" t="s">
        <v>39</v>
      </c>
      <c r="D1962" t="s">
        <v>56</v>
      </c>
      <c r="E1962" s="1">
        <v>45813</v>
      </c>
      <c r="F1962" t="s">
        <v>3975</v>
      </c>
      <c r="G1962" s="1">
        <v>45401</v>
      </c>
      <c r="H1962" t="s">
        <v>58</v>
      </c>
      <c r="I1962" t="s">
        <v>54</v>
      </c>
      <c r="J1962" t="s">
        <v>64</v>
      </c>
      <c r="K1962">
        <v>1</v>
      </c>
      <c r="L1962" s="3">
        <f>Working_Data[[#This Row],[price2]]/Working_Data[[#This Row],[quantity]]</f>
        <v>1231.51</v>
      </c>
      <c r="M1962" s="3">
        <v>1231.51</v>
      </c>
      <c r="N1962" t="s">
        <v>50</v>
      </c>
      <c r="O1962">
        <v>40</v>
      </c>
      <c r="P1962" s="1">
        <v>45809</v>
      </c>
      <c r="Q1962">
        <v>128</v>
      </c>
      <c r="R1962" t="s">
        <v>29</v>
      </c>
      <c r="S1962">
        <v>2</v>
      </c>
      <c r="T1962" s="1">
        <v>45801</v>
      </c>
      <c r="U1962" t="s">
        <v>30</v>
      </c>
      <c r="V1962" t="str">
        <f>TEXT(WEEKDAY(Working_Data[[#This Row],[order_date]],1),"DDDD")</f>
        <v>Friday</v>
      </c>
      <c r="W1962" t="str">
        <f>TEXT(Working_Data[[#This Row],[order_date]],"mmmm")</f>
        <v>April</v>
      </c>
      <c r="X1962" s="7">
        <f>Working_Data[[#This Row],[last_order_date]]-Working_Data[[#This Row],[signup_date]]</f>
        <v>-4</v>
      </c>
      <c r="Y1962" s="7">
        <f>IF(Working_Data[[#This Row],[churned]]="Active",1,0)</f>
        <v>1</v>
      </c>
      <c r="Z1962" s="7">
        <f>YEAR(Working_Data[[#This Row],[order_date]])</f>
        <v>2024</v>
      </c>
    </row>
    <row r="1963" spans="1:26" x14ac:dyDescent="0.25">
      <c r="A1963" t="s">
        <v>3976</v>
      </c>
      <c r="B1963" t="s">
        <v>21</v>
      </c>
      <c r="C1963" t="s">
        <v>22</v>
      </c>
      <c r="D1963" t="s">
        <v>23</v>
      </c>
      <c r="E1963" s="1">
        <v>45658</v>
      </c>
      <c r="F1963" t="s">
        <v>3977</v>
      </c>
      <c r="G1963" s="1">
        <v>45401</v>
      </c>
      <c r="H1963" t="s">
        <v>34</v>
      </c>
      <c r="I1963" t="s">
        <v>54</v>
      </c>
      <c r="J1963" t="s">
        <v>49</v>
      </c>
      <c r="K1963">
        <v>1</v>
      </c>
      <c r="L1963" s="3">
        <f>Working_Data[[#This Row],[price2]]/Working_Data[[#This Row],[quantity]]</f>
        <v>1170.1099999999999</v>
      </c>
      <c r="M1963" s="3">
        <v>1170.1099999999999</v>
      </c>
      <c r="N1963" t="s">
        <v>50</v>
      </c>
      <c r="O1963">
        <v>44</v>
      </c>
      <c r="P1963" s="1">
        <v>45660</v>
      </c>
      <c r="Q1963">
        <v>408</v>
      </c>
      <c r="R1963" t="s">
        <v>29</v>
      </c>
      <c r="S1963">
        <v>1</v>
      </c>
      <c r="T1963" s="1">
        <v>45907</v>
      </c>
      <c r="U1963" t="s">
        <v>30</v>
      </c>
      <c r="V1963" t="str">
        <f>TEXT(WEEKDAY(Working_Data[[#This Row],[order_date]],1),"DDDD")</f>
        <v>Friday</v>
      </c>
      <c r="W1963" t="str">
        <f>TEXT(Working_Data[[#This Row],[order_date]],"mmmm")</f>
        <v>April</v>
      </c>
      <c r="X1963" s="7">
        <f>Working_Data[[#This Row],[last_order_date]]-Working_Data[[#This Row],[signup_date]]</f>
        <v>2</v>
      </c>
      <c r="Y1963" s="7">
        <f>IF(Working_Data[[#This Row],[churned]]="Active",1,0)</f>
        <v>1</v>
      </c>
      <c r="Z1963" s="7">
        <f>YEAR(Working_Data[[#This Row],[order_date]])</f>
        <v>2024</v>
      </c>
    </row>
    <row r="1964" spans="1:26" x14ac:dyDescent="0.25">
      <c r="A1964" t="s">
        <v>3978</v>
      </c>
      <c r="B1964" t="s">
        <v>21</v>
      </c>
      <c r="C1964" t="s">
        <v>22</v>
      </c>
      <c r="D1964" t="s">
        <v>23</v>
      </c>
      <c r="E1964" s="1">
        <v>45436</v>
      </c>
      <c r="F1964" t="s">
        <v>3979</v>
      </c>
      <c r="G1964" s="1">
        <v>45401</v>
      </c>
      <c r="H1964" t="s">
        <v>34</v>
      </c>
      <c r="I1964" t="s">
        <v>42</v>
      </c>
      <c r="J1964" t="s">
        <v>49</v>
      </c>
      <c r="K1964">
        <v>3</v>
      </c>
      <c r="L1964" s="3">
        <f>Working_Data[[#This Row],[price2]]/Working_Data[[#This Row],[quantity]]</f>
        <v>452.43666666666667</v>
      </c>
      <c r="M1964" s="3">
        <v>1357.31</v>
      </c>
      <c r="N1964" t="s">
        <v>28</v>
      </c>
      <c r="O1964">
        <v>8</v>
      </c>
      <c r="P1964" s="1">
        <v>45865</v>
      </c>
      <c r="Q1964">
        <v>108</v>
      </c>
      <c r="R1964" t="s">
        <v>29</v>
      </c>
      <c r="S1964">
        <v>3</v>
      </c>
      <c r="T1964" s="1">
        <v>45821</v>
      </c>
      <c r="U1964" t="s">
        <v>36</v>
      </c>
      <c r="V1964" t="str">
        <f>TEXT(WEEKDAY(Working_Data[[#This Row],[order_date]],1),"DDDD")</f>
        <v>Friday</v>
      </c>
      <c r="W1964" t="str">
        <f>TEXT(Working_Data[[#This Row],[order_date]],"mmmm")</f>
        <v>April</v>
      </c>
      <c r="X1964" s="7">
        <f>Working_Data[[#This Row],[last_order_date]]-Working_Data[[#This Row],[signup_date]]</f>
        <v>429</v>
      </c>
      <c r="Y1964" s="7">
        <f>IF(Working_Data[[#This Row],[churned]]="Active",1,0)</f>
        <v>1</v>
      </c>
      <c r="Z1964" s="7">
        <f>YEAR(Working_Data[[#This Row],[order_date]])</f>
        <v>2024</v>
      </c>
    </row>
    <row r="1965" spans="1:26" x14ac:dyDescent="0.25">
      <c r="A1965" t="s">
        <v>3980</v>
      </c>
      <c r="B1965" t="s">
        <v>21</v>
      </c>
      <c r="C1965" t="s">
        <v>22</v>
      </c>
      <c r="D1965" t="s">
        <v>23</v>
      </c>
      <c r="E1965" s="1">
        <v>45248</v>
      </c>
      <c r="F1965" t="s">
        <v>3981</v>
      </c>
      <c r="G1965" s="1">
        <v>45401</v>
      </c>
      <c r="H1965" t="s">
        <v>34</v>
      </c>
      <c r="I1965" t="s">
        <v>54</v>
      </c>
      <c r="J1965" t="s">
        <v>64</v>
      </c>
      <c r="K1965">
        <v>4</v>
      </c>
      <c r="L1965" s="3">
        <f>Working_Data[[#This Row],[price2]]/Working_Data[[#This Row],[quantity]]</f>
        <v>272.33</v>
      </c>
      <c r="M1965" s="3">
        <v>1089.32</v>
      </c>
      <c r="N1965" t="s">
        <v>35</v>
      </c>
      <c r="O1965">
        <v>8</v>
      </c>
      <c r="P1965" s="1">
        <v>45734</v>
      </c>
      <c r="Q1965">
        <v>28</v>
      </c>
      <c r="R1965" t="s">
        <v>29</v>
      </c>
      <c r="S1965">
        <v>5</v>
      </c>
      <c r="T1965" s="1">
        <v>45563</v>
      </c>
      <c r="U1965" t="s">
        <v>60</v>
      </c>
      <c r="V1965" t="str">
        <f>TEXT(WEEKDAY(Working_Data[[#This Row],[order_date]],1),"DDDD")</f>
        <v>Friday</v>
      </c>
      <c r="W1965" t="str">
        <f>TEXT(Working_Data[[#This Row],[order_date]],"mmmm")</f>
        <v>April</v>
      </c>
      <c r="X1965" s="7">
        <f>Working_Data[[#This Row],[last_order_date]]-Working_Data[[#This Row],[signup_date]]</f>
        <v>486</v>
      </c>
      <c r="Y1965" s="7">
        <f>IF(Working_Data[[#This Row],[churned]]="Active",1,0)</f>
        <v>1</v>
      </c>
      <c r="Z1965" s="7">
        <f>YEAR(Working_Data[[#This Row],[order_date]])</f>
        <v>2024</v>
      </c>
    </row>
    <row r="1966" spans="1:26" x14ac:dyDescent="0.25">
      <c r="A1966" t="s">
        <v>3982</v>
      </c>
      <c r="B1966" t="s">
        <v>21</v>
      </c>
      <c r="C1966" t="s">
        <v>39</v>
      </c>
      <c r="D1966" t="s">
        <v>77</v>
      </c>
      <c r="E1966" s="1">
        <v>45701</v>
      </c>
      <c r="F1966" t="s">
        <v>3983</v>
      </c>
      <c r="G1966" s="1">
        <v>45401</v>
      </c>
      <c r="H1966" t="s">
        <v>47</v>
      </c>
      <c r="I1966" t="s">
        <v>48</v>
      </c>
      <c r="J1966" t="s">
        <v>59</v>
      </c>
      <c r="K1966">
        <v>2</v>
      </c>
      <c r="L1966" s="3">
        <f>Working_Data[[#This Row],[price2]]/Working_Data[[#This Row],[quantity]]</f>
        <v>325.52</v>
      </c>
      <c r="M1966" s="3">
        <v>651.04</v>
      </c>
      <c r="N1966" t="s">
        <v>35</v>
      </c>
      <c r="O1966">
        <v>27</v>
      </c>
      <c r="P1966" s="1">
        <v>45844</v>
      </c>
      <c r="Q1966">
        <v>483</v>
      </c>
      <c r="R1966" t="s">
        <v>29</v>
      </c>
      <c r="S1966">
        <v>1</v>
      </c>
      <c r="T1966" s="1">
        <v>45770</v>
      </c>
      <c r="U1966" t="s">
        <v>30</v>
      </c>
      <c r="V1966" t="str">
        <f>TEXT(WEEKDAY(Working_Data[[#This Row],[order_date]],1),"DDDD")</f>
        <v>Friday</v>
      </c>
      <c r="W1966" t="str">
        <f>TEXT(Working_Data[[#This Row],[order_date]],"mmmm")</f>
        <v>April</v>
      </c>
      <c r="X1966" s="7">
        <f>Working_Data[[#This Row],[last_order_date]]-Working_Data[[#This Row],[signup_date]]</f>
        <v>143</v>
      </c>
      <c r="Y1966" s="7">
        <f>IF(Working_Data[[#This Row],[churned]]="Active",1,0)</f>
        <v>1</v>
      </c>
      <c r="Z1966" s="7">
        <f>YEAR(Working_Data[[#This Row],[order_date]])</f>
        <v>2024</v>
      </c>
    </row>
    <row r="1967" spans="1:26" x14ac:dyDescent="0.25">
      <c r="A1967" t="s">
        <v>3984</v>
      </c>
      <c r="B1967" t="s">
        <v>21</v>
      </c>
      <c r="C1967" t="s">
        <v>22</v>
      </c>
      <c r="D1967" t="s">
        <v>56</v>
      </c>
      <c r="E1967" s="1">
        <v>45089</v>
      </c>
      <c r="F1967" t="s">
        <v>3985</v>
      </c>
      <c r="G1967" s="1">
        <v>45401</v>
      </c>
      <c r="H1967" t="s">
        <v>41</v>
      </c>
      <c r="I1967" t="s">
        <v>54</v>
      </c>
      <c r="J1967" t="s">
        <v>64</v>
      </c>
      <c r="K1967">
        <v>4</v>
      </c>
      <c r="L1967" s="3">
        <f>Working_Data[[#This Row],[price2]]/Working_Data[[#This Row],[quantity]]</f>
        <v>276.8725</v>
      </c>
      <c r="M1967" s="3">
        <v>1107.49</v>
      </c>
      <c r="N1967" t="s">
        <v>50</v>
      </c>
      <c r="O1967">
        <v>25</v>
      </c>
      <c r="P1967" s="1">
        <v>45835</v>
      </c>
      <c r="Q1967">
        <v>141</v>
      </c>
      <c r="R1967" t="s">
        <v>43</v>
      </c>
      <c r="S1967">
        <v>1</v>
      </c>
      <c r="T1967" s="1">
        <v>45770</v>
      </c>
      <c r="U1967" t="s">
        <v>30</v>
      </c>
      <c r="V1967" t="str">
        <f>TEXT(WEEKDAY(Working_Data[[#This Row],[order_date]],1),"DDDD")</f>
        <v>Friday</v>
      </c>
      <c r="W1967" t="str">
        <f>TEXT(Working_Data[[#This Row],[order_date]],"mmmm")</f>
        <v>April</v>
      </c>
      <c r="X1967" s="7">
        <f>Working_Data[[#This Row],[last_order_date]]-Working_Data[[#This Row],[signup_date]]</f>
        <v>746</v>
      </c>
      <c r="Y1967" s="7">
        <f>IF(Working_Data[[#This Row],[churned]]="Active",1,0)</f>
        <v>0</v>
      </c>
      <c r="Z1967" s="7">
        <f>YEAR(Working_Data[[#This Row],[order_date]])</f>
        <v>2024</v>
      </c>
    </row>
    <row r="1968" spans="1:26" x14ac:dyDescent="0.25">
      <c r="A1968" t="s">
        <v>3986</v>
      </c>
      <c r="B1968" t="s">
        <v>38</v>
      </c>
      <c r="C1968" t="s">
        <v>22</v>
      </c>
      <c r="D1968" t="s">
        <v>77</v>
      </c>
      <c r="E1968" s="1">
        <v>45329</v>
      </c>
      <c r="F1968" t="s">
        <v>3987</v>
      </c>
      <c r="G1968" s="1">
        <v>45401</v>
      </c>
      <c r="H1968" t="s">
        <v>58</v>
      </c>
      <c r="I1968" t="s">
        <v>63</v>
      </c>
      <c r="J1968" t="s">
        <v>59</v>
      </c>
      <c r="K1968">
        <v>4</v>
      </c>
      <c r="L1968" s="3">
        <f>Working_Data[[#This Row],[price2]]/Working_Data[[#This Row],[quantity]]</f>
        <v>316.54000000000002</v>
      </c>
      <c r="M1968" s="3">
        <v>1266.1600000000001</v>
      </c>
      <c r="N1968" t="s">
        <v>28</v>
      </c>
      <c r="O1968">
        <v>22</v>
      </c>
      <c r="P1968" s="1">
        <v>45717</v>
      </c>
      <c r="Q1968">
        <v>108</v>
      </c>
      <c r="R1968" t="s">
        <v>29</v>
      </c>
      <c r="S1968">
        <v>2</v>
      </c>
      <c r="T1968" s="1">
        <v>45421</v>
      </c>
      <c r="U1968" t="s">
        <v>36</v>
      </c>
      <c r="V1968" t="str">
        <f>TEXT(WEEKDAY(Working_Data[[#This Row],[order_date]],1),"DDDD")</f>
        <v>Friday</v>
      </c>
      <c r="W1968" t="str">
        <f>TEXT(Working_Data[[#This Row],[order_date]],"mmmm")</f>
        <v>April</v>
      </c>
      <c r="X1968" s="7">
        <f>Working_Data[[#This Row],[last_order_date]]-Working_Data[[#This Row],[signup_date]]</f>
        <v>388</v>
      </c>
      <c r="Y1968" s="7">
        <f>IF(Working_Data[[#This Row],[churned]]="Active",1,0)</f>
        <v>1</v>
      </c>
      <c r="Z1968" s="7">
        <f>YEAR(Working_Data[[#This Row],[order_date]])</f>
        <v>2024</v>
      </c>
    </row>
    <row r="1969" spans="1:26" x14ac:dyDescent="0.25">
      <c r="A1969" t="s">
        <v>3988</v>
      </c>
      <c r="B1969" t="s">
        <v>45</v>
      </c>
      <c r="C1969" t="s">
        <v>39</v>
      </c>
      <c r="D1969" t="s">
        <v>23</v>
      </c>
      <c r="E1969" s="1">
        <v>45402</v>
      </c>
      <c r="F1969" t="s">
        <v>3989</v>
      </c>
      <c r="G1969" s="1">
        <v>45401</v>
      </c>
      <c r="H1969" t="s">
        <v>58</v>
      </c>
      <c r="I1969" t="s">
        <v>63</v>
      </c>
      <c r="J1969" t="s">
        <v>27</v>
      </c>
      <c r="K1969">
        <v>1</v>
      </c>
      <c r="L1969" s="3">
        <f>Working_Data[[#This Row],[price2]]/Working_Data[[#This Row],[quantity]]</f>
        <v>613.36</v>
      </c>
      <c r="M1969" s="3">
        <v>613.36</v>
      </c>
      <c r="N1969" t="s">
        <v>50</v>
      </c>
      <c r="O1969">
        <v>16</v>
      </c>
      <c r="P1969" s="1">
        <v>45652</v>
      </c>
      <c r="Q1969">
        <v>105</v>
      </c>
      <c r="R1969" t="s">
        <v>29</v>
      </c>
      <c r="S1969">
        <v>3</v>
      </c>
      <c r="T1969" s="1">
        <v>45393</v>
      </c>
      <c r="U1969" t="s">
        <v>30</v>
      </c>
      <c r="V1969" t="str">
        <f>TEXT(WEEKDAY(Working_Data[[#This Row],[order_date]],1),"DDDD")</f>
        <v>Friday</v>
      </c>
      <c r="W1969" t="str">
        <f>TEXT(Working_Data[[#This Row],[order_date]],"mmmm")</f>
        <v>April</v>
      </c>
      <c r="X1969" s="7">
        <f>Working_Data[[#This Row],[last_order_date]]-Working_Data[[#This Row],[signup_date]]</f>
        <v>250</v>
      </c>
      <c r="Y1969" s="7">
        <f>IF(Working_Data[[#This Row],[churned]]="Active",1,0)</f>
        <v>1</v>
      </c>
      <c r="Z1969" s="7">
        <f>YEAR(Working_Data[[#This Row],[order_date]])</f>
        <v>2024</v>
      </c>
    </row>
    <row r="1970" spans="1:26" x14ac:dyDescent="0.25">
      <c r="A1970" t="s">
        <v>3990</v>
      </c>
      <c r="B1970" t="s">
        <v>21</v>
      </c>
      <c r="C1970" t="s">
        <v>39</v>
      </c>
      <c r="D1970" t="s">
        <v>77</v>
      </c>
      <c r="E1970" s="1">
        <v>45425</v>
      </c>
      <c r="F1970" t="s">
        <v>3991</v>
      </c>
      <c r="G1970" s="1">
        <v>45401</v>
      </c>
      <c r="H1970" t="s">
        <v>47</v>
      </c>
      <c r="I1970" t="s">
        <v>42</v>
      </c>
      <c r="J1970" t="s">
        <v>67</v>
      </c>
      <c r="K1970">
        <v>5</v>
      </c>
      <c r="L1970" s="3">
        <f>Working_Data[[#This Row],[price2]]/Working_Data[[#This Row],[quantity]]</f>
        <v>36.238</v>
      </c>
      <c r="M1970" s="3">
        <v>181.19</v>
      </c>
      <c r="N1970" t="s">
        <v>50</v>
      </c>
      <c r="O1970">
        <v>43</v>
      </c>
      <c r="P1970" s="1">
        <v>45747</v>
      </c>
      <c r="Q1970">
        <v>192</v>
      </c>
      <c r="R1970" t="s">
        <v>29</v>
      </c>
      <c r="S1970">
        <v>4</v>
      </c>
      <c r="T1970" s="1">
        <v>45992</v>
      </c>
      <c r="U1970" t="s">
        <v>30</v>
      </c>
      <c r="V1970" t="str">
        <f>TEXT(WEEKDAY(Working_Data[[#This Row],[order_date]],1),"DDDD")</f>
        <v>Friday</v>
      </c>
      <c r="W1970" t="str">
        <f>TEXT(Working_Data[[#This Row],[order_date]],"mmmm")</f>
        <v>April</v>
      </c>
      <c r="X1970" s="7">
        <f>Working_Data[[#This Row],[last_order_date]]-Working_Data[[#This Row],[signup_date]]</f>
        <v>322</v>
      </c>
      <c r="Y1970" s="7">
        <f>IF(Working_Data[[#This Row],[churned]]="Active",1,0)</f>
        <v>1</v>
      </c>
      <c r="Z1970" s="7">
        <f>YEAR(Working_Data[[#This Row],[order_date]])</f>
        <v>2024</v>
      </c>
    </row>
    <row r="1971" spans="1:26" x14ac:dyDescent="0.25">
      <c r="A1971" t="s">
        <v>3992</v>
      </c>
      <c r="B1971" t="s">
        <v>45</v>
      </c>
      <c r="C1971" t="s">
        <v>22</v>
      </c>
      <c r="D1971" t="s">
        <v>32</v>
      </c>
      <c r="E1971" s="1">
        <v>45149</v>
      </c>
      <c r="F1971" t="s">
        <v>3993</v>
      </c>
      <c r="G1971" s="1">
        <v>45402</v>
      </c>
      <c r="H1971" t="s">
        <v>34</v>
      </c>
      <c r="I1971" t="s">
        <v>26</v>
      </c>
      <c r="J1971" t="s">
        <v>49</v>
      </c>
      <c r="K1971">
        <v>4</v>
      </c>
      <c r="L1971" s="3">
        <f>Working_Data[[#This Row],[price2]]/Working_Data[[#This Row],[quantity]]</f>
        <v>316.36250000000001</v>
      </c>
      <c r="M1971" s="3">
        <v>1265.45</v>
      </c>
      <c r="N1971" t="s">
        <v>50</v>
      </c>
      <c r="O1971">
        <v>35</v>
      </c>
      <c r="P1971" s="1">
        <v>45936</v>
      </c>
      <c r="Q1971">
        <v>216</v>
      </c>
      <c r="R1971" t="s">
        <v>29</v>
      </c>
      <c r="S1971">
        <v>3</v>
      </c>
      <c r="T1971" s="1">
        <v>45825</v>
      </c>
      <c r="U1971" t="s">
        <v>60</v>
      </c>
      <c r="V1971" t="str">
        <f>TEXT(WEEKDAY(Working_Data[[#This Row],[order_date]],1),"DDDD")</f>
        <v>Saturday</v>
      </c>
      <c r="W1971" t="str">
        <f>TEXT(Working_Data[[#This Row],[order_date]],"mmmm")</f>
        <v>April</v>
      </c>
      <c r="X1971" s="7">
        <f>Working_Data[[#This Row],[last_order_date]]-Working_Data[[#This Row],[signup_date]]</f>
        <v>787</v>
      </c>
      <c r="Y1971" s="7">
        <f>IF(Working_Data[[#This Row],[churned]]="Active",1,0)</f>
        <v>1</v>
      </c>
      <c r="Z1971" s="7">
        <f>YEAR(Working_Data[[#This Row],[order_date]])</f>
        <v>2024</v>
      </c>
    </row>
    <row r="1972" spans="1:26" x14ac:dyDescent="0.25">
      <c r="A1972" t="s">
        <v>3994</v>
      </c>
      <c r="B1972" t="s">
        <v>21</v>
      </c>
      <c r="C1972" t="s">
        <v>22</v>
      </c>
      <c r="D1972" t="s">
        <v>52</v>
      </c>
      <c r="E1972" s="1">
        <v>45253</v>
      </c>
      <c r="F1972" t="s">
        <v>3995</v>
      </c>
      <c r="G1972" s="1">
        <v>45402</v>
      </c>
      <c r="H1972" t="s">
        <v>25</v>
      </c>
      <c r="I1972" t="s">
        <v>26</v>
      </c>
      <c r="J1972" t="s">
        <v>67</v>
      </c>
      <c r="K1972">
        <v>4</v>
      </c>
      <c r="L1972" s="3">
        <f>Working_Data[[#This Row],[price2]]/Working_Data[[#This Row],[quantity]]</f>
        <v>277.04500000000002</v>
      </c>
      <c r="M1972" s="3">
        <v>1108.18</v>
      </c>
      <c r="N1972" t="s">
        <v>35</v>
      </c>
      <c r="O1972">
        <v>48</v>
      </c>
      <c r="P1972" s="1">
        <v>45785</v>
      </c>
      <c r="Q1972">
        <v>397</v>
      </c>
      <c r="R1972" t="s">
        <v>29</v>
      </c>
      <c r="S1972">
        <v>2</v>
      </c>
      <c r="T1972" s="1">
        <v>45854</v>
      </c>
      <c r="U1972" t="s">
        <v>60</v>
      </c>
      <c r="V1972" t="str">
        <f>TEXT(WEEKDAY(Working_Data[[#This Row],[order_date]],1),"DDDD")</f>
        <v>Saturday</v>
      </c>
      <c r="W1972" t="str">
        <f>TEXT(Working_Data[[#This Row],[order_date]],"mmmm")</f>
        <v>April</v>
      </c>
      <c r="X1972" s="7">
        <f>Working_Data[[#This Row],[last_order_date]]-Working_Data[[#This Row],[signup_date]]</f>
        <v>532</v>
      </c>
      <c r="Y1972" s="7">
        <f>IF(Working_Data[[#This Row],[churned]]="Active",1,0)</f>
        <v>1</v>
      </c>
      <c r="Z1972" s="7">
        <f>YEAR(Working_Data[[#This Row],[order_date]])</f>
        <v>2024</v>
      </c>
    </row>
    <row r="1973" spans="1:26" x14ac:dyDescent="0.25">
      <c r="A1973" t="s">
        <v>3996</v>
      </c>
      <c r="B1973" t="s">
        <v>45</v>
      </c>
      <c r="C1973" t="s">
        <v>82</v>
      </c>
      <c r="D1973" t="s">
        <v>77</v>
      </c>
      <c r="E1973" s="1">
        <v>45711</v>
      </c>
      <c r="F1973" t="s">
        <v>3997</v>
      </c>
      <c r="G1973" s="1">
        <v>45402</v>
      </c>
      <c r="H1973" t="s">
        <v>47</v>
      </c>
      <c r="I1973" t="s">
        <v>26</v>
      </c>
      <c r="J1973" t="s">
        <v>49</v>
      </c>
      <c r="K1973">
        <v>4</v>
      </c>
      <c r="L1973" s="3">
        <f>Working_Data[[#This Row],[price2]]/Working_Data[[#This Row],[quantity]]</f>
        <v>188.06</v>
      </c>
      <c r="M1973" s="3">
        <v>752.24</v>
      </c>
      <c r="N1973" t="s">
        <v>28</v>
      </c>
      <c r="O1973">
        <v>4</v>
      </c>
      <c r="P1973" s="1">
        <v>45654</v>
      </c>
      <c r="Q1973">
        <v>334</v>
      </c>
      <c r="R1973" t="s">
        <v>29</v>
      </c>
      <c r="S1973">
        <v>3</v>
      </c>
      <c r="T1973" s="1">
        <v>45636</v>
      </c>
      <c r="U1973" t="s">
        <v>36</v>
      </c>
      <c r="V1973" t="str">
        <f>TEXT(WEEKDAY(Working_Data[[#This Row],[order_date]],1),"DDDD")</f>
        <v>Saturday</v>
      </c>
      <c r="W1973" t="str">
        <f>TEXT(Working_Data[[#This Row],[order_date]],"mmmm")</f>
        <v>April</v>
      </c>
      <c r="X1973" s="7">
        <f>Working_Data[[#This Row],[last_order_date]]-Working_Data[[#This Row],[signup_date]]</f>
        <v>-57</v>
      </c>
      <c r="Y1973" s="7">
        <f>IF(Working_Data[[#This Row],[churned]]="Active",1,0)</f>
        <v>1</v>
      </c>
      <c r="Z1973" s="7">
        <f>YEAR(Working_Data[[#This Row],[order_date]])</f>
        <v>2024</v>
      </c>
    </row>
    <row r="1974" spans="1:26" x14ac:dyDescent="0.25">
      <c r="A1974" t="s">
        <v>3998</v>
      </c>
      <c r="B1974" t="s">
        <v>38</v>
      </c>
      <c r="C1974" t="s">
        <v>82</v>
      </c>
      <c r="D1974" t="s">
        <v>56</v>
      </c>
      <c r="E1974" s="1">
        <v>45442</v>
      </c>
      <c r="F1974" t="s">
        <v>3999</v>
      </c>
      <c r="G1974" s="1">
        <v>45402</v>
      </c>
      <c r="H1974" t="s">
        <v>25</v>
      </c>
      <c r="I1974" t="s">
        <v>54</v>
      </c>
      <c r="J1974" t="s">
        <v>59</v>
      </c>
      <c r="K1974">
        <v>3</v>
      </c>
      <c r="L1974" s="3">
        <f>Working_Data[[#This Row],[price2]]/Working_Data[[#This Row],[quantity]]</f>
        <v>398.19666666666666</v>
      </c>
      <c r="M1974" s="3">
        <v>1194.5899999999999</v>
      </c>
      <c r="N1974" t="s">
        <v>28</v>
      </c>
      <c r="O1974">
        <v>18</v>
      </c>
      <c r="P1974" s="1">
        <v>45638</v>
      </c>
      <c r="Q1974">
        <v>198</v>
      </c>
      <c r="R1974" t="s">
        <v>43</v>
      </c>
      <c r="S1974">
        <v>1</v>
      </c>
      <c r="T1974" s="1">
        <v>45579</v>
      </c>
      <c r="U1974" t="s">
        <v>30</v>
      </c>
      <c r="V1974" t="str">
        <f>TEXT(WEEKDAY(Working_Data[[#This Row],[order_date]],1),"DDDD")</f>
        <v>Saturday</v>
      </c>
      <c r="W1974" t="str">
        <f>TEXT(Working_Data[[#This Row],[order_date]],"mmmm")</f>
        <v>April</v>
      </c>
      <c r="X1974" s="7">
        <f>Working_Data[[#This Row],[last_order_date]]-Working_Data[[#This Row],[signup_date]]</f>
        <v>196</v>
      </c>
      <c r="Y1974" s="7">
        <f>IF(Working_Data[[#This Row],[churned]]="Active",1,0)</f>
        <v>0</v>
      </c>
      <c r="Z1974" s="7">
        <f>YEAR(Working_Data[[#This Row],[order_date]])</f>
        <v>2024</v>
      </c>
    </row>
    <row r="1975" spans="1:26" x14ac:dyDescent="0.25">
      <c r="A1975" t="s">
        <v>4000</v>
      </c>
      <c r="B1975" t="s">
        <v>45</v>
      </c>
      <c r="C1975" t="s">
        <v>82</v>
      </c>
      <c r="D1975" t="s">
        <v>23</v>
      </c>
      <c r="E1975" s="1">
        <v>44968</v>
      </c>
      <c r="F1975" t="s">
        <v>4001</v>
      </c>
      <c r="G1975" s="1">
        <v>45402</v>
      </c>
      <c r="H1975" t="s">
        <v>47</v>
      </c>
      <c r="I1975" t="s">
        <v>26</v>
      </c>
      <c r="J1975" t="s">
        <v>49</v>
      </c>
      <c r="K1975">
        <v>5</v>
      </c>
      <c r="L1975" s="3">
        <f>Working_Data[[#This Row],[price2]]/Working_Data[[#This Row],[quantity]]</f>
        <v>20.097999999999999</v>
      </c>
      <c r="M1975" s="3">
        <v>100.49</v>
      </c>
      <c r="N1975" t="s">
        <v>50</v>
      </c>
      <c r="O1975">
        <v>30</v>
      </c>
      <c r="P1975" s="1">
        <v>45739</v>
      </c>
      <c r="Q1975">
        <v>87</v>
      </c>
      <c r="R1975" t="s">
        <v>29</v>
      </c>
      <c r="S1975">
        <v>4</v>
      </c>
      <c r="T1975" s="1">
        <v>45621</v>
      </c>
      <c r="U1975" t="s">
        <v>36</v>
      </c>
      <c r="V1975" t="str">
        <f>TEXT(WEEKDAY(Working_Data[[#This Row],[order_date]],1),"DDDD")</f>
        <v>Saturday</v>
      </c>
      <c r="W1975" t="str">
        <f>TEXT(Working_Data[[#This Row],[order_date]],"mmmm")</f>
        <v>April</v>
      </c>
      <c r="X1975" s="7">
        <f>Working_Data[[#This Row],[last_order_date]]-Working_Data[[#This Row],[signup_date]]</f>
        <v>771</v>
      </c>
      <c r="Y1975" s="7">
        <f>IF(Working_Data[[#This Row],[churned]]="Active",1,0)</f>
        <v>1</v>
      </c>
      <c r="Z1975" s="7">
        <f>YEAR(Working_Data[[#This Row],[order_date]])</f>
        <v>2024</v>
      </c>
    </row>
    <row r="1976" spans="1:26" x14ac:dyDescent="0.25">
      <c r="A1976" t="s">
        <v>4002</v>
      </c>
      <c r="B1976" t="s">
        <v>38</v>
      </c>
      <c r="C1976" t="s">
        <v>39</v>
      </c>
      <c r="D1976" t="s">
        <v>23</v>
      </c>
      <c r="E1976" s="1">
        <v>45150</v>
      </c>
      <c r="F1976" t="s">
        <v>4003</v>
      </c>
      <c r="G1976" s="1">
        <v>45402</v>
      </c>
      <c r="H1976" t="s">
        <v>34</v>
      </c>
      <c r="I1976" t="s">
        <v>42</v>
      </c>
      <c r="J1976" t="s">
        <v>64</v>
      </c>
      <c r="K1976">
        <v>2</v>
      </c>
      <c r="L1976" s="3">
        <f>Working_Data[[#This Row],[price2]]/Working_Data[[#This Row],[quantity]]</f>
        <v>144.11500000000001</v>
      </c>
      <c r="M1976" s="3">
        <v>288.23</v>
      </c>
      <c r="N1976" t="s">
        <v>50</v>
      </c>
      <c r="O1976">
        <v>6</v>
      </c>
      <c r="P1976" s="1">
        <v>45706</v>
      </c>
      <c r="Q1976">
        <v>98</v>
      </c>
      <c r="R1976" t="s">
        <v>29</v>
      </c>
      <c r="S1976">
        <v>3</v>
      </c>
      <c r="T1976" s="1">
        <v>45798</v>
      </c>
      <c r="U1976" t="s">
        <v>36</v>
      </c>
      <c r="V1976" t="str">
        <f>TEXT(WEEKDAY(Working_Data[[#This Row],[order_date]],1),"DDDD")</f>
        <v>Saturday</v>
      </c>
      <c r="W1976" t="str">
        <f>TEXT(Working_Data[[#This Row],[order_date]],"mmmm")</f>
        <v>April</v>
      </c>
      <c r="X1976" s="7">
        <f>Working_Data[[#This Row],[last_order_date]]-Working_Data[[#This Row],[signup_date]]</f>
        <v>556</v>
      </c>
      <c r="Y1976" s="7">
        <f>IF(Working_Data[[#This Row],[churned]]="Active",1,0)</f>
        <v>1</v>
      </c>
      <c r="Z1976" s="7">
        <f>YEAR(Working_Data[[#This Row],[order_date]])</f>
        <v>2024</v>
      </c>
    </row>
    <row r="1977" spans="1:26" x14ac:dyDescent="0.25">
      <c r="A1977" t="s">
        <v>4004</v>
      </c>
      <c r="B1977" t="s">
        <v>38</v>
      </c>
      <c r="C1977" t="s">
        <v>82</v>
      </c>
      <c r="D1977" t="s">
        <v>32</v>
      </c>
      <c r="E1977" s="1">
        <v>45688</v>
      </c>
      <c r="F1977" t="s">
        <v>4005</v>
      </c>
      <c r="G1977" s="1">
        <v>45402</v>
      </c>
      <c r="H1977" t="s">
        <v>34</v>
      </c>
      <c r="I1977" t="s">
        <v>48</v>
      </c>
      <c r="J1977" t="s">
        <v>27</v>
      </c>
      <c r="K1977">
        <v>2</v>
      </c>
      <c r="L1977" s="3">
        <f>Working_Data[[#This Row],[price2]]/Working_Data[[#This Row],[quantity]]</f>
        <v>219.28</v>
      </c>
      <c r="M1977" s="3">
        <v>438.56</v>
      </c>
      <c r="N1977" t="s">
        <v>50</v>
      </c>
      <c r="O1977">
        <v>10</v>
      </c>
      <c r="P1977" s="1">
        <v>45533</v>
      </c>
      <c r="Q1977">
        <v>403</v>
      </c>
      <c r="R1977" t="s">
        <v>29</v>
      </c>
      <c r="S1977">
        <v>3</v>
      </c>
      <c r="T1977" s="1">
        <v>45704</v>
      </c>
      <c r="U1977" t="s">
        <v>36</v>
      </c>
      <c r="V1977" t="str">
        <f>TEXT(WEEKDAY(Working_Data[[#This Row],[order_date]],1),"DDDD")</f>
        <v>Saturday</v>
      </c>
      <c r="W1977" t="str">
        <f>TEXT(Working_Data[[#This Row],[order_date]],"mmmm")</f>
        <v>April</v>
      </c>
      <c r="X1977" s="7">
        <f>Working_Data[[#This Row],[last_order_date]]-Working_Data[[#This Row],[signup_date]]</f>
        <v>-155</v>
      </c>
      <c r="Y1977" s="7">
        <f>IF(Working_Data[[#This Row],[churned]]="Active",1,0)</f>
        <v>1</v>
      </c>
      <c r="Z1977" s="7">
        <f>YEAR(Working_Data[[#This Row],[order_date]])</f>
        <v>2024</v>
      </c>
    </row>
    <row r="1978" spans="1:26" x14ac:dyDescent="0.25">
      <c r="A1978" t="s">
        <v>4006</v>
      </c>
      <c r="B1978" t="s">
        <v>21</v>
      </c>
      <c r="C1978" t="s">
        <v>22</v>
      </c>
      <c r="D1978" t="s">
        <v>52</v>
      </c>
      <c r="E1978" s="1">
        <v>45435</v>
      </c>
      <c r="F1978" t="s">
        <v>4007</v>
      </c>
      <c r="G1978" s="1">
        <v>45403</v>
      </c>
      <c r="H1978" t="s">
        <v>25</v>
      </c>
      <c r="I1978" t="s">
        <v>26</v>
      </c>
      <c r="J1978" t="s">
        <v>59</v>
      </c>
      <c r="K1978">
        <v>5</v>
      </c>
      <c r="L1978" s="3">
        <f>Working_Data[[#This Row],[price2]]/Working_Data[[#This Row],[quantity]]</f>
        <v>140.61199999999999</v>
      </c>
      <c r="M1978" s="3">
        <v>703.06</v>
      </c>
      <c r="N1978" t="s">
        <v>50</v>
      </c>
      <c r="O1978">
        <v>37</v>
      </c>
      <c r="P1978" s="1">
        <v>45884</v>
      </c>
      <c r="Q1978">
        <v>373</v>
      </c>
      <c r="R1978" t="s">
        <v>29</v>
      </c>
      <c r="S1978">
        <v>2</v>
      </c>
      <c r="T1978" s="1">
        <v>45587</v>
      </c>
      <c r="U1978" t="s">
        <v>36</v>
      </c>
      <c r="V1978" t="str">
        <f>TEXT(WEEKDAY(Working_Data[[#This Row],[order_date]],1),"DDDD")</f>
        <v>Sunday</v>
      </c>
      <c r="W1978" t="str">
        <f>TEXT(Working_Data[[#This Row],[order_date]],"mmmm")</f>
        <v>April</v>
      </c>
      <c r="X1978" s="7">
        <f>Working_Data[[#This Row],[last_order_date]]-Working_Data[[#This Row],[signup_date]]</f>
        <v>449</v>
      </c>
      <c r="Y1978" s="7">
        <f>IF(Working_Data[[#This Row],[churned]]="Active",1,0)</f>
        <v>1</v>
      </c>
      <c r="Z1978" s="7">
        <f>YEAR(Working_Data[[#This Row],[order_date]])</f>
        <v>2024</v>
      </c>
    </row>
    <row r="1979" spans="1:26" x14ac:dyDescent="0.25">
      <c r="A1979" t="s">
        <v>4008</v>
      </c>
      <c r="B1979" t="s">
        <v>45</v>
      </c>
      <c r="C1979" t="s">
        <v>39</v>
      </c>
      <c r="D1979" t="s">
        <v>52</v>
      </c>
      <c r="E1979" s="1">
        <v>45641</v>
      </c>
      <c r="F1979" t="s">
        <v>4009</v>
      </c>
      <c r="G1979" s="1">
        <v>45403</v>
      </c>
      <c r="H1979" t="s">
        <v>25</v>
      </c>
      <c r="I1979" t="s">
        <v>63</v>
      </c>
      <c r="J1979" t="s">
        <v>49</v>
      </c>
      <c r="K1979">
        <v>3</v>
      </c>
      <c r="L1979" s="3">
        <f>Working_Data[[#This Row],[price2]]/Working_Data[[#This Row],[quantity]]</f>
        <v>394.53</v>
      </c>
      <c r="M1979" s="3">
        <v>1183.5899999999999</v>
      </c>
      <c r="N1979" t="s">
        <v>50</v>
      </c>
      <c r="O1979">
        <v>5</v>
      </c>
      <c r="P1979" s="1">
        <v>45856</v>
      </c>
      <c r="Q1979">
        <v>431</v>
      </c>
      <c r="R1979" t="s">
        <v>43</v>
      </c>
      <c r="S1979">
        <v>1</v>
      </c>
      <c r="T1979" s="1">
        <v>45664</v>
      </c>
      <c r="U1979" t="s">
        <v>36</v>
      </c>
      <c r="V1979" t="str">
        <f>TEXT(WEEKDAY(Working_Data[[#This Row],[order_date]],1),"DDDD")</f>
        <v>Sunday</v>
      </c>
      <c r="W1979" t="str">
        <f>TEXT(Working_Data[[#This Row],[order_date]],"mmmm")</f>
        <v>April</v>
      </c>
      <c r="X1979" s="7">
        <f>Working_Data[[#This Row],[last_order_date]]-Working_Data[[#This Row],[signup_date]]</f>
        <v>215</v>
      </c>
      <c r="Y1979" s="7">
        <f>IF(Working_Data[[#This Row],[churned]]="Active",1,0)</f>
        <v>0</v>
      </c>
      <c r="Z1979" s="7">
        <f>YEAR(Working_Data[[#This Row],[order_date]])</f>
        <v>2024</v>
      </c>
    </row>
    <row r="1980" spans="1:26" x14ac:dyDescent="0.25">
      <c r="A1980" t="s">
        <v>4010</v>
      </c>
      <c r="B1980" t="s">
        <v>21</v>
      </c>
      <c r="C1980" t="s">
        <v>82</v>
      </c>
      <c r="D1980" t="s">
        <v>32</v>
      </c>
      <c r="E1980" s="1">
        <v>45792</v>
      </c>
      <c r="F1980" t="s">
        <v>4011</v>
      </c>
      <c r="G1980" s="1">
        <v>45403</v>
      </c>
      <c r="H1980" t="s">
        <v>58</v>
      </c>
      <c r="I1980" t="s">
        <v>42</v>
      </c>
      <c r="J1980" t="s">
        <v>49</v>
      </c>
      <c r="K1980">
        <v>4</v>
      </c>
      <c r="L1980" s="3">
        <f>Working_Data[[#This Row],[price2]]/Working_Data[[#This Row],[quantity]]</f>
        <v>283.9425</v>
      </c>
      <c r="M1980" s="3">
        <v>1135.77</v>
      </c>
      <c r="N1980" t="s">
        <v>28</v>
      </c>
      <c r="O1980">
        <v>39</v>
      </c>
      <c r="P1980" s="1">
        <v>45362</v>
      </c>
      <c r="Q1980">
        <v>385</v>
      </c>
      <c r="R1980" t="s">
        <v>29</v>
      </c>
      <c r="S1980">
        <v>2</v>
      </c>
      <c r="T1980" s="1">
        <v>45825</v>
      </c>
      <c r="U1980" t="s">
        <v>36</v>
      </c>
      <c r="V1980" t="str">
        <f>TEXT(WEEKDAY(Working_Data[[#This Row],[order_date]],1),"DDDD")</f>
        <v>Sunday</v>
      </c>
      <c r="W1980" t="str">
        <f>TEXT(Working_Data[[#This Row],[order_date]],"mmmm")</f>
        <v>April</v>
      </c>
      <c r="X1980" s="7">
        <f>Working_Data[[#This Row],[last_order_date]]-Working_Data[[#This Row],[signup_date]]</f>
        <v>-430</v>
      </c>
      <c r="Y1980" s="7">
        <f>IF(Working_Data[[#This Row],[churned]]="Active",1,0)</f>
        <v>1</v>
      </c>
      <c r="Z1980" s="7">
        <f>YEAR(Working_Data[[#This Row],[order_date]])</f>
        <v>2024</v>
      </c>
    </row>
    <row r="1981" spans="1:26" x14ac:dyDescent="0.25">
      <c r="A1981" t="s">
        <v>4012</v>
      </c>
      <c r="B1981" t="s">
        <v>45</v>
      </c>
      <c r="C1981" t="s">
        <v>82</v>
      </c>
      <c r="D1981" t="s">
        <v>77</v>
      </c>
      <c r="E1981" s="1">
        <v>45833</v>
      </c>
      <c r="F1981" t="s">
        <v>4013</v>
      </c>
      <c r="G1981" s="1">
        <v>45403</v>
      </c>
      <c r="H1981" t="s">
        <v>34</v>
      </c>
      <c r="I1981" t="s">
        <v>54</v>
      </c>
      <c r="J1981" t="s">
        <v>67</v>
      </c>
      <c r="K1981">
        <v>4</v>
      </c>
      <c r="L1981" s="3">
        <f>Working_Data[[#This Row],[price2]]/Working_Data[[#This Row],[quantity]]</f>
        <v>51.022500000000001</v>
      </c>
      <c r="M1981" s="3">
        <v>204.09</v>
      </c>
      <c r="N1981" t="s">
        <v>28</v>
      </c>
      <c r="O1981">
        <v>28</v>
      </c>
      <c r="P1981" s="1">
        <v>45836</v>
      </c>
      <c r="Q1981">
        <v>354</v>
      </c>
      <c r="R1981" t="s">
        <v>29</v>
      </c>
      <c r="S1981">
        <v>3</v>
      </c>
      <c r="T1981" s="1">
        <v>45720</v>
      </c>
      <c r="U1981" t="s">
        <v>36</v>
      </c>
      <c r="V1981" t="str">
        <f>TEXT(WEEKDAY(Working_Data[[#This Row],[order_date]],1),"DDDD")</f>
        <v>Sunday</v>
      </c>
      <c r="W1981" t="str">
        <f>TEXT(Working_Data[[#This Row],[order_date]],"mmmm")</f>
        <v>April</v>
      </c>
      <c r="X1981" s="7">
        <f>Working_Data[[#This Row],[last_order_date]]-Working_Data[[#This Row],[signup_date]]</f>
        <v>3</v>
      </c>
      <c r="Y1981" s="7">
        <f>IF(Working_Data[[#This Row],[churned]]="Active",1,0)</f>
        <v>1</v>
      </c>
      <c r="Z1981" s="7">
        <f>YEAR(Working_Data[[#This Row],[order_date]])</f>
        <v>2024</v>
      </c>
    </row>
    <row r="1982" spans="1:26" x14ac:dyDescent="0.25">
      <c r="A1982" t="s">
        <v>4014</v>
      </c>
      <c r="B1982" t="s">
        <v>45</v>
      </c>
      <c r="C1982" t="s">
        <v>39</v>
      </c>
      <c r="D1982" t="s">
        <v>77</v>
      </c>
      <c r="E1982" s="1">
        <v>45890</v>
      </c>
      <c r="F1982" t="s">
        <v>4015</v>
      </c>
      <c r="G1982" s="1">
        <v>45403</v>
      </c>
      <c r="H1982" t="s">
        <v>34</v>
      </c>
      <c r="I1982" t="s">
        <v>54</v>
      </c>
      <c r="J1982" t="s">
        <v>59</v>
      </c>
      <c r="K1982">
        <v>2</v>
      </c>
      <c r="L1982" s="3">
        <f>Working_Data[[#This Row],[price2]]/Working_Data[[#This Row],[quantity]]</f>
        <v>685.16</v>
      </c>
      <c r="M1982" s="3">
        <v>1370.32</v>
      </c>
      <c r="N1982" t="s">
        <v>50</v>
      </c>
      <c r="O1982">
        <v>20</v>
      </c>
      <c r="P1982" s="1">
        <v>45798</v>
      </c>
      <c r="Q1982">
        <v>416</v>
      </c>
      <c r="R1982" t="s">
        <v>43</v>
      </c>
      <c r="S1982">
        <v>4</v>
      </c>
      <c r="T1982" s="1">
        <v>45851</v>
      </c>
      <c r="U1982" t="s">
        <v>30</v>
      </c>
      <c r="V1982" t="str">
        <f>TEXT(WEEKDAY(Working_Data[[#This Row],[order_date]],1),"DDDD")</f>
        <v>Sunday</v>
      </c>
      <c r="W1982" t="str">
        <f>TEXT(Working_Data[[#This Row],[order_date]],"mmmm")</f>
        <v>April</v>
      </c>
      <c r="X1982" s="7">
        <f>Working_Data[[#This Row],[last_order_date]]-Working_Data[[#This Row],[signup_date]]</f>
        <v>-92</v>
      </c>
      <c r="Y1982" s="7">
        <f>IF(Working_Data[[#This Row],[churned]]="Active",1,0)</f>
        <v>0</v>
      </c>
      <c r="Z1982" s="7">
        <f>YEAR(Working_Data[[#This Row],[order_date]])</f>
        <v>2024</v>
      </c>
    </row>
    <row r="1983" spans="1:26" x14ac:dyDescent="0.25">
      <c r="A1983" t="s">
        <v>4016</v>
      </c>
      <c r="B1983" t="s">
        <v>38</v>
      </c>
      <c r="C1983" t="s">
        <v>82</v>
      </c>
      <c r="D1983" t="s">
        <v>23</v>
      </c>
      <c r="E1983" s="1">
        <v>45271</v>
      </c>
      <c r="F1983" t="s">
        <v>4017</v>
      </c>
      <c r="G1983" s="1">
        <v>45403</v>
      </c>
      <c r="H1983" t="s">
        <v>34</v>
      </c>
      <c r="I1983" t="s">
        <v>48</v>
      </c>
      <c r="J1983" t="s">
        <v>64</v>
      </c>
      <c r="K1983">
        <v>2</v>
      </c>
      <c r="L1983" s="3">
        <f>Working_Data[[#This Row],[price2]]/Working_Data[[#This Row],[quantity]]</f>
        <v>483.375</v>
      </c>
      <c r="M1983" s="3">
        <v>966.75</v>
      </c>
      <c r="N1983" t="s">
        <v>28</v>
      </c>
      <c r="O1983">
        <v>43</v>
      </c>
      <c r="P1983" s="1">
        <v>45532</v>
      </c>
      <c r="Q1983">
        <v>66</v>
      </c>
      <c r="R1983" t="s">
        <v>43</v>
      </c>
      <c r="S1983">
        <v>2</v>
      </c>
      <c r="T1983" s="1">
        <v>45795</v>
      </c>
      <c r="U1983" t="s">
        <v>36</v>
      </c>
      <c r="V1983" t="str">
        <f>TEXT(WEEKDAY(Working_Data[[#This Row],[order_date]],1),"DDDD")</f>
        <v>Sunday</v>
      </c>
      <c r="W1983" t="str">
        <f>TEXT(Working_Data[[#This Row],[order_date]],"mmmm")</f>
        <v>April</v>
      </c>
      <c r="X1983" s="7">
        <f>Working_Data[[#This Row],[last_order_date]]-Working_Data[[#This Row],[signup_date]]</f>
        <v>261</v>
      </c>
      <c r="Y1983" s="7">
        <f>IF(Working_Data[[#This Row],[churned]]="Active",1,0)</f>
        <v>0</v>
      </c>
      <c r="Z1983" s="7">
        <f>YEAR(Working_Data[[#This Row],[order_date]])</f>
        <v>2024</v>
      </c>
    </row>
    <row r="1984" spans="1:26" x14ac:dyDescent="0.25">
      <c r="A1984" t="s">
        <v>4018</v>
      </c>
      <c r="B1984" t="s">
        <v>38</v>
      </c>
      <c r="C1984" t="s">
        <v>22</v>
      </c>
      <c r="D1984" t="s">
        <v>77</v>
      </c>
      <c r="E1984" s="1">
        <v>45625</v>
      </c>
      <c r="F1984" t="s">
        <v>4019</v>
      </c>
      <c r="G1984" s="1">
        <v>45403</v>
      </c>
      <c r="H1984" t="s">
        <v>34</v>
      </c>
      <c r="I1984" t="s">
        <v>48</v>
      </c>
      <c r="J1984" t="s">
        <v>27</v>
      </c>
      <c r="K1984">
        <v>2</v>
      </c>
      <c r="L1984" s="3">
        <f>Working_Data[[#This Row],[price2]]/Working_Data[[#This Row],[quantity]]</f>
        <v>358.02</v>
      </c>
      <c r="M1984" s="3">
        <v>716.04</v>
      </c>
      <c r="N1984" t="s">
        <v>50</v>
      </c>
      <c r="O1984">
        <v>3</v>
      </c>
      <c r="P1984" s="1">
        <v>45767</v>
      </c>
      <c r="Q1984">
        <v>111</v>
      </c>
      <c r="R1984" t="s">
        <v>29</v>
      </c>
      <c r="S1984">
        <v>4</v>
      </c>
      <c r="T1984" s="1">
        <v>45745</v>
      </c>
      <c r="U1984" t="s">
        <v>36</v>
      </c>
      <c r="V1984" t="str">
        <f>TEXT(WEEKDAY(Working_Data[[#This Row],[order_date]],1),"DDDD")</f>
        <v>Sunday</v>
      </c>
      <c r="W1984" t="str">
        <f>TEXT(Working_Data[[#This Row],[order_date]],"mmmm")</f>
        <v>April</v>
      </c>
      <c r="X1984" s="7">
        <f>Working_Data[[#This Row],[last_order_date]]-Working_Data[[#This Row],[signup_date]]</f>
        <v>142</v>
      </c>
      <c r="Y1984" s="7">
        <f>IF(Working_Data[[#This Row],[churned]]="Active",1,0)</f>
        <v>1</v>
      </c>
      <c r="Z1984" s="7">
        <f>YEAR(Working_Data[[#This Row],[order_date]])</f>
        <v>2024</v>
      </c>
    </row>
    <row r="1985" spans="1:26" x14ac:dyDescent="0.25">
      <c r="A1985" t="s">
        <v>4020</v>
      </c>
      <c r="B1985" t="s">
        <v>21</v>
      </c>
      <c r="C1985" t="s">
        <v>82</v>
      </c>
      <c r="D1985" t="s">
        <v>56</v>
      </c>
      <c r="E1985" s="1">
        <v>45583</v>
      </c>
      <c r="F1985" t="s">
        <v>4021</v>
      </c>
      <c r="G1985" s="1">
        <v>45403</v>
      </c>
      <c r="H1985" t="s">
        <v>41</v>
      </c>
      <c r="I1985" t="s">
        <v>42</v>
      </c>
      <c r="J1985" t="s">
        <v>67</v>
      </c>
      <c r="K1985">
        <v>5</v>
      </c>
      <c r="L1985" s="3">
        <f>Working_Data[[#This Row],[price2]]/Working_Data[[#This Row],[quantity]]</f>
        <v>117.724</v>
      </c>
      <c r="M1985" s="3">
        <v>588.62</v>
      </c>
      <c r="N1985" t="s">
        <v>35</v>
      </c>
      <c r="O1985">
        <v>32</v>
      </c>
      <c r="P1985" s="1">
        <v>45906</v>
      </c>
      <c r="Q1985">
        <v>235</v>
      </c>
      <c r="R1985" t="s">
        <v>29</v>
      </c>
      <c r="S1985">
        <v>3</v>
      </c>
      <c r="T1985" s="1">
        <v>45908</v>
      </c>
      <c r="U1985" t="s">
        <v>36</v>
      </c>
      <c r="V1985" t="str">
        <f>TEXT(WEEKDAY(Working_Data[[#This Row],[order_date]],1),"DDDD")</f>
        <v>Sunday</v>
      </c>
      <c r="W1985" t="str">
        <f>TEXT(Working_Data[[#This Row],[order_date]],"mmmm")</f>
        <v>April</v>
      </c>
      <c r="X1985" s="7">
        <f>Working_Data[[#This Row],[last_order_date]]-Working_Data[[#This Row],[signup_date]]</f>
        <v>323</v>
      </c>
      <c r="Y1985" s="7">
        <f>IF(Working_Data[[#This Row],[churned]]="Active",1,0)</f>
        <v>1</v>
      </c>
      <c r="Z1985" s="7">
        <f>YEAR(Working_Data[[#This Row],[order_date]])</f>
        <v>2024</v>
      </c>
    </row>
    <row r="1986" spans="1:26" x14ac:dyDescent="0.25">
      <c r="A1986" t="s">
        <v>4022</v>
      </c>
      <c r="B1986" t="s">
        <v>38</v>
      </c>
      <c r="C1986" t="s">
        <v>22</v>
      </c>
      <c r="D1986" t="s">
        <v>52</v>
      </c>
      <c r="E1986" s="1">
        <v>45359</v>
      </c>
      <c r="F1986" t="s">
        <v>4023</v>
      </c>
      <c r="G1986" s="1">
        <v>45403</v>
      </c>
      <c r="H1986" t="s">
        <v>34</v>
      </c>
      <c r="I1986" t="s">
        <v>63</v>
      </c>
      <c r="J1986" t="s">
        <v>59</v>
      </c>
      <c r="K1986">
        <v>5</v>
      </c>
      <c r="L1986" s="3">
        <f>Working_Data[[#This Row],[price2]]/Working_Data[[#This Row],[quantity]]</f>
        <v>122.59400000000001</v>
      </c>
      <c r="M1986" s="3">
        <v>612.97</v>
      </c>
      <c r="N1986" t="s">
        <v>35</v>
      </c>
      <c r="O1986">
        <v>3</v>
      </c>
      <c r="P1986" s="1">
        <v>45691</v>
      </c>
      <c r="Q1986">
        <v>239</v>
      </c>
      <c r="R1986" t="s">
        <v>43</v>
      </c>
      <c r="S1986">
        <v>3</v>
      </c>
      <c r="T1986" s="1">
        <v>45644</v>
      </c>
      <c r="U1986" t="s">
        <v>30</v>
      </c>
      <c r="V1986" t="str">
        <f>TEXT(WEEKDAY(Working_Data[[#This Row],[order_date]],1),"DDDD")</f>
        <v>Sunday</v>
      </c>
      <c r="W1986" t="str">
        <f>TEXT(Working_Data[[#This Row],[order_date]],"mmmm")</f>
        <v>April</v>
      </c>
      <c r="X1986" s="7">
        <f>Working_Data[[#This Row],[last_order_date]]-Working_Data[[#This Row],[signup_date]]</f>
        <v>332</v>
      </c>
      <c r="Y1986" s="7">
        <f>IF(Working_Data[[#This Row],[churned]]="Active",1,0)</f>
        <v>0</v>
      </c>
      <c r="Z1986" s="7">
        <f>YEAR(Working_Data[[#This Row],[order_date]])</f>
        <v>2024</v>
      </c>
    </row>
    <row r="1987" spans="1:26" x14ac:dyDescent="0.25">
      <c r="A1987" t="s">
        <v>4024</v>
      </c>
      <c r="B1987" t="s">
        <v>38</v>
      </c>
      <c r="C1987" t="s">
        <v>82</v>
      </c>
      <c r="D1987" t="s">
        <v>56</v>
      </c>
      <c r="E1987" s="1">
        <v>45862</v>
      </c>
      <c r="F1987" t="s">
        <v>4025</v>
      </c>
      <c r="G1987" s="1">
        <v>45403</v>
      </c>
      <c r="H1987" t="s">
        <v>25</v>
      </c>
      <c r="I1987" t="s">
        <v>48</v>
      </c>
      <c r="J1987" t="s">
        <v>27</v>
      </c>
      <c r="K1987">
        <v>4</v>
      </c>
      <c r="L1987" s="3">
        <f>Working_Data[[#This Row],[price2]]/Working_Data[[#This Row],[quantity]]</f>
        <v>155.58250000000001</v>
      </c>
      <c r="M1987" s="3">
        <v>622.33000000000004</v>
      </c>
      <c r="N1987" t="s">
        <v>35</v>
      </c>
      <c r="O1987">
        <v>16</v>
      </c>
      <c r="P1987" s="1">
        <v>45553</v>
      </c>
      <c r="Q1987">
        <v>405</v>
      </c>
      <c r="R1987" t="s">
        <v>43</v>
      </c>
      <c r="S1987">
        <v>3</v>
      </c>
      <c r="T1987" s="1">
        <v>45814</v>
      </c>
      <c r="U1987" t="s">
        <v>60</v>
      </c>
      <c r="V1987" t="str">
        <f>TEXT(WEEKDAY(Working_Data[[#This Row],[order_date]],1),"DDDD")</f>
        <v>Sunday</v>
      </c>
      <c r="W1987" t="str">
        <f>TEXT(Working_Data[[#This Row],[order_date]],"mmmm")</f>
        <v>April</v>
      </c>
      <c r="X1987" s="7">
        <f>Working_Data[[#This Row],[last_order_date]]-Working_Data[[#This Row],[signup_date]]</f>
        <v>-309</v>
      </c>
      <c r="Y1987" s="7">
        <f>IF(Working_Data[[#This Row],[churned]]="Active",1,0)</f>
        <v>0</v>
      </c>
      <c r="Z1987" s="7">
        <f>YEAR(Working_Data[[#This Row],[order_date]])</f>
        <v>2024</v>
      </c>
    </row>
    <row r="1988" spans="1:26" x14ac:dyDescent="0.25">
      <c r="A1988" t="s">
        <v>4026</v>
      </c>
      <c r="B1988" t="s">
        <v>21</v>
      </c>
      <c r="C1988" t="s">
        <v>39</v>
      </c>
      <c r="D1988" t="s">
        <v>77</v>
      </c>
      <c r="E1988" s="1">
        <v>45055</v>
      </c>
      <c r="F1988" t="s">
        <v>4027</v>
      </c>
      <c r="G1988" s="1">
        <v>45403</v>
      </c>
      <c r="H1988" t="s">
        <v>25</v>
      </c>
      <c r="I1988" t="s">
        <v>42</v>
      </c>
      <c r="J1988" t="s">
        <v>64</v>
      </c>
      <c r="K1988">
        <v>5</v>
      </c>
      <c r="L1988" s="3">
        <f>Working_Data[[#This Row],[price2]]/Working_Data[[#This Row],[quantity]]</f>
        <v>236.03200000000001</v>
      </c>
      <c r="M1988" s="3">
        <v>1180.1600000000001</v>
      </c>
      <c r="N1988" t="s">
        <v>35</v>
      </c>
      <c r="O1988">
        <v>37</v>
      </c>
      <c r="P1988" s="1">
        <v>45800</v>
      </c>
      <c r="Q1988">
        <v>494</v>
      </c>
      <c r="R1988" t="s">
        <v>29</v>
      </c>
      <c r="S1988">
        <v>1</v>
      </c>
      <c r="T1988" s="1">
        <v>45485</v>
      </c>
      <c r="U1988" t="s">
        <v>60</v>
      </c>
      <c r="V1988" t="str">
        <f>TEXT(WEEKDAY(Working_Data[[#This Row],[order_date]],1),"DDDD")</f>
        <v>Sunday</v>
      </c>
      <c r="W1988" t="str">
        <f>TEXT(Working_Data[[#This Row],[order_date]],"mmmm")</f>
        <v>April</v>
      </c>
      <c r="X1988" s="7">
        <f>Working_Data[[#This Row],[last_order_date]]-Working_Data[[#This Row],[signup_date]]</f>
        <v>745</v>
      </c>
      <c r="Y1988" s="7">
        <f>IF(Working_Data[[#This Row],[churned]]="Active",1,0)</f>
        <v>1</v>
      </c>
      <c r="Z1988" s="7">
        <f>YEAR(Working_Data[[#This Row],[order_date]])</f>
        <v>2024</v>
      </c>
    </row>
    <row r="1989" spans="1:26" x14ac:dyDescent="0.25">
      <c r="A1989" t="s">
        <v>4028</v>
      </c>
      <c r="B1989" t="s">
        <v>45</v>
      </c>
      <c r="C1989" t="s">
        <v>82</v>
      </c>
      <c r="D1989" t="s">
        <v>52</v>
      </c>
      <c r="E1989" s="1">
        <v>44995</v>
      </c>
      <c r="F1989" t="s">
        <v>4029</v>
      </c>
      <c r="G1989" s="1">
        <v>45403</v>
      </c>
      <c r="H1989" t="s">
        <v>58</v>
      </c>
      <c r="I1989" t="s">
        <v>26</v>
      </c>
      <c r="J1989" t="s">
        <v>67</v>
      </c>
      <c r="K1989">
        <v>5</v>
      </c>
      <c r="L1989" s="3">
        <f>Working_Data[[#This Row],[price2]]/Working_Data[[#This Row],[quantity]]</f>
        <v>156.00399999999999</v>
      </c>
      <c r="M1989" s="3">
        <v>780.02</v>
      </c>
      <c r="N1989" t="s">
        <v>28</v>
      </c>
      <c r="O1989">
        <v>39</v>
      </c>
      <c r="P1989" s="1">
        <v>45680</v>
      </c>
      <c r="Q1989">
        <v>203</v>
      </c>
      <c r="R1989" t="s">
        <v>29</v>
      </c>
      <c r="S1989">
        <v>3</v>
      </c>
      <c r="T1989" s="1">
        <v>45812</v>
      </c>
      <c r="U1989" t="s">
        <v>60</v>
      </c>
      <c r="V1989" t="str">
        <f>TEXT(WEEKDAY(Working_Data[[#This Row],[order_date]],1),"DDDD")</f>
        <v>Sunday</v>
      </c>
      <c r="W1989" t="str">
        <f>TEXT(Working_Data[[#This Row],[order_date]],"mmmm")</f>
        <v>April</v>
      </c>
      <c r="X1989" s="7">
        <f>Working_Data[[#This Row],[last_order_date]]-Working_Data[[#This Row],[signup_date]]</f>
        <v>685</v>
      </c>
      <c r="Y1989" s="7">
        <f>IF(Working_Data[[#This Row],[churned]]="Active",1,0)</f>
        <v>1</v>
      </c>
      <c r="Z1989" s="7">
        <f>YEAR(Working_Data[[#This Row],[order_date]])</f>
        <v>2024</v>
      </c>
    </row>
    <row r="1990" spans="1:26" x14ac:dyDescent="0.25">
      <c r="A1990" t="s">
        <v>4030</v>
      </c>
      <c r="B1990" t="s">
        <v>45</v>
      </c>
      <c r="C1990" t="s">
        <v>22</v>
      </c>
      <c r="D1990" t="s">
        <v>77</v>
      </c>
      <c r="E1990" s="1">
        <v>45815</v>
      </c>
      <c r="F1990" t="s">
        <v>4031</v>
      </c>
      <c r="G1990" s="1">
        <v>45403</v>
      </c>
      <c r="H1990" t="s">
        <v>47</v>
      </c>
      <c r="I1990" t="s">
        <v>48</v>
      </c>
      <c r="J1990" t="s">
        <v>59</v>
      </c>
      <c r="K1990">
        <v>3</v>
      </c>
      <c r="L1990" s="3">
        <f>Working_Data[[#This Row],[price2]]/Working_Data[[#This Row],[quantity]]</f>
        <v>151.37666666666667</v>
      </c>
      <c r="M1990" s="3">
        <v>454.13</v>
      </c>
      <c r="N1990" t="s">
        <v>50</v>
      </c>
      <c r="O1990">
        <v>3</v>
      </c>
      <c r="P1990" s="1">
        <v>45527</v>
      </c>
      <c r="Q1990">
        <v>298</v>
      </c>
      <c r="R1990" t="s">
        <v>43</v>
      </c>
      <c r="S1990">
        <v>2</v>
      </c>
      <c r="T1990" s="1">
        <v>45822</v>
      </c>
      <c r="U1990" t="s">
        <v>30</v>
      </c>
      <c r="V1990" t="str">
        <f>TEXT(WEEKDAY(Working_Data[[#This Row],[order_date]],1),"DDDD")</f>
        <v>Sunday</v>
      </c>
      <c r="W1990" t="str">
        <f>TEXT(Working_Data[[#This Row],[order_date]],"mmmm")</f>
        <v>April</v>
      </c>
      <c r="X1990" s="7">
        <f>Working_Data[[#This Row],[last_order_date]]-Working_Data[[#This Row],[signup_date]]</f>
        <v>-288</v>
      </c>
      <c r="Y1990" s="7">
        <f>IF(Working_Data[[#This Row],[churned]]="Active",1,0)</f>
        <v>0</v>
      </c>
      <c r="Z1990" s="7">
        <f>YEAR(Working_Data[[#This Row],[order_date]])</f>
        <v>2024</v>
      </c>
    </row>
    <row r="1991" spans="1:26" x14ac:dyDescent="0.25">
      <c r="A1991" t="s">
        <v>4032</v>
      </c>
      <c r="B1991" t="s">
        <v>38</v>
      </c>
      <c r="C1991" t="s">
        <v>22</v>
      </c>
      <c r="D1991" t="s">
        <v>77</v>
      </c>
      <c r="E1991" s="1">
        <v>45808</v>
      </c>
      <c r="F1991" t="s">
        <v>4033</v>
      </c>
      <c r="G1991" s="1">
        <v>45403</v>
      </c>
      <c r="H1991" t="s">
        <v>25</v>
      </c>
      <c r="I1991" t="s">
        <v>48</v>
      </c>
      <c r="J1991" t="s">
        <v>59</v>
      </c>
      <c r="K1991">
        <v>3</v>
      </c>
      <c r="L1991" s="3">
        <f>Working_Data[[#This Row],[price2]]/Working_Data[[#This Row],[quantity]]</f>
        <v>384.00666666666666</v>
      </c>
      <c r="M1991" s="3">
        <v>1152.02</v>
      </c>
      <c r="N1991" t="s">
        <v>28</v>
      </c>
      <c r="O1991">
        <v>40</v>
      </c>
      <c r="P1991" s="1">
        <v>45853</v>
      </c>
      <c r="Q1991">
        <v>72</v>
      </c>
      <c r="R1991" t="s">
        <v>29</v>
      </c>
      <c r="S1991">
        <v>5</v>
      </c>
      <c r="T1991" s="1">
        <v>45846</v>
      </c>
      <c r="U1991" t="s">
        <v>36</v>
      </c>
      <c r="V1991" t="str">
        <f>TEXT(WEEKDAY(Working_Data[[#This Row],[order_date]],1),"DDDD")</f>
        <v>Sunday</v>
      </c>
      <c r="W1991" t="str">
        <f>TEXT(Working_Data[[#This Row],[order_date]],"mmmm")</f>
        <v>April</v>
      </c>
      <c r="X1991" s="7">
        <f>Working_Data[[#This Row],[last_order_date]]-Working_Data[[#This Row],[signup_date]]</f>
        <v>45</v>
      </c>
      <c r="Y1991" s="7">
        <f>IF(Working_Data[[#This Row],[churned]]="Active",1,0)</f>
        <v>1</v>
      </c>
      <c r="Z1991" s="7">
        <f>YEAR(Working_Data[[#This Row],[order_date]])</f>
        <v>2024</v>
      </c>
    </row>
    <row r="1992" spans="1:26" x14ac:dyDescent="0.25">
      <c r="A1992" t="s">
        <v>4034</v>
      </c>
      <c r="B1992" t="s">
        <v>21</v>
      </c>
      <c r="C1992" t="s">
        <v>22</v>
      </c>
      <c r="D1992" t="s">
        <v>23</v>
      </c>
      <c r="E1992" s="1">
        <v>45540</v>
      </c>
      <c r="F1992" t="s">
        <v>4035</v>
      </c>
      <c r="G1992" s="1">
        <v>45404</v>
      </c>
      <c r="H1992" t="s">
        <v>41</v>
      </c>
      <c r="I1992" t="s">
        <v>48</v>
      </c>
      <c r="J1992" t="s">
        <v>64</v>
      </c>
      <c r="K1992">
        <v>3</v>
      </c>
      <c r="L1992" s="3">
        <f>Working_Data[[#This Row],[price2]]/Working_Data[[#This Row],[quantity]]</f>
        <v>475.01333333333332</v>
      </c>
      <c r="M1992" s="3">
        <v>1425.04</v>
      </c>
      <c r="N1992" t="s">
        <v>35</v>
      </c>
      <c r="O1992">
        <v>34</v>
      </c>
      <c r="P1992" s="1">
        <v>45823</v>
      </c>
      <c r="Q1992">
        <v>364</v>
      </c>
      <c r="R1992" t="s">
        <v>29</v>
      </c>
      <c r="S1992">
        <v>1</v>
      </c>
      <c r="T1992" s="1">
        <v>45968</v>
      </c>
      <c r="U1992" t="s">
        <v>36</v>
      </c>
      <c r="V1992" t="str">
        <f>TEXT(WEEKDAY(Working_Data[[#This Row],[order_date]],1),"DDDD")</f>
        <v>Monday</v>
      </c>
      <c r="W1992" t="str">
        <f>TEXT(Working_Data[[#This Row],[order_date]],"mmmm")</f>
        <v>April</v>
      </c>
      <c r="X1992" s="7">
        <f>Working_Data[[#This Row],[last_order_date]]-Working_Data[[#This Row],[signup_date]]</f>
        <v>283</v>
      </c>
      <c r="Y1992" s="7">
        <f>IF(Working_Data[[#This Row],[churned]]="Active",1,0)</f>
        <v>1</v>
      </c>
      <c r="Z1992" s="7">
        <f>YEAR(Working_Data[[#This Row],[order_date]])</f>
        <v>2024</v>
      </c>
    </row>
    <row r="1993" spans="1:26" x14ac:dyDescent="0.25">
      <c r="A1993" t="s">
        <v>4036</v>
      </c>
      <c r="B1993" t="s">
        <v>45</v>
      </c>
      <c r="C1993" t="s">
        <v>82</v>
      </c>
      <c r="D1993" t="s">
        <v>23</v>
      </c>
      <c r="E1993" s="1">
        <v>45557</v>
      </c>
      <c r="F1993" t="s">
        <v>4037</v>
      </c>
      <c r="G1993" s="1">
        <v>45404</v>
      </c>
      <c r="H1993" t="s">
        <v>47</v>
      </c>
      <c r="I1993" t="s">
        <v>26</v>
      </c>
      <c r="J1993" t="s">
        <v>64</v>
      </c>
      <c r="K1993">
        <v>1</v>
      </c>
      <c r="L1993" s="3">
        <f>Working_Data[[#This Row],[price2]]/Working_Data[[#This Row],[quantity]]</f>
        <v>1015.44</v>
      </c>
      <c r="M1993" s="3">
        <v>1015.44</v>
      </c>
      <c r="N1993" t="s">
        <v>50</v>
      </c>
      <c r="O1993">
        <v>33</v>
      </c>
      <c r="P1993" s="1">
        <v>45529</v>
      </c>
      <c r="Q1993">
        <v>424</v>
      </c>
      <c r="R1993" t="s">
        <v>29</v>
      </c>
      <c r="S1993">
        <v>5</v>
      </c>
      <c r="T1993" s="1">
        <v>45938</v>
      </c>
      <c r="U1993" t="s">
        <v>36</v>
      </c>
      <c r="V1993" t="str">
        <f>TEXT(WEEKDAY(Working_Data[[#This Row],[order_date]],1),"DDDD")</f>
        <v>Monday</v>
      </c>
      <c r="W1993" t="str">
        <f>TEXT(Working_Data[[#This Row],[order_date]],"mmmm")</f>
        <v>April</v>
      </c>
      <c r="X1993" s="7">
        <f>Working_Data[[#This Row],[last_order_date]]-Working_Data[[#This Row],[signup_date]]</f>
        <v>-28</v>
      </c>
      <c r="Y1993" s="7">
        <f>IF(Working_Data[[#This Row],[churned]]="Active",1,0)</f>
        <v>1</v>
      </c>
      <c r="Z1993" s="7">
        <f>YEAR(Working_Data[[#This Row],[order_date]])</f>
        <v>2024</v>
      </c>
    </row>
    <row r="1994" spans="1:26" x14ac:dyDescent="0.25">
      <c r="A1994" t="s">
        <v>4038</v>
      </c>
      <c r="B1994" t="s">
        <v>21</v>
      </c>
      <c r="C1994" t="s">
        <v>22</v>
      </c>
      <c r="D1994" t="s">
        <v>77</v>
      </c>
      <c r="E1994" s="1">
        <v>45577</v>
      </c>
      <c r="F1994" t="s">
        <v>4039</v>
      </c>
      <c r="G1994" s="1">
        <v>45404</v>
      </c>
      <c r="H1994" t="s">
        <v>25</v>
      </c>
      <c r="I1994" t="s">
        <v>63</v>
      </c>
      <c r="J1994" t="s">
        <v>64</v>
      </c>
      <c r="K1994">
        <v>4</v>
      </c>
      <c r="L1994" s="3">
        <f>Working_Data[[#This Row],[price2]]/Working_Data[[#This Row],[quantity]]</f>
        <v>295.7</v>
      </c>
      <c r="M1994" s="3">
        <v>1182.8</v>
      </c>
      <c r="N1994" t="s">
        <v>50</v>
      </c>
      <c r="O1994">
        <v>40</v>
      </c>
      <c r="P1994" s="1">
        <v>45803</v>
      </c>
      <c r="Q1994">
        <v>491</v>
      </c>
      <c r="R1994" t="s">
        <v>29</v>
      </c>
      <c r="S1994">
        <v>3</v>
      </c>
      <c r="T1994" s="1">
        <v>45548</v>
      </c>
      <c r="U1994" t="s">
        <v>36</v>
      </c>
      <c r="V1994" t="str">
        <f>TEXT(WEEKDAY(Working_Data[[#This Row],[order_date]],1),"DDDD")</f>
        <v>Monday</v>
      </c>
      <c r="W1994" t="str">
        <f>TEXT(Working_Data[[#This Row],[order_date]],"mmmm")</f>
        <v>April</v>
      </c>
      <c r="X1994" s="7">
        <f>Working_Data[[#This Row],[last_order_date]]-Working_Data[[#This Row],[signup_date]]</f>
        <v>226</v>
      </c>
      <c r="Y1994" s="7">
        <f>IF(Working_Data[[#This Row],[churned]]="Active",1,0)</f>
        <v>1</v>
      </c>
      <c r="Z1994" s="7">
        <f>YEAR(Working_Data[[#This Row],[order_date]])</f>
        <v>2024</v>
      </c>
    </row>
    <row r="1995" spans="1:26" x14ac:dyDescent="0.25">
      <c r="A1995" t="s">
        <v>4040</v>
      </c>
      <c r="B1995" t="s">
        <v>45</v>
      </c>
      <c r="C1995" t="s">
        <v>39</v>
      </c>
      <c r="D1995" t="s">
        <v>32</v>
      </c>
      <c r="E1995" s="1">
        <v>45766</v>
      </c>
      <c r="F1995" t="s">
        <v>4041</v>
      </c>
      <c r="G1995" s="1">
        <v>45404</v>
      </c>
      <c r="H1995" t="s">
        <v>25</v>
      </c>
      <c r="I1995" t="s">
        <v>63</v>
      </c>
      <c r="J1995" t="s">
        <v>64</v>
      </c>
      <c r="K1995">
        <v>1</v>
      </c>
      <c r="L1995" s="3">
        <f>Working_Data[[#This Row],[price2]]/Working_Data[[#This Row],[quantity]]</f>
        <v>786.54</v>
      </c>
      <c r="M1995" s="3">
        <v>786.54</v>
      </c>
      <c r="N1995" t="s">
        <v>50</v>
      </c>
      <c r="O1995">
        <v>42</v>
      </c>
      <c r="P1995" s="1">
        <v>45720</v>
      </c>
      <c r="Q1995">
        <v>298</v>
      </c>
      <c r="R1995" t="s">
        <v>43</v>
      </c>
      <c r="S1995">
        <v>4</v>
      </c>
      <c r="T1995" s="1">
        <v>45563</v>
      </c>
      <c r="U1995" t="s">
        <v>30</v>
      </c>
      <c r="V1995" t="str">
        <f>TEXT(WEEKDAY(Working_Data[[#This Row],[order_date]],1),"DDDD")</f>
        <v>Monday</v>
      </c>
      <c r="W1995" t="str">
        <f>TEXT(Working_Data[[#This Row],[order_date]],"mmmm")</f>
        <v>April</v>
      </c>
      <c r="X1995" s="7">
        <f>Working_Data[[#This Row],[last_order_date]]-Working_Data[[#This Row],[signup_date]]</f>
        <v>-46</v>
      </c>
      <c r="Y1995" s="7">
        <f>IF(Working_Data[[#This Row],[churned]]="Active",1,0)</f>
        <v>0</v>
      </c>
      <c r="Z1995" s="7">
        <f>YEAR(Working_Data[[#This Row],[order_date]])</f>
        <v>2024</v>
      </c>
    </row>
    <row r="1996" spans="1:26" x14ac:dyDescent="0.25">
      <c r="A1996" t="s">
        <v>4042</v>
      </c>
      <c r="B1996" t="s">
        <v>21</v>
      </c>
      <c r="C1996" t="s">
        <v>82</v>
      </c>
      <c r="D1996" t="s">
        <v>56</v>
      </c>
      <c r="E1996" s="1">
        <v>45938</v>
      </c>
      <c r="F1996" t="s">
        <v>4043</v>
      </c>
      <c r="G1996" s="1">
        <v>45404</v>
      </c>
      <c r="H1996" t="s">
        <v>41</v>
      </c>
      <c r="I1996" t="s">
        <v>42</v>
      </c>
      <c r="J1996" t="s">
        <v>49</v>
      </c>
      <c r="K1996">
        <v>2</v>
      </c>
      <c r="L1996" s="3">
        <f>Working_Data[[#This Row],[price2]]/Working_Data[[#This Row],[quantity]]</f>
        <v>437.86500000000001</v>
      </c>
      <c r="M1996" s="3">
        <v>875.73</v>
      </c>
      <c r="N1996" t="s">
        <v>35</v>
      </c>
      <c r="O1996">
        <v>30</v>
      </c>
      <c r="P1996" s="1">
        <v>45750</v>
      </c>
      <c r="Q1996">
        <v>155</v>
      </c>
      <c r="R1996" t="s">
        <v>43</v>
      </c>
      <c r="S1996">
        <v>3</v>
      </c>
      <c r="T1996" s="1">
        <v>45561</v>
      </c>
      <c r="U1996" t="s">
        <v>36</v>
      </c>
      <c r="V1996" t="str">
        <f>TEXT(WEEKDAY(Working_Data[[#This Row],[order_date]],1),"DDDD")</f>
        <v>Monday</v>
      </c>
      <c r="W1996" t="str">
        <f>TEXT(Working_Data[[#This Row],[order_date]],"mmmm")</f>
        <v>April</v>
      </c>
      <c r="X1996" s="7">
        <f>Working_Data[[#This Row],[last_order_date]]-Working_Data[[#This Row],[signup_date]]</f>
        <v>-188</v>
      </c>
      <c r="Y1996" s="7">
        <f>IF(Working_Data[[#This Row],[churned]]="Active",1,0)</f>
        <v>0</v>
      </c>
      <c r="Z1996" s="7">
        <f>YEAR(Working_Data[[#This Row],[order_date]])</f>
        <v>2024</v>
      </c>
    </row>
    <row r="1997" spans="1:26" x14ac:dyDescent="0.25">
      <c r="A1997" t="s">
        <v>4044</v>
      </c>
      <c r="B1997" t="s">
        <v>21</v>
      </c>
      <c r="C1997" t="s">
        <v>22</v>
      </c>
      <c r="D1997" t="s">
        <v>32</v>
      </c>
      <c r="E1997" s="1">
        <v>45477</v>
      </c>
      <c r="F1997" t="s">
        <v>4045</v>
      </c>
      <c r="G1997" s="1">
        <v>45404</v>
      </c>
      <c r="H1997" t="s">
        <v>34</v>
      </c>
      <c r="I1997" t="s">
        <v>26</v>
      </c>
      <c r="J1997" t="s">
        <v>49</v>
      </c>
      <c r="K1997">
        <v>4</v>
      </c>
      <c r="L1997" s="3">
        <f>Working_Data[[#This Row],[price2]]/Working_Data[[#This Row],[quantity]]</f>
        <v>39.89</v>
      </c>
      <c r="M1997" s="3">
        <v>159.56</v>
      </c>
      <c r="N1997" t="s">
        <v>50</v>
      </c>
      <c r="O1997">
        <v>35</v>
      </c>
      <c r="P1997" s="1">
        <v>45724</v>
      </c>
      <c r="Q1997">
        <v>380</v>
      </c>
      <c r="R1997" t="s">
        <v>29</v>
      </c>
      <c r="S1997">
        <v>1</v>
      </c>
      <c r="T1997" s="1">
        <v>45766</v>
      </c>
      <c r="U1997" t="s">
        <v>30</v>
      </c>
      <c r="V1997" t="str">
        <f>TEXT(WEEKDAY(Working_Data[[#This Row],[order_date]],1),"DDDD")</f>
        <v>Monday</v>
      </c>
      <c r="W1997" t="str">
        <f>TEXT(Working_Data[[#This Row],[order_date]],"mmmm")</f>
        <v>April</v>
      </c>
      <c r="X1997" s="7">
        <f>Working_Data[[#This Row],[last_order_date]]-Working_Data[[#This Row],[signup_date]]</f>
        <v>247</v>
      </c>
      <c r="Y1997" s="7">
        <f>IF(Working_Data[[#This Row],[churned]]="Active",1,0)</f>
        <v>1</v>
      </c>
      <c r="Z1997" s="7">
        <f>YEAR(Working_Data[[#This Row],[order_date]])</f>
        <v>2024</v>
      </c>
    </row>
    <row r="1998" spans="1:26" x14ac:dyDescent="0.25">
      <c r="A1998" t="s">
        <v>4046</v>
      </c>
      <c r="B1998" t="s">
        <v>21</v>
      </c>
      <c r="C1998" t="s">
        <v>82</v>
      </c>
      <c r="D1998" t="s">
        <v>56</v>
      </c>
      <c r="E1998" s="1">
        <v>45809</v>
      </c>
      <c r="F1998" t="s">
        <v>4047</v>
      </c>
      <c r="G1998" s="1">
        <v>45404</v>
      </c>
      <c r="H1998" t="s">
        <v>34</v>
      </c>
      <c r="I1998" t="s">
        <v>48</v>
      </c>
      <c r="J1998" t="s">
        <v>67</v>
      </c>
      <c r="K1998">
        <v>5</v>
      </c>
      <c r="L1998" s="3">
        <f>Working_Data[[#This Row],[price2]]/Working_Data[[#This Row],[quantity]]</f>
        <v>52.205999999999996</v>
      </c>
      <c r="M1998" s="3">
        <v>261.02999999999997</v>
      </c>
      <c r="N1998" t="s">
        <v>35</v>
      </c>
      <c r="O1998">
        <v>25</v>
      </c>
      <c r="P1998" s="1">
        <v>45751</v>
      </c>
      <c r="Q1998">
        <v>171</v>
      </c>
      <c r="R1998" t="s">
        <v>29</v>
      </c>
      <c r="S1998">
        <v>4</v>
      </c>
      <c r="T1998" s="1">
        <v>45484</v>
      </c>
      <c r="U1998" t="s">
        <v>30</v>
      </c>
      <c r="V1998" t="str">
        <f>TEXT(WEEKDAY(Working_Data[[#This Row],[order_date]],1),"DDDD")</f>
        <v>Monday</v>
      </c>
      <c r="W1998" t="str">
        <f>TEXT(Working_Data[[#This Row],[order_date]],"mmmm")</f>
        <v>April</v>
      </c>
      <c r="X1998" s="7">
        <f>Working_Data[[#This Row],[last_order_date]]-Working_Data[[#This Row],[signup_date]]</f>
        <v>-58</v>
      </c>
      <c r="Y1998" s="7">
        <f>IF(Working_Data[[#This Row],[churned]]="Active",1,0)</f>
        <v>1</v>
      </c>
      <c r="Z1998" s="7">
        <f>YEAR(Working_Data[[#This Row],[order_date]])</f>
        <v>2024</v>
      </c>
    </row>
    <row r="1999" spans="1:26" x14ac:dyDescent="0.25">
      <c r="A1999" t="s">
        <v>4048</v>
      </c>
      <c r="B1999" t="s">
        <v>21</v>
      </c>
      <c r="C1999" t="s">
        <v>82</v>
      </c>
      <c r="D1999" t="s">
        <v>32</v>
      </c>
      <c r="E1999" s="1">
        <v>45244</v>
      </c>
      <c r="F1999" t="s">
        <v>4049</v>
      </c>
      <c r="G1999" s="1">
        <v>45404</v>
      </c>
      <c r="H1999" t="s">
        <v>41</v>
      </c>
      <c r="I1999" t="s">
        <v>48</v>
      </c>
      <c r="J1999" t="s">
        <v>64</v>
      </c>
      <c r="K1999">
        <v>4</v>
      </c>
      <c r="L1999" s="3">
        <f>Working_Data[[#This Row],[price2]]/Working_Data[[#This Row],[quantity]]</f>
        <v>180.41499999999999</v>
      </c>
      <c r="M1999" s="3">
        <v>721.66</v>
      </c>
      <c r="N1999" t="s">
        <v>50</v>
      </c>
      <c r="O1999">
        <v>20</v>
      </c>
      <c r="P1999" s="1">
        <v>45640</v>
      </c>
      <c r="Q1999">
        <v>158</v>
      </c>
      <c r="R1999" t="s">
        <v>43</v>
      </c>
      <c r="S1999">
        <v>4</v>
      </c>
      <c r="T1999" s="1">
        <v>45303</v>
      </c>
      <c r="U1999" t="s">
        <v>30</v>
      </c>
      <c r="V1999" t="str">
        <f>TEXT(WEEKDAY(Working_Data[[#This Row],[order_date]],1),"DDDD")</f>
        <v>Monday</v>
      </c>
      <c r="W1999" t="str">
        <f>TEXT(Working_Data[[#This Row],[order_date]],"mmmm")</f>
        <v>April</v>
      </c>
      <c r="X1999" s="7">
        <f>Working_Data[[#This Row],[last_order_date]]-Working_Data[[#This Row],[signup_date]]</f>
        <v>396</v>
      </c>
      <c r="Y1999" s="7">
        <f>IF(Working_Data[[#This Row],[churned]]="Active",1,0)</f>
        <v>0</v>
      </c>
      <c r="Z1999" s="7">
        <f>YEAR(Working_Data[[#This Row],[order_date]])</f>
        <v>2024</v>
      </c>
    </row>
    <row r="2000" spans="1:26" x14ac:dyDescent="0.25">
      <c r="A2000" t="s">
        <v>4050</v>
      </c>
      <c r="B2000" t="s">
        <v>45</v>
      </c>
      <c r="C2000" t="s">
        <v>82</v>
      </c>
      <c r="D2000" t="s">
        <v>56</v>
      </c>
      <c r="E2000" s="1">
        <v>45994</v>
      </c>
      <c r="F2000" t="s">
        <v>4051</v>
      </c>
      <c r="G2000" s="1">
        <v>45404</v>
      </c>
      <c r="H2000" t="s">
        <v>41</v>
      </c>
      <c r="I2000" t="s">
        <v>54</v>
      </c>
      <c r="J2000" t="s">
        <v>59</v>
      </c>
      <c r="K2000">
        <v>5</v>
      </c>
      <c r="L2000" s="3">
        <f>Working_Data[[#This Row],[price2]]/Working_Data[[#This Row],[quantity]]</f>
        <v>38.683999999999997</v>
      </c>
      <c r="M2000" s="3">
        <v>193.42</v>
      </c>
      <c r="N2000" t="s">
        <v>28</v>
      </c>
      <c r="O2000">
        <v>49</v>
      </c>
      <c r="P2000" s="1">
        <v>45714</v>
      </c>
      <c r="Q2000">
        <v>75</v>
      </c>
      <c r="R2000" t="s">
        <v>29</v>
      </c>
      <c r="S2000">
        <v>2</v>
      </c>
      <c r="T2000" s="1">
        <v>45606</v>
      </c>
      <c r="U2000" t="s">
        <v>36</v>
      </c>
      <c r="V2000" t="str">
        <f>TEXT(WEEKDAY(Working_Data[[#This Row],[order_date]],1),"DDDD")</f>
        <v>Monday</v>
      </c>
      <c r="W2000" t="str">
        <f>TEXT(Working_Data[[#This Row],[order_date]],"mmmm")</f>
        <v>April</v>
      </c>
      <c r="X2000" s="7">
        <f>Working_Data[[#This Row],[last_order_date]]-Working_Data[[#This Row],[signup_date]]</f>
        <v>-280</v>
      </c>
      <c r="Y2000" s="7">
        <f>IF(Working_Data[[#This Row],[churned]]="Active",1,0)</f>
        <v>1</v>
      </c>
      <c r="Z2000" s="7">
        <f>YEAR(Working_Data[[#This Row],[order_date]])</f>
        <v>2024</v>
      </c>
    </row>
    <row r="2001" spans="1:26" x14ac:dyDescent="0.25">
      <c r="A2001" t="s">
        <v>4052</v>
      </c>
      <c r="B2001" t="s">
        <v>38</v>
      </c>
      <c r="C2001" t="s">
        <v>39</v>
      </c>
      <c r="D2001" t="s">
        <v>52</v>
      </c>
      <c r="E2001" s="1">
        <v>45461</v>
      </c>
      <c r="F2001" t="s">
        <v>4053</v>
      </c>
      <c r="G2001" s="1">
        <v>45404</v>
      </c>
      <c r="H2001" t="s">
        <v>25</v>
      </c>
      <c r="I2001" t="s">
        <v>54</v>
      </c>
      <c r="J2001" t="s">
        <v>67</v>
      </c>
      <c r="K2001">
        <v>4</v>
      </c>
      <c r="L2001" s="3">
        <f>Working_Data[[#This Row],[price2]]/Working_Data[[#This Row],[quantity]]</f>
        <v>55.577500000000001</v>
      </c>
      <c r="M2001" s="3">
        <v>222.31</v>
      </c>
      <c r="N2001" t="s">
        <v>35</v>
      </c>
      <c r="O2001">
        <v>4</v>
      </c>
      <c r="P2001" s="1">
        <v>45966</v>
      </c>
      <c r="Q2001">
        <v>450</v>
      </c>
      <c r="R2001" t="s">
        <v>43</v>
      </c>
      <c r="S2001">
        <v>4</v>
      </c>
      <c r="T2001" s="1">
        <v>45875</v>
      </c>
      <c r="U2001" t="s">
        <v>60</v>
      </c>
      <c r="V2001" t="str">
        <f>TEXT(WEEKDAY(Working_Data[[#This Row],[order_date]],1),"DDDD")</f>
        <v>Monday</v>
      </c>
      <c r="W2001" t="str">
        <f>TEXT(Working_Data[[#This Row],[order_date]],"mmmm")</f>
        <v>April</v>
      </c>
      <c r="X2001" s="7">
        <f>Working_Data[[#This Row],[last_order_date]]-Working_Data[[#This Row],[signup_date]]</f>
        <v>505</v>
      </c>
      <c r="Y2001" s="7">
        <f>IF(Working_Data[[#This Row],[churned]]="Active",1,0)</f>
        <v>0</v>
      </c>
      <c r="Z2001" s="7">
        <f>YEAR(Working_Data[[#This Row],[order_date]])</f>
        <v>2024</v>
      </c>
    </row>
    <row r="2002" spans="1:26" x14ac:dyDescent="0.25">
      <c r="A2002" t="s">
        <v>4054</v>
      </c>
      <c r="B2002" t="s">
        <v>38</v>
      </c>
      <c r="C2002" t="s">
        <v>22</v>
      </c>
      <c r="D2002" t="s">
        <v>77</v>
      </c>
      <c r="E2002" s="1">
        <v>45259</v>
      </c>
      <c r="F2002" t="s">
        <v>4055</v>
      </c>
      <c r="G2002" s="1">
        <v>45405</v>
      </c>
      <c r="H2002" t="s">
        <v>58</v>
      </c>
      <c r="I2002" t="s">
        <v>42</v>
      </c>
      <c r="J2002" t="s">
        <v>27</v>
      </c>
      <c r="K2002">
        <v>3</v>
      </c>
      <c r="L2002" s="3">
        <f>Working_Data[[#This Row],[price2]]/Working_Data[[#This Row],[quantity]]</f>
        <v>169.67333333333332</v>
      </c>
      <c r="M2002" s="3">
        <v>509.02</v>
      </c>
      <c r="N2002" t="s">
        <v>28</v>
      </c>
      <c r="O2002">
        <v>46</v>
      </c>
      <c r="P2002" s="1">
        <v>45621</v>
      </c>
      <c r="Q2002">
        <v>193</v>
      </c>
      <c r="R2002" t="s">
        <v>29</v>
      </c>
      <c r="S2002">
        <v>4</v>
      </c>
      <c r="T2002" s="1">
        <v>45751</v>
      </c>
      <c r="U2002" t="s">
        <v>30</v>
      </c>
      <c r="V2002" t="str">
        <f>TEXT(WEEKDAY(Working_Data[[#This Row],[order_date]],1),"DDDD")</f>
        <v>Tuesday</v>
      </c>
      <c r="W2002" t="str">
        <f>TEXT(Working_Data[[#This Row],[order_date]],"mmmm")</f>
        <v>April</v>
      </c>
      <c r="X2002" s="7">
        <f>Working_Data[[#This Row],[last_order_date]]-Working_Data[[#This Row],[signup_date]]</f>
        <v>362</v>
      </c>
      <c r="Y2002" s="7">
        <f>IF(Working_Data[[#This Row],[churned]]="Active",1,0)</f>
        <v>1</v>
      </c>
      <c r="Z2002" s="7">
        <f>YEAR(Working_Data[[#This Row],[order_date]])</f>
        <v>2024</v>
      </c>
    </row>
    <row r="2003" spans="1:26" x14ac:dyDescent="0.25">
      <c r="A2003" t="s">
        <v>4056</v>
      </c>
      <c r="B2003" t="s">
        <v>45</v>
      </c>
      <c r="C2003" t="s">
        <v>82</v>
      </c>
      <c r="D2003" t="s">
        <v>52</v>
      </c>
      <c r="E2003" s="1">
        <v>45641</v>
      </c>
      <c r="F2003" t="s">
        <v>4057</v>
      </c>
      <c r="G2003" s="1">
        <v>45405</v>
      </c>
      <c r="H2003" t="s">
        <v>41</v>
      </c>
      <c r="I2003" t="s">
        <v>42</v>
      </c>
      <c r="J2003" t="s">
        <v>27</v>
      </c>
      <c r="K2003">
        <v>2</v>
      </c>
      <c r="L2003" s="3">
        <f>Working_Data[[#This Row],[price2]]/Working_Data[[#This Row],[quantity]]</f>
        <v>160.97999999999999</v>
      </c>
      <c r="M2003" s="3">
        <v>321.95999999999998</v>
      </c>
      <c r="N2003" t="s">
        <v>35</v>
      </c>
      <c r="O2003">
        <v>25</v>
      </c>
      <c r="P2003" s="1">
        <v>45907</v>
      </c>
      <c r="Q2003">
        <v>222</v>
      </c>
      <c r="R2003" t="s">
        <v>43</v>
      </c>
      <c r="S2003">
        <v>1</v>
      </c>
      <c r="T2003" s="1">
        <v>45844</v>
      </c>
      <c r="U2003" t="s">
        <v>30</v>
      </c>
      <c r="V2003" t="str">
        <f>TEXT(WEEKDAY(Working_Data[[#This Row],[order_date]],1),"DDDD")</f>
        <v>Tuesday</v>
      </c>
      <c r="W2003" t="str">
        <f>TEXT(Working_Data[[#This Row],[order_date]],"mmmm")</f>
        <v>April</v>
      </c>
      <c r="X2003" s="7">
        <f>Working_Data[[#This Row],[last_order_date]]-Working_Data[[#This Row],[signup_date]]</f>
        <v>266</v>
      </c>
      <c r="Y2003" s="7">
        <f>IF(Working_Data[[#This Row],[churned]]="Active",1,0)</f>
        <v>0</v>
      </c>
      <c r="Z2003" s="7">
        <f>YEAR(Working_Data[[#This Row],[order_date]])</f>
        <v>2024</v>
      </c>
    </row>
    <row r="2004" spans="1:26" x14ac:dyDescent="0.25">
      <c r="A2004" t="s">
        <v>4058</v>
      </c>
      <c r="B2004" t="s">
        <v>38</v>
      </c>
      <c r="C2004" t="s">
        <v>82</v>
      </c>
      <c r="D2004" t="s">
        <v>32</v>
      </c>
      <c r="E2004" s="1">
        <v>45749</v>
      </c>
      <c r="F2004" t="s">
        <v>4059</v>
      </c>
      <c r="G2004" s="1">
        <v>45405</v>
      </c>
      <c r="H2004" t="s">
        <v>41</v>
      </c>
      <c r="I2004" t="s">
        <v>42</v>
      </c>
      <c r="J2004" t="s">
        <v>59</v>
      </c>
      <c r="K2004">
        <v>4</v>
      </c>
      <c r="L2004" s="3">
        <f>Working_Data[[#This Row],[price2]]/Working_Data[[#This Row],[quantity]]</f>
        <v>222.42750000000001</v>
      </c>
      <c r="M2004" s="3">
        <v>889.71</v>
      </c>
      <c r="N2004" t="s">
        <v>28</v>
      </c>
      <c r="O2004">
        <v>13</v>
      </c>
      <c r="P2004" s="1">
        <v>45810</v>
      </c>
      <c r="Q2004">
        <v>126</v>
      </c>
      <c r="R2004" t="s">
        <v>29</v>
      </c>
      <c r="S2004">
        <v>4</v>
      </c>
      <c r="T2004" s="1">
        <v>45608</v>
      </c>
      <c r="U2004" t="s">
        <v>36</v>
      </c>
      <c r="V2004" t="str">
        <f>TEXT(WEEKDAY(Working_Data[[#This Row],[order_date]],1),"DDDD")</f>
        <v>Tuesday</v>
      </c>
      <c r="W2004" t="str">
        <f>TEXT(Working_Data[[#This Row],[order_date]],"mmmm")</f>
        <v>April</v>
      </c>
      <c r="X2004" s="7">
        <f>Working_Data[[#This Row],[last_order_date]]-Working_Data[[#This Row],[signup_date]]</f>
        <v>61</v>
      </c>
      <c r="Y2004" s="7">
        <f>IF(Working_Data[[#This Row],[churned]]="Active",1,0)</f>
        <v>1</v>
      </c>
      <c r="Z2004" s="7">
        <f>YEAR(Working_Data[[#This Row],[order_date]])</f>
        <v>2024</v>
      </c>
    </row>
    <row r="2005" spans="1:26" x14ac:dyDescent="0.25">
      <c r="A2005" t="s">
        <v>4060</v>
      </c>
      <c r="B2005" t="s">
        <v>45</v>
      </c>
      <c r="C2005" t="s">
        <v>22</v>
      </c>
      <c r="D2005" t="s">
        <v>77</v>
      </c>
      <c r="E2005" s="1">
        <v>45595</v>
      </c>
      <c r="F2005" t="s">
        <v>4061</v>
      </c>
      <c r="G2005" s="1">
        <v>45405</v>
      </c>
      <c r="H2005" t="s">
        <v>41</v>
      </c>
      <c r="I2005" t="s">
        <v>63</v>
      </c>
      <c r="J2005" t="s">
        <v>59</v>
      </c>
      <c r="K2005">
        <v>4</v>
      </c>
      <c r="L2005" s="3">
        <f>Working_Data[[#This Row],[price2]]/Working_Data[[#This Row],[quantity]]</f>
        <v>40.895000000000003</v>
      </c>
      <c r="M2005" s="3">
        <v>163.58000000000001</v>
      </c>
      <c r="N2005" t="s">
        <v>50</v>
      </c>
      <c r="O2005">
        <v>6</v>
      </c>
      <c r="P2005" s="1">
        <v>45858</v>
      </c>
      <c r="Q2005">
        <v>272</v>
      </c>
      <c r="R2005" t="s">
        <v>29</v>
      </c>
      <c r="S2005">
        <v>3</v>
      </c>
      <c r="T2005" s="1">
        <v>45780</v>
      </c>
      <c r="U2005" t="s">
        <v>30</v>
      </c>
      <c r="V2005" t="str">
        <f>TEXT(WEEKDAY(Working_Data[[#This Row],[order_date]],1),"DDDD")</f>
        <v>Tuesday</v>
      </c>
      <c r="W2005" t="str">
        <f>TEXT(Working_Data[[#This Row],[order_date]],"mmmm")</f>
        <v>April</v>
      </c>
      <c r="X2005" s="7">
        <f>Working_Data[[#This Row],[last_order_date]]-Working_Data[[#This Row],[signup_date]]</f>
        <v>263</v>
      </c>
      <c r="Y2005" s="7">
        <f>IF(Working_Data[[#This Row],[churned]]="Active",1,0)</f>
        <v>1</v>
      </c>
      <c r="Z2005" s="7">
        <f>YEAR(Working_Data[[#This Row],[order_date]])</f>
        <v>2024</v>
      </c>
    </row>
    <row r="2006" spans="1:26" x14ac:dyDescent="0.25">
      <c r="A2006" t="s">
        <v>4062</v>
      </c>
      <c r="B2006" t="s">
        <v>38</v>
      </c>
      <c r="C2006" t="s">
        <v>22</v>
      </c>
      <c r="D2006" t="s">
        <v>32</v>
      </c>
      <c r="E2006" s="1">
        <v>45542</v>
      </c>
      <c r="F2006" t="s">
        <v>4063</v>
      </c>
      <c r="G2006" s="1">
        <v>45405</v>
      </c>
      <c r="H2006" t="s">
        <v>25</v>
      </c>
      <c r="I2006" t="s">
        <v>54</v>
      </c>
      <c r="J2006" t="s">
        <v>49</v>
      </c>
      <c r="K2006">
        <v>3</v>
      </c>
      <c r="L2006" s="3">
        <f>Working_Data[[#This Row],[price2]]/Working_Data[[#This Row],[quantity]]</f>
        <v>419.90666666666669</v>
      </c>
      <c r="M2006" s="3">
        <v>1259.72</v>
      </c>
      <c r="N2006" t="s">
        <v>50</v>
      </c>
      <c r="O2006">
        <v>39</v>
      </c>
      <c r="P2006" s="1">
        <v>45995</v>
      </c>
      <c r="Q2006">
        <v>59</v>
      </c>
      <c r="R2006" t="s">
        <v>43</v>
      </c>
      <c r="S2006">
        <v>1</v>
      </c>
      <c r="T2006" s="1">
        <v>45754</v>
      </c>
      <c r="U2006" t="s">
        <v>36</v>
      </c>
      <c r="V2006" t="str">
        <f>TEXT(WEEKDAY(Working_Data[[#This Row],[order_date]],1),"DDDD")</f>
        <v>Tuesday</v>
      </c>
      <c r="W2006" t="str">
        <f>TEXT(Working_Data[[#This Row],[order_date]],"mmmm")</f>
        <v>April</v>
      </c>
      <c r="X2006" s="7">
        <f>Working_Data[[#This Row],[last_order_date]]-Working_Data[[#This Row],[signup_date]]</f>
        <v>453</v>
      </c>
      <c r="Y2006" s="7">
        <f>IF(Working_Data[[#This Row],[churned]]="Active",1,0)</f>
        <v>0</v>
      </c>
      <c r="Z2006" s="7">
        <f>YEAR(Working_Data[[#This Row],[order_date]])</f>
        <v>2024</v>
      </c>
    </row>
    <row r="2007" spans="1:26" x14ac:dyDescent="0.25">
      <c r="A2007" t="s">
        <v>4064</v>
      </c>
      <c r="B2007" t="s">
        <v>38</v>
      </c>
      <c r="C2007" t="s">
        <v>82</v>
      </c>
      <c r="D2007" t="s">
        <v>77</v>
      </c>
      <c r="E2007" s="1">
        <v>45852</v>
      </c>
      <c r="F2007" t="s">
        <v>4065</v>
      </c>
      <c r="G2007" s="1">
        <v>45405</v>
      </c>
      <c r="H2007" t="s">
        <v>47</v>
      </c>
      <c r="I2007" t="s">
        <v>54</v>
      </c>
      <c r="J2007" t="s">
        <v>27</v>
      </c>
      <c r="K2007">
        <v>1</v>
      </c>
      <c r="L2007" s="3">
        <f>Working_Data[[#This Row],[price2]]/Working_Data[[#This Row],[quantity]]</f>
        <v>452.54</v>
      </c>
      <c r="M2007" s="3">
        <v>452.54</v>
      </c>
      <c r="N2007" t="s">
        <v>28</v>
      </c>
      <c r="O2007">
        <v>27</v>
      </c>
      <c r="P2007" s="1">
        <v>45838</v>
      </c>
      <c r="Q2007">
        <v>467</v>
      </c>
      <c r="R2007" t="s">
        <v>43</v>
      </c>
      <c r="S2007">
        <v>5</v>
      </c>
      <c r="T2007" s="1">
        <v>45333</v>
      </c>
      <c r="U2007" t="s">
        <v>36</v>
      </c>
      <c r="V2007" t="str">
        <f>TEXT(WEEKDAY(Working_Data[[#This Row],[order_date]],1),"DDDD")</f>
        <v>Tuesday</v>
      </c>
      <c r="W2007" t="str">
        <f>TEXT(Working_Data[[#This Row],[order_date]],"mmmm")</f>
        <v>April</v>
      </c>
      <c r="X2007" s="7">
        <f>Working_Data[[#This Row],[last_order_date]]-Working_Data[[#This Row],[signup_date]]</f>
        <v>-14</v>
      </c>
      <c r="Y2007" s="7">
        <f>IF(Working_Data[[#This Row],[churned]]="Active",1,0)</f>
        <v>0</v>
      </c>
      <c r="Z2007" s="7">
        <f>YEAR(Working_Data[[#This Row],[order_date]])</f>
        <v>2024</v>
      </c>
    </row>
    <row r="2008" spans="1:26" x14ac:dyDescent="0.25">
      <c r="A2008" t="s">
        <v>4066</v>
      </c>
      <c r="B2008" t="s">
        <v>21</v>
      </c>
      <c r="C2008" t="s">
        <v>22</v>
      </c>
      <c r="D2008" t="s">
        <v>77</v>
      </c>
      <c r="E2008" s="1">
        <v>45169</v>
      </c>
      <c r="F2008" t="s">
        <v>4067</v>
      </c>
      <c r="G2008" s="1">
        <v>45405</v>
      </c>
      <c r="H2008" t="s">
        <v>41</v>
      </c>
      <c r="I2008" t="s">
        <v>54</v>
      </c>
      <c r="J2008" t="s">
        <v>64</v>
      </c>
      <c r="K2008">
        <v>3</v>
      </c>
      <c r="L2008" s="3">
        <f>Working_Data[[#This Row],[price2]]/Working_Data[[#This Row],[quantity]]</f>
        <v>466.50333333333333</v>
      </c>
      <c r="M2008" s="3">
        <v>1399.51</v>
      </c>
      <c r="N2008" t="s">
        <v>50</v>
      </c>
      <c r="O2008">
        <v>6</v>
      </c>
      <c r="P2008" s="1">
        <v>45712</v>
      </c>
      <c r="Q2008">
        <v>4</v>
      </c>
      <c r="R2008" t="s">
        <v>43</v>
      </c>
      <c r="S2008">
        <v>4</v>
      </c>
      <c r="T2008" s="1">
        <v>45535</v>
      </c>
      <c r="U2008" t="s">
        <v>30</v>
      </c>
      <c r="V2008" t="str">
        <f>TEXT(WEEKDAY(Working_Data[[#This Row],[order_date]],1),"DDDD")</f>
        <v>Tuesday</v>
      </c>
      <c r="W2008" t="str">
        <f>TEXT(Working_Data[[#This Row],[order_date]],"mmmm")</f>
        <v>April</v>
      </c>
      <c r="X2008" s="7">
        <f>Working_Data[[#This Row],[last_order_date]]-Working_Data[[#This Row],[signup_date]]</f>
        <v>543</v>
      </c>
      <c r="Y2008" s="7">
        <f>IF(Working_Data[[#This Row],[churned]]="Active",1,0)</f>
        <v>0</v>
      </c>
      <c r="Z2008" s="7">
        <f>YEAR(Working_Data[[#This Row],[order_date]])</f>
        <v>2024</v>
      </c>
    </row>
    <row r="2009" spans="1:26" x14ac:dyDescent="0.25">
      <c r="A2009" t="s">
        <v>4068</v>
      </c>
      <c r="B2009" t="s">
        <v>45</v>
      </c>
      <c r="C2009" t="s">
        <v>82</v>
      </c>
      <c r="D2009" t="s">
        <v>52</v>
      </c>
      <c r="E2009" s="1">
        <v>45569</v>
      </c>
      <c r="F2009" t="s">
        <v>4069</v>
      </c>
      <c r="G2009" s="1">
        <v>45405</v>
      </c>
      <c r="H2009" t="s">
        <v>41</v>
      </c>
      <c r="I2009" t="s">
        <v>26</v>
      </c>
      <c r="J2009" t="s">
        <v>64</v>
      </c>
      <c r="K2009">
        <v>1</v>
      </c>
      <c r="L2009" s="3">
        <f>Working_Data[[#This Row],[price2]]/Working_Data[[#This Row],[quantity]]</f>
        <v>501.59</v>
      </c>
      <c r="M2009" s="3">
        <v>501.59</v>
      </c>
      <c r="N2009" t="s">
        <v>50</v>
      </c>
      <c r="O2009">
        <v>4</v>
      </c>
      <c r="P2009" s="1">
        <v>45932</v>
      </c>
      <c r="Q2009">
        <v>139</v>
      </c>
      <c r="R2009" t="s">
        <v>43</v>
      </c>
      <c r="S2009">
        <v>2</v>
      </c>
      <c r="T2009" s="1">
        <v>45549</v>
      </c>
      <c r="U2009" t="s">
        <v>36</v>
      </c>
      <c r="V2009" t="str">
        <f>TEXT(WEEKDAY(Working_Data[[#This Row],[order_date]],1),"DDDD")</f>
        <v>Tuesday</v>
      </c>
      <c r="W2009" t="str">
        <f>TEXT(Working_Data[[#This Row],[order_date]],"mmmm")</f>
        <v>April</v>
      </c>
      <c r="X2009" s="7">
        <f>Working_Data[[#This Row],[last_order_date]]-Working_Data[[#This Row],[signup_date]]</f>
        <v>363</v>
      </c>
      <c r="Y2009" s="7">
        <f>IF(Working_Data[[#This Row],[churned]]="Active",1,0)</f>
        <v>0</v>
      </c>
      <c r="Z2009" s="7">
        <f>YEAR(Working_Data[[#This Row],[order_date]])</f>
        <v>2024</v>
      </c>
    </row>
    <row r="2010" spans="1:26" x14ac:dyDescent="0.25">
      <c r="A2010" t="s">
        <v>4070</v>
      </c>
      <c r="B2010" t="s">
        <v>38</v>
      </c>
      <c r="C2010" t="s">
        <v>39</v>
      </c>
      <c r="D2010" t="s">
        <v>23</v>
      </c>
      <c r="E2010" s="1">
        <v>45372</v>
      </c>
      <c r="F2010" t="s">
        <v>4071</v>
      </c>
      <c r="G2010" s="1">
        <v>45405</v>
      </c>
      <c r="H2010" t="s">
        <v>58</v>
      </c>
      <c r="I2010" t="s">
        <v>48</v>
      </c>
      <c r="J2010" t="s">
        <v>64</v>
      </c>
      <c r="K2010">
        <v>5</v>
      </c>
      <c r="L2010" s="3">
        <f>Working_Data[[#This Row],[price2]]/Working_Data[[#This Row],[quantity]]</f>
        <v>156.70599999999999</v>
      </c>
      <c r="M2010" s="3">
        <v>783.53</v>
      </c>
      <c r="N2010" t="s">
        <v>50</v>
      </c>
      <c r="O2010">
        <v>11</v>
      </c>
      <c r="P2010" s="1">
        <v>45691</v>
      </c>
      <c r="Q2010">
        <v>276</v>
      </c>
      <c r="R2010" t="s">
        <v>29</v>
      </c>
      <c r="S2010">
        <v>2</v>
      </c>
      <c r="T2010" s="1">
        <v>45996</v>
      </c>
      <c r="U2010" t="s">
        <v>60</v>
      </c>
      <c r="V2010" t="str">
        <f>TEXT(WEEKDAY(Working_Data[[#This Row],[order_date]],1),"DDDD")</f>
        <v>Tuesday</v>
      </c>
      <c r="W2010" t="str">
        <f>TEXT(Working_Data[[#This Row],[order_date]],"mmmm")</f>
        <v>April</v>
      </c>
      <c r="X2010" s="7">
        <f>Working_Data[[#This Row],[last_order_date]]-Working_Data[[#This Row],[signup_date]]</f>
        <v>319</v>
      </c>
      <c r="Y2010" s="7">
        <f>IF(Working_Data[[#This Row],[churned]]="Active",1,0)</f>
        <v>1</v>
      </c>
      <c r="Z2010" s="7">
        <f>YEAR(Working_Data[[#This Row],[order_date]])</f>
        <v>2024</v>
      </c>
    </row>
    <row r="2011" spans="1:26" x14ac:dyDescent="0.25">
      <c r="A2011" t="s">
        <v>4072</v>
      </c>
      <c r="B2011" t="s">
        <v>45</v>
      </c>
      <c r="C2011" t="s">
        <v>82</v>
      </c>
      <c r="D2011" t="s">
        <v>32</v>
      </c>
      <c r="E2011" s="1">
        <v>45837</v>
      </c>
      <c r="F2011" t="s">
        <v>4073</v>
      </c>
      <c r="G2011" s="1">
        <v>45405</v>
      </c>
      <c r="H2011" t="s">
        <v>41</v>
      </c>
      <c r="I2011" t="s">
        <v>63</v>
      </c>
      <c r="J2011" t="s">
        <v>64</v>
      </c>
      <c r="K2011">
        <v>4</v>
      </c>
      <c r="L2011" s="3">
        <f>Working_Data[[#This Row],[price2]]/Working_Data[[#This Row],[quantity]]</f>
        <v>91.06</v>
      </c>
      <c r="M2011" s="3">
        <v>364.24</v>
      </c>
      <c r="N2011" t="s">
        <v>50</v>
      </c>
      <c r="O2011">
        <v>25</v>
      </c>
      <c r="P2011" s="1">
        <v>45840</v>
      </c>
      <c r="Q2011">
        <v>220</v>
      </c>
      <c r="R2011" t="s">
        <v>43</v>
      </c>
      <c r="S2011">
        <v>2</v>
      </c>
      <c r="T2011" s="1">
        <v>45969</v>
      </c>
      <c r="U2011" t="s">
        <v>36</v>
      </c>
      <c r="V2011" t="str">
        <f>TEXT(WEEKDAY(Working_Data[[#This Row],[order_date]],1),"DDDD")</f>
        <v>Tuesday</v>
      </c>
      <c r="W2011" t="str">
        <f>TEXT(Working_Data[[#This Row],[order_date]],"mmmm")</f>
        <v>April</v>
      </c>
      <c r="X2011" s="7">
        <f>Working_Data[[#This Row],[last_order_date]]-Working_Data[[#This Row],[signup_date]]</f>
        <v>3</v>
      </c>
      <c r="Y2011" s="7">
        <f>IF(Working_Data[[#This Row],[churned]]="Active",1,0)</f>
        <v>0</v>
      </c>
      <c r="Z2011" s="7">
        <f>YEAR(Working_Data[[#This Row],[order_date]])</f>
        <v>2024</v>
      </c>
    </row>
    <row r="2012" spans="1:26" x14ac:dyDescent="0.25">
      <c r="A2012" t="s">
        <v>4074</v>
      </c>
      <c r="B2012" t="s">
        <v>21</v>
      </c>
      <c r="C2012" t="s">
        <v>22</v>
      </c>
      <c r="D2012" t="s">
        <v>23</v>
      </c>
      <c r="E2012" s="1">
        <v>45088</v>
      </c>
      <c r="F2012" t="s">
        <v>4075</v>
      </c>
      <c r="G2012" s="1">
        <v>45405</v>
      </c>
      <c r="H2012" t="s">
        <v>58</v>
      </c>
      <c r="I2012" t="s">
        <v>63</v>
      </c>
      <c r="J2012" t="s">
        <v>67</v>
      </c>
      <c r="K2012">
        <v>4</v>
      </c>
      <c r="L2012" s="3">
        <f>Working_Data[[#This Row],[price2]]/Working_Data[[#This Row],[quantity]]</f>
        <v>312.92500000000001</v>
      </c>
      <c r="M2012" s="3">
        <v>1251.7</v>
      </c>
      <c r="N2012" t="s">
        <v>50</v>
      </c>
      <c r="O2012">
        <v>22</v>
      </c>
      <c r="P2012" s="1">
        <v>45857</v>
      </c>
      <c r="Q2012">
        <v>218</v>
      </c>
      <c r="R2012" t="s">
        <v>43</v>
      </c>
      <c r="S2012">
        <v>2</v>
      </c>
      <c r="T2012" s="1">
        <v>45825</v>
      </c>
      <c r="U2012" t="s">
        <v>36</v>
      </c>
      <c r="V2012" t="str">
        <f>TEXT(WEEKDAY(Working_Data[[#This Row],[order_date]],1),"DDDD")</f>
        <v>Tuesday</v>
      </c>
      <c r="W2012" t="str">
        <f>TEXT(Working_Data[[#This Row],[order_date]],"mmmm")</f>
        <v>April</v>
      </c>
      <c r="X2012" s="7">
        <f>Working_Data[[#This Row],[last_order_date]]-Working_Data[[#This Row],[signup_date]]</f>
        <v>769</v>
      </c>
      <c r="Y2012" s="7">
        <f>IF(Working_Data[[#This Row],[churned]]="Active",1,0)</f>
        <v>0</v>
      </c>
      <c r="Z2012" s="7">
        <f>YEAR(Working_Data[[#This Row],[order_date]])</f>
        <v>2024</v>
      </c>
    </row>
    <row r="2013" spans="1:26" x14ac:dyDescent="0.25">
      <c r="A2013" t="s">
        <v>4076</v>
      </c>
      <c r="B2013" t="s">
        <v>21</v>
      </c>
      <c r="C2013" t="s">
        <v>22</v>
      </c>
      <c r="D2013" t="s">
        <v>77</v>
      </c>
      <c r="E2013" s="1">
        <v>45702</v>
      </c>
      <c r="F2013" t="s">
        <v>4077</v>
      </c>
      <c r="G2013" s="1">
        <v>45406</v>
      </c>
      <c r="H2013" t="s">
        <v>34</v>
      </c>
      <c r="I2013" t="s">
        <v>26</v>
      </c>
      <c r="J2013" t="s">
        <v>59</v>
      </c>
      <c r="K2013">
        <v>4</v>
      </c>
      <c r="L2013" s="3">
        <f>Working_Data[[#This Row],[price2]]/Working_Data[[#This Row],[quantity]]</f>
        <v>104.3475</v>
      </c>
      <c r="M2013" s="3">
        <v>417.39</v>
      </c>
      <c r="N2013" t="s">
        <v>35</v>
      </c>
      <c r="O2013">
        <v>37</v>
      </c>
      <c r="P2013" s="1">
        <v>45514</v>
      </c>
      <c r="Q2013">
        <v>180</v>
      </c>
      <c r="R2013" t="s">
        <v>29</v>
      </c>
      <c r="S2013">
        <v>3</v>
      </c>
      <c r="T2013" s="1">
        <v>45485</v>
      </c>
      <c r="U2013" t="s">
        <v>60</v>
      </c>
      <c r="V2013" t="str">
        <f>TEXT(WEEKDAY(Working_Data[[#This Row],[order_date]],1),"DDDD")</f>
        <v>Wednesday</v>
      </c>
      <c r="W2013" t="str">
        <f>TEXT(Working_Data[[#This Row],[order_date]],"mmmm")</f>
        <v>April</v>
      </c>
      <c r="X2013" s="7">
        <f>Working_Data[[#This Row],[last_order_date]]-Working_Data[[#This Row],[signup_date]]</f>
        <v>-188</v>
      </c>
      <c r="Y2013" s="7">
        <f>IF(Working_Data[[#This Row],[churned]]="Active",1,0)</f>
        <v>1</v>
      </c>
      <c r="Z2013" s="7">
        <f>YEAR(Working_Data[[#This Row],[order_date]])</f>
        <v>2024</v>
      </c>
    </row>
    <row r="2014" spans="1:26" x14ac:dyDescent="0.25">
      <c r="A2014" t="s">
        <v>4078</v>
      </c>
      <c r="B2014" t="s">
        <v>21</v>
      </c>
      <c r="C2014" t="s">
        <v>39</v>
      </c>
      <c r="D2014" t="s">
        <v>77</v>
      </c>
      <c r="E2014" s="1">
        <v>45254</v>
      </c>
      <c r="F2014" t="s">
        <v>4079</v>
      </c>
      <c r="G2014" s="1">
        <v>45406</v>
      </c>
      <c r="H2014" t="s">
        <v>34</v>
      </c>
      <c r="I2014" t="s">
        <v>63</v>
      </c>
      <c r="J2014" t="s">
        <v>59</v>
      </c>
      <c r="K2014">
        <v>1</v>
      </c>
      <c r="L2014" s="3">
        <f>Working_Data[[#This Row],[price2]]/Working_Data[[#This Row],[quantity]]</f>
        <v>153.81</v>
      </c>
      <c r="M2014" s="3">
        <v>153.81</v>
      </c>
      <c r="N2014" t="s">
        <v>50</v>
      </c>
      <c r="O2014">
        <v>17</v>
      </c>
      <c r="P2014" s="1">
        <v>45706</v>
      </c>
      <c r="Q2014">
        <v>106</v>
      </c>
      <c r="R2014" t="s">
        <v>29</v>
      </c>
      <c r="S2014">
        <v>3</v>
      </c>
      <c r="T2014" s="1">
        <v>45653</v>
      </c>
      <c r="U2014" t="s">
        <v>36</v>
      </c>
      <c r="V2014" t="str">
        <f>TEXT(WEEKDAY(Working_Data[[#This Row],[order_date]],1),"DDDD")</f>
        <v>Wednesday</v>
      </c>
      <c r="W2014" t="str">
        <f>TEXT(Working_Data[[#This Row],[order_date]],"mmmm")</f>
        <v>April</v>
      </c>
      <c r="X2014" s="7">
        <f>Working_Data[[#This Row],[last_order_date]]-Working_Data[[#This Row],[signup_date]]</f>
        <v>452</v>
      </c>
      <c r="Y2014" s="7">
        <f>IF(Working_Data[[#This Row],[churned]]="Active",1,0)</f>
        <v>1</v>
      </c>
      <c r="Z2014" s="7">
        <f>YEAR(Working_Data[[#This Row],[order_date]])</f>
        <v>2024</v>
      </c>
    </row>
    <row r="2015" spans="1:26" x14ac:dyDescent="0.25">
      <c r="A2015" t="s">
        <v>4080</v>
      </c>
      <c r="B2015" t="s">
        <v>38</v>
      </c>
      <c r="C2015" t="s">
        <v>22</v>
      </c>
      <c r="D2015" t="s">
        <v>32</v>
      </c>
      <c r="E2015" s="1">
        <v>45368</v>
      </c>
      <c r="F2015" t="s">
        <v>4081</v>
      </c>
      <c r="G2015" s="1">
        <v>45406</v>
      </c>
      <c r="H2015" t="s">
        <v>58</v>
      </c>
      <c r="I2015" t="s">
        <v>42</v>
      </c>
      <c r="J2015" t="s">
        <v>59</v>
      </c>
      <c r="K2015">
        <v>3</v>
      </c>
      <c r="L2015" s="3">
        <f>Working_Data[[#This Row],[price2]]/Working_Data[[#This Row],[quantity]]</f>
        <v>202.08</v>
      </c>
      <c r="M2015" s="3">
        <v>606.24</v>
      </c>
      <c r="N2015" t="s">
        <v>28</v>
      </c>
      <c r="O2015">
        <v>10</v>
      </c>
      <c r="P2015" s="1">
        <v>45610</v>
      </c>
      <c r="Q2015">
        <v>125</v>
      </c>
      <c r="R2015" t="s">
        <v>43</v>
      </c>
      <c r="S2015">
        <v>2</v>
      </c>
      <c r="T2015" s="1">
        <v>45771</v>
      </c>
      <c r="U2015" t="s">
        <v>36</v>
      </c>
      <c r="V2015" t="str">
        <f>TEXT(WEEKDAY(Working_Data[[#This Row],[order_date]],1),"DDDD")</f>
        <v>Wednesday</v>
      </c>
      <c r="W2015" t="str">
        <f>TEXT(Working_Data[[#This Row],[order_date]],"mmmm")</f>
        <v>April</v>
      </c>
      <c r="X2015" s="7">
        <f>Working_Data[[#This Row],[last_order_date]]-Working_Data[[#This Row],[signup_date]]</f>
        <v>242</v>
      </c>
      <c r="Y2015" s="7">
        <f>IF(Working_Data[[#This Row],[churned]]="Active",1,0)</f>
        <v>0</v>
      </c>
      <c r="Z2015" s="7">
        <f>YEAR(Working_Data[[#This Row],[order_date]])</f>
        <v>2024</v>
      </c>
    </row>
    <row r="2016" spans="1:26" x14ac:dyDescent="0.25">
      <c r="A2016" t="s">
        <v>4082</v>
      </c>
      <c r="B2016" t="s">
        <v>45</v>
      </c>
      <c r="C2016" t="s">
        <v>82</v>
      </c>
      <c r="D2016" t="s">
        <v>77</v>
      </c>
      <c r="E2016" s="1">
        <v>45270</v>
      </c>
      <c r="F2016" t="s">
        <v>4083</v>
      </c>
      <c r="G2016" s="1">
        <v>45406</v>
      </c>
      <c r="H2016" t="s">
        <v>58</v>
      </c>
      <c r="I2016" t="s">
        <v>26</v>
      </c>
      <c r="J2016" t="s">
        <v>49</v>
      </c>
      <c r="K2016">
        <v>4</v>
      </c>
      <c r="L2016" s="3">
        <f>Working_Data[[#This Row],[price2]]/Working_Data[[#This Row],[quantity]]</f>
        <v>305.09500000000003</v>
      </c>
      <c r="M2016" s="3">
        <v>1220.3800000000001</v>
      </c>
      <c r="N2016" t="s">
        <v>28</v>
      </c>
      <c r="O2016">
        <v>42</v>
      </c>
      <c r="P2016" s="1">
        <v>45833</v>
      </c>
      <c r="Q2016">
        <v>409</v>
      </c>
      <c r="R2016" t="s">
        <v>29</v>
      </c>
      <c r="S2016">
        <v>4</v>
      </c>
      <c r="T2016" s="1">
        <v>45605</v>
      </c>
      <c r="U2016" t="s">
        <v>30</v>
      </c>
      <c r="V2016" t="str">
        <f>TEXT(WEEKDAY(Working_Data[[#This Row],[order_date]],1),"DDDD")</f>
        <v>Wednesday</v>
      </c>
      <c r="W2016" t="str">
        <f>TEXT(Working_Data[[#This Row],[order_date]],"mmmm")</f>
        <v>April</v>
      </c>
      <c r="X2016" s="7">
        <f>Working_Data[[#This Row],[last_order_date]]-Working_Data[[#This Row],[signup_date]]</f>
        <v>563</v>
      </c>
      <c r="Y2016" s="7">
        <f>IF(Working_Data[[#This Row],[churned]]="Active",1,0)</f>
        <v>1</v>
      </c>
      <c r="Z2016" s="7">
        <f>YEAR(Working_Data[[#This Row],[order_date]])</f>
        <v>2024</v>
      </c>
    </row>
    <row r="2017" spans="1:26" x14ac:dyDescent="0.25">
      <c r="A2017" t="s">
        <v>4084</v>
      </c>
      <c r="B2017" t="s">
        <v>38</v>
      </c>
      <c r="C2017" t="s">
        <v>22</v>
      </c>
      <c r="D2017" t="s">
        <v>56</v>
      </c>
      <c r="E2017" s="1">
        <v>45838</v>
      </c>
      <c r="F2017" t="s">
        <v>4085</v>
      </c>
      <c r="G2017" s="1">
        <v>45406</v>
      </c>
      <c r="H2017" t="s">
        <v>58</v>
      </c>
      <c r="I2017" t="s">
        <v>48</v>
      </c>
      <c r="J2017" t="s">
        <v>59</v>
      </c>
      <c r="K2017">
        <v>5</v>
      </c>
      <c r="L2017" s="3">
        <f>Working_Data[[#This Row],[price2]]/Working_Data[[#This Row],[quantity]]</f>
        <v>260.19200000000001</v>
      </c>
      <c r="M2017" s="3">
        <v>1300.96</v>
      </c>
      <c r="N2017" t="s">
        <v>50</v>
      </c>
      <c r="O2017">
        <v>8</v>
      </c>
      <c r="P2017" s="1">
        <v>45932</v>
      </c>
      <c r="Q2017">
        <v>269</v>
      </c>
      <c r="R2017" t="s">
        <v>43</v>
      </c>
      <c r="S2017">
        <v>5</v>
      </c>
      <c r="T2017" s="1">
        <v>45590</v>
      </c>
      <c r="U2017" t="s">
        <v>30</v>
      </c>
      <c r="V2017" t="str">
        <f>TEXT(WEEKDAY(Working_Data[[#This Row],[order_date]],1),"DDDD")</f>
        <v>Wednesday</v>
      </c>
      <c r="W2017" t="str">
        <f>TEXT(Working_Data[[#This Row],[order_date]],"mmmm")</f>
        <v>April</v>
      </c>
      <c r="X2017" s="7">
        <f>Working_Data[[#This Row],[last_order_date]]-Working_Data[[#This Row],[signup_date]]</f>
        <v>94</v>
      </c>
      <c r="Y2017" s="7">
        <f>IF(Working_Data[[#This Row],[churned]]="Active",1,0)</f>
        <v>0</v>
      </c>
      <c r="Z2017" s="7">
        <f>YEAR(Working_Data[[#This Row],[order_date]])</f>
        <v>2024</v>
      </c>
    </row>
    <row r="2018" spans="1:26" x14ac:dyDescent="0.25">
      <c r="A2018" t="s">
        <v>4086</v>
      </c>
      <c r="B2018" t="s">
        <v>21</v>
      </c>
      <c r="C2018" t="s">
        <v>39</v>
      </c>
      <c r="D2018" t="s">
        <v>56</v>
      </c>
      <c r="E2018" s="1">
        <v>45241</v>
      </c>
      <c r="F2018" t="s">
        <v>4087</v>
      </c>
      <c r="G2018" s="1">
        <v>45406</v>
      </c>
      <c r="H2018" t="s">
        <v>25</v>
      </c>
      <c r="I2018" t="s">
        <v>63</v>
      </c>
      <c r="J2018" t="s">
        <v>27</v>
      </c>
      <c r="K2018">
        <v>4</v>
      </c>
      <c r="L2018" s="3">
        <f>Working_Data[[#This Row],[price2]]/Working_Data[[#This Row],[quantity]]</f>
        <v>119.095</v>
      </c>
      <c r="M2018" s="3">
        <v>476.38</v>
      </c>
      <c r="N2018" t="s">
        <v>35</v>
      </c>
      <c r="O2018">
        <v>27</v>
      </c>
      <c r="P2018" s="1">
        <v>45624</v>
      </c>
      <c r="Q2018">
        <v>222</v>
      </c>
      <c r="R2018" t="s">
        <v>43</v>
      </c>
      <c r="S2018">
        <v>1</v>
      </c>
      <c r="T2018" s="1">
        <v>45874</v>
      </c>
      <c r="U2018" t="s">
        <v>30</v>
      </c>
      <c r="V2018" t="str">
        <f>TEXT(WEEKDAY(Working_Data[[#This Row],[order_date]],1),"DDDD")</f>
        <v>Wednesday</v>
      </c>
      <c r="W2018" t="str">
        <f>TEXT(Working_Data[[#This Row],[order_date]],"mmmm")</f>
        <v>April</v>
      </c>
      <c r="X2018" s="7">
        <f>Working_Data[[#This Row],[last_order_date]]-Working_Data[[#This Row],[signup_date]]</f>
        <v>383</v>
      </c>
      <c r="Y2018" s="7">
        <f>IF(Working_Data[[#This Row],[churned]]="Active",1,0)</f>
        <v>0</v>
      </c>
      <c r="Z2018" s="7">
        <f>YEAR(Working_Data[[#This Row],[order_date]])</f>
        <v>2024</v>
      </c>
    </row>
    <row r="2019" spans="1:26" x14ac:dyDescent="0.25">
      <c r="A2019" t="s">
        <v>4088</v>
      </c>
      <c r="B2019" t="s">
        <v>45</v>
      </c>
      <c r="C2019" t="s">
        <v>39</v>
      </c>
      <c r="D2019" t="s">
        <v>32</v>
      </c>
      <c r="E2019" s="1">
        <v>45484</v>
      </c>
      <c r="F2019" t="s">
        <v>4089</v>
      </c>
      <c r="G2019" s="1">
        <v>45406</v>
      </c>
      <c r="H2019" t="s">
        <v>25</v>
      </c>
      <c r="I2019" t="s">
        <v>54</v>
      </c>
      <c r="J2019" t="s">
        <v>67</v>
      </c>
      <c r="K2019">
        <v>3</v>
      </c>
      <c r="L2019" s="3">
        <f>Working_Data[[#This Row],[price2]]/Working_Data[[#This Row],[quantity]]</f>
        <v>214.75666666666666</v>
      </c>
      <c r="M2019" s="3">
        <v>644.27</v>
      </c>
      <c r="N2019" t="s">
        <v>28</v>
      </c>
      <c r="O2019">
        <v>17</v>
      </c>
      <c r="P2019" s="1">
        <v>45638</v>
      </c>
      <c r="Q2019">
        <v>265</v>
      </c>
      <c r="R2019" t="s">
        <v>43</v>
      </c>
      <c r="S2019">
        <v>2</v>
      </c>
      <c r="T2019" s="1">
        <v>45821</v>
      </c>
      <c r="U2019" t="s">
        <v>60</v>
      </c>
      <c r="V2019" t="str">
        <f>TEXT(WEEKDAY(Working_Data[[#This Row],[order_date]],1),"DDDD")</f>
        <v>Wednesday</v>
      </c>
      <c r="W2019" t="str">
        <f>TEXT(Working_Data[[#This Row],[order_date]],"mmmm")</f>
        <v>April</v>
      </c>
      <c r="X2019" s="7">
        <f>Working_Data[[#This Row],[last_order_date]]-Working_Data[[#This Row],[signup_date]]</f>
        <v>154</v>
      </c>
      <c r="Y2019" s="7">
        <f>IF(Working_Data[[#This Row],[churned]]="Active",1,0)</f>
        <v>0</v>
      </c>
      <c r="Z2019" s="7">
        <f>YEAR(Working_Data[[#This Row],[order_date]])</f>
        <v>2024</v>
      </c>
    </row>
    <row r="2020" spans="1:26" x14ac:dyDescent="0.25">
      <c r="A2020" t="s">
        <v>4090</v>
      </c>
      <c r="B2020" t="s">
        <v>45</v>
      </c>
      <c r="C2020" t="s">
        <v>82</v>
      </c>
      <c r="D2020" t="s">
        <v>56</v>
      </c>
      <c r="E2020" s="1">
        <v>45604</v>
      </c>
      <c r="F2020" t="s">
        <v>4091</v>
      </c>
      <c r="G2020" s="1">
        <v>45406</v>
      </c>
      <c r="H2020" t="s">
        <v>25</v>
      </c>
      <c r="I2020" t="s">
        <v>54</v>
      </c>
      <c r="J2020" t="s">
        <v>64</v>
      </c>
      <c r="K2020">
        <v>1</v>
      </c>
      <c r="L2020" s="3">
        <f>Working_Data[[#This Row],[price2]]/Working_Data[[#This Row],[quantity]]</f>
        <v>125.81</v>
      </c>
      <c r="M2020" s="3">
        <v>125.81</v>
      </c>
      <c r="N2020" t="s">
        <v>50</v>
      </c>
      <c r="O2020">
        <v>47</v>
      </c>
      <c r="P2020" s="1">
        <v>45873</v>
      </c>
      <c r="Q2020">
        <v>311</v>
      </c>
      <c r="R2020" t="s">
        <v>29</v>
      </c>
      <c r="S2020">
        <v>4</v>
      </c>
      <c r="T2020" s="1">
        <v>45547</v>
      </c>
      <c r="U2020" t="s">
        <v>30</v>
      </c>
      <c r="V2020" t="str">
        <f>TEXT(WEEKDAY(Working_Data[[#This Row],[order_date]],1),"DDDD")</f>
        <v>Wednesday</v>
      </c>
      <c r="W2020" t="str">
        <f>TEXT(Working_Data[[#This Row],[order_date]],"mmmm")</f>
        <v>April</v>
      </c>
      <c r="X2020" s="7">
        <f>Working_Data[[#This Row],[last_order_date]]-Working_Data[[#This Row],[signup_date]]</f>
        <v>269</v>
      </c>
      <c r="Y2020" s="7">
        <f>IF(Working_Data[[#This Row],[churned]]="Active",1,0)</f>
        <v>1</v>
      </c>
      <c r="Z2020" s="7">
        <f>YEAR(Working_Data[[#This Row],[order_date]])</f>
        <v>2024</v>
      </c>
    </row>
    <row r="2021" spans="1:26" x14ac:dyDescent="0.25">
      <c r="A2021" t="s">
        <v>4092</v>
      </c>
      <c r="B2021" t="s">
        <v>38</v>
      </c>
      <c r="C2021" t="s">
        <v>22</v>
      </c>
      <c r="D2021" t="s">
        <v>77</v>
      </c>
      <c r="E2021" s="1">
        <v>45286</v>
      </c>
      <c r="F2021" t="s">
        <v>4093</v>
      </c>
      <c r="G2021" s="1">
        <v>45406</v>
      </c>
      <c r="H2021" t="s">
        <v>41</v>
      </c>
      <c r="I2021" t="s">
        <v>54</v>
      </c>
      <c r="J2021" t="s">
        <v>64</v>
      </c>
      <c r="K2021">
        <v>1</v>
      </c>
      <c r="L2021" s="3">
        <f>Working_Data[[#This Row],[price2]]/Working_Data[[#This Row],[quantity]]</f>
        <v>1492.01</v>
      </c>
      <c r="M2021" s="3">
        <v>1492.01</v>
      </c>
      <c r="N2021" t="s">
        <v>28</v>
      </c>
      <c r="O2021">
        <v>28</v>
      </c>
      <c r="P2021" s="1">
        <v>45903</v>
      </c>
      <c r="Q2021">
        <v>433</v>
      </c>
      <c r="R2021" t="s">
        <v>29</v>
      </c>
      <c r="S2021">
        <v>4</v>
      </c>
      <c r="T2021" s="1">
        <v>45559</v>
      </c>
      <c r="U2021" t="s">
        <v>30</v>
      </c>
      <c r="V2021" t="str">
        <f>TEXT(WEEKDAY(Working_Data[[#This Row],[order_date]],1),"DDDD")</f>
        <v>Wednesday</v>
      </c>
      <c r="W2021" t="str">
        <f>TEXT(Working_Data[[#This Row],[order_date]],"mmmm")</f>
        <v>April</v>
      </c>
      <c r="X2021" s="7">
        <f>Working_Data[[#This Row],[last_order_date]]-Working_Data[[#This Row],[signup_date]]</f>
        <v>617</v>
      </c>
      <c r="Y2021" s="7">
        <f>IF(Working_Data[[#This Row],[churned]]="Active",1,0)</f>
        <v>1</v>
      </c>
      <c r="Z2021" s="7">
        <f>YEAR(Working_Data[[#This Row],[order_date]])</f>
        <v>2024</v>
      </c>
    </row>
    <row r="2022" spans="1:26" x14ac:dyDescent="0.25">
      <c r="A2022" t="s">
        <v>4094</v>
      </c>
      <c r="B2022" t="s">
        <v>21</v>
      </c>
      <c r="C2022" t="s">
        <v>22</v>
      </c>
      <c r="D2022" t="s">
        <v>56</v>
      </c>
      <c r="E2022" s="1">
        <v>45843</v>
      </c>
      <c r="F2022" t="s">
        <v>4095</v>
      </c>
      <c r="G2022" s="1">
        <v>45406</v>
      </c>
      <c r="H2022" t="s">
        <v>58</v>
      </c>
      <c r="I2022" t="s">
        <v>63</v>
      </c>
      <c r="J2022" t="s">
        <v>27</v>
      </c>
      <c r="K2022">
        <v>4</v>
      </c>
      <c r="L2022" s="3">
        <f>Working_Data[[#This Row],[price2]]/Working_Data[[#This Row],[quantity]]</f>
        <v>374.54</v>
      </c>
      <c r="M2022" s="3">
        <v>1498.16</v>
      </c>
      <c r="N2022" t="s">
        <v>28</v>
      </c>
      <c r="O2022">
        <v>42</v>
      </c>
      <c r="P2022" s="1">
        <v>45638</v>
      </c>
      <c r="Q2022">
        <v>446</v>
      </c>
      <c r="R2022" t="s">
        <v>29</v>
      </c>
      <c r="S2022">
        <v>4</v>
      </c>
      <c r="T2022" s="1">
        <v>45576</v>
      </c>
      <c r="U2022" t="s">
        <v>60</v>
      </c>
      <c r="V2022" t="str">
        <f>TEXT(WEEKDAY(Working_Data[[#This Row],[order_date]],1),"DDDD")</f>
        <v>Wednesday</v>
      </c>
      <c r="W2022" t="str">
        <f>TEXT(Working_Data[[#This Row],[order_date]],"mmmm")</f>
        <v>April</v>
      </c>
      <c r="X2022" s="7">
        <f>Working_Data[[#This Row],[last_order_date]]-Working_Data[[#This Row],[signup_date]]</f>
        <v>-205</v>
      </c>
      <c r="Y2022" s="7">
        <f>IF(Working_Data[[#This Row],[churned]]="Active",1,0)</f>
        <v>1</v>
      </c>
      <c r="Z2022" s="7">
        <f>YEAR(Working_Data[[#This Row],[order_date]])</f>
        <v>2024</v>
      </c>
    </row>
    <row r="2023" spans="1:26" x14ac:dyDescent="0.25">
      <c r="A2023" t="s">
        <v>4096</v>
      </c>
      <c r="B2023" t="s">
        <v>21</v>
      </c>
      <c r="C2023" t="s">
        <v>39</v>
      </c>
      <c r="D2023" t="s">
        <v>23</v>
      </c>
      <c r="E2023" s="1">
        <v>45326</v>
      </c>
      <c r="F2023" t="s">
        <v>4097</v>
      </c>
      <c r="G2023" s="1">
        <v>45406</v>
      </c>
      <c r="H2023" t="s">
        <v>41</v>
      </c>
      <c r="I2023" t="s">
        <v>48</v>
      </c>
      <c r="J2023" t="s">
        <v>27</v>
      </c>
      <c r="K2023">
        <v>4</v>
      </c>
      <c r="L2023" s="3">
        <f>Working_Data[[#This Row],[price2]]/Working_Data[[#This Row],[quantity]]</f>
        <v>198.29750000000001</v>
      </c>
      <c r="M2023" s="3">
        <v>793.19</v>
      </c>
      <c r="N2023" t="s">
        <v>35</v>
      </c>
      <c r="O2023">
        <v>32</v>
      </c>
      <c r="P2023" s="1">
        <v>45779</v>
      </c>
      <c r="Q2023">
        <v>133</v>
      </c>
      <c r="R2023" t="s">
        <v>29</v>
      </c>
      <c r="S2023">
        <v>1</v>
      </c>
      <c r="T2023" s="1">
        <v>45528</v>
      </c>
      <c r="U2023" t="s">
        <v>60</v>
      </c>
      <c r="V2023" t="str">
        <f>TEXT(WEEKDAY(Working_Data[[#This Row],[order_date]],1),"DDDD")</f>
        <v>Wednesday</v>
      </c>
      <c r="W2023" t="str">
        <f>TEXT(Working_Data[[#This Row],[order_date]],"mmmm")</f>
        <v>April</v>
      </c>
      <c r="X2023" s="7">
        <f>Working_Data[[#This Row],[last_order_date]]-Working_Data[[#This Row],[signup_date]]</f>
        <v>453</v>
      </c>
      <c r="Y2023" s="7">
        <f>IF(Working_Data[[#This Row],[churned]]="Active",1,0)</f>
        <v>1</v>
      </c>
      <c r="Z2023" s="7">
        <f>YEAR(Working_Data[[#This Row],[order_date]])</f>
        <v>2024</v>
      </c>
    </row>
    <row r="2024" spans="1:26" x14ac:dyDescent="0.25">
      <c r="A2024" t="s">
        <v>4098</v>
      </c>
      <c r="B2024" t="s">
        <v>21</v>
      </c>
      <c r="C2024" t="s">
        <v>39</v>
      </c>
      <c r="D2024" t="s">
        <v>77</v>
      </c>
      <c r="E2024" s="1">
        <v>45596</v>
      </c>
      <c r="F2024" t="s">
        <v>4099</v>
      </c>
      <c r="G2024" s="1">
        <v>45406</v>
      </c>
      <c r="H2024" t="s">
        <v>41</v>
      </c>
      <c r="I2024" t="s">
        <v>54</v>
      </c>
      <c r="J2024" t="s">
        <v>64</v>
      </c>
      <c r="K2024">
        <v>5</v>
      </c>
      <c r="L2024" s="3">
        <f>Working_Data[[#This Row],[price2]]/Working_Data[[#This Row],[quantity]]</f>
        <v>64.554000000000002</v>
      </c>
      <c r="M2024" s="3">
        <v>322.77</v>
      </c>
      <c r="N2024" t="s">
        <v>50</v>
      </c>
      <c r="O2024">
        <v>48</v>
      </c>
      <c r="P2024" s="1">
        <v>45717</v>
      </c>
      <c r="Q2024">
        <v>405</v>
      </c>
      <c r="R2024" t="s">
        <v>43</v>
      </c>
      <c r="S2024">
        <v>1</v>
      </c>
      <c r="T2024" s="1">
        <v>45653</v>
      </c>
      <c r="U2024" t="s">
        <v>36</v>
      </c>
      <c r="V2024" t="str">
        <f>TEXT(WEEKDAY(Working_Data[[#This Row],[order_date]],1),"DDDD")</f>
        <v>Wednesday</v>
      </c>
      <c r="W2024" t="str">
        <f>TEXT(Working_Data[[#This Row],[order_date]],"mmmm")</f>
        <v>April</v>
      </c>
      <c r="X2024" s="7">
        <f>Working_Data[[#This Row],[last_order_date]]-Working_Data[[#This Row],[signup_date]]</f>
        <v>121</v>
      </c>
      <c r="Y2024" s="7">
        <f>IF(Working_Data[[#This Row],[churned]]="Active",1,0)</f>
        <v>0</v>
      </c>
      <c r="Z2024" s="7">
        <f>YEAR(Working_Data[[#This Row],[order_date]])</f>
        <v>2024</v>
      </c>
    </row>
    <row r="2025" spans="1:26" x14ac:dyDescent="0.25">
      <c r="A2025" t="s">
        <v>4100</v>
      </c>
      <c r="B2025" t="s">
        <v>38</v>
      </c>
      <c r="C2025" t="s">
        <v>39</v>
      </c>
      <c r="D2025" t="s">
        <v>56</v>
      </c>
      <c r="E2025" s="1">
        <v>45497</v>
      </c>
      <c r="F2025" t="s">
        <v>4101</v>
      </c>
      <c r="G2025" s="1">
        <v>45407</v>
      </c>
      <c r="H2025" t="s">
        <v>25</v>
      </c>
      <c r="I2025" t="s">
        <v>42</v>
      </c>
      <c r="J2025" t="s">
        <v>67</v>
      </c>
      <c r="K2025">
        <v>2</v>
      </c>
      <c r="L2025" s="3">
        <f>Working_Data[[#This Row],[price2]]/Working_Data[[#This Row],[quantity]]</f>
        <v>627.66999999999996</v>
      </c>
      <c r="M2025" s="3">
        <v>1255.3399999999999</v>
      </c>
      <c r="N2025" t="s">
        <v>50</v>
      </c>
      <c r="O2025">
        <v>42</v>
      </c>
      <c r="P2025" s="1">
        <v>45620</v>
      </c>
      <c r="Q2025">
        <v>102</v>
      </c>
      <c r="R2025" t="s">
        <v>43</v>
      </c>
      <c r="S2025">
        <v>4</v>
      </c>
      <c r="T2025" s="1">
        <v>45843</v>
      </c>
      <c r="U2025" t="s">
        <v>30</v>
      </c>
      <c r="V2025" t="str">
        <f>TEXT(WEEKDAY(Working_Data[[#This Row],[order_date]],1),"DDDD")</f>
        <v>Thursday</v>
      </c>
      <c r="W2025" t="str">
        <f>TEXT(Working_Data[[#This Row],[order_date]],"mmmm")</f>
        <v>April</v>
      </c>
      <c r="X2025" s="7">
        <f>Working_Data[[#This Row],[last_order_date]]-Working_Data[[#This Row],[signup_date]]</f>
        <v>123</v>
      </c>
      <c r="Y2025" s="7">
        <f>IF(Working_Data[[#This Row],[churned]]="Active",1,0)</f>
        <v>0</v>
      </c>
      <c r="Z2025" s="7">
        <f>YEAR(Working_Data[[#This Row],[order_date]])</f>
        <v>2024</v>
      </c>
    </row>
    <row r="2026" spans="1:26" x14ac:dyDescent="0.25">
      <c r="A2026" t="s">
        <v>4102</v>
      </c>
      <c r="B2026" t="s">
        <v>21</v>
      </c>
      <c r="C2026" t="s">
        <v>82</v>
      </c>
      <c r="D2026" t="s">
        <v>56</v>
      </c>
      <c r="E2026" s="1">
        <v>45246</v>
      </c>
      <c r="F2026" t="s">
        <v>4103</v>
      </c>
      <c r="G2026" s="1">
        <v>45407</v>
      </c>
      <c r="H2026" t="s">
        <v>58</v>
      </c>
      <c r="I2026" t="s">
        <v>42</v>
      </c>
      <c r="J2026" t="s">
        <v>67</v>
      </c>
      <c r="K2026">
        <v>2</v>
      </c>
      <c r="L2026" s="3">
        <f>Working_Data[[#This Row],[price2]]/Working_Data[[#This Row],[quantity]]</f>
        <v>524.08500000000004</v>
      </c>
      <c r="M2026" s="3">
        <v>1048.17</v>
      </c>
      <c r="N2026" t="s">
        <v>35</v>
      </c>
      <c r="O2026">
        <v>9</v>
      </c>
      <c r="P2026" s="1">
        <v>45781</v>
      </c>
      <c r="Q2026">
        <v>407</v>
      </c>
      <c r="R2026" t="s">
        <v>29</v>
      </c>
      <c r="S2026">
        <v>3</v>
      </c>
      <c r="T2026" s="1">
        <v>45624</v>
      </c>
      <c r="U2026" t="s">
        <v>60</v>
      </c>
      <c r="V2026" t="str">
        <f>TEXT(WEEKDAY(Working_Data[[#This Row],[order_date]],1),"DDDD")</f>
        <v>Thursday</v>
      </c>
      <c r="W2026" t="str">
        <f>TEXT(Working_Data[[#This Row],[order_date]],"mmmm")</f>
        <v>April</v>
      </c>
      <c r="X2026" s="7">
        <f>Working_Data[[#This Row],[last_order_date]]-Working_Data[[#This Row],[signup_date]]</f>
        <v>535</v>
      </c>
      <c r="Y2026" s="7">
        <f>IF(Working_Data[[#This Row],[churned]]="Active",1,0)</f>
        <v>1</v>
      </c>
      <c r="Z2026" s="7">
        <f>YEAR(Working_Data[[#This Row],[order_date]])</f>
        <v>2024</v>
      </c>
    </row>
    <row r="2027" spans="1:26" x14ac:dyDescent="0.25">
      <c r="A2027" t="s">
        <v>4104</v>
      </c>
      <c r="B2027" t="s">
        <v>38</v>
      </c>
      <c r="C2027" t="s">
        <v>82</v>
      </c>
      <c r="D2027" t="s">
        <v>32</v>
      </c>
      <c r="E2027" s="1">
        <v>45329</v>
      </c>
      <c r="F2027" t="s">
        <v>4105</v>
      </c>
      <c r="G2027" s="1">
        <v>45407</v>
      </c>
      <c r="H2027" t="s">
        <v>47</v>
      </c>
      <c r="I2027" t="s">
        <v>63</v>
      </c>
      <c r="J2027" t="s">
        <v>67</v>
      </c>
      <c r="K2027">
        <v>5</v>
      </c>
      <c r="L2027" s="3">
        <f>Working_Data[[#This Row],[price2]]/Working_Data[[#This Row],[quantity]]</f>
        <v>263.04599999999999</v>
      </c>
      <c r="M2027" s="3">
        <v>1315.23</v>
      </c>
      <c r="N2027" t="s">
        <v>50</v>
      </c>
      <c r="O2027">
        <v>21</v>
      </c>
      <c r="P2027" s="1">
        <v>45742</v>
      </c>
      <c r="Q2027">
        <v>155</v>
      </c>
      <c r="R2027" t="s">
        <v>29</v>
      </c>
      <c r="S2027">
        <v>1</v>
      </c>
      <c r="T2027" s="1">
        <v>45650</v>
      </c>
      <c r="U2027" t="s">
        <v>60</v>
      </c>
      <c r="V2027" t="str">
        <f>TEXT(WEEKDAY(Working_Data[[#This Row],[order_date]],1),"DDDD")</f>
        <v>Thursday</v>
      </c>
      <c r="W2027" t="str">
        <f>TEXT(Working_Data[[#This Row],[order_date]],"mmmm")</f>
        <v>April</v>
      </c>
      <c r="X2027" s="7">
        <f>Working_Data[[#This Row],[last_order_date]]-Working_Data[[#This Row],[signup_date]]</f>
        <v>413</v>
      </c>
      <c r="Y2027" s="7">
        <f>IF(Working_Data[[#This Row],[churned]]="Active",1,0)</f>
        <v>1</v>
      </c>
      <c r="Z2027" s="7">
        <f>YEAR(Working_Data[[#This Row],[order_date]])</f>
        <v>2024</v>
      </c>
    </row>
    <row r="2028" spans="1:26" x14ac:dyDescent="0.25">
      <c r="A2028" t="s">
        <v>4106</v>
      </c>
      <c r="B2028" t="s">
        <v>45</v>
      </c>
      <c r="C2028" t="s">
        <v>82</v>
      </c>
      <c r="D2028" t="s">
        <v>32</v>
      </c>
      <c r="E2028" s="1">
        <v>45837</v>
      </c>
      <c r="F2028" t="s">
        <v>4107</v>
      </c>
      <c r="G2028" s="1">
        <v>45407</v>
      </c>
      <c r="H2028" t="s">
        <v>25</v>
      </c>
      <c r="I2028" t="s">
        <v>48</v>
      </c>
      <c r="J2028" t="s">
        <v>27</v>
      </c>
      <c r="K2028">
        <v>1</v>
      </c>
      <c r="L2028" s="3">
        <f>Working_Data[[#This Row],[price2]]/Working_Data[[#This Row],[quantity]]</f>
        <v>624.54999999999995</v>
      </c>
      <c r="M2028" s="3">
        <v>624.54999999999995</v>
      </c>
      <c r="N2028" t="s">
        <v>35</v>
      </c>
      <c r="O2028">
        <v>13</v>
      </c>
      <c r="P2028" s="1">
        <v>45676</v>
      </c>
      <c r="Q2028">
        <v>214</v>
      </c>
      <c r="R2028" t="s">
        <v>29</v>
      </c>
      <c r="S2028">
        <v>5</v>
      </c>
      <c r="T2028" s="1">
        <v>45591</v>
      </c>
      <c r="U2028" t="s">
        <v>30</v>
      </c>
      <c r="V2028" t="str">
        <f>TEXT(WEEKDAY(Working_Data[[#This Row],[order_date]],1),"DDDD")</f>
        <v>Thursday</v>
      </c>
      <c r="W2028" t="str">
        <f>TEXT(Working_Data[[#This Row],[order_date]],"mmmm")</f>
        <v>April</v>
      </c>
      <c r="X2028" s="7">
        <f>Working_Data[[#This Row],[last_order_date]]-Working_Data[[#This Row],[signup_date]]</f>
        <v>-161</v>
      </c>
      <c r="Y2028" s="7">
        <f>IF(Working_Data[[#This Row],[churned]]="Active",1,0)</f>
        <v>1</v>
      </c>
      <c r="Z2028" s="7">
        <f>YEAR(Working_Data[[#This Row],[order_date]])</f>
        <v>2024</v>
      </c>
    </row>
    <row r="2029" spans="1:26" x14ac:dyDescent="0.25">
      <c r="A2029" t="s">
        <v>4108</v>
      </c>
      <c r="B2029" t="s">
        <v>38</v>
      </c>
      <c r="C2029" t="s">
        <v>82</v>
      </c>
      <c r="D2029" t="s">
        <v>56</v>
      </c>
      <c r="E2029" s="1">
        <v>45808</v>
      </c>
      <c r="F2029" t="s">
        <v>4109</v>
      </c>
      <c r="G2029" s="1">
        <v>45407</v>
      </c>
      <c r="H2029" t="s">
        <v>47</v>
      </c>
      <c r="I2029" t="s">
        <v>48</v>
      </c>
      <c r="J2029" t="s">
        <v>67</v>
      </c>
      <c r="K2029">
        <v>2</v>
      </c>
      <c r="L2029" s="3">
        <f>Working_Data[[#This Row],[price2]]/Working_Data[[#This Row],[quantity]]</f>
        <v>375.625</v>
      </c>
      <c r="M2029" s="3">
        <v>751.25</v>
      </c>
      <c r="N2029" t="s">
        <v>50</v>
      </c>
      <c r="O2029">
        <v>1</v>
      </c>
      <c r="P2029" s="1">
        <v>45860</v>
      </c>
      <c r="Q2029">
        <v>77</v>
      </c>
      <c r="R2029" t="s">
        <v>43</v>
      </c>
      <c r="S2029">
        <v>5</v>
      </c>
      <c r="T2029" s="1">
        <v>45624</v>
      </c>
      <c r="U2029" t="s">
        <v>60</v>
      </c>
      <c r="V2029" t="str">
        <f>TEXT(WEEKDAY(Working_Data[[#This Row],[order_date]],1),"DDDD")</f>
        <v>Thursday</v>
      </c>
      <c r="W2029" t="str">
        <f>TEXT(Working_Data[[#This Row],[order_date]],"mmmm")</f>
        <v>April</v>
      </c>
      <c r="X2029" s="7">
        <f>Working_Data[[#This Row],[last_order_date]]-Working_Data[[#This Row],[signup_date]]</f>
        <v>52</v>
      </c>
      <c r="Y2029" s="7">
        <f>IF(Working_Data[[#This Row],[churned]]="Active",1,0)</f>
        <v>0</v>
      </c>
      <c r="Z2029" s="7">
        <f>YEAR(Working_Data[[#This Row],[order_date]])</f>
        <v>2024</v>
      </c>
    </row>
    <row r="2030" spans="1:26" x14ac:dyDescent="0.25">
      <c r="A2030" t="s">
        <v>4110</v>
      </c>
      <c r="B2030" t="s">
        <v>21</v>
      </c>
      <c r="C2030" t="s">
        <v>82</v>
      </c>
      <c r="D2030" t="s">
        <v>56</v>
      </c>
      <c r="E2030" s="1">
        <v>45198</v>
      </c>
      <c r="F2030" t="s">
        <v>4111</v>
      </c>
      <c r="G2030" s="1">
        <v>45407</v>
      </c>
      <c r="H2030" t="s">
        <v>41</v>
      </c>
      <c r="I2030" t="s">
        <v>42</v>
      </c>
      <c r="J2030" t="s">
        <v>64</v>
      </c>
      <c r="K2030">
        <v>3</v>
      </c>
      <c r="L2030" s="3">
        <f>Working_Data[[#This Row],[price2]]/Working_Data[[#This Row],[quantity]]</f>
        <v>242.33</v>
      </c>
      <c r="M2030" s="3">
        <v>726.99</v>
      </c>
      <c r="N2030" t="s">
        <v>35</v>
      </c>
      <c r="O2030">
        <v>28</v>
      </c>
      <c r="P2030" s="1">
        <v>45544</v>
      </c>
      <c r="Q2030">
        <v>192</v>
      </c>
      <c r="R2030" t="s">
        <v>43</v>
      </c>
      <c r="S2030">
        <v>3</v>
      </c>
      <c r="T2030" s="1">
        <v>45546</v>
      </c>
      <c r="U2030" t="s">
        <v>60</v>
      </c>
      <c r="V2030" t="str">
        <f>TEXT(WEEKDAY(Working_Data[[#This Row],[order_date]],1),"DDDD")</f>
        <v>Thursday</v>
      </c>
      <c r="W2030" t="str">
        <f>TEXT(Working_Data[[#This Row],[order_date]],"mmmm")</f>
        <v>April</v>
      </c>
      <c r="X2030" s="7">
        <f>Working_Data[[#This Row],[last_order_date]]-Working_Data[[#This Row],[signup_date]]</f>
        <v>346</v>
      </c>
      <c r="Y2030" s="7">
        <f>IF(Working_Data[[#This Row],[churned]]="Active",1,0)</f>
        <v>0</v>
      </c>
      <c r="Z2030" s="7">
        <f>YEAR(Working_Data[[#This Row],[order_date]])</f>
        <v>2024</v>
      </c>
    </row>
    <row r="2031" spans="1:26" x14ac:dyDescent="0.25">
      <c r="A2031" t="s">
        <v>4112</v>
      </c>
      <c r="B2031" t="s">
        <v>21</v>
      </c>
      <c r="C2031" t="s">
        <v>39</v>
      </c>
      <c r="D2031" t="s">
        <v>77</v>
      </c>
      <c r="E2031" s="1">
        <v>45423</v>
      </c>
      <c r="F2031" t="s">
        <v>4113</v>
      </c>
      <c r="G2031" s="1">
        <v>45407</v>
      </c>
      <c r="H2031" t="s">
        <v>58</v>
      </c>
      <c r="I2031" t="s">
        <v>42</v>
      </c>
      <c r="J2031" t="s">
        <v>27</v>
      </c>
      <c r="K2031">
        <v>1</v>
      </c>
      <c r="L2031" s="3">
        <f>Working_Data[[#This Row],[price2]]/Working_Data[[#This Row],[quantity]]</f>
        <v>654.82000000000005</v>
      </c>
      <c r="M2031" s="3">
        <v>654.82000000000005</v>
      </c>
      <c r="N2031" t="s">
        <v>28</v>
      </c>
      <c r="O2031">
        <v>47</v>
      </c>
      <c r="P2031" s="1">
        <v>45829</v>
      </c>
      <c r="Q2031">
        <v>177</v>
      </c>
      <c r="R2031" t="s">
        <v>29</v>
      </c>
      <c r="S2031">
        <v>1</v>
      </c>
      <c r="T2031" s="1">
        <v>45361</v>
      </c>
      <c r="U2031" t="s">
        <v>36</v>
      </c>
      <c r="V2031" t="str">
        <f>TEXT(WEEKDAY(Working_Data[[#This Row],[order_date]],1),"DDDD")</f>
        <v>Thursday</v>
      </c>
      <c r="W2031" t="str">
        <f>TEXT(Working_Data[[#This Row],[order_date]],"mmmm")</f>
        <v>April</v>
      </c>
      <c r="X2031" s="7">
        <f>Working_Data[[#This Row],[last_order_date]]-Working_Data[[#This Row],[signup_date]]</f>
        <v>406</v>
      </c>
      <c r="Y2031" s="7">
        <f>IF(Working_Data[[#This Row],[churned]]="Active",1,0)</f>
        <v>1</v>
      </c>
      <c r="Z2031" s="7">
        <f>YEAR(Working_Data[[#This Row],[order_date]])</f>
        <v>2024</v>
      </c>
    </row>
    <row r="2032" spans="1:26" x14ac:dyDescent="0.25">
      <c r="A2032" t="s">
        <v>4114</v>
      </c>
      <c r="B2032" t="s">
        <v>21</v>
      </c>
      <c r="C2032" t="s">
        <v>22</v>
      </c>
      <c r="D2032" t="s">
        <v>23</v>
      </c>
      <c r="E2032" s="1">
        <v>45487</v>
      </c>
      <c r="F2032" t="s">
        <v>4115</v>
      </c>
      <c r="G2032" s="1">
        <v>45407</v>
      </c>
      <c r="H2032" t="s">
        <v>41</v>
      </c>
      <c r="I2032" t="s">
        <v>63</v>
      </c>
      <c r="J2032" t="s">
        <v>49</v>
      </c>
      <c r="K2032">
        <v>3</v>
      </c>
      <c r="L2032" s="3">
        <f>Working_Data[[#This Row],[price2]]/Working_Data[[#This Row],[quantity]]</f>
        <v>113.92666666666666</v>
      </c>
      <c r="M2032" s="3">
        <v>341.78</v>
      </c>
      <c r="N2032" t="s">
        <v>28</v>
      </c>
      <c r="O2032">
        <v>19</v>
      </c>
      <c r="P2032" s="1">
        <v>45546</v>
      </c>
      <c r="Q2032">
        <v>3</v>
      </c>
      <c r="R2032" t="s">
        <v>43</v>
      </c>
      <c r="S2032">
        <v>2</v>
      </c>
      <c r="T2032" s="1">
        <v>45793</v>
      </c>
      <c r="U2032" t="s">
        <v>36</v>
      </c>
      <c r="V2032" t="str">
        <f>TEXT(WEEKDAY(Working_Data[[#This Row],[order_date]],1),"DDDD")</f>
        <v>Thursday</v>
      </c>
      <c r="W2032" t="str">
        <f>TEXT(Working_Data[[#This Row],[order_date]],"mmmm")</f>
        <v>April</v>
      </c>
      <c r="X2032" s="7">
        <f>Working_Data[[#This Row],[last_order_date]]-Working_Data[[#This Row],[signup_date]]</f>
        <v>59</v>
      </c>
      <c r="Y2032" s="7">
        <f>IF(Working_Data[[#This Row],[churned]]="Active",1,0)</f>
        <v>0</v>
      </c>
      <c r="Z2032" s="7">
        <f>YEAR(Working_Data[[#This Row],[order_date]])</f>
        <v>2024</v>
      </c>
    </row>
    <row r="2033" spans="1:26" x14ac:dyDescent="0.25">
      <c r="A2033" t="s">
        <v>4116</v>
      </c>
      <c r="B2033" t="s">
        <v>45</v>
      </c>
      <c r="C2033" t="s">
        <v>82</v>
      </c>
      <c r="D2033" t="s">
        <v>23</v>
      </c>
      <c r="E2033" s="1">
        <v>45514</v>
      </c>
      <c r="F2033" t="s">
        <v>4117</v>
      </c>
      <c r="G2033" s="1">
        <v>45407</v>
      </c>
      <c r="H2033" t="s">
        <v>41</v>
      </c>
      <c r="I2033" t="s">
        <v>54</v>
      </c>
      <c r="J2033" t="s">
        <v>27</v>
      </c>
      <c r="K2033">
        <v>2</v>
      </c>
      <c r="L2033" s="3">
        <f>Working_Data[[#This Row],[price2]]/Working_Data[[#This Row],[quantity]]</f>
        <v>613.15499999999997</v>
      </c>
      <c r="M2033" s="3">
        <v>1226.31</v>
      </c>
      <c r="N2033" t="s">
        <v>50</v>
      </c>
      <c r="O2033">
        <v>13</v>
      </c>
      <c r="P2033" s="1">
        <v>45546</v>
      </c>
      <c r="Q2033">
        <v>272</v>
      </c>
      <c r="R2033" t="s">
        <v>43</v>
      </c>
      <c r="S2033">
        <v>4</v>
      </c>
      <c r="T2033" s="1">
        <v>45851</v>
      </c>
      <c r="U2033" t="s">
        <v>36</v>
      </c>
      <c r="V2033" t="str">
        <f>TEXT(WEEKDAY(Working_Data[[#This Row],[order_date]],1),"DDDD")</f>
        <v>Thursday</v>
      </c>
      <c r="W2033" t="str">
        <f>TEXT(Working_Data[[#This Row],[order_date]],"mmmm")</f>
        <v>April</v>
      </c>
      <c r="X2033" s="7">
        <f>Working_Data[[#This Row],[last_order_date]]-Working_Data[[#This Row],[signup_date]]</f>
        <v>32</v>
      </c>
      <c r="Y2033" s="7">
        <f>IF(Working_Data[[#This Row],[churned]]="Active",1,0)</f>
        <v>0</v>
      </c>
      <c r="Z2033" s="7">
        <f>YEAR(Working_Data[[#This Row],[order_date]])</f>
        <v>2024</v>
      </c>
    </row>
    <row r="2034" spans="1:26" x14ac:dyDescent="0.25">
      <c r="A2034" t="s">
        <v>4118</v>
      </c>
      <c r="B2034" t="s">
        <v>45</v>
      </c>
      <c r="C2034" t="s">
        <v>22</v>
      </c>
      <c r="D2034" t="s">
        <v>23</v>
      </c>
      <c r="E2034" s="1">
        <v>45367</v>
      </c>
      <c r="F2034" t="s">
        <v>4119</v>
      </c>
      <c r="G2034" s="1">
        <v>45407</v>
      </c>
      <c r="H2034" t="s">
        <v>41</v>
      </c>
      <c r="I2034" t="s">
        <v>26</v>
      </c>
      <c r="J2034" t="s">
        <v>67</v>
      </c>
      <c r="K2034">
        <v>5</v>
      </c>
      <c r="L2034" s="3">
        <f>Working_Data[[#This Row],[price2]]/Working_Data[[#This Row],[quantity]]</f>
        <v>93.39</v>
      </c>
      <c r="M2034" s="3">
        <v>466.95</v>
      </c>
      <c r="N2034" t="s">
        <v>50</v>
      </c>
      <c r="O2034">
        <v>15</v>
      </c>
      <c r="P2034" s="1">
        <v>45936</v>
      </c>
      <c r="Q2034">
        <v>436</v>
      </c>
      <c r="R2034" t="s">
        <v>43</v>
      </c>
      <c r="S2034">
        <v>3</v>
      </c>
      <c r="T2034" s="1">
        <v>45822</v>
      </c>
      <c r="U2034" t="s">
        <v>36</v>
      </c>
      <c r="V2034" t="str">
        <f>TEXT(WEEKDAY(Working_Data[[#This Row],[order_date]],1),"DDDD")</f>
        <v>Thursday</v>
      </c>
      <c r="W2034" t="str">
        <f>TEXT(Working_Data[[#This Row],[order_date]],"mmmm")</f>
        <v>April</v>
      </c>
      <c r="X2034" s="7">
        <f>Working_Data[[#This Row],[last_order_date]]-Working_Data[[#This Row],[signup_date]]</f>
        <v>569</v>
      </c>
      <c r="Y2034" s="7">
        <f>IF(Working_Data[[#This Row],[churned]]="Active",1,0)</f>
        <v>0</v>
      </c>
      <c r="Z2034" s="7">
        <f>YEAR(Working_Data[[#This Row],[order_date]])</f>
        <v>2024</v>
      </c>
    </row>
    <row r="2035" spans="1:26" x14ac:dyDescent="0.25">
      <c r="A2035" t="s">
        <v>4120</v>
      </c>
      <c r="B2035" t="s">
        <v>45</v>
      </c>
      <c r="C2035" t="s">
        <v>22</v>
      </c>
      <c r="D2035" t="s">
        <v>56</v>
      </c>
      <c r="E2035" s="1">
        <v>45295</v>
      </c>
      <c r="F2035" t="s">
        <v>4121</v>
      </c>
      <c r="G2035" s="1">
        <v>45408</v>
      </c>
      <c r="H2035" t="s">
        <v>25</v>
      </c>
      <c r="I2035" t="s">
        <v>42</v>
      </c>
      <c r="J2035" t="s">
        <v>59</v>
      </c>
      <c r="K2035">
        <v>1</v>
      </c>
      <c r="L2035" s="3">
        <f>Working_Data[[#This Row],[price2]]/Working_Data[[#This Row],[quantity]]</f>
        <v>1098.54</v>
      </c>
      <c r="M2035" s="3">
        <v>1098.54</v>
      </c>
      <c r="N2035" t="s">
        <v>35</v>
      </c>
      <c r="O2035">
        <v>13</v>
      </c>
      <c r="P2035" s="1">
        <v>45783</v>
      </c>
      <c r="Q2035">
        <v>15</v>
      </c>
      <c r="R2035" t="s">
        <v>29</v>
      </c>
      <c r="S2035">
        <v>4</v>
      </c>
      <c r="T2035" s="1">
        <v>45643</v>
      </c>
      <c r="U2035" t="s">
        <v>36</v>
      </c>
      <c r="V2035" t="str">
        <f>TEXT(WEEKDAY(Working_Data[[#This Row],[order_date]],1),"DDDD")</f>
        <v>Friday</v>
      </c>
      <c r="W2035" t="str">
        <f>TEXT(Working_Data[[#This Row],[order_date]],"mmmm")</f>
        <v>April</v>
      </c>
      <c r="X2035" s="7">
        <f>Working_Data[[#This Row],[last_order_date]]-Working_Data[[#This Row],[signup_date]]</f>
        <v>488</v>
      </c>
      <c r="Y2035" s="7">
        <f>IF(Working_Data[[#This Row],[churned]]="Active",1,0)</f>
        <v>1</v>
      </c>
      <c r="Z2035" s="7">
        <f>YEAR(Working_Data[[#This Row],[order_date]])</f>
        <v>2024</v>
      </c>
    </row>
    <row r="2036" spans="1:26" x14ac:dyDescent="0.25">
      <c r="A2036" t="s">
        <v>4122</v>
      </c>
      <c r="B2036" t="s">
        <v>45</v>
      </c>
      <c r="C2036" t="s">
        <v>22</v>
      </c>
      <c r="D2036" t="s">
        <v>52</v>
      </c>
      <c r="E2036" s="1">
        <v>45508</v>
      </c>
      <c r="F2036" t="s">
        <v>4123</v>
      </c>
      <c r="G2036" s="1">
        <v>45408</v>
      </c>
      <c r="H2036" t="s">
        <v>34</v>
      </c>
      <c r="I2036" t="s">
        <v>48</v>
      </c>
      <c r="J2036" t="s">
        <v>27</v>
      </c>
      <c r="K2036">
        <v>4</v>
      </c>
      <c r="L2036" s="3">
        <f>Working_Data[[#This Row],[price2]]/Working_Data[[#This Row],[quantity]]</f>
        <v>71.397499999999994</v>
      </c>
      <c r="M2036" s="3">
        <v>285.58999999999997</v>
      </c>
      <c r="N2036" t="s">
        <v>28</v>
      </c>
      <c r="O2036">
        <v>45</v>
      </c>
      <c r="P2036" s="1">
        <v>45650</v>
      </c>
      <c r="Q2036">
        <v>263</v>
      </c>
      <c r="R2036" t="s">
        <v>43</v>
      </c>
      <c r="S2036">
        <v>4</v>
      </c>
      <c r="T2036" s="1">
        <v>45331</v>
      </c>
      <c r="U2036" t="s">
        <v>36</v>
      </c>
      <c r="V2036" t="str">
        <f>TEXT(WEEKDAY(Working_Data[[#This Row],[order_date]],1),"DDDD")</f>
        <v>Friday</v>
      </c>
      <c r="W2036" t="str">
        <f>TEXT(Working_Data[[#This Row],[order_date]],"mmmm")</f>
        <v>April</v>
      </c>
      <c r="X2036" s="7">
        <f>Working_Data[[#This Row],[last_order_date]]-Working_Data[[#This Row],[signup_date]]</f>
        <v>142</v>
      </c>
      <c r="Y2036" s="7">
        <f>IF(Working_Data[[#This Row],[churned]]="Active",1,0)</f>
        <v>0</v>
      </c>
      <c r="Z2036" s="7">
        <f>YEAR(Working_Data[[#This Row],[order_date]])</f>
        <v>2024</v>
      </c>
    </row>
    <row r="2037" spans="1:26" x14ac:dyDescent="0.25">
      <c r="A2037" t="s">
        <v>4124</v>
      </c>
      <c r="B2037" t="s">
        <v>38</v>
      </c>
      <c r="C2037" t="s">
        <v>82</v>
      </c>
      <c r="D2037" t="s">
        <v>52</v>
      </c>
      <c r="E2037" s="1">
        <v>45429</v>
      </c>
      <c r="F2037" t="s">
        <v>4125</v>
      </c>
      <c r="G2037" s="1">
        <v>45408</v>
      </c>
      <c r="H2037" t="s">
        <v>58</v>
      </c>
      <c r="I2037" t="s">
        <v>54</v>
      </c>
      <c r="J2037" t="s">
        <v>67</v>
      </c>
      <c r="K2037">
        <v>2</v>
      </c>
      <c r="L2037" s="3">
        <f>Working_Data[[#This Row],[price2]]/Working_Data[[#This Row],[quantity]]</f>
        <v>641.79</v>
      </c>
      <c r="M2037" s="3">
        <v>1283.58</v>
      </c>
      <c r="N2037" t="s">
        <v>35</v>
      </c>
      <c r="O2037">
        <v>49</v>
      </c>
      <c r="P2037" s="1">
        <v>45678</v>
      </c>
      <c r="Q2037">
        <v>375</v>
      </c>
      <c r="R2037" t="s">
        <v>43</v>
      </c>
      <c r="S2037">
        <v>1</v>
      </c>
      <c r="T2037" s="1">
        <v>45644</v>
      </c>
      <c r="U2037" t="s">
        <v>60</v>
      </c>
      <c r="V2037" t="str">
        <f>TEXT(WEEKDAY(Working_Data[[#This Row],[order_date]],1),"DDDD")</f>
        <v>Friday</v>
      </c>
      <c r="W2037" t="str">
        <f>TEXT(Working_Data[[#This Row],[order_date]],"mmmm")</f>
        <v>April</v>
      </c>
      <c r="X2037" s="7">
        <f>Working_Data[[#This Row],[last_order_date]]-Working_Data[[#This Row],[signup_date]]</f>
        <v>249</v>
      </c>
      <c r="Y2037" s="7">
        <f>IF(Working_Data[[#This Row],[churned]]="Active",1,0)</f>
        <v>0</v>
      </c>
      <c r="Z2037" s="7">
        <f>YEAR(Working_Data[[#This Row],[order_date]])</f>
        <v>2024</v>
      </c>
    </row>
    <row r="2038" spans="1:26" x14ac:dyDescent="0.25">
      <c r="A2038" t="s">
        <v>4126</v>
      </c>
      <c r="B2038" t="s">
        <v>45</v>
      </c>
      <c r="C2038" t="s">
        <v>82</v>
      </c>
      <c r="D2038" t="s">
        <v>32</v>
      </c>
      <c r="E2038" s="1">
        <v>45445</v>
      </c>
      <c r="F2038" t="s">
        <v>4127</v>
      </c>
      <c r="G2038" s="1">
        <v>45408</v>
      </c>
      <c r="H2038" t="s">
        <v>47</v>
      </c>
      <c r="I2038" t="s">
        <v>42</v>
      </c>
      <c r="J2038" t="s">
        <v>64</v>
      </c>
      <c r="K2038">
        <v>1</v>
      </c>
      <c r="L2038" s="3">
        <f>Working_Data[[#This Row],[price2]]/Working_Data[[#This Row],[quantity]]</f>
        <v>240.55</v>
      </c>
      <c r="M2038" s="3">
        <v>240.55</v>
      </c>
      <c r="N2038" t="s">
        <v>35</v>
      </c>
      <c r="O2038">
        <v>47</v>
      </c>
      <c r="P2038" s="1">
        <v>45853</v>
      </c>
      <c r="Q2038">
        <v>412</v>
      </c>
      <c r="R2038" t="s">
        <v>43</v>
      </c>
      <c r="S2038">
        <v>5</v>
      </c>
      <c r="T2038" s="1">
        <v>45844</v>
      </c>
      <c r="U2038" t="s">
        <v>30</v>
      </c>
      <c r="V2038" t="str">
        <f>TEXT(WEEKDAY(Working_Data[[#This Row],[order_date]],1),"DDDD")</f>
        <v>Friday</v>
      </c>
      <c r="W2038" t="str">
        <f>TEXT(Working_Data[[#This Row],[order_date]],"mmmm")</f>
        <v>April</v>
      </c>
      <c r="X2038" s="7">
        <f>Working_Data[[#This Row],[last_order_date]]-Working_Data[[#This Row],[signup_date]]</f>
        <v>408</v>
      </c>
      <c r="Y2038" s="7">
        <f>IF(Working_Data[[#This Row],[churned]]="Active",1,0)</f>
        <v>0</v>
      </c>
      <c r="Z2038" s="7">
        <f>YEAR(Working_Data[[#This Row],[order_date]])</f>
        <v>2024</v>
      </c>
    </row>
    <row r="2039" spans="1:26" x14ac:dyDescent="0.25">
      <c r="A2039" t="s">
        <v>4128</v>
      </c>
      <c r="B2039" t="s">
        <v>38</v>
      </c>
      <c r="C2039" t="s">
        <v>22</v>
      </c>
      <c r="D2039" t="s">
        <v>56</v>
      </c>
      <c r="E2039" s="1">
        <v>45527</v>
      </c>
      <c r="F2039" t="s">
        <v>4129</v>
      </c>
      <c r="G2039" s="1">
        <v>45408</v>
      </c>
      <c r="H2039" t="s">
        <v>47</v>
      </c>
      <c r="I2039" t="s">
        <v>54</v>
      </c>
      <c r="J2039" t="s">
        <v>59</v>
      </c>
      <c r="K2039">
        <v>5</v>
      </c>
      <c r="L2039" s="3">
        <f>Working_Data[[#This Row],[price2]]/Working_Data[[#This Row],[quantity]]</f>
        <v>96.234000000000009</v>
      </c>
      <c r="M2039" s="3">
        <v>481.17</v>
      </c>
      <c r="N2039" t="s">
        <v>50</v>
      </c>
      <c r="O2039">
        <v>48</v>
      </c>
      <c r="P2039" s="1">
        <v>45691</v>
      </c>
      <c r="Q2039">
        <v>391</v>
      </c>
      <c r="R2039" t="s">
        <v>43</v>
      </c>
      <c r="S2039">
        <v>4</v>
      </c>
      <c r="T2039" s="1">
        <v>45578</v>
      </c>
      <c r="U2039" t="s">
        <v>30</v>
      </c>
      <c r="V2039" t="str">
        <f>TEXT(WEEKDAY(Working_Data[[#This Row],[order_date]],1),"DDDD")</f>
        <v>Friday</v>
      </c>
      <c r="W2039" t="str">
        <f>TEXT(Working_Data[[#This Row],[order_date]],"mmmm")</f>
        <v>April</v>
      </c>
      <c r="X2039" s="7">
        <f>Working_Data[[#This Row],[last_order_date]]-Working_Data[[#This Row],[signup_date]]</f>
        <v>164</v>
      </c>
      <c r="Y2039" s="7">
        <f>IF(Working_Data[[#This Row],[churned]]="Active",1,0)</f>
        <v>0</v>
      </c>
      <c r="Z2039" s="7">
        <f>YEAR(Working_Data[[#This Row],[order_date]])</f>
        <v>2024</v>
      </c>
    </row>
    <row r="2040" spans="1:26" x14ac:dyDescent="0.25">
      <c r="A2040" t="s">
        <v>4130</v>
      </c>
      <c r="B2040" t="s">
        <v>38</v>
      </c>
      <c r="C2040" t="s">
        <v>22</v>
      </c>
      <c r="D2040" t="s">
        <v>56</v>
      </c>
      <c r="E2040" s="1">
        <v>45705</v>
      </c>
      <c r="F2040" t="s">
        <v>4131</v>
      </c>
      <c r="G2040" s="1">
        <v>45408</v>
      </c>
      <c r="H2040" t="s">
        <v>34</v>
      </c>
      <c r="I2040" t="s">
        <v>63</v>
      </c>
      <c r="J2040" t="s">
        <v>67</v>
      </c>
      <c r="K2040">
        <v>3</v>
      </c>
      <c r="L2040" s="3">
        <f>Working_Data[[#This Row],[price2]]/Working_Data[[#This Row],[quantity]]</f>
        <v>462.44666666666666</v>
      </c>
      <c r="M2040" s="3">
        <v>1387.34</v>
      </c>
      <c r="N2040" t="s">
        <v>50</v>
      </c>
      <c r="O2040">
        <v>40</v>
      </c>
      <c r="P2040" s="1">
        <v>45564</v>
      </c>
      <c r="Q2040">
        <v>51</v>
      </c>
      <c r="R2040" t="s">
        <v>29</v>
      </c>
      <c r="S2040">
        <v>4</v>
      </c>
      <c r="T2040" s="1">
        <v>45746</v>
      </c>
      <c r="U2040" t="s">
        <v>30</v>
      </c>
      <c r="V2040" t="str">
        <f>TEXT(WEEKDAY(Working_Data[[#This Row],[order_date]],1),"DDDD")</f>
        <v>Friday</v>
      </c>
      <c r="W2040" t="str">
        <f>TEXT(Working_Data[[#This Row],[order_date]],"mmmm")</f>
        <v>April</v>
      </c>
      <c r="X2040" s="7">
        <f>Working_Data[[#This Row],[last_order_date]]-Working_Data[[#This Row],[signup_date]]</f>
        <v>-141</v>
      </c>
      <c r="Y2040" s="7">
        <f>IF(Working_Data[[#This Row],[churned]]="Active",1,0)</f>
        <v>1</v>
      </c>
      <c r="Z2040" s="7">
        <f>YEAR(Working_Data[[#This Row],[order_date]])</f>
        <v>2024</v>
      </c>
    </row>
    <row r="2041" spans="1:26" x14ac:dyDescent="0.25">
      <c r="A2041" t="s">
        <v>4132</v>
      </c>
      <c r="B2041" t="s">
        <v>38</v>
      </c>
      <c r="C2041" t="s">
        <v>82</v>
      </c>
      <c r="D2041" t="s">
        <v>32</v>
      </c>
      <c r="E2041" s="1">
        <v>45217</v>
      </c>
      <c r="F2041" t="s">
        <v>4133</v>
      </c>
      <c r="G2041" s="1">
        <v>45408</v>
      </c>
      <c r="H2041" t="s">
        <v>58</v>
      </c>
      <c r="I2041" t="s">
        <v>26</v>
      </c>
      <c r="J2041" t="s">
        <v>64</v>
      </c>
      <c r="K2041">
        <v>3</v>
      </c>
      <c r="L2041" s="3">
        <f>Working_Data[[#This Row],[price2]]/Working_Data[[#This Row],[quantity]]</f>
        <v>337.26</v>
      </c>
      <c r="M2041" s="3">
        <v>1011.78</v>
      </c>
      <c r="N2041" t="s">
        <v>35</v>
      </c>
      <c r="O2041">
        <v>25</v>
      </c>
      <c r="P2041" s="1">
        <v>45361</v>
      </c>
      <c r="Q2041">
        <v>39</v>
      </c>
      <c r="R2041" t="s">
        <v>43</v>
      </c>
      <c r="S2041">
        <v>4</v>
      </c>
      <c r="T2041" s="1">
        <v>45664</v>
      </c>
      <c r="U2041" t="s">
        <v>36</v>
      </c>
      <c r="V2041" t="str">
        <f>TEXT(WEEKDAY(Working_Data[[#This Row],[order_date]],1),"DDDD")</f>
        <v>Friday</v>
      </c>
      <c r="W2041" t="str">
        <f>TEXT(Working_Data[[#This Row],[order_date]],"mmmm")</f>
        <v>April</v>
      </c>
      <c r="X2041" s="7">
        <f>Working_Data[[#This Row],[last_order_date]]-Working_Data[[#This Row],[signup_date]]</f>
        <v>144</v>
      </c>
      <c r="Y2041" s="7">
        <f>IF(Working_Data[[#This Row],[churned]]="Active",1,0)</f>
        <v>0</v>
      </c>
      <c r="Z2041" s="7">
        <f>YEAR(Working_Data[[#This Row],[order_date]])</f>
        <v>2024</v>
      </c>
    </row>
    <row r="2042" spans="1:26" x14ac:dyDescent="0.25">
      <c r="A2042" t="s">
        <v>4134</v>
      </c>
      <c r="B2042" t="s">
        <v>45</v>
      </c>
      <c r="C2042" t="s">
        <v>39</v>
      </c>
      <c r="D2042" t="s">
        <v>56</v>
      </c>
      <c r="E2042" s="1">
        <v>45344</v>
      </c>
      <c r="F2042" t="s">
        <v>4135</v>
      </c>
      <c r="G2042" s="1">
        <v>45408</v>
      </c>
      <c r="H2042" t="s">
        <v>41</v>
      </c>
      <c r="I2042" t="s">
        <v>54</v>
      </c>
      <c r="J2042" t="s">
        <v>49</v>
      </c>
      <c r="K2042">
        <v>2</v>
      </c>
      <c r="L2042" s="3">
        <f>Working_Data[[#This Row],[price2]]/Working_Data[[#This Row],[quantity]]</f>
        <v>681.57500000000005</v>
      </c>
      <c r="M2042" s="3">
        <v>1363.15</v>
      </c>
      <c r="N2042" t="s">
        <v>28</v>
      </c>
      <c r="O2042">
        <v>32</v>
      </c>
      <c r="P2042" s="1">
        <v>45809</v>
      </c>
      <c r="Q2042">
        <v>471</v>
      </c>
      <c r="R2042" t="s">
        <v>43</v>
      </c>
      <c r="S2042">
        <v>2</v>
      </c>
      <c r="T2042" s="1">
        <v>45483</v>
      </c>
      <c r="U2042" t="s">
        <v>60</v>
      </c>
      <c r="V2042" t="str">
        <f>TEXT(WEEKDAY(Working_Data[[#This Row],[order_date]],1),"DDDD")</f>
        <v>Friday</v>
      </c>
      <c r="W2042" t="str">
        <f>TEXT(Working_Data[[#This Row],[order_date]],"mmmm")</f>
        <v>April</v>
      </c>
      <c r="X2042" s="7">
        <f>Working_Data[[#This Row],[last_order_date]]-Working_Data[[#This Row],[signup_date]]</f>
        <v>465</v>
      </c>
      <c r="Y2042" s="7">
        <f>IF(Working_Data[[#This Row],[churned]]="Active",1,0)</f>
        <v>0</v>
      </c>
      <c r="Z2042" s="7">
        <f>YEAR(Working_Data[[#This Row],[order_date]])</f>
        <v>2024</v>
      </c>
    </row>
    <row r="2043" spans="1:26" x14ac:dyDescent="0.25">
      <c r="A2043" t="s">
        <v>4136</v>
      </c>
      <c r="B2043" t="s">
        <v>21</v>
      </c>
      <c r="C2043" t="s">
        <v>82</v>
      </c>
      <c r="D2043" t="s">
        <v>56</v>
      </c>
      <c r="E2043" s="1">
        <v>45462</v>
      </c>
      <c r="F2043" t="s">
        <v>4137</v>
      </c>
      <c r="G2043" s="1">
        <v>45408</v>
      </c>
      <c r="H2043" t="s">
        <v>41</v>
      </c>
      <c r="I2043" t="s">
        <v>63</v>
      </c>
      <c r="J2043" t="s">
        <v>27</v>
      </c>
      <c r="K2043">
        <v>3</v>
      </c>
      <c r="L2043" s="3">
        <f>Working_Data[[#This Row],[price2]]/Working_Data[[#This Row],[quantity]]</f>
        <v>401.51666666666665</v>
      </c>
      <c r="M2043" s="3">
        <v>1204.55</v>
      </c>
      <c r="N2043" t="s">
        <v>50</v>
      </c>
      <c r="O2043">
        <v>47</v>
      </c>
      <c r="P2043" s="1">
        <v>45842</v>
      </c>
      <c r="Q2043">
        <v>400</v>
      </c>
      <c r="R2043" t="s">
        <v>43</v>
      </c>
      <c r="S2043">
        <v>3</v>
      </c>
      <c r="T2043" s="1">
        <v>45693</v>
      </c>
      <c r="U2043" t="s">
        <v>36</v>
      </c>
      <c r="V2043" t="str">
        <f>TEXT(WEEKDAY(Working_Data[[#This Row],[order_date]],1),"DDDD")</f>
        <v>Friday</v>
      </c>
      <c r="W2043" t="str">
        <f>TEXT(Working_Data[[#This Row],[order_date]],"mmmm")</f>
        <v>April</v>
      </c>
      <c r="X2043" s="7">
        <f>Working_Data[[#This Row],[last_order_date]]-Working_Data[[#This Row],[signup_date]]</f>
        <v>380</v>
      </c>
      <c r="Y2043" s="7">
        <f>IF(Working_Data[[#This Row],[churned]]="Active",1,0)</f>
        <v>0</v>
      </c>
      <c r="Z2043" s="7">
        <f>YEAR(Working_Data[[#This Row],[order_date]])</f>
        <v>2024</v>
      </c>
    </row>
    <row r="2044" spans="1:26" x14ac:dyDescent="0.25">
      <c r="A2044" t="s">
        <v>4138</v>
      </c>
      <c r="B2044" t="s">
        <v>38</v>
      </c>
      <c r="C2044" t="s">
        <v>39</v>
      </c>
      <c r="D2044" t="s">
        <v>77</v>
      </c>
      <c r="E2044" s="1">
        <v>45433</v>
      </c>
      <c r="F2044" t="s">
        <v>4139</v>
      </c>
      <c r="G2044" s="1">
        <v>45409</v>
      </c>
      <c r="H2044" t="s">
        <v>34</v>
      </c>
      <c r="I2044" t="s">
        <v>63</v>
      </c>
      <c r="J2044" t="s">
        <v>67</v>
      </c>
      <c r="K2044">
        <v>2</v>
      </c>
      <c r="L2044" s="3">
        <f>Working_Data[[#This Row],[price2]]/Working_Data[[#This Row],[quantity]]</f>
        <v>483.24</v>
      </c>
      <c r="M2044" s="3">
        <v>966.48</v>
      </c>
      <c r="N2044" t="s">
        <v>50</v>
      </c>
      <c r="O2044">
        <v>5</v>
      </c>
      <c r="P2044" s="1">
        <v>45662</v>
      </c>
      <c r="Q2044">
        <v>195</v>
      </c>
      <c r="R2044" t="s">
        <v>29</v>
      </c>
      <c r="S2044">
        <v>2</v>
      </c>
      <c r="T2044" s="1">
        <v>45968</v>
      </c>
      <c r="U2044" t="s">
        <v>36</v>
      </c>
      <c r="V2044" t="str">
        <f>TEXT(WEEKDAY(Working_Data[[#This Row],[order_date]],1),"DDDD")</f>
        <v>Saturday</v>
      </c>
      <c r="W2044" t="str">
        <f>TEXT(Working_Data[[#This Row],[order_date]],"mmmm")</f>
        <v>April</v>
      </c>
      <c r="X2044" s="7">
        <f>Working_Data[[#This Row],[last_order_date]]-Working_Data[[#This Row],[signup_date]]</f>
        <v>229</v>
      </c>
      <c r="Y2044" s="7">
        <f>IF(Working_Data[[#This Row],[churned]]="Active",1,0)</f>
        <v>1</v>
      </c>
      <c r="Z2044" s="7">
        <f>YEAR(Working_Data[[#This Row],[order_date]])</f>
        <v>2024</v>
      </c>
    </row>
    <row r="2045" spans="1:26" x14ac:dyDescent="0.25">
      <c r="A2045" t="s">
        <v>4140</v>
      </c>
      <c r="B2045" t="s">
        <v>38</v>
      </c>
      <c r="C2045" t="s">
        <v>39</v>
      </c>
      <c r="D2045" t="s">
        <v>23</v>
      </c>
      <c r="E2045" s="1">
        <v>45477</v>
      </c>
      <c r="F2045" t="s">
        <v>4141</v>
      </c>
      <c r="G2045" s="1">
        <v>45409</v>
      </c>
      <c r="H2045" t="s">
        <v>41</v>
      </c>
      <c r="I2045" t="s">
        <v>42</v>
      </c>
      <c r="J2045" t="s">
        <v>27</v>
      </c>
      <c r="K2045">
        <v>2</v>
      </c>
      <c r="L2045" s="3">
        <f>Working_Data[[#This Row],[price2]]/Working_Data[[#This Row],[quantity]]</f>
        <v>666.88499999999999</v>
      </c>
      <c r="M2045" s="3">
        <v>1333.77</v>
      </c>
      <c r="N2045" t="s">
        <v>28</v>
      </c>
      <c r="O2045">
        <v>26</v>
      </c>
      <c r="P2045" s="1">
        <v>45731</v>
      </c>
      <c r="Q2045">
        <v>272</v>
      </c>
      <c r="R2045" t="s">
        <v>29</v>
      </c>
      <c r="S2045">
        <v>1</v>
      </c>
      <c r="T2045" s="1">
        <v>45855</v>
      </c>
      <c r="U2045" t="s">
        <v>30</v>
      </c>
      <c r="V2045" t="str">
        <f>TEXT(WEEKDAY(Working_Data[[#This Row],[order_date]],1),"DDDD")</f>
        <v>Saturday</v>
      </c>
      <c r="W2045" t="str">
        <f>TEXT(Working_Data[[#This Row],[order_date]],"mmmm")</f>
        <v>April</v>
      </c>
      <c r="X2045" s="7">
        <f>Working_Data[[#This Row],[last_order_date]]-Working_Data[[#This Row],[signup_date]]</f>
        <v>254</v>
      </c>
      <c r="Y2045" s="7">
        <f>IF(Working_Data[[#This Row],[churned]]="Active",1,0)</f>
        <v>1</v>
      </c>
      <c r="Z2045" s="7">
        <f>YEAR(Working_Data[[#This Row],[order_date]])</f>
        <v>2024</v>
      </c>
    </row>
    <row r="2046" spans="1:26" x14ac:dyDescent="0.25">
      <c r="A2046" t="s">
        <v>4142</v>
      </c>
      <c r="B2046" t="s">
        <v>38</v>
      </c>
      <c r="C2046" t="s">
        <v>82</v>
      </c>
      <c r="D2046" t="s">
        <v>23</v>
      </c>
      <c r="E2046" s="1">
        <v>45117</v>
      </c>
      <c r="F2046" t="s">
        <v>4143</v>
      </c>
      <c r="G2046" s="1">
        <v>45409</v>
      </c>
      <c r="H2046" t="s">
        <v>25</v>
      </c>
      <c r="I2046" t="s">
        <v>48</v>
      </c>
      <c r="J2046" t="s">
        <v>59</v>
      </c>
      <c r="K2046">
        <v>3</v>
      </c>
      <c r="L2046" s="3">
        <f>Working_Data[[#This Row],[price2]]/Working_Data[[#This Row],[quantity]]</f>
        <v>207.68666666666664</v>
      </c>
      <c r="M2046" s="3">
        <v>623.05999999999995</v>
      </c>
      <c r="N2046" t="s">
        <v>28</v>
      </c>
      <c r="O2046">
        <v>26</v>
      </c>
      <c r="P2046" s="1">
        <v>45764</v>
      </c>
      <c r="Q2046">
        <v>440</v>
      </c>
      <c r="R2046" t="s">
        <v>43</v>
      </c>
      <c r="S2046">
        <v>4</v>
      </c>
      <c r="T2046" s="1">
        <v>45702</v>
      </c>
      <c r="U2046" t="s">
        <v>60</v>
      </c>
      <c r="V2046" t="str">
        <f>TEXT(WEEKDAY(Working_Data[[#This Row],[order_date]],1),"DDDD")</f>
        <v>Saturday</v>
      </c>
      <c r="W2046" t="str">
        <f>TEXT(Working_Data[[#This Row],[order_date]],"mmmm")</f>
        <v>April</v>
      </c>
      <c r="X2046" s="7">
        <f>Working_Data[[#This Row],[last_order_date]]-Working_Data[[#This Row],[signup_date]]</f>
        <v>647</v>
      </c>
      <c r="Y2046" s="7">
        <f>IF(Working_Data[[#This Row],[churned]]="Active",1,0)</f>
        <v>0</v>
      </c>
      <c r="Z2046" s="7">
        <f>YEAR(Working_Data[[#This Row],[order_date]])</f>
        <v>2024</v>
      </c>
    </row>
    <row r="2047" spans="1:26" x14ac:dyDescent="0.25">
      <c r="A2047" t="s">
        <v>4144</v>
      </c>
      <c r="B2047" t="s">
        <v>38</v>
      </c>
      <c r="C2047" t="s">
        <v>22</v>
      </c>
      <c r="D2047" t="s">
        <v>52</v>
      </c>
      <c r="E2047" s="1">
        <v>45966</v>
      </c>
      <c r="F2047" t="s">
        <v>4145</v>
      </c>
      <c r="G2047" s="1">
        <v>45409</v>
      </c>
      <c r="H2047" t="s">
        <v>47</v>
      </c>
      <c r="I2047" t="s">
        <v>54</v>
      </c>
      <c r="J2047" t="s">
        <v>27</v>
      </c>
      <c r="K2047">
        <v>5</v>
      </c>
      <c r="L2047" s="3">
        <f>Working_Data[[#This Row],[price2]]/Working_Data[[#This Row],[quantity]]</f>
        <v>38.207999999999998</v>
      </c>
      <c r="M2047" s="3">
        <v>191.04</v>
      </c>
      <c r="N2047" t="s">
        <v>50</v>
      </c>
      <c r="O2047">
        <v>5</v>
      </c>
      <c r="P2047" s="1">
        <v>45652</v>
      </c>
      <c r="Q2047">
        <v>210</v>
      </c>
      <c r="R2047" t="s">
        <v>29</v>
      </c>
      <c r="S2047">
        <v>3</v>
      </c>
      <c r="T2047" s="1">
        <v>45965</v>
      </c>
      <c r="U2047" t="s">
        <v>60</v>
      </c>
      <c r="V2047" t="str">
        <f>TEXT(WEEKDAY(Working_Data[[#This Row],[order_date]],1),"DDDD")</f>
        <v>Saturday</v>
      </c>
      <c r="W2047" t="str">
        <f>TEXT(Working_Data[[#This Row],[order_date]],"mmmm")</f>
        <v>April</v>
      </c>
      <c r="X2047" s="7">
        <f>Working_Data[[#This Row],[last_order_date]]-Working_Data[[#This Row],[signup_date]]</f>
        <v>-314</v>
      </c>
      <c r="Y2047" s="7">
        <f>IF(Working_Data[[#This Row],[churned]]="Active",1,0)</f>
        <v>1</v>
      </c>
      <c r="Z2047" s="7">
        <f>YEAR(Working_Data[[#This Row],[order_date]])</f>
        <v>2024</v>
      </c>
    </row>
    <row r="2048" spans="1:26" x14ac:dyDescent="0.25">
      <c r="A2048" t="s">
        <v>4146</v>
      </c>
      <c r="B2048" t="s">
        <v>45</v>
      </c>
      <c r="C2048" t="s">
        <v>82</v>
      </c>
      <c r="D2048" t="s">
        <v>32</v>
      </c>
      <c r="E2048" s="1">
        <v>45738</v>
      </c>
      <c r="F2048" t="s">
        <v>4147</v>
      </c>
      <c r="G2048" s="1">
        <v>45409</v>
      </c>
      <c r="H2048" t="s">
        <v>41</v>
      </c>
      <c r="I2048" t="s">
        <v>26</v>
      </c>
      <c r="J2048" t="s">
        <v>27</v>
      </c>
      <c r="K2048">
        <v>2</v>
      </c>
      <c r="L2048" s="3">
        <f>Working_Data[[#This Row],[price2]]/Working_Data[[#This Row],[quantity]]</f>
        <v>478.52</v>
      </c>
      <c r="M2048" s="3">
        <v>957.04</v>
      </c>
      <c r="N2048" t="s">
        <v>35</v>
      </c>
      <c r="O2048">
        <v>47</v>
      </c>
      <c r="P2048" s="1">
        <v>45595</v>
      </c>
      <c r="Q2048">
        <v>380</v>
      </c>
      <c r="R2048" t="s">
        <v>43</v>
      </c>
      <c r="S2048">
        <v>1</v>
      </c>
      <c r="T2048" s="1">
        <v>45781</v>
      </c>
      <c r="U2048" t="s">
        <v>30</v>
      </c>
      <c r="V2048" t="str">
        <f>TEXT(WEEKDAY(Working_Data[[#This Row],[order_date]],1),"DDDD")</f>
        <v>Saturday</v>
      </c>
      <c r="W2048" t="str">
        <f>TEXT(Working_Data[[#This Row],[order_date]],"mmmm")</f>
        <v>April</v>
      </c>
      <c r="X2048" s="7">
        <f>Working_Data[[#This Row],[last_order_date]]-Working_Data[[#This Row],[signup_date]]</f>
        <v>-143</v>
      </c>
      <c r="Y2048" s="7">
        <f>IF(Working_Data[[#This Row],[churned]]="Active",1,0)</f>
        <v>0</v>
      </c>
      <c r="Z2048" s="7">
        <f>YEAR(Working_Data[[#This Row],[order_date]])</f>
        <v>2024</v>
      </c>
    </row>
    <row r="2049" spans="1:26" x14ac:dyDescent="0.25">
      <c r="A2049" t="s">
        <v>4148</v>
      </c>
      <c r="B2049" t="s">
        <v>38</v>
      </c>
      <c r="C2049" t="s">
        <v>22</v>
      </c>
      <c r="D2049" t="s">
        <v>77</v>
      </c>
      <c r="E2049" s="1">
        <v>45431</v>
      </c>
      <c r="F2049" t="s">
        <v>4149</v>
      </c>
      <c r="G2049" s="1">
        <v>45409</v>
      </c>
      <c r="H2049" t="s">
        <v>34</v>
      </c>
      <c r="I2049" t="s">
        <v>48</v>
      </c>
      <c r="J2049" t="s">
        <v>64</v>
      </c>
      <c r="K2049">
        <v>4</v>
      </c>
      <c r="L2049" s="3">
        <f>Working_Data[[#This Row],[price2]]/Working_Data[[#This Row],[quantity]]</f>
        <v>253.14250000000001</v>
      </c>
      <c r="M2049" s="3">
        <v>1012.57</v>
      </c>
      <c r="N2049" t="s">
        <v>35</v>
      </c>
      <c r="O2049">
        <v>26</v>
      </c>
      <c r="P2049" s="1">
        <v>45528</v>
      </c>
      <c r="Q2049">
        <v>463</v>
      </c>
      <c r="R2049" t="s">
        <v>43</v>
      </c>
      <c r="S2049">
        <v>2</v>
      </c>
      <c r="T2049" s="1">
        <v>45589</v>
      </c>
      <c r="U2049" t="s">
        <v>36</v>
      </c>
      <c r="V2049" t="str">
        <f>TEXT(WEEKDAY(Working_Data[[#This Row],[order_date]],1),"DDDD")</f>
        <v>Saturday</v>
      </c>
      <c r="W2049" t="str">
        <f>TEXT(Working_Data[[#This Row],[order_date]],"mmmm")</f>
        <v>April</v>
      </c>
      <c r="X2049" s="7">
        <f>Working_Data[[#This Row],[last_order_date]]-Working_Data[[#This Row],[signup_date]]</f>
        <v>97</v>
      </c>
      <c r="Y2049" s="7">
        <f>IF(Working_Data[[#This Row],[churned]]="Active",1,0)</f>
        <v>0</v>
      </c>
      <c r="Z2049" s="7">
        <f>YEAR(Working_Data[[#This Row],[order_date]])</f>
        <v>2024</v>
      </c>
    </row>
    <row r="2050" spans="1:26" x14ac:dyDescent="0.25">
      <c r="A2050" t="s">
        <v>4150</v>
      </c>
      <c r="B2050" t="s">
        <v>45</v>
      </c>
      <c r="C2050" t="s">
        <v>82</v>
      </c>
      <c r="D2050" t="s">
        <v>23</v>
      </c>
      <c r="E2050" s="1">
        <v>45600</v>
      </c>
      <c r="F2050" t="s">
        <v>4151</v>
      </c>
      <c r="G2050" s="1">
        <v>45409</v>
      </c>
      <c r="H2050" t="s">
        <v>47</v>
      </c>
      <c r="I2050" t="s">
        <v>42</v>
      </c>
      <c r="J2050" t="s">
        <v>27</v>
      </c>
      <c r="K2050">
        <v>1</v>
      </c>
      <c r="L2050" s="3">
        <f>Working_Data[[#This Row],[price2]]/Working_Data[[#This Row],[quantity]]</f>
        <v>1154.18</v>
      </c>
      <c r="M2050" s="3">
        <v>1154.18</v>
      </c>
      <c r="N2050" t="s">
        <v>28</v>
      </c>
      <c r="O2050">
        <v>23</v>
      </c>
      <c r="P2050" s="1">
        <v>45580</v>
      </c>
      <c r="Q2050">
        <v>448</v>
      </c>
      <c r="R2050" t="s">
        <v>43</v>
      </c>
      <c r="S2050">
        <v>2</v>
      </c>
      <c r="T2050" s="1">
        <v>45859</v>
      </c>
      <c r="U2050" t="s">
        <v>60</v>
      </c>
      <c r="V2050" t="str">
        <f>TEXT(WEEKDAY(Working_Data[[#This Row],[order_date]],1),"DDDD")</f>
        <v>Saturday</v>
      </c>
      <c r="W2050" t="str">
        <f>TEXT(Working_Data[[#This Row],[order_date]],"mmmm")</f>
        <v>April</v>
      </c>
      <c r="X2050" s="7">
        <f>Working_Data[[#This Row],[last_order_date]]-Working_Data[[#This Row],[signup_date]]</f>
        <v>-20</v>
      </c>
      <c r="Y2050" s="7">
        <f>IF(Working_Data[[#This Row],[churned]]="Active",1,0)</f>
        <v>0</v>
      </c>
      <c r="Z2050" s="7">
        <f>YEAR(Working_Data[[#This Row],[order_date]])</f>
        <v>2024</v>
      </c>
    </row>
    <row r="2051" spans="1:26" x14ac:dyDescent="0.25">
      <c r="A2051" t="s">
        <v>4152</v>
      </c>
      <c r="B2051" t="s">
        <v>45</v>
      </c>
      <c r="C2051" t="s">
        <v>22</v>
      </c>
      <c r="D2051" t="s">
        <v>32</v>
      </c>
      <c r="E2051" s="1">
        <v>45312</v>
      </c>
      <c r="F2051" t="s">
        <v>4153</v>
      </c>
      <c r="G2051" s="1">
        <v>45409</v>
      </c>
      <c r="H2051" t="s">
        <v>47</v>
      </c>
      <c r="I2051" t="s">
        <v>26</v>
      </c>
      <c r="J2051" t="s">
        <v>67</v>
      </c>
      <c r="K2051">
        <v>4</v>
      </c>
      <c r="L2051" s="3">
        <f>Working_Data[[#This Row],[price2]]/Working_Data[[#This Row],[quantity]]</f>
        <v>306.76749999999998</v>
      </c>
      <c r="M2051" s="3">
        <v>1227.07</v>
      </c>
      <c r="N2051" t="s">
        <v>50</v>
      </c>
      <c r="O2051">
        <v>11</v>
      </c>
      <c r="P2051" s="1">
        <v>45720</v>
      </c>
      <c r="Q2051">
        <v>291</v>
      </c>
      <c r="R2051" t="s">
        <v>29</v>
      </c>
      <c r="S2051">
        <v>5</v>
      </c>
      <c r="T2051" s="1">
        <v>45672</v>
      </c>
      <c r="U2051" t="s">
        <v>60</v>
      </c>
      <c r="V2051" t="str">
        <f>TEXT(WEEKDAY(Working_Data[[#This Row],[order_date]],1),"DDDD")</f>
        <v>Saturday</v>
      </c>
      <c r="W2051" t="str">
        <f>TEXT(Working_Data[[#This Row],[order_date]],"mmmm")</f>
        <v>April</v>
      </c>
      <c r="X2051" s="7">
        <f>Working_Data[[#This Row],[last_order_date]]-Working_Data[[#This Row],[signup_date]]</f>
        <v>408</v>
      </c>
      <c r="Y2051" s="7">
        <f>IF(Working_Data[[#This Row],[churned]]="Active",1,0)</f>
        <v>1</v>
      </c>
      <c r="Z2051" s="7">
        <f>YEAR(Working_Data[[#This Row],[order_date]])</f>
        <v>2024</v>
      </c>
    </row>
    <row r="2052" spans="1:26" x14ac:dyDescent="0.25">
      <c r="A2052" t="s">
        <v>4154</v>
      </c>
      <c r="B2052" t="s">
        <v>45</v>
      </c>
      <c r="C2052" t="s">
        <v>39</v>
      </c>
      <c r="D2052" t="s">
        <v>77</v>
      </c>
      <c r="E2052" s="1">
        <v>45162</v>
      </c>
      <c r="F2052" t="s">
        <v>4155</v>
      </c>
      <c r="G2052" s="1">
        <v>45409</v>
      </c>
      <c r="H2052" t="s">
        <v>47</v>
      </c>
      <c r="I2052" t="s">
        <v>42</v>
      </c>
      <c r="J2052" t="s">
        <v>49</v>
      </c>
      <c r="K2052">
        <v>5</v>
      </c>
      <c r="L2052" s="3">
        <f>Working_Data[[#This Row],[price2]]/Working_Data[[#This Row],[quantity]]</f>
        <v>37.781999999999996</v>
      </c>
      <c r="M2052" s="3">
        <v>188.91</v>
      </c>
      <c r="N2052" t="s">
        <v>50</v>
      </c>
      <c r="O2052">
        <v>23</v>
      </c>
      <c r="P2052" s="1">
        <v>45483</v>
      </c>
      <c r="Q2052">
        <v>234</v>
      </c>
      <c r="R2052" t="s">
        <v>29</v>
      </c>
      <c r="S2052">
        <v>5</v>
      </c>
      <c r="T2052" s="1">
        <v>45707</v>
      </c>
      <c r="U2052" t="s">
        <v>60</v>
      </c>
      <c r="V2052" t="str">
        <f>TEXT(WEEKDAY(Working_Data[[#This Row],[order_date]],1),"DDDD")</f>
        <v>Saturday</v>
      </c>
      <c r="W2052" t="str">
        <f>TEXT(Working_Data[[#This Row],[order_date]],"mmmm")</f>
        <v>April</v>
      </c>
      <c r="X2052" s="7">
        <f>Working_Data[[#This Row],[last_order_date]]-Working_Data[[#This Row],[signup_date]]</f>
        <v>321</v>
      </c>
      <c r="Y2052" s="7">
        <f>IF(Working_Data[[#This Row],[churned]]="Active",1,0)</f>
        <v>1</v>
      </c>
      <c r="Z2052" s="7">
        <f>YEAR(Working_Data[[#This Row],[order_date]])</f>
        <v>2024</v>
      </c>
    </row>
    <row r="2053" spans="1:26" x14ac:dyDescent="0.25">
      <c r="A2053" t="s">
        <v>4156</v>
      </c>
      <c r="B2053" t="s">
        <v>45</v>
      </c>
      <c r="C2053" t="s">
        <v>82</v>
      </c>
      <c r="D2053" t="s">
        <v>77</v>
      </c>
      <c r="E2053" s="1">
        <v>45392</v>
      </c>
      <c r="F2053" t="s">
        <v>4157</v>
      </c>
      <c r="G2053" s="1">
        <v>45410</v>
      </c>
      <c r="H2053" t="s">
        <v>34</v>
      </c>
      <c r="I2053" t="s">
        <v>48</v>
      </c>
      <c r="J2053" t="s">
        <v>67</v>
      </c>
      <c r="K2053">
        <v>2</v>
      </c>
      <c r="L2053" s="3">
        <f>Working_Data[[#This Row],[price2]]/Working_Data[[#This Row],[quantity]]</f>
        <v>410.41</v>
      </c>
      <c r="M2053" s="3">
        <v>820.82</v>
      </c>
      <c r="N2053" t="s">
        <v>35</v>
      </c>
      <c r="O2053">
        <v>47</v>
      </c>
      <c r="P2053" s="1">
        <v>45391</v>
      </c>
      <c r="Q2053">
        <v>294</v>
      </c>
      <c r="R2053" t="s">
        <v>43</v>
      </c>
      <c r="S2053">
        <v>4</v>
      </c>
      <c r="T2053" s="1">
        <v>45578</v>
      </c>
      <c r="U2053" t="s">
        <v>60</v>
      </c>
      <c r="V2053" t="str">
        <f>TEXT(WEEKDAY(Working_Data[[#This Row],[order_date]],1),"DDDD")</f>
        <v>Sunday</v>
      </c>
      <c r="W2053" t="str">
        <f>TEXT(Working_Data[[#This Row],[order_date]],"mmmm")</f>
        <v>April</v>
      </c>
      <c r="X2053" s="7">
        <f>Working_Data[[#This Row],[last_order_date]]-Working_Data[[#This Row],[signup_date]]</f>
        <v>-1</v>
      </c>
      <c r="Y2053" s="7">
        <f>IF(Working_Data[[#This Row],[churned]]="Active",1,0)</f>
        <v>0</v>
      </c>
      <c r="Z2053" s="7">
        <f>YEAR(Working_Data[[#This Row],[order_date]])</f>
        <v>2024</v>
      </c>
    </row>
    <row r="2054" spans="1:26" x14ac:dyDescent="0.25">
      <c r="A2054" t="s">
        <v>4158</v>
      </c>
      <c r="B2054" t="s">
        <v>38</v>
      </c>
      <c r="C2054" t="s">
        <v>39</v>
      </c>
      <c r="D2054" t="s">
        <v>23</v>
      </c>
      <c r="E2054" s="1">
        <v>45027</v>
      </c>
      <c r="F2054" t="s">
        <v>4159</v>
      </c>
      <c r="G2054" s="1">
        <v>45410</v>
      </c>
      <c r="H2054" t="s">
        <v>34</v>
      </c>
      <c r="I2054" t="s">
        <v>26</v>
      </c>
      <c r="J2054" t="s">
        <v>67</v>
      </c>
      <c r="K2054">
        <v>4</v>
      </c>
      <c r="L2054" s="3">
        <f>Working_Data[[#This Row],[price2]]/Working_Data[[#This Row],[quantity]]</f>
        <v>201.27250000000001</v>
      </c>
      <c r="M2054" s="3">
        <v>805.09</v>
      </c>
      <c r="N2054" t="s">
        <v>28</v>
      </c>
      <c r="O2054">
        <v>35</v>
      </c>
      <c r="P2054" s="1">
        <v>45621</v>
      </c>
      <c r="Q2054">
        <v>195</v>
      </c>
      <c r="R2054" t="s">
        <v>43</v>
      </c>
      <c r="S2054">
        <v>5</v>
      </c>
      <c r="T2054" s="1">
        <v>45722</v>
      </c>
      <c r="U2054" t="s">
        <v>30</v>
      </c>
      <c r="V2054" t="str">
        <f>TEXT(WEEKDAY(Working_Data[[#This Row],[order_date]],1),"DDDD")</f>
        <v>Sunday</v>
      </c>
      <c r="W2054" t="str">
        <f>TEXT(Working_Data[[#This Row],[order_date]],"mmmm")</f>
        <v>April</v>
      </c>
      <c r="X2054" s="7">
        <f>Working_Data[[#This Row],[last_order_date]]-Working_Data[[#This Row],[signup_date]]</f>
        <v>594</v>
      </c>
      <c r="Y2054" s="7">
        <f>IF(Working_Data[[#This Row],[churned]]="Active",1,0)</f>
        <v>0</v>
      </c>
      <c r="Z2054" s="7">
        <f>YEAR(Working_Data[[#This Row],[order_date]])</f>
        <v>2024</v>
      </c>
    </row>
    <row r="2055" spans="1:26" x14ac:dyDescent="0.25">
      <c r="A2055" t="s">
        <v>4160</v>
      </c>
      <c r="B2055" t="s">
        <v>38</v>
      </c>
      <c r="C2055" t="s">
        <v>39</v>
      </c>
      <c r="D2055" t="s">
        <v>32</v>
      </c>
      <c r="E2055" s="1">
        <v>45549</v>
      </c>
      <c r="F2055" t="s">
        <v>4161</v>
      </c>
      <c r="G2055" s="1">
        <v>45410</v>
      </c>
      <c r="H2055" t="s">
        <v>58</v>
      </c>
      <c r="I2055" t="s">
        <v>26</v>
      </c>
      <c r="J2055" t="s">
        <v>27</v>
      </c>
      <c r="K2055">
        <v>2</v>
      </c>
      <c r="L2055" s="3">
        <f>Working_Data[[#This Row],[price2]]/Working_Data[[#This Row],[quantity]]</f>
        <v>305.76</v>
      </c>
      <c r="M2055" s="3">
        <v>611.52</v>
      </c>
      <c r="N2055" t="s">
        <v>35</v>
      </c>
      <c r="O2055">
        <v>21</v>
      </c>
      <c r="P2055" s="1">
        <v>45642</v>
      </c>
      <c r="Q2055">
        <v>73</v>
      </c>
      <c r="R2055" t="s">
        <v>29</v>
      </c>
      <c r="S2055">
        <v>3</v>
      </c>
      <c r="T2055" s="1">
        <v>45860</v>
      </c>
      <c r="U2055" t="s">
        <v>30</v>
      </c>
      <c r="V2055" t="str">
        <f>TEXT(WEEKDAY(Working_Data[[#This Row],[order_date]],1),"DDDD")</f>
        <v>Sunday</v>
      </c>
      <c r="W2055" t="str">
        <f>TEXT(Working_Data[[#This Row],[order_date]],"mmmm")</f>
        <v>April</v>
      </c>
      <c r="X2055" s="7">
        <f>Working_Data[[#This Row],[last_order_date]]-Working_Data[[#This Row],[signup_date]]</f>
        <v>93</v>
      </c>
      <c r="Y2055" s="7">
        <f>IF(Working_Data[[#This Row],[churned]]="Active",1,0)</f>
        <v>1</v>
      </c>
      <c r="Z2055" s="7">
        <f>YEAR(Working_Data[[#This Row],[order_date]])</f>
        <v>2024</v>
      </c>
    </row>
    <row r="2056" spans="1:26" x14ac:dyDescent="0.25">
      <c r="A2056" t="s">
        <v>4162</v>
      </c>
      <c r="B2056" t="s">
        <v>21</v>
      </c>
      <c r="C2056" t="s">
        <v>22</v>
      </c>
      <c r="D2056" t="s">
        <v>77</v>
      </c>
      <c r="E2056" s="1">
        <v>45778</v>
      </c>
      <c r="F2056" t="s">
        <v>4163</v>
      </c>
      <c r="G2056" s="1">
        <v>45410</v>
      </c>
      <c r="H2056" t="s">
        <v>41</v>
      </c>
      <c r="I2056" t="s">
        <v>26</v>
      </c>
      <c r="J2056" t="s">
        <v>27</v>
      </c>
      <c r="K2056">
        <v>5</v>
      </c>
      <c r="L2056" s="3">
        <f>Working_Data[[#This Row],[price2]]/Working_Data[[#This Row],[quantity]]</f>
        <v>214.36599999999999</v>
      </c>
      <c r="M2056" s="3">
        <v>1071.83</v>
      </c>
      <c r="N2056" t="s">
        <v>50</v>
      </c>
      <c r="O2056">
        <v>24</v>
      </c>
      <c r="P2056" s="1">
        <v>45844</v>
      </c>
      <c r="Q2056">
        <v>349</v>
      </c>
      <c r="R2056" t="s">
        <v>43</v>
      </c>
      <c r="S2056">
        <v>2</v>
      </c>
      <c r="T2056" s="1">
        <v>45967</v>
      </c>
      <c r="U2056" t="s">
        <v>30</v>
      </c>
      <c r="V2056" t="str">
        <f>TEXT(WEEKDAY(Working_Data[[#This Row],[order_date]],1),"DDDD")</f>
        <v>Sunday</v>
      </c>
      <c r="W2056" t="str">
        <f>TEXT(Working_Data[[#This Row],[order_date]],"mmmm")</f>
        <v>April</v>
      </c>
      <c r="X2056" s="7">
        <f>Working_Data[[#This Row],[last_order_date]]-Working_Data[[#This Row],[signup_date]]</f>
        <v>66</v>
      </c>
      <c r="Y2056" s="7">
        <f>IF(Working_Data[[#This Row],[churned]]="Active",1,0)</f>
        <v>0</v>
      </c>
      <c r="Z2056" s="7">
        <f>YEAR(Working_Data[[#This Row],[order_date]])</f>
        <v>2024</v>
      </c>
    </row>
    <row r="2057" spans="1:26" x14ac:dyDescent="0.25">
      <c r="A2057" t="s">
        <v>4164</v>
      </c>
      <c r="B2057" t="s">
        <v>38</v>
      </c>
      <c r="C2057" t="s">
        <v>22</v>
      </c>
      <c r="D2057" t="s">
        <v>23</v>
      </c>
      <c r="E2057" s="1">
        <v>45733</v>
      </c>
      <c r="F2057" t="s">
        <v>4165</v>
      </c>
      <c r="G2057" s="1">
        <v>45410</v>
      </c>
      <c r="H2057" t="s">
        <v>34</v>
      </c>
      <c r="I2057" t="s">
        <v>42</v>
      </c>
      <c r="J2057" t="s">
        <v>49</v>
      </c>
      <c r="K2057">
        <v>1</v>
      </c>
      <c r="L2057" s="3">
        <f>Working_Data[[#This Row],[price2]]/Working_Data[[#This Row],[quantity]]</f>
        <v>1145.82</v>
      </c>
      <c r="M2057" s="3">
        <v>1145.82</v>
      </c>
      <c r="N2057" t="s">
        <v>50</v>
      </c>
      <c r="O2057">
        <v>30</v>
      </c>
      <c r="P2057" s="1">
        <v>45625</v>
      </c>
      <c r="Q2057">
        <v>122</v>
      </c>
      <c r="R2057" t="s">
        <v>29</v>
      </c>
      <c r="S2057">
        <v>3</v>
      </c>
      <c r="T2057" s="1">
        <v>45675</v>
      </c>
      <c r="U2057" t="s">
        <v>30</v>
      </c>
      <c r="V2057" t="str">
        <f>TEXT(WEEKDAY(Working_Data[[#This Row],[order_date]],1),"DDDD")</f>
        <v>Sunday</v>
      </c>
      <c r="W2057" t="str">
        <f>TEXT(Working_Data[[#This Row],[order_date]],"mmmm")</f>
        <v>April</v>
      </c>
      <c r="X2057" s="7">
        <f>Working_Data[[#This Row],[last_order_date]]-Working_Data[[#This Row],[signup_date]]</f>
        <v>-108</v>
      </c>
      <c r="Y2057" s="7">
        <f>IF(Working_Data[[#This Row],[churned]]="Active",1,0)</f>
        <v>1</v>
      </c>
      <c r="Z2057" s="7">
        <f>YEAR(Working_Data[[#This Row],[order_date]])</f>
        <v>2024</v>
      </c>
    </row>
    <row r="2058" spans="1:26" x14ac:dyDescent="0.25">
      <c r="A2058" t="s">
        <v>4166</v>
      </c>
      <c r="B2058" t="s">
        <v>21</v>
      </c>
      <c r="C2058" t="s">
        <v>82</v>
      </c>
      <c r="D2058" t="s">
        <v>56</v>
      </c>
      <c r="E2058" s="1">
        <v>45477</v>
      </c>
      <c r="F2058" t="s">
        <v>4167</v>
      </c>
      <c r="G2058" s="1">
        <v>45410</v>
      </c>
      <c r="H2058" t="s">
        <v>41</v>
      </c>
      <c r="I2058" t="s">
        <v>54</v>
      </c>
      <c r="J2058" t="s">
        <v>64</v>
      </c>
      <c r="K2058">
        <v>1</v>
      </c>
      <c r="L2058" s="3">
        <f>Working_Data[[#This Row],[price2]]/Working_Data[[#This Row],[quantity]]</f>
        <v>411.37</v>
      </c>
      <c r="M2058" s="3">
        <v>411.37</v>
      </c>
      <c r="N2058" t="s">
        <v>28</v>
      </c>
      <c r="O2058">
        <v>30</v>
      </c>
      <c r="P2058" s="1">
        <v>45967</v>
      </c>
      <c r="Q2058">
        <v>243</v>
      </c>
      <c r="R2058" t="s">
        <v>29</v>
      </c>
      <c r="S2058">
        <v>2</v>
      </c>
      <c r="T2058" s="1">
        <v>45863</v>
      </c>
      <c r="U2058" t="s">
        <v>30</v>
      </c>
      <c r="V2058" t="str">
        <f>TEXT(WEEKDAY(Working_Data[[#This Row],[order_date]],1),"DDDD")</f>
        <v>Sunday</v>
      </c>
      <c r="W2058" t="str">
        <f>TEXT(Working_Data[[#This Row],[order_date]],"mmmm")</f>
        <v>April</v>
      </c>
      <c r="X2058" s="7">
        <f>Working_Data[[#This Row],[last_order_date]]-Working_Data[[#This Row],[signup_date]]</f>
        <v>490</v>
      </c>
      <c r="Y2058" s="7">
        <f>IF(Working_Data[[#This Row],[churned]]="Active",1,0)</f>
        <v>1</v>
      </c>
      <c r="Z2058" s="7">
        <f>YEAR(Working_Data[[#This Row],[order_date]])</f>
        <v>2024</v>
      </c>
    </row>
    <row r="2059" spans="1:26" x14ac:dyDescent="0.25">
      <c r="A2059" t="s">
        <v>4168</v>
      </c>
      <c r="B2059" t="s">
        <v>38</v>
      </c>
      <c r="C2059" t="s">
        <v>22</v>
      </c>
      <c r="D2059" t="s">
        <v>32</v>
      </c>
      <c r="E2059" s="1">
        <v>45119</v>
      </c>
      <c r="F2059" t="s">
        <v>4169</v>
      </c>
      <c r="G2059" s="1">
        <v>45410</v>
      </c>
      <c r="H2059" t="s">
        <v>41</v>
      </c>
      <c r="I2059" t="s">
        <v>63</v>
      </c>
      <c r="J2059" t="s">
        <v>49</v>
      </c>
      <c r="K2059">
        <v>2</v>
      </c>
      <c r="L2059" s="3">
        <f>Working_Data[[#This Row],[price2]]/Working_Data[[#This Row],[quantity]]</f>
        <v>80.41</v>
      </c>
      <c r="M2059" s="3">
        <v>160.82</v>
      </c>
      <c r="N2059" t="s">
        <v>35</v>
      </c>
      <c r="O2059">
        <v>8</v>
      </c>
      <c r="P2059" s="1">
        <v>45862</v>
      </c>
      <c r="Q2059">
        <v>285</v>
      </c>
      <c r="R2059" t="s">
        <v>43</v>
      </c>
      <c r="S2059">
        <v>2</v>
      </c>
      <c r="T2059" s="1">
        <v>45532</v>
      </c>
      <c r="U2059" t="s">
        <v>60</v>
      </c>
      <c r="V2059" t="str">
        <f>TEXT(WEEKDAY(Working_Data[[#This Row],[order_date]],1),"DDDD")</f>
        <v>Sunday</v>
      </c>
      <c r="W2059" t="str">
        <f>TEXT(Working_Data[[#This Row],[order_date]],"mmmm")</f>
        <v>April</v>
      </c>
      <c r="X2059" s="7">
        <f>Working_Data[[#This Row],[last_order_date]]-Working_Data[[#This Row],[signup_date]]</f>
        <v>743</v>
      </c>
      <c r="Y2059" s="7">
        <f>IF(Working_Data[[#This Row],[churned]]="Active",1,0)</f>
        <v>0</v>
      </c>
      <c r="Z2059" s="7">
        <f>YEAR(Working_Data[[#This Row],[order_date]])</f>
        <v>2024</v>
      </c>
    </row>
    <row r="2060" spans="1:26" x14ac:dyDescent="0.25">
      <c r="A2060" t="s">
        <v>4170</v>
      </c>
      <c r="B2060" t="s">
        <v>45</v>
      </c>
      <c r="C2060" t="s">
        <v>82</v>
      </c>
      <c r="D2060" t="s">
        <v>32</v>
      </c>
      <c r="E2060" s="1">
        <v>45884</v>
      </c>
      <c r="F2060" t="s">
        <v>4171</v>
      </c>
      <c r="G2060" s="1">
        <v>45411</v>
      </c>
      <c r="H2060" t="s">
        <v>34</v>
      </c>
      <c r="I2060" t="s">
        <v>54</v>
      </c>
      <c r="J2060" t="s">
        <v>64</v>
      </c>
      <c r="K2060">
        <v>2</v>
      </c>
      <c r="L2060" s="3">
        <f>Working_Data[[#This Row],[price2]]/Working_Data[[#This Row],[quantity]]</f>
        <v>592.6</v>
      </c>
      <c r="M2060" s="3">
        <v>1185.2</v>
      </c>
      <c r="N2060" t="s">
        <v>50</v>
      </c>
      <c r="O2060">
        <v>46</v>
      </c>
      <c r="P2060" s="1">
        <v>45882</v>
      </c>
      <c r="Q2060">
        <v>491</v>
      </c>
      <c r="R2060" t="s">
        <v>29</v>
      </c>
      <c r="S2060">
        <v>3</v>
      </c>
      <c r="T2060" s="1">
        <v>45806</v>
      </c>
      <c r="U2060" t="s">
        <v>30</v>
      </c>
      <c r="V2060" t="str">
        <f>TEXT(WEEKDAY(Working_Data[[#This Row],[order_date]],1),"DDDD")</f>
        <v>Monday</v>
      </c>
      <c r="W2060" t="str">
        <f>TEXT(Working_Data[[#This Row],[order_date]],"mmmm")</f>
        <v>April</v>
      </c>
      <c r="X2060" s="7">
        <f>Working_Data[[#This Row],[last_order_date]]-Working_Data[[#This Row],[signup_date]]</f>
        <v>-2</v>
      </c>
      <c r="Y2060" s="7">
        <f>IF(Working_Data[[#This Row],[churned]]="Active",1,0)</f>
        <v>1</v>
      </c>
      <c r="Z2060" s="7">
        <f>YEAR(Working_Data[[#This Row],[order_date]])</f>
        <v>2024</v>
      </c>
    </row>
    <row r="2061" spans="1:26" x14ac:dyDescent="0.25">
      <c r="A2061" t="s">
        <v>4172</v>
      </c>
      <c r="B2061" t="s">
        <v>21</v>
      </c>
      <c r="C2061" t="s">
        <v>82</v>
      </c>
      <c r="D2061" t="s">
        <v>23</v>
      </c>
      <c r="E2061" s="1">
        <v>45215</v>
      </c>
      <c r="F2061" t="s">
        <v>4173</v>
      </c>
      <c r="G2061" s="1">
        <v>45411</v>
      </c>
      <c r="H2061" t="s">
        <v>34</v>
      </c>
      <c r="I2061" t="s">
        <v>26</v>
      </c>
      <c r="J2061" t="s">
        <v>27</v>
      </c>
      <c r="K2061">
        <v>4</v>
      </c>
      <c r="L2061" s="3">
        <f>Working_Data[[#This Row],[price2]]/Working_Data[[#This Row],[quantity]]</f>
        <v>232.71250000000001</v>
      </c>
      <c r="M2061" s="3">
        <v>930.85</v>
      </c>
      <c r="N2061" t="s">
        <v>35</v>
      </c>
      <c r="O2061">
        <v>4</v>
      </c>
      <c r="P2061" s="1">
        <v>45559</v>
      </c>
      <c r="Q2061">
        <v>92</v>
      </c>
      <c r="R2061" t="s">
        <v>43</v>
      </c>
      <c r="S2061">
        <v>3</v>
      </c>
      <c r="T2061" s="1">
        <v>45828</v>
      </c>
      <c r="U2061" t="s">
        <v>36</v>
      </c>
      <c r="V2061" t="str">
        <f>TEXT(WEEKDAY(Working_Data[[#This Row],[order_date]],1),"DDDD")</f>
        <v>Monday</v>
      </c>
      <c r="W2061" t="str">
        <f>TEXT(Working_Data[[#This Row],[order_date]],"mmmm")</f>
        <v>April</v>
      </c>
      <c r="X2061" s="7">
        <f>Working_Data[[#This Row],[last_order_date]]-Working_Data[[#This Row],[signup_date]]</f>
        <v>344</v>
      </c>
      <c r="Y2061" s="7">
        <f>IF(Working_Data[[#This Row],[churned]]="Active",1,0)</f>
        <v>0</v>
      </c>
      <c r="Z2061" s="7">
        <f>YEAR(Working_Data[[#This Row],[order_date]])</f>
        <v>2024</v>
      </c>
    </row>
    <row r="2062" spans="1:26" x14ac:dyDescent="0.25">
      <c r="A2062" t="s">
        <v>4174</v>
      </c>
      <c r="B2062" t="s">
        <v>38</v>
      </c>
      <c r="C2062" t="s">
        <v>82</v>
      </c>
      <c r="D2062" t="s">
        <v>56</v>
      </c>
      <c r="E2062" s="1">
        <v>45643</v>
      </c>
      <c r="F2062" t="s">
        <v>4175</v>
      </c>
      <c r="G2062" s="1">
        <v>45411</v>
      </c>
      <c r="H2062" t="s">
        <v>47</v>
      </c>
      <c r="I2062" t="s">
        <v>63</v>
      </c>
      <c r="J2062" t="s">
        <v>67</v>
      </c>
      <c r="K2062">
        <v>5</v>
      </c>
      <c r="L2062" s="3">
        <f>Working_Data[[#This Row],[price2]]/Working_Data[[#This Row],[quantity]]</f>
        <v>253.05799999999999</v>
      </c>
      <c r="M2062" s="3">
        <v>1265.29</v>
      </c>
      <c r="N2062" t="s">
        <v>35</v>
      </c>
      <c r="O2062">
        <v>4</v>
      </c>
      <c r="P2062" s="1">
        <v>45583</v>
      </c>
      <c r="Q2062">
        <v>262</v>
      </c>
      <c r="R2062" t="s">
        <v>29</v>
      </c>
      <c r="S2062">
        <v>3</v>
      </c>
      <c r="T2062" s="1">
        <v>45693</v>
      </c>
      <c r="U2062" t="s">
        <v>60</v>
      </c>
      <c r="V2062" t="str">
        <f>TEXT(WEEKDAY(Working_Data[[#This Row],[order_date]],1),"DDDD")</f>
        <v>Monday</v>
      </c>
      <c r="W2062" t="str">
        <f>TEXT(Working_Data[[#This Row],[order_date]],"mmmm")</f>
        <v>April</v>
      </c>
      <c r="X2062" s="7">
        <f>Working_Data[[#This Row],[last_order_date]]-Working_Data[[#This Row],[signup_date]]</f>
        <v>-60</v>
      </c>
      <c r="Y2062" s="7">
        <f>IF(Working_Data[[#This Row],[churned]]="Active",1,0)</f>
        <v>1</v>
      </c>
      <c r="Z2062" s="7">
        <f>YEAR(Working_Data[[#This Row],[order_date]])</f>
        <v>2024</v>
      </c>
    </row>
    <row r="2063" spans="1:26" x14ac:dyDescent="0.25">
      <c r="A2063" t="s">
        <v>4176</v>
      </c>
      <c r="B2063" t="s">
        <v>45</v>
      </c>
      <c r="C2063" t="s">
        <v>22</v>
      </c>
      <c r="D2063" t="s">
        <v>23</v>
      </c>
      <c r="E2063" s="1">
        <v>45644</v>
      </c>
      <c r="F2063" t="s">
        <v>4177</v>
      </c>
      <c r="G2063" s="1">
        <v>45411</v>
      </c>
      <c r="H2063" t="s">
        <v>41</v>
      </c>
      <c r="I2063" t="s">
        <v>42</v>
      </c>
      <c r="J2063" t="s">
        <v>49</v>
      </c>
      <c r="K2063">
        <v>3</v>
      </c>
      <c r="L2063" s="3">
        <f>Working_Data[[#This Row],[price2]]/Working_Data[[#This Row],[quantity]]</f>
        <v>100.06</v>
      </c>
      <c r="M2063" s="3">
        <v>300.18</v>
      </c>
      <c r="N2063" t="s">
        <v>28</v>
      </c>
      <c r="O2063">
        <v>3</v>
      </c>
      <c r="P2063" s="1">
        <v>45962</v>
      </c>
      <c r="Q2063">
        <v>411</v>
      </c>
      <c r="R2063" t="s">
        <v>29</v>
      </c>
      <c r="S2063">
        <v>5</v>
      </c>
      <c r="T2063" s="1">
        <v>45672</v>
      </c>
      <c r="U2063" t="s">
        <v>30</v>
      </c>
      <c r="V2063" t="str">
        <f>TEXT(WEEKDAY(Working_Data[[#This Row],[order_date]],1),"DDDD")</f>
        <v>Monday</v>
      </c>
      <c r="W2063" t="str">
        <f>TEXT(Working_Data[[#This Row],[order_date]],"mmmm")</f>
        <v>April</v>
      </c>
      <c r="X2063" s="7">
        <f>Working_Data[[#This Row],[last_order_date]]-Working_Data[[#This Row],[signup_date]]</f>
        <v>318</v>
      </c>
      <c r="Y2063" s="7">
        <f>IF(Working_Data[[#This Row],[churned]]="Active",1,0)</f>
        <v>1</v>
      </c>
      <c r="Z2063" s="7">
        <f>YEAR(Working_Data[[#This Row],[order_date]])</f>
        <v>2024</v>
      </c>
    </row>
    <row r="2064" spans="1:26" x14ac:dyDescent="0.25">
      <c r="A2064" t="s">
        <v>4178</v>
      </c>
      <c r="B2064" t="s">
        <v>38</v>
      </c>
      <c r="C2064" t="s">
        <v>22</v>
      </c>
      <c r="D2064" t="s">
        <v>23</v>
      </c>
      <c r="E2064" s="1">
        <v>45591</v>
      </c>
      <c r="F2064" t="s">
        <v>4179</v>
      </c>
      <c r="G2064" s="1">
        <v>45411</v>
      </c>
      <c r="H2064" t="s">
        <v>41</v>
      </c>
      <c r="I2064" t="s">
        <v>54</v>
      </c>
      <c r="J2064" t="s">
        <v>59</v>
      </c>
      <c r="K2064">
        <v>1</v>
      </c>
      <c r="L2064" s="3">
        <f>Working_Data[[#This Row],[price2]]/Working_Data[[#This Row],[quantity]]</f>
        <v>494.13</v>
      </c>
      <c r="M2064" s="3">
        <v>494.13</v>
      </c>
      <c r="N2064" t="s">
        <v>50</v>
      </c>
      <c r="O2064">
        <v>6</v>
      </c>
      <c r="P2064" s="1">
        <v>45775</v>
      </c>
      <c r="Q2064">
        <v>262</v>
      </c>
      <c r="R2064" t="s">
        <v>29</v>
      </c>
      <c r="S2064">
        <v>4</v>
      </c>
      <c r="T2064" s="1">
        <v>45702</v>
      </c>
      <c r="U2064" t="s">
        <v>60</v>
      </c>
      <c r="V2064" t="str">
        <f>TEXT(WEEKDAY(Working_Data[[#This Row],[order_date]],1),"DDDD")</f>
        <v>Monday</v>
      </c>
      <c r="W2064" t="str">
        <f>TEXT(Working_Data[[#This Row],[order_date]],"mmmm")</f>
        <v>April</v>
      </c>
      <c r="X2064" s="7">
        <f>Working_Data[[#This Row],[last_order_date]]-Working_Data[[#This Row],[signup_date]]</f>
        <v>184</v>
      </c>
      <c r="Y2064" s="7">
        <f>IF(Working_Data[[#This Row],[churned]]="Active",1,0)</f>
        <v>1</v>
      </c>
      <c r="Z2064" s="7">
        <f>YEAR(Working_Data[[#This Row],[order_date]])</f>
        <v>2024</v>
      </c>
    </row>
    <row r="2065" spans="1:26" x14ac:dyDescent="0.25">
      <c r="A2065" t="s">
        <v>4180</v>
      </c>
      <c r="B2065" t="s">
        <v>45</v>
      </c>
      <c r="C2065" t="s">
        <v>39</v>
      </c>
      <c r="D2065" t="s">
        <v>32</v>
      </c>
      <c r="E2065" s="1">
        <v>45348</v>
      </c>
      <c r="F2065" t="s">
        <v>4181</v>
      </c>
      <c r="G2065" s="1">
        <v>45411</v>
      </c>
      <c r="H2065" t="s">
        <v>47</v>
      </c>
      <c r="I2065" t="s">
        <v>63</v>
      </c>
      <c r="J2065" t="s">
        <v>64</v>
      </c>
      <c r="K2065">
        <v>3</v>
      </c>
      <c r="L2065" s="3">
        <f>Working_Data[[#This Row],[price2]]/Working_Data[[#This Row],[quantity]]</f>
        <v>343.13666666666671</v>
      </c>
      <c r="M2065" s="3">
        <v>1029.4100000000001</v>
      </c>
      <c r="N2065" t="s">
        <v>50</v>
      </c>
      <c r="O2065">
        <v>32</v>
      </c>
      <c r="P2065" s="1">
        <v>45858</v>
      </c>
      <c r="Q2065">
        <v>45</v>
      </c>
      <c r="R2065" t="s">
        <v>43</v>
      </c>
      <c r="S2065">
        <v>3</v>
      </c>
      <c r="T2065" s="1">
        <v>45642</v>
      </c>
      <c r="U2065" t="s">
        <v>60</v>
      </c>
      <c r="V2065" t="str">
        <f>TEXT(WEEKDAY(Working_Data[[#This Row],[order_date]],1),"DDDD")</f>
        <v>Monday</v>
      </c>
      <c r="W2065" t="str">
        <f>TEXT(Working_Data[[#This Row],[order_date]],"mmmm")</f>
        <v>April</v>
      </c>
      <c r="X2065" s="7">
        <f>Working_Data[[#This Row],[last_order_date]]-Working_Data[[#This Row],[signup_date]]</f>
        <v>510</v>
      </c>
      <c r="Y2065" s="7">
        <f>IF(Working_Data[[#This Row],[churned]]="Active",1,0)</f>
        <v>0</v>
      </c>
      <c r="Z2065" s="7">
        <f>YEAR(Working_Data[[#This Row],[order_date]])</f>
        <v>2024</v>
      </c>
    </row>
    <row r="2066" spans="1:26" x14ac:dyDescent="0.25">
      <c r="A2066" t="s">
        <v>4182</v>
      </c>
      <c r="B2066" t="s">
        <v>21</v>
      </c>
      <c r="C2066" t="s">
        <v>22</v>
      </c>
      <c r="D2066" t="s">
        <v>56</v>
      </c>
      <c r="E2066" s="1">
        <v>45931</v>
      </c>
      <c r="F2066" t="s">
        <v>4183</v>
      </c>
      <c r="G2066" s="1">
        <v>45411</v>
      </c>
      <c r="H2066" t="s">
        <v>47</v>
      </c>
      <c r="I2066" t="s">
        <v>54</v>
      </c>
      <c r="J2066" t="s">
        <v>49</v>
      </c>
      <c r="K2066">
        <v>5</v>
      </c>
      <c r="L2066" s="3">
        <f>Working_Data[[#This Row],[price2]]/Working_Data[[#This Row],[quantity]]</f>
        <v>277.36199999999997</v>
      </c>
      <c r="M2066" s="3">
        <v>1386.81</v>
      </c>
      <c r="N2066" t="s">
        <v>35</v>
      </c>
      <c r="O2066">
        <v>19</v>
      </c>
      <c r="P2066" s="1">
        <v>45614</v>
      </c>
      <c r="Q2066">
        <v>240</v>
      </c>
      <c r="R2066" t="s">
        <v>29</v>
      </c>
      <c r="S2066">
        <v>1</v>
      </c>
      <c r="T2066" s="1">
        <v>45556</v>
      </c>
      <c r="U2066" t="s">
        <v>60</v>
      </c>
      <c r="V2066" t="str">
        <f>TEXT(WEEKDAY(Working_Data[[#This Row],[order_date]],1),"DDDD")</f>
        <v>Monday</v>
      </c>
      <c r="W2066" t="str">
        <f>TEXT(Working_Data[[#This Row],[order_date]],"mmmm")</f>
        <v>April</v>
      </c>
      <c r="X2066" s="7">
        <f>Working_Data[[#This Row],[last_order_date]]-Working_Data[[#This Row],[signup_date]]</f>
        <v>-317</v>
      </c>
      <c r="Y2066" s="7">
        <f>IF(Working_Data[[#This Row],[churned]]="Active",1,0)</f>
        <v>1</v>
      </c>
      <c r="Z2066" s="7">
        <f>YEAR(Working_Data[[#This Row],[order_date]])</f>
        <v>2024</v>
      </c>
    </row>
    <row r="2067" spans="1:26" x14ac:dyDescent="0.25">
      <c r="A2067" t="s">
        <v>4184</v>
      </c>
      <c r="B2067" t="s">
        <v>38</v>
      </c>
      <c r="C2067" t="s">
        <v>82</v>
      </c>
      <c r="D2067" t="s">
        <v>32</v>
      </c>
      <c r="E2067" s="1">
        <v>45489</v>
      </c>
      <c r="F2067" t="s">
        <v>4185</v>
      </c>
      <c r="G2067" s="1">
        <v>45411</v>
      </c>
      <c r="H2067" t="s">
        <v>34</v>
      </c>
      <c r="I2067" t="s">
        <v>26</v>
      </c>
      <c r="J2067" t="s">
        <v>59</v>
      </c>
      <c r="K2067">
        <v>3</v>
      </c>
      <c r="L2067" s="3">
        <f>Working_Data[[#This Row],[price2]]/Working_Data[[#This Row],[quantity]]</f>
        <v>329.24666666666667</v>
      </c>
      <c r="M2067" s="3">
        <v>987.74</v>
      </c>
      <c r="N2067" t="s">
        <v>28</v>
      </c>
      <c r="O2067">
        <v>50</v>
      </c>
      <c r="P2067" s="1">
        <v>45791</v>
      </c>
      <c r="Q2067">
        <v>228</v>
      </c>
      <c r="R2067" t="s">
        <v>29</v>
      </c>
      <c r="S2067">
        <v>1</v>
      </c>
      <c r="T2067" s="1">
        <v>45814</v>
      </c>
      <c r="U2067" t="s">
        <v>60</v>
      </c>
      <c r="V2067" t="str">
        <f>TEXT(WEEKDAY(Working_Data[[#This Row],[order_date]],1),"DDDD")</f>
        <v>Monday</v>
      </c>
      <c r="W2067" t="str">
        <f>TEXT(Working_Data[[#This Row],[order_date]],"mmmm")</f>
        <v>April</v>
      </c>
      <c r="X2067" s="7">
        <f>Working_Data[[#This Row],[last_order_date]]-Working_Data[[#This Row],[signup_date]]</f>
        <v>302</v>
      </c>
      <c r="Y2067" s="7">
        <f>IF(Working_Data[[#This Row],[churned]]="Active",1,0)</f>
        <v>1</v>
      </c>
      <c r="Z2067" s="7">
        <f>YEAR(Working_Data[[#This Row],[order_date]])</f>
        <v>2024</v>
      </c>
    </row>
    <row r="2068" spans="1:26" x14ac:dyDescent="0.25">
      <c r="A2068" t="s">
        <v>4186</v>
      </c>
      <c r="B2068" t="s">
        <v>45</v>
      </c>
      <c r="C2068" t="s">
        <v>22</v>
      </c>
      <c r="D2068" t="s">
        <v>56</v>
      </c>
      <c r="E2068" s="1">
        <v>45595</v>
      </c>
      <c r="F2068" t="s">
        <v>4187</v>
      </c>
      <c r="G2068" s="1">
        <v>45412</v>
      </c>
      <c r="H2068" t="s">
        <v>34</v>
      </c>
      <c r="I2068" t="s">
        <v>42</v>
      </c>
      <c r="J2068" t="s">
        <v>59</v>
      </c>
      <c r="K2068">
        <v>1</v>
      </c>
      <c r="L2068" s="3">
        <f>Working_Data[[#This Row],[price2]]/Working_Data[[#This Row],[quantity]]</f>
        <v>1275.78</v>
      </c>
      <c r="M2068" s="3">
        <v>1275.78</v>
      </c>
      <c r="N2068" t="s">
        <v>35</v>
      </c>
      <c r="O2068">
        <v>47</v>
      </c>
      <c r="P2068" s="1">
        <v>45579</v>
      </c>
      <c r="Q2068">
        <v>351</v>
      </c>
      <c r="R2068" t="s">
        <v>43</v>
      </c>
      <c r="S2068">
        <v>1</v>
      </c>
      <c r="T2068" s="1">
        <v>45858</v>
      </c>
      <c r="U2068" t="s">
        <v>60</v>
      </c>
      <c r="V2068" t="str">
        <f>TEXT(WEEKDAY(Working_Data[[#This Row],[order_date]],1),"DDDD")</f>
        <v>Tuesday</v>
      </c>
      <c r="W2068" t="str">
        <f>TEXT(Working_Data[[#This Row],[order_date]],"mmmm")</f>
        <v>April</v>
      </c>
      <c r="X2068" s="7">
        <f>Working_Data[[#This Row],[last_order_date]]-Working_Data[[#This Row],[signup_date]]</f>
        <v>-16</v>
      </c>
      <c r="Y2068" s="7">
        <f>IF(Working_Data[[#This Row],[churned]]="Active",1,0)</f>
        <v>0</v>
      </c>
      <c r="Z2068" s="7">
        <f>YEAR(Working_Data[[#This Row],[order_date]])</f>
        <v>2024</v>
      </c>
    </row>
    <row r="2069" spans="1:26" x14ac:dyDescent="0.25">
      <c r="A2069" t="s">
        <v>4188</v>
      </c>
      <c r="B2069" t="s">
        <v>45</v>
      </c>
      <c r="C2069" t="s">
        <v>22</v>
      </c>
      <c r="D2069" t="s">
        <v>23</v>
      </c>
      <c r="E2069" s="1">
        <v>45785</v>
      </c>
      <c r="F2069" t="s">
        <v>4189</v>
      </c>
      <c r="G2069" s="1">
        <v>45412</v>
      </c>
      <c r="H2069" t="s">
        <v>58</v>
      </c>
      <c r="I2069" t="s">
        <v>26</v>
      </c>
      <c r="J2069" t="s">
        <v>27</v>
      </c>
      <c r="K2069">
        <v>4</v>
      </c>
      <c r="L2069" s="3">
        <f>Working_Data[[#This Row],[price2]]/Working_Data[[#This Row],[quantity]]</f>
        <v>170.97</v>
      </c>
      <c r="M2069" s="3">
        <v>683.88</v>
      </c>
      <c r="N2069" t="s">
        <v>35</v>
      </c>
      <c r="O2069">
        <v>33</v>
      </c>
      <c r="P2069" s="1">
        <v>45746</v>
      </c>
      <c r="Q2069">
        <v>475</v>
      </c>
      <c r="R2069" t="s">
        <v>29</v>
      </c>
      <c r="S2069">
        <v>4</v>
      </c>
      <c r="T2069" s="1">
        <v>45967</v>
      </c>
      <c r="U2069" t="s">
        <v>30</v>
      </c>
      <c r="V2069" t="str">
        <f>TEXT(WEEKDAY(Working_Data[[#This Row],[order_date]],1),"DDDD")</f>
        <v>Tuesday</v>
      </c>
      <c r="W2069" t="str">
        <f>TEXT(Working_Data[[#This Row],[order_date]],"mmmm")</f>
        <v>April</v>
      </c>
      <c r="X2069" s="7">
        <f>Working_Data[[#This Row],[last_order_date]]-Working_Data[[#This Row],[signup_date]]</f>
        <v>-39</v>
      </c>
      <c r="Y2069" s="7">
        <f>IF(Working_Data[[#This Row],[churned]]="Active",1,0)</f>
        <v>1</v>
      </c>
      <c r="Z2069" s="7">
        <f>YEAR(Working_Data[[#This Row],[order_date]])</f>
        <v>2024</v>
      </c>
    </row>
    <row r="2070" spans="1:26" x14ac:dyDescent="0.25">
      <c r="A2070" t="s">
        <v>4190</v>
      </c>
      <c r="B2070" t="s">
        <v>21</v>
      </c>
      <c r="C2070" t="s">
        <v>39</v>
      </c>
      <c r="D2070" t="s">
        <v>23</v>
      </c>
      <c r="E2070" s="1">
        <v>45662</v>
      </c>
      <c r="F2070" t="s">
        <v>4191</v>
      </c>
      <c r="G2070" s="1">
        <v>45412</v>
      </c>
      <c r="H2070" t="s">
        <v>25</v>
      </c>
      <c r="I2070" t="s">
        <v>54</v>
      </c>
      <c r="J2070" t="s">
        <v>67</v>
      </c>
      <c r="K2070">
        <v>2</v>
      </c>
      <c r="L2070" s="3">
        <f>Working_Data[[#This Row],[price2]]/Working_Data[[#This Row],[quantity]]</f>
        <v>506.09</v>
      </c>
      <c r="M2070" s="3">
        <v>1012.18</v>
      </c>
      <c r="N2070" t="s">
        <v>35</v>
      </c>
      <c r="O2070">
        <v>35</v>
      </c>
      <c r="P2070" s="1">
        <v>45679</v>
      </c>
      <c r="Q2070">
        <v>141</v>
      </c>
      <c r="R2070" t="s">
        <v>29</v>
      </c>
      <c r="S2070">
        <v>2</v>
      </c>
      <c r="T2070" s="1">
        <v>45587</v>
      </c>
      <c r="U2070" t="s">
        <v>60</v>
      </c>
      <c r="V2070" t="str">
        <f>TEXT(WEEKDAY(Working_Data[[#This Row],[order_date]],1),"DDDD")</f>
        <v>Tuesday</v>
      </c>
      <c r="W2070" t="str">
        <f>TEXT(Working_Data[[#This Row],[order_date]],"mmmm")</f>
        <v>April</v>
      </c>
      <c r="X2070" s="7">
        <f>Working_Data[[#This Row],[last_order_date]]-Working_Data[[#This Row],[signup_date]]</f>
        <v>17</v>
      </c>
      <c r="Y2070" s="7">
        <f>IF(Working_Data[[#This Row],[churned]]="Active",1,0)</f>
        <v>1</v>
      </c>
      <c r="Z2070" s="7">
        <f>YEAR(Working_Data[[#This Row],[order_date]])</f>
        <v>2024</v>
      </c>
    </row>
    <row r="2071" spans="1:26" x14ac:dyDescent="0.25">
      <c r="A2071" t="s">
        <v>4192</v>
      </c>
      <c r="B2071" t="s">
        <v>45</v>
      </c>
      <c r="C2071" t="s">
        <v>39</v>
      </c>
      <c r="D2071" t="s">
        <v>32</v>
      </c>
      <c r="E2071" s="1">
        <v>45441</v>
      </c>
      <c r="F2071" t="s">
        <v>4193</v>
      </c>
      <c r="G2071" s="1">
        <v>45412</v>
      </c>
      <c r="H2071" t="s">
        <v>47</v>
      </c>
      <c r="I2071" t="s">
        <v>63</v>
      </c>
      <c r="J2071" t="s">
        <v>64</v>
      </c>
      <c r="K2071">
        <v>4</v>
      </c>
      <c r="L2071" s="3">
        <f>Working_Data[[#This Row],[price2]]/Working_Data[[#This Row],[quantity]]</f>
        <v>43.482500000000002</v>
      </c>
      <c r="M2071" s="3">
        <v>173.93</v>
      </c>
      <c r="N2071" t="s">
        <v>50</v>
      </c>
      <c r="O2071">
        <v>8</v>
      </c>
      <c r="P2071" s="1">
        <v>45721</v>
      </c>
      <c r="Q2071">
        <v>310</v>
      </c>
      <c r="R2071" t="s">
        <v>29</v>
      </c>
      <c r="S2071">
        <v>1</v>
      </c>
      <c r="T2071" s="1">
        <v>45453</v>
      </c>
      <c r="U2071" t="s">
        <v>60</v>
      </c>
      <c r="V2071" t="str">
        <f>TEXT(WEEKDAY(Working_Data[[#This Row],[order_date]],1),"DDDD")</f>
        <v>Tuesday</v>
      </c>
      <c r="W2071" t="str">
        <f>TEXT(Working_Data[[#This Row],[order_date]],"mmmm")</f>
        <v>April</v>
      </c>
      <c r="X2071" s="7">
        <f>Working_Data[[#This Row],[last_order_date]]-Working_Data[[#This Row],[signup_date]]</f>
        <v>280</v>
      </c>
      <c r="Y2071" s="7">
        <f>IF(Working_Data[[#This Row],[churned]]="Active",1,0)</f>
        <v>1</v>
      </c>
      <c r="Z2071" s="7">
        <f>YEAR(Working_Data[[#This Row],[order_date]])</f>
        <v>2024</v>
      </c>
    </row>
    <row r="2072" spans="1:26" x14ac:dyDescent="0.25">
      <c r="A2072" t="s">
        <v>4194</v>
      </c>
      <c r="B2072" t="s">
        <v>45</v>
      </c>
      <c r="C2072" t="s">
        <v>39</v>
      </c>
      <c r="D2072" t="s">
        <v>23</v>
      </c>
      <c r="E2072" s="1">
        <v>45852</v>
      </c>
      <c r="F2072" t="s">
        <v>4195</v>
      </c>
      <c r="G2072" s="1">
        <v>45412</v>
      </c>
      <c r="H2072" t="s">
        <v>25</v>
      </c>
      <c r="I2072" t="s">
        <v>48</v>
      </c>
      <c r="J2072" t="s">
        <v>64</v>
      </c>
      <c r="K2072">
        <v>3</v>
      </c>
      <c r="L2072" s="3">
        <f>Working_Data[[#This Row],[price2]]/Working_Data[[#This Row],[quantity]]</f>
        <v>92.133333333333326</v>
      </c>
      <c r="M2072" s="3">
        <v>276.39999999999998</v>
      </c>
      <c r="N2072" t="s">
        <v>50</v>
      </c>
      <c r="O2072">
        <v>20</v>
      </c>
      <c r="P2072" s="1">
        <v>45533</v>
      </c>
      <c r="Q2072">
        <v>216</v>
      </c>
      <c r="R2072" t="s">
        <v>43</v>
      </c>
      <c r="S2072">
        <v>5</v>
      </c>
      <c r="T2072" s="1">
        <v>45795</v>
      </c>
      <c r="U2072" t="s">
        <v>30</v>
      </c>
      <c r="V2072" t="str">
        <f>TEXT(WEEKDAY(Working_Data[[#This Row],[order_date]],1),"DDDD")</f>
        <v>Tuesday</v>
      </c>
      <c r="W2072" t="str">
        <f>TEXT(Working_Data[[#This Row],[order_date]],"mmmm")</f>
        <v>April</v>
      </c>
      <c r="X2072" s="7">
        <f>Working_Data[[#This Row],[last_order_date]]-Working_Data[[#This Row],[signup_date]]</f>
        <v>-319</v>
      </c>
      <c r="Y2072" s="7">
        <f>IF(Working_Data[[#This Row],[churned]]="Active",1,0)</f>
        <v>0</v>
      </c>
      <c r="Z2072" s="7">
        <f>YEAR(Working_Data[[#This Row],[order_date]])</f>
        <v>2024</v>
      </c>
    </row>
    <row r="2073" spans="1:26" x14ac:dyDescent="0.25">
      <c r="A2073" t="s">
        <v>4196</v>
      </c>
      <c r="B2073" t="s">
        <v>38</v>
      </c>
      <c r="C2073" t="s">
        <v>22</v>
      </c>
      <c r="D2073" t="s">
        <v>77</v>
      </c>
      <c r="E2073" s="1">
        <v>45218</v>
      </c>
      <c r="F2073" t="s">
        <v>4197</v>
      </c>
      <c r="G2073" s="1">
        <v>45412</v>
      </c>
      <c r="H2073" t="s">
        <v>41</v>
      </c>
      <c r="I2073" t="s">
        <v>48</v>
      </c>
      <c r="J2073" t="s">
        <v>64</v>
      </c>
      <c r="K2073">
        <v>2</v>
      </c>
      <c r="L2073" s="3">
        <f>Working_Data[[#This Row],[price2]]/Working_Data[[#This Row],[quantity]]</f>
        <v>187.55</v>
      </c>
      <c r="M2073" s="3">
        <v>375.1</v>
      </c>
      <c r="N2073" t="s">
        <v>50</v>
      </c>
      <c r="O2073">
        <v>12</v>
      </c>
      <c r="P2073" s="1">
        <v>45562</v>
      </c>
      <c r="Q2073">
        <v>107</v>
      </c>
      <c r="R2073" t="s">
        <v>43</v>
      </c>
      <c r="S2073">
        <v>5</v>
      </c>
      <c r="T2073" s="1">
        <v>45768</v>
      </c>
      <c r="U2073" t="s">
        <v>60</v>
      </c>
      <c r="V2073" t="str">
        <f>TEXT(WEEKDAY(Working_Data[[#This Row],[order_date]],1),"DDDD")</f>
        <v>Tuesday</v>
      </c>
      <c r="W2073" t="str">
        <f>TEXT(Working_Data[[#This Row],[order_date]],"mmmm")</f>
        <v>April</v>
      </c>
      <c r="X2073" s="7">
        <f>Working_Data[[#This Row],[last_order_date]]-Working_Data[[#This Row],[signup_date]]</f>
        <v>344</v>
      </c>
      <c r="Y2073" s="7">
        <f>IF(Working_Data[[#This Row],[churned]]="Active",1,0)</f>
        <v>0</v>
      </c>
      <c r="Z2073" s="7">
        <f>YEAR(Working_Data[[#This Row],[order_date]])</f>
        <v>2024</v>
      </c>
    </row>
    <row r="2074" spans="1:26" x14ac:dyDescent="0.25">
      <c r="A2074" t="s">
        <v>4198</v>
      </c>
      <c r="B2074" t="s">
        <v>21</v>
      </c>
      <c r="C2074" t="s">
        <v>39</v>
      </c>
      <c r="D2074" t="s">
        <v>23</v>
      </c>
      <c r="E2074" s="1">
        <v>45631</v>
      </c>
      <c r="F2074" t="s">
        <v>4199</v>
      </c>
      <c r="G2074" s="1">
        <v>45296</v>
      </c>
      <c r="H2074" t="s">
        <v>58</v>
      </c>
      <c r="I2074" t="s">
        <v>42</v>
      </c>
      <c r="J2074" t="s">
        <v>67</v>
      </c>
      <c r="K2074">
        <v>4</v>
      </c>
      <c r="L2074" s="3">
        <f>Working_Data[[#This Row],[price2]]/Working_Data[[#This Row],[quantity]]</f>
        <v>234.67</v>
      </c>
      <c r="M2074" s="3">
        <v>938.68</v>
      </c>
      <c r="N2074" t="s">
        <v>28</v>
      </c>
      <c r="O2074">
        <v>30</v>
      </c>
      <c r="P2074" s="1">
        <v>45550</v>
      </c>
      <c r="Q2074">
        <v>367</v>
      </c>
      <c r="R2074" t="s">
        <v>43</v>
      </c>
      <c r="S2074">
        <v>2</v>
      </c>
      <c r="T2074" s="1">
        <v>45635</v>
      </c>
      <c r="U2074" t="s">
        <v>36</v>
      </c>
      <c r="V2074" t="str">
        <f>TEXT(WEEKDAY(Working_Data[[#This Row],[order_date]],1),"DDDD")</f>
        <v>Friday</v>
      </c>
      <c r="W2074" t="str">
        <f>TEXT(Working_Data[[#This Row],[order_date]],"mmmm")</f>
        <v>January</v>
      </c>
      <c r="X2074" s="7">
        <f>Working_Data[[#This Row],[last_order_date]]-Working_Data[[#This Row],[signup_date]]</f>
        <v>-81</v>
      </c>
      <c r="Y2074" s="7">
        <f>IF(Working_Data[[#This Row],[churned]]="Active",1,0)</f>
        <v>0</v>
      </c>
      <c r="Z2074" s="7">
        <f>YEAR(Working_Data[[#This Row],[order_date]])</f>
        <v>2024</v>
      </c>
    </row>
    <row r="2075" spans="1:26" x14ac:dyDescent="0.25">
      <c r="A2075" t="s">
        <v>4200</v>
      </c>
      <c r="B2075" t="s">
        <v>21</v>
      </c>
      <c r="C2075" t="s">
        <v>82</v>
      </c>
      <c r="D2075" t="s">
        <v>52</v>
      </c>
      <c r="E2075" s="1">
        <v>45793</v>
      </c>
      <c r="F2075" t="s">
        <v>4201</v>
      </c>
      <c r="G2075" s="1">
        <v>45296</v>
      </c>
      <c r="H2075" t="s">
        <v>41</v>
      </c>
      <c r="I2075" t="s">
        <v>54</v>
      </c>
      <c r="J2075" t="s">
        <v>59</v>
      </c>
      <c r="K2075">
        <v>5</v>
      </c>
      <c r="L2075" s="3">
        <f>Working_Data[[#This Row],[price2]]/Working_Data[[#This Row],[quantity]]</f>
        <v>130.88200000000001</v>
      </c>
      <c r="M2075" s="3">
        <v>654.41</v>
      </c>
      <c r="N2075" t="s">
        <v>28</v>
      </c>
      <c r="O2075">
        <v>36</v>
      </c>
      <c r="P2075" s="1">
        <v>45595</v>
      </c>
      <c r="Q2075">
        <v>268</v>
      </c>
      <c r="R2075" t="s">
        <v>43</v>
      </c>
      <c r="S2075">
        <v>4</v>
      </c>
      <c r="T2075" s="1">
        <v>45966</v>
      </c>
      <c r="U2075" t="s">
        <v>60</v>
      </c>
      <c r="V2075" t="str">
        <f>TEXT(WEEKDAY(Working_Data[[#This Row],[order_date]],1),"DDDD")</f>
        <v>Friday</v>
      </c>
      <c r="W2075" t="str">
        <f>TEXT(Working_Data[[#This Row],[order_date]],"mmmm")</f>
        <v>January</v>
      </c>
      <c r="X2075" s="7">
        <f>Working_Data[[#This Row],[last_order_date]]-Working_Data[[#This Row],[signup_date]]</f>
        <v>-198</v>
      </c>
      <c r="Y2075" s="7">
        <f>IF(Working_Data[[#This Row],[churned]]="Active",1,0)</f>
        <v>0</v>
      </c>
      <c r="Z2075" s="7">
        <f>YEAR(Working_Data[[#This Row],[order_date]])</f>
        <v>2024</v>
      </c>
    </row>
    <row r="2076" spans="1:26" x14ac:dyDescent="0.25">
      <c r="A2076" t="s">
        <v>4202</v>
      </c>
      <c r="B2076" t="s">
        <v>45</v>
      </c>
      <c r="C2076" t="s">
        <v>82</v>
      </c>
      <c r="D2076" t="s">
        <v>23</v>
      </c>
      <c r="E2076" s="1">
        <v>45417</v>
      </c>
      <c r="F2076" t="s">
        <v>4203</v>
      </c>
      <c r="G2076" s="1">
        <v>45296</v>
      </c>
      <c r="H2076" t="s">
        <v>47</v>
      </c>
      <c r="I2076" t="s">
        <v>48</v>
      </c>
      <c r="J2076" t="s">
        <v>49</v>
      </c>
      <c r="K2076">
        <v>4</v>
      </c>
      <c r="L2076" s="3">
        <f>Working_Data[[#This Row],[price2]]/Working_Data[[#This Row],[quantity]]</f>
        <v>291.065</v>
      </c>
      <c r="M2076" s="3">
        <v>1164.26</v>
      </c>
      <c r="N2076" t="s">
        <v>28</v>
      </c>
      <c r="O2076">
        <v>47</v>
      </c>
      <c r="P2076" s="1">
        <v>45874</v>
      </c>
      <c r="Q2076">
        <v>149</v>
      </c>
      <c r="R2076" t="s">
        <v>43</v>
      </c>
      <c r="S2076">
        <v>4</v>
      </c>
      <c r="T2076" s="1">
        <v>45580</v>
      </c>
      <c r="U2076" t="s">
        <v>60</v>
      </c>
      <c r="V2076" t="str">
        <f>TEXT(WEEKDAY(Working_Data[[#This Row],[order_date]],1),"DDDD")</f>
        <v>Friday</v>
      </c>
      <c r="W2076" t="str">
        <f>TEXT(Working_Data[[#This Row],[order_date]],"mmmm")</f>
        <v>January</v>
      </c>
      <c r="X2076" s="7">
        <f>Working_Data[[#This Row],[last_order_date]]-Working_Data[[#This Row],[signup_date]]</f>
        <v>457</v>
      </c>
      <c r="Y2076" s="7">
        <f>IF(Working_Data[[#This Row],[churned]]="Active",1,0)</f>
        <v>0</v>
      </c>
      <c r="Z2076" s="7">
        <f>YEAR(Working_Data[[#This Row],[order_date]])</f>
        <v>2024</v>
      </c>
    </row>
    <row r="2077" spans="1:26" x14ac:dyDescent="0.25">
      <c r="A2077" t="s">
        <v>4204</v>
      </c>
      <c r="B2077" t="s">
        <v>21</v>
      </c>
      <c r="C2077" t="s">
        <v>39</v>
      </c>
      <c r="D2077" t="s">
        <v>23</v>
      </c>
      <c r="E2077" s="1">
        <v>45777</v>
      </c>
      <c r="F2077" t="s">
        <v>4205</v>
      </c>
      <c r="G2077" s="1">
        <v>45296</v>
      </c>
      <c r="H2077" t="s">
        <v>47</v>
      </c>
      <c r="I2077" t="s">
        <v>63</v>
      </c>
      <c r="J2077" t="s">
        <v>64</v>
      </c>
      <c r="K2077">
        <v>1</v>
      </c>
      <c r="L2077" s="3">
        <f>Working_Data[[#This Row],[price2]]/Working_Data[[#This Row],[quantity]]</f>
        <v>592.84</v>
      </c>
      <c r="M2077" s="3">
        <v>592.84</v>
      </c>
      <c r="N2077" t="s">
        <v>50</v>
      </c>
      <c r="O2077">
        <v>39</v>
      </c>
      <c r="P2077" s="1">
        <v>45804</v>
      </c>
      <c r="Q2077">
        <v>290</v>
      </c>
      <c r="R2077" t="s">
        <v>29</v>
      </c>
      <c r="S2077">
        <v>1</v>
      </c>
      <c r="T2077" s="1">
        <v>45591</v>
      </c>
      <c r="U2077" t="s">
        <v>60</v>
      </c>
      <c r="V2077" t="str">
        <f>TEXT(WEEKDAY(Working_Data[[#This Row],[order_date]],1),"DDDD")</f>
        <v>Friday</v>
      </c>
      <c r="W2077" t="str">
        <f>TEXT(Working_Data[[#This Row],[order_date]],"mmmm")</f>
        <v>January</v>
      </c>
      <c r="X2077" s="7">
        <f>Working_Data[[#This Row],[last_order_date]]-Working_Data[[#This Row],[signup_date]]</f>
        <v>27</v>
      </c>
      <c r="Y2077" s="7">
        <f>IF(Working_Data[[#This Row],[churned]]="Active",1,0)</f>
        <v>1</v>
      </c>
      <c r="Z2077" s="7">
        <f>YEAR(Working_Data[[#This Row],[order_date]])</f>
        <v>2024</v>
      </c>
    </row>
    <row r="2078" spans="1:26" x14ac:dyDescent="0.25">
      <c r="A2078" t="s">
        <v>4206</v>
      </c>
      <c r="B2078" t="s">
        <v>38</v>
      </c>
      <c r="C2078" t="s">
        <v>39</v>
      </c>
      <c r="D2078" t="s">
        <v>77</v>
      </c>
      <c r="E2078" s="1">
        <v>45210</v>
      </c>
      <c r="F2078" t="s">
        <v>4207</v>
      </c>
      <c r="G2078" s="1">
        <v>45327</v>
      </c>
      <c r="H2078" t="s">
        <v>41</v>
      </c>
      <c r="I2078" t="s">
        <v>54</v>
      </c>
      <c r="J2078" t="s">
        <v>64</v>
      </c>
      <c r="K2078">
        <v>3</v>
      </c>
      <c r="L2078" s="3">
        <f>Working_Data[[#This Row],[price2]]/Working_Data[[#This Row],[quantity]]</f>
        <v>459.02</v>
      </c>
      <c r="M2078" s="3">
        <v>1377.06</v>
      </c>
      <c r="N2078" t="s">
        <v>28</v>
      </c>
      <c r="O2078">
        <v>29</v>
      </c>
      <c r="P2078" s="1">
        <v>45626</v>
      </c>
      <c r="Q2078">
        <v>372</v>
      </c>
      <c r="R2078" t="s">
        <v>43</v>
      </c>
      <c r="S2078">
        <v>1</v>
      </c>
      <c r="T2078" s="1">
        <v>45843</v>
      </c>
      <c r="U2078" t="s">
        <v>60</v>
      </c>
      <c r="V2078" t="str">
        <f>TEXT(WEEKDAY(Working_Data[[#This Row],[order_date]],1),"DDDD")</f>
        <v>Monday</v>
      </c>
      <c r="W2078" t="str">
        <f>TEXT(Working_Data[[#This Row],[order_date]],"mmmm")</f>
        <v>February</v>
      </c>
      <c r="X2078" s="7">
        <f>Working_Data[[#This Row],[last_order_date]]-Working_Data[[#This Row],[signup_date]]</f>
        <v>416</v>
      </c>
      <c r="Y2078" s="7">
        <f>IF(Working_Data[[#This Row],[churned]]="Active",1,0)</f>
        <v>0</v>
      </c>
      <c r="Z2078" s="7">
        <f>YEAR(Working_Data[[#This Row],[order_date]])</f>
        <v>2024</v>
      </c>
    </row>
    <row r="2079" spans="1:26" x14ac:dyDescent="0.25">
      <c r="A2079" t="s">
        <v>4208</v>
      </c>
      <c r="B2079" t="s">
        <v>38</v>
      </c>
      <c r="C2079" t="s">
        <v>82</v>
      </c>
      <c r="D2079" t="s">
        <v>56</v>
      </c>
      <c r="E2079" s="1">
        <v>45606</v>
      </c>
      <c r="F2079" t="s">
        <v>4209</v>
      </c>
      <c r="G2079" s="1">
        <v>45327</v>
      </c>
      <c r="H2079" t="s">
        <v>34</v>
      </c>
      <c r="I2079" t="s">
        <v>63</v>
      </c>
      <c r="J2079" t="s">
        <v>59</v>
      </c>
      <c r="K2079">
        <v>2</v>
      </c>
      <c r="L2079" s="3">
        <f>Working_Data[[#This Row],[price2]]/Working_Data[[#This Row],[quantity]]</f>
        <v>307.10500000000002</v>
      </c>
      <c r="M2079" s="3">
        <v>614.21</v>
      </c>
      <c r="N2079" t="s">
        <v>28</v>
      </c>
      <c r="O2079">
        <v>11</v>
      </c>
      <c r="P2079" s="1">
        <v>45821</v>
      </c>
      <c r="Q2079">
        <v>361</v>
      </c>
      <c r="R2079" t="s">
        <v>43</v>
      </c>
      <c r="S2079">
        <v>1</v>
      </c>
      <c r="T2079" s="1">
        <v>45652</v>
      </c>
      <c r="U2079" t="s">
        <v>36</v>
      </c>
      <c r="V2079" t="str">
        <f>TEXT(WEEKDAY(Working_Data[[#This Row],[order_date]],1),"DDDD")</f>
        <v>Monday</v>
      </c>
      <c r="W2079" t="str">
        <f>TEXT(Working_Data[[#This Row],[order_date]],"mmmm")</f>
        <v>February</v>
      </c>
      <c r="X2079" s="7">
        <f>Working_Data[[#This Row],[last_order_date]]-Working_Data[[#This Row],[signup_date]]</f>
        <v>215</v>
      </c>
      <c r="Y2079" s="7">
        <f>IF(Working_Data[[#This Row],[churned]]="Active",1,0)</f>
        <v>0</v>
      </c>
      <c r="Z2079" s="7">
        <f>YEAR(Working_Data[[#This Row],[order_date]])</f>
        <v>2024</v>
      </c>
    </row>
    <row r="2080" spans="1:26" x14ac:dyDescent="0.25">
      <c r="A2080" t="s">
        <v>4210</v>
      </c>
      <c r="B2080" t="s">
        <v>21</v>
      </c>
      <c r="C2080" t="s">
        <v>82</v>
      </c>
      <c r="D2080" t="s">
        <v>77</v>
      </c>
      <c r="E2080" s="1">
        <v>45580</v>
      </c>
      <c r="F2080" t="s">
        <v>4211</v>
      </c>
      <c r="G2080" s="1">
        <v>45327</v>
      </c>
      <c r="H2080" t="s">
        <v>41</v>
      </c>
      <c r="I2080" t="s">
        <v>63</v>
      </c>
      <c r="J2080" t="s">
        <v>27</v>
      </c>
      <c r="K2080">
        <v>3</v>
      </c>
      <c r="L2080" s="3">
        <f>Working_Data[[#This Row],[price2]]/Working_Data[[#This Row],[quantity]]</f>
        <v>192.14666666666668</v>
      </c>
      <c r="M2080" s="3">
        <v>576.44000000000005</v>
      </c>
      <c r="N2080" t="s">
        <v>28</v>
      </c>
      <c r="O2080">
        <v>43</v>
      </c>
      <c r="P2080" s="1">
        <v>45884</v>
      </c>
      <c r="Q2080">
        <v>460</v>
      </c>
      <c r="R2080" t="s">
        <v>43</v>
      </c>
      <c r="S2080">
        <v>3</v>
      </c>
      <c r="T2080" s="1">
        <v>45711</v>
      </c>
      <c r="U2080" t="s">
        <v>60</v>
      </c>
      <c r="V2080" t="str">
        <f>TEXT(WEEKDAY(Working_Data[[#This Row],[order_date]],1),"DDDD")</f>
        <v>Monday</v>
      </c>
      <c r="W2080" t="str">
        <f>TEXT(Working_Data[[#This Row],[order_date]],"mmmm")</f>
        <v>February</v>
      </c>
      <c r="X2080" s="7">
        <f>Working_Data[[#This Row],[last_order_date]]-Working_Data[[#This Row],[signup_date]]</f>
        <v>304</v>
      </c>
      <c r="Y2080" s="7">
        <f>IF(Working_Data[[#This Row],[churned]]="Active",1,0)</f>
        <v>0</v>
      </c>
      <c r="Z2080" s="7">
        <f>YEAR(Working_Data[[#This Row],[order_date]])</f>
        <v>2024</v>
      </c>
    </row>
    <row r="2081" spans="1:26" x14ac:dyDescent="0.25">
      <c r="A2081" t="s">
        <v>4212</v>
      </c>
      <c r="B2081" t="s">
        <v>45</v>
      </c>
      <c r="C2081" t="s">
        <v>39</v>
      </c>
      <c r="D2081" t="s">
        <v>56</v>
      </c>
      <c r="E2081" s="1">
        <v>45836</v>
      </c>
      <c r="F2081" t="s">
        <v>4213</v>
      </c>
      <c r="G2081" s="1">
        <v>45327</v>
      </c>
      <c r="H2081" t="s">
        <v>58</v>
      </c>
      <c r="I2081" t="s">
        <v>54</v>
      </c>
      <c r="J2081" t="s">
        <v>59</v>
      </c>
      <c r="K2081">
        <v>2</v>
      </c>
      <c r="L2081" s="3">
        <f>Working_Data[[#This Row],[price2]]/Working_Data[[#This Row],[quantity]]</f>
        <v>684.65</v>
      </c>
      <c r="M2081" s="3">
        <v>1369.3</v>
      </c>
      <c r="N2081" t="s">
        <v>50</v>
      </c>
      <c r="O2081">
        <v>45</v>
      </c>
      <c r="P2081" s="1">
        <v>45780</v>
      </c>
      <c r="Q2081">
        <v>48</v>
      </c>
      <c r="R2081" t="s">
        <v>43</v>
      </c>
      <c r="S2081">
        <v>5</v>
      </c>
      <c r="T2081" s="1">
        <v>45721</v>
      </c>
      <c r="U2081" t="s">
        <v>60</v>
      </c>
      <c r="V2081" t="str">
        <f>TEXT(WEEKDAY(Working_Data[[#This Row],[order_date]],1),"DDDD")</f>
        <v>Monday</v>
      </c>
      <c r="W2081" t="str">
        <f>TEXT(Working_Data[[#This Row],[order_date]],"mmmm")</f>
        <v>February</v>
      </c>
      <c r="X2081" s="7">
        <f>Working_Data[[#This Row],[last_order_date]]-Working_Data[[#This Row],[signup_date]]</f>
        <v>-56</v>
      </c>
      <c r="Y2081" s="7">
        <f>IF(Working_Data[[#This Row],[churned]]="Active",1,0)</f>
        <v>0</v>
      </c>
      <c r="Z2081" s="7">
        <f>YEAR(Working_Data[[#This Row],[order_date]])</f>
        <v>2024</v>
      </c>
    </row>
    <row r="2082" spans="1:26" x14ac:dyDescent="0.25">
      <c r="A2082" t="s">
        <v>4214</v>
      </c>
      <c r="B2082" t="s">
        <v>21</v>
      </c>
      <c r="C2082" t="s">
        <v>82</v>
      </c>
      <c r="D2082" t="s">
        <v>32</v>
      </c>
      <c r="E2082" s="1">
        <v>45499</v>
      </c>
      <c r="F2082" t="s">
        <v>4215</v>
      </c>
      <c r="G2082" s="1">
        <v>45327</v>
      </c>
      <c r="H2082" t="s">
        <v>47</v>
      </c>
      <c r="I2082" t="s">
        <v>54</v>
      </c>
      <c r="J2082" t="s">
        <v>49</v>
      </c>
      <c r="K2082">
        <v>2</v>
      </c>
      <c r="L2082" s="3">
        <f>Working_Data[[#This Row],[price2]]/Working_Data[[#This Row],[quantity]]</f>
        <v>218.13</v>
      </c>
      <c r="M2082" s="3">
        <v>436.26</v>
      </c>
      <c r="N2082" t="s">
        <v>50</v>
      </c>
      <c r="O2082">
        <v>14</v>
      </c>
      <c r="P2082" s="1">
        <v>45580</v>
      </c>
      <c r="Q2082">
        <v>278</v>
      </c>
      <c r="R2082" t="s">
        <v>43</v>
      </c>
      <c r="S2082">
        <v>1</v>
      </c>
      <c r="T2082" s="1">
        <v>45650</v>
      </c>
      <c r="U2082" t="s">
        <v>36</v>
      </c>
      <c r="V2082" t="str">
        <f>TEXT(WEEKDAY(Working_Data[[#This Row],[order_date]],1),"DDDD")</f>
        <v>Monday</v>
      </c>
      <c r="W2082" t="str">
        <f>TEXT(Working_Data[[#This Row],[order_date]],"mmmm")</f>
        <v>February</v>
      </c>
      <c r="X2082" s="7">
        <f>Working_Data[[#This Row],[last_order_date]]-Working_Data[[#This Row],[signup_date]]</f>
        <v>81</v>
      </c>
      <c r="Y2082" s="7">
        <f>IF(Working_Data[[#This Row],[churned]]="Active",1,0)</f>
        <v>0</v>
      </c>
      <c r="Z2082" s="7">
        <f>YEAR(Working_Data[[#This Row],[order_date]])</f>
        <v>2024</v>
      </c>
    </row>
    <row r="2083" spans="1:26" x14ac:dyDescent="0.25">
      <c r="A2083" t="s">
        <v>4216</v>
      </c>
      <c r="B2083" t="s">
        <v>38</v>
      </c>
      <c r="C2083" t="s">
        <v>82</v>
      </c>
      <c r="D2083" t="s">
        <v>23</v>
      </c>
      <c r="E2083" s="1">
        <v>45328</v>
      </c>
      <c r="F2083" t="s">
        <v>4217</v>
      </c>
      <c r="G2083" s="1">
        <v>45327</v>
      </c>
      <c r="H2083" t="s">
        <v>41</v>
      </c>
      <c r="I2083" t="s">
        <v>26</v>
      </c>
      <c r="J2083" t="s">
        <v>67</v>
      </c>
      <c r="K2083">
        <v>5</v>
      </c>
      <c r="L2083" s="3">
        <f>Working_Data[[#This Row],[price2]]/Working_Data[[#This Row],[quantity]]</f>
        <v>41.572000000000003</v>
      </c>
      <c r="M2083" s="3">
        <v>207.86</v>
      </c>
      <c r="N2083" t="s">
        <v>28</v>
      </c>
      <c r="O2083">
        <v>20</v>
      </c>
      <c r="P2083" s="1">
        <v>45761</v>
      </c>
      <c r="Q2083">
        <v>251</v>
      </c>
      <c r="R2083" t="s">
        <v>29</v>
      </c>
      <c r="S2083">
        <v>4</v>
      </c>
      <c r="T2083" s="1">
        <v>45908</v>
      </c>
      <c r="U2083" t="s">
        <v>60</v>
      </c>
      <c r="V2083" t="str">
        <f>TEXT(WEEKDAY(Working_Data[[#This Row],[order_date]],1),"DDDD")</f>
        <v>Monday</v>
      </c>
      <c r="W2083" t="str">
        <f>TEXT(Working_Data[[#This Row],[order_date]],"mmmm")</f>
        <v>February</v>
      </c>
      <c r="X2083" s="7">
        <f>Working_Data[[#This Row],[last_order_date]]-Working_Data[[#This Row],[signup_date]]</f>
        <v>433</v>
      </c>
      <c r="Y2083" s="7">
        <f>IF(Working_Data[[#This Row],[churned]]="Active",1,0)</f>
        <v>1</v>
      </c>
      <c r="Z2083" s="7">
        <f>YEAR(Working_Data[[#This Row],[order_date]])</f>
        <v>2024</v>
      </c>
    </row>
    <row r="2084" spans="1:26" x14ac:dyDescent="0.25">
      <c r="A2084" t="s">
        <v>4218</v>
      </c>
      <c r="B2084" t="s">
        <v>45</v>
      </c>
      <c r="C2084" t="s">
        <v>22</v>
      </c>
      <c r="D2084" t="s">
        <v>32</v>
      </c>
      <c r="E2084" s="1">
        <v>45448</v>
      </c>
      <c r="F2084" t="s">
        <v>4219</v>
      </c>
      <c r="G2084" s="1">
        <v>45327</v>
      </c>
      <c r="H2084" t="s">
        <v>47</v>
      </c>
      <c r="I2084" t="s">
        <v>48</v>
      </c>
      <c r="J2084" t="s">
        <v>67</v>
      </c>
      <c r="K2084">
        <v>4</v>
      </c>
      <c r="L2084" s="3">
        <f>Working_Data[[#This Row],[price2]]/Working_Data[[#This Row],[quantity]]</f>
        <v>85.037499999999994</v>
      </c>
      <c r="M2084" s="3">
        <v>340.15</v>
      </c>
      <c r="N2084" t="s">
        <v>28</v>
      </c>
      <c r="O2084">
        <v>44</v>
      </c>
      <c r="P2084" s="1">
        <v>45936</v>
      </c>
      <c r="Q2084">
        <v>450</v>
      </c>
      <c r="R2084" t="s">
        <v>29</v>
      </c>
      <c r="S2084">
        <v>3</v>
      </c>
      <c r="T2084" s="1">
        <v>45838</v>
      </c>
      <c r="U2084" t="s">
        <v>30</v>
      </c>
      <c r="V2084" t="str">
        <f>TEXT(WEEKDAY(Working_Data[[#This Row],[order_date]],1),"DDDD")</f>
        <v>Monday</v>
      </c>
      <c r="W2084" t="str">
        <f>TEXT(Working_Data[[#This Row],[order_date]],"mmmm")</f>
        <v>February</v>
      </c>
      <c r="X2084" s="7">
        <f>Working_Data[[#This Row],[last_order_date]]-Working_Data[[#This Row],[signup_date]]</f>
        <v>488</v>
      </c>
      <c r="Y2084" s="7">
        <f>IF(Working_Data[[#This Row],[churned]]="Active",1,0)</f>
        <v>1</v>
      </c>
      <c r="Z2084" s="7">
        <f>YEAR(Working_Data[[#This Row],[order_date]])</f>
        <v>2024</v>
      </c>
    </row>
    <row r="2085" spans="1:26" x14ac:dyDescent="0.25">
      <c r="A2085" t="s">
        <v>4220</v>
      </c>
      <c r="B2085" t="s">
        <v>45</v>
      </c>
      <c r="C2085" t="s">
        <v>39</v>
      </c>
      <c r="D2085" t="s">
        <v>77</v>
      </c>
      <c r="E2085" s="1">
        <v>45869</v>
      </c>
      <c r="F2085" t="s">
        <v>4221</v>
      </c>
      <c r="G2085" s="1">
        <v>45327</v>
      </c>
      <c r="H2085" t="s">
        <v>47</v>
      </c>
      <c r="I2085" t="s">
        <v>42</v>
      </c>
      <c r="J2085" t="s">
        <v>27</v>
      </c>
      <c r="K2085">
        <v>5</v>
      </c>
      <c r="L2085" s="3">
        <f>Working_Data[[#This Row],[price2]]/Working_Data[[#This Row],[quantity]]</f>
        <v>23.434000000000001</v>
      </c>
      <c r="M2085" s="3">
        <v>117.17</v>
      </c>
      <c r="N2085" t="s">
        <v>35</v>
      </c>
      <c r="O2085">
        <v>32</v>
      </c>
      <c r="P2085" s="1">
        <v>45873</v>
      </c>
      <c r="Q2085">
        <v>488</v>
      </c>
      <c r="R2085" t="s">
        <v>43</v>
      </c>
      <c r="S2085">
        <v>3</v>
      </c>
      <c r="T2085" s="1">
        <v>45362</v>
      </c>
      <c r="U2085" t="s">
        <v>36</v>
      </c>
      <c r="V2085" t="str">
        <f>TEXT(WEEKDAY(Working_Data[[#This Row],[order_date]],1),"DDDD")</f>
        <v>Monday</v>
      </c>
      <c r="W2085" t="str">
        <f>TEXT(Working_Data[[#This Row],[order_date]],"mmmm")</f>
        <v>February</v>
      </c>
      <c r="X2085" s="7">
        <f>Working_Data[[#This Row],[last_order_date]]-Working_Data[[#This Row],[signup_date]]</f>
        <v>4</v>
      </c>
      <c r="Y2085" s="7">
        <f>IF(Working_Data[[#This Row],[churned]]="Active",1,0)</f>
        <v>0</v>
      </c>
      <c r="Z2085" s="7">
        <f>YEAR(Working_Data[[#This Row],[order_date]])</f>
        <v>2024</v>
      </c>
    </row>
    <row r="2086" spans="1:26" x14ac:dyDescent="0.25">
      <c r="A2086" t="s">
        <v>4222</v>
      </c>
      <c r="B2086" t="s">
        <v>38</v>
      </c>
      <c r="C2086" t="s">
        <v>82</v>
      </c>
      <c r="D2086" t="s">
        <v>23</v>
      </c>
      <c r="E2086" s="1">
        <v>45865</v>
      </c>
      <c r="F2086" t="s">
        <v>4223</v>
      </c>
      <c r="G2086" s="1">
        <v>45327</v>
      </c>
      <c r="H2086" t="s">
        <v>25</v>
      </c>
      <c r="I2086" t="s">
        <v>26</v>
      </c>
      <c r="J2086" t="s">
        <v>64</v>
      </c>
      <c r="K2086">
        <v>4</v>
      </c>
      <c r="L2086" s="3">
        <f>Working_Data[[#This Row],[price2]]/Working_Data[[#This Row],[quantity]]</f>
        <v>212.4075</v>
      </c>
      <c r="M2086" s="3">
        <v>849.63</v>
      </c>
      <c r="N2086" t="s">
        <v>35</v>
      </c>
      <c r="O2086">
        <v>1</v>
      </c>
      <c r="P2086" s="1">
        <v>45716</v>
      </c>
      <c r="Q2086">
        <v>482</v>
      </c>
      <c r="R2086" t="s">
        <v>29</v>
      </c>
      <c r="S2086">
        <v>4</v>
      </c>
      <c r="T2086" s="1">
        <v>45621</v>
      </c>
      <c r="U2086" t="s">
        <v>30</v>
      </c>
      <c r="V2086" t="str">
        <f>TEXT(WEEKDAY(Working_Data[[#This Row],[order_date]],1),"DDDD")</f>
        <v>Monday</v>
      </c>
      <c r="W2086" t="str">
        <f>TEXT(Working_Data[[#This Row],[order_date]],"mmmm")</f>
        <v>February</v>
      </c>
      <c r="X2086" s="7">
        <f>Working_Data[[#This Row],[last_order_date]]-Working_Data[[#This Row],[signup_date]]</f>
        <v>-149</v>
      </c>
      <c r="Y2086" s="7">
        <f>IF(Working_Data[[#This Row],[churned]]="Active",1,0)</f>
        <v>1</v>
      </c>
      <c r="Z2086" s="7">
        <f>YEAR(Working_Data[[#This Row],[order_date]])</f>
        <v>2024</v>
      </c>
    </row>
    <row r="2087" spans="1:26" x14ac:dyDescent="0.25">
      <c r="A2087" t="s">
        <v>4224</v>
      </c>
      <c r="B2087" t="s">
        <v>45</v>
      </c>
      <c r="C2087" t="s">
        <v>22</v>
      </c>
      <c r="D2087" t="s">
        <v>52</v>
      </c>
      <c r="E2087" s="1">
        <v>45494</v>
      </c>
      <c r="F2087" t="s">
        <v>4225</v>
      </c>
      <c r="G2087" s="1">
        <v>45356</v>
      </c>
      <c r="H2087" t="s">
        <v>25</v>
      </c>
      <c r="I2087" t="s">
        <v>48</v>
      </c>
      <c r="J2087" t="s">
        <v>59</v>
      </c>
      <c r="K2087">
        <v>4</v>
      </c>
      <c r="L2087" s="3">
        <f>Working_Data[[#This Row],[price2]]/Working_Data[[#This Row],[quantity]]</f>
        <v>337.48250000000002</v>
      </c>
      <c r="M2087" s="3">
        <v>1349.93</v>
      </c>
      <c r="N2087" t="s">
        <v>50</v>
      </c>
      <c r="O2087">
        <v>14</v>
      </c>
      <c r="P2087" s="1">
        <v>45763</v>
      </c>
      <c r="Q2087">
        <v>2</v>
      </c>
      <c r="R2087" t="s">
        <v>29</v>
      </c>
      <c r="S2087">
        <v>4</v>
      </c>
      <c r="T2087" s="1">
        <v>45771</v>
      </c>
      <c r="U2087" t="s">
        <v>30</v>
      </c>
      <c r="V2087" t="str">
        <f>TEXT(WEEKDAY(Working_Data[[#This Row],[order_date]],1),"DDDD")</f>
        <v>Tuesday</v>
      </c>
      <c r="W2087" t="str">
        <f>TEXT(Working_Data[[#This Row],[order_date]],"mmmm")</f>
        <v>March</v>
      </c>
      <c r="X2087" s="7">
        <f>Working_Data[[#This Row],[last_order_date]]-Working_Data[[#This Row],[signup_date]]</f>
        <v>269</v>
      </c>
      <c r="Y2087" s="7">
        <f>IF(Working_Data[[#This Row],[churned]]="Active",1,0)</f>
        <v>1</v>
      </c>
      <c r="Z2087" s="7">
        <f>YEAR(Working_Data[[#This Row],[order_date]])</f>
        <v>2024</v>
      </c>
    </row>
    <row r="2088" spans="1:26" x14ac:dyDescent="0.25">
      <c r="A2088" t="s">
        <v>4226</v>
      </c>
      <c r="B2088" t="s">
        <v>21</v>
      </c>
      <c r="C2088" t="s">
        <v>82</v>
      </c>
      <c r="D2088" t="s">
        <v>56</v>
      </c>
      <c r="E2088" s="1">
        <v>45027</v>
      </c>
      <c r="F2088" t="s">
        <v>4227</v>
      </c>
      <c r="G2088" s="1">
        <v>45356</v>
      </c>
      <c r="H2088" t="s">
        <v>58</v>
      </c>
      <c r="I2088" t="s">
        <v>54</v>
      </c>
      <c r="J2088" t="s">
        <v>59</v>
      </c>
      <c r="K2088">
        <v>4</v>
      </c>
      <c r="L2088" s="3">
        <f>Working_Data[[#This Row],[price2]]/Working_Data[[#This Row],[quantity]]</f>
        <v>282.63499999999999</v>
      </c>
      <c r="M2088" s="3">
        <v>1130.54</v>
      </c>
      <c r="N2088" t="s">
        <v>50</v>
      </c>
      <c r="O2088">
        <v>14</v>
      </c>
      <c r="P2088" s="1">
        <v>45775</v>
      </c>
      <c r="Q2088">
        <v>315</v>
      </c>
      <c r="R2088" t="s">
        <v>29</v>
      </c>
      <c r="S2088">
        <v>2</v>
      </c>
      <c r="T2088" s="1">
        <v>45580</v>
      </c>
      <c r="U2088" t="s">
        <v>60</v>
      </c>
      <c r="V2088" t="str">
        <f>TEXT(WEEKDAY(Working_Data[[#This Row],[order_date]],1),"DDDD")</f>
        <v>Tuesday</v>
      </c>
      <c r="W2088" t="str">
        <f>TEXT(Working_Data[[#This Row],[order_date]],"mmmm")</f>
        <v>March</v>
      </c>
      <c r="X2088" s="7">
        <f>Working_Data[[#This Row],[last_order_date]]-Working_Data[[#This Row],[signup_date]]</f>
        <v>748</v>
      </c>
      <c r="Y2088" s="7">
        <f>IF(Working_Data[[#This Row],[churned]]="Active",1,0)</f>
        <v>1</v>
      </c>
      <c r="Z2088" s="7">
        <f>YEAR(Working_Data[[#This Row],[order_date]])</f>
        <v>2024</v>
      </c>
    </row>
    <row r="2089" spans="1:26" x14ac:dyDescent="0.25">
      <c r="A2089" t="s">
        <v>4228</v>
      </c>
      <c r="B2089" t="s">
        <v>21</v>
      </c>
      <c r="C2089" t="s">
        <v>82</v>
      </c>
      <c r="D2089" t="s">
        <v>32</v>
      </c>
      <c r="E2089" s="1">
        <v>45681</v>
      </c>
      <c r="F2089" t="s">
        <v>4229</v>
      </c>
      <c r="G2089" s="1">
        <v>45356</v>
      </c>
      <c r="H2089" t="s">
        <v>25</v>
      </c>
      <c r="I2089" t="s">
        <v>26</v>
      </c>
      <c r="J2089" t="s">
        <v>27</v>
      </c>
      <c r="K2089">
        <v>5</v>
      </c>
      <c r="L2089" s="3">
        <f>Working_Data[[#This Row],[price2]]/Working_Data[[#This Row],[quantity]]</f>
        <v>145.292</v>
      </c>
      <c r="M2089" s="3">
        <v>726.46</v>
      </c>
      <c r="N2089" t="s">
        <v>28</v>
      </c>
      <c r="O2089">
        <v>11</v>
      </c>
      <c r="P2089" s="1">
        <v>45624</v>
      </c>
      <c r="Q2089">
        <v>386</v>
      </c>
      <c r="R2089" t="s">
        <v>43</v>
      </c>
      <c r="S2089">
        <v>4</v>
      </c>
      <c r="T2089" s="1">
        <v>45647</v>
      </c>
      <c r="U2089" t="s">
        <v>60</v>
      </c>
      <c r="V2089" t="str">
        <f>TEXT(WEEKDAY(Working_Data[[#This Row],[order_date]],1),"DDDD")</f>
        <v>Tuesday</v>
      </c>
      <c r="W2089" t="str">
        <f>TEXT(Working_Data[[#This Row],[order_date]],"mmmm")</f>
        <v>March</v>
      </c>
      <c r="X2089" s="7">
        <f>Working_Data[[#This Row],[last_order_date]]-Working_Data[[#This Row],[signup_date]]</f>
        <v>-57</v>
      </c>
      <c r="Y2089" s="7">
        <f>IF(Working_Data[[#This Row],[churned]]="Active",1,0)</f>
        <v>0</v>
      </c>
      <c r="Z2089" s="7">
        <f>YEAR(Working_Data[[#This Row],[order_date]])</f>
        <v>2024</v>
      </c>
    </row>
    <row r="2090" spans="1:26" x14ac:dyDescent="0.25">
      <c r="A2090" t="s">
        <v>4230</v>
      </c>
      <c r="B2090" t="s">
        <v>45</v>
      </c>
      <c r="C2090" t="s">
        <v>39</v>
      </c>
      <c r="D2090" t="s">
        <v>23</v>
      </c>
      <c r="E2090" s="1">
        <v>45519</v>
      </c>
      <c r="F2090" t="s">
        <v>4231</v>
      </c>
      <c r="G2090" s="1">
        <v>45356</v>
      </c>
      <c r="H2090" t="s">
        <v>58</v>
      </c>
      <c r="I2090" t="s">
        <v>48</v>
      </c>
      <c r="J2090" t="s">
        <v>59</v>
      </c>
      <c r="K2090">
        <v>2</v>
      </c>
      <c r="L2090" s="3">
        <f>Working_Data[[#This Row],[price2]]/Working_Data[[#This Row],[quantity]]</f>
        <v>586.08500000000004</v>
      </c>
      <c r="M2090" s="3">
        <v>1172.17</v>
      </c>
      <c r="N2090" t="s">
        <v>28</v>
      </c>
      <c r="O2090">
        <v>6</v>
      </c>
      <c r="P2090" s="1">
        <v>45857</v>
      </c>
      <c r="Q2090">
        <v>315</v>
      </c>
      <c r="R2090" t="s">
        <v>29</v>
      </c>
      <c r="S2090">
        <v>2</v>
      </c>
      <c r="T2090" s="1">
        <v>45751</v>
      </c>
      <c r="U2090" t="s">
        <v>30</v>
      </c>
      <c r="V2090" t="str">
        <f>TEXT(WEEKDAY(Working_Data[[#This Row],[order_date]],1),"DDDD")</f>
        <v>Tuesday</v>
      </c>
      <c r="W2090" t="str">
        <f>TEXT(Working_Data[[#This Row],[order_date]],"mmmm")</f>
        <v>March</v>
      </c>
      <c r="X2090" s="7">
        <f>Working_Data[[#This Row],[last_order_date]]-Working_Data[[#This Row],[signup_date]]</f>
        <v>338</v>
      </c>
      <c r="Y2090" s="7">
        <f>IF(Working_Data[[#This Row],[churned]]="Active",1,0)</f>
        <v>1</v>
      </c>
      <c r="Z2090" s="7">
        <f>YEAR(Working_Data[[#This Row],[order_date]])</f>
        <v>2024</v>
      </c>
    </row>
    <row r="2091" spans="1:26" x14ac:dyDescent="0.25">
      <c r="A2091" t="s">
        <v>4232</v>
      </c>
      <c r="B2091" t="s">
        <v>45</v>
      </c>
      <c r="C2091" t="s">
        <v>22</v>
      </c>
      <c r="D2091" t="s">
        <v>56</v>
      </c>
      <c r="E2091" s="1">
        <v>45450</v>
      </c>
      <c r="F2091" t="s">
        <v>4233</v>
      </c>
      <c r="G2091" s="1">
        <v>45356</v>
      </c>
      <c r="H2091" t="s">
        <v>47</v>
      </c>
      <c r="I2091" t="s">
        <v>42</v>
      </c>
      <c r="J2091" t="s">
        <v>67</v>
      </c>
      <c r="K2091">
        <v>2</v>
      </c>
      <c r="L2091" s="3">
        <f>Working_Data[[#This Row],[price2]]/Working_Data[[#This Row],[quantity]]</f>
        <v>351.435</v>
      </c>
      <c r="M2091" s="3">
        <v>702.87</v>
      </c>
      <c r="N2091" t="s">
        <v>28</v>
      </c>
      <c r="O2091">
        <v>20</v>
      </c>
      <c r="P2091" s="1">
        <v>45836</v>
      </c>
      <c r="Q2091">
        <v>258</v>
      </c>
      <c r="R2091" t="s">
        <v>29</v>
      </c>
      <c r="S2091">
        <v>1</v>
      </c>
      <c r="T2091" s="1">
        <v>45533</v>
      </c>
      <c r="U2091" t="s">
        <v>30</v>
      </c>
      <c r="V2091" t="str">
        <f>TEXT(WEEKDAY(Working_Data[[#This Row],[order_date]],1),"DDDD")</f>
        <v>Tuesday</v>
      </c>
      <c r="W2091" t="str">
        <f>TEXT(Working_Data[[#This Row],[order_date]],"mmmm")</f>
        <v>March</v>
      </c>
      <c r="X2091" s="7">
        <f>Working_Data[[#This Row],[last_order_date]]-Working_Data[[#This Row],[signup_date]]</f>
        <v>386</v>
      </c>
      <c r="Y2091" s="7">
        <f>IF(Working_Data[[#This Row],[churned]]="Active",1,0)</f>
        <v>1</v>
      </c>
      <c r="Z2091" s="7">
        <f>YEAR(Working_Data[[#This Row],[order_date]])</f>
        <v>2024</v>
      </c>
    </row>
    <row r="2092" spans="1:26" x14ac:dyDescent="0.25">
      <c r="A2092" t="s">
        <v>4234</v>
      </c>
      <c r="B2092" t="s">
        <v>38</v>
      </c>
      <c r="C2092" t="s">
        <v>39</v>
      </c>
      <c r="D2092" t="s">
        <v>32</v>
      </c>
      <c r="E2092" s="1">
        <v>45431</v>
      </c>
      <c r="F2092" t="s">
        <v>4235</v>
      </c>
      <c r="G2092" s="1">
        <v>45356</v>
      </c>
      <c r="H2092" t="s">
        <v>41</v>
      </c>
      <c r="I2092" t="s">
        <v>54</v>
      </c>
      <c r="J2092" t="s">
        <v>59</v>
      </c>
      <c r="K2092">
        <v>5</v>
      </c>
      <c r="L2092" s="3">
        <f>Working_Data[[#This Row],[price2]]/Working_Data[[#This Row],[quantity]]</f>
        <v>147.846</v>
      </c>
      <c r="M2092" s="3">
        <v>739.23</v>
      </c>
      <c r="N2092" t="s">
        <v>35</v>
      </c>
      <c r="O2092">
        <v>33</v>
      </c>
      <c r="P2092" s="1">
        <v>45782</v>
      </c>
      <c r="Q2092">
        <v>333</v>
      </c>
      <c r="R2092" t="s">
        <v>29</v>
      </c>
      <c r="S2092">
        <v>1</v>
      </c>
      <c r="T2092" s="1">
        <v>45301</v>
      </c>
      <c r="U2092" t="s">
        <v>30</v>
      </c>
      <c r="V2092" t="str">
        <f>TEXT(WEEKDAY(Working_Data[[#This Row],[order_date]],1),"DDDD")</f>
        <v>Tuesday</v>
      </c>
      <c r="W2092" t="str">
        <f>TEXT(Working_Data[[#This Row],[order_date]],"mmmm")</f>
        <v>March</v>
      </c>
      <c r="X2092" s="7">
        <f>Working_Data[[#This Row],[last_order_date]]-Working_Data[[#This Row],[signup_date]]</f>
        <v>351</v>
      </c>
      <c r="Y2092" s="7">
        <f>IF(Working_Data[[#This Row],[churned]]="Active",1,0)</f>
        <v>1</v>
      </c>
      <c r="Z2092" s="7">
        <f>YEAR(Working_Data[[#This Row],[order_date]])</f>
        <v>2024</v>
      </c>
    </row>
    <row r="2093" spans="1:26" x14ac:dyDescent="0.25">
      <c r="A2093" t="s">
        <v>4236</v>
      </c>
      <c r="B2093" t="s">
        <v>38</v>
      </c>
      <c r="C2093" t="s">
        <v>39</v>
      </c>
      <c r="D2093" t="s">
        <v>52</v>
      </c>
      <c r="E2093" s="1">
        <v>45348</v>
      </c>
      <c r="F2093" t="s">
        <v>4237</v>
      </c>
      <c r="G2093" s="1">
        <v>45387</v>
      </c>
      <c r="H2093" t="s">
        <v>41</v>
      </c>
      <c r="I2093" t="s">
        <v>42</v>
      </c>
      <c r="J2093" t="s">
        <v>59</v>
      </c>
      <c r="K2093">
        <v>5</v>
      </c>
      <c r="L2093" s="3">
        <f>Working_Data[[#This Row],[price2]]/Working_Data[[#This Row],[quantity]]</f>
        <v>83.91</v>
      </c>
      <c r="M2093" s="3">
        <v>419.55</v>
      </c>
      <c r="N2093" t="s">
        <v>50</v>
      </c>
      <c r="O2093">
        <v>50</v>
      </c>
      <c r="P2093" s="1">
        <v>45564</v>
      </c>
      <c r="Q2093">
        <v>241</v>
      </c>
      <c r="R2093" t="s">
        <v>29</v>
      </c>
      <c r="S2093">
        <v>5</v>
      </c>
      <c r="T2093" s="1">
        <v>45650</v>
      </c>
      <c r="U2093" t="s">
        <v>60</v>
      </c>
      <c r="V2093" t="str">
        <f>TEXT(WEEKDAY(Working_Data[[#This Row],[order_date]],1),"DDDD")</f>
        <v>Friday</v>
      </c>
      <c r="W2093" t="str">
        <f>TEXT(Working_Data[[#This Row],[order_date]],"mmmm")</f>
        <v>April</v>
      </c>
      <c r="X2093" s="7">
        <f>Working_Data[[#This Row],[last_order_date]]-Working_Data[[#This Row],[signup_date]]</f>
        <v>216</v>
      </c>
      <c r="Y2093" s="7">
        <f>IF(Working_Data[[#This Row],[churned]]="Active",1,0)</f>
        <v>1</v>
      </c>
      <c r="Z2093" s="7">
        <f>YEAR(Working_Data[[#This Row],[order_date]])</f>
        <v>2024</v>
      </c>
    </row>
    <row r="2094" spans="1:26" x14ac:dyDescent="0.25">
      <c r="A2094" t="s">
        <v>4238</v>
      </c>
      <c r="B2094" t="s">
        <v>45</v>
      </c>
      <c r="C2094" t="s">
        <v>22</v>
      </c>
      <c r="D2094" t="s">
        <v>56</v>
      </c>
      <c r="E2094" s="1">
        <v>45744</v>
      </c>
      <c r="F2094" t="s">
        <v>4239</v>
      </c>
      <c r="G2094" s="1">
        <v>45387</v>
      </c>
      <c r="H2094" t="s">
        <v>34</v>
      </c>
      <c r="I2094" t="s">
        <v>63</v>
      </c>
      <c r="J2094" t="s">
        <v>27</v>
      </c>
      <c r="K2094">
        <v>3</v>
      </c>
      <c r="L2094" s="3">
        <f>Working_Data[[#This Row],[price2]]/Working_Data[[#This Row],[quantity]]</f>
        <v>292.13333333333333</v>
      </c>
      <c r="M2094" s="3">
        <v>876.4</v>
      </c>
      <c r="N2094" t="s">
        <v>35</v>
      </c>
      <c r="O2094">
        <v>7</v>
      </c>
      <c r="P2094" s="1">
        <v>45774</v>
      </c>
      <c r="Q2094">
        <v>137</v>
      </c>
      <c r="R2094" t="s">
        <v>29</v>
      </c>
      <c r="S2094">
        <v>3</v>
      </c>
      <c r="T2094" s="1">
        <v>45530</v>
      </c>
      <c r="U2094" t="s">
        <v>30</v>
      </c>
      <c r="V2094" t="str">
        <f>TEXT(WEEKDAY(Working_Data[[#This Row],[order_date]],1),"DDDD")</f>
        <v>Friday</v>
      </c>
      <c r="W2094" t="str">
        <f>TEXT(Working_Data[[#This Row],[order_date]],"mmmm")</f>
        <v>April</v>
      </c>
      <c r="X2094" s="7">
        <f>Working_Data[[#This Row],[last_order_date]]-Working_Data[[#This Row],[signup_date]]</f>
        <v>30</v>
      </c>
      <c r="Y2094" s="7">
        <f>IF(Working_Data[[#This Row],[churned]]="Active",1,0)</f>
        <v>1</v>
      </c>
      <c r="Z2094" s="7">
        <f>YEAR(Working_Data[[#This Row],[order_date]])</f>
        <v>2024</v>
      </c>
    </row>
    <row r="2095" spans="1:26" x14ac:dyDescent="0.25">
      <c r="A2095" t="s">
        <v>4240</v>
      </c>
      <c r="B2095" t="s">
        <v>38</v>
      </c>
      <c r="C2095" t="s">
        <v>22</v>
      </c>
      <c r="D2095" t="s">
        <v>56</v>
      </c>
      <c r="E2095" s="1">
        <v>45587</v>
      </c>
      <c r="F2095" t="s">
        <v>4241</v>
      </c>
      <c r="G2095" s="1">
        <v>45387</v>
      </c>
      <c r="H2095" t="s">
        <v>34</v>
      </c>
      <c r="I2095" t="s">
        <v>42</v>
      </c>
      <c r="J2095" t="s">
        <v>67</v>
      </c>
      <c r="K2095">
        <v>3</v>
      </c>
      <c r="L2095" s="3">
        <f>Working_Data[[#This Row],[price2]]/Working_Data[[#This Row],[quantity]]</f>
        <v>78.976666666666674</v>
      </c>
      <c r="M2095" s="3">
        <v>236.93</v>
      </c>
      <c r="N2095" t="s">
        <v>50</v>
      </c>
      <c r="O2095">
        <v>49</v>
      </c>
      <c r="P2095" s="1">
        <v>45963</v>
      </c>
      <c r="Q2095">
        <v>446</v>
      </c>
      <c r="R2095" t="s">
        <v>29</v>
      </c>
      <c r="S2095">
        <v>3</v>
      </c>
      <c r="T2095" s="1">
        <v>45682</v>
      </c>
      <c r="U2095" t="s">
        <v>60</v>
      </c>
      <c r="V2095" t="str">
        <f>TEXT(WEEKDAY(Working_Data[[#This Row],[order_date]],1),"DDDD")</f>
        <v>Friday</v>
      </c>
      <c r="W2095" t="str">
        <f>TEXT(Working_Data[[#This Row],[order_date]],"mmmm")</f>
        <v>April</v>
      </c>
      <c r="X2095" s="7">
        <f>Working_Data[[#This Row],[last_order_date]]-Working_Data[[#This Row],[signup_date]]</f>
        <v>376</v>
      </c>
      <c r="Y2095" s="7">
        <f>IF(Working_Data[[#This Row],[churned]]="Active",1,0)</f>
        <v>1</v>
      </c>
      <c r="Z2095" s="7">
        <f>YEAR(Working_Data[[#This Row],[order_date]])</f>
        <v>2024</v>
      </c>
    </row>
    <row r="2096" spans="1:26" x14ac:dyDescent="0.25">
      <c r="A2096" t="s">
        <v>4242</v>
      </c>
      <c r="B2096" t="s">
        <v>38</v>
      </c>
      <c r="C2096" t="s">
        <v>39</v>
      </c>
      <c r="D2096" t="s">
        <v>56</v>
      </c>
      <c r="E2096" s="1">
        <v>45189</v>
      </c>
      <c r="F2096" t="s">
        <v>4243</v>
      </c>
      <c r="G2096" s="1">
        <v>45387</v>
      </c>
      <c r="H2096" t="s">
        <v>34</v>
      </c>
      <c r="I2096" t="s">
        <v>63</v>
      </c>
      <c r="J2096" t="s">
        <v>27</v>
      </c>
      <c r="K2096">
        <v>1</v>
      </c>
      <c r="L2096" s="3">
        <f>Working_Data[[#This Row],[price2]]/Working_Data[[#This Row],[quantity]]</f>
        <v>171.97</v>
      </c>
      <c r="M2096" s="3">
        <v>171.97</v>
      </c>
      <c r="N2096" t="s">
        <v>35</v>
      </c>
      <c r="O2096">
        <v>19</v>
      </c>
      <c r="P2096" s="1">
        <v>45544</v>
      </c>
      <c r="Q2096">
        <v>412</v>
      </c>
      <c r="R2096" t="s">
        <v>43</v>
      </c>
      <c r="S2096">
        <v>4</v>
      </c>
      <c r="T2096" s="1">
        <v>45749</v>
      </c>
      <c r="U2096" t="s">
        <v>60</v>
      </c>
      <c r="V2096" t="str">
        <f>TEXT(WEEKDAY(Working_Data[[#This Row],[order_date]],1),"DDDD")</f>
        <v>Friday</v>
      </c>
      <c r="W2096" t="str">
        <f>TEXT(Working_Data[[#This Row],[order_date]],"mmmm")</f>
        <v>April</v>
      </c>
      <c r="X2096" s="7">
        <f>Working_Data[[#This Row],[last_order_date]]-Working_Data[[#This Row],[signup_date]]</f>
        <v>355</v>
      </c>
      <c r="Y2096" s="7">
        <f>IF(Working_Data[[#This Row],[churned]]="Active",1,0)</f>
        <v>0</v>
      </c>
      <c r="Z2096" s="7">
        <f>YEAR(Working_Data[[#This Row],[order_date]])</f>
        <v>2024</v>
      </c>
    </row>
    <row r="2097" spans="1:26" x14ac:dyDescent="0.25">
      <c r="A2097" t="s">
        <v>4244</v>
      </c>
      <c r="B2097" t="s">
        <v>38</v>
      </c>
      <c r="C2097" t="s">
        <v>39</v>
      </c>
      <c r="D2097" t="s">
        <v>52</v>
      </c>
      <c r="E2097" s="1">
        <v>45523</v>
      </c>
      <c r="F2097" t="s">
        <v>4245</v>
      </c>
      <c r="G2097" s="1">
        <v>45387</v>
      </c>
      <c r="H2097" t="s">
        <v>41</v>
      </c>
      <c r="I2097" t="s">
        <v>42</v>
      </c>
      <c r="J2097" t="s">
        <v>64</v>
      </c>
      <c r="K2097">
        <v>5</v>
      </c>
      <c r="L2097" s="3">
        <f>Working_Data[[#This Row],[price2]]/Working_Data[[#This Row],[quantity]]</f>
        <v>159.876</v>
      </c>
      <c r="M2097" s="3">
        <v>799.38</v>
      </c>
      <c r="N2097" t="s">
        <v>35</v>
      </c>
      <c r="O2097">
        <v>42</v>
      </c>
      <c r="P2097" s="1">
        <v>45618</v>
      </c>
      <c r="Q2097">
        <v>300</v>
      </c>
      <c r="R2097" t="s">
        <v>29</v>
      </c>
      <c r="S2097">
        <v>2</v>
      </c>
      <c r="T2097" s="1">
        <v>45587</v>
      </c>
      <c r="U2097" t="s">
        <v>60</v>
      </c>
      <c r="V2097" t="str">
        <f>TEXT(WEEKDAY(Working_Data[[#This Row],[order_date]],1),"DDDD")</f>
        <v>Friday</v>
      </c>
      <c r="W2097" t="str">
        <f>TEXT(Working_Data[[#This Row],[order_date]],"mmmm")</f>
        <v>April</v>
      </c>
      <c r="X2097" s="7">
        <f>Working_Data[[#This Row],[last_order_date]]-Working_Data[[#This Row],[signup_date]]</f>
        <v>95</v>
      </c>
      <c r="Y2097" s="7">
        <f>IF(Working_Data[[#This Row],[churned]]="Active",1,0)</f>
        <v>1</v>
      </c>
      <c r="Z2097" s="7">
        <f>YEAR(Working_Data[[#This Row],[order_date]])</f>
        <v>2024</v>
      </c>
    </row>
    <row r="2098" spans="1:26" x14ac:dyDescent="0.25">
      <c r="A2098" t="s">
        <v>4246</v>
      </c>
      <c r="B2098" t="s">
        <v>45</v>
      </c>
      <c r="C2098" t="s">
        <v>22</v>
      </c>
      <c r="D2098" t="s">
        <v>32</v>
      </c>
      <c r="E2098" s="1">
        <v>45907</v>
      </c>
      <c r="F2098" t="s">
        <v>4247</v>
      </c>
      <c r="G2098" s="1">
        <v>45387</v>
      </c>
      <c r="H2098" t="s">
        <v>34</v>
      </c>
      <c r="I2098" t="s">
        <v>63</v>
      </c>
      <c r="J2098" t="s">
        <v>64</v>
      </c>
      <c r="K2098">
        <v>1</v>
      </c>
      <c r="L2098" s="3">
        <f>Working_Data[[#This Row],[price2]]/Working_Data[[#This Row],[quantity]]</f>
        <v>492.37</v>
      </c>
      <c r="M2098" s="3">
        <v>492.37</v>
      </c>
      <c r="N2098" t="s">
        <v>28</v>
      </c>
      <c r="O2098">
        <v>4</v>
      </c>
      <c r="P2098" s="1">
        <v>45707</v>
      </c>
      <c r="Q2098">
        <v>348</v>
      </c>
      <c r="R2098" t="s">
        <v>29</v>
      </c>
      <c r="S2098">
        <v>2</v>
      </c>
      <c r="T2098" s="1">
        <v>45804</v>
      </c>
      <c r="U2098" t="s">
        <v>60</v>
      </c>
      <c r="V2098" t="str">
        <f>TEXT(WEEKDAY(Working_Data[[#This Row],[order_date]],1),"DDDD")</f>
        <v>Friday</v>
      </c>
      <c r="W2098" t="str">
        <f>TEXT(Working_Data[[#This Row],[order_date]],"mmmm")</f>
        <v>April</v>
      </c>
      <c r="X2098" s="7">
        <f>Working_Data[[#This Row],[last_order_date]]-Working_Data[[#This Row],[signup_date]]</f>
        <v>-200</v>
      </c>
      <c r="Y2098" s="7">
        <f>IF(Working_Data[[#This Row],[churned]]="Active",1,0)</f>
        <v>1</v>
      </c>
      <c r="Z2098" s="7">
        <f>YEAR(Working_Data[[#This Row],[order_date]])</f>
        <v>2024</v>
      </c>
    </row>
    <row r="2099" spans="1:26" x14ac:dyDescent="0.25">
      <c r="A2099" t="s">
        <v>4248</v>
      </c>
      <c r="B2099" t="s">
        <v>21</v>
      </c>
      <c r="C2099" t="s">
        <v>22</v>
      </c>
      <c r="D2099" t="s">
        <v>32</v>
      </c>
      <c r="E2099" s="1">
        <v>45706</v>
      </c>
      <c r="F2099" t="s">
        <v>4249</v>
      </c>
      <c r="G2099" s="1">
        <v>45417</v>
      </c>
      <c r="H2099" t="s">
        <v>41</v>
      </c>
      <c r="I2099" t="s">
        <v>63</v>
      </c>
      <c r="J2099" t="s">
        <v>64</v>
      </c>
      <c r="K2099">
        <v>3</v>
      </c>
      <c r="L2099" s="3">
        <f>Working_Data[[#This Row],[price2]]/Working_Data[[#This Row],[quantity]]</f>
        <v>268.78000000000003</v>
      </c>
      <c r="M2099" s="3">
        <v>806.34</v>
      </c>
      <c r="N2099" t="s">
        <v>50</v>
      </c>
      <c r="O2099">
        <v>18</v>
      </c>
      <c r="P2099" s="1">
        <v>45993</v>
      </c>
      <c r="Q2099">
        <v>278</v>
      </c>
      <c r="R2099" t="s">
        <v>43</v>
      </c>
      <c r="S2099">
        <v>5</v>
      </c>
      <c r="T2099" s="1">
        <v>45652</v>
      </c>
      <c r="U2099" t="s">
        <v>30</v>
      </c>
      <c r="V2099" t="str">
        <f>TEXT(WEEKDAY(Working_Data[[#This Row],[order_date]],1),"DDDD")</f>
        <v>Sunday</v>
      </c>
      <c r="W2099" t="str">
        <f>TEXT(Working_Data[[#This Row],[order_date]],"mmmm")</f>
        <v>May</v>
      </c>
      <c r="X2099" s="7">
        <f>Working_Data[[#This Row],[last_order_date]]-Working_Data[[#This Row],[signup_date]]</f>
        <v>287</v>
      </c>
      <c r="Y2099" s="7">
        <f>IF(Working_Data[[#This Row],[churned]]="Active",1,0)</f>
        <v>0</v>
      </c>
      <c r="Z2099" s="7">
        <f>YEAR(Working_Data[[#This Row],[order_date]])</f>
        <v>2024</v>
      </c>
    </row>
    <row r="2100" spans="1:26" x14ac:dyDescent="0.25">
      <c r="A2100" t="s">
        <v>4250</v>
      </c>
      <c r="B2100" t="s">
        <v>38</v>
      </c>
      <c r="C2100" t="s">
        <v>82</v>
      </c>
      <c r="D2100" t="s">
        <v>32</v>
      </c>
      <c r="E2100" s="1">
        <v>45596</v>
      </c>
      <c r="F2100" t="s">
        <v>4251</v>
      </c>
      <c r="G2100" s="1">
        <v>45417</v>
      </c>
      <c r="H2100" t="s">
        <v>34</v>
      </c>
      <c r="I2100" t="s">
        <v>42</v>
      </c>
      <c r="J2100" t="s">
        <v>49</v>
      </c>
      <c r="K2100">
        <v>2</v>
      </c>
      <c r="L2100" s="3">
        <f>Working_Data[[#This Row],[price2]]/Working_Data[[#This Row],[quantity]]</f>
        <v>652.34500000000003</v>
      </c>
      <c r="M2100" s="3">
        <v>1304.69</v>
      </c>
      <c r="N2100" t="s">
        <v>28</v>
      </c>
      <c r="O2100">
        <v>27</v>
      </c>
      <c r="P2100" s="1">
        <v>45590</v>
      </c>
      <c r="Q2100">
        <v>436</v>
      </c>
      <c r="R2100" t="s">
        <v>29</v>
      </c>
      <c r="S2100">
        <v>3</v>
      </c>
      <c r="T2100" s="1">
        <v>45870</v>
      </c>
      <c r="U2100" t="s">
        <v>60</v>
      </c>
      <c r="V2100" t="str">
        <f>TEXT(WEEKDAY(Working_Data[[#This Row],[order_date]],1),"DDDD")</f>
        <v>Sunday</v>
      </c>
      <c r="W2100" t="str">
        <f>TEXT(Working_Data[[#This Row],[order_date]],"mmmm")</f>
        <v>May</v>
      </c>
      <c r="X2100" s="7">
        <f>Working_Data[[#This Row],[last_order_date]]-Working_Data[[#This Row],[signup_date]]</f>
        <v>-6</v>
      </c>
      <c r="Y2100" s="7">
        <f>IF(Working_Data[[#This Row],[churned]]="Active",1,0)</f>
        <v>1</v>
      </c>
      <c r="Z2100" s="7">
        <f>YEAR(Working_Data[[#This Row],[order_date]])</f>
        <v>2024</v>
      </c>
    </row>
    <row r="2101" spans="1:26" x14ac:dyDescent="0.25">
      <c r="A2101" t="s">
        <v>4252</v>
      </c>
      <c r="B2101" t="s">
        <v>38</v>
      </c>
      <c r="C2101" t="s">
        <v>82</v>
      </c>
      <c r="D2101" t="s">
        <v>52</v>
      </c>
      <c r="E2101" s="1">
        <v>45454</v>
      </c>
      <c r="F2101" t="s">
        <v>4253</v>
      </c>
      <c r="G2101" s="1">
        <v>45417</v>
      </c>
      <c r="H2101" t="s">
        <v>34</v>
      </c>
      <c r="I2101" t="s">
        <v>63</v>
      </c>
      <c r="J2101" t="s">
        <v>27</v>
      </c>
      <c r="K2101">
        <v>4</v>
      </c>
      <c r="L2101" s="3">
        <f>Working_Data[[#This Row],[price2]]/Working_Data[[#This Row],[quantity]]</f>
        <v>336.0575</v>
      </c>
      <c r="M2101" s="3">
        <v>1344.23</v>
      </c>
      <c r="N2101" t="s">
        <v>50</v>
      </c>
      <c r="O2101">
        <v>45</v>
      </c>
      <c r="P2101" s="1">
        <v>45772</v>
      </c>
      <c r="Q2101">
        <v>398</v>
      </c>
      <c r="R2101" t="s">
        <v>43</v>
      </c>
      <c r="S2101">
        <v>2</v>
      </c>
      <c r="T2101" s="1">
        <v>45883</v>
      </c>
      <c r="U2101" t="s">
        <v>30</v>
      </c>
      <c r="V2101" t="str">
        <f>TEXT(WEEKDAY(Working_Data[[#This Row],[order_date]],1),"DDDD")</f>
        <v>Sunday</v>
      </c>
      <c r="W2101" t="str">
        <f>TEXT(Working_Data[[#This Row],[order_date]],"mmmm")</f>
        <v>May</v>
      </c>
      <c r="X2101" s="7">
        <f>Working_Data[[#This Row],[last_order_date]]-Working_Data[[#This Row],[signup_date]]</f>
        <v>318</v>
      </c>
      <c r="Y2101" s="7">
        <f>IF(Working_Data[[#This Row],[churned]]="Active",1,0)</f>
        <v>0</v>
      </c>
      <c r="Z2101" s="7">
        <f>YEAR(Working_Data[[#This Row],[order_date]])</f>
        <v>2024</v>
      </c>
    </row>
    <row r="2102" spans="1:26" x14ac:dyDescent="0.25">
      <c r="A2102" t="s">
        <v>4254</v>
      </c>
      <c r="B2102" t="s">
        <v>21</v>
      </c>
      <c r="C2102" t="s">
        <v>82</v>
      </c>
      <c r="D2102" t="s">
        <v>52</v>
      </c>
      <c r="E2102" s="1">
        <v>45512</v>
      </c>
      <c r="F2102" t="s">
        <v>4255</v>
      </c>
      <c r="G2102" s="1">
        <v>45417</v>
      </c>
      <c r="H2102" t="s">
        <v>41</v>
      </c>
      <c r="I2102" t="s">
        <v>63</v>
      </c>
      <c r="J2102" t="s">
        <v>27</v>
      </c>
      <c r="K2102">
        <v>2</v>
      </c>
      <c r="L2102" s="3">
        <f>Working_Data[[#This Row],[price2]]/Working_Data[[#This Row],[quantity]]</f>
        <v>573.32000000000005</v>
      </c>
      <c r="M2102" s="3">
        <v>1146.6400000000001</v>
      </c>
      <c r="N2102" t="s">
        <v>28</v>
      </c>
      <c r="O2102">
        <v>23</v>
      </c>
      <c r="P2102" s="1">
        <v>45641</v>
      </c>
      <c r="Q2102">
        <v>401</v>
      </c>
      <c r="R2102" t="s">
        <v>29</v>
      </c>
      <c r="S2102">
        <v>2</v>
      </c>
      <c r="T2102" s="1">
        <v>45614</v>
      </c>
      <c r="U2102" t="s">
        <v>30</v>
      </c>
      <c r="V2102" t="str">
        <f>TEXT(WEEKDAY(Working_Data[[#This Row],[order_date]],1),"DDDD")</f>
        <v>Sunday</v>
      </c>
      <c r="W2102" t="str">
        <f>TEXT(Working_Data[[#This Row],[order_date]],"mmmm")</f>
        <v>May</v>
      </c>
      <c r="X2102" s="7">
        <f>Working_Data[[#This Row],[last_order_date]]-Working_Data[[#This Row],[signup_date]]</f>
        <v>129</v>
      </c>
      <c r="Y2102" s="7">
        <f>IF(Working_Data[[#This Row],[churned]]="Active",1,0)</f>
        <v>1</v>
      </c>
      <c r="Z2102" s="7">
        <f>YEAR(Working_Data[[#This Row],[order_date]])</f>
        <v>2024</v>
      </c>
    </row>
    <row r="2103" spans="1:26" x14ac:dyDescent="0.25">
      <c r="A2103" t="s">
        <v>4256</v>
      </c>
      <c r="B2103" t="s">
        <v>45</v>
      </c>
      <c r="C2103" t="s">
        <v>22</v>
      </c>
      <c r="D2103" t="s">
        <v>52</v>
      </c>
      <c r="E2103" s="1">
        <v>45901</v>
      </c>
      <c r="F2103" t="s">
        <v>4257</v>
      </c>
      <c r="G2103" s="1">
        <v>45417</v>
      </c>
      <c r="H2103" t="s">
        <v>25</v>
      </c>
      <c r="I2103" t="s">
        <v>42</v>
      </c>
      <c r="J2103" t="s">
        <v>64</v>
      </c>
      <c r="K2103">
        <v>3</v>
      </c>
      <c r="L2103" s="3">
        <f>Working_Data[[#This Row],[price2]]/Working_Data[[#This Row],[quantity]]</f>
        <v>65.69</v>
      </c>
      <c r="M2103" s="3">
        <v>197.07</v>
      </c>
      <c r="N2103" t="s">
        <v>50</v>
      </c>
      <c r="O2103">
        <v>38</v>
      </c>
      <c r="P2103" s="1">
        <v>45615</v>
      </c>
      <c r="Q2103">
        <v>20</v>
      </c>
      <c r="R2103" t="s">
        <v>29</v>
      </c>
      <c r="S2103">
        <v>4</v>
      </c>
      <c r="T2103" s="1">
        <v>45781</v>
      </c>
      <c r="U2103" t="s">
        <v>60</v>
      </c>
      <c r="V2103" t="str">
        <f>TEXT(WEEKDAY(Working_Data[[#This Row],[order_date]],1),"DDDD")</f>
        <v>Sunday</v>
      </c>
      <c r="W2103" t="str">
        <f>TEXT(Working_Data[[#This Row],[order_date]],"mmmm")</f>
        <v>May</v>
      </c>
      <c r="X2103" s="7">
        <f>Working_Data[[#This Row],[last_order_date]]-Working_Data[[#This Row],[signup_date]]</f>
        <v>-286</v>
      </c>
      <c r="Y2103" s="7">
        <f>IF(Working_Data[[#This Row],[churned]]="Active",1,0)</f>
        <v>1</v>
      </c>
      <c r="Z2103" s="7">
        <f>YEAR(Working_Data[[#This Row],[order_date]])</f>
        <v>2024</v>
      </c>
    </row>
    <row r="2104" spans="1:26" x14ac:dyDescent="0.25">
      <c r="A2104" t="s">
        <v>4258</v>
      </c>
      <c r="B2104" t="s">
        <v>45</v>
      </c>
      <c r="C2104" t="s">
        <v>22</v>
      </c>
      <c r="D2104" t="s">
        <v>32</v>
      </c>
      <c r="E2104" s="1">
        <v>45338</v>
      </c>
      <c r="F2104" t="s">
        <v>4259</v>
      </c>
      <c r="G2104" s="1">
        <v>45417</v>
      </c>
      <c r="H2104" t="s">
        <v>41</v>
      </c>
      <c r="I2104" t="s">
        <v>54</v>
      </c>
      <c r="J2104" t="s">
        <v>67</v>
      </c>
      <c r="K2104">
        <v>4</v>
      </c>
      <c r="L2104" s="3">
        <f>Working_Data[[#This Row],[price2]]/Working_Data[[#This Row],[quantity]]</f>
        <v>329.42750000000001</v>
      </c>
      <c r="M2104" s="3">
        <v>1317.71</v>
      </c>
      <c r="N2104" t="s">
        <v>35</v>
      </c>
      <c r="O2104">
        <v>36</v>
      </c>
      <c r="P2104" s="1">
        <v>45609</v>
      </c>
      <c r="Q2104">
        <v>252</v>
      </c>
      <c r="R2104" t="s">
        <v>43</v>
      </c>
      <c r="S2104">
        <v>1</v>
      </c>
      <c r="T2104" s="1">
        <v>45744</v>
      </c>
      <c r="U2104" t="s">
        <v>30</v>
      </c>
      <c r="V2104" t="str">
        <f>TEXT(WEEKDAY(Working_Data[[#This Row],[order_date]],1),"DDDD")</f>
        <v>Sunday</v>
      </c>
      <c r="W2104" t="str">
        <f>TEXT(Working_Data[[#This Row],[order_date]],"mmmm")</f>
        <v>May</v>
      </c>
      <c r="X2104" s="7">
        <f>Working_Data[[#This Row],[last_order_date]]-Working_Data[[#This Row],[signup_date]]</f>
        <v>271</v>
      </c>
      <c r="Y2104" s="7">
        <f>IF(Working_Data[[#This Row],[churned]]="Active",1,0)</f>
        <v>0</v>
      </c>
      <c r="Z2104" s="7">
        <f>YEAR(Working_Data[[#This Row],[order_date]])</f>
        <v>2024</v>
      </c>
    </row>
    <row r="2105" spans="1:26" x14ac:dyDescent="0.25">
      <c r="A2105" t="s">
        <v>4260</v>
      </c>
      <c r="B2105" t="s">
        <v>45</v>
      </c>
      <c r="C2105" t="s">
        <v>22</v>
      </c>
      <c r="D2105" t="s">
        <v>52</v>
      </c>
      <c r="E2105" s="1">
        <v>45626</v>
      </c>
      <c r="F2105" t="s">
        <v>4261</v>
      </c>
      <c r="G2105" s="1">
        <v>45417</v>
      </c>
      <c r="H2105" t="s">
        <v>25</v>
      </c>
      <c r="I2105" t="s">
        <v>26</v>
      </c>
      <c r="J2105" t="s">
        <v>59</v>
      </c>
      <c r="K2105">
        <v>4</v>
      </c>
      <c r="L2105" s="3">
        <f>Working_Data[[#This Row],[price2]]/Working_Data[[#This Row],[quantity]]</f>
        <v>34.342500000000001</v>
      </c>
      <c r="M2105" s="3">
        <v>137.37</v>
      </c>
      <c r="N2105" t="s">
        <v>35</v>
      </c>
      <c r="O2105">
        <v>33</v>
      </c>
      <c r="P2105" s="1">
        <v>45874</v>
      </c>
      <c r="Q2105">
        <v>412</v>
      </c>
      <c r="R2105" t="s">
        <v>29</v>
      </c>
      <c r="S2105">
        <v>4</v>
      </c>
      <c r="T2105" s="1">
        <v>45781</v>
      </c>
      <c r="U2105" t="s">
        <v>30</v>
      </c>
      <c r="V2105" t="str">
        <f>TEXT(WEEKDAY(Working_Data[[#This Row],[order_date]],1),"DDDD")</f>
        <v>Sunday</v>
      </c>
      <c r="W2105" t="str">
        <f>TEXT(Working_Data[[#This Row],[order_date]],"mmmm")</f>
        <v>May</v>
      </c>
      <c r="X2105" s="7">
        <f>Working_Data[[#This Row],[last_order_date]]-Working_Data[[#This Row],[signup_date]]</f>
        <v>248</v>
      </c>
      <c r="Y2105" s="7">
        <f>IF(Working_Data[[#This Row],[churned]]="Active",1,0)</f>
        <v>1</v>
      </c>
      <c r="Z2105" s="7">
        <f>YEAR(Working_Data[[#This Row],[order_date]])</f>
        <v>2024</v>
      </c>
    </row>
    <row r="2106" spans="1:26" x14ac:dyDescent="0.25">
      <c r="A2106" t="s">
        <v>4262</v>
      </c>
      <c r="B2106" t="s">
        <v>38</v>
      </c>
      <c r="C2106" t="s">
        <v>82</v>
      </c>
      <c r="D2106" t="s">
        <v>77</v>
      </c>
      <c r="E2106" s="1">
        <v>45704</v>
      </c>
      <c r="F2106" t="s">
        <v>4263</v>
      </c>
      <c r="G2106" s="1">
        <v>45448</v>
      </c>
      <c r="H2106" t="s">
        <v>25</v>
      </c>
      <c r="I2106" t="s">
        <v>54</v>
      </c>
      <c r="J2106" t="s">
        <v>27</v>
      </c>
      <c r="K2106">
        <v>2</v>
      </c>
      <c r="L2106" s="3">
        <f>Working_Data[[#This Row],[price2]]/Working_Data[[#This Row],[quantity]]</f>
        <v>219.35</v>
      </c>
      <c r="M2106" s="3">
        <v>438.7</v>
      </c>
      <c r="N2106" t="s">
        <v>35</v>
      </c>
      <c r="O2106">
        <v>24</v>
      </c>
      <c r="P2106" s="1">
        <v>45421</v>
      </c>
      <c r="Q2106">
        <v>64</v>
      </c>
      <c r="R2106" t="s">
        <v>43</v>
      </c>
      <c r="S2106">
        <v>2</v>
      </c>
      <c r="T2106" s="1">
        <v>45877</v>
      </c>
      <c r="U2106" t="s">
        <v>36</v>
      </c>
      <c r="V2106" t="str">
        <f>TEXT(WEEKDAY(Working_Data[[#This Row],[order_date]],1),"DDDD")</f>
        <v>Wednesday</v>
      </c>
      <c r="W2106" t="str">
        <f>TEXT(Working_Data[[#This Row],[order_date]],"mmmm")</f>
        <v>June</v>
      </c>
      <c r="X2106" s="7">
        <f>Working_Data[[#This Row],[last_order_date]]-Working_Data[[#This Row],[signup_date]]</f>
        <v>-283</v>
      </c>
      <c r="Y2106" s="7">
        <f>IF(Working_Data[[#This Row],[churned]]="Active",1,0)</f>
        <v>0</v>
      </c>
      <c r="Z2106" s="7">
        <f>YEAR(Working_Data[[#This Row],[order_date]])</f>
        <v>2024</v>
      </c>
    </row>
    <row r="2107" spans="1:26" x14ac:dyDescent="0.25">
      <c r="A2107" t="s">
        <v>4264</v>
      </c>
      <c r="B2107" t="s">
        <v>21</v>
      </c>
      <c r="C2107" t="s">
        <v>39</v>
      </c>
      <c r="D2107" t="s">
        <v>77</v>
      </c>
      <c r="E2107" s="1">
        <v>45185</v>
      </c>
      <c r="F2107" t="s">
        <v>4265</v>
      </c>
      <c r="G2107" s="1">
        <v>45448</v>
      </c>
      <c r="H2107" t="s">
        <v>25</v>
      </c>
      <c r="I2107" t="s">
        <v>54</v>
      </c>
      <c r="J2107" t="s">
        <v>64</v>
      </c>
      <c r="K2107">
        <v>2</v>
      </c>
      <c r="L2107" s="3">
        <f>Working_Data[[#This Row],[price2]]/Working_Data[[#This Row],[quantity]]</f>
        <v>540.005</v>
      </c>
      <c r="M2107" s="3">
        <v>1080.01</v>
      </c>
      <c r="N2107" t="s">
        <v>50</v>
      </c>
      <c r="O2107">
        <v>41</v>
      </c>
      <c r="P2107" s="1">
        <v>45589</v>
      </c>
      <c r="Q2107">
        <v>106</v>
      </c>
      <c r="R2107" t="s">
        <v>29</v>
      </c>
      <c r="S2107">
        <v>3</v>
      </c>
      <c r="T2107" s="1">
        <v>45862</v>
      </c>
      <c r="U2107" t="s">
        <v>60</v>
      </c>
      <c r="V2107" t="str">
        <f>TEXT(WEEKDAY(Working_Data[[#This Row],[order_date]],1),"DDDD")</f>
        <v>Wednesday</v>
      </c>
      <c r="W2107" t="str">
        <f>TEXT(Working_Data[[#This Row],[order_date]],"mmmm")</f>
        <v>June</v>
      </c>
      <c r="X2107" s="7">
        <f>Working_Data[[#This Row],[last_order_date]]-Working_Data[[#This Row],[signup_date]]</f>
        <v>404</v>
      </c>
      <c r="Y2107" s="7">
        <f>IF(Working_Data[[#This Row],[churned]]="Active",1,0)</f>
        <v>1</v>
      </c>
      <c r="Z2107" s="7">
        <f>YEAR(Working_Data[[#This Row],[order_date]])</f>
        <v>2024</v>
      </c>
    </row>
    <row r="2108" spans="1:26" x14ac:dyDescent="0.25">
      <c r="A2108" t="s">
        <v>4266</v>
      </c>
      <c r="B2108" t="s">
        <v>38</v>
      </c>
      <c r="C2108" t="s">
        <v>39</v>
      </c>
      <c r="D2108" t="s">
        <v>23</v>
      </c>
      <c r="E2108" s="1">
        <v>45546</v>
      </c>
      <c r="F2108" t="s">
        <v>4267</v>
      </c>
      <c r="G2108" s="1">
        <v>45448</v>
      </c>
      <c r="H2108" t="s">
        <v>58</v>
      </c>
      <c r="I2108" t="s">
        <v>63</v>
      </c>
      <c r="J2108" t="s">
        <v>49</v>
      </c>
      <c r="K2108">
        <v>3</v>
      </c>
      <c r="L2108" s="3">
        <f>Working_Data[[#This Row],[price2]]/Working_Data[[#This Row],[quantity]]</f>
        <v>393.37666666666672</v>
      </c>
      <c r="M2108" s="3">
        <v>1180.1300000000001</v>
      </c>
      <c r="N2108" t="s">
        <v>50</v>
      </c>
      <c r="O2108">
        <v>15</v>
      </c>
      <c r="P2108" s="1">
        <v>45673</v>
      </c>
      <c r="Q2108">
        <v>373</v>
      </c>
      <c r="R2108" t="s">
        <v>43</v>
      </c>
      <c r="S2108">
        <v>5</v>
      </c>
      <c r="T2108" s="1">
        <v>45995</v>
      </c>
      <c r="U2108" t="s">
        <v>36</v>
      </c>
      <c r="V2108" t="str">
        <f>TEXT(WEEKDAY(Working_Data[[#This Row],[order_date]],1),"DDDD")</f>
        <v>Wednesday</v>
      </c>
      <c r="W2108" t="str">
        <f>TEXT(Working_Data[[#This Row],[order_date]],"mmmm")</f>
        <v>June</v>
      </c>
      <c r="X2108" s="7">
        <f>Working_Data[[#This Row],[last_order_date]]-Working_Data[[#This Row],[signup_date]]</f>
        <v>127</v>
      </c>
      <c r="Y2108" s="7">
        <f>IF(Working_Data[[#This Row],[churned]]="Active",1,0)</f>
        <v>0</v>
      </c>
      <c r="Z2108" s="7">
        <f>YEAR(Working_Data[[#This Row],[order_date]])</f>
        <v>2024</v>
      </c>
    </row>
    <row r="2109" spans="1:26" x14ac:dyDescent="0.25">
      <c r="A2109" t="s">
        <v>4268</v>
      </c>
      <c r="B2109" t="s">
        <v>21</v>
      </c>
      <c r="C2109" t="s">
        <v>39</v>
      </c>
      <c r="D2109" t="s">
        <v>23</v>
      </c>
      <c r="E2109" s="1">
        <v>45623</v>
      </c>
      <c r="F2109" t="s">
        <v>4269</v>
      </c>
      <c r="G2109" s="1">
        <v>45448</v>
      </c>
      <c r="H2109" t="s">
        <v>25</v>
      </c>
      <c r="I2109" t="s">
        <v>48</v>
      </c>
      <c r="J2109" t="s">
        <v>64</v>
      </c>
      <c r="K2109">
        <v>2</v>
      </c>
      <c r="L2109" s="3">
        <f>Working_Data[[#This Row],[price2]]/Working_Data[[#This Row],[quantity]]</f>
        <v>402.065</v>
      </c>
      <c r="M2109" s="3">
        <v>804.13</v>
      </c>
      <c r="N2109" t="s">
        <v>50</v>
      </c>
      <c r="O2109">
        <v>26</v>
      </c>
      <c r="P2109" s="1">
        <v>45832</v>
      </c>
      <c r="Q2109">
        <v>298</v>
      </c>
      <c r="R2109" t="s">
        <v>43</v>
      </c>
      <c r="S2109">
        <v>1</v>
      </c>
      <c r="T2109" s="1">
        <v>45771</v>
      </c>
      <c r="U2109" t="s">
        <v>36</v>
      </c>
      <c r="V2109" t="str">
        <f>TEXT(WEEKDAY(Working_Data[[#This Row],[order_date]],1),"DDDD")</f>
        <v>Wednesday</v>
      </c>
      <c r="W2109" t="str">
        <f>TEXT(Working_Data[[#This Row],[order_date]],"mmmm")</f>
        <v>June</v>
      </c>
      <c r="X2109" s="7">
        <f>Working_Data[[#This Row],[last_order_date]]-Working_Data[[#This Row],[signup_date]]</f>
        <v>209</v>
      </c>
      <c r="Y2109" s="7">
        <f>IF(Working_Data[[#This Row],[churned]]="Active",1,0)</f>
        <v>0</v>
      </c>
      <c r="Z2109" s="7">
        <f>YEAR(Working_Data[[#This Row],[order_date]])</f>
        <v>2024</v>
      </c>
    </row>
    <row r="2110" spans="1:26" x14ac:dyDescent="0.25">
      <c r="A2110" t="s">
        <v>4270</v>
      </c>
      <c r="B2110" t="s">
        <v>45</v>
      </c>
      <c r="C2110" t="s">
        <v>82</v>
      </c>
      <c r="D2110" t="s">
        <v>23</v>
      </c>
      <c r="E2110" s="1">
        <v>45433</v>
      </c>
      <c r="F2110" t="s">
        <v>4271</v>
      </c>
      <c r="G2110" s="1">
        <v>45448</v>
      </c>
      <c r="H2110" t="s">
        <v>25</v>
      </c>
      <c r="I2110" t="s">
        <v>42</v>
      </c>
      <c r="J2110" t="s">
        <v>27</v>
      </c>
      <c r="K2110">
        <v>5</v>
      </c>
      <c r="L2110" s="3">
        <f>Working_Data[[#This Row],[price2]]/Working_Data[[#This Row],[quantity]]</f>
        <v>66.667999999999992</v>
      </c>
      <c r="M2110" s="3">
        <v>333.34</v>
      </c>
      <c r="N2110" t="s">
        <v>28</v>
      </c>
      <c r="O2110">
        <v>18</v>
      </c>
      <c r="P2110" s="1">
        <v>45876</v>
      </c>
      <c r="Q2110">
        <v>258</v>
      </c>
      <c r="R2110" t="s">
        <v>29</v>
      </c>
      <c r="S2110">
        <v>1</v>
      </c>
      <c r="T2110" s="1">
        <v>45526</v>
      </c>
      <c r="U2110" t="s">
        <v>36</v>
      </c>
      <c r="V2110" t="str">
        <f>TEXT(WEEKDAY(Working_Data[[#This Row],[order_date]],1),"DDDD")</f>
        <v>Wednesday</v>
      </c>
      <c r="W2110" t="str">
        <f>TEXT(Working_Data[[#This Row],[order_date]],"mmmm")</f>
        <v>June</v>
      </c>
      <c r="X2110" s="7">
        <f>Working_Data[[#This Row],[last_order_date]]-Working_Data[[#This Row],[signup_date]]</f>
        <v>443</v>
      </c>
      <c r="Y2110" s="7">
        <f>IF(Working_Data[[#This Row],[churned]]="Active",1,0)</f>
        <v>1</v>
      </c>
      <c r="Z2110" s="7">
        <f>YEAR(Working_Data[[#This Row],[order_date]])</f>
        <v>2024</v>
      </c>
    </row>
    <row r="2111" spans="1:26" x14ac:dyDescent="0.25">
      <c r="A2111" t="s">
        <v>4272</v>
      </c>
      <c r="B2111" t="s">
        <v>45</v>
      </c>
      <c r="C2111" t="s">
        <v>22</v>
      </c>
      <c r="D2111" t="s">
        <v>52</v>
      </c>
      <c r="E2111" s="1">
        <v>45474</v>
      </c>
      <c r="F2111" t="s">
        <v>4273</v>
      </c>
      <c r="G2111" s="1">
        <v>45478</v>
      </c>
      <c r="H2111" t="s">
        <v>25</v>
      </c>
      <c r="I2111" t="s">
        <v>63</v>
      </c>
      <c r="J2111" t="s">
        <v>27</v>
      </c>
      <c r="K2111">
        <v>1</v>
      </c>
      <c r="L2111" s="3">
        <f>Working_Data[[#This Row],[price2]]/Working_Data[[#This Row],[quantity]]</f>
        <v>834.97</v>
      </c>
      <c r="M2111" s="3">
        <v>834.97</v>
      </c>
      <c r="N2111" t="s">
        <v>35</v>
      </c>
      <c r="O2111">
        <v>31</v>
      </c>
      <c r="P2111" s="1">
        <v>45527</v>
      </c>
      <c r="Q2111">
        <v>263</v>
      </c>
      <c r="R2111" t="s">
        <v>43</v>
      </c>
      <c r="S2111">
        <v>1</v>
      </c>
      <c r="T2111" s="1">
        <v>45605</v>
      </c>
      <c r="U2111" t="s">
        <v>36</v>
      </c>
      <c r="V2111" t="str">
        <f>TEXT(WEEKDAY(Working_Data[[#This Row],[order_date]],1),"DDDD")</f>
        <v>Friday</v>
      </c>
      <c r="W2111" t="str">
        <f>TEXT(Working_Data[[#This Row],[order_date]],"mmmm")</f>
        <v>July</v>
      </c>
      <c r="X2111" s="7">
        <f>Working_Data[[#This Row],[last_order_date]]-Working_Data[[#This Row],[signup_date]]</f>
        <v>53</v>
      </c>
      <c r="Y2111" s="7">
        <f>IF(Working_Data[[#This Row],[churned]]="Active",1,0)</f>
        <v>0</v>
      </c>
      <c r="Z2111" s="7">
        <f>YEAR(Working_Data[[#This Row],[order_date]])</f>
        <v>2024</v>
      </c>
    </row>
    <row r="2112" spans="1:26" x14ac:dyDescent="0.25">
      <c r="A2112" t="s">
        <v>4274</v>
      </c>
      <c r="B2112" t="s">
        <v>38</v>
      </c>
      <c r="C2112" t="s">
        <v>22</v>
      </c>
      <c r="D2112" t="s">
        <v>32</v>
      </c>
      <c r="E2112" s="1">
        <v>45784</v>
      </c>
      <c r="F2112" t="s">
        <v>4275</v>
      </c>
      <c r="G2112" s="1">
        <v>45478</v>
      </c>
      <c r="H2112" t="s">
        <v>41</v>
      </c>
      <c r="I2112" t="s">
        <v>48</v>
      </c>
      <c r="J2112" t="s">
        <v>64</v>
      </c>
      <c r="K2112">
        <v>2</v>
      </c>
      <c r="L2112" s="3">
        <f>Working_Data[[#This Row],[price2]]/Working_Data[[#This Row],[quantity]]</f>
        <v>539.59500000000003</v>
      </c>
      <c r="M2112" s="3">
        <v>1079.19</v>
      </c>
      <c r="N2112" t="s">
        <v>35</v>
      </c>
      <c r="O2112">
        <v>4</v>
      </c>
      <c r="P2112" s="1">
        <v>45555</v>
      </c>
      <c r="Q2112">
        <v>9</v>
      </c>
      <c r="R2112" t="s">
        <v>43</v>
      </c>
      <c r="S2112">
        <v>1</v>
      </c>
      <c r="T2112" s="1">
        <v>45724</v>
      </c>
      <c r="U2112" t="s">
        <v>36</v>
      </c>
      <c r="V2112" t="str">
        <f>TEXT(WEEKDAY(Working_Data[[#This Row],[order_date]],1),"DDDD")</f>
        <v>Friday</v>
      </c>
      <c r="W2112" t="str">
        <f>TEXT(Working_Data[[#This Row],[order_date]],"mmmm")</f>
        <v>July</v>
      </c>
      <c r="X2112" s="7">
        <f>Working_Data[[#This Row],[last_order_date]]-Working_Data[[#This Row],[signup_date]]</f>
        <v>-229</v>
      </c>
      <c r="Y2112" s="7">
        <f>IF(Working_Data[[#This Row],[churned]]="Active",1,0)</f>
        <v>0</v>
      </c>
      <c r="Z2112" s="7">
        <f>YEAR(Working_Data[[#This Row],[order_date]])</f>
        <v>2024</v>
      </c>
    </row>
    <row r="2113" spans="1:26" x14ac:dyDescent="0.25">
      <c r="A2113" t="s">
        <v>4276</v>
      </c>
      <c r="B2113" t="s">
        <v>45</v>
      </c>
      <c r="C2113" t="s">
        <v>39</v>
      </c>
      <c r="D2113" t="s">
        <v>52</v>
      </c>
      <c r="E2113" s="1">
        <v>45367</v>
      </c>
      <c r="F2113" t="s">
        <v>4277</v>
      </c>
      <c r="G2113" s="1">
        <v>45478</v>
      </c>
      <c r="H2113" t="s">
        <v>41</v>
      </c>
      <c r="I2113" t="s">
        <v>48</v>
      </c>
      <c r="J2113" t="s">
        <v>49</v>
      </c>
      <c r="K2113">
        <v>5</v>
      </c>
      <c r="L2113" s="3">
        <f>Working_Data[[#This Row],[price2]]/Working_Data[[#This Row],[quantity]]</f>
        <v>107.46600000000001</v>
      </c>
      <c r="M2113" s="3">
        <v>537.33000000000004</v>
      </c>
      <c r="N2113" t="s">
        <v>28</v>
      </c>
      <c r="O2113">
        <v>33</v>
      </c>
      <c r="P2113" s="1">
        <v>45647</v>
      </c>
      <c r="Q2113">
        <v>239</v>
      </c>
      <c r="R2113" t="s">
        <v>43</v>
      </c>
      <c r="S2113">
        <v>2</v>
      </c>
      <c r="T2113" s="1">
        <v>45775</v>
      </c>
      <c r="U2113" t="s">
        <v>36</v>
      </c>
      <c r="V2113" t="str">
        <f>TEXT(WEEKDAY(Working_Data[[#This Row],[order_date]],1),"DDDD")</f>
        <v>Friday</v>
      </c>
      <c r="W2113" t="str">
        <f>TEXT(Working_Data[[#This Row],[order_date]],"mmmm")</f>
        <v>July</v>
      </c>
      <c r="X2113" s="7">
        <f>Working_Data[[#This Row],[last_order_date]]-Working_Data[[#This Row],[signup_date]]</f>
        <v>280</v>
      </c>
      <c r="Y2113" s="7">
        <f>IF(Working_Data[[#This Row],[churned]]="Active",1,0)</f>
        <v>0</v>
      </c>
      <c r="Z2113" s="7">
        <f>YEAR(Working_Data[[#This Row],[order_date]])</f>
        <v>2024</v>
      </c>
    </row>
    <row r="2114" spans="1:26" x14ac:dyDescent="0.25">
      <c r="A2114" t="s">
        <v>4278</v>
      </c>
      <c r="B2114" t="s">
        <v>45</v>
      </c>
      <c r="C2114" t="s">
        <v>39</v>
      </c>
      <c r="D2114" t="s">
        <v>52</v>
      </c>
      <c r="E2114" s="1">
        <v>45717</v>
      </c>
      <c r="F2114" t="s">
        <v>4279</v>
      </c>
      <c r="G2114" s="1">
        <v>45478</v>
      </c>
      <c r="H2114" t="s">
        <v>34</v>
      </c>
      <c r="I2114" t="s">
        <v>26</v>
      </c>
      <c r="J2114" t="s">
        <v>27</v>
      </c>
      <c r="K2114">
        <v>1</v>
      </c>
      <c r="L2114" s="3">
        <f>Working_Data[[#This Row],[price2]]/Working_Data[[#This Row],[quantity]]</f>
        <v>896.27</v>
      </c>
      <c r="M2114" s="3">
        <v>896.27</v>
      </c>
      <c r="N2114" t="s">
        <v>28</v>
      </c>
      <c r="O2114">
        <v>11</v>
      </c>
      <c r="P2114" s="1">
        <v>45963</v>
      </c>
      <c r="Q2114">
        <v>61</v>
      </c>
      <c r="R2114" t="s">
        <v>29</v>
      </c>
      <c r="S2114">
        <v>2</v>
      </c>
      <c r="T2114" s="1">
        <v>45530</v>
      </c>
      <c r="U2114" t="s">
        <v>60</v>
      </c>
      <c r="V2114" t="str">
        <f>TEXT(WEEKDAY(Working_Data[[#This Row],[order_date]],1),"DDDD")</f>
        <v>Friday</v>
      </c>
      <c r="W2114" t="str">
        <f>TEXT(Working_Data[[#This Row],[order_date]],"mmmm")</f>
        <v>July</v>
      </c>
      <c r="X2114" s="7">
        <f>Working_Data[[#This Row],[last_order_date]]-Working_Data[[#This Row],[signup_date]]</f>
        <v>246</v>
      </c>
      <c r="Y2114" s="7">
        <f>IF(Working_Data[[#This Row],[churned]]="Active",1,0)</f>
        <v>1</v>
      </c>
      <c r="Z2114" s="7">
        <f>YEAR(Working_Data[[#This Row],[order_date]])</f>
        <v>2024</v>
      </c>
    </row>
    <row r="2115" spans="1:26" x14ac:dyDescent="0.25">
      <c r="A2115" t="s">
        <v>4280</v>
      </c>
      <c r="B2115" t="s">
        <v>38</v>
      </c>
      <c r="C2115" t="s">
        <v>82</v>
      </c>
      <c r="D2115" t="s">
        <v>23</v>
      </c>
      <c r="E2115" s="1">
        <v>45508</v>
      </c>
      <c r="F2115" t="s">
        <v>4281</v>
      </c>
      <c r="G2115" s="1">
        <v>45478</v>
      </c>
      <c r="H2115" t="s">
        <v>58</v>
      </c>
      <c r="I2115" t="s">
        <v>42</v>
      </c>
      <c r="J2115" t="s">
        <v>27</v>
      </c>
      <c r="K2115">
        <v>2</v>
      </c>
      <c r="L2115" s="3">
        <f>Working_Data[[#This Row],[price2]]/Working_Data[[#This Row],[quantity]]</f>
        <v>244.88</v>
      </c>
      <c r="M2115" s="3">
        <v>489.76</v>
      </c>
      <c r="N2115" t="s">
        <v>50</v>
      </c>
      <c r="O2115">
        <v>45</v>
      </c>
      <c r="P2115" s="1">
        <v>45798</v>
      </c>
      <c r="Q2115">
        <v>59</v>
      </c>
      <c r="R2115" t="s">
        <v>29</v>
      </c>
      <c r="S2115">
        <v>5</v>
      </c>
      <c r="T2115" s="1">
        <v>45902</v>
      </c>
      <c r="U2115" t="s">
        <v>36</v>
      </c>
      <c r="V2115" t="str">
        <f>TEXT(WEEKDAY(Working_Data[[#This Row],[order_date]],1),"DDDD")</f>
        <v>Friday</v>
      </c>
      <c r="W2115" t="str">
        <f>TEXT(Working_Data[[#This Row],[order_date]],"mmmm")</f>
        <v>July</v>
      </c>
      <c r="X2115" s="7">
        <f>Working_Data[[#This Row],[last_order_date]]-Working_Data[[#This Row],[signup_date]]</f>
        <v>290</v>
      </c>
      <c r="Y2115" s="7">
        <f>IF(Working_Data[[#This Row],[churned]]="Active",1,0)</f>
        <v>1</v>
      </c>
      <c r="Z2115" s="7">
        <f>YEAR(Working_Data[[#This Row],[order_date]])</f>
        <v>2024</v>
      </c>
    </row>
    <row r="2116" spans="1:26" x14ac:dyDescent="0.25">
      <c r="A2116" t="s">
        <v>4282</v>
      </c>
      <c r="B2116" t="s">
        <v>38</v>
      </c>
      <c r="C2116" t="s">
        <v>22</v>
      </c>
      <c r="D2116" t="s">
        <v>56</v>
      </c>
      <c r="E2116" s="1">
        <v>45269</v>
      </c>
      <c r="F2116" t="s">
        <v>4283</v>
      </c>
      <c r="G2116" s="1">
        <v>45478</v>
      </c>
      <c r="H2116" t="s">
        <v>47</v>
      </c>
      <c r="I2116" t="s">
        <v>63</v>
      </c>
      <c r="J2116" t="s">
        <v>64</v>
      </c>
      <c r="K2116">
        <v>3</v>
      </c>
      <c r="L2116" s="3">
        <f>Working_Data[[#This Row],[price2]]/Working_Data[[#This Row],[quantity]]</f>
        <v>341.52333333333331</v>
      </c>
      <c r="M2116" s="3">
        <v>1024.57</v>
      </c>
      <c r="N2116" t="s">
        <v>50</v>
      </c>
      <c r="O2116">
        <v>32</v>
      </c>
      <c r="P2116" s="1">
        <v>45867</v>
      </c>
      <c r="Q2116">
        <v>409</v>
      </c>
      <c r="R2116" t="s">
        <v>29</v>
      </c>
      <c r="S2116">
        <v>4</v>
      </c>
      <c r="T2116" s="1">
        <v>45646</v>
      </c>
      <c r="U2116" t="s">
        <v>60</v>
      </c>
      <c r="V2116" t="str">
        <f>TEXT(WEEKDAY(Working_Data[[#This Row],[order_date]],1),"DDDD")</f>
        <v>Friday</v>
      </c>
      <c r="W2116" t="str">
        <f>TEXT(Working_Data[[#This Row],[order_date]],"mmmm")</f>
        <v>July</v>
      </c>
      <c r="X2116" s="7">
        <f>Working_Data[[#This Row],[last_order_date]]-Working_Data[[#This Row],[signup_date]]</f>
        <v>598</v>
      </c>
      <c r="Y2116" s="7">
        <f>IF(Working_Data[[#This Row],[churned]]="Active",1,0)</f>
        <v>1</v>
      </c>
      <c r="Z2116" s="7">
        <f>YEAR(Working_Data[[#This Row],[order_date]])</f>
        <v>2024</v>
      </c>
    </row>
    <row r="2117" spans="1:26" x14ac:dyDescent="0.25">
      <c r="A2117" t="s">
        <v>4284</v>
      </c>
      <c r="B2117" t="s">
        <v>38</v>
      </c>
      <c r="C2117" t="s">
        <v>22</v>
      </c>
      <c r="D2117" t="s">
        <v>77</v>
      </c>
      <c r="E2117" s="1">
        <v>45853</v>
      </c>
      <c r="F2117" t="s">
        <v>4285</v>
      </c>
      <c r="G2117" s="1">
        <v>45509</v>
      </c>
      <c r="H2117" t="s">
        <v>41</v>
      </c>
      <c r="I2117" t="s">
        <v>48</v>
      </c>
      <c r="J2117" t="s">
        <v>27</v>
      </c>
      <c r="K2117">
        <v>3</v>
      </c>
      <c r="L2117" s="3">
        <f>Working_Data[[#This Row],[price2]]/Working_Data[[#This Row],[quantity]]</f>
        <v>47.713333333333331</v>
      </c>
      <c r="M2117" s="3">
        <v>143.13999999999999</v>
      </c>
      <c r="N2117" t="s">
        <v>35</v>
      </c>
      <c r="O2117">
        <v>12</v>
      </c>
      <c r="P2117" s="1">
        <v>45828</v>
      </c>
      <c r="Q2117">
        <v>491</v>
      </c>
      <c r="R2117" t="s">
        <v>43</v>
      </c>
      <c r="S2117">
        <v>2</v>
      </c>
      <c r="T2117" s="1">
        <v>45729</v>
      </c>
      <c r="U2117" t="s">
        <v>36</v>
      </c>
      <c r="V2117" t="str">
        <f>TEXT(WEEKDAY(Working_Data[[#This Row],[order_date]],1),"DDDD")</f>
        <v>Monday</v>
      </c>
      <c r="W2117" t="str">
        <f>TEXT(Working_Data[[#This Row],[order_date]],"mmmm")</f>
        <v>August</v>
      </c>
      <c r="X2117" s="7">
        <f>Working_Data[[#This Row],[last_order_date]]-Working_Data[[#This Row],[signup_date]]</f>
        <v>-25</v>
      </c>
      <c r="Y2117" s="7">
        <f>IF(Working_Data[[#This Row],[churned]]="Active",1,0)</f>
        <v>0</v>
      </c>
      <c r="Z2117" s="7">
        <f>YEAR(Working_Data[[#This Row],[order_date]])</f>
        <v>2024</v>
      </c>
    </row>
    <row r="2118" spans="1:26" x14ac:dyDescent="0.25">
      <c r="A2118" t="s">
        <v>4286</v>
      </c>
      <c r="B2118" t="s">
        <v>21</v>
      </c>
      <c r="C2118" t="s">
        <v>82</v>
      </c>
      <c r="D2118" t="s">
        <v>52</v>
      </c>
      <c r="E2118" s="1">
        <v>45995</v>
      </c>
      <c r="F2118" t="s">
        <v>4287</v>
      </c>
      <c r="G2118" s="1">
        <v>45509</v>
      </c>
      <c r="H2118" t="s">
        <v>41</v>
      </c>
      <c r="I2118" t="s">
        <v>42</v>
      </c>
      <c r="J2118" t="s">
        <v>27</v>
      </c>
      <c r="K2118">
        <v>3</v>
      </c>
      <c r="L2118" s="3">
        <f>Working_Data[[#This Row],[price2]]/Working_Data[[#This Row],[quantity]]</f>
        <v>69.959999999999994</v>
      </c>
      <c r="M2118" s="3">
        <v>209.88</v>
      </c>
      <c r="N2118" t="s">
        <v>28</v>
      </c>
      <c r="O2118">
        <v>32</v>
      </c>
      <c r="P2118" s="1">
        <v>45767</v>
      </c>
      <c r="Q2118">
        <v>66</v>
      </c>
      <c r="R2118" t="s">
        <v>29</v>
      </c>
      <c r="S2118">
        <v>4</v>
      </c>
      <c r="T2118" s="1">
        <v>45452</v>
      </c>
      <c r="U2118" t="s">
        <v>36</v>
      </c>
      <c r="V2118" t="str">
        <f>TEXT(WEEKDAY(Working_Data[[#This Row],[order_date]],1),"DDDD")</f>
        <v>Monday</v>
      </c>
      <c r="W2118" t="str">
        <f>TEXT(Working_Data[[#This Row],[order_date]],"mmmm")</f>
        <v>August</v>
      </c>
      <c r="X2118" s="7">
        <f>Working_Data[[#This Row],[last_order_date]]-Working_Data[[#This Row],[signup_date]]</f>
        <v>-228</v>
      </c>
      <c r="Y2118" s="7">
        <f>IF(Working_Data[[#This Row],[churned]]="Active",1,0)</f>
        <v>1</v>
      </c>
      <c r="Z2118" s="7">
        <f>YEAR(Working_Data[[#This Row],[order_date]])</f>
        <v>2024</v>
      </c>
    </row>
    <row r="2119" spans="1:26" x14ac:dyDescent="0.25">
      <c r="A2119" t="s">
        <v>4288</v>
      </c>
      <c r="B2119" t="s">
        <v>38</v>
      </c>
      <c r="C2119" t="s">
        <v>82</v>
      </c>
      <c r="D2119" t="s">
        <v>77</v>
      </c>
      <c r="E2119" s="1">
        <v>45561</v>
      </c>
      <c r="F2119" t="s">
        <v>4289</v>
      </c>
      <c r="G2119" s="1">
        <v>45509</v>
      </c>
      <c r="H2119" t="s">
        <v>47</v>
      </c>
      <c r="I2119" t="s">
        <v>54</v>
      </c>
      <c r="J2119" t="s">
        <v>27</v>
      </c>
      <c r="K2119">
        <v>2</v>
      </c>
      <c r="L2119" s="3">
        <f>Working_Data[[#This Row],[price2]]/Working_Data[[#This Row],[quantity]]</f>
        <v>453.11</v>
      </c>
      <c r="M2119" s="3">
        <v>906.22</v>
      </c>
      <c r="N2119" t="s">
        <v>50</v>
      </c>
      <c r="O2119">
        <v>11</v>
      </c>
      <c r="P2119" s="1">
        <v>45514</v>
      </c>
      <c r="Q2119">
        <v>439</v>
      </c>
      <c r="R2119" t="s">
        <v>43</v>
      </c>
      <c r="S2119">
        <v>4</v>
      </c>
      <c r="T2119" s="1">
        <v>45663</v>
      </c>
      <c r="U2119" t="s">
        <v>30</v>
      </c>
      <c r="V2119" t="str">
        <f>TEXT(WEEKDAY(Working_Data[[#This Row],[order_date]],1),"DDDD")</f>
        <v>Monday</v>
      </c>
      <c r="W2119" t="str">
        <f>TEXT(Working_Data[[#This Row],[order_date]],"mmmm")</f>
        <v>August</v>
      </c>
      <c r="X2119" s="7">
        <f>Working_Data[[#This Row],[last_order_date]]-Working_Data[[#This Row],[signup_date]]</f>
        <v>-47</v>
      </c>
      <c r="Y2119" s="7">
        <f>IF(Working_Data[[#This Row],[churned]]="Active",1,0)</f>
        <v>0</v>
      </c>
      <c r="Z2119" s="7">
        <f>YEAR(Working_Data[[#This Row],[order_date]])</f>
        <v>2024</v>
      </c>
    </row>
    <row r="2120" spans="1:26" x14ac:dyDescent="0.25">
      <c r="A2120" t="s">
        <v>4290</v>
      </c>
      <c r="B2120" t="s">
        <v>38</v>
      </c>
      <c r="C2120" t="s">
        <v>39</v>
      </c>
      <c r="D2120" t="s">
        <v>32</v>
      </c>
      <c r="E2120" s="1">
        <v>45744</v>
      </c>
      <c r="F2120" t="s">
        <v>4291</v>
      </c>
      <c r="G2120" s="1">
        <v>45509</v>
      </c>
      <c r="H2120" t="s">
        <v>58</v>
      </c>
      <c r="I2120" t="s">
        <v>42</v>
      </c>
      <c r="J2120" t="s">
        <v>59</v>
      </c>
      <c r="K2120">
        <v>3</v>
      </c>
      <c r="L2120" s="3">
        <f>Working_Data[[#This Row],[price2]]/Working_Data[[#This Row],[quantity]]</f>
        <v>427.62333333333328</v>
      </c>
      <c r="M2120" s="3">
        <v>1282.8699999999999</v>
      </c>
      <c r="N2120" t="s">
        <v>28</v>
      </c>
      <c r="O2120">
        <v>46</v>
      </c>
      <c r="P2120" s="1">
        <v>45595</v>
      </c>
      <c r="Q2120">
        <v>480</v>
      </c>
      <c r="R2120" t="s">
        <v>43</v>
      </c>
      <c r="S2120">
        <v>5</v>
      </c>
      <c r="T2120" s="1">
        <v>45423</v>
      </c>
      <c r="U2120" t="s">
        <v>36</v>
      </c>
      <c r="V2120" t="str">
        <f>TEXT(WEEKDAY(Working_Data[[#This Row],[order_date]],1),"DDDD")</f>
        <v>Monday</v>
      </c>
      <c r="W2120" t="str">
        <f>TEXT(Working_Data[[#This Row],[order_date]],"mmmm")</f>
        <v>August</v>
      </c>
      <c r="X2120" s="7">
        <f>Working_Data[[#This Row],[last_order_date]]-Working_Data[[#This Row],[signup_date]]</f>
        <v>-149</v>
      </c>
      <c r="Y2120" s="7">
        <f>IF(Working_Data[[#This Row],[churned]]="Active",1,0)</f>
        <v>0</v>
      </c>
      <c r="Z2120" s="7">
        <f>YEAR(Working_Data[[#This Row],[order_date]])</f>
        <v>2024</v>
      </c>
    </row>
    <row r="2121" spans="1:26" x14ac:dyDescent="0.25">
      <c r="A2121" t="s">
        <v>4292</v>
      </c>
      <c r="B2121" t="s">
        <v>21</v>
      </c>
      <c r="C2121" t="s">
        <v>82</v>
      </c>
      <c r="D2121" t="s">
        <v>52</v>
      </c>
      <c r="E2121" s="1">
        <v>45665</v>
      </c>
      <c r="F2121" t="s">
        <v>4293</v>
      </c>
      <c r="G2121" s="1">
        <v>45509</v>
      </c>
      <c r="H2121" t="s">
        <v>25</v>
      </c>
      <c r="I2121" t="s">
        <v>48</v>
      </c>
      <c r="J2121" t="s">
        <v>64</v>
      </c>
      <c r="K2121">
        <v>1</v>
      </c>
      <c r="L2121" s="3">
        <f>Working_Data[[#This Row],[price2]]/Working_Data[[#This Row],[quantity]]</f>
        <v>900.48</v>
      </c>
      <c r="M2121" s="3">
        <v>900.48</v>
      </c>
      <c r="N2121" t="s">
        <v>35</v>
      </c>
      <c r="O2121">
        <v>13</v>
      </c>
      <c r="P2121" s="1">
        <v>45858</v>
      </c>
      <c r="Q2121">
        <v>28</v>
      </c>
      <c r="R2121" t="s">
        <v>29</v>
      </c>
      <c r="S2121">
        <v>5</v>
      </c>
      <c r="T2121" s="1">
        <v>45824</v>
      </c>
      <c r="U2121" t="s">
        <v>36</v>
      </c>
      <c r="V2121" t="str">
        <f>TEXT(WEEKDAY(Working_Data[[#This Row],[order_date]],1),"DDDD")</f>
        <v>Monday</v>
      </c>
      <c r="W2121" t="str">
        <f>TEXT(Working_Data[[#This Row],[order_date]],"mmmm")</f>
        <v>August</v>
      </c>
      <c r="X2121" s="7">
        <f>Working_Data[[#This Row],[last_order_date]]-Working_Data[[#This Row],[signup_date]]</f>
        <v>193</v>
      </c>
      <c r="Y2121" s="7">
        <f>IF(Working_Data[[#This Row],[churned]]="Active",1,0)</f>
        <v>1</v>
      </c>
      <c r="Z2121" s="7">
        <f>YEAR(Working_Data[[#This Row],[order_date]])</f>
        <v>2024</v>
      </c>
    </row>
    <row r="2122" spans="1:26" x14ac:dyDescent="0.25">
      <c r="A2122" t="s">
        <v>4294</v>
      </c>
      <c r="B2122" t="s">
        <v>45</v>
      </c>
      <c r="C2122" t="s">
        <v>82</v>
      </c>
      <c r="D2122" t="s">
        <v>52</v>
      </c>
      <c r="E2122" s="1">
        <v>45420</v>
      </c>
      <c r="F2122" t="s">
        <v>4295</v>
      </c>
      <c r="G2122" s="1">
        <v>45509</v>
      </c>
      <c r="H2122" t="s">
        <v>58</v>
      </c>
      <c r="I2122" t="s">
        <v>48</v>
      </c>
      <c r="J2122" t="s">
        <v>64</v>
      </c>
      <c r="K2122">
        <v>2</v>
      </c>
      <c r="L2122" s="3">
        <f>Working_Data[[#This Row],[price2]]/Working_Data[[#This Row],[quantity]]</f>
        <v>367.03</v>
      </c>
      <c r="M2122" s="3">
        <v>734.06</v>
      </c>
      <c r="N2122" t="s">
        <v>28</v>
      </c>
      <c r="O2122">
        <v>39</v>
      </c>
      <c r="P2122" s="1">
        <v>45693</v>
      </c>
      <c r="Q2122">
        <v>120</v>
      </c>
      <c r="R2122" t="s">
        <v>43</v>
      </c>
      <c r="S2122">
        <v>4</v>
      </c>
      <c r="T2122" s="1">
        <v>45558</v>
      </c>
      <c r="U2122" t="s">
        <v>30</v>
      </c>
      <c r="V2122" t="str">
        <f>TEXT(WEEKDAY(Working_Data[[#This Row],[order_date]],1),"DDDD")</f>
        <v>Monday</v>
      </c>
      <c r="W2122" t="str">
        <f>TEXT(Working_Data[[#This Row],[order_date]],"mmmm")</f>
        <v>August</v>
      </c>
      <c r="X2122" s="7">
        <f>Working_Data[[#This Row],[last_order_date]]-Working_Data[[#This Row],[signup_date]]</f>
        <v>273</v>
      </c>
      <c r="Y2122" s="7">
        <f>IF(Working_Data[[#This Row],[churned]]="Active",1,0)</f>
        <v>0</v>
      </c>
      <c r="Z2122" s="7">
        <f>YEAR(Working_Data[[#This Row],[order_date]])</f>
        <v>2024</v>
      </c>
    </row>
    <row r="2123" spans="1:26" x14ac:dyDescent="0.25">
      <c r="A2123" t="s">
        <v>4296</v>
      </c>
      <c r="B2123" t="s">
        <v>45</v>
      </c>
      <c r="C2123" t="s">
        <v>82</v>
      </c>
      <c r="D2123" t="s">
        <v>52</v>
      </c>
      <c r="E2123" s="1">
        <v>45521</v>
      </c>
      <c r="F2123" t="s">
        <v>4297</v>
      </c>
      <c r="G2123" s="1">
        <v>45509</v>
      </c>
      <c r="H2123" t="s">
        <v>34</v>
      </c>
      <c r="I2123" t="s">
        <v>42</v>
      </c>
      <c r="J2123" t="s">
        <v>67</v>
      </c>
      <c r="K2123">
        <v>1</v>
      </c>
      <c r="L2123" s="3">
        <f>Working_Data[[#This Row],[price2]]/Working_Data[[#This Row],[quantity]]</f>
        <v>733.23</v>
      </c>
      <c r="M2123" s="3">
        <v>733.23</v>
      </c>
      <c r="N2123" t="s">
        <v>28</v>
      </c>
      <c r="O2123">
        <v>26</v>
      </c>
      <c r="P2123" s="1">
        <v>45614</v>
      </c>
      <c r="Q2123">
        <v>299</v>
      </c>
      <c r="R2123" t="s">
        <v>29</v>
      </c>
      <c r="S2123">
        <v>3</v>
      </c>
      <c r="T2123" s="1">
        <v>45635</v>
      </c>
      <c r="U2123" t="s">
        <v>60</v>
      </c>
      <c r="V2123" t="str">
        <f>TEXT(WEEKDAY(Working_Data[[#This Row],[order_date]],1),"DDDD")</f>
        <v>Monday</v>
      </c>
      <c r="W2123" t="str">
        <f>TEXT(Working_Data[[#This Row],[order_date]],"mmmm")</f>
        <v>August</v>
      </c>
      <c r="X2123" s="7">
        <f>Working_Data[[#This Row],[last_order_date]]-Working_Data[[#This Row],[signup_date]]</f>
        <v>93</v>
      </c>
      <c r="Y2123" s="7">
        <f>IF(Working_Data[[#This Row],[churned]]="Active",1,0)</f>
        <v>1</v>
      </c>
      <c r="Z2123" s="7">
        <f>YEAR(Working_Data[[#This Row],[order_date]])</f>
        <v>2024</v>
      </c>
    </row>
    <row r="2124" spans="1:26" x14ac:dyDescent="0.25">
      <c r="A2124" t="s">
        <v>4298</v>
      </c>
      <c r="B2124" t="s">
        <v>38</v>
      </c>
      <c r="C2124" t="s">
        <v>22</v>
      </c>
      <c r="D2124" t="s">
        <v>32</v>
      </c>
      <c r="E2124" s="1">
        <v>45270</v>
      </c>
      <c r="F2124" t="s">
        <v>4299</v>
      </c>
      <c r="G2124" s="1">
        <v>45509</v>
      </c>
      <c r="H2124" t="s">
        <v>34</v>
      </c>
      <c r="I2124" t="s">
        <v>54</v>
      </c>
      <c r="J2124" t="s">
        <v>67</v>
      </c>
      <c r="K2124">
        <v>4</v>
      </c>
      <c r="L2124" s="3">
        <f>Working_Data[[#This Row],[price2]]/Working_Data[[#This Row],[quantity]]</f>
        <v>233.73</v>
      </c>
      <c r="M2124" s="3">
        <v>934.92</v>
      </c>
      <c r="N2124" t="s">
        <v>35</v>
      </c>
      <c r="O2124">
        <v>32</v>
      </c>
      <c r="P2124" s="1">
        <v>45824</v>
      </c>
      <c r="Q2124">
        <v>327</v>
      </c>
      <c r="R2124" t="s">
        <v>43</v>
      </c>
      <c r="S2124">
        <v>1</v>
      </c>
      <c r="T2124" s="1">
        <v>45639</v>
      </c>
      <c r="U2124" t="s">
        <v>60</v>
      </c>
      <c r="V2124" t="str">
        <f>TEXT(WEEKDAY(Working_Data[[#This Row],[order_date]],1),"DDDD")</f>
        <v>Monday</v>
      </c>
      <c r="W2124" t="str">
        <f>TEXT(Working_Data[[#This Row],[order_date]],"mmmm")</f>
        <v>August</v>
      </c>
      <c r="X2124" s="7">
        <f>Working_Data[[#This Row],[last_order_date]]-Working_Data[[#This Row],[signup_date]]</f>
        <v>554</v>
      </c>
      <c r="Y2124" s="7">
        <f>IF(Working_Data[[#This Row],[churned]]="Active",1,0)</f>
        <v>0</v>
      </c>
      <c r="Z2124" s="7">
        <f>YEAR(Working_Data[[#This Row],[order_date]])</f>
        <v>2024</v>
      </c>
    </row>
    <row r="2125" spans="1:26" x14ac:dyDescent="0.25">
      <c r="A2125" t="s">
        <v>4300</v>
      </c>
      <c r="B2125" t="s">
        <v>45</v>
      </c>
      <c r="C2125" t="s">
        <v>82</v>
      </c>
      <c r="D2125" t="s">
        <v>32</v>
      </c>
      <c r="E2125" s="1">
        <v>45608</v>
      </c>
      <c r="F2125" t="s">
        <v>4301</v>
      </c>
      <c r="G2125" s="1">
        <v>45509</v>
      </c>
      <c r="H2125" t="s">
        <v>34</v>
      </c>
      <c r="I2125" t="s">
        <v>63</v>
      </c>
      <c r="J2125" t="s">
        <v>59</v>
      </c>
      <c r="K2125">
        <v>2</v>
      </c>
      <c r="L2125" s="3">
        <f>Working_Data[[#This Row],[price2]]/Working_Data[[#This Row],[quantity]]</f>
        <v>182.02500000000001</v>
      </c>
      <c r="M2125" s="3">
        <v>364.05</v>
      </c>
      <c r="N2125" t="s">
        <v>35</v>
      </c>
      <c r="O2125">
        <v>43</v>
      </c>
      <c r="P2125" s="1">
        <v>45516</v>
      </c>
      <c r="Q2125">
        <v>244</v>
      </c>
      <c r="R2125" t="s">
        <v>43</v>
      </c>
      <c r="S2125">
        <v>1</v>
      </c>
      <c r="T2125" s="1">
        <v>45867</v>
      </c>
      <c r="U2125" t="s">
        <v>36</v>
      </c>
      <c r="V2125" t="str">
        <f>TEXT(WEEKDAY(Working_Data[[#This Row],[order_date]],1),"DDDD")</f>
        <v>Monday</v>
      </c>
      <c r="W2125" t="str">
        <f>TEXT(Working_Data[[#This Row],[order_date]],"mmmm")</f>
        <v>August</v>
      </c>
      <c r="X2125" s="7">
        <f>Working_Data[[#This Row],[last_order_date]]-Working_Data[[#This Row],[signup_date]]</f>
        <v>-92</v>
      </c>
      <c r="Y2125" s="7">
        <f>IF(Working_Data[[#This Row],[churned]]="Active",1,0)</f>
        <v>0</v>
      </c>
      <c r="Z2125" s="7">
        <f>YEAR(Working_Data[[#This Row],[order_date]])</f>
        <v>2024</v>
      </c>
    </row>
    <row r="2126" spans="1:26" x14ac:dyDescent="0.25">
      <c r="A2126" t="s">
        <v>4302</v>
      </c>
      <c r="B2126" t="s">
        <v>38</v>
      </c>
      <c r="C2126" t="s">
        <v>22</v>
      </c>
      <c r="D2126" t="s">
        <v>77</v>
      </c>
      <c r="E2126" s="1">
        <v>45777</v>
      </c>
      <c r="F2126" t="s">
        <v>4303</v>
      </c>
      <c r="G2126" s="1">
        <v>45509</v>
      </c>
      <c r="H2126" t="s">
        <v>25</v>
      </c>
      <c r="I2126" t="s">
        <v>63</v>
      </c>
      <c r="J2126" t="s">
        <v>49</v>
      </c>
      <c r="K2126">
        <v>4</v>
      </c>
      <c r="L2126" s="3">
        <f>Working_Data[[#This Row],[price2]]/Working_Data[[#This Row],[quantity]]</f>
        <v>123.99</v>
      </c>
      <c r="M2126" s="3">
        <v>495.96</v>
      </c>
      <c r="N2126" t="s">
        <v>35</v>
      </c>
      <c r="O2126">
        <v>14</v>
      </c>
      <c r="P2126" s="1">
        <v>45526</v>
      </c>
      <c r="Q2126">
        <v>149</v>
      </c>
      <c r="R2126" t="s">
        <v>29</v>
      </c>
      <c r="S2126">
        <v>5</v>
      </c>
      <c r="T2126" s="1">
        <v>45701</v>
      </c>
      <c r="U2126" t="s">
        <v>36</v>
      </c>
      <c r="V2126" t="str">
        <f>TEXT(WEEKDAY(Working_Data[[#This Row],[order_date]],1),"DDDD")</f>
        <v>Monday</v>
      </c>
      <c r="W2126" t="str">
        <f>TEXT(Working_Data[[#This Row],[order_date]],"mmmm")</f>
        <v>August</v>
      </c>
      <c r="X2126" s="7">
        <f>Working_Data[[#This Row],[last_order_date]]-Working_Data[[#This Row],[signup_date]]</f>
        <v>-251</v>
      </c>
      <c r="Y2126" s="7">
        <f>IF(Working_Data[[#This Row],[churned]]="Active",1,0)</f>
        <v>1</v>
      </c>
      <c r="Z2126" s="7">
        <f>YEAR(Working_Data[[#This Row],[order_date]])</f>
        <v>2024</v>
      </c>
    </row>
    <row r="2127" spans="1:26" x14ac:dyDescent="0.25">
      <c r="A2127" t="s">
        <v>4304</v>
      </c>
      <c r="B2127" t="s">
        <v>21</v>
      </c>
      <c r="C2127" t="s">
        <v>22</v>
      </c>
      <c r="D2127" t="s">
        <v>32</v>
      </c>
      <c r="E2127" s="1">
        <v>45992</v>
      </c>
      <c r="F2127" t="s">
        <v>4305</v>
      </c>
      <c r="G2127" s="1">
        <v>45509</v>
      </c>
      <c r="H2127" t="s">
        <v>47</v>
      </c>
      <c r="I2127" t="s">
        <v>54</v>
      </c>
      <c r="J2127" t="s">
        <v>64</v>
      </c>
      <c r="K2127">
        <v>2</v>
      </c>
      <c r="L2127" s="3">
        <f>Working_Data[[#This Row],[price2]]/Working_Data[[#This Row],[quantity]]</f>
        <v>353.45499999999998</v>
      </c>
      <c r="M2127" s="3">
        <v>706.91</v>
      </c>
      <c r="N2127" t="s">
        <v>28</v>
      </c>
      <c r="O2127">
        <v>27</v>
      </c>
      <c r="P2127" s="1">
        <v>45810</v>
      </c>
      <c r="Q2127">
        <v>310</v>
      </c>
      <c r="R2127" t="s">
        <v>43</v>
      </c>
      <c r="S2127">
        <v>2</v>
      </c>
      <c r="T2127" s="1">
        <v>45705</v>
      </c>
      <c r="U2127" t="s">
        <v>60</v>
      </c>
      <c r="V2127" t="str">
        <f>TEXT(WEEKDAY(Working_Data[[#This Row],[order_date]],1),"DDDD")</f>
        <v>Monday</v>
      </c>
      <c r="W2127" t="str">
        <f>TEXT(Working_Data[[#This Row],[order_date]],"mmmm")</f>
        <v>August</v>
      </c>
      <c r="X2127" s="7">
        <f>Working_Data[[#This Row],[last_order_date]]-Working_Data[[#This Row],[signup_date]]</f>
        <v>-182</v>
      </c>
      <c r="Y2127" s="7">
        <f>IF(Working_Data[[#This Row],[churned]]="Active",1,0)</f>
        <v>0</v>
      </c>
      <c r="Z2127" s="7">
        <f>YEAR(Working_Data[[#This Row],[order_date]])</f>
        <v>2024</v>
      </c>
    </row>
    <row r="2128" spans="1:26" x14ac:dyDescent="0.25">
      <c r="A2128" t="s">
        <v>4306</v>
      </c>
      <c r="B2128" t="s">
        <v>45</v>
      </c>
      <c r="C2128" t="s">
        <v>22</v>
      </c>
      <c r="D2128" t="s">
        <v>32</v>
      </c>
      <c r="E2128" s="1">
        <v>45690</v>
      </c>
      <c r="F2128" t="s">
        <v>4307</v>
      </c>
      <c r="G2128" s="1">
        <v>45540</v>
      </c>
      <c r="H2128" t="s">
        <v>47</v>
      </c>
      <c r="I2128" t="s">
        <v>63</v>
      </c>
      <c r="J2128" t="s">
        <v>27</v>
      </c>
      <c r="K2128">
        <v>1</v>
      </c>
      <c r="L2128" s="3">
        <f>Working_Data[[#This Row],[price2]]/Working_Data[[#This Row],[quantity]]</f>
        <v>219.54</v>
      </c>
      <c r="M2128" s="3">
        <v>219.54</v>
      </c>
      <c r="N2128" t="s">
        <v>28</v>
      </c>
      <c r="O2128">
        <v>42</v>
      </c>
      <c r="P2128" s="1">
        <v>45561</v>
      </c>
      <c r="Q2128">
        <v>392</v>
      </c>
      <c r="R2128" t="s">
        <v>29</v>
      </c>
      <c r="S2128">
        <v>1</v>
      </c>
      <c r="T2128" s="1">
        <v>45588</v>
      </c>
      <c r="U2128" t="s">
        <v>30</v>
      </c>
      <c r="V2128" t="str">
        <f>TEXT(WEEKDAY(Working_Data[[#This Row],[order_date]],1),"DDDD")</f>
        <v>Thursday</v>
      </c>
      <c r="W2128" t="str">
        <f>TEXT(Working_Data[[#This Row],[order_date]],"mmmm")</f>
        <v>September</v>
      </c>
      <c r="X2128" s="7">
        <f>Working_Data[[#This Row],[last_order_date]]-Working_Data[[#This Row],[signup_date]]</f>
        <v>-129</v>
      </c>
      <c r="Y2128" s="7">
        <f>IF(Working_Data[[#This Row],[churned]]="Active",1,0)</f>
        <v>1</v>
      </c>
      <c r="Z2128" s="7">
        <f>YEAR(Working_Data[[#This Row],[order_date]])</f>
        <v>2024</v>
      </c>
    </row>
    <row r="2129" spans="1:26" x14ac:dyDescent="0.25">
      <c r="A2129" t="s">
        <v>4308</v>
      </c>
      <c r="B2129" t="s">
        <v>45</v>
      </c>
      <c r="C2129" t="s">
        <v>22</v>
      </c>
      <c r="D2129" t="s">
        <v>52</v>
      </c>
      <c r="E2129" s="1">
        <v>45843</v>
      </c>
      <c r="F2129" t="s">
        <v>4309</v>
      </c>
      <c r="G2129" s="1">
        <v>45540</v>
      </c>
      <c r="H2129" t="s">
        <v>41</v>
      </c>
      <c r="I2129" t="s">
        <v>26</v>
      </c>
      <c r="J2129" t="s">
        <v>27</v>
      </c>
      <c r="K2129">
        <v>2</v>
      </c>
      <c r="L2129" s="3">
        <f>Working_Data[[#This Row],[price2]]/Working_Data[[#This Row],[quantity]]</f>
        <v>57.37</v>
      </c>
      <c r="M2129" s="3">
        <v>114.74</v>
      </c>
      <c r="N2129" t="s">
        <v>28</v>
      </c>
      <c r="O2129">
        <v>30</v>
      </c>
      <c r="P2129" s="1">
        <v>45809</v>
      </c>
      <c r="Q2129">
        <v>402</v>
      </c>
      <c r="R2129" t="s">
        <v>29</v>
      </c>
      <c r="S2129">
        <v>2</v>
      </c>
      <c r="T2129" s="1">
        <v>45591</v>
      </c>
      <c r="U2129" t="s">
        <v>30</v>
      </c>
      <c r="V2129" t="str">
        <f>TEXT(WEEKDAY(Working_Data[[#This Row],[order_date]],1),"DDDD")</f>
        <v>Thursday</v>
      </c>
      <c r="W2129" t="str">
        <f>TEXT(Working_Data[[#This Row],[order_date]],"mmmm")</f>
        <v>September</v>
      </c>
      <c r="X2129" s="7">
        <f>Working_Data[[#This Row],[last_order_date]]-Working_Data[[#This Row],[signup_date]]</f>
        <v>-34</v>
      </c>
      <c r="Y2129" s="7">
        <f>IF(Working_Data[[#This Row],[churned]]="Active",1,0)</f>
        <v>1</v>
      </c>
      <c r="Z2129" s="7">
        <f>YEAR(Working_Data[[#This Row],[order_date]])</f>
        <v>2024</v>
      </c>
    </row>
    <row r="2130" spans="1:26" x14ac:dyDescent="0.25">
      <c r="A2130" t="s">
        <v>4310</v>
      </c>
      <c r="B2130" t="s">
        <v>38</v>
      </c>
      <c r="C2130" t="s">
        <v>82</v>
      </c>
      <c r="D2130" t="s">
        <v>32</v>
      </c>
      <c r="E2130" s="1">
        <v>45189</v>
      </c>
      <c r="F2130" t="s">
        <v>4311</v>
      </c>
      <c r="G2130" s="1">
        <v>45540</v>
      </c>
      <c r="H2130" t="s">
        <v>25</v>
      </c>
      <c r="I2130" t="s">
        <v>42</v>
      </c>
      <c r="J2130" t="s">
        <v>64</v>
      </c>
      <c r="K2130">
        <v>2</v>
      </c>
      <c r="L2130" s="3">
        <f>Working_Data[[#This Row],[price2]]/Working_Data[[#This Row],[quantity]]</f>
        <v>494.13499999999999</v>
      </c>
      <c r="M2130" s="3">
        <v>988.27</v>
      </c>
      <c r="N2130" t="s">
        <v>35</v>
      </c>
      <c r="O2130">
        <v>10</v>
      </c>
      <c r="P2130" s="1">
        <v>45638</v>
      </c>
      <c r="Q2130">
        <v>131</v>
      </c>
      <c r="R2130" t="s">
        <v>29</v>
      </c>
      <c r="S2130">
        <v>3</v>
      </c>
      <c r="T2130" s="1">
        <v>45781</v>
      </c>
      <c r="U2130" t="s">
        <v>36</v>
      </c>
      <c r="V2130" t="str">
        <f>TEXT(WEEKDAY(Working_Data[[#This Row],[order_date]],1),"DDDD")</f>
        <v>Thursday</v>
      </c>
      <c r="W2130" t="str">
        <f>TEXT(Working_Data[[#This Row],[order_date]],"mmmm")</f>
        <v>September</v>
      </c>
      <c r="X2130" s="7">
        <f>Working_Data[[#This Row],[last_order_date]]-Working_Data[[#This Row],[signup_date]]</f>
        <v>449</v>
      </c>
      <c r="Y2130" s="7">
        <f>IF(Working_Data[[#This Row],[churned]]="Active",1,0)</f>
        <v>1</v>
      </c>
      <c r="Z2130" s="7">
        <f>YEAR(Working_Data[[#This Row],[order_date]])</f>
        <v>2024</v>
      </c>
    </row>
    <row r="2131" spans="1:26" x14ac:dyDescent="0.25">
      <c r="A2131" t="s">
        <v>4312</v>
      </c>
      <c r="B2131" t="s">
        <v>21</v>
      </c>
      <c r="C2131" t="s">
        <v>22</v>
      </c>
      <c r="D2131" t="s">
        <v>77</v>
      </c>
      <c r="E2131" s="1">
        <v>45740</v>
      </c>
      <c r="F2131" t="s">
        <v>4313</v>
      </c>
      <c r="G2131" s="1">
        <v>45540</v>
      </c>
      <c r="H2131" t="s">
        <v>34</v>
      </c>
      <c r="I2131" t="s">
        <v>48</v>
      </c>
      <c r="J2131" t="s">
        <v>64</v>
      </c>
      <c r="K2131">
        <v>2</v>
      </c>
      <c r="L2131" s="3">
        <f>Working_Data[[#This Row],[price2]]/Working_Data[[#This Row],[quantity]]</f>
        <v>554.76</v>
      </c>
      <c r="M2131" s="3">
        <v>1109.52</v>
      </c>
      <c r="N2131" t="s">
        <v>28</v>
      </c>
      <c r="O2131">
        <v>23</v>
      </c>
      <c r="P2131" s="1">
        <v>45670</v>
      </c>
      <c r="Q2131">
        <v>423</v>
      </c>
      <c r="R2131" t="s">
        <v>43</v>
      </c>
      <c r="S2131">
        <v>2</v>
      </c>
      <c r="T2131" s="1">
        <v>45606</v>
      </c>
      <c r="U2131" t="s">
        <v>30</v>
      </c>
      <c r="V2131" t="str">
        <f>TEXT(WEEKDAY(Working_Data[[#This Row],[order_date]],1),"DDDD")</f>
        <v>Thursday</v>
      </c>
      <c r="W2131" t="str">
        <f>TEXT(Working_Data[[#This Row],[order_date]],"mmmm")</f>
        <v>September</v>
      </c>
      <c r="X2131" s="7">
        <f>Working_Data[[#This Row],[last_order_date]]-Working_Data[[#This Row],[signup_date]]</f>
        <v>-70</v>
      </c>
      <c r="Y2131" s="7">
        <f>IF(Working_Data[[#This Row],[churned]]="Active",1,0)</f>
        <v>0</v>
      </c>
      <c r="Z2131" s="7">
        <f>YEAR(Working_Data[[#This Row],[order_date]])</f>
        <v>2024</v>
      </c>
    </row>
    <row r="2132" spans="1:26" x14ac:dyDescent="0.25">
      <c r="A2132" t="s">
        <v>4314</v>
      </c>
      <c r="B2132" t="s">
        <v>38</v>
      </c>
      <c r="C2132" t="s">
        <v>22</v>
      </c>
      <c r="D2132" t="s">
        <v>32</v>
      </c>
      <c r="E2132" s="1">
        <v>45843</v>
      </c>
      <c r="F2132" t="s">
        <v>4315</v>
      </c>
      <c r="G2132" s="1">
        <v>45540</v>
      </c>
      <c r="H2132" t="s">
        <v>25</v>
      </c>
      <c r="I2132" t="s">
        <v>54</v>
      </c>
      <c r="J2132" t="s">
        <v>59</v>
      </c>
      <c r="K2132">
        <v>5</v>
      </c>
      <c r="L2132" s="3">
        <f>Working_Data[[#This Row],[price2]]/Working_Data[[#This Row],[quantity]]</f>
        <v>163.78199999999998</v>
      </c>
      <c r="M2132" s="3">
        <v>818.91</v>
      </c>
      <c r="N2132" t="s">
        <v>28</v>
      </c>
      <c r="O2132">
        <v>35</v>
      </c>
      <c r="P2132" s="1">
        <v>45845</v>
      </c>
      <c r="Q2132">
        <v>243</v>
      </c>
      <c r="R2132" t="s">
        <v>43</v>
      </c>
      <c r="S2132">
        <v>3</v>
      </c>
      <c r="T2132" s="1">
        <v>45737</v>
      </c>
      <c r="U2132" t="s">
        <v>30</v>
      </c>
      <c r="V2132" t="str">
        <f>TEXT(WEEKDAY(Working_Data[[#This Row],[order_date]],1),"DDDD")</f>
        <v>Thursday</v>
      </c>
      <c r="W2132" t="str">
        <f>TEXT(Working_Data[[#This Row],[order_date]],"mmmm")</f>
        <v>September</v>
      </c>
      <c r="X2132" s="7">
        <f>Working_Data[[#This Row],[last_order_date]]-Working_Data[[#This Row],[signup_date]]</f>
        <v>2</v>
      </c>
      <c r="Y2132" s="7">
        <f>IF(Working_Data[[#This Row],[churned]]="Active",1,0)</f>
        <v>0</v>
      </c>
      <c r="Z2132" s="7">
        <f>YEAR(Working_Data[[#This Row],[order_date]])</f>
        <v>2024</v>
      </c>
    </row>
    <row r="2133" spans="1:26" x14ac:dyDescent="0.25">
      <c r="A2133" t="s">
        <v>4316</v>
      </c>
      <c r="B2133" t="s">
        <v>38</v>
      </c>
      <c r="C2133" t="s">
        <v>22</v>
      </c>
      <c r="D2133" t="s">
        <v>52</v>
      </c>
      <c r="E2133" s="1">
        <v>45778</v>
      </c>
      <c r="F2133" t="s">
        <v>4317</v>
      </c>
      <c r="G2133" s="1">
        <v>45540</v>
      </c>
      <c r="H2133" t="s">
        <v>58</v>
      </c>
      <c r="I2133" t="s">
        <v>42</v>
      </c>
      <c r="J2133" t="s">
        <v>59</v>
      </c>
      <c r="K2133">
        <v>1</v>
      </c>
      <c r="L2133" s="3">
        <f>Working_Data[[#This Row],[price2]]/Working_Data[[#This Row],[quantity]]</f>
        <v>646.07000000000005</v>
      </c>
      <c r="M2133" s="3">
        <v>646.07000000000005</v>
      </c>
      <c r="N2133" t="s">
        <v>50</v>
      </c>
      <c r="O2133">
        <v>8</v>
      </c>
      <c r="P2133" s="1">
        <v>45647</v>
      </c>
      <c r="Q2133">
        <v>278</v>
      </c>
      <c r="R2133" t="s">
        <v>43</v>
      </c>
      <c r="S2133">
        <v>5</v>
      </c>
      <c r="T2133" s="1">
        <v>45770</v>
      </c>
      <c r="U2133" t="s">
        <v>60</v>
      </c>
      <c r="V2133" t="str">
        <f>TEXT(WEEKDAY(Working_Data[[#This Row],[order_date]],1),"DDDD")</f>
        <v>Thursday</v>
      </c>
      <c r="W2133" t="str">
        <f>TEXT(Working_Data[[#This Row],[order_date]],"mmmm")</f>
        <v>September</v>
      </c>
      <c r="X2133" s="7">
        <f>Working_Data[[#This Row],[last_order_date]]-Working_Data[[#This Row],[signup_date]]</f>
        <v>-131</v>
      </c>
      <c r="Y2133" s="7">
        <f>IF(Working_Data[[#This Row],[churned]]="Active",1,0)</f>
        <v>0</v>
      </c>
      <c r="Z2133" s="7">
        <f>YEAR(Working_Data[[#This Row],[order_date]])</f>
        <v>2024</v>
      </c>
    </row>
    <row r="2134" spans="1:26" x14ac:dyDescent="0.25">
      <c r="A2134" t="s">
        <v>4318</v>
      </c>
      <c r="B2134" t="s">
        <v>45</v>
      </c>
      <c r="C2134" t="s">
        <v>22</v>
      </c>
      <c r="D2134" t="s">
        <v>23</v>
      </c>
      <c r="E2134" s="1">
        <v>45327</v>
      </c>
      <c r="F2134" t="s">
        <v>4319</v>
      </c>
      <c r="G2134" s="1">
        <v>45540</v>
      </c>
      <c r="H2134" t="s">
        <v>47</v>
      </c>
      <c r="I2134" t="s">
        <v>42</v>
      </c>
      <c r="J2134" t="s">
        <v>67</v>
      </c>
      <c r="K2134">
        <v>1</v>
      </c>
      <c r="L2134" s="3">
        <f>Working_Data[[#This Row],[price2]]/Working_Data[[#This Row],[quantity]]</f>
        <v>1485.85</v>
      </c>
      <c r="M2134" s="3">
        <v>1485.85</v>
      </c>
      <c r="N2134" t="s">
        <v>28</v>
      </c>
      <c r="O2134">
        <v>47</v>
      </c>
      <c r="P2134" s="1">
        <v>45653</v>
      </c>
      <c r="Q2134">
        <v>393</v>
      </c>
      <c r="R2134" t="s">
        <v>29</v>
      </c>
      <c r="S2134">
        <v>3</v>
      </c>
      <c r="T2134" s="1">
        <v>45731</v>
      </c>
      <c r="U2134" t="s">
        <v>30</v>
      </c>
      <c r="V2134" t="str">
        <f>TEXT(WEEKDAY(Working_Data[[#This Row],[order_date]],1),"DDDD")</f>
        <v>Thursday</v>
      </c>
      <c r="W2134" t="str">
        <f>TEXT(Working_Data[[#This Row],[order_date]],"mmmm")</f>
        <v>September</v>
      </c>
      <c r="X2134" s="7">
        <f>Working_Data[[#This Row],[last_order_date]]-Working_Data[[#This Row],[signup_date]]</f>
        <v>326</v>
      </c>
      <c r="Y2134" s="7">
        <f>IF(Working_Data[[#This Row],[churned]]="Active",1,0)</f>
        <v>1</v>
      </c>
      <c r="Z2134" s="7">
        <f>YEAR(Working_Data[[#This Row],[order_date]])</f>
        <v>2024</v>
      </c>
    </row>
    <row r="2135" spans="1:26" x14ac:dyDescent="0.25">
      <c r="A2135" t="s">
        <v>4320</v>
      </c>
      <c r="B2135" t="s">
        <v>38</v>
      </c>
      <c r="C2135" t="s">
        <v>22</v>
      </c>
      <c r="D2135" t="s">
        <v>56</v>
      </c>
      <c r="E2135" s="1">
        <v>45327</v>
      </c>
      <c r="F2135" t="s">
        <v>4321</v>
      </c>
      <c r="G2135" s="1">
        <v>45540</v>
      </c>
      <c r="H2135" t="s">
        <v>41</v>
      </c>
      <c r="I2135" t="s">
        <v>48</v>
      </c>
      <c r="J2135" t="s">
        <v>67</v>
      </c>
      <c r="K2135">
        <v>5</v>
      </c>
      <c r="L2135" s="3">
        <f>Working_Data[[#This Row],[price2]]/Working_Data[[#This Row],[quantity]]</f>
        <v>260.03000000000003</v>
      </c>
      <c r="M2135" s="3">
        <v>1300.1500000000001</v>
      </c>
      <c r="N2135" t="s">
        <v>50</v>
      </c>
      <c r="O2135">
        <v>42</v>
      </c>
      <c r="P2135" s="1">
        <v>45551</v>
      </c>
      <c r="Q2135">
        <v>14</v>
      </c>
      <c r="R2135" t="s">
        <v>29</v>
      </c>
      <c r="S2135">
        <v>2</v>
      </c>
      <c r="T2135" s="1">
        <v>45609</v>
      </c>
      <c r="U2135" t="s">
        <v>36</v>
      </c>
      <c r="V2135" t="str">
        <f>TEXT(WEEKDAY(Working_Data[[#This Row],[order_date]],1),"DDDD")</f>
        <v>Thursday</v>
      </c>
      <c r="W2135" t="str">
        <f>TEXT(Working_Data[[#This Row],[order_date]],"mmmm")</f>
        <v>September</v>
      </c>
      <c r="X2135" s="7">
        <f>Working_Data[[#This Row],[last_order_date]]-Working_Data[[#This Row],[signup_date]]</f>
        <v>224</v>
      </c>
      <c r="Y2135" s="7">
        <f>IF(Working_Data[[#This Row],[churned]]="Active",1,0)</f>
        <v>1</v>
      </c>
      <c r="Z2135" s="7">
        <f>YEAR(Working_Data[[#This Row],[order_date]])</f>
        <v>2024</v>
      </c>
    </row>
    <row r="2136" spans="1:26" x14ac:dyDescent="0.25">
      <c r="A2136" t="s">
        <v>4322</v>
      </c>
      <c r="B2136" t="s">
        <v>38</v>
      </c>
      <c r="C2136" t="s">
        <v>39</v>
      </c>
      <c r="D2136" t="s">
        <v>32</v>
      </c>
      <c r="E2136" s="1">
        <v>45295</v>
      </c>
      <c r="F2136" t="s">
        <v>4323</v>
      </c>
      <c r="G2136" s="1">
        <v>45570</v>
      </c>
      <c r="H2136" t="s">
        <v>58</v>
      </c>
      <c r="I2136" t="s">
        <v>54</v>
      </c>
      <c r="J2136" t="s">
        <v>27</v>
      </c>
      <c r="K2136">
        <v>5</v>
      </c>
      <c r="L2136" s="3">
        <f>Working_Data[[#This Row],[price2]]/Working_Data[[#This Row],[quantity]]</f>
        <v>293.90600000000001</v>
      </c>
      <c r="M2136" s="3">
        <v>1469.53</v>
      </c>
      <c r="N2136" t="s">
        <v>50</v>
      </c>
      <c r="O2136">
        <v>13</v>
      </c>
      <c r="P2136" s="1">
        <v>45722</v>
      </c>
      <c r="Q2136">
        <v>165</v>
      </c>
      <c r="R2136" t="s">
        <v>29</v>
      </c>
      <c r="S2136">
        <v>5</v>
      </c>
      <c r="T2136" s="1">
        <v>45661</v>
      </c>
      <c r="U2136" t="s">
        <v>60</v>
      </c>
      <c r="V2136" t="str">
        <f>TEXT(WEEKDAY(Working_Data[[#This Row],[order_date]],1),"DDDD")</f>
        <v>Saturday</v>
      </c>
      <c r="W2136" t="str">
        <f>TEXT(Working_Data[[#This Row],[order_date]],"mmmm")</f>
        <v>October</v>
      </c>
      <c r="X2136" s="7">
        <f>Working_Data[[#This Row],[last_order_date]]-Working_Data[[#This Row],[signup_date]]</f>
        <v>427</v>
      </c>
      <c r="Y2136" s="7">
        <f>IF(Working_Data[[#This Row],[churned]]="Active",1,0)</f>
        <v>1</v>
      </c>
      <c r="Z2136" s="7">
        <f>YEAR(Working_Data[[#This Row],[order_date]])</f>
        <v>2024</v>
      </c>
    </row>
    <row r="2137" spans="1:26" x14ac:dyDescent="0.25">
      <c r="A2137" t="s">
        <v>4324</v>
      </c>
      <c r="B2137" t="s">
        <v>21</v>
      </c>
      <c r="C2137" t="s">
        <v>82</v>
      </c>
      <c r="D2137" t="s">
        <v>23</v>
      </c>
      <c r="E2137" s="1">
        <v>45245</v>
      </c>
      <c r="F2137" t="s">
        <v>4325</v>
      </c>
      <c r="G2137" s="1">
        <v>45570</v>
      </c>
      <c r="H2137" t="s">
        <v>25</v>
      </c>
      <c r="I2137" t="s">
        <v>63</v>
      </c>
      <c r="J2137" t="s">
        <v>67</v>
      </c>
      <c r="K2137">
        <v>3</v>
      </c>
      <c r="L2137" s="3">
        <f>Working_Data[[#This Row],[price2]]/Working_Data[[#This Row],[quantity]]</f>
        <v>431.57</v>
      </c>
      <c r="M2137" s="3">
        <v>1294.71</v>
      </c>
      <c r="N2137" t="s">
        <v>28</v>
      </c>
      <c r="O2137">
        <v>50</v>
      </c>
      <c r="P2137" s="1">
        <v>45965</v>
      </c>
      <c r="Q2137">
        <v>161</v>
      </c>
      <c r="R2137" t="s">
        <v>29</v>
      </c>
      <c r="S2137">
        <v>1</v>
      </c>
      <c r="T2137" s="1">
        <v>45823</v>
      </c>
      <c r="U2137" t="s">
        <v>30</v>
      </c>
      <c r="V2137" t="str">
        <f>TEXT(WEEKDAY(Working_Data[[#This Row],[order_date]],1),"DDDD")</f>
        <v>Saturday</v>
      </c>
      <c r="W2137" t="str">
        <f>TEXT(Working_Data[[#This Row],[order_date]],"mmmm")</f>
        <v>October</v>
      </c>
      <c r="X2137" s="7">
        <f>Working_Data[[#This Row],[last_order_date]]-Working_Data[[#This Row],[signup_date]]</f>
        <v>720</v>
      </c>
      <c r="Y2137" s="7">
        <f>IF(Working_Data[[#This Row],[churned]]="Active",1,0)</f>
        <v>1</v>
      </c>
      <c r="Z2137" s="7">
        <f>YEAR(Working_Data[[#This Row],[order_date]])</f>
        <v>2024</v>
      </c>
    </row>
    <row r="2138" spans="1:26" x14ac:dyDescent="0.25">
      <c r="A2138" t="s">
        <v>4326</v>
      </c>
      <c r="B2138" t="s">
        <v>45</v>
      </c>
      <c r="C2138" t="s">
        <v>39</v>
      </c>
      <c r="D2138" t="s">
        <v>77</v>
      </c>
      <c r="E2138" s="1">
        <v>45162</v>
      </c>
      <c r="F2138" t="s">
        <v>4327</v>
      </c>
      <c r="G2138" s="1">
        <v>45570</v>
      </c>
      <c r="H2138" t="s">
        <v>25</v>
      </c>
      <c r="I2138" t="s">
        <v>26</v>
      </c>
      <c r="J2138" t="s">
        <v>64</v>
      </c>
      <c r="K2138">
        <v>5</v>
      </c>
      <c r="L2138" s="3">
        <f>Working_Data[[#This Row],[price2]]/Working_Data[[#This Row],[quantity]]</f>
        <v>58.05</v>
      </c>
      <c r="M2138" s="3">
        <v>290.25</v>
      </c>
      <c r="N2138" t="s">
        <v>50</v>
      </c>
      <c r="O2138">
        <v>29</v>
      </c>
      <c r="P2138" s="1">
        <v>45822</v>
      </c>
      <c r="Q2138">
        <v>82</v>
      </c>
      <c r="R2138" t="s">
        <v>29</v>
      </c>
      <c r="S2138">
        <v>1</v>
      </c>
      <c r="T2138" s="1">
        <v>45798</v>
      </c>
      <c r="U2138" t="s">
        <v>36</v>
      </c>
      <c r="V2138" t="str">
        <f>TEXT(WEEKDAY(Working_Data[[#This Row],[order_date]],1),"DDDD")</f>
        <v>Saturday</v>
      </c>
      <c r="W2138" t="str">
        <f>TEXT(Working_Data[[#This Row],[order_date]],"mmmm")</f>
        <v>October</v>
      </c>
      <c r="X2138" s="7">
        <f>Working_Data[[#This Row],[last_order_date]]-Working_Data[[#This Row],[signup_date]]</f>
        <v>660</v>
      </c>
      <c r="Y2138" s="7">
        <f>IF(Working_Data[[#This Row],[churned]]="Active",1,0)</f>
        <v>1</v>
      </c>
      <c r="Z2138" s="7">
        <f>YEAR(Working_Data[[#This Row],[order_date]])</f>
        <v>2024</v>
      </c>
    </row>
    <row r="2139" spans="1:26" x14ac:dyDescent="0.25">
      <c r="A2139" t="s">
        <v>4328</v>
      </c>
      <c r="B2139" t="s">
        <v>21</v>
      </c>
      <c r="C2139" t="s">
        <v>39</v>
      </c>
      <c r="D2139" t="s">
        <v>56</v>
      </c>
      <c r="E2139" s="1">
        <v>44935</v>
      </c>
      <c r="F2139" t="s">
        <v>4329</v>
      </c>
      <c r="G2139" s="1">
        <v>45570</v>
      </c>
      <c r="H2139" t="s">
        <v>58</v>
      </c>
      <c r="I2139" t="s">
        <v>26</v>
      </c>
      <c r="J2139" t="s">
        <v>67</v>
      </c>
      <c r="K2139">
        <v>4</v>
      </c>
      <c r="L2139" s="3">
        <f>Working_Data[[#This Row],[price2]]/Working_Data[[#This Row],[quantity]]</f>
        <v>134.96250000000001</v>
      </c>
      <c r="M2139" s="3">
        <v>539.85</v>
      </c>
      <c r="N2139" t="s">
        <v>28</v>
      </c>
      <c r="O2139">
        <v>21</v>
      </c>
      <c r="P2139" s="1">
        <v>45596</v>
      </c>
      <c r="Q2139">
        <v>370</v>
      </c>
      <c r="R2139" t="s">
        <v>29</v>
      </c>
      <c r="S2139">
        <v>2</v>
      </c>
      <c r="T2139" s="1">
        <v>45715</v>
      </c>
      <c r="U2139" t="s">
        <v>30</v>
      </c>
      <c r="V2139" t="str">
        <f>TEXT(WEEKDAY(Working_Data[[#This Row],[order_date]],1),"DDDD")</f>
        <v>Saturday</v>
      </c>
      <c r="W2139" t="str">
        <f>TEXT(Working_Data[[#This Row],[order_date]],"mmmm")</f>
        <v>October</v>
      </c>
      <c r="X2139" s="7">
        <f>Working_Data[[#This Row],[last_order_date]]-Working_Data[[#This Row],[signup_date]]</f>
        <v>661</v>
      </c>
      <c r="Y2139" s="7">
        <f>IF(Working_Data[[#This Row],[churned]]="Active",1,0)</f>
        <v>1</v>
      </c>
      <c r="Z2139" s="7">
        <f>YEAR(Working_Data[[#This Row],[order_date]])</f>
        <v>2024</v>
      </c>
    </row>
    <row r="2140" spans="1:26" x14ac:dyDescent="0.25">
      <c r="A2140" t="s">
        <v>4330</v>
      </c>
      <c r="B2140" t="s">
        <v>38</v>
      </c>
      <c r="C2140" t="s">
        <v>82</v>
      </c>
      <c r="D2140" t="s">
        <v>32</v>
      </c>
      <c r="E2140" s="1">
        <v>45215</v>
      </c>
      <c r="F2140" t="s">
        <v>4331</v>
      </c>
      <c r="G2140" s="1">
        <v>45570</v>
      </c>
      <c r="H2140" t="s">
        <v>58</v>
      </c>
      <c r="I2140" t="s">
        <v>54</v>
      </c>
      <c r="J2140" t="s">
        <v>64</v>
      </c>
      <c r="K2140">
        <v>1</v>
      </c>
      <c r="L2140" s="3">
        <f>Working_Data[[#This Row],[price2]]/Working_Data[[#This Row],[quantity]]</f>
        <v>469.04</v>
      </c>
      <c r="M2140" s="3">
        <v>469.04</v>
      </c>
      <c r="N2140" t="s">
        <v>28</v>
      </c>
      <c r="O2140">
        <v>14</v>
      </c>
      <c r="P2140" s="1">
        <v>45997</v>
      </c>
      <c r="Q2140">
        <v>296</v>
      </c>
      <c r="R2140" t="s">
        <v>29</v>
      </c>
      <c r="S2140">
        <v>1</v>
      </c>
      <c r="T2140" s="1">
        <v>45482</v>
      </c>
      <c r="U2140" t="s">
        <v>30</v>
      </c>
      <c r="V2140" t="str">
        <f>TEXT(WEEKDAY(Working_Data[[#This Row],[order_date]],1),"DDDD")</f>
        <v>Saturday</v>
      </c>
      <c r="W2140" t="str">
        <f>TEXT(Working_Data[[#This Row],[order_date]],"mmmm")</f>
        <v>October</v>
      </c>
      <c r="X2140" s="7">
        <f>Working_Data[[#This Row],[last_order_date]]-Working_Data[[#This Row],[signup_date]]</f>
        <v>782</v>
      </c>
      <c r="Y2140" s="7">
        <f>IF(Working_Data[[#This Row],[churned]]="Active",1,0)</f>
        <v>1</v>
      </c>
      <c r="Z2140" s="7">
        <f>YEAR(Working_Data[[#This Row],[order_date]])</f>
        <v>2024</v>
      </c>
    </row>
    <row r="2141" spans="1:26" x14ac:dyDescent="0.25">
      <c r="A2141" t="s">
        <v>4332</v>
      </c>
      <c r="B2141" t="s">
        <v>45</v>
      </c>
      <c r="C2141" t="s">
        <v>22</v>
      </c>
      <c r="D2141" t="s">
        <v>56</v>
      </c>
      <c r="E2141" s="1">
        <v>45528</v>
      </c>
      <c r="F2141" t="s">
        <v>4333</v>
      </c>
      <c r="G2141" s="1">
        <v>45570</v>
      </c>
      <c r="H2141" t="s">
        <v>58</v>
      </c>
      <c r="I2141" t="s">
        <v>26</v>
      </c>
      <c r="J2141" t="s">
        <v>27</v>
      </c>
      <c r="K2141">
        <v>5</v>
      </c>
      <c r="L2141" s="3">
        <f>Working_Data[[#This Row],[price2]]/Working_Data[[#This Row],[quantity]]</f>
        <v>89.725999999999999</v>
      </c>
      <c r="M2141" s="3">
        <v>448.63</v>
      </c>
      <c r="N2141" t="s">
        <v>35</v>
      </c>
      <c r="O2141">
        <v>41</v>
      </c>
      <c r="P2141" s="1">
        <v>45658</v>
      </c>
      <c r="Q2141">
        <v>464</v>
      </c>
      <c r="R2141" t="s">
        <v>29</v>
      </c>
      <c r="S2141">
        <v>5</v>
      </c>
      <c r="T2141" s="1">
        <v>45574</v>
      </c>
      <c r="U2141" t="s">
        <v>60</v>
      </c>
      <c r="V2141" t="str">
        <f>TEXT(WEEKDAY(Working_Data[[#This Row],[order_date]],1),"DDDD")</f>
        <v>Saturday</v>
      </c>
      <c r="W2141" t="str">
        <f>TEXT(Working_Data[[#This Row],[order_date]],"mmmm")</f>
        <v>October</v>
      </c>
      <c r="X2141" s="7">
        <f>Working_Data[[#This Row],[last_order_date]]-Working_Data[[#This Row],[signup_date]]</f>
        <v>130</v>
      </c>
      <c r="Y2141" s="7">
        <f>IF(Working_Data[[#This Row],[churned]]="Active",1,0)</f>
        <v>1</v>
      </c>
      <c r="Z2141" s="7">
        <f>YEAR(Working_Data[[#This Row],[order_date]])</f>
        <v>2024</v>
      </c>
    </row>
    <row r="2142" spans="1:26" x14ac:dyDescent="0.25">
      <c r="A2142" t="s">
        <v>4334</v>
      </c>
      <c r="B2142" t="s">
        <v>45</v>
      </c>
      <c r="C2142" t="s">
        <v>39</v>
      </c>
      <c r="D2142" t="s">
        <v>56</v>
      </c>
      <c r="E2142" s="1">
        <v>45829</v>
      </c>
      <c r="F2142" t="s">
        <v>4335</v>
      </c>
      <c r="G2142" s="1">
        <v>45570</v>
      </c>
      <c r="H2142" t="s">
        <v>34</v>
      </c>
      <c r="I2142" t="s">
        <v>42</v>
      </c>
      <c r="J2142" t="s">
        <v>49</v>
      </c>
      <c r="K2142">
        <v>4</v>
      </c>
      <c r="L2142" s="3">
        <f>Working_Data[[#This Row],[price2]]/Working_Data[[#This Row],[quantity]]</f>
        <v>336.16250000000002</v>
      </c>
      <c r="M2142" s="3">
        <v>1344.65</v>
      </c>
      <c r="N2142" t="s">
        <v>50</v>
      </c>
      <c r="O2142">
        <v>46</v>
      </c>
      <c r="P2142" s="1">
        <v>45685</v>
      </c>
      <c r="Q2142">
        <v>307</v>
      </c>
      <c r="R2142" t="s">
        <v>43</v>
      </c>
      <c r="S2142">
        <v>3</v>
      </c>
      <c r="T2142" s="1">
        <v>45851</v>
      </c>
      <c r="U2142" t="s">
        <v>60</v>
      </c>
      <c r="V2142" t="str">
        <f>TEXT(WEEKDAY(Working_Data[[#This Row],[order_date]],1),"DDDD")</f>
        <v>Saturday</v>
      </c>
      <c r="W2142" t="str">
        <f>TEXT(Working_Data[[#This Row],[order_date]],"mmmm")</f>
        <v>October</v>
      </c>
      <c r="X2142" s="7">
        <f>Working_Data[[#This Row],[last_order_date]]-Working_Data[[#This Row],[signup_date]]</f>
        <v>-144</v>
      </c>
      <c r="Y2142" s="7">
        <f>IF(Working_Data[[#This Row],[churned]]="Active",1,0)</f>
        <v>0</v>
      </c>
      <c r="Z2142" s="7">
        <f>YEAR(Working_Data[[#This Row],[order_date]])</f>
        <v>2024</v>
      </c>
    </row>
    <row r="2143" spans="1:26" x14ac:dyDescent="0.25">
      <c r="A2143" t="s">
        <v>4336</v>
      </c>
      <c r="B2143" t="s">
        <v>38</v>
      </c>
      <c r="C2143" t="s">
        <v>22</v>
      </c>
      <c r="D2143" t="s">
        <v>23</v>
      </c>
      <c r="E2143" s="1">
        <v>45641</v>
      </c>
      <c r="F2143" t="s">
        <v>4337</v>
      </c>
      <c r="G2143" s="1">
        <v>45601</v>
      </c>
      <c r="H2143" t="s">
        <v>58</v>
      </c>
      <c r="I2143" t="s">
        <v>63</v>
      </c>
      <c r="J2143" t="s">
        <v>67</v>
      </c>
      <c r="K2143">
        <v>4</v>
      </c>
      <c r="L2143" s="3">
        <f>Working_Data[[#This Row],[price2]]/Working_Data[[#This Row],[quantity]]</f>
        <v>237.45</v>
      </c>
      <c r="M2143" s="3">
        <v>949.8</v>
      </c>
      <c r="N2143" t="s">
        <v>28</v>
      </c>
      <c r="O2143">
        <v>48</v>
      </c>
      <c r="P2143" s="1">
        <v>45763</v>
      </c>
      <c r="Q2143">
        <v>481</v>
      </c>
      <c r="R2143" t="s">
        <v>29</v>
      </c>
      <c r="S2143">
        <v>4</v>
      </c>
      <c r="T2143" s="1">
        <v>45882</v>
      </c>
      <c r="U2143" t="s">
        <v>30</v>
      </c>
      <c r="V2143" t="str">
        <f>TEXT(WEEKDAY(Working_Data[[#This Row],[order_date]],1),"DDDD")</f>
        <v>Tuesday</v>
      </c>
      <c r="W2143" t="str">
        <f>TEXT(Working_Data[[#This Row],[order_date]],"mmmm")</f>
        <v>November</v>
      </c>
      <c r="X2143" s="7">
        <f>Working_Data[[#This Row],[last_order_date]]-Working_Data[[#This Row],[signup_date]]</f>
        <v>122</v>
      </c>
      <c r="Y2143" s="7">
        <f>IF(Working_Data[[#This Row],[churned]]="Active",1,0)</f>
        <v>1</v>
      </c>
      <c r="Z2143" s="7">
        <f>YEAR(Working_Data[[#This Row],[order_date]])</f>
        <v>2024</v>
      </c>
    </row>
    <row r="2144" spans="1:26" x14ac:dyDescent="0.25">
      <c r="A2144" t="s">
        <v>4338</v>
      </c>
      <c r="B2144" t="s">
        <v>21</v>
      </c>
      <c r="C2144" t="s">
        <v>39</v>
      </c>
      <c r="D2144" t="s">
        <v>77</v>
      </c>
      <c r="E2144" s="1">
        <v>45162</v>
      </c>
      <c r="F2144" t="s">
        <v>4339</v>
      </c>
      <c r="G2144" s="1">
        <v>45601</v>
      </c>
      <c r="H2144" t="s">
        <v>58</v>
      </c>
      <c r="I2144" t="s">
        <v>42</v>
      </c>
      <c r="J2144" t="s">
        <v>27</v>
      </c>
      <c r="K2144">
        <v>3</v>
      </c>
      <c r="L2144" s="3">
        <f>Working_Data[[#This Row],[price2]]/Working_Data[[#This Row],[quantity]]</f>
        <v>75.056666666666658</v>
      </c>
      <c r="M2144" s="3">
        <v>225.17</v>
      </c>
      <c r="N2144" t="s">
        <v>50</v>
      </c>
      <c r="O2144">
        <v>22</v>
      </c>
      <c r="P2144" s="1">
        <v>45775</v>
      </c>
      <c r="Q2144">
        <v>489</v>
      </c>
      <c r="R2144" t="s">
        <v>29</v>
      </c>
      <c r="S2144">
        <v>3</v>
      </c>
      <c r="T2144" s="1">
        <v>45393</v>
      </c>
      <c r="U2144" t="s">
        <v>36</v>
      </c>
      <c r="V2144" t="str">
        <f>TEXT(WEEKDAY(Working_Data[[#This Row],[order_date]],1),"DDDD")</f>
        <v>Tuesday</v>
      </c>
      <c r="W2144" t="str">
        <f>TEXT(Working_Data[[#This Row],[order_date]],"mmmm")</f>
        <v>November</v>
      </c>
      <c r="X2144" s="7">
        <f>Working_Data[[#This Row],[last_order_date]]-Working_Data[[#This Row],[signup_date]]</f>
        <v>613</v>
      </c>
      <c r="Y2144" s="7">
        <f>IF(Working_Data[[#This Row],[churned]]="Active",1,0)</f>
        <v>1</v>
      </c>
      <c r="Z2144" s="7">
        <f>YEAR(Working_Data[[#This Row],[order_date]])</f>
        <v>2024</v>
      </c>
    </row>
    <row r="2145" spans="1:26" x14ac:dyDescent="0.25">
      <c r="A2145" t="s">
        <v>4340</v>
      </c>
      <c r="B2145" t="s">
        <v>21</v>
      </c>
      <c r="C2145" t="s">
        <v>82</v>
      </c>
      <c r="D2145" t="s">
        <v>77</v>
      </c>
      <c r="E2145" s="1">
        <v>45617</v>
      </c>
      <c r="F2145" t="s">
        <v>4341</v>
      </c>
      <c r="G2145" s="1">
        <v>45631</v>
      </c>
      <c r="H2145" t="s">
        <v>47</v>
      </c>
      <c r="I2145" t="s">
        <v>26</v>
      </c>
      <c r="J2145" t="s">
        <v>49</v>
      </c>
      <c r="K2145">
        <v>2</v>
      </c>
      <c r="L2145" s="3">
        <f>Working_Data[[#This Row],[price2]]/Working_Data[[#This Row],[quantity]]</f>
        <v>87.74</v>
      </c>
      <c r="M2145" s="3">
        <v>175.48</v>
      </c>
      <c r="N2145" t="s">
        <v>28</v>
      </c>
      <c r="O2145">
        <v>42</v>
      </c>
      <c r="P2145" s="1">
        <v>45792</v>
      </c>
      <c r="Q2145">
        <v>413</v>
      </c>
      <c r="R2145" t="s">
        <v>43</v>
      </c>
      <c r="S2145">
        <v>5</v>
      </c>
      <c r="T2145" s="1">
        <v>45837</v>
      </c>
      <c r="U2145" t="s">
        <v>60</v>
      </c>
      <c r="V2145" t="str">
        <f>TEXT(WEEKDAY(Working_Data[[#This Row],[order_date]],1),"DDDD")</f>
        <v>Thursday</v>
      </c>
      <c r="W2145" t="str">
        <f>TEXT(Working_Data[[#This Row],[order_date]],"mmmm")</f>
        <v>December</v>
      </c>
      <c r="X2145" s="7">
        <f>Working_Data[[#This Row],[last_order_date]]-Working_Data[[#This Row],[signup_date]]</f>
        <v>175</v>
      </c>
      <c r="Y2145" s="7">
        <f>IF(Working_Data[[#This Row],[churned]]="Active",1,0)</f>
        <v>0</v>
      </c>
      <c r="Z2145" s="7">
        <f>YEAR(Working_Data[[#This Row],[order_date]])</f>
        <v>2024</v>
      </c>
    </row>
    <row r="2146" spans="1:26" x14ac:dyDescent="0.25">
      <c r="A2146" t="s">
        <v>4342</v>
      </c>
      <c r="B2146" t="s">
        <v>21</v>
      </c>
      <c r="C2146" t="s">
        <v>22</v>
      </c>
      <c r="D2146" t="s">
        <v>23</v>
      </c>
      <c r="E2146" s="1">
        <v>45860</v>
      </c>
      <c r="F2146" t="s">
        <v>4343</v>
      </c>
      <c r="G2146" s="1">
        <v>45631</v>
      </c>
      <c r="H2146" t="s">
        <v>34</v>
      </c>
      <c r="I2146" t="s">
        <v>63</v>
      </c>
      <c r="J2146" t="s">
        <v>27</v>
      </c>
      <c r="K2146">
        <v>4</v>
      </c>
      <c r="L2146" s="3">
        <f>Working_Data[[#This Row],[price2]]/Working_Data[[#This Row],[quantity]]</f>
        <v>109.13249999999999</v>
      </c>
      <c r="M2146" s="3">
        <v>436.53</v>
      </c>
      <c r="N2146" t="s">
        <v>35</v>
      </c>
      <c r="O2146">
        <v>40</v>
      </c>
      <c r="P2146" s="1">
        <v>45858</v>
      </c>
      <c r="Q2146">
        <v>135</v>
      </c>
      <c r="R2146" t="s">
        <v>43</v>
      </c>
      <c r="S2146">
        <v>5</v>
      </c>
      <c r="T2146" s="1">
        <v>45485</v>
      </c>
      <c r="U2146" t="s">
        <v>60</v>
      </c>
      <c r="V2146" t="str">
        <f>TEXT(WEEKDAY(Working_Data[[#This Row],[order_date]],1),"DDDD")</f>
        <v>Thursday</v>
      </c>
      <c r="W2146" t="str">
        <f>TEXT(Working_Data[[#This Row],[order_date]],"mmmm")</f>
        <v>December</v>
      </c>
      <c r="X2146" s="7">
        <f>Working_Data[[#This Row],[last_order_date]]-Working_Data[[#This Row],[signup_date]]</f>
        <v>-2</v>
      </c>
      <c r="Y2146" s="7">
        <f>IF(Working_Data[[#This Row],[churned]]="Active",1,0)</f>
        <v>0</v>
      </c>
      <c r="Z2146" s="7">
        <f>YEAR(Working_Data[[#This Row],[order_date]])</f>
        <v>2024</v>
      </c>
    </row>
    <row r="2147" spans="1:26" x14ac:dyDescent="0.25">
      <c r="A2147" t="s">
        <v>4344</v>
      </c>
      <c r="B2147" t="s">
        <v>38</v>
      </c>
      <c r="C2147" t="s">
        <v>82</v>
      </c>
      <c r="D2147" t="s">
        <v>23</v>
      </c>
      <c r="E2147" s="1">
        <v>45434</v>
      </c>
      <c r="F2147" t="s">
        <v>4345</v>
      </c>
      <c r="G2147" s="1">
        <v>45631</v>
      </c>
      <c r="H2147" t="s">
        <v>34</v>
      </c>
      <c r="I2147" t="s">
        <v>42</v>
      </c>
      <c r="J2147" t="s">
        <v>59</v>
      </c>
      <c r="K2147">
        <v>1</v>
      </c>
      <c r="L2147" s="3">
        <f>Working_Data[[#This Row],[price2]]/Working_Data[[#This Row],[quantity]]</f>
        <v>913.2</v>
      </c>
      <c r="M2147" s="3">
        <v>913.2</v>
      </c>
      <c r="N2147" t="s">
        <v>28</v>
      </c>
      <c r="O2147">
        <v>19</v>
      </c>
      <c r="P2147" s="1">
        <v>45767</v>
      </c>
      <c r="Q2147">
        <v>161</v>
      </c>
      <c r="R2147" t="s">
        <v>29</v>
      </c>
      <c r="S2147">
        <v>3</v>
      </c>
      <c r="T2147" s="1">
        <v>45851</v>
      </c>
      <c r="U2147" t="s">
        <v>36</v>
      </c>
      <c r="V2147" t="str">
        <f>TEXT(WEEKDAY(Working_Data[[#This Row],[order_date]],1),"DDDD")</f>
        <v>Thursday</v>
      </c>
      <c r="W2147" t="str">
        <f>TEXT(Working_Data[[#This Row],[order_date]],"mmmm")</f>
        <v>December</v>
      </c>
      <c r="X2147" s="7">
        <f>Working_Data[[#This Row],[last_order_date]]-Working_Data[[#This Row],[signup_date]]</f>
        <v>333</v>
      </c>
      <c r="Y2147" s="7">
        <f>IF(Working_Data[[#This Row],[churned]]="Active",1,0)</f>
        <v>1</v>
      </c>
      <c r="Z2147" s="7">
        <f>YEAR(Working_Data[[#This Row],[order_date]])</f>
        <v>2024</v>
      </c>
    </row>
    <row r="2148" spans="1:26" x14ac:dyDescent="0.25">
      <c r="A2148" t="s">
        <v>4346</v>
      </c>
      <c r="B2148" t="s">
        <v>38</v>
      </c>
      <c r="C2148" t="s">
        <v>39</v>
      </c>
      <c r="D2148" t="s">
        <v>77</v>
      </c>
      <c r="E2148" s="1">
        <v>45351</v>
      </c>
      <c r="F2148" t="s">
        <v>4347</v>
      </c>
      <c r="G2148" s="1">
        <v>45631</v>
      </c>
      <c r="H2148" t="s">
        <v>58</v>
      </c>
      <c r="I2148" t="s">
        <v>42</v>
      </c>
      <c r="J2148" t="s">
        <v>49</v>
      </c>
      <c r="K2148">
        <v>3</v>
      </c>
      <c r="L2148" s="3">
        <f>Working_Data[[#This Row],[price2]]/Working_Data[[#This Row],[quantity]]</f>
        <v>407.51666666666665</v>
      </c>
      <c r="M2148" s="3">
        <v>1222.55</v>
      </c>
      <c r="N2148" t="s">
        <v>28</v>
      </c>
      <c r="O2148">
        <v>49</v>
      </c>
      <c r="P2148" s="1">
        <v>45675</v>
      </c>
      <c r="Q2148">
        <v>442</v>
      </c>
      <c r="R2148" t="s">
        <v>29</v>
      </c>
      <c r="S2148">
        <v>2</v>
      </c>
      <c r="T2148" s="1">
        <v>45783</v>
      </c>
      <c r="U2148" t="s">
        <v>60</v>
      </c>
      <c r="V2148" t="str">
        <f>TEXT(WEEKDAY(Working_Data[[#This Row],[order_date]],1),"DDDD")</f>
        <v>Thursday</v>
      </c>
      <c r="W2148" t="str">
        <f>TEXT(Working_Data[[#This Row],[order_date]],"mmmm")</f>
        <v>December</v>
      </c>
      <c r="X2148" s="7">
        <f>Working_Data[[#This Row],[last_order_date]]-Working_Data[[#This Row],[signup_date]]</f>
        <v>324</v>
      </c>
      <c r="Y2148" s="7">
        <f>IF(Working_Data[[#This Row],[churned]]="Active",1,0)</f>
        <v>1</v>
      </c>
      <c r="Z2148" s="7">
        <f>YEAR(Working_Data[[#This Row],[order_date]])</f>
        <v>2024</v>
      </c>
    </row>
    <row r="2149" spans="1:26" x14ac:dyDescent="0.25">
      <c r="A2149" t="s">
        <v>4348</v>
      </c>
      <c r="B2149" t="s">
        <v>21</v>
      </c>
      <c r="C2149" t="s">
        <v>82</v>
      </c>
      <c r="D2149" t="s">
        <v>23</v>
      </c>
      <c r="E2149" s="1">
        <v>45378</v>
      </c>
      <c r="F2149" t="s">
        <v>4349</v>
      </c>
      <c r="G2149" s="1">
        <v>45631</v>
      </c>
      <c r="H2149" t="s">
        <v>47</v>
      </c>
      <c r="I2149" t="s">
        <v>26</v>
      </c>
      <c r="J2149" t="s">
        <v>49</v>
      </c>
      <c r="K2149">
        <v>4</v>
      </c>
      <c r="L2149" s="3">
        <f>Working_Data[[#This Row],[price2]]/Working_Data[[#This Row],[quantity]]</f>
        <v>149.24</v>
      </c>
      <c r="M2149" s="3">
        <v>596.96</v>
      </c>
      <c r="N2149" t="s">
        <v>28</v>
      </c>
      <c r="O2149">
        <v>13</v>
      </c>
      <c r="P2149" s="1">
        <v>45870</v>
      </c>
      <c r="Q2149">
        <v>235</v>
      </c>
      <c r="R2149" t="s">
        <v>29</v>
      </c>
      <c r="S2149">
        <v>1</v>
      </c>
      <c r="T2149" s="1">
        <v>45774</v>
      </c>
      <c r="U2149" t="s">
        <v>30</v>
      </c>
      <c r="V2149" t="str">
        <f>TEXT(WEEKDAY(Working_Data[[#This Row],[order_date]],1),"DDDD")</f>
        <v>Thursday</v>
      </c>
      <c r="W2149" t="str">
        <f>TEXT(Working_Data[[#This Row],[order_date]],"mmmm")</f>
        <v>December</v>
      </c>
      <c r="X2149" s="7">
        <f>Working_Data[[#This Row],[last_order_date]]-Working_Data[[#This Row],[signup_date]]</f>
        <v>492</v>
      </c>
      <c r="Y2149" s="7">
        <f>IF(Working_Data[[#This Row],[churned]]="Active",1,0)</f>
        <v>1</v>
      </c>
      <c r="Z2149" s="7">
        <f>YEAR(Working_Data[[#This Row],[order_date]])</f>
        <v>2024</v>
      </c>
    </row>
    <row r="2150" spans="1:26" x14ac:dyDescent="0.25">
      <c r="A2150" t="s">
        <v>4350</v>
      </c>
      <c r="B2150" t="s">
        <v>45</v>
      </c>
      <c r="C2150" t="s">
        <v>82</v>
      </c>
      <c r="D2150" t="s">
        <v>52</v>
      </c>
      <c r="E2150" s="1">
        <v>45294</v>
      </c>
      <c r="F2150" t="s">
        <v>4351</v>
      </c>
      <c r="G2150" s="1">
        <v>45631</v>
      </c>
      <c r="H2150" t="s">
        <v>58</v>
      </c>
      <c r="I2150" t="s">
        <v>42</v>
      </c>
      <c r="J2150" t="s">
        <v>27</v>
      </c>
      <c r="K2150">
        <v>3</v>
      </c>
      <c r="L2150" s="3">
        <f>Working_Data[[#This Row],[price2]]/Working_Data[[#This Row],[quantity]]</f>
        <v>208.14333333333332</v>
      </c>
      <c r="M2150" s="3">
        <v>624.42999999999995</v>
      </c>
      <c r="N2150" t="s">
        <v>28</v>
      </c>
      <c r="O2150">
        <v>46</v>
      </c>
      <c r="P2150" s="1">
        <v>45692</v>
      </c>
      <c r="Q2150">
        <v>47</v>
      </c>
      <c r="R2150" t="s">
        <v>43</v>
      </c>
      <c r="S2150">
        <v>2</v>
      </c>
      <c r="T2150" s="1">
        <v>45690</v>
      </c>
      <c r="U2150" t="s">
        <v>60</v>
      </c>
      <c r="V2150" t="str">
        <f>TEXT(WEEKDAY(Working_Data[[#This Row],[order_date]],1),"DDDD")</f>
        <v>Thursday</v>
      </c>
      <c r="W2150" t="str">
        <f>TEXT(Working_Data[[#This Row],[order_date]],"mmmm")</f>
        <v>December</v>
      </c>
      <c r="X2150" s="7">
        <f>Working_Data[[#This Row],[last_order_date]]-Working_Data[[#This Row],[signup_date]]</f>
        <v>398</v>
      </c>
      <c r="Y2150" s="7">
        <f>IF(Working_Data[[#This Row],[churned]]="Active",1,0)</f>
        <v>0</v>
      </c>
      <c r="Z2150" s="7">
        <f>YEAR(Working_Data[[#This Row],[order_date]])</f>
        <v>2024</v>
      </c>
    </row>
    <row r="2151" spans="1:26" x14ac:dyDescent="0.25">
      <c r="A2151" t="s">
        <v>4352</v>
      </c>
      <c r="B2151" t="s">
        <v>21</v>
      </c>
      <c r="C2151" t="s">
        <v>22</v>
      </c>
      <c r="D2151" t="s">
        <v>23</v>
      </c>
      <c r="E2151" s="1">
        <v>45559</v>
      </c>
      <c r="F2151" t="s">
        <v>4353</v>
      </c>
      <c r="G2151" s="1">
        <v>45631</v>
      </c>
      <c r="H2151" t="s">
        <v>47</v>
      </c>
      <c r="I2151" t="s">
        <v>48</v>
      </c>
      <c r="J2151" t="s">
        <v>49</v>
      </c>
      <c r="K2151">
        <v>2</v>
      </c>
      <c r="L2151" s="3">
        <f>Working_Data[[#This Row],[price2]]/Working_Data[[#This Row],[quantity]]</f>
        <v>254.12</v>
      </c>
      <c r="M2151" s="3">
        <v>508.24</v>
      </c>
      <c r="N2151" t="s">
        <v>35</v>
      </c>
      <c r="O2151">
        <v>10</v>
      </c>
      <c r="P2151" s="1">
        <v>45532</v>
      </c>
      <c r="Q2151">
        <v>148</v>
      </c>
      <c r="R2151" t="s">
        <v>29</v>
      </c>
      <c r="S2151">
        <v>4</v>
      </c>
      <c r="T2151" s="1">
        <v>45691</v>
      </c>
      <c r="U2151" t="s">
        <v>60</v>
      </c>
      <c r="V2151" t="str">
        <f>TEXT(WEEKDAY(Working_Data[[#This Row],[order_date]],1),"DDDD")</f>
        <v>Thursday</v>
      </c>
      <c r="W2151" t="str">
        <f>TEXT(Working_Data[[#This Row],[order_date]],"mmmm")</f>
        <v>December</v>
      </c>
      <c r="X2151" s="7">
        <f>Working_Data[[#This Row],[last_order_date]]-Working_Data[[#This Row],[signup_date]]</f>
        <v>-27</v>
      </c>
      <c r="Y2151" s="7">
        <f>IF(Working_Data[[#This Row],[churned]]="Active",1,0)</f>
        <v>1</v>
      </c>
      <c r="Z2151" s="7">
        <f>YEAR(Working_Data[[#This Row],[order_date]])</f>
        <v>2024</v>
      </c>
    </row>
    <row r="2152" spans="1:26" x14ac:dyDescent="0.25">
      <c r="A2152" t="s">
        <v>4354</v>
      </c>
      <c r="B2152" t="s">
        <v>38</v>
      </c>
      <c r="C2152" t="s">
        <v>39</v>
      </c>
      <c r="D2152" t="s">
        <v>77</v>
      </c>
      <c r="E2152" s="1">
        <v>45525</v>
      </c>
      <c r="F2152" t="s">
        <v>4355</v>
      </c>
      <c r="G2152" s="1">
        <v>45631</v>
      </c>
      <c r="H2152" t="s">
        <v>58</v>
      </c>
      <c r="I2152" t="s">
        <v>54</v>
      </c>
      <c r="J2152" t="s">
        <v>59</v>
      </c>
      <c r="K2152">
        <v>1</v>
      </c>
      <c r="L2152" s="3">
        <f>Working_Data[[#This Row],[price2]]/Working_Data[[#This Row],[quantity]]</f>
        <v>1396.82</v>
      </c>
      <c r="M2152" s="3">
        <v>1396.82</v>
      </c>
      <c r="N2152" t="s">
        <v>50</v>
      </c>
      <c r="O2152">
        <v>27</v>
      </c>
      <c r="P2152" s="1">
        <v>45967</v>
      </c>
      <c r="Q2152">
        <v>188</v>
      </c>
      <c r="R2152" t="s">
        <v>43</v>
      </c>
      <c r="S2152">
        <v>2</v>
      </c>
      <c r="T2152" s="1">
        <v>45625</v>
      </c>
      <c r="U2152" t="s">
        <v>60</v>
      </c>
      <c r="V2152" t="str">
        <f>TEXT(WEEKDAY(Working_Data[[#This Row],[order_date]],1),"DDDD")</f>
        <v>Thursday</v>
      </c>
      <c r="W2152" t="str">
        <f>TEXT(Working_Data[[#This Row],[order_date]],"mmmm")</f>
        <v>December</v>
      </c>
      <c r="X2152" s="7">
        <f>Working_Data[[#This Row],[last_order_date]]-Working_Data[[#This Row],[signup_date]]</f>
        <v>442</v>
      </c>
      <c r="Y2152" s="7">
        <f>IF(Working_Data[[#This Row],[churned]]="Active",1,0)</f>
        <v>0</v>
      </c>
      <c r="Z2152" s="7">
        <f>YEAR(Working_Data[[#This Row],[order_date]])</f>
        <v>2024</v>
      </c>
    </row>
    <row r="2153" spans="1:26" x14ac:dyDescent="0.25">
      <c r="A2153" t="s">
        <v>4356</v>
      </c>
      <c r="B2153" t="s">
        <v>21</v>
      </c>
      <c r="C2153" t="s">
        <v>82</v>
      </c>
      <c r="D2153" t="s">
        <v>77</v>
      </c>
      <c r="E2153" s="1">
        <v>45399</v>
      </c>
      <c r="F2153" t="s">
        <v>4357</v>
      </c>
      <c r="G2153" s="1">
        <v>45631</v>
      </c>
      <c r="H2153" t="s">
        <v>58</v>
      </c>
      <c r="I2153" t="s">
        <v>54</v>
      </c>
      <c r="J2153" t="s">
        <v>64</v>
      </c>
      <c r="K2153">
        <v>4</v>
      </c>
      <c r="L2153" s="3">
        <f>Working_Data[[#This Row],[price2]]/Working_Data[[#This Row],[quantity]]</f>
        <v>222.89500000000001</v>
      </c>
      <c r="M2153" s="3">
        <v>891.58</v>
      </c>
      <c r="N2153" t="s">
        <v>35</v>
      </c>
      <c r="O2153">
        <v>41</v>
      </c>
      <c r="P2153" s="1">
        <v>45638</v>
      </c>
      <c r="Q2153">
        <v>372</v>
      </c>
      <c r="R2153" t="s">
        <v>29</v>
      </c>
      <c r="S2153">
        <v>5</v>
      </c>
      <c r="T2153" s="1">
        <v>45687</v>
      </c>
      <c r="U2153" t="s">
        <v>60</v>
      </c>
      <c r="V2153" t="str">
        <f>TEXT(WEEKDAY(Working_Data[[#This Row],[order_date]],1),"DDDD")</f>
        <v>Thursday</v>
      </c>
      <c r="W2153" t="str">
        <f>TEXT(Working_Data[[#This Row],[order_date]],"mmmm")</f>
        <v>December</v>
      </c>
      <c r="X2153" s="7">
        <f>Working_Data[[#This Row],[last_order_date]]-Working_Data[[#This Row],[signup_date]]</f>
        <v>239</v>
      </c>
      <c r="Y2153" s="7">
        <f>IF(Working_Data[[#This Row],[churned]]="Active",1,0)</f>
        <v>1</v>
      </c>
      <c r="Z2153" s="7">
        <f>YEAR(Working_Data[[#This Row],[order_date]])</f>
        <v>2024</v>
      </c>
    </row>
    <row r="2154" spans="1:26" x14ac:dyDescent="0.25">
      <c r="A2154" t="s">
        <v>4358</v>
      </c>
      <c r="B2154" t="s">
        <v>21</v>
      </c>
      <c r="C2154" t="s">
        <v>82</v>
      </c>
      <c r="D2154" t="s">
        <v>32</v>
      </c>
      <c r="E2154" s="1">
        <v>45310</v>
      </c>
      <c r="F2154" t="s">
        <v>4359</v>
      </c>
      <c r="G2154" s="1">
        <v>45425</v>
      </c>
      <c r="H2154" t="s">
        <v>34</v>
      </c>
      <c r="I2154" t="s">
        <v>63</v>
      </c>
      <c r="J2154" t="s">
        <v>49</v>
      </c>
      <c r="K2154">
        <v>5</v>
      </c>
      <c r="L2154" s="3">
        <f>Working_Data[[#This Row],[price2]]/Working_Data[[#This Row],[quantity]]</f>
        <v>228.48400000000001</v>
      </c>
      <c r="M2154" s="3">
        <v>1142.42</v>
      </c>
      <c r="N2154" t="s">
        <v>50</v>
      </c>
      <c r="O2154">
        <v>36</v>
      </c>
      <c r="P2154" s="1">
        <v>45807</v>
      </c>
      <c r="Q2154">
        <v>272</v>
      </c>
      <c r="R2154" t="s">
        <v>29</v>
      </c>
      <c r="S2154">
        <v>1</v>
      </c>
      <c r="T2154" s="1">
        <v>45809</v>
      </c>
      <c r="U2154" t="s">
        <v>36</v>
      </c>
      <c r="V2154" t="str">
        <f>TEXT(WEEKDAY(Working_Data[[#This Row],[order_date]],1),"DDDD")</f>
        <v>Monday</v>
      </c>
      <c r="W2154" t="str">
        <f>TEXT(Working_Data[[#This Row],[order_date]],"mmmm")</f>
        <v>May</v>
      </c>
      <c r="X2154" s="7">
        <f>Working_Data[[#This Row],[last_order_date]]-Working_Data[[#This Row],[signup_date]]</f>
        <v>497</v>
      </c>
      <c r="Y2154" s="7">
        <f>IF(Working_Data[[#This Row],[churned]]="Active",1,0)</f>
        <v>1</v>
      </c>
      <c r="Z2154" s="7">
        <f>YEAR(Working_Data[[#This Row],[order_date]])</f>
        <v>2024</v>
      </c>
    </row>
    <row r="2155" spans="1:26" x14ac:dyDescent="0.25">
      <c r="A2155" t="s">
        <v>4360</v>
      </c>
      <c r="B2155" t="s">
        <v>38</v>
      </c>
      <c r="C2155" t="s">
        <v>82</v>
      </c>
      <c r="D2155" t="s">
        <v>32</v>
      </c>
      <c r="E2155" s="1">
        <v>45551</v>
      </c>
      <c r="F2155" t="s">
        <v>4361</v>
      </c>
      <c r="G2155" s="1">
        <v>45425</v>
      </c>
      <c r="H2155" t="s">
        <v>47</v>
      </c>
      <c r="I2155" t="s">
        <v>42</v>
      </c>
      <c r="J2155" t="s">
        <v>49</v>
      </c>
      <c r="K2155">
        <v>2</v>
      </c>
      <c r="L2155" s="3">
        <f>Working_Data[[#This Row],[price2]]/Working_Data[[#This Row],[quantity]]</f>
        <v>535.53499999999997</v>
      </c>
      <c r="M2155" s="3">
        <v>1071.07</v>
      </c>
      <c r="N2155" t="s">
        <v>28</v>
      </c>
      <c r="O2155">
        <v>41</v>
      </c>
      <c r="P2155" s="1">
        <v>45694</v>
      </c>
      <c r="Q2155">
        <v>498</v>
      </c>
      <c r="R2155" t="s">
        <v>43</v>
      </c>
      <c r="S2155">
        <v>4</v>
      </c>
      <c r="T2155" s="1">
        <v>45528</v>
      </c>
      <c r="U2155" t="s">
        <v>30</v>
      </c>
      <c r="V2155" t="str">
        <f>TEXT(WEEKDAY(Working_Data[[#This Row],[order_date]],1),"DDDD")</f>
        <v>Monday</v>
      </c>
      <c r="W2155" t="str">
        <f>TEXT(Working_Data[[#This Row],[order_date]],"mmmm")</f>
        <v>May</v>
      </c>
      <c r="X2155" s="7">
        <f>Working_Data[[#This Row],[last_order_date]]-Working_Data[[#This Row],[signup_date]]</f>
        <v>143</v>
      </c>
      <c r="Y2155" s="7">
        <f>IF(Working_Data[[#This Row],[churned]]="Active",1,0)</f>
        <v>0</v>
      </c>
      <c r="Z2155" s="7">
        <f>YEAR(Working_Data[[#This Row],[order_date]])</f>
        <v>2024</v>
      </c>
    </row>
    <row r="2156" spans="1:26" x14ac:dyDescent="0.25">
      <c r="A2156" t="s">
        <v>4362</v>
      </c>
      <c r="B2156" t="s">
        <v>45</v>
      </c>
      <c r="C2156" t="s">
        <v>82</v>
      </c>
      <c r="D2156" t="s">
        <v>56</v>
      </c>
      <c r="E2156" s="1">
        <v>45553</v>
      </c>
      <c r="F2156" t="s">
        <v>4363</v>
      </c>
      <c r="G2156" s="1">
        <v>45425</v>
      </c>
      <c r="H2156" t="s">
        <v>34</v>
      </c>
      <c r="I2156" t="s">
        <v>63</v>
      </c>
      <c r="J2156" t="s">
        <v>64</v>
      </c>
      <c r="K2156">
        <v>4</v>
      </c>
      <c r="L2156" s="3">
        <f>Working_Data[[#This Row],[price2]]/Working_Data[[#This Row],[quantity]]</f>
        <v>362.33</v>
      </c>
      <c r="M2156" s="3">
        <v>1449.32</v>
      </c>
      <c r="N2156" t="s">
        <v>28</v>
      </c>
      <c r="O2156">
        <v>45</v>
      </c>
      <c r="P2156" s="1">
        <v>45611</v>
      </c>
      <c r="Q2156">
        <v>326</v>
      </c>
      <c r="R2156" t="s">
        <v>29</v>
      </c>
      <c r="S2156">
        <v>5</v>
      </c>
      <c r="T2156" s="1">
        <v>45901</v>
      </c>
      <c r="U2156" t="s">
        <v>60</v>
      </c>
      <c r="V2156" t="str">
        <f>TEXT(WEEKDAY(Working_Data[[#This Row],[order_date]],1),"DDDD")</f>
        <v>Monday</v>
      </c>
      <c r="W2156" t="str">
        <f>TEXT(Working_Data[[#This Row],[order_date]],"mmmm")</f>
        <v>May</v>
      </c>
      <c r="X2156" s="7">
        <f>Working_Data[[#This Row],[last_order_date]]-Working_Data[[#This Row],[signup_date]]</f>
        <v>58</v>
      </c>
      <c r="Y2156" s="7">
        <f>IF(Working_Data[[#This Row],[churned]]="Active",1,0)</f>
        <v>1</v>
      </c>
      <c r="Z2156" s="7">
        <f>YEAR(Working_Data[[#This Row],[order_date]])</f>
        <v>2024</v>
      </c>
    </row>
    <row r="2157" spans="1:26" x14ac:dyDescent="0.25">
      <c r="A2157" t="s">
        <v>4364</v>
      </c>
      <c r="B2157" t="s">
        <v>21</v>
      </c>
      <c r="C2157" t="s">
        <v>82</v>
      </c>
      <c r="D2157" t="s">
        <v>56</v>
      </c>
      <c r="E2157" s="1">
        <v>45808</v>
      </c>
      <c r="F2157" t="s">
        <v>4365</v>
      </c>
      <c r="G2157" s="1">
        <v>45425</v>
      </c>
      <c r="H2157" t="s">
        <v>25</v>
      </c>
      <c r="I2157" t="s">
        <v>48</v>
      </c>
      <c r="J2157" t="s">
        <v>67</v>
      </c>
      <c r="K2157">
        <v>5</v>
      </c>
      <c r="L2157" s="3">
        <f>Working_Data[[#This Row],[price2]]/Working_Data[[#This Row],[quantity]]</f>
        <v>162.072</v>
      </c>
      <c r="M2157" s="3">
        <v>810.36</v>
      </c>
      <c r="N2157" t="s">
        <v>35</v>
      </c>
      <c r="O2157">
        <v>4</v>
      </c>
      <c r="P2157" s="1">
        <v>45331</v>
      </c>
      <c r="Q2157">
        <v>26</v>
      </c>
      <c r="R2157" t="s">
        <v>29</v>
      </c>
      <c r="S2157">
        <v>5</v>
      </c>
      <c r="T2157" s="1">
        <v>45966</v>
      </c>
      <c r="U2157" t="s">
        <v>60</v>
      </c>
      <c r="V2157" t="str">
        <f>TEXT(WEEKDAY(Working_Data[[#This Row],[order_date]],1),"DDDD")</f>
        <v>Monday</v>
      </c>
      <c r="W2157" t="str">
        <f>TEXT(Working_Data[[#This Row],[order_date]],"mmmm")</f>
        <v>May</v>
      </c>
      <c r="X2157" s="7">
        <f>Working_Data[[#This Row],[last_order_date]]-Working_Data[[#This Row],[signup_date]]</f>
        <v>-477</v>
      </c>
      <c r="Y2157" s="7">
        <f>IF(Working_Data[[#This Row],[churned]]="Active",1,0)</f>
        <v>1</v>
      </c>
      <c r="Z2157" s="7">
        <f>YEAR(Working_Data[[#This Row],[order_date]])</f>
        <v>2024</v>
      </c>
    </row>
    <row r="2158" spans="1:26" x14ac:dyDescent="0.25">
      <c r="A2158" t="s">
        <v>4366</v>
      </c>
      <c r="B2158" t="s">
        <v>38</v>
      </c>
      <c r="C2158" t="s">
        <v>39</v>
      </c>
      <c r="D2158" t="s">
        <v>23</v>
      </c>
      <c r="E2158" s="1">
        <v>45166</v>
      </c>
      <c r="F2158" t="s">
        <v>4367</v>
      </c>
      <c r="G2158" s="1">
        <v>45425</v>
      </c>
      <c r="H2158" t="s">
        <v>47</v>
      </c>
      <c r="I2158" t="s">
        <v>48</v>
      </c>
      <c r="J2158" t="s">
        <v>49</v>
      </c>
      <c r="K2158">
        <v>1</v>
      </c>
      <c r="L2158" s="3">
        <f>Working_Data[[#This Row],[price2]]/Working_Data[[#This Row],[quantity]]</f>
        <v>872.74</v>
      </c>
      <c r="M2158" s="3">
        <v>872.74</v>
      </c>
      <c r="N2158" t="s">
        <v>28</v>
      </c>
      <c r="O2158">
        <v>15</v>
      </c>
      <c r="P2158" s="1">
        <v>45562</v>
      </c>
      <c r="Q2158">
        <v>224</v>
      </c>
      <c r="R2158" t="s">
        <v>29</v>
      </c>
      <c r="S2158">
        <v>5</v>
      </c>
      <c r="T2158" s="1">
        <v>45391</v>
      </c>
      <c r="U2158" t="s">
        <v>36</v>
      </c>
      <c r="V2158" t="str">
        <f>TEXT(WEEKDAY(Working_Data[[#This Row],[order_date]],1),"DDDD")</f>
        <v>Monday</v>
      </c>
      <c r="W2158" t="str">
        <f>TEXT(Working_Data[[#This Row],[order_date]],"mmmm")</f>
        <v>May</v>
      </c>
      <c r="X2158" s="7">
        <f>Working_Data[[#This Row],[last_order_date]]-Working_Data[[#This Row],[signup_date]]</f>
        <v>396</v>
      </c>
      <c r="Y2158" s="7">
        <f>IF(Working_Data[[#This Row],[churned]]="Active",1,0)</f>
        <v>1</v>
      </c>
      <c r="Z2158" s="7">
        <f>YEAR(Working_Data[[#This Row],[order_date]])</f>
        <v>2024</v>
      </c>
    </row>
    <row r="2159" spans="1:26" x14ac:dyDescent="0.25">
      <c r="A2159" t="s">
        <v>4368</v>
      </c>
      <c r="B2159" t="s">
        <v>21</v>
      </c>
      <c r="C2159" t="s">
        <v>39</v>
      </c>
      <c r="D2159" t="s">
        <v>23</v>
      </c>
      <c r="E2159" s="1">
        <v>45864</v>
      </c>
      <c r="F2159" t="s">
        <v>4369</v>
      </c>
      <c r="G2159" s="1">
        <v>45425</v>
      </c>
      <c r="H2159" t="s">
        <v>47</v>
      </c>
      <c r="I2159" t="s">
        <v>42</v>
      </c>
      <c r="J2159" t="s">
        <v>27</v>
      </c>
      <c r="K2159">
        <v>1</v>
      </c>
      <c r="L2159" s="3">
        <f>Working_Data[[#This Row],[price2]]/Working_Data[[#This Row],[quantity]]</f>
        <v>248.51</v>
      </c>
      <c r="M2159" s="3">
        <v>248.51</v>
      </c>
      <c r="N2159" t="s">
        <v>50</v>
      </c>
      <c r="O2159">
        <v>45</v>
      </c>
      <c r="P2159" s="1">
        <v>45665</v>
      </c>
      <c r="Q2159">
        <v>259</v>
      </c>
      <c r="R2159" t="s">
        <v>29</v>
      </c>
      <c r="S2159">
        <v>1</v>
      </c>
      <c r="T2159" s="1">
        <v>45722</v>
      </c>
      <c r="U2159" t="s">
        <v>30</v>
      </c>
      <c r="V2159" t="str">
        <f>TEXT(WEEKDAY(Working_Data[[#This Row],[order_date]],1),"DDDD")</f>
        <v>Monday</v>
      </c>
      <c r="W2159" t="str">
        <f>TEXT(Working_Data[[#This Row],[order_date]],"mmmm")</f>
        <v>May</v>
      </c>
      <c r="X2159" s="7">
        <f>Working_Data[[#This Row],[last_order_date]]-Working_Data[[#This Row],[signup_date]]</f>
        <v>-199</v>
      </c>
      <c r="Y2159" s="7">
        <f>IF(Working_Data[[#This Row],[churned]]="Active",1,0)</f>
        <v>1</v>
      </c>
      <c r="Z2159" s="7">
        <f>YEAR(Working_Data[[#This Row],[order_date]])</f>
        <v>2024</v>
      </c>
    </row>
    <row r="2160" spans="1:26" x14ac:dyDescent="0.25">
      <c r="A2160" t="s">
        <v>4370</v>
      </c>
      <c r="B2160" t="s">
        <v>38</v>
      </c>
      <c r="C2160" t="s">
        <v>82</v>
      </c>
      <c r="D2160" t="s">
        <v>32</v>
      </c>
      <c r="E2160" s="1">
        <v>45530</v>
      </c>
      <c r="F2160" t="s">
        <v>4371</v>
      </c>
      <c r="G2160" s="1">
        <v>45425</v>
      </c>
      <c r="H2160" t="s">
        <v>25</v>
      </c>
      <c r="I2160" t="s">
        <v>48</v>
      </c>
      <c r="J2160" t="s">
        <v>59</v>
      </c>
      <c r="K2160">
        <v>1</v>
      </c>
      <c r="L2160" s="3">
        <f>Working_Data[[#This Row],[price2]]/Working_Data[[#This Row],[quantity]]</f>
        <v>622.02</v>
      </c>
      <c r="M2160" s="3">
        <v>622.02</v>
      </c>
      <c r="N2160" t="s">
        <v>35</v>
      </c>
      <c r="O2160">
        <v>24</v>
      </c>
      <c r="P2160" s="1">
        <v>45559</v>
      </c>
      <c r="Q2160">
        <v>164</v>
      </c>
      <c r="R2160" t="s">
        <v>29</v>
      </c>
      <c r="S2160">
        <v>2</v>
      </c>
      <c r="T2160" s="1">
        <v>45681</v>
      </c>
      <c r="U2160" t="s">
        <v>30</v>
      </c>
      <c r="V2160" t="str">
        <f>TEXT(WEEKDAY(Working_Data[[#This Row],[order_date]],1),"DDDD")</f>
        <v>Monday</v>
      </c>
      <c r="W2160" t="str">
        <f>TEXT(Working_Data[[#This Row],[order_date]],"mmmm")</f>
        <v>May</v>
      </c>
      <c r="X2160" s="7">
        <f>Working_Data[[#This Row],[last_order_date]]-Working_Data[[#This Row],[signup_date]]</f>
        <v>29</v>
      </c>
      <c r="Y2160" s="7">
        <f>IF(Working_Data[[#This Row],[churned]]="Active",1,0)</f>
        <v>1</v>
      </c>
      <c r="Z2160" s="7">
        <f>YEAR(Working_Data[[#This Row],[order_date]])</f>
        <v>2024</v>
      </c>
    </row>
    <row r="2161" spans="1:26" x14ac:dyDescent="0.25">
      <c r="A2161" t="s">
        <v>4372</v>
      </c>
      <c r="B2161" t="s">
        <v>21</v>
      </c>
      <c r="C2161" t="s">
        <v>82</v>
      </c>
      <c r="D2161" t="s">
        <v>52</v>
      </c>
      <c r="E2161" s="1">
        <v>45865</v>
      </c>
      <c r="F2161" t="s">
        <v>4373</v>
      </c>
      <c r="G2161" s="1">
        <v>45425</v>
      </c>
      <c r="H2161" t="s">
        <v>41</v>
      </c>
      <c r="I2161" t="s">
        <v>54</v>
      </c>
      <c r="J2161" t="s">
        <v>27</v>
      </c>
      <c r="K2161">
        <v>3</v>
      </c>
      <c r="L2161" s="3">
        <f>Working_Data[[#This Row],[price2]]/Working_Data[[#This Row],[quantity]]</f>
        <v>68.946666666666673</v>
      </c>
      <c r="M2161" s="3">
        <v>206.84</v>
      </c>
      <c r="N2161" t="s">
        <v>28</v>
      </c>
      <c r="O2161">
        <v>3</v>
      </c>
      <c r="P2161" s="1">
        <v>45452</v>
      </c>
      <c r="Q2161">
        <v>141</v>
      </c>
      <c r="R2161" t="s">
        <v>43</v>
      </c>
      <c r="S2161">
        <v>1</v>
      </c>
      <c r="T2161" s="1">
        <v>45656</v>
      </c>
      <c r="U2161" t="s">
        <v>60</v>
      </c>
      <c r="V2161" t="str">
        <f>TEXT(WEEKDAY(Working_Data[[#This Row],[order_date]],1),"DDDD")</f>
        <v>Monday</v>
      </c>
      <c r="W2161" t="str">
        <f>TEXT(Working_Data[[#This Row],[order_date]],"mmmm")</f>
        <v>May</v>
      </c>
      <c r="X2161" s="7">
        <f>Working_Data[[#This Row],[last_order_date]]-Working_Data[[#This Row],[signup_date]]</f>
        <v>-413</v>
      </c>
      <c r="Y2161" s="7">
        <f>IF(Working_Data[[#This Row],[churned]]="Active",1,0)</f>
        <v>0</v>
      </c>
      <c r="Z2161" s="7">
        <f>YEAR(Working_Data[[#This Row],[order_date]])</f>
        <v>2024</v>
      </c>
    </row>
    <row r="2162" spans="1:26" x14ac:dyDescent="0.25">
      <c r="A2162" t="s">
        <v>4374</v>
      </c>
      <c r="B2162" t="s">
        <v>21</v>
      </c>
      <c r="C2162" t="s">
        <v>82</v>
      </c>
      <c r="D2162" t="s">
        <v>77</v>
      </c>
      <c r="E2162" s="1">
        <v>45244</v>
      </c>
      <c r="F2162" t="s">
        <v>4375</v>
      </c>
      <c r="G2162" s="1">
        <v>45425</v>
      </c>
      <c r="H2162" t="s">
        <v>47</v>
      </c>
      <c r="I2162" t="s">
        <v>63</v>
      </c>
      <c r="J2162" t="s">
        <v>27</v>
      </c>
      <c r="K2162">
        <v>2</v>
      </c>
      <c r="L2162" s="3">
        <f>Working_Data[[#This Row],[price2]]/Working_Data[[#This Row],[quantity]]</f>
        <v>716.51</v>
      </c>
      <c r="M2162" s="3">
        <v>1433.02</v>
      </c>
      <c r="N2162" t="s">
        <v>50</v>
      </c>
      <c r="O2162">
        <v>33</v>
      </c>
      <c r="P2162" s="1">
        <v>45331</v>
      </c>
      <c r="Q2162">
        <v>469</v>
      </c>
      <c r="R2162" t="s">
        <v>29</v>
      </c>
      <c r="S2162">
        <v>4</v>
      </c>
      <c r="T2162" s="1">
        <v>45549</v>
      </c>
      <c r="U2162" t="s">
        <v>36</v>
      </c>
      <c r="V2162" t="str">
        <f>TEXT(WEEKDAY(Working_Data[[#This Row],[order_date]],1),"DDDD")</f>
        <v>Monday</v>
      </c>
      <c r="W2162" t="str">
        <f>TEXT(Working_Data[[#This Row],[order_date]],"mmmm")</f>
        <v>May</v>
      </c>
      <c r="X2162" s="7">
        <f>Working_Data[[#This Row],[last_order_date]]-Working_Data[[#This Row],[signup_date]]</f>
        <v>87</v>
      </c>
      <c r="Y2162" s="7">
        <f>IF(Working_Data[[#This Row],[churned]]="Active",1,0)</f>
        <v>1</v>
      </c>
      <c r="Z2162" s="7">
        <f>YEAR(Working_Data[[#This Row],[order_date]])</f>
        <v>2024</v>
      </c>
    </row>
    <row r="2163" spans="1:26" x14ac:dyDescent="0.25">
      <c r="A2163" t="s">
        <v>4376</v>
      </c>
      <c r="B2163" t="s">
        <v>38</v>
      </c>
      <c r="C2163" t="s">
        <v>39</v>
      </c>
      <c r="D2163" t="s">
        <v>23</v>
      </c>
      <c r="E2163" s="1">
        <v>45553</v>
      </c>
      <c r="F2163" t="s">
        <v>4377</v>
      </c>
      <c r="G2163" s="1">
        <v>45426</v>
      </c>
      <c r="H2163" t="s">
        <v>41</v>
      </c>
      <c r="I2163" t="s">
        <v>63</v>
      </c>
      <c r="J2163" t="s">
        <v>59</v>
      </c>
      <c r="K2163">
        <v>4</v>
      </c>
      <c r="L2163" s="3">
        <f>Working_Data[[#This Row],[price2]]/Working_Data[[#This Row],[quantity]]</f>
        <v>307.40499999999997</v>
      </c>
      <c r="M2163" s="3">
        <v>1229.6199999999999</v>
      </c>
      <c r="N2163" t="s">
        <v>35</v>
      </c>
      <c r="O2163">
        <v>23</v>
      </c>
      <c r="P2163" s="1">
        <v>45652</v>
      </c>
      <c r="Q2163">
        <v>495</v>
      </c>
      <c r="R2163" t="s">
        <v>29</v>
      </c>
      <c r="S2163">
        <v>4</v>
      </c>
      <c r="T2163" s="1">
        <v>45563</v>
      </c>
      <c r="U2163" t="s">
        <v>60</v>
      </c>
      <c r="V2163" t="str">
        <f>TEXT(WEEKDAY(Working_Data[[#This Row],[order_date]],1),"DDDD")</f>
        <v>Tuesday</v>
      </c>
      <c r="W2163" t="str">
        <f>TEXT(Working_Data[[#This Row],[order_date]],"mmmm")</f>
        <v>May</v>
      </c>
      <c r="X2163" s="7">
        <f>Working_Data[[#This Row],[last_order_date]]-Working_Data[[#This Row],[signup_date]]</f>
        <v>99</v>
      </c>
      <c r="Y2163" s="7">
        <f>IF(Working_Data[[#This Row],[churned]]="Active",1,0)</f>
        <v>1</v>
      </c>
      <c r="Z2163" s="7">
        <f>YEAR(Working_Data[[#This Row],[order_date]])</f>
        <v>2024</v>
      </c>
    </row>
    <row r="2164" spans="1:26" x14ac:dyDescent="0.25">
      <c r="A2164" t="s">
        <v>4378</v>
      </c>
      <c r="B2164" t="s">
        <v>21</v>
      </c>
      <c r="C2164" t="s">
        <v>39</v>
      </c>
      <c r="D2164" t="s">
        <v>23</v>
      </c>
      <c r="E2164" s="1">
        <v>45496</v>
      </c>
      <c r="F2164" t="s">
        <v>4379</v>
      </c>
      <c r="G2164" s="1">
        <v>45426</v>
      </c>
      <c r="H2164" t="s">
        <v>58</v>
      </c>
      <c r="I2164" t="s">
        <v>63</v>
      </c>
      <c r="J2164" t="s">
        <v>67</v>
      </c>
      <c r="K2164">
        <v>1</v>
      </c>
      <c r="L2164" s="3">
        <f>Working_Data[[#This Row],[price2]]/Working_Data[[#This Row],[quantity]]</f>
        <v>156.71</v>
      </c>
      <c r="M2164" s="3">
        <v>156.71</v>
      </c>
      <c r="N2164" t="s">
        <v>35</v>
      </c>
      <c r="O2164">
        <v>29</v>
      </c>
      <c r="P2164" s="1">
        <v>45858</v>
      </c>
      <c r="Q2164">
        <v>486</v>
      </c>
      <c r="R2164" t="s">
        <v>29</v>
      </c>
      <c r="S2164">
        <v>3</v>
      </c>
      <c r="T2164" s="1">
        <v>45865</v>
      </c>
      <c r="U2164" t="s">
        <v>60</v>
      </c>
      <c r="V2164" t="str">
        <f>TEXT(WEEKDAY(Working_Data[[#This Row],[order_date]],1),"DDDD")</f>
        <v>Tuesday</v>
      </c>
      <c r="W2164" t="str">
        <f>TEXT(Working_Data[[#This Row],[order_date]],"mmmm")</f>
        <v>May</v>
      </c>
      <c r="X2164" s="7">
        <f>Working_Data[[#This Row],[last_order_date]]-Working_Data[[#This Row],[signup_date]]</f>
        <v>362</v>
      </c>
      <c r="Y2164" s="7">
        <f>IF(Working_Data[[#This Row],[churned]]="Active",1,0)</f>
        <v>1</v>
      </c>
      <c r="Z2164" s="7">
        <f>YEAR(Working_Data[[#This Row],[order_date]])</f>
        <v>2024</v>
      </c>
    </row>
    <row r="2165" spans="1:26" x14ac:dyDescent="0.25">
      <c r="A2165" t="s">
        <v>4380</v>
      </c>
      <c r="B2165" t="s">
        <v>45</v>
      </c>
      <c r="C2165" t="s">
        <v>82</v>
      </c>
      <c r="D2165" t="s">
        <v>23</v>
      </c>
      <c r="E2165" s="1">
        <v>45513</v>
      </c>
      <c r="F2165" t="s">
        <v>4381</v>
      </c>
      <c r="G2165" s="1">
        <v>45426</v>
      </c>
      <c r="H2165" t="s">
        <v>41</v>
      </c>
      <c r="I2165" t="s">
        <v>42</v>
      </c>
      <c r="J2165" t="s">
        <v>59</v>
      </c>
      <c r="K2165">
        <v>1</v>
      </c>
      <c r="L2165" s="3">
        <f>Working_Data[[#This Row],[price2]]/Working_Data[[#This Row],[quantity]]</f>
        <v>852.45</v>
      </c>
      <c r="M2165" s="3">
        <v>852.45</v>
      </c>
      <c r="N2165" t="s">
        <v>28</v>
      </c>
      <c r="O2165">
        <v>17</v>
      </c>
      <c r="P2165" s="1">
        <v>45549</v>
      </c>
      <c r="Q2165">
        <v>184</v>
      </c>
      <c r="R2165" t="s">
        <v>43</v>
      </c>
      <c r="S2165">
        <v>5</v>
      </c>
      <c r="T2165" s="1">
        <v>45754</v>
      </c>
      <c r="U2165" t="s">
        <v>60</v>
      </c>
      <c r="V2165" t="str">
        <f>TEXT(WEEKDAY(Working_Data[[#This Row],[order_date]],1),"DDDD")</f>
        <v>Tuesday</v>
      </c>
      <c r="W2165" t="str">
        <f>TEXT(Working_Data[[#This Row],[order_date]],"mmmm")</f>
        <v>May</v>
      </c>
      <c r="X2165" s="7">
        <f>Working_Data[[#This Row],[last_order_date]]-Working_Data[[#This Row],[signup_date]]</f>
        <v>36</v>
      </c>
      <c r="Y2165" s="7">
        <f>IF(Working_Data[[#This Row],[churned]]="Active",1,0)</f>
        <v>0</v>
      </c>
      <c r="Z2165" s="7">
        <f>YEAR(Working_Data[[#This Row],[order_date]])</f>
        <v>2024</v>
      </c>
    </row>
    <row r="2166" spans="1:26" x14ac:dyDescent="0.25">
      <c r="A2166" t="s">
        <v>4382</v>
      </c>
      <c r="B2166" t="s">
        <v>38</v>
      </c>
      <c r="C2166" t="s">
        <v>39</v>
      </c>
      <c r="D2166" t="s">
        <v>32</v>
      </c>
      <c r="E2166" s="1">
        <v>45420</v>
      </c>
      <c r="F2166" t="s">
        <v>4383</v>
      </c>
      <c r="G2166" s="1">
        <v>45426</v>
      </c>
      <c r="H2166" t="s">
        <v>25</v>
      </c>
      <c r="I2166" t="s">
        <v>54</v>
      </c>
      <c r="J2166" t="s">
        <v>59</v>
      </c>
      <c r="K2166">
        <v>5</v>
      </c>
      <c r="L2166" s="3">
        <f>Working_Data[[#This Row],[price2]]/Working_Data[[#This Row],[quantity]]</f>
        <v>254.60599999999999</v>
      </c>
      <c r="M2166" s="3">
        <v>1273.03</v>
      </c>
      <c r="N2166" t="s">
        <v>35</v>
      </c>
      <c r="O2166">
        <v>17</v>
      </c>
      <c r="P2166" s="1">
        <v>45796</v>
      </c>
      <c r="Q2166">
        <v>309</v>
      </c>
      <c r="R2166" t="s">
        <v>29</v>
      </c>
      <c r="S2166">
        <v>2</v>
      </c>
      <c r="T2166" s="1">
        <v>45784</v>
      </c>
      <c r="U2166" t="s">
        <v>60</v>
      </c>
      <c r="V2166" t="str">
        <f>TEXT(WEEKDAY(Working_Data[[#This Row],[order_date]],1),"DDDD")</f>
        <v>Tuesday</v>
      </c>
      <c r="W2166" t="str">
        <f>TEXT(Working_Data[[#This Row],[order_date]],"mmmm")</f>
        <v>May</v>
      </c>
      <c r="X2166" s="7">
        <f>Working_Data[[#This Row],[last_order_date]]-Working_Data[[#This Row],[signup_date]]</f>
        <v>376</v>
      </c>
      <c r="Y2166" s="7">
        <f>IF(Working_Data[[#This Row],[churned]]="Active",1,0)</f>
        <v>1</v>
      </c>
      <c r="Z2166" s="7">
        <f>YEAR(Working_Data[[#This Row],[order_date]])</f>
        <v>2024</v>
      </c>
    </row>
    <row r="2167" spans="1:26" x14ac:dyDescent="0.25">
      <c r="A2167" t="s">
        <v>4384</v>
      </c>
      <c r="B2167" t="s">
        <v>45</v>
      </c>
      <c r="C2167" t="s">
        <v>22</v>
      </c>
      <c r="D2167" t="s">
        <v>77</v>
      </c>
      <c r="E2167" s="1">
        <v>45432</v>
      </c>
      <c r="F2167" t="s">
        <v>4385</v>
      </c>
      <c r="G2167" s="1">
        <v>45426</v>
      </c>
      <c r="H2167" t="s">
        <v>58</v>
      </c>
      <c r="I2167" t="s">
        <v>26</v>
      </c>
      <c r="J2167" t="s">
        <v>49</v>
      </c>
      <c r="K2167">
        <v>2</v>
      </c>
      <c r="L2167" s="3">
        <f>Working_Data[[#This Row],[price2]]/Working_Data[[#This Row],[quantity]]</f>
        <v>696.09500000000003</v>
      </c>
      <c r="M2167" s="3">
        <v>1392.19</v>
      </c>
      <c r="N2167" t="s">
        <v>35</v>
      </c>
      <c r="O2167">
        <v>31</v>
      </c>
      <c r="P2167" s="1">
        <v>45671</v>
      </c>
      <c r="Q2167">
        <v>192</v>
      </c>
      <c r="R2167" t="s">
        <v>29</v>
      </c>
      <c r="S2167">
        <v>2</v>
      </c>
      <c r="T2167" s="1">
        <v>45620</v>
      </c>
      <c r="U2167" t="s">
        <v>60</v>
      </c>
      <c r="V2167" t="str">
        <f>TEXT(WEEKDAY(Working_Data[[#This Row],[order_date]],1),"DDDD")</f>
        <v>Tuesday</v>
      </c>
      <c r="W2167" t="str">
        <f>TEXT(Working_Data[[#This Row],[order_date]],"mmmm")</f>
        <v>May</v>
      </c>
      <c r="X2167" s="7">
        <f>Working_Data[[#This Row],[last_order_date]]-Working_Data[[#This Row],[signup_date]]</f>
        <v>239</v>
      </c>
      <c r="Y2167" s="7">
        <f>IF(Working_Data[[#This Row],[churned]]="Active",1,0)</f>
        <v>1</v>
      </c>
      <c r="Z2167" s="7">
        <f>YEAR(Working_Data[[#This Row],[order_date]])</f>
        <v>2024</v>
      </c>
    </row>
    <row r="2168" spans="1:26" x14ac:dyDescent="0.25">
      <c r="A2168" t="s">
        <v>4386</v>
      </c>
      <c r="B2168" t="s">
        <v>38</v>
      </c>
      <c r="C2168" t="s">
        <v>82</v>
      </c>
      <c r="D2168" t="s">
        <v>77</v>
      </c>
      <c r="E2168" s="1">
        <v>45459</v>
      </c>
      <c r="F2168" t="s">
        <v>4387</v>
      </c>
      <c r="G2168" s="1">
        <v>45426</v>
      </c>
      <c r="H2168" t="s">
        <v>25</v>
      </c>
      <c r="I2168" t="s">
        <v>48</v>
      </c>
      <c r="J2168" t="s">
        <v>64</v>
      </c>
      <c r="K2168">
        <v>2</v>
      </c>
      <c r="L2168" s="3">
        <f>Working_Data[[#This Row],[price2]]/Working_Data[[#This Row],[quantity]]</f>
        <v>464.58499999999998</v>
      </c>
      <c r="M2168" s="3">
        <v>929.17</v>
      </c>
      <c r="N2168" t="s">
        <v>35</v>
      </c>
      <c r="O2168">
        <v>24</v>
      </c>
      <c r="P2168" s="1">
        <v>45852</v>
      </c>
      <c r="Q2168">
        <v>309</v>
      </c>
      <c r="R2168" t="s">
        <v>29</v>
      </c>
      <c r="S2168">
        <v>3</v>
      </c>
      <c r="T2168" s="1">
        <v>45832</v>
      </c>
      <c r="U2168" t="s">
        <v>36</v>
      </c>
      <c r="V2168" t="str">
        <f>TEXT(WEEKDAY(Working_Data[[#This Row],[order_date]],1),"DDDD")</f>
        <v>Tuesday</v>
      </c>
      <c r="W2168" t="str">
        <f>TEXT(Working_Data[[#This Row],[order_date]],"mmmm")</f>
        <v>May</v>
      </c>
      <c r="X2168" s="7">
        <f>Working_Data[[#This Row],[last_order_date]]-Working_Data[[#This Row],[signup_date]]</f>
        <v>393</v>
      </c>
      <c r="Y2168" s="7">
        <f>IF(Working_Data[[#This Row],[churned]]="Active",1,0)</f>
        <v>1</v>
      </c>
      <c r="Z2168" s="7">
        <f>YEAR(Working_Data[[#This Row],[order_date]])</f>
        <v>2024</v>
      </c>
    </row>
    <row r="2169" spans="1:26" x14ac:dyDescent="0.25">
      <c r="A2169" t="s">
        <v>4388</v>
      </c>
      <c r="B2169" t="s">
        <v>21</v>
      </c>
      <c r="C2169" t="s">
        <v>22</v>
      </c>
      <c r="D2169" t="s">
        <v>77</v>
      </c>
      <c r="E2169" s="1">
        <v>45710</v>
      </c>
      <c r="F2169" t="s">
        <v>4389</v>
      </c>
      <c r="G2169" s="1">
        <v>45426</v>
      </c>
      <c r="H2169" t="s">
        <v>34</v>
      </c>
      <c r="I2169" t="s">
        <v>42</v>
      </c>
      <c r="J2169" t="s">
        <v>64</v>
      </c>
      <c r="K2169">
        <v>4</v>
      </c>
      <c r="L2169" s="3">
        <f>Working_Data[[#This Row],[price2]]/Working_Data[[#This Row],[quantity]]</f>
        <v>204.345</v>
      </c>
      <c r="M2169" s="3">
        <v>817.38</v>
      </c>
      <c r="N2169" t="s">
        <v>50</v>
      </c>
      <c r="O2169">
        <v>26</v>
      </c>
      <c r="P2169" s="1">
        <v>45771</v>
      </c>
      <c r="Q2169">
        <v>132</v>
      </c>
      <c r="R2169" t="s">
        <v>43</v>
      </c>
      <c r="S2169">
        <v>4</v>
      </c>
      <c r="T2169" s="1">
        <v>45843</v>
      </c>
      <c r="U2169" t="s">
        <v>60</v>
      </c>
      <c r="V2169" t="str">
        <f>TEXT(WEEKDAY(Working_Data[[#This Row],[order_date]],1),"DDDD")</f>
        <v>Tuesday</v>
      </c>
      <c r="W2169" t="str">
        <f>TEXT(Working_Data[[#This Row],[order_date]],"mmmm")</f>
        <v>May</v>
      </c>
      <c r="X2169" s="7">
        <f>Working_Data[[#This Row],[last_order_date]]-Working_Data[[#This Row],[signup_date]]</f>
        <v>61</v>
      </c>
      <c r="Y2169" s="7">
        <f>IF(Working_Data[[#This Row],[churned]]="Active",1,0)</f>
        <v>0</v>
      </c>
      <c r="Z2169" s="7">
        <f>YEAR(Working_Data[[#This Row],[order_date]])</f>
        <v>2024</v>
      </c>
    </row>
    <row r="2170" spans="1:26" x14ac:dyDescent="0.25">
      <c r="A2170" t="s">
        <v>4390</v>
      </c>
      <c r="B2170" t="s">
        <v>21</v>
      </c>
      <c r="C2170" t="s">
        <v>22</v>
      </c>
      <c r="D2170" t="s">
        <v>23</v>
      </c>
      <c r="E2170" s="1">
        <v>45602</v>
      </c>
      <c r="F2170" t="s">
        <v>4391</v>
      </c>
      <c r="G2170" s="1">
        <v>45426</v>
      </c>
      <c r="H2170" t="s">
        <v>34</v>
      </c>
      <c r="I2170" t="s">
        <v>63</v>
      </c>
      <c r="J2170" t="s">
        <v>27</v>
      </c>
      <c r="K2170">
        <v>5</v>
      </c>
      <c r="L2170" s="3">
        <f>Working_Data[[#This Row],[price2]]/Working_Data[[#This Row],[quantity]]</f>
        <v>279.15600000000001</v>
      </c>
      <c r="M2170" s="3">
        <v>1395.78</v>
      </c>
      <c r="N2170" t="s">
        <v>50</v>
      </c>
      <c r="O2170">
        <v>23</v>
      </c>
      <c r="P2170" s="1">
        <v>45889</v>
      </c>
      <c r="Q2170">
        <v>101</v>
      </c>
      <c r="R2170" t="s">
        <v>29</v>
      </c>
      <c r="S2170">
        <v>1</v>
      </c>
      <c r="T2170" s="1">
        <v>45997</v>
      </c>
      <c r="U2170" t="s">
        <v>30</v>
      </c>
      <c r="V2170" t="str">
        <f>TEXT(WEEKDAY(Working_Data[[#This Row],[order_date]],1),"DDDD")</f>
        <v>Tuesday</v>
      </c>
      <c r="W2170" t="str">
        <f>TEXT(Working_Data[[#This Row],[order_date]],"mmmm")</f>
        <v>May</v>
      </c>
      <c r="X2170" s="7">
        <f>Working_Data[[#This Row],[last_order_date]]-Working_Data[[#This Row],[signup_date]]</f>
        <v>287</v>
      </c>
      <c r="Y2170" s="7">
        <f>IF(Working_Data[[#This Row],[churned]]="Active",1,0)</f>
        <v>1</v>
      </c>
      <c r="Z2170" s="7">
        <f>YEAR(Working_Data[[#This Row],[order_date]])</f>
        <v>2024</v>
      </c>
    </row>
    <row r="2171" spans="1:26" x14ac:dyDescent="0.25">
      <c r="A2171" t="s">
        <v>4392</v>
      </c>
      <c r="B2171" t="s">
        <v>45</v>
      </c>
      <c r="C2171" t="s">
        <v>82</v>
      </c>
      <c r="D2171" t="s">
        <v>77</v>
      </c>
      <c r="E2171" s="1">
        <v>45537</v>
      </c>
      <c r="F2171" t="s">
        <v>4393</v>
      </c>
      <c r="G2171" s="1">
        <v>45426</v>
      </c>
      <c r="H2171" t="s">
        <v>47</v>
      </c>
      <c r="I2171" t="s">
        <v>26</v>
      </c>
      <c r="J2171" t="s">
        <v>27</v>
      </c>
      <c r="K2171">
        <v>5</v>
      </c>
      <c r="L2171" s="3">
        <f>Working_Data[[#This Row],[price2]]/Working_Data[[#This Row],[quantity]]</f>
        <v>235.09800000000001</v>
      </c>
      <c r="M2171" s="3">
        <v>1175.49</v>
      </c>
      <c r="N2171" t="s">
        <v>50</v>
      </c>
      <c r="O2171">
        <v>7</v>
      </c>
      <c r="P2171" s="1">
        <v>45583</v>
      </c>
      <c r="Q2171">
        <v>71</v>
      </c>
      <c r="R2171" t="s">
        <v>29</v>
      </c>
      <c r="S2171">
        <v>5</v>
      </c>
      <c r="T2171" s="1">
        <v>45553</v>
      </c>
      <c r="U2171" t="s">
        <v>30</v>
      </c>
      <c r="V2171" t="str">
        <f>TEXT(WEEKDAY(Working_Data[[#This Row],[order_date]],1),"DDDD")</f>
        <v>Tuesday</v>
      </c>
      <c r="W2171" t="str">
        <f>TEXT(Working_Data[[#This Row],[order_date]],"mmmm")</f>
        <v>May</v>
      </c>
      <c r="X2171" s="7">
        <f>Working_Data[[#This Row],[last_order_date]]-Working_Data[[#This Row],[signup_date]]</f>
        <v>46</v>
      </c>
      <c r="Y2171" s="7">
        <f>IF(Working_Data[[#This Row],[churned]]="Active",1,0)</f>
        <v>1</v>
      </c>
      <c r="Z2171" s="7">
        <f>YEAR(Working_Data[[#This Row],[order_date]])</f>
        <v>2024</v>
      </c>
    </row>
    <row r="2172" spans="1:26" x14ac:dyDescent="0.25">
      <c r="A2172" t="s">
        <v>4394</v>
      </c>
      <c r="B2172" t="s">
        <v>38</v>
      </c>
      <c r="C2172" t="s">
        <v>39</v>
      </c>
      <c r="D2172" t="s">
        <v>77</v>
      </c>
      <c r="E2172" s="1">
        <v>45733</v>
      </c>
      <c r="F2172" t="s">
        <v>4395</v>
      </c>
      <c r="G2172" s="1">
        <v>45426</v>
      </c>
      <c r="H2172" t="s">
        <v>58</v>
      </c>
      <c r="I2172" t="s">
        <v>42</v>
      </c>
      <c r="J2172" t="s">
        <v>67</v>
      </c>
      <c r="K2172">
        <v>5</v>
      </c>
      <c r="L2172" s="3">
        <f>Working_Data[[#This Row],[price2]]/Working_Data[[#This Row],[quantity]]</f>
        <v>229.952</v>
      </c>
      <c r="M2172" s="3">
        <v>1149.76</v>
      </c>
      <c r="N2172" t="s">
        <v>35</v>
      </c>
      <c r="O2172">
        <v>40</v>
      </c>
      <c r="P2172" s="1">
        <v>45559</v>
      </c>
      <c r="Q2172">
        <v>25</v>
      </c>
      <c r="R2172" t="s">
        <v>29</v>
      </c>
      <c r="S2172">
        <v>1</v>
      </c>
      <c r="T2172" s="1">
        <v>45708</v>
      </c>
      <c r="U2172" t="s">
        <v>60</v>
      </c>
      <c r="V2172" t="str">
        <f>TEXT(WEEKDAY(Working_Data[[#This Row],[order_date]],1),"DDDD")</f>
        <v>Tuesday</v>
      </c>
      <c r="W2172" t="str">
        <f>TEXT(Working_Data[[#This Row],[order_date]],"mmmm")</f>
        <v>May</v>
      </c>
      <c r="X2172" s="7">
        <f>Working_Data[[#This Row],[last_order_date]]-Working_Data[[#This Row],[signup_date]]</f>
        <v>-174</v>
      </c>
      <c r="Y2172" s="7">
        <f>IF(Working_Data[[#This Row],[churned]]="Active",1,0)</f>
        <v>1</v>
      </c>
      <c r="Z2172" s="7">
        <f>YEAR(Working_Data[[#This Row],[order_date]])</f>
        <v>2024</v>
      </c>
    </row>
    <row r="2173" spans="1:26" x14ac:dyDescent="0.25">
      <c r="A2173" t="s">
        <v>4396</v>
      </c>
      <c r="B2173" t="s">
        <v>21</v>
      </c>
      <c r="C2173" t="s">
        <v>22</v>
      </c>
      <c r="D2173" t="s">
        <v>32</v>
      </c>
      <c r="E2173" s="1">
        <v>45765</v>
      </c>
      <c r="F2173" t="s">
        <v>4397</v>
      </c>
      <c r="G2173" s="1">
        <v>45427</v>
      </c>
      <c r="H2173" t="s">
        <v>34</v>
      </c>
      <c r="I2173" t="s">
        <v>48</v>
      </c>
      <c r="J2173" t="s">
        <v>64</v>
      </c>
      <c r="K2173">
        <v>4</v>
      </c>
      <c r="L2173" s="3">
        <f>Working_Data[[#This Row],[price2]]/Working_Data[[#This Row],[quantity]]</f>
        <v>126.38</v>
      </c>
      <c r="M2173" s="3">
        <v>505.52</v>
      </c>
      <c r="N2173" t="s">
        <v>50</v>
      </c>
      <c r="O2173">
        <v>21</v>
      </c>
      <c r="P2173" s="1">
        <v>45590</v>
      </c>
      <c r="Q2173">
        <v>276</v>
      </c>
      <c r="R2173" t="s">
        <v>43</v>
      </c>
      <c r="S2173">
        <v>5</v>
      </c>
      <c r="T2173" s="1">
        <v>45932</v>
      </c>
      <c r="U2173" t="s">
        <v>36</v>
      </c>
      <c r="V2173" t="str">
        <f>TEXT(WEEKDAY(Working_Data[[#This Row],[order_date]],1),"DDDD")</f>
        <v>Wednesday</v>
      </c>
      <c r="W2173" t="str">
        <f>TEXT(Working_Data[[#This Row],[order_date]],"mmmm")</f>
        <v>May</v>
      </c>
      <c r="X2173" s="7">
        <f>Working_Data[[#This Row],[last_order_date]]-Working_Data[[#This Row],[signup_date]]</f>
        <v>-175</v>
      </c>
      <c r="Y2173" s="7">
        <f>IF(Working_Data[[#This Row],[churned]]="Active",1,0)</f>
        <v>0</v>
      </c>
      <c r="Z2173" s="7">
        <f>YEAR(Working_Data[[#This Row],[order_date]])</f>
        <v>2024</v>
      </c>
    </row>
    <row r="2174" spans="1:26" x14ac:dyDescent="0.25">
      <c r="A2174" t="s">
        <v>4398</v>
      </c>
      <c r="B2174" t="s">
        <v>38</v>
      </c>
      <c r="C2174" t="s">
        <v>22</v>
      </c>
      <c r="D2174" t="s">
        <v>52</v>
      </c>
      <c r="E2174" s="1">
        <v>45331</v>
      </c>
      <c r="F2174" t="s">
        <v>4399</v>
      </c>
      <c r="G2174" s="1">
        <v>45427</v>
      </c>
      <c r="H2174" t="s">
        <v>34</v>
      </c>
      <c r="I2174" t="s">
        <v>42</v>
      </c>
      <c r="J2174" t="s">
        <v>27</v>
      </c>
      <c r="K2174">
        <v>4</v>
      </c>
      <c r="L2174" s="3">
        <f>Working_Data[[#This Row],[price2]]/Working_Data[[#This Row],[quantity]]</f>
        <v>254.19749999999999</v>
      </c>
      <c r="M2174" s="3">
        <v>1016.79</v>
      </c>
      <c r="N2174" t="s">
        <v>35</v>
      </c>
      <c r="O2174">
        <v>1</v>
      </c>
      <c r="P2174" s="1">
        <v>45582</v>
      </c>
      <c r="Q2174">
        <v>310</v>
      </c>
      <c r="R2174" t="s">
        <v>43</v>
      </c>
      <c r="S2174">
        <v>5</v>
      </c>
      <c r="T2174" s="1">
        <v>45813</v>
      </c>
      <c r="U2174" t="s">
        <v>36</v>
      </c>
      <c r="V2174" t="str">
        <f>TEXT(WEEKDAY(Working_Data[[#This Row],[order_date]],1),"DDDD")</f>
        <v>Wednesday</v>
      </c>
      <c r="W2174" t="str">
        <f>TEXT(Working_Data[[#This Row],[order_date]],"mmmm")</f>
        <v>May</v>
      </c>
      <c r="X2174" s="7">
        <f>Working_Data[[#This Row],[last_order_date]]-Working_Data[[#This Row],[signup_date]]</f>
        <v>251</v>
      </c>
      <c r="Y2174" s="7">
        <f>IF(Working_Data[[#This Row],[churned]]="Active",1,0)</f>
        <v>0</v>
      </c>
      <c r="Z2174" s="7">
        <f>YEAR(Working_Data[[#This Row],[order_date]])</f>
        <v>2024</v>
      </c>
    </row>
    <row r="2175" spans="1:26" x14ac:dyDescent="0.25">
      <c r="A2175" t="s">
        <v>4400</v>
      </c>
      <c r="B2175" t="s">
        <v>38</v>
      </c>
      <c r="C2175" t="s">
        <v>82</v>
      </c>
      <c r="D2175" t="s">
        <v>32</v>
      </c>
      <c r="E2175" s="1">
        <v>45559</v>
      </c>
      <c r="F2175" t="s">
        <v>4401</v>
      </c>
      <c r="G2175" s="1">
        <v>45427</v>
      </c>
      <c r="H2175" t="s">
        <v>41</v>
      </c>
      <c r="I2175" t="s">
        <v>63</v>
      </c>
      <c r="J2175" t="s">
        <v>67</v>
      </c>
      <c r="K2175">
        <v>1</v>
      </c>
      <c r="L2175" s="3">
        <f>Working_Data[[#This Row],[price2]]/Working_Data[[#This Row],[quantity]]</f>
        <v>1044.8900000000001</v>
      </c>
      <c r="M2175" s="3">
        <v>1044.8900000000001</v>
      </c>
      <c r="N2175" t="s">
        <v>35</v>
      </c>
      <c r="O2175">
        <v>40</v>
      </c>
      <c r="P2175" s="1">
        <v>45770</v>
      </c>
      <c r="Q2175">
        <v>217</v>
      </c>
      <c r="R2175" t="s">
        <v>29</v>
      </c>
      <c r="S2175">
        <v>2</v>
      </c>
      <c r="T2175" s="1">
        <v>45589</v>
      </c>
      <c r="U2175" t="s">
        <v>60</v>
      </c>
      <c r="V2175" t="str">
        <f>TEXT(WEEKDAY(Working_Data[[#This Row],[order_date]],1),"DDDD")</f>
        <v>Wednesday</v>
      </c>
      <c r="W2175" t="str">
        <f>TEXT(Working_Data[[#This Row],[order_date]],"mmmm")</f>
        <v>May</v>
      </c>
      <c r="X2175" s="7">
        <f>Working_Data[[#This Row],[last_order_date]]-Working_Data[[#This Row],[signup_date]]</f>
        <v>211</v>
      </c>
      <c r="Y2175" s="7">
        <f>IF(Working_Data[[#This Row],[churned]]="Active",1,0)</f>
        <v>1</v>
      </c>
      <c r="Z2175" s="7">
        <f>YEAR(Working_Data[[#This Row],[order_date]])</f>
        <v>2024</v>
      </c>
    </row>
    <row r="2176" spans="1:26" x14ac:dyDescent="0.25">
      <c r="A2176" t="s">
        <v>4402</v>
      </c>
      <c r="B2176" t="s">
        <v>38</v>
      </c>
      <c r="C2176" t="s">
        <v>39</v>
      </c>
      <c r="D2176" t="s">
        <v>52</v>
      </c>
      <c r="E2176" s="1">
        <v>45749</v>
      </c>
      <c r="F2176" t="s">
        <v>4403</v>
      </c>
      <c r="G2176" s="1">
        <v>45427</v>
      </c>
      <c r="H2176" t="s">
        <v>41</v>
      </c>
      <c r="I2176" t="s">
        <v>26</v>
      </c>
      <c r="J2176" t="s">
        <v>27</v>
      </c>
      <c r="K2176">
        <v>3</v>
      </c>
      <c r="L2176" s="3">
        <f>Working_Data[[#This Row],[price2]]/Working_Data[[#This Row],[quantity]]</f>
        <v>233.02333333333334</v>
      </c>
      <c r="M2176" s="3">
        <v>699.07</v>
      </c>
      <c r="N2176" t="s">
        <v>35</v>
      </c>
      <c r="O2176">
        <v>38</v>
      </c>
      <c r="P2176" s="1">
        <v>45797</v>
      </c>
      <c r="Q2176">
        <v>304</v>
      </c>
      <c r="R2176" t="s">
        <v>43</v>
      </c>
      <c r="S2176">
        <v>4</v>
      </c>
      <c r="T2176" s="1">
        <v>45709</v>
      </c>
      <c r="U2176" t="s">
        <v>36</v>
      </c>
      <c r="V2176" t="str">
        <f>TEXT(WEEKDAY(Working_Data[[#This Row],[order_date]],1),"DDDD")</f>
        <v>Wednesday</v>
      </c>
      <c r="W2176" t="str">
        <f>TEXT(Working_Data[[#This Row],[order_date]],"mmmm")</f>
        <v>May</v>
      </c>
      <c r="X2176" s="7">
        <f>Working_Data[[#This Row],[last_order_date]]-Working_Data[[#This Row],[signup_date]]</f>
        <v>48</v>
      </c>
      <c r="Y2176" s="7">
        <f>IF(Working_Data[[#This Row],[churned]]="Active",1,0)</f>
        <v>0</v>
      </c>
      <c r="Z2176" s="7">
        <f>YEAR(Working_Data[[#This Row],[order_date]])</f>
        <v>2024</v>
      </c>
    </row>
    <row r="2177" spans="1:26" x14ac:dyDescent="0.25">
      <c r="A2177" t="s">
        <v>4404</v>
      </c>
      <c r="B2177" t="s">
        <v>38</v>
      </c>
      <c r="C2177" t="s">
        <v>39</v>
      </c>
      <c r="D2177" t="s">
        <v>56</v>
      </c>
      <c r="E2177" s="1">
        <v>45934</v>
      </c>
      <c r="F2177" t="s">
        <v>4405</v>
      </c>
      <c r="G2177" s="1">
        <v>45427</v>
      </c>
      <c r="H2177" t="s">
        <v>34</v>
      </c>
      <c r="I2177" t="s">
        <v>54</v>
      </c>
      <c r="J2177" t="s">
        <v>59</v>
      </c>
      <c r="K2177">
        <v>4</v>
      </c>
      <c r="L2177" s="3">
        <f>Working_Data[[#This Row],[price2]]/Working_Data[[#This Row],[quantity]]</f>
        <v>309.82249999999999</v>
      </c>
      <c r="M2177" s="3">
        <v>1239.29</v>
      </c>
      <c r="N2177" t="s">
        <v>35</v>
      </c>
      <c r="O2177">
        <v>32</v>
      </c>
      <c r="P2177" s="1">
        <v>45584</v>
      </c>
      <c r="Q2177">
        <v>141</v>
      </c>
      <c r="R2177" t="s">
        <v>29</v>
      </c>
      <c r="S2177">
        <v>1</v>
      </c>
      <c r="T2177" s="1">
        <v>45729</v>
      </c>
      <c r="U2177" t="s">
        <v>60</v>
      </c>
      <c r="V2177" t="str">
        <f>TEXT(WEEKDAY(Working_Data[[#This Row],[order_date]],1),"DDDD")</f>
        <v>Wednesday</v>
      </c>
      <c r="W2177" t="str">
        <f>TEXT(Working_Data[[#This Row],[order_date]],"mmmm")</f>
        <v>May</v>
      </c>
      <c r="X2177" s="7">
        <f>Working_Data[[#This Row],[last_order_date]]-Working_Data[[#This Row],[signup_date]]</f>
        <v>-350</v>
      </c>
      <c r="Y2177" s="7">
        <f>IF(Working_Data[[#This Row],[churned]]="Active",1,0)</f>
        <v>1</v>
      </c>
      <c r="Z2177" s="7">
        <f>YEAR(Working_Data[[#This Row],[order_date]])</f>
        <v>2024</v>
      </c>
    </row>
    <row r="2178" spans="1:26" x14ac:dyDescent="0.25">
      <c r="A2178" t="s">
        <v>4406</v>
      </c>
      <c r="B2178" t="s">
        <v>45</v>
      </c>
      <c r="C2178" t="s">
        <v>82</v>
      </c>
      <c r="D2178" t="s">
        <v>32</v>
      </c>
      <c r="E2178" s="1">
        <v>45160</v>
      </c>
      <c r="F2178" t="s">
        <v>4407</v>
      </c>
      <c r="G2178" s="1">
        <v>45427</v>
      </c>
      <c r="H2178" t="s">
        <v>25</v>
      </c>
      <c r="I2178" t="s">
        <v>26</v>
      </c>
      <c r="J2178" t="s">
        <v>49</v>
      </c>
      <c r="K2178">
        <v>2</v>
      </c>
      <c r="L2178" s="3">
        <f>Working_Data[[#This Row],[price2]]/Working_Data[[#This Row],[quantity]]</f>
        <v>272.57</v>
      </c>
      <c r="M2178" s="3">
        <v>545.14</v>
      </c>
      <c r="N2178" t="s">
        <v>28</v>
      </c>
      <c r="O2178">
        <v>10</v>
      </c>
      <c r="P2178" s="1">
        <v>45642</v>
      </c>
      <c r="Q2178">
        <v>35</v>
      </c>
      <c r="R2178" t="s">
        <v>29</v>
      </c>
      <c r="S2178">
        <v>5</v>
      </c>
      <c r="T2178" s="1">
        <v>45733</v>
      </c>
      <c r="U2178" t="s">
        <v>30</v>
      </c>
      <c r="V2178" t="str">
        <f>TEXT(WEEKDAY(Working_Data[[#This Row],[order_date]],1),"DDDD")</f>
        <v>Wednesday</v>
      </c>
      <c r="W2178" t="str">
        <f>TEXT(Working_Data[[#This Row],[order_date]],"mmmm")</f>
        <v>May</v>
      </c>
      <c r="X2178" s="7">
        <f>Working_Data[[#This Row],[last_order_date]]-Working_Data[[#This Row],[signup_date]]</f>
        <v>482</v>
      </c>
      <c r="Y2178" s="7">
        <f>IF(Working_Data[[#This Row],[churned]]="Active",1,0)</f>
        <v>1</v>
      </c>
      <c r="Z2178" s="7">
        <f>YEAR(Working_Data[[#This Row],[order_date]])</f>
        <v>2024</v>
      </c>
    </row>
    <row r="2179" spans="1:26" x14ac:dyDescent="0.25">
      <c r="A2179" t="s">
        <v>4408</v>
      </c>
      <c r="B2179" t="s">
        <v>21</v>
      </c>
      <c r="C2179" t="s">
        <v>22</v>
      </c>
      <c r="D2179" t="s">
        <v>32</v>
      </c>
      <c r="E2179" s="1">
        <v>45858</v>
      </c>
      <c r="F2179" t="s">
        <v>4409</v>
      </c>
      <c r="G2179" s="1">
        <v>45427</v>
      </c>
      <c r="H2179" t="s">
        <v>47</v>
      </c>
      <c r="I2179" t="s">
        <v>26</v>
      </c>
      <c r="J2179" t="s">
        <v>64</v>
      </c>
      <c r="K2179">
        <v>1</v>
      </c>
      <c r="L2179" s="3">
        <f>Working_Data[[#This Row],[price2]]/Working_Data[[#This Row],[quantity]]</f>
        <v>1029.8900000000001</v>
      </c>
      <c r="M2179" s="3">
        <v>1029.8900000000001</v>
      </c>
      <c r="N2179" t="s">
        <v>35</v>
      </c>
      <c r="O2179">
        <v>12</v>
      </c>
      <c r="P2179" s="1">
        <v>45734</v>
      </c>
      <c r="Q2179">
        <v>115</v>
      </c>
      <c r="R2179" t="s">
        <v>29</v>
      </c>
      <c r="S2179">
        <v>2</v>
      </c>
      <c r="T2179" s="1">
        <v>45718</v>
      </c>
      <c r="U2179" t="s">
        <v>60</v>
      </c>
      <c r="V2179" t="str">
        <f>TEXT(WEEKDAY(Working_Data[[#This Row],[order_date]],1),"DDDD")</f>
        <v>Wednesday</v>
      </c>
      <c r="W2179" t="str">
        <f>TEXT(Working_Data[[#This Row],[order_date]],"mmmm")</f>
        <v>May</v>
      </c>
      <c r="X2179" s="7">
        <f>Working_Data[[#This Row],[last_order_date]]-Working_Data[[#This Row],[signup_date]]</f>
        <v>-124</v>
      </c>
      <c r="Y2179" s="7">
        <f>IF(Working_Data[[#This Row],[churned]]="Active",1,0)</f>
        <v>1</v>
      </c>
      <c r="Z2179" s="7">
        <f>YEAR(Working_Data[[#This Row],[order_date]])</f>
        <v>2024</v>
      </c>
    </row>
    <row r="2180" spans="1:26" x14ac:dyDescent="0.25">
      <c r="A2180" t="s">
        <v>4410</v>
      </c>
      <c r="B2180" t="s">
        <v>21</v>
      </c>
      <c r="C2180" t="s">
        <v>39</v>
      </c>
      <c r="D2180" t="s">
        <v>56</v>
      </c>
      <c r="E2180" s="1">
        <v>45247</v>
      </c>
      <c r="F2180" t="s">
        <v>4411</v>
      </c>
      <c r="G2180" s="1">
        <v>45428</v>
      </c>
      <c r="H2180" t="s">
        <v>41</v>
      </c>
      <c r="I2180" t="s">
        <v>26</v>
      </c>
      <c r="J2180" t="s">
        <v>64</v>
      </c>
      <c r="K2180">
        <v>2</v>
      </c>
      <c r="L2180" s="3">
        <f>Working_Data[[#This Row],[price2]]/Working_Data[[#This Row],[quantity]]</f>
        <v>731.87</v>
      </c>
      <c r="M2180" s="3">
        <v>1463.74</v>
      </c>
      <c r="N2180" t="s">
        <v>28</v>
      </c>
      <c r="O2180">
        <v>9</v>
      </c>
      <c r="P2180" s="1">
        <v>45815</v>
      </c>
      <c r="Q2180">
        <v>281</v>
      </c>
      <c r="R2180" t="s">
        <v>29</v>
      </c>
      <c r="S2180">
        <v>2</v>
      </c>
      <c r="T2180" s="1">
        <v>45715</v>
      </c>
      <c r="U2180" t="s">
        <v>30</v>
      </c>
      <c r="V2180" t="str">
        <f>TEXT(WEEKDAY(Working_Data[[#This Row],[order_date]],1),"DDDD")</f>
        <v>Thursday</v>
      </c>
      <c r="W2180" t="str">
        <f>TEXT(Working_Data[[#This Row],[order_date]],"mmmm")</f>
        <v>May</v>
      </c>
      <c r="X2180" s="7">
        <f>Working_Data[[#This Row],[last_order_date]]-Working_Data[[#This Row],[signup_date]]</f>
        <v>568</v>
      </c>
      <c r="Y2180" s="7">
        <f>IF(Working_Data[[#This Row],[churned]]="Active",1,0)</f>
        <v>1</v>
      </c>
      <c r="Z2180" s="7">
        <f>YEAR(Working_Data[[#This Row],[order_date]])</f>
        <v>2024</v>
      </c>
    </row>
    <row r="2181" spans="1:26" x14ac:dyDescent="0.25">
      <c r="A2181" t="s">
        <v>4412</v>
      </c>
      <c r="B2181" t="s">
        <v>45</v>
      </c>
      <c r="C2181" t="s">
        <v>82</v>
      </c>
      <c r="D2181" t="s">
        <v>56</v>
      </c>
      <c r="E2181" s="1">
        <v>45436</v>
      </c>
      <c r="F2181" t="s">
        <v>4413</v>
      </c>
      <c r="G2181" s="1">
        <v>45428</v>
      </c>
      <c r="H2181" t="s">
        <v>25</v>
      </c>
      <c r="I2181" t="s">
        <v>48</v>
      </c>
      <c r="J2181" t="s">
        <v>64</v>
      </c>
      <c r="K2181">
        <v>3</v>
      </c>
      <c r="L2181" s="3">
        <f>Working_Data[[#This Row],[price2]]/Working_Data[[#This Row],[quantity]]</f>
        <v>56.25333333333333</v>
      </c>
      <c r="M2181" s="3">
        <v>168.76</v>
      </c>
      <c r="N2181" t="s">
        <v>28</v>
      </c>
      <c r="O2181">
        <v>30</v>
      </c>
      <c r="P2181" s="1">
        <v>45740</v>
      </c>
      <c r="Q2181">
        <v>258</v>
      </c>
      <c r="R2181" t="s">
        <v>29</v>
      </c>
      <c r="S2181">
        <v>4</v>
      </c>
      <c r="T2181" s="1">
        <v>45678</v>
      </c>
      <c r="U2181" t="s">
        <v>60</v>
      </c>
      <c r="V2181" t="str">
        <f>TEXT(WEEKDAY(Working_Data[[#This Row],[order_date]],1),"DDDD")</f>
        <v>Thursday</v>
      </c>
      <c r="W2181" t="str">
        <f>TEXT(Working_Data[[#This Row],[order_date]],"mmmm")</f>
        <v>May</v>
      </c>
      <c r="X2181" s="7">
        <f>Working_Data[[#This Row],[last_order_date]]-Working_Data[[#This Row],[signup_date]]</f>
        <v>304</v>
      </c>
      <c r="Y2181" s="7">
        <f>IF(Working_Data[[#This Row],[churned]]="Active",1,0)</f>
        <v>1</v>
      </c>
      <c r="Z2181" s="7">
        <f>YEAR(Working_Data[[#This Row],[order_date]])</f>
        <v>2024</v>
      </c>
    </row>
    <row r="2182" spans="1:26" x14ac:dyDescent="0.25">
      <c r="A2182" t="s">
        <v>4414</v>
      </c>
      <c r="B2182" t="s">
        <v>38</v>
      </c>
      <c r="C2182" t="s">
        <v>82</v>
      </c>
      <c r="D2182" t="s">
        <v>56</v>
      </c>
      <c r="E2182" s="1">
        <v>45195</v>
      </c>
      <c r="F2182" t="s">
        <v>4415</v>
      </c>
      <c r="G2182" s="1">
        <v>45428</v>
      </c>
      <c r="H2182" t="s">
        <v>34</v>
      </c>
      <c r="I2182" t="s">
        <v>42</v>
      </c>
      <c r="J2182" t="s">
        <v>67</v>
      </c>
      <c r="K2182">
        <v>3</v>
      </c>
      <c r="L2182" s="3">
        <f>Working_Data[[#This Row],[price2]]/Working_Data[[#This Row],[quantity]]</f>
        <v>218.33333333333334</v>
      </c>
      <c r="M2182" s="3">
        <v>655</v>
      </c>
      <c r="N2182" t="s">
        <v>35</v>
      </c>
      <c r="O2182">
        <v>25</v>
      </c>
      <c r="P2182" s="1">
        <v>45734</v>
      </c>
      <c r="Q2182">
        <v>19</v>
      </c>
      <c r="R2182" t="s">
        <v>29</v>
      </c>
      <c r="S2182">
        <v>2</v>
      </c>
      <c r="T2182" s="1">
        <v>45665</v>
      </c>
      <c r="U2182" t="s">
        <v>60</v>
      </c>
      <c r="V2182" t="str">
        <f>TEXT(WEEKDAY(Working_Data[[#This Row],[order_date]],1),"DDDD")</f>
        <v>Thursday</v>
      </c>
      <c r="W2182" t="str">
        <f>TEXT(Working_Data[[#This Row],[order_date]],"mmmm")</f>
        <v>May</v>
      </c>
      <c r="X2182" s="7">
        <f>Working_Data[[#This Row],[last_order_date]]-Working_Data[[#This Row],[signup_date]]</f>
        <v>539</v>
      </c>
      <c r="Y2182" s="7">
        <f>IF(Working_Data[[#This Row],[churned]]="Active",1,0)</f>
        <v>1</v>
      </c>
      <c r="Z2182" s="7">
        <f>YEAR(Working_Data[[#This Row],[order_date]])</f>
        <v>2024</v>
      </c>
    </row>
    <row r="2183" spans="1:26" x14ac:dyDescent="0.25">
      <c r="A2183" t="s">
        <v>4416</v>
      </c>
      <c r="B2183" t="s">
        <v>21</v>
      </c>
      <c r="C2183" t="s">
        <v>82</v>
      </c>
      <c r="D2183" t="s">
        <v>56</v>
      </c>
      <c r="E2183" s="1">
        <v>45864</v>
      </c>
      <c r="F2183" t="s">
        <v>4417</v>
      </c>
      <c r="G2183" s="1">
        <v>45428</v>
      </c>
      <c r="H2183" t="s">
        <v>41</v>
      </c>
      <c r="I2183" t="s">
        <v>54</v>
      </c>
      <c r="J2183" t="s">
        <v>67</v>
      </c>
      <c r="K2183">
        <v>3</v>
      </c>
      <c r="L2183" s="3">
        <f>Working_Data[[#This Row],[price2]]/Working_Data[[#This Row],[quantity]]</f>
        <v>346.86666666666662</v>
      </c>
      <c r="M2183" s="3">
        <v>1040.5999999999999</v>
      </c>
      <c r="N2183" t="s">
        <v>35</v>
      </c>
      <c r="O2183">
        <v>39</v>
      </c>
      <c r="P2183" s="1">
        <v>45608</v>
      </c>
      <c r="Q2183">
        <v>484</v>
      </c>
      <c r="R2183" t="s">
        <v>43</v>
      </c>
      <c r="S2183">
        <v>3</v>
      </c>
      <c r="T2183" s="1">
        <v>45554</v>
      </c>
      <c r="U2183" t="s">
        <v>36</v>
      </c>
      <c r="V2183" t="str">
        <f>TEXT(WEEKDAY(Working_Data[[#This Row],[order_date]],1),"DDDD")</f>
        <v>Thursday</v>
      </c>
      <c r="W2183" t="str">
        <f>TEXT(Working_Data[[#This Row],[order_date]],"mmmm")</f>
        <v>May</v>
      </c>
      <c r="X2183" s="7">
        <f>Working_Data[[#This Row],[last_order_date]]-Working_Data[[#This Row],[signup_date]]</f>
        <v>-256</v>
      </c>
      <c r="Y2183" s="7">
        <f>IF(Working_Data[[#This Row],[churned]]="Active",1,0)</f>
        <v>0</v>
      </c>
      <c r="Z2183" s="7">
        <f>YEAR(Working_Data[[#This Row],[order_date]])</f>
        <v>2024</v>
      </c>
    </row>
    <row r="2184" spans="1:26" x14ac:dyDescent="0.25">
      <c r="A2184" t="s">
        <v>4418</v>
      </c>
      <c r="B2184" t="s">
        <v>38</v>
      </c>
      <c r="C2184" t="s">
        <v>39</v>
      </c>
      <c r="D2184" t="s">
        <v>56</v>
      </c>
      <c r="E2184" s="1">
        <v>45431</v>
      </c>
      <c r="F2184" t="s">
        <v>4419</v>
      </c>
      <c r="G2184" s="1">
        <v>45428</v>
      </c>
      <c r="H2184" t="s">
        <v>47</v>
      </c>
      <c r="I2184" t="s">
        <v>26</v>
      </c>
      <c r="J2184" t="s">
        <v>59</v>
      </c>
      <c r="K2184">
        <v>1</v>
      </c>
      <c r="L2184" s="3">
        <f>Working_Data[[#This Row],[price2]]/Working_Data[[#This Row],[quantity]]</f>
        <v>1287.1400000000001</v>
      </c>
      <c r="M2184" s="3">
        <v>1287.1400000000001</v>
      </c>
      <c r="N2184" t="s">
        <v>50</v>
      </c>
      <c r="O2184">
        <v>17</v>
      </c>
      <c r="P2184" s="1">
        <v>45748</v>
      </c>
      <c r="Q2184">
        <v>325</v>
      </c>
      <c r="R2184" t="s">
        <v>29</v>
      </c>
      <c r="S2184">
        <v>4</v>
      </c>
      <c r="T2184" s="1">
        <v>45771</v>
      </c>
      <c r="U2184" t="s">
        <v>60</v>
      </c>
      <c r="V2184" t="str">
        <f>TEXT(WEEKDAY(Working_Data[[#This Row],[order_date]],1),"DDDD")</f>
        <v>Thursday</v>
      </c>
      <c r="W2184" t="str">
        <f>TEXT(Working_Data[[#This Row],[order_date]],"mmmm")</f>
        <v>May</v>
      </c>
      <c r="X2184" s="7">
        <f>Working_Data[[#This Row],[last_order_date]]-Working_Data[[#This Row],[signup_date]]</f>
        <v>317</v>
      </c>
      <c r="Y2184" s="7">
        <f>IF(Working_Data[[#This Row],[churned]]="Active",1,0)</f>
        <v>1</v>
      </c>
      <c r="Z2184" s="7">
        <f>YEAR(Working_Data[[#This Row],[order_date]])</f>
        <v>2024</v>
      </c>
    </row>
    <row r="2185" spans="1:26" x14ac:dyDescent="0.25">
      <c r="A2185" t="s">
        <v>4420</v>
      </c>
      <c r="B2185" t="s">
        <v>45</v>
      </c>
      <c r="C2185" t="s">
        <v>22</v>
      </c>
      <c r="D2185" t="s">
        <v>32</v>
      </c>
      <c r="E2185" s="1">
        <v>45785</v>
      </c>
      <c r="F2185" t="s">
        <v>4421</v>
      </c>
      <c r="G2185" s="1">
        <v>45428</v>
      </c>
      <c r="H2185" t="s">
        <v>47</v>
      </c>
      <c r="I2185" t="s">
        <v>42</v>
      </c>
      <c r="J2185" t="s">
        <v>49</v>
      </c>
      <c r="K2185">
        <v>2</v>
      </c>
      <c r="L2185" s="3">
        <f>Working_Data[[#This Row],[price2]]/Working_Data[[#This Row],[quantity]]</f>
        <v>269.815</v>
      </c>
      <c r="M2185" s="3">
        <v>539.63</v>
      </c>
      <c r="N2185" t="s">
        <v>28</v>
      </c>
      <c r="O2185">
        <v>5</v>
      </c>
      <c r="P2185" s="1">
        <v>45855</v>
      </c>
      <c r="Q2185">
        <v>114</v>
      </c>
      <c r="R2185" t="s">
        <v>43</v>
      </c>
      <c r="S2185">
        <v>4</v>
      </c>
      <c r="T2185" s="1">
        <v>45723</v>
      </c>
      <c r="U2185" t="s">
        <v>60</v>
      </c>
      <c r="V2185" t="str">
        <f>TEXT(WEEKDAY(Working_Data[[#This Row],[order_date]],1),"DDDD")</f>
        <v>Thursday</v>
      </c>
      <c r="W2185" t="str">
        <f>TEXT(Working_Data[[#This Row],[order_date]],"mmmm")</f>
        <v>May</v>
      </c>
      <c r="X2185" s="7">
        <f>Working_Data[[#This Row],[last_order_date]]-Working_Data[[#This Row],[signup_date]]</f>
        <v>70</v>
      </c>
      <c r="Y2185" s="7">
        <f>IF(Working_Data[[#This Row],[churned]]="Active",1,0)</f>
        <v>0</v>
      </c>
      <c r="Z2185" s="7">
        <f>YEAR(Working_Data[[#This Row],[order_date]])</f>
        <v>2024</v>
      </c>
    </row>
    <row r="2186" spans="1:26" x14ac:dyDescent="0.25">
      <c r="A2186" t="s">
        <v>4422</v>
      </c>
      <c r="B2186" t="s">
        <v>38</v>
      </c>
      <c r="C2186" t="s">
        <v>22</v>
      </c>
      <c r="D2186" t="s">
        <v>77</v>
      </c>
      <c r="E2186" s="1">
        <v>45760</v>
      </c>
      <c r="F2186" t="s">
        <v>4423</v>
      </c>
      <c r="G2186" s="1">
        <v>45428</v>
      </c>
      <c r="H2186" t="s">
        <v>34</v>
      </c>
      <c r="I2186" t="s">
        <v>26</v>
      </c>
      <c r="J2186" t="s">
        <v>64</v>
      </c>
      <c r="K2186">
        <v>4</v>
      </c>
      <c r="L2186" s="3">
        <f>Working_Data[[#This Row],[price2]]/Working_Data[[#This Row],[quantity]]</f>
        <v>234.47</v>
      </c>
      <c r="M2186" s="3">
        <v>937.88</v>
      </c>
      <c r="N2186" t="s">
        <v>35</v>
      </c>
      <c r="O2186">
        <v>41</v>
      </c>
      <c r="P2186" s="1">
        <v>45807</v>
      </c>
      <c r="Q2186">
        <v>197</v>
      </c>
      <c r="R2186" t="s">
        <v>29</v>
      </c>
      <c r="S2186">
        <v>1</v>
      </c>
      <c r="T2186" s="1">
        <v>45682</v>
      </c>
      <c r="U2186" t="s">
        <v>36</v>
      </c>
      <c r="V2186" t="str">
        <f>TEXT(WEEKDAY(Working_Data[[#This Row],[order_date]],1),"DDDD")</f>
        <v>Thursday</v>
      </c>
      <c r="W2186" t="str">
        <f>TEXT(Working_Data[[#This Row],[order_date]],"mmmm")</f>
        <v>May</v>
      </c>
      <c r="X2186" s="7">
        <f>Working_Data[[#This Row],[last_order_date]]-Working_Data[[#This Row],[signup_date]]</f>
        <v>47</v>
      </c>
      <c r="Y2186" s="7">
        <f>IF(Working_Data[[#This Row],[churned]]="Active",1,0)</f>
        <v>1</v>
      </c>
      <c r="Z2186" s="7">
        <f>YEAR(Working_Data[[#This Row],[order_date]])</f>
        <v>2024</v>
      </c>
    </row>
    <row r="2187" spans="1:26" x14ac:dyDescent="0.25">
      <c r="A2187" t="s">
        <v>4424</v>
      </c>
      <c r="B2187" t="s">
        <v>45</v>
      </c>
      <c r="C2187" t="s">
        <v>39</v>
      </c>
      <c r="D2187" t="s">
        <v>23</v>
      </c>
      <c r="E2187" s="1">
        <v>44996</v>
      </c>
      <c r="F2187" t="s">
        <v>4425</v>
      </c>
      <c r="G2187" s="1">
        <v>45428</v>
      </c>
      <c r="H2187" t="s">
        <v>41</v>
      </c>
      <c r="I2187" t="s">
        <v>26</v>
      </c>
      <c r="J2187" t="s">
        <v>49</v>
      </c>
      <c r="K2187">
        <v>4</v>
      </c>
      <c r="L2187" s="3">
        <f>Working_Data[[#This Row],[price2]]/Working_Data[[#This Row],[quantity]]</f>
        <v>51.567500000000003</v>
      </c>
      <c r="M2187" s="3">
        <v>206.27</v>
      </c>
      <c r="N2187" t="s">
        <v>50</v>
      </c>
      <c r="O2187">
        <v>15</v>
      </c>
      <c r="P2187" s="1">
        <v>45853</v>
      </c>
      <c r="Q2187">
        <v>454</v>
      </c>
      <c r="R2187" t="s">
        <v>29</v>
      </c>
      <c r="S2187">
        <v>3</v>
      </c>
      <c r="T2187" s="1">
        <v>45593</v>
      </c>
      <c r="U2187" t="s">
        <v>36</v>
      </c>
      <c r="V2187" t="str">
        <f>TEXT(WEEKDAY(Working_Data[[#This Row],[order_date]],1),"DDDD")</f>
        <v>Thursday</v>
      </c>
      <c r="W2187" t="str">
        <f>TEXT(Working_Data[[#This Row],[order_date]],"mmmm")</f>
        <v>May</v>
      </c>
      <c r="X2187" s="7">
        <f>Working_Data[[#This Row],[last_order_date]]-Working_Data[[#This Row],[signup_date]]</f>
        <v>857</v>
      </c>
      <c r="Y2187" s="7">
        <f>IF(Working_Data[[#This Row],[churned]]="Active",1,0)</f>
        <v>1</v>
      </c>
      <c r="Z2187" s="7">
        <f>YEAR(Working_Data[[#This Row],[order_date]])</f>
        <v>2024</v>
      </c>
    </row>
    <row r="2188" spans="1:26" x14ac:dyDescent="0.25">
      <c r="A2188" t="s">
        <v>4426</v>
      </c>
      <c r="B2188" t="s">
        <v>45</v>
      </c>
      <c r="C2188" t="s">
        <v>82</v>
      </c>
      <c r="D2188" t="s">
        <v>56</v>
      </c>
      <c r="E2188" s="1">
        <v>45184</v>
      </c>
      <c r="F2188" t="s">
        <v>4427</v>
      </c>
      <c r="G2188" s="1">
        <v>45428</v>
      </c>
      <c r="H2188" t="s">
        <v>47</v>
      </c>
      <c r="I2188" t="s">
        <v>54</v>
      </c>
      <c r="J2188" t="s">
        <v>67</v>
      </c>
      <c r="K2188">
        <v>1</v>
      </c>
      <c r="L2188" s="3">
        <f>Working_Data[[#This Row],[price2]]/Working_Data[[#This Row],[quantity]]</f>
        <v>654.29999999999995</v>
      </c>
      <c r="M2188" s="3">
        <v>654.29999999999995</v>
      </c>
      <c r="N2188" t="s">
        <v>50</v>
      </c>
      <c r="O2188">
        <v>15</v>
      </c>
      <c r="P2188" s="1">
        <v>45661</v>
      </c>
      <c r="Q2188">
        <v>423</v>
      </c>
      <c r="R2188" t="s">
        <v>29</v>
      </c>
      <c r="S2188">
        <v>5</v>
      </c>
      <c r="T2188" s="1">
        <v>45513</v>
      </c>
      <c r="U2188" t="s">
        <v>60</v>
      </c>
      <c r="V2188" t="str">
        <f>TEXT(WEEKDAY(Working_Data[[#This Row],[order_date]],1),"DDDD")</f>
        <v>Thursday</v>
      </c>
      <c r="W2188" t="str">
        <f>TEXT(Working_Data[[#This Row],[order_date]],"mmmm")</f>
        <v>May</v>
      </c>
      <c r="X2188" s="7">
        <f>Working_Data[[#This Row],[last_order_date]]-Working_Data[[#This Row],[signup_date]]</f>
        <v>477</v>
      </c>
      <c r="Y2188" s="7">
        <f>IF(Working_Data[[#This Row],[churned]]="Active",1,0)</f>
        <v>1</v>
      </c>
      <c r="Z2188" s="7">
        <f>YEAR(Working_Data[[#This Row],[order_date]])</f>
        <v>2024</v>
      </c>
    </row>
    <row r="2189" spans="1:26" x14ac:dyDescent="0.25">
      <c r="A2189" t="s">
        <v>4428</v>
      </c>
      <c r="B2189" t="s">
        <v>45</v>
      </c>
      <c r="C2189" t="s">
        <v>39</v>
      </c>
      <c r="D2189" t="s">
        <v>77</v>
      </c>
      <c r="E2189" s="1">
        <v>45615</v>
      </c>
      <c r="F2189" t="s">
        <v>4429</v>
      </c>
      <c r="G2189" s="1">
        <v>45429</v>
      </c>
      <c r="H2189" t="s">
        <v>41</v>
      </c>
      <c r="I2189" t="s">
        <v>63</v>
      </c>
      <c r="J2189" t="s">
        <v>67</v>
      </c>
      <c r="K2189">
        <v>1</v>
      </c>
      <c r="L2189" s="3">
        <f>Working_Data[[#This Row],[price2]]/Working_Data[[#This Row],[quantity]]</f>
        <v>510.62</v>
      </c>
      <c r="M2189" s="3">
        <v>510.62</v>
      </c>
      <c r="N2189" t="s">
        <v>35</v>
      </c>
      <c r="O2189">
        <v>31</v>
      </c>
      <c r="P2189" s="1">
        <v>45875</v>
      </c>
      <c r="Q2189">
        <v>500</v>
      </c>
      <c r="R2189" t="s">
        <v>43</v>
      </c>
      <c r="S2189">
        <v>5</v>
      </c>
      <c r="T2189" s="1">
        <v>45560</v>
      </c>
      <c r="U2189" t="s">
        <v>30</v>
      </c>
      <c r="V2189" t="str">
        <f>TEXT(WEEKDAY(Working_Data[[#This Row],[order_date]],1),"DDDD")</f>
        <v>Friday</v>
      </c>
      <c r="W2189" t="str">
        <f>TEXT(Working_Data[[#This Row],[order_date]],"mmmm")</f>
        <v>May</v>
      </c>
      <c r="X2189" s="7">
        <f>Working_Data[[#This Row],[last_order_date]]-Working_Data[[#This Row],[signup_date]]</f>
        <v>260</v>
      </c>
      <c r="Y2189" s="7">
        <f>IF(Working_Data[[#This Row],[churned]]="Active",1,0)</f>
        <v>0</v>
      </c>
      <c r="Z2189" s="7">
        <f>YEAR(Working_Data[[#This Row],[order_date]])</f>
        <v>2024</v>
      </c>
    </row>
    <row r="2190" spans="1:26" x14ac:dyDescent="0.25">
      <c r="A2190" t="s">
        <v>4430</v>
      </c>
      <c r="B2190" t="s">
        <v>21</v>
      </c>
      <c r="C2190" t="s">
        <v>82</v>
      </c>
      <c r="D2190" t="s">
        <v>52</v>
      </c>
      <c r="E2190" s="1">
        <v>45934</v>
      </c>
      <c r="F2190" t="s">
        <v>4431</v>
      </c>
      <c r="G2190" s="1">
        <v>45429</v>
      </c>
      <c r="H2190" t="s">
        <v>41</v>
      </c>
      <c r="I2190" t="s">
        <v>42</v>
      </c>
      <c r="J2190" t="s">
        <v>67</v>
      </c>
      <c r="K2190">
        <v>1</v>
      </c>
      <c r="L2190" s="3">
        <f>Working_Data[[#This Row],[price2]]/Working_Data[[#This Row],[quantity]]</f>
        <v>897.57</v>
      </c>
      <c r="M2190" s="3">
        <v>897.57</v>
      </c>
      <c r="N2190" t="s">
        <v>50</v>
      </c>
      <c r="O2190">
        <v>14</v>
      </c>
      <c r="P2190" s="1">
        <v>45743</v>
      </c>
      <c r="Q2190">
        <v>216</v>
      </c>
      <c r="R2190" t="s">
        <v>29</v>
      </c>
      <c r="S2190">
        <v>1</v>
      </c>
      <c r="T2190" s="1">
        <v>45901</v>
      </c>
      <c r="U2190" t="s">
        <v>60</v>
      </c>
      <c r="V2190" t="str">
        <f>TEXT(WEEKDAY(Working_Data[[#This Row],[order_date]],1),"DDDD")</f>
        <v>Friday</v>
      </c>
      <c r="W2190" t="str">
        <f>TEXT(Working_Data[[#This Row],[order_date]],"mmmm")</f>
        <v>May</v>
      </c>
      <c r="X2190" s="7">
        <f>Working_Data[[#This Row],[last_order_date]]-Working_Data[[#This Row],[signup_date]]</f>
        <v>-191</v>
      </c>
      <c r="Y2190" s="7">
        <f>IF(Working_Data[[#This Row],[churned]]="Active",1,0)</f>
        <v>1</v>
      </c>
      <c r="Z2190" s="7">
        <f>YEAR(Working_Data[[#This Row],[order_date]])</f>
        <v>2024</v>
      </c>
    </row>
    <row r="2191" spans="1:26" x14ac:dyDescent="0.25">
      <c r="A2191" t="s">
        <v>4432</v>
      </c>
      <c r="B2191" t="s">
        <v>21</v>
      </c>
      <c r="C2191" t="s">
        <v>39</v>
      </c>
      <c r="D2191" t="s">
        <v>52</v>
      </c>
      <c r="E2191" s="1">
        <v>45478</v>
      </c>
      <c r="F2191" t="s">
        <v>4433</v>
      </c>
      <c r="G2191" s="1">
        <v>45429</v>
      </c>
      <c r="H2191" t="s">
        <v>41</v>
      </c>
      <c r="I2191" t="s">
        <v>54</v>
      </c>
      <c r="J2191" t="s">
        <v>49</v>
      </c>
      <c r="K2191">
        <v>1</v>
      </c>
      <c r="L2191" s="3">
        <f>Working_Data[[#This Row],[price2]]/Working_Data[[#This Row],[quantity]]</f>
        <v>497.43</v>
      </c>
      <c r="M2191" s="3">
        <v>497.43</v>
      </c>
      <c r="N2191" t="s">
        <v>28</v>
      </c>
      <c r="O2191">
        <v>29</v>
      </c>
      <c r="P2191" s="1">
        <v>45800</v>
      </c>
      <c r="Q2191">
        <v>152</v>
      </c>
      <c r="R2191" t="s">
        <v>29</v>
      </c>
      <c r="S2191">
        <v>2</v>
      </c>
      <c r="T2191" s="1">
        <v>45683</v>
      </c>
      <c r="U2191" t="s">
        <v>30</v>
      </c>
      <c r="V2191" t="str">
        <f>TEXT(WEEKDAY(Working_Data[[#This Row],[order_date]],1),"DDDD")</f>
        <v>Friday</v>
      </c>
      <c r="W2191" t="str">
        <f>TEXT(Working_Data[[#This Row],[order_date]],"mmmm")</f>
        <v>May</v>
      </c>
      <c r="X2191" s="7">
        <f>Working_Data[[#This Row],[last_order_date]]-Working_Data[[#This Row],[signup_date]]</f>
        <v>322</v>
      </c>
      <c r="Y2191" s="7">
        <f>IF(Working_Data[[#This Row],[churned]]="Active",1,0)</f>
        <v>1</v>
      </c>
      <c r="Z2191" s="7">
        <f>YEAR(Working_Data[[#This Row],[order_date]])</f>
        <v>2024</v>
      </c>
    </row>
    <row r="2192" spans="1:26" x14ac:dyDescent="0.25">
      <c r="A2192" t="s">
        <v>4434</v>
      </c>
      <c r="B2192" t="s">
        <v>21</v>
      </c>
      <c r="C2192" t="s">
        <v>82</v>
      </c>
      <c r="D2192" t="s">
        <v>77</v>
      </c>
      <c r="E2192" s="1">
        <v>45710</v>
      </c>
      <c r="F2192" t="s">
        <v>4435</v>
      </c>
      <c r="G2192" s="1">
        <v>45429</v>
      </c>
      <c r="H2192" t="s">
        <v>41</v>
      </c>
      <c r="I2192" t="s">
        <v>26</v>
      </c>
      <c r="J2192" t="s">
        <v>59</v>
      </c>
      <c r="K2192">
        <v>1</v>
      </c>
      <c r="L2192" s="3">
        <f>Working_Data[[#This Row],[price2]]/Working_Data[[#This Row],[quantity]]</f>
        <v>1383.4</v>
      </c>
      <c r="M2192" s="3">
        <v>1383.4</v>
      </c>
      <c r="N2192" t="s">
        <v>28</v>
      </c>
      <c r="O2192">
        <v>11</v>
      </c>
      <c r="P2192" s="1">
        <v>45773</v>
      </c>
      <c r="Q2192">
        <v>261</v>
      </c>
      <c r="R2192" t="s">
        <v>43</v>
      </c>
      <c r="S2192">
        <v>3</v>
      </c>
      <c r="T2192" s="1">
        <v>45794</v>
      </c>
      <c r="U2192" t="s">
        <v>36</v>
      </c>
      <c r="V2192" t="str">
        <f>TEXT(WEEKDAY(Working_Data[[#This Row],[order_date]],1),"DDDD")</f>
        <v>Friday</v>
      </c>
      <c r="W2192" t="str">
        <f>TEXT(Working_Data[[#This Row],[order_date]],"mmmm")</f>
        <v>May</v>
      </c>
      <c r="X2192" s="7">
        <f>Working_Data[[#This Row],[last_order_date]]-Working_Data[[#This Row],[signup_date]]</f>
        <v>63</v>
      </c>
      <c r="Y2192" s="7">
        <f>IF(Working_Data[[#This Row],[churned]]="Active",1,0)</f>
        <v>0</v>
      </c>
      <c r="Z2192" s="7">
        <f>YEAR(Working_Data[[#This Row],[order_date]])</f>
        <v>2024</v>
      </c>
    </row>
    <row r="2193" spans="1:26" x14ac:dyDescent="0.25">
      <c r="A2193" t="s">
        <v>4436</v>
      </c>
      <c r="B2193" t="s">
        <v>38</v>
      </c>
      <c r="C2193" t="s">
        <v>22</v>
      </c>
      <c r="D2193" t="s">
        <v>32</v>
      </c>
      <c r="E2193" s="1">
        <v>45713</v>
      </c>
      <c r="F2193" t="s">
        <v>4437</v>
      </c>
      <c r="G2193" s="1">
        <v>45429</v>
      </c>
      <c r="H2193" t="s">
        <v>34</v>
      </c>
      <c r="I2193" t="s">
        <v>48</v>
      </c>
      <c r="J2193" t="s">
        <v>59</v>
      </c>
      <c r="K2193">
        <v>4</v>
      </c>
      <c r="L2193" s="3">
        <f>Working_Data[[#This Row],[price2]]/Working_Data[[#This Row],[quantity]]</f>
        <v>116.925</v>
      </c>
      <c r="M2193" s="3">
        <v>467.7</v>
      </c>
      <c r="N2193" t="s">
        <v>50</v>
      </c>
      <c r="O2193">
        <v>34</v>
      </c>
      <c r="P2193" s="1">
        <v>45937</v>
      </c>
      <c r="Q2193">
        <v>385</v>
      </c>
      <c r="R2193" t="s">
        <v>43</v>
      </c>
      <c r="S2193">
        <v>4</v>
      </c>
      <c r="T2193" s="1">
        <v>45890</v>
      </c>
      <c r="U2193" t="s">
        <v>30</v>
      </c>
      <c r="V2193" t="str">
        <f>TEXT(WEEKDAY(Working_Data[[#This Row],[order_date]],1),"DDDD")</f>
        <v>Friday</v>
      </c>
      <c r="W2193" t="str">
        <f>TEXT(Working_Data[[#This Row],[order_date]],"mmmm")</f>
        <v>May</v>
      </c>
      <c r="X2193" s="7">
        <f>Working_Data[[#This Row],[last_order_date]]-Working_Data[[#This Row],[signup_date]]</f>
        <v>224</v>
      </c>
      <c r="Y2193" s="7">
        <f>IF(Working_Data[[#This Row],[churned]]="Active",1,0)</f>
        <v>0</v>
      </c>
      <c r="Z2193" s="7">
        <f>YEAR(Working_Data[[#This Row],[order_date]])</f>
        <v>2024</v>
      </c>
    </row>
    <row r="2194" spans="1:26" x14ac:dyDescent="0.25">
      <c r="A2194" t="s">
        <v>4438</v>
      </c>
      <c r="B2194" t="s">
        <v>38</v>
      </c>
      <c r="C2194" t="s">
        <v>22</v>
      </c>
      <c r="D2194" t="s">
        <v>32</v>
      </c>
      <c r="E2194" s="1">
        <v>45608</v>
      </c>
      <c r="F2194" t="s">
        <v>4439</v>
      </c>
      <c r="G2194" s="1">
        <v>45429</v>
      </c>
      <c r="H2194" t="s">
        <v>47</v>
      </c>
      <c r="I2194" t="s">
        <v>48</v>
      </c>
      <c r="J2194" t="s">
        <v>27</v>
      </c>
      <c r="K2194">
        <v>5</v>
      </c>
      <c r="L2194" s="3">
        <f>Working_Data[[#This Row],[price2]]/Working_Data[[#This Row],[quantity]]</f>
        <v>299.74400000000003</v>
      </c>
      <c r="M2194" s="3">
        <v>1498.72</v>
      </c>
      <c r="N2194" t="s">
        <v>35</v>
      </c>
      <c r="O2194">
        <v>42</v>
      </c>
      <c r="P2194" s="1">
        <v>45693</v>
      </c>
      <c r="Q2194">
        <v>70</v>
      </c>
      <c r="R2194" t="s">
        <v>29</v>
      </c>
      <c r="S2194">
        <v>2</v>
      </c>
      <c r="T2194" s="1">
        <v>45776</v>
      </c>
      <c r="U2194" t="s">
        <v>36</v>
      </c>
      <c r="V2194" t="str">
        <f>TEXT(WEEKDAY(Working_Data[[#This Row],[order_date]],1),"DDDD")</f>
        <v>Friday</v>
      </c>
      <c r="W2194" t="str">
        <f>TEXT(Working_Data[[#This Row],[order_date]],"mmmm")</f>
        <v>May</v>
      </c>
      <c r="X2194" s="7">
        <f>Working_Data[[#This Row],[last_order_date]]-Working_Data[[#This Row],[signup_date]]</f>
        <v>85</v>
      </c>
      <c r="Y2194" s="7">
        <f>IF(Working_Data[[#This Row],[churned]]="Active",1,0)</f>
        <v>1</v>
      </c>
      <c r="Z2194" s="7">
        <f>YEAR(Working_Data[[#This Row],[order_date]])</f>
        <v>2024</v>
      </c>
    </row>
    <row r="2195" spans="1:26" x14ac:dyDescent="0.25">
      <c r="A2195" t="s">
        <v>4440</v>
      </c>
      <c r="B2195" t="s">
        <v>38</v>
      </c>
      <c r="C2195" t="s">
        <v>22</v>
      </c>
      <c r="D2195" t="s">
        <v>56</v>
      </c>
      <c r="E2195" s="1">
        <v>45422</v>
      </c>
      <c r="F2195" t="s">
        <v>4441</v>
      </c>
      <c r="G2195" s="1">
        <v>45429</v>
      </c>
      <c r="H2195" t="s">
        <v>58</v>
      </c>
      <c r="I2195" t="s">
        <v>26</v>
      </c>
      <c r="J2195" t="s">
        <v>49</v>
      </c>
      <c r="K2195">
        <v>3</v>
      </c>
      <c r="L2195" s="3">
        <f>Working_Data[[#This Row],[price2]]/Working_Data[[#This Row],[quantity]]</f>
        <v>127.51333333333334</v>
      </c>
      <c r="M2195" s="3">
        <v>382.54</v>
      </c>
      <c r="N2195" t="s">
        <v>35</v>
      </c>
      <c r="O2195">
        <v>33</v>
      </c>
      <c r="P2195" s="1">
        <v>45612</v>
      </c>
      <c r="Q2195">
        <v>322</v>
      </c>
      <c r="R2195" t="s">
        <v>43</v>
      </c>
      <c r="S2195">
        <v>4</v>
      </c>
      <c r="T2195" s="1">
        <v>45453</v>
      </c>
      <c r="U2195" t="s">
        <v>60</v>
      </c>
      <c r="V2195" t="str">
        <f>TEXT(WEEKDAY(Working_Data[[#This Row],[order_date]],1),"DDDD")</f>
        <v>Friday</v>
      </c>
      <c r="W2195" t="str">
        <f>TEXT(Working_Data[[#This Row],[order_date]],"mmmm")</f>
        <v>May</v>
      </c>
      <c r="X2195" s="7">
        <f>Working_Data[[#This Row],[last_order_date]]-Working_Data[[#This Row],[signup_date]]</f>
        <v>190</v>
      </c>
      <c r="Y2195" s="7">
        <f>IF(Working_Data[[#This Row],[churned]]="Active",1,0)</f>
        <v>0</v>
      </c>
      <c r="Z2195" s="7">
        <f>YEAR(Working_Data[[#This Row],[order_date]])</f>
        <v>2024</v>
      </c>
    </row>
    <row r="2196" spans="1:26" x14ac:dyDescent="0.25">
      <c r="A2196" t="s">
        <v>4442</v>
      </c>
      <c r="B2196" t="s">
        <v>45</v>
      </c>
      <c r="C2196" t="s">
        <v>39</v>
      </c>
      <c r="D2196" t="s">
        <v>23</v>
      </c>
      <c r="E2196" s="1">
        <v>45755</v>
      </c>
      <c r="F2196" t="s">
        <v>4443</v>
      </c>
      <c r="G2196" s="1">
        <v>45429</v>
      </c>
      <c r="H2196" t="s">
        <v>47</v>
      </c>
      <c r="I2196" t="s">
        <v>42</v>
      </c>
      <c r="J2196" t="s">
        <v>64</v>
      </c>
      <c r="K2196">
        <v>2</v>
      </c>
      <c r="L2196" s="3">
        <f>Working_Data[[#This Row],[price2]]/Working_Data[[#This Row],[quantity]]</f>
        <v>451.85500000000002</v>
      </c>
      <c r="M2196" s="3">
        <v>903.71</v>
      </c>
      <c r="N2196" t="s">
        <v>28</v>
      </c>
      <c r="O2196">
        <v>18</v>
      </c>
      <c r="P2196" s="1">
        <v>45889</v>
      </c>
      <c r="Q2196">
        <v>143</v>
      </c>
      <c r="R2196" t="s">
        <v>43</v>
      </c>
      <c r="S2196">
        <v>1</v>
      </c>
      <c r="T2196" s="1">
        <v>45648</v>
      </c>
      <c r="U2196" t="s">
        <v>60</v>
      </c>
      <c r="V2196" t="str">
        <f>TEXT(WEEKDAY(Working_Data[[#This Row],[order_date]],1),"DDDD")</f>
        <v>Friday</v>
      </c>
      <c r="W2196" t="str">
        <f>TEXT(Working_Data[[#This Row],[order_date]],"mmmm")</f>
        <v>May</v>
      </c>
      <c r="X2196" s="7">
        <f>Working_Data[[#This Row],[last_order_date]]-Working_Data[[#This Row],[signup_date]]</f>
        <v>134</v>
      </c>
      <c r="Y2196" s="7">
        <f>IF(Working_Data[[#This Row],[churned]]="Active",1,0)</f>
        <v>0</v>
      </c>
      <c r="Z2196" s="7">
        <f>YEAR(Working_Data[[#This Row],[order_date]])</f>
        <v>2024</v>
      </c>
    </row>
    <row r="2197" spans="1:26" x14ac:dyDescent="0.25">
      <c r="A2197" t="s">
        <v>4444</v>
      </c>
      <c r="B2197" t="s">
        <v>21</v>
      </c>
      <c r="C2197" t="s">
        <v>82</v>
      </c>
      <c r="D2197" t="s">
        <v>52</v>
      </c>
      <c r="E2197" s="1">
        <v>45425</v>
      </c>
      <c r="F2197" t="s">
        <v>4445</v>
      </c>
      <c r="G2197" s="1">
        <v>45429</v>
      </c>
      <c r="H2197" t="s">
        <v>47</v>
      </c>
      <c r="I2197" t="s">
        <v>42</v>
      </c>
      <c r="J2197" t="s">
        <v>59</v>
      </c>
      <c r="K2197">
        <v>5</v>
      </c>
      <c r="L2197" s="3">
        <f>Working_Data[[#This Row],[price2]]/Working_Data[[#This Row],[quantity]]</f>
        <v>49.182000000000002</v>
      </c>
      <c r="M2197" s="3">
        <v>245.91</v>
      </c>
      <c r="N2197" t="s">
        <v>28</v>
      </c>
      <c r="O2197">
        <v>23</v>
      </c>
      <c r="P2197" s="1">
        <v>45545</v>
      </c>
      <c r="Q2197">
        <v>17</v>
      </c>
      <c r="R2197" t="s">
        <v>43</v>
      </c>
      <c r="S2197">
        <v>2</v>
      </c>
      <c r="T2197" s="1">
        <v>45708</v>
      </c>
      <c r="U2197" t="s">
        <v>60</v>
      </c>
      <c r="V2197" t="str">
        <f>TEXT(WEEKDAY(Working_Data[[#This Row],[order_date]],1),"DDDD")</f>
        <v>Friday</v>
      </c>
      <c r="W2197" t="str">
        <f>TEXT(Working_Data[[#This Row],[order_date]],"mmmm")</f>
        <v>May</v>
      </c>
      <c r="X2197" s="7">
        <f>Working_Data[[#This Row],[last_order_date]]-Working_Data[[#This Row],[signup_date]]</f>
        <v>120</v>
      </c>
      <c r="Y2197" s="7">
        <f>IF(Working_Data[[#This Row],[churned]]="Active",1,0)</f>
        <v>0</v>
      </c>
      <c r="Z2197" s="7">
        <f>YEAR(Working_Data[[#This Row],[order_date]])</f>
        <v>2024</v>
      </c>
    </row>
    <row r="2198" spans="1:26" x14ac:dyDescent="0.25">
      <c r="A2198" t="s">
        <v>4446</v>
      </c>
      <c r="B2198" t="s">
        <v>38</v>
      </c>
      <c r="C2198" t="s">
        <v>22</v>
      </c>
      <c r="D2198" t="s">
        <v>56</v>
      </c>
      <c r="E2198" s="1">
        <v>45854</v>
      </c>
      <c r="F2198" t="s">
        <v>4447</v>
      </c>
      <c r="G2198" s="1">
        <v>45430</v>
      </c>
      <c r="H2198" t="s">
        <v>58</v>
      </c>
      <c r="I2198" t="s">
        <v>54</v>
      </c>
      <c r="J2198" t="s">
        <v>27</v>
      </c>
      <c r="K2198">
        <v>3</v>
      </c>
      <c r="L2198" s="3">
        <f>Working_Data[[#This Row],[price2]]/Working_Data[[#This Row],[quantity]]</f>
        <v>191.26333333333332</v>
      </c>
      <c r="M2198" s="3">
        <v>573.79</v>
      </c>
      <c r="N2198" t="s">
        <v>50</v>
      </c>
      <c r="O2198">
        <v>42</v>
      </c>
      <c r="P2198" s="1">
        <v>45967</v>
      </c>
      <c r="Q2198">
        <v>26</v>
      </c>
      <c r="R2198" t="s">
        <v>29</v>
      </c>
      <c r="S2198">
        <v>5</v>
      </c>
      <c r="T2198" s="1">
        <v>45855</v>
      </c>
      <c r="U2198" t="s">
        <v>36</v>
      </c>
      <c r="V2198" t="str">
        <f>TEXT(WEEKDAY(Working_Data[[#This Row],[order_date]],1),"DDDD")</f>
        <v>Saturday</v>
      </c>
      <c r="W2198" t="str">
        <f>TEXT(Working_Data[[#This Row],[order_date]],"mmmm")</f>
        <v>May</v>
      </c>
      <c r="X2198" s="7">
        <f>Working_Data[[#This Row],[last_order_date]]-Working_Data[[#This Row],[signup_date]]</f>
        <v>113</v>
      </c>
      <c r="Y2198" s="7">
        <f>IF(Working_Data[[#This Row],[churned]]="Active",1,0)</f>
        <v>1</v>
      </c>
      <c r="Z2198" s="7">
        <f>YEAR(Working_Data[[#This Row],[order_date]])</f>
        <v>2024</v>
      </c>
    </row>
    <row r="2199" spans="1:26" x14ac:dyDescent="0.25">
      <c r="A2199" t="s">
        <v>4448</v>
      </c>
      <c r="B2199" t="s">
        <v>21</v>
      </c>
      <c r="C2199" t="s">
        <v>82</v>
      </c>
      <c r="D2199" t="s">
        <v>56</v>
      </c>
      <c r="E2199" s="1">
        <v>45218</v>
      </c>
      <c r="F2199" t="s">
        <v>4449</v>
      </c>
      <c r="G2199" s="1">
        <v>45430</v>
      </c>
      <c r="H2199" t="s">
        <v>58</v>
      </c>
      <c r="I2199" t="s">
        <v>63</v>
      </c>
      <c r="J2199" t="s">
        <v>67</v>
      </c>
      <c r="K2199">
        <v>1</v>
      </c>
      <c r="L2199" s="3">
        <f>Working_Data[[#This Row],[price2]]/Working_Data[[#This Row],[quantity]]</f>
        <v>982.15</v>
      </c>
      <c r="M2199" s="3">
        <v>982.15</v>
      </c>
      <c r="N2199" t="s">
        <v>35</v>
      </c>
      <c r="O2199">
        <v>50</v>
      </c>
      <c r="P2199" s="1">
        <v>45706</v>
      </c>
      <c r="Q2199">
        <v>376</v>
      </c>
      <c r="R2199" t="s">
        <v>43</v>
      </c>
      <c r="S2199">
        <v>3</v>
      </c>
      <c r="T2199" s="1">
        <v>45862</v>
      </c>
      <c r="U2199" t="s">
        <v>30</v>
      </c>
      <c r="V2199" t="str">
        <f>TEXT(WEEKDAY(Working_Data[[#This Row],[order_date]],1),"DDDD")</f>
        <v>Saturday</v>
      </c>
      <c r="W2199" t="str">
        <f>TEXT(Working_Data[[#This Row],[order_date]],"mmmm")</f>
        <v>May</v>
      </c>
      <c r="X2199" s="7">
        <f>Working_Data[[#This Row],[last_order_date]]-Working_Data[[#This Row],[signup_date]]</f>
        <v>488</v>
      </c>
      <c r="Y2199" s="7">
        <f>IF(Working_Data[[#This Row],[churned]]="Active",1,0)</f>
        <v>0</v>
      </c>
      <c r="Z2199" s="7">
        <f>YEAR(Working_Data[[#This Row],[order_date]])</f>
        <v>2024</v>
      </c>
    </row>
    <row r="2200" spans="1:26" x14ac:dyDescent="0.25">
      <c r="A2200" t="s">
        <v>4450</v>
      </c>
      <c r="B2200" t="s">
        <v>45</v>
      </c>
      <c r="C2200" t="s">
        <v>39</v>
      </c>
      <c r="D2200" t="s">
        <v>32</v>
      </c>
      <c r="E2200" s="1">
        <v>45055</v>
      </c>
      <c r="F2200" t="s">
        <v>4451</v>
      </c>
      <c r="G2200" s="1">
        <v>45430</v>
      </c>
      <c r="H2200" t="s">
        <v>41</v>
      </c>
      <c r="I2200" t="s">
        <v>26</v>
      </c>
      <c r="J2200" t="s">
        <v>59</v>
      </c>
      <c r="K2200">
        <v>2</v>
      </c>
      <c r="L2200" s="3">
        <f>Working_Data[[#This Row],[price2]]/Working_Data[[#This Row],[quantity]]</f>
        <v>600.41999999999996</v>
      </c>
      <c r="M2200" s="3">
        <v>1200.8399999999999</v>
      </c>
      <c r="N2200" t="s">
        <v>50</v>
      </c>
      <c r="O2200">
        <v>2</v>
      </c>
      <c r="P2200" s="1">
        <v>45874</v>
      </c>
      <c r="Q2200">
        <v>134</v>
      </c>
      <c r="R2200" t="s">
        <v>29</v>
      </c>
      <c r="S2200">
        <v>4</v>
      </c>
      <c r="T2200" s="1">
        <v>45647</v>
      </c>
      <c r="U2200" t="s">
        <v>36</v>
      </c>
      <c r="V2200" t="str">
        <f>TEXT(WEEKDAY(Working_Data[[#This Row],[order_date]],1),"DDDD")</f>
        <v>Saturday</v>
      </c>
      <c r="W2200" t="str">
        <f>TEXT(Working_Data[[#This Row],[order_date]],"mmmm")</f>
        <v>May</v>
      </c>
      <c r="X2200" s="7">
        <f>Working_Data[[#This Row],[last_order_date]]-Working_Data[[#This Row],[signup_date]]</f>
        <v>819</v>
      </c>
      <c r="Y2200" s="7">
        <f>IF(Working_Data[[#This Row],[churned]]="Active",1,0)</f>
        <v>1</v>
      </c>
      <c r="Z2200" s="7">
        <f>YEAR(Working_Data[[#This Row],[order_date]])</f>
        <v>2024</v>
      </c>
    </row>
    <row r="2201" spans="1:26" x14ac:dyDescent="0.25">
      <c r="A2201" t="s">
        <v>4452</v>
      </c>
      <c r="B2201" t="s">
        <v>45</v>
      </c>
      <c r="C2201" t="s">
        <v>22</v>
      </c>
      <c r="D2201" t="s">
        <v>32</v>
      </c>
      <c r="E2201" s="1">
        <v>45713</v>
      </c>
      <c r="F2201" t="s">
        <v>4453</v>
      </c>
      <c r="G2201" s="1">
        <v>45430</v>
      </c>
      <c r="H2201" t="s">
        <v>58</v>
      </c>
      <c r="I2201" t="s">
        <v>42</v>
      </c>
      <c r="J2201" t="s">
        <v>67</v>
      </c>
      <c r="K2201">
        <v>3</v>
      </c>
      <c r="L2201" s="3">
        <f>Working_Data[[#This Row],[price2]]/Working_Data[[#This Row],[quantity]]</f>
        <v>447.23333333333335</v>
      </c>
      <c r="M2201" s="3">
        <v>1341.7</v>
      </c>
      <c r="N2201" t="s">
        <v>28</v>
      </c>
      <c r="O2201">
        <v>30</v>
      </c>
      <c r="P2201" s="1">
        <v>45997</v>
      </c>
      <c r="Q2201">
        <v>277</v>
      </c>
      <c r="R2201" t="s">
        <v>29</v>
      </c>
      <c r="S2201">
        <v>1</v>
      </c>
      <c r="T2201" s="1">
        <v>45720</v>
      </c>
      <c r="U2201" t="s">
        <v>60</v>
      </c>
      <c r="V2201" t="str">
        <f>TEXT(WEEKDAY(Working_Data[[#This Row],[order_date]],1),"DDDD")</f>
        <v>Saturday</v>
      </c>
      <c r="W2201" t="str">
        <f>TEXT(Working_Data[[#This Row],[order_date]],"mmmm")</f>
        <v>May</v>
      </c>
      <c r="X2201" s="7">
        <f>Working_Data[[#This Row],[last_order_date]]-Working_Data[[#This Row],[signup_date]]</f>
        <v>284</v>
      </c>
      <c r="Y2201" s="7">
        <f>IF(Working_Data[[#This Row],[churned]]="Active",1,0)</f>
        <v>1</v>
      </c>
      <c r="Z2201" s="7">
        <f>YEAR(Working_Data[[#This Row],[order_date]])</f>
        <v>2024</v>
      </c>
    </row>
    <row r="2202" spans="1:26" x14ac:dyDescent="0.25">
      <c r="A2202" t="s">
        <v>4454</v>
      </c>
      <c r="B2202" t="s">
        <v>21</v>
      </c>
      <c r="C2202" t="s">
        <v>82</v>
      </c>
      <c r="D2202" t="s">
        <v>23</v>
      </c>
      <c r="E2202" s="1">
        <v>45463</v>
      </c>
      <c r="F2202" t="s">
        <v>4455</v>
      </c>
      <c r="G2202" s="1">
        <v>45430</v>
      </c>
      <c r="H2202" t="s">
        <v>47</v>
      </c>
      <c r="I2202" t="s">
        <v>42</v>
      </c>
      <c r="J2202" t="s">
        <v>64</v>
      </c>
      <c r="K2202">
        <v>3</v>
      </c>
      <c r="L2202" s="3">
        <f>Working_Data[[#This Row],[price2]]/Working_Data[[#This Row],[quantity]]</f>
        <v>104.62</v>
      </c>
      <c r="M2202" s="3">
        <v>313.86</v>
      </c>
      <c r="N2202" t="s">
        <v>35</v>
      </c>
      <c r="O2202">
        <v>21</v>
      </c>
      <c r="P2202" s="1">
        <v>45580</v>
      </c>
      <c r="Q2202">
        <v>295</v>
      </c>
      <c r="R2202" t="s">
        <v>29</v>
      </c>
      <c r="S2202">
        <v>1</v>
      </c>
      <c r="T2202" s="1">
        <v>45683</v>
      </c>
      <c r="U2202" t="s">
        <v>36</v>
      </c>
      <c r="V2202" t="str">
        <f>TEXT(WEEKDAY(Working_Data[[#This Row],[order_date]],1),"DDDD")</f>
        <v>Saturday</v>
      </c>
      <c r="W2202" t="str">
        <f>TEXT(Working_Data[[#This Row],[order_date]],"mmmm")</f>
        <v>May</v>
      </c>
      <c r="X2202" s="7">
        <f>Working_Data[[#This Row],[last_order_date]]-Working_Data[[#This Row],[signup_date]]</f>
        <v>117</v>
      </c>
      <c r="Y2202" s="7">
        <f>IF(Working_Data[[#This Row],[churned]]="Active",1,0)</f>
        <v>1</v>
      </c>
      <c r="Z2202" s="7">
        <f>YEAR(Working_Data[[#This Row],[order_date]])</f>
        <v>2024</v>
      </c>
    </row>
    <row r="2203" spans="1:26" x14ac:dyDescent="0.25">
      <c r="A2203" t="s">
        <v>4456</v>
      </c>
      <c r="B2203" t="s">
        <v>21</v>
      </c>
      <c r="C2203" t="s">
        <v>22</v>
      </c>
      <c r="D2203" t="s">
        <v>52</v>
      </c>
      <c r="E2203" s="1">
        <v>45292</v>
      </c>
      <c r="F2203" t="s">
        <v>4457</v>
      </c>
      <c r="G2203" s="1">
        <v>45430</v>
      </c>
      <c r="H2203" t="s">
        <v>34</v>
      </c>
      <c r="I2203" t="s">
        <v>42</v>
      </c>
      <c r="J2203" t="s">
        <v>67</v>
      </c>
      <c r="K2203">
        <v>5</v>
      </c>
      <c r="L2203" s="3">
        <f>Working_Data[[#This Row],[price2]]/Working_Data[[#This Row],[quantity]]</f>
        <v>181.60999999999999</v>
      </c>
      <c r="M2203" s="3">
        <v>908.05</v>
      </c>
      <c r="N2203" t="s">
        <v>50</v>
      </c>
      <c r="O2203">
        <v>44</v>
      </c>
      <c r="P2203" s="1">
        <v>45660</v>
      </c>
      <c r="Q2203">
        <v>336</v>
      </c>
      <c r="R2203" t="s">
        <v>43</v>
      </c>
      <c r="S2203">
        <v>1</v>
      </c>
      <c r="T2203" s="1">
        <v>45649</v>
      </c>
      <c r="U2203" t="s">
        <v>60</v>
      </c>
      <c r="V2203" t="str">
        <f>TEXT(WEEKDAY(Working_Data[[#This Row],[order_date]],1),"DDDD")</f>
        <v>Saturday</v>
      </c>
      <c r="W2203" t="str">
        <f>TEXT(Working_Data[[#This Row],[order_date]],"mmmm")</f>
        <v>May</v>
      </c>
      <c r="X2203" s="7">
        <f>Working_Data[[#This Row],[last_order_date]]-Working_Data[[#This Row],[signup_date]]</f>
        <v>368</v>
      </c>
      <c r="Y2203" s="7">
        <f>IF(Working_Data[[#This Row],[churned]]="Active",1,0)</f>
        <v>0</v>
      </c>
      <c r="Z2203" s="7">
        <f>YEAR(Working_Data[[#This Row],[order_date]])</f>
        <v>2024</v>
      </c>
    </row>
    <row r="2204" spans="1:26" x14ac:dyDescent="0.25">
      <c r="A2204" t="s">
        <v>4458</v>
      </c>
      <c r="B2204" t="s">
        <v>45</v>
      </c>
      <c r="C2204" t="s">
        <v>39</v>
      </c>
      <c r="D2204" t="s">
        <v>23</v>
      </c>
      <c r="E2204" s="1">
        <v>45523</v>
      </c>
      <c r="F2204" t="s">
        <v>4459</v>
      </c>
      <c r="G2204" s="1">
        <v>45430</v>
      </c>
      <c r="H2204" t="s">
        <v>47</v>
      </c>
      <c r="I2204" t="s">
        <v>54</v>
      </c>
      <c r="J2204" t="s">
        <v>59</v>
      </c>
      <c r="K2204">
        <v>1</v>
      </c>
      <c r="L2204" s="3">
        <f>Working_Data[[#This Row],[price2]]/Working_Data[[#This Row],[quantity]]</f>
        <v>841.93</v>
      </c>
      <c r="M2204" s="3">
        <v>841.93</v>
      </c>
      <c r="N2204" t="s">
        <v>35</v>
      </c>
      <c r="O2204">
        <v>26</v>
      </c>
      <c r="P2204" s="1">
        <v>45965</v>
      </c>
      <c r="Q2204">
        <v>449</v>
      </c>
      <c r="R2204" t="s">
        <v>43</v>
      </c>
      <c r="S2204">
        <v>5</v>
      </c>
      <c r="T2204" s="1">
        <v>45747</v>
      </c>
      <c r="U2204" t="s">
        <v>36</v>
      </c>
      <c r="V2204" t="str">
        <f>TEXT(WEEKDAY(Working_Data[[#This Row],[order_date]],1),"DDDD")</f>
        <v>Saturday</v>
      </c>
      <c r="W2204" t="str">
        <f>TEXT(Working_Data[[#This Row],[order_date]],"mmmm")</f>
        <v>May</v>
      </c>
      <c r="X2204" s="7">
        <f>Working_Data[[#This Row],[last_order_date]]-Working_Data[[#This Row],[signup_date]]</f>
        <v>442</v>
      </c>
      <c r="Y2204" s="7">
        <f>IF(Working_Data[[#This Row],[churned]]="Active",1,0)</f>
        <v>0</v>
      </c>
      <c r="Z2204" s="7">
        <f>YEAR(Working_Data[[#This Row],[order_date]])</f>
        <v>2024</v>
      </c>
    </row>
    <row r="2205" spans="1:26" x14ac:dyDescent="0.25">
      <c r="A2205" t="s">
        <v>4460</v>
      </c>
      <c r="B2205" t="s">
        <v>38</v>
      </c>
      <c r="C2205" t="s">
        <v>39</v>
      </c>
      <c r="D2205" t="s">
        <v>32</v>
      </c>
      <c r="E2205" s="1">
        <v>45670</v>
      </c>
      <c r="F2205" t="s">
        <v>4461</v>
      </c>
      <c r="G2205" s="1">
        <v>45430</v>
      </c>
      <c r="H2205" t="s">
        <v>41</v>
      </c>
      <c r="I2205" t="s">
        <v>26</v>
      </c>
      <c r="J2205" t="s">
        <v>27</v>
      </c>
      <c r="K2205">
        <v>3</v>
      </c>
      <c r="L2205" s="3">
        <f>Working_Data[[#This Row],[price2]]/Working_Data[[#This Row],[quantity]]</f>
        <v>62.403333333333336</v>
      </c>
      <c r="M2205" s="3">
        <v>187.21</v>
      </c>
      <c r="N2205" t="s">
        <v>28</v>
      </c>
      <c r="O2205">
        <v>6</v>
      </c>
      <c r="P2205" s="1">
        <v>45670</v>
      </c>
      <c r="Q2205">
        <v>5</v>
      </c>
      <c r="R2205" t="s">
        <v>43</v>
      </c>
      <c r="S2205">
        <v>2</v>
      </c>
      <c r="T2205" s="1">
        <v>45610</v>
      </c>
      <c r="U2205" t="s">
        <v>60</v>
      </c>
      <c r="V2205" t="str">
        <f>TEXT(WEEKDAY(Working_Data[[#This Row],[order_date]],1),"DDDD")</f>
        <v>Saturday</v>
      </c>
      <c r="W2205" t="str">
        <f>TEXT(Working_Data[[#This Row],[order_date]],"mmmm")</f>
        <v>May</v>
      </c>
      <c r="X2205" s="7">
        <f>Working_Data[[#This Row],[last_order_date]]-Working_Data[[#This Row],[signup_date]]</f>
        <v>0</v>
      </c>
      <c r="Y2205" s="7">
        <f>IF(Working_Data[[#This Row],[churned]]="Active",1,0)</f>
        <v>0</v>
      </c>
      <c r="Z2205" s="7">
        <f>YEAR(Working_Data[[#This Row],[order_date]])</f>
        <v>2024</v>
      </c>
    </row>
    <row r="2206" spans="1:26" x14ac:dyDescent="0.25">
      <c r="A2206" t="s">
        <v>4462</v>
      </c>
      <c r="B2206" t="s">
        <v>21</v>
      </c>
      <c r="C2206" t="s">
        <v>22</v>
      </c>
      <c r="D2206" t="s">
        <v>32</v>
      </c>
      <c r="E2206" s="1">
        <v>45418</v>
      </c>
      <c r="F2206" t="s">
        <v>4463</v>
      </c>
      <c r="G2206" s="1">
        <v>45430</v>
      </c>
      <c r="H2206" t="s">
        <v>34</v>
      </c>
      <c r="I2206" t="s">
        <v>42</v>
      </c>
      <c r="J2206" t="s">
        <v>27</v>
      </c>
      <c r="K2206">
        <v>2</v>
      </c>
      <c r="L2206" s="3">
        <f>Working_Data[[#This Row],[price2]]/Working_Data[[#This Row],[quantity]]</f>
        <v>633.41499999999996</v>
      </c>
      <c r="M2206" s="3">
        <v>1266.83</v>
      </c>
      <c r="N2206" t="s">
        <v>35</v>
      </c>
      <c r="O2206">
        <v>3</v>
      </c>
      <c r="P2206" s="1">
        <v>45723</v>
      </c>
      <c r="Q2206">
        <v>51</v>
      </c>
      <c r="R2206" t="s">
        <v>29</v>
      </c>
      <c r="S2206">
        <v>5</v>
      </c>
      <c r="T2206" s="1">
        <v>45934</v>
      </c>
      <c r="U2206" t="s">
        <v>60</v>
      </c>
      <c r="V2206" t="str">
        <f>TEXT(WEEKDAY(Working_Data[[#This Row],[order_date]],1),"DDDD")</f>
        <v>Saturday</v>
      </c>
      <c r="W2206" t="str">
        <f>TEXT(Working_Data[[#This Row],[order_date]],"mmmm")</f>
        <v>May</v>
      </c>
      <c r="X2206" s="7">
        <f>Working_Data[[#This Row],[last_order_date]]-Working_Data[[#This Row],[signup_date]]</f>
        <v>305</v>
      </c>
      <c r="Y2206" s="7">
        <f>IF(Working_Data[[#This Row],[churned]]="Active",1,0)</f>
        <v>1</v>
      </c>
      <c r="Z2206" s="7">
        <f>YEAR(Working_Data[[#This Row],[order_date]])</f>
        <v>2024</v>
      </c>
    </row>
    <row r="2207" spans="1:26" x14ac:dyDescent="0.25">
      <c r="A2207" t="s">
        <v>4464</v>
      </c>
      <c r="B2207" t="s">
        <v>38</v>
      </c>
      <c r="C2207" t="s">
        <v>39</v>
      </c>
      <c r="D2207" t="s">
        <v>56</v>
      </c>
      <c r="E2207" s="1">
        <v>45530</v>
      </c>
      <c r="F2207" t="s">
        <v>4465</v>
      </c>
      <c r="G2207" s="1">
        <v>45430</v>
      </c>
      <c r="H2207" t="s">
        <v>25</v>
      </c>
      <c r="I2207" t="s">
        <v>63</v>
      </c>
      <c r="J2207" t="s">
        <v>64</v>
      </c>
      <c r="K2207">
        <v>5</v>
      </c>
      <c r="L2207" s="3">
        <f>Working_Data[[#This Row],[price2]]/Working_Data[[#This Row],[quantity]]</f>
        <v>132.756</v>
      </c>
      <c r="M2207" s="3">
        <v>663.78</v>
      </c>
      <c r="N2207" t="s">
        <v>35</v>
      </c>
      <c r="O2207">
        <v>32</v>
      </c>
      <c r="P2207" s="1">
        <v>45804</v>
      </c>
      <c r="Q2207">
        <v>153</v>
      </c>
      <c r="R2207" t="s">
        <v>29</v>
      </c>
      <c r="S2207">
        <v>4</v>
      </c>
      <c r="T2207" s="1">
        <v>45721</v>
      </c>
      <c r="U2207" t="s">
        <v>60</v>
      </c>
      <c r="V2207" t="str">
        <f>TEXT(WEEKDAY(Working_Data[[#This Row],[order_date]],1),"DDDD")</f>
        <v>Saturday</v>
      </c>
      <c r="W2207" t="str">
        <f>TEXT(Working_Data[[#This Row],[order_date]],"mmmm")</f>
        <v>May</v>
      </c>
      <c r="X2207" s="7">
        <f>Working_Data[[#This Row],[last_order_date]]-Working_Data[[#This Row],[signup_date]]</f>
        <v>274</v>
      </c>
      <c r="Y2207" s="7">
        <f>IF(Working_Data[[#This Row],[churned]]="Active",1,0)</f>
        <v>1</v>
      </c>
      <c r="Z2207" s="7">
        <f>YEAR(Working_Data[[#This Row],[order_date]])</f>
        <v>2024</v>
      </c>
    </row>
    <row r="2208" spans="1:26" x14ac:dyDescent="0.25">
      <c r="A2208" t="s">
        <v>4466</v>
      </c>
      <c r="B2208" t="s">
        <v>45</v>
      </c>
      <c r="C2208" t="s">
        <v>82</v>
      </c>
      <c r="D2208" t="s">
        <v>32</v>
      </c>
      <c r="E2208" s="1">
        <v>45833</v>
      </c>
      <c r="F2208" t="s">
        <v>4467</v>
      </c>
      <c r="G2208" s="1">
        <v>45430</v>
      </c>
      <c r="H2208" t="s">
        <v>25</v>
      </c>
      <c r="I2208" t="s">
        <v>42</v>
      </c>
      <c r="J2208" t="s">
        <v>27</v>
      </c>
      <c r="K2208">
        <v>1</v>
      </c>
      <c r="L2208" s="3">
        <f>Working_Data[[#This Row],[price2]]/Working_Data[[#This Row],[quantity]]</f>
        <v>1411.3</v>
      </c>
      <c r="M2208" s="3">
        <v>1411.3</v>
      </c>
      <c r="N2208" t="s">
        <v>50</v>
      </c>
      <c r="O2208">
        <v>17</v>
      </c>
      <c r="P2208" s="1">
        <v>45719</v>
      </c>
      <c r="Q2208">
        <v>249</v>
      </c>
      <c r="R2208" t="s">
        <v>43</v>
      </c>
      <c r="S2208">
        <v>3</v>
      </c>
      <c r="T2208" s="1">
        <v>45704</v>
      </c>
      <c r="U2208" t="s">
        <v>60</v>
      </c>
      <c r="V2208" t="str">
        <f>TEXT(WEEKDAY(Working_Data[[#This Row],[order_date]],1),"DDDD")</f>
        <v>Saturday</v>
      </c>
      <c r="W2208" t="str">
        <f>TEXT(Working_Data[[#This Row],[order_date]],"mmmm")</f>
        <v>May</v>
      </c>
      <c r="X2208" s="7">
        <f>Working_Data[[#This Row],[last_order_date]]-Working_Data[[#This Row],[signup_date]]</f>
        <v>-114</v>
      </c>
      <c r="Y2208" s="7">
        <f>IF(Working_Data[[#This Row],[churned]]="Active",1,0)</f>
        <v>0</v>
      </c>
      <c r="Z2208" s="7">
        <f>YEAR(Working_Data[[#This Row],[order_date]])</f>
        <v>2024</v>
      </c>
    </row>
    <row r="2209" spans="1:26" x14ac:dyDescent="0.25">
      <c r="A2209" t="s">
        <v>4468</v>
      </c>
      <c r="B2209" t="s">
        <v>21</v>
      </c>
      <c r="C2209" t="s">
        <v>22</v>
      </c>
      <c r="D2209" t="s">
        <v>56</v>
      </c>
      <c r="E2209" s="1">
        <v>45589</v>
      </c>
      <c r="F2209" t="s">
        <v>4469</v>
      </c>
      <c r="G2209" s="1">
        <v>45430</v>
      </c>
      <c r="H2209" t="s">
        <v>34</v>
      </c>
      <c r="I2209" t="s">
        <v>54</v>
      </c>
      <c r="J2209" t="s">
        <v>59</v>
      </c>
      <c r="K2209">
        <v>2</v>
      </c>
      <c r="L2209" s="3">
        <f>Working_Data[[#This Row],[price2]]/Working_Data[[#This Row],[quantity]]</f>
        <v>345.23</v>
      </c>
      <c r="M2209" s="3">
        <v>690.46</v>
      </c>
      <c r="N2209" t="s">
        <v>50</v>
      </c>
      <c r="O2209">
        <v>26</v>
      </c>
      <c r="P2209" s="1">
        <v>45968</v>
      </c>
      <c r="Q2209">
        <v>214</v>
      </c>
      <c r="R2209" t="s">
        <v>43</v>
      </c>
      <c r="S2209">
        <v>1</v>
      </c>
      <c r="T2209" s="1">
        <v>45797</v>
      </c>
      <c r="U2209" t="s">
        <v>60</v>
      </c>
      <c r="V2209" t="str">
        <f>TEXT(WEEKDAY(Working_Data[[#This Row],[order_date]],1),"DDDD")</f>
        <v>Saturday</v>
      </c>
      <c r="W2209" t="str">
        <f>TEXT(Working_Data[[#This Row],[order_date]],"mmmm")</f>
        <v>May</v>
      </c>
      <c r="X2209" s="7">
        <f>Working_Data[[#This Row],[last_order_date]]-Working_Data[[#This Row],[signup_date]]</f>
        <v>379</v>
      </c>
      <c r="Y2209" s="7">
        <f>IF(Working_Data[[#This Row],[churned]]="Active",1,0)</f>
        <v>0</v>
      </c>
      <c r="Z2209" s="7">
        <f>YEAR(Working_Data[[#This Row],[order_date]])</f>
        <v>2024</v>
      </c>
    </row>
    <row r="2210" spans="1:26" x14ac:dyDescent="0.25">
      <c r="A2210" t="s">
        <v>4470</v>
      </c>
      <c r="B2210" t="s">
        <v>45</v>
      </c>
      <c r="C2210" t="s">
        <v>82</v>
      </c>
      <c r="D2210" t="s">
        <v>77</v>
      </c>
      <c r="E2210" s="1">
        <v>45352</v>
      </c>
      <c r="F2210" t="s">
        <v>4471</v>
      </c>
      <c r="G2210" s="1">
        <v>45430</v>
      </c>
      <c r="H2210" t="s">
        <v>41</v>
      </c>
      <c r="I2210" t="s">
        <v>26</v>
      </c>
      <c r="J2210" t="s">
        <v>49</v>
      </c>
      <c r="K2210">
        <v>3</v>
      </c>
      <c r="L2210" s="3">
        <f>Working_Data[[#This Row],[price2]]/Working_Data[[#This Row],[quantity]]</f>
        <v>113.43666666666667</v>
      </c>
      <c r="M2210" s="3">
        <v>340.31</v>
      </c>
      <c r="N2210" t="s">
        <v>35</v>
      </c>
      <c r="O2210">
        <v>26</v>
      </c>
      <c r="P2210" s="1">
        <v>45772</v>
      </c>
      <c r="Q2210">
        <v>268</v>
      </c>
      <c r="R2210" t="s">
        <v>43</v>
      </c>
      <c r="S2210">
        <v>5</v>
      </c>
      <c r="T2210" s="1">
        <v>45555</v>
      </c>
      <c r="U2210" t="s">
        <v>36</v>
      </c>
      <c r="V2210" t="str">
        <f>TEXT(WEEKDAY(Working_Data[[#This Row],[order_date]],1),"DDDD")</f>
        <v>Saturday</v>
      </c>
      <c r="W2210" t="str">
        <f>TEXT(Working_Data[[#This Row],[order_date]],"mmmm")</f>
        <v>May</v>
      </c>
      <c r="X2210" s="7">
        <f>Working_Data[[#This Row],[last_order_date]]-Working_Data[[#This Row],[signup_date]]</f>
        <v>420</v>
      </c>
      <c r="Y2210" s="7">
        <f>IF(Working_Data[[#This Row],[churned]]="Active",1,0)</f>
        <v>0</v>
      </c>
      <c r="Z2210" s="7">
        <f>YEAR(Working_Data[[#This Row],[order_date]])</f>
        <v>2024</v>
      </c>
    </row>
    <row r="2211" spans="1:26" x14ac:dyDescent="0.25">
      <c r="A2211" t="s">
        <v>4472</v>
      </c>
      <c r="B2211" t="s">
        <v>45</v>
      </c>
      <c r="C2211" t="s">
        <v>39</v>
      </c>
      <c r="D2211" t="s">
        <v>77</v>
      </c>
      <c r="E2211" s="1">
        <v>45774</v>
      </c>
      <c r="F2211" t="s">
        <v>4473</v>
      </c>
      <c r="G2211" s="1">
        <v>45431</v>
      </c>
      <c r="H2211" t="s">
        <v>47</v>
      </c>
      <c r="I2211" t="s">
        <v>48</v>
      </c>
      <c r="J2211" t="s">
        <v>27</v>
      </c>
      <c r="K2211">
        <v>2</v>
      </c>
      <c r="L2211" s="3">
        <f>Working_Data[[#This Row],[price2]]/Working_Data[[#This Row],[quantity]]</f>
        <v>190.80500000000001</v>
      </c>
      <c r="M2211" s="3">
        <v>381.61</v>
      </c>
      <c r="N2211" t="s">
        <v>50</v>
      </c>
      <c r="O2211">
        <v>46</v>
      </c>
      <c r="P2211" s="1">
        <v>45676</v>
      </c>
      <c r="Q2211">
        <v>53</v>
      </c>
      <c r="R2211" t="s">
        <v>29</v>
      </c>
      <c r="S2211">
        <v>4</v>
      </c>
      <c r="T2211" s="1">
        <v>45737</v>
      </c>
      <c r="U2211" t="s">
        <v>30</v>
      </c>
      <c r="V2211" t="str">
        <f>TEXT(WEEKDAY(Working_Data[[#This Row],[order_date]],1),"DDDD")</f>
        <v>Sunday</v>
      </c>
      <c r="W2211" t="str">
        <f>TEXT(Working_Data[[#This Row],[order_date]],"mmmm")</f>
        <v>May</v>
      </c>
      <c r="X2211" s="7">
        <f>Working_Data[[#This Row],[last_order_date]]-Working_Data[[#This Row],[signup_date]]</f>
        <v>-98</v>
      </c>
      <c r="Y2211" s="7">
        <f>IF(Working_Data[[#This Row],[churned]]="Active",1,0)</f>
        <v>1</v>
      </c>
      <c r="Z2211" s="7">
        <f>YEAR(Working_Data[[#This Row],[order_date]])</f>
        <v>2024</v>
      </c>
    </row>
    <row r="2212" spans="1:26" x14ac:dyDescent="0.25">
      <c r="A2212" t="s">
        <v>4474</v>
      </c>
      <c r="B2212" t="s">
        <v>45</v>
      </c>
      <c r="C2212" t="s">
        <v>22</v>
      </c>
      <c r="D2212" t="s">
        <v>32</v>
      </c>
      <c r="E2212" s="1">
        <v>45251</v>
      </c>
      <c r="F2212" t="s">
        <v>4475</v>
      </c>
      <c r="G2212" s="1">
        <v>45431</v>
      </c>
      <c r="H2212" t="s">
        <v>25</v>
      </c>
      <c r="I2212" t="s">
        <v>26</v>
      </c>
      <c r="J2212" t="s">
        <v>49</v>
      </c>
      <c r="K2212">
        <v>5</v>
      </c>
      <c r="L2212" s="3">
        <f>Working_Data[[#This Row],[price2]]/Working_Data[[#This Row],[quantity]]</f>
        <v>30.786000000000001</v>
      </c>
      <c r="M2212" s="3">
        <v>153.93</v>
      </c>
      <c r="N2212" t="s">
        <v>28</v>
      </c>
      <c r="O2212">
        <v>17</v>
      </c>
      <c r="P2212" s="1">
        <v>45840</v>
      </c>
      <c r="Q2212">
        <v>486</v>
      </c>
      <c r="R2212" t="s">
        <v>43</v>
      </c>
      <c r="S2212">
        <v>5</v>
      </c>
      <c r="T2212" s="1">
        <v>45636</v>
      </c>
      <c r="U2212" t="s">
        <v>60</v>
      </c>
      <c r="V2212" t="str">
        <f>TEXT(WEEKDAY(Working_Data[[#This Row],[order_date]],1),"DDDD")</f>
        <v>Sunday</v>
      </c>
      <c r="W2212" t="str">
        <f>TEXT(Working_Data[[#This Row],[order_date]],"mmmm")</f>
        <v>May</v>
      </c>
      <c r="X2212" s="7">
        <f>Working_Data[[#This Row],[last_order_date]]-Working_Data[[#This Row],[signup_date]]</f>
        <v>589</v>
      </c>
      <c r="Y2212" s="7">
        <f>IF(Working_Data[[#This Row],[churned]]="Active",1,0)</f>
        <v>0</v>
      </c>
      <c r="Z2212" s="7">
        <f>YEAR(Working_Data[[#This Row],[order_date]])</f>
        <v>2024</v>
      </c>
    </row>
    <row r="2213" spans="1:26" x14ac:dyDescent="0.25">
      <c r="A2213" t="s">
        <v>4476</v>
      </c>
      <c r="B2213" t="s">
        <v>21</v>
      </c>
      <c r="C2213" t="s">
        <v>39</v>
      </c>
      <c r="D2213" t="s">
        <v>23</v>
      </c>
      <c r="E2213" s="1">
        <v>45359</v>
      </c>
      <c r="F2213" t="s">
        <v>4477</v>
      </c>
      <c r="G2213" s="1">
        <v>45431</v>
      </c>
      <c r="H2213" t="s">
        <v>34</v>
      </c>
      <c r="I2213" t="s">
        <v>63</v>
      </c>
      <c r="J2213" t="s">
        <v>67</v>
      </c>
      <c r="K2213">
        <v>2</v>
      </c>
      <c r="L2213" s="3">
        <f>Working_Data[[#This Row],[price2]]/Working_Data[[#This Row],[quantity]]</f>
        <v>708.26499999999999</v>
      </c>
      <c r="M2213" s="3">
        <v>1416.53</v>
      </c>
      <c r="N2213" t="s">
        <v>35</v>
      </c>
      <c r="O2213">
        <v>20</v>
      </c>
      <c r="P2213" s="1">
        <v>45805</v>
      </c>
      <c r="Q2213">
        <v>15</v>
      </c>
      <c r="R2213" t="s">
        <v>29</v>
      </c>
      <c r="S2213">
        <v>3</v>
      </c>
      <c r="T2213" s="1">
        <v>45707</v>
      </c>
      <c r="U2213" t="s">
        <v>30</v>
      </c>
      <c r="V2213" t="str">
        <f>TEXT(WEEKDAY(Working_Data[[#This Row],[order_date]],1),"DDDD")</f>
        <v>Sunday</v>
      </c>
      <c r="W2213" t="str">
        <f>TEXT(Working_Data[[#This Row],[order_date]],"mmmm")</f>
        <v>May</v>
      </c>
      <c r="X2213" s="7">
        <f>Working_Data[[#This Row],[last_order_date]]-Working_Data[[#This Row],[signup_date]]</f>
        <v>446</v>
      </c>
      <c r="Y2213" s="7">
        <f>IF(Working_Data[[#This Row],[churned]]="Active",1,0)</f>
        <v>1</v>
      </c>
      <c r="Z2213" s="7">
        <f>YEAR(Working_Data[[#This Row],[order_date]])</f>
        <v>2024</v>
      </c>
    </row>
    <row r="2214" spans="1:26" x14ac:dyDescent="0.25">
      <c r="A2214" t="s">
        <v>4478</v>
      </c>
      <c r="B2214" t="s">
        <v>38</v>
      </c>
      <c r="C2214" t="s">
        <v>82</v>
      </c>
      <c r="D2214" t="s">
        <v>23</v>
      </c>
      <c r="E2214" s="1">
        <v>45663</v>
      </c>
      <c r="F2214" t="s">
        <v>4479</v>
      </c>
      <c r="G2214" s="1">
        <v>45431</v>
      </c>
      <c r="H2214" t="s">
        <v>41</v>
      </c>
      <c r="I2214" t="s">
        <v>48</v>
      </c>
      <c r="J2214" t="s">
        <v>49</v>
      </c>
      <c r="K2214">
        <v>3</v>
      </c>
      <c r="L2214" s="3">
        <f>Working_Data[[#This Row],[price2]]/Working_Data[[#This Row],[quantity]]</f>
        <v>177.94333333333336</v>
      </c>
      <c r="M2214" s="3">
        <v>533.83000000000004</v>
      </c>
      <c r="N2214" t="s">
        <v>50</v>
      </c>
      <c r="O2214">
        <v>29</v>
      </c>
      <c r="P2214" s="1">
        <v>45608</v>
      </c>
      <c r="Q2214">
        <v>379</v>
      </c>
      <c r="R2214" t="s">
        <v>29</v>
      </c>
      <c r="S2214">
        <v>1</v>
      </c>
      <c r="T2214" s="1">
        <v>45770</v>
      </c>
      <c r="U2214" t="s">
        <v>36</v>
      </c>
      <c r="V2214" t="str">
        <f>TEXT(WEEKDAY(Working_Data[[#This Row],[order_date]],1),"DDDD")</f>
        <v>Sunday</v>
      </c>
      <c r="W2214" t="str">
        <f>TEXT(Working_Data[[#This Row],[order_date]],"mmmm")</f>
        <v>May</v>
      </c>
      <c r="X2214" s="7">
        <f>Working_Data[[#This Row],[last_order_date]]-Working_Data[[#This Row],[signup_date]]</f>
        <v>-55</v>
      </c>
      <c r="Y2214" s="7">
        <f>IF(Working_Data[[#This Row],[churned]]="Active",1,0)</f>
        <v>1</v>
      </c>
      <c r="Z2214" s="7">
        <f>YEAR(Working_Data[[#This Row],[order_date]])</f>
        <v>2024</v>
      </c>
    </row>
    <row r="2215" spans="1:26" x14ac:dyDescent="0.25">
      <c r="A2215" t="s">
        <v>4480</v>
      </c>
      <c r="B2215" t="s">
        <v>38</v>
      </c>
      <c r="C2215" t="s">
        <v>82</v>
      </c>
      <c r="D2215" t="s">
        <v>32</v>
      </c>
      <c r="E2215" s="1">
        <v>45198</v>
      </c>
      <c r="F2215" t="s">
        <v>4481</v>
      </c>
      <c r="G2215" s="1">
        <v>45431</v>
      </c>
      <c r="H2215" t="s">
        <v>25</v>
      </c>
      <c r="I2215" t="s">
        <v>63</v>
      </c>
      <c r="J2215" t="s">
        <v>67</v>
      </c>
      <c r="K2215">
        <v>1</v>
      </c>
      <c r="L2215" s="3">
        <f>Working_Data[[#This Row],[price2]]/Working_Data[[#This Row],[quantity]]</f>
        <v>1058.71</v>
      </c>
      <c r="M2215" s="3">
        <v>1058.71</v>
      </c>
      <c r="N2215" t="s">
        <v>28</v>
      </c>
      <c r="O2215">
        <v>6</v>
      </c>
      <c r="P2215" s="1">
        <v>45452</v>
      </c>
      <c r="Q2215">
        <v>67</v>
      </c>
      <c r="R2215" t="s">
        <v>43</v>
      </c>
      <c r="S2215">
        <v>5</v>
      </c>
      <c r="T2215" s="1">
        <v>45636</v>
      </c>
      <c r="U2215" t="s">
        <v>36</v>
      </c>
      <c r="V2215" t="str">
        <f>TEXT(WEEKDAY(Working_Data[[#This Row],[order_date]],1),"DDDD")</f>
        <v>Sunday</v>
      </c>
      <c r="W2215" t="str">
        <f>TEXT(Working_Data[[#This Row],[order_date]],"mmmm")</f>
        <v>May</v>
      </c>
      <c r="X2215" s="7">
        <f>Working_Data[[#This Row],[last_order_date]]-Working_Data[[#This Row],[signup_date]]</f>
        <v>254</v>
      </c>
      <c r="Y2215" s="7">
        <f>IF(Working_Data[[#This Row],[churned]]="Active",1,0)</f>
        <v>0</v>
      </c>
      <c r="Z2215" s="7">
        <f>YEAR(Working_Data[[#This Row],[order_date]])</f>
        <v>2024</v>
      </c>
    </row>
    <row r="2216" spans="1:26" x14ac:dyDescent="0.25">
      <c r="A2216" t="s">
        <v>4482</v>
      </c>
      <c r="B2216" t="s">
        <v>21</v>
      </c>
      <c r="C2216" t="s">
        <v>82</v>
      </c>
      <c r="D2216" t="s">
        <v>23</v>
      </c>
      <c r="E2216" s="1">
        <v>45867</v>
      </c>
      <c r="F2216" t="s">
        <v>4483</v>
      </c>
      <c r="G2216" s="1">
        <v>45431</v>
      </c>
      <c r="H2216" t="s">
        <v>41</v>
      </c>
      <c r="I2216" t="s">
        <v>63</v>
      </c>
      <c r="J2216" t="s">
        <v>67</v>
      </c>
      <c r="K2216">
        <v>5</v>
      </c>
      <c r="L2216" s="3">
        <f>Working_Data[[#This Row],[price2]]/Working_Data[[#This Row],[quantity]]</f>
        <v>50.507999999999996</v>
      </c>
      <c r="M2216" s="3">
        <v>252.54</v>
      </c>
      <c r="N2216" t="s">
        <v>35</v>
      </c>
      <c r="O2216">
        <v>44</v>
      </c>
      <c r="P2216" s="1">
        <v>45906</v>
      </c>
      <c r="Q2216">
        <v>398</v>
      </c>
      <c r="R2216" t="s">
        <v>29</v>
      </c>
      <c r="S2216">
        <v>5</v>
      </c>
      <c r="T2216" s="1">
        <v>45713</v>
      </c>
      <c r="U2216" t="s">
        <v>60</v>
      </c>
      <c r="V2216" t="str">
        <f>TEXT(WEEKDAY(Working_Data[[#This Row],[order_date]],1),"DDDD")</f>
        <v>Sunday</v>
      </c>
      <c r="W2216" t="str">
        <f>TEXT(Working_Data[[#This Row],[order_date]],"mmmm")</f>
        <v>May</v>
      </c>
      <c r="X2216" s="7">
        <f>Working_Data[[#This Row],[last_order_date]]-Working_Data[[#This Row],[signup_date]]</f>
        <v>39</v>
      </c>
      <c r="Y2216" s="7">
        <f>IF(Working_Data[[#This Row],[churned]]="Active",1,0)</f>
        <v>1</v>
      </c>
      <c r="Z2216" s="7">
        <f>YEAR(Working_Data[[#This Row],[order_date]])</f>
        <v>2024</v>
      </c>
    </row>
    <row r="2217" spans="1:26" x14ac:dyDescent="0.25">
      <c r="A2217" t="s">
        <v>4484</v>
      </c>
      <c r="B2217" t="s">
        <v>21</v>
      </c>
      <c r="C2217" t="s">
        <v>39</v>
      </c>
      <c r="D2217" t="s">
        <v>32</v>
      </c>
      <c r="E2217" s="1">
        <v>45839</v>
      </c>
      <c r="F2217" t="s">
        <v>4485</v>
      </c>
      <c r="G2217" s="1">
        <v>45431</v>
      </c>
      <c r="H2217" t="s">
        <v>41</v>
      </c>
      <c r="I2217" t="s">
        <v>48</v>
      </c>
      <c r="J2217" t="s">
        <v>64</v>
      </c>
      <c r="K2217">
        <v>4</v>
      </c>
      <c r="L2217" s="3">
        <f>Working_Data[[#This Row],[price2]]/Working_Data[[#This Row],[quantity]]</f>
        <v>121.285</v>
      </c>
      <c r="M2217" s="3">
        <v>485.14</v>
      </c>
      <c r="N2217" t="s">
        <v>50</v>
      </c>
      <c r="O2217">
        <v>47</v>
      </c>
      <c r="P2217" s="1">
        <v>45611</v>
      </c>
      <c r="Q2217">
        <v>157</v>
      </c>
      <c r="R2217" t="s">
        <v>43</v>
      </c>
      <c r="S2217">
        <v>2</v>
      </c>
      <c r="T2217" s="1">
        <v>45578</v>
      </c>
      <c r="U2217" t="s">
        <v>60</v>
      </c>
      <c r="V2217" t="str">
        <f>TEXT(WEEKDAY(Working_Data[[#This Row],[order_date]],1),"DDDD")</f>
        <v>Sunday</v>
      </c>
      <c r="W2217" t="str">
        <f>TEXT(Working_Data[[#This Row],[order_date]],"mmmm")</f>
        <v>May</v>
      </c>
      <c r="X2217" s="7">
        <f>Working_Data[[#This Row],[last_order_date]]-Working_Data[[#This Row],[signup_date]]</f>
        <v>-228</v>
      </c>
      <c r="Y2217" s="7">
        <f>IF(Working_Data[[#This Row],[churned]]="Active",1,0)</f>
        <v>0</v>
      </c>
      <c r="Z2217" s="7">
        <f>YEAR(Working_Data[[#This Row],[order_date]])</f>
        <v>2024</v>
      </c>
    </row>
    <row r="2218" spans="1:26" x14ac:dyDescent="0.25">
      <c r="A2218" t="s">
        <v>4486</v>
      </c>
      <c r="B2218" t="s">
        <v>38</v>
      </c>
      <c r="C2218" t="s">
        <v>39</v>
      </c>
      <c r="D2218" t="s">
        <v>23</v>
      </c>
      <c r="E2218" s="1">
        <v>45768</v>
      </c>
      <c r="F2218" t="s">
        <v>4487</v>
      </c>
      <c r="G2218" s="1">
        <v>45431</v>
      </c>
      <c r="H2218" t="s">
        <v>58</v>
      </c>
      <c r="I2218" t="s">
        <v>26</v>
      </c>
      <c r="J2218" t="s">
        <v>67</v>
      </c>
      <c r="K2218">
        <v>2</v>
      </c>
      <c r="L2218" s="3">
        <f>Working_Data[[#This Row],[price2]]/Working_Data[[#This Row],[quantity]]</f>
        <v>459.58499999999998</v>
      </c>
      <c r="M2218" s="3">
        <v>919.17</v>
      </c>
      <c r="N2218" t="s">
        <v>35</v>
      </c>
      <c r="O2218">
        <v>50</v>
      </c>
      <c r="P2218" s="1">
        <v>45563</v>
      </c>
      <c r="Q2218">
        <v>311</v>
      </c>
      <c r="R2218" t="s">
        <v>43</v>
      </c>
      <c r="S2218">
        <v>3</v>
      </c>
      <c r="T2218" s="1">
        <v>45360</v>
      </c>
      <c r="U2218" t="s">
        <v>36</v>
      </c>
      <c r="V2218" t="str">
        <f>TEXT(WEEKDAY(Working_Data[[#This Row],[order_date]],1),"DDDD")</f>
        <v>Sunday</v>
      </c>
      <c r="W2218" t="str">
        <f>TEXT(Working_Data[[#This Row],[order_date]],"mmmm")</f>
        <v>May</v>
      </c>
      <c r="X2218" s="7">
        <f>Working_Data[[#This Row],[last_order_date]]-Working_Data[[#This Row],[signup_date]]</f>
        <v>-205</v>
      </c>
      <c r="Y2218" s="7">
        <f>IF(Working_Data[[#This Row],[churned]]="Active",1,0)</f>
        <v>0</v>
      </c>
      <c r="Z2218" s="7">
        <f>YEAR(Working_Data[[#This Row],[order_date]])</f>
        <v>2024</v>
      </c>
    </row>
    <row r="2219" spans="1:26" x14ac:dyDescent="0.25">
      <c r="A2219" t="s">
        <v>4488</v>
      </c>
      <c r="B2219" t="s">
        <v>38</v>
      </c>
      <c r="C2219" t="s">
        <v>82</v>
      </c>
      <c r="D2219" t="s">
        <v>32</v>
      </c>
      <c r="E2219" s="1">
        <v>45057</v>
      </c>
      <c r="F2219" t="s">
        <v>4489</v>
      </c>
      <c r="G2219" s="1">
        <v>45432</v>
      </c>
      <c r="H2219" t="s">
        <v>34</v>
      </c>
      <c r="I2219" t="s">
        <v>26</v>
      </c>
      <c r="J2219" t="s">
        <v>59</v>
      </c>
      <c r="K2219">
        <v>3</v>
      </c>
      <c r="L2219" s="3">
        <f>Working_Data[[#This Row],[price2]]/Working_Data[[#This Row],[quantity]]</f>
        <v>76.153333333333336</v>
      </c>
      <c r="M2219" s="3">
        <v>228.46</v>
      </c>
      <c r="N2219" t="s">
        <v>28</v>
      </c>
      <c r="O2219">
        <v>11</v>
      </c>
      <c r="P2219" s="1">
        <v>45685</v>
      </c>
      <c r="Q2219">
        <v>17</v>
      </c>
      <c r="R2219" t="s">
        <v>43</v>
      </c>
      <c r="S2219">
        <v>2</v>
      </c>
      <c r="T2219" s="1">
        <v>45302</v>
      </c>
      <c r="U2219" t="s">
        <v>36</v>
      </c>
      <c r="V2219" t="str">
        <f>TEXT(WEEKDAY(Working_Data[[#This Row],[order_date]],1),"DDDD")</f>
        <v>Monday</v>
      </c>
      <c r="W2219" t="str">
        <f>TEXT(Working_Data[[#This Row],[order_date]],"mmmm")</f>
        <v>May</v>
      </c>
      <c r="X2219" s="7">
        <f>Working_Data[[#This Row],[last_order_date]]-Working_Data[[#This Row],[signup_date]]</f>
        <v>628</v>
      </c>
      <c r="Y2219" s="7">
        <f>IF(Working_Data[[#This Row],[churned]]="Active",1,0)</f>
        <v>0</v>
      </c>
      <c r="Z2219" s="7">
        <f>YEAR(Working_Data[[#This Row],[order_date]])</f>
        <v>2024</v>
      </c>
    </row>
    <row r="2220" spans="1:26" x14ac:dyDescent="0.25">
      <c r="A2220" t="s">
        <v>4490</v>
      </c>
      <c r="B2220" t="s">
        <v>45</v>
      </c>
      <c r="C2220" t="s">
        <v>39</v>
      </c>
      <c r="D2220" t="s">
        <v>23</v>
      </c>
      <c r="E2220" s="1">
        <v>45644</v>
      </c>
      <c r="F2220" t="s">
        <v>4491</v>
      </c>
      <c r="G2220" s="1">
        <v>45432</v>
      </c>
      <c r="H2220" t="s">
        <v>34</v>
      </c>
      <c r="I2220" t="s">
        <v>63</v>
      </c>
      <c r="J2220" t="s">
        <v>49</v>
      </c>
      <c r="K2220">
        <v>1</v>
      </c>
      <c r="L2220" s="3">
        <f>Working_Data[[#This Row],[price2]]/Working_Data[[#This Row],[quantity]]</f>
        <v>900.71</v>
      </c>
      <c r="M2220" s="3">
        <v>900.71</v>
      </c>
      <c r="N2220" t="s">
        <v>50</v>
      </c>
      <c r="O2220">
        <v>45</v>
      </c>
      <c r="P2220" s="1">
        <v>45791</v>
      </c>
      <c r="Q2220">
        <v>486</v>
      </c>
      <c r="R2220" t="s">
        <v>43</v>
      </c>
      <c r="S2220">
        <v>4</v>
      </c>
      <c r="T2220" s="1">
        <v>45693</v>
      </c>
      <c r="U2220" t="s">
        <v>30</v>
      </c>
      <c r="V2220" t="str">
        <f>TEXT(WEEKDAY(Working_Data[[#This Row],[order_date]],1),"DDDD")</f>
        <v>Monday</v>
      </c>
      <c r="W2220" t="str">
        <f>TEXT(Working_Data[[#This Row],[order_date]],"mmmm")</f>
        <v>May</v>
      </c>
      <c r="X2220" s="7">
        <f>Working_Data[[#This Row],[last_order_date]]-Working_Data[[#This Row],[signup_date]]</f>
        <v>147</v>
      </c>
      <c r="Y2220" s="7">
        <f>IF(Working_Data[[#This Row],[churned]]="Active",1,0)</f>
        <v>0</v>
      </c>
      <c r="Z2220" s="7">
        <f>YEAR(Working_Data[[#This Row],[order_date]])</f>
        <v>2024</v>
      </c>
    </row>
    <row r="2221" spans="1:26" x14ac:dyDescent="0.25">
      <c r="A2221" t="s">
        <v>4492</v>
      </c>
      <c r="B2221" t="s">
        <v>45</v>
      </c>
      <c r="C2221" t="s">
        <v>39</v>
      </c>
      <c r="D2221" t="s">
        <v>32</v>
      </c>
      <c r="E2221" s="1">
        <v>45645</v>
      </c>
      <c r="F2221" t="s">
        <v>4493</v>
      </c>
      <c r="G2221" s="1">
        <v>45432</v>
      </c>
      <c r="H2221" t="s">
        <v>41</v>
      </c>
      <c r="I2221" t="s">
        <v>42</v>
      </c>
      <c r="J2221" t="s">
        <v>59</v>
      </c>
      <c r="K2221">
        <v>5</v>
      </c>
      <c r="L2221" s="3">
        <f>Working_Data[[#This Row],[price2]]/Working_Data[[#This Row],[quantity]]</f>
        <v>141.86199999999999</v>
      </c>
      <c r="M2221" s="3">
        <v>709.31</v>
      </c>
      <c r="N2221" t="s">
        <v>28</v>
      </c>
      <c r="O2221">
        <v>36</v>
      </c>
      <c r="P2221" s="1">
        <v>45680</v>
      </c>
      <c r="Q2221">
        <v>4</v>
      </c>
      <c r="R2221" t="s">
        <v>43</v>
      </c>
      <c r="S2221">
        <v>5</v>
      </c>
      <c r="T2221" s="1">
        <v>45362</v>
      </c>
      <c r="U2221" t="s">
        <v>36</v>
      </c>
      <c r="V2221" t="str">
        <f>TEXT(WEEKDAY(Working_Data[[#This Row],[order_date]],1),"DDDD")</f>
        <v>Monday</v>
      </c>
      <c r="W2221" t="str">
        <f>TEXT(Working_Data[[#This Row],[order_date]],"mmmm")</f>
        <v>May</v>
      </c>
      <c r="X2221" s="7">
        <f>Working_Data[[#This Row],[last_order_date]]-Working_Data[[#This Row],[signup_date]]</f>
        <v>35</v>
      </c>
      <c r="Y2221" s="7">
        <f>IF(Working_Data[[#This Row],[churned]]="Active",1,0)</f>
        <v>0</v>
      </c>
      <c r="Z2221" s="7">
        <f>YEAR(Working_Data[[#This Row],[order_date]])</f>
        <v>2024</v>
      </c>
    </row>
    <row r="2222" spans="1:26" x14ac:dyDescent="0.25">
      <c r="A2222" t="s">
        <v>4494</v>
      </c>
      <c r="B2222" t="s">
        <v>45</v>
      </c>
      <c r="C2222" t="s">
        <v>82</v>
      </c>
      <c r="D2222" t="s">
        <v>56</v>
      </c>
      <c r="E2222" s="1">
        <v>45421</v>
      </c>
      <c r="F2222" t="s">
        <v>4495</v>
      </c>
      <c r="G2222" s="1">
        <v>45432</v>
      </c>
      <c r="H2222" t="s">
        <v>58</v>
      </c>
      <c r="I2222" t="s">
        <v>63</v>
      </c>
      <c r="J2222" t="s">
        <v>64</v>
      </c>
      <c r="K2222">
        <v>5</v>
      </c>
      <c r="L2222" s="3">
        <f>Working_Data[[#This Row],[price2]]/Working_Data[[#This Row],[quantity]]</f>
        <v>222.66</v>
      </c>
      <c r="M2222" s="3">
        <v>1113.3</v>
      </c>
      <c r="N2222" t="s">
        <v>35</v>
      </c>
      <c r="O2222">
        <v>35</v>
      </c>
      <c r="P2222" s="1">
        <v>45793</v>
      </c>
      <c r="Q2222">
        <v>294</v>
      </c>
      <c r="R2222" t="s">
        <v>29</v>
      </c>
      <c r="S2222">
        <v>1</v>
      </c>
      <c r="T2222" s="1">
        <v>45735</v>
      </c>
      <c r="U2222" t="s">
        <v>30</v>
      </c>
      <c r="V2222" t="str">
        <f>TEXT(WEEKDAY(Working_Data[[#This Row],[order_date]],1),"DDDD")</f>
        <v>Monday</v>
      </c>
      <c r="W2222" t="str">
        <f>TEXT(Working_Data[[#This Row],[order_date]],"mmmm")</f>
        <v>May</v>
      </c>
      <c r="X2222" s="7">
        <f>Working_Data[[#This Row],[last_order_date]]-Working_Data[[#This Row],[signup_date]]</f>
        <v>372</v>
      </c>
      <c r="Y2222" s="7">
        <f>IF(Working_Data[[#This Row],[churned]]="Active",1,0)</f>
        <v>1</v>
      </c>
      <c r="Z2222" s="7">
        <f>YEAR(Working_Data[[#This Row],[order_date]])</f>
        <v>2024</v>
      </c>
    </row>
    <row r="2223" spans="1:26" x14ac:dyDescent="0.25">
      <c r="A2223" t="s">
        <v>4496</v>
      </c>
      <c r="B2223" t="s">
        <v>38</v>
      </c>
      <c r="C2223" t="s">
        <v>82</v>
      </c>
      <c r="D2223" t="s">
        <v>77</v>
      </c>
      <c r="E2223" s="1">
        <v>45464</v>
      </c>
      <c r="F2223" t="s">
        <v>4497</v>
      </c>
      <c r="G2223" s="1">
        <v>45432</v>
      </c>
      <c r="H2223" t="s">
        <v>34</v>
      </c>
      <c r="I2223" t="s">
        <v>63</v>
      </c>
      <c r="J2223" t="s">
        <v>49</v>
      </c>
      <c r="K2223">
        <v>4</v>
      </c>
      <c r="L2223" s="3">
        <f>Working_Data[[#This Row],[price2]]/Working_Data[[#This Row],[quantity]]</f>
        <v>238.4075</v>
      </c>
      <c r="M2223" s="3">
        <v>953.63</v>
      </c>
      <c r="N2223" t="s">
        <v>28</v>
      </c>
      <c r="O2223">
        <v>15</v>
      </c>
      <c r="P2223" s="1">
        <v>45713</v>
      </c>
      <c r="Q2223">
        <v>130</v>
      </c>
      <c r="R2223" t="s">
        <v>43</v>
      </c>
      <c r="S2223">
        <v>3</v>
      </c>
      <c r="T2223" s="1">
        <v>45749</v>
      </c>
      <c r="U2223" t="s">
        <v>60</v>
      </c>
      <c r="V2223" t="str">
        <f>TEXT(WEEKDAY(Working_Data[[#This Row],[order_date]],1),"DDDD")</f>
        <v>Monday</v>
      </c>
      <c r="W2223" t="str">
        <f>TEXT(Working_Data[[#This Row],[order_date]],"mmmm")</f>
        <v>May</v>
      </c>
      <c r="X2223" s="7">
        <f>Working_Data[[#This Row],[last_order_date]]-Working_Data[[#This Row],[signup_date]]</f>
        <v>249</v>
      </c>
      <c r="Y2223" s="7">
        <f>IF(Working_Data[[#This Row],[churned]]="Active",1,0)</f>
        <v>0</v>
      </c>
      <c r="Z2223" s="7">
        <f>YEAR(Working_Data[[#This Row],[order_date]])</f>
        <v>2024</v>
      </c>
    </row>
    <row r="2224" spans="1:26" x14ac:dyDescent="0.25">
      <c r="A2224" t="s">
        <v>4498</v>
      </c>
      <c r="B2224" t="s">
        <v>38</v>
      </c>
      <c r="C2224" t="s">
        <v>39</v>
      </c>
      <c r="D2224" t="s">
        <v>56</v>
      </c>
      <c r="E2224" s="1">
        <v>45965</v>
      </c>
      <c r="F2224" t="s">
        <v>4499</v>
      </c>
      <c r="G2224" s="1">
        <v>45432</v>
      </c>
      <c r="H2224" t="s">
        <v>41</v>
      </c>
      <c r="I2224" t="s">
        <v>63</v>
      </c>
      <c r="J2224" t="s">
        <v>59</v>
      </c>
      <c r="K2224">
        <v>4</v>
      </c>
      <c r="L2224" s="3">
        <f>Working_Data[[#This Row],[price2]]/Working_Data[[#This Row],[quantity]]</f>
        <v>226.36250000000001</v>
      </c>
      <c r="M2224" s="3">
        <v>905.45</v>
      </c>
      <c r="N2224" t="s">
        <v>50</v>
      </c>
      <c r="O2224">
        <v>14</v>
      </c>
      <c r="P2224" s="1">
        <v>45876</v>
      </c>
      <c r="Q2224">
        <v>303</v>
      </c>
      <c r="R2224" t="s">
        <v>29</v>
      </c>
      <c r="S2224">
        <v>4</v>
      </c>
      <c r="T2224" s="1">
        <v>45578</v>
      </c>
      <c r="U2224" t="s">
        <v>60</v>
      </c>
      <c r="V2224" t="str">
        <f>TEXT(WEEKDAY(Working_Data[[#This Row],[order_date]],1),"DDDD")</f>
        <v>Monday</v>
      </c>
      <c r="W2224" t="str">
        <f>TEXT(Working_Data[[#This Row],[order_date]],"mmmm")</f>
        <v>May</v>
      </c>
      <c r="X2224" s="7">
        <f>Working_Data[[#This Row],[last_order_date]]-Working_Data[[#This Row],[signup_date]]</f>
        <v>-89</v>
      </c>
      <c r="Y2224" s="7">
        <f>IF(Working_Data[[#This Row],[churned]]="Active",1,0)</f>
        <v>1</v>
      </c>
      <c r="Z2224" s="7">
        <f>YEAR(Working_Data[[#This Row],[order_date]])</f>
        <v>2024</v>
      </c>
    </row>
    <row r="2225" spans="1:26" x14ac:dyDescent="0.25">
      <c r="A2225" t="s">
        <v>4500</v>
      </c>
      <c r="B2225" t="s">
        <v>45</v>
      </c>
      <c r="C2225" t="s">
        <v>39</v>
      </c>
      <c r="D2225" t="s">
        <v>77</v>
      </c>
      <c r="E2225" s="1">
        <v>45846</v>
      </c>
      <c r="F2225" t="s">
        <v>4501</v>
      </c>
      <c r="G2225" s="1">
        <v>45432</v>
      </c>
      <c r="H2225" t="s">
        <v>41</v>
      </c>
      <c r="I2225" t="s">
        <v>54</v>
      </c>
      <c r="J2225" t="s">
        <v>67</v>
      </c>
      <c r="K2225">
        <v>1</v>
      </c>
      <c r="L2225" s="3">
        <f>Working_Data[[#This Row],[price2]]/Working_Data[[#This Row],[quantity]]</f>
        <v>1278.9000000000001</v>
      </c>
      <c r="M2225" s="3">
        <v>1278.9000000000001</v>
      </c>
      <c r="N2225" t="s">
        <v>28</v>
      </c>
      <c r="O2225">
        <v>44</v>
      </c>
      <c r="P2225" s="1">
        <v>45560</v>
      </c>
      <c r="Q2225">
        <v>25</v>
      </c>
      <c r="R2225" t="s">
        <v>43</v>
      </c>
      <c r="S2225">
        <v>2</v>
      </c>
      <c r="T2225" s="1">
        <v>45862</v>
      </c>
      <c r="U2225" t="s">
        <v>60</v>
      </c>
      <c r="V2225" t="str">
        <f>TEXT(WEEKDAY(Working_Data[[#This Row],[order_date]],1),"DDDD")</f>
        <v>Monday</v>
      </c>
      <c r="W2225" t="str">
        <f>TEXT(Working_Data[[#This Row],[order_date]],"mmmm")</f>
        <v>May</v>
      </c>
      <c r="X2225" s="7">
        <f>Working_Data[[#This Row],[last_order_date]]-Working_Data[[#This Row],[signup_date]]</f>
        <v>-286</v>
      </c>
      <c r="Y2225" s="7">
        <f>IF(Working_Data[[#This Row],[churned]]="Active",1,0)</f>
        <v>0</v>
      </c>
      <c r="Z2225" s="7">
        <f>YEAR(Working_Data[[#This Row],[order_date]])</f>
        <v>2024</v>
      </c>
    </row>
    <row r="2226" spans="1:26" x14ac:dyDescent="0.25">
      <c r="A2226" t="s">
        <v>4502</v>
      </c>
      <c r="B2226" t="s">
        <v>38</v>
      </c>
      <c r="C2226" t="s">
        <v>82</v>
      </c>
      <c r="D2226" t="s">
        <v>52</v>
      </c>
      <c r="E2226" s="1">
        <v>45860</v>
      </c>
      <c r="F2226" t="s">
        <v>4503</v>
      </c>
      <c r="G2226" s="1">
        <v>45433</v>
      </c>
      <c r="H2226" t="s">
        <v>25</v>
      </c>
      <c r="I2226" t="s">
        <v>26</v>
      </c>
      <c r="J2226" t="s">
        <v>49</v>
      </c>
      <c r="K2226">
        <v>1</v>
      </c>
      <c r="L2226" s="3">
        <f>Working_Data[[#This Row],[price2]]/Working_Data[[#This Row],[quantity]]</f>
        <v>1253.8499999999999</v>
      </c>
      <c r="M2226" s="3">
        <v>1253.8499999999999</v>
      </c>
      <c r="N2226" t="s">
        <v>35</v>
      </c>
      <c r="O2226">
        <v>31</v>
      </c>
      <c r="P2226" s="1">
        <v>45645</v>
      </c>
      <c r="Q2226">
        <v>267</v>
      </c>
      <c r="R2226" t="s">
        <v>43</v>
      </c>
      <c r="S2226">
        <v>5</v>
      </c>
      <c r="T2226" s="1">
        <v>45861</v>
      </c>
      <c r="U2226" t="s">
        <v>60</v>
      </c>
      <c r="V2226" t="str">
        <f>TEXT(WEEKDAY(Working_Data[[#This Row],[order_date]],1),"DDDD")</f>
        <v>Tuesday</v>
      </c>
      <c r="W2226" t="str">
        <f>TEXT(Working_Data[[#This Row],[order_date]],"mmmm")</f>
        <v>May</v>
      </c>
      <c r="X2226" s="7">
        <f>Working_Data[[#This Row],[last_order_date]]-Working_Data[[#This Row],[signup_date]]</f>
        <v>-215</v>
      </c>
      <c r="Y2226" s="7">
        <f>IF(Working_Data[[#This Row],[churned]]="Active",1,0)</f>
        <v>0</v>
      </c>
      <c r="Z2226" s="7">
        <f>YEAR(Working_Data[[#This Row],[order_date]])</f>
        <v>2024</v>
      </c>
    </row>
    <row r="2227" spans="1:26" x14ac:dyDescent="0.25">
      <c r="A2227" t="s">
        <v>4504</v>
      </c>
      <c r="B2227" t="s">
        <v>45</v>
      </c>
      <c r="C2227" t="s">
        <v>82</v>
      </c>
      <c r="D2227" t="s">
        <v>23</v>
      </c>
      <c r="E2227" s="1">
        <v>45773</v>
      </c>
      <c r="F2227" t="s">
        <v>4505</v>
      </c>
      <c r="G2227" s="1">
        <v>45433</v>
      </c>
      <c r="H2227" t="s">
        <v>25</v>
      </c>
      <c r="I2227" t="s">
        <v>54</v>
      </c>
      <c r="J2227" t="s">
        <v>67</v>
      </c>
      <c r="K2227">
        <v>1</v>
      </c>
      <c r="L2227" s="3">
        <f>Working_Data[[#This Row],[price2]]/Working_Data[[#This Row],[quantity]]</f>
        <v>895.81</v>
      </c>
      <c r="M2227" s="3">
        <v>895.81</v>
      </c>
      <c r="N2227" t="s">
        <v>35</v>
      </c>
      <c r="O2227">
        <v>45</v>
      </c>
      <c r="P2227" s="1">
        <v>45747</v>
      </c>
      <c r="Q2227">
        <v>364</v>
      </c>
      <c r="R2227" t="s">
        <v>29</v>
      </c>
      <c r="S2227">
        <v>5</v>
      </c>
      <c r="T2227" s="1">
        <v>45745</v>
      </c>
      <c r="U2227" t="s">
        <v>60</v>
      </c>
      <c r="V2227" t="str">
        <f>TEXT(WEEKDAY(Working_Data[[#This Row],[order_date]],1),"DDDD")</f>
        <v>Tuesday</v>
      </c>
      <c r="W2227" t="str">
        <f>TEXT(Working_Data[[#This Row],[order_date]],"mmmm")</f>
        <v>May</v>
      </c>
      <c r="X2227" s="7">
        <f>Working_Data[[#This Row],[last_order_date]]-Working_Data[[#This Row],[signup_date]]</f>
        <v>-26</v>
      </c>
      <c r="Y2227" s="7">
        <f>IF(Working_Data[[#This Row],[churned]]="Active",1,0)</f>
        <v>1</v>
      </c>
      <c r="Z2227" s="7">
        <f>YEAR(Working_Data[[#This Row],[order_date]])</f>
        <v>2024</v>
      </c>
    </row>
    <row r="2228" spans="1:26" x14ac:dyDescent="0.25">
      <c r="A2228" t="s">
        <v>4506</v>
      </c>
      <c r="B2228" t="s">
        <v>21</v>
      </c>
      <c r="C2228" t="s">
        <v>39</v>
      </c>
      <c r="D2228" t="s">
        <v>56</v>
      </c>
      <c r="E2228" s="1">
        <v>45544</v>
      </c>
      <c r="F2228" t="s">
        <v>4507</v>
      </c>
      <c r="G2228" s="1">
        <v>45433</v>
      </c>
      <c r="H2228" t="s">
        <v>25</v>
      </c>
      <c r="I2228" t="s">
        <v>26</v>
      </c>
      <c r="J2228" t="s">
        <v>64</v>
      </c>
      <c r="K2228">
        <v>3</v>
      </c>
      <c r="L2228" s="3">
        <f>Working_Data[[#This Row],[price2]]/Working_Data[[#This Row],[quantity]]</f>
        <v>448.8</v>
      </c>
      <c r="M2228" s="3">
        <v>1346.4</v>
      </c>
      <c r="N2228" t="s">
        <v>35</v>
      </c>
      <c r="O2228">
        <v>8</v>
      </c>
      <c r="P2228" s="1">
        <v>45393</v>
      </c>
      <c r="Q2228">
        <v>381</v>
      </c>
      <c r="R2228" t="s">
        <v>43</v>
      </c>
      <c r="S2228">
        <v>1</v>
      </c>
      <c r="T2228" s="1">
        <v>45781</v>
      </c>
      <c r="U2228" t="s">
        <v>30</v>
      </c>
      <c r="V2228" t="str">
        <f>TEXT(WEEKDAY(Working_Data[[#This Row],[order_date]],1),"DDDD")</f>
        <v>Tuesday</v>
      </c>
      <c r="W2228" t="str">
        <f>TEXT(Working_Data[[#This Row],[order_date]],"mmmm")</f>
        <v>May</v>
      </c>
      <c r="X2228" s="7">
        <f>Working_Data[[#This Row],[last_order_date]]-Working_Data[[#This Row],[signup_date]]</f>
        <v>-151</v>
      </c>
      <c r="Y2228" s="7">
        <f>IF(Working_Data[[#This Row],[churned]]="Active",1,0)</f>
        <v>0</v>
      </c>
      <c r="Z2228" s="7">
        <f>YEAR(Working_Data[[#This Row],[order_date]])</f>
        <v>2024</v>
      </c>
    </row>
    <row r="2229" spans="1:26" x14ac:dyDescent="0.25">
      <c r="A2229" t="s">
        <v>4508</v>
      </c>
      <c r="B2229" t="s">
        <v>21</v>
      </c>
      <c r="C2229" t="s">
        <v>39</v>
      </c>
      <c r="D2229" t="s">
        <v>77</v>
      </c>
      <c r="E2229" s="1">
        <v>45830</v>
      </c>
      <c r="F2229" t="s">
        <v>4509</v>
      </c>
      <c r="G2229" s="1">
        <v>45433</v>
      </c>
      <c r="H2229" t="s">
        <v>58</v>
      </c>
      <c r="I2229" t="s">
        <v>63</v>
      </c>
      <c r="J2229" t="s">
        <v>27</v>
      </c>
      <c r="K2229">
        <v>2</v>
      </c>
      <c r="L2229" s="3">
        <f>Working_Data[[#This Row],[price2]]/Working_Data[[#This Row],[quantity]]</f>
        <v>462.28500000000003</v>
      </c>
      <c r="M2229" s="3">
        <v>924.57</v>
      </c>
      <c r="N2229" t="s">
        <v>35</v>
      </c>
      <c r="O2229">
        <v>23</v>
      </c>
      <c r="P2229" s="1">
        <v>45742</v>
      </c>
      <c r="Q2229">
        <v>473</v>
      </c>
      <c r="R2229" t="s">
        <v>29</v>
      </c>
      <c r="S2229">
        <v>2</v>
      </c>
      <c r="T2229" s="1">
        <v>45608</v>
      </c>
      <c r="U2229" t="s">
        <v>60</v>
      </c>
      <c r="V2229" t="str">
        <f>TEXT(WEEKDAY(Working_Data[[#This Row],[order_date]],1),"DDDD")</f>
        <v>Tuesday</v>
      </c>
      <c r="W2229" t="str">
        <f>TEXT(Working_Data[[#This Row],[order_date]],"mmmm")</f>
        <v>May</v>
      </c>
      <c r="X2229" s="7">
        <f>Working_Data[[#This Row],[last_order_date]]-Working_Data[[#This Row],[signup_date]]</f>
        <v>-88</v>
      </c>
      <c r="Y2229" s="7">
        <f>IF(Working_Data[[#This Row],[churned]]="Active",1,0)</f>
        <v>1</v>
      </c>
      <c r="Z2229" s="7">
        <f>YEAR(Working_Data[[#This Row],[order_date]])</f>
        <v>2024</v>
      </c>
    </row>
    <row r="2230" spans="1:26" x14ac:dyDescent="0.25">
      <c r="A2230" t="s">
        <v>4510</v>
      </c>
      <c r="B2230" t="s">
        <v>21</v>
      </c>
      <c r="C2230" t="s">
        <v>22</v>
      </c>
      <c r="D2230" t="s">
        <v>56</v>
      </c>
      <c r="E2230" s="1">
        <v>45514</v>
      </c>
      <c r="F2230" t="s">
        <v>4511</v>
      </c>
      <c r="G2230" s="1">
        <v>45433</v>
      </c>
      <c r="H2230" t="s">
        <v>41</v>
      </c>
      <c r="I2230" t="s">
        <v>54</v>
      </c>
      <c r="J2230" t="s">
        <v>59</v>
      </c>
      <c r="K2230">
        <v>3</v>
      </c>
      <c r="L2230" s="3">
        <f>Working_Data[[#This Row],[price2]]/Working_Data[[#This Row],[quantity]]</f>
        <v>233.79666666666665</v>
      </c>
      <c r="M2230" s="3">
        <v>701.39</v>
      </c>
      <c r="N2230" t="s">
        <v>50</v>
      </c>
      <c r="O2230">
        <v>38</v>
      </c>
      <c r="P2230" s="1">
        <v>45890</v>
      </c>
      <c r="Q2230">
        <v>197</v>
      </c>
      <c r="R2230" t="s">
        <v>29</v>
      </c>
      <c r="S2230">
        <v>3</v>
      </c>
      <c r="T2230" s="1">
        <v>45711</v>
      </c>
      <c r="U2230" t="s">
        <v>36</v>
      </c>
      <c r="V2230" t="str">
        <f>TEXT(WEEKDAY(Working_Data[[#This Row],[order_date]],1),"DDDD")</f>
        <v>Tuesday</v>
      </c>
      <c r="W2230" t="str">
        <f>TEXT(Working_Data[[#This Row],[order_date]],"mmmm")</f>
        <v>May</v>
      </c>
      <c r="X2230" s="7">
        <f>Working_Data[[#This Row],[last_order_date]]-Working_Data[[#This Row],[signup_date]]</f>
        <v>376</v>
      </c>
      <c r="Y2230" s="7">
        <f>IF(Working_Data[[#This Row],[churned]]="Active",1,0)</f>
        <v>1</v>
      </c>
      <c r="Z2230" s="7">
        <f>YEAR(Working_Data[[#This Row],[order_date]])</f>
        <v>2024</v>
      </c>
    </row>
    <row r="2231" spans="1:26" x14ac:dyDescent="0.25">
      <c r="A2231" t="s">
        <v>4512</v>
      </c>
      <c r="B2231" t="s">
        <v>38</v>
      </c>
      <c r="C2231" t="s">
        <v>22</v>
      </c>
      <c r="D2231" t="s">
        <v>32</v>
      </c>
      <c r="E2231" s="1">
        <v>45543</v>
      </c>
      <c r="F2231" t="s">
        <v>4513</v>
      </c>
      <c r="G2231" s="1">
        <v>45433</v>
      </c>
      <c r="H2231" t="s">
        <v>25</v>
      </c>
      <c r="I2231" t="s">
        <v>54</v>
      </c>
      <c r="J2231" t="s">
        <v>67</v>
      </c>
      <c r="K2231">
        <v>3</v>
      </c>
      <c r="L2231" s="3">
        <f>Working_Data[[#This Row],[price2]]/Working_Data[[#This Row],[quantity]]</f>
        <v>249.57666666666668</v>
      </c>
      <c r="M2231" s="3">
        <v>748.73</v>
      </c>
      <c r="N2231" t="s">
        <v>50</v>
      </c>
      <c r="O2231">
        <v>15</v>
      </c>
      <c r="P2231" s="1">
        <v>45810</v>
      </c>
      <c r="Q2231">
        <v>254</v>
      </c>
      <c r="R2231" t="s">
        <v>43</v>
      </c>
      <c r="S2231">
        <v>5</v>
      </c>
      <c r="T2231" s="1">
        <v>45905</v>
      </c>
      <c r="U2231" t="s">
        <v>60</v>
      </c>
      <c r="V2231" t="str">
        <f>TEXT(WEEKDAY(Working_Data[[#This Row],[order_date]],1),"DDDD")</f>
        <v>Tuesday</v>
      </c>
      <c r="W2231" t="str">
        <f>TEXT(Working_Data[[#This Row],[order_date]],"mmmm")</f>
        <v>May</v>
      </c>
      <c r="X2231" s="7">
        <f>Working_Data[[#This Row],[last_order_date]]-Working_Data[[#This Row],[signup_date]]</f>
        <v>267</v>
      </c>
      <c r="Y2231" s="7">
        <f>IF(Working_Data[[#This Row],[churned]]="Active",1,0)</f>
        <v>0</v>
      </c>
      <c r="Z2231" s="7">
        <f>YEAR(Working_Data[[#This Row],[order_date]])</f>
        <v>2024</v>
      </c>
    </row>
    <row r="2232" spans="1:26" x14ac:dyDescent="0.25">
      <c r="A2232" t="s">
        <v>4514</v>
      </c>
      <c r="B2232" t="s">
        <v>45</v>
      </c>
      <c r="C2232" t="s">
        <v>39</v>
      </c>
      <c r="D2232" t="s">
        <v>77</v>
      </c>
      <c r="E2232" s="1">
        <v>45867</v>
      </c>
      <c r="F2232" t="s">
        <v>4515</v>
      </c>
      <c r="G2232" s="1">
        <v>45433</v>
      </c>
      <c r="H2232" t="s">
        <v>58</v>
      </c>
      <c r="I2232" t="s">
        <v>26</v>
      </c>
      <c r="J2232" t="s">
        <v>59</v>
      </c>
      <c r="K2232">
        <v>2</v>
      </c>
      <c r="L2232" s="3">
        <f>Working_Data[[#This Row],[price2]]/Working_Data[[#This Row],[quantity]]</f>
        <v>663.76</v>
      </c>
      <c r="M2232" s="3">
        <v>1327.52</v>
      </c>
      <c r="N2232" t="s">
        <v>28</v>
      </c>
      <c r="O2232">
        <v>12</v>
      </c>
      <c r="P2232" s="1">
        <v>45723</v>
      </c>
      <c r="Q2232">
        <v>146</v>
      </c>
      <c r="R2232" t="s">
        <v>43</v>
      </c>
      <c r="S2232">
        <v>3</v>
      </c>
      <c r="T2232" s="1">
        <v>45670</v>
      </c>
      <c r="U2232" t="s">
        <v>30</v>
      </c>
      <c r="V2232" t="str">
        <f>TEXT(WEEKDAY(Working_Data[[#This Row],[order_date]],1),"DDDD")</f>
        <v>Tuesday</v>
      </c>
      <c r="W2232" t="str">
        <f>TEXT(Working_Data[[#This Row],[order_date]],"mmmm")</f>
        <v>May</v>
      </c>
      <c r="X2232" s="7">
        <f>Working_Data[[#This Row],[last_order_date]]-Working_Data[[#This Row],[signup_date]]</f>
        <v>-144</v>
      </c>
      <c r="Y2232" s="7">
        <f>IF(Working_Data[[#This Row],[churned]]="Active",1,0)</f>
        <v>0</v>
      </c>
      <c r="Z2232" s="7">
        <f>YEAR(Working_Data[[#This Row],[order_date]])</f>
        <v>2024</v>
      </c>
    </row>
    <row r="2233" spans="1:26" x14ac:dyDescent="0.25">
      <c r="A2233" t="s">
        <v>4516</v>
      </c>
      <c r="B2233" t="s">
        <v>45</v>
      </c>
      <c r="C2233" t="s">
        <v>22</v>
      </c>
      <c r="D2233" t="s">
        <v>23</v>
      </c>
      <c r="E2233" s="1">
        <v>45840</v>
      </c>
      <c r="F2233" t="s">
        <v>4517</v>
      </c>
      <c r="G2233" s="1">
        <v>45433</v>
      </c>
      <c r="H2233" t="s">
        <v>58</v>
      </c>
      <c r="I2233" t="s">
        <v>26</v>
      </c>
      <c r="J2233" t="s">
        <v>49</v>
      </c>
      <c r="K2233">
        <v>5</v>
      </c>
      <c r="L2233" s="3">
        <f>Working_Data[[#This Row],[price2]]/Working_Data[[#This Row],[quantity]]</f>
        <v>218.70400000000001</v>
      </c>
      <c r="M2233" s="3">
        <v>1093.52</v>
      </c>
      <c r="N2233" t="s">
        <v>28</v>
      </c>
      <c r="O2233">
        <v>48</v>
      </c>
      <c r="P2233" s="1">
        <v>45575</v>
      </c>
      <c r="Q2233">
        <v>353</v>
      </c>
      <c r="R2233" t="s">
        <v>43</v>
      </c>
      <c r="S2233">
        <v>1</v>
      </c>
      <c r="T2233" s="1">
        <v>45619</v>
      </c>
      <c r="U2233" t="s">
        <v>30</v>
      </c>
      <c r="V2233" t="str">
        <f>TEXT(WEEKDAY(Working_Data[[#This Row],[order_date]],1),"DDDD")</f>
        <v>Tuesday</v>
      </c>
      <c r="W2233" t="str">
        <f>TEXT(Working_Data[[#This Row],[order_date]],"mmmm")</f>
        <v>May</v>
      </c>
      <c r="X2233" s="7">
        <f>Working_Data[[#This Row],[last_order_date]]-Working_Data[[#This Row],[signup_date]]</f>
        <v>-265</v>
      </c>
      <c r="Y2233" s="7">
        <f>IF(Working_Data[[#This Row],[churned]]="Active",1,0)</f>
        <v>0</v>
      </c>
      <c r="Z2233" s="7">
        <f>YEAR(Working_Data[[#This Row],[order_date]])</f>
        <v>2024</v>
      </c>
    </row>
    <row r="2234" spans="1:26" x14ac:dyDescent="0.25">
      <c r="A2234" t="s">
        <v>4518</v>
      </c>
      <c r="B2234" t="s">
        <v>38</v>
      </c>
      <c r="C2234" t="s">
        <v>22</v>
      </c>
      <c r="D2234" t="s">
        <v>52</v>
      </c>
      <c r="E2234" s="1">
        <v>45455</v>
      </c>
      <c r="F2234" t="s">
        <v>4519</v>
      </c>
      <c r="G2234" s="1">
        <v>45433</v>
      </c>
      <c r="H2234" t="s">
        <v>34</v>
      </c>
      <c r="I2234" t="s">
        <v>42</v>
      </c>
      <c r="J2234" t="s">
        <v>64</v>
      </c>
      <c r="K2234">
        <v>1</v>
      </c>
      <c r="L2234" s="3">
        <f>Working_Data[[#This Row],[price2]]/Working_Data[[#This Row],[quantity]]</f>
        <v>537.69000000000005</v>
      </c>
      <c r="M2234" s="3">
        <v>537.69000000000005</v>
      </c>
      <c r="N2234" t="s">
        <v>28</v>
      </c>
      <c r="O2234">
        <v>16</v>
      </c>
      <c r="P2234" s="1">
        <v>45858</v>
      </c>
      <c r="Q2234">
        <v>412</v>
      </c>
      <c r="R2234" t="s">
        <v>43</v>
      </c>
      <c r="S2234">
        <v>5</v>
      </c>
      <c r="T2234" s="1">
        <v>45883</v>
      </c>
      <c r="U2234" t="s">
        <v>36</v>
      </c>
      <c r="V2234" t="str">
        <f>TEXT(WEEKDAY(Working_Data[[#This Row],[order_date]],1),"DDDD")</f>
        <v>Tuesday</v>
      </c>
      <c r="W2234" t="str">
        <f>TEXT(Working_Data[[#This Row],[order_date]],"mmmm")</f>
        <v>May</v>
      </c>
      <c r="X2234" s="7">
        <f>Working_Data[[#This Row],[last_order_date]]-Working_Data[[#This Row],[signup_date]]</f>
        <v>403</v>
      </c>
      <c r="Y2234" s="7">
        <f>IF(Working_Data[[#This Row],[churned]]="Active",1,0)</f>
        <v>0</v>
      </c>
      <c r="Z2234" s="7">
        <f>YEAR(Working_Data[[#This Row],[order_date]])</f>
        <v>2024</v>
      </c>
    </row>
    <row r="2235" spans="1:26" x14ac:dyDescent="0.25">
      <c r="A2235" t="s">
        <v>4520</v>
      </c>
      <c r="B2235" t="s">
        <v>21</v>
      </c>
      <c r="C2235" t="s">
        <v>39</v>
      </c>
      <c r="D2235" t="s">
        <v>32</v>
      </c>
      <c r="E2235" s="1">
        <v>45559</v>
      </c>
      <c r="F2235" t="s">
        <v>4521</v>
      </c>
      <c r="G2235" s="1">
        <v>45433</v>
      </c>
      <c r="H2235" t="s">
        <v>25</v>
      </c>
      <c r="I2235" t="s">
        <v>42</v>
      </c>
      <c r="J2235" t="s">
        <v>67</v>
      </c>
      <c r="K2235">
        <v>2</v>
      </c>
      <c r="L2235" s="3">
        <f>Working_Data[[#This Row],[price2]]/Working_Data[[#This Row],[quantity]]</f>
        <v>724.91</v>
      </c>
      <c r="M2235" s="3">
        <v>1449.82</v>
      </c>
      <c r="N2235" t="s">
        <v>28</v>
      </c>
      <c r="O2235">
        <v>37</v>
      </c>
      <c r="P2235" s="1">
        <v>45884</v>
      </c>
      <c r="Q2235">
        <v>226</v>
      </c>
      <c r="R2235" t="s">
        <v>29</v>
      </c>
      <c r="S2235">
        <v>3</v>
      </c>
      <c r="T2235" s="1">
        <v>45636</v>
      </c>
      <c r="U2235" t="s">
        <v>30</v>
      </c>
      <c r="V2235" t="str">
        <f>TEXT(WEEKDAY(Working_Data[[#This Row],[order_date]],1),"DDDD")</f>
        <v>Tuesday</v>
      </c>
      <c r="W2235" t="str">
        <f>TEXT(Working_Data[[#This Row],[order_date]],"mmmm")</f>
        <v>May</v>
      </c>
      <c r="X2235" s="7">
        <f>Working_Data[[#This Row],[last_order_date]]-Working_Data[[#This Row],[signup_date]]</f>
        <v>325</v>
      </c>
      <c r="Y2235" s="7">
        <f>IF(Working_Data[[#This Row],[churned]]="Active",1,0)</f>
        <v>1</v>
      </c>
      <c r="Z2235" s="7">
        <f>YEAR(Working_Data[[#This Row],[order_date]])</f>
        <v>2024</v>
      </c>
    </row>
    <row r="2236" spans="1:26" x14ac:dyDescent="0.25">
      <c r="A2236" t="s">
        <v>4522</v>
      </c>
      <c r="B2236" t="s">
        <v>38</v>
      </c>
      <c r="C2236" t="s">
        <v>82</v>
      </c>
      <c r="D2236" t="s">
        <v>32</v>
      </c>
      <c r="E2236" s="1">
        <v>45554</v>
      </c>
      <c r="F2236" t="s">
        <v>4523</v>
      </c>
      <c r="G2236" s="1">
        <v>45434</v>
      </c>
      <c r="H2236" t="s">
        <v>58</v>
      </c>
      <c r="I2236" t="s">
        <v>54</v>
      </c>
      <c r="J2236" t="s">
        <v>59</v>
      </c>
      <c r="K2236">
        <v>2</v>
      </c>
      <c r="L2236" s="3">
        <f>Working_Data[[#This Row],[price2]]/Working_Data[[#This Row],[quantity]]</f>
        <v>653.77</v>
      </c>
      <c r="M2236" s="3">
        <v>1307.54</v>
      </c>
      <c r="N2236" t="s">
        <v>28</v>
      </c>
      <c r="O2236">
        <v>49</v>
      </c>
      <c r="P2236" s="1">
        <v>45937</v>
      </c>
      <c r="Q2236">
        <v>33</v>
      </c>
      <c r="R2236" t="s">
        <v>43</v>
      </c>
      <c r="S2236">
        <v>4</v>
      </c>
      <c r="T2236" s="1">
        <v>45556</v>
      </c>
      <c r="U2236" t="s">
        <v>36</v>
      </c>
      <c r="V2236" t="str">
        <f>TEXT(WEEKDAY(Working_Data[[#This Row],[order_date]],1),"DDDD")</f>
        <v>Wednesday</v>
      </c>
      <c r="W2236" t="str">
        <f>TEXT(Working_Data[[#This Row],[order_date]],"mmmm")</f>
        <v>May</v>
      </c>
      <c r="X2236" s="7">
        <f>Working_Data[[#This Row],[last_order_date]]-Working_Data[[#This Row],[signup_date]]</f>
        <v>383</v>
      </c>
      <c r="Y2236" s="7">
        <f>IF(Working_Data[[#This Row],[churned]]="Active",1,0)</f>
        <v>0</v>
      </c>
      <c r="Z2236" s="7">
        <f>YEAR(Working_Data[[#This Row],[order_date]])</f>
        <v>2024</v>
      </c>
    </row>
    <row r="2237" spans="1:26" x14ac:dyDescent="0.25">
      <c r="A2237" t="s">
        <v>4524</v>
      </c>
      <c r="B2237" t="s">
        <v>21</v>
      </c>
      <c r="C2237" t="s">
        <v>39</v>
      </c>
      <c r="D2237" t="s">
        <v>56</v>
      </c>
      <c r="E2237" s="1">
        <v>45418</v>
      </c>
      <c r="F2237" t="s">
        <v>4525</v>
      </c>
      <c r="G2237" s="1">
        <v>45434</v>
      </c>
      <c r="H2237" t="s">
        <v>34</v>
      </c>
      <c r="I2237" t="s">
        <v>26</v>
      </c>
      <c r="J2237" t="s">
        <v>59</v>
      </c>
      <c r="K2237">
        <v>3</v>
      </c>
      <c r="L2237" s="3">
        <f>Working_Data[[#This Row],[price2]]/Working_Data[[#This Row],[quantity]]</f>
        <v>419.55666666666667</v>
      </c>
      <c r="M2237" s="3">
        <v>1258.67</v>
      </c>
      <c r="N2237" t="s">
        <v>50</v>
      </c>
      <c r="O2237">
        <v>25</v>
      </c>
      <c r="P2237" s="1">
        <v>45582</v>
      </c>
      <c r="Q2237">
        <v>111</v>
      </c>
      <c r="R2237" t="s">
        <v>29</v>
      </c>
      <c r="S2237">
        <v>5</v>
      </c>
      <c r="T2237" s="1">
        <v>45583</v>
      </c>
      <c r="U2237" t="s">
        <v>36</v>
      </c>
      <c r="V2237" t="str">
        <f>TEXT(WEEKDAY(Working_Data[[#This Row],[order_date]],1),"DDDD")</f>
        <v>Wednesday</v>
      </c>
      <c r="W2237" t="str">
        <f>TEXT(Working_Data[[#This Row],[order_date]],"mmmm")</f>
        <v>May</v>
      </c>
      <c r="X2237" s="7">
        <f>Working_Data[[#This Row],[last_order_date]]-Working_Data[[#This Row],[signup_date]]</f>
        <v>164</v>
      </c>
      <c r="Y2237" s="7">
        <f>IF(Working_Data[[#This Row],[churned]]="Active",1,0)</f>
        <v>1</v>
      </c>
      <c r="Z2237" s="7">
        <f>YEAR(Working_Data[[#This Row],[order_date]])</f>
        <v>2024</v>
      </c>
    </row>
    <row r="2238" spans="1:26" x14ac:dyDescent="0.25">
      <c r="A2238" t="s">
        <v>4526</v>
      </c>
      <c r="B2238" t="s">
        <v>38</v>
      </c>
      <c r="C2238" t="s">
        <v>39</v>
      </c>
      <c r="D2238" t="s">
        <v>56</v>
      </c>
      <c r="E2238" s="1">
        <v>45556</v>
      </c>
      <c r="F2238" t="s">
        <v>4527</v>
      </c>
      <c r="G2238" s="1">
        <v>45434</v>
      </c>
      <c r="H2238" t="s">
        <v>41</v>
      </c>
      <c r="I2238" t="s">
        <v>48</v>
      </c>
      <c r="J2238" t="s">
        <v>49</v>
      </c>
      <c r="K2238">
        <v>1</v>
      </c>
      <c r="L2238" s="3">
        <f>Working_Data[[#This Row],[price2]]/Working_Data[[#This Row],[quantity]]</f>
        <v>760.45</v>
      </c>
      <c r="M2238" s="3">
        <v>760.45</v>
      </c>
      <c r="N2238" t="s">
        <v>50</v>
      </c>
      <c r="O2238">
        <v>21</v>
      </c>
      <c r="P2238" s="1">
        <v>45999</v>
      </c>
      <c r="Q2238">
        <v>308</v>
      </c>
      <c r="R2238" t="s">
        <v>29</v>
      </c>
      <c r="S2238">
        <v>2</v>
      </c>
      <c r="T2238" s="1">
        <v>45702</v>
      </c>
      <c r="U2238" t="s">
        <v>36</v>
      </c>
      <c r="V2238" t="str">
        <f>TEXT(WEEKDAY(Working_Data[[#This Row],[order_date]],1),"DDDD")</f>
        <v>Wednesday</v>
      </c>
      <c r="W2238" t="str">
        <f>TEXT(Working_Data[[#This Row],[order_date]],"mmmm")</f>
        <v>May</v>
      </c>
      <c r="X2238" s="7">
        <f>Working_Data[[#This Row],[last_order_date]]-Working_Data[[#This Row],[signup_date]]</f>
        <v>443</v>
      </c>
      <c r="Y2238" s="7">
        <f>IF(Working_Data[[#This Row],[churned]]="Active",1,0)</f>
        <v>1</v>
      </c>
      <c r="Z2238" s="7">
        <f>YEAR(Working_Data[[#This Row],[order_date]])</f>
        <v>2024</v>
      </c>
    </row>
    <row r="2239" spans="1:26" x14ac:dyDescent="0.25">
      <c r="A2239" t="s">
        <v>4528</v>
      </c>
      <c r="B2239" t="s">
        <v>38</v>
      </c>
      <c r="C2239" t="s">
        <v>39</v>
      </c>
      <c r="D2239" t="s">
        <v>52</v>
      </c>
      <c r="E2239" s="1">
        <v>45541</v>
      </c>
      <c r="F2239" t="s">
        <v>4529</v>
      </c>
      <c r="G2239" s="1">
        <v>45434</v>
      </c>
      <c r="H2239" t="s">
        <v>41</v>
      </c>
      <c r="I2239" t="s">
        <v>26</v>
      </c>
      <c r="J2239" t="s">
        <v>64</v>
      </c>
      <c r="K2239">
        <v>4</v>
      </c>
      <c r="L2239" s="3">
        <f>Working_Data[[#This Row],[price2]]/Working_Data[[#This Row],[quantity]]</f>
        <v>327.80500000000001</v>
      </c>
      <c r="M2239" s="3">
        <v>1311.22</v>
      </c>
      <c r="N2239" t="s">
        <v>28</v>
      </c>
      <c r="O2239">
        <v>37</v>
      </c>
      <c r="P2239" s="1">
        <v>45860</v>
      </c>
      <c r="Q2239">
        <v>343</v>
      </c>
      <c r="R2239" t="s">
        <v>43</v>
      </c>
      <c r="S2239">
        <v>5</v>
      </c>
      <c r="T2239" s="1">
        <v>45685</v>
      </c>
      <c r="U2239" t="s">
        <v>60</v>
      </c>
      <c r="V2239" t="str">
        <f>TEXT(WEEKDAY(Working_Data[[#This Row],[order_date]],1),"DDDD")</f>
        <v>Wednesday</v>
      </c>
      <c r="W2239" t="str">
        <f>TEXT(Working_Data[[#This Row],[order_date]],"mmmm")</f>
        <v>May</v>
      </c>
      <c r="X2239" s="7">
        <f>Working_Data[[#This Row],[last_order_date]]-Working_Data[[#This Row],[signup_date]]</f>
        <v>319</v>
      </c>
      <c r="Y2239" s="7">
        <f>IF(Working_Data[[#This Row],[churned]]="Active",1,0)</f>
        <v>0</v>
      </c>
      <c r="Z2239" s="7">
        <f>YEAR(Working_Data[[#This Row],[order_date]])</f>
        <v>2024</v>
      </c>
    </row>
    <row r="2240" spans="1:26" x14ac:dyDescent="0.25">
      <c r="A2240" t="s">
        <v>4530</v>
      </c>
      <c r="B2240" t="s">
        <v>38</v>
      </c>
      <c r="C2240" t="s">
        <v>22</v>
      </c>
      <c r="D2240" t="s">
        <v>56</v>
      </c>
      <c r="E2240" s="1">
        <v>45753</v>
      </c>
      <c r="F2240" t="s">
        <v>4531</v>
      </c>
      <c r="G2240" s="1">
        <v>45434</v>
      </c>
      <c r="H2240" t="s">
        <v>41</v>
      </c>
      <c r="I2240" t="s">
        <v>48</v>
      </c>
      <c r="J2240" t="s">
        <v>64</v>
      </c>
      <c r="K2240">
        <v>3</v>
      </c>
      <c r="L2240" s="3">
        <f>Working_Data[[#This Row],[price2]]/Working_Data[[#This Row],[quantity]]</f>
        <v>262.8966666666667</v>
      </c>
      <c r="M2240" s="3">
        <v>788.69</v>
      </c>
      <c r="N2240" t="s">
        <v>28</v>
      </c>
      <c r="O2240">
        <v>32</v>
      </c>
      <c r="P2240" s="1">
        <v>45635</v>
      </c>
      <c r="Q2240">
        <v>436</v>
      </c>
      <c r="R2240" t="s">
        <v>43</v>
      </c>
      <c r="S2240">
        <v>3</v>
      </c>
      <c r="T2240" s="1">
        <v>45966</v>
      </c>
      <c r="U2240" t="s">
        <v>60</v>
      </c>
      <c r="V2240" t="str">
        <f>TEXT(WEEKDAY(Working_Data[[#This Row],[order_date]],1),"DDDD")</f>
        <v>Wednesday</v>
      </c>
      <c r="W2240" t="str">
        <f>TEXT(Working_Data[[#This Row],[order_date]],"mmmm")</f>
        <v>May</v>
      </c>
      <c r="X2240" s="7">
        <f>Working_Data[[#This Row],[last_order_date]]-Working_Data[[#This Row],[signup_date]]</f>
        <v>-118</v>
      </c>
      <c r="Y2240" s="7">
        <f>IF(Working_Data[[#This Row],[churned]]="Active",1,0)</f>
        <v>0</v>
      </c>
      <c r="Z2240" s="7">
        <f>YEAR(Working_Data[[#This Row],[order_date]])</f>
        <v>2024</v>
      </c>
    </row>
    <row r="2241" spans="1:26" x14ac:dyDescent="0.25">
      <c r="A2241" t="s">
        <v>4532</v>
      </c>
      <c r="B2241" t="s">
        <v>21</v>
      </c>
      <c r="C2241" t="s">
        <v>22</v>
      </c>
      <c r="D2241" t="s">
        <v>23</v>
      </c>
      <c r="E2241" s="1">
        <v>45418</v>
      </c>
      <c r="F2241" t="s">
        <v>4533</v>
      </c>
      <c r="G2241" s="1">
        <v>45434</v>
      </c>
      <c r="H2241" t="s">
        <v>58</v>
      </c>
      <c r="I2241" t="s">
        <v>63</v>
      </c>
      <c r="J2241" t="s">
        <v>49</v>
      </c>
      <c r="K2241">
        <v>4</v>
      </c>
      <c r="L2241" s="3">
        <f>Working_Data[[#This Row],[price2]]/Working_Data[[#This Row],[quantity]]</f>
        <v>320.99250000000001</v>
      </c>
      <c r="M2241" s="3">
        <v>1283.97</v>
      </c>
      <c r="N2241" t="s">
        <v>50</v>
      </c>
      <c r="O2241">
        <v>16</v>
      </c>
      <c r="P2241" s="1">
        <v>45732</v>
      </c>
      <c r="Q2241">
        <v>381</v>
      </c>
      <c r="R2241" t="s">
        <v>29</v>
      </c>
      <c r="S2241">
        <v>2</v>
      </c>
      <c r="T2241" s="1">
        <v>45529</v>
      </c>
      <c r="U2241" t="s">
        <v>60</v>
      </c>
      <c r="V2241" t="str">
        <f>TEXT(WEEKDAY(Working_Data[[#This Row],[order_date]],1),"DDDD")</f>
        <v>Wednesday</v>
      </c>
      <c r="W2241" t="str">
        <f>TEXT(Working_Data[[#This Row],[order_date]],"mmmm")</f>
        <v>May</v>
      </c>
      <c r="X2241" s="7">
        <f>Working_Data[[#This Row],[last_order_date]]-Working_Data[[#This Row],[signup_date]]</f>
        <v>314</v>
      </c>
      <c r="Y2241" s="7">
        <f>IF(Working_Data[[#This Row],[churned]]="Active",1,0)</f>
        <v>1</v>
      </c>
      <c r="Z2241" s="7">
        <f>YEAR(Working_Data[[#This Row],[order_date]])</f>
        <v>2024</v>
      </c>
    </row>
    <row r="2242" spans="1:26" x14ac:dyDescent="0.25">
      <c r="A2242" t="s">
        <v>4534</v>
      </c>
      <c r="B2242" t="s">
        <v>38</v>
      </c>
      <c r="C2242" t="s">
        <v>82</v>
      </c>
      <c r="D2242" t="s">
        <v>52</v>
      </c>
      <c r="E2242" s="1">
        <v>45860</v>
      </c>
      <c r="F2242" t="s">
        <v>4535</v>
      </c>
      <c r="G2242" s="1">
        <v>45434</v>
      </c>
      <c r="H2242" t="s">
        <v>58</v>
      </c>
      <c r="I2242" t="s">
        <v>26</v>
      </c>
      <c r="J2242" t="s">
        <v>49</v>
      </c>
      <c r="K2242">
        <v>2</v>
      </c>
      <c r="L2242" s="3">
        <f>Working_Data[[#This Row],[price2]]/Working_Data[[#This Row],[quantity]]</f>
        <v>599.84</v>
      </c>
      <c r="M2242" s="3">
        <v>1199.68</v>
      </c>
      <c r="N2242" t="s">
        <v>28</v>
      </c>
      <c r="O2242">
        <v>9</v>
      </c>
      <c r="P2242" s="1">
        <v>45558</v>
      </c>
      <c r="Q2242">
        <v>175</v>
      </c>
      <c r="R2242" t="s">
        <v>43</v>
      </c>
      <c r="S2242">
        <v>5</v>
      </c>
      <c r="T2242" s="1">
        <v>45610</v>
      </c>
      <c r="U2242" t="s">
        <v>30</v>
      </c>
      <c r="V2242" t="str">
        <f>TEXT(WEEKDAY(Working_Data[[#This Row],[order_date]],1),"DDDD")</f>
        <v>Wednesday</v>
      </c>
      <c r="W2242" t="str">
        <f>TEXT(Working_Data[[#This Row],[order_date]],"mmmm")</f>
        <v>May</v>
      </c>
      <c r="X2242" s="7">
        <f>Working_Data[[#This Row],[last_order_date]]-Working_Data[[#This Row],[signup_date]]</f>
        <v>-302</v>
      </c>
      <c r="Y2242" s="7">
        <f>IF(Working_Data[[#This Row],[churned]]="Active",1,0)</f>
        <v>0</v>
      </c>
      <c r="Z2242" s="7">
        <f>YEAR(Working_Data[[#This Row],[order_date]])</f>
        <v>2024</v>
      </c>
    </row>
    <row r="2243" spans="1:26" x14ac:dyDescent="0.25">
      <c r="A2243" t="s">
        <v>4536</v>
      </c>
      <c r="B2243" t="s">
        <v>45</v>
      </c>
      <c r="C2243" t="s">
        <v>22</v>
      </c>
      <c r="D2243" t="s">
        <v>52</v>
      </c>
      <c r="E2243" s="1">
        <v>45862</v>
      </c>
      <c r="F2243" t="s">
        <v>4537</v>
      </c>
      <c r="G2243" s="1">
        <v>45434</v>
      </c>
      <c r="H2243" t="s">
        <v>47</v>
      </c>
      <c r="I2243" t="s">
        <v>42</v>
      </c>
      <c r="J2243" t="s">
        <v>27</v>
      </c>
      <c r="K2243">
        <v>4</v>
      </c>
      <c r="L2243" s="3">
        <f>Working_Data[[#This Row],[price2]]/Working_Data[[#This Row],[quantity]]</f>
        <v>364.21749999999997</v>
      </c>
      <c r="M2243" s="3">
        <v>1456.87</v>
      </c>
      <c r="N2243" t="s">
        <v>28</v>
      </c>
      <c r="O2243">
        <v>28</v>
      </c>
      <c r="P2243" s="1">
        <v>45525</v>
      </c>
      <c r="Q2243">
        <v>174</v>
      </c>
      <c r="R2243" t="s">
        <v>43</v>
      </c>
      <c r="S2243">
        <v>5</v>
      </c>
      <c r="T2243" s="1">
        <v>45689</v>
      </c>
      <c r="U2243" t="s">
        <v>60</v>
      </c>
      <c r="V2243" t="str">
        <f>TEXT(WEEKDAY(Working_Data[[#This Row],[order_date]],1),"DDDD")</f>
        <v>Wednesday</v>
      </c>
      <c r="W2243" t="str">
        <f>TEXT(Working_Data[[#This Row],[order_date]],"mmmm")</f>
        <v>May</v>
      </c>
      <c r="X2243" s="7">
        <f>Working_Data[[#This Row],[last_order_date]]-Working_Data[[#This Row],[signup_date]]</f>
        <v>-337</v>
      </c>
      <c r="Y2243" s="7">
        <f>IF(Working_Data[[#This Row],[churned]]="Active",1,0)</f>
        <v>0</v>
      </c>
      <c r="Z2243" s="7">
        <f>YEAR(Working_Data[[#This Row],[order_date]])</f>
        <v>2024</v>
      </c>
    </row>
    <row r="2244" spans="1:26" x14ac:dyDescent="0.25">
      <c r="A2244" t="s">
        <v>4538</v>
      </c>
      <c r="B2244" t="s">
        <v>45</v>
      </c>
      <c r="C2244" t="s">
        <v>82</v>
      </c>
      <c r="D2244" t="s">
        <v>23</v>
      </c>
      <c r="E2244" s="1">
        <v>45866</v>
      </c>
      <c r="F2244" t="s">
        <v>4539</v>
      </c>
      <c r="G2244" s="1">
        <v>45435</v>
      </c>
      <c r="H2244" t="s">
        <v>41</v>
      </c>
      <c r="I2244" t="s">
        <v>48</v>
      </c>
      <c r="J2244" t="s">
        <v>49</v>
      </c>
      <c r="K2244">
        <v>3</v>
      </c>
      <c r="L2244" s="3">
        <f>Working_Data[[#This Row],[price2]]/Working_Data[[#This Row],[quantity]]</f>
        <v>235.29333333333332</v>
      </c>
      <c r="M2244" s="3">
        <v>705.88</v>
      </c>
      <c r="N2244" t="s">
        <v>50</v>
      </c>
      <c r="O2244">
        <v>30</v>
      </c>
      <c r="P2244" s="1">
        <v>45583</v>
      </c>
      <c r="Q2244">
        <v>225</v>
      </c>
      <c r="R2244" t="s">
        <v>29</v>
      </c>
      <c r="S2244">
        <v>1</v>
      </c>
      <c r="T2244" s="1">
        <v>45763</v>
      </c>
      <c r="U2244" t="s">
        <v>30</v>
      </c>
      <c r="V2244" t="str">
        <f>TEXT(WEEKDAY(Working_Data[[#This Row],[order_date]],1),"DDDD")</f>
        <v>Thursday</v>
      </c>
      <c r="W2244" t="str">
        <f>TEXT(Working_Data[[#This Row],[order_date]],"mmmm")</f>
        <v>May</v>
      </c>
      <c r="X2244" s="7">
        <f>Working_Data[[#This Row],[last_order_date]]-Working_Data[[#This Row],[signup_date]]</f>
        <v>-283</v>
      </c>
      <c r="Y2244" s="7">
        <f>IF(Working_Data[[#This Row],[churned]]="Active",1,0)</f>
        <v>1</v>
      </c>
      <c r="Z2244" s="7">
        <f>YEAR(Working_Data[[#This Row],[order_date]])</f>
        <v>2024</v>
      </c>
    </row>
    <row r="2245" spans="1:26" x14ac:dyDescent="0.25">
      <c r="A2245" t="s">
        <v>4540</v>
      </c>
      <c r="B2245" t="s">
        <v>21</v>
      </c>
      <c r="C2245" t="s">
        <v>22</v>
      </c>
      <c r="D2245" t="s">
        <v>56</v>
      </c>
      <c r="E2245" s="1">
        <v>45348</v>
      </c>
      <c r="F2245" t="s">
        <v>4541</v>
      </c>
      <c r="G2245" s="1">
        <v>45435</v>
      </c>
      <c r="H2245" t="s">
        <v>25</v>
      </c>
      <c r="I2245" t="s">
        <v>63</v>
      </c>
      <c r="J2245" t="s">
        <v>27</v>
      </c>
      <c r="K2245">
        <v>1</v>
      </c>
      <c r="L2245" s="3">
        <f>Working_Data[[#This Row],[price2]]/Working_Data[[#This Row],[quantity]]</f>
        <v>1442.58</v>
      </c>
      <c r="M2245" s="3">
        <v>1442.58</v>
      </c>
      <c r="N2245" t="s">
        <v>35</v>
      </c>
      <c r="O2245">
        <v>7</v>
      </c>
      <c r="P2245" s="1">
        <v>45608</v>
      </c>
      <c r="Q2245">
        <v>38</v>
      </c>
      <c r="R2245" t="s">
        <v>29</v>
      </c>
      <c r="S2245">
        <v>5</v>
      </c>
      <c r="T2245" s="1">
        <v>45822</v>
      </c>
      <c r="U2245" t="s">
        <v>36</v>
      </c>
      <c r="V2245" t="str">
        <f>TEXT(WEEKDAY(Working_Data[[#This Row],[order_date]],1),"DDDD")</f>
        <v>Thursday</v>
      </c>
      <c r="W2245" t="str">
        <f>TEXT(Working_Data[[#This Row],[order_date]],"mmmm")</f>
        <v>May</v>
      </c>
      <c r="X2245" s="7">
        <f>Working_Data[[#This Row],[last_order_date]]-Working_Data[[#This Row],[signup_date]]</f>
        <v>260</v>
      </c>
      <c r="Y2245" s="7">
        <f>IF(Working_Data[[#This Row],[churned]]="Active",1,0)</f>
        <v>1</v>
      </c>
      <c r="Z2245" s="7">
        <f>YEAR(Working_Data[[#This Row],[order_date]])</f>
        <v>2024</v>
      </c>
    </row>
    <row r="2246" spans="1:26" x14ac:dyDescent="0.25">
      <c r="A2246" t="s">
        <v>4542</v>
      </c>
      <c r="B2246" t="s">
        <v>21</v>
      </c>
      <c r="C2246" t="s">
        <v>39</v>
      </c>
      <c r="D2246" t="s">
        <v>52</v>
      </c>
      <c r="E2246" s="1">
        <v>45856</v>
      </c>
      <c r="F2246" t="s">
        <v>4543</v>
      </c>
      <c r="G2246" s="1">
        <v>45435</v>
      </c>
      <c r="H2246" t="s">
        <v>47</v>
      </c>
      <c r="I2246" t="s">
        <v>54</v>
      </c>
      <c r="J2246" t="s">
        <v>67</v>
      </c>
      <c r="K2246">
        <v>2</v>
      </c>
      <c r="L2246" s="3">
        <f>Working_Data[[#This Row],[price2]]/Working_Data[[#This Row],[quantity]]</f>
        <v>233.44499999999999</v>
      </c>
      <c r="M2246" s="3">
        <v>466.89</v>
      </c>
      <c r="N2246" t="s">
        <v>28</v>
      </c>
      <c r="O2246">
        <v>25</v>
      </c>
      <c r="P2246" s="1">
        <v>45392</v>
      </c>
      <c r="Q2246">
        <v>345</v>
      </c>
      <c r="R2246" t="s">
        <v>29</v>
      </c>
      <c r="S2246">
        <v>2</v>
      </c>
      <c r="T2246" s="1">
        <v>45702</v>
      </c>
      <c r="U2246" t="s">
        <v>36</v>
      </c>
      <c r="V2246" t="str">
        <f>TEXT(WEEKDAY(Working_Data[[#This Row],[order_date]],1),"DDDD")</f>
        <v>Thursday</v>
      </c>
      <c r="W2246" t="str">
        <f>TEXT(Working_Data[[#This Row],[order_date]],"mmmm")</f>
        <v>May</v>
      </c>
      <c r="X2246" s="7">
        <f>Working_Data[[#This Row],[last_order_date]]-Working_Data[[#This Row],[signup_date]]</f>
        <v>-464</v>
      </c>
      <c r="Y2246" s="7">
        <f>IF(Working_Data[[#This Row],[churned]]="Active",1,0)</f>
        <v>1</v>
      </c>
      <c r="Z2246" s="7">
        <f>YEAR(Working_Data[[#This Row],[order_date]])</f>
        <v>2024</v>
      </c>
    </row>
    <row r="2247" spans="1:26" x14ac:dyDescent="0.25">
      <c r="A2247" t="s">
        <v>4544</v>
      </c>
      <c r="B2247" t="s">
        <v>21</v>
      </c>
      <c r="C2247" t="s">
        <v>22</v>
      </c>
      <c r="D2247" t="s">
        <v>56</v>
      </c>
      <c r="E2247" s="1">
        <v>45580</v>
      </c>
      <c r="F2247" t="s">
        <v>4545</v>
      </c>
      <c r="G2247" s="1">
        <v>45435</v>
      </c>
      <c r="H2247" t="s">
        <v>58</v>
      </c>
      <c r="I2247" t="s">
        <v>63</v>
      </c>
      <c r="J2247" t="s">
        <v>67</v>
      </c>
      <c r="K2247">
        <v>1</v>
      </c>
      <c r="L2247" s="3">
        <f>Working_Data[[#This Row],[price2]]/Working_Data[[#This Row],[quantity]]</f>
        <v>539.24</v>
      </c>
      <c r="M2247" s="3">
        <v>539.24</v>
      </c>
      <c r="N2247" t="s">
        <v>28</v>
      </c>
      <c r="O2247">
        <v>30</v>
      </c>
      <c r="P2247" s="1">
        <v>45636</v>
      </c>
      <c r="Q2247">
        <v>192</v>
      </c>
      <c r="R2247" t="s">
        <v>29</v>
      </c>
      <c r="S2247">
        <v>2</v>
      </c>
      <c r="T2247" s="1">
        <v>45527</v>
      </c>
      <c r="U2247" t="s">
        <v>30</v>
      </c>
      <c r="V2247" t="str">
        <f>TEXT(WEEKDAY(Working_Data[[#This Row],[order_date]],1),"DDDD")</f>
        <v>Thursday</v>
      </c>
      <c r="W2247" t="str">
        <f>TEXT(Working_Data[[#This Row],[order_date]],"mmmm")</f>
        <v>May</v>
      </c>
      <c r="X2247" s="7">
        <f>Working_Data[[#This Row],[last_order_date]]-Working_Data[[#This Row],[signup_date]]</f>
        <v>56</v>
      </c>
      <c r="Y2247" s="7">
        <f>IF(Working_Data[[#This Row],[churned]]="Active",1,0)</f>
        <v>1</v>
      </c>
      <c r="Z2247" s="7">
        <f>YEAR(Working_Data[[#This Row],[order_date]])</f>
        <v>2024</v>
      </c>
    </row>
    <row r="2248" spans="1:26" x14ac:dyDescent="0.25">
      <c r="A2248" t="s">
        <v>4546</v>
      </c>
      <c r="B2248" t="s">
        <v>21</v>
      </c>
      <c r="C2248" t="s">
        <v>82</v>
      </c>
      <c r="D2248" t="s">
        <v>77</v>
      </c>
      <c r="E2248" s="1">
        <v>45865</v>
      </c>
      <c r="F2248" t="s">
        <v>4547</v>
      </c>
      <c r="G2248" s="1">
        <v>45435</v>
      </c>
      <c r="H2248" t="s">
        <v>34</v>
      </c>
      <c r="I2248" t="s">
        <v>54</v>
      </c>
      <c r="J2248" t="s">
        <v>67</v>
      </c>
      <c r="K2248">
        <v>1</v>
      </c>
      <c r="L2248" s="3">
        <f>Working_Data[[#This Row],[price2]]/Working_Data[[#This Row],[quantity]]</f>
        <v>771.48</v>
      </c>
      <c r="M2248" s="3">
        <v>771.48</v>
      </c>
      <c r="N2248" t="s">
        <v>28</v>
      </c>
      <c r="O2248">
        <v>50</v>
      </c>
      <c r="P2248" s="1">
        <v>45743</v>
      </c>
      <c r="Q2248">
        <v>96</v>
      </c>
      <c r="R2248" t="s">
        <v>29</v>
      </c>
      <c r="S2248">
        <v>4</v>
      </c>
      <c r="T2248" s="1">
        <v>45760</v>
      </c>
      <c r="U2248" t="s">
        <v>30</v>
      </c>
      <c r="V2248" t="str">
        <f>TEXT(WEEKDAY(Working_Data[[#This Row],[order_date]],1),"DDDD")</f>
        <v>Thursday</v>
      </c>
      <c r="W2248" t="str">
        <f>TEXT(Working_Data[[#This Row],[order_date]],"mmmm")</f>
        <v>May</v>
      </c>
      <c r="X2248" s="7">
        <f>Working_Data[[#This Row],[last_order_date]]-Working_Data[[#This Row],[signup_date]]</f>
        <v>-122</v>
      </c>
      <c r="Y2248" s="7">
        <f>IF(Working_Data[[#This Row],[churned]]="Active",1,0)</f>
        <v>1</v>
      </c>
      <c r="Z2248" s="7">
        <f>YEAR(Working_Data[[#This Row],[order_date]])</f>
        <v>2024</v>
      </c>
    </row>
    <row r="2249" spans="1:26" x14ac:dyDescent="0.25">
      <c r="A2249" t="s">
        <v>4548</v>
      </c>
      <c r="B2249" t="s">
        <v>21</v>
      </c>
      <c r="C2249" t="s">
        <v>39</v>
      </c>
      <c r="D2249" t="s">
        <v>56</v>
      </c>
      <c r="E2249" s="1">
        <v>45474</v>
      </c>
      <c r="F2249" t="s">
        <v>4549</v>
      </c>
      <c r="G2249" s="1">
        <v>45435</v>
      </c>
      <c r="H2249" t="s">
        <v>41</v>
      </c>
      <c r="I2249" t="s">
        <v>54</v>
      </c>
      <c r="J2249" t="s">
        <v>27</v>
      </c>
      <c r="K2249">
        <v>3</v>
      </c>
      <c r="L2249" s="3">
        <f>Working_Data[[#This Row],[price2]]/Working_Data[[#This Row],[quantity]]</f>
        <v>417.44333333333333</v>
      </c>
      <c r="M2249" s="3">
        <v>1252.33</v>
      </c>
      <c r="N2249" t="s">
        <v>35</v>
      </c>
      <c r="O2249">
        <v>4</v>
      </c>
      <c r="P2249" s="1">
        <v>45421</v>
      </c>
      <c r="Q2249">
        <v>256</v>
      </c>
      <c r="R2249" t="s">
        <v>29</v>
      </c>
      <c r="S2249">
        <v>2</v>
      </c>
      <c r="T2249" s="1">
        <v>45814</v>
      </c>
      <c r="U2249" t="s">
        <v>30</v>
      </c>
      <c r="V2249" t="str">
        <f>TEXT(WEEKDAY(Working_Data[[#This Row],[order_date]],1),"DDDD")</f>
        <v>Thursday</v>
      </c>
      <c r="W2249" t="str">
        <f>TEXT(Working_Data[[#This Row],[order_date]],"mmmm")</f>
        <v>May</v>
      </c>
      <c r="X2249" s="7">
        <f>Working_Data[[#This Row],[last_order_date]]-Working_Data[[#This Row],[signup_date]]</f>
        <v>-53</v>
      </c>
      <c r="Y2249" s="7">
        <f>IF(Working_Data[[#This Row],[churned]]="Active",1,0)</f>
        <v>1</v>
      </c>
      <c r="Z2249" s="7">
        <f>YEAR(Working_Data[[#This Row],[order_date]])</f>
        <v>2024</v>
      </c>
    </row>
    <row r="2250" spans="1:26" x14ac:dyDescent="0.25">
      <c r="A2250" t="s">
        <v>4550</v>
      </c>
      <c r="B2250" t="s">
        <v>45</v>
      </c>
      <c r="C2250" t="s">
        <v>22</v>
      </c>
      <c r="D2250" t="s">
        <v>32</v>
      </c>
      <c r="E2250" s="1">
        <v>45448</v>
      </c>
      <c r="F2250" t="s">
        <v>4551</v>
      </c>
      <c r="G2250" s="1">
        <v>45435</v>
      </c>
      <c r="H2250" t="s">
        <v>25</v>
      </c>
      <c r="I2250" t="s">
        <v>26</v>
      </c>
      <c r="J2250" t="s">
        <v>67</v>
      </c>
      <c r="K2250">
        <v>4</v>
      </c>
      <c r="L2250" s="3">
        <f>Working_Data[[#This Row],[price2]]/Working_Data[[#This Row],[quantity]]</f>
        <v>295.745</v>
      </c>
      <c r="M2250" s="3">
        <v>1182.98</v>
      </c>
      <c r="N2250" t="s">
        <v>50</v>
      </c>
      <c r="O2250">
        <v>12</v>
      </c>
      <c r="P2250" s="1">
        <v>45331</v>
      </c>
      <c r="Q2250">
        <v>200</v>
      </c>
      <c r="R2250" t="s">
        <v>43</v>
      </c>
      <c r="S2250">
        <v>2</v>
      </c>
      <c r="T2250" s="1">
        <v>45907</v>
      </c>
      <c r="U2250" t="s">
        <v>30</v>
      </c>
      <c r="V2250" t="str">
        <f>TEXT(WEEKDAY(Working_Data[[#This Row],[order_date]],1),"DDDD")</f>
        <v>Thursday</v>
      </c>
      <c r="W2250" t="str">
        <f>TEXT(Working_Data[[#This Row],[order_date]],"mmmm")</f>
        <v>May</v>
      </c>
      <c r="X2250" s="7">
        <f>Working_Data[[#This Row],[last_order_date]]-Working_Data[[#This Row],[signup_date]]</f>
        <v>-117</v>
      </c>
      <c r="Y2250" s="7">
        <f>IF(Working_Data[[#This Row],[churned]]="Active",1,0)</f>
        <v>0</v>
      </c>
      <c r="Z2250" s="7">
        <f>YEAR(Working_Data[[#This Row],[order_date]])</f>
        <v>2024</v>
      </c>
    </row>
    <row r="2251" spans="1:26" x14ac:dyDescent="0.25">
      <c r="A2251" t="s">
        <v>4552</v>
      </c>
      <c r="B2251" t="s">
        <v>21</v>
      </c>
      <c r="C2251" t="s">
        <v>39</v>
      </c>
      <c r="D2251" t="s">
        <v>52</v>
      </c>
      <c r="E2251" s="1">
        <v>45339</v>
      </c>
      <c r="F2251" t="s">
        <v>4553</v>
      </c>
      <c r="G2251" s="1">
        <v>45435</v>
      </c>
      <c r="H2251" t="s">
        <v>47</v>
      </c>
      <c r="I2251" t="s">
        <v>26</v>
      </c>
      <c r="J2251" t="s">
        <v>64</v>
      </c>
      <c r="K2251">
        <v>4</v>
      </c>
      <c r="L2251" s="3">
        <f>Working_Data[[#This Row],[price2]]/Working_Data[[#This Row],[quantity]]</f>
        <v>332.08249999999998</v>
      </c>
      <c r="M2251" s="3">
        <v>1328.33</v>
      </c>
      <c r="N2251" t="s">
        <v>50</v>
      </c>
      <c r="O2251">
        <v>42</v>
      </c>
      <c r="P2251" s="1">
        <v>45797</v>
      </c>
      <c r="Q2251">
        <v>460</v>
      </c>
      <c r="R2251" t="s">
        <v>43</v>
      </c>
      <c r="S2251">
        <v>3</v>
      </c>
      <c r="T2251" s="1">
        <v>45810</v>
      </c>
      <c r="U2251" t="s">
        <v>60</v>
      </c>
      <c r="V2251" t="str">
        <f>TEXT(WEEKDAY(Working_Data[[#This Row],[order_date]],1),"DDDD")</f>
        <v>Thursday</v>
      </c>
      <c r="W2251" t="str">
        <f>TEXT(Working_Data[[#This Row],[order_date]],"mmmm")</f>
        <v>May</v>
      </c>
      <c r="X2251" s="7">
        <f>Working_Data[[#This Row],[last_order_date]]-Working_Data[[#This Row],[signup_date]]</f>
        <v>458</v>
      </c>
      <c r="Y2251" s="7">
        <f>IF(Working_Data[[#This Row],[churned]]="Active",1,0)</f>
        <v>0</v>
      </c>
      <c r="Z2251" s="7">
        <f>YEAR(Working_Data[[#This Row],[order_date]])</f>
        <v>2024</v>
      </c>
    </row>
    <row r="2252" spans="1:26" x14ac:dyDescent="0.25">
      <c r="A2252" t="s">
        <v>4554</v>
      </c>
      <c r="B2252" t="s">
        <v>45</v>
      </c>
      <c r="C2252" t="s">
        <v>22</v>
      </c>
      <c r="D2252" t="s">
        <v>52</v>
      </c>
      <c r="E2252" s="1">
        <v>45169</v>
      </c>
      <c r="F2252" t="s">
        <v>4555</v>
      </c>
      <c r="G2252" s="1">
        <v>45435</v>
      </c>
      <c r="H2252" t="s">
        <v>41</v>
      </c>
      <c r="I2252" t="s">
        <v>42</v>
      </c>
      <c r="J2252" t="s">
        <v>27</v>
      </c>
      <c r="K2252">
        <v>1</v>
      </c>
      <c r="L2252" s="3">
        <f>Working_Data[[#This Row],[price2]]/Working_Data[[#This Row],[quantity]]</f>
        <v>1469.47</v>
      </c>
      <c r="M2252" s="3">
        <v>1469.47</v>
      </c>
      <c r="N2252" t="s">
        <v>35</v>
      </c>
      <c r="O2252">
        <v>18</v>
      </c>
      <c r="P2252" s="1">
        <v>45908</v>
      </c>
      <c r="Q2252">
        <v>448</v>
      </c>
      <c r="R2252" t="s">
        <v>43</v>
      </c>
      <c r="S2252">
        <v>2</v>
      </c>
      <c r="T2252" s="1">
        <v>45642</v>
      </c>
      <c r="U2252" t="s">
        <v>30</v>
      </c>
      <c r="V2252" t="str">
        <f>TEXT(WEEKDAY(Working_Data[[#This Row],[order_date]],1),"DDDD")</f>
        <v>Thursday</v>
      </c>
      <c r="W2252" t="str">
        <f>TEXT(Working_Data[[#This Row],[order_date]],"mmmm")</f>
        <v>May</v>
      </c>
      <c r="X2252" s="7">
        <f>Working_Data[[#This Row],[last_order_date]]-Working_Data[[#This Row],[signup_date]]</f>
        <v>739</v>
      </c>
      <c r="Y2252" s="7">
        <f>IF(Working_Data[[#This Row],[churned]]="Active",1,0)</f>
        <v>0</v>
      </c>
      <c r="Z2252" s="7">
        <f>YEAR(Working_Data[[#This Row],[order_date]])</f>
        <v>2024</v>
      </c>
    </row>
    <row r="2253" spans="1:26" x14ac:dyDescent="0.25">
      <c r="A2253" t="s">
        <v>4556</v>
      </c>
      <c r="B2253" t="s">
        <v>38</v>
      </c>
      <c r="C2253" t="s">
        <v>82</v>
      </c>
      <c r="D2253" t="s">
        <v>23</v>
      </c>
      <c r="E2253" s="1">
        <v>45578</v>
      </c>
      <c r="F2253" t="s">
        <v>4557</v>
      </c>
      <c r="G2253" s="1">
        <v>45436</v>
      </c>
      <c r="H2253" t="s">
        <v>58</v>
      </c>
      <c r="I2253" t="s">
        <v>63</v>
      </c>
      <c r="J2253" t="s">
        <v>27</v>
      </c>
      <c r="K2253">
        <v>3</v>
      </c>
      <c r="L2253" s="3">
        <f>Working_Data[[#This Row],[price2]]/Working_Data[[#This Row],[quantity]]</f>
        <v>495.69333333333333</v>
      </c>
      <c r="M2253" s="3">
        <v>1487.08</v>
      </c>
      <c r="N2253" t="s">
        <v>50</v>
      </c>
      <c r="O2253">
        <v>42</v>
      </c>
      <c r="P2253" s="1">
        <v>45780</v>
      </c>
      <c r="Q2253">
        <v>389</v>
      </c>
      <c r="R2253" t="s">
        <v>29</v>
      </c>
      <c r="S2253">
        <v>3</v>
      </c>
      <c r="T2253" s="1">
        <v>45693</v>
      </c>
      <c r="U2253" t="s">
        <v>36</v>
      </c>
      <c r="V2253" t="str">
        <f>TEXT(WEEKDAY(Working_Data[[#This Row],[order_date]],1),"DDDD")</f>
        <v>Friday</v>
      </c>
      <c r="W2253" t="str">
        <f>TEXT(Working_Data[[#This Row],[order_date]],"mmmm")</f>
        <v>May</v>
      </c>
      <c r="X2253" s="7">
        <f>Working_Data[[#This Row],[last_order_date]]-Working_Data[[#This Row],[signup_date]]</f>
        <v>202</v>
      </c>
      <c r="Y2253" s="7">
        <f>IF(Working_Data[[#This Row],[churned]]="Active",1,0)</f>
        <v>1</v>
      </c>
      <c r="Z2253" s="7">
        <f>YEAR(Working_Data[[#This Row],[order_date]])</f>
        <v>2024</v>
      </c>
    </row>
    <row r="2254" spans="1:26" x14ac:dyDescent="0.25">
      <c r="A2254" t="s">
        <v>4558</v>
      </c>
      <c r="B2254" t="s">
        <v>38</v>
      </c>
      <c r="C2254" t="s">
        <v>39</v>
      </c>
      <c r="D2254" t="s">
        <v>23</v>
      </c>
      <c r="E2254" s="1">
        <v>45885</v>
      </c>
      <c r="F2254" t="s">
        <v>4559</v>
      </c>
      <c r="G2254" s="1">
        <v>45436</v>
      </c>
      <c r="H2254" t="s">
        <v>25</v>
      </c>
      <c r="I2254" t="s">
        <v>63</v>
      </c>
      <c r="J2254" t="s">
        <v>49</v>
      </c>
      <c r="K2254">
        <v>1</v>
      </c>
      <c r="L2254" s="3">
        <f>Working_Data[[#This Row],[price2]]/Working_Data[[#This Row],[quantity]]</f>
        <v>557.49</v>
      </c>
      <c r="M2254" s="3">
        <v>557.49</v>
      </c>
      <c r="N2254" t="s">
        <v>35</v>
      </c>
      <c r="O2254">
        <v>26</v>
      </c>
      <c r="P2254" s="1">
        <v>45391</v>
      </c>
      <c r="Q2254">
        <v>66</v>
      </c>
      <c r="R2254" t="s">
        <v>43</v>
      </c>
      <c r="S2254">
        <v>2</v>
      </c>
      <c r="T2254" s="1">
        <v>45808</v>
      </c>
      <c r="U2254" t="s">
        <v>36</v>
      </c>
      <c r="V2254" t="str">
        <f>TEXT(WEEKDAY(Working_Data[[#This Row],[order_date]],1),"DDDD")</f>
        <v>Friday</v>
      </c>
      <c r="W2254" t="str">
        <f>TEXT(Working_Data[[#This Row],[order_date]],"mmmm")</f>
        <v>May</v>
      </c>
      <c r="X2254" s="7">
        <f>Working_Data[[#This Row],[last_order_date]]-Working_Data[[#This Row],[signup_date]]</f>
        <v>-494</v>
      </c>
      <c r="Y2254" s="7">
        <f>IF(Working_Data[[#This Row],[churned]]="Active",1,0)</f>
        <v>0</v>
      </c>
      <c r="Z2254" s="7">
        <f>YEAR(Working_Data[[#This Row],[order_date]])</f>
        <v>2024</v>
      </c>
    </row>
    <row r="2255" spans="1:26" x14ac:dyDescent="0.25">
      <c r="A2255" t="s">
        <v>4560</v>
      </c>
      <c r="B2255" t="s">
        <v>45</v>
      </c>
      <c r="C2255" t="s">
        <v>82</v>
      </c>
      <c r="D2255" t="s">
        <v>32</v>
      </c>
      <c r="E2255" s="1">
        <v>45568</v>
      </c>
      <c r="F2255" t="s">
        <v>4561</v>
      </c>
      <c r="G2255" s="1">
        <v>45436</v>
      </c>
      <c r="H2255" t="s">
        <v>47</v>
      </c>
      <c r="I2255" t="s">
        <v>26</v>
      </c>
      <c r="J2255" t="s">
        <v>27</v>
      </c>
      <c r="K2255">
        <v>5</v>
      </c>
      <c r="L2255" s="3">
        <f>Working_Data[[#This Row],[price2]]/Working_Data[[#This Row],[quantity]]</f>
        <v>207.9</v>
      </c>
      <c r="M2255" s="3">
        <v>1039.5</v>
      </c>
      <c r="N2255" t="s">
        <v>50</v>
      </c>
      <c r="O2255">
        <v>22</v>
      </c>
      <c r="P2255" s="1">
        <v>45482</v>
      </c>
      <c r="Q2255">
        <v>92</v>
      </c>
      <c r="R2255" t="s">
        <v>43</v>
      </c>
      <c r="S2255">
        <v>5</v>
      </c>
      <c r="T2255" s="1">
        <v>45620</v>
      </c>
      <c r="U2255" t="s">
        <v>30</v>
      </c>
      <c r="V2255" t="str">
        <f>TEXT(WEEKDAY(Working_Data[[#This Row],[order_date]],1),"DDDD")</f>
        <v>Friday</v>
      </c>
      <c r="W2255" t="str">
        <f>TEXT(Working_Data[[#This Row],[order_date]],"mmmm")</f>
        <v>May</v>
      </c>
      <c r="X2255" s="7">
        <f>Working_Data[[#This Row],[last_order_date]]-Working_Data[[#This Row],[signup_date]]</f>
        <v>-86</v>
      </c>
      <c r="Y2255" s="7">
        <f>IF(Working_Data[[#This Row],[churned]]="Active",1,0)</f>
        <v>0</v>
      </c>
      <c r="Z2255" s="7">
        <f>YEAR(Working_Data[[#This Row],[order_date]])</f>
        <v>2024</v>
      </c>
    </row>
    <row r="2256" spans="1:26" x14ac:dyDescent="0.25">
      <c r="A2256" t="s">
        <v>4562</v>
      </c>
      <c r="B2256" t="s">
        <v>45</v>
      </c>
      <c r="C2256" t="s">
        <v>22</v>
      </c>
      <c r="D2256" t="s">
        <v>52</v>
      </c>
      <c r="E2256" s="1">
        <v>45370</v>
      </c>
      <c r="F2256" t="s">
        <v>4563</v>
      </c>
      <c r="G2256" s="1">
        <v>45436</v>
      </c>
      <c r="H2256" t="s">
        <v>58</v>
      </c>
      <c r="I2256" t="s">
        <v>42</v>
      </c>
      <c r="J2256" t="s">
        <v>59</v>
      </c>
      <c r="K2256">
        <v>5</v>
      </c>
      <c r="L2256" s="3">
        <f>Working_Data[[#This Row],[price2]]/Working_Data[[#This Row],[quantity]]</f>
        <v>21.231999999999999</v>
      </c>
      <c r="M2256" s="3">
        <v>106.16</v>
      </c>
      <c r="N2256" t="s">
        <v>28</v>
      </c>
      <c r="O2256">
        <v>1</v>
      </c>
      <c r="P2256" s="1">
        <v>45877</v>
      </c>
      <c r="Q2256">
        <v>407</v>
      </c>
      <c r="R2256" t="s">
        <v>43</v>
      </c>
      <c r="S2256">
        <v>1</v>
      </c>
      <c r="T2256" s="1">
        <v>45744</v>
      </c>
      <c r="U2256" t="s">
        <v>30</v>
      </c>
      <c r="V2256" t="str">
        <f>TEXT(WEEKDAY(Working_Data[[#This Row],[order_date]],1),"DDDD")</f>
        <v>Friday</v>
      </c>
      <c r="W2256" t="str">
        <f>TEXT(Working_Data[[#This Row],[order_date]],"mmmm")</f>
        <v>May</v>
      </c>
      <c r="X2256" s="7">
        <f>Working_Data[[#This Row],[last_order_date]]-Working_Data[[#This Row],[signup_date]]</f>
        <v>507</v>
      </c>
      <c r="Y2256" s="7">
        <f>IF(Working_Data[[#This Row],[churned]]="Active",1,0)</f>
        <v>0</v>
      </c>
      <c r="Z2256" s="7">
        <f>YEAR(Working_Data[[#This Row],[order_date]])</f>
        <v>2024</v>
      </c>
    </row>
    <row r="2257" spans="1:26" x14ac:dyDescent="0.25">
      <c r="A2257" t="s">
        <v>4564</v>
      </c>
      <c r="B2257" t="s">
        <v>21</v>
      </c>
      <c r="C2257" t="s">
        <v>39</v>
      </c>
      <c r="D2257" t="s">
        <v>77</v>
      </c>
      <c r="E2257" s="1">
        <v>45332</v>
      </c>
      <c r="F2257" t="s">
        <v>4565</v>
      </c>
      <c r="G2257" s="1">
        <v>45437</v>
      </c>
      <c r="H2257" t="s">
        <v>34</v>
      </c>
      <c r="I2257" t="s">
        <v>42</v>
      </c>
      <c r="J2257" t="s">
        <v>27</v>
      </c>
      <c r="K2257">
        <v>2</v>
      </c>
      <c r="L2257" s="3">
        <f>Working_Data[[#This Row],[price2]]/Working_Data[[#This Row],[quantity]]</f>
        <v>150.505</v>
      </c>
      <c r="M2257" s="3">
        <v>301.01</v>
      </c>
      <c r="N2257" t="s">
        <v>35</v>
      </c>
      <c r="O2257">
        <v>6</v>
      </c>
      <c r="P2257" s="1">
        <v>45303</v>
      </c>
      <c r="Q2257">
        <v>497</v>
      </c>
      <c r="R2257" t="s">
        <v>43</v>
      </c>
      <c r="S2257">
        <v>5</v>
      </c>
      <c r="T2257" s="1">
        <v>45796</v>
      </c>
      <c r="U2257" t="s">
        <v>36</v>
      </c>
      <c r="V2257" t="str">
        <f>TEXT(WEEKDAY(Working_Data[[#This Row],[order_date]],1),"DDDD")</f>
        <v>Saturday</v>
      </c>
      <c r="W2257" t="str">
        <f>TEXT(Working_Data[[#This Row],[order_date]],"mmmm")</f>
        <v>May</v>
      </c>
      <c r="X2257" s="7">
        <f>Working_Data[[#This Row],[last_order_date]]-Working_Data[[#This Row],[signup_date]]</f>
        <v>-29</v>
      </c>
      <c r="Y2257" s="7">
        <f>IF(Working_Data[[#This Row],[churned]]="Active",1,0)</f>
        <v>0</v>
      </c>
      <c r="Z2257" s="7">
        <f>YEAR(Working_Data[[#This Row],[order_date]])</f>
        <v>2024</v>
      </c>
    </row>
    <row r="2258" spans="1:26" x14ac:dyDescent="0.25">
      <c r="A2258" t="s">
        <v>4566</v>
      </c>
      <c r="B2258" t="s">
        <v>21</v>
      </c>
      <c r="C2258" t="s">
        <v>39</v>
      </c>
      <c r="D2258" t="s">
        <v>77</v>
      </c>
      <c r="E2258" s="1">
        <v>45199</v>
      </c>
      <c r="F2258" t="s">
        <v>4567</v>
      </c>
      <c r="G2258" s="1">
        <v>45437</v>
      </c>
      <c r="H2258" t="s">
        <v>47</v>
      </c>
      <c r="I2258" t="s">
        <v>63</v>
      </c>
      <c r="J2258" t="s">
        <v>59</v>
      </c>
      <c r="K2258">
        <v>1</v>
      </c>
      <c r="L2258" s="3">
        <f>Working_Data[[#This Row],[price2]]/Working_Data[[#This Row],[quantity]]</f>
        <v>1111.22</v>
      </c>
      <c r="M2258" s="3">
        <v>1111.22</v>
      </c>
      <c r="N2258" t="s">
        <v>35</v>
      </c>
      <c r="O2258">
        <v>2</v>
      </c>
      <c r="P2258" s="1">
        <v>45454</v>
      </c>
      <c r="Q2258">
        <v>82</v>
      </c>
      <c r="R2258" t="s">
        <v>43</v>
      </c>
      <c r="S2258">
        <v>2</v>
      </c>
      <c r="T2258" s="1">
        <v>45644</v>
      </c>
      <c r="U2258" t="s">
        <v>60</v>
      </c>
      <c r="V2258" t="str">
        <f>TEXT(WEEKDAY(Working_Data[[#This Row],[order_date]],1),"DDDD")</f>
        <v>Saturday</v>
      </c>
      <c r="W2258" t="str">
        <f>TEXT(Working_Data[[#This Row],[order_date]],"mmmm")</f>
        <v>May</v>
      </c>
      <c r="X2258" s="7">
        <f>Working_Data[[#This Row],[last_order_date]]-Working_Data[[#This Row],[signup_date]]</f>
        <v>255</v>
      </c>
      <c r="Y2258" s="7">
        <f>IF(Working_Data[[#This Row],[churned]]="Active",1,0)</f>
        <v>0</v>
      </c>
      <c r="Z2258" s="7">
        <f>YEAR(Working_Data[[#This Row],[order_date]])</f>
        <v>2024</v>
      </c>
    </row>
    <row r="2259" spans="1:26" x14ac:dyDescent="0.25">
      <c r="A2259" t="s">
        <v>4568</v>
      </c>
      <c r="B2259" t="s">
        <v>21</v>
      </c>
      <c r="C2259" t="s">
        <v>82</v>
      </c>
      <c r="D2259" t="s">
        <v>23</v>
      </c>
      <c r="E2259" s="1">
        <v>45587</v>
      </c>
      <c r="F2259" t="s">
        <v>4569</v>
      </c>
      <c r="G2259" s="1">
        <v>45437</v>
      </c>
      <c r="H2259" t="s">
        <v>47</v>
      </c>
      <c r="I2259" t="s">
        <v>26</v>
      </c>
      <c r="J2259" t="s">
        <v>27</v>
      </c>
      <c r="K2259">
        <v>3</v>
      </c>
      <c r="L2259" s="3">
        <f>Working_Data[[#This Row],[price2]]/Working_Data[[#This Row],[quantity]]</f>
        <v>470.45666666666665</v>
      </c>
      <c r="M2259" s="3">
        <v>1411.37</v>
      </c>
      <c r="N2259" t="s">
        <v>35</v>
      </c>
      <c r="O2259">
        <v>24</v>
      </c>
      <c r="P2259" s="1">
        <v>45690</v>
      </c>
      <c r="Q2259">
        <v>285</v>
      </c>
      <c r="R2259" t="s">
        <v>29</v>
      </c>
      <c r="S2259">
        <v>5</v>
      </c>
      <c r="T2259" s="1">
        <v>45653</v>
      </c>
      <c r="U2259" t="s">
        <v>30</v>
      </c>
      <c r="V2259" t="str">
        <f>TEXT(WEEKDAY(Working_Data[[#This Row],[order_date]],1),"DDDD")</f>
        <v>Saturday</v>
      </c>
      <c r="W2259" t="str">
        <f>TEXT(Working_Data[[#This Row],[order_date]],"mmmm")</f>
        <v>May</v>
      </c>
      <c r="X2259" s="7">
        <f>Working_Data[[#This Row],[last_order_date]]-Working_Data[[#This Row],[signup_date]]</f>
        <v>103</v>
      </c>
      <c r="Y2259" s="7">
        <f>IF(Working_Data[[#This Row],[churned]]="Active",1,0)</f>
        <v>1</v>
      </c>
      <c r="Z2259" s="7">
        <f>YEAR(Working_Data[[#This Row],[order_date]])</f>
        <v>2024</v>
      </c>
    </row>
    <row r="2260" spans="1:26" x14ac:dyDescent="0.25">
      <c r="A2260" t="s">
        <v>4570</v>
      </c>
      <c r="B2260" t="s">
        <v>45</v>
      </c>
      <c r="C2260" t="s">
        <v>39</v>
      </c>
      <c r="D2260" t="s">
        <v>77</v>
      </c>
      <c r="E2260" s="1">
        <v>45962</v>
      </c>
      <c r="F2260" t="s">
        <v>4571</v>
      </c>
      <c r="G2260" s="1">
        <v>45437</v>
      </c>
      <c r="H2260" t="s">
        <v>25</v>
      </c>
      <c r="I2260" t="s">
        <v>48</v>
      </c>
      <c r="J2260" t="s">
        <v>49</v>
      </c>
      <c r="K2260">
        <v>2</v>
      </c>
      <c r="L2260" s="3">
        <f>Working_Data[[#This Row],[price2]]/Working_Data[[#This Row],[quantity]]</f>
        <v>691.21500000000003</v>
      </c>
      <c r="M2260" s="3">
        <v>1382.43</v>
      </c>
      <c r="N2260" t="s">
        <v>50</v>
      </c>
      <c r="O2260">
        <v>4</v>
      </c>
      <c r="P2260" s="1">
        <v>45852</v>
      </c>
      <c r="Q2260">
        <v>243</v>
      </c>
      <c r="R2260" t="s">
        <v>29</v>
      </c>
      <c r="S2260">
        <v>5</v>
      </c>
      <c r="T2260" s="1">
        <v>45776</v>
      </c>
      <c r="U2260" t="s">
        <v>30</v>
      </c>
      <c r="V2260" t="str">
        <f>TEXT(WEEKDAY(Working_Data[[#This Row],[order_date]],1),"DDDD")</f>
        <v>Saturday</v>
      </c>
      <c r="W2260" t="str">
        <f>TEXT(Working_Data[[#This Row],[order_date]],"mmmm")</f>
        <v>May</v>
      </c>
      <c r="X2260" s="7">
        <f>Working_Data[[#This Row],[last_order_date]]-Working_Data[[#This Row],[signup_date]]</f>
        <v>-110</v>
      </c>
      <c r="Y2260" s="7">
        <f>IF(Working_Data[[#This Row],[churned]]="Active",1,0)</f>
        <v>1</v>
      </c>
      <c r="Z2260" s="7">
        <f>YEAR(Working_Data[[#This Row],[order_date]])</f>
        <v>2024</v>
      </c>
    </row>
    <row r="2261" spans="1:26" x14ac:dyDescent="0.25">
      <c r="A2261" t="s">
        <v>4572</v>
      </c>
      <c r="B2261" t="s">
        <v>21</v>
      </c>
      <c r="C2261" t="s">
        <v>22</v>
      </c>
      <c r="D2261" t="s">
        <v>77</v>
      </c>
      <c r="E2261" s="1">
        <v>45515</v>
      </c>
      <c r="F2261" t="s">
        <v>4573</v>
      </c>
      <c r="G2261" s="1">
        <v>45437</v>
      </c>
      <c r="H2261" t="s">
        <v>47</v>
      </c>
      <c r="I2261" t="s">
        <v>48</v>
      </c>
      <c r="J2261" t="s">
        <v>64</v>
      </c>
      <c r="K2261">
        <v>2</v>
      </c>
      <c r="L2261" s="3">
        <f>Working_Data[[#This Row],[price2]]/Working_Data[[#This Row],[quantity]]</f>
        <v>254.285</v>
      </c>
      <c r="M2261" s="3">
        <v>508.57</v>
      </c>
      <c r="N2261" t="s">
        <v>35</v>
      </c>
      <c r="O2261">
        <v>41</v>
      </c>
      <c r="P2261" s="1">
        <v>45622</v>
      </c>
      <c r="Q2261">
        <v>459</v>
      </c>
      <c r="R2261" t="s">
        <v>43</v>
      </c>
      <c r="S2261">
        <v>1</v>
      </c>
      <c r="T2261" s="1">
        <v>45687</v>
      </c>
      <c r="U2261" t="s">
        <v>30</v>
      </c>
      <c r="V2261" t="str">
        <f>TEXT(WEEKDAY(Working_Data[[#This Row],[order_date]],1),"DDDD")</f>
        <v>Saturday</v>
      </c>
      <c r="W2261" t="str">
        <f>TEXT(Working_Data[[#This Row],[order_date]],"mmmm")</f>
        <v>May</v>
      </c>
      <c r="X2261" s="7">
        <f>Working_Data[[#This Row],[last_order_date]]-Working_Data[[#This Row],[signup_date]]</f>
        <v>107</v>
      </c>
      <c r="Y2261" s="7">
        <f>IF(Working_Data[[#This Row],[churned]]="Active",1,0)</f>
        <v>0</v>
      </c>
      <c r="Z2261" s="7">
        <f>YEAR(Working_Data[[#This Row],[order_date]])</f>
        <v>2024</v>
      </c>
    </row>
    <row r="2262" spans="1:26" x14ac:dyDescent="0.25">
      <c r="A2262" t="s">
        <v>4574</v>
      </c>
      <c r="B2262" t="s">
        <v>45</v>
      </c>
      <c r="C2262" t="s">
        <v>39</v>
      </c>
      <c r="D2262" t="s">
        <v>77</v>
      </c>
      <c r="E2262" s="1">
        <v>45869</v>
      </c>
      <c r="F2262" t="s">
        <v>4575</v>
      </c>
      <c r="G2262" s="1">
        <v>45437</v>
      </c>
      <c r="H2262" t="s">
        <v>41</v>
      </c>
      <c r="I2262" t="s">
        <v>42</v>
      </c>
      <c r="J2262" t="s">
        <v>59</v>
      </c>
      <c r="K2262">
        <v>5</v>
      </c>
      <c r="L2262" s="3">
        <f>Working_Data[[#This Row],[price2]]/Working_Data[[#This Row],[quantity]]</f>
        <v>274.67600000000004</v>
      </c>
      <c r="M2262" s="3">
        <v>1373.38</v>
      </c>
      <c r="N2262" t="s">
        <v>50</v>
      </c>
      <c r="O2262">
        <v>18</v>
      </c>
      <c r="P2262" s="1">
        <v>45864</v>
      </c>
      <c r="Q2262">
        <v>475</v>
      </c>
      <c r="R2262" t="s">
        <v>29</v>
      </c>
      <c r="S2262">
        <v>4</v>
      </c>
      <c r="T2262" s="1">
        <v>45876</v>
      </c>
      <c r="U2262" t="s">
        <v>36</v>
      </c>
      <c r="V2262" t="str">
        <f>TEXT(WEEKDAY(Working_Data[[#This Row],[order_date]],1),"DDDD")</f>
        <v>Saturday</v>
      </c>
      <c r="W2262" t="str">
        <f>TEXT(Working_Data[[#This Row],[order_date]],"mmmm")</f>
        <v>May</v>
      </c>
      <c r="X2262" s="7">
        <f>Working_Data[[#This Row],[last_order_date]]-Working_Data[[#This Row],[signup_date]]</f>
        <v>-5</v>
      </c>
      <c r="Y2262" s="7">
        <f>IF(Working_Data[[#This Row],[churned]]="Active",1,0)</f>
        <v>1</v>
      </c>
      <c r="Z2262" s="7">
        <f>YEAR(Working_Data[[#This Row],[order_date]])</f>
        <v>2024</v>
      </c>
    </row>
    <row r="2263" spans="1:26" x14ac:dyDescent="0.25">
      <c r="A2263" t="s">
        <v>4576</v>
      </c>
      <c r="B2263" t="s">
        <v>45</v>
      </c>
      <c r="C2263" t="s">
        <v>22</v>
      </c>
      <c r="D2263" t="s">
        <v>32</v>
      </c>
      <c r="E2263" s="1">
        <v>45495</v>
      </c>
      <c r="F2263" t="s">
        <v>4577</v>
      </c>
      <c r="G2263" s="1">
        <v>45437</v>
      </c>
      <c r="H2263" t="s">
        <v>41</v>
      </c>
      <c r="I2263" t="s">
        <v>63</v>
      </c>
      <c r="J2263" t="s">
        <v>49</v>
      </c>
      <c r="K2263">
        <v>3</v>
      </c>
      <c r="L2263" s="3">
        <f>Working_Data[[#This Row],[price2]]/Working_Data[[#This Row],[quantity]]</f>
        <v>479.57</v>
      </c>
      <c r="M2263" s="3">
        <v>1438.71</v>
      </c>
      <c r="N2263" t="s">
        <v>50</v>
      </c>
      <c r="O2263">
        <v>21</v>
      </c>
      <c r="P2263" s="1">
        <v>45719</v>
      </c>
      <c r="Q2263">
        <v>289</v>
      </c>
      <c r="R2263" t="s">
        <v>43</v>
      </c>
      <c r="S2263">
        <v>2</v>
      </c>
      <c r="T2263" s="1">
        <v>45805</v>
      </c>
      <c r="U2263" t="s">
        <v>30</v>
      </c>
      <c r="V2263" t="str">
        <f>TEXT(WEEKDAY(Working_Data[[#This Row],[order_date]],1),"DDDD")</f>
        <v>Saturday</v>
      </c>
      <c r="W2263" t="str">
        <f>TEXT(Working_Data[[#This Row],[order_date]],"mmmm")</f>
        <v>May</v>
      </c>
      <c r="X2263" s="7">
        <f>Working_Data[[#This Row],[last_order_date]]-Working_Data[[#This Row],[signup_date]]</f>
        <v>224</v>
      </c>
      <c r="Y2263" s="7">
        <f>IF(Working_Data[[#This Row],[churned]]="Active",1,0)</f>
        <v>0</v>
      </c>
      <c r="Z2263" s="7">
        <f>YEAR(Working_Data[[#This Row],[order_date]])</f>
        <v>2024</v>
      </c>
    </row>
    <row r="2264" spans="1:26" x14ac:dyDescent="0.25">
      <c r="A2264" t="s">
        <v>4578</v>
      </c>
      <c r="B2264" t="s">
        <v>45</v>
      </c>
      <c r="C2264" t="s">
        <v>39</v>
      </c>
      <c r="D2264" t="s">
        <v>23</v>
      </c>
      <c r="E2264" s="1">
        <v>45883</v>
      </c>
      <c r="F2264" t="s">
        <v>4579</v>
      </c>
      <c r="G2264" s="1">
        <v>45438</v>
      </c>
      <c r="H2264" t="s">
        <v>47</v>
      </c>
      <c r="I2264" t="s">
        <v>54</v>
      </c>
      <c r="J2264" t="s">
        <v>27</v>
      </c>
      <c r="K2264">
        <v>4</v>
      </c>
      <c r="L2264" s="3">
        <f>Working_Data[[#This Row],[price2]]/Working_Data[[#This Row],[quantity]]</f>
        <v>104.49</v>
      </c>
      <c r="M2264" s="3">
        <v>417.96</v>
      </c>
      <c r="N2264" t="s">
        <v>28</v>
      </c>
      <c r="O2264">
        <v>30</v>
      </c>
      <c r="P2264" s="1">
        <v>45719</v>
      </c>
      <c r="Q2264">
        <v>311</v>
      </c>
      <c r="R2264" t="s">
        <v>43</v>
      </c>
      <c r="S2264">
        <v>1</v>
      </c>
      <c r="T2264" s="1">
        <v>45738</v>
      </c>
      <c r="U2264" t="s">
        <v>30</v>
      </c>
      <c r="V2264" t="str">
        <f>TEXT(WEEKDAY(Working_Data[[#This Row],[order_date]],1),"DDDD")</f>
        <v>Sunday</v>
      </c>
      <c r="W2264" t="str">
        <f>TEXT(Working_Data[[#This Row],[order_date]],"mmmm")</f>
        <v>May</v>
      </c>
      <c r="X2264" s="7">
        <f>Working_Data[[#This Row],[last_order_date]]-Working_Data[[#This Row],[signup_date]]</f>
        <v>-164</v>
      </c>
      <c r="Y2264" s="7">
        <f>IF(Working_Data[[#This Row],[churned]]="Active",1,0)</f>
        <v>0</v>
      </c>
      <c r="Z2264" s="7">
        <f>YEAR(Working_Data[[#This Row],[order_date]])</f>
        <v>2024</v>
      </c>
    </row>
    <row r="2265" spans="1:26" x14ac:dyDescent="0.25">
      <c r="A2265" t="s">
        <v>4580</v>
      </c>
      <c r="B2265" t="s">
        <v>45</v>
      </c>
      <c r="C2265" t="s">
        <v>39</v>
      </c>
      <c r="D2265" t="s">
        <v>32</v>
      </c>
      <c r="E2265" s="1">
        <v>45747</v>
      </c>
      <c r="F2265" t="s">
        <v>4581</v>
      </c>
      <c r="G2265" s="1">
        <v>45438</v>
      </c>
      <c r="H2265" t="s">
        <v>41</v>
      </c>
      <c r="I2265" t="s">
        <v>26</v>
      </c>
      <c r="J2265" t="s">
        <v>49</v>
      </c>
      <c r="K2265">
        <v>5</v>
      </c>
      <c r="L2265" s="3">
        <f>Working_Data[[#This Row],[price2]]/Working_Data[[#This Row],[quantity]]</f>
        <v>84.855999999999995</v>
      </c>
      <c r="M2265" s="3">
        <v>424.28</v>
      </c>
      <c r="N2265" t="s">
        <v>35</v>
      </c>
      <c r="O2265">
        <v>50</v>
      </c>
      <c r="P2265" s="1">
        <v>45875</v>
      </c>
      <c r="Q2265">
        <v>345</v>
      </c>
      <c r="R2265" t="s">
        <v>43</v>
      </c>
      <c r="S2265">
        <v>3</v>
      </c>
      <c r="T2265" s="1">
        <v>45732</v>
      </c>
      <c r="U2265" t="s">
        <v>60</v>
      </c>
      <c r="V2265" t="str">
        <f>TEXT(WEEKDAY(Working_Data[[#This Row],[order_date]],1),"DDDD")</f>
        <v>Sunday</v>
      </c>
      <c r="W2265" t="str">
        <f>TEXT(Working_Data[[#This Row],[order_date]],"mmmm")</f>
        <v>May</v>
      </c>
      <c r="X2265" s="7">
        <f>Working_Data[[#This Row],[last_order_date]]-Working_Data[[#This Row],[signup_date]]</f>
        <v>128</v>
      </c>
      <c r="Y2265" s="7">
        <f>IF(Working_Data[[#This Row],[churned]]="Active",1,0)</f>
        <v>0</v>
      </c>
      <c r="Z2265" s="7">
        <f>YEAR(Working_Data[[#This Row],[order_date]])</f>
        <v>2024</v>
      </c>
    </row>
    <row r="2266" spans="1:26" x14ac:dyDescent="0.25">
      <c r="A2266" t="s">
        <v>4582</v>
      </c>
      <c r="B2266" t="s">
        <v>45</v>
      </c>
      <c r="C2266" t="s">
        <v>39</v>
      </c>
      <c r="D2266" t="s">
        <v>32</v>
      </c>
      <c r="E2266" s="1">
        <v>45641</v>
      </c>
      <c r="F2266" t="s">
        <v>4583</v>
      </c>
      <c r="G2266" s="1">
        <v>45438</v>
      </c>
      <c r="H2266" t="s">
        <v>34</v>
      </c>
      <c r="I2266" t="s">
        <v>63</v>
      </c>
      <c r="J2266" t="s">
        <v>67</v>
      </c>
      <c r="K2266">
        <v>5</v>
      </c>
      <c r="L2266" s="3">
        <f>Working_Data[[#This Row],[price2]]/Working_Data[[#This Row],[quantity]]</f>
        <v>150.56800000000001</v>
      </c>
      <c r="M2266" s="3">
        <v>752.84</v>
      </c>
      <c r="N2266" t="s">
        <v>50</v>
      </c>
      <c r="O2266">
        <v>14</v>
      </c>
      <c r="P2266" s="1">
        <v>45673</v>
      </c>
      <c r="Q2266">
        <v>214</v>
      </c>
      <c r="R2266" t="s">
        <v>29</v>
      </c>
      <c r="S2266">
        <v>4</v>
      </c>
      <c r="T2266" s="1">
        <v>45804</v>
      </c>
      <c r="U2266" t="s">
        <v>60</v>
      </c>
      <c r="V2266" t="str">
        <f>TEXT(WEEKDAY(Working_Data[[#This Row],[order_date]],1),"DDDD")</f>
        <v>Sunday</v>
      </c>
      <c r="W2266" t="str">
        <f>TEXT(Working_Data[[#This Row],[order_date]],"mmmm")</f>
        <v>May</v>
      </c>
      <c r="X2266" s="7">
        <f>Working_Data[[#This Row],[last_order_date]]-Working_Data[[#This Row],[signup_date]]</f>
        <v>32</v>
      </c>
      <c r="Y2266" s="7">
        <f>IF(Working_Data[[#This Row],[churned]]="Active",1,0)</f>
        <v>1</v>
      </c>
      <c r="Z2266" s="7">
        <f>YEAR(Working_Data[[#This Row],[order_date]])</f>
        <v>2024</v>
      </c>
    </row>
    <row r="2267" spans="1:26" x14ac:dyDescent="0.25">
      <c r="A2267" t="s">
        <v>4584</v>
      </c>
      <c r="B2267" t="s">
        <v>45</v>
      </c>
      <c r="C2267" t="s">
        <v>82</v>
      </c>
      <c r="D2267" t="s">
        <v>52</v>
      </c>
      <c r="E2267" s="1">
        <v>45347</v>
      </c>
      <c r="F2267" t="s">
        <v>4585</v>
      </c>
      <c r="G2267" s="1">
        <v>45438</v>
      </c>
      <c r="H2267" t="s">
        <v>41</v>
      </c>
      <c r="I2267" t="s">
        <v>48</v>
      </c>
      <c r="J2267" t="s">
        <v>67</v>
      </c>
      <c r="K2267">
        <v>2</v>
      </c>
      <c r="L2267" s="3">
        <f>Working_Data[[#This Row],[price2]]/Working_Data[[#This Row],[quantity]]</f>
        <v>100.36499999999999</v>
      </c>
      <c r="M2267" s="3">
        <v>200.73</v>
      </c>
      <c r="N2267" t="s">
        <v>35</v>
      </c>
      <c r="O2267">
        <v>49</v>
      </c>
      <c r="P2267" s="1">
        <v>45841</v>
      </c>
      <c r="Q2267">
        <v>133</v>
      </c>
      <c r="R2267" t="s">
        <v>29</v>
      </c>
      <c r="S2267">
        <v>1</v>
      </c>
      <c r="T2267" s="1">
        <v>45760</v>
      </c>
      <c r="U2267" t="s">
        <v>30</v>
      </c>
      <c r="V2267" t="str">
        <f>TEXT(WEEKDAY(Working_Data[[#This Row],[order_date]],1),"DDDD")</f>
        <v>Sunday</v>
      </c>
      <c r="W2267" t="str">
        <f>TEXT(Working_Data[[#This Row],[order_date]],"mmmm")</f>
        <v>May</v>
      </c>
      <c r="X2267" s="7">
        <f>Working_Data[[#This Row],[last_order_date]]-Working_Data[[#This Row],[signup_date]]</f>
        <v>494</v>
      </c>
      <c r="Y2267" s="7">
        <f>IF(Working_Data[[#This Row],[churned]]="Active",1,0)</f>
        <v>1</v>
      </c>
      <c r="Z2267" s="7">
        <f>YEAR(Working_Data[[#This Row],[order_date]])</f>
        <v>2024</v>
      </c>
    </row>
    <row r="2268" spans="1:26" x14ac:dyDescent="0.25">
      <c r="A2268" t="s">
        <v>4586</v>
      </c>
      <c r="B2268" t="s">
        <v>45</v>
      </c>
      <c r="C2268" t="s">
        <v>39</v>
      </c>
      <c r="D2268" t="s">
        <v>77</v>
      </c>
      <c r="E2268" s="1">
        <v>45225</v>
      </c>
      <c r="F2268" t="s">
        <v>4587</v>
      </c>
      <c r="G2268" s="1">
        <v>45438</v>
      </c>
      <c r="H2268" t="s">
        <v>58</v>
      </c>
      <c r="I2268" t="s">
        <v>48</v>
      </c>
      <c r="J2268" t="s">
        <v>49</v>
      </c>
      <c r="K2268">
        <v>3</v>
      </c>
      <c r="L2268" s="3">
        <f>Working_Data[[#This Row],[price2]]/Working_Data[[#This Row],[quantity]]</f>
        <v>86.339999999999989</v>
      </c>
      <c r="M2268" s="3">
        <v>259.02</v>
      </c>
      <c r="N2268" t="s">
        <v>50</v>
      </c>
      <c r="O2268">
        <v>13</v>
      </c>
      <c r="P2268" s="1">
        <v>45767</v>
      </c>
      <c r="Q2268">
        <v>77</v>
      </c>
      <c r="R2268" t="s">
        <v>43</v>
      </c>
      <c r="S2268">
        <v>4</v>
      </c>
      <c r="T2268" s="1">
        <v>45795</v>
      </c>
      <c r="U2268" t="s">
        <v>30</v>
      </c>
      <c r="V2268" t="str">
        <f>TEXT(WEEKDAY(Working_Data[[#This Row],[order_date]],1),"DDDD")</f>
        <v>Sunday</v>
      </c>
      <c r="W2268" t="str">
        <f>TEXT(Working_Data[[#This Row],[order_date]],"mmmm")</f>
        <v>May</v>
      </c>
      <c r="X2268" s="7">
        <f>Working_Data[[#This Row],[last_order_date]]-Working_Data[[#This Row],[signup_date]]</f>
        <v>542</v>
      </c>
      <c r="Y2268" s="7">
        <f>IF(Working_Data[[#This Row],[churned]]="Active",1,0)</f>
        <v>0</v>
      </c>
      <c r="Z2268" s="7">
        <f>YEAR(Working_Data[[#This Row],[order_date]])</f>
        <v>2024</v>
      </c>
    </row>
    <row r="2269" spans="1:26" x14ac:dyDescent="0.25">
      <c r="A2269" t="s">
        <v>4588</v>
      </c>
      <c r="B2269" t="s">
        <v>45</v>
      </c>
      <c r="C2269" t="s">
        <v>82</v>
      </c>
      <c r="D2269" t="s">
        <v>32</v>
      </c>
      <c r="E2269" s="1">
        <v>45889</v>
      </c>
      <c r="F2269" t="s">
        <v>4589</v>
      </c>
      <c r="G2269" s="1">
        <v>45439</v>
      </c>
      <c r="H2269" t="s">
        <v>34</v>
      </c>
      <c r="I2269" t="s">
        <v>26</v>
      </c>
      <c r="J2269" t="s">
        <v>67</v>
      </c>
      <c r="K2269">
        <v>3</v>
      </c>
      <c r="L2269" s="3">
        <f>Working_Data[[#This Row],[price2]]/Working_Data[[#This Row],[quantity]]</f>
        <v>484.00666666666666</v>
      </c>
      <c r="M2269" s="3">
        <v>1452.02</v>
      </c>
      <c r="N2269" t="s">
        <v>28</v>
      </c>
      <c r="O2269">
        <v>3</v>
      </c>
      <c r="P2269" s="1">
        <v>45710</v>
      </c>
      <c r="Q2269">
        <v>452</v>
      </c>
      <c r="R2269" t="s">
        <v>43</v>
      </c>
      <c r="S2269">
        <v>2</v>
      </c>
      <c r="T2269" s="1">
        <v>45934</v>
      </c>
      <c r="U2269" t="s">
        <v>30</v>
      </c>
      <c r="V2269" t="str">
        <f>TEXT(WEEKDAY(Working_Data[[#This Row],[order_date]],1),"DDDD")</f>
        <v>Monday</v>
      </c>
      <c r="W2269" t="str">
        <f>TEXT(Working_Data[[#This Row],[order_date]],"mmmm")</f>
        <v>May</v>
      </c>
      <c r="X2269" s="7">
        <f>Working_Data[[#This Row],[last_order_date]]-Working_Data[[#This Row],[signup_date]]</f>
        <v>-179</v>
      </c>
      <c r="Y2269" s="7">
        <f>IF(Working_Data[[#This Row],[churned]]="Active",1,0)</f>
        <v>0</v>
      </c>
      <c r="Z2269" s="7">
        <f>YEAR(Working_Data[[#This Row],[order_date]])</f>
        <v>2024</v>
      </c>
    </row>
    <row r="2270" spans="1:26" x14ac:dyDescent="0.25">
      <c r="A2270" t="s">
        <v>4590</v>
      </c>
      <c r="B2270" t="s">
        <v>45</v>
      </c>
      <c r="C2270" t="s">
        <v>22</v>
      </c>
      <c r="D2270" t="s">
        <v>56</v>
      </c>
      <c r="E2270" s="1">
        <v>45616</v>
      </c>
      <c r="F2270" t="s">
        <v>4591</v>
      </c>
      <c r="G2270" s="1">
        <v>45439</v>
      </c>
      <c r="H2270" t="s">
        <v>34</v>
      </c>
      <c r="I2270" t="s">
        <v>26</v>
      </c>
      <c r="J2270" t="s">
        <v>49</v>
      </c>
      <c r="K2270">
        <v>3</v>
      </c>
      <c r="L2270" s="3">
        <f>Working_Data[[#This Row],[price2]]/Working_Data[[#This Row],[quantity]]</f>
        <v>483.78666666666663</v>
      </c>
      <c r="M2270" s="3">
        <v>1451.36</v>
      </c>
      <c r="N2270" t="s">
        <v>35</v>
      </c>
      <c r="O2270">
        <v>19</v>
      </c>
      <c r="P2270" s="1">
        <v>45740</v>
      </c>
      <c r="Q2270">
        <v>268</v>
      </c>
      <c r="R2270" t="s">
        <v>29</v>
      </c>
      <c r="S2270">
        <v>5</v>
      </c>
      <c r="T2270" s="1">
        <v>45671</v>
      </c>
      <c r="U2270" t="s">
        <v>30</v>
      </c>
      <c r="V2270" t="str">
        <f>TEXT(WEEKDAY(Working_Data[[#This Row],[order_date]],1),"DDDD")</f>
        <v>Monday</v>
      </c>
      <c r="W2270" t="str">
        <f>TEXT(Working_Data[[#This Row],[order_date]],"mmmm")</f>
        <v>May</v>
      </c>
      <c r="X2270" s="7">
        <f>Working_Data[[#This Row],[last_order_date]]-Working_Data[[#This Row],[signup_date]]</f>
        <v>124</v>
      </c>
      <c r="Y2270" s="7">
        <f>IF(Working_Data[[#This Row],[churned]]="Active",1,0)</f>
        <v>1</v>
      </c>
      <c r="Z2270" s="7">
        <f>YEAR(Working_Data[[#This Row],[order_date]])</f>
        <v>2024</v>
      </c>
    </row>
    <row r="2271" spans="1:26" x14ac:dyDescent="0.25">
      <c r="A2271" t="s">
        <v>4592</v>
      </c>
      <c r="B2271" t="s">
        <v>45</v>
      </c>
      <c r="C2271" t="s">
        <v>82</v>
      </c>
      <c r="D2271" t="s">
        <v>77</v>
      </c>
      <c r="E2271" s="1">
        <v>45182</v>
      </c>
      <c r="F2271" t="s">
        <v>4593</v>
      </c>
      <c r="G2271" s="1">
        <v>45439</v>
      </c>
      <c r="H2271" t="s">
        <v>41</v>
      </c>
      <c r="I2271" t="s">
        <v>26</v>
      </c>
      <c r="J2271" t="s">
        <v>67</v>
      </c>
      <c r="K2271">
        <v>5</v>
      </c>
      <c r="L2271" s="3">
        <f>Working_Data[[#This Row],[price2]]/Working_Data[[#This Row],[quantity]]</f>
        <v>59.005999999999993</v>
      </c>
      <c r="M2271" s="3">
        <v>295.02999999999997</v>
      </c>
      <c r="N2271" t="s">
        <v>28</v>
      </c>
      <c r="O2271">
        <v>37</v>
      </c>
      <c r="P2271" s="1">
        <v>45964</v>
      </c>
      <c r="Q2271">
        <v>81</v>
      </c>
      <c r="R2271" t="s">
        <v>29</v>
      </c>
      <c r="S2271">
        <v>4</v>
      </c>
      <c r="T2271" s="1">
        <v>45640</v>
      </c>
      <c r="U2271" t="s">
        <v>36</v>
      </c>
      <c r="V2271" t="str">
        <f>TEXT(WEEKDAY(Working_Data[[#This Row],[order_date]],1),"DDDD")</f>
        <v>Monday</v>
      </c>
      <c r="W2271" t="str">
        <f>TEXT(Working_Data[[#This Row],[order_date]],"mmmm")</f>
        <v>May</v>
      </c>
      <c r="X2271" s="7">
        <f>Working_Data[[#This Row],[last_order_date]]-Working_Data[[#This Row],[signup_date]]</f>
        <v>782</v>
      </c>
      <c r="Y2271" s="7">
        <f>IF(Working_Data[[#This Row],[churned]]="Active",1,0)</f>
        <v>1</v>
      </c>
      <c r="Z2271" s="7">
        <f>YEAR(Working_Data[[#This Row],[order_date]])</f>
        <v>2024</v>
      </c>
    </row>
    <row r="2272" spans="1:26" x14ac:dyDescent="0.25">
      <c r="A2272" t="s">
        <v>4594</v>
      </c>
      <c r="B2272" t="s">
        <v>38</v>
      </c>
      <c r="C2272" t="s">
        <v>39</v>
      </c>
      <c r="D2272" t="s">
        <v>52</v>
      </c>
      <c r="E2272" s="1">
        <v>45657</v>
      </c>
      <c r="F2272" t="s">
        <v>4595</v>
      </c>
      <c r="G2272" s="1">
        <v>45439</v>
      </c>
      <c r="H2272" t="s">
        <v>25</v>
      </c>
      <c r="I2272" t="s">
        <v>26</v>
      </c>
      <c r="J2272" t="s">
        <v>59</v>
      </c>
      <c r="K2272">
        <v>5</v>
      </c>
      <c r="L2272" s="3">
        <f>Working_Data[[#This Row],[price2]]/Working_Data[[#This Row],[quantity]]</f>
        <v>252.50399999999999</v>
      </c>
      <c r="M2272" s="3">
        <v>1262.52</v>
      </c>
      <c r="N2272" t="s">
        <v>35</v>
      </c>
      <c r="O2272">
        <v>8</v>
      </c>
      <c r="P2272" s="1">
        <v>45937</v>
      </c>
      <c r="Q2272">
        <v>309</v>
      </c>
      <c r="R2272" t="s">
        <v>43</v>
      </c>
      <c r="S2272">
        <v>5</v>
      </c>
      <c r="T2272" s="1">
        <v>45888</v>
      </c>
      <c r="U2272" t="s">
        <v>36</v>
      </c>
      <c r="V2272" t="str">
        <f>TEXT(WEEKDAY(Working_Data[[#This Row],[order_date]],1),"DDDD")</f>
        <v>Monday</v>
      </c>
      <c r="W2272" t="str">
        <f>TEXT(Working_Data[[#This Row],[order_date]],"mmmm")</f>
        <v>May</v>
      </c>
      <c r="X2272" s="7">
        <f>Working_Data[[#This Row],[last_order_date]]-Working_Data[[#This Row],[signup_date]]</f>
        <v>280</v>
      </c>
      <c r="Y2272" s="7">
        <f>IF(Working_Data[[#This Row],[churned]]="Active",1,0)</f>
        <v>0</v>
      </c>
      <c r="Z2272" s="7">
        <f>YEAR(Working_Data[[#This Row],[order_date]])</f>
        <v>2024</v>
      </c>
    </row>
    <row r="2273" spans="1:26" x14ac:dyDescent="0.25">
      <c r="A2273" t="s">
        <v>4596</v>
      </c>
      <c r="B2273" t="s">
        <v>21</v>
      </c>
      <c r="C2273" t="s">
        <v>39</v>
      </c>
      <c r="D2273" t="s">
        <v>77</v>
      </c>
      <c r="E2273" s="1">
        <v>45488</v>
      </c>
      <c r="F2273" t="s">
        <v>4597</v>
      </c>
      <c r="G2273" s="1">
        <v>45439</v>
      </c>
      <c r="H2273" t="s">
        <v>47</v>
      </c>
      <c r="I2273" t="s">
        <v>63</v>
      </c>
      <c r="J2273" t="s">
        <v>64</v>
      </c>
      <c r="K2273">
        <v>2</v>
      </c>
      <c r="L2273" s="3">
        <f>Working_Data[[#This Row],[price2]]/Working_Data[[#This Row],[quantity]]</f>
        <v>515.4</v>
      </c>
      <c r="M2273" s="3">
        <v>1030.8</v>
      </c>
      <c r="N2273" t="s">
        <v>50</v>
      </c>
      <c r="O2273">
        <v>27</v>
      </c>
      <c r="P2273" s="1">
        <v>45844</v>
      </c>
      <c r="Q2273">
        <v>112</v>
      </c>
      <c r="R2273" t="s">
        <v>29</v>
      </c>
      <c r="S2273">
        <v>3</v>
      </c>
      <c r="T2273" s="1">
        <v>45740</v>
      </c>
      <c r="U2273" t="s">
        <v>36</v>
      </c>
      <c r="V2273" t="str">
        <f>TEXT(WEEKDAY(Working_Data[[#This Row],[order_date]],1),"DDDD")</f>
        <v>Monday</v>
      </c>
      <c r="W2273" t="str">
        <f>TEXT(Working_Data[[#This Row],[order_date]],"mmmm")</f>
        <v>May</v>
      </c>
      <c r="X2273" s="7">
        <f>Working_Data[[#This Row],[last_order_date]]-Working_Data[[#This Row],[signup_date]]</f>
        <v>356</v>
      </c>
      <c r="Y2273" s="7">
        <f>IF(Working_Data[[#This Row],[churned]]="Active",1,0)</f>
        <v>1</v>
      </c>
      <c r="Z2273" s="7">
        <f>YEAR(Working_Data[[#This Row],[order_date]])</f>
        <v>2024</v>
      </c>
    </row>
    <row r="2274" spans="1:26" x14ac:dyDescent="0.25">
      <c r="A2274" t="s">
        <v>4598</v>
      </c>
      <c r="B2274" t="s">
        <v>21</v>
      </c>
      <c r="C2274" t="s">
        <v>22</v>
      </c>
      <c r="D2274" t="s">
        <v>52</v>
      </c>
      <c r="E2274" s="1">
        <v>45966</v>
      </c>
      <c r="F2274" t="s">
        <v>4599</v>
      </c>
      <c r="G2274" s="1">
        <v>45439</v>
      </c>
      <c r="H2274" t="s">
        <v>47</v>
      </c>
      <c r="I2274" t="s">
        <v>63</v>
      </c>
      <c r="J2274" t="s">
        <v>27</v>
      </c>
      <c r="K2274">
        <v>1</v>
      </c>
      <c r="L2274" s="3">
        <f>Working_Data[[#This Row],[price2]]/Working_Data[[#This Row],[quantity]]</f>
        <v>1357.27</v>
      </c>
      <c r="M2274" s="3">
        <v>1357.27</v>
      </c>
      <c r="N2274" t="s">
        <v>28</v>
      </c>
      <c r="O2274">
        <v>32</v>
      </c>
      <c r="P2274" s="1">
        <v>45768</v>
      </c>
      <c r="Q2274">
        <v>361</v>
      </c>
      <c r="R2274" t="s">
        <v>29</v>
      </c>
      <c r="S2274">
        <v>4</v>
      </c>
      <c r="T2274" s="1">
        <v>45804</v>
      </c>
      <c r="U2274" t="s">
        <v>36</v>
      </c>
      <c r="V2274" t="str">
        <f>TEXT(WEEKDAY(Working_Data[[#This Row],[order_date]],1),"DDDD")</f>
        <v>Monday</v>
      </c>
      <c r="W2274" t="str">
        <f>TEXT(Working_Data[[#This Row],[order_date]],"mmmm")</f>
        <v>May</v>
      </c>
      <c r="X2274" s="7">
        <f>Working_Data[[#This Row],[last_order_date]]-Working_Data[[#This Row],[signup_date]]</f>
        <v>-198</v>
      </c>
      <c r="Y2274" s="7">
        <f>IF(Working_Data[[#This Row],[churned]]="Active",1,0)</f>
        <v>1</v>
      </c>
      <c r="Z2274" s="7">
        <f>YEAR(Working_Data[[#This Row],[order_date]])</f>
        <v>2024</v>
      </c>
    </row>
    <row r="2275" spans="1:26" x14ac:dyDescent="0.25">
      <c r="A2275" t="s">
        <v>4600</v>
      </c>
      <c r="B2275" t="s">
        <v>21</v>
      </c>
      <c r="C2275" t="s">
        <v>22</v>
      </c>
      <c r="D2275" t="s">
        <v>23</v>
      </c>
      <c r="E2275" s="1">
        <v>45575</v>
      </c>
      <c r="F2275" t="s">
        <v>4601</v>
      </c>
      <c r="G2275" s="1">
        <v>45439</v>
      </c>
      <c r="H2275" t="s">
        <v>41</v>
      </c>
      <c r="I2275" t="s">
        <v>26</v>
      </c>
      <c r="J2275" t="s">
        <v>67</v>
      </c>
      <c r="K2275">
        <v>2</v>
      </c>
      <c r="L2275" s="3">
        <f>Working_Data[[#This Row],[price2]]/Working_Data[[#This Row],[quantity]]</f>
        <v>393.75</v>
      </c>
      <c r="M2275" s="3">
        <v>787.5</v>
      </c>
      <c r="N2275" t="s">
        <v>35</v>
      </c>
      <c r="O2275">
        <v>7</v>
      </c>
      <c r="P2275" s="1">
        <v>45801</v>
      </c>
      <c r="Q2275">
        <v>36</v>
      </c>
      <c r="R2275" t="s">
        <v>43</v>
      </c>
      <c r="S2275">
        <v>2</v>
      </c>
      <c r="T2275" s="1">
        <v>45592</v>
      </c>
      <c r="U2275" t="s">
        <v>36</v>
      </c>
      <c r="V2275" t="str">
        <f>TEXT(WEEKDAY(Working_Data[[#This Row],[order_date]],1),"DDDD")</f>
        <v>Monday</v>
      </c>
      <c r="W2275" t="str">
        <f>TEXT(Working_Data[[#This Row],[order_date]],"mmmm")</f>
        <v>May</v>
      </c>
      <c r="X2275" s="7">
        <f>Working_Data[[#This Row],[last_order_date]]-Working_Data[[#This Row],[signup_date]]</f>
        <v>226</v>
      </c>
      <c r="Y2275" s="7">
        <f>IF(Working_Data[[#This Row],[churned]]="Active",1,0)</f>
        <v>0</v>
      </c>
      <c r="Z2275" s="7">
        <f>YEAR(Working_Data[[#This Row],[order_date]])</f>
        <v>2024</v>
      </c>
    </row>
    <row r="2276" spans="1:26" x14ac:dyDescent="0.25">
      <c r="A2276" t="s">
        <v>4602</v>
      </c>
      <c r="B2276" t="s">
        <v>21</v>
      </c>
      <c r="C2276" t="s">
        <v>22</v>
      </c>
      <c r="D2276" t="s">
        <v>77</v>
      </c>
      <c r="E2276" s="1">
        <v>45831</v>
      </c>
      <c r="F2276" t="s">
        <v>4603</v>
      </c>
      <c r="G2276" s="1">
        <v>45439</v>
      </c>
      <c r="H2276" t="s">
        <v>58</v>
      </c>
      <c r="I2276" t="s">
        <v>63</v>
      </c>
      <c r="J2276" t="s">
        <v>49</v>
      </c>
      <c r="K2276">
        <v>5</v>
      </c>
      <c r="L2276" s="3">
        <f>Working_Data[[#This Row],[price2]]/Working_Data[[#This Row],[quantity]]</f>
        <v>27.625999999999998</v>
      </c>
      <c r="M2276" s="3">
        <v>138.13</v>
      </c>
      <c r="N2276" t="s">
        <v>50</v>
      </c>
      <c r="O2276">
        <v>41</v>
      </c>
      <c r="P2276" s="1">
        <v>45546</v>
      </c>
      <c r="Q2276">
        <v>9</v>
      </c>
      <c r="R2276" t="s">
        <v>29</v>
      </c>
      <c r="S2276">
        <v>3</v>
      </c>
      <c r="T2276" s="1">
        <v>45931</v>
      </c>
      <c r="U2276" t="s">
        <v>60</v>
      </c>
      <c r="V2276" t="str">
        <f>TEXT(WEEKDAY(Working_Data[[#This Row],[order_date]],1),"DDDD")</f>
        <v>Monday</v>
      </c>
      <c r="W2276" t="str">
        <f>TEXT(Working_Data[[#This Row],[order_date]],"mmmm")</f>
        <v>May</v>
      </c>
      <c r="X2276" s="7">
        <f>Working_Data[[#This Row],[last_order_date]]-Working_Data[[#This Row],[signup_date]]</f>
        <v>-285</v>
      </c>
      <c r="Y2276" s="7">
        <f>IF(Working_Data[[#This Row],[churned]]="Active",1,0)</f>
        <v>1</v>
      </c>
      <c r="Z2276" s="7">
        <f>YEAR(Working_Data[[#This Row],[order_date]])</f>
        <v>2024</v>
      </c>
    </row>
    <row r="2277" spans="1:26" x14ac:dyDescent="0.25">
      <c r="A2277" t="s">
        <v>4604</v>
      </c>
      <c r="B2277" t="s">
        <v>45</v>
      </c>
      <c r="C2277" t="s">
        <v>39</v>
      </c>
      <c r="D2277" t="s">
        <v>56</v>
      </c>
      <c r="E2277" s="1">
        <v>45150</v>
      </c>
      <c r="F2277" t="s">
        <v>4605</v>
      </c>
      <c r="G2277" s="1">
        <v>45440</v>
      </c>
      <c r="H2277" t="s">
        <v>34</v>
      </c>
      <c r="I2277" t="s">
        <v>42</v>
      </c>
      <c r="J2277" t="s">
        <v>67</v>
      </c>
      <c r="K2277">
        <v>5</v>
      </c>
      <c r="L2277" s="3">
        <f>Working_Data[[#This Row],[price2]]/Working_Data[[#This Row],[quantity]]</f>
        <v>229.59</v>
      </c>
      <c r="M2277" s="3">
        <v>1147.95</v>
      </c>
      <c r="N2277" t="s">
        <v>50</v>
      </c>
      <c r="O2277">
        <v>50</v>
      </c>
      <c r="P2277" s="1">
        <v>45657</v>
      </c>
      <c r="Q2277">
        <v>163</v>
      </c>
      <c r="R2277" t="s">
        <v>43</v>
      </c>
      <c r="S2277">
        <v>5</v>
      </c>
      <c r="T2277" s="1">
        <v>45613</v>
      </c>
      <c r="U2277" t="s">
        <v>60</v>
      </c>
      <c r="V2277" t="str">
        <f>TEXT(WEEKDAY(Working_Data[[#This Row],[order_date]],1),"DDDD")</f>
        <v>Tuesday</v>
      </c>
      <c r="W2277" t="str">
        <f>TEXT(Working_Data[[#This Row],[order_date]],"mmmm")</f>
        <v>May</v>
      </c>
      <c r="X2277" s="7">
        <f>Working_Data[[#This Row],[last_order_date]]-Working_Data[[#This Row],[signup_date]]</f>
        <v>507</v>
      </c>
      <c r="Y2277" s="7">
        <f>IF(Working_Data[[#This Row],[churned]]="Active",1,0)</f>
        <v>0</v>
      </c>
      <c r="Z2277" s="7">
        <f>YEAR(Working_Data[[#This Row],[order_date]])</f>
        <v>2024</v>
      </c>
    </row>
    <row r="2278" spans="1:26" x14ac:dyDescent="0.25">
      <c r="A2278" t="s">
        <v>4606</v>
      </c>
      <c r="B2278" t="s">
        <v>21</v>
      </c>
      <c r="C2278" t="s">
        <v>22</v>
      </c>
      <c r="D2278" t="s">
        <v>32</v>
      </c>
      <c r="E2278" s="1">
        <v>45473</v>
      </c>
      <c r="F2278" t="s">
        <v>4607</v>
      </c>
      <c r="G2278" s="1">
        <v>45440</v>
      </c>
      <c r="H2278" t="s">
        <v>58</v>
      </c>
      <c r="I2278" t="s">
        <v>26</v>
      </c>
      <c r="J2278" t="s">
        <v>64</v>
      </c>
      <c r="K2278">
        <v>5</v>
      </c>
      <c r="L2278" s="3">
        <f>Working_Data[[#This Row],[price2]]/Working_Data[[#This Row],[quantity]]</f>
        <v>101.84400000000001</v>
      </c>
      <c r="M2278" s="3">
        <v>509.22</v>
      </c>
      <c r="N2278" t="s">
        <v>28</v>
      </c>
      <c r="O2278">
        <v>21</v>
      </c>
      <c r="P2278" s="1">
        <v>45696</v>
      </c>
      <c r="Q2278">
        <v>156</v>
      </c>
      <c r="R2278" t="s">
        <v>43</v>
      </c>
      <c r="S2278">
        <v>3</v>
      </c>
      <c r="T2278" s="1">
        <v>45553</v>
      </c>
      <c r="U2278" t="s">
        <v>60</v>
      </c>
      <c r="V2278" t="str">
        <f>TEXT(WEEKDAY(Working_Data[[#This Row],[order_date]],1),"DDDD")</f>
        <v>Tuesday</v>
      </c>
      <c r="W2278" t="str">
        <f>TEXT(Working_Data[[#This Row],[order_date]],"mmmm")</f>
        <v>May</v>
      </c>
      <c r="X2278" s="7">
        <f>Working_Data[[#This Row],[last_order_date]]-Working_Data[[#This Row],[signup_date]]</f>
        <v>223</v>
      </c>
      <c r="Y2278" s="7">
        <f>IF(Working_Data[[#This Row],[churned]]="Active",1,0)</f>
        <v>0</v>
      </c>
      <c r="Z2278" s="7">
        <f>YEAR(Working_Data[[#This Row],[order_date]])</f>
        <v>2024</v>
      </c>
    </row>
    <row r="2279" spans="1:26" x14ac:dyDescent="0.25">
      <c r="A2279" t="s">
        <v>4608</v>
      </c>
      <c r="B2279" t="s">
        <v>45</v>
      </c>
      <c r="C2279" t="s">
        <v>82</v>
      </c>
      <c r="D2279" t="s">
        <v>52</v>
      </c>
      <c r="E2279" s="1">
        <v>45225</v>
      </c>
      <c r="F2279" t="s">
        <v>4609</v>
      </c>
      <c r="G2279" s="1">
        <v>45440</v>
      </c>
      <c r="H2279" t="s">
        <v>34</v>
      </c>
      <c r="I2279" t="s">
        <v>63</v>
      </c>
      <c r="J2279" t="s">
        <v>67</v>
      </c>
      <c r="K2279">
        <v>5</v>
      </c>
      <c r="L2279" s="3">
        <f>Working_Data[[#This Row],[price2]]/Working_Data[[#This Row],[quantity]]</f>
        <v>68.570000000000007</v>
      </c>
      <c r="M2279" s="3">
        <v>342.85</v>
      </c>
      <c r="N2279" t="s">
        <v>50</v>
      </c>
      <c r="O2279">
        <v>16</v>
      </c>
      <c r="P2279" s="1">
        <v>45837</v>
      </c>
      <c r="Q2279">
        <v>112</v>
      </c>
      <c r="R2279" t="s">
        <v>43</v>
      </c>
      <c r="S2279">
        <v>3</v>
      </c>
      <c r="T2279" s="1">
        <v>45719</v>
      </c>
      <c r="U2279" t="s">
        <v>36</v>
      </c>
      <c r="V2279" t="str">
        <f>TEXT(WEEKDAY(Working_Data[[#This Row],[order_date]],1),"DDDD")</f>
        <v>Tuesday</v>
      </c>
      <c r="W2279" t="str">
        <f>TEXT(Working_Data[[#This Row],[order_date]],"mmmm")</f>
        <v>May</v>
      </c>
      <c r="X2279" s="7">
        <f>Working_Data[[#This Row],[last_order_date]]-Working_Data[[#This Row],[signup_date]]</f>
        <v>612</v>
      </c>
      <c r="Y2279" s="7">
        <f>IF(Working_Data[[#This Row],[churned]]="Active",1,0)</f>
        <v>0</v>
      </c>
      <c r="Z2279" s="7">
        <f>YEAR(Working_Data[[#This Row],[order_date]])</f>
        <v>2024</v>
      </c>
    </row>
    <row r="2280" spans="1:26" x14ac:dyDescent="0.25">
      <c r="A2280" t="s">
        <v>4610</v>
      </c>
      <c r="B2280" t="s">
        <v>45</v>
      </c>
      <c r="C2280" t="s">
        <v>39</v>
      </c>
      <c r="D2280" t="s">
        <v>32</v>
      </c>
      <c r="E2280" s="1">
        <v>45434</v>
      </c>
      <c r="F2280" t="s">
        <v>4611</v>
      </c>
      <c r="G2280" s="1">
        <v>45440</v>
      </c>
      <c r="H2280" t="s">
        <v>41</v>
      </c>
      <c r="I2280" t="s">
        <v>63</v>
      </c>
      <c r="J2280" t="s">
        <v>27</v>
      </c>
      <c r="K2280">
        <v>1</v>
      </c>
      <c r="L2280" s="3">
        <f>Working_Data[[#This Row],[price2]]/Working_Data[[#This Row],[quantity]]</f>
        <v>879.11</v>
      </c>
      <c r="M2280" s="3">
        <v>879.11</v>
      </c>
      <c r="N2280" t="s">
        <v>50</v>
      </c>
      <c r="O2280">
        <v>31</v>
      </c>
      <c r="P2280" s="1">
        <v>45724</v>
      </c>
      <c r="Q2280">
        <v>301</v>
      </c>
      <c r="R2280" t="s">
        <v>43</v>
      </c>
      <c r="S2280">
        <v>3</v>
      </c>
      <c r="T2280" s="1">
        <v>45852</v>
      </c>
      <c r="U2280" t="s">
        <v>36</v>
      </c>
      <c r="V2280" t="str">
        <f>TEXT(WEEKDAY(Working_Data[[#This Row],[order_date]],1),"DDDD")</f>
        <v>Tuesday</v>
      </c>
      <c r="W2280" t="str">
        <f>TEXT(Working_Data[[#This Row],[order_date]],"mmmm")</f>
        <v>May</v>
      </c>
      <c r="X2280" s="7">
        <f>Working_Data[[#This Row],[last_order_date]]-Working_Data[[#This Row],[signup_date]]</f>
        <v>290</v>
      </c>
      <c r="Y2280" s="7">
        <f>IF(Working_Data[[#This Row],[churned]]="Active",1,0)</f>
        <v>0</v>
      </c>
      <c r="Z2280" s="7">
        <f>YEAR(Working_Data[[#This Row],[order_date]])</f>
        <v>2024</v>
      </c>
    </row>
    <row r="2281" spans="1:26" x14ac:dyDescent="0.25">
      <c r="A2281" t="s">
        <v>4612</v>
      </c>
      <c r="B2281" t="s">
        <v>45</v>
      </c>
      <c r="C2281" t="s">
        <v>39</v>
      </c>
      <c r="D2281" t="s">
        <v>56</v>
      </c>
      <c r="E2281" s="1">
        <v>45561</v>
      </c>
      <c r="F2281" t="s">
        <v>4613</v>
      </c>
      <c r="G2281" s="1">
        <v>45440</v>
      </c>
      <c r="H2281" t="s">
        <v>58</v>
      </c>
      <c r="I2281" t="s">
        <v>26</v>
      </c>
      <c r="J2281" t="s">
        <v>67</v>
      </c>
      <c r="K2281">
        <v>1</v>
      </c>
      <c r="L2281" s="3">
        <f>Working_Data[[#This Row],[price2]]/Working_Data[[#This Row],[quantity]]</f>
        <v>1281.95</v>
      </c>
      <c r="M2281" s="3">
        <v>1281.95</v>
      </c>
      <c r="N2281" t="s">
        <v>35</v>
      </c>
      <c r="O2281">
        <v>9</v>
      </c>
      <c r="P2281" s="1">
        <v>45824</v>
      </c>
      <c r="Q2281">
        <v>174</v>
      </c>
      <c r="R2281" t="s">
        <v>29</v>
      </c>
      <c r="S2281">
        <v>2</v>
      </c>
      <c r="T2281" s="1">
        <v>45655</v>
      </c>
      <c r="U2281" t="s">
        <v>36</v>
      </c>
      <c r="V2281" t="str">
        <f>TEXT(WEEKDAY(Working_Data[[#This Row],[order_date]],1),"DDDD")</f>
        <v>Tuesday</v>
      </c>
      <c r="W2281" t="str">
        <f>TEXT(Working_Data[[#This Row],[order_date]],"mmmm")</f>
        <v>May</v>
      </c>
      <c r="X2281" s="7">
        <f>Working_Data[[#This Row],[last_order_date]]-Working_Data[[#This Row],[signup_date]]</f>
        <v>263</v>
      </c>
      <c r="Y2281" s="7">
        <f>IF(Working_Data[[#This Row],[churned]]="Active",1,0)</f>
        <v>1</v>
      </c>
      <c r="Z2281" s="7">
        <f>YEAR(Working_Data[[#This Row],[order_date]])</f>
        <v>2024</v>
      </c>
    </row>
    <row r="2282" spans="1:26" x14ac:dyDescent="0.25">
      <c r="A2282" t="s">
        <v>4614</v>
      </c>
      <c r="B2282" t="s">
        <v>21</v>
      </c>
      <c r="C2282" t="s">
        <v>22</v>
      </c>
      <c r="D2282" t="s">
        <v>32</v>
      </c>
      <c r="E2282" s="1">
        <v>45423</v>
      </c>
      <c r="F2282" t="s">
        <v>4615</v>
      </c>
      <c r="G2282" s="1">
        <v>45441</v>
      </c>
      <c r="H2282" t="s">
        <v>34</v>
      </c>
      <c r="I2282" t="s">
        <v>63</v>
      </c>
      <c r="J2282" t="s">
        <v>64</v>
      </c>
      <c r="K2282">
        <v>2</v>
      </c>
      <c r="L2282" s="3">
        <f>Working_Data[[#This Row],[price2]]/Working_Data[[#This Row],[quantity]]</f>
        <v>170.88</v>
      </c>
      <c r="M2282" s="3">
        <v>341.76</v>
      </c>
      <c r="N2282" t="s">
        <v>50</v>
      </c>
      <c r="O2282">
        <v>18</v>
      </c>
      <c r="P2282" s="1">
        <v>45760</v>
      </c>
      <c r="Q2282">
        <v>176</v>
      </c>
      <c r="R2282" t="s">
        <v>29</v>
      </c>
      <c r="S2282">
        <v>2</v>
      </c>
      <c r="T2282" s="1">
        <v>45732</v>
      </c>
      <c r="U2282" t="s">
        <v>30</v>
      </c>
      <c r="V2282" t="str">
        <f>TEXT(WEEKDAY(Working_Data[[#This Row],[order_date]],1),"DDDD")</f>
        <v>Wednesday</v>
      </c>
      <c r="W2282" t="str">
        <f>TEXT(Working_Data[[#This Row],[order_date]],"mmmm")</f>
        <v>May</v>
      </c>
      <c r="X2282" s="7">
        <f>Working_Data[[#This Row],[last_order_date]]-Working_Data[[#This Row],[signup_date]]</f>
        <v>337</v>
      </c>
      <c r="Y2282" s="7">
        <f>IF(Working_Data[[#This Row],[churned]]="Active",1,0)</f>
        <v>1</v>
      </c>
      <c r="Z2282" s="7">
        <f>YEAR(Working_Data[[#This Row],[order_date]])</f>
        <v>2024</v>
      </c>
    </row>
    <row r="2283" spans="1:26" x14ac:dyDescent="0.25">
      <c r="A2283" t="s">
        <v>4616</v>
      </c>
      <c r="B2283" t="s">
        <v>21</v>
      </c>
      <c r="C2283" t="s">
        <v>82</v>
      </c>
      <c r="D2283" t="s">
        <v>77</v>
      </c>
      <c r="E2283" s="1">
        <v>45871</v>
      </c>
      <c r="F2283" t="s">
        <v>4617</v>
      </c>
      <c r="G2283" s="1">
        <v>45441</v>
      </c>
      <c r="H2283" t="s">
        <v>34</v>
      </c>
      <c r="I2283" t="s">
        <v>54</v>
      </c>
      <c r="J2283" t="s">
        <v>67</v>
      </c>
      <c r="K2283">
        <v>4</v>
      </c>
      <c r="L2283" s="3">
        <f>Working_Data[[#This Row],[price2]]/Working_Data[[#This Row],[quantity]]</f>
        <v>368.36500000000001</v>
      </c>
      <c r="M2283" s="3">
        <v>1473.46</v>
      </c>
      <c r="N2283" t="s">
        <v>28</v>
      </c>
      <c r="O2283">
        <v>4</v>
      </c>
      <c r="P2283" s="1">
        <v>45828</v>
      </c>
      <c r="Q2283">
        <v>20</v>
      </c>
      <c r="R2283" t="s">
        <v>29</v>
      </c>
      <c r="S2283">
        <v>5</v>
      </c>
      <c r="T2283" s="1">
        <v>45734</v>
      </c>
      <c r="U2283" t="s">
        <v>60</v>
      </c>
      <c r="V2283" t="str">
        <f>TEXT(WEEKDAY(Working_Data[[#This Row],[order_date]],1),"DDDD")</f>
        <v>Wednesday</v>
      </c>
      <c r="W2283" t="str">
        <f>TEXT(Working_Data[[#This Row],[order_date]],"mmmm")</f>
        <v>May</v>
      </c>
      <c r="X2283" s="7">
        <f>Working_Data[[#This Row],[last_order_date]]-Working_Data[[#This Row],[signup_date]]</f>
        <v>-43</v>
      </c>
      <c r="Y2283" s="7">
        <f>IF(Working_Data[[#This Row],[churned]]="Active",1,0)</f>
        <v>1</v>
      </c>
      <c r="Z2283" s="7">
        <f>YEAR(Working_Data[[#This Row],[order_date]])</f>
        <v>2024</v>
      </c>
    </row>
    <row r="2284" spans="1:26" x14ac:dyDescent="0.25">
      <c r="A2284" t="s">
        <v>4618</v>
      </c>
      <c r="B2284" t="s">
        <v>45</v>
      </c>
      <c r="C2284" t="s">
        <v>82</v>
      </c>
      <c r="D2284" t="s">
        <v>32</v>
      </c>
      <c r="E2284" s="1">
        <v>45671</v>
      </c>
      <c r="F2284" t="s">
        <v>4619</v>
      </c>
      <c r="G2284" s="1">
        <v>45441</v>
      </c>
      <c r="H2284" t="s">
        <v>47</v>
      </c>
      <c r="I2284" t="s">
        <v>54</v>
      </c>
      <c r="J2284" t="s">
        <v>49</v>
      </c>
      <c r="K2284">
        <v>1</v>
      </c>
      <c r="L2284" s="3">
        <f>Working_Data[[#This Row],[price2]]/Working_Data[[#This Row],[quantity]]</f>
        <v>1420.56</v>
      </c>
      <c r="M2284" s="3">
        <v>1420.56</v>
      </c>
      <c r="N2284" t="s">
        <v>50</v>
      </c>
      <c r="O2284">
        <v>27</v>
      </c>
      <c r="P2284" s="1">
        <v>45722</v>
      </c>
      <c r="Q2284">
        <v>346</v>
      </c>
      <c r="R2284" t="s">
        <v>43</v>
      </c>
      <c r="S2284">
        <v>3</v>
      </c>
      <c r="T2284" s="1">
        <v>45748</v>
      </c>
      <c r="U2284" t="s">
        <v>36</v>
      </c>
      <c r="V2284" t="str">
        <f>TEXT(WEEKDAY(Working_Data[[#This Row],[order_date]],1),"DDDD")</f>
        <v>Wednesday</v>
      </c>
      <c r="W2284" t="str">
        <f>TEXT(Working_Data[[#This Row],[order_date]],"mmmm")</f>
        <v>May</v>
      </c>
      <c r="X2284" s="7">
        <f>Working_Data[[#This Row],[last_order_date]]-Working_Data[[#This Row],[signup_date]]</f>
        <v>51</v>
      </c>
      <c r="Y2284" s="7">
        <f>IF(Working_Data[[#This Row],[churned]]="Active",1,0)</f>
        <v>0</v>
      </c>
      <c r="Z2284" s="7">
        <f>YEAR(Working_Data[[#This Row],[order_date]])</f>
        <v>2024</v>
      </c>
    </row>
    <row r="2285" spans="1:26" x14ac:dyDescent="0.25">
      <c r="A2285" t="s">
        <v>4620</v>
      </c>
      <c r="B2285" t="s">
        <v>45</v>
      </c>
      <c r="C2285" t="s">
        <v>39</v>
      </c>
      <c r="D2285" t="s">
        <v>23</v>
      </c>
      <c r="E2285" s="1">
        <v>45962</v>
      </c>
      <c r="F2285" t="s">
        <v>4621</v>
      </c>
      <c r="G2285" s="1">
        <v>45442</v>
      </c>
      <c r="H2285" t="s">
        <v>25</v>
      </c>
      <c r="I2285" t="s">
        <v>54</v>
      </c>
      <c r="J2285" t="s">
        <v>49</v>
      </c>
      <c r="K2285">
        <v>5</v>
      </c>
      <c r="L2285" s="3">
        <f>Working_Data[[#This Row],[price2]]/Working_Data[[#This Row],[quantity]]</f>
        <v>184.608</v>
      </c>
      <c r="M2285" s="3">
        <v>923.04</v>
      </c>
      <c r="N2285" t="s">
        <v>35</v>
      </c>
      <c r="O2285">
        <v>21</v>
      </c>
      <c r="P2285" s="1">
        <v>45769</v>
      </c>
      <c r="Q2285">
        <v>311</v>
      </c>
      <c r="R2285" t="s">
        <v>29</v>
      </c>
      <c r="S2285">
        <v>2</v>
      </c>
      <c r="T2285" s="1">
        <v>45558</v>
      </c>
      <c r="U2285" t="s">
        <v>60</v>
      </c>
      <c r="V2285" t="str">
        <f>TEXT(WEEKDAY(Working_Data[[#This Row],[order_date]],1),"DDDD")</f>
        <v>Thursday</v>
      </c>
      <c r="W2285" t="str">
        <f>TEXT(Working_Data[[#This Row],[order_date]],"mmmm")</f>
        <v>May</v>
      </c>
      <c r="X2285" s="7">
        <f>Working_Data[[#This Row],[last_order_date]]-Working_Data[[#This Row],[signup_date]]</f>
        <v>-193</v>
      </c>
      <c r="Y2285" s="7">
        <f>IF(Working_Data[[#This Row],[churned]]="Active",1,0)</f>
        <v>1</v>
      </c>
      <c r="Z2285" s="7">
        <f>YEAR(Working_Data[[#This Row],[order_date]])</f>
        <v>2024</v>
      </c>
    </row>
    <row r="2286" spans="1:26" x14ac:dyDescent="0.25">
      <c r="A2286" t="s">
        <v>4622</v>
      </c>
      <c r="B2286" t="s">
        <v>38</v>
      </c>
      <c r="C2286" t="s">
        <v>82</v>
      </c>
      <c r="D2286" t="s">
        <v>52</v>
      </c>
      <c r="E2286" s="1">
        <v>45528</v>
      </c>
      <c r="F2286" t="s">
        <v>4623</v>
      </c>
      <c r="G2286" s="1">
        <v>45442</v>
      </c>
      <c r="H2286" t="s">
        <v>58</v>
      </c>
      <c r="I2286" t="s">
        <v>63</v>
      </c>
      <c r="J2286" t="s">
        <v>59</v>
      </c>
      <c r="K2286">
        <v>4</v>
      </c>
      <c r="L2286" s="3">
        <f>Working_Data[[#This Row],[price2]]/Working_Data[[#This Row],[quantity]]</f>
        <v>272.8075</v>
      </c>
      <c r="M2286" s="3">
        <v>1091.23</v>
      </c>
      <c r="N2286" t="s">
        <v>35</v>
      </c>
      <c r="O2286">
        <v>2</v>
      </c>
      <c r="P2286" s="1">
        <v>45840</v>
      </c>
      <c r="Q2286">
        <v>256</v>
      </c>
      <c r="R2286" t="s">
        <v>29</v>
      </c>
      <c r="S2286">
        <v>2</v>
      </c>
      <c r="T2286" s="1">
        <v>45905</v>
      </c>
      <c r="U2286" t="s">
        <v>30</v>
      </c>
      <c r="V2286" t="str">
        <f>TEXT(WEEKDAY(Working_Data[[#This Row],[order_date]],1),"DDDD")</f>
        <v>Thursday</v>
      </c>
      <c r="W2286" t="str">
        <f>TEXT(Working_Data[[#This Row],[order_date]],"mmmm")</f>
        <v>May</v>
      </c>
      <c r="X2286" s="7">
        <f>Working_Data[[#This Row],[last_order_date]]-Working_Data[[#This Row],[signup_date]]</f>
        <v>312</v>
      </c>
      <c r="Y2286" s="7">
        <f>IF(Working_Data[[#This Row],[churned]]="Active",1,0)</f>
        <v>1</v>
      </c>
      <c r="Z2286" s="7">
        <f>YEAR(Working_Data[[#This Row],[order_date]])</f>
        <v>2024</v>
      </c>
    </row>
    <row r="2287" spans="1:26" x14ac:dyDescent="0.25">
      <c r="A2287" t="s">
        <v>4624</v>
      </c>
      <c r="B2287" t="s">
        <v>45</v>
      </c>
      <c r="C2287" t="s">
        <v>22</v>
      </c>
      <c r="D2287" t="s">
        <v>56</v>
      </c>
      <c r="E2287" s="1">
        <v>45392</v>
      </c>
      <c r="F2287" t="s">
        <v>4625</v>
      </c>
      <c r="G2287" s="1">
        <v>45442</v>
      </c>
      <c r="H2287" t="s">
        <v>47</v>
      </c>
      <c r="I2287" t="s">
        <v>63</v>
      </c>
      <c r="J2287" t="s">
        <v>64</v>
      </c>
      <c r="K2287">
        <v>4</v>
      </c>
      <c r="L2287" s="3">
        <f>Working_Data[[#This Row],[price2]]/Working_Data[[#This Row],[quantity]]</f>
        <v>81.709999999999994</v>
      </c>
      <c r="M2287" s="3">
        <v>326.83999999999997</v>
      </c>
      <c r="N2287" t="s">
        <v>50</v>
      </c>
      <c r="O2287">
        <v>35</v>
      </c>
      <c r="P2287" s="1">
        <v>45964</v>
      </c>
      <c r="Q2287">
        <v>51</v>
      </c>
      <c r="R2287" t="s">
        <v>29</v>
      </c>
      <c r="S2287">
        <v>4</v>
      </c>
      <c r="T2287" s="1">
        <v>45882</v>
      </c>
      <c r="U2287" t="s">
        <v>36</v>
      </c>
      <c r="V2287" t="str">
        <f>TEXT(WEEKDAY(Working_Data[[#This Row],[order_date]],1),"DDDD")</f>
        <v>Thursday</v>
      </c>
      <c r="W2287" t="str">
        <f>TEXT(Working_Data[[#This Row],[order_date]],"mmmm")</f>
        <v>May</v>
      </c>
      <c r="X2287" s="7">
        <f>Working_Data[[#This Row],[last_order_date]]-Working_Data[[#This Row],[signup_date]]</f>
        <v>572</v>
      </c>
      <c r="Y2287" s="7">
        <f>IF(Working_Data[[#This Row],[churned]]="Active",1,0)</f>
        <v>1</v>
      </c>
      <c r="Z2287" s="7">
        <f>YEAR(Working_Data[[#This Row],[order_date]])</f>
        <v>2024</v>
      </c>
    </row>
    <row r="2288" spans="1:26" x14ac:dyDescent="0.25">
      <c r="A2288" t="s">
        <v>4626</v>
      </c>
      <c r="B2288" t="s">
        <v>38</v>
      </c>
      <c r="C2288" t="s">
        <v>82</v>
      </c>
      <c r="D2288" t="s">
        <v>23</v>
      </c>
      <c r="E2288" s="1">
        <v>45282</v>
      </c>
      <c r="F2288" t="s">
        <v>4627</v>
      </c>
      <c r="G2288" s="1">
        <v>45442</v>
      </c>
      <c r="H2288" t="s">
        <v>47</v>
      </c>
      <c r="I2288" t="s">
        <v>54</v>
      </c>
      <c r="J2288" t="s">
        <v>64</v>
      </c>
      <c r="K2288">
        <v>1</v>
      </c>
      <c r="L2288" s="3">
        <f>Working_Data[[#This Row],[price2]]/Working_Data[[#This Row],[quantity]]</f>
        <v>825.55</v>
      </c>
      <c r="M2288" s="3">
        <v>825.55</v>
      </c>
      <c r="N2288" t="s">
        <v>50</v>
      </c>
      <c r="O2288">
        <v>46</v>
      </c>
      <c r="P2288" s="1">
        <v>45658</v>
      </c>
      <c r="Q2288">
        <v>451</v>
      </c>
      <c r="R2288" t="s">
        <v>29</v>
      </c>
      <c r="S2288">
        <v>4</v>
      </c>
      <c r="T2288" s="1">
        <v>45674</v>
      </c>
      <c r="U2288" t="s">
        <v>36</v>
      </c>
      <c r="V2288" t="str">
        <f>TEXT(WEEKDAY(Working_Data[[#This Row],[order_date]],1),"DDDD")</f>
        <v>Thursday</v>
      </c>
      <c r="W2288" t="str">
        <f>TEXT(Working_Data[[#This Row],[order_date]],"mmmm")</f>
        <v>May</v>
      </c>
      <c r="X2288" s="7">
        <f>Working_Data[[#This Row],[last_order_date]]-Working_Data[[#This Row],[signup_date]]</f>
        <v>376</v>
      </c>
      <c r="Y2288" s="7">
        <f>IF(Working_Data[[#This Row],[churned]]="Active",1,0)</f>
        <v>1</v>
      </c>
      <c r="Z2288" s="7">
        <f>YEAR(Working_Data[[#This Row],[order_date]])</f>
        <v>2024</v>
      </c>
    </row>
    <row r="2289" spans="1:26" x14ac:dyDescent="0.25">
      <c r="A2289" t="s">
        <v>4628</v>
      </c>
      <c r="B2289" t="s">
        <v>45</v>
      </c>
      <c r="C2289" t="s">
        <v>22</v>
      </c>
      <c r="D2289" t="s">
        <v>23</v>
      </c>
      <c r="E2289" s="1">
        <v>45421</v>
      </c>
      <c r="F2289" t="s">
        <v>4629</v>
      </c>
      <c r="G2289" s="1">
        <v>45442</v>
      </c>
      <c r="H2289" t="s">
        <v>34</v>
      </c>
      <c r="I2289" t="s">
        <v>63</v>
      </c>
      <c r="J2289" t="s">
        <v>67</v>
      </c>
      <c r="K2289">
        <v>1</v>
      </c>
      <c r="L2289" s="3">
        <f>Working_Data[[#This Row],[price2]]/Working_Data[[#This Row],[quantity]]</f>
        <v>1386.29</v>
      </c>
      <c r="M2289" s="3">
        <v>1386.29</v>
      </c>
      <c r="N2289" t="s">
        <v>50</v>
      </c>
      <c r="O2289">
        <v>34</v>
      </c>
      <c r="P2289" s="1">
        <v>45484</v>
      </c>
      <c r="Q2289">
        <v>160</v>
      </c>
      <c r="R2289" t="s">
        <v>43</v>
      </c>
      <c r="S2289">
        <v>5</v>
      </c>
      <c r="T2289" s="1">
        <v>45703</v>
      </c>
      <c r="U2289" t="s">
        <v>60</v>
      </c>
      <c r="V2289" t="str">
        <f>TEXT(WEEKDAY(Working_Data[[#This Row],[order_date]],1),"DDDD")</f>
        <v>Thursday</v>
      </c>
      <c r="W2289" t="str">
        <f>TEXT(Working_Data[[#This Row],[order_date]],"mmmm")</f>
        <v>May</v>
      </c>
      <c r="X2289" s="7">
        <f>Working_Data[[#This Row],[last_order_date]]-Working_Data[[#This Row],[signup_date]]</f>
        <v>63</v>
      </c>
      <c r="Y2289" s="7">
        <f>IF(Working_Data[[#This Row],[churned]]="Active",1,0)</f>
        <v>0</v>
      </c>
      <c r="Z2289" s="7">
        <f>YEAR(Working_Data[[#This Row],[order_date]])</f>
        <v>2024</v>
      </c>
    </row>
    <row r="2290" spans="1:26" x14ac:dyDescent="0.25">
      <c r="A2290" t="s">
        <v>4630</v>
      </c>
      <c r="B2290" t="s">
        <v>21</v>
      </c>
      <c r="C2290" t="s">
        <v>22</v>
      </c>
      <c r="D2290" t="s">
        <v>32</v>
      </c>
      <c r="E2290" s="1">
        <v>45415</v>
      </c>
      <c r="F2290" t="s">
        <v>4631</v>
      </c>
      <c r="G2290" s="1">
        <v>45442</v>
      </c>
      <c r="H2290" t="s">
        <v>41</v>
      </c>
      <c r="I2290" t="s">
        <v>54</v>
      </c>
      <c r="J2290" t="s">
        <v>27</v>
      </c>
      <c r="K2290">
        <v>4</v>
      </c>
      <c r="L2290" s="3">
        <f>Working_Data[[#This Row],[price2]]/Working_Data[[#This Row],[quantity]]</f>
        <v>196.995</v>
      </c>
      <c r="M2290" s="3">
        <v>787.98</v>
      </c>
      <c r="N2290" t="s">
        <v>35</v>
      </c>
      <c r="O2290">
        <v>37</v>
      </c>
      <c r="P2290" s="1">
        <v>45841</v>
      </c>
      <c r="Q2290">
        <v>31</v>
      </c>
      <c r="R2290" t="s">
        <v>29</v>
      </c>
      <c r="S2290">
        <v>3</v>
      </c>
      <c r="T2290" s="1">
        <v>45594</v>
      </c>
      <c r="U2290" t="s">
        <v>30</v>
      </c>
      <c r="V2290" t="str">
        <f>TEXT(WEEKDAY(Working_Data[[#This Row],[order_date]],1),"DDDD")</f>
        <v>Thursday</v>
      </c>
      <c r="W2290" t="str">
        <f>TEXT(Working_Data[[#This Row],[order_date]],"mmmm")</f>
        <v>May</v>
      </c>
      <c r="X2290" s="7">
        <f>Working_Data[[#This Row],[last_order_date]]-Working_Data[[#This Row],[signup_date]]</f>
        <v>426</v>
      </c>
      <c r="Y2290" s="7">
        <f>IF(Working_Data[[#This Row],[churned]]="Active",1,0)</f>
        <v>1</v>
      </c>
      <c r="Z2290" s="7">
        <f>YEAR(Working_Data[[#This Row],[order_date]])</f>
        <v>2024</v>
      </c>
    </row>
    <row r="2291" spans="1:26" x14ac:dyDescent="0.25">
      <c r="A2291" t="s">
        <v>4632</v>
      </c>
      <c r="B2291" t="s">
        <v>38</v>
      </c>
      <c r="C2291" t="s">
        <v>39</v>
      </c>
      <c r="D2291" t="s">
        <v>56</v>
      </c>
      <c r="E2291" s="1">
        <v>45344</v>
      </c>
      <c r="F2291" t="s">
        <v>4633</v>
      </c>
      <c r="G2291" s="1">
        <v>45442</v>
      </c>
      <c r="H2291" t="s">
        <v>47</v>
      </c>
      <c r="I2291" t="s">
        <v>63</v>
      </c>
      <c r="J2291" t="s">
        <v>64</v>
      </c>
      <c r="K2291">
        <v>5</v>
      </c>
      <c r="L2291" s="3">
        <f>Working_Data[[#This Row],[price2]]/Working_Data[[#This Row],[quantity]]</f>
        <v>107.776</v>
      </c>
      <c r="M2291" s="3">
        <v>538.88</v>
      </c>
      <c r="N2291" t="s">
        <v>28</v>
      </c>
      <c r="O2291">
        <v>22</v>
      </c>
      <c r="P2291" s="1">
        <v>45579</v>
      </c>
      <c r="Q2291">
        <v>243</v>
      </c>
      <c r="R2291" t="s">
        <v>43</v>
      </c>
      <c r="S2291">
        <v>1</v>
      </c>
      <c r="T2291" s="1">
        <v>45532</v>
      </c>
      <c r="U2291" t="s">
        <v>30</v>
      </c>
      <c r="V2291" t="str">
        <f>TEXT(WEEKDAY(Working_Data[[#This Row],[order_date]],1),"DDDD")</f>
        <v>Thursday</v>
      </c>
      <c r="W2291" t="str">
        <f>TEXT(Working_Data[[#This Row],[order_date]],"mmmm")</f>
        <v>May</v>
      </c>
      <c r="X2291" s="7">
        <f>Working_Data[[#This Row],[last_order_date]]-Working_Data[[#This Row],[signup_date]]</f>
        <v>235</v>
      </c>
      <c r="Y2291" s="7">
        <f>IF(Working_Data[[#This Row],[churned]]="Active",1,0)</f>
        <v>0</v>
      </c>
      <c r="Z2291" s="7">
        <f>YEAR(Working_Data[[#This Row],[order_date]])</f>
        <v>2024</v>
      </c>
    </row>
    <row r="2292" spans="1:26" x14ac:dyDescent="0.25">
      <c r="A2292" t="s">
        <v>4634</v>
      </c>
      <c r="B2292" t="s">
        <v>38</v>
      </c>
      <c r="C2292" t="s">
        <v>39</v>
      </c>
      <c r="D2292" t="s">
        <v>77</v>
      </c>
      <c r="E2292" s="1">
        <v>45722</v>
      </c>
      <c r="F2292" t="s">
        <v>4635</v>
      </c>
      <c r="G2292" s="1">
        <v>45442</v>
      </c>
      <c r="H2292" t="s">
        <v>34</v>
      </c>
      <c r="I2292" t="s">
        <v>42</v>
      </c>
      <c r="J2292" t="s">
        <v>59</v>
      </c>
      <c r="K2292">
        <v>4</v>
      </c>
      <c r="L2292" s="3">
        <f>Working_Data[[#This Row],[price2]]/Working_Data[[#This Row],[quantity]]</f>
        <v>359.59249999999997</v>
      </c>
      <c r="M2292" s="3">
        <v>1438.37</v>
      </c>
      <c r="N2292" t="s">
        <v>35</v>
      </c>
      <c r="O2292">
        <v>1</v>
      </c>
      <c r="P2292" s="1">
        <v>45859</v>
      </c>
      <c r="Q2292">
        <v>340</v>
      </c>
      <c r="R2292" t="s">
        <v>43</v>
      </c>
      <c r="S2292">
        <v>5</v>
      </c>
      <c r="T2292" s="1">
        <v>45933</v>
      </c>
      <c r="U2292" t="s">
        <v>60</v>
      </c>
      <c r="V2292" t="str">
        <f>TEXT(WEEKDAY(Working_Data[[#This Row],[order_date]],1),"DDDD")</f>
        <v>Thursday</v>
      </c>
      <c r="W2292" t="str">
        <f>TEXT(Working_Data[[#This Row],[order_date]],"mmmm")</f>
        <v>May</v>
      </c>
      <c r="X2292" s="7">
        <f>Working_Data[[#This Row],[last_order_date]]-Working_Data[[#This Row],[signup_date]]</f>
        <v>137</v>
      </c>
      <c r="Y2292" s="7">
        <f>IF(Working_Data[[#This Row],[churned]]="Active",1,0)</f>
        <v>0</v>
      </c>
      <c r="Z2292" s="7">
        <f>YEAR(Working_Data[[#This Row],[order_date]])</f>
        <v>2024</v>
      </c>
    </row>
    <row r="2293" spans="1:26" x14ac:dyDescent="0.25">
      <c r="A2293" t="s">
        <v>4636</v>
      </c>
      <c r="B2293" t="s">
        <v>38</v>
      </c>
      <c r="C2293" t="s">
        <v>82</v>
      </c>
      <c r="D2293" t="s">
        <v>23</v>
      </c>
      <c r="E2293" s="1">
        <v>45808</v>
      </c>
      <c r="F2293" t="s">
        <v>4637</v>
      </c>
      <c r="G2293" s="1">
        <v>45442</v>
      </c>
      <c r="H2293" t="s">
        <v>34</v>
      </c>
      <c r="I2293" t="s">
        <v>26</v>
      </c>
      <c r="J2293" t="s">
        <v>49</v>
      </c>
      <c r="K2293">
        <v>2</v>
      </c>
      <c r="L2293" s="3">
        <f>Working_Data[[#This Row],[price2]]/Working_Data[[#This Row],[quantity]]</f>
        <v>269.88499999999999</v>
      </c>
      <c r="M2293" s="3">
        <v>539.77</v>
      </c>
      <c r="N2293" t="s">
        <v>50</v>
      </c>
      <c r="O2293">
        <v>45</v>
      </c>
      <c r="P2293" s="1">
        <v>45773</v>
      </c>
      <c r="Q2293">
        <v>157</v>
      </c>
      <c r="R2293" t="s">
        <v>43</v>
      </c>
      <c r="S2293">
        <v>1</v>
      </c>
      <c r="T2293" s="1">
        <v>45690</v>
      </c>
      <c r="U2293" t="s">
        <v>30</v>
      </c>
      <c r="V2293" t="str">
        <f>TEXT(WEEKDAY(Working_Data[[#This Row],[order_date]],1),"DDDD")</f>
        <v>Thursday</v>
      </c>
      <c r="W2293" t="str">
        <f>TEXT(Working_Data[[#This Row],[order_date]],"mmmm")</f>
        <v>May</v>
      </c>
      <c r="X2293" s="7">
        <f>Working_Data[[#This Row],[last_order_date]]-Working_Data[[#This Row],[signup_date]]</f>
        <v>-35</v>
      </c>
      <c r="Y2293" s="7">
        <f>IF(Working_Data[[#This Row],[churned]]="Active",1,0)</f>
        <v>0</v>
      </c>
      <c r="Z2293" s="7">
        <f>YEAR(Working_Data[[#This Row],[order_date]])</f>
        <v>2024</v>
      </c>
    </row>
    <row r="2294" spans="1:26" x14ac:dyDescent="0.25">
      <c r="A2294" t="s">
        <v>4638</v>
      </c>
      <c r="B2294" t="s">
        <v>45</v>
      </c>
      <c r="C2294" t="s">
        <v>39</v>
      </c>
      <c r="D2294" t="s">
        <v>56</v>
      </c>
      <c r="E2294" s="1">
        <v>45406</v>
      </c>
      <c r="F2294" t="s">
        <v>4639</v>
      </c>
      <c r="G2294" s="1">
        <v>45442</v>
      </c>
      <c r="H2294" t="s">
        <v>34</v>
      </c>
      <c r="I2294" t="s">
        <v>54</v>
      </c>
      <c r="J2294" t="s">
        <v>49</v>
      </c>
      <c r="K2294">
        <v>4</v>
      </c>
      <c r="L2294" s="3">
        <f>Working_Data[[#This Row],[price2]]/Working_Data[[#This Row],[quantity]]</f>
        <v>251.94749999999999</v>
      </c>
      <c r="M2294" s="3">
        <v>1007.79</v>
      </c>
      <c r="N2294" t="s">
        <v>28</v>
      </c>
      <c r="O2294">
        <v>5</v>
      </c>
      <c r="P2294" s="1">
        <v>45585</v>
      </c>
      <c r="Q2294">
        <v>171</v>
      </c>
      <c r="R2294" t="s">
        <v>43</v>
      </c>
      <c r="S2294">
        <v>1</v>
      </c>
      <c r="T2294" s="1">
        <v>45608</v>
      </c>
      <c r="U2294" t="s">
        <v>60</v>
      </c>
      <c r="V2294" t="str">
        <f>TEXT(WEEKDAY(Working_Data[[#This Row],[order_date]],1),"DDDD")</f>
        <v>Thursday</v>
      </c>
      <c r="W2294" t="str">
        <f>TEXT(Working_Data[[#This Row],[order_date]],"mmmm")</f>
        <v>May</v>
      </c>
      <c r="X2294" s="7">
        <f>Working_Data[[#This Row],[last_order_date]]-Working_Data[[#This Row],[signup_date]]</f>
        <v>179</v>
      </c>
      <c r="Y2294" s="7">
        <f>IF(Working_Data[[#This Row],[churned]]="Active",1,0)</f>
        <v>0</v>
      </c>
      <c r="Z2294" s="7">
        <f>YEAR(Working_Data[[#This Row],[order_date]])</f>
        <v>2024</v>
      </c>
    </row>
    <row r="2295" spans="1:26" x14ac:dyDescent="0.25">
      <c r="A2295" t="s">
        <v>4640</v>
      </c>
      <c r="B2295" t="s">
        <v>38</v>
      </c>
      <c r="C2295" t="s">
        <v>22</v>
      </c>
      <c r="D2295" t="s">
        <v>23</v>
      </c>
      <c r="E2295" s="1">
        <v>45681</v>
      </c>
      <c r="F2295" t="s">
        <v>4641</v>
      </c>
      <c r="G2295" s="1">
        <v>45442</v>
      </c>
      <c r="H2295" t="s">
        <v>25</v>
      </c>
      <c r="I2295" t="s">
        <v>63</v>
      </c>
      <c r="J2295" t="s">
        <v>64</v>
      </c>
      <c r="K2295">
        <v>2</v>
      </c>
      <c r="L2295" s="3">
        <f>Working_Data[[#This Row],[price2]]/Working_Data[[#This Row],[quantity]]</f>
        <v>679.83500000000004</v>
      </c>
      <c r="M2295" s="3">
        <v>1359.67</v>
      </c>
      <c r="N2295" t="s">
        <v>50</v>
      </c>
      <c r="O2295">
        <v>12</v>
      </c>
      <c r="P2295" s="1">
        <v>45649</v>
      </c>
      <c r="Q2295">
        <v>153</v>
      </c>
      <c r="R2295" t="s">
        <v>29</v>
      </c>
      <c r="S2295">
        <v>2</v>
      </c>
      <c r="T2295" s="1">
        <v>45590</v>
      </c>
      <c r="U2295" t="s">
        <v>60</v>
      </c>
      <c r="V2295" t="str">
        <f>TEXT(WEEKDAY(Working_Data[[#This Row],[order_date]],1),"DDDD")</f>
        <v>Thursday</v>
      </c>
      <c r="W2295" t="str">
        <f>TEXT(Working_Data[[#This Row],[order_date]],"mmmm")</f>
        <v>May</v>
      </c>
      <c r="X2295" s="7">
        <f>Working_Data[[#This Row],[last_order_date]]-Working_Data[[#This Row],[signup_date]]</f>
        <v>-32</v>
      </c>
      <c r="Y2295" s="7">
        <f>IF(Working_Data[[#This Row],[churned]]="Active",1,0)</f>
        <v>1</v>
      </c>
      <c r="Z2295" s="7">
        <f>YEAR(Working_Data[[#This Row],[order_date]])</f>
        <v>2024</v>
      </c>
    </row>
    <row r="2296" spans="1:26" x14ac:dyDescent="0.25">
      <c r="A2296" t="s">
        <v>4642</v>
      </c>
      <c r="B2296" t="s">
        <v>45</v>
      </c>
      <c r="C2296" t="s">
        <v>82</v>
      </c>
      <c r="D2296" t="s">
        <v>32</v>
      </c>
      <c r="E2296" s="1">
        <v>45902</v>
      </c>
      <c r="F2296" t="s">
        <v>4643</v>
      </c>
      <c r="G2296" s="1">
        <v>45442</v>
      </c>
      <c r="H2296" t="s">
        <v>34</v>
      </c>
      <c r="I2296" t="s">
        <v>42</v>
      </c>
      <c r="J2296" t="s">
        <v>49</v>
      </c>
      <c r="K2296">
        <v>3</v>
      </c>
      <c r="L2296" s="3">
        <f>Working_Data[[#This Row],[price2]]/Working_Data[[#This Row],[quantity]]</f>
        <v>468.34666666666664</v>
      </c>
      <c r="M2296" s="3">
        <v>1405.04</v>
      </c>
      <c r="N2296" t="s">
        <v>50</v>
      </c>
      <c r="O2296">
        <v>33</v>
      </c>
      <c r="P2296" s="1">
        <v>45547</v>
      </c>
      <c r="Q2296">
        <v>268</v>
      </c>
      <c r="R2296" t="s">
        <v>43</v>
      </c>
      <c r="S2296">
        <v>1</v>
      </c>
      <c r="T2296" s="1">
        <v>45716</v>
      </c>
      <c r="U2296" t="s">
        <v>30</v>
      </c>
      <c r="V2296" t="str">
        <f>TEXT(WEEKDAY(Working_Data[[#This Row],[order_date]],1),"DDDD")</f>
        <v>Thursday</v>
      </c>
      <c r="W2296" t="str">
        <f>TEXT(Working_Data[[#This Row],[order_date]],"mmmm")</f>
        <v>May</v>
      </c>
      <c r="X2296" s="7">
        <f>Working_Data[[#This Row],[last_order_date]]-Working_Data[[#This Row],[signup_date]]</f>
        <v>-355</v>
      </c>
      <c r="Y2296" s="7">
        <f>IF(Working_Data[[#This Row],[churned]]="Active",1,0)</f>
        <v>0</v>
      </c>
      <c r="Z2296" s="7">
        <f>YEAR(Working_Data[[#This Row],[order_date]])</f>
        <v>2024</v>
      </c>
    </row>
    <row r="2297" spans="1:26" x14ac:dyDescent="0.25">
      <c r="A2297" t="s">
        <v>4644</v>
      </c>
      <c r="B2297" t="s">
        <v>38</v>
      </c>
      <c r="C2297" t="s">
        <v>22</v>
      </c>
      <c r="D2297" t="s">
        <v>77</v>
      </c>
      <c r="E2297" s="1">
        <v>45796</v>
      </c>
      <c r="F2297" t="s">
        <v>4645</v>
      </c>
      <c r="G2297" s="1">
        <v>45443</v>
      </c>
      <c r="H2297" t="s">
        <v>41</v>
      </c>
      <c r="I2297" t="s">
        <v>42</v>
      </c>
      <c r="J2297" t="s">
        <v>64</v>
      </c>
      <c r="K2297">
        <v>5</v>
      </c>
      <c r="L2297" s="3">
        <f>Working_Data[[#This Row],[price2]]/Working_Data[[#This Row],[quantity]]</f>
        <v>157.78</v>
      </c>
      <c r="M2297" s="3">
        <v>788.9</v>
      </c>
      <c r="N2297" t="s">
        <v>50</v>
      </c>
      <c r="O2297">
        <v>23</v>
      </c>
      <c r="P2297" s="1">
        <v>45424</v>
      </c>
      <c r="Q2297">
        <v>73</v>
      </c>
      <c r="R2297" t="s">
        <v>29</v>
      </c>
      <c r="S2297">
        <v>5</v>
      </c>
      <c r="T2297" s="1">
        <v>45605</v>
      </c>
      <c r="U2297" t="s">
        <v>36</v>
      </c>
      <c r="V2297" t="str">
        <f>TEXT(WEEKDAY(Working_Data[[#This Row],[order_date]],1),"DDDD")</f>
        <v>Friday</v>
      </c>
      <c r="W2297" t="str">
        <f>TEXT(Working_Data[[#This Row],[order_date]],"mmmm")</f>
        <v>May</v>
      </c>
      <c r="X2297" s="7">
        <f>Working_Data[[#This Row],[last_order_date]]-Working_Data[[#This Row],[signup_date]]</f>
        <v>-372</v>
      </c>
      <c r="Y2297" s="7">
        <f>IF(Working_Data[[#This Row],[churned]]="Active",1,0)</f>
        <v>1</v>
      </c>
      <c r="Z2297" s="7">
        <f>YEAR(Working_Data[[#This Row],[order_date]])</f>
        <v>2024</v>
      </c>
    </row>
    <row r="2298" spans="1:26" x14ac:dyDescent="0.25">
      <c r="A2298" t="s">
        <v>4646</v>
      </c>
      <c r="B2298" t="s">
        <v>38</v>
      </c>
      <c r="C2298" t="s">
        <v>39</v>
      </c>
      <c r="D2298" t="s">
        <v>56</v>
      </c>
      <c r="E2298" s="1">
        <v>45215</v>
      </c>
      <c r="F2298" t="s">
        <v>4647</v>
      </c>
      <c r="G2298" s="1">
        <v>45443</v>
      </c>
      <c r="H2298" t="s">
        <v>47</v>
      </c>
      <c r="I2298" t="s">
        <v>54</v>
      </c>
      <c r="J2298" t="s">
        <v>49</v>
      </c>
      <c r="K2298">
        <v>1</v>
      </c>
      <c r="L2298" s="3">
        <f>Working_Data[[#This Row],[price2]]/Working_Data[[#This Row],[quantity]]</f>
        <v>337.41</v>
      </c>
      <c r="M2298" s="3">
        <v>337.41</v>
      </c>
      <c r="N2298" t="s">
        <v>35</v>
      </c>
      <c r="O2298">
        <v>41</v>
      </c>
      <c r="P2298" s="1">
        <v>45741</v>
      </c>
      <c r="Q2298">
        <v>55</v>
      </c>
      <c r="R2298" t="s">
        <v>29</v>
      </c>
      <c r="S2298">
        <v>2</v>
      </c>
      <c r="T2298" s="1">
        <v>45334</v>
      </c>
      <c r="U2298" t="s">
        <v>60</v>
      </c>
      <c r="V2298" t="str">
        <f>TEXT(WEEKDAY(Working_Data[[#This Row],[order_date]],1),"DDDD")</f>
        <v>Friday</v>
      </c>
      <c r="W2298" t="str">
        <f>TEXT(Working_Data[[#This Row],[order_date]],"mmmm")</f>
        <v>May</v>
      </c>
      <c r="X2298" s="7">
        <f>Working_Data[[#This Row],[last_order_date]]-Working_Data[[#This Row],[signup_date]]</f>
        <v>526</v>
      </c>
      <c r="Y2298" s="7">
        <f>IF(Working_Data[[#This Row],[churned]]="Active",1,0)</f>
        <v>1</v>
      </c>
      <c r="Z2298" s="7">
        <f>YEAR(Working_Data[[#This Row],[order_date]])</f>
        <v>2024</v>
      </c>
    </row>
    <row r="2299" spans="1:26" x14ac:dyDescent="0.25">
      <c r="A2299" t="s">
        <v>4648</v>
      </c>
      <c r="B2299" t="s">
        <v>38</v>
      </c>
      <c r="C2299" t="s">
        <v>22</v>
      </c>
      <c r="D2299" t="s">
        <v>32</v>
      </c>
      <c r="E2299" s="1">
        <v>45856</v>
      </c>
      <c r="F2299" t="s">
        <v>4649</v>
      </c>
      <c r="G2299" s="1">
        <v>45443</v>
      </c>
      <c r="H2299" t="s">
        <v>41</v>
      </c>
      <c r="I2299" t="s">
        <v>63</v>
      </c>
      <c r="J2299" t="s">
        <v>64</v>
      </c>
      <c r="K2299">
        <v>4</v>
      </c>
      <c r="L2299" s="3">
        <f>Working_Data[[#This Row],[price2]]/Working_Data[[#This Row],[quantity]]</f>
        <v>72.592500000000001</v>
      </c>
      <c r="M2299" s="3">
        <v>290.37</v>
      </c>
      <c r="N2299" t="s">
        <v>28</v>
      </c>
      <c r="O2299">
        <v>24</v>
      </c>
      <c r="P2299" s="1">
        <v>45995</v>
      </c>
      <c r="Q2299">
        <v>226</v>
      </c>
      <c r="R2299" t="s">
        <v>43</v>
      </c>
      <c r="S2299">
        <v>2</v>
      </c>
      <c r="T2299" s="1">
        <v>45888</v>
      </c>
      <c r="U2299" t="s">
        <v>60</v>
      </c>
      <c r="V2299" t="str">
        <f>TEXT(WEEKDAY(Working_Data[[#This Row],[order_date]],1),"DDDD")</f>
        <v>Friday</v>
      </c>
      <c r="W2299" t="str">
        <f>TEXT(Working_Data[[#This Row],[order_date]],"mmmm")</f>
        <v>May</v>
      </c>
      <c r="X2299" s="7">
        <f>Working_Data[[#This Row],[last_order_date]]-Working_Data[[#This Row],[signup_date]]</f>
        <v>139</v>
      </c>
      <c r="Y2299" s="7">
        <f>IF(Working_Data[[#This Row],[churned]]="Active",1,0)</f>
        <v>0</v>
      </c>
      <c r="Z2299" s="7">
        <f>YEAR(Working_Data[[#This Row],[order_date]])</f>
        <v>2024</v>
      </c>
    </row>
    <row r="2300" spans="1:26" x14ac:dyDescent="0.25">
      <c r="A2300" t="s">
        <v>4650</v>
      </c>
      <c r="B2300" t="s">
        <v>45</v>
      </c>
      <c r="C2300" t="s">
        <v>82</v>
      </c>
      <c r="D2300" t="s">
        <v>23</v>
      </c>
      <c r="E2300" s="1">
        <v>45521</v>
      </c>
      <c r="F2300" t="s">
        <v>4651</v>
      </c>
      <c r="G2300" s="1">
        <v>45443</v>
      </c>
      <c r="H2300" t="s">
        <v>34</v>
      </c>
      <c r="I2300" t="s">
        <v>26</v>
      </c>
      <c r="J2300" t="s">
        <v>59</v>
      </c>
      <c r="K2300">
        <v>4</v>
      </c>
      <c r="L2300" s="3">
        <f>Working_Data[[#This Row],[price2]]/Working_Data[[#This Row],[quantity]]</f>
        <v>179.88249999999999</v>
      </c>
      <c r="M2300" s="3">
        <v>719.53</v>
      </c>
      <c r="N2300" t="s">
        <v>50</v>
      </c>
      <c r="O2300">
        <v>10</v>
      </c>
      <c r="P2300" s="1">
        <v>45617</v>
      </c>
      <c r="Q2300">
        <v>457</v>
      </c>
      <c r="R2300" t="s">
        <v>29</v>
      </c>
      <c r="S2300">
        <v>1</v>
      </c>
      <c r="T2300" s="1">
        <v>45704</v>
      </c>
      <c r="U2300" t="s">
        <v>30</v>
      </c>
      <c r="V2300" t="str">
        <f>TEXT(WEEKDAY(Working_Data[[#This Row],[order_date]],1),"DDDD")</f>
        <v>Friday</v>
      </c>
      <c r="W2300" t="str">
        <f>TEXT(Working_Data[[#This Row],[order_date]],"mmmm")</f>
        <v>May</v>
      </c>
      <c r="X2300" s="7">
        <f>Working_Data[[#This Row],[last_order_date]]-Working_Data[[#This Row],[signup_date]]</f>
        <v>96</v>
      </c>
      <c r="Y2300" s="7">
        <f>IF(Working_Data[[#This Row],[churned]]="Active",1,0)</f>
        <v>1</v>
      </c>
      <c r="Z2300" s="7">
        <f>YEAR(Working_Data[[#This Row],[order_date]])</f>
        <v>2024</v>
      </c>
    </row>
    <row r="2301" spans="1:26" x14ac:dyDescent="0.25">
      <c r="A2301" t="s">
        <v>4652</v>
      </c>
      <c r="B2301" t="s">
        <v>38</v>
      </c>
      <c r="C2301" t="s">
        <v>22</v>
      </c>
      <c r="D2301" t="s">
        <v>32</v>
      </c>
      <c r="E2301" s="1">
        <v>45524</v>
      </c>
      <c r="F2301" t="s">
        <v>4653</v>
      </c>
      <c r="G2301" s="1">
        <v>45443</v>
      </c>
      <c r="H2301" t="s">
        <v>41</v>
      </c>
      <c r="I2301" t="s">
        <v>63</v>
      </c>
      <c r="J2301" t="s">
        <v>49</v>
      </c>
      <c r="K2301">
        <v>3</v>
      </c>
      <c r="L2301" s="3">
        <f>Working_Data[[#This Row],[price2]]/Working_Data[[#This Row],[quantity]]</f>
        <v>196.16</v>
      </c>
      <c r="M2301" s="3">
        <v>588.48</v>
      </c>
      <c r="N2301" t="s">
        <v>35</v>
      </c>
      <c r="O2301">
        <v>48</v>
      </c>
      <c r="P2301" s="1">
        <v>45810</v>
      </c>
      <c r="Q2301">
        <v>352</v>
      </c>
      <c r="R2301" t="s">
        <v>29</v>
      </c>
      <c r="S2301">
        <v>5</v>
      </c>
      <c r="T2301" s="1">
        <v>45853</v>
      </c>
      <c r="U2301" t="s">
        <v>30</v>
      </c>
      <c r="V2301" t="str">
        <f>TEXT(WEEKDAY(Working_Data[[#This Row],[order_date]],1),"DDDD")</f>
        <v>Friday</v>
      </c>
      <c r="W2301" t="str">
        <f>TEXT(Working_Data[[#This Row],[order_date]],"mmmm")</f>
        <v>May</v>
      </c>
      <c r="X2301" s="7">
        <f>Working_Data[[#This Row],[last_order_date]]-Working_Data[[#This Row],[signup_date]]</f>
        <v>286</v>
      </c>
      <c r="Y2301" s="7">
        <f>IF(Working_Data[[#This Row],[churned]]="Active",1,0)</f>
        <v>1</v>
      </c>
      <c r="Z2301" s="7">
        <f>YEAR(Working_Data[[#This Row],[order_date]])</f>
        <v>2024</v>
      </c>
    </row>
    <row r="2302" spans="1:26" x14ac:dyDescent="0.25">
      <c r="A2302" t="s">
        <v>4654</v>
      </c>
      <c r="B2302" t="s">
        <v>45</v>
      </c>
      <c r="C2302" t="s">
        <v>22</v>
      </c>
      <c r="D2302" t="s">
        <v>77</v>
      </c>
      <c r="E2302" s="1">
        <v>45532</v>
      </c>
      <c r="F2302" t="s">
        <v>4655</v>
      </c>
      <c r="G2302" s="1">
        <v>45443</v>
      </c>
      <c r="H2302" t="s">
        <v>25</v>
      </c>
      <c r="I2302" t="s">
        <v>48</v>
      </c>
      <c r="J2302" t="s">
        <v>49</v>
      </c>
      <c r="K2302">
        <v>3</v>
      </c>
      <c r="L2302" s="3">
        <f>Working_Data[[#This Row],[price2]]/Working_Data[[#This Row],[quantity]]</f>
        <v>79.95</v>
      </c>
      <c r="M2302" s="3">
        <v>239.85</v>
      </c>
      <c r="N2302" t="s">
        <v>50</v>
      </c>
      <c r="O2302">
        <v>46</v>
      </c>
      <c r="P2302" s="1">
        <v>45453</v>
      </c>
      <c r="Q2302">
        <v>360</v>
      </c>
      <c r="R2302" t="s">
        <v>43</v>
      </c>
      <c r="S2302">
        <v>2</v>
      </c>
      <c r="T2302" s="1">
        <v>45810</v>
      </c>
      <c r="U2302" t="s">
        <v>30</v>
      </c>
      <c r="V2302" t="str">
        <f>TEXT(WEEKDAY(Working_Data[[#This Row],[order_date]],1),"DDDD")</f>
        <v>Friday</v>
      </c>
      <c r="W2302" t="str">
        <f>TEXT(Working_Data[[#This Row],[order_date]],"mmmm")</f>
        <v>May</v>
      </c>
      <c r="X2302" s="7">
        <f>Working_Data[[#This Row],[last_order_date]]-Working_Data[[#This Row],[signup_date]]</f>
        <v>-79</v>
      </c>
      <c r="Y2302" s="7">
        <f>IF(Working_Data[[#This Row],[churned]]="Active",1,0)</f>
        <v>0</v>
      </c>
      <c r="Z2302" s="7">
        <f>YEAR(Working_Data[[#This Row],[order_date]])</f>
        <v>2024</v>
      </c>
    </row>
    <row r="2303" spans="1:26" x14ac:dyDescent="0.25">
      <c r="A2303" t="s">
        <v>4656</v>
      </c>
      <c r="B2303" t="s">
        <v>21</v>
      </c>
      <c r="C2303" t="s">
        <v>82</v>
      </c>
      <c r="D2303" t="s">
        <v>77</v>
      </c>
      <c r="E2303" s="1">
        <v>45116</v>
      </c>
      <c r="F2303" t="s">
        <v>4657</v>
      </c>
      <c r="G2303" s="1">
        <v>45443</v>
      </c>
      <c r="H2303" t="s">
        <v>41</v>
      </c>
      <c r="I2303" t="s">
        <v>42</v>
      </c>
      <c r="J2303" t="s">
        <v>64</v>
      </c>
      <c r="K2303">
        <v>2</v>
      </c>
      <c r="L2303" s="3">
        <f>Working_Data[[#This Row],[price2]]/Working_Data[[#This Row],[quantity]]</f>
        <v>549.09</v>
      </c>
      <c r="M2303" s="3">
        <v>1098.18</v>
      </c>
      <c r="N2303" t="s">
        <v>35</v>
      </c>
      <c r="O2303">
        <v>32</v>
      </c>
      <c r="P2303" s="1">
        <v>45731</v>
      </c>
      <c r="Q2303">
        <v>456</v>
      </c>
      <c r="R2303" t="s">
        <v>43</v>
      </c>
      <c r="S2303">
        <v>2</v>
      </c>
      <c r="T2303" s="1">
        <v>45864</v>
      </c>
      <c r="U2303" t="s">
        <v>60</v>
      </c>
      <c r="V2303" t="str">
        <f>TEXT(WEEKDAY(Working_Data[[#This Row],[order_date]],1),"DDDD")</f>
        <v>Friday</v>
      </c>
      <c r="W2303" t="str">
        <f>TEXT(Working_Data[[#This Row],[order_date]],"mmmm")</f>
        <v>May</v>
      </c>
      <c r="X2303" s="7">
        <f>Working_Data[[#This Row],[last_order_date]]-Working_Data[[#This Row],[signup_date]]</f>
        <v>615</v>
      </c>
      <c r="Y2303" s="7">
        <f>IF(Working_Data[[#This Row],[churned]]="Active",1,0)</f>
        <v>0</v>
      </c>
      <c r="Z2303" s="7">
        <f>YEAR(Working_Data[[#This Row],[order_date]])</f>
        <v>2024</v>
      </c>
    </row>
    <row r="2304" spans="1:26" x14ac:dyDescent="0.25">
      <c r="A2304" t="s">
        <v>4658</v>
      </c>
      <c r="B2304" t="s">
        <v>38</v>
      </c>
      <c r="C2304" t="s">
        <v>82</v>
      </c>
      <c r="D2304" t="s">
        <v>52</v>
      </c>
      <c r="E2304" s="1">
        <v>45721</v>
      </c>
      <c r="F2304" t="s">
        <v>4659</v>
      </c>
      <c r="G2304" s="1">
        <v>45443</v>
      </c>
      <c r="H2304" t="s">
        <v>58</v>
      </c>
      <c r="I2304" t="s">
        <v>54</v>
      </c>
      <c r="J2304" t="s">
        <v>59</v>
      </c>
      <c r="K2304">
        <v>5</v>
      </c>
      <c r="L2304" s="3">
        <f>Working_Data[[#This Row],[price2]]/Working_Data[[#This Row],[quantity]]</f>
        <v>64.484000000000009</v>
      </c>
      <c r="M2304" s="3">
        <v>322.42</v>
      </c>
      <c r="N2304" t="s">
        <v>35</v>
      </c>
      <c r="O2304">
        <v>39</v>
      </c>
      <c r="P2304" s="1">
        <v>45611</v>
      </c>
      <c r="Q2304">
        <v>441</v>
      </c>
      <c r="R2304" t="s">
        <v>43</v>
      </c>
      <c r="S2304">
        <v>5</v>
      </c>
      <c r="T2304" s="1">
        <v>45658</v>
      </c>
      <c r="U2304" t="s">
        <v>60</v>
      </c>
      <c r="V2304" t="str">
        <f>TEXT(WEEKDAY(Working_Data[[#This Row],[order_date]],1),"DDDD")</f>
        <v>Friday</v>
      </c>
      <c r="W2304" t="str">
        <f>TEXT(Working_Data[[#This Row],[order_date]],"mmmm")</f>
        <v>May</v>
      </c>
      <c r="X2304" s="7">
        <f>Working_Data[[#This Row],[last_order_date]]-Working_Data[[#This Row],[signup_date]]</f>
        <v>-110</v>
      </c>
      <c r="Y2304" s="7">
        <f>IF(Working_Data[[#This Row],[churned]]="Active",1,0)</f>
        <v>0</v>
      </c>
      <c r="Z2304" s="7">
        <f>YEAR(Working_Data[[#This Row],[order_date]])</f>
        <v>2024</v>
      </c>
    </row>
    <row r="2305" spans="1:26" x14ac:dyDescent="0.25">
      <c r="A2305" t="s">
        <v>4660</v>
      </c>
      <c r="B2305" t="s">
        <v>45</v>
      </c>
      <c r="C2305" t="s">
        <v>22</v>
      </c>
      <c r="D2305" t="s">
        <v>52</v>
      </c>
      <c r="E2305" s="1">
        <v>45533</v>
      </c>
      <c r="F2305" t="s">
        <v>4661</v>
      </c>
      <c r="G2305" s="1">
        <v>45443</v>
      </c>
      <c r="H2305" t="s">
        <v>25</v>
      </c>
      <c r="I2305" t="s">
        <v>54</v>
      </c>
      <c r="J2305" t="s">
        <v>49</v>
      </c>
      <c r="K2305">
        <v>2</v>
      </c>
      <c r="L2305" s="3">
        <f>Working_Data[[#This Row],[price2]]/Working_Data[[#This Row],[quantity]]</f>
        <v>544.86500000000001</v>
      </c>
      <c r="M2305" s="3">
        <v>1089.73</v>
      </c>
      <c r="N2305" t="s">
        <v>35</v>
      </c>
      <c r="O2305">
        <v>37</v>
      </c>
      <c r="P2305" s="1">
        <v>45595</v>
      </c>
      <c r="Q2305">
        <v>106</v>
      </c>
      <c r="R2305" t="s">
        <v>43</v>
      </c>
      <c r="S2305">
        <v>2</v>
      </c>
      <c r="T2305" s="1">
        <v>45766</v>
      </c>
      <c r="U2305" t="s">
        <v>36</v>
      </c>
      <c r="V2305" t="str">
        <f>TEXT(WEEKDAY(Working_Data[[#This Row],[order_date]],1),"DDDD")</f>
        <v>Friday</v>
      </c>
      <c r="W2305" t="str">
        <f>TEXT(Working_Data[[#This Row],[order_date]],"mmmm")</f>
        <v>May</v>
      </c>
      <c r="X2305" s="7">
        <f>Working_Data[[#This Row],[last_order_date]]-Working_Data[[#This Row],[signup_date]]</f>
        <v>62</v>
      </c>
      <c r="Y2305" s="7">
        <f>IF(Working_Data[[#This Row],[churned]]="Active",1,0)</f>
        <v>0</v>
      </c>
      <c r="Z2305" s="7">
        <f>YEAR(Working_Data[[#This Row],[order_date]])</f>
        <v>2024</v>
      </c>
    </row>
    <row r="2306" spans="1:26" x14ac:dyDescent="0.25">
      <c r="A2306" t="s">
        <v>4662</v>
      </c>
      <c r="B2306" t="s">
        <v>45</v>
      </c>
      <c r="C2306" t="s">
        <v>22</v>
      </c>
      <c r="D2306" t="s">
        <v>23</v>
      </c>
      <c r="E2306" s="1">
        <v>45168</v>
      </c>
      <c r="F2306" t="s">
        <v>4663</v>
      </c>
      <c r="G2306" s="1">
        <v>45297</v>
      </c>
      <c r="H2306" t="s">
        <v>41</v>
      </c>
      <c r="I2306" t="s">
        <v>48</v>
      </c>
      <c r="J2306" t="s">
        <v>59</v>
      </c>
      <c r="K2306">
        <v>2</v>
      </c>
      <c r="L2306" s="3">
        <f>Working_Data[[#This Row],[price2]]/Working_Data[[#This Row],[quantity]]</f>
        <v>416.07</v>
      </c>
      <c r="M2306" s="3">
        <v>832.14</v>
      </c>
      <c r="N2306" t="s">
        <v>28</v>
      </c>
      <c r="O2306">
        <v>36</v>
      </c>
      <c r="P2306" s="1">
        <v>45888</v>
      </c>
      <c r="Q2306">
        <v>425</v>
      </c>
      <c r="R2306" t="s">
        <v>29</v>
      </c>
      <c r="S2306">
        <v>1</v>
      </c>
      <c r="T2306" s="1">
        <v>45772</v>
      </c>
      <c r="U2306" t="s">
        <v>36</v>
      </c>
      <c r="V2306" t="str">
        <f>TEXT(WEEKDAY(Working_Data[[#This Row],[order_date]],1),"DDDD")</f>
        <v>Saturday</v>
      </c>
      <c r="W2306" t="str">
        <f>TEXT(Working_Data[[#This Row],[order_date]],"mmmm")</f>
        <v>January</v>
      </c>
      <c r="X2306" s="7">
        <f>Working_Data[[#This Row],[last_order_date]]-Working_Data[[#This Row],[signup_date]]</f>
        <v>720</v>
      </c>
      <c r="Y2306" s="7">
        <f>IF(Working_Data[[#This Row],[churned]]="Active",1,0)</f>
        <v>1</v>
      </c>
      <c r="Z2306" s="7">
        <f>YEAR(Working_Data[[#This Row],[order_date]])</f>
        <v>2024</v>
      </c>
    </row>
    <row r="2307" spans="1:26" x14ac:dyDescent="0.25">
      <c r="A2307" t="s">
        <v>4664</v>
      </c>
      <c r="B2307" t="s">
        <v>38</v>
      </c>
      <c r="C2307" t="s">
        <v>39</v>
      </c>
      <c r="D2307" t="s">
        <v>32</v>
      </c>
      <c r="E2307" s="1">
        <v>45331</v>
      </c>
      <c r="F2307" t="s">
        <v>4665</v>
      </c>
      <c r="G2307" s="1">
        <v>45297</v>
      </c>
      <c r="H2307" t="s">
        <v>34</v>
      </c>
      <c r="I2307" t="s">
        <v>42</v>
      </c>
      <c r="J2307" t="s">
        <v>27</v>
      </c>
      <c r="K2307">
        <v>2</v>
      </c>
      <c r="L2307" s="3">
        <f>Working_Data[[#This Row],[price2]]/Working_Data[[#This Row],[quantity]]</f>
        <v>483.12</v>
      </c>
      <c r="M2307" s="3">
        <v>966.24</v>
      </c>
      <c r="N2307" t="s">
        <v>50</v>
      </c>
      <c r="O2307">
        <v>39</v>
      </c>
      <c r="P2307" s="1">
        <v>45564</v>
      </c>
      <c r="Q2307">
        <v>119</v>
      </c>
      <c r="R2307" t="s">
        <v>29</v>
      </c>
      <c r="S2307">
        <v>5</v>
      </c>
      <c r="T2307" s="1">
        <v>45791</v>
      </c>
      <c r="U2307" t="s">
        <v>30</v>
      </c>
      <c r="V2307" t="str">
        <f>TEXT(WEEKDAY(Working_Data[[#This Row],[order_date]],1),"DDDD")</f>
        <v>Saturday</v>
      </c>
      <c r="W2307" t="str">
        <f>TEXT(Working_Data[[#This Row],[order_date]],"mmmm")</f>
        <v>January</v>
      </c>
      <c r="X2307" s="7">
        <f>Working_Data[[#This Row],[last_order_date]]-Working_Data[[#This Row],[signup_date]]</f>
        <v>233</v>
      </c>
      <c r="Y2307" s="7">
        <f>IF(Working_Data[[#This Row],[churned]]="Active",1,0)</f>
        <v>1</v>
      </c>
      <c r="Z2307" s="7">
        <f>YEAR(Working_Data[[#This Row],[order_date]])</f>
        <v>2024</v>
      </c>
    </row>
    <row r="2308" spans="1:26" x14ac:dyDescent="0.25">
      <c r="A2308" t="s">
        <v>4666</v>
      </c>
      <c r="B2308" t="s">
        <v>21</v>
      </c>
      <c r="C2308" t="s">
        <v>82</v>
      </c>
      <c r="D2308" t="s">
        <v>23</v>
      </c>
      <c r="E2308" s="1">
        <v>45472</v>
      </c>
      <c r="F2308" t="s">
        <v>4667</v>
      </c>
      <c r="G2308" s="1">
        <v>45297</v>
      </c>
      <c r="H2308" t="s">
        <v>25</v>
      </c>
      <c r="I2308" t="s">
        <v>26</v>
      </c>
      <c r="J2308" t="s">
        <v>67</v>
      </c>
      <c r="K2308">
        <v>5</v>
      </c>
      <c r="L2308" s="3">
        <f>Working_Data[[#This Row],[price2]]/Working_Data[[#This Row],[quantity]]</f>
        <v>229.75799999999998</v>
      </c>
      <c r="M2308" s="3">
        <v>1148.79</v>
      </c>
      <c r="N2308" t="s">
        <v>35</v>
      </c>
      <c r="O2308">
        <v>50</v>
      </c>
      <c r="P2308" s="1">
        <v>45583</v>
      </c>
      <c r="Q2308">
        <v>345</v>
      </c>
      <c r="R2308" t="s">
        <v>29</v>
      </c>
      <c r="S2308">
        <v>4</v>
      </c>
      <c r="T2308" s="1">
        <v>45674</v>
      </c>
      <c r="U2308" t="s">
        <v>60</v>
      </c>
      <c r="V2308" t="str">
        <f>TEXT(WEEKDAY(Working_Data[[#This Row],[order_date]],1),"DDDD")</f>
        <v>Saturday</v>
      </c>
      <c r="W2308" t="str">
        <f>TEXT(Working_Data[[#This Row],[order_date]],"mmmm")</f>
        <v>January</v>
      </c>
      <c r="X2308" s="7">
        <f>Working_Data[[#This Row],[last_order_date]]-Working_Data[[#This Row],[signup_date]]</f>
        <v>111</v>
      </c>
      <c r="Y2308" s="7">
        <f>IF(Working_Data[[#This Row],[churned]]="Active",1,0)</f>
        <v>1</v>
      </c>
      <c r="Z2308" s="7">
        <f>YEAR(Working_Data[[#This Row],[order_date]])</f>
        <v>2024</v>
      </c>
    </row>
    <row r="2309" spans="1:26" x14ac:dyDescent="0.25">
      <c r="A2309" t="s">
        <v>4668</v>
      </c>
      <c r="B2309" t="s">
        <v>38</v>
      </c>
      <c r="C2309" t="s">
        <v>22</v>
      </c>
      <c r="D2309" t="s">
        <v>56</v>
      </c>
      <c r="E2309" s="1">
        <v>45217</v>
      </c>
      <c r="F2309" t="s">
        <v>4669</v>
      </c>
      <c r="G2309" s="1">
        <v>45297</v>
      </c>
      <c r="H2309" t="s">
        <v>41</v>
      </c>
      <c r="I2309" t="s">
        <v>26</v>
      </c>
      <c r="J2309" t="s">
        <v>49</v>
      </c>
      <c r="K2309">
        <v>5</v>
      </c>
      <c r="L2309" s="3">
        <f>Working_Data[[#This Row],[price2]]/Working_Data[[#This Row],[quantity]]</f>
        <v>29.348000000000003</v>
      </c>
      <c r="M2309" s="3">
        <v>146.74</v>
      </c>
      <c r="N2309" t="s">
        <v>50</v>
      </c>
      <c r="O2309">
        <v>16</v>
      </c>
      <c r="P2309" s="1">
        <v>45876</v>
      </c>
      <c r="Q2309">
        <v>383</v>
      </c>
      <c r="R2309" t="s">
        <v>29</v>
      </c>
      <c r="S2309">
        <v>5</v>
      </c>
      <c r="T2309" s="1">
        <v>45553</v>
      </c>
      <c r="U2309" t="s">
        <v>30</v>
      </c>
      <c r="V2309" t="str">
        <f>TEXT(WEEKDAY(Working_Data[[#This Row],[order_date]],1),"DDDD")</f>
        <v>Saturday</v>
      </c>
      <c r="W2309" t="str">
        <f>TEXT(Working_Data[[#This Row],[order_date]],"mmmm")</f>
        <v>January</v>
      </c>
      <c r="X2309" s="7">
        <f>Working_Data[[#This Row],[last_order_date]]-Working_Data[[#This Row],[signup_date]]</f>
        <v>659</v>
      </c>
      <c r="Y2309" s="7">
        <f>IF(Working_Data[[#This Row],[churned]]="Active",1,0)</f>
        <v>1</v>
      </c>
      <c r="Z2309" s="7">
        <f>YEAR(Working_Data[[#This Row],[order_date]])</f>
        <v>2024</v>
      </c>
    </row>
    <row r="2310" spans="1:26" x14ac:dyDescent="0.25">
      <c r="A2310" t="s">
        <v>4670</v>
      </c>
      <c r="B2310" t="s">
        <v>45</v>
      </c>
      <c r="C2310" t="s">
        <v>39</v>
      </c>
      <c r="D2310" t="s">
        <v>56</v>
      </c>
      <c r="E2310" s="1">
        <v>45540</v>
      </c>
      <c r="F2310" t="s">
        <v>4671</v>
      </c>
      <c r="G2310" s="1">
        <v>45297</v>
      </c>
      <c r="H2310" t="s">
        <v>41</v>
      </c>
      <c r="I2310" t="s">
        <v>48</v>
      </c>
      <c r="J2310" t="s">
        <v>49</v>
      </c>
      <c r="K2310">
        <v>1</v>
      </c>
      <c r="L2310" s="3">
        <f>Working_Data[[#This Row],[price2]]/Working_Data[[#This Row],[quantity]]</f>
        <v>1040.28</v>
      </c>
      <c r="M2310" s="3">
        <v>1040.28</v>
      </c>
      <c r="N2310" t="s">
        <v>50</v>
      </c>
      <c r="O2310">
        <v>10</v>
      </c>
      <c r="P2310" s="1">
        <v>45812</v>
      </c>
      <c r="Q2310">
        <v>129</v>
      </c>
      <c r="R2310" t="s">
        <v>29</v>
      </c>
      <c r="S2310">
        <v>4</v>
      </c>
      <c r="T2310" s="1">
        <v>45902</v>
      </c>
      <c r="U2310" t="s">
        <v>36</v>
      </c>
      <c r="V2310" t="str">
        <f>TEXT(WEEKDAY(Working_Data[[#This Row],[order_date]],1),"DDDD")</f>
        <v>Saturday</v>
      </c>
      <c r="W2310" t="str">
        <f>TEXT(Working_Data[[#This Row],[order_date]],"mmmm")</f>
        <v>January</v>
      </c>
      <c r="X2310" s="7">
        <f>Working_Data[[#This Row],[last_order_date]]-Working_Data[[#This Row],[signup_date]]</f>
        <v>272</v>
      </c>
      <c r="Y2310" s="7">
        <f>IF(Working_Data[[#This Row],[churned]]="Active",1,0)</f>
        <v>1</v>
      </c>
      <c r="Z2310" s="7">
        <f>YEAR(Working_Data[[#This Row],[order_date]])</f>
        <v>2024</v>
      </c>
    </row>
    <row r="2311" spans="1:26" x14ac:dyDescent="0.25">
      <c r="A2311" t="s">
        <v>4672</v>
      </c>
      <c r="B2311" t="s">
        <v>21</v>
      </c>
      <c r="C2311" t="s">
        <v>22</v>
      </c>
      <c r="D2311" t="s">
        <v>77</v>
      </c>
      <c r="E2311" s="1">
        <v>45689</v>
      </c>
      <c r="F2311" t="s">
        <v>4673</v>
      </c>
      <c r="G2311" s="1">
        <v>45297</v>
      </c>
      <c r="H2311" t="s">
        <v>41</v>
      </c>
      <c r="I2311" t="s">
        <v>54</v>
      </c>
      <c r="J2311" t="s">
        <v>64</v>
      </c>
      <c r="K2311">
        <v>2</v>
      </c>
      <c r="L2311" s="3">
        <f>Working_Data[[#This Row],[price2]]/Working_Data[[#This Row],[quantity]]</f>
        <v>647.27</v>
      </c>
      <c r="M2311" s="3">
        <v>1294.54</v>
      </c>
      <c r="N2311" t="s">
        <v>50</v>
      </c>
      <c r="O2311">
        <v>31</v>
      </c>
      <c r="P2311" s="1">
        <v>45998</v>
      </c>
      <c r="Q2311">
        <v>96</v>
      </c>
      <c r="R2311" t="s">
        <v>43</v>
      </c>
      <c r="S2311">
        <v>1</v>
      </c>
      <c r="T2311" s="1">
        <v>45908</v>
      </c>
      <c r="U2311" t="s">
        <v>30</v>
      </c>
      <c r="V2311" t="str">
        <f>TEXT(WEEKDAY(Working_Data[[#This Row],[order_date]],1),"DDDD")</f>
        <v>Saturday</v>
      </c>
      <c r="W2311" t="str">
        <f>TEXT(Working_Data[[#This Row],[order_date]],"mmmm")</f>
        <v>January</v>
      </c>
      <c r="X2311" s="7">
        <f>Working_Data[[#This Row],[last_order_date]]-Working_Data[[#This Row],[signup_date]]</f>
        <v>309</v>
      </c>
      <c r="Y2311" s="7">
        <f>IF(Working_Data[[#This Row],[churned]]="Active",1,0)</f>
        <v>0</v>
      </c>
      <c r="Z2311" s="7">
        <f>YEAR(Working_Data[[#This Row],[order_date]])</f>
        <v>2024</v>
      </c>
    </row>
    <row r="2312" spans="1:26" x14ac:dyDescent="0.25">
      <c r="A2312" t="s">
        <v>4674</v>
      </c>
      <c r="B2312" t="s">
        <v>21</v>
      </c>
      <c r="C2312" t="s">
        <v>39</v>
      </c>
      <c r="D2312" t="s">
        <v>77</v>
      </c>
      <c r="E2312" s="1">
        <v>45445</v>
      </c>
      <c r="F2312" t="s">
        <v>4675</v>
      </c>
      <c r="G2312" s="1">
        <v>45297</v>
      </c>
      <c r="H2312" t="s">
        <v>47</v>
      </c>
      <c r="I2312" t="s">
        <v>48</v>
      </c>
      <c r="J2312" t="s">
        <v>27</v>
      </c>
      <c r="K2312">
        <v>3</v>
      </c>
      <c r="L2312" s="3">
        <f>Working_Data[[#This Row],[price2]]/Working_Data[[#This Row],[quantity]]</f>
        <v>238.23333333333335</v>
      </c>
      <c r="M2312" s="3">
        <v>714.7</v>
      </c>
      <c r="N2312" t="s">
        <v>35</v>
      </c>
      <c r="O2312">
        <v>14</v>
      </c>
      <c r="P2312" s="1">
        <v>45615</v>
      </c>
      <c r="Q2312">
        <v>193</v>
      </c>
      <c r="R2312" t="s">
        <v>29</v>
      </c>
      <c r="S2312">
        <v>5</v>
      </c>
      <c r="T2312" s="1">
        <v>45595</v>
      </c>
      <c r="U2312" t="s">
        <v>60</v>
      </c>
      <c r="V2312" t="str">
        <f>TEXT(WEEKDAY(Working_Data[[#This Row],[order_date]],1),"DDDD")</f>
        <v>Saturday</v>
      </c>
      <c r="W2312" t="str">
        <f>TEXT(Working_Data[[#This Row],[order_date]],"mmmm")</f>
        <v>January</v>
      </c>
      <c r="X2312" s="7">
        <f>Working_Data[[#This Row],[last_order_date]]-Working_Data[[#This Row],[signup_date]]</f>
        <v>170</v>
      </c>
      <c r="Y2312" s="7">
        <f>IF(Working_Data[[#This Row],[churned]]="Active",1,0)</f>
        <v>1</v>
      </c>
      <c r="Z2312" s="7">
        <f>YEAR(Working_Data[[#This Row],[order_date]])</f>
        <v>2024</v>
      </c>
    </row>
    <row r="2313" spans="1:26" x14ac:dyDescent="0.25">
      <c r="A2313" t="s">
        <v>4676</v>
      </c>
      <c r="B2313" t="s">
        <v>45</v>
      </c>
      <c r="C2313" t="s">
        <v>22</v>
      </c>
      <c r="D2313" t="s">
        <v>56</v>
      </c>
      <c r="E2313" s="1">
        <v>45729</v>
      </c>
      <c r="F2313" t="s">
        <v>4677</v>
      </c>
      <c r="G2313" s="1">
        <v>45297</v>
      </c>
      <c r="H2313" t="s">
        <v>41</v>
      </c>
      <c r="I2313" t="s">
        <v>48</v>
      </c>
      <c r="J2313" t="s">
        <v>27</v>
      </c>
      <c r="K2313">
        <v>2</v>
      </c>
      <c r="L2313" s="3">
        <f>Working_Data[[#This Row],[price2]]/Working_Data[[#This Row],[quantity]]</f>
        <v>138.51</v>
      </c>
      <c r="M2313" s="3">
        <v>277.02</v>
      </c>
      <c r="N2313" t="s">
        <v>35</v>
      </c>
      <c r="O2313">
        <v>29</v>
      </c>
      <c r="P2313" s="1">
        <v>45784</v>
      </c>
      <c r="Q2313">
        <v>394</v>
      </c>
      <c r="R2313" t="s">
        <v>43</v>
      </c>
      <c r="S2313">
        <v>3</v>
      </c>
      <c r="T2313" s="1">
        <v>45791</v>
      </c>
      <c r="U2313" t="s">
        <v>60</v>
      </c>
      <c r="V2313" t="str">
        <f>TEXT(WEEKDAY(Working_Data[[#This Row],[order_date]],1),"DDDD")</f>
        <v>Saturday</v>
      </c>
      <c r="W2313" t="str">
        <f>TEXT(Working_Data[[#This Row],[order_date]],"mmmm")</f>
        <v>January</v>
      </c>
      <c r="X2313" s="7">
        <f>Working_Data[[#This Row],[last_order_date]]-Working_Data[[#This Row],[signup_date]]</f>
        <v>55</v>
      </c>
      <c r="Y2313" s="7">
        <f>IF(Working_Data[[#This Row],[churned]]="Active",1,0)</f>
        <v>0</v>
      </c>
      <c r="Z2313" s="7">
        <f>YEAR(Working_Data[[#This Row],[order_date]])</f>
        <v>2024</v>
      </c>
    </row>
    <row r="2314" spans="1:26" x14ac:dyDescent="0.25">
      <c r="A2314" t="s">
        <v>4678</v>
      </c>
      <c r="B2314" t="s">
        <v>38</v>
      </c>
      <c r="C2314" t="s">
        <v>22</v>
      </c>
      <c r="D2314" t="s">
        <v>52</v>
      </c>
      <c r="E2314" s="1">
        <v>45837</v>
      </c>
      <c r="F2314" t="s">
        <v>4679</v>
      </c>
      <c r="G2314" s="1">
        <v>45297</v>
      </c>
      <c r="H2314" t="s">
        <v>41</v>
      </c>
      <c r="I2314" t="s">
        <v>26</v>
      </c>
      <c r="J2314" t="s">
        <v>67</v>
      </c>
      <c r="K2314">
        <v>1</v>
      </c>
      <c r="L2314" s="3">
        <f>Working_Data[[#This Row],[price2]]/Working_Data[[#This Row],[quantity]]</f>
        <v>992.84</v>
      </c>
      <c r="M2314" s="3">
        <v>992.84</v>
      </c>
      <c r="N2314" t="s">
        <v>50</v>
      </c>
      <c r="O2314">
        <v>45</v>
      </c>
      <c r="P2314" s="1">
        <v>45658</v>
      </c>
      <c r="Q2314">
        <v>31</v>
      </c>
      <c r="R2314" t="s">
        <v>43</v>
      </c>
      <c r="S2314">
        <v>1</v>
      </c>
      <c r="T2314" s="1">
        <v>45778</v>
      </c>
      <c r="U2314" t="s">
        <v>36</v>
      </c>
      <c r="V2314" t="str">
        <f>TEXT(WEEKDAY(Working_Data[[#This Row],[order_date]],1),"DDDD")</f>
        <v>Saturday</v>
      </c>
      <c r="W2314" t="str">
        <f>TEXT(Working_Data[[#This Row],[order_date]],"mmmm")</f>
        <v>January</v>
      </c>
      <c r="X2314" s="7">
        <f>Working_Data[[#This Row],[last_order_date]]-Working_Data[[#This Row],[signup_date]]</f>
        <v>-179</v>
      </c>
      <c r="Y2314" s="7">
        <f>IF(Working_Data[[#This Row],[churned]]="Active",1,0)</f>
        <v>0</v>
      </c>
      <c r="Z2314" s="7">
        <f>YEAR(Working_Data[[#This Row],[order_date]])</f>
        <v>2024</v>
      </c>
    </row>
    <row r="2315" spans="1:26" x14ac:dyDescent="0.25">
      <c r="A2315" t="s">
        <v>4680</v>
      </c>
      <c r="B2315" t="s">
        <v>21</v>
      </c>
      <c r="C2315" t="s">
        <v>39</v>
      </c>
      <c r="D2315" t="s">
        <v>77</v>
      </c>
      <c r="E2315" s="1">
        <v>45999</v>
      </c>
      <c r="F2315" t="s">
        <v>4681</v>
      </c>
      <c r="G2315" s="1">
        <v>45297</v>
      </c>
      <c r="H2315" t="s">
        <v>58</v>
      </c>
      <c r="I2315" t="s">
        <v>26</v>
      </c>
      <c r="J2315" t="s">
        <v>49</v>
      </c>
      <c r="K2315">
        <v>4</v>
      </c>
      <c r="L2315" s="3">
        <f>Working_Data[[#This Row],[price2]]/Working_Data[[#This Row],[quantity]]</f>
        <v>33.685000000000002</v>
      </c>
      <c r="M2315" s="3">
        <v>134.74</v>
      </c>
      <c r="N2315" t="s">
        <v>35</v>
      </c>
      <c r="O2315">
        <v>8</v>
      </c>
      <c r="P2315" s="1">
        <v>45662</v>
      </c>
      <c r="Q2315">
        <v>294</v>
      </c>
      <c r="R2315" t="s">
        <v>29</v>
      </c>
      <c r="S2315">
        <v>3</v>
      </c>
      <c r="T2315" s="1">
        <v>45841</v>
      </c>
      <c r="U2315" t="s">
        <v>30</v>
      </c>
      <c r="V2315" t="str">
        <f>TEXT(WEEKDAY(Working_Data[[#This Row],[order_date]],1),"DDDD")</f>
        <v>Saturday</v>
      </c>
      <c r="W2315" t="str">
        <f>TEXT(Working_Data[[#This Row],[order_date]],"mmmm")</f>
        <v>January</v>
      </c>
      <c r="X2315" s="7">
        <f>Working_Data[[#This Row],[last_order_date]]-Working_Data[[#This Row],[signup_date]]</f>
        <v>-337</v>
      </c>
      <c r="Y2315" s="7">
        <f>IF(Working_Data[[#This Row],[churned]]="Active",1,0)</f>
        <v>1</v>
      </c>
      <c r="Z2315" s="7">
        <f>YEAR(Working_Data[[#This Row],[order_date]])</f>
        <v>2024</v>
      </c>
    </row>
    <row r="2316" spans="1:26" x14ac:dyDescent="0.25">
      <c r="A2316" t="s">
        <v>4682</v>
      </c>
      <c r="B2316" t="s">
        <v>21</v>
      </c>
      <c r="C2316" t="s">
        <v>22</v>
      </c>
      <c r="D2316" t="s">
        <v>77</v>
      </c>
      <c r="E2316" s="1">
        <v>45934</v>
      </c>
      <c r="F2316" t="s">
        <v>4683</v>
      </c>
      <c r="G2316" s="1">
        <v>45297</v>
      </c>
      <c r="H2316" t="s">
        <v>47</v>
      </c>
      <c r="I2316" t="s">
        <v>42</v>
      </c>
      <c r="J2316" t="s">
        <v>64</v>
      </c>
      <c r="K2316">
        <v>2</v>
      </c>
      <c r="L2316" s="3">
        <f>Working_Data[[#This Row],[price2]]/Working_Data[[#This Row],[quantity]]</f>
        <v>705.47</v>
      </c>
      <c r="M2316" s="3">
        <v>1410.94</v>
      </c>
      <c r="N2316" t="s">
        <v>35</v>
      </c>
      <c r="O2316">
        <v>46</v>
      </c>
      <c r="P2316" s="1">
        <v>45882</v>
      </c>
      <c r="Q2316">
        <v>41</v>
      </c>
      <c r="R2316" t="s">
        <v>29</v>
      </c>
      <c r="S2316">
        <v>3</v>
      </c>
      <c r="T2316" s="1">
        <v>45777</v>
      </c>
      <c r="U2316" t="s">
        <v>60</v>
      </c>
      <c r="V2316" t="str">
        <f>TEXT(WEEKDAY(Working_Data[[#This Row],[order_date]],1),"DDDD")</f>
        <v>Saturday</v>
      </c>
      <c r="W2316" t="str">
        <f>TEXT(Working_Data[[#This Row],[order_date]],"mmmm")</f>
        <v>January</v>
      </c>
      <c r="X2316" s="7">
        <f>Working_Data[[#This Row],[last_order_date]]-Working_Data[[#This Row],[signup_date]]</f>
        <v>-52</v>
      </c>
      <c r="Y2316" s="7">
        <f>IF(Working_Data[[#This Row],[churned]]="Active",1,0)</f>
        <v>1</v>
      </c>
      <c r="Z2316" s="7">
        <f>YEAR(Working_Data[[#This Row],[order_date]])</f>
        <v>2024</v>
      </c>
    </row>
    <row r="2317" spans="1:26" x14ac:dyDescent="0.25">
      <c r="A2317" t="s">
        <v>4684</v>
      </c>
      <c r="B2317" t="s">
        <v>21</v>
      </c>
      <c r="C2317" t="s">
        <v>82</v>
      </c>
      <c r="D2317" t="s">
        <v>23</v>
      </c>
      <c r="E2317" s="1">
        <v>45484</v>
      </c>
      <c r="F2317" t="s">
        <v>4685</v>
      </c>
      <c r="G2317" s="1">
        <v>45328</v>
      </c>
      <c r="H2317" t="s">
        <v>25</v>
      </c>
      <c r="I2317" t="s">
        <v>26</v>
      </c>
      <c r="J2317" t="s">
        <v>49</v>
      </c>
      <c r="K2317">
        <v>2</v>
      </c>
      <c r="L2317" s="3">
        <f>Working_Data[[#This Row],[price2]]/Working_Data[[#This Row],[quantity]]</f>
        <v>368.94499999999999</v>
      </c>
      <c r="M2317" s="3">
        <v>737.89</v>
      </c>
      <c r="N2317" t="s">
        <v>28</v>
      </c>
      <c r="O2317">
        <v>12</v>
      </c>
      <c r="P2317" s="1">
        <v>45360</v>
      </c>
      <c r="Q2317">
        <v>107</v>
      </c>
      <c r="R2317" t="s">
        <v>43</v>
      </c>
      <c r="S2317">
        <v>2</v>
      </c>
      <c r="T2317" s="1">
        <v>45333</v>
      </c>
      <c r="U2317" t="s">
        <v>36</v>
      </c>
      <c r="V2317" t="str">
        <f>TEXT(WEEKDAY(Working_Data[[#This Row],[order_date]],1),"DDDD")</f>
        <v>Tuesday</v>
      </c>
      <c r="W2317" t="str">
        <f>TEXT(Working_Data[[#This Row],[order_date]],"mmmm")</f>
        <v>February</v>
      </c>
      <c r="X2317" s="7">
        <f>Working_Data[[#This Row],[last_order_date]]-Working_Data[[#This Row],[signup_date]]</f>
        <v>-124</v>
      </c>
      <c r="Y2317" s="7">
        <f>IF(Working_Data[[#This Row],[churned]]="Active",1,0)</f>
        <v>0</v>
      </c>
      <c r="Z2317" s="7">
        <f>YEAR(Working_Data[[#This Row],[order_date]])</f>
        <v>2024</v>
      </c>
    </row>
    <row r="2318" spans="1:26" x14ac:dyDescent="0.25">
      <c r="A2318" t="s">
        <v>4686</v>
      </c>
      <c r="B2318" t="s">
        <v>21</v>
      </c>
      <c r="C2318" t="s">
        <v>39</v>
      </c>
      <c r="D2318" t="s">
        <v>77</v>
      </c>
      <c r="E2318" s="1">
        <v>45195</v>
      </c>
      <c r="F2318" t="s">
        <v>4687</v>
      </c>
      <c r="G2318" s="1">
        <v>45328</v>
      </c>
      <c r="H2318" t="s">
        <v>47</v>
      </c>
      <c r="I2318" t="s">
        <v>48</v>
      </c>
      <c r="J2318" t="s">
        <v>27</v>
      </c>
      <c r="K2318">
        <v>4</v>
      </c>
      <c r="L2318" s="3">
        <f>Working_Data[[#This Row],[price2]]/Working_Data[[#This Row],[quantity]]</f>
        <v>231.22749999999999</v>
      </c>
      <c r="M2318" s="3">
        <v>924.91</v>
      </c>
      <c r="N2318" t="s">
        <v>28</v>
      </c>
      <c r="O2318">
        <v>18</v>
      </c>
      <c r="P2318" s="1">
        <v>45647</v>
      </c>
      <c r="Q2318">
        <v>482</v>
      </c>
      <c r="R2318" t="s">
        <v>29</v>
      </c>
      <c r="S2318">
        <v>1</v>
      </c>
      <c r="T2318" s="1">
        <v>45623</v>
      </c>
      <c r="U2318" t="s">
        <v>30</v>
      </c>
      <c r="V2318" t="str">
        <f>TEXT(WEEKDAY(Working_Data[[#This Row],[order_date]],1),"DDDD")</f>
        <v>Tuesday</v>
      </c>
      <c r="W2318" t="str">
        <f>TEXT(Working_Data[[#This Row],[order_date]],"mmmm")</f>
        <v>February</v>
      </c>
      <c r="X2318" s="7">
        <f>Working_Data[[#This Row],[last_order_date]]-Working_Data[[#This Row],[signup_date]]</f>
        <v>452</v>
      </c>
      <c r="Y2318" s="7">
        <f>IF(Working_Data[[#This Row],[churned]]="Active",1,0)</f>
        <v>1</v>
      </c>
      <c r="Z2318" s="7">
        <f>YEAR(Working_Data[[#This Row],[order_date]])</f>
        <v>2024</v>
      </c>
    </row>
    <row r="2319" spans="1:26" x14ac:dyDescent="0.25">
      <c r="A2319" t="s">
        <v>4688</v>
      </c>
      <c r="B2319" t="s">
        <v>45</v>
      </c>
      <c r="C2319" t="s">
        <v>22</v>
      </c>
      <c r="D2319" t="s">
        <v>77</v>
      </c>
      <c r="E2319" s="1">
        <v>45459</v>
      </c>
      <c r="F2319" t="s">
        <v>4689</v>
      </c>
      <c r="G2319" s="1">
        <v>45328</v>
      </c>
      <c r="H2319" t="s">
        <v>58</v>
      </c>
      <c r="I2319" t="s">
        <v>48</v>
      </c>
      <c r="J2319" t="s">
        <v>64</v>
      </c>
      <c r="K2319">
        <v>5</v>
      </c>
      <c r="L2319" s="3">
        <f>Working_Data[[#This Row],[price2]]/Working_Data[[#This Row],[quantity]]</f>
        <v>277.66999999999996</v>
      </c>
      <c r="M2319" s="3">
        <v>1388.35</v>
      </c>
      <c r="N2319" t="s">
        <v>50</v>
      </c>
      <c r="O2319">
        <v>26</v>
      </c>
      <c r="P2319" s="1">
        <v>45740</v>
      </c>
      <c r="Q2319">
        <v>228</v>
      </c>
      <c r="R2319" t="s">
        <v>43</v>
      </c>
      <c r="S2319">
        <v>2</v>
      </c>
      <c r="T2319" s="1">
        <v>45535</v>
      </c>
      <c r="U2319" t="s">
        <v>30</v>
      </c>
      <c r="V2319" t="str">
        <f>TEXT(WEEKDAY(Working_Data[[#This Row],[order_date]],1),"DDDD")</f>
        <v>Tuesday</v>
      </c>
      <c r="W2319" t="str">
        <f>TEXT(Working_Data[[#This Row],[order_date]],"mmmm")</f>
        <v>February</v>
      </c>
      <c r="X2319" s="7">
        <f>Working_Data[[#This Row],[last_order_date]]-Working_Data[[#This Row],[signup_date]]</f>
        <v>281</v>
      </c>
      <c r="Y2319" s="7">
        <f>IF(Working_Data[[#This Row],[churned]]="Active",1,0)</f>
        <v>0</v>
      </c>
      <c r="Z2319" s="7">
        <f>YEAR(Working_Data[[#This Row],[order_date]])</f>
        <v>2024</v>
      </c>
    </row>
    <row r="2320" spans="1:26" x14ac:dyDescent="0.25">
      <c r="A2320" t="s">
        <v>4690</v>
      </c>
      <c r="B2320" t="s">
        <v>21</v>
      </c>
      <c r="C2320" t="s">
        <v>39</v>
      </c>
      <c r="D2320" t="s">
        <v>52</v>
      </c>
      <c r="E2320" s="1">
        <v>45290</v>
      </c>
      <c r="F2320" t="s">
        <v>4691</v>
      </c>
      <c r="G2320" s="1">
        <v>45357</v>
      </c>
      <c r="H2320" t="s">
        <v>47</v>
      </c>
      <c r="I2320" t="s">
        <v>42</v>
      </c>
      <c r="J2320" t="s">
        <v>64</v>
      </c>
      <c r="K2320">
        <v>2</v>
      </c>
      <c r="L2320" s="3">
        <f>Working_Data[[#This Row],[price2]]/Working_Data[[#This Row],[quantity]]</f>
        <v>719.08</v>
      </c>
      <c r="M2320" s="3">
        <v>1438.16</v>
      </c>
      <c r="N2320" t="s">
        <v>28</v>
      </c>
      <c r="O2320">
        <v>30</v>
      </c>
      <c r="P2320" s="1">
        <v>45301</v>
      </c>
      <c r="Q2320">
        <v>262</v>
      </c>
      <c r="R2320" t="s">
        <v>29</v>
      </c>
      <c r="S2320">
        <v>2</v>
      </c>
      <c r="T2320" s="1">
        <v>45860</v>
      </c>
      <c r="U2320" t="s">
        <v>60</v>
      </c>
      <c r="V2320" t="str">
        <f>TEXT(WEEKDAY(Working_Data[[#This Row],[order_date]],1),"DDDD")</f>
        <v>Wednesday</v>
      </c>
      <c r="W2320" t="str">
        <f>TEXT(Working_Data[[#This Row],[order_date]],"mmmm")</f>
        <v>March</v>
      </c>
      <c r="X2320" s="7">
        <f>Working_Data[[#This Row],[last_order_date]]-Working_Data[[#This Row],[signup_date]]</f>
        <v>11</v>
      </c>
      <c r="Y2320" s="7">
        <f>IF(Working_Data[[#This Row],[churned]]="Active",1,0)</f>
        <v>1</v>
      </c>
      <c r="Z2320" s="7">
        <f>YEAR(Working_Data[[#This Row],[order_date]])</f>
        <v>2024</v>
      </c>
    </row>
    <row r="2321" spans="1:26" x14ac:dyDescent="0.25">
      <c r="A2321" t="s">
        <v>4692</v>
      </c>
      <c r="B2321" t="s">
        <v>45</v>
      </c>
      <c r="C2321" t="s">
        <v>39</v>
      </c>
      <c r="D2321" t="s">
        <v>77</v>
      </c>
      <c r="E2321" s="1">
        <v>45055</v>
      </c>
      <c r="F2321" t="s">
        <v>4693</v>
      </c>
      <c r="G2321" s="1">
        <v>45357</v>
      </c>
      <c r="H2321" t="s">
        <v>25</v>
      </c>
      <c r="I2321" t="s">
        <v>63</v>
      </c>
      <c r="J2321" t="s">
        <v>59</v>
      </c>
      <c r="K2321">
        <v>4</v>
      </c>
      <c r="L2321" s="3">
        <f>Working_Data[[#This Row],[price2]]/Working_Data[[#This Row],[quantity]]</f>
        <v>343.02749999999997</v>
      </c>
      <c r="M2321" s="3">
        <v>1372.11</v>
      </c>
      <c r="N2321" t="s">
        <v>50</v>
      </c>
      <c r="O2321">
        <v>35</v>
      </c>
      <c r="P2321" s="1">
        <v>45636</v>
      </c>
      <c r="Q2321">
        <v>491</v>
      </c>
      <c r="R2321" t="s">
        <v>29</v>
      </c>
      <c r="S2321">
        <v>2</v>
      </c>
      <c r="T2321" s="1">
        <v>45689</v>
      </c>
      <c r="U2321" t="s">
        <v>30</v>
      </c>
      <c r="V2321" t="str">
        <f>TEXT(WEEKDAY(Working_Data[[#This Row],[order_date]],1),"DDDD")</f>
        <v>Wednesday</v>
      </c>
      <c r="W2321" t="str">
        <f>TEXT(Working_Data[[#This Row],[order_date]],"mmmm")</f>
        <v>March</v>
      </c>
      <c r="X2321" s="7">
        <f>Working_Data[[#This Row],[last_order_date]]-Working_Data[[#This Row],[signup_date]]</f>
        <v>581</v>
      </c>
      <c r="Y2321" s="7">
        <f>IF(Working_Data[[#This Row],[churned]]="Active",1,0)</f>
        <v>1</v>
      </c>
      <c r="Z2321" s="7">
        <f>YEAR(Working_Data[[#This Row],[order_date]])</f>
        <v>2024</v>
      </c>
    </row>
    <row r="2322" spans="1:26" x14ac:dyDescent="0.25">
      <c r="A2322" t="s">
        <v>4694</v>
      </c>
      <c r="B2322" t="s">
        <v>21</v>
      </c>
      <c r="C2322" t="s">
        <v>39</v>
      </c>
      <c r="D2322" t="s">
        <v>56</v>
      </c>
      <c r="E2322" s="1">
        <v>45356</v>
      </c>
      <c r="F2322" t="s">
        <v>4695</v>
      </c>
      <c r="G2322" s="1">
        <v>45357</v>
      </c>
      <c r="H2322" t="s">
        <v>34</v>
      </c>
      <c r="I2322" t="s">
        <v>26</v>
      </c>
      <c r="J2322" t="s">
        <v>59</v>
      </c>
      <c r="K2322">
        <v>1</v>
      </c>
      <c r="L2322" s="3">
        <f>Working_Data[[#This Row],[price2]]/Working_Data[[#This Row],[quantity]]</f>
        <v>438</v>
      </c>
      <c r="M2322" s="3">
        <v>438</v>
      </c>
      <c r="N2322" t="s">
        <v>35</v>
      </c>
      <c r="O2322">
        <v>7</v>
      </c>
      <c r="P2322" s="1">
        <v>45884</v>
      </c>
      <c r="Q2322">
        <v>124</v>
      </c>
      <c r="R2322" t="s">
        <v>43</v>
      </c>
      <c r="S2322">
        <v>2</v>
      </c>
      <c r="T2322" s="1">
        <v>45620</v>
      </c>
      <c r="U2322" t="s">
        <v>36</v>
      </c>
      <c r="V2322" t="str">
        <f>TEXT(WEEKDAY(Working_Data[[#This Row],[order_date]],1),"DDDD")</f>
        <v>Wednesday</v>
      </c>
      <c r="W2322" t="str">
        <f>TEXT(Working_Data[[#This Row],[order_date]],"mmmm")</f>
        <v>March</v>
      </c>
      <c r="X2322" s="7">
        <f>Working_Data[[#This Row],[last_order_date]]-Working_Data[[#This Row],[signup_date]]</f>
        <v>528</v>
      </c>
      <c r="Y2322" s="7">
        <f>IF(Working_Data[[#This Row],[churned]]="Active",1,0)</f>
        <v>0</v>
      </c>
      <c r="Z2322" s="7">
        <f>YEAR(Working_Data[[#This Row],[order_date]])</f>
        <v>2024</v>
      </c>
    </row>
    <row r="2323" spans="1:26" x14ac:dyDescent="0.25">
      <c r="A2323" t="s">
        <v>4696</v>
      </c>
      <c r="B2323" t="s">
        <v>45</v>
      </c>
      <c r="C2323" t="s">
        <v>82</v>
      </c>
      <c r="D2323" t="s">
        <v>32</v>
      </c>
      <c r="E2323" s="1">
        <v>45603</v>
      </c>
      <c r="F2323" t="s">
        <v>4697</v>
      </c>
      <c r="G2323" s="1">
        <v>45357</v>
      </c>
      <c r="H2323" t="s">
        <v>58</v>
      </c>
      <c r="I2323" t="s">
        <v>42</v>
      </c>
      <c r="J2323" t="s">
        <v>49</v>
      </c>
      <c r="K2323">
        <v>4</v>
      </c>
      <c r="L2323" s="3">
        <f>Working_Data[[#This Row],[price2]]/Working_Data[[#This Row],[quantity]]</f>
        <v>356.55</v>
      </c>
      <c r="M2323" s="3">
        <v>1426.2</v>
      </c>
      <c r="N2323" t="s">
        <v>28</v>
      </c>
      <c r="O2323">
        <v>47</v>
      </c>
      <c r="P2323" s="1">
        <v>45677</v>
      </c>
      <c r="Q2323">
        <v>372</v>
      </c>
      <c r="R2323" t="s">
        <v>29</v>
      </c>
      <c r="S2323">
        <v>2</v>
      </c>
      <c r="T2323" s="1">
        <v>45453</v>
      </c>
      <c r="U2323" t="s">
        <v>60</v>
      </c>
      <c r="V2323" t="str">
        <f>TEXT(WEEKDAY(Working_Data[[#This Row],[order_date]],1),"DDDD")</f>
        <v>Wednesday</v>
      </c>
      <c r="W2323" t="str">
        <f>TEXT(Working_Data[[#This Row],[order_date]],"mmmm")</f>
        <v>March</v>
      </c>
      <c r="X2323" s="7">
        <f>Working_Data[[#This Row],[last_order_date]]-Working_Data[[#This Row],[signup_date]]</f>
        <v>74</v>
      </c>
      <c r="Y2323" s="7">
        <f>IF(Working_Data[[#This Row],[churned]]="Active",1,0)</f>
        <v>1</v>
      </c>
      <c r="Z2323" s="7">
        <f>YEAR(Working_Data[[#This Row],[order_date]])</f>
        <v>2024</v>
      </c>
    </row>
    <row r="2324" spans="1:26" x14ac:dyDescent="0.25">
      <c r="A2324" t="s">
        <v>4698</v>
      </c>
      <c r="B2324" t="s">
        <v>21</v>
      </c>
      <c r="C2324" t="s">
        <v>22</v>
      </c>
      <c r="D2324" t="s">
        <v>52</v>
      </c>
      <c r="E2324" s="1">
        <v>45299</v>
      </c>
      <c r="F2324" t="s">
        <v>4699</v>
      </c>
      <c r="G2324" s="1">
        <v>45357</v>
      </c>
      <c r="H2324" t="s">
        <v>25</v>
      </c>
      <c r="I2324" t="s">
        <v>26</v>
      </c>
      <c r="J2324" t="s">
        <v>27</v>
      </c>
      <c r="K2324">
        <v>3</v>
      </c>
      <c r="L2324" s="3">
        <f>Working_Data[[#This Row],[price2]]/Working_Data[[#This Row],[quantity]]</f>
        <v>347.09333333333331</v>
      </c>
      <c r="M2324" s="3">
        <v>1041.28</v>
      </c>
      <c r="N2324" t="s">
        <v>50</v>
      </c>
      <c r="O2324">
        <v>26</v>
      </c>
      <c r="P2324" s="1">
        <v>45870</v>
      </c>
      <c r="Q2324">
        <v>338</v>
      </c>
      <c r="R2324" t="s">
        <v>43</v>
      </c>
      <c r="S2324">
        <v>1</v>
      </c>
      <c r="T2324" s="1">
        <v>45890</v>
      </c>
      <c r="U2324" t="s">
        <v>30</v>
      </c>
      <c r="V2324" t="str">
        <f>TEXT(WEEKDAY(Working_Data[[#This Row],[order_date]],1),"DDDD")</f>
        <v>Wednesday</v>
      </c>
      <c r="W2324" t="str">
        <f>TEXT(Working_Data[[#This Row],[order_date]],"mmmm")</f>
        <v>March</v>
      </c>
      <c r="X2324" s="7">
        <f>Working_Data[[#This Row],[last_order_date]]-Working_Data[[#This Row],[signup_date]]</f>
        <v>571</v>
      </c>
      <c r="Y2324" s="7">
        <f>IF(Working_Data[[#This Row],[churned]]="Active",1,0)</f>
        <v>0</v>
      </c>
      <c r="Z2324" s="7">
        <f>YEAR(Working_Data[[#This Row],[order_date]])</f>
        <v>2024</v>
      </c>
    </row>
    <row r="2325" spans="1:26" x14ac:dyDescent="0.25">
      <c r="A2325" t="s">
        <v>4700</v>
      </c>
      <c r="B2325" t="s">
        <v>21</v>
      </c>
      <c r="C2325" t="s">
        <v>39</v>
      </c>
      <c r="D2325" t="s">
        <v>32</v>
      </c>
      <c r="E2325" s="1">
        <v>45529</v>
      </c>
      <c r="F2325" t="s">
        <v>4701</v>
      </c>
      <c r="G2325" s="1">
        <v>45357</v>
      </c>
      <c r="H2325" t="s">
        <v>25</v>
      </c>
      <c r="I2325" t="s">
        <v>54</v>
      </c>
      <c r="J2325" t="s">
        <v>59</v>
      </c>
      <c r="K2325">
        <v>3</v>
      </c>
      <c r="L2325" s="3">
        <f>Working_Data[[#This Row],[price2]]/Working_Data[[#This Row],[quantity]]</f>
        <v>204.12333333333333</v>
      </c>
      <c r="M2325" s="3">
        <v>612.37</v>
      </c>
      <c r="N2325" t="s">
        <v>50</v>
      </c>
      <c r="O2325">
        <v>12</v>
      </c>
      <c r="P2325" s="1">
        <v>45903</v>
      </c>
      <c r="Q2325">
        <v>414</v>
      </c>
      <c r="R2325" t="s">
        <v>29</v>
      </c>
      <c r="S2325">
        <v>2</v>
      </c>
      <c r="T2325" s="1">
        <v>45761</v>
      </c>
      <c r="U2325" t="s">
        <v>30</v>
      </c>
      <c r="V2325" t="str">
        <f>TEXT(WEEKDAY(Working_Data[[#This Row],[order_date]],1),"DDDD")</f>
        <v>Wednesday</v>
      </c>
      <c r="W2325" t="str">
        <f>TEXT(Working_Data[[#This Row],[order_date]],"mmmm")</f>
        <v>March</v>
      </c>
      <c r="X2325" s="7">
        <f>Working_Data[[#This Row],[last_order_date]]-Working_Data[[#This Row],[signup_date]]</f>
        <v>374</v>
      </c>
      <c r="Y2325" s="7">
        <f>IF(Working_Data[[#This Row],[churned]]="Active",1,0)</f>
        <v>1</v>
      </c>
      <c r="Z2325" s="7">
        <f>YEAR(Working_Data[[#This Row],[order_date]])</f>
        <v>2024</v>
      </c>
    </row>
    <row r="2326" spans="1:26" x14ac:dyDescent="0.25">
      <c r="A2326" t="s">
        <v>4702</v>
      </c>
      <c r="B2326" t="s">
        <v>45</v>
      </c>
      <c r="C2326" t="s">
        <v>82</v>
      </c>
      <c r="D2326" t="s">
        <v>32</v>
      </c>
      <c r="E2326" s="1">
        <v>45386</v>
      </c>
      <c r="F2326" t="s">
        <v>4703</v>
      </c>
      <c r="G2326" s="1">
        <v>45357</v>
      </c>
      <c r="H2326" t="s">
        <v>47</v>
      </c>
      <c r="I2326" t="s">
        <v>42</v>
      </c>
      <c r="J2326" t="s">
        <v>49</v>
      </c>
      <c r="K2326">
        <v>3</v>
      </c>
      <c r="L2326" s="3">
        <f>Working_Data[[#This Row],[price2]]/Working_Data[[#This Row],[quantity]]</f>
        <v>252.65</v>
      </c>
      <c r="M2326" s="3">
        <v>757.95</v>
      </c>
      <c r="N2326" t="s">
        <v>50</v>
      </c>
      <c r="O2326">
        <v>5</v>
      </c>
      <c r="P2326" s="1">
        <v>45662</v>
      </c>
      <c r="Q2326">
        <v>297</v>
      </c>
      <c r="R2326" t="s">
        <v>43</v>
      </c>
      <c r="S2326">
        <v>3</v>
      </c>
      <c r="T2326" s="1">
        <v>45858</v>
      </c>
      <c r="U2326" t="s">
        <v>30</v>
      </c>
      <c r="V2326" t="str">
        <f>TEXT(WEEKDAY(Working_Data[[#This Row],[order_date]],1),"DDDD")</f>
        <v>Wednesday</v>
      </c>
      <c r="W2326" t="str">
        <f>TEXT(Working_Data[[#This Row],[order_date]],"mmmm")</f>
        <v>March</v>
      </c>
      <c r="X2326" s="7">
        <f>Working_Data[[#This Row],[last_order_date]]-Working_Data[[#This Row],[signup_date]]</f>
        <v>276</v>
      </c>
      <c r="Y2326" s="7">
        <f>IF(Working_Data[[#This Row],[churned]]="Active",1,0)</f>
        <v>0</v>
      </c>
      <c r="Z2326" s="7">
        <f>YEAR(Working_Data[[#This Row],[order_date]])</f>
        <v>2024</v>
      </c>
    </row>
    <row r="2327" spans="1:26" x14ac:dyDescent="0.25">
      <c r="A2327" t="s">
        <v>4704</v>
      </c>
      <c r="B2327" t="s">
        <v>45</v>
      </c>
      <c r="C2327" t="s">
        <v>82</v>
      </c>
      <c r="D2327" t="s">
        <v>56</v>
      </c>
      <c r="E2327" s="1">
        <v>45870</v>
      </c>
      <c r="F2327" t="s">
        <v>4705</v>
      </c>
      <c r="G2327" s="1">
        <v>45357</v>
      </c>
      <c r="H2327" t="s">
        <v>25</v>
      </c>
      <c r="I2327" t="s">
        <v>26</v>
      </c>
      <c r="J2327" t="s">
        <v>67</v>
      </c>
      <c r="K2327">
        <v>5</v>
      </c>
      <c r="L2327" s="3">
        <f>Working_Data[[#This Row],[price2]]/Working_Data[[#This Row],[quantity]]</f>
        <v>109.62</v>
      </c>
      <c r="M2327" s="3">
        <v>548.1</v>
      </c>
      <c r="N2327" t="s">
        <v>28</v>
      </c>
      <c r="O2327">
        <v>35</v>
      </c>
      <c r="P2327" s="1">
        <v>45802</v>
      </c>
      <c r="Q2327">
        <v>182</v>
      </c>
      <c r="R2327" t="s">
        <v>43</v>
      </c>
      <c r="S2327">
        <v>2</v>
      </c>
      <c r="T2327" s="1">
        <v>45797</v>
      </c>
      <c r="U2327" t="s">
        <v>30</v>
      </c>
      <c r="V2327" t="str">
        <f>TEXT(WEEKDAY(Working_Data[[#This Row],[order_date]],1),"DDDD")</f>
        <v>Wednesday</v>
      </c>
      <c r="W2327" t="str">
        <f>TEXT(Working_Data[[#This Row],[order_date]],"mmmm")</f>
        <v>March</v>
      </c>
      <c r="X2327" s="7">
        <f>Working_Data[[#This Row],[last_order_date]]-Working_Data[[#This Row],[signup_date]]</f>
        <v>-68</v>
      </c>
      <c r="Y2327" s="7">
        <f>IF(Working_Data[[#This Row],[churned]]="Active",1,0)</f>
        <v>0</v>
      </c>
      <c r="Z2327" s="7">
        <f>YEAR(Working_Data[[#This Row],[order_date]])</f>
        <v>2024</v>
      </c>
    </row>
    <row r="2328" spans="1:26" x14ac:dyDescent="0.25">
      <c r="A2328" t="s">
        <v>4706</v>
      </c>
      <c r="B2328" t="s">
        <v>38</v>
      </c>
      <c r="C2328" t="s">
        <v>39</v>
      </c>
      <c r="D2328" t="s">
        <v>56</v>
      </c>
      <c r="E2328" s="1">
        <v>45658</v>
      </c>
      <c r="F2328" t="s">
        <v>4707</v>
      </c>
      <c r="G2328" s="1">
        <v>45357</v>
      </c>
      <c r="H2328" t="s">
        <v>41</v>
      </c>
      <c r="I2328" t="s">
        <v>48</v>
      </c>
      <c r="J2328" t="s">
        <v>64</v>
      </c>
      <c r="K2328">
        <v>1</v>
      </c>
      <c r="L2328" s="3">
        <f>Working_Data[[#This Row],[price2]]/Working_Data[[#This Row],[quantity]]</f>
        <v>562.67999999999995</v>
      </c>
      <c r="M2328" s="3">
        <v>562.67999999999995</v>
      </c>
      <c r="N2328" t="s">
        <v>50</v>
      </c>
      <c r="O2328">
        <v>2</v>
      </c>
      <c r="P2328" s="1">
        <v>45761</v>
      </c>
      <c r="Q2328">
        <v>236</v>
      </c>
      <c r="R2328" t="s">
        <v>43</v>
      </c>
      <c r="S2328">
        <v>3</v>
      </c>
      <c r="T2328" s="1">
        <v>45768</v>
      </c>
      <c r="U2328" t="s">
        <v>30</v>
      </c>
      <c r="V2328" t="str">
        <f>TEXT(WEEKDAY(Working_Data[[#This Row],[order_date]],1),"DDDD")</f>
        <v>Wednesday</v>
      </c>
      <c r="W2328" t="str">
        <f>TEXT(Working_Data[[#This Row],[order_date]],"mmmm")</f>
        <v>March</v>
      </c>
      <c r="X2328" s="7">
        <f>Working_Data[[#This Row],[last_order_date]]-Working_Data[[#This Row],[signup_date]]</f>
        <v>103</v>
      </c>
      <c r="Y2328" s="7">
        <f>IF(Working_Data[[#This Row],[churned]]="Active",1,0)</f>
        <v>0</v>
      </c>
      <c r="Z2328" s="7">
        <f>YEAR(Working_Data[[#This Row],[order_date]])</f>
        <v>2024</v>
      </c>
    </row>
    <row r="2329" spans="1:26" x14ac:dyDescent="0.25">
      <c r="A2329" t="s">
        <v>4708</v>
      </c>
      <c r="B2329" t="s">
        <v>45</v>
      </c>
      <c r="C2329" t="s">
        <v>39</v>
      </c>
      <c r="D2329" t="s">
        <v>32</v>
      </c>
      <c r="E2329" s="1">
        <v>45444</v>
      </c>
      <c r="F2329" t="s">
        <v>4709</v>
      </c>
      <c r="G2329" s="1">
        <v>45357</v>
      </c>
      <c r="H2329" t="s">
        <v>58</v>
      </c>
      <c r="I2329" t="s">
        <v>63</v>
      </c>
      <c r="J2329" t="s">
        <v>59</v>
      </c>
      <c r="K2329">
        <v>3</v>
      </c>
      <c r="L2329" s="3">
        <f>Working_Data[[#This Row],[price2]]/Working_Data[[#This Row],[quantity]]</f>
        <v>287.75333333333333</v>
      </c>
      <c r="M2329" s="3">
        <v>863.26</v>
      </c>
      <c r="N2329" t="s">
        <v>35</v>
      </c>
      <c r="O2329">
        <v>30</v>
      </c>
      <c r="P2329" s="1">
        <v>45996</v>
      </c>
      <c r="Q2329">
        <v>265</v>
      </c>
      <c r="R2329" t="s">
        <v>29</v>
      </c>
      <c r="S2329">
        <v>3</v>
      </c>
      <c r="T2329" s="1">
        <v>45549</v>
      </c>
      <c r="U2329" t="s">
        <v>60</v>
      </c>
      <c r="V2329" t="str">
        <f>TEXT(WEEKDAY(Working_Data[[#This Row],[order_date]],1),"DDDD")</f>
        <v>Wednesday</v>
      </c>
      <c r="W2329" t="str">
        <f>TEXT(Working_Data[[#This Row],[order_date]],"mmmm")</f>
        <v>March</v>
      </c>
      <c r="X2329" s="7">
        <f>Working_Data[[#This Row],[last_order_date]]-Working_Data[[#This Row],[signup_date]]</f>
        <v>552</v>
      </c>
      <c r="Y2329" s="7">
        <f>IF(Working_Data[[#This Row],[churned]]="Active",1,0)</f>
        <v>1</v>
      </c>
      <c r="Z2329" s="7">
        <f>YEAR(Working_Data[[#This Row],[order_date]])</f>
        <v>2024</v>
      </c>
    </row>
    <row r="2330" spans="1:26" x14ac:dyDescent="0.25">
      <c r="A2330" t="s">
        <v>4710</v>
      </c>
      <c r="B2330" t="s">
        <v>45</v>
      </c>
      <c r="C2330" t="s">
        <v>22</v>
      </c>
      <c r="D2330" t="s">
        <v>56</v>
      </c>
      <c r="E2330" s="1">
        <v>45932</v>
      </c>
      <c r="F2330" t="s">
        <v>4711</v>
      </c>
      <c r="G2330" s="1">
        <v>45388</v>
      </c>
      <c r="H2330" t="s">
        <v>47</v>
      </c>
      <c r="I2330" t="s">
        <v>48</v>
      </c>
      <c r="J2330" t="s">
        <v>64</v>
      </c>
      <c r="K2330">
        <v>3</v>
      </c>
      <c r="L2330" s="3">
        <f>Working_Data[[#This Row],[price2]]/Working_Data[[#This Row],[quantity]]</f>
        <v>153.34</v>
      </c>
      <c r="M2330" s="3">
        <v>460.02</v>
      </c>
      <c r="N2330" t="s">
        <v>28</v>
      </c>
      <c r="O2330">
        <v>16</v>
      </c>
      <c r="P2330" s="1">
        <v>45729</v>
      </c>
      <c r="Q2330">
        <v>360</v>
      </c>
      <c r="R2330" t="s">
        <v>29</v>
      </c>
      <c r="S2330">
        <v>3</v>
      </c>
      <c r="T2330" s="1">
        <v>45866</v>
      </c>
      <c r="U2330" t="s">
        <v>60</v>
      </c>
      <c r="V2330" t="str">
        <f>TEXT(WEEKDAY(Working_Data[[#This Row],[order_date]],1),"DDDD")</f>
        <v>Saturday</v>
      </c>
      <c r="W2330" t="str">
        <f>TEXT(Working_Data[[#This Row],[order_date]],"mmmm")</f>
        <v>April</v>
      </c>
      <c r="X2330" s="7">
        <f>Working_Data[[#This Row],[last_order_date]]-Working_Data[[#This Row],[signup_date]]</f>
        <v>-203</v>
      </c>
      <c r="Y2330" s="7">
        <f>IF(Working_Data[[#This Row],[churned]]="Active",1,0)</f>
        <v>1</v>
      </c>
      <c r="Z2330" s="7">
        <f>YEAR(Working_Data[[#This Row],[order_date]])</f>
        <v>2024</v>
      </c>
    </row>
    <row r="2331" spans="1:26" x14ac:dyDescent="0.25">
      <c r="A2331" t="s">
        <v>4712</v>
      </c>
      <c r="B2331" t="s">
        <v>38</v>
      </c>
      <c r="C2331" t="s">
        <v>82</v>
      </c>
      <c r="D2331" t="s">
        <v>32</v>
      </c>
      <c r="E2331" s="1">
        <v>45636</v>
      </c>
      <c r="F2331" t="s">
        <v>4713</v>
      </c>
      <c r="G2331" s="1">
        <v>45388</v>
      </c>
      <c r="H2331" t="s">
        <v>58</v>
      </c>
      <c r="I2331" t="s">
        <v>42</v>
      </c>
      <c r="J2331" t="s">
        <v>59</v>
      </c>
      <c r="K2331">
        <v>3</v>
      </c>
      <c r="L2331" s="3">
        <f>Working_Data[[#This Row],[price2]]/Working_Data[[#This Row],[quantity]]</f>
        <v>388.03999999999996</v>
      </c>
      <c r="M2331" s="3">
        <v>1164.1199999999999</v>
      </c>
      <c r="N2331" t="s">
        <v>50</v>
      </c>
      <c r="O2331">
        <v>14</v>
      </c>
      <c r="P2331" s="1">
        <v>45801</v>
      </c>
      <c r="Q2331">
        <v>247</v>
      </c>
      <c r="R2331" t="s">
        <v>43</v>
      </c>
      <c r="S2331">
        <v>4</v>
      </c>
      <c r="T2331" s="1">
        <v>45907</v>
      </c>
      <c r="U2331" t="s">
        <v>36</v>
      </c>
      <c r="V2331" t="str">
        <f>TEXT(WEEKDAY(Working_Data[[#This Row],[order_date]],1),"DDDD")</f>
        <v>Saturday</v>
      </c>
      <c r="W2331" t="str">
        <f>TEXT(Working_Data[[#This Row],[order_date]],"mmmm")</f>
        <v>April</v>
      </c>
      <c r="X2331" s="7">
        <f>Working_Data[[#This Row],[last_order_date]]-Working_Data[[#This Row],[signup_date]]</f>
        <v>165</v>
      </c>
      <c r="Y2331" s="7">
        <f>IF(Working_Data[[#This Row],[churned]]="Active",1,0)</f>
        <v>0</v>
      </c>
      <c r="Z2331" s="7">
        <f>YEAR(Working_Data[[#This Row],[order_date]])</f>
        <v>2024</v>
      </c>
    </row>
    <row r="2332" spans="1:26" x14ac:dyDescent="0.25">
      <c r="A2332" t="s">
        <v>4714</v>
      </c>
      <c r="B2332" t="s">
        <v>21</v>
      </c>
      <c r="C2332" t="s">
        <v>82</v>
      </c>
      <c r="D2332" t="s">
        <v>32</v>
      </c>
      <c r="E2332" s="1">
        <v>45513</v>
      </c>
      <c r="F2332" t="s">
        <v>4715</v>
      </c>
      <c r="G2332" s="1">
        <v>45388</v>
      </c>
      <c r="H2332" t="s">
        <v>34</v>
      </c>
      <c r="I2332" t="s">
        <v>63</v>
      </c>
      <c r="J2332" t="s">
        <v>64</v>
      </c>
      <c r="K2332">
        <v>3</v>
      </c>
      <c r="L2332" s="3">
        <f>Working_Data[[#This Row],[price2]]/Working_Data[[#This Row],[quantity]]</f>
        <v>497.02</v>
      </c>
      <c r="M2332" s="3">
        <v>1491.06</v>
      </c>
      <c r="N2332" t="s">
        <v>50</v>
      </c>
      <c r="O2332">
        <v>49</v>
      </c>
      <c r="P2332" s="1">
        <v>45802</v>
      </c>
      <c r="Q2332">
        <v>274</v>
      </c>
      <c r="R2332" t="s">
        <v>29</v>
      </c>
      <c r="S2332">
        <v>4</v>
      </c>
      <c r="T2332" s="1">
        <v>45862</v>
      </c>
      <c r="U2332" t="s">
        <v>30</v>
      </c>
      <c r="V2332" t="str">
        <f>TEXT(WEEKDAY(Working_Data[[#This Row],[order_date]],1),"DDDD")</f>
        <v>Saturday</v>
      </c>
      <c r="W2332" t="str">
        <f>TEXT(Working_Data[[#This Row],[order_date]],"mmmm")</f>
        <v>April</v>
      </c>
      <c r="X2332" s="7">
        <f>Working_Data[[#This Row],[last_order_date]]-Working_Data[[#This Row],[signup_date]]</f>
        <v>289</v>
      </c>
      <c r="Y2332" s="7">
        <f>IF(Working_Data[[#This Row],[churned]]="Active",1,0)</f>
        <v>1</v>
      </c>
      <c r="Z2332" s="7">
        <f>YEAR(Working_Data[[#This Row],[order_date]])</f>
        <v>2024</v>
      </c>
    </row>
    <row r="2333" spans="1:26" x14ac:dyDescent="0.25">
      <c r="A2333" t="s">
        <v>4716</v>
      </c>
      <c r="B2333" t="s">
        <v>38</v>
      </c>
      <c r="C2333" t="s">
        <v>39</v>
      </c>
      <c r="D2333" t="s">
        <v>56</v>
      </c>
      <c r="E2333" s="1">
        <v>45834</v>
      </c>
      <c r="F2333" t="s">
        <v>4717</v>
      </c>
      <c r="G2333" s="1">
        <v>45388</v>
      </c>
      <c r="H2333" t="s">
        <v>41</v>
      </c>
      <c r="I2333" t="s">
        <v>42</v>
      </c>
      <c r="J2333" t="s">
        <v>59</v>
      </c>
      <c r="K2333">
        <v>2</v>
      </c>
      <c r="L2333" s="3">
        <f>Working_Data[[#This Row],[price2]]/Working_Data[[#This Row],[quantity]]</f>
        <v>132.245</v>
      </c>
      <c r="M2333" s="3">
        <v>264.49</v>
      </c>
      <c r="N2333" t="s">
        <v>50</v>
      </c>
      <c r="O2333">
        <v>5</v>
      </c>
      <c r="P2333" s="1">
        <v>45611</v>
      </c>
      <c r="Q2333">
        <v>7</v>
      </c>
      <c r="R2333" t="s">
        <v>43</v>
      </c>
      <c r="S2333">
        <v>5</v>
      </c>
      <c r="T2333" s="1">
        <v>45619</v>
      </c>
      <c r="U2333" t="s">
        <v>36</v>
      </c>
      <c r="V2333" t="str">
        <f>TEXT(WEEKDAY(Working_Data[[#This Row],[order_date]],1),"DDDD")</f>
        <v>Saturday</v>
      </c>
      <c r="W2333" t="str">
        <f>TEXT(Working_Data[[#This Row],[order_date]],"mmmm")</f>
        <v>April</v>
      </c>
      <c r="X2333" s="7">
        <f>Working_Data[[#This Row],[last_order_date]]-Working_Data[[#This Row],[signup_date]]</f>
        <v>-223</v>
      </c>
      <c r="Y2333" s="7">
        <f>IF(Working_Data[[#This Row],[churned]]="Active",1,0)</f>
        <v>0</v>
      </c>
      <c r="Z2333" s="7">
        <f>YEAR(Working_Data[[#This Row],[order_date]])</f>
        <v>2024</v>
      </c>
    </row>
    <row r="2334" spans="1:26" x14ac:dyDescent="0.25">
      <c r="A2334" t="s">
        <v>4718</v>
      </c>
      <c r="B2334" t="s">
        <v>38</v>
      </c>
      <c r="C2334" t="s">
        <v>82</v>
      </c>
      <c r="D2334" t="s">
        <v>77</v>
      </c>
      <c r="E2334" s="1">
        <v>45604</v>
      </c>
      <c r="F2334" t="s">
        <v>4719</v>
      </c>
      <c r="G2334" s="1">
        <v>45388</v>
      </c>
      <c r="H2334" t="s">
        <v>25</v>
      </c>
      <c r="I2334" t="s">
        <v>48</v>
      </c>
      <c r="J2334" t="s">
        <v>49</v>
      </c>
      <c r="K2334">
        <v>5</v>
      </c>
      <c r="L2334" s="3">
        <f>Working_Data[[#This Row],[price2]]/Working_Data[[#This Row],[quantity]]</f>
        <v>60.005999999999993</v>
      </c>
      <c r="M2334" s="3">
        <v>300.02999999999997</v>
      </c>
      <c r="N2334" t="s">
        <v>28</v>
      </c>
      <c r="O2334">
        <v>3</v>
      </c>
      <c r="P2334" s="1">
        <v>45865</v>
      </c>
      <c r="Q2334">
        <v>341</v>
      </c>
      <c r="R2334" t="s">
        <v>29</v>
      </c>
      <c r="S2334">
        <v>1</v>
      </c>
      <c r="T2334" s="1">
        <v>45808</v>
      </c>
      <c r="U2334" t="s">
        <v>36</v>
      </c>
      <c r="V2334" t="str">
        <f>TEXT(WEEKDAY(Working_Data[[#This Row],[order_date]],1),"DDDD")</f>
        <v>Saturday</v>
      </c>
      <c r="W2334" t="str">
        <f>TEXT(Working_Data[[#This Row],[order_date]],"mmmm")</f>
        <v>April</v>
      </c>
      <c r="X2334" s="7">
        <f>Working_Data[[#This Row],[last_order_date]]-Working_Data[[#This Row],[signup_date]]</f>
        <v>261</v>
      </c>
      <c r="Y2334" s="7">
        <f>IF(Working_Data[[#This Row],[churned]]="Active",1,0)</f>
        <v>1</v>
      </c>
      <c r="Z2334" s="7">
        <f>YEAR(Working_Data[[#This Row],[order_date]])</f>
        <v>2024</v>
      </c>
    </row>
    <row r="2335" spans="1:26" x14ac:dyDescent="0.25">
      <c r="A2335" t="s">
        <v>4720</v>
      </c>
      <c r="B2335" t="s">
        <v>21</v>
      </c>
      <c r="C2335" t="s">
        <v>82</v>
      </c>
      <c r="D2335" t="s">
        <v>77</v>
      </c>
      <c r="E2335" s="1">
        <v>45518</v>
      </c>
      <c r="F2335" t="s">
        <v>4721</v>
      </c>
      <c r="G2335" s="1">
        <v>45388</v>
      </c>
      <c r="H2335" t="s">
        <v>34</v>
      </c>
      <c r="I2335" t="s">
        <v>26</v>
      </c>
      <c r="J2335" t="s">
        <v>67</v>
      </c>
      <c r="K2335">
        <v>3</v>
      </c>
      <c r="L2335" s="3">
        <f>Working_Data[[#This Row],[price2]]/Working_Data[[#This Row],[quantity]]</f>
        <v>473.6033333333333</v>
      </c>
      <c r="M2335" s="3">
        <v>1420.81</v>
      </c>
      <c r="N2335" t="s">
        <v>35</v>
      </c>
      <c r="O2335">
        <v>24</v>
      </c>
      <c r="P2335" s="1">
        <v>45996</v>
      </c>
      <c r="Q2335">
        <v>238</v>
      </c>
      <c r="R2335" t="s">
        <v>43</v>
      </c>
      <c r="S2335">
        <v>4</v>
      </c>
      <c r="T2335" s="1">
        <v>45811</v>
      </c>
      <c r="U2335" t="s">
        <v>60</v>
      </c>
      <c r="V2335" t="str">
        <f>TEXT(WEEKDAY(Working_Data[[#This Row],[order_date]],1),"DDDD")</f>
        <v>Saturday</v>
      </c>
      <c r="W2335" t="str">
        <f>TEXT(Working_Data[[#This Row],[order_date]],"mmmm")</f>
        <v>April</v>
      </c>
      <c r="X2335" s="7">
        <f>Working_Data[[#This Row],[last_order_date]]-Working_Data[[#This Row],[signup_date]]</f>
        <v>478</v>
      </c>
      <c r="Y2335" s="7">
        <f>IF(Working_Data[[#This Row],[churned]]="Active",1,0)</f>
        <v>0</v>
      </c>
      <c r="Z2335" s="7">
        <f>YEAR(Working_Data[[#This Row],[order_date]])</f>
        <v>2024</v>
      </c>
    </row>
    <row r="2336" spans="1:26" x14ac:dyDescent="0.25">
      <c r="A2336" t="s">
        <v>4722</v>
      </c>
      <c r="B2336" t="s">
        <v>21</v>
      </c>
      <c r="C2336" t="s">
        <v>22</v>
      </c>
      <c r="D2336" t="s">
        <v>56</v>
      </c>
      <c r="E2336" s="1">
        <v>45224</v>
      </c>
      <c r="F2336" t="s">
        <v>4723</v>
      </c>
      <c r="G2336" s="1">
        <v>45388</v>
      </c>
      <c r="H2336" t="s">
        <v>34</v>
      </c>
      <c r="I2336" t="s">
        <v>48</v>
      </c>
      <c r="J2336" t="s">
        <v>59</v>
      </c>
      <c r="K2336">
        <v>1</v>
      </c>
      <c r="L2336" s="3">
        <f>Working_Data[[#This Row],[price2]]/Working_Data[[#This Row],[quantity]]</f>
        <v>136.56</v>
      </c>
      <c r="M2336" s="3">
        <v>136.56</v>
      </c>
      <c r="N2336" t="s">
        <v>28</v>
      </c>
      <c r="O2336">
        <v>28</v>
      </c>
      <c r="P2336" s="1">
        <v>45754</v>
      </c>
      <c r="Q2336">
        <v>25</v>
      </c>
      <c r="R2336" t="s">
        <v>29</v>
      </c>
      <c r="S2336">
        <v>1</v>
      </c>
      <c r="T2336" s="1">
        <v>45639</v>
      </c>
      <c r="U2336" t="s">
        <v>60</v>
      </c>
      <c r="V2336" t="str">
        <f>TEXT(WEEKDAY(Working_Data[[#This Row],[order_date]],1),"DDDD")</f>
        <v>Saturday</v>
      </c>
      <c r="W2336" t="str">
        <f>TEXT(Working_Data[[#This Row],[order_date]],"mmmm")</f>
        <v>April</v>
      </c>
      <c r="X2336" s="7">
        <f>Working_Data[[#This Row],[last_order_date]]-Working_Data[[#This Row],[signup_date]]</f>
        <v>530</v>
      </c>
      <c r="Y2336" s="7">
        <f>IF(Working_Data[[#This Row],[churned]]="Active",1,0)</f>
        <v>1</v>
      </c>
      <c r="Z2336" s="7">
        <f>YEAR(Working_Data[[#This Row],[order_date]])</f>
        <v>2024</v>
      </c>
    </row>
    <row r="2337" spans="1:26" x14ac:dyDescent="0.25">
      <c r="A2337" t="s">
        <v>4724</v>
      </c>
      <c r="B2337" t="s">
        <v>21</v>
      </c>
      <c r="C2337" t="s">
        <v>82</v>
      </c>
      <c r="D2337" t="s">
        <v>56</v>
      </c>
      <c r="E2337" s="1">
        <v>45484</v>
      </c>
      <c r="F2337" t="s">
        <v>4725</v>
      </c>
      <c r="G2337" s="1">
        <v>45388</v>
      </c>
      <c r="H2337" t="s">
        <v>47</v>
      </c>
      <c r="I2337" t="s">
        <v>54</v>
      </c>
      <c r="J2337" t="s">
        <v>49</v>
      </c>
      <c r="K2337">
        <v>4</v>
      </c>
      <c r="L2337" s="3">
        <f>Working_Data[[#This Row],[price2]]/Working_Data[[#This Row],[quantity]]</f>
        <v>81.942499999999995</v>
      </c>
      <c r="M2337" s="3">
        <v>327.77</v>
      </c>
      <c r="N2337" t="s">
        <v>28</v>
      </c>
      <c r="O2337">
        <v>46</v>
      </c>
      <c r="P2337" s="1">
        <v>45596</v>
      </c>
      <c r="Q2337">
        <v>123</v>
      </c>
      <c r="R2337" t="s">
        <v>29</v>
      </c>
      <c r="S2337">
        <v>3</v>
      </c>
      <c r="T2337" s="1">
        <v>45656</v>
      </c>
      <c r="U2337" t="s">
        <v>30</v>
      </c>
      <c r="V2337" t="str">
        <f>TEXT(WEEKDAY(Working_Data[[#This Row],[order_date]],1),"DDDD")</f>
        <v>Saturday</v>
      </c>
      <c r="W2337" t="str">
        <f>TEXT(Working_Data[[#This Row],[order_date]],"mmmm")</f>
        <v>April</v>
      </c>
      <c r="X2337" s="7">
        <f>Working_Data[[#This Row],[last_order_date]]-Working_Data[[#This Row],[signup_date]]</f>
        <v>112</v>
      </c>
      <c r="Y2337" s="7">
        <f>IF(Working_Data[[#This Row],[churned]]="Active",1,0)</f>
        <v>1</v>
      </c>
      <c r="Z2337" s="7">
        <f>YEAR(Working_Data[[#This Row],[order_date]])</f>
        <v>2024</v>
      </c>
    </row>
    <row r="2338" spans="1:26" x14ac:dyDescent="0.25">
      <c r="A2338" t="s">
        <v>4726</v>
      </c>
      <c r="B2338" t="s">
        <v>38</v>
      </c>
      <c r="C2338" t="s">
        <v>22</v>
      </c>
      <c r="D2338" t="s">
        <v>52</v>
      </c>
      <c r="E2338" s="1">
        <v>45338</v>
      </c>
      <c r="F2338" t="s">
        <v>4727</v>
      </c>
      <c r="G2338" s="1">
        <v>45418</v>
      </c>
      <c r="H2338" t="s">
        <v>34</v>
      </c>
      <c r="I2338" t="s">
        <v>42</v>
      </c>
      <c r="J2338" t="s">
        <v>67</v>
      </c>
      <c r="K2338">
        <v>1</v>
      </c>
      <c r="L2338" s="3">
        <f>Working_Data[[#This Row],[price2]]/Working_Data[[#This Row],[quantity]]</f>
        <v>1360.42</v>
      </c>
      <c r="M2338" s="3">
        <v>1360.42</v>
      </c>
      <c r="N2338" t="s">
        <v>50</v>
      </c>
      <c r="O2338">
        <v>47</v>
      </c>
      <c r="P2338" s="1">
        <v>45577</v>
      </c>
      <c r="Q2338">
        <v>418</v>
      </c>
      <c r="R2338" t="s">
        <v>29</v>
      </c>
      <c r="S2338">
        <v>4</v>
      </c>
      <c r="T2338" s="1">
        <v>45969</v>
      </c>
      <c r="U2338" t="s">
        <v>60</v>
      </c>
      <c r="V2338" t="str">
        <f>TEXT(WEEKDAY(Working_Data[[#This Row],[order_date]],1),"DDDD")</f>
        <v>Monday</v>
      </c>
      <c r="W2338" t="str">
        <f>TEXT(Working_Data[[#This Row],[order_date]],"mmmm")</f>
        <v>May</v>
      </c>
      <c r="X2338" s="7">
        <f>Working_Data[[#This Row],[last_order_date]]-Working_Data[[#This Row],[signup_date]]</f>
        <v>239</v>
      </c>
      <c r="Y2338" s="7">
        <f>IF(Working_Data[[#This Row],[churned]]="Active",1,0)</f>
        <v>1</v>
      </c>
      <c r="Z2338" s="7">
        <f>YEAR(Working_Data[[#This Row],[order_date]])</f>
        <v>2024</v>
      </c>
    </row>
    <row r="2339" spans="1:26" x14ac:dyDescent="0.25">
      <c r="A2339" t="s">
        <v>4728</v>
      </c>
      <c r="B2339" t="s">
        <v>45</v>
      </c>
      <c r="C2339" t="s">
        <v>22</v>
      </c>
      <c r="D2339" t="s">
        <v>77</v>
      </c>
      <c r="E2339" s="1">
        <v>45313</v>
      </c>
      <c r="F2339" t="s">
        <v>4729</v>
      </c>
      <c r="G2339" s="1">
        <v>45418</v>
      </c>
      <c r="H2339" t="s">
        <v>47</v>
      </c>
      <c r="I2339" t="s">
        <v>54</v>
      </c>
      <c r="J2339" t="s">
        <v>27</v>
      </c>
      <c r="K2339">
        <v>3</v>
      </c>
      <c r="L2339" s="3">
        <f>Working_Data[[#This Row],[price2]]/Working_Data[[#This Row],[quantity]]</f>
        <v>213.49666666666667</v>
      </c>
      <c r="M2339" s="3">
        <v>640.49</v>
      </c>
      <c r="N2339" t="s">
        <v>50</v>
      </c>
      <c r="O2339">
        <v>26</v>
      </c>
      <c r="P2339" s="1">
        <v>45333</v>
      </c>
      <c r="Q2339">
        <v>436</v>
      </c>
      <c r="R2339" t="s">
        <v>43</v>
      </c>
      <c r="S2339">
        <v>3</v>
      </c>
      <c r="T2339" s="1">
        <v>45934</v>
      </c>
      <c r="U2339" t="s">
        <v>60</v>
      </c>
      <c r="V2339" t="str">
        <f>TEXT(WEEKDAY(Working_Data[[#This Row],[order_date]],1),"DDDD")</f>
        <v>Monday</v>
      </c>
      <c r="W2339" t="str">
        <f>TEXT(Working_Data[[#This Row],[order_date]],"mmmm")</f>
        <v>May</v>
      </c>
      <c r="X2339" s="7">
        <f>Working_Data[[#This Row],[last_order_date]]-Working_Data[[#This Row],[signup_date]]</f>
        <v>20</v>
      </c>
      <c r="Y2339" s="7">
        <f>IF(Working_Data[[#This Row],[churned]]="Active",1,0)</f>
        <v>0</v>
      </c>
      <c r="Z2339" s="7">
        <f>YEAR(Working_Data[[#This Row],[order_date]])</f>
        <v>2024</v>
      </c>
    </row>
    <row r="2340" spans="1:26" x14ac:dyDescent="0.25">
      <c r="A2340" t="s">
        <v>4730</v>
      </c>
      <c r="B2340" t="s">
        <v>38</v>
      </c>
      <c r="C2340" t="s">
        <v>82</v>
      </c>
      <c r="D2340" t="s">
        <v>23</v>
      </c>
      <c r="E2340" s="1">
        <v>45308</v>
      </c>
      <c r="F2340" t="s">
        <v>4731</v>
      </c>
      <c r="G2340" s="1">
        <v>45418</v>
      </c>
      <c r="H2340" t="s">
        <v>41</v>
      </c>
      <c r="I2340" t="s">
        <v>54</v>
      </c>
      <c r="J2340" t="s">
        <v>64</v>
      </c>
      <c r="K2340">
        <v>3</v>
      </c>
      <c r="L2340" s="3">
        <f>Working_Data[[#This Row],[price2]]/Working_Data[[#This Row],[quantity]]</f>
        <v>422.49</v>
      </c>
      <c r="M2340" s="3">
        <v>1267.47</v>
      </c>
      <c r="N2340" t="s">
        <v>28</v>
      </c>
      <c r="O2340">
        <v>5</v>
      </c>
      <c r="P2340" s="1">
        <v>45999</v>
      </c>
      <c r="Q2340">
        <v>297</v>
      </c>
      <c r="R2340" t="s">
        <v>29</v>
      </c>
      <c r="S2340">
        <v>2</v>
      </c>
      <c r="T2340" s="1">
        <v>45882</v>
      </c>
      <c r="U2340" t="s">
        <v>36</v>
      </c>
      <c r="V2340" t="str">
        <f>TEXT(WEEKDAY(Working_Data[[#This Row],[order_date]],1),"DDDD")</f>
        <v>Monday</v>
      </c>
      <c r="W2340" t="str">
        <f>TEXT(Working_Data[[#This Row],[order_date]],"mmmm")</f>
        <v>May</v>
      </c>
      <c r="X2340" s="7">
        <f>Working_Data[[#This Row],[last_order_date]]-Working_Data[[#This Row],[signup_date]]</f>
        <v>691</v>
      </c>
      <c r="Y2340" s="7">
        <f>IF(Working_Data[[#This Row],[churned]]="Active",1,0)</f>
        <v>1</v>
      </c>
      <c r="Z2340" s="7">
        <f>YEAR(Working_Data[[#This Row],[order_date]])</f>
        <v>2024</v>
      </c>
    </row>
    <row r="2341" spans="1:26" x14ac:dyDescent="0.25">
      <c r="A2341" t="s">
        <v>4732</v>
      </c>
      <c r="B2341" t="s">
        <v>21</v>
      </c>
      <c r="C2341" t="s">
        <v>39</v>
      </c>
      <c r="D2341" t="s">
        <v>56</v>
      </c>
      <c r="E2341" s="1">
        <v>45887</v>
      </c>
      <c r="F2341" t="s">
        <v>4733</v>
      </c>
      <c r="G2341" s="1">
        <v>45418</v>
      </c>
      <c r="H2341" t="s">
        <v>34</v>
      </c>
      <c r="I2341" t="s">
        <v>54</v>
      </c>
      <c r="J2341" t="s">
        <v>27</v>
      </c>
      <c r="K2341">
        <v>4</v>
      </c>
      <c r="L2341" s="3">
        <f>Working_Data[[#This Row],[price2]]/Working_Data[[#This Row],[quantity]]</f>
        <v>63.03</v>
      </c>
      <c r="M2341" s="3">
        <v>252.12</v>
      </c>
      <c r="N2341" t="s">
        <v>50</v>
      </c>
      <c r="O2341">
        <v>20</v>
      </c>
      <c r="P2341" s="1">
        <v>45302</v>
      </c>
      <c r="Q2341">
        <v>350</v>
      </c>
      <c r="R2341" t="s">
        <v>29</v>
      </c>
      <c r="S2341">
        <v>2</v>
      </c>
      <c r="T2341" s="1">
        <v>45550</v>
      </c>
      <c r="U2341" t="s">
        <v>60</v>
      </c>
      <c r="V2341" t="str">
        <f>TEXT(WEEKDAY(Working_Data[[#This Row],[order_date]],1),"DDDD")</f>
        <v>Monday</v>
      </c>
      <c r="W2341" t="str">
        <f>TEXT(Working_Data[[#This Row],[order_date]],"mmmm")</f>
        <v>May</v>
      </c>
      <c r="X2341" s="7">
        <f>Working_Data[[#This Row],[last_order_date]]-Working_Data[[#This Row],[signup_date]]</f>
        <v>-585</v>
      </c>
      <c r="Y2341" s="7">
        <f>IF(Working_Data[[#This Row],[churned]]="Active",1,0)</f>
        <v>1</v>
      </c>
      <c r="Z2341" s="7">
        <f>YEAR(Working_Data[[#This Row],[order_date]])</f>
        <v>2024</v>
      </c>
    </row>
    <row r="2342" spans="1:26" x14ac:dyDescent="0.25">
      <c r="A2342" t="s">
        <v>4734</v>
      </c>
      <c r="B2342" t="s">
        <v>45</v>
      </c>
      <c r="C2342" t="s">
        <v>82</v>
      </c>
      <c r="D2342" t="s">
        <v>23</v>
      </c>
      <c r="E2342" s="1">
        <v>45587</v>
      </c>
      <c r="F2342" t="s">
        <v>4735</v>
      </c>
      <c r="G2342" s="1">
        <v>45449</v>
      </c>
      <c r="H2342" t="s">
        <v>34</v>
      </c>
      <c r="I2342" t="s">
        <v>26</v>
      </c>
      <c r="J2342" t="s">
        <v>64</v>
      </c>
      <c r="K2342">
        <v>4</v>
      </c>
      <c r="L2342" s="3">
        <f>Working_Data[[#This Row],[price2]]/Working_Data[[#This Row],[quantity]]</f>
        <v>363.02249999999998</v>
      </c>
      <c r="M2342" s="3">
        <v>1452.09</v>
      </c>
      <c r="N2342" t="s">
        <v>50</v>
      </c>
      <c r="O2342">
        <v>36</v>
      </c>
      <c r="P2342" s="1">
        <v>45763</v>
      </c>
      <c r="Q2342">
        <v>50</v>
      </c>
      <c r="R2342" t="s">
        <v>29</v>
      </c>
      <c r="S2342">
        <v>2</v>
      </c>
      <c r="T2342" s="1">
        <v>45804</v>
      </c>
      <c r="U2342" t="s">
        <v>36</v>
      </c>
      <c r="V2342" t="str">
        <f>TEXT(WEEKDAY(Working_Data[[#This Row],[order_date]],1),"DDDD")</f>
        <v>Thursday</v>
      </c>
      <c r="W2342" t="str">
        <f>TEXT(Working_Data[[#This Row],[order_date]],"mmmm")</f>
        <v>June</v>
      </c>
      <c r="X2342" s="7">
        <f>Working_Data[[#This Row],[last_order_date]]-Working_Data[[#This Row],[signup_date]]</f>
        <v>176</v>
      </c>
      <c r="Y2342" s="7">
        <f>IF(Working_Data[[#This Row],[churned]]="Active",1,0)</f>
        <v>1</v>
      </c>
      <c r="Z2342" s="7">
        <f>YEAR(Working_Data[[#This Row],[order_date]])</f>
        <v>2024</v>
      </c>
    </row>
    <row r="2343" spans="1:26" x14ac:dyDescent="0.25">
      <c r="A2343" t="s">
        <v>4736</v>
      </c>
      <c r="B2343" t="s">
        <v>21</v>
      </c>
      <c r="C2343" t="s">
        <v>39</v>
      </c>
      <c r="D2343" t="s">
        <v>23</v>
      </c>
      <c r="E2343" s="1">
        <v>45718</v>
      </c>
      <c r="F2343" t="s">
        <v>4737</v>
      </c>
      <c r="G2343" s="1">
        <v>45449</v>
      </c>
      <c r="H2343" t="s">
        <v>25</v>
      </c>
      <c r="I2343" t="s">
        <v>42</v>
      </c>
      <c r="J2343" t="s">
        <v>67</v>
      </c>
      <c r="K2343">
        <v>1</v>
      </c>
      <c r="L2343" s="3">
        <f>Working_Data[[#This Row],[price2]]/Working_Data[[#This Row],[quantity]]</f>
        <v>186.75</v>
      </c>
      <c r="M2343" s="3">
        <v>186.75</v>
      </c>
      <c r="N2343" t="s">
        <v>35</v>
      </c>
      <c r="O2343">
        <v>29</v>
      </c>
      <c r="P2343" s="1">
        <v>45686</v>
      </c>
      <c r="Q2343">
        <v>88</v>
      </c>
      <c r="R2343" t="s">
        <v>43</v>
      </c>
      <c r="S2343">
        <v>3</v>
      </c>
      <c r="T2343" s="1">
        <v>45455</v>
      </c>
      <c r="U2343" t="s">
        <v>60</v>
      </c>
      <c r="V2343" t="str">
        <f>TEXT(WEEKDAY(Working_Data[[#This Row],[order_date]],1),"DDDD")</f>
        <v>Thursday</v>
      </c>
      <c r="W2343" t="str">
        <f>TEXT(Working_Data[[#This Row],[order_date]],"mmmm")</f>
        <v>June</v>
      </c>
      <c r="X2343" s="7">
        <f>Working_Data[[#This Row],[last_order_date]]-Working_Data[[#This Row],[signup_date]]</f>
        <v>-32</v>
      </c>
      <c r="Y2343" s="7">
        <f>IF(Working_Data[[#This Row],[churned]]="Active",1,0)</f>
        <v>0</v>
      </c>
      <c r="Z2343" s="7">
        <f>YEAR(Working_Data[[#This Row],[order_date]])</f>
        <v>2024</v>
      </c>
    </row>
    <row r="2344" spans="1:26" x14ac:dyDescent="0.25">
      <c r="A2344" t="s">
        <v>4738</v>
      </c>
      <c r="B2344" t="s">
        <v>45</v>
      </c>
      <c r="C2344" t="s">
        <v>82</v>
      </c>
      <c r="D2344" t="s">
        <v>77</v>
      </c>
      <c r="E2344" s="1">
        <v>45767</v>
      </c>
      <c r="F2344" t="s">
        <v>4739</v>
      </c>
      <c r="G2344" s="1">
        <v>45449</v>
      </c>
      <c r="H2344" t="s">
        <v>58</v>
      </c>
      <c r="I2344" t="s">
        <v>54</v>
      </c>
      <c r="J2344" t="s">
        <v>67</v>
      </c>
      <c r="K2344">
        <v>1</v>
      </c>
      <c r="L2344" s="3">
        <f>Working_Data[[#This Row],[price2]]/Working_Data[[#This Row],[quantity]]</f>
        <v>329.03</v>
      </c>
      <c r="M2344" s="3">
        <v>329.03</v>
      </c>
      <c r="N2344" t="s">
        <v>28</v>
      </c>
      <c r="O2344">
        <v>43</v>
      </c>
      <c r="P2344" s="1">
        <v>45655</v>
      </c>
      <c r="Q2344">
        <v>76</v>
      </c>
      <c r="R2344" t="s">
        <v>29</v>
      </c>
      <c r="S2344">
        <v>4</v>
      </c>
      <c r="T2344" s="1">
        <v>45641</v>
      </c>
      <c r="U2344" t="s">
        <v>60</v>
      </c>
      <c r="V2344" t="str">
        <f>TEXT(WEEKDAY(Working_Data[[#This Row],[order_date]],1),"DDDD")</f>
        <v>Thursday</v>
      </c>
      <c r="W2344" t="str">
        <f>TEXT(Working_Data[[#This Row],[order_date]],"mmmm")</f>
        <v>June</v>
      </c>
      <c r="X2344" s="7">
        <f>Working_Data[[#This Row],[last_order_date]]-Working_Data[[#This Row],[signup_date]]</f>
        <v>-112</v>
      </c>
      <c r="Y2344" s="7">
        <f>IF(Working_Data[[#This Row],[churned]]="Active",1,0)</f>
        <v>1</v>
      </c>
      <c r="Z2344" s="7">
        <f>YEAR(Working_Data[[#This Row],[order_date]])</f>
        <v>2024</v>
      </c>
    </row>
    <row r="2345" spans="1:26" x14ac:dyDescent="0.25">
      <c r="A2345" t="s">
        <v>4740</v>
      </c>
      <c r="B2345" t="s">
        <v>21</v>
      </c>
      <c r="C2345" t="s">
        <v>39</v>
      </c>
      <c r="D2345" t="s">
        <v>56</v>
      </c>
      <c r="E2345" s="1">
        <v>44966</v>
      </c>
      <c r="F2345" t="s">
        <v>4741</v>
      </c>
      <c r="G2345" s="1">
        <v>45449</v>
      </c>
      <c r="H2345" t="s">
        <v>25</v>
      </c>
      <c r="I2345" t="s">
        <v>63</v>
      </c>
      <c r="J2345" t="s">
        <v>64</v>
      </c>
      <c r="K2345">
        <v>1</v>
      </c>
      <c r="L2345" s="3">
        <f>Working_Data[[#This Row],[price2]]/Working_Data[[#This Row],[quantity]]</f>
        <v>252.64</v>
      </c>
      <c r="M2345" s="3">
        <v>252.64</v>
      </c>
      <c r="N2345" t="s">
        <v>50</v>
      </c>
      <c r="O2345">
        <v>29</v>
      </c>
      <c r="P2345" s="1">
        <v>45691</v>
      </c>
      <c r="Q2345">
        <v>286</v>
      </c>
      <c r="R2345" t="s">
        <v>29</v>
      </c>
      <c r="S2345">
        <v>5</v>
      </c>
      <c r="T2345" s="1">
        <v>45776</v>
      </c>
      <c r="U2345" t="s">
        <v>60</v>
      </c>
      <c r="V2345" t="str">
        <f>TEXT(WEEKDAY(Working_Data[[#This Row],[order_date]],1),"DDDD")</f>
        <v>Thursday</v>
      </c>
      <c r="W2345" t="str">
        <f>TEXT(Working_Data[[#This Row],[order_date]],"mmmm")</f>
        <v>June</v>
      </c>
      <c r="X2345" s="7">
        <f>Working_Data[[#This Row],[last_order_date]]-Working_Data[[#This Row],[signup_date]]</f>
        <v>725</v>
      </c>
      <c r="Y2345" s="7">
        <f>IF(Working_Data[[#This Row],[churned]]="Active",1,0)</f>
        <v>1</v>
      </c>
      <c r="Z2345" s="7">
        <f>YEAR(Working_Data[[#This Row],[order_date]])</f>
        <v>2024</v>
      </c>
    </row>
    <row r="2346" spans="1:26" x14ac:dyDescent="0.25">
      <c r="A2346" t="s">
        <v>4742</v>
      </c>
      <c r="B2346" t="s">
        <v>21</v>
      </c>
      <c r="C2346" t="s">
        <v>39</v>
      </c>
      <c r="D2346" t="s">
        <v>77</v>
      </c>
      <c r="E2346" s="1">
        <v>45225</v>
      </c>
      <c r="F2346" t="s">
        <v>4743</v>
      </c>
      <c r="G2346" s="1">
        <v>45449</v>
      </c>
      <c r="H2346" t="s">
        <v>41</v>
      </c>
      <c r="I2346" t="s">
        <v>63</v>
      </c>
      <c r="J2346" t="s">
        <v>49</v>
      </c>
      <c r="K2346">
        <v>5</v>
      </c>
      <c r="L2346" s="3">
        <f>Working_Data[[#This Row],[price2]]/Working_Data[[#This Row],[quantity]]</f>
        <v>129.49600000000001</v>
      </c>
      <c r="M2346" s="3">
        <v>647.48</v>
      </c>
      <c r="N2346" t="s">
        <v>35</v>
      </c>
      <c r="O2346">
        <v>32</v>
      </c>
      <c r="P2346" s="1">
        <v>45704</v>
      </c>
      <c r="Q2346">
        <v>95</v>
      </c>
      <c r="R2346" t="s">
        <v>29</v>
      </c>
      <c r="S2346">
        <v>4</v>
      </c>
      <c r="T2346" s="1">
        <v>45743</v>
      </c>
      <c r="U2346" t="s">
        <v>36</v>
      </c>
      <c r="V2346" t="str">
        <f>TEXT(WEEKDAY(Working_Data[[#This Row],[order_date]],1),"DDDD")</f>
        <v>Thursday</v>
      </c>
      <c r="W2346" t="str">
        <f>TEXT(Working_Data[[#This Row],[order_date]],"mmmm")</f>
        <v>June</v>
      </c>
      <c r="X2346" s="7">
        <f>Working_Data[[#This Row],[last_order_date]]-Working_Data[[#This Row],[signup_date]]</f>
        <v>479</v>
      </c>
      <c r="Y2346" s="7">
        <f>IF(Working_Data[[#This Row],[churned]]="Active",1,0)</f>
        <v>1</v>
      </c>
      <c r="Z2346" s="7">
        <f>YEAR(Working_Data[[#This Row],[order_date]])</f>
        <v>2024</v>
      </c>
    </row>
    <row r="2347" spans="1:26" x14ac:dyDescent="0.25">
      <c r="A2347" t="s">
        <v>4744</v>
      </c>
      <c r="B2347" t="s">
        <v>38</v>
      </c>
      <c r="C2347" t="s">
        <v>39</v>
      </c>
      <c r="D2347" t="s">
        <v>32</v>
      </c>
      <c r="E2347" s="1">
        <v>44994</v>
      </c>
      <c r="F2347" t="s">
        <v>4745</v>
      </c>
      <c r="G2347" s="1">
        <v>45449</v>
      </c>
      <c r="H2347" t="s">
        <v>34</v>
      </c>
      <c r="I2347" t="s">
        <v>42</v>
      </c>
      <c r="J2347" t="s">
        <v>67</v>
      </c>
      <c r="K2347">
        <v>1</v>
      </c>
      <c r="L2347" s="3">
        <f>Working_Data[[#This Row],[price2]]/Working_Data[[#This Row],[quantity]]</f>
        <v>246.04</v>
      </c>
      <c r="M2347" s="3">
        <v>246.04</v>
      </c>
      <c r="N2347" t="s">
        <v>35</v>
      </c>
      <c r="O2347">
        <v>40</v>
      </c>
      <c r="P2347" s="1">
        <v>45871</v>
      </c>
      <c r="Q2347">
        <v>431</v>
      </c>
      <c r="R2347" t="s">
        <v>29</v>
      </c>
      <c r="S2347">
        <v>2</v>
      </c>
      <c r="T2347" s="1">
        <v>45868</v>
      </c>
      <c r="U2347" t="s">
        <v>60</v>
      </c>
      <c r="V2347" t="str">
        <f>TEXT(WEEKDAY(Working_Data[[#This Row],[order_date]],1),"DDDD")</f>
        <v>Thursday</v>
      </c>
      <c r="W2347" t="str">
        <f>TEXT(Working_Data[[#This Row],[order_date]],"mmmm")</f>
        <v>June</v>
      </c>
      <c r="X2347" s="7">
        <f>Working_Data[[#This Row],[last_order_date]]-Working_Data[[#This Row],[signup_date]]</f>
        <v>877</v>
      </c>
      <c r="Y2347" s="7">
        <f>IF(Working_Data[[#This Row],[churned]]="Active",1,0)</f>
        <v>1</v>
      </c>
      <c r="Z2347" s="7">
        <f>YEAR(Working_Data[[#This Row],[order_date]])</f>
        <v>2024</v>
      </c>
    </row>
    <row r="2348" spans="1:26" x14ac:dyDescent="0.25">
      <c r="A2348" t="s">
        <v>4746</v>
      </c>
      <c r="B2348" t="s">
        <v>38</v>
      </c>
      <c r="C2348" t="s">
        <v>22</v>
      </c>
      <c r="D2348" t="s">
        <v>56</v>
      </c>
      <c r="E2348" s="1">
        <v>45491</v>
      </c>
      <c r="F2348" t="s">
        <v>4747</v>
      </c>
      <c r="G2348" s="1">
        <v>45449</v>
      </c>
      <c r="H2348" t="s">
        <v>25</v>
      </c>
      <c r="I2348" t="s">
        <v>54</v>
      </c>
      <c r="J2348" t="s">
        <v>64</v>
      </c>
      <c r="K2348">
        <v>5</v>
      </c>
      <c r="L2348" s="3">
        <f>Working_Data[[#This Row],[price2]]/Working_Data[[#This Row],[quantity]]</f>
        <v>60.05</v>
      </c>
      <c r="M2348" s="3">
        <v>300.25</v>
      </c>
      <c r="N2348" t="s">
        <v>28</v>
      </c>
      <c r="O2348">
        <v>42</v>
      </c>
      <c r="P2348" s="1">
        <v>45828</v>
      </c>
      <c r="Q2348">
        <v>190</v>
      </c>
      <c r="R2348" t="s">
        <v>43</v>
      </c>
      <c r="S2348">
        <v>3</v>
      </c>
      <c r="T2348" s="1">
        <v>45845</v>
      </c>
      <c r="U2348" t="s">
        <v>60</v>
      </c>
      <c r="V2348" t="str">
        <f>TEXT(WEEKDAY(Working_Data[[#This Row],[order_date]],1),"DDDD")</f>
        <v>Thursday</v>
      </c>
      <c r="W2348" t="str">
        <f>TEXT(Working_Data[[#This Row],[order_date]],"mmmm")</f>
        <v>June</v>
      </c>
      <c r="X2348" s="7">
        <f>Working_Data[[#This Row],[last_order_date]]-Working_Data[[#This Row],[signup_date]]</f>
        <v>337</v>
      </c>
      <c r="Y2348" s="7">
        <f>IF(Working_Data[[#This Row],[churned]]="Active",1,0)</f>
        <v>0</v>
      </c>
      <c r="Z2348" s="7">
        <f>YEAR(Working_Data[[#This Row],[order_date]])</f>
        <v>2024</v>
      </c>
    </row>
    <row r="2349" spans="1:26" x14ac:dyDescent="0.25">
      <c r="A2349" t="s">
        <v>4748</v>
      </c>
      <c r="B2349" t="s">
        <v>45</v>
      </c>
      <c r="C2349" t="s">
        <v>82</v>
      </c>
      <c r="D2349" t="s">
        <v>23</v>
      </c>
      <c r="E2349" s="1">
        <v>45118</v>
      </c>
      <c r="F2349" t="s">
        <v>4749</v>
      </c>
      <c r="G2349" s="1">
        <v>45479</v>
      </c>
      <c r="H2349" t="s">
        <v>41</v>
      </c>
      <c r="I2349" t="s">
        <v>42</v>
      </c>
      <c r="J2349" t="s">
        <v>64</v>
      </c>
      <c r="K2349">
        <v>1</v>
      </c>
      <c r="L2349" s="3">
        <f>Working_Data[[#This Row],[price2]]/Working_Data[[#This Row],[quantity]]</f>
        <v>288.39</v>
      </c>
      <c r="M2349" s="3">
        <v>288.39</v>
      </c>
      <c r="N2349" t="s">
        <v>35</v>
      </c>
      <c r="O2349">
        <v>35</v>
      </c>
      <c r="P2349" s="1">
        <v>45705</v>
      </c>
      <c r="Q2349">
        <v>405</v>
      </c>
      <c r="R2349" t="s">
        <v>29</v>
      </c>
      <c r="S2349">
        <v>2</v>
      </c>
      <c r="T2349" s="1">
        <v>45993</v>
      </c>
      <c r="U2349" t="s">
        <v>60</v>
      </c>
      <c r="V2349" t="str">
        <f>TEXT(WEEKDAY(Working_Data[[#This Row],[order_date]],1),"DDDD")</f>
        <v>Saturday</v>
      </c>
      <c r="W2349" t="str">
        <f>TEXT(Working_Data[[#This Row],[order_date]],"mmmm")</f>
        <v>July</v>
      </c>
      <c r="X2349" s="7">
        <f>Working_Data[[#This Row],[last_order_date]]-Working_Data[[#This Row],[signup_date]]</f>
        <v>587</v>
      </c>
      <c r="Y2349" s="7">
        <f>IF(Working_Data[[#This Row],[churned]]="Active",1,0)</f>
        <v>1</v>
      </c>
      <c r="Z2349" s="7">
        <f>YEAR(Working_Data[[#This Row],[order_date]])</f>
        <v>2024</v>
      </c>
    </row>
    <row r="2350" spans="1:26" x14ac:dyDescent="0.25">
      <c r="A2350" t="s">
        <v>4750</v>
      </c>
      <c r="B2350" t="s">
        <v>38</v>
      </c>
      <c r="C2350" t="s">
        <v>39</v>
      </c>
      <c r="D2350" t="s">
        <v>23</v>
      </c>
      <c r="E2350" s="1">
        <v>45750</v>
      </c>
      <c r="F2350" t="s">
        <v>4751</v>
      </c>
      <c r="G2350" s="1">
        <v>45479</v>
      </c>
      <c r="H2350" t="s">
        <v>34</v>
      </c>
      <c r="I2350" t="s">
        <v>63</v>
      </c>
      <c r="J2350" t="s">
        <v>64</v>
      </c>
      <c r="K2350">
        <v>2</v>
      </c>
      <c r="L2350" s="3">
        <f>Working_Data[[#This Row],[price2]]/Working_Data[[#This Row],[quantity]]</f>
        <v>739.28499999999997</v>
      </c>
      <c r="M2350" s="3">
        <v>1478.57</v>
      </c>
      <c r="N2350" t="s">
        <v>35</v>
      </c>
      <c r="O2350">
        <v>7</v>
      </c>
      <c r="P2350" s="1">
        <v>45869</v>
      </c>
      <c r="Q2350">
        <v>154</v>
      </c>
      <c r="R2350" t="s">
        <v>43</v>
      </c>
      <c r="S2350">
        <v>5</v>
      </c>
      <c r="T2350" s="1">
        <v>45828</v>
      </c>
      <c r="U2350" t="s">
        <v>36</v>
      </c>
      <c r="V2350" t="str">
        <f>TEXT(WEEKDAY(Working_Data[[#This Row],[order_date]],1),"DDDD")</f>
        <v>Saturday</v>
      </c>
      <c r="W2350" t="str">
        <f>TEXT(Working_Data[[#This Row],[order_date]],"mmmm")</f>
        <v>July</v>
      </c>
      <c r="X2350" s="7">
        <f>Working_Data[[#This Row],[last_order_date]]-Working_Data[[#This Row],[signup_date]]</f>
        <v>119</v>
      </c>
      <c r="Y2350" s="7">
        <f>IF(Working_Data[[#This Row],[churned]]="Active",1,0)</f>
        <v>0</v>
      </c>
      <c r="Z2350" s="7">
        <f>YEAR(Working_Data[[#This Row],[order_date]])</f>
        <v>2024</v>
      </c>
    </row>
    <row r="2351" spans="1:26" x14ac:dyDescent="0.25">
      <c r="A2351" t="s">
        <v>4752</v>
      </c>
      <c r="B2351" t="s">
        <v>38</v>
      </c>
      <c r="C2351" t="s">
        <v>22</v>
      </c>
      <c r="D2351" t="s">
        <v>32</v>
      </c>
      <c r="E2351" s="1">
        <v>45852</v>
      </c>
      <c r="F2351" t="s">
        <v>4753</v>
      </c>
      <c r="G2351" s="1">
        <v>45479</v>
      </c>
      <c r="H2351" t="s">
        <v>58</v>
      </c>
      <c r="I2351" t="s">
        <v>63</v>
      </c>
      <c r="J2351" t="s">
        <v>27</v>
      </c>
      <c r="K2351">
        <v>2</v>
      </c>
      <c r="L2351" s="3">
        <f>Working_Data[[#This Row],[price2]]/Working_Data[[#This Row],[quantity]]</f>
        <v>489.34500000000003</v>
      </c>
      <c r="M2351" s="3">
        <v>978.69</v>
      </c>
      <c r="N2351" t="s">
        <v>35</v>
      </c>
      <c r="O2351">
        <v>17</v>
      </c>
      <c r="P2351" s="1">
        <v>45855</v>
      </c>
      <c r="Q2351">
        <v>253</v>
      </c>
      <c r="R2351" t="s">
        <v>43</v>
      </c>
      <c r="S2351">
        <v>2</v>
      </c>
      <c r="T2351" s="1">
        <v>45854</v>
      </c>
      <c r="U2351" t="s">
        <v>30</v>
      </c>
      <c r="V2351" t="str">
        <f>TEXT(WEEKDAY(Working_Data[[#This Row],[order_date]],1),"DDDD")</f>
        <v>Saturday</v>
      </c>
      <c r="W2351" t="str">
        <f>TEXT(Working_Data[[#This Row],[order_date]],"mmmm")</f>
        <v>July</v>
      </c>
      <c r="X2351" s="7">
        <f>Working_Data[[#This Row],[last_order_date]]-Working_Data[[#This Row],[signup_date]]</f>
        <v>3</v>
      </c>
      <c r="Y2351" s="7">
        <f>IF(Working_Data[[#This Row],[churned]]="Active",1,0)</f>
        <v>0</v>
      </c>
      <c r="Z2351" s="7">
        <f>YEAR(Working_Data[[#This Row],[order_date]])</f>
        <v>2024</v>
      </c>
    </row>
    <row r="2352" spans="1:26" x14ac:dyDescent="0.25">
      <c r="A2352" t="s">
        <v>4754</v>
      </c>
      <c r="B2352" t="s">
        <v>38</v>
      </c>
      <c r="C2352" t="s">
        <v>22</v>
      </c>
      <c r="D2352" t="s">
        <v>77</v>
      </c>
      <c r="E2352" s="1">
        <v>45844</v>
      </c>
      <c r="F2352" t="s">
        <v>4755</v>
      </c>
      <c r="G2352" s="1">
        <v>45479</v>
      </c>
      <c r="H2352" t="s">
        <v>47</v>
      </c>
      <c r="I2352" t="s">
        <v>54</v>
      </c>
      <c r="J2352" t="s">
        <v>27</v>
      </c>
      <c r="K2352">
        <v>3</v>
      </c>
      <c r="L2352" s="3">
        <f>Working_Data[[#This Row],[price2]]/Working_Data[[#This Row],[quantity]]</f>
        <v>309.09666666666664</v>
      </c>
      <c r="M2352" s="3">
        <v>927.29</v>
      </c>
      <c r="N2352" t="s">
        <v>28</v>
      </c>
      <c r="O2352">
        <v>22</v>
      </c>
      <c r="P2352" s="1">
        <v>45424</v>
      </c>
      <c r="Q2352">
        <v>414</v>
      </c>
      <c r="R2352" t="s">
        <v>29</v>
      </c>
      <c r="S2352">
        <v>5</v>
      </c>
      <c r="T2352" s="1">
        <v>45753</v>
      </c>
      <c r="U2352" t="s">
        <v>30</v>
      </c>
      <c r="V2352" t="str">
        <f>TEXT(WEEKDAY(Working_Data[[#This Row],[order_date]],1),"DDDD")</f>
        <v>Saturday</v>
      </c>
      <c r="W2352" t="str">
        <f>TEXT(Working_Data[[#This Row],[order_date]],"mmmm")</f>
        <v>July</v>
      </c>
      <c r="X2352" s="7">
        <f>Working_Data[[#This Row],[last_order_date]]-Working_Data[[#This Row],[signup_date]]</f>
        <v>-420</v>
      </c>
      <c r="Y2352" s="7">
        <f>IF(Working_Data[[#This Row],[churned]]="Active",1,0)</f>
        <v>1</v>
      </c>
      <c r="Z2352" s="7">
        <f>YEAR(Working_Data[[#This Row],[order_date]])</f>
        <v>2024</v>
      </c>
    </row>
    <row r="2353" spans="1:26" x14ac:dyDescent="0.25">
      <c r="A2353" t="s">
        <v>4756</v>
      </c>
      <c r="B2353" t="s">
        <v>38</v>
      </c>
      <c r="C2353" t="s">
        <v>82</v>
      </c>
      <c r="D2353" t="s">
        <v>77</v>
      </c>
      <c r="E2353" s="1">
        <v>45755</v>
      </c>
      <c r="F2353" t="s">
        <v>4757</v>
      </c>
      <c r="G2353" s="1">
        <v>45479</v>
      </c>
      <c r="H2353" t="s">
        <v>58</v>
      </c>
      <c r="I2353" t="s">
        <v>63</v>
      </c>
      <c r="J2353" t="s">
        <v>59</v>
      </c>
      <c r="K2353">
        <v>3</v>
      </c>
      <c r="L2353" s="3">
        <f>Working_Data[[#This Row],[price2]]/Working_Data[[#This Row],[quantity]]</f>
        <v>259.06333333333333</v>
      </c>
      <c r="M2353" s="3">
        <v>777.19</v>
      </c>
      <c r="N2353" t="s">
        <v>50</v>
      </c>
      <c r="O2353">
        <v>6</v>
      </c>
      <c r="P2353" s="1">
        <v>45623</v>
      </c>
      <c r="Q2353">
        <v>236</v>
      </c>
      <c r="R2353" t="s">
        <v>43</v>
      </c>
      <c r="S2353">
        <v>4</v>
      </c>
      <c r="T2353" s="1">
        <v>45837</v>
      </c>
      <c r="U2353" t="s">
        <v>36</v>
      </c>
      <c r="V2353" t="str">
        <f>TEXT(WEEKDAY(Working_Data[[#This Row],[order_date]],1),"DDDD")</f>
        <v>Saturday</v>
      </c>
      <c r="W2353" t="str">
        <f>TEXT(Working_Data[[#This Row],[order_date]],"mmmm")</f>
        <v>July</v>
      </c>
      <c r="X2353" s="7">
        <f>Working_Data[[#This Row],[last_order_date]]-Working_Data[[#This Row],[signup_date]]</f>
        <v>-132</v>
      </c>
      <c r="Y2353" s="7">
        <f>IF(Working_Data[[#This Row],[churned]]="Active",1,0)</f>
        <v>0</v>
      </c>
      <c r="Z2353" s="7">
        <f>YEAR(Working_Data[[#This Row],[order_date]])</f>
        <v>2024</v>
      </c>
    </row>
    <row r="2354" spans="1:26" x14ac:dyDescent="0.25">
      <c r="A2354" t="s">
        <v>4758</v>
      </c>
      <c r="B2354" t="s">
        <v>38</v>
      </c>
      <c r="C2354" t="s">
        <v>22</v>
      </c>
      <c r="D2354" t="s">
        <v>32</v>
      </c>
      <c r="E2354" s="1">
        <v>45356</v>
      </c>
      <c r="F2354" t="s">
        <v>4759</v>
      </c>
      <c r="G2354" s="1">
        <v>45479</v>
      </c>
      <c r="H2354" t="s">
        <v>41</v>
      </c>
      <c r="I2354" t="s">
        <v>42</v>
      </c>
      <c r="J2354" t="s">
        <v>49</v>
      </c>
      <c r="K2354">
        <v>4</v>
      </c>
      <c r="L2354" s="3">
        <f>Working_Data[[#This Row],[price2]]/Working_Data[[#This Row],[quantity]]</f>
        <v>205.61</v>
      </c>
      <c r="M2354" s="3">
        <v>822.44</v>
      </c>
      <c r="N2354" t="s">
        <v>28</v>
      </c>
      <c r="O2354">
        <v>49</v>
      </c>
      <c r="P2354" s="1">
        <v>45670</v>
      </c>
      <c r="Q2354">
        <v>51</v>
      </c>
      <c r="R2354" t="s">
        <v>29</v>
      </c>
      <c r="S2354">
        <v>4</v>
      </c>
      <c r="T2354" s="1">
        <v>45696</v>
      </c>
      <c r="U2354" t="s">
        <v>36</v>
      </c>
      <c r="V2354" t="str">
        <f>TEXT(WEEKDAY(Working_Data[[#This Row],[order_date]],1),"DDDD")</f>
        <v>Saturday</v>
      </c>
      <c r="W2354" t="str">
        <f>TEXT(Working_Data[[#This Row],[order_date]],"mmmm")</f>
        <v>July</v>
      </c>
      <c r="X2354" s="7">
        <f>Working_Data[[#This Row],[last_order_date]]-Working_Data[[#This Row],[signup_date]]</f>
        <v>314</v>
      </c>
      <c r="Y2354" s="7">
        <f>IF(Working_Data[[#This Row],[churned]]="Active",1,0)</f>
        <v>1</v>
      </c>
      <c r="Z2354" s="7">
        <f>YEAR(Working_Data[[#This Row],[order_date]])</f>
        <v>2024</v>
      </c>
    </row>
    <row r="2355" spans="1:26" x14ac:dyDescent="0.25">
      <c r="A2355" t="s">
        <v>4760</v>
      </c>
      <c r="B2355" t="s">
        <v>21</v>
      </c>
      <c r="C2355" t="s">
        <v>39</v>
      </c>
      <c r="D2355" t="s">
        <v>56</v>
      </c>
      <c r="E2355" s="1">
        <v>45776</v>
      </c>
      <c r="F2355" t="s">
        <v>4761</v>
      </c>
      <c r="G2355" s="1">
        <v>45510</v>
      </c>
      <c r="H2355" t="s">
        <v>34</v>
      </c>
      <c r="I2355" t="s">
        <v>54</v>
      </c>
      <c r="J2355" t="s">
        <v>27</v>
      </c>
      <c r="K2355">
        <v>2</v>
      </c>
      <c r="L2355" s="3">
        <f>Working_Data[[#This Row],[price2]]/Working_Data[[#This Row],[quantity]]</f>
        <v>387.41500000000002</v>
      </c>
      <c r="M2355" s="3">
        <v>774.83</v>
      </c>
      <c r="N2355" t="s">
        <v>50</v>
      </c>
      <c r="O2355">
        <v>21</v>
      </c>
      <c r="P2355" s="1">
        <v>45962</v>
      </c>
      <c r="Q2355">
        <v>158</v>
      </c>
      <c r="R2355" t="s">
        <v>29</v>
      </c>
      <c r="S2355">
        <v>4</v>
      </c>
      <c r="T2355" s="1">
        <v>45872</v>
      </c>
      <c r="U2355" t="s">
        <v>36</v>
      </c>
      <c r="V2355" t="str">
        <f>TEXT(WEEKDAY(Working_Data[[#This Row],[order_date]],1),"DDDD")</f>
        <v>Tuesday</v>
      </c>
      <c r="W2355" t="str">
        <f>TEXT(Working_Data[[#This Row],[order_date]],"mmmm")</f>
        <v>August</v>
      </c>
      <c r="X2355" s="7">
        <f>Working_Data[[#This Row],[last_order_date]]-Working_Data[[#This Row],[signup_date]]</f>
        <v>186</v>
      </c>
      <c r="Y2355" s="7">
        <f>IF(Working_Data[[#This Row],[churned]]="Active",1,0)</f>
        <v>1</v>
      </c>
      <c r="Z2355" s="7">
        <f>YEAR(Working_Data[[#This Row],[order_date]])</f>
        <v>2024</v>
      </c>
    </row>
    <row r="2356" spans="1:26" x14ac:dyDescent="0.25">
      <c r="A2356" t="s">
        <v>4762</v>
      </c>
      <c r="B2356" t="s">
        <v>45</v>
      </c>
      <c r="C2356" t="s">
        <v>82</v>
      </c>
      <c r="D2356" t="s">
        <v>52</v>
      </c>
      <c r="E2356" s="1">
        <v>44935</v>
      </c>
      <c r="F2356" t="s">
        <v>4763</v>
      </c>
      <c r="G2356" s="1">
        <v>45510</v>
      </c>
      <c r="H2356" t="s">
        <v>47</v>
      </c>
      <c r="I2356" t="s">
        <v>48</v>
      </c>
      <c r="J2356" t="s">
        <v>49</v>
      </c>
      <c r="K2356">
        <v>5</v>
      </c>
      <c r="L2356" s="3">
        <f>Working_Data[[#This Row],[price2]]/Working_Data[[#This Row],[quantity]]</f>
        <v>193.51</v>
      </c>
      <c r="M2356" s="3">
        <v>967.55</v>
      </c>
      <c r="N2356" t="s">
        <v>28</v>
      </c>
      <c r="O2356">
        <v>26</v>
      </c>
      <c r="P2356" s="1">
        <v>45743</v>
      </c>
      <c r="Q2356">
        <v>435</v>
      </c>
      <c r="R2356" t="s">
        <v>29</v>
      </c>
      <c r="S2356">
        <v>2</v>
      </c>
      <c r="T2356" s="1">
        <v>45550</v>
      </c>
      <c r="U2356" t="s">
        <v>36</v>
      </c>
      <c r="V2356" t="str">
        <f>TEXT(WEEKDAY(Working_Data[[#This Row],[order_date]],1),"DDDD")</f>
        <v>Tuesday</v>
      </c>
      <c r="W2356" t="str">
        <f>TEXT(Working_Data[[#This Row],[order_date]],"mmmm")</f>
        <v>August</v>
      </c>
      <c r="X2356" s="7">
        <f>Working_Data[[#This Row],[last_order_date]]-Working_Data[[#This Row],[signup_date]]</f>
        <v>808</v>
      </c>
      <c r="Y2356" s="7">
        <f>IF(Working_Data[[#This Row],[churned]]="Active",1,0)</f>
        <v>1</v>
      </c>
      <c r="Z2356" s="7">
        <f>YEAR(Working_Data[[#This Row],[order_date]])</f>
        <v>2024</v>
      </c>
    </row>
    <row r="2357" spans="1:26" x14ac:dyDescent="0.25">
      <c r="A2357" t="s">
        <v>4764</v>
      </c>
      <c r="B2357" t="s">
        <v>38</v>
      </c>
      <c r="C2357" t="s">
        <v>22</v>
      </c>
      <c r="D2357" t="s">
        <v>77</v>
      </c>
      <c r="E2357" s="1">
        <v>45781</v>
      </c>
      <c r="F2357" t="s">
        <v>4765</v>
      </c>
      <c r="G2357" s="1">
        <v>45510</v>
      </c>
      <c r="H2357" t="s">
        <v>34</v>
      </c>
      <c r="I2357" t="s">
        <v>26</v>
      </c>
      <c r="J2357" t="s">
        <v>27</v>
      </c>
      <c r="K2357">
        <v>3</v>
      </c>
      <c r="L2357" s="3">
        <f>Working_Data[[#This Row],[price2]]/Working_Data[[#This Row],[quantity]]</f>
        <v>463.74333333333334</v>
      </c>
      <c r="M2357" s="3">
        <v>1391.23</v>
      </c>
      <c r="N2357" t="s">
        <v>28</v>
      </c>
      <c r="O2357">
        <v>50</v>
      </c>
      <c r="P2357" s="1">
        <v>45695</v>
      </c>
      <c r="Q2357">
        <v>54</v>
      </c>
      <c r="R2357" t="s">
        <v>43</v>
      </c>
      <c r="S2357">
        <v>1</v>
      </c>
      <c r="T2357" s="1">
        <v>45723</v>
      </c>
      <c r="U2357" t="s">
        <v>36</v>
      </c>
      <c r="V2357" t="str">
        <f>TEXT(WEEKDAY(Working_Data[[#This Row],[order_date]],1),"DDDD")</f>
        <v>Tuesday</v>
      </c>
      <c r="W2357" t="str">
        <f>TEXT(Working_Data[[#This Row],[order_date]],"mmmm")</f>
        <v>August</v>
      </c>
      <c r="X2357" s="7">
        <f>Working_Data[[#This Row],[last_order_date]]-Working_Data[[#This Row],[signup_date]]</f>
        <v>-86</v>
      </c>
      <c r="Y2357" s="7">
        <f>IF(Working_Data[[#This Row],[churned]]="Active",1,0)</f>
        <v>0</v>
      </c>
      <c r="Z2357" s="7">
        <f>YEAR(Working_Data[[#This Row],[order_date]])</f>
        <v>2024</v>
      </c>
    </row>
    <row r="2358" spans="1:26" x14ac:dyDescent="0.25">
      <c r="A2358" t="s">
        <v>4766</v>
      </c>
      <c r="B2358" t="s">
        <v>38</v>
      </c>
      <c r="C2358" t="s">
        <v>82</v>
      </c>
      <c r="D2358" t="s">
        <v>23</v>
      </c>
      <c r="E2358" s="1">
        <v>45149</v>
      </c>
      <c r="F2358" t="s">
        <v>4767</v>
      </c>
      <c r="G2358" s="1">
        <v>45510</v>
      </c>
      <c r="H2358" t="s">
        <v>58</v>
      </c>
      <c r="I2358" t="s">
        <v>26</v>
      </c>
      <c r="J2358" t="s">
        <v>49</v>
      </c>
      <c r="K2358">
        <v>5</v>
      </c>
      <c r="L2358" s="3">
        <f>Working_Data[[#This Row],[price2]]/Working_Data[[#This Row],[quantity]]</f>
        <v>202.57999999999998</v>
      </c>
      <c r="M2358" s="3">
        <v>1012.9</v>
      </c>
      <c r="N2358" t="s">
        <v>35</v>
      </c>
      <c r="O2358">
        <v>16</v>
      </c>
      <c r="P2358" s="1">
        <v>45721</v>
      </c>
      <c r="Q2358">
        <v>394</v>
      </c>
      <c r="R2358" t="s">
        <v>29</v>
      </c>
      <c r="S2358">
        <v>4</v>
      </c>
      <c r="T2358" s="1">
        <v>45582</v>
      </c>
      <c r="U2358" t="s">
        <v>60</v>
      </c>
      <c r="V2358" t="str">
        <f>TEXT(WEEKDAY(Working_Data[[#This Row],[order_date]],1),"DDDD")</f>
        <v>Tuesday</v>
      </c>
      <c r="W2358" t="str">
        <f>TEXT(Working_Data[[#This Row],[order_date]],"mmmm")</f>
        <v>August</v>
      </c>
      <c r="X2358" s="7">
        <f>Working_Data[[#This Row],[last_order_date]]-Working_Data[[#This Row],[signup_date]]</f>
        <v>572</v>
      </c>
      <c r="Y2358" s="7">
        <f>IF(Working_Data[[#This Row],[churned]]="Active",1,0)</f>
        <v>1</v>
      </c>
      <c r="Z2358" s="7">
        <f>YEAR(Working_Data[[#This Row],[order_date]])</f>
        <v>2024</v>
      </c>
    </row>
    <row r="2359" spans="1:26" x14ac:dyDescent="0.25">
      <c r="A2359" t="s">
        <v>4768</v>
      </c>
      <c r="B2359" t="s">
        <v>45</v>
      </c>
      <c r="C2359" t="s">
        <v>39</v>
      </c>
      <c r="D2359" t="s">
        <v>23</v>
      </c>
      <c r="E2359" s="1">
        <v>45793</v>
      </c>
      <c r="F2359" t="s">
        <v>4769</v>
      </c>
      <c r="G2359" s="1">
        <v>45510</v>
      </c>
      <c r="H2359" t="s">
        <v>34</v>
      </c>
      <c r="I2359" t="s">
        <v>63</v>
      </c>
      <c r="J2359" t="s">
        <v>64</v>
      </c>
      <c r="K2359">
        <v>5</v>
      </c>
      <c r="L2359" s="3">
        <f>Working_Data[[#This Row],[price2]]/Working_Data[[#This Row],[quantity]]</f>
        <v>145.94400000000002</v>
      </c>
      <c r="M2359" s="3">
        <v>729.72</v>
      </c>
      <c r="N2359" t="s">
        <v>35</v>
      </c>
      <c r="O2359">
        <v>18</v>
      </c>
      <c r="P2359" s="1">
        <v>45864</v>
      </c>
      <c r="Q2359">
        <v>381</v>
      </c>
      <c r="R2359" t="s">
        <v>29</v>
      </c>
      <c r="S2359">
        <v>5</v>
      </c>
      <c r="T2359" s="1">
        <v>45906</v>
      </c>
      <c r="U2359" t="s">
        <v>36</v>
      </c>
      <c r="V2359" t="str">
        <f>TEXT(WEEKDAY(Working_Data[[#This Row],[order_date]],1),"DDDD")</f>
        <v>Tuesday</v>
      </c>
      <c r="W2359" t="str">
        <f>TEXT(Working_Data[[#This Row],[order_date]],"mmmm")</f>
        <v>August</v>
      </c>
      <c r="X2359" s="7">
        <f>Working_Data[[#This Row],[last_order_date]]-Working_Data[[#This Row],[signup_date]]</f>
        <v>71</v>
      </c>
      <c r="Y2359" s="7">
        <f>IF(Working_Data[[#This Row],[churned]]="Active",1,0)</f>
        <v>1</v>
      </c>
      <c r="Z2359" s="7">
        <f>YEAR(Working_Data[[#This Row],[order_date]])</f>
        <v>2024</v>
      </c>
    </row>
    <row r="2360" spans="1:26" x14ac:dyDescent="0.25">
      <c r="A2360" t="s">
        <v>4770</v>
      </c>
      <c r="B2360" t="s">
        <v>45</v>
      </c>
      <c r="C2360" t="s">
        <v>22</v>
      </c>
      <c r="D2360" t="s">
        <v>23</v>
      </c>
      <c r="E2360" s="1">
        <v>45652</v>
      </c>
      <c r="F2360" t="s">
        <v>4771</v>
      </c>
      <c r="G2360" s="1">
        <v>45510</v>
      </c>
      <c r="H2360" t="s">
        <v>41</v>
      </c>
      <c r="I2360" t="s">
        <v>63</v>
      </c>
      <c r="J2360" t="s">
        <v>64</v>
      </c>
      <c r="K2360">
        <v>4</v>
      </c>
      <c r="L2360" s="3">
        <f>Working_Data[[#This Row],[price2]]/Working_Data[[#This Row],[quantity]]</f>
        <v>252.27250000000001</v>
      </c>
      <c r="M2360" s="3">
        <v>1009.09</v>
      </c>
      <c r="N2360" t="s">
        <v>50</v>
      </c>
      <c r="O2360">
        <v>7</v>
      </c>
      <c r="P2360" s="1">
        <v>45770</v>
      </c>
      <c r="Q2360">
        <v>342</v>
      </c>
      <c r="R2360" t="s">
        <v>29</v>
      </c>
      <c r="S2360">
        <v>4</v>
      </c>
      <c r="T2360" s="1">
        <v>45361</v>
      </c>
      <c r="U2360" t="s">
        <v>60</v>
      </c>
      <c r="V2360" t="str">
        <f>TEXT(WEEKDAY(Working_Data[[#This Row],[order_date]],1),"DDDD")</f>
        <v>Tuesday</v>
      </c>
      <c r="W2360" t="str">
        <f>TEXT(Working_Data[[#This Row],[order_date]],"mmmm")</f>
        <v>August</v>
      </c>
      <c r="X2360" s="7">
        <f>Working_Data[[#This Row],[last_order_date]]-Working_Data[[#This Row],[signup_date]]</f>
        <v>118</v>
      </c>
      <c r="Y2360" s="7">
        <f>IF(Working_Data[[#This Row],[churned]]="Active",1,0)</f>
        <v>1</v>
      </c>
      <c r="Z2360" s="7">
        <f>YEAR(Working_Data[[#This Row],[order_date]])</f>
        <v>2024</v>
      </c>
    </row>
    <row r="2361" spans="1:26" x14ac:dyDescent="0.25">
      <c r="A2361" t="s">
        <v>4772</v>
      </c>
      <c r="B2361" t="s">
        <v>21</v>
      </c>
      <c r="C2361" t="s">
        <v>82</v>
      </c>
      <c r="D2361" t="s">
        <v>56</v>
      </c>
      <c r="E2361" s="1">
        <v>45797</v>
      </c>
      <c r="F2361" t="s">
        <v>4773</v>
      </c>
      <c r="G2361" s="1">
        <v>45510</v>
      </c>
      <c r="H2361" t="s">
        <v>25</v>
      </c>
      <c r="I2361" t="s">
        <v>48</v>
      </c>
      <c r="J2361" t="s">
        <v>64</v>
      </c>
      <c r="K2361">
        <v>1</v>
      </c>
      <c r="L2361" s="3">
        <f>Working_Data[[#This Row],[price2]]/Working_Data[[#This Row],[quantity]]</f>
        <v>1485.59</v>
      </c>
      <c r="M2361" s="3">
        <v>1485.59</v>
      </c>
      <c r="N2361" t="s">
        <v>28</v>
      </c>
      <c r="O2361">
        <v>43</v>
      </c>
      <c r="P2361" s="1">
        <v>45782</v>
      </c>
      <c r="Q2361">
        <v>45</v>
      </c>
      <c r="R2361" t="s">
        <v>29</v>
      </c>
      <c r="S2361">
        <v>1</v>
      </c>
      <c r="T2361" s="1">
        <v>45822</v>
      </c>
      <c r="U2361" t="s">
        <v>60</v>
      </c>
      <c r="V2361" t="str">
        <f>TEXT(WEEKDAY(Working_Data[[#This Row],[order_date]],1),"DDDD")</f>
        <v>Tuesday</v>
      </c>
      <c r="W2361" t="str">
        <f>TEXT(Working_Data[[#This Row],[order_date]],"mmmm")</f>
        <v>August</v>
      </c>
      <c r="X2361" s="7">
        <f>Working_Data[[#This Row],[last_order_date]]-Working_Data[[#This Row],[signup_date]]</f>
        <v>-15</v>
      </c>
      <c r="Y2361" s="7">
        <f>IF(Working_Data[[#This Row],[churned]]="Active",1,0)</f>
        <v>1</v>
      </c>
      <c r="Z2361" s="7">
        <f>YEAR(Working_Data[[#This Row],[order_date]])</f>
        <v>2024</v>
      </c>
    </row>
    <row r="2362" spans="1:26" x14ac:dyDescent="0.25">
      <c r="A2362" t="s">
        <v>4774</v>
      </c>
      <c r="B2362" t="s">
        <v>38</v>
      </c>
      <c r="C2362" t="s">
        <v>82</v>
      </c>
      <c r="D2362" t="s">
        <v>23</v>
      </c>
      <c r="E2362" s="1">
        <v>45735</v>
      </c>
      <c r="F2362" t="s">
        <v>4775</v>
      </c>
      <c r="G2362" s="1">
        <v>45510</v>
      </c>
      <c r="H2362" t="s">
        <v>47</v>
      </c>
      <c r="I2362" t="s">
        <v>54</v>
      </c>
      <c r="J2362" t="s">
        <v>27</v>
      </c>
      <c r="K2362">
        <v>3</v>
      </c>
      <c r="L2362" s="3">
        <f>Working_Data[[#This Row],[price2]]/Working_Data[[#This Row],[quantity]]</f>
        <v>312.86333333333334</v>
      </c>
      <c r="M2362" s="3">
        <v>938.59</v>
      </c>
      <c r="N2362" t="s">
        <v>50</v>
      </c>
      <c r="O2362">
        <v>21</v>
      </c>
      <c r="P2362" s="1">
        <v>45653</v>
      </c>
      <c r="Q2362">
        <v>220</v>
      </c>
      <c r="R2362" t="s">
        <v>43</v>
      </c>
      <c r="S2362">
        <v>4</v>
      </c>
      <c r="T2362" s="1">
        <v>45933</v>
      </c>
      <c r="U2362" t="s">
        <v>30</v>
      </c>
      <c r="V2362" t="str">
        <f>TEXT(WEEKDAY(Working_Data[[#This Row],[order_date]],1),"DDDD")</f>
        <v>Tuesday</v>
      </c>
      <c r="W2362" t="str">
        <f>TEXT(Working_Data[[#This Row],[order_date]],"mmmm")</f>
        <v>August</v>
      </c>
      <c r="X2362" s="7">
        <f>Working_Data[[#This Row],[last_order_date]]-Working_Data[[#This Row],[signup_date]]</f>
        <v>-82</v>
      </c>
      <c r="Y2362" s="7">
        <f>IF(Working_Data[[#This Row],[churned]]="Active",1,0)</f>
        <v>0</v>
      </c>
      <c r="Z2362" s="7">
        <f>YEAR(Working_Data[[#This Row],[order_date]])</f>
        <v>2024</v>
      </c>
    </row>
    <row r="2363" spans="1:26" x14ac:dyDescent="0.25">
      <c r="A2363" t="s">
        <v>4776</v>
      </c>
      <c r="B2363" t="s">
        <v>45</v>
      </c>
      <c r="C2363" t="s">
        <v>82</v>
      </c>
      <c r="D2363" t="s">
        <v>52</v>
      </c>
      <c r="E2363" s="1">
        <v>45328</v>
      </c>
      <c r="F2363" t="s">
        <v>4777</v>
      </c>
      <c r="G2363" s="1">
        <v>45510</v>
      </c>
      <c r="H2363" t="s">
        <v>41</v>
      </c>
      <c r="I2363" t="s">
        <v>26</v>
      </c>
      <c r="J2363" t="s">
        <v>49</v>
      </c>
      <c r="K2363">
        <v>3</v>
      </c>
      <c r="L2363" s="3">
        <f>Working_Data[[#This Row],[price2]]/Working_Data[[#This Row],[quantity]]</f>
        <v>135.93666666666667</v>
      </c>
      <c r="M2363" s="3">
        <v>407.81</v>
      </c>
      <c r="N2363" t="s">
        <v>35</v>
      </c>
      <c r="O2363">
        <v>46</v>
      </c>
      <c r="P2363" s="1">
        <v>45870</v>
      </c>
      <c r="Q2363">
        <v>343</v>
      </c>
      <c r="R2363" t="s">
        <v>29</v>
      </c>
      <c r="S2363">
        <v>1</v>
      </c>
      <c r="T2363" s="1">
        <v>45586</v>
      </c>
      <c r="U2363" t="s">
        <v>30</v>
      </c>
      <c r="V2363" t="str">
        <f>TEXT(WEEKDAY(Working_Data[[#This Row],[order_date]],1),"DDDD")</f>
        <v>Tuesday</v>
      </c>
      <c r="W2363" t="str">
        <f>TEXT(Working_Data[[#This Row],[order_date]],"mmmm")</f>
        <v>August</v>
      </c>
      <c r="X2363" s="7">
        <f>Working_Data[[#This Row],[last_order_date]]-Working_Data[[#This Row],[signup_date]]</f>
        <v>542</v>
      </c>
      <c r="Y2363" s="7">
        <f>IF(Working_Data[[#This Row],[churned]]="Active",1,0)</f>
        <v>1</v>
      </c>
      <c r="Z2363" s="7">
        <f>YEAR(Working_Data[[#This Row],[order_date]])</f>
        <v>2024</v>
      </c>
    </row>
    <row r="2364" spans="1:26" x14ac:dyDescent="0.25">
      <c r="A2364" t="s">
        <v>4778</v>
      </c>
      <c r="B2364" t="s">
        <v>21</v>
      </c>
      <c r="C2364" t="s">
        <v>39</v>
      </c>
      <c r="D2364" t="s">
        <v>77</v>
      </c>
      <c r="E2364" s="1">
        <v>45767</v>
      </c>
      <c r="F2364" t="s">
        <v>4779</v>
      </c>
      <c r="G2364" s="1">
        <v>45541</v>
      </c>
      <c r="H2364" t="s">
        <v>47</v>
      </c>
      <c r="I2364" t="s">
        <v>48</v>
      </c>
      <c r="J2364" t="s">
        <v>49</v>
      </c>
      <c r="K2364">
        <v>5</v>
      </c>
      <c r="L2364" s="3">
        <f>Working_Data[[#This Row],[price2]]/Working_Data[[#This Row],[quantity]]</f>
        <v>250.77800000000002</v>
      </c>
      <c r="M2364" s="3">
        <v>1253.8900000000001</v>
      </c>
      <c r="N2364" t="s">
        <v>28</v>
      </c>
      <c r="O2364">
        <v>43</v>
      </c>
      <c r="P2364" s="1">
        <v>45826</v>
      </c>
      <c r="Q2364">
        <v>80</v>
      </c>
      <c r="R2364" t="s">
        <v>29</v>
      </c>
      <c r="S2364">
        <v>3</v>
      </c>
      <c r="T2364" s="1">
        <v>45676</v>
      </c>
      <c r="U2364" t="s">
        <v>30</v>
      </c>
      <c r="V2364" t="str">
        <f>TEXT(WEEKDAY(Working_Data[[#This Row],[order_date]],1),"DDDD")</f>
        <v>Friday</v>
      </c>
      <c r="W2364" t="str">
        <f>TEXT(Working_Data[[#This Row],[order_date]],"mmmm")</f>
        <v>September</v>
      </c>
      <c r="X2364" s="7">
        <f>Working_Data[[#This Row],[last_order_date]]-Working_Data[[#This Row],[signup_date]]</f>
        <v>59</v>
      </c>
      <c r="Y2364" s="7">
        <f>IF(Working_Data[[#This Row],[churned]]="Active",1,0)</f>
        <v>1</v>
      </c>
      <c r="Z2364" s="7">
        <f>YEAR(Working_Data[[#This Row],[order_date]])</f>
        <v>2024</v>
      </c>
    </row>
    <row r="2365" spans="1:26" x14ac:dyDescent="0.25">
      <c r="A2365" t="s">
        <v>4780</v>
      </c>
      <c r="B2365" t="s">
        <v>38</v>
      </c>
      <c r="C2365" t="s">
        <v>39</v>
      </c>
      <c r="D2365" t="s">
        <v>56</v>
      </c>
      <c r="E2365" s="1">
        <v>45967</v>
      </c>
      <c r="F2365" t="s">
        <v>4781</v>
      </c>
      <c r="G2365" s="1">
        <v>45541</v>
      </c>
      <c r="H2365" t="s">
        <v>58</v>
      </c>
      <c r="I2365" t="s">
        <v>54</v>
      </c>
      <c r="J2365" t="s">
        <v>27</v>
      </c>
      <c r="K2365">
        <v>1</v>
      </c>
      <c r="L2365" s="3">
        <f>Working_Data[[#This Row],[price2]]/Working_Data[[#This Row],[quantity]]</f>
        <v>1205.3399999999999</v>
      </c>
      <c r="M2365" s="3">
        <v>1205.3399999999999</v>
      </c>
      <c r="N2365" t="s">
        <v>50</v>
      </c>
      <c r="O2365">
        <v>36</v>
      </c>
      <c r="P2365" s="1">
        <v>45734</v>
      </c>
      <c r="Q2365">
        <v>103</v>
      </c>
      <c r="R2365" t="s">
        <v>29</v>
      </c>
      <c r="S2365">
        <v>3</v>
      </c>
      <c r="T2365" s="1">
        <v>45729</v>
      </c>
      <c r="U2365" t="s">
        <v>30</v>
      </c>
      <c r="V2365" t="str">
        <f>TEXT(WEEKDAY(Working_Data[[#This Row],[order_date]],1),"DDDD")</f>
        <v>Friday</v>
      </c>
      <c r="W2365" t="str">
        <f>TEXT(Working_Data[[#This Row],[order_date]],"mmmm")</f>
        <v>September</v>
      </c>
      <c r="X2365" s="7">
        <f>Working_Data[[#This Row],[last_order_date]]-Working_Data[[#This Row],[signup_date]]</f>
        <v>-233</v>
      </c>
      <c r="Y2365" s="7">
        <f>IF(Working_Data[[#This Row],[churned]]="Active",1,0)</f>
        <v>1</v>
      </c>
      <c r="Z2365" s="7">
        <f>YEAR(Working_Data[[#This Row],[order_date]])</f>
        <v>2024</v>
      </c>
    </row>
    <row r="2366" spans="1:26" x14ac:dyDescent="0.25">
      <c r="A2366" t="s">
        <v>4782</v>
      </c>
      <c r="B2366" t="s">
        <v>21</v>
      </c>
      <c r="C2366" t="s">
        <v>82</v>
      </c>
      <c r="D2366" t="s">
        <v>77</v>
      </c>
      <c r="E2366" s="1">
        <v>45273</v>
      </c>
      <c r="F2366" t="s">
        <v>4783</v>
      </c>
      <c r="G2366" s="1">
        <v>45541</v>
      </c>
      <c r="H2366" t="s">
        <v>34</v>
      </c>
      <c r="I2366" t="s">
        <v>48</v>
      </c>
      <c r="J2366" t="s">
        <v>49</v>
      </c>
      <c r="K2366">
        <v>3</v>
      </c>
      <c r="L2366" s="3">
        <f>Working_Data[[#This Row],[price2]]/Working_Data[[#This Row],[quantity]]</f>
        <v>163.08666666666667</v>
      </c>
      <c r="M2366" s="3">
        <v>489.26</v>
      </c>
      <c r="N2366" t="s">
        <v>28</v>
      </c>
      <c r="O2366">
        <v>4</v>
      </c>
      <c r="P2366" s="1">
        <v>45332</v>
      </c>
      <c r="Q2366">
        <v>266</v>
      </c>
      <c r="R2366" t="s">
        <v>29</v>
      </c>
      <c r="S2366">
        <v>2</v>
      </c>
      <c r="T2366" s="1">
        <v>45565</v>
      </c>
      <c r="U2366" t="s">
        <v>60</v>
      </c>
      <c r="V2366" t="str">
        <f>TEXT(WEEKDAY(Working_Data[[#This Row],[order_date]],1),"DDDD")</f>
        <v>Friday</v>
      </c>
      <c r="W2366" t="str">
        <f>TEXT(Working_Data[[#This Row],[order_date]],"mmmm")</f>
        <v>September</v>
      </c>
      <c r="X2366" s="7">
        <f>Working_Data[[#This Row],[last_order_date]]-Working_Data[[#This Row],[signup_date]]</f>
        <v>59</v>
      </c>
      <c r="Y2366" s="7">
        <f>IF(Working_Data[[#This Row],[churned]]="Active",1,0)</f>
        <v>1</v>
      </c>
      <c r="Z2366" s="7">
        <f>YEAR(Working_Data[[#This Row],[order_date]])</f>
        <v>2024</v>
      </c>
    </row>
    <row r="2367" spans="1:26" x14ac:dyDescent="0.25">
      <c r="A2367" t="s">
        <v>4784</v>
      </c>
      <c r="B2367" t="s">
        <v>45</v>
      </c>
      <c r="C2367" t="s">
        <v>82</v>
      </c>
      <c r="D2367" t="s">
        <v>77</v>
      </c>
      <c r="E2367" s="1">
        <v>45751</v>
      </c>
      <c r="F2367" t="s">
        <v>4785</v>
      </c>
      <c r="G2367" s="1">
        <v>45541</v>
      </c>
      <c r="H2367" t="s">
        <v>47</v>
      </c>
      <c r="I2367" t="s">
        <v>63</v>
      </c>
      <c r="J2367" t="s">
        <v>59</v>
      </c>
      <c r="K2367">
        <v>4</v>
      </c>
      <c r="L2367" s="3">
        <f>Working_Data[[#This Row],[price2]]/Working_Data[[#This Row],[quantity]]</f>
        <v>142.07</v>
      </c>
      <c r="M2367" s="3">
        <v>568.28</v>
      </c>
      <c r="N2367" t="s">
        <v>35</v>
      </c>
      <c r="O2367">
        <v>46</v>
      </c>
      <c r="P2367" s="1">
        <v>45693</v>
      </c>
      <c r="Q2367">
        <v>182</v>
      </c>
      <c r="R2367" t="s">
        <v>43</v>
      </c>
      <c r="S2367">
        <v>5</v>
      </c>
      <c r="T2367" s="1">
        <v>45857</v>
      </c>
      <c r="U2367" t="s">
        <v>36</v>
      </c>
      <c r="V2367" t="str">
        <f>TEXT(WEEKDAY(Working_Data[[#This Row],[order_date]],1),"DDDD")</f>
        <v>Friday</v>
      </c>
      <c r="W2367" t="str">
        <f>TEXT(Working_Data[[#This Row],[order_date]],"mmmm")</f>
        <v>September</v>
      </c>
      <c r="X2367" s="7">
        <f>Working_Data[[#This Row],[last_order_date]]-Working_Data[[#This Row],[signup_date]]</f>
        <v>-58</v>
      </c>
      <c r="Y2367" s="7">
        <f>IF(Working_Data[[#This Row],[churned]]="Active",1,0)</f>
        <v>0</v>
      </c>
      <c r="Z2367" s="7">
        <f>YEAR(Working_Data[[#This Row],[order_date]])</f>
        <v>2024</v>
      </c>
    </row>
    <row r="2368" spans="1:26" x14ac:dyDescent="0.25">
      <c r="A2368" t="s">
        <v>4786</v>
      </c>
      <c r="B2368" t="s">
        <v>38</v>
      </c>
      <c r="C2368" t="s">
        <v>39</v>
      </c>
      <c r="D2368" t="s">
        <v>52</v>
      </c>
      <c r="E2368" s="1">
        <v>45449</v>
      </c>
      <c r="F2368" t="s">
        <v>4787</v>
      </c>
      <c r="G2368" s="1">
        <v>45541</v>
      </c>
      <c r="H2368" t="s">
        <v>47</v>
      </c>
      <c r="I2368" t="s">
        <v>48</v>
      </c>
      <c r="J2368" t="s">
        <v>67</v>
      </c>
      <c r="K2368">
        <v>3</v>
      </c>
      <c r="L2368" s="3">
        <f>Working_Data[[#This Row],[price2]]/Working_Data[[#This Row],[quantity]]</f>
        <v>305.82333333333332</v>
      </c>
      <c r="M2368" s="3">
        <v>917.47</v>
      </c>
      <c r="N2368" t="s">
        <v>35</v>
      </c>
      <c r="O2368">
        <v>17</v>
      </c>
      <c r="P2368" s="1">
        <v>45731</v>
      </c>
      <c r="Q2368">
        <v>173</v>
      </c>
      <c r="R2368" t="s">
        <v>43</v>
      </c>
      <c r="S2368">
        <v>5</v>
      </c>
      <c r="T2368" s="1">
        <v>45791</v>
      </c>
      <c r="U2368" t="s">
        <v>30</v>
      </c>
      <c r="V2368" t="str">
        <f>TEXT(WEEKDAY(Working_Data[[#This Row],[order_date]],1),"DDDD")</f>
        <v>Friday</v>
      </c>
      <c r="W2368" t="str">
        <f>TEXT(Working_Data[[#This Row],[order_date]],"mmmm")</f>
        <v>September</v>
      </c>
      <c r="X2368" s="7">
        <f>Working_Data[[#This Row],[last_order_date]]-Working_Data[[#This Row],[signup_date]]</f>
        <v>282</v>
      </c>
      <c r="Y2368" s="7">
        <f>IF(Working_Data[[#This Row],[churned]]="Active",1,0)</f>
        <v>0</v>
      </c>
      <c r="Z2368" s="7">
        <f>YEAR(Working_Data[[#This Row],[order_date]])</f>
        <v>2024</v>
      </c>
    </row>
    <row r="2369" spans="1:26" x14ac:dyDescent="0.25">
      <c r="A2369" t="s">
        <v>4788</v>
      </c>
      <c r="B2369" t="s">
        <v>21</v>
      </c>
      <c r="C2369" t="s">
        <v>82</v>
      </c>
      <c r="D2369" t="s">
        <v>23</v>
      </c>
      <c r="E2369" s="1">
        <v>45767</v>
      </c>
      <c r="F2369" t="s">
        <v>4789</v>
      </c>
      <c r="G2369" s="1">
        <v>45541</v>
      </c>
      <c r="H2369" t="s">
        <v>58</v>
      </c>
      <c r="I2369" t="s">
        <v>63</v>
      </c>
      <c r="J2369" t="s">
        <v>64</v>
      </c>
      <c r="K2369">
        <v>2</v>
      </c>
      <c r="L2369" s="3">
        <f>Working_Data[[#This Row],[price2]]/Working_Data[[#This Row],[quantity]]</f>
        <v>712.52</v>
      </c>
      <c r="M2369" s="3">
        <v>1425.04</v>
      </c>
      <c r="N2369" t="s">
        <v>35</v>
      </c>
      <c r="O2369">
        <v>31</v>
      </c>
      <c r="P2369" s="1">
        <v>45937</v>
      </c>
      <c r="Q2369">
        <v>100</v>
      </c>
      <c r="R2369" t="s">
        <v>43</v>
      </c>
      <c r="S2369">
        <v>1</v>
      </c>
      <c r="T2369" s="1">
        <v>45845</v>
      </c>
      <c r="U2369" t="s">
        <v>30</v>
      </c>
      <c r="V2369" t="str">
        <f>TEXT(WEEKDAY(Working_Data[[#This Row],[order_date]],1),"DDDD")</f>
        <v>Friday</v>
      </c>
      <c r="W2369" t="str">
        <f>TEXT(Working_Data[[#This Row],[order_date]],"mmmm")</f>
        <v>September</v>
      </c>
      <c r="X2369" s="7">
        <f>Working_Data[[#This Row],[last_order_date]]-Working_Data[[#This Row],[signup_date]]</f>
        <v>170</v>
      </c>
      <c r="Y2369" s="7">
        <f>IF(Working_Data[[#This Row],[churned]]="Active",1,0)</f>
        <v>0</v>
      </c>
      <c r="Z2369" s="7">
        <f>YEAR(Working_Data[[#This Row],[order_date]])</f>
        <v>2024</v>
      </c>
    </row>
    <row r="2370" spans="1:26" x14ac:dyDescent="0.25">
      <c r="A2370" t="s">
        <v>4790</v>
      </c>
      <c r="B2370" t="s">
        <v>21</v>
      </c>
      <c r="C2370" t="s">
        <v>39</v>
      </c>
      <c r="D2370" t="s">
        <v>56</v>
      </c>
      <c r="E2370" s="1">
        <v>45276</v>
      </c>
      <c r="F2370" t="s">
        <v>4791</v>
      </c>
      <c r="G2370" s="1">
        <v>45541</v>
      </c>
      <c r="H2370" t="s">
        <v>41</v>
      </c>
      <c r="I2370" t="s">
        <v>26</v>
      </c>
      <c r="J2370" t="s">
        <v>27</v>
      </c>
      <c r="K2370">
        <v>3</v>
      </c>
      <c r="L2370" s="3">
        <f>Working_Data[[#This Row],[price2]]/Working_Data[[#This Row],[quantity]]</f>
        <v>397.86333333333329</v>
      </c>
      <c r="M2370" s="3">
        <v>1193.5899999999999</v>
      </c>
      <c r="N2370" t="s">
        <v>35</v>
      </c>
      <c r="O2370">
        <v>35</v>
      </c>
      <c r="P2370" s="1">
        <v>45804</v>
      </c>
      <c r="Q2370">
        <v>253</v>
      </c>
      <c r="R2370" t="s">
        <v>29</v>
      </c>
      <c r="S2370">
        <v>4</v>
      </c>
      <c r="T2370" s="1">
        <v>45776</v>
      </c>
      <c r="U2370" t="s">
        <v>60</v>
      </c>
      <c r="V2370" t="str">
        <f>TEXT(WEEKDAY(Working_Data[[#This Row],[order_date]],1),"DDDD")</f>
        <v>Friday</v>
      </c>
      <c r="W2370" t="str">
        <f>TEXT(Working_Data[[#This Row],[order_date]],"mmmm")</f>
        <v>September</v>
      </c>
      <c r="X2370" s="7">
        <f>Working_Data[[#This Row],[last_order_date]]-Working_Data[[#This Row],[signup_date]]</f>
        <v>528</v>
      </c>
      <c r="Y2370" s="7">
        <f>IF(Working_Data[[#This Row],[churned]]="Active",1,0)</f>
        <v>1</v>
      </c>
      <c r="Z2370" s="7">
        <f>YEAR(Working_Data[[#This Row],[order_date]])</f>
        <v>2024</v>
      </c>
    </row>
    <row r="2371" spans="1:26" x14ac:dyDescent="0.25">
      <c r="A2371" t="s">
        <v>4792</v>
      </c>
      <c r="B2371" t="s">
        <v>38</v>
      </c>
      <c r="C2371" t="s">
        <v>82</v>
      </c>
      <c r="D2371" t="s">
        <v>32</v>
      </c>
      <c r="E2371" s="1">
        <v>45514</v>
      </c>
      <c r="F2371" t="s">
        <v>4793</v>
      </c>
      <c r="G2371" s="1">
        <v>45541</v>
      </c>
      <c r="H2371" t="s">
        <v>34</v>
      </c>
      <c r="I2371" t="s">
        <v>42</v>
      </c>
      <c r="J2371" t="s">
        <v>64</v>
      </c>
      <c r="K2371">
        <v>5</v>
      </c>
      <c r="L2371" s="3">
        <f>Working_Data[[#This Row],[price2]]/Working_Data[[#This Row],[quantity]]</f>
        <v>43.97</v>
      </c>
      <c r="M2371" s="3">
        <v>219.85</v>
      </c>
      <c r="N2371" t="s">
        <v>50</v>
      </c>
      <c r="O2371">
        <v>41</v>
      </c>
      <c r="P2371" s="1">
        <v>45905</v>
      </c>
      <c r="Q2371">
        <v>360</v>
      </c>
      <c r="R2371" t="s">
        <v>29</v>
      </c>
      <c r="S2371">
        <v>3</v>
      </c>
      <c r="T2371" s="1">
        <v>45582</v>
      </c>
      <c r="U2371" t="s">
        <v>36</v>
      </c>
      <c r="V2371" t="str">
        <f>TEXT(WEEKDAY(Working_Data[[#This Row],[order_date]],1),"DDDD")</f>
        <v>Friday</v>
      </c>
      <c r="W2371" t="str">
        <f>TEXT(Working_Data[[#This Row],[order_date]],"mmmm")</f>
        <v>September</v>
      </c>
      <c r="X2371" s="7">
        <f>Working_Data[[#This Row],[last_order_date]]-Working_Data[[#This Row],[signup_date]]</f>
        <v>391</v>
      </c>
      <c r="Y2371" s="7">
        <f>IF(Working_Data[[#This Row],[churned]]="Active",1,0)</f>
        <v>1</v>
      </c>
      <c r="Z2371" s="7">
        <f>YEAR(Working_Data[[#This Row],[order_date]])</f>
        <v>2024</v>
      </c>
    </row>
    <row r="2372" spans="1:26" x14ac:dyDescent="0.25">
      <c r="A2372" t="s">
        <v>4794</v>
      </c>
      <c r="B2372" t="s">
        <v>21</v>
      </c>
      <c r="C2372" t="s">
        <v>39</v>
      </c>
      <c r="D2372" t="s">
        <v>32</v>
      </c>
      <c r="E2372" s="1">
        <v>45608</v>
      </c>
      <c r="F2372" t="s">
        <v>4795</v>
      </c>
      <c r="G2372" s="1">
        <v>45541</v>
      </c>
      <c r="H2372" t="s">
        <v>41</v>
      </c>
      <c r="I2372" t="s">
        <v>54</v>
      </c>
      <c r="J2372" t="s">
        <v>64</v>
      </c>
      <c r="K2372">
        <v>3</v>
      </c>
      <c r="L2372" s="3">
        <f>Working_Data[[#This Row],[price2]]/Working_Data[[#This Row],[quantity]]</f>
        <v>153.23333333333332</v>
      </c>
      <c r="M2372" s="3">
        <v>459.7</v>
      </c>
      <c r="N2372" t="s">
        <v>35</v>
      </c>
      <c r="O2372">
        <v>10</v>
      </c>
      <c r="P2372" s="1">
        <v>45802</v>
      </c>
      <c r="Q2372">
        <v>416</v>
      </c>
      <c r="R2372" t="s">
        <v>43</v>
      </c>
      <c r="S2372">
        <v>4</v>
      </c>
      <c r="T2372" s="1">
        <v>45658</v>
      </c>
      <c r="U2372" t="s">
        <v>30</v>
      </c>
      <c r="V2372" t="str">
        <f>TEXT(WEEKDAY(Working_Data[[#This Row],[order_date]],1),"DDDD")</f>
        <v>Friday</v>
      </c>
      <c r="W2372" t="str">
        <f>TEXT(Working_Data[[#This Row],[order_date]],"mmmm")</f>
        <v>September</v>
      </c>
      <c r="X2372" s="7">
        <f>Working_Data[[#This Row],[last_order_date]]-Working_Data[[#This Row],[signup_date]]</f>
        <v>194</v>
      </c>
      <c r="Y2372" s="7">
        <f>IF(Working_Data[[#This Row],[churned]]="Active",1,0)</f>
        <v>0</v>
      </c>
      <c r="Z2372" s="7">
        <f>YEAR(Working_Data[[#This Row],[order_date]])</f>
        <v>2024</v>
      </c>
    </row>
    <row r="2373" spans="1:26" x14ac:dyDescent="0.25">
      <c r="A2373" t="s">
        <v>4796</v>
      </c>
      <c r="B2373" t="s">
        <v>21</v>
      </c>
      <c r="C2373" t="s">
        <v>39</v>
      </c>
      <c r="D2373" t="s">
        <v>23</v>
      </c>
      <c r="E2373" s="1">
        <v>45716</v>
      </c>
      <c r="F2373" t="s">
        <v>4797</v>
      </c>
      <c r="G2373" s="1">
        <v>45541</v>
      </c>
      <c r="H2373" t="s">
        <v>47</v>
      </c>
      <c r="I2373" t="s">
        <v>42</v>
      </c>
      <c r="J2373" t="s">
        <v>67</v>
      </c>
      <c r="K2373">
        <v>1</v>
      </c>
      <c r="L2373" s="3">
        <f>Working_Data[[#This Row],[price2]]/Working_Data[[#This Row],[quantity]]</f>
        <v>1306.3800000000001</v>
      </c>
      <c r="M2373" s="3">
        <v>1306.3800000000001</v>
      </c>
      <c r="N2373" t="s">
        <v>50</v>
      </c>
      <c r="O2373">
        <v>25</v>
      </c>
      <c r="P2373" s="1">
        <v>45606</v>
      </c>
      <c r="Q2373">
        <v>199</v>
      </c>
      <c r="R2373" t="s">
        <v>43</v>
      </c>
      <c r="S2373">
        <v>1</v>
      </c>
      <c r="T2373" s="1">
        <v>45839</v>
      </c>
      <c r="U2373" t="s">
        <v>36</v>
      </c>
      <c r="V2373" t="str">
        <f>TEXT(WEEKDAY(Working_Data[[#This Row],[order_date]],1),"DDDD")</f>
        <v>Friday</v>
      </c>
      <c r="W2373" t="str">
        <f>TEXT(Working_Data[[#This Row],[order_date]],"mmmm")</f>
        <v>September</v>
      </c>
      <c r="X2373" s="7">
        <f>Working_Data[[#This Row],[last_order_date]]-Working_Data[[#This Row],[signup_date]]</f>
        <v>-110</v>
      </c>
      <c r="Y2373" s="7">
        <f>IF(Working_Data[[#This Row],[churned]]="Active",1,0)</f>
        <v>0</v>
      </c>
      <c r="Z2373" s="7">
        <f>YEAR(Working_Data[[#This Row],[order_date]])</f>
        <v>2024</v>
      </c>
    </row>
    <row r="2374" spans="1:26" x14ac:dyDescent="0.25">
      <c r="A2374" t="s">
        <v>4798</v>
      </c>
      <c r="B2374" t="s">
        <v>38</v>
      </c>
      <c r="C2374" t="s">
        <v>22</v>
      </c>
      <c r="D2374" t="s">
        <v>23</v>
      </c>
      <c r="E2374" s="1">
        <v>45346</v>
      </c>
      <c r="F2374" t="s">
        <v>4799</v>
      </c>
      <c r="G2374" s="1">
        <v>45571</v>
      </c>
      <c r="H2374" t="s">
        <v>34</v>
      </c>
      <c r="I2374" t="s">
        <v>42</v>
      </c>
      <c r="J2374" t="s">
        <v>67</v>
      </c>
      <c r="K2374">
        <v>5</v>
      </c>
      <c r="L2374" s="3">
        <f>Working_Data[[#This Row],[price2]]/Working_Data[[#This Row],[quantity]]</f>
        <v>114.626</v>
      </c>
      <c r="M2374" s="3">
        <v>573.13</v>
      </c>
      <c r="N2374" t="s">
        <v>28</v>
      </c>
      <c r="O2374">
        <v>14</v>
      </c>
      <c r="P2374" s="1">
        <v>45901</v>
      </c>
      <c r="Q2374">
        <v>93</v>
      </c>
      <c r="R2374" t="s">
        <v>43</v>
      </c>
      <c r="S2374">
        <v>5</v>
      </c>
      <c r="T2374" s="1">
        <v>45653</v>
      </c>
      <c r="U2374" t="s">
        <v>60</v>
      </c>
      <c r="V2374" t="str">
        <f>TEXT(WEEKDAY(Working_Data[[#This Row],[order_date]],1),"DDDD")</f>
        <v>Sunday</v>
      </c>
      <c r="W2374" t="str">
        <f>TEXT(Working_Data[[#This Row],[order_date]],"mmmm")</f>
        <v>October</v>
      </c>
      <c r="X2374" s="7">
        <f>Working_Data[[#This Row],[last_order_date]]-Working_Data[[#This Row],[signup_date]]</f>
        <v>555</v>
      </c>
      <c r="Y2374" s="7">
        <f>IF(Working_Data[[#This Row],[churned]]="Active",1,0)</f>
        <v>0</v>
      </c>
      <c r="Z2374" s="7">
        <f>YEAR(Working_Data[[#This Row],[order_date]])</f>
        <v>2024</v>
      </c>
    </row>
    <row r="2375" spans="1:26" x14ac:dyDescent="0.25">
      <c r="A2375" t="s">
        <v>4800</v>
      </c>
      <c r="B2375" t="s">
        <v>38</v>
      </c>
      <c r="C2375" t="s">
        <v>22</v>
      </c>
      <c r="D2375" t="s">
        <v>52</v>
      </c>
      <c r="E2375" s="1">
        <v>45183</v>
      </c>
      <c r="F2375" t="s">
        <v>4801</v>
      </c>
      <c r="G2375" s="1">
        <v>45571</v>
      </c>
      <c r="H2375" t="s">
        <v>58</v>
      </c>
      <c r="I2375" t="s">
        <v>26</v>
      </c>
      <c r="J2375" t="s">
        <v>67</v>
      </c>
      <c r="K2375">
        <v>5</v>
      </c>
      <c r="L2375" s="3">
        <f>Working_Data[[#This Row],[price2]]/Working_Data[[#This Row],[quantity]]</f>
        <v>265.834</v>
      </c>
      <c r="M2375" s="3">
        <v>1329.17</v>
      </c>
      <c r="N2375" t="s">
        <v>28</v>
      </c>
      <c r="O2375">
        <v>42</v>
      </c>
      <c r="P2375" s="1">
        <v>45392</v>
      </c>
      <c r="Q2375">
        <v>191</v>
      </c>
      <c r="R2375" t="s">
        <v>29</v>
      </c>
      <c r="S2375">
        <v>2</v>
      </c>
      <c r="T2375" s="1">
        <v>45830</v>
      </c>
      <c r="U2375" t="s">
        <v>36</v>
      </c>
      <c r="V2375" t="str">
        <f>TEXT(WEEKDAY(Working_Data[[#This Row],[order_date]],1),"DDDD")</f>
        <v>Sunday</v>
      </c>
      <c r="W2375" t="str">
        <f>TEXT(Working_Data[[#This Row],[order_date]],"mmmm")</f>
        <v>October</v>
      </c>
      <c r="X2375" s="7">
        <f>Working_Data[[#This Row],[last_order_date]]-Working_Data[[#This Row],[signup_date]]</f>
        <v>209</v>
      </c>
      <c r="Y2375" s="7">
        <f>IF(Working_Data[[#This Row],[churned]]="Active",1,0)</f>
        <v>1</v>
      </c>
      <c r="Z2375" s="7">
        <f>YEAR(Working_Data[[#This Row],[order_date]])</f>
        <v>2024</v>
      </c>
    </row>
    <row r="2376" spans="1:26" x14ac:dyDescent="0.25">
      <c r="A2376" t="s">
        <v>4802</v>
      </c>
      <c r="B2376" t="s">
        <v>21</v>
      </c>
      <c r="C2376" t="s">
        <v>39</v>
      </c>
      <c r="D2376" t="s">
        <v>56</v>
      </c>
      <c r="E2376" s="1">
        <v>45636</v>
      </c>
      <c r="F2376" t="s">
        <v>4803</v>
      </c>
      <c r="G2376" s="1">
        <v>45571</v>
      </c>
      <c r="H2376" t="s">
        <v>58</v>
      </c>
      <c r="I2376" t="s">
        <v>26</v>
      </c>
      <c r="J2376" t="s">
        <v>49</v>
      </c>
      <c r="K2376">
        <v>2</v>
      </c>
      <c r="L2376" s="3">
        <f>Working_Data[[#This Row],[price2]]/Working_Data[[#This Row],[quantity]]</f>
        <v>473.39</v>
      </c>
      <c r="M2376" s="3">
        <v>946.78</v>
      </c>
      <c r="N2376" t="s">
        <v>35</v>
      </c>
      <c r="O2376">
        <v>1</v>
      </c>
      <c r="P2376" s="1">
        <v>45798</v>
      </c>
      <c r="Q2376">
        <v>368</v>
      </c>
      <c r="R2376" t="s">
        <v>29</v>
      </c>
      <c r="S2376">
        <v>5</v>
      </c>
      <c r="T2376" s="1">
        <v>45931</v>
      </c>
      <c r="U2376" t="s">
        <v>30</v>
      </c>
      <c r="V2376" t="str">
        <f>TEXT(WEEKDAY(Working_Data[[#This Row],[order_date]],1),"DDDD")</f>
        <v>Sunday</v>
      </c>
      <c r="W2376" t="str">
        <f>TEXT(Working_Data[[#This Row],[order_date]],"mmmm")</f>
        <v>October</v>
      </c>
      <c r="X2376" s="7">
        <f>Working_Data[[#This Row],[last_order_date]]-Working_Data[[#This Row],[signup_date]]</f>
        <v>162</v>
      </c>
      <c r="Y2376" s="7">
        <f>IF(Working_Data[[#This Row],[churned]]="Active",1,0)</f>
        <v>1</v>
      </c>
      <c r="Z2376" s="7">
        <f>YEAR(Working_Data[[#This Row],[order_date]])</f>
        <v>2024</v>
      </c>
    </row>
    <row r="2377" spans="1:26" x14ac:dyDescent="0.25">
      <c r="A2377" t="s">
        <v>4804</v>
      </c>
      <c r="B2377" t="s">
        <v>38</v>
      </c>
      <c r="C2377" t="s">
        <v>82</v>
      </c>
      <c r="D2377" t="s">
        <v>23</v>
      </c>
      <c r="E2377" s="1">
        <v>45932</v>
      </c>
      <c r="F2377" t="s">
        <v>4805</v>
      </c>
      <c r="G2377" s="1">
        <v>45571</v>
      </c>
      <c r="H2377" t="s">
        <v>34</v>
      </c>
      <c r="I2377" t="s">
        <v>63</v>
      </c>
      <c r="J2377" t="s">
        <v>27</v>
      </c>
      <c r="K2377">
        <v>2</v>
      </c>
      <c r="L2377" s="3">
        <f>Working_Data[[#This Row],[price2]]/Working_Data[[#This Row],[quantity]]</f>
        <v>648.37</v>
      </c>
      <c r="M2377" s="3">
        <v>1296.74</v>
      </c>
      <c r="N2377" t="s">
        <v>35</v>
      </c>
      <c r="O2377">
        <v>50</v>
      </c>
      <c r="P2377" s="1">
        <v>45810</v>
      </c>
      <c r="Q2377">
        <v>274</v>
      </c>
      <c r="R2377" t="s">
        <v>43</v>
      </c>
      <c r="S2377">
        <v>4</v>
      </c>
      <c r="T2377" s="1">
        <v>45906</v>
      </c>
      <c r="U2377" t="s">
        <v>60</v>
      </c>
      <c r="V2377" t="str">
        <f>TEXT(WEEKDAY(Working_Data[[#This Row],[order_date]],1),"DDDD")</f>
        <v>Sunday</v>
      </c>
      <c r="W2377" t="str">
        <f>TEXT(Working_Data[[#This Row],[order_date]],"mmmm")</f>
        <v>October</v>
      </c>
      <c r="X2377" s="7">
        <f>Working_Data[[#This Row],[last_order_date]]-Working_Data[[#This Row],[signup_date]]</f>
        <v>-122</v>
      </c>
      <c r="Y2377" s="7">
        <f>IF(Working_Data[[#This Row],[churned]]="Active",1,0)</f>
        <v>0</v>
      </c>
      <c r="Z2377" s="7">
        <f>YEAR(Working_Data[[#This Row],[order_date]])</f>
        <v>2024</v>
      </c>
    </row>
    <row r="2378" spans="1:26" x14ac:dyDescent="0.25">
      <c r="A2378" t="s">
        <v>4806</v>
      </c>
      <c r="B2378" t="s">
        <v>45</v>
      </c>
      <c r="C2378" t="s">
        <v>22</v>
      </c>
      <c r="D2378" t="s">
        <v>77</v>
      </c>
      <c r="E2378" s="1">
        <v>45270</v>
      </c>
      <c r="F2378" t="s">
        <v>4807</v>
      </c>
      <c r="G2378" s="1">
        <v>45571</v>
      </c>
      <c r="H2378" t="s">
        <v>34</v>
      </c>
      <c r="I2378" t="s">
        <v>54</v>
      </c>
      <c r="J2378" t="s">
        <v>64</v>
      </c>
      <c r="K2378">
        <v>3</v>
      </c>
      <c r="L2378" s="3">
        <f>Working_Data[[#This Row],[price2]]/Working_Data[[#This Row],[quantity]]</f>
        <v>196.47333333333333</v>
      </c>
      <c r="M2378" s="3">
        <v>589.41999999999996</v>
      </c>
      <c r="N2378" t="s">
        <v>28</v>
      </c>
      <c r="O2378">
        <v>23</v>
      </c>
      <c r="P2378" s="1">
        <v>45574</v>
      </c>
      <c r="Q2378">
        <v>94</v>
      </c>
      <c r="R2378" t="s">
        <v>29</v>
      </c>
      <c r="S2378">
        <v>3</v>
      </c>
      <c r="T2378" s="1">
        <v>45771</v>
      </c>
      <c r="U2378" t="s">
        <v>60</v>
      </c>
      <c r="V2378" t="str">
        <f>TEXT(WEEKDAY(Working_Data[[#This Row],[order_date]],1),"DDDD")</f>
        <v>Sunday</v>
      </c>
      <c r="W2378" t="str">
        <f>TEXT(Working_Data[[#This Row],[order_date]],"mmmm")</f>
        <v>October</v>
      </c>
      <c r="X2378" s="7">
        <f>Working_Data[[#This Row],[last_order_date]]-Working_Data[[#This Row],[signup_date]]</f>
        <v>304</v>
      </c>
      <c r="Y2378" s="7">
        <f>IF(Working_Data[[#This Row],[churned]]="Active",1,0)</f>
        <v>1</v>
      </c>
      <c r="Z2378" s="7">
        <f>YEAR(Working_Data[[#This Row],[order_date]])</f>
        <v>2024</v>
      </c>
    </row>
    <row r="2379" spans="1:26" x14ac:dyDescent="0.25">
      <c r="A2379" t="s">
        <v>4808</v>
      </c>
      <c r="B2379" t="s">
        <v>45</v>
      </c>
      <c r="C2379" t="s">
        <v>82</v>
      </c>
      <c r="D2379" t="s">
        <v>56</v>
      </c>
      <c r="E2379" s="1">
        <v>45652</v>
      </c>
      <c r="F2379" t="s">
        <v>4809</v>
      </c>
      <c r="G2379" s="1">
        <v>45571</v>
      </c>
      <c r="H2379" t="s">
        <v>58</v>
      </c>
      <c r="I2379" t="s">
        <v>26</v>
      </c>
      <c r="J2379" t="s">
        <v>27</v>
      </c>
      <c r="K2379">
        <v>3</v>
      </c>
      <c r="L2379" s="3">
        <f>Working_Data[[#This Row],[price2]]/Working_Data[[#This Row],[quantity]]</f>
        <v>274.36666666666667</v>
      </c>
      <c r="M2379" s="3">
        <v>823.1</v>
      </c>
      <c r="N2379" t="s">
        <v>28</v>
      </c>
      <c r="O2379">
        <v>14</v>
      </c>
      <c r="P2379" s="1">
        <v>45612</v>
      </c>
      <c r="Q2379">
        <v>169</v>
      </c>
      <c r="R2379" t="s">
        <v>29</v>
      </c>
      <c r="S2379">
        <v>1</v>
      </c>
      <c r="T2379" s="1">
        <v>45828</v>
      </c>
      <c r="U2379" t="s">
        <v>36</v>
      </c>
      <c r="V2379" t="str">
        <f>TEXT(WEEKDAY(Working_Data[[#This Row],[order_date]],1),"DDDD")</f>
        <v>Sunday</v>
      </c>
      <c r="W2379" t="str">
        <f>TEXT(Working_Data[[#This Row],[order_date]],"mmmm")</f>
        <v>October</v>
      </c>
      <c r="X2379" s="7">
        <f>Working_Data[[#This Row],[last_order_date]]-Working_Data[[#This Row],[signup_date]]</f>
        <v>-40</v>
      </c>
      <c r="Y2379" s="7">
        <f>IF(Working_Data[[#This Row],[churned]]="Active",1,0)</f>
        <v>1</v>
      </c>
      <c r="Z2379" s="7">
        <f>YEAR(Working_Data[[#This Row],[order_date]])</f>
        <v>2024</v>
      </c>
    </row>
    <row r="2380" spans="1:26" x14ac:dyDescent="0.25">
      <c r="A2380" t="s">
        <v>4810</v>
      </c>
      <c r="B2380" t="s">
        <v>21</v>
      </c>
      <c r="C2380" t="s">
        <v>82</v>
      </c>
      <c r="D2380" t="s">
        <v>23</v>
      </c>
      <c r="E2380" s="1">
        <v>45345</v>
      </c>
      <c r="F2380" t="s">
        <v>4811</v>
      </c>
      <c r="G2380" s="1">
        <v>45571</v>
      </c>
      <c r="H2380" t="s">
        <v>47</v>
      </c>
      <c r="I2380" t="s">
        <v>42</v>
      </c>
      <c r="J2380" t="s">
        <v>67</v>
      </c>
      <c r="K2380">
        <v>2</v>
      </c>
      <c r="L2380" s="3">
        <f>Working_Data[[#This Row],[price2]]/Working_Data[[#This Row],[quantity]]</f>
        <v>367.79</v>
      </c>
      <c r="M2380" s="3">
        <v>735.58</v>
      </c>
      <c r="N2380" t="s">
        <v>50</v>
      </c>
      <c r="O2380">
        <v>42</v>
      </c>
      <c r="P2380" s="1">
        <v>45845</v>
      </c>
      <c r="Q2380">
        <v>208</v>
      </c>
      <c r="R2380" t="s">
        <v>43</v>
      </c>
      <c r="S2380">
        <v>5</v>
      </c>
      <c r="T2380" s="1">
        <v>45716</v>
      </c>
      <c r="U2380" t="s">
        <v>36</v>
      </c>
      <c r="V2380" t="str">
        <f>TEXT(WEEKDAY(Working_Data[[#This Row],[order_date]],1),"DDDD")</f>
        <v>Sunday</v>
      </c>
      <c r="W2380" t="str">
        <f>TEXT(Working_Data[[#This Row],[order_date]],"mmmm")</f>
        <v>October</v>
      </c>
      <c r="X2380" s="7">
        <f>Working_Data[[#This Row],[last_order_date]]-Working_Data[[#This Row],[signup_date]]</f>
        <v>500</v>
      </c>
      <c r="Y2380" s="7">
        <f>IF(Working_Data[[#This Row],[churned]]="Active",1,0)</f>
        <v>0</v>
      </c>
      <c r="Z2380" s="7">
        <f>YEAR(Working_Data[[#This Row],[order_date]])</f>
        <v>2024</v>
      </c>
    </row>
    <row r="2381" spans="1:26" x14ac:dyDescent="0.25">
      <c r="A2381" t="s">
        <v>4812</v>
      </c>
      <c r="B2381" t="s">
        <v>45</v>
      </c>
      <c r="C2381" t="s">
        <v>22</v>
      </c>
      <c r="D2381" t="s">
        <v>23</v>
      </c>
      <c r="E2381" s="1">
        <v>45644</v>
      </c>
      <c r="F2381" t="s">
        <v>4813</v>
      </c>
      <c r="G2381" s="1">
        <v>45571</v>
      </c>
      <c r="H2381" t="s">
        <v>47</v>
      </c>
      <c r="I2381" t="s">
        <v>54</v>
      </c>
      <c r="J2381" t="s">
        <v>67</v>
      </c>
      <c r="K2381">
        <v>1</v>
      </c>
      <c r="L2381" s="3">
        <f>Working_Data[[#This Row],[price2]]/Working_Data[[#This Row],[quantity]]</f>
        <v>655.45</v>
      </c>
      <c r="M2381" s="3">
        <v>655.45</v>
      </c>
      <c r="N2381" t="s">
        <v>50</v>
      </c>
      <c r="O2381">
        <v>35</v>
      </c>
      <c r="P2381" s="1">
        <v>45771</v>
      </c>
      <c r="Q2381">
        <v>336</v>
      </c>
      <c r="R2381" t="s">
        <v>43</v>
      </c>
      <c r="S2381">
        <v>1</v>
      </c>
      <c r="T2381" s="1">
        <v>45829</v>
      </c>
      <c r="U2381" t="s">
        <v>60</v>
      </c>
      <c r="V2381" t="str">
        <f>TEXT(WEEKDAY(Working_Data[[#This Row],[order_date]],1),"DDDD")</f>
        <v>Sunday</v>
      </c>
      <c r="W2381" t="str">
        <f>TEXT(Working_Data[[#This Row],[order_date]],"mmmm")</f>
        <v>October</v>
      </c>
      <c r="X2381" s="7">
        <f>Working_Data[[#This Row],[last_order_date]]-Working_Data[[#This Row],[signup_date]]</f>
        <v>127</v>
      </c>
      <c r="Y2381" s="7">
        <f>IF(Working_Data[[#This Row],[churned]]="Active",1,0)</f>
        <v>0</v>
      </c>
      <c r="Z2381" s="7">
        <f>YEAR(Working_Data[[#This Row],[order_date]])</f>
        <v>2024</v>
      </c>
    </row>
    <row r="2382" spans="1:26" x14ac:dyDescent="0.25">
      <c r="A2382" t="s">
        <v>4814</v>
      </c>
      <c r="B2382" t="s">
        <v>21</v>
      </c>
      <c r="C2382" t="s">
        <v>82</v>
      </c>
      <c r="D2382" t="s">
        <v>56</v>
      </c>
      <c r="E2382" s="1">
        <v>45490</v>
      </c>
      <c r="F2382" t="s">
        <v>4815</v>
      </c>
      <c r="G2382" s="1">
        <v>45571</v>
      </c>
      <c r="H2382" t="s">
        <v>47</v>
      </c>
      <c r="I2382" t="s">
        <v>63</v>
      </c>
      <c r="J2382" t="s">
        <v>59</v>
      </c>
      <c r="K2382">
        <v>4</v>
      </c>
      <c r="L2382" s="3">
        <f>Working_Data[[#This Row],[price2]]/Working_Data[[#This Row],[quantity]]</f>
        <v>121.155</v>
      </c>
      <c r="M2382" s="3">
        <v>484.62</v>
      </c>
      <c r="N2382" t="s">
        <v>50</v>
      </c>
      <c r="O2382">
        <v>24</v>
      </c>
      <c r="P2382" s="1">
        <v>45530</v>
      </c>
      <c r="Q2382">
        <v>27</v>
      </c>
      <c r="R2382" t="s">
        <v>43</v>
      </c>
      <c r="S2382">
        <v>2</v>
      </c>
      <c r="T2382" s="1">
        <v>45746</v>
      </c>
      <c r="U2382" t="s">
        <v>36</v>
      </c>
      <c r="V2382" t="str">
        <f>TEXT(WEEKDAY(Working_Data[[#This Row],[order_date]],1),"DDDD")</f>
        <v>Sunday</v>
      </c>
      <c r="W2382" t="str">
        <f>TEXT(Working_Data[[#This Row],[order_date]],"mmmm")</f>
        <v>October</v>
      </c>
      <c r="X2382" s="7">
        <f>Working_Data[[#This Row],[last_order_date]]-Working_Data[[#This Row],[signup_date]]</f>
        <v>40</v>
      </c>
      <c r="Y2382" s="7">
        <f>IF(Working_Data[[#This Row],[churned]]="Active",1,0)</f>
        <v>0</v>
      </c>
      <c r="Z2382" s="7">
        <f>YEAR(Working_Data[[#This Row],[order_date]])</f>
        <v>2024</v>
      </c>
    </row>
    <row r="2383" spans="1:26" x14ac:dyDescent="0.25">
      <c r="A2383" t="s">
        <v>4816</v>
      </c>
      <c r="B2383" t="s">
        <v>21</v>
      </c>
      <c r="C2383" t="s">
        <v>39</v>
      </c>
      <c r="D2383" t="s">
        <v>32</v>
      </c>
      <c r="E2383" s="1">
        <v>45838</v>
      </c>
      <c r="F2383" t="s">
        <v>4817</v>
      </c>
      <c r="G2383" s="1">
        <v>45602</v>
      </c>
      <c r="H2383" t="s">
        <v>47</v>
      </c>
      <c r="I2383" t="s">
        <v>42</v>
      </c>
      <c r="J2383" t="s">
        <v>59</v>
      </c>
      <c r="K2383">
        <v>3</v>
      </c>
      <c r="L2383" s="3">
        <f>Working_Data[[#This Row],[price2]]/Working_Data[[#This Row],[quantity]]</f>
        <v>66.126666666666665</v>
      </c>
      <c r="M2383" s="3">
        <v>198.38</v>
      </c>
      <c r="N2383" t="s">
        <v>28</v>
      </c>
      <c r="O2383">
        <v>36</v>
      </c>
      <c r="P2383" s="1">
        <v>45607</v>
      </c>
      <c r="Q2383">
        <v>290</v>
      </c>
      <c r="R2383" t="s">
        <v>43</v>
      </c>
      <c r="S2383">
        <v>2</v>
      </c>
      <c r="T2383" s="1">
        <v>45931</v>
      </c>
      <c r="U2383" t="s">
        <v>36</v>
      </c>
      <c r="V2383" t="str">
        <f>TEXT(WEEKDAY(Working_Data[[#This Row],[order_date]],1),"DDDD")</f>
        <v>Wednesday</v>
      </c>
      <c r="W2383" t="str">
        <f>TEXT(Working_Data[[#This Row],[order_date]],"mmmm")</f>
        <v>November</v>
      </c>
      <c r="X2383" s="7">
        <f>Working_Data[[#This Row],[last_order_date]]-Working_Data[[#This Row],[signup_date]]</f>
        <v>-231</v>
      </c>
      <c r="Y2383" s="7">
        <f>IF(Working_Data[[#This Row],[churned]]="Active",1,0)</f>
        <v>0</v>
      </c>
      <c r="Z2383" s="7">
        <f>YEAR(Working_Data[[#This Row],[order_date]])</f>
        <v>2024</v>
      </c>
    </row>
    <row r="2384" spans="1:26" x14ac:dyDescent="0.25">
      <c r="A2384" t="s">
        <v>4818</v>
      </c>
      <c r="B2384" t="s">
        <v>45</v>
      </c>
      <c r="C2384" t="s">
        <v>82</v>
      </c>
      <c r="D2384" t="s">
        <v>52</v>
      </c>
      <c r="E2384" s="1">
        <v>45296</v>
      </c>
      <c r="F2384" t="s">
        <v>4819</v>
      </c>
      <c r="G2384" s="1">
        <v>45602</v>
      </c>
      <c r="H2384" t="s">
        <v>34</v>
      </c>
      <c r="I2384" t="s">
        <v>42</v>
      </c>
      <c r="J2384" t="s">
        <v>27</v>
      </c>
      <c r="K2384">
        <v>4</v>
      </c>
      <c r="L2384" s="3">
        <f>Working_Data[[#This Row],[price2]]/Working_Data[[#This Row],[quantity]]</f>
        <v>47.16</v>
      </c>
      <c r="M2384" s="3">
        <v>188.64</v>
      </c>
      <c r="N2384" t="s">
        <v>28</v>
      </c>
      <c r="O2384">
        <v>36</v>
      </c>
      <c r="P2384" s="1">
        <v>45532</v>
      </c>
      <c r="Q2384">
        <v>108</v>
      </c>
      <c r="R2384" t="s">
        <v>29</v>
      </c>
      <c r="S2384">
        <v>3</v>
      </c>
      <c r="T2384" s="1">
        <v>45527</v>
      </c>
      <c r="U2384" t="s">
        <v>36</v>
      </c>
      <c r="V2384" t="str">
        <f>TEXT(WEEKDAY(Working_Data[[#This Row],[order_date]],1),"DDDD")</f>
        <v>Wednesday</v>
      </c>
      <c r="W2384" t="str">
        <f>TEXT(Working_Data[[#This Row],[order_date]],"mmmm")</f>
        <v>November</v>
      </c>
      <c r="X2384" s="7">
        <f>Working_Data[[#This Row],[last_order_date]]-Working_Data[[#This Row],[signup_date]]</f>
        <v>236</v>
      </c>
      <c r="Y2384" s="7">
        <f>IF(Working_Data[[#This Row],[churned]]="Active",1,0)</f>
        <v>1</v>
      </c>
      <c r="Z2384" s="7">
        <f>YEAR(Working_Data[[#This Row],[order_date]])</f>
        <v>2024</v>
      </c>
    </row>
    <row r="2385" spans="1:26" x14ac:dyDescent="0.25">
      <c r="A2385" t="s">
        <v>4820</v>
      </c>
      <c r="B2385" t="s">
        <v>21</v>
      </c>
      <c r="C2385" t="s">
        <v>22</v>
      </c>
      <c r="D2385" t="s">
        <v>32</v>
      </c>
      <c r="E2385" s="1">
        <v>45414</v>
      </c>
      <c r="F2385" t="s">
        <v>4821</v>
      </c>
      <c r="G2385" s="1">
        <v>45602</v>
      </c>
      <c r="H2385" t="s">
        <v>58</v>
      </c>
      <c r="I2385" t="s">
        <v>26</v>
      </c>
      <c r="J2385" t="s">
        <v>27</v>
      </c>
      <c r="K2385">
        <v>1</v>
      </c>
      <c r="L2385" s="3">
        <f>Working_Data[[#This Row],[price2]]/Working_Data[[#This Row],[quantity]]</f>
        <v>746.1</v>
      </c>
      <c r="M2385" s="3">
        <v>746.1</v>
      </c>
      <c r="N2385" t="s">
        <v>28</v>
      </c>
      <c r="O2385">
        <v>11</v>
      </c>
      <c r="P2385" s="1">
        <v>45791</v>
      </c>
      <c r="Q2385">
        <v>265</v>
      </c>
      <c r="R2385" t="s">
        <v>43</v>
      </c>
      <c r="S2385">
        <v>4</v>
      </c>
      <c r="T2385" s="1">
        <v>45565</v>
      </c>
      <c r="U2385" t="s">
        <v>60</v>
      </c>
      <c r="V2385" t="str">
        <f>TEXT(WEEKDAY(Working_Data[[#This Row],[order_date]],1),"DDDD")</f>
        <v>Wednesday</v>
      </c>
      <c r="W2385" t="str">
        <f>TEXT(Working_Data[[#This Row],[order_date]],"mmmm")</f>
        <v>November</v>
      </c>
      <c r="X2385" s="7">
        <f>Working_Data[[#This Row],[last_order_date]]-Working_Data[[#This Row],[signup_date]]</f>
        <v>377</v>
      </c>
      <c r="Y2385" s="7">
        <f>IF(Working_Data[[#This Row],[churned]]="Active",1,0)</f>
        <v>0</v>
      </c>
      <c r="Z2385" s="7">
        <f>YEAR(Working_Data[[#This Row],[order_date]])</f>
        <v>2024</v>
      </c>
    </row>
    <row r="2386" spans="1:26" x14ac:dyDescent="0.25">
      <c r="A2386" t="s">
        <v>4822</v>
      </c>
      <c r="B2386" t="s">
        <v>45</v>
      </c>
      <c r="C2386" t="s">
        <v>39</v>
      </c>
      <c r="D2386" t="s">
        <v>52</v>
      </c>
      <c r="E2386" s="1">
        <v>45492</v>
      </c>
      <c r="F2386" t="s">
        <v>4823</v>
      </c>
      <c r="G2386" s="1">
        <v>45602</v>
      </c>
      <c r="H2386" t="s">
        <v>47</v>
      </c>
      <c r="I2386" t="s">
        <v>54</v>
      </c>
      <c r="J2386" t="s">
        <v>27</v>
      </c>
      <c r="K2386">
        <v>4</v>
      </c>
      <c r="L2386" s="3">
        <f>Working_Data[[#This Row],[price2]]/Working_Data[[#This Row],[quantity]]</f>
        <v>237.35249999999999</v>
      </c>
      <c r="M2386" s="3">
        <v>949.41</v>
      </c>
      <c r="N2386" t="s">
        <v>28</v>
      </c>
      <c r="O2386">
        <v>27</v>
      </c>
      <c r="P2386" s="1">
        <v>45705</v>
      </c>
      <c r="Q2386">
        <v>244</v>
      </c>
      <c r="R2386" t="s">
        <v>43</v>
      </c>
      <c r="S2386">
        <v>5</v>
      </c>
      <c r="T2386" s="1">
        <v>45482</v>
      </c>
      <c r="U2386" t="s">
        <v>36</v>
      </c>
      <c r="V2386" t="str">
        <f>TEXT(WEEKDAY(Working_Data[[#This Row],[order_date]],1),"DDDD")</f>
        <v>Wednesday</v>
      </c>
      <c r="W2386" t="str">
        <f>TEXT(Working_Data[[#This Row],[order_date]],"mmmm")</f>
        <v>November</v>
      </c>
      <c r="X2386" s="7">
        <f>Working_Data[[#This Row],[last_order_date]]-Working_Data[[#This Row],[signup_date]]</f>
        <v>213</v>
      </c>
      <c r="Y2386" s="7">
        <f>IF(Working_Data[[#This Row],[churned]]="Active",1,0)</f>
        <v>0</v>
      </c>
      <c r="Z2386" s="7">
        <f>YEAR(Working_Data[[#This Row],[order_date]])</f>
        <v>2024</v>
      </c>
    </row>
    <row r="2387" spans="1:26" x14ac:dyDescent="0.25">
      <c r="A2387" t="s">
        <v>4824</v>
      </c>
      <c r="B2387" t="s">
        <v>45</v>
      </c>
      <c r="C2387" t="s">
        <v>22</v>
      </c>
      <c r="D2387" t="s">
        <v>32</v>
      </c>
      <c r="E2387" s="1">
        <v>45527</v>
      </c>
      <c r="F2387" t="s">
        <v>4825</v>
      </c>
      <c r="G2387" s="1">
        <v>45602</v>
      </c>
      <c r="H2387" t="s">
        <v>58</v>
      </c>
      <c r="I2387" t="s">
        <v>26</v>
      </c>
      <c r="J2387" t="s">
        <v>49</v>
      </c>
      <c r="K2387">
        <v>3</v>
      </c>
      <c r="L2387" s="3">
        <f>Working_Data[[#This Row],[price2]]/Working_Data[[#This Row],[quantity]]</f>
        <v>70.426666666666662</v>
      </c>
      <c r="M2387" s="3">
        <v>211.28</v>
      </c>
      <c r="N2387" t="s">
        <v>28</v>
      </c>
      <c r="O2387">
        <v>16</v>
      </c>
      <c r="P2387" s="1">
        <v>45718</v>
      </c>
      <c r="Q2387">
        <v>45</v>
      </c>
      <c r="R2387" t="s">
        <v>29</v>
      </c>
      <c r="S2387">
        <v>1</v>
      </c>
      <c r="T2387" s="1">
        <v>45610</v>
      </c>
      <c r="U2387" t="s">
        <v>36</v>
      </c>
      <c r="V2387" t="str">
        <f>TEXT(WEEKDAY(Working_Data[[#This Row],[order_date]],1),"DDDD")</f>
        <v>Wednesday</v>
      </c>
      <c r="W2387" t="str">
        <f>TEXT(Working_Data[[#This Row],[order_date]],"mmmm")</f>
        <v>November</v>
      </c>
      <c r="X2387" s="7">
        <f>Working_Data[[#This Row],[last_order_date]]-Working_Data[[#This Row],[signup_date]]</f>
        <v>191</v>
      </c>
      <c r="Y2387" s="7">
        <f>IF(Working_Data[[#This Row],[churned]]="Active",1,0)</f>
        <v>1</v>
      </c>
      <c r="Z2387" s="7">
        <f>YEAR(Working_Data[[#This Row],[order_date]])</f>
        <v>2024</v>
      </c>
    </row>
    <row r="2388" spans="1:26" x14ac:dyDescent="0.25">
      <c r="A2388" t="s">
        <v>4826</v>
      </c>
      <c r="B2388" t="s">
        <v>21</v>
      </c>
      <c r="C2388" t="s">
        <v>39</v>
      </c>
      <c r="D2388" t="s">
        <v>56</v>
      </c>
      <c r="E2388" s="1">
        <v>45867</v>
      </c>
      <c r="F2388" t="s">
        <v>4827</v>
      </c>
      <c r="G2388" s="1">
        <v>45602</v>
      </c>
      <c r="H2388" t="s">
        <v>41</v>
      </c>
      <c r="I2388" t="s">
        <v>63</v>
      </c>
      <c r="J2388" t="s">
        <v>64</v>
      </c>
      <c r="K2388">
        <v>4</v>
      </c>
      <c r="L2388" s="3">
        <f>Working_Data[[#This Row],[price2]]/Working_Data[[#This Row],[quantity]]</f>
        <v>335.85250000000002</v>
      </c>
      <c r="M2388" s="3">
        <v>1343.41</v>
      </c>
      <c r="N2388" t="s">
        <v>35</v>
      </c>
      <c r="O2388">
        <v>46</v>
      </c>
      <c r="P2388" s="1">
        <v>45657</v>
      </c>
      <c r="Q2388">
        <v>233</v>
      </c>
      <c r="R2388" t="s">
        <v>29</v>
      </c>
      <c r="S2388">
        <v>5</v>
      </c>
      <c r="T2388" s="1">
        <v>45835</v>
      </c>
      <c r="U2388" t="s">
        <v>36</v>
      </c>
      <c r="V2388" t="str">
        <f>TEXT(WEEKDAY(Working_Data[[#This Row],[order_date]],1),"DDDD")</f>
        <v>Wednesday</v>
      </c>
      <c r="W2388" t="str">
        <f>TEXT(Working_Data[[#This Row],[order_date]],"mmmm")</f>
        <v>November</v>
      </c>
      <c r="X2388" s="7">
        <f>Working_Data[[#This Row],[last_order_date]]-Working_Data[[#This Row],[signup_date]]</f>
        <v>-210</v>
      </c>
      <c r="Y2388" s="7">
        <f>IF(Working_Data[[#This Row],[churned]]="Active",1,0)</f>
        <v>1</v>
      </c>
      <c r="Z2388" s="7">
        <f>YEAR(Working_Data[[#This Row],[order_date]])</f>
        <v>2024</v>
      </c>
    </row>
    <row r="2389" spans="1:26" x14ac:dyDescent="0.25">
      <c r="A2389" t="s">
        <v>4828</v>
      </c>
      <c r="B2389" t="s">
        <v>45</v>
      </c>
      <c r="C2389" t="s">
        <v>22</v>
      </c>
      <c r="D2389" t="s">
        <v>52</v>
      </c>
      <c r="E2389" s="1">
        <v>45902</v>
      </c>
      <c r="F2389" t="s">
        <v>4829</v>
      </c>
      <c r="G2389" s="1">
        <v>45602</v>
      </c>
      <c r="H2389" t="s">
        <v>58</v>
      </c>
      <c r="I2389" t="s">
        <v>42</v>
      </c>
      <c r="J2389" t="s">
        <v>27</v>
      </c>
      <c r="K2389">
        <v>3</v>
      </c>
      <c r="L2389" s="3">
        <f>Working_Data[[#This Row],[price2]]/Working_Data[[#This Row],[quantity]]</f>
        <v>308.63666666666666</v>
      </c>
      <c r="M2389" s="3">
        <v>925.91</v>
      </c>
      <c r="N2389" t="s">
        <v>28</v>
      </c>
      <c r="O2389">
        <v>36</v>
      </c>
      <c r="P2389" s="1">
        <v>45994</v>
      </c>
      <c r="Q2389">
        <v>71</v>
      </c>
      <c r="R2389" t="s">
        <v>29</v>
      </c>
      <c r="S2389">
        <v>2</v>
      </c>
      <c r="T2389" s="1">
        <v>45866</v>
      </c>
      <c r="U2389" t="s">
        <v>60</v>
      </c>
      <c r="V2389" t="str">
        <f>TEXT(WEEKDAY(Working_Data[[#This Row],[order_date]],1),"DDDD")</f>
        <v>Wednesday</v>
      </c>
      <c r="W2389" t="str">
        <f>TEXT(Working_Data[[#This Row],[order_date]],"mmmm")</f>
        <v>November</v>
      </c>
      <c r="X2389" s="7">
        <f>Working_Data[[#This Row],[last_order_date]]-Working_Data[[#This Row],[signup_date]]</f>
        <v>92</v>
      </c>
      <c r="Y2389" s="7">
        <f>IF(Working_Data[[#This Row],[churned]]="Active",1,0)</f>
        <v>1</v>
      </c>
      <c r="Z2389" s="7">
        <f>YEAR(Working_Data[[#This Row],[order_date]])</f>
        <v>2024</v>
      </c>
    </row>
    <row r="2390" spans="1:26" x14ac:dyDescent="0.25">
      <c r="A2390" t="s">
        <v>4830</v>
      </c>
      <c r="B2390" t="s">
        <v>45</v>
      </c>
      <c r="C2390" t="s">
        <v>22</v>
      </c>
      <c r="D2390" t="s">
        <v>77</v>
      </c>
      <c r="E2390" s="1">
        <v>45454</v>
      </c>
      <c r="F2390" t="s">
        <v>4831</v>
      </c>
      <c r="G2390" s="1">
        <v>45602</v>
      </c>
      <c r="H2390" t="s">
        <v>47</v>
      </c>
      <c r="I2390" t="s">
        <v>63</v>
      </c>
      <c r="J2390" t="s">
        <v>67</v>
      </c>
      <c r="K2390">
        <v>4</v>
      </c>
      <c r="L2390" s="3">
        <f>Working_Data[[#This Row],[price2]]/Working_Data[[#This Row],[quantity]]</f>
        <v>33.077500000000001</v>
      </c>
      <c r="M2390" s="3">
        <v>132.31</v>
      </c>
      <c r="N2390" t="s">
        <v>28</v>
      </c>
      <c r="O2390">
        <v>35</v>
      </c>
      <c r="P2390" s="1">
        <v>45742</v>
      </c>
      <c r="Q2390">
        <v>175</v>
      </c>
      <c r="R2390" t="s">
        <v>29</v>
      </c>
      <c r="S2390">
        <v>4</v>
      </c>
      <c r="T2390" s="1">
        <v>45685</v>
      </c>
      <c r="U2390" t="s">
        <v>30</v>
      </c>
      <c r="V2390" t="str">
        <f>TEXT(WEEKDAY(Working_Data[[#This Row],[order_date]],1),"DDDD")</f>
        <v>Wednesday</v>
      </c>
      <c r="W2390" t="str">
        <f>TEXT(Working_Data[[#This Row],[order_date]],"mmmm")</f>
        <v>November</v>
      </c>
      <c r="X2390" s="7">
        <f>Working_Data[[#This Row],[last_order_date]]-Working_Data[[#This Row],[signup_date]]</f>
        <v>288</v>
      </c>
      <c r="Y2390" s="7">
        <f>IF(Working_Data[[#This Row],[churned]]="Active",1,0)</f>
        <v>1</v>
      </c>
      <c r="Z2390" s="7">
        <f>YEAR(Working_Data[[#This Row],[order_date]])</f>
        <v>2024</v>
      </c>
    </row>
    <row r="2391" spans="1:26" x14ac:dyDescent="0.25">
      <c r="A2391" t="s">
        <v>4832</v>
      </c>
      <c r="B2391" t="s">
        <v>38</v>
      </c>
      <c r="C2391" t="s">
        <v>39</v>
      </c>
      <c r="D2391" t="s">
        <v>52</v>
      </c>
      <c r="E2391" s="1">
        <v>45679</v>
      </c>
      <c r="F2391" t="s">
        <v>4833</v>
      </c>
      <c r="G2391" s="1">
        <v>45632</v>
      </c>
      <c r="H2391" t="s">
        <v>58</v>
      </c>
      <c r="I2391" t="s">
        <v>26</v>
      </c>
      <c r="J2391" t="s">
        <v>64</v>
      </c>
      <c r="K2391">
        <v>3</v>
      </c>
      <c r="L2391" s="3">
        <f>Working_Data[[#This Row],[price2]]/Working_Data[[#This Row],[quantity]]</f>
        <v>250.15333333333334</v>
      </c>
      <c r="M2391" s="3">
        <v>750.46</v>
      </c>
      <c r="N2391" t="s">
        <v>35</v>
      </c>
      <c r="O2391">
        <v>42</v>
      </c>
      <c r="P2391" s="1">
        <v>45692</v>
      </c>
      <c r="Q2391">
        <v>153</v>
      </c>
      <c r="R2391" t="s">
        <v>43</v>
      </c>
      <c r="S2391">
        <v>4</v>
      </c>
      <c r="T2391" s="1">
        <v>45594</v>
      </c>
      <c r="U2391" t="s">
        <v>30</v>
      </c>
      <c r="V2391" t="str">
        <f>TEXT(WEEKDAY(Working_Data[[#This Row],[order_date]],1),"DDDD")</f>
        <v>Friday</v>
      </c>
      <c r="W2391" t="str">
        <f>TEXT(Working_Data[[#This Row],[order_date]],"mmmm")</f>
        <v>December</v>
      </c>
      <c r="X2391" s="7">
        <f>Working_Data[[#This Row],[last_order_date]]-Working_Data[[#This Row],[signup_date]]</f>
        <v>13</v>
      </c>
      <c r="Y2391" s="7">
        <f>IF(Working_Data[[#This Row],[churned]]="Active",1,0)</f>
        <v>0</v>
      </c>
      <c r="Z2391" s="7">
        <f>YEAR(Working_Data[[#This Row],[order_date]])</f>
        <v>2024</v>
      </c>
    </row>
    <row r="2392" spans="1:26" x14ac:dyDescent="0.25">
      <c r="A2392" t="s">
        <v>4834</v>
      </c>
      <c r="B2392" t="s">
        <v>45</v>
      </c>
      <c r="C2392" t="s">
        <v>39</v>
      </c>
      <c r="D2392" t="s">
        <v>77</v>
      </c>
      <c r="E2392" s="1">
        <v>45217</v>
      </c>
      <c r="F2392" t="s">
        <v>4835</v>
      </c>
      <c r="G2392" s="1">
        <v>45632</v>
      </c>
      <c r="H2392" t="s">
        <v>41</v>
      </c>
      <c r="I2392" t="s">
        <v>42</v>
      </c>
      <c r="J2392" t="s">
        <v>59</v>
      </c>
      <c r="K2392">
        <v>2</v>
      </c>
      <c r="L2392" s="3">
        <f>Working_Data[[#This Row],[price2]]/Working_Data[[#This Row],[quantity]]</f>
        <v>728.81500000000005</v>
      </c>
      <c r="M2392" s="3">
        <v>1457.63</v>
      </c>
      <c r="N2392" t="s">
        <v>50</v>
      </c>
      <c r="O2392">
        <v>1</v>
      </c>
      <c r="P2392" s="1">
        <v>45964</v>
      </c>
      <c r="Q2392">
        <v>411</v>
      </c>
      <c r="R2392" t="s">
        <v>29</v>
      </c>
      <c r="S2392">
        <v>2</v>
      </c>
      <c r="T2392" s="1">
        <v>45843</v>
      </c>
      <c r="U2392" t="s">
        <v>60</v>
      </c>
      <c r="V2392" t="str">
        <f>TEXT(WEEKDAY(Working_Data[[#This Row],[order_date]],1),"DDDD")</f>
        <v>Friday</v>
      </c>
      <c r="W2392" t="str">
        <f>TEXT(Working_Data[[#This Row],[order_date]],"mmmm")</f>
        <v>December</v>
      </c>
      <c r="X2392" s="7">
        <f>Working_Data[[#This Row],[last_order_date]]-Working_Data[[#This Row],[signup_date]]</f>
        <v>747</v>
      </c>
      <c r="Y2392" s="7">
        <f>IF(Working_Data[[#This Row],[churned]]="Active",1,0)</f>
        <v>1</v>
      </c>
      <c r="Z2392" s="7">
        <f>YEAR(Working_Data[[#This Row],[order_date]])</f>
        <v>2024</v>
      </c>
    </row>
    <row r="2393" spans="1:26" x14ac:dyDescent="0.25">
      <c r="A2393" t="s">
        <v>4836</v>
      </c>
      <c r="B2393" t="s">
        <v>38</v>
      </c>
      <c r="C2393" t="s">
        <v>82</v>
      </c>
      <c r="D2393" t="s">
        <v>23</v>
      </c>
      <c r="E2393" s="1">
        <v>45492</v>
      </c>
      <c r="F2393" t="s">
        <v>4837</v>
      </c>
      <c r="G2393" s="1">
        <v>45632</v>
      </c>
      <c r="H2393" t="s">
        <v>34</v>
      </c>
      <c r="I2393" t="s">
        <v>48</v>
      </c>
      <c r="J2393" t="s">
        <v>64</v>
      </c>
      <c r="K2393">
        <v>5</v>
      </c>
      <c r="L2393" s="3">
        <f>Working_Data[[#This Row],[price2]]/Working_Data[[#This Row],[quantity]]</f>
        <v>185.44</v>
      </c>
      <c r="M2393" s="3">
        <v>927.2</v>
      </c>
      <c r="N2393" t="s">
        <v>50</v>
      </c>
      <c r="O2393">
        <v>12</v>
      </c>
      <c r="P2393" s="1">
        <v>45889</v>
      </c>
      <c r="Q2393">
        <v>346</v>
      </c>
      <c r="R2393" t="s">
        <v>43</v>
      </c>
      <c r="S2393">
        <v>2</v>
      </c>
      <c r="T2393" s="1">
        <v>45484</v>
      </c>
      <c r="U2393" t="s">
        <v>36</v>
      </c>
      <c r="V2393" t="str">
        <f>TEXT(WEEKDAY(Working_Data[[#This Row],[order_date]],1),"DDDD")</f>
        <v>Friday</v>
      </c>
      <c r="W2393" t="str">
        <f>TEXT(Working_Data[[#This Row],[order_date]],"mmmm")</f>
        <v>December</v>
      </c>
      <c r="X2393" s="7">
        <f>Working_Data[[#This Row],[last_order_date]]-Working_Data[[#This Row],[signup_date]]</f>
        <v>397</v>
      </c>
      <c r="Y2393" s="7">
        <f>IF(Working_Data[[#This Row],[churned]]="Active",1,0)</f>
        <v>0</v>
      </c>
      <c r="Z2393" s="7">
        <f>YEAR(Working_Data[[#This Row],[order_date]])</f>
        <v>2024</v>
      </c>
    </row>
    <row r="2394" spans="1:26" x14ac:dyDescent="0.25">
      <c r="A2394" t="s">
        <v>4838</v>
      </c>
      <c r="B2394" t="s">
        <v>38</v>
      </c>
      <c r="C2394" t="s">
        <v>82</v>
      </c>
      <c r="D2394" t="s">
        <v>23</v>
      </c>
      <c r="E2394" s="1">
        <v>45486</v>
      </c>
      <c r="F2394" t="s">
        <v>4839</v>
      </c>
      <c r="G2394" s="1">
        <v>45632</v>
      </c>
      <c r="H2394" t="s">
        <v>41</v>
      </c>
      <c r="I2394" t="s">
        <v>54</v>
      </c>
      <c r="J2394" t="s">
        <v>67</v>
      </c>
      <c r="K2394">
        <v>1</v>
      </c>
      <c r="L2394" s="3">
        <f>Working_Data[[#This Row],[price2]]/Working_Data[[#This Row],[quantity]]</f>
        <v>1498.75</v>
      </c>
      <c r="M2394" s="3">
        <v>1498.75</v>
      </c>
      <c r="N2394" t="s">
        <v>50</v>
      </c>
      <c r="O2394">
        <v>42</v>
      </c>
      <c r="P2394" s="1">
        <v>45678</v>
      </c>
      <c r="Q2394">
        <v>107</v>
      </c>
      <c r="R2394" t="s">
        <v>29</v>
      </c>
      <c r="S2394">
        <v>4</v>
      </c>
      <c r="T2394" s="1">
        <v>45863</v>
      </c>
      <c r="U2394" t="s">
        <v>30</v>
      </c>
      <c r="V2394" t="str">
        <f>TEXT(WEEKDAY(Working_Data[[#This Row],[order_date]],1),"DDDD")</f>
        <v>Friday</v>
      </c>
      <c r="W2394" t="str">
        <f>TEXT(Working_Data[[#This Row],[order_date]],"mmmm")</f>
        <v>December</v>
      </c>
      <c r="X2394" s="7">
        <f>Working_Data[[#This Row],[last_order_date]]-Working_Data[[#This Row],[signup_date]]</f>
        <v>192</v>
      </c>
      <c r="Y2394" s="7">
        <f>IF(Working_Data[[#This Row],[churned]]="Active",1,0)</f>
        <v>1</v>
      </c>
      <c r="Z2394" s="7">
        <f>YEAR(Working_Data[[#This Row],[order_date]])</f>
        <v>2024</v>
      </c>
    </row>
    <row r="2395" spans="1:26" x14ac:dyDescent="0.25">
      <c r="A2395" t="s">
        <v>4840</v>
      </c>
      <c r="B2395" t="s">
        <v>38</v>
      </c>
      <c r="C2395" t="s">
        <v>22</v>
      </c>
      <c r="D2395" t="s">
        <v>77</v>
      </c>
      <c r="E2395" s="1">
        <v>45783</v>
      </c>
      <c r="F2395" t="s">
        <v>4841</v>
      </c>
      <c r="G2395" s="1">
        <v>45632</v>
      </c>
      <c r="H2395" t="s">
        <v>47</v>
      </c>
      <c r="I2395" t="s">
        <v>42</v>
      </c>
      <c r="J2395" t="s">
        <v>64</v>
      </c>
      <c r="K2395">
        <v>4</v>
      </c>
      <c r="L2395" s="3">
        <f>Working_Data[[#This Row],[price2]]/Working_Data[[#This Row],[quantity]]</f>
        <v>294.34249999999997</v>
      </c>
      <c r="M2395" s="3">
        <v>1177.3699999999999</v>
      </c>
      <c r="N2395" t="s">
        <v>50</v>
      </c>
      <c r="O2395">
        <v>49</v>
      </c>
      <c r="P2395" s="1">
        <v>45584</v>
      </c>
      <c r="Q2395">
        <v>95</v>
      </c>
      <c r="R2395" t="s">
        <v>43</v>
      </c>
      <c r="S2395">
        <v>2</v>
      </c>
      <c r="T2395" s="1">
        <v>45854</v>
      </c>
      <c r="U2395" t="s">
        <v>30</v>
      </c>
      <c r="V2395" t="str">
        <f>TEXT(WEEKDAY(Working_Data[[#This Row],[order_date]],1),"DDDD")</f>
        <v>Friday</v>
      </c>
      <c r="W2395" t="str">
        <f>TEXT(Working_Data[[#This Row],[order_date]],"mmmm")</f>
        <v>December</v>
      </c>
      <c r="X2395" s="7">
        <f>Working_Data[[#This Row],[last_order_date]]-Working_Data[[#This Row],[signup_date]]</f>
        <v>-199</v>
      </c>
      <c r="Y2395" s="7">
        <f>IF(Working_Data[[#This Row],[churned]]="Active",1,0)</f>
        <v>0</v>
      </c>
      <c r="Z2395" s="7">
        <f>YEAR(Working_Data[[#This Row],[order_date]])</f>
        <v>2024</v>
      </c>
    </row>
    <row r="2396" spans="1:26" x14ac:dyDescent="0.25">
      <c r="A2396" t="s">
        <v>4842</v>
      </c>
      <c r="B2396" t="s">
        <v>38</v>
      </c>
      <c r="C2396" t="s">
        <v>82</v>
      </c>
      <c r="D2396" t="s">
        <v>77</v>
      </c>
      <c r="E2396" s="1">
        <v>45543</v>
      </c>
      <c r="F2396" t="s">
        <v>4843</v>
      </c>
      <c r="G2396" s="1">
        <v>45456</v>
      </c>
      <c r="H2396" t="s">
        <v>41</v>
      </c>
      <c r="I2396" t="s">
        <v>26</v>
      </c>
      <c r="J2396" t="s">
        <v>27</v>
      </c>
      <c r="K2396">
        <v>1</v>
      </c>
      <c r="L2396" s="3">
        <f>Working_Data[[#This Row],[price2]]/Working_Data[[#This Row],[quantity]]</f>
        <v>285.22000000000003</v>
      </c>
      <c r="M2396" s="3">
        <v>285.22000000000003</v>
      </c>
      <c r="N2396" t="s">
        <v>50</v>
      </c>
      <c r="O2396">
        <v>46</v>
      </c>
      <c r="P2396" s="1">
        <v>45777</v>
      </c>
      <c r="Q2396">
        <v>438</v>
      </c>
      <c r="R2396" t="s">
        <v>29</v>
      </c>
      <c r="S2396">
        <v>4</v>
      </c>
      <c r="T2396" s="1">
        <v>45624</v>
      </c>
      <c r="U2396" t="s">
        <v>30</v>
      </c>
      <c r="V2396" t="str">
        <f>TEXT(WEEKDAY(Working_Data[[#This Row],[order_date]],1),"DDDD")</f>
        <v>Thursday</v>
      </c>
      <c r="W2396" t="str">
        <f>TEXT(Working_Data[[#This Row],[order_date]],"mmmm")</f>
        <v>June</v>
      </c>
      <c r="X2396" s="7">
        <f>Working_Data[[#This Row],[last_order_date]]-Working_Data[[#This Row],[signup_date]]</f>
        <v>234</v>
      </c>
      <c r="Y2396" s="7">
        <f>IF(Working_Data[[#This Row],[churned]]="Active",1,0)</f>
        <v>1</v>
      </c>
      <c r="Z2396" s="7">
        <f>YEAR(Working_Data[[#This Row],[order_date]])</f>
        <v>2024</v>
      </c>
    </row>
    <row r="2397" spans="1:26" x14ac:dyDescent="0.25">
      <c r="A2397" t="s">
        <v>4844</v>
      </c>
      <c r="B2397" t="s">
        <v>21</v>
      </c>
      <c r="C2397" t="s">
        <v>39</v>
      </c>
      <c r="D2397" t="s">
        <v>77</v>
      </c>
      <c r="E2397" s="1">
        <v>45331</v>
      </c>
      <c r="F2397" t="s">
        <v>4845</v>
      </c>
      <c r="G2397" s="1">
        <v>45456</v>
      </c>
      <c r="H2397" t="s">
        <v>25</v>
      </c>
      <c r="I2397" t="s">
        <v>26</v>
      </c>
      <c r="J2397" t="s">
        <v>59</v>
      </c>
      <c r="K2397">
        <v>1</v>
      </c>
      <c r="L2397" s="3">
        <f>Working_Data[[#This Row],[price2]]/Working_Data[[#This Row],[quantity]]</f>
        <v>473.07</v>
      </c>
      <c r="M2397" s="3">
        <v>473.07</v>
      </c>
      <c r="N2397" t="s">
        <v>50</v>
      </c>
      <c r="O2397">
        <v>22</v>
      </c>
      <c r="P2397" s="1">
        <v>45587</v>
      </c>
      <c r="Q2397">
        <v>202</v>
      </c>
      <c r="R2397" t="s">
        <v>29</v>
      </c>
      <c r="S2397">
        <v>3</v>
      </c>
      <c r="T2397" s="1">
        <v>45590</v>
      </c>
      <c r="U2397" t="s">
        <v>60</v>
      </c>
      <c r="V2397" t="str">
        <f>TEXT(WEEKDAY(Working_Data[[#This Row],[order_date]],1),"DDDD")</f>
        <v>Thursday</v>
      </c>
      <c r="W2397" t="str">
        <f>TEXT(Working_Data[[#This Row],[order_date]],"mmmm")</f>
        <v>June</v>
      </c>
      <c r="X2397" s="7">
        <f>Working_Data[[#This Row],[last_order_date]]-Working_Data[[#This Row],[signup_date]]</f>
        <v>256</v>
      </c>
      <c r="Y2397" s="7">
        <f>IF(Working_Data[[#This Row],[churned]]="Active",1,0)</f>
        <v>1</v>
      </c>
      <c r="Z2397" s="7">
        <f>YEAR(Working_Data[[#This Row],[order_date]])</f>
        <v>2024</v>
      </c>
    </row>
    <row r="2398" spans="1:26" x14ac:dyDescent="0.25">
      <c r="A2398" t="s">
        <v>4846</v>
      </c>
      <c r="B2398" t="s">
        <v>38</v>
      </c>
      <c r="C2398" t="s">
        <v>39</v>
      </c>
      <c r="D2398" t="s">
        <v>32</v>
      </c>
      <c r="E2398" s="1">
        <v>45509</v>
      </c>
      <c r="F2398" t="s">
        <v>4847</v>
      </c>
      <c r="G2398" s="1">
        <v>45456</v>
      </c>
      <c r="H2398" t="s">
        <v>47</v>
      </c>
      <c r="I2398" t="s">
        <v>26</v>
      </c>
      <c r="J2398" t="s">
        <v>27</v>
      </c>
      <c r="K2398">
        <v>2</v>
      </c>
      <c r="L2398" s="3">
        <f>Working_Data[[#This Row],[price2]]/Working_Data[[#This Row],[quantity]]</f>
        <v>609.65499999999997</v>
      </c>
      <c r="M2398" s="3">
        <v>1219.31</v>
      </c>
      <c r="N2398" t="s">
        <v>35</v>
      </c>
      <c r="O2398">
        <v>32</v>
      </c>
      <c r="P2398" s="1">
        <v>45532</v>
      </c>
      <c r="Q2398">
        <v>130</v>
      </c>
      <c r="R2398" t="s">
        <v>43</v>
      </c>
      <c r="S2398">
        <v>4</v>
      </c>
      <c r="T2398" s="1">
        <v>45361</v>
      </c>
      <c r="U2398" t="s">
        <v>30</v>
      </c>
      <c r="V2398" t="str">
        <f>TEXT(WEEKDAY(Working_Data[[#This Row],[order_date]],1),"DDDD")</f>
        <v>Thursday</v>
      </c>
      <c r="W2398" t="str">
        <f>TEXT(Working_Data[[#This Row],[order_date]],"mmmm")</f>
        <v>June</v>
      </c>
      <c r="X2398" s="7">
        <f>Working_Data[[#This Row],[last_order_date]]-Working_Data[[#This Row],[signup_date]]</f>
        <v>23</v>
      </c>
      <c r="Y2398" s="7">
        <f>IF(Working_Data[[#This Row],[churned]]="Active",1,0)</f>
        <v>0</v>
      </c>
      <c r="Z2398" s="7">
        <f>YEAR(Working_Data[[#This Row],[order_date]])</f>
        <v>2024</v>
      </c>
    </row>
    <row r="2399" spans="1:26" x14ac:dyDescent="0.25">
      <c r="A2399" t="s">
        <v>4848</v>
      </c>
      <c r="B2399" t="s">
        <v>38</v>
      </c>
      <c r="C2399" t="s">
        <v>82</v>
      </c>
      <c r="D2399" t="s">
        <v>23</v>
      </c>
      <c r="E2399" s="1">
        <v>45472</v>
      </c>
      <c r="F2399" t="s">
        <v>4849</v>
      </c>
      <c r="G2399" s="1">
        <v>45456</v>
      </c>
      <c r="H2399" t="s">
        <v>47</v>
      </c>
      <c r="I2399" t="s">
        <v>63</v>
      </c>
      <c r="J2399" t="s">
        <v>59</v>
      </c>
      <c r="K2399">
        <v>3</v>
      </c>
      <c r="L2399" s="3">
        <f>Working_Data[[#This Row],[price2]]/Working_Data[[#This Row],[quantity]]</f>
        <v>361.48</v>
      </c>
      <c r="M2399" s="3">
        <v>1084.44</v>
      </c>
      <c r="N2399" t="s">
        <v>50</v>
      </c>
      <c r="O2399">
        <v>43</v>
      </c>
      <c r="P2399" s="1">
        <v>45838</v>
      </c>
      <c r="Q2399">
        <v>402</v>
      </c>
      <c r="R2399" t="s">
        <v>43</v>
      </c>
      <c r="S2399">
        <v>2</v>
      </c>
      <c r="T2399" s="1">
        <v>45773</v>
      </c>
      <c r="U2399" t="s">
        <v>60</v>
      </c>
      <c r="V2399" t="str">
        <f>TEXT(WEEKDAY(Working_Data[[#This Row],[order_date]],1),"DDDD")</f>
        <v>Thursday</v>
      </c>
      <c r="W2399" t="str">
        <f>TEXT(Working_Data[[#This Row],[order_date]],"mmmm")</f>
        <v>June</v>
      </c>
      <c r="X2399" s="7">
        <f>Working_Data[[#This Row],[last_order_date]]-Working_Data[[#This Row],[signup_date]]</f>
        <v>366</v>
      </c>
      <c r="Y2399" s="7">
        <f>IF(Working_Data[[#This Row],[churned]]="Active",1,0)</f>
        <v>0</v>
      </c>
      <c r="Z2399" s="7">
        <f>YEAR(Working_Data[[#This Row],[order_date]])</f>
        <v>2024</v>
      </c>
    </row>
    <row r="2400" spans="1:26" x14ac:dyDescent="0.25">
      <c r="A2400" t="s">
        <v>4850</v>
      </c>
      <c r="B2400" t="s">
        <v>38</v>
      </c>
      <c r="C2400" t="s">
        <v>39</v>
      </c>
      <c r="D2400" t="s">
        <v>52</v>
      </c>
      <c r="E2400" s="1">
        <v>45460</v>
      </c>
      <c r="F2400" t="s">
        <v>4851</v>
      </c>
      <c r="G2400" s="1">
        <v>45456</v>
      </c>
      <c r="H2400" t="s">
        <v>25</v>
      </c>
      <c r="I2400" t="s">
        <v>48</v>
      </c>
      <c r="J2400" t="s">
        <v>59</v>
      </c>
      <c r="K2400">
        <v>4</v>
      </c>
      <c r="L2400" s="3">
        <f>Working_Data[[#This Row],[price2]]/Working_Data[[#This Row],[quantity]]</f>
        <v>346.375</v>
      </c>
      <c r="M2400" s="3">
        <v>1385.5</v>
      </c>
      <c r="N2400" t="s">
        <v>35</v>
      </c>
      <c r="O2400">
        <v>1</v>
      </c>
      <c r="P2400" s="1">
        <v>45640</v>
      </c>
      <c r="Q2400">
        <v>305</v>
      </c>
      <c r="R2400" t="s">
        <v>29</v>
      </c>
      <c r="S2400">
        <v>5</v>
      </c>
      <c r="T2400" s="1">
        <v>45993</v>
      </c>
      <c r="U2400" t="s">
        <v>36</v>
      </c>
      <c r="V2400" t="str">
        <f>TEXT(WEEKDAY(Working_Data[[#This Row],[order_date]],1),"DDDD")</f>
        <v>Thursday</v>
      </c>
      <c r="W2400" t="str">
        <f>TEXT(Working_Data[[#This Row],[order_date]],"mmmm")</f>
        <v>June</v>
      </c>
      <c r="X2400" s="7">
        <f>Working_Data[[#This Row],[last_order_date]]-Working_Data[[#This Row],[signup_date]]</f>
        <v>180</v>
      </c>
      <c r="Y2400" s="7">
        <f>IF(Working_Data[[#This Row],[churned]]="Active",1,0)</f>
        <v>1</v>
      </c>
      <c r="Z2400" s="7">
        <f>YEAR(Working_Data[[#This Row],[order_date]])</f>
        <v>2024</v>
      </c>
    </row>
    <row r="2401" spans="1:26" x14ac:dyDescent="0.25">
      <c r="A2401" t="s">
        <v>4852</v>
      </c>
      <c r="B2401" t="s">
        <v>45</v>
      </c>
      <c r="C2401" t="s">
        <v>39</v>
      </c>
      <c r="D2401" t="s">
        <v>52</v>
      </c>
      <c r="E2401" s="1">
        <v>45469</v>
      </c>
      <c r="F2401" t="s">
        <v>4853</v>
      </c>
      <c r="G2401" s="1">
        <v>45456</v>
      </c>
      <c r="H2401" t="s">
        <v>41</v>
      </c>
      <c r="I2401" t="s">
        <v>42</v>
      </c>
      <c r="J2401" t="s">
        <v>49</v>
      </c>
      <c r="K2401">
        <v>4</v>
      </c>
      <c r="L2401" s="3">
        <f>Working_Data[[#This Row],[price2]]/Working_Data[[#This Row],[quantity]]</f>
        <v>102.49</v>
      </c>
      <c r="M2401" s="3">
        <v>409.96</v>
      </c>
      <c r="N2401" t="s">
        <v>35</v>
      </c>
      <c r="O2401">
        <v>9</v>
      </c>
      <c r="P2401" s="1">
        <v>45653</v>
      </c>
      <c r="Q2401">
        <v>187</v>
      </c>
      <c r="R2401" t="s">
        <v>43</v>
      </c>
      <c r="S2401">
        <v>2</v>
      </c>
      <c r="T2401" s="1">
        <v>45482</v>
      </c>
      <c r="U2401" t="s">
        <v>36</v>
      </c>
      <c r="V2401" t="str">
        <f>TEXT(WEEKDAY(Working_Data[[#This Row],[order_date]],1),"DDDD")</f>
        <v>Thursday</v>
      </c>
      <c r="W2401" t="str">
        <f>TEXT(Working_Data[[#This Row],[order_date]],"mmmm")</f>
        <v>June</v>
      </c>
      <c r="X2401" s="7">
        <f>Working_Data[[#This Row],[last_order_date]]-Working_Data[[#This Row],[signup_date]]</f>
        <v>184</v>
      </c>
      <c r="Y2401" s="7">
        <f>IF(Working_Data[[#This Row],[churned]]="Active",1,0)</f>
        <v>0</v>
      </c>
      <c r="Z2401" s="7">
        <f>YEAR(Working_Data[[#This Row],[order_date]])</f>
        <v>2024</v>
      </c>
    </row>
    <row r="2402" spans="1:26" x14ac:dyDescent="0.25">
      <c r="A2402" t="s">
        <v>4854</v>
      </c>
      <c r="B2402" t="s">
        <v>38</v>
      </c>
      <c r="C2402" t="s">
        <v>39</v>
      </c>
      <c r="D2402" t="s">
        <v>32</v>
      </c>
      <c r="E2402" s="1">
        <v>45285</v>
      </c>
      <c r="F2402" t="s">
        <v>4855</v>
      </c>
      <c r="G2402" s="1">
        <v>45456</v>
      </c>
      <c r="H2402" t="s">
        <v>58</v>
      </c>
      <c r="I2402" t="s">
        <v>26</v>
      </c>
      <c r="J2402" t="s">
        <v>27</v>
      </c>
      <c r="K2402">
        <v>1</v>
      </c>
      <c r="L2402" s="3">
        <f>Working_Data[[#This Row],[price2]]/Working_Data[[#This Row],[quantity]]</f>
        <v>1430.87</v>
      </c>
      <c r="M2402" s="3">
        <v>1430.87</v>
      </c>
      <c r="N2402" t="s">
        <v>50</v>
      </c>
      <c r="O2402">
        <v>20</v>
      </c>
      <c r="P2402" s="1">
        <v>45829</v>
      </c>
      <c r="Q2402">
        <v>407</v>
      </c>
      <c r="R2402" t="s">
        <v>29</v>
      </c>
      <c r="S2402">
        <v>3</v>
      </c>
      <c r="T2402" s="1">
        <v>45994</v>
      </c>
      <c r="U2402" t="s">
        <v>30</v>
      </c>
      <c r="V2402" t="str">
        <f>TEXT(WEEKDAY(Working_Data[[#This Row],[order_date]],1),"DDDD")</f>
        <v>Thursday</v>
      </c>
      <c r="W2402" t="str">
        <f>TEXT(Working_Data[[#This Row],[order_date]],"mmmm")</f>
        <v>June</v>
      </c>
      <c r="X2402" s="7">
        <f>Working_Data[[#This Row],[last_order_date]]-Working_Data[[#This Row],[signup_date]]</f>
        <v>544</v>
      </c>
      <c r="Y2402" s="7">
        <f>IF(Working_Data[[#This Row],[churned]]="Active",1,0)</f>
        <v>1</v>
      </c>
      <c r="Z2402" s="7">
        <f>YEAR(Working_Data[[#This Row],[order_date]])</f>
        <v>2024</v>
      </c>
    </row>
    <row r="2403" spans="1:26" x14ac:dyDescent="0.25">
      <c r="A2403" t="s">
        <v>4856</v>
      </c>
      <c r="B2403" t="s">
        <v>45</v>
      </c>
      <c r="C2403" t="s">
        <v>82</v>
      </c>
      <c r="D2403" t="s">
        <v>77</v>
      </c>
      <c r="E2403" s="1">
        <v>45603</v>
      </c>
      <c r="F2403" t="s">
        <v>4857</v>
      </c>
      <c r="G2403" s="1">
        <v>45456</v>
      </c>
      <c r="H2403" t="s">
        <v>58</v>
      </c>
      <c r="I2403" t="s">
        <v>63</v>
      </c>
      <c r="J2403" t="s">
        <v>64</v>
      </c>
      <c r="K2403">
        <v>5</v>
      </c>
      <c r="L2403" s="3">
        <f>Working_Data[[#This Row],[price2]]/Working_Data[[#This Row],[quantity]]</f>
        <v>175.16199999999998</v>
      </c>
      <c r="M2403" s="3">
        <v>875.81</v>
      </c>
      <c r="N2403" t="s">
        <v>28</v>
      </c>
      <c r="O2403">
        <v>18</v>
      </c>
      <c r="P2403" s="1">
        <v>45664</v>
      </c>
      <c r="Q2403">
        <v>315</v>
      </c>
      <c r="R2403" t="s">
        <v>29</v>
      </c>
      <c r="S2403">
        <v>5</v>
      </c>
      <c r="T2403" s="1">
        <v>45768</v>
      </c>
      <c r="U2403" t="s">
        <v>36</v>
      </c>
      <c r="V2403" t="str">
        <f>TEXT(WEEKDAY(Working_Data[[#This Row],[order_date]],1),"DDDD")</f>
        <v>Thursday</v>
      </c>
      <c r="W2403" t="str">
        <f>TEXT(Working_Data[[#This Row],[order_date]],"mmmm")</f>
        <v>June</v>
      </c>
      <c r="X2403" s="7">
        <f>Working_Data[[#This Row],[last_order_date]]-Working_Data[[#This Row],[signup_date]]</f>
        <v>61</v>
      </c>
      <c r="Y2403" s="7">
        <f>IF(Working_Data[[#This Row],[churned]]="Active",1,0)</f>
        <v>1</v>
      </c>
      <c r="Z2403" s="7">
        <f>YEAR(Working_Data[[#This Row],[order_date]])</f>
        <v>2024</v>
      </c>
    </row>
    <row r="2404" spans="1:26" x14ac:dyDescent="0.25">
      <c r="A2404" t="s">
        <v>4858</v>
      </c>
      <c r="B2404" t="s">
        <v>45</v>
      </c>
      <c r="C2404" t="s">
        <v>22</v>
      </c>
      <c r="D2404" t="s">
        <v>23</v>
      </c>
      <c r="E2404" s="1">
        <v>45561</v>
      </c>
      <c r="F2404" t="s">
        <v>4859</v>
      </c>
      <c r="G2404" s="1">
        <v>45456</v>
      </c>
      <c r="H2404" t="s">
        <v>47</v>
      </c>
      <c r="I2404" t="s">
        <v>54</v>
      </c>
      <c r="J2404" t="s">
        <v>67</v>
      </c>
      <c r="K2404">
        <v>1</v>
      </c>
      <c r="L2404" s="3">
        <f>Working_Data[[#This Row],[price2]]/Working_Data[[#This Row],[quantity]]</f>
        <v>1277.3900000000001</v>
      </c>
      <c r="M2404" s="3">
        <v>1277.3900000000001</v>
      </c>
      <c r="N2404" t="s">
        <v>35</v>
      </c>
      <c r="O2404">
        <v>31</v>
      </c>
      <c r="P2404" s="1">
        <v>45721</v>
      </c>
      <c r="Q2404">
        <v>53</v>
      </c>
      <c r="R2404" t="s">
        <v>29</v>
      </c>
      <c r="S2404">
        <v>3</v>
      </c>
      <c r="T2404" s="1">
        <v>45803</v>
      </c>
      <c r="U2404" t="s">
        <v>60</v>
      </c>
      <c r="V2404" t="str">
        <f>TEXT(WEEKDAY(Working_Data[[#This Row],[order_date]],1),"DDDD")</f>
        <v>Thursday</v>
      </c>
      <c r="W2404" t="str">
        <f>TEXT(Working_Data[[#This Row],[order_date]],"mmmm")</f>
        <v>June</v>
      </c>
      <c r="X2404" s="7">
        <f>Working_Data[[#This Row],[last_order_date]]-Working_Data[[#This Row],[signup_date]]</f>
        <v>160</v>
      </c>
      <c r="Y2404" s="7">
        <f>IF(Working_Data[[#This Row],[churned]]="Active",1,0)</f>
        <v>1</v>
      </c>
      <c r="Z2404" s="7">
        <f>YEAR(Working_Data[[#This Row],[order_date]])</f>
        <v>2024</v>
      </c>
    </row>
    <row r="2405" spans="1:26" x14ac:dyDescent="0.25">
      <c r="A2405" t="s">
        <v>4860</v>
      </c>
      <c r="B2405" t="s">
        <v>21</v>
      </c>
      <c r="C2405" t="s">
        <v>22</v>
      </c>
      <c r="D2405" t="s">
        <v>52</v>
      </c>
      <c r="E2405" s="1">
        <v>45686</v>
      </c>
      <c r="F2405" t="s">
        <v>4861</v>
      </c>
      <c r="G2405" s="1">
        <v>45456</v>
      </c>
      <c r="H2405" t="s">
        <v>34</v>
      </c>
      <c r="I2405" t="s">
        <v>26</v>
      </c>
      <c r="J2405" t="s">
        <v>27</v>
      </c>
      <c r="K2405">
        <v>2</v>
      </c>
      <c r="L2405" s="3">
        <f>Working_Data[[#This Row],[price2]]/Working_Data[[#This Row],[quantity]]</f>
        <v>623.17499999999995</v>
      </c>
      <c r="M2405" s="3">
        <v>1246.3499999999999</v>
      </c>
      <c r="N2405" t="s">
        <v>28</v>
      </c>
      <c r="O2405">
        <v>29</v>
      </c>
      <c r="P2405" s="1">
        <v>45859</v>
      </c>
      <c r="Q2405">
        <v>206</v>
      </c>
      <c r="R2405" t="s">
        <v>43</v>
      </c>
      <c r="S2405">
        <v>5</v>
      </c>
      <c r="T2405" s="1">
        <v>45637</v>
      </c>
      <c r="U2405" t="s">
        <v>60</v>
      </c>
      <c r="V2405" t="str">
        <f>TEXT(WEEKDAY(Working_Data[[#This Row],[order_date]],1),"DDDD")</f>
        <v>Thursday</v>
      </c>
      <c r="W2405" t="str">
        <f>TEXT(Working_Data[[#This Row],[order_date]],"mmmm")</f>
        <v>June</v>
      </c>
      <c r="X2405" s="7">
        <f>Working_Data[[#This Row],[last_order_date]]-Working_Data[[#This Row],[signup_date]]</f>
        <v>173</v>
      </c>
      <c r="Y2405" s="7">
        <f>IF(Working_Data[[#This Row],[churned]]="Active",1,0)</f>
        <v>0</v>
      </c>
      <c r="Z2405" s="7">
        <f>YEAR(Working_Data[[#This Row],[order_date]])</f>
        <v>2024</v>
      </c>
    </row>
    <row r="2406" spans="1:26" x14ac:dyDescent="0.25">
      <c r="A2406" t="s">
        <v>4862</v>
      </c>
      <c r="B2406" t="s">
        <v>21</v>
      </c>
      <c r="C2406" t="s">
        <v>82</v>
      </c>
      <c r="D2406" t="s">
        <v>23</v>
      </c>
      <c r="E2406" s="1">
        <v>45290</v>
      </c>
      <c r="F2406" t="s">
        <v>4863</v>
      </c>
      <c r="G2406" s="1">
        <v>45456</v>
      </c>
      <c r="H2406" t="s">
        <v>25</v>
      </c>
      <c r="I2406" t="s">
        <v>54</v>
      </c>
      <c r="J2406" t="s">
        <v>64</v>
      </c>
      <c r="K2406">
        <v>4</v>
      </c>
      <c r="L2406" s="3">
        <f>Working_Data[[#This Row],[price2]]/Working_Data[[#This Row],[quantity]]</f>
        <v>245.76750000000001</v>
      </c>
      <c r="M2406" s="3">
        <v>983.07</v>
      </c>
      <c r="N2406" t="s">
        <v>50</v>
      </c>
      <c r="O2406">
        <v>18</v>
      </c>
      <c r="P2406" s="1">
        <v>45546</v>
      </c>
      <c r="Q2406">
        <v>89</v>
      </c>
      <c r="R2406" t="s">
        <v>43</v>
      </c>
      <c r="S2406">
        <v>2</v>
      </c>
      <c r="T2406" s="1">
        <v>45769</v>
      </c>
      <c r="U2406" t="s">
        <v>36</v>
      </c>
      <c r="V2406" t="str">
        <f>TEXT(WEEKDAY(Working_Data[[#This Row],[order_date]],1),"DDDD")</f>
        <v>Thursday</v>
      </c>
      <c r="W2406" t="str">
        <f>TEXT(Working_Data[[#This Row],[order_date]],"mmmm")</f>
        <v>June</v>
      </c>
      <c r="X2406" s="7">
        <f>Working_Data[[#This Row],[last_order_date]]-Working_Data[[#This Row],[signup_date]]</f>
        <v>256</v>
      </c>
      <c r="Y2406" s="7">
        <f>IF(Working_Data[[#This Row],[churned]]="Active",1,0)</f>
        <v>0</v>
      </c>
      <c r="Z2406" s="7">
        <f>YEAR(Working_Data[[#This Row],[order_date]])</f>
        <v>2024</v>
      </c>
    </row>
    <row r="2407" spans="1:26" x14ac:dyDescent="0.25">
      <c r="A2407" t="s">
        <v>4864</v>
      </c>
      <c r="B2407" t="s">
        <v>21</v>
      </c>
      <c r="C2407" t="s">
        <v>82</v>
      </c>
      <c r="D2407" t="s">
        <v>77</v>
      </c>
      <c r="E2407" s="1">
        <v>45166</v>
      </c>
      <c r="F2407" t="s">
        <v>4865</v>
      </c>
      <c r="G2407" s="1">
        <v>45456</v>
      </c>
      <c r="H2407" t="s">
        <v>34</v>
      </c>
      <c r="I2407" t="s">
        <v>54</v>
      </c>
      <c r="J2407" t="s">
        <v>67</v>
      </c>
      <c r="K2407">
        <v>4</v>
      </c>
      <c r="L2407" s="3">
        <f>Working_Data[[#This Row],[price2]]/Working_Data[[#This Row],[quantity]]</f>
        <v>311.36750000000001</v>
      </c>
      <c r="M2407" s="3">
        <v>1245.47</v>
      </c>
      <c r="N2407" t="s">
        <v>50</v>
      </c>
      <c r="O2407">
        <v>8</v>
      </c>
      <c r="P2407" s="1">
        <v>45391</v>
      </c>
      <c r="Q2407">
        <v>398</v>
      </c>
      <c r="R2407" t="s">
        <v>43</v>
      </c>
      <c r="S2407">
        <v>4</v>
      </c>
      <c r="T2407" s="1">
        <v>45608</v>
      </c>
      <c r="U2407" t="s">
        <v>30</v>
      </c>
      <c r="V2407" t="str">
        <f>TEXT(WEEKDAY(Working_Data[[#This Row],[order_date]],1),"DDDD")</f>
        <v>Thursday</v>
      </c>
      <c r="W2407" t="str">
        <f>TEXT(Working_Data[[#This Row],[order_date]],"mmmm")</f>
        <v>June</v>
      </c>
      <c r="X2407" s="7">
        <f>Working_Data[[#This Row],[last_order_date]]-Working_Data[[#This Row],[signup_date]]</f>
        <v>225</v>
      </c>
      <c r="Y2407" s="7">
        <f>IF(Working_Data[[#This Row],[churned]]="Active",1,0)</f>
        <v>0</v>
      </c>
      <c r="Z2407" s="7">
        <f>YEAR(Working_Data[[#This Row],[order_date]])</f>
        <v>2024</v>
      </c>
    </row>
    <row r="2408" spans="1:26" x14ac:dyDescent="0.25">
      <c r="A2408" t="s">
        <v>4866</v>
      </c>
      <c r="B2408" t="s">
        <v>45</v>
      </c>
      <c r="C2408" t="s">
        <v>22</v>
      </c>
      <c r="D2408" t="s">
        <v>56</v>
      </c>
      <c r="E2408" s="1">
        <v>45371</v>
      </c>
      <c r="F2408" t="s">
        <v>4867</v>
      </c>
      <c r="G2408" s="1">
        <v>45457</v>
      </c>
      <c r="H2408" t="s">
        <v>34</v>
      </c>
      <c r="I2408" t="s">
        <v>48</v>
      </c>
      <c r="J2408" t="s">
        <v>49</v>
      </c>
      <c r="K2408">
        <v>4</v>
      </c>
      <c r="L2408" s="3">
        <f>Working_Data[[#This Row],[price2]]/Working_Data[[#This Row],[quantity]]</f>
        <v>77.417500000000004</v>
      </c>
      <c r="M2408" s="3">
        <v>309.67</v>
      </c>
      <c r="N2408" t="s">
        <v>50</v>
      </c>
      <c r="O2408">
        <v>4</v>
      </c>
      <c r="P2408" s="1">
        <v>45812</v>
      </c>
      <c r="Q2408">
        <v>379</v>
      </c>
      <c r="R2408" t="s">
        <v>29</v>
      </c>
      <c r="S2408">
        <v>1</v>
      </c>
      <c r="T2408" s="1">
        <v>45722</v>
      </c>
      <c r="U2408" t="s">
        <v>60</v>
      </c>
      <c r="V2408" t="str">
        <f>TEXT(WEEKDAY(Working_Data[[#This Row],[order_date]],1),"DDDD")</f>
        <v>Friday</v>
      </c>
      <c r="W2408" t="str">
        <f>TEXT(Working_Data[[#This Row],[order_date]],"mmmm")</f>
        <v>June</v>
      </c>
      <c r="X2408" s="7">
        <f>Working_Data[[#This Row],[last_order_date]]-Working_Data[[#This Row],[signup_date]]</f>
        <v>441</v>
      </c>
      <c r="Y2408" s="7">
        <f>IF(Working_Data[[#This Row],[churned]]="Active",1,0)</f>
        <v>1</v>
      </c>
      <c r="Z2408" s="7">
        <f>YEAR(Working_Data[[#This Row],[order_date]])</f>
        <v>2024</v>
      </c>
    </row>
    <row r="2409" spans="1:26" x14ac:dyDescent="0.25">
      <c r="A2409" t="s">
        <v>4868</v>
      </c>
      <c r="B2409" t="s">
        <v>45</v>
      </c>
      <c r="C2409" t="s">
        <v>22</v>
      </c>
      <c r="D2409" t="s">
        <v>52</v>
      </c>
      <c r="E2409" s="1">
        <v>45517</v>
      </c>
      <c r="F2409" t="s">
        <v>4869</v>
      </c>
      <c r="G2409" s="1">
        <v>45457</v>
      </c>
      <c r="H2409" t="s">
        <v>47</v>
      </c>
      <c r="I2409" t="s">
        <v>48</v>
      </c>
      <c r="J2409" t="s">
        <v>59</v>
      </c>
      <c r="K2409">
        <v>5</v>
      </c>
      <c r="L2409" s="3">
        <f>Working_Data[[#This Row],[price2]]/Working_Data[[#This Row],[quantity]]</f>
        <v>102.63</v>
      </c>
      <c r="M2409" s="3">
        <v>513.15</v>
      </c>
      <c r="N2409" t="s">
        <v>50</v>
      </c>
      <c r="O2409">
        <v>32</v>
      </c>
      <c r="P2409" s="1">
        <v>45551</v>
      </c>
      <c r="Q2409">
        <v>20</v>
      </c>
      <c r="R2409" t="s">
        <v>29</v>
      </c>
      <c r="S2409">
        <v>3</v>
      </c>
      <c r="T2409" s="1">
        <v>45858</v>
      </c>
      <c r="U2409" t="s">
        <v>60</v>
      </c>
      <c r="V2409" t="str">
        <f>TEXT(WEEKDAY(Working_Data[[#This Row],[order_date]],1),"DDDD")</f>
        <v>Friday</v>
      </c>
      <c r="W2409" t="str">
        <f>TEXT(Working_Data[[#This Row],[order_date]],"mmmm")</f>
        <v>June</v>
      </c>
      <c r="X2409" s="7">
        <f>Working_Data[[#This Row],[last_order_date]]-Working_Data[[#This Row],[signup_date]]</f>
        <v>34</v>
      </c>
      <c r="Y2409" s="7">
        <f>IF(Working_Data[[#This Row],[churned]]="Active",1,0)</f>
        <v>1</v>
      </c>
      <c r="Z2409" s="7">
        <f>YEAR(Working_Data[[#This Row],[order_date]])</f>
        <v>2024</v>
      </c>
    </row>
    <row r="2410" spans="1:26" x14ac:dyDescent="0.25">
      <c r="A2410" t="s">
        <v>4870</v>
      </c>
      <c r="B2410" t="s">
        <v>38</v>
      </c>
      <c r="C2410" t="s">
        <v>22</v>
      </c>
      <c r="D2410" t="s">
        <v>77</v>
      </c>
      <c r="E2410" s="1">
        <v>45767</v>
      </c>
      <c r="F2410" t="s">
        <v>4871</v>
      </c>
      <c r="G2410" s="1">
        <v>45457</v>
      </c>
      <c r="H2410" t="s">
        <v>41</v>
      </c>
      <c r="I2410" t="s">
        <v>48</v>
      </c>
      <c r="J2410" t="s">
        <v>27</v>
      </c>
      <c r="K2410">
        <v>5</v>
      </c>
      <c r="L2410" s="3">
        <f>Working_Data[[#This Row],[price2]]/Working_Data[[#This Row],[quantity]]</f>
        <v>46.61</v>
      </c>
      <c r="M2410" s="3">
        <v>233.05</v>
      </c>
      <c r="N2410" t="s">
        <v>28</v>
      </c>
      <c r="O2410">
        <v>45</v>
      </c>
      <c r="P2410" s="1">
        <v>45785</v>
      </c>
      <c r="Q2410">
        <v>442</v>
      </c>
      <c r="R2410" t="s">
        <v>29</v>
      </c>
      <c r="S2410">
        <v>3</v>
      </c>
      <c r="T2410" s="1">
        <v>45546</v>
      </c>
      <c r="U2410" t="s">
        <v>36</v>
      </c>
      <c r="V2410" t="str">
        <f>TEXT(WEEKDAY(Working_Data[[#This Row],[order_date]],1),"DDDD")</f>
        <v>Friday</v>
      </c>
      <c r="W2410" t="str">
        <f>TEXT(Working_Data[[#This Row],[order_date]],"mmmm")</f>
        <v>June</v>
      </c>
      <c r="X2410" s="7">
        <f>Working_Data[[#This Row],[last_order_date]]-Working_Data[[#This Row],[signup_date]]</f>
        <v>18</v>
      </c>
      <c r="Y2410" s="7">
        <f>IF(Working_Data[[#This Row],[churned]]="Active",1,0)</f>
        <v>1</v>
      </c>
      <c r="Z2410" s="7">
        <f>YEAR(Working_Data[[#This Row],[order_date]])</f>
        <v>2024</v>
      </c>
    </row>
    <row r="2411" spans="1:26" x14ac:dyDescent="0.25">
      <c r="A2411" t="s">
        <v>4872</v>
      </c>
      <c r="B2411" t="s">
        <v>45</v>
      </c>
      <c r="C2411" t="s">
        <v>22</v>
      </c>
      <c r="D2411" t="s">
        <v>52</v>
      </c>
      <c r="E2411" s="1">
        <v>45585</v>
      </c>
      <c r="F2411" t="s">
        <v>4873</v>
      </c>
      <c r="G2411" s="1">
        <v>45457</v>
      </c>
      <c r="H2411" t="s">
        <v>58</v>
      </c>
      <c r="I2411" t="s">
        <v>48</v>
      </c>
      <c r="J2411" t="s">
        <v>59</v>
      </c>
      <c r="K2411">
        <v>5</v>
      </c>
      <c r="L2411" s="3">
        <f>Working_Data[[#This Row],[price2]]/Working_Data[[#This Row],[quantity]]</f>
        <v>227.988</v>
      </c>
      <c r="M2411" s="3">
        <v>1139.94</v>
      </c>
      <c r="N2411" t="s">
        <v>35</v>
      </c>
      <c r="O2411">
        <v>30</v>
      </c>
      <c r="P2411" s="1">
        <v>45673</v>
      </c>
      <c r="Q2411">
        <v>191</v>
      </c>
      <c r="R2411" t="s">
        <v>29</v>
      </c>
      <c r="S2411">
        <v>3</v>
      </c>
      <c r="T2411" s="1">
        <v>45514</v>
      </c>
      <c r="U2411" t="s">
        <v>30</v>
      </c>
      <c r="V2411" t="str">
        <f>TEXT(WEEKDAY(Working_Data[[#This Row],[order_date]],1),"DDDD")</f>
        <v>Friday</v>
      </c>
      <c r="W2411" t="str">
        <f>TEXT(Working_Data[[#This Row],[order_date]],"mmmm")</f>
        <v>June</v>
      </c>
      <c r="X2411" s="7">
        <f>Working_Data[[#This Row],[last_order_date]]-Working_Data[[#This Row],[signup_date]]</f>
        <v>88</v>
      </c>
      <c r="Y2411" s="7">
        <f>IF(Working_Data[[#This Row],[churned]]="Active",1,0)</f>
        <v>1</v>
      </c>
      <c r="Z2411" s="7">
        <f>YEAR(Working_Data[[#This Row],[order_date]])</f>
        <v>2024</v>
      </c>
    </row>
    <row r="2412" spans="1:26" x14ac:dyDescent="0.25">
      <c r="A2412" t="s">
        <v>4874</v>
      </c>
      <c r="B2412" t="s">
        <v>45</v>
      </c>
      <c r="C2412" t="s">
        <v>39</v>
      </c>
      <c r="D2412" t="s">
        <v>23</v>
      </c>
      <c r="E2412" s="1">
        <v>45057</v>
      </c>
      <c r="F2412" t="s">
        <v>4875</v>
      </c>
      <c r="G2412" s="1">
        <v>45457</v>
      </c>
      <c r="H2412" t="s">
        <v>47</v>
      </c>
      <c r="I2412" t="s">
        <v>48</v>
      </c>
      <c r="J2412" t="s">
        <v>27</v>
      </c>
      <c r="K2412">
        <v>4</v>
      </c>
      <c r="L2412" s="3">
        <f>Working_Data[[#This Row],[price2]]/Working_Data[[#This Row],[quantity]]</f>
        <v>133.94749999999999</v>
      </c>
      <c r="M2412" s="3">
        <v>535.79</v>
      </c>
      <c r="N2412" t="s">
        <v>35</v>
      </c>
      <c r="O2412">
        <v>49</v>
      </c>
      <c r="P2412" s="1">
        <v>45683</v>
      </c>
      <c r="Q2412">
        <v>169</v>
      </c>
      <c r="R2412" t="s">
        <v>43</v>
      </c>
      <c r="S2412">
        <v>4</v>
      </c>
      <c r="T2412" s="1">
        <v>45452</v>
      </c>
      <c r="U2412" t="s">
        <v>60</v>
      </c>
      <c r="V2412" t="str">
        <f>TEXT(WEEKDAY(Working_Data[[#This Row],[order_date]],1),"DDDD")</f>
        <v>Friday</v>
      </c>
      <c r="W2412" t="str">
        <f>TEXT(Working_Data[[#This Row],[order_date]],"mmmm")</f>
        <v>June</v>
      </c>
      <c r="X2412" s="7">
        <f>Working_Data[[#This Row],[last_order_date]]-Working_Data[[#This Row],[signup_date]]</f>
        <v>626</v>
      </c>
      <c r="Y2412" s="7">
        <f>IF(Working_Data[[#This Row],[churned]]="Active",1,0)</f>
        <v>0</v>
      </c>
      <c r="Z2412" s="7">
        <f>YEAR(Working_Data[[#This Row],[order_date]])</f>
        <v>2024</v>
      </c>
    </row>
    <row r="2413" spans="1:26" x14ac:dyDescent="0.25">
      <c r="A2413" t="s">
        <v>4876</v>
      </c>
      <c r="B2413" t="s">
        <v>38</v>
      </c>
      <c r="C2413" t="s">
        <v>39</v>
      </c>
      <c r="D2413" t="s">
        <v>56</v>
      </c>
      <c r="E2413" s="1">
        <v>45906</v>
      </c>
      <c r="F2413" t="s">
        <v>4877</v>
      </c>
      <c r="G2413" s="1">
        <v>45458</v>
      </c>
      <c r="H2413" t="s">
        <v>25</v>
      </c>
      <c r="I2413" t="s">
        <v>26</v>
      </c>
      <c r="J2413" t="s">
        <v>64</v>
      </c>
      <c r="K2413">
        <v>1</v>
      </c>
      <c r="L2413" s="3">
        <f>Working_Data[[#This Row],[price2]]/Working_Data[[#This Row],[quantity]]</f>
        <v>1298.1500000000001</v>
      </c>
      <c r="M2413" s="3">
        <v>1298.1500000000001</v>
      </c>
      <c r="N2413" t="s">
        <v>50</v>
      </c>
      <c r="O2413">
        <v>19</v>
      </c>
      <c r="P2413" s="1">
        <v>45967</v>
      </c>
      <c r="Q2413">
        <v>196</v>
      </c>
      <c r="R2413" t="s">
        <v>29</v>
      </c>
      <c r="S2413">
        <v>5</v>
      </c>
      <c r="T2413" s="1">
        <v>45422</v>
      </c>
      <c r="U2413" t="s">
        <v>60</v>
      </c>
      <c r="V2413" t="str">
        <f>TEXT(WEEKDAY(Working_Data[[#This Row],[order_date]],1),"DDDD")</f>
        <v>Saturday</v>
      </c>
      <c r="W2413" t="str">
        <f>TEXT(Working_Data[[#This Row],[order_date]],"mmmm")</f>
        <v>June</v>
      </c>
      <c r="X2413" s="7">
        <f>Working_Data[[#This Row],[last_order_date]]-Working_Data[[#This Row],[signup_date]]</f>
        <v>61</v>
      </c>
      <c r="Y2413" s="7">
        <f>IF(Working_Data[[#This Row],[churned]]="Active",1,0)</f>
        <v>1</v>
      </c>
      <c r="Z2413" s="7">
        <f>YEAR(Working_Data[[#This Row],[order_date]])</f>
        <v>2024</v>
      </c>
    </row>
    <row r="2414" spans="1:26" x14ac:dyDescent="0.25">
      <c r="A2414" t="s">
        <v>4878</v>
      </c>
      <c r="B2414" t="s">
        <v>45</v>
      </c>
      <c r="C2414" t="s">
        <v>82</v>
      </c>
      <c r="D2414" t="s">
        <v>23</v>
      </c>
      <c r="E2414" s="1">
        <v>45641</v>
      </c>
      <c r="F2414" t="s">
        <v>4879</v>
      </c>
      <c r="G2414" s="1">
        <v>45458</v>
      </c>
      <c r="H2414" t="s">
        <v>47</v>
      </c>
      <c r="I2414" t="s">
        <v>63</v>
      </c>
      <c r="J2414" t="s">
        <v>27</v>
      </c>
      <c r="K2414">
        <v>5</v>
      </c>
      <c r="L2414" s="3">
        <f>Working_Data[[#This Row],[price2]]/Working_Data[[#This Row],[quantity]]</f>
        <v>88.61</v>
      </c>
      <c r="M2414" s="3">
        <v>443.05</v>
      </c>
      <c r="N2414" t="s">
        <v>50</v>
      </c>
      <c r="O2414">
        <v>22</v>
      </c>
      <c r="P2414" s="1">
        <v>45535</v>
      </c>
      <c r="Q2414">
        <v>294</v>
      </c>
      <c r="R2414" t="s">
        <v>29</v>
      </c>
      <c r="S2414">
        <v>1</v>
      </c>
      <c r="T2414" s="1">
        <v>45515</v>
      </c>
      <c r="U2414" t="s">
        <v>30</v>
      </c>
      <c r="V2414" t="str">
        <f>TEXT(WEEKDAY(Working_Data[[#This Row],[order_date]],1),"DDDD")</f>
        <v>Saturday</v>
      </c>
      <c r="W2414" t="str">
        <f>TEXT(Working_Data[[#This Row],[order_date]],"mmmm")</f>
        <v>June</v>
      </c>
      <c r="X2414" s="7">
        <f>Working_Data[[#This Row],[last_order_date]]-Working_Data[[#This Row],[signup_date]]</f>
        <v>-106</v>
      </c>
      <c r="Y2414" s="7">
        <f>IF(Working_Data[[#This Row],[churned]]="Active",1,0)</f>
        <v>1</v>
      </c>
      <c r="Z2414" s="7">
        <f>YEAR(Working_Data[[#This Row],[order_date]])</f>
        <v>2024</v>
      </c>
    </row>
    <row r="2415" spans="1:26" x14ac:dyDescent="0.25">
      <c r="A2415" t="s">
        <v>4880</v>
      </c>
      <c r="B2415" t="s">
        <v>45</v>
      </c>
      <c r="C2415" t="s">
        <v>22</v>
      </c>
      <c r="D2415" t="s">
        <v>23</v>
      </c>
      <c r="E2415" s="1">
        <v>45764</v>
      </c>
      <c r="F2415" t="s">
        <v>4881</v>
      </c>
      <c r="G2415" s="1">
        <v>45458</v>
      </c>
      <c r="H2415" t="s">
        <v>34</v>
      </c>
      <c r="I2415" t="s">
        <v>42</v>
      </c>
      <c r="J2415" t="s">
        <v>27</v>
      </c>
      <c r="K2415">
        <v>1</v>
      </c>
      <c r="L2415" s="3">
        <f>Working_Data[[#This Row],[price2]]/Working_Data[[#This Row],[quantity]]</f>
        <v>646.32000000000005</v>
      </c>
      <c r="M2415" s="3">
        <v>646.32000000000005</v>
      </c>
      <c r="N2415" t="s">
        <v>28</v>
      </c>
      <c r="O2415">
        <v>18</v>
      </c>
      <c r="P2415" s="1">
        <v>45656</v>
      </c>
      <c r="Q2415">
        <v>322</v>
      </c>
      <c r="R2415" t="s">
        <v>29</v>
      </c>
      <c r="S2415">
        <v>2</v>
      </c>
      <c r="T2415" s="1">
        <v>45736</v>
      </c>
      <c r="U2415" t="s">
        <v>60</v>
      </c>
      <c r="V2415" t="str">
        <f>TEXT(WEEKDAY(Working_Data[[#This Row],[order_date]],1),"DDDD")</f>
        <v>Saturday</v>
      </c>
      <c r="W2415" t="str">
        <f>TEXT(Working_Data[[#This Row],[order_date]],"mmmm")</f>
        <v>June</v>
      </c>
      <c r="X2415" s="7">
        <f>Working_Data[[#This Row],[last_order_date]]-Working_Data[[#This Row],[signup_date]]</f>
        <v>-108</v>
      </c>
      <c r="Y2415" s="7">
        <f>IF(Working_Data[[#This Row],[churned]]="Active",1,0)</f>
        <v>1</v>
      </c>
      <c r="Z2415" s="7">
        <f>YEAR(Working_Data[[#This Row],[order_date]])</f>
        <v>2024</v>
      </c>
    </row>
    <row r="2416" spans="1:26" x14ac:dyDescent="0.25">
      <c r="A2416" t="s">
        <v>4882</v>
      </c>
      <c r="B2416" t="s">
        <v>21</v>
      </c>
      <c r="C2416" t="s">
        <v>39</v>
      </c>
      <c r="D2416" t="s">
        <v>23</v>
      </c>
      <c r="E2416" s="1">
        <v>45872</v>
      </c>
      <c r="F2416" t="s">
        <v>4883</v>
      </c>
      <c r="G2416" s="1">
        <v>45458</v>
      </c>
      <c r="H2416" t="s">
        <v>34</v>
      </c>
      <c r="I2416" t="s">
        <v>26</v>
      </c>
      <c r="J2416" t="s">
        <v>27</v>
      </c>
      <c r="K2416">
        <v>5</v>
      </c>
      <c r="L2416" s="3">
        <f>Working_Data[[#This Row],[price2]]/Working_Data[[#This Row],[quantity]]</f>
        <v>100.46799999999999</v>
      </c>
      <c r="M2416" s="3">
        <v>502.34</v>
      </c>
      <c r="N2416" t="s">
        <v>28</v>
      </c>
      <c r="O2416">
        <v>15</v>
      </c>
      <c r="P2416" s="1">
        <v>45614</v>
      </c>
      <c r="Q2416">
        <v>269</v>
      </c>
      <c r="R2416" t="s">
        <v>43</v>
      </c>
      <c r="S2416">
        <v>1</v>
      </c>
      <c r="T2416" s="1">
        <v>45574</v>
      </c>
      <c r="U2416" t="s">
        <v>30</v>
      </c>
      <c r="V2416" t="str">
        <f>TEXT(WEEKDAY(Working_Data[[#This Row],[order_date]],1),"DDDD")</f>
        <v>Saturday</v>
      </c>
      <c r="W2416" t="str">
        <f>TEXT(Working_Data[[#This Row],[order_date]],"mmmm")</f>
        <v>June</v>
      </c>
      <c r="X2416" s="7">
        <f>Working_Data[[#This Row],[last_order_date]]-Working_Data[[#This Row],[signup_date]]</f>
        <v>-258</v>
      </c>
      <c r="Y2416" s="7">
        <f>IF(Working_Data[[#This Row],[churned]]="Active",1,0)</f>
        <v>0</v>
      </c>
      <c r="Z2416" s="7">
        <f>YEAR(Working_Data[[#This Row],[order_date]])</f>
        <v>2024</v>
      </c>
    </row>
    <row r="2417" spans="1:26" x14ac:dyDescent="0.25">
      <c r="A2417" t="s">
        <v>4884</v>
      </c>
      <c r="B2417" t="s">
        <v>45</v>
      </c>
      <c r="C2417" t="s">
        <v>39</v>
      </c>
      <c r="D2417" t="s">
        <v>52</v>
      </c>
      <c r="E2417" s="1">
        <v>45770</v>
      </c>
      <c r="F2417" t="s">
        <v>4885</v>
      </c>
      <c r="G2417" s="1">
        <v>45458</v>
      </c>
      <c r="H2417" t="s">
        <v>58</v>
      </c>
      <c r="I2417" t="s">
        <v>63</v>
      </c>
      <c r="J2417" t="s">
        <v>49</v>
      </c>
      <c r="K2417">
        <v>2</v>
      </c>
      <c r="L2417" s="3">
        <f>Working_Data[[#This Row],[price2]]/Working_Data[[#This Row],[quantity]]</f>
        <v>636.46</v>
      </c>
      <c r="M2417" s="3">
        <v>1272.92</v>
      </c>
      <c r="N2417" t="s">
        <v>35</v>
      </c>
      <c r="O2417">
        <v>32</v>
      </c>
      <c r="P2417" s="1">
        <v>45937</v>
      </c>
      <c r="Q2417">
        <v>314</v>
      </c>
      <c r="R2417" t="s">
        <v>43</v>
      </c>
      <c r="S2417">
        <v>5</v>
      </c>
      <c r="T2417" s="1">
        <v>45711</v>
      </c>
      <c r="U2417" t="s">
        <v>60</v>
      </c>
      <c r="V2417" t="str">
        <f>TEXT(WEEKDAY(Working_Data[[#This Row],[order_date]],1),"DDDD")</f>
        <v>Saturday</v>
      </c>
      <c r="W2417" t="str">
        <f>TEXT(Working_Data[[#This Row],[order_date]],"mmmm")</f>
        <v>June</v>
      </c>
      <c r="X2417" s="7">
        <f>Working_Data[[#This Row],[last_order_date]]-Working_Data[[#This Row],[signup_date]]</f>
        <v>167</v>
      </c>
      <c r="Y2417" s="7">
        <f>IF(Working_Data[[#This Row],[churned]]="Active",1,0)</f>
        <v>0</v>
      </c>
      <c r="Z2417" s="7">
        <f>YEAR(Working_Data[[#This Row],[order_date]])</f>
        <v>2024</v>
      </c>
    </row>
    <row r="2418" spans="1:26" x14ac:dyDescent="0.25">
      <c r="A2418" t="s">
        <v>4886</v>
      </c>
      <c r="B2418" t="s">
        <v>45</v>
      </c>
      <c r="C2418" t="s">
        <v>82</v>
      </c>
      <c r="D2418" t="s">
        <v>56</v>
      </c>
      <c r="E2418" s="1">
        <v>45712</v>
      </c>
      <c r="F2418" t="s">
        <v>4887</v>
      </c>
      <c r="G2418" s="1">
        <v>45458</v>
      </c>
      <c r="H2418" t="s">
        <v>58</v>
      </c>
      <c r="I2418" t="s">
        <v>54</v>
      </c>
      <c r="J2418" t="s">
        <v>27</v>
      </c>
      <c r="K2418">
        <v>3</v>
      </c>
      <c r="L2418" s="3">
        <f>Working_Data[[#This Row],[price2]]/Working_Data[[#This Row],[quantity]]</f>
        <v>129.52333333333334</v>
      </c>
      <c r="M2418" s="3">
        <v>388.57</v>
      </c>
      <c r="N2418" t="s">
        <v>50</v>
      </c>
      <c r="O2418">
        <v>19</v>
      </c>
      <c r="P2418" s="1">
        <v>45535</v>
      </c>
      <c r="Q2418">
        <v>67</v>
      </c>
      <c r="R2418" t="s">
        <v>29</v>
      </c>
      <c r="S2418">
        <v>2</v>
      </c>
      <c r="T2418" s="1">
        <v>45871</v>
      </c>
      <c r="U2418" t="s">
        <v>30</v>
      </c>
      <c r="V2418" t="str">
        <f>TEXT(WEEKDAY(Working_Data[[#This Row],[order_date]],1),"DDDD")</f>
        <v>Saturday</v>
      </c>
      <c r="W2418" t="str">
        <f>TEXT(Working_Data[[#This Row],[order_date]],"mmmm")</f>
        <v>June</v>
      </c>
      <c r="X2418" s="7">
        <f>Working_Data[[#This Row],[last_order_date]]-Working_Data[[#This Row],[signup_date]]</f>
        <v>-177</v>
      </c>
      <c r="Y2418" s="7">
        <f>IF(Working_Data[[#This Row],[churned]]="Active",1,0)</f>
        <v>1</v>
      </c>
      <c r="Z2418" s="7">
        <f>YEAR(Working_Data[[#This Row],[order_date]])</f>
        <v>2024</v>
      </c>
    </row>
    <row r="2419" spans="1:26" x14ac:dyDescent="0.25">
      <c r="A2419" t="s">
        <v>4888</v>
      </c>
      <c r="B2419" t="s">
        <v>38</v>
      </c>
      <c r="C2419" t="s">
        <v>82</v>
      </c>
      <c r="D2419" t="s">
        <v>56</v>
      </c>
      <c r="E2419" s="1">
        <v>45802</v>
      </c>
      <c r="F2419" t="s">
        <v>4889</v>
      </c>
      <c r="G2419" s="1">
        <v>45458</v>
      </c>
      <c r="H2419" t="s">
        <v>58</v>
      </c>
      <c r="I2419" t="s">
        <v>63</v>
      </c>
      <c r="J2419" t="s">
        <v>67</v>
      </c>
      <c r="K2419">
        <v>2</v>
      </c>
      <c r="L2419" s="3">
        <f>Working_Data[[#This Row],[price2]]/Working_Data[[#This Row],[quantity]]</f>
        <v>372.1</v>
      </c>
      <c r="M2419" s="3">
        <v>744.2</v>
      </c>
      <c r="N2419" t="s">
        <v>35</v>
      </c>
      <c r="O2419">
        <v>17</v>
      </c>
      <c r="P2419" s="1">
        <v>45654</v>
      </c>
      <c r="Q2419">
        <v>411</v>
      </c>
      <c r="R2419" t="s">
        <v>43</v>
      </c>
      <c r="S2419">
        <v>2</v>
      </c>
      <c r="T2419" s="1">
        <v>45837</v>
      </c>
      <c r="U2419" t="s">
        <v>36</v>
      </c>
      <c r="V2419" t="str">
        <f>TEXT(WEEKDAY(Working_Data[[#This Row],[order_date]],1),"DDDD")</f>
        <v>Saturday</v>
      </c>
      <c r="W2419" t="str">
        <f>TEXT(Working_Data[[#This Row],[order_date]],"mmmm")</f>
        <v>June</v>
      </c>
      <c r="X2419" s="7">
        <f>Working_Data[[#This Row],[last_order_date]]-Working_Data[[#This Row],[signup_date]]</f>
        <v>-148</v>
      </c>
      <c r="Y2419" s="7">
        <f>IF(Working_Data[[#This Row],[churned]]="Active",1,0)</f>
        <v>0</v>
      </c>
      <c r="Z2419" s="7">
        <f>YEAR(Working_Data[[#This Row],[order_date]])</f>
        <v>2024</v>
      </c>
    </row>
    <row r="2420" spans="1:26" x14ac:dyDescent="0.25">
      <c r="A2420" t="s">
        <v>4890</v>
      </c>
      <c r="B2420" t="s">
        <v>38</v>
      </c>
      <c r="C2420" t="s">
        <v>82</v>
      </c>
      <c r="D2420" t="s">
        <v>52</v>
      </c>
      <c r="E2420" s="1">
        <v>45493</v>
      </c>
      <c r="F2420" t="s">
        <v>4891</v>
      </c>
      <c r="G2420" s="1">
        <v>45458</v>
      </c>
      <c r="H2420" t="s">
        <v>41</v>
      </c>
      <c r="I2420" t="s">
        <v>48</v>
      </c>
      <c r="J2420" t="s">
        <v>27</v>
      </c>
      <c r="K2420">
        <v>1</v>
      </c>
      <c r="L2420" s="3">
        <f>Working_Data[[#This Row],[price2]]/Working_Data[[#This Row],[quantity]]</f>
        <v>1333.95</v>
      </c>
      <c r="M2420" s="3">
        <v>1333.95</v>
      </c>
      <c r="N2420" t="s">
        <v>50</v>
      </c>
      <c r="O2420">
        <v>7</v>
      </c>
      <c r="P2420" s="1">
        <v>45884</v>
      </c>
      <c r="Q2420">
        <v>155</v>
      </c>
      <c r="R2420" t="s">
        <v>43</v>
      </c>
      <c r="S2420">
        <v>1</v>
      </c>
      <c r="T2420" s="1">
        <v>45553</v>
      </c>
      <c r="U2420" t="s">
        <v>30</v>
      </c>
      <c r="V2420" t="str">
        <f>TEXT(WEEKDAY(Working_Data[[#This Row],[order_date]],1),"DDDD")</f>
        <v>Saturday</v>
      </c>
      <c r="W2420" t="str">
        <f>TEXT(Working_Data[[#This Row],[order_date]],"mmmm")</f>
        <v>June</v>
      </c>
      <c r="X2420" s="7">
        <f>Working_Data[[#This Row],[last_order_date]]-Working_Data[[#This Row],[signup_date]]</f>
        <v>391</v>
      </c>
      <c r="Y2420" s="7">
        <f>IF(Working_Data[[#This Row],[churned]]="Active",1,0)</f>
        <v>0</v>
      </c>
      <c r="Z2420" s="7">
        <f>YEAR(Working_Data[[#This Row],[order_date]])</f>
        <v>2024</v>
      </c>
    </row>
    <row r="2421" spans="1:26" x14ac:dyDescent="0.25">
      <c r="A2421" t="s">
        <v>4892</v>
      </c>
      <c r="B2421" t="s">
        <v>38</v>
      </c>
      <c r="C2421" t="s">
        <v>22</v>
      </c>
      <c r="D2421" t="s">
        <v>56</v>
      </c>
      <c r="E2421" s="1">
        <v>45429</v>
      </c>
      <c r="F2421" t="s">
        <v>4893</v>
      </c>
      <c r="G2421" s="1">
        <v>45458</v>
      </c>
      <c r="H2421" t="s">
        <v>41</v>
      </c>
      <c r="I2421" t="s">
        <v>42</v>
      </c>
      <c r="J2421" t="s">
        <v>49</v>
      </c>
      <c r="K2421">
        <v>4</v>
      </c>
      <c r="L2421" s="3">
        <f>Working_Data[[#This Row],[price2]]/Working_Data[[#This Row],[quantity]]</f>
        <v>250.7225</v>
      </c>
      <c r="M2421" s="3">
        <v>1002.89</v>
      </c>
      <c r="N2421" t="s">
        <v>35</v>
      </c>
      <c r="O2421">
        <v>6</v>
      </c>
      <c r="P2421" s="1">
        <v>45555</v>
      </c>
      <c r="Q2421">
        <v>79</v>
      </c>
      <c r="R2421" t="s">
        <v>43</v>
      </c>
      <c r="S2421">
        <v>5</v>
      </c>
      <c r="T2421" s="1">
        <v>45710</v>
      </c>
      <c r="U2421" t="s">
        <v>36</v>
      </c>
      <c r="V2421" t="str">
        <f>TEXT(WEEKDAY(Working_Data[[#This Row],[order_date]],1),"DDDD")</f>
        <v>Saturday</v>
      </c>
      <c r="W2421" t="str">
        <f>TEXT(Working_Data[[#This Row],[order_date]],"mmmm")</f>
        <v>June</v>
      </c>
      <c r="X2421" s="7">
        <f>Working_Data[[#This Row],[last_order_date]]-Working_Data[[#This Row],[signup_date]]</f>
        <v>126</v>
      </c>
      <c r="Y2421" s="7">
        <f>IF(Working_Data[[#This Row],[churned]]="Active",1,0)</f>
        <v>0</v>
      </c>
      <c r="Z2421" s="7">
        <f>YEAR(Working_Data[[#This Row],[order_date]])</f>
        <v>2024</v>
      </c>
    </row>
    <row r="2422" spans="1:26" x14ac:dyDescent="0.25">
      <c r="A2422" t="s">
        <v>4894</v>
      </c>
      <c r="B2422" t="s">
        <v>45</v>
      </c>
      <c r="C2422" t="s">
        <v>82</v>
      </c>
      <c r="D2422" t="s">
        <v>52</v>
      </c>
      <c r="E2422" s="1">
        <v>45147</v>
      </c>
      <c r="F2422" t="s">
        <v>4895</v>
      </c>
      <c r="G2422" s="1">
        <v>45458</v>
      </c>
      <c r="H2422" t="s">
        <v>47</v>
      </c>
      <c r="I2422" t="s">
        <v>26</v>
      </c>
      <c r="J2422" t="s">
        <v>64</v>
      </c>
      <c r="K2422">
        <v>4</v>
      </c>
      <c r="L2422" s="3">
        <f>Working_Data[[#This Row],[price2]]/Working_Data[[#This Row],[quantity]]</f>
        <v>133.72499999999999</v>
      </c>
      <c r="M2422" s="3">
        <v>534.9</v>
      </c>
      <c r="N2422" t="s">
        <v>35</v>
      </c>
      <c r="O2422">
        <v>30</v>
      </c>
      <c r="P2422" s="1">
        <v>45594</v>
      </c>
      <c r="Q2422">
        <v>416</v>
      </c>
      <c r="R2422" t="s">
        <v>43</v>
      </c>
      <c r="S2422">
        <v>3</v>
      </c>
      <c r="T2422" s="1">
        <v>45575</v>
      </c>
      <c r="U2422" t="s">
        <v>36</v>
      </c>
      <c r="V2422" t="str">
        <f>TEXT(WEEKDAY(Working_Data[[#This Row],[order_date]],1),"DDDD")</f>
        <v>Saturday</v>
      </c>
      <c r="W2422" t="str">
        <f>TEXT(Working_Data[[#This Row],[order_date]],"mmmm")</f>
        <v>June</v>
      </c>
      <c r="X2422" s="7">
        <f>Working_Data[[#This Row],[last_order_date]]-Working_Data[[#This Row],[signup_date]]</f>
        <v>447</v>
      </c>
      <c r="Y2422" s="7">
        <f>IF(Working_Data[[#This Row],[churned]]="Active",1,0)</f>
        <v>0</v>
      </c>
      <c r="Z2422" s="7">
        <f>YEAR(Working_Data[[#This Row],[order_date]])</f>
        <v>2024</v>
      </c>
    </row>
    <row r="2423" spans="1:26" x14ac:dyDescent="0.25">
      <c r="A2423" t="s">
        <v>4896</v>
      </c>
      <c r="B2423" t="s">
        <v>45</v>
      </c>
      <c r="C2423" t="s">
        <v>39</v>
      </c>
      <c r="D2423" t="s">
        <v>23</v>
      </c>
      <c r="E2423" s="1">
        <v>45569</v>
      </c>
      <c r="F2423" t="s">
        <v>4897</v>
      </c>
      <c r="G2423" s="1">
        <v>45459</v>
      </c>
      <c r="H2423" t="s">
        <v>34</v>
      </c>
      <c r="I2423" t="s">
        <v>48</v>
      </c>
      <c r="J2423" t="s">
        <v>64</v>
      </c>
      <c r="K2423">
        <v>4</v>
      </c>
      <c r="L2423" s="3">
        <f>Working_Data[[#This Row],[price2]]/Working_Data[[#This Row],[quantity]]</f>
        <v>115.7825</v>
      </c>
      <c r="M2423" s="3">
        <v>463.13</v>
      </c>
      <c r="N2423" t="s">
        <v>50</v>
      </c>
      <c r="O2423">
        <v>46</v>
      </c>
      <c r="P2423" s="1">
        <v>45996</v>
      </c>
      <c r="Q2423">
        <v>55</v>
      </c>
      <c r="R2423" t="s">
        <v>43</v>
      </c>
      <c r="S2423">
        <v>1</v>
      </c>
      <c r="T2423" s="1">
        <v>45775</v>
      </c>
      <c r="U2423" t="s">
        <v>36</v>
      </c>
      <c r="V2423" t="str">
        <f>TEXT(WEEKDAY(Working_Data[[#This Row],[order_date]],1),"DDDD")</f>
        <v>Sunday</v>
      </c>
      <c r="W2423" t="str">
        <f>TEXT(Working_Data[[#This Row],[order_date]],"mmmm")</f>
        <v>June</v>
      </c>
      <c r="X2423" s="7">
        <f>Working_Data[[#This Row],[last_order_date]]-Working_Data[[#This Row],[signup_date]]</f>
        <v>427</v>
      </c>
      <c r="Y2423" s="7">
        <f>IF(Working_Data[[#This Row],[churned]]="Active",1,0)</f>
        <v>0</v>
      </c>
      <c r="Z2423" s="7">
        <f>YEAR(Working_Data[[#This Row],[order_date]])</f>
        <v>2024</v>
      </c>
    </row>
    <row r="2424" spans="1:26" x14ac:dyDescent="0.25">
      <c r="A2424" t="s">
        <v>4898</v>
      </c>
      <c r="B2424" t="s">
        <v>45</v>
      </c>
      <c r="C2424" t="s">
        <v>39</v>
      </c>
      <c r="D2424" t="s">
        <v>32</v>
      </c>
      <c r="E2424" s="1">
        <v>45382</v>
      </c>
      <c r="F2424" t="s">
        <v>4899</v>
      </c>
      <c r="G2424" s="1">
        <v>45459</v>
      </c>
      <c r="H2424" t="s">
        <v>58</v>
      </c>
      <c r="I2424" t="s">
        <v>63</v>
      </c>
      <c r="J2424" t="s">
        <v>67</v>
      </c>
      <c r="K2424">
        <v>2</v>
      </c>
      <c r="L2424" s="3">
        <f>Working_Data[[#This Row],[price2]]/Working_Data[[#This Row],[quantity]]</f>
        <v>186.59</v>
      </c>
      <c r="M2424" s="3">
        <v>373.18</v>
      </c>
      <c r="N2424" t="s">
        <v>35</v>
      </c>
      <c r="O2424">
        <v>42</v>
      </c>
      <c r="P2424" s="1">
        <v>45548</v>
      </c>
      <c r="Q2424">
        <v>23</v>
      </c>
      <c r="R2424" t="s">
        <v>29</v>
      </c>
      <c r="S2424">
        <v>5</v>
      </c>
      <c r="T2424" s="1">
        <v>45683</v>
      </c>
      <c r="U2424" t="s">
        <v>60</v>
      </c>
      <c r="V2424" t="str">
        <f>TEXT(WEEKDAY(Working_Data[[#This Row],[order_date]],1),"DDDD")</f>
        <v>Sunday</v>
      </c>
      <c r="W2424" t="str">
        <f>TEXT(Working_Data[[#This Row],[order_date]],"mmmm")</f>
        <v>June</v>
      </c>
      <c r="X2424" s="7">
        <f>Working_Data[[#This Row],[last_order_date]]-Working_Data[[#This Row],[signup_date]]</f>
        <v>166</v>
      </c>
      <c r="Y2424" s="7">
        <f>IF(Working_Data[[#This Row],[churned]]="Active",1,0)</f>
        <v>1</v>
      </c>
      <c r="Z2424" s="7">
        <f>YEAR(Working_Data[[#This Row],[order_date]])</f>
        <v>2024</v>
      </c>
    </row>
    <row r="2425" spans="1:26" x14ac:dyDescent="0.25">
      <c r="A2425" t="s">
        <v>4900</v>
      </c>
      <c r="B2425" t="s">
        <v>45</v>
      </c>
      <c r="C2425" t="s">
        <v>39</v>
      </c>
      <c r="D2425" t="s">
        <v>32</v>
      </c>
      <c r="E2425" s="1">
        <v>45441</v>
      </c>
      <c r="F2425" t="s">
        <v>4901</v>
      </c>
      <c r="G2425" s="1">
        <v>45459</v>
      </c>
      <c r="H2425" t="s">
        <v>41</v>
      </c>
      <c r="I2425" t="s">
        <v>54</v>
      </c>
      <c r="J2425" t="s">
        <v>64</v>
      </c>
      <c r="K2425">
        <v>5</v>
      </c>
      <c r="L2425" s="3">
        <f>Working_Data[[#This Row],[price2]]/Working_Data[[#This Row],[quantity]]</f>
        <v>257.11</v>
      </c>
      <c r="M2425" s="3">
        <v>1285.55</v>
      </c>
      <c r="N2425" t="s">
        <v>28</v>
      </c>
      <c r="O2425">
        <v>49</v>
      </c>
      <c r="P2425" s="1">
        <v>45704</v>
      </c>
      <c r="Q2425">
        <v>423</v>
      </c>
      <c r="R2425" t="s">
        <v>29</v>
      </c>
      <c r="S2425">
        <v>2</v>
      </c>
      <c r="T2425" s="1">
        <v>45592</v>
      </c>
      <c r="U2425" t="s">
        <v>60</v>
      </c>
      <c r="V2425" t="str">
        <f>TEXT(WEEKDAY(Working_Data[[#This Row],[order_date]],1),"DDDD")</f>
        <v>Sunday</v>
      </c>
      <c r="W2425" t="str">
        <f>TEXT(Working_Data[[#This Row],[order_date]],"mmmm")</f>
        <v>June</v>
      </c>
      <c r="X2425" s="7">
        <f>Working_Data[[#This Row],[last_order_date]]-Working_Data[[#This Row],[signup_date]]</f>
        <v>263</v>
      </c>
      <c r="Y2425" s="7">
        <f>IF(Working_Data[[#This Row],[churned]]="Active",1,0)</f>
        <v>1</v>
      </c>
      <c r="Z2425" s="7">
        <f>YEAR(Working_Data[[#This Row],[order_date]])</f>
        <v>2024</v>
      </c>
    </row>
    <row r="2426" spans="1:26" x14ac:dyDescent="0.25">
      <c r="A2426" t="s">
        <v>4902</v>
      </c>
      <c r="B2426" t="s">
        <v>38</v>
      </c>
      <c r="C2426" t="s">
        <v>22</v>
      </c>
      <c r="D2426" t="s">
        <v>56</v>
      </c>
      <c r="E2426" s="1">
        <v>45858</v>
      </c>
      <c r="F2426" t="s">
        <v>4903</v>
      </c>
      <c r="G2426" s="1">
        <v>45459</v>
      </c>
      <c r="H2426" t="s">
        <v>25</v>
      </c>
      <c r="I2426" t="s">
        <v>48</v>
      </c>
      <c r="J2426" t="s">
        <v>59</v>
      </c>
      <c r="K2426">
        <v>3</v>
      </c>
      <c r="L2426" s="3">
        <f>Working_Data[[#This Row],[price2]]/Working_Data[[#This Row],[quantity]]</f>
        <v>365.90333333333336</v>
      </c>
      <c r="M2426" s="3">
        <v>1097.71</v>
      </c>
      <c r="N2426" t="s">
        <v>28</v>
      </c>
      <c r="O2426">
        <v>35</v>
      </c>
      <c r="P2426" s="1">
        <v>45680</v>
      </c>
      <c r="Q2426">
        <v>7</v>
      </c>
      <c r="R2426" t="s">
        <v>29</v>
      </c>
      <c r="S2426">
        <v>3</v>
      </c>
      <c r="T2426" s="1">
        <v>45813</v>
      </c>
      <c r="U2426" t="s">
        <v>36</v>
      </c>
      <c r="V2426" t="str">
        <f>TEXT(WEEKDAY(Working_Data[[#This Row],[order_date]],1),"DDDD")</f>
        <v>Sunday</v>
      </c>
      <c r="W2426" t="str">
        <f>TEXT(Working_Data[[#This Row],[order_date]],"mmmm")</f>
        <v>June</v>
      </c>
      <c r="X2426" s="7">
        <f>Working_Data[[#This Row],[last_order_date]]-Working_Data[[#This Row],[signup_date]]</f>
        <v>-178</v>
      </c>
      <c r="Y2426" s="7">
        <f>IF(Working_Data[[#This Row],[churned]]="Active",1,0)</f>
        <v>1</v>
      </c>
      <c r="Z2426" s="7">
        <f>YEAR(Working_Data[[#This Row],[order_date]])</f>
        <v>2024</v>
      </c>
    </row>
    <row r="2427" spans="1:26" x14ac:dyDescent="0.25">
      <c r="A2427" t="s">
        <v>4904</v>
      </c>
      <c r="B2427" t="s">
        <v>45</v>
      </c>
      <c r="C2427" t="s">
        <v>82</v>
      </c>
      <c r="D2427" t="s">
        <v>52</v>
      </c>
      <c r="E2427" s="1">
        <v>45785</v>
      </c>
      <c r="F2427" t="s">
        <v>4905</v>
      </c>
      <c r="G2427" s="1">
        <v>45459</v>
      </c>
      <c r="H2427" t="s">
        <v>34</v>
      </c>
      <c r="I2427" t="s">
        <v>63</v>
      </c>
      <c r="J2427" t="s">
        <v>27</v>
      </c>
      <c r="K2427">
        <v>4</v>
      </c>
      <c r="L2427" s="3">
        <f>Working_Data[[#This Row],[price2]]/Working_Data[[#This Row],[quantity]]</f>
        <v>241.8075</v>
      </c>
      <c r="M2427" s="3">
        <v>967.23</v>
      </c>
      <c r="N2427" t="s">
        <v>35</v>
      </c>
      <c r="O2427">
        <v>22</v>
      </c>
      <c r="P2427" s="1">
        <v>45969</v>
      </c>
      <c r="Q2427">
        <v>366</v>
      </c>
      <c r="R2427" t="s">
        <v>29</v>
      </c>
      <c r="S2427">
        <v>5</v>
      </c>
      <c r="T2427" s="1">
        <v>45708</v>
      </c>
      <c r="U2427" t="s">
        <v>60</v>
      </c>
      <c r="V2427" t="str">
        <f>TEXT(WEEKDAY(Working_Data[[#This Row],[order_date]],1),"DDDD")</f>
        <v>Sunday</v>
      </c>
      <c r="W2427" t="str">
        <f>TEXT(Working_Data[[#This Row],[order_date]],"mmmm")</f>
        <v>June</v>
      </c>
      <c r="X2427" s="7">
        <f>Working_Data[[#This Row],[last_order_date]]-Working_Data[[#This Row],[signup_date]]</f>
        <v>184</v>
      </c>
      <c r="Y2427" s="7">
        <f>IF(Working_Data[[#This Row],[churned]]="Active",1,0)</f>
        <v>1</v>
      </c>
      <c r="Z2427" s="7">
        <f>YEAR(Working_Data[[#This Row],[order_date]])</f>
        <v>2024</v>
      </c>
    </row>
    <row r="2428" spans="1:26" x14ac:dyDescent="0.25">
      <c r="A2428" t="s">
        <v>4906</v>
      </c>
      <c r="B2428" t="s">
        <v>21</v>
      </c>
      <c r="C2428" t="s">
        <v>82</v>
      </c>
      <c r="D2428" t="s">
        <v>32</v>
      </c>
      <c r="E2428" s="1">
        <v>45431</v>
      </c>
      <c r="F2428" t="s">
        <v>4907</v>
      </c>
      <c r="G2428" s="1">
        <v>45459</v>
      </c>
      <c r="H2428" t="s">
        <v>25</v>
      </c>
      <c r="I2428" t="s">
        <v>63</v>
      </c>
      <c r="J2428" t="s">
        <v>49</v>
      </c>
      <c r="K2428">
        <v>2</v>
      </c>
      <c r="L2428" s="3">
        <f>Working_Data[[#This Row],[price2]]/Working_Data[[#This Row],[quantity]]</f>
        <v>170.92</v>
      </c>
      <c r="M2428" s="3">
        <v>341.84</v>
      </c>
      <c r="N2428" t="s">
        <v>35</v>
      </c>
      <c r="O2428">
        <v>35</v>
      </c>
      <c r="P2428" s="1">
        <v>45552</v>
      </c>
      <c r="Q2428">
        <v>192</v>
      </c>
      <c r="R2428" t="s">
        <v>29</v>
      </c>
      <c r="S2428">
        <v>4</v>
      </c>
      <c r="T2428" s="1">
        <v>45643</v>
      </c>
      <c r="U2428" t="s">
        <v>60</v>
      </c>
      <c r="V2428" t="str">
        <f>TEXT(WEEKDAY(Working_Data[[#This Row],[order_date]],1),"DDDD")</f>
        <v>Sunday</v>
      </c>
      <c r="W2428" t="str">
        <f>TEXT(Working_Data[[#This Row],[order_date]],"mmmm")</f>
        <v>June</v>
      </c>
      <c r="X2428" s="7">
        <f>Working_Data[[#This Row],[last_order_date]]-Working_Data[[#This Row],[signup_date]]</f>
        <v>121</v>
      </c>
      <c r="Y2428" s="7">
        <f>IF(Working_Data[[#This Row],[churned]]="Active",1,0)</f>
        <v>1</v>
      </c>
      <c r="Z2428" s="7">
        <f>YEAR(Working_Data[[#This Row],[order_date]])</f>
        <v>2024</v>
      </c>
    </row>
    <row r="2429" spans="1:26" x14ac:dyDescent="0.25">
      <c r="A2429" t="s">
        <v>4908</v>
      </c>
      <c r="B2429" t="s">
        <v>21</v>
      </c>
      <c r="C2429" t="s">
        <v>22</v>
      </c>
      <c r="D2429" t="s">
        <v>77</v>
      </c>
      <c r="E2429" s="1">
        <v>45572</v>
      </c>
      <c r="F2429" t="s">
        <v>4909</v>
      </c>
      <c r="G2429" s="1">
        <v>45459</v>
      </c>
      <c r="H2429" t="s">
        <v>41</v>
      </c>
      <c r="I2429" t="s">
        <v>63</v>
      </c>
      <c r="J2429" t="s">
        <v>64</v>
      </c>
      <c r="K2429">
        <v>4</v>
      </c>
      <c r="L2429" s="3">
        <f>Working_Data[[#This Row],[price2]]/Working_Data[[#This Row],[quantity]]</f>
        <v>123.14</v>
      </c>
      <c r="M2429" s="3">
        <v>492.56</v>
      </c>
      <c r="N2429" t="s">
        <v>28</v>
      </c>
      <c r="O2429">
        <v>26</v>
      </c>
      <c r="P2429" s="1">
        <v>45767</v>
      </c>
      <c r="Q2429">
        <v>179</v>
      </c>
      <c r="R2429" t="s">
        <v>29</v>
      </c>
      <c r="S2429">
        <v>2</v>
      </c>
      <c r="T2429" s="1">
        <v>45585</v>
      </c>
      <c r="U2429" t="s">
        <v>36</v>
      </c>
      <c r="V2429" t="str">
        <f>TEXT(WEEKDAY(Working_Data[[#This Row],[order_date]],1),"DDDD")</f>
        <v>Sunday</v>
      </c>
      <c r="W2429" t="str">
        <f>TEXT(Working_Data[[#This Row],[order_date]],"mmmm")</f>
        <v>June</v>
      </c>
      <c r="X2429" s="7">
        <f>Working_Data[[#This Row],[last_order_date]]-Working_Data[[#This Row],[signup_date]]</f>
        <v>195</v>
      </c>
      <c r="Y2429" s="7">
        <f>IF(Working_Data[[#This Row],[churned]]="Active",1,0)</f>
        <v>1</v>
      </c>
      <c r="Z2429" s="7">
        <f>YEAR(Working_Data[[#This Row],[order_date]])</f>
        <v>2024</v>
      </c>
    </row>
    <row r="2430" spans="1:26" x14ac:dyDescent="0.25">
      <c r="A2430" t="s">
        <v>4910</v>
      </c>
      <c r="B2430" t="s">
        <v>21</v>
      </c>
      <c r="C2430" t="s">
        <v>39</v>
      </c>
      <c r="D2430" t="s">
        <v>56</v>
      </c>
      <c r="E2430" s="1">
        <v>45626</v>
      </c>
      <c r="F2430" t="s">
        <v>4911</v>
      </c>
      <c r="G2430" s="1">
        <v>45459</v>
      </c>
      <c r="H2430" t="s">
        <v>34</v>
      </c>
      <c r="I2430" t="s">
        <v>54</v>
      </c>
      <c r="J2430" t="s">
        <v>64</v>
      </c>
      <c r="K2430">
        <v>1</v>
      </c>
      <c r="L2430" s="3">
        <f>Working_Data[[#This Row],[price2]]/Working_Data[[#This Row],[quantity]]</f>
        <v>1020.1</v>
      </c>
      <c r="M2430" s="3">
        <v>1020.1</v>
      </c>
      <c r="N2430" t="s">
        <v>35</v>
      </c>
      <c r="O2430">
        <v>34</v>
      </c>
      <c r="P2430" s="1">
        <v>45862</v>
      </c>
      <c r="Q2430">
        <v>45</v>
      </c>
      <c r="R2430" t="s">
        <v>43</v>
      </c>
      <c r="S2430">
        <v>3</v>
      </c>
      <c r="T2430" s="1">
        <v>45735</v>
      </c>
      <c r="U2430" t="s">
        <v>60</v>
      </c>
      <c r="V2430" t="str">
        <f>TEXT(WEEKDAY(Working_Data[[#This Row],[order_date]],1),"DDDD")</f>
        <v>Sunday</v>
      </c>
      <c r="W2430" t="str">
        <f>TEXT(Working_Data[[#This Row],[order_date]],"mmmm")</f>
        <v>June</v>
      </c>
      <c r="X2430" s="7">
        <f>Working_Data[[#This Row],[last_order_date]]-Working_Data[[#This Row],[signup_date]]</f>
        <v>236</v>
      </c>
      <c r="Y2430" s="7">
        <f>IF(Working_Data[[#This Row],[churned]]="Active",1,0)</f>
        <v>0</v>
      </c>
      <c r="Z2430" s="7">
        <f>YEAR(Working_Data[[#This Row],[order_date]])</f>
        <v>2024</v>
      </c>
    </row>
    <row r="2431" spans="1:26" x14ac:dyDescent="0.25">
      <c r="A2431" t="s">
        <v>4912</v>
      </c>
      <c r="B2431" t="s">
        <v>45</v>
      </c>
      <c r="C2431" t="s">
        <v>39</v>
      </c>
      <c r="D2431" t="s">
        <v>52</v>
      </c>
      <c r="E2431" s="1">
        <v>45427</v>
      </c>
      <c r="F2431" t="s">
        <v>4913</v>
      </c>
      <c r="G2431" s="1">
        <v>45459</v>
      </c>
      <c r="H2431" t="s">
        <v>47</v>
      </c>
      <c r="I2431" t="s">
        <v>63</v>
      </c>
      <c r="J2431" t="s">
        <v>27</v>
      </c>
      <c r="K2431">
        <v>2</v>
      </c>
      <c r="L2431" s="3">
        <f>Working_Data[[#This Row],[price2]]/Working_Data[[#This Row],[quantity]]</f>
        <v>524.08000000000004</v>
      </c>
      <c r="M2431" s="3">
        <v>1048.1600000000001</v>
      </c>
      <c r="N2431" t="s">
        <v>50</v>
      </c>
      <c r="O2431">
        <v>21</v>
      </c>
      <c r="P2431" s="1">
        <v>45301</v>
      </c>
      <c r="Q2431">
        <v>118</v>
      </c>
      <c r="R2431" t="s">
        <v>43</v>
      </c>
      <c r="S2431">
        <v>1</v>
      </c>
      <c r="T2431" s="1">
        <v>45875</v>
      </c>
      <c r="U2431" t="s">
        <v>60</v>
      </c>
      <c r="V2431" t="str">
        <f>TEXT(WEEKDAY(Working_Data[[#This Row],[order_date]],1),"DDDD")</f>
        <v>Sunday</v>
      </c>
      <c r="W2431" t="str">
        <f>TEXT(Working_Data[[#This Row],[order_date]],"mmmm")</f>
        <v>June</v>
      </c>
      <c r="X2431" s="7">
        <f>Working_Data[[#This Row],[last_order_date]]-Working_Data[[#This Row],[signup_date]]</f>
        <v>-126</v>
      </c>
      <c r="Y2431" s="7">
        <f>IF(Working_Data[[#This Row],[churned]]="Active",1,0)</f>
        <v>0</v>
      </c>
      <c r="Z2431" s="7">
        <f>YEAR(Working_Data[[#This Row],[order_date]])</f>
        <v>2024</v>
      </c>
    </row>
    <row r="2432" spans="1:26" x14ac:dyDescent="0.25">
      <c r="A2432" t="s">
        <v>4914</v>
      </c>
      <c r="B2432" t="s">
        <v>38</v>
      </c>
      <c r="C2432" t="s">
        <v>22</v>
      </c>
      <c r="D2432" t="s">
        <v>52</v>
      </c>
      <c r="E2432" s="1">
        <v>45628</v>
      </c>
      <c r="F2432" t="s">
        <v>4915</v>
      </c>
      <c r="G2432" s="1">
        <v>45459</v>
      </c>
      <c r="H2432" t="s">
        <v>25</v>
      </c>
      <c r="I2432" t="s">
        <v>42</v>
      </c>
      <c r="J2432" t="s">
        <v>49</v>
      </c>
      <c r="K2432">
        <v>1</v>
      </c>
      <c r="L2432" s="3">
        <f>Working_Data[[#This Row],[price2]]/Working_Data[[#This Row],[quantity]]</f>
        <v>1118.93</v>
      </c>
      <c r="M2432" s="3">
        <v>1118.93</v>
      </c>
      <c r="N2432" t="s">
        <v>28</v>
      </c>
      <c r="O2432">
        <v>10</v>
      </c>
      <c r="P2432" s="1">
        <v>45794</v>
      </c>
      <c r="Q2432">
        <v>360</v>
      </c>
      <c r="R2432" t="s">
        <v>43</v>
      </c>
      <c r="S2432">
        <v>1</v>
      </c>
      <c r="T2432" s="1">
        <v>45822</v>
      </c>
      <c r="U2432" t="s">
        <v>60</v>
      </c>
      <c r="V2432" t="str">
        <f>TEXT(WEEKDAY(Working_Data[[#This Row],[order_date]],1),"DDDD")</f>
        <v>Sunday</v>
      </c>
      <c r="W2432" t="str">
        <f>TEXT(Working_Data[[#This Row],[order_date]],"mmmm")</f>
        <v>June</v>
      </c>
      <c r="X2432" s="7">
        <f>Working_Data[[#This Row],[last_order_date]]-Working_Data[[#This Row],[signup_date]]</f>
        <v>166</v>
      </c>
      <c r="Y2432" s="7">
        <f>IF(Working_Data[[#This Row],[churned]]="Active",1,0)</f>
        <v>0</v>
      </c>
      <c r="Z2432" s="7">
        <f>YEAR(Working_Data[[#This Row],[order_date]])</f>
        <v>2024</v>
      </c>
    </row>
    <row r="2433" spans="1:26" x14ac:dyDescent="0.25">
      <c r="A2433" t="s">
        <v>4916</v>
      </c>
      <c r="B2433" t="s">
        <v>38</v>
      </c>
      <c r="C2433" t="s">
        <v>82</v>
      </c>
      <c r="D2433" t="s">
        <v>56</v>
      </c>
      <c r="E2433" s="1">
        <v>45652</v>
      </c>
      <c r="F2433" t="s">
        <v>4917</v>
      </c>
      <c r="G2433" s="1">
        <v>45459</v>
      </c>
      <c r="H2433" t="s">
        <v>47</v>
      </c>
      <c r="I2433" t="s">
        <v>42</v>
      </c>
      <c r="J2433" t="s">
        <v>49</v>
      </c>
      <c r="K2433">
        <v>1</v>
      </c>
      <c r="L2433" s="3">
        <f>Working_Data[[#This Row],[price2]]/Working_Data[[#This Row],[quantity]]</f>
        <v>1060.48</v>
      </c>
      <c r="M2433" s="3">
        <v>1060.48</v>
      </c>
      <c r="N2433" t="s">
        <v>50</v>
      </c>
      <c r="O2433">
        <v>17</v>
      </c>
      <c r="P2433" s="1">
        <v>45831</v>
      </c>
      <c r="Q2433">
        <v>423</v>
      </c>
      <c r="R2433" t="s">
        <v>43</v>
      </c>
      <c r="S2433">
        <v>3</v>
      </c>
      <c r="T2433" s="1">
        <v>45586</v>
      </c>
      <c r="U2433" t="s">
        <v>36</v>
      </c>
      <c r="V2433" t="str">
        <f>TEXT(WEEKDAY(Working_Data[[#This Row],[order_date]],1),"DDDD")</f>
        <v>Sunday</v>
      </c>
      <c r="W2433" t="str">
        <f>TEXT(Working_Data[[#This Row],[order_date]],"mmmm")</f>
        <v>June</v>
      </c>
      <c r="X2433" s="7">
        <f>Working_Data[[#This Row],[last_order_date]]-Working_Data[[#This Row],[signup_date]]</f>
        <v>179</v>
      </c>
      <c r="Y2433" s="7">
        <f>IF(Working_Data[[#This Row],[churned]]="Active",1,0)</f>
        <v>0</v>
      </c>
      <c r="Z2433" s="7">
        <f>YEAR(Working_Data[[#This Row],[order_date]])</f>
        <v>2024</v>
      </c>
    </row>
    <row r="2434" spans="1:26" x14ac:dyDescent="0.25">
      <c r="A2434" t="s">
        <v>4918</v>
      </c>
      <c r="B2434" t="s">
        <v>45</v>
      </c>
      <c r="C2434" t="s">
        <v>82</v>
      </c>
      <c r="D2434" t="s">
        <v>52</v>
      </c>
      <c r="E2434" s="1">
        <v>45255</v>
      </c>
      <c r="F2434" t="s">
        <v>4919</v>
      </c>
      <c r="G2434" s="1">
        <v>45459</v>
      </c>
      <c r="H2434" t="s">
        <v>25</v>
      </c>
      <c r="I2434" t="s">
        <v>26</v>
      </c>
      <c r="J2434" t="s">
        <v>49</v>
      </c>
      <c r="K2434">
        <v>1</v>
      </c>
      <c r="L2434" s="3">
        <f>Working_Data[[#This Row],[price2]]/Working_Data[[#This Row],[quantity]]</f>
        <v>1325.11</v>
      </c>
      <c r="M2434" s="3">
        <v>1325.11</v>
      </c>
      <c r="N2434" t="s">
        <v>28</v>
      </c>
      <c r="O2434">
        <v>31</v>
      </c>
      <c r="P2434" s="1">
        <v>45720</v>
      </c>
      <c r="Q2434">
        <v>102</v>
      </c>
      <c r="R2434" t="s">
        <v>43</v>
      </c>
      <c r="S2434">
        <v>1</v>
      </c>
      <c r="T2434" s="1">
        <v>45532</v>
      </c>
      <c r="U2434" t="s">
        <v>30</v>
      </c>
      <c r="V2434" t="str">
        <f>TEXT(WEEKDAY(Working_Data[[#This Row],[order_date]],1),"DDDD")</f>
        <v>Sunday</v>
      </c>
      <c r="W2434" t="str">
        <f>TEXT(Working_Data[[#This Row],[order_date]],"mmmm")</f>
        <v>June</v>
      </c>
      <c r="X2434" s="7">
        <f>Working_Data[[#This Row],[last_order_date]]-Working_Data[[#This Row],[signup_date]]</f>
        <v>465</v>
      </c>
      <c r="Y2434" s="7">
        <f>IF(Working_Data[[#This Row],[churned]]="Active",1,0)</f>
        <v>0</v>
      </c>
      <c r="Z2434" s="7">
        <f>YEAR(Working_Data[[#This Row],[order_date]])</f>
        <v>2024</v>
      </c>
    </row>
    <row r="2435" spans="1:26" x14ac:dyDescent="0.25">
      <c r="A2435" t="s">
        <v>4920</v>
      </c>
      <c r="B2435" t="s">
        <v>38</v>
      </c>
      <c r="C2435" t="s">
        <v>22</v>
      </c>
      <c r="D2435" t="s">
        <v>23</v>
      </c>
      <c r="E2435" s="1">
        <v>45992</v>
      </c>
      <c r="F2435" t="s">
        <v>4921</v>
      </c>
      <c r="G2435" s="1">
        <v>45459</v>
      </c>
      <c r="H2435" t="s">
        <v>34</v>
      </c>
      <c r="I2435" t="s">
        <v>26</v>
      </c>
      <c r="J2435" t="s">
        <v>59</v>
      </c>
      <c r="K2435">
        <v>3</v>
      </c>
      <c r="L2435" s="3">
        <f>Working_Data[[#This Row],[price2]]/Working_Data[[#This Row],[quantity]]</f>
        <v>278.86</v>
      </c>
      <c r="M2435" s="3">
        <v>836.58</v>
      </c>
      <c r="N2435" t="s">
        <v>35</v>
      </c>
      <c r="O2435">
        <v>4</v>
      </c>
      <c r="P2435" s="1">
        <v>45855</v>
      </c>
      <c r="Q2435">
        <v>270</v>
      </c>
      <c r="R2435" t="s">
        <v>43</v>
      </c>
      <c r="S2435">
        <v>1</v>
      </c>
      <c r="T2435" s="1">
        <v>45999</v>
      </c>
      <c r="U2435" t="s">
        <v>30</v>
      </c>
      <c r="V2435" t="str">
        <f>TEXT(WEEKDAY(Working_Data[[#This Row],[order_date]],1),"DDDD")</f>
        <v>Sunday</v>
      </c>
      <c r="W2435" t="str">
        <f>TEXT(Working_Data[[#This Row],[order_date]],"mmmm")</f>
        <v>June</v>
      </c>
      <c r="X2435" s="7">
        <f>Working_Data[[#This Row],[last_order_date]]-Working_Data[[#This Row],[signup_date]]</f>
        <v>-137</v>
      </c>
      <c r="Y2435" s="7">
        <f>IF(Working_Data[[#This Row],[churned]]="Active",1,0)</f>
        <v>0</v>
      </c>
      <c r="Z2435" s="7">
        <f>YEAR(Working_Data[[#This Row],[order_date]])</f>
        <v>2024</v>
      </c>
    </row>
    <row r="2436" spans="1:26" x14ac:dyDescent="0.25">
      <c r="A2436" t="s">
        <v>4922</v>
      </c>
      <c r="B2436" t="s">
        <v>38</v>
      </c>
      <c r="C2436" t="s">
        <v>82</v>
      </c>
      <c r="D2436" t="s">
        <v>77</v>
      </c>
      <c r="E2436" s="1">
        <v>45445</v>
      </c>
      <c r="F2436" t="s">
        <v>4923</v>
      </c>
      <c r="G2436" s="1">
        <v>45460</v>
      </c>
      <c r="H2436" t="s">
        <v>47</v>
      </c>
      <c r="I2436" t="s">
        <v>26</v>
      </c>
      <c r="J2436" t="s">
        <v>67</v>
      </c>
      <c r="K2436">
        <v>5</v>
      </c>
      <c r="L2436" s="3">
        <f>Working_Data[[#This Row],[price2]]/Working_Data[[#This Row],[quantity]]</f>
        <v>25.411999999999999</v>
      </c>
      <c r="M2436" s="3">
        <v>127.06</v>
      </c>
      <c r="N2436" t="s">
        <v>50</v>
      </c>
      <c r="O2436">
        <v>1</v>
      </c>
      <c r="P2436" s="1">
        <v>45805</v>
      </c>
      <c r="Q2436">
        <v>307</v>
      </c>
      <c r="R2436" t="s">
        <v>29</v>
      </c>
      <c r="S2436">
        <v>5</v>
      </c>
      <c r="T2436" s="1">
        <v>45729</v>
      </c>
      <c r="U2436" t="s">
        <v>60</v>
      </c>
      <c r="V2436" t="str">
        <f>TEXT(WEEKDAY(Working_Data[[#This Row],[order_date]],1),"DDDD")</f>
        <v>Monday</v>
      </c>
      <c r="W2436" t="str">
        <f>TEXT(Working_Data[[#This Row],[order_date]],"mmmm")</f>
        <v>June</v>
      </c>
      <c r="X2436" s="7">
        <f>Working_Data[[#This Row],[last_order_date]]-Working_Data[[#This Row],[signup_date]]</f>
        <v>360</v>
      </c>
      <c r="Y2436" s="7">
        <f>IF(Working_Data[[#This Row],[churned]]="Active",1,0)</f>
        <v>1</v>
      </c>
      <c r="Z2436" s="7">
        <f>YEAR(Working_Data[[#This Row],[order_date]])</f>
        <v>2024</v>
      </c>
    </row>
    <row r="2437" spans="1:26" x14ac:dyDescent="0.25">
      <c r="A2437" t="s">
        <v>4924</v>
      </c>
      <c r="B2437" t="s">
        <v>38</v>
      </c>
      <c r="C2437" t="s">
        <v>39</v>
      </c>
      <c r="D2437" t="s">
        <v>56</v>
      </c>
      <c r="E2437" s="1">
        <v>45445</v>
      </c>
      <c r="F2437" t="s">
        <v>4925</v>
      </c>
      <c r="G2437" s="1">
        <v>45460</v>
      </c>
      <c r="H2437" t="s">
        <v>58</v>
      </c>
      <c r="I2437" t="s">
        <v>48</v>
      </c>
      <c r="J2437" t="s">
        <v>49</v>
      </c>
      <c r="K2437">
        <v>4</v>
      </c>
      <c r="L2437" s="3">
        <f>Working_Data[[#This Row],[price2]]/Working_Data[[#This Row],[quantity]]</f>
        <v>235.88249999999999</v>
      </c>
      <c r="M2437" s="3">
        <v>943.53</v>
      </c>
      <c r="N2437" t="s">
        <v>28</v>
      </c>
      <c r="O2437">
        <v>7</v>
      </c>
      <c r="P2437" s="1">
        <v>45966</v>
      </c>
      <c r="Q2437">
        <v>353</v>
      </c>
      <c r="R2437" t="s">
        <v>43</v>
      </c>
      <c r="S2437">
        <v>1</v>
      </c>
      <c r="T2437" s="1">
        <v>45452</v>
      </c>
      <c r="U2437" t="s">
        <v>36</v>
      </c>
      <c r="V2437" t="str">
        <f>TEXT(WEEKDAY(Working_Data[[#This Row],[order_date]],1),"DDDD")</f>
        <v>Monday</v>
      </c>
      <c r="W2437" t="str">
        <f>TEXT(Working_Data[[#This Row],[order_date]],"mmmm")</f>
        <v>June</v>
      </c>
      <c r="X2437" s="7">
        <f>Working_Data[[#This Row],[last_order_date]]-Working_Data[[#This Row],[signup_date]]</f>
        <v>521</v>
      </c>
      <c r="Y2437" s="7">
        <f>IF(Working_Data[[#This Row],[churned]]="Active",1,0)</f>
        <v>0</v>
      </c>
      <c r="Z2437" s="7">
        <f>YEAR(Working_Data[[#This Row],[order_date]])</f>
        <v>2024</v>
      </c>
    </row>
    <row r="2438" spans="1:26" x14ac:dyDescent="0.25">
      <c r="A2438" t="s">
        <v>4926</v>
      </c>
      <c r="B2438" t="s">
        <v>38</v>
      </c>
      <c r="C2438" t="s">
        <v>22</v>
      </c>
      <c r="D2438" t="s">
        <v>32</v>
      </c>
      <c r="E2438" s="1">
        <v>45775</v>
      </c>
      <c r="F2438" t="s">
        <v>4927</v>
      </c>
      <c r="G2438" s="1">
        <v>45460</v>
      </c>
      <c r="H2438" t="s">
        <v>58</v>
      </c>
      <c r="I2438" t="s">
        <v>63</v>
      </c>
      <c r="J2438" t="s">
        <v>49</v>
      </c>
      <c r="K2438">
        <v>1</v>
      </c>
      <c r="L2438" s="3">
        <f>Working_Data[[#This Row],[price2]]/Working_Data[[#This Row],[quantity]]</f>
        <v>746.89</v>
      </c>
      <c r="M2438" s="3">
        <v>746.89</v>
      </c>
      <c r="N2438" t="s">
        <v>50</v>
      </c>
      <c r="O2438">
        <v>22</v>
      </c>
      <c r="P2438" s="1">
        <v>45581</v>
      </c>
      <c r="Q2438">
        <v>113</v>
      </c>
      <c r="R2438" t="s">
        <v>29</v>
      </c>
      <c r="S2438">
        <v>5</v>
      </c>
      <c r="T2438" s="1">
        <v>45902</v>
      </c>
      <c r="U2438" t="s">
        <v>36</v>
      </c>
      <c r="V2438" t="str">
        <f>TEXT(WEEKDAY(Working_Data[[#This Row],[order_date]],1),"DDDD")</f>
        <v>Monday</v>
      </c>
      <c r="W2438" t="str">
        <f>TEXT(Working_Data[[#This Row],[order_date]],"mmmm")</f>
        <v>June</v>
      </c>
      <c r="X2438" s="7">
        <f>Working_Data[[#This Row],[last_order_date]]-Working_Data[[#This Row],[signup_date]]</f>
        <v>-194</v>
      </c>
      <c r="Y2438" s="7">
        <f>IF(Working_Data[[#This Row],[churned]]="Active",1,0)</f>
        <v>1</v>
      </c>
      <c r="Z2438" s="7">
        <f>YEAR(Working_Data[[#This Row],[order_date]])</f>
        <v>2024</v>
      </c>
    </row>
    <row r="2439" spans="1:26" x14ac:dyDescent="0.25">
      <c r="A2439" t="s">
        <v>4928</v>
      </c>
      <c r="B2439" t="s">
        <v>45</v>
      </c>
      <c r="C2439" t="s">
        <v>39</v>
      </c>
      <c r="D2439" t="s">
        <v>52</v>
      </c>
      <c r="E2439" s="1">
        <v>45803</v>
      </c>
      <c r="F2439" t="s">
        <v>4929</v>
      </c>
      <c r="G2439" s="1">
        <v>45460</v>
      </c>
      <c r="H2439" t="s">
        <v>25</v>
      </c>
      <c r="I2439" t="s">
        <v>48</v>
      </c>
      <c r="J2439" t="s">
        <v>64</v>
      </c>
      <c r="K2439">
        <v>3</v>
      </c>
      <c r="L2439" s="3">
        <f>Working_Data[[#This Row],[price2]]/Working_Data[[#This Row],[quantity]]</f>
        <v>195.44333333333336</v>
      </c>
      <c r="M2439" s="3">
        <v>586.33000000000004</v>
      </c>
      <c r="N2439" t="s">
        <v>50</v>
      </c>
      <c r="O2439">
        <v>41</v>
      </c>
      <c r="P2439" s="1">
        <v>45559</v>
      </c>
      <c r="Q2439">
        <v>465</v>
      </c>
      <c r="R2439" t="s">
        <v>29</v>
      </c>
      <c r="S2439">
        <v>3</v>
      </c>
      <c r="T2439" s="1">
        <v>45934</v>
      </c>
      <c r="U2439" t="s">
        <v>60</v>
      </c>
      <c r="V2439" t="str">
        <f>TEXT(WEEKDAY(Working_Data[[#This Row],[order_date]],1),"DDDD")</f>
        <v>Monday</v>
      </c>
      <c r="W2439" t="str">
        <f>TEXT(Working_Data[[#This Row],[order_date]],"mmmm")</f>
        <v>June</v>
      </c>
      <c r="X2439" s="7">
        <f>Working_Data[[#This Row],[last_order_date]]-Working_Data[[#This Row],[signup_date]]</f>
        <v>-244</v>
      </c>
      <c r="Y2439" s="7">
        <f>IF(Working_Data[[#This Row],[churned]]="Active",1,0)</f>
        <v>1</v>
      </c>
      <c r="Z2439" s="7">
        <f>YEAR(Working_Data[[#This Row],[order_date]])</f>
        <v>2024</v>
      </c>
    </row>
    <row r="2440" spans="1:26" x14ac:dyDescent="0.25">
      <c r="A2440" t="s">
        <v>4930</v>
      </c>
      <c r="B2440" t="s">
        <v>38</v>
      </c>
      <c r="C2440" t="s">
        <v>39</v>
      </c>
      <c r="D2440" t="s">
        <v>32</v>
      </c>
      <c r="E2440" s="1">
        <v>44995</v>
      </c>
      <c r="F2440" t="s">
        <v>4931</v>
      </c>
      <c r="G2440" s="1">
        <v>45460</v>
      </c>
      <c r="H2440" t="s">
        <v>34</v>
      </c>
      <c r="I2440" t="s">
        <v>48</v>
      </c>
      <c r="J2440" t="s">
        <v>67</v>
      </c>
      <c r="K2440">
        <v>1</v>
      </c>
      <c r="L2440" s="3">
        <f>Working_Data[[#This Row],[price2]]/Working_Data[[#This Row],[quantity]]</f>
        <v>808.87</v>
      </c>
      <c r="M2440" s="3">
        <v>808.87</v>
      </c>
      <c r="N2440" t="s">
        <v>50</v>
      </c>
      <c r="O2440">
        <v>19</v>
      </c>
      <c r="P2440" s="1">
        <v>45453</v>
      </c>
      <c r="Q2440">
        <v>47</v>
      </c>
      <c r="R2440" t="s">
        <v>29</v>
      </c>
      <c r="S2440">
        <v>2</v>
      </c>
      <c r="T2440" s="1">
        <v>45812</v>
      </c>
      <c r="U2440" t="s">
        <v>60</v>
      </c>
      <c r="V2440" t="str">
        <f>TEXT(WEEKDAY(Working_Data[[#This Row],[order_date]],1),"DDDD")</f>
        <v>Monday</v>
      </c>
      <c r="W2440" t="str">
        <f>TEXT(Working_Data[[#This Row],[order_date]],"mmmm")</f>
        <v>June</v>
      </c>
      <c r="X2440" s="7">
        <f>Working_Data[[#This Row],[last_order_date]]-Working_Data[[#This Row],[signup_date]]</f>
        <v>458</v>
      </c>
      <c r="Y2440" s="7">
        <f>IF(Working_Data[[#This Row],[churned]]="Active",1,0)</f>
        <v>1</v>
      </c>
      <c r="Z2440" s="7">
        <f>YEAR(Working_Data[[#This Row],[order_date]])</f>
        <v>2024</v>
      </c>
    </row>
    <row r="2441" spans="1:26" x14ac:dyDescent="0.25">
      <c r="A2441" t="s">
        <v>4932</v>
      </c>
      <c r="B2441" t="s">
        <v>21</v>
      </c>
      <c r="C2441" t="s">
        <v>82</v>
      </c>
      <c r="D2441" t="s">
        <v>56</v>
      </c>
      <c r="E2441" s="1">
        <v>45856</v>
      </c>
      <c r="F2441" t="s">
        <v>4933</v>
      </c>
      <c r="G2441" s="1">
        <v>45460</v>
      </c>
      <c r="H2441" t="s">
        <v>47</v>
      </c>
      <c r="I2441" t="s">
        <v>26</v>
      </c>
      <c r="J2441" t="s">
        <v>27</v>
      </c>
      <c r="K2441">
        <v>2</v>
      </c>
      <c r="L2441" s="3">
        <f>Working_Data[[#This Row],[price2]]/Working_Data[[#This Row],[quantity]]</f>
        <v>554.13</v>
      </c>
      <c r="M2441" s="3">
        <v>1108.26</v>
      </c>
      <c r="N2441" t="s">
        <v>28</v>
      </c>
      <c r="O2441">
        <v>19</v>
      </c>
      <c r="P2441" s="1">
        <v>45768</v>
      </c>
      <c r="Q2441">
        <v>468</v>
      </c>
      <c r="R2441" t="s">
        <v>43</v>
      </c>
      <c r="S2441">
        <v>2</v>
      </c>
      <c r="T2441" s="1">
        <v>45822</v>
      </c>
      <c r="U2441" t="s">
        <v>36</v>
      </c>
      <c r="V2441" t="str">
        <f>TEXT(WEEKDAY(Working_Data[[#This Row],[order_date]],1),"DDDD")</f>
        <v>Monday</v>
      </c>
      <c r="W2441" t="str">
        <f>TEXT(Working_Data[[#This Row],[order_date]],"mmmm")</f>
        <v>June</v>
      </c>
      <c r="X2441" s="7">
        <f>Working_Data[[#This Row],[last_order_date]]-Working_Data[[#This Row],[signup_date]]</f>
        <v>-88</v>
      </c>
      <c r="Y2441" s="7">
        <f>IF(Working_Data[[#This Row],[churned]]="Active",1,0)</f>
        <v>0</v>
      </c>
      <c r="Z2441" s="7">
        <f>YEAR(Working_Data[[#This Row],[order_date]])</f>
        <v>2024</v>
      </c>
    </row>
    <row r="2442" spans="1:26" x14ac:dyDescent="0.25">
      <c r="A2442" t="s">
        <v>4934</v>
      </c>
      <c r="B2442" t="s">
        <v>21</v>
      </c>
      <c r="C2442" t="s">
        <v>39</v>
      </c>
      <c r="D2442" t="s">
        <v>23</v>
      </c>
      <c r="E2442" s="1">
        <v>45273</v>
      </c>
      <c r="F2442" t="s">
        <v>4935</v>
      </c>
      <c r="G2442" s="1">
        <v>45460</v>
      </c>
      <c r="H2442" t="s">
        <v>25</v>
      </c>
      <c r="I2442" t="s">
        <v>63</v>
      </c>
      <c r="J2442" t="s">
        <v>64</v>
      </c>
      <c r="K2442">
        <v>5</v>
      </c>
      <c r="L2442" s="3">
        <f>Working_Data[[#This Row],[price2]]/Working_Data[[#This Row],[quantity]]</f>
        <v>253.61799999999999</v>
      </c>
      <c r="M2442" s="3">
        <v>1268.0899999999999</v>
      </c>
      <c r="N2442" t="s">
        <v>50</v>
      </c>
      <c r="O2442">
        <v>29</v>
      </c>
      <c r="P2442" s="1">
        <v>45736</v>
      </c>
      <c r="Q2442">
        <v>352</v>
      </c>
      <c r="R2442" t="s">
        <v>29</v>
      </c>
      <c r="S2442">
        <v>2</v>
      </c>
      <c r="T2442" s="1">
        <v>45763</v>
      </c>
      <c r="U2442" t="s">
        <v>36</v>
      </c>
      <c r="V2442" t="str">
        <f>TEXT(WEEKDAY(Working_Data[[#This Row],[order_date]],1),"DDDD")</f>
        <v>Monday</v>
      </c>
      <c r="W2442" t="str">
        <f>TEXT(Working_Data[[#This Row],[order_date]],"mmmm")</f>
        <v>June</v>
      </c>
      <c r="X2442" s="7">
        <f>Working_Data[[#This Row],[last_order_date]]-Working_Data[[#This Row],[signup_date]]</f>
        <v>463</v>
      </c>
      <c r="Y2442" s="7">
        <f>IF(Working_Data[[#This Row],[churned]]="Active",1,0)</f>
        <v>1</v>
      </c>
      <c r="Z2442" s="7">
        <f>YEAR(Working_Data[[#This Row],[order_date]])</f>
        <v>2024</v>
      </c>
    </row>
    <row r="2443" spans="1:26" x14ac:dyDescent="0.25">
      <c r="A2443" t="s">
        <v>4936</v>
      </c>
      <c r="B2443" t="s">
        <v>45</v>
      </c>
      <c r="C2443" t="s">
        <v>39</v>
      </c>
      <c r="D2443" t="s">
        <v>77</v>
      </c>
      <c r="E2443" s="1">
        <v>45890</v>
      </c>
      <c r="F2443" t="s">
        <v>4937</v>
      </c>
      <c r="G2443" s="1">
        <v>45460</v>
      </c>
      <c r="H2443" t="s">
        <v>41</v>
      </c>
      <c r="I2443" t="s">
        <v>26</v>
      </c>
      <c r="J2443" t="s">
        <v>59</v>
      </c>
      <c r="K2443">
        <v>5</v>
      </c>
      <c r="L2443" s="3">
        <f>Working_Data[[#This Row],[price2]]/Working_Data[[#This Row],[quantity]]</f>
        <v>261.53200000000004</v>
      </c>
      <c r="M2443" s="3">
        <v>1307.6600000000001</v>
      </c>
      <c r="N2443" t="s">
        <v>50</v>
      </c>
      <c r="O2443">
        <v>29</v>
      </c>
      <c r="P2443" s="1">
        <v>45867</v>
      </c>
      <c r="Q2443">
        <v>193</v>
      </c>
      <c r="R2443" t="s">
        <v>29</v>
      </c>
      <c r="S2443">
        <v>3</v>
      </c>
      <c r="T2443" s="1">
        <v>45773</v>
      </c>
      <c r="U2443" t="s">
        <v>30</v>
      </c>
      <c r="V2443" t="str">
        <f>TEXT(WEEKDAY(Working_Data[[#This Row],[order_date]],1),"DDDD")</f>
        <v>Monday</v>
      </c>
      <c r="W2443" t="str">
        <f>TEXT(Working_Data[[#This Row],[order_date]],"mmmm")</f>
        <v>June</v>
      </c>
      <c r="X2443" s="7">
        <f>Working_Data[[#This Row],[last_order_date]]-Working_Data[[#This Row],[signup_date]]</f>
        <v>-23</v>
      </c>
      <c r="Y2443" s="7">
        <f>IF(Working_Data[[#This Row],[churned]]="Active",1,0)</f>
        <v>1</v>
      </c>
      <c r="Z2443" s="7">
        <f>YEAR(Working_Data[[#This Row],[order_date]])</f>
        <v>2024</v>
      </c>
    </row>
    <row r="2444" spans="1:26" x14ac:dyDescent="0.25">
      <c r="A2444" t="s">
        <v>4938</v>
      </c>
      <c r="B2444" t="s">
        <v>38</v>
      </c>
      <c r="C2444" t="s">
        <v>22</v>
      </c>
      <c r="D2444" t="s">
        <v>77</v>
      </c>
      <c r="E2444" s="1">
        <v>45089</v>
      </c>
      <c r="F2444" t="s">
        <v>4939</v>
      </c>
      <c r="G2444" s="1">
        <v>45460</v>
      </c>
      <c r="H2444" t="s">
        <v>58</v>
      </c>
      <c r="I2444" t="s">
        <v>63</v>
      </c>
      <c r="J2444" t="s">
        <v>67</v>
      </c>
      <c r="K2444">
        <v>4</v>
      </c>
      <c r="L2444" s="3">
        <f>Working_Data[[#This Row],[price2]]/Working_Data[[#This Row],[quantity]]</f>
        <v>334.48500000000001</v>
      </c>
      <c r="M2444" s="3">
        <v>1337.94</v>
      </c>
      <c r="N2444" t="s">
        <v>28</v>
      </c>
      <c r="O2444">
        <v>36</v>
      </c>
      <c r="P2444" s="1">
        <v>45732</v>
      </c>
      <c r="Q2444">
        <v>420</v>
      </c>
      <c r="R2444" t="s">
        <v>29</v>
      </c>
      <c r="S2444">
        <v>3</v>
      </c>
      <c r="T2444" s="1">
        <v>45823</v>
      </c>
      <c r="U2444" t="s">
        <v>30</v>
      </c>
      <c r="V2444" t="str">
        <f>TEXT(WEEKDAY(Working_Data[[#This Row],[order_date]],1),"DDDD")</f>
        <v>Monday</v>
      </c>
      <c r="W2444" t="str">
        <f>TEXT(Working_Data[[#This Row],[order_date]],"mmmm")</f>
        <v>June</v>
      </c>
      <c r="X2444" s="7">
        <f>Working_Data[[#This Row],[last_order_date]]-Working_Data[[#This Row],[signup_date]]</f>
        <v>643</v>
      </c>
      <c r="Y2444" s="7">
        <f>IF(Working_Data[[#This Row],[churned]]="Active",1,0)</f>
        <v>1</v>
      </c>
      <c r="Z2444" s="7">
        <f>YEAR(Working_Data[[#This Row],[order_date]])</f>
        <v>2024</v>
      </c>
    </row>
    <row r="2445" spans="1:26" x14ac:dyDescent="0.25">
      <c r="A2445" t="s">
        <v>4940</v>
      </c>
      <c r="B2445" t="s">
        <v>21</v>
      </c>
      <c r="C2445" t="s">
        <v>82</v>
      </c>
      <c r="D2445" t="s">
        <v>32</v>
      </c>
      <c r="E2445" s="1">
        <v>45539</v>
      </c>
      <c r="F2445" t="s">
        <v>4941</v>
      </c>
      <c r="G2445" s="1">
        <v>45460</v>
      </c>
      <c r="H2445" t="s">
        <v>58</v>
      </c>
      <c r="I2445" t="s">
        <v>63</v>
      </c>
      <c r="J2445" t="s">
        <v>64</v>
      </c>
      <c r="K2445">
        <v>4</v>
      </c>
      <c r="L2445" s="3">
        <f>Working_Data[[#This Row],[price2]]/Working_Data[[#This Row],[quantity]]</f>
        <v>225.53</v>
      </c>
      <c r="M2445" s="3">
        <v>902.12</v>
      </c>
      <c r="N2445" t="s">
        <v>50</v>
      </c>
      <c r="O2445">
        <v>11</v>
      </c>
      <c r="P2445" s="1">
        <v>45645</v>
      </c>
      <c r="Q2445">
        <v>496</v>
      </c>
      <c r="R2445" t="s">
        <v>43</v>
      </c>
      <c r="S2445">
        <v>4</v>
      </c>
      <c r="T2445" s="1">
        <v>45968</v>
      </c>
      <c r="U2445" t="s">
        <v>30</v>
      </c>
      <c r="V2445" t="str">
        <f>TEXT(WEEKDAY(Working_Data[[#This Row],[order_date]],1),"DDDD")</f>
        <v>Monday</v>
      </c>
      <c r="W2445" t="str">
        <f>TEXT(Working_Data[[#This Row],[order_date]],"mmmm")</f>
        <v>June</v>
      </c>
      <c r="X2445" s="7">
        <f>Working_Data[[#This Row],[last_order_date]]-Working_Data[[#This Row],[signup_date]]</f>
        <v>106</v>
      </c>
      <c r="Y2445" s="7">
        <f>IF(Working_Data[[#This Row],[churned]]="Active",1,0)</f>
        <v>0</v>
      </c>
      <c r="Z2445" s="7">
        <f>YEAR(Working_Data[[#This Row],[order_date]])</f>
        <v>2024</v>
      </c>
    </row>
    <row r="2446" spans="1:26" x14ac:dyDescent="0.25">
      <c r="A2446" t="s">
        <v>4942</v>
      </c>
      <c r="B2446" t="s">
        <v>45</v>
      </c>
      <c r="C2446" t="s">
        <v>39</v>
      </c>
      <c r="D2446" t="s">
        <v>32</v>
      </c>
      <c r="E2446" s="1">
        <v>45529</v>
      </c>
      <c r="F2446" t="s">
        <v>4943</v>
      </c>
      <c r="G2446" s="1">
        <v>45461</v>
      </c>
      <c r="H2446" t="s">
        <v>58</v>
      </c>
      <c r="I2446" t="s">
        <v>42</v>
      </c>
      <c r="J2446" t="s">
        <v>59</v>
      </c>
      <c r="K2446">
        <v>4</v>
      </c>
      <c r="L2446" s="3">
        <f>Working_Data[[#This Row],[price2]]/Working_Data[[#This Row],[quantity]]</f>
        <v>166.60499999999999</v>
      </c>
      <c r="M2446" s="3">
        <v>666.42</v>
      </c>
      <c r="N2446" t="s">
        <v>50</v>
      </c>
      <c r="O2446">
        <v>24</v>
      </c>
      <c r="P2446" s="1">
        <v>45826</v>
      </c>
      <c r="Q2446">
        <v>32</v>
      </c>
      <c r="R2446" t="s">
        <v>29</v>
      </c>
      <c r="S2446">
        <v>2</v>
      </c>
      <c r="T2446" s="1">
        <v>45834</v>
      </c>
      <c r="U2446" t="s">
        <v>60</v>
      </c>
      <c r="V2446" t="str">
        <f>TEXT(WEEKDAY(Working_Data[[#This Row],[order_date]],1),"DDDD")</f>
        <v>Tuesday</v>
      </c>
      <c r="W2446" t="str">
        <f>TEXT(Working_Data[[#This Row],[order_date]],"mmmm")</f>
        <v>June</v>
      </c>
      <c r="X2446" s="7">
        <f>Working_Data[[#This Row],[last_order_date]]-Working_Data[[#This Row],[signup_date]]</f>
        <v>297</v>
      </c>
      <c r="Y2446" s="7">
        <f>IF(Working_Data[[#This Row],[churned]]="Active",1,0)</f>
        <v>1</v>
      </c>
      <c r="Z2446" s="7">
        <f>YEAR(Working_Data[[#This Row],[order_date]])</f>
        <v>2024</v>
      </c>
    </row>
    <row r="2447" spans="1:26" x14ac:dyDescent="0.25">
      <c r="A2447" t="s">
        <v>4944</v>
      </c>
      <c r="B2447" t="s">
        <v>21</v>
      </c>
      <c r="C2447" t="s">
        <v>22</v>
      </c>
      <c r="D2447" t="s">
        <v>32</v>
      </c>
      <c r="E2447" s="1">
        <v>45228</v>
      </c>
      <c r="F2447" t="s">
        <v>4945</v>
      </c>
      <c r="G2447" s="1">
        <v>45461</v>
      </c>
      <c r="H2447" t="s">
        <v>41</v>
      </c>
      <c r="I2447" t="s">
        <v>54</v>
      </c>
      <c r="J2447" t="s">
        <v>64</v>
      </c>
      <c r="K2447">
        <v>5</v>
      </c>
      <c r="L2447" s="3">
        <f>Working_Data[[#This Row],[price2]]/Working_Data[[#This Row],[quantity]]</f>
        <v>188.886</v>
      </c>
      <c r="M2447" s="3">
        <v>944.43</v>
      </c>
      <c r="N2447" t="s">
        <v>35</v>
      </c>
      <c r="O2447">
        <v>45</v>
      </c>
      <c r="P2447" s="1">
        <v>45394</v>
      </c>
      <c r="Q2447">
        <v>366</v>
      </c>
      <c r="R2447" t="s">
        <v>43</v>
      </c>
      <c r="S2447">
        <v>5</v>
      </c>
      <c r="T2447" s="1">
        <v>45596</v>
      </c>
      <c r="U2447" t="s">
        <v>60</v>
      </c>
      <c r="V2447" t="str">
        <f>TEXT(WEEKDAY(Working_Data[[#This Row],[order_date]],1),"DDDD")</f>
        <v>Tuesday</v>
      </c>
      <c r="W2447" t="str">
        <f>TEXT(Working_Data[[#This Row],[order_date]],"mmmm")</f>
        <v>June</v>
      </c>
      <c r="X2447" s="7">
        <f>Working_Data[[#This Row],[last_order_date]]-Working_Data[[#This Row],[signup_date]]</f>
        <v>166</v>
      </c>
      <c r="Y2447" s="7">
        <f>IF(Working_Data[[#This Row],[churned]]="Active",1,0)</f>
        <v>0</v>
      </c>
      <c r="Z2447" s="7">
        <f>YEAR(Working_Data[[#This Row],[order_date]])</f>
        <v>2024</v>
      </c>
    </row>
    <row r="2448" spans="1:26" x14ac:dyDescent="0.25">
      <c r="A2448" t="s">
        <v>4946</v>
      </c>
      <c r="B2448" t="s">
        <v>45</v>
      </c>
      <c r="C2448" t="s">
        <v>82</v>
      </c>
      <c r="D2448" t="s">
        <v>77</v>
      </c>
      <c r="E2448" s="1">
        <v>45842</v>
      </c>
      <c r="F2448" t="s">
        <v>4947</v>
      </c>
      <c r="G2448" s="1">
        <v>45461</v>
      </c>
      <c r="H2448" t="s">
        <v>34</v>
      </c>
      <c r="I2448" t="s">
        <v>63</v>
      </c>
      <c r="J2448" t="s">
        <v>64</v>
      </c>
      <c r="K2448">
        <v>5</v>
      </c>
      <c r="L2448" s="3">
        <f>Working_Data[[#This Row],[price2]]/Working_Data[[#This Row],[quantity]]</f>
        <v>272.63800000000003</v>
      </c>
      <c r="M2448" s="3">
        <v>1363.19</v>
      </c>
      <c r="N2448" t="s">
        <v>28</v>
      </c>
      <c r="O2448">
        <v>34</v>
      </c>
      <c r="P2448" s="1">
        <v>45526</v>
      </c>
      <c r="Q2448">
        <v>488</v>
      </c>
      <c r="R2448" t="s">
        <v>29</v>
      </c>
      <c r="S2448">
        <v>5</v>
      </c>
      <c r="T2448" s="1">
        <v>45333</v>
      </c>
      <c r="U2448" t="s">
        <v>60</v>
      </c>
      <c r="V2448" t="str">
        <f>TEXT(WEEKDAY(Working_Data[[#This Row],[order_date]],1),"DDDD")</f>
        <v>Tuesday</v>
      </c>
      <c r="W2448" t="str">
        <f>TEXT(Working_Data[[#This Row],[order_date]],"mmmm")</f>
        <v>June</v>
      </c>
      <c r="X2448" s="7">
        <f>Working_Data[[#This Row],[last_order_date]]-Working_Data[[#This Row],[signup_date]]</f>
        <v>-316</v>
      </c>
      <c r="Y2448" s="7">
        <f>IF(Working_Data[[#This Row],[churned]]="Active",1,0)</f>
        <v>1</v>
      </c>
      <c r="Z2448" s="7">
        <f>YEAR(Working_Data[[#This Row],[order_date]])</f>
        <v>2024</v>
      </c>
    </row>
    <row r="2449" spans="1:26" x14ac:dyDescent="0.25">
      <c r="A2449" t="s">
        <v>4948</v>
      </c>
      <c r="B2449" t="s">
        <v>45</v>
      </c>
      <c r="C2449" t="s">
        <v>22</v>
      </c>
      <c r="D2449" t="s">
        <v>52</v>
      </c>
      <c r="E2449" s="1">
        <v>45905</v>
      </c>
      <c r="F2449" t="s">
        <v>4949</v>
      </c>
      <c r="G2449" s="1">
        <v>45461</v>
      </c>
      <c r="H2449" t="s">
        <v>47</v>
      </c>
      <c r="I2449" t="s">
        <v>54</v>
      </c>
      <c r="J2449" t="s">
        <v>27</v>
      </c>
      <c r="K2449">
        <v>2</v>
      </c>
      <c r="L2449" s="3">
        <f>Working_Data[[#This Row],[price2]]/Working_Data[[#This Row],[quantity]]</f>
        <v>585.57000000000005</v>
      </c>
      <c r="M2449" s="3">
        <v>1171.1400000000001</v>
      </c>
      <c r="N2449" t="s">
        <v>50</v>
      </c>
      <c r="O2449">
        <v>34</v>
      </c>
      <c r="P2449" s="1">
        <v>45590</v>
      </c>
      <c r="Q2449">
        <v>479</v>
      </c>
      <c r="R2449" t="s">
        <v>29</v>
      </c>
      <c r="S2449">
        <v>3</v>
      </c>
      <c r="T2449" s="1">
        <v>45733</v>
      </c>
      <c r="U2449" t="s">
        <v>30</v>
      </c>
      <c r="V2449" t="str">
        <f>TEXT(WEEKDAY(Working_Data[[#This Row],[order_date]],1),"DDDD")</f>
        <v>Tuesday</v>
      </c>
      <c r="W2449" t="str">
        <f>TEXT(Working_Data[[#This Row],[order_date]],"mmmm")</f>
        <v>June</v>
      </c>
      <c r="X2449" s="7">
        <f>Working_Data[[#This Row],[last_order_date]]-Working_Data[[#This Row],[signup_date]]</f>
        <v>-315</v>
      </c>
      <c r="Y2449" s="7">
        <f>IF(Working_Data[[#This Row],[churned]]="Active",1,0)</f>
        <v>1</v>
      </c>
      <c r="Z2449" s="7">
        <f>YEAR(Working_Data[[#This Row],[order_date]])</f>
        <v>2024</v>
      </c>
    </row>
    <row r="2450" spans="1:26" x14ac:dyDescent="0.25">
      <c r="A2450" t="s">
        <v>4950</v>
      </c>
      <c r="B2450" t="s">
        <v>45</v>
      </c>
      <c r="C2450" t="s">
        <v>39</v>
      </c>
      <c r="D2450" t="s">
        <v>52</v>
      </c>
      <c r="E2450" s="1">
        <v>45531</v>
      </c>
      <c r="F2450" t="s">
        <v>4951</v>
      </c>
      <c r="G2450" s="1">
        <v>45461</v>
      </c>
      <c r="H2450" t="s">
        <v>47</v>
      </c>
      <c r="I2450" t="s">
        <v>42</v>
      </c>
      <c r="J2450" t="s">
        <v>49</v>
      </c>
      <c r="K2450">
        <v>2</v>
      </c>
      <c r="L2450" s="3">
        <f>Working_Data[[#This Row],[price2]]/Working_Data[[#This Row],[quantity]]</f>
        <v>507.935</v>
      </c>
      <c r="M2450" s="3">
        <v>1015.87</v>
      </c>
      <c r="N2450" t="s">
        <v>50</v>
      </c>
      <c r="O2450">
        <v>27</v>
      </c>
      <c r="P2450" s="1">
        <v>45785</v>
      </c>
      <c r="Q2450">
        <v>203</v>
      </c>
      <c r="R2450" t="s">
        <v>43</v>
      </c>
      <c r="S2450">
        <v>3</v>
      </c>
      <c r="T2450" s="1">
        <v>45772</v>
      </c>
      <c r="U2450" t="s">
        <v>36</v>
      </c>
      <c r="V2450" t="str">
        <f>TEXT(WEEKDAY(Working_Data[[#This Row],[order_date]],1),"DDDD")</f>
        <v>Tuesday</v>
      </c>
      <c r="W2450" t="str">
        <f>TEXT(Working_Data[[#This Row],[order_date]],"mmmm")</f>
        <v>June</v>
      </c>
      <c r="X2450" s="7">
        <f>Working_Data[[#This Row],[last_order_date]]-Working_Data[[#This Row],[signup_date]]</f>
        <v>254</v>
      </c>
      <c r="Y2450" s="7">
        <f>IF(Working_Data[[#This Row],[churned]]="Active",1,0)</f>
        <v>0</v>
      </c>
      <c r="Z2450" s="7">
        <f>YEAR(Working_Data[[#This Row],[order_date]])</f>
        <v>2024</v>
      </c>
    </row>
    <row r="2451" spans="1:26" x14ac:dyDescent="0.25">
      <c r="A2451" t="s">
        <v>4952</v>
      </c>
      <c r="B2451" t="s">
        <v>21</v>
      </c>
      <c r="C2451" t="s">
        <v>82</v>
      </c>
      <c r="D2451" t="s">
        <v>56</v>
      </c>
      <c r="E2451" s="1">
        <v>45761</v>
      </c>
      <c r="F2451" t="s">
        <v>4953</v>
      </c>
      <c r="G2451" s="1">
        <v>45461</v>
      </c>
      <c r="H2451" t="s">
        <v>34</v>
      </c>
      <c r="I2451" t="s">
        <v>42</v>
      </c>
      <c r="J2451" t="s">
        <v>27</v>
      </c>
      <c r="K2451">
        <v>2</v>
      </c>
      <c r="L2451" s="3">
        <f>Working_Data[[#This Row],[price2]]/Working_Data[[#This Row],[quantity]]</f>
        <v>538.245</v>
      </c>
      <c r="M2451" s="3">
        <v>1076.49</v>
      </c>
      <c r="N2451" t="s">
        <v>28</v>
      </c>
      <c r="O2451">
        <v>18</v>
      </c>
      <c r="P2451" s="1">
        <v>45874</v>
      </c>
      <c r="Q2451">
        <v>401</v>
      </c>
      <c r="R2451" t="s">
        <v>43</v>
      </c>
      <c r="S2451">
        <v>3</v>
      </c>
      <c r="T2451" s="1">
        <v>45525</v>
      </c>
      <c r="U2451" t="s">
        <v>36</v>
      </c>
      <c r="V2451" t="str">
        <f>TEXT(WEEKDAY(Working_Data[[#This Row],[order_date]],1),"DDDD")</f>
        <v>Tuesday</v>
      </c>
      <c r="W2451" t="str">
        <f>TEXT(Working_Data[[#This Row],[order_date]],"mmmm")</f>
        <v>June</v>
      </c>
      <c r="X2451" s="7">
        <f>Working_Data[[#This Row],[last_order_date]]-Working_Data[[#This Row],[signup_date]]</f>
        <v>113</v>
      </c>
      <c r="Y2451" s="7">
        <f>IF(Working_Data[[#This Row],[churned]]="Active",1,0)</f>
        <v>0</v>
      </c>
      <c r="Z2451" s="7">
        <f>YEAR(Working_Data[[#This Row],[order_date]])</f>
        <v>2024</v>
      </c>
    </row>
    <row r="2452" spans="1:26" x14ac:dyDescent="0.25">
      <c r="A2452" t="s">
        <v>4954</v>
      </c>
      <c r="B2452" t="s">
        <v>45</v>
      </c>
      <c r="C2452" t="s">
        <v>22</v>
      </c>
      <c r="D2452" t="s">
        <v>56</v>
      </c>
      <c r="E2452" s="1">
        <v>45597</v>
      </c>
      <c r="F2452" t="s">
        <v>4955</v>
      </c>
      <c r="G2452" s="1">
        <v>45461</v>
      </c>
      <c r="H2452" t="s">
        <v>25</v>
      </c>
      <c r="I2452" t="s">
        <v>26</v>
      </c>
      <c r="J2452" t="s">
        <v>59</v>
      </c>
      <c r="K2452">
        <v>5</v>
      </c>
      <c r="L2452" s="3">
        <f>Working_Data[[#This Row],[price2]]/Working_Data[[#This Row],[quantity]]</f>
        <v>274.30200000000002</v>
      </c>
      <c r="M2452" s="3">
        <v>1371.51</v>
      </c>
      <c r="N2452" t="s">
        <v>28</v>
      </c>
      <c r="O2452">
        <v>18</v>
      </c>
      <c r="P2452" s="1">
        <v>45651</v>
      </c>
      <c r="Q2452">
        <v>129</v>
      </c>
      <c r="R2452" t="s">
        <v>43</v>
      </c>
      <c r="S2452">
        <v>3</v>
      </c>
      <c r="T2452" s="1">
        <v>45766</v>
      </c>
      <c r="U2452" t="s">
        <v>36</v>
      </c>
      <c r="V2452" t="str">
        <f>TEXT(WEEKDAY(Working_Data[[#This Row],[order_date]],1),"DDDD")</f>
        <v>Tuesday</v>
      </c>
      <c r="W2452" t="str">
        <f>TEXT(Working_Data[[#This Row],[order_date]],"mmmm")</f>
        <v>June</v>
      </c>
      <c r="X2452" s="7">
        <f>Working_Data[[#This Row],[last_order_date]]-Working_Data[[#This Row],[signup_date]]</f>
        <v>54</v>
      </c>
      <c r="Y2452" s="7">
        <f>IF(Working_Data[[#This Row],[churned]]="Active",1,0)</f>
        <v>0</v>
      </c>
      <c r="Z2452" s="7">
        <f>YEAR(Working_Data[[#This Row],[order_date]])</f>
        <v>2024</v>
      </c>
    </row>
    <row r="2453" spans="1:26" x14ac:dyDescent="0.25">
      <c r="A2453" t="s">
        <v>4956</v>
      </c>
      <c r="B2453" t="s">
        <v>45</v>
      </c>
      <c r="C2453" t="s">
        <v>39</v>
      </c>
      <c r="D2453" t="s">
        <v>56</v>
      </c>
      <c r="E2453" s="1">
        <v>45354</v>
      </c>
      <c r="F2453" t="s">
        <v>4957</v>
      </c>
      <c r="G2453" s="1">
        <v>45462</v>
      </c>
      <c r="H2453" t="s">
        <v>47</v>
      </c>
      <c r="I2453" t="s">
        <v>63</v>
      </c>
      <c r="J2453" t="s">
        <v>67</v>
      </c>
      <c r="K2453">
        <v>5</v>
      </c>
      <c r="L2453" s="3">
        <f>Working_Data[[#This Row],[price2]]/Working_Data[[#This Row],[quantity]]</f>
        <v>77.775999999999996</v>
      </c>
      <c r="M2453" s="3">
        <v>388.88</v>
      </c>
      <c r="N2453" t="s">
        <v>35</v>
      </c>
      <c r="O2453">
        <v>35</v>
      </c>
      <c r="P2453" s="1">
        <v>45688</v>
      </c>
      <c r="Q2453">
        <v>165</v>
      </c>
      <c r="R2453" t="s">
        <v>29</v>
      </c>
      <c r="S2453">
        <v>1</v>
      </c>
      <c r="T2453" s="1">
        <v>45638</v>
      </c>
      <c r="U2453" t="s">
        <v>36</v>
      </c>
      <c r="V2453" t="str">
        <f>TEXT(WEEKDAY(Working_Data[[#This Row],[order_date]],1),"DDDD")</f>
        <v>Wednesday</v>
      </c>
      <c r="W2453" t="str">
        <f>TEXT(Working_Data[[#This Row],[order_date]],"mmmm")</f>
        <v>June</v>
      </c>
      <c r="X2453" s="7">
        <f>Working_Data[[#This Row],[last_order_date]]-Working_Data[[#This Row],[signup_date]]</f>
        <v>334</v>
      </c>
      <c r="Y2453" s="7">
        <f>IF(Working_Data[[#This Row],[churned]]="Active",1,0)</f>
        <v>1</v>
      </c>
      <c r="Z2453" s="7">
        <f>YEAR(Working_Data[[#This Row],[order_date]])</f>
        <v>2024</v>
      </c>
    </row>
    <row r="2454" spans="1:26" x14ac:dyDescent="0.25">
      <c r="A2454" t="s">
        <v>4958</v>
      </c>
      <c r="B2454" t="s">
        <v>45</v>
      </c>
      <c r="C2454" t="s">
        <v>39</v>
      </c>
      <c r="D2454" t="s">
        <v>32</v>
      </c>
      <c r="E2454" s="1">
        <v>45658</v>
      </c>
      <c r="F2454" t="s">
        <v>4959</v>
      </c>
      <c r="G2454" s="1">
        <v>45462</v>
      </c>
      <c r="H2454" t="s">
        <v>25</v>
      </c>
      <c r="I2454" t="s">
        <v>63</v>
      </c>
      <c r="J2454" t="s">
        <v>64</v>
      </c>
      <c r="K2454">
        <v>3</v>
      </c>
      <c r="L2454" s="3">
        <f>Working_Data[[#This Row],[price2]]/Working_Data[[#This Row],[quantity]]</f>
        <v>61.146666666666668</v>
      </c>
      <c r="M2454" s="3">
        <v>183.44</v>
      </c>
      <c r="N2454" t="s">
        <v>28</v>
      </c>
      <c r="O2454">
        <v>7</v>
      </c>
      <c r="P2454" s="1">
        <v>45453</v>
      </c>
      <c r="Q2454">
        <v>448</v>
      </c>
      <c r="R2454" t="s">
        <v>43</v>
      </c>
      <c r="S2454">
        <v>1</v>
      </c>
      <c r="T2454" s="1">
        <v>45743</v>
      </c>
      <c r="U2454" t="s">
        <v>30</v>
      </c>
      <c r="V2454" t="str">
        <f>TEXT(WEEKDAY(Working_Data[[#This Row],[order_date]],1),"DDDD")</f>
        <v>Wednesday</v>
      </c>
      <c r="W2454" t="str">
        <f>TEXT(Working_Data[[#This Row],[order_date]],"mmmm")</f>
        <v>June</v>
      </c>
      <c r="X2454" s="7">
        <f>Working_Data[[#This Row],[last_order_date]]-Working_Data[[#This Row],[signup_date]]</f>
        <v>-205</v>
      </c>
      <c r="Y2454" s="7">
        <f>IF(Working_Data[[#This Row],[churned]]="Active",1,0)</f>
        <v>0</v>
      </c>
      <c r="Z2454" s="7">
        <f>YEAR(Working_Data[[#This Row],[order_date]])</f>
        <v>2024</v>
      </c>
    </row>
    <row r="2455" spans="1:26" x14ac:dyDescent="0.25">
      <c r="A2455" t="s">
        <v>4960</v>
      </c>
      <c r="B2455" t="s">
        <v>21</v>
      </c>
      <c r="C2455" t="s">
        <v>22</v>
      </c>
      <c r="D2455" t="s">
        <v>32</v>
      </c>
      <c r="E2455" s="1">
        <v>45211</v>
      </c>
      <c r="F2455" t="s">
        <v>4961</v>
      </c>
      <c r="G2455" s="1">
        <v>45462</v>
      </c>
      <c r="H2455" t="s">
        <v>47</v>
      </c>
      <c r="I2455" t="s">
        <v>63</v>
      </c>
      <c r="J2455" t="s">
        <v>59</v>
      </c>
      <c r="K2455">
        <v>1</v>
      </c>
      <c r="L2455" s="3">
        <f>Working_Data[[#This Row],[price2]]/Working_Data[[#This Row],[quantity]]</f>
        <v>721</v>
      </c>
      <c r="M2455" s="3">
        <v>721</v>
      </c>
      <c r="N2455" t="s">
        <v>28</v>
      </c>
      <c r="O2455">
        <v>1</v>
      </c>
      <c r="P2455" s="1">
        <v>45780</v>
      </c>
      <c r="Q2455">
        <v>163</v>
      </c>
      <c r="R2455" t="s">
        <v>43</v>
      </c>
      <c r="S2455">
        <v>2</v>
      </c>
      <c r="T2455" s="1">
        <v>45827</v>
      </c>
      <c r="U2455" t="s">
        <v>36</v>
      </c>
      <c r="V2455" t="str">
        <f>TEXT(WEEKDAY(Working_Data[[#This Row],[order_date]],1),"DDDD")</f>
        <v>Wednesday</v>
      </c>
      <c r="W2455" t="str">
        <f>TEXT(Working_Data[[#This Row],[order_date]],"mmmm")</f>
        <v>June</v>
      </c>
      <c r="X2455" s="7">
        <f>Working_Data[[#This Row],[last_order_date]]-Working_Data[[#This Row],[signup_date]]</f>
        <v>569</v>
      </c>
      <c r="Y2455" s="7">
        <f>IF(Working_Data[[#This Row],[churned]]="Active",1,0)</f>
        <v>0</v>
      </c>
      <c r="Z2455" s="7">
        <f>YEAR(Working_Data[[#This Row],[order_date]])</f>
        <v>2024</v>
      </c>
    </row>
    <row r="2456" spans="1:26" x14ac:dyDescent="0.25">
      <c r="A2456" t="s">
        <v>4962</v>
      </c>
      <c r="B2456" t="s">
        <v>38</v>
      </c>
      <c r="C2456" t="s">
        <v>82</v>
      </c>
      <c r="D2456" t="s">
        <v>52</v>
      </c>
      <c r="E2456" s="1">
        <v>45467</v>
      </c>
      <c r="F2456" t="s">
        <v>4963</v>
      </c>
      <c r="G2456" s="1">
        <v>45462</v>
      </c>
      <c r="H2456" t="s">
        <v>41</v>
      </c>
      <c r="I2456" t="s">
        <v>26</v>
      </c>
      <c r="J2456" t="s">
        <v>27</v>
      </c>
      <c r="K2456">
        <v>5</v>
      </c>
      <c r="L2456" s="3">
        <f>Working_Data[[#This Row],[price2]]/Working_Data[[#This Row],[quantity]]</f>
        <v>51.205999999999996</v>
      </c>
      <c r="M2456" s="3">
        <v>256.02999999999997</v>
      </c>
      <c r="N2456" t="s">
        <v>28</v>
      </c>
      <c r="O2456">
        <v>43</v>
      </c>
      <c r="P2456" s="1">
        <v>45623</v>
      </c>
      <c r="Q2456">
        <v>386</v>
      </c>
      <c r="R2456" t="s">
        <v>43</v>
      </c>
      <c r="S2456">
        <v>5</v>
      </c>
      <c r="T2456" s="1">
        <v>45792</v>
      </c>
      <c r="U2456" t="s">
        <v>36</v>
      </c>
      <c r="V2456" t="str">
        <f>TEXT(WEEKDAY(Working_Data[[#This Row],[order_date]],1),"DDDD")</f>
        <v>Wednesday</v>
      </c>
      <c r="W2456" t="str">
        <f>TEXT(Working_Data[[#This Row],[order_date]],"mmmm")</f>
        <v>June</v>
      </c>
      <c r="X2456" s="7">
        <f>Working_Data[[#This Row],[last_order_date]]-Working_Data[[#This Row],[signup_date]]</f>
        <v>156</v>
      </c>
      <c r="Y2456" s="7">
        <f>IF(Working_Data[[#This Row],[churned]]="Active",1,0)</f>
        <v>0</v>
      </c>
      <c r="Z2456" s="7">
        <f>YEAR(Working_Data[[#This Row],[order_date]])</f>
        <v>2024</v>
      </c>
    </row>
    <row r="2457" spans="1:26" x14ac:dyDescent="0.25">
      <c r="A2457" t="s">
        <v>4964</v>
      </c>
      <c r="B2457" t="s">
        <v>21</v>
      </c>
      <c r="C2457" t="s">
        <v>39</v>
      </c>
      <c r="D2457" t="s">
        <v>52</v>
      </c>
      <c r="E2457" s="1">
        <v>45994</v>
      </c>
      <c r="F2457" t="s">
        <v>4965</v>
      </c>
      <c r="G2457" s="1">
        <v>45462</v>
      </c>
      <c r="H2457" t="s">
        <v>58</v>
      </c>
      <c r="I2457" t="s">
        <v>54</v>
      </c>
      <c r="J2457" t="s">
        <v>49</v>
      </c>
      <c r="K2457">
        <v>3</v>
      </c>
      <c r="L2457" s="3">
        <f>Working_Data[[#This Row],[price2]]/Working_Data[[#This Row],[quantity]]</f>
        <v>333.75333333333333</v>
      </c>
      <c r="M2457" s="3">
        <v>1001.26</v>
      </c>
      <c r="N2457" t="s">
        <v>28</v>
      </c>
      <c r="O2457">
        <v>16</v>
      </c>
      <c r="P2457" s="1">
        <v>45648</v>
      </c>
      <c r="Q2457">
        <v>83</v>
      </c>
      <c r="R2457" t="s">
        <v>43</v>
      </c>
      <c r="S2457">
        <v>5</v>
      </c>
      <c r="T2457" s="1">
        <v>45592</v>
      </c>
      <c r="U2457" t="s">
        <v>36</v>
      </c>
      <c r="V2457" t="str">
        <f>TEXT(WEEKDAY(Working_Data[[#This Row],[order_date]],1),"DDDD")</f>
        <v>Wednesday</v>
      </c>
      <c r="W2457" t="str">
        <f>TEXT(Working_Data[[#This Row],[order_date]],"mmmm")</f>
        <v>June</v>
      </c>
      <c r="X2457" s="7">
        <f>Working_Data[[#This Row],[last_order_date]]-Working_Data[[#This Row],[signup_date]]</f>
        <v>-346</v>
      </c>
      <c r="Y2457" s="7">
        <f>IF(Working_Data[[#This Row],[churned]]="Active",1,0)</f>
        <v>0</v>
      </c>
      <c r="Z2457" s="7">
        <f>YEAR(Working_Data[[#This Row],[order_date]])</f>
        <v>2024</v>
      </c>
    </row>
    <row r="2458" spans="1:26" x14ac:dyDescent="0.25">
      <c r="A2458" t="s">
        <v>4966</v>
      </c>
      <c r="B2458" t="s">
        <v>21</v>
      </c>
      <c r="C2458" t="s">
        <v>82</v>
      </c>
      <c r="D2458" t="s">
        <v>32</v>
      </c>
      <c r="E2458" s="1">
        <v>45582</v>
      </c>
      <c r="F2458" t="s">
        <v>4967</v>
      </c>
      <c r="G2458" s="1">
        <v>45462</v>
      </c>
      <c r="H2458" t="s">
        <v>25</v>
      </c>
      <c r="I2458" t="s">
        <v>54</v>
      </c>
      <c r="J2458" t="s">
        <v>67</v>
      </c>
      <c r="K2458">
        <v>1</v>
      </c>
      <c r="L2458" s="3">
        <f>Working_Data[[#This Row],[price2]]/Working_Data[[#This Row],[quantity]]</f>
        <v>1022.84</v>
      </c>
      <c r="M2458" s="3">
        <v>1022.84</v>
      </c>
      <c r="N2458" t="s">
        <v>35</v>
      </c>
      <c r="O2458">
        <v>30</v>
      </c>
      <c r="P2458" s="1">
        <v>45613</v>
      </c>
      <c r="Q2458">
        <v>460</v>
      </c>
      <c r="R2458" t="s">
        <v>43</v>
      </c>
      <c r="S2458">
        <v>2</v>
      </c>
      <c r="T2458" s="1">
        <v>45594</v>
      </c>
      <c r="U2458" t="s">
        <v>30</v>
      </c>
      <c r="V2458" t="str">
        <f>TEXT(WEEKDAY(Working_Data[[#This Row],[order_date]],1),"DDDD")</f>
        <v>Wednesday</v>
      </c>
      <c r="W2458" t="str">
        <f>TEXT(Working_Data[[#This Row],[order_date]],"mmmm")</f>
        <v>June</v>
      </c>
      <c r="X2458" s="7">
        <f>Working_Data[[#This Row],[last_order_date]]-Working_Data[[#This Row],[signup_date]]</f>
        <v>31</v>
      </c>
      <c r="Y2458" s="7">
        <f>IF(Working_Data[[#This Row],[churned]]="Active",1,0)</f>
        <v>0</v>
      </c>
      <c r="Z2458" s="7">
        <f>YEAR(Working_Data[[#This Row],[order_date]])</f>
        <v>2024</v>
      </c>
    </row>
    <row r="2459" spans="1:26" x14ac:dyDescent="0.25">
      <c r="A2459" t="s">
        <v>4968</v>
      </c>
      <c r="B2459" t="s">
        <v>38</v>
      </c>
      <c r="C2459" t="s">
        <v>39</v>
      </c>
      <c r="D2459" t="s">
        <v>56</v>
      </c>
      <c r="E2459" s="1">
        <v>45490</v>
      </c>
      <c r="F2459" t="s">
        <v>4969</v>
      </c>
      <c r="G2459" s="1">
        <v>45462</v>
      </c>
      <c r="H2459" t="s">
        <v>47</v>
      </c>
      <c r="I2459" t="s">
        <v>63</v>
      </c>
      <c r="J2459" t="s">
        <v>49</v>
      </c>
      <c r="K2459">
        <v>5</v>
      </c>
      <c r="L2459" s="3">
        <f>Working_Data[[#This Row],[price2]]/Working_Data[[#This Row],[quantity]]</f>
        <v>70.111999999999995</v>
      </c>
      <c r="M2459" s="3">
        <v>350.56</v>
      </c>
      <c r="N2459" t="s">
        <v>35</v>
      </c>
      <c r="O2459">
        <v>15</v>
      </c>
      <c r="P2459" s="1">
        <v>45811</v>
      </c>
      <c r="Q2459">
        <v>497</v>
      </c>
      <c r="R2459" t="s">
        <v>29</v>
      </c>
      <c r="S2459">
        <v>2</v>
      </c>
      <c r="T2459" s="1">
        <v>45708</v>
      </c>
      <c r="U2459" t="s">
        <v>36</v>
      </c>
      <c r="V2459" t="str">
        <f>TEXT(WEEKDAY(Working_Data[[#This Row],[order_date]],1),"DDDD")</f>
        <v>Wednesday</v>
      </c>
      <c r="W2459" t="str">
        <f>TEXT(Working_Data[[#This Row],[order_date]],"mmmm")</f>
        <v>June</v>
      </c>
      <c r="X2459" s="7">
        <f>Working_Data[[#This Row],[last_order_date]]-Working_Data[[#This Row],[signup_date]]</f>
        <v>321</v>
      </c>
      <c r="Y2459" s="7">
        <f>IF(Working_Data[[#This Row],[churned]]="Active",1,0)</f>
        <v>1</v>
      </c>
      <c r="Z2459" s="7">
        <f>YEAR(Working_Data[[#This Row],[order_date]])</f>
        <v>2024</v>
      </c>
    </row>
    <row r="2460" spans="1:26" x14ac:dyDescent="0.25">
      <c r="A2460" t="s">
        <v>4970</v>
      </c>
      <c r="B2460" t="s">
        <v>45</v>
      </c>
      <c r="C2460" t="s">
        <v>39</v>
      </c>
      <c r="D2460" t="s">
        <v>77</v>
      </c>
      <c r="E2460" s="1">
        <v>45635</v>
      </c>
      <c r="F2460" t="s">
        <v>4971</v>
      </c>
      <c r="G2460" s="1">
        <v>45462</v>
      </c>
      <c r="H2460" t="s">
        <v>58</v>
      </c>
      <c r="I2460" t="s">
        <v>26</v>
      </c>
      <c r="J2460" t="s">
        <v>67</v>
      </c>
      <c r="K2460">
        <v>3</v>
      </c>
      <c r="L2460" s="3">
        <f>Working_Data[[#This Row],[price2]]/Working_Data[[#This Row],[quantity]]</f>
        <v>109.82666666666667</v>
      </c>
      <c r="M2460" s="3">
        <v>329.48</v>
      </c>
      <c r="N2460" t="s">
        <v>50</v>
      </c>
      <c r="O2460">
        <v>10</v>
      </c>
      <c r="P2460" s="1">
        <v>45931</v>
      </c>
      <c r="Q2460">
        <v>71</v>
      </c>
      <c r="R2460" t="s">
        <v>29</v>
      </c>
      <c r="S2460">
        <v>2</v>
      </c>
      <c r="T2460" s="1">
        <v>45646</v>
      </c>
      <c r="U2460" t="s">
        <v>30</v>
      </c>
      <c r="V2460" t="str">
        <f>TEXT(WEEKDAY(Working_Data[[#This Row],[order_date]],1),"DDDD")</f>
        <v>Wednesday</v>
      </c>
      <c r="W2460" t="str">
        <f>TEXT(Working_Data[[#This Row],[order_date]],"mmmm")</f>
        <v>June</v>
      </c>
      <c r="X2460" s="7">
        <f>Working_Data[[#This Row],[last_order_date]]-Working_Data[[#This Row],[signup_date]]</f>
        <v>296</v>
      </c>
      <c r="Y2460" s="7">
        <f>IF(Working_Data[[#This Row],[churned]]="Active",1,0)</f>
        <v>1</v>
      </c>
      <c r="Z2460" s="7">
        <f>YEAR(Working_Data[[#This Row],[order_date]])</f>
        <v>2024</v>
      </c>
    </row>
    <row r="2461" spans="1:26" x14ac:dyDescent="0.25">
      <c r="A2461" t="s">
        <v>4972</v>
      </c>
      <c r="B2461" t="s">
        <v>45</v>
      </c>
      <c r="C2461" t="s">
        <v>39</v>
      </c>
      <c r="D2461" t="s">
        <v>52</v>
      </c>
      <c r="E2461" s="1">
        <v>45615</v>
      </c>
      <c r="F2461" t="s">
        <v>4973</v>
      </c>
      <c r="G2461" s="1">
        <v>45462</v>
      </c>
      <c r="H2461" t="s">
        <v>34</v>
      </c>
      <c r="I2461" t="s">
        <v>26</v>
      </c>
      <c r="J2461" t="s">
        <v>59</v>
      </c>
      <c r="K2461">
        <v>1</v>
      </c>
      <c r="L2461" s="3">
        <f>Working_Data[[#This Row],[price2]]/Working_Data[[#This Row],[quantity]]</f>
        <v>709.62</v>
      </c>
      <c r="M2461" s="3">
        <v>709.62</v>
      </c>
      <c r="N2461" t="s">
        <v>50</v>
      </c>
      <c r="O2461">
        <v>26</v>
      </c>
      <c r="P2461" s="1">
        <v>45591</v>
      </c>
      <c r="Q2461">
        <v>341</v>
      </c>
      <c r="R2461" t="s">
        <v>43</v>
      </c>
      <c r="S2461">
        <v>5</v>
      </c>
      <c r="T2461" s="1">
        <v>45664</v>
      </c>
      <c r="U2461" t="s">
        <v>60</v>
      </c>
      <c r="V2461" t="str">
        <f>TEXT(WEEKDAY(Working_Data[[#This Row],[order_date]],1),"DDDD")</f>
        <v>Wednesday</v>
      </c>
      <c r="W2461" t="str">
        <f>TEXT(Working_Data[[#This Row],[order_date]],"mmmm")</f>
        <v>June</v>
      </c>
      <c r="X2461" s="7">
        <f>Working_Data[[#This Row],[last_order_date]]-Working_Data[[#This Row],[signup_date]]</f>
        <v>-24</v>
      </c>
      <c r="Y2461" s="7">
        <f>IF(Working_Data[[#This Row],[churned]]="Active",1,0)</f>
        <v>0</v>
      </c>
      <c r="Z2461" s="7">
        <f>YEAR(Working_Data[[#This Row],[order_date]])</f>
        <v>2024</v>
      </c>
    </row>
    <row r="2462" spans="1:26" x14ac:dyDescent="0.25">
      <c r="A2462" t="s">
        <v>4974</v>
      </c>
      <c r="B2462" t="s">
        <v>45</v>
      </c>
      <c r="C2462" t="s">
        <v>22</v>
      </c>
      <c r="D2462" t="s">
        <v>32</v>
      </c>
      <c r="E2462" s="1">
        <v>45451</v>
      </c>
      <c r="F2462" t="s">
        <v>4975</v>
      </c>
      <c r="G2462" s="1">
        <v>45462</v>
      </c>
      <c r="H2462" t="s">
        <v>34</v>
      </c>
      <c r="I2462" t="s">
        <v>26</v>
      </c>
      <c r="J2462" t="s">
        <v>59</v>
      </c>
      <c r="K2462">
        <v>2</v>
      </c>
      <c r="L2462" s="3">
        <f>Working_Data[[#This Row],[price2]]/Working_Data[[#This Row],[quantity]]</f>
        <v>501.45</v>
      </c>
      <c r="M2462" s="3">
        <v>1002.9</v>
      </c>
      <c r="N2462" t="s">
        <v>50</v>
      </c>
      <c r="O2462">
        <v>7</v>
      </c>
      <c r="P2462" s="1">
        <v>45714</v>
      </c>
      <c r="Q2462">
        <v>57</v>
      </c>
      <c r="R2462" t="s">
        <v>29</v>
      </c>
      <c r="S2462">
        <v>2</v>
      </c>
      <c r="T2462" s="1">
        <v>45532</v>
      </c>
      <c r="U2462" t="s">
        <v>30</v>
      </c>
      <c r="V2462" t="str">
        <f>TEXT(WEEKDAY(Working_Data[[#This Row],[order_date]],1),"DDDD")</f>
        <v>Wednesday</v>
      </c>
      <c r="W2462" t="str">
        <f>TEXT(Working_Data[[#This Row],[order_date]],"mmmm")</f>
        <v>June</v>
      </c>
      <c r="X2462" s="7">
        <f>Working_Data[[#This Row],[last_order_date]]-Working_Data[[#This Row],[signup_date]]</f>
        <v>263</v>
      </c>
      <c r="Y2462" s="7">
        <f>IF(Working_Data[[#This Row],[churned]]="Active",1,0)</f>
        <v>1</v>
      </c>
      <c r="Z2462" s="7">
        <f>YEAR(Working_Data[[#This Row],[order_date]])</f>
        <v>2024</v>
      </c>
    </row>
    <row r="2463" spans="1:26" x14ac:dyDescent="0.25">
      <c r="A2463" t="s">
        <v>4976</v>
      </c>
      <c r="B2463" t="s">
        <v>45</v>
      </c>
      <c r="C2463" t="s">
        <v>39</v>
      </c>
      <c r="D2463" t="s">
        <v>23</v>
      </c>
      <c r="E2463" s="1">
        <v>45187</v>
      </c>
      <c r="F2463" t="s">
        <v>4977</v>
      </c>
      <c r="G2463" s="1">
        <v>45463</v>
      </c>
      <c r="H2463" t="s">
        <v>58</v>
      </c>
      <c r="I2463" t="s">
        <v>54</v>
      </c>
      <c r="J2463" t="s">
        <v>27</v>
      </c>
      <c r="K2463">
        <v>1</v>
      </c>
      <c r="L2463" s="3">
        <f>Working_Data[[#This Row],[price2]]/Working_Data[[#This Row],[quantity]]</f>
        <v>1247.78</v>
      </c>
      <c r="M2463" s="3">
        <v>1247.78</v>
      </c>
      <c r="N2463" t="s">
        <v>28</v>
      </c>
      <c r="O2463">
        <v>34</v>
      </c>
      <c r="P2463" s="1">
        <v>45842</v>
      </c>
      <c r="Q2463">
        <v>392</v>
      </c>
      <c r="R2463" t="s">
        <v>43</v>
      </c>
      <c r="S2463">
        <v>2</v>
      </c>
      <c r="T2463" s="1">
        <v>45750</v>
      </c>
      <c r="U2463" t="s">
        <v>30</v>
      </c>
      <c r="V2463" t="str">
        <f>TEXT(WEEKDAY(Working_Data[[#This Row],[order_date]],1),"DDDD")</f>
        <v>Thursday</v>
      </c>
      <c r="W2463" t="str">
        <f>TEXT(Working_Data[[#This Row],[order_date]],"mmmm")</f>
        <v>June</v>
      </c>
      <c r="X2463" s="7">
        <f>Working_Data[[#This Row],[last_order_date]]-Working_Data[[#This Row],[signup_date]]</f>
        <v>655</v>
      </c>
      <c r="Y2463" s="7">
        <f>IF(Working_Data[[#This Row],[churned]]="Active",1,0)</f>
        <v>0</v>
      </c>
      <c r="Z2463" s="7">
        <f>YEAR(Working_Data[[#This Row],[order_date]])</f>
        <v>2024</v>
      </c>
    </row>
    <row r="2464" spans="1:26" x14ac:dyDescent="0.25">
      <c r="A2464" t="s">
        <v>4978</v>
      </c>
      <c r="B2464" t="s">
        <v>21</v>
      </c>
      <c r="C2464" t="s">
        <v>22</v>
      </c>
      <c r="D2464" t="s">
        <v>23</v>
      </c>
      <c r="E2464" s="1">
        <v>45592</v>
      </c>
      <c r="F2464" t="s">
        <v>4979</v>
      </c>
      <c r="G2464" s="1">
        <v>45463</v>
      </c>
      <c r="H2464" t="s">
        <v>58</v>
      </c>
      <c r="I2464" t="s">
        <v>54</v>
      </c>
      <c r="J2464" t="s">
        <v>59</v>
      </c>
      <c r="K2464">
        <v>2</v>
      </c>
      <c r="L2464" s="3">
        <f>Working_Data[[#This Row],[price2]]/Working_Data[[#This Row],[quantity]]</f>
        <v>395.59</v>
      </c>
      <c r="M2464" s="3">
        <v>791.18</v>
      </c>
      <c r="N2464" t="s">
        <v>28</v>
      </c>
      <c r="O2464">
        <v>10</v>
      </c>
      <c r="P2464" s="1">
        <v>45931</v>
      </c>
      <c r="Q2464">
        <v>229</v>
      </c>
      <c r="R2464" t="s">
        <v>43</v>
      </c>
      <c r="S2464">
        <v>5</v>
      </c>
      <c r="T2464" s="1">
        <v>45640</v>
      </c>
      <c r="U2464" t="s">
        <v>60</v>
      </c>
      <c r="V2464" t="str">
        <f>TEXT(WEEKDAY(Working_Data[[#This Row],[order_date]],1),"DDDD")</f>
        <v>Thursday</v>
      </c>
      <c r="W2464" t="str">
        <f>TEXT(Working_Data[[#This Row],[order_date]],"mmmm")</f>
        <v>June</v>
      </c>
      <c r="X2464" s="7">
        <f>Working_Data[[#This Row],[last_order_date]]-Working_Data[[#This Row],[signup_date]]</f>
        <v>339</v>
      </c>
      <c r="Y2464" s="7">
        <f>IF(Working_Data[[#This Row],[churned]]="Active",1,0)</f>
        <v>0</v>
      </c>
      <c r="Z2464" s="7">
        <f>YEAR(Working_Data[[#This Row],[order_date]])</f>
        <v>2024</v>
      </c>
    </row>
    <row r="2465" spans="1:26" x14ac:dyDescent="0.25">
      <c r="A2465" t="s">
        <v>4980</v>
      </c>
      <c r="B2465" t="s">
        <v>21</v>
      </c>
      <c r="C2465" t="s">
        <v>22</v>
      </c>
      <c r="D2465" t="s">
        <v>32</v>
      </c>
      <c r="E2465" s="1">
        <v>45414</v>
      </c>
      <c r="F2465" t="s">
        <v>4981</v>
      </c>
      <c r="G2465" s="1">
        <v>45463</v>
      </c>
      <c r="H2465" t="s">
        <v>47</v>
      </c>
      <c r="I2465" t="s">
        <v>42</v>
      </c>
      <c r="J2465" t="s">
        <v>49</v>
      </c>
      <c r="K2465">
        <v>4</v>
      </c>
      <c r="L2465" s="3">
        <f>Working_Data[[#This Row],[price2]]/Working_Data[[#This Row],[quantity]]</f>
        <v>190.87</v>
      </c>
      <c r="M2465" s="3">
        <v>763.48</v>
      </c>
      <c r="N2465" t="s">
        <v>35</v>
      </c>
      <c r="O2465">
        <v>9</v>
      </c>
      <c r="P2465" s="1">
        <v>45678</v>
      </c>
      <c r="Q2465">
        <v>473</v>
      </c>
      <c r="R2465" t="s">
        <v>29</v>
      </c>
      <c r="S2465">
        <v>3</v>
      </c>
      <c r="T2465" s="1">
        <v>45360</v>
      </c>
      <c r="U2465" t="s">
        <v>30</v>
      </c>
      <c r="V2465" t="str">
        <f>TEXT(WEEKDAY(Working_Data[[#This Row],[order_date]],1),"DDDD")</f>
        <v>Thursday</v>
      </c>
      <c r="W2465" t="str">
        <f>TEXT(Working_Data[[#This Row],[order_date]],"mmmm")</f>
        <v>June</v>
      </c>
      <c r="X2465" s="7">
        <f>Working_Data[[#This Row],[last_order_date]]-Working_Data[[#This Row],[signup_date]]</f>
        <v>264</v>
      </c>
      <c r="Y2465" s="7">
        <f>IF(Working_Data[[#This Row],[churned]]="Active",1,0)</f>
        <v>1</v>
      </c>
      <c r="Z2465" s="7">
        <f>YEAR(Working_Data[[#This Row],[order_date]])</f>
        <v>2024</v>
      </c>
    </row>
    <row r="2466" spans="1:26" x14ac:dyDescent="0.25">
      <c r="A2466" t="s">
        <v>4982</v>
      </c>
      <c r="B2466" t="s">
        <v>21</v>
      </c>
      <c r="C2466" t="s">
        <v>39</v>
      </c>
      <c r="D2466" t="s">
        <v>23</v>
      </c>
      <c r="E2466" s="1">
        <v>45656</v>
      </c>
      <c r="F2466" t="s">
        <v>4983</v>
      </c>
      <c r="G2466" s="1">
        <v>45463</v>
      </c>
      <c r="H2466" t="s">
        <v>58</v>
      </c>
      <c r="I2466" t="s">
        <v>26</v>
      </c>
      <c r="J2466" t="s">
        <v>67</v>
      </c>
      <c r="K2466">
        <v>5</v>
      </c>
      <c r="L2466" s="3">
        <f>Working_Data[[#This Row],[price2]]/Working_Data[[#This Row],[quantity]]</f>
        <v>286.06200000000001</v>
      </c>
      <c r="M2466" s="3">
        <v>1430.31</v>
      </c>
      <c r="N2466" t="s">
        <v>50</v>
      </c>
      <c r="O2466">
        <v>37</v>
      </c>
      <c r="P2466" s="1">
        <v>45694</v>
      </c>
      <c r="Q2466">
        <v>234</v>
      </c>
      <c r="R2466" t="s">
        <v>29</v>
      </c>
      <c r="S2466">
        <v>4</v>
      </c>
      <c r="T2466" s="1">
        <v>45559</v>
      </c>
      <c r="U2466" t="s">
        <v>36</v>
      </c>
      <c r="V2466" t="str">
        <f>TEXT(WEEKDAY(Working_Data[[#This Row],[order_date]],1),"DDDD")</f>
        <v>Thursday</v>
      </c>
      <c r="W2466" t="str">
        <f>TEXT(Working_Data[[#This Row],[order_date]],"mmmm")</f>
        <v>June</v>
      </c>
      <c r="X2466" s="7">
        <f>Working_Data[[#This Row],[last_order_date]]-Working_Data[[#This Row],[signup_date]]</f>
        <v>38</v>
      </c>
      <c r="Y2466" s="7">
        <f>IF(Working_Data[[#This Row],[churned]]="Active",1,0)</f>
        <v>1</v>
      </c>
      <c r="Z2466" s="7">
        <f>YEAR(Working_Data[[#This Row],[order_date]])</f>
        <v>2024</v>
      </c>
    </row>
    <row r="2467" spans="1:26" x14ac:dyDescent="0.25">
      <c r="A2467" t="s">
        <v>4984</v>
      </c>
      <c r="B2467" t="s">
        <v>45</v>
      </c>
      <c r="C2467" t="s">
        <v>22</v>
      </c>
      <c r="D2467" t="s">
        <v>56</v>
      </c>
      <c r="E2467" s="1">
        <v>45846</v>
      </c>
      <c r="F2467" t="s">
        <v>4985</v>
      </c>
      <c r="G2467" s="1">
        <v>45463</v>
      </c>
      <c r="H2467" t="s">
        <v>47</v>
      </c>
      <c r="I2467" t="s">
        <v>26</v>
      </c>
      <c r="J2467" t="s">
        <v>49</v>
      </c>
      <c r="K2467">
        <v>4</v>
      </c>
      <c r="L2467" s="3">
        <f>Working_Data[[#This Row],[price2]]/Working_Data[[#This Row],[quantity]]</f>
        <v>148.99</v>
      </c>
      <c r="M2467" s="3">
        <v>595.96</v>
      </c>
      <c r="N2467" t="s">
        <v>50</v>
      </c>
      <c r="O2467">
        <v>39</v>
      </c>
      <c r="P2467" s="1">
        <v>45969</v>
      </c>
      <c r="Q2467">
        <v>2</v>
      </c>
      <c r="R2467" t="s">
        <v>43</v>
      </c>
      <c r="S2467">
        <v>2</v>
      </c>
      <c r="T2467" s="1">
        <v>45616</v>
      </c>
      <c r="U2467" t="s">
        <v>60</v>
      </c>
      <c r="V2467" t="str">
        <f>TEXT(WEEKDAY(Working_Data[[#This Row],[order_date]],1),"DDDD")</f>
        <v>Thursday</v>
      </c>
      <c r="W2467" t="str">
        <f>TEXT(Working_Data[[#This Row],[order_date]],"mmmm")</f>
        <v>June</v>
      </c>
      <c r="X2467" s="7">
        <f>Working_Data[[#This Row],[last_order_date]]-Working_Data[[#This Row],[signup_date]]</f>
        <v>123</v>
      </c>
      <c r="Y2467" s="7">
        <f>IF(Working_Data[[#This Row],[churned]]="Active",1,0)</f>
        <v>0</v>
      </c>
      <c r="Z2467" s="7">
        <f>YEAR(Working_Data[[#This Row],[order_date]])</f>
        <v>2024</v>
      </c>
    </row>
    <row r="2468" spans="1:26" x14ac:dyDescent="0.25">
      <c r="A2468" t="s">
        <v>4986</v>
      </c>
      <c r="B2468" t="s">
        <v>38</v>
      </c>
      <c r="C2468" t="s">
        <v>82</v>
      </c>
      <c r="D2468" t="s">
        <v>23</v>
      </c>
      <c r="E2468" s="1">
        <v>45823</v>
      </c>
      <c r="F2468" t="s">
        <v>4987</v>
      </c>
      <c r="G2468" s="1">
        <v>45463</v>
      </c>
      <c r="H2468" t="s">
        <v>34</v>
      </c>
      <c r="I2468" t="s">
        <v>63</v>
      </c>
      <c r="J2468" t="s">
        <v>59</v>
      </c>
      <c r="K2468">
        <v>1</v>
      </c>
      <c r="L2468" s="3">
        <f>Working_Data[[#This Row],[price2]]/Working_Data[[#This Row],[quantity]]</f>
        <v>1058.6099999999999</v>
      </c>
      <c r="M2468" s="3">
        <v>1058.6099999999999</v>
      </c>
      <c r="N2468" t="s">
        <v>28</v>
      </c>
      <c r="O2468">
        <v>11</v>
      </c>
      <c r="P2468" s="1">
        <v>45932</v>
      </c>
      <c r="Q2468">
        <v>389</v>
      </c>
      <c r="R2468" t="s">
        <v>29</v>
      </c>
      <c r="S2468">
        <v>1</v>
      </c>
      <c r="T2468" s="1">
        <v>45657</v>
      </c>
      <c r="U2468" t="s">
        <v>60</v>
      </c>
      <c r="V2468" t="str">
        <f>TEXT(WEEKDAY(Working_Data[[#This Row],[order_date]],1),"DDDD")</f>
        <v>Thursday</v>
      </c>
      <c r="W2468" t="str">
        <f>TEXT(Working_Data[[#This Row],[order_date]],"mmmm")</f>
        <v>June</v>
      </c>
      <c r="X2468" s="7">
        <f>Working_Data[[#This Row],[last_order_date]]-Working_Data[[#This Row],[signup_date]]</f>
        <v>109</v>
      </c>
      <c r="Y2468" s="7">
        <f>IF(Working_Data[[#This Row],[churned]]="Active",1,0)</f>
        <v>1</v>
      </c>
      <c r="Z2468" s="7">
        <f>YEAR(Working_Data[[#This Row],[order_date]])</f>
        <v>2024</v>
      </c>
    </row>
    <row r="2469" spans="1:26" x14ac:dyDescent="0.25">
      <c r="A2469" t="s">
        <v>4988</v>
      </c>
      <c r="B2469" t="s">
        <v>21</v>
      </c>
      <c r="C2469" t="s">
        <v>22</v>
      </c>
      <c r="D2469" t="s">
        <v>52</v>
      </c>
      <c r="E2469" s="1">
        <v>45719</v>
      </c>
      <c r="F2469" t="s">
        <v>4989</v>
      </c>
      <c r="G2469" s="1">
        <v>45464</v>
      </c>
      <c r="H2469" t="s">
        <v>47</v>
      </c>
      <c r="I2469" t="s">
        <v>26</v>
      </c>
      <c r="J2469" t="s">
        <v>67</v>
      </c>
      <c r="K2469">
        <v>5</v>
      </c>
      <c r="L2469" s="3">
        <f>Working_Data[[#This Row],[price2]]/Working_Data[[#This Row],[quantity]]</f>
        <v>63.48</v>
      </c>
      <c r="M2469" s="3">
        <v>317.39999999999998</v>
      </c>
      <c r="N2469" t="s">
        <v>50</v>
      </c>
      <c r="O2469">
        <v>47</v>
      </c>
      <c r="P2469" s="1">
        <v>45755</v>
      </c>
      <c r="Q2469">
        <v>500</v>
      </c>
      <c r="R2469" t="s">
        <v>29</v>
      </c>
      <c r="S2469">
        <v>4</v>
      </c>
      <c r="T2469" s="1">
        <v>45722</v>
      </c>
      <c r="U2469" t="s">
        <v>60</v>
      </c>
      <c r="V2469" t="str">
        <f>TEXT(WEEKDAY(Working_Data[[#This Row],[order_date]],1),"DDDD")</f>
        <v>Friday</v>
      </c>
      <c r="W2469" t="str">
        <f>TEXT(Working_Data[[#This Row],[order_date]],"mmmm")</f>
        <v>June</v>
      </c>
      <c r="X2469" s="7">
        <f>Working_Data[[#This Row],[last_order_date]]-Working_Data[[#This Row],[signup_date]]</f>
        <v>36</v>
      </c>
      <c r="Y2469" s="7">
        <f>IF(Working_Data[[#This Row],[churned]]="Active",1,0)</f>
        <v>1</v>
      </c>
      <c r="Z2469" s="7">
        <f>YEAR(Working_Data[[#This Row],[order_date]])</f>
        <v>2024</v>
      </c>
    </row>
    <row r="2470" spans="1:26" x14ac:dyDescent="0.25">
      <c r="A2470" t="s">
        <v>4990</v>
      </c>
      <c r="B2470" t="s">
        <v>21</v>
      </c>
      <c r="C2470" t="s">
        <v>82</v>
      </c>
      <c r="D2470" t="s">
        <v>56</v>
      </c>
      <c r="E2470" s="1">
        <v>45560</v>
      </c>
      <c r="F2470" t="s">
        <v>4991</v>
      </c>
      <c r="G2470" s="1">
        <v>45464</v>
      </c>
      <c r="H2470" t="s">
        <v>25</v>
      </c>
      <c r="I2470" t="s">
        <v>48</v>
      </c>
      <c r="J2470" t="s">
        <v>64</v>
      </c>
      <c r="K2470">
        <v>2</v>
      </c>
      <c r="L2470" s="3">
        <f>Working_Data[[#This Row],[price2]]/Working_Data[[#This Row],[quantity]]</f>
        <v>421.91500000000002</v>
      </c>
      <c r="M2470" s="3">
        <v>843.83</v>
      </c>
      <c r="N2470" t="s">
        <v>50</v>
      </c>
      <c r="O2470">
        <v>6</v>
      </c>
      <c r="P2470" s="1">
        <v>45714</v>
      </c>
      <c r="Q2470">
        <v>131</v>
      </c>
      <c r="R2470" t="s">
        <v>29</v>
      </c>
      <c r="S2470">
        <v>4</v>
      </c>
      <c r="T2470" s="1">
        <v>45692</v>
      </c>
      <c r="U2470" t="s">
        <v>60</v>
      </c>
      <c r="V2470" t="str">
        <f>TEXT(WEEKDAY(Working_Data[[#This Row],[order_date]],1),"DDDD")</f>
        <v>Friday</v>
      </c>
      <c r="W2470" t="str">
        <f>TEXT(Working_Data[[#This Row],[order_date]],"mmmm")</f>
        <v>June</v>
      </c>
      <c r="X2470" s="7">
        <f>Working_Data[[#This Row],[last_order_date]]-Working_Data[[#This Row],[signup_date]]</f>
        <v>154</v>
      </c>
      <c r="Y2470" s="7">
        <f>IF(Working_Data[[#This Row],[churned]]="Active",1,0)</f>
        <v>1</v>
      </c>
      <c r="Z2470" s="7">
        <f>YEAR(Working_Data[[#This Row],[order_date]])</f>
        <v>2024</v>
      </c>
    </row>
    <row r="2471" spans="1:26" x14ac:dyDescent="0.25">
      <c r="A2471" t="s">
        <v>4992</v>
      </c>
      <c r="B2471" t="s">
        <v>21</v>
      </c>
      <c r="C2471" t="s">
        <v>39</v>
      </c>
      <c r="D2471" t="s">
        <v>23</v>
      </c>
      <c r="E2471" s="1">
        <v>45460</v>
      </c>
      <c r="F2471" t="s">
        <v>4993</v>
      </c>
      <c r="G2471" s="1">
        <v>45464</v>
      </c>
      <c r="H2471" t="s">
        <v>25</v>
      </c>
      <c r="I2471" t="s">
        <v>26</v>
      </c>
      <c r="J2471" t="s">
        <v>27</v>
      </c>
      <c r="K2471">
        <v>3</v>
      </c>
      <c r="L2471" s="3">
        <f>Working_Data[[#This Row],[price2]]/Working_Data[[#This Row],[quantity]]</f>
        <v>327.21999999999997</v>
      </c>
      <c r="M2471" s="3">
        <v>981.66</v>
      </c>
      <c r="N2471" t="s">
        <v>50</v>
      </c>
      <c r="O2471">
        <v>46</v>
      </c>
      <c r="P2471" s="1">
        <v>45607</v>
      </c>
      <c r="Q2471">
        <v>173</v>
      </c>
      <c r="R2471" t="s">
        <v>29</v>
      </c>
      <c r="S2471">
        <v>5</v>
      </c>
      <c r="T2471" s="1">
        <v>45562</v>
      </c>
      <c r="U2471" t="s">
        <v>30</v>
      </c>
      <c r="V2471" t="str">
        <f>TEXT(WEEKDAY(Working_Data[[#This Row],[order_date]],1),"DDDD")</f>
        <v>Friday</v>
      </c>
      <c r="W2471" t="str">
        <f>TEXT(Working_Data[[#This Row],[order_date]],"mmmm")</f>
        <v>June</v>
      </c>
      <c r="X2471" s="7">
        <f>Working_Data[[#This Row],[last_order_date]]-Working_Data[[#This Row],[signup_date]]</f>
        <v>147</v>
      </c>
      <c r="Y2471" s="7">
        <f>IF(Working_Data[[#This Row],[churned]]="Active",1,0)</f>
        <v>1</v>
      </c>
      <c r="Z2471" s="7">
        <f>YEAR(Working_Data[[#This Row],[order_date]])</f>
        <v>2024</v>
      </c>
    </row>
    <row r="2472" spans="1:26" x14ac:dyDescent="0.25">
      <c r="A2472" t="s">
        <v>4994</v>
      </c>
      <c r="B2472" t="s">
        <v>45</v>
      </c>
      <c r="C2472" t="s">
        <v>22</v>
      </c>
      <c r="D2472" t="s">
        <v>52</v>
      </c>
      <c r="E2472" s="1">
        <v>45516</v>
      </c>
      <c r="F2472" t="s">
        <v>4995</v>
      </c>
      <c r="G2472" s="1">
        <v>45464</v>
      </c>
      <c r="H2472" t="s">
        <v>41</v>
      </c>
      <c r="I2472" t="s">
        <v>42</v>
      </c>
      <c r="J2472" t="s">
        <v>64</v>
      </c>
      <c r="K2472">
        <v>5</v>
      </c>
      <c r="L2472" s="3">
        <f>Working_Data[[#This Row],[price2]]/Working_Data[[#This Row],[quantity]]</f>
        <v>241.82199999999997</v>
      </c>
      <c r="M2472" s="3">
        <v>1209.1099999999999</v>
      </c>
      <c r="N2472" t="s">
        <v>28</v>
      </c>
      <c r="O2472">
        <v>13</v>
      </c>
      <c r="P2472" s="1">
        <v>45606</v>
      </c>
      <c r="Q2472">
        <v>108</v>
      </c>
      <c r="R2472" t="s">
        <v>43</v>
      </c>
      <c r="S2472">
        <v>2</v>
      </c>
      <c r="T2472" s="1">
        <v>45875</v>
      </c>
      <c r="U2472" t="s">
        <v>30</v>
      </c>
      <c r="V2472" t="str">
        <f>TEXT(WEEKDAY(Working_Data[[#This Row],[order_date]],1),"DDDD")</f>
        <v>Friday</v>
      </c>
      <c r="W2472" t="str">
        <f>TEXT(Working_Data[[#This Row],[order_date]],"mmmm")</f>
        <v>June</v>
      </c>
      <c r="X2472" s="7">
        <f>Working_Data[[#This Row],[last_order_date]]-Working_Data[[#This Row],[signup_date]]</f>
        <v>90</v>
      </c>
      <c r="Y2472" s="7">
        <f>IF(Working_Data[[#This Row],[churned]]="Active",1,0)</f>
        <v>0</v>
      </c>
      <c r="Z2472" s="7">
        <f>YEAR(Working_Data[[#This Row],[order_date]])</f>
        <v>2024</v>
      </c>
    </row>
    <row r="2473" spans="1:26" x14ac:dyDescent="0.25">
      <c r="A2473" t="s">
        <v>4996</v>
      </c>
      <c r="B2473" t="s">
        <v>45</v>
      </c>
      <c r="C2473" t="s">
        <v>82</v>
      </c>
      <c r="D2473" t="s">
        <v>32</v>
      </c>
      <c r="E2473" s="1">
        <v>45568</v>
      </c>
      <c r="F2473" t="s">
        <v>4997</v>
      </c>
      <c r="G2473" s="1">
        <v>45464</v>
      </c>
      <c r="H2473" t="s">
        <v>25</v>
      </c>
      <c r="I2473" t="s">
        <v>42</v>
      </c>
      <c r="J2473" t="s">
        <v>49</v>
      </c>
      <c r="K2473">
        <v>5</v>
      </c>
      <c r="L2473" s="3">
        <f>Working_Data[[#This Row],[price2]]/Working_Data[[#This Row],[quantity]]</f>
        <v>131.102</v>
      </c>
      <c r="M2473" s="3">
        <v>655.51</v>
      </c>
      <c r="N2473" t="s">
        <v>50</v>
      </c>
      <c r="O2473">
        <v>42</v>
      </c>
      <c r="P2473" s="1">
        <v>45607</v>
      </c>
      <c r="Q2473">
        <v>298</v>
      </c>
      <c r="R2473" t="s">
        <v>29</v>
      </c>
      <c r="S2473">
        <v>1</v>
      </c>
      <c r="T2473" s="1">
        <v>45778</v>
      </c>
      <c r="U2473" t="s">
        <v>36</v>
      </c>
      <c r="V2473" t="str">
        <f>TEXT(WEEKDAY(Working_Data[[#This Row],[order_date]],1),"DDDD")</f>
        <v>Friday</v>
      </c>
      <c r="W2473" t="str">
        <f>TEXT(Working_Data[[#This Row],[order_date]],"mmmm")</f>
        <v>June</v>
      </c>
      <c r="X2473" s="7">
        <f>Working_Data[[#This Row],[last_order_date]]-Working_Data[[#This Row],[signup_date]]</f>
        <v>39</v>
      </c>
      <c r="Y2473" s="7">
        <f>IF(Working_Data[[#This Row],[churned]]="Active",1,0)</f>
        <v>1</v>
      </c>
      <c r="Z2473" s="7">
        <f>YEAR(Working_Data[[#This Row],[order_date]])</f>
        <v>2024</v>
      </c>
    </row>
    <row r="2474" spans="1:26" x14ac:dyDescent="0.25">
      <c r="A2474" t="s">
        <v>4998</v>
      </c>
      <c r="B2474" t="s">
        <v>45</v>
      </c>
      <c r="C2474" t="s">
        <v>22</v>
      </c>
      <c r="D2474" t="s">
        <v>32</v>
      </c>
      <c r="E2474" s="1">
        <v>45683</v>
      </c>
      <c r="F2474" t="s">
        <v>4999</v>
      </c>
      <c r="G2474" s="1">
        <v>45464</v>
      </c>
      <c r="H2474" t="s">
        <v>41</v>
      </c>
      <c r="I2474" t="s">
        <v>42</v>
      </c>
      <c r="J2474" t="s">
        <v>27</v>
      </c>
      <c r="K2474">
        <v>5</v>
      </c>
      <c r="L2474" s="3">
        <f>Working_Data[[#This Row],[price2]]/Working_Data[[#This Row],[quantity]]</f>
        <v>167.398</v>
      </c>
      <c r="M2474" s="3">
        <v>836.99</v>
      </c>
      <c r="N2474" t="s">
        <v>35</v>
      </c>
      <c r="O2474">
        <v>22</v>
      </c>
      <c r="P2474" s="1">
        <v>45749</v>
      </c>
      <c r="Q2474">
        <v>58</v>
      </c>
      <c r="R2474" t="s">
        <v>43</v>
      </c>
      <c r="S2474">
        <v>5</v>
      </c>
      <c r="T2474" s="1">
        <v>45589</v>
      </c>
      <c r="U2474" t="s">
        <v>30</v>
      </c>
      <c r="V2474" t="str">
        <f>TEXT(WEEKDAY(Working_Data[[#This Row],[order_date]],1),"DDDD")</f>
        <v>Friday</v>
      </c>
      <c r="W2474" t="str">
        <f>TEXT(Working_Data[[#This Row],[order_date]],"mmmm")</f>
        <v>June</v>
      </c>
      <c r="X2474" s="7">
        <f>Working_Data[[#This Row],[last_order_date]]-Working_Data[[#This Row],[signup_date]]</f>
        <v>66</v>
      </c>
      <c r="Y2474" s="7">
        <f>IF(Working_Data[[#This Row],[churned]]="Active",1,0)</f>
        <v>0</v>
      </c>
      <c r="Z2474" s="7">
        <f>YEAR(Working_Data[[#This Row],[order_date]])</f>
        <v>2024</v>
      </c>
    </row>
    <row r="2475" spans="1:26" x14ac:dyDescent="0.25">
      <c r="A2475" t="s">
        <v>5000</v>
      </c>
      <c r="B2475" t="s">
        <v>38</v>
      </c>
      <c r="C2475" t="s">
        <v>39</v>
      </c>
      <c r="D2475" t="s">
        <v>23</v>
      </c>
      <c r="E2475" s="1">
        <v>45806</v>
      </c>
      <c r="F2475" t="s">
        <v>5001</v>
      </c>
      <c r="G2475" s="1">
        <v>45464</v>
      </c>
      <c r="H2475" t="s">
        <v>41</v>
      </c>
      <c r="I2475" t="s">
        <v>54</v>
      </c>
      <c r="J2475" t="s">
        <v>67</v>
      </c>
      <c r="K2475">
        <v>4</v>
      </c>
      <c r="L2475" s="3">
        <f>Working_Data[[#This Row],[price2]]/Working_Data[[#This Row],[quantity]]</f>
        <v>328.04</v>
      </c>
      <c r="M2475" s="3">
        <v>1312.16</v>
      </c>
      <c r="N2475" t="s">
        <v>28</v>
      </c>
      <c r="O2475">
        <v>6</v>
      </c>
      <c r="P2475" s="1">
        <v>45793</v>
      </c>
      <c r="Q2475">
        <v>361</v>
      </c>
      <c r="R2475" t="s">
        <v>29</v>
      </c>
      <c r="S2475">
        <v>3</v>
      </c>
      <c r="T2475" s="1">
        <v>45867</v>
      </c>
      <c r="U2475" t="s">
        <v>30</v>
      </c>
      <c r="V2475" t="str">
        <f>TEXT(WEEKDAY(Working_Data[[#This Row],[order_date]],1),"DDDD")</f>
        <v>Friday</v>
      </c>
      <c r="W2475" t="str">
        <f>TEXT(Working_Data[[#This Row],[order_date]],"mmmm")</f>
        <v>June</v>
      </c>
      <c r="X2475" s="7">
        <f>Working_Data[[#This Row],[last_order_date]]-Working_Data[[#This Row],[signup_date]]</f>
        <v>-13</v>
      </c>
      <c r="Y2475" s="7">
        <f>IF(Working_Data[[#This Row],[churned]]="Active",1,0)</f>
        <v>1</v>
      </c>
      <c r="Z2475" s="7">
        <f>YEAR(Working_Data[[#This Row],[order_date]])</f>
        <v>2024</v>
      </c>
    </row>
    <row r="2476" spans="1:26" x14ac:dyDescent="0.25">
      <c r="A2476" t="s">
        <v>5002</v>
      </c>
      <c r="B2476" t="s">
        <v>45</v>
      </c>
      <c r="C2476" t="s">
        <v>82</v>
      </c>
      <c r="D2476" t="s">
        <v>23</v>
      </c>
      <c r="E2476" s="1">
        <v>45583</v>
      </c>
      <c r="F2476" t="s">
        <v>5003</v>
      </c>
      <c r="G2476" s="1">
        <v>45464</v>
      </c>
      <c r="H2476" t="s">
        <v>34</v>
      </c>
      <c r="I2476" t="s">
        <v>54</v>
      </c>
      <c r="J2476" t="s">
        <v>64</v>
      </c>
      <c r="K2476">
        <v>2</v>
      </c>
      <c r="L2476" s="3">
        <f>Working_Data[[#This Row],[price2]]/Working_Data[[#This Row],[quantity]]</f>
        <v>558.30999999999995</v>
      </c>
      <c r="M2476" s="3">
        <v>1116.6199999999999</v>
      </c>
      <c r="N2476" t="s">
        <v>50</v>
      </c>
      <c r="O2476">
        <v>3</v>
      </c>
      <c r="P2476" s="1">
        <v>45615</v>
      </c>
      <c r="Q2476">
        <v>82</v>
      </c>
      <c r="R2476" t="s">
        <v>29</v>
      </c>
      <c r="S2476">
        <v>3</v>
      </c>
      <c r="T2476" s="1">
        <v>45636</v>
      </c>
      <c r="U2476" t="s">
        <v>30</v>
      </c>
      <c r="V2476" t="str">
        <f>TEXT(WEEKDAY(Working_Data[[#This Row],[order_date]],1),"DDDD")</f>
        <v>Friday</v>
      </c>
      <c r="W2476" t="str">
        <f>TEXT(Working_Data[[#This Row],[order_date]],"mmmm")</f>
        <v>June</v>
      </c>
      <c r="X2476" s="7">
        <f>Working_Data[[#This Row],[last_order_date]]-Working_Data[[#This Row],[signup_date]]</f>
        <v>32</v>
      </c>
      <c r="Y2476" s="7">
        <f>IF(Working_Data[[#This Row],[churned]]="Active",1,0)</f>
        <v>1</v>
      </c>
      <c r="Z2476" s="7">
        <f>YEAR(Working_Data[[#This Row],[order_date]])</f>
        <v>2024</v>
      </c>
    </row>
    <row r="2477" spans="1:26" x14ac:dyDescent="0.25">
      <c r="A2477" t="s">
        <v>5004</v>
      </c>
      <c r="B2477" t="s">
        <v>38</v>
      </c>
      <c r="C2477" t="s">
        <v>39</v>
      </c>
      <c r="D2477" t="s">
        <v>32</v>
      </c>
      <c r="E2477" s="1">
        <v>45520</v>
      </c>
      <c r="F2477" t="s">
        <v>5005</v>
      </c>
      <c r="G2477" s="1">
        <v>45464</v>
      </c>
      <c r="H2477" t="s">
        <v>58</v>
      </c>
      <c r="I2477" t="s">
        <v>48</v>
      </c>
      <c r="J2477" t="s">
        <v>59</v>
      </c>
      <c r="K2477">
        <v>1</v>
      </c>
      <c r="L2477" s="3">
        <f>Working_Data[[#This Row],[price2]]/Working_Data[[#This Row],[quantity]]</f>
        <v>1464.16</v>
      </c>
      <c r="M2477" s="3">
        <v>1464.16</v>
      </c>
      <c r="N2477" t="s">
        <v>50</v>
      </c>
      <c r="O2477">
        <v>2</v>
      </c>
      <c r="P2477" s="1">
        <v>45721</v>
      </c>
      <c r="Q2477">
        <v>340</v>
      </c>
      <c r="R2477" t="s">
        <v>43</v>
      </c>
      <c r="S2477">
        <v>5</v>
      </c>
      <c r="T2477" s="1">
        <v>45303</v>
      </c>
      <c r="U2477" t="s">
        <v>60</v>
      </c>
      <c r="V2477" t="str">
        <f>TEXT(WEEKDAY(Working_Data[[#This Row],[order_date]],1),"DDDD")</f>
        <v>Friday</v>
      </c>
      <c r="W2477" t="str">
        <f>TEXT(Working_Data[[#This Row],[order_date]],"mmmm")</f>
        <v>June</v>
      </c>
      <c r="X2477" s="7">
        <f>Working_Data[[#This Row],[last_order_date]]-Working_Data[[#This Row],[signup_date]]</f>
        <v>201</v>
      </c>
      <c r="Y2477" s="7">
        <f>IF(Working_Data[[#This Row],[churned]]="Active",1,0)</f>
        <v>0</v>
      </c>
      <c r="Z2477" s="7">
        <f>YEAR(Working_Data[[#This Row],[order_date]])</f>
        <v>2024</v>
      </c>
    </row>
    <row r="2478" spans="1:26" x14ac:dyDescent="0.25">
      <c r="A2478" t="s">
        <v>5006</v>
      </c>
      <c r="B2478" t="s">
        <v>21</v>
      </c>
      <c r="C2478" t="s">
        <v>22</v>
      </c>
      <c r="D2478" t="s">
        <v>23</v>
      </c>
      <c r="E2478" s="1">
        <v>45314</v>
      </c>
      <c r="F2478" t="s">
        <v>5007</v>
      </c>
      <c r="G2478" s="1">
        <v>45464</v>
      </c>
      <c r="H2478" t="s">
        <v>41</v>
      </c>
      <c r="I2478" t="s">
        <v>48</v>
      </c>
      <c r="J2478" t="s">
        <v>27</v>
      </c>
      <c r="K2478">
        <v>3</v>
      </c>
      <c r="L2478" s="3">
        <f>Working_Data[[#This Row],[price2]]/Working_Data[[#This Row],[quantity]]</f>
        <v>119.81666666666666</v>
      </c>
      <c r="M2478" s="3">
        <v>359.45</v>
      </c>
      <c r="N2478" t="s">
        <v>50</v>
      </c>
      <c r="O2478">
        <v>30</v>
      </c>
      <c r="P2478" s="1">
        <v>45772</v>
      </c>
      <c r="Q2478">
        <v>155</v>
      </c>
      <c r="R2478" t="s">
        <v>43</v>
      </c>
      <c r="S2478">
        <v>2</v>
      </c>
      <c r="T2478" s="1">
        <v>45594</v>
      </c>
      <c r="U2478" t="s">
        <v>36</v>
      </c>
      <c r="V2478" t="str">
        <f>TEXT(WEEKDAY(Working_Data[[#This Row],[order_date]],1),"DDDD")</f>
        <v>Friday</v>
      </c>
      <c r="W2478" t="str">
        <f>TEXT(Working_Data[[#This Row],[order_date]],"mmmm")</f>
        <v>June</v>
      </c>
      <c r="X2478" s="7">
        <f>Working_Data[[#This Row],[last_order_date]]-Working_Data[[#This Row],[signup_date]]</f>
        <v>458</v>
      </c>
      <c r="Y2478" s="7">
        <f>IF(Working_Data[[#This Row],[churned]]="Active",1,0)</f>
        <v>0</v>
      </c>
      <c r="Z2478" s="7">
        <f>YEAR(Working_Data[[#This Row],[order_date]])</f>
        <v>2024</v>
      </c>
    </row>
    <row r="2479" spans="1:26" x14ac:dyDescent="0.25">
      <c r="A2479" t="s">
        <v>5008</v>
      </c>
      <c r="B2479" t="s">
        <v>21</v>
      </c>
      <c r="C2479" t="s">
        <v>22</v>
      </c>
      <c r="D2479" t="s">
        <v>77</v>
      </c>
      <c r="E2479" s="1">
        <v>45992</v>
      </c>
      <c r="F2479" t="s">
        <v>5009</v>
      </c>
      <c r="G2479" s="1">
        <v>45465</v>
      </c>
      <c r="H2479" t="s">
        <v>47</v>
      </c>
      <c r="I2479" t="s">
        <v>54</v>
      </c>
      <c r="J2479" t="s">
        <v>27</v>
      </c>
      <c r="K2479">
        <v>3</v>
      </c>
      <c r="L2479" s="3">
        <f>Working_Data[[#This Row],[price2]]/Working_Data[[#This Row],[quantity]]</f>
        <v>243.04</v>
      </c>
      <c r="M2479" s="3">
        <v>729.12</v>
      </c>
      <c r="N2479" t="s">
        <v>28</v>
      </c>
      <c r="O2479">
        <v>5</v>
      </c>
      <c r="P2479" s="1">
        <v>45565</v>
      </c>
      <c r="Q2479">
        <v>216</v>
      </c>
      <c r="R2479" t="s">
        <v>29</v>
      </c>
      <c r="S2479">
        <v>5</v>
      </c>
      <c r="T2479" s="1">
        <v>45670</v>
      </c>
      <c r="U2479" t="s">
        <v>60</v>
      </c>
      <c r="V2479" t="str">
        <f>TEXT(WEEKDAY(Working_Data[[#This Row],[order_date]],1),"DDDD")</f>
        <v>Saturday</v>
      </c>
      <c r="W2479" t="str">
        <f>TEXT(Working_Data[[#This Row],[order_date]],"mmmm")</f>
        <v>June</v>
      </c>
      <c r="X2479" s="7">
        <f>Working_Data[[#This Row],[last_order_date]]-Working_Data[[#This Row],[signup_date]]</f>
        <v>-427</v>
      </c>
      <c r="Y2479" s="7">
        <f>IF(Working_Data[[#This Row],[churned]]="Active",1,0)</f>
        <v>1</v>
      </c>
      <c r="Z2479" s="7">
        <f>YEAR(Working_Data[[#This Row],[order_date]])</f>
        <v>2024</v>
      </c>
    </row>
    <row r="2480" spans="1:26" x14ac:dyDescent="0.25">
      <c r="A2480" t="s">
        <v>5010</v>
      </c>
      <c r="B2480" t="s">
        <v>21</v>
      </c>
      <c r="C2480" t="s">
        <v>82</v>
      </c>
      <c r="D2480" t="s">
        <v>52</v>
      </c>
      <c r="E2480" s="1">
        <v>45742</v>
      </c>
      <c r="F2480" t="s">
        <v>5011</v>
      </c>
      <c r="G2480" s="1">
        <v>45465</v>
      </c>
      <c r="H2480" t="s">
        <v>58</v>
      </c>
      <c r="I2480" t="s">
        <v>42</v>
      </c>
      <c r="J2480" t="s">
        <v>67</v>
      </c>
      <c r="K2480">
        <v>5</v>
      </c>
      <c r="L2480" s="3">
        <f>Working_Data[[#This Row],[price2]]/Working_Data[[#This Row],[quantity]]</f>
        <v>47.902000000000001</v>
      </c>
      <c r="M2480" s="3">
        <v>239.51</v>
      </c>
      <c r="N2480" t="s">
        <v>28</v>
      </c>
      <c r="O2480">
        <v>47</v>
      </c>
      <c r="P2480" s="1">
        <v>45760</v>
      </c>
      <c r="Q2480">
        <v>487</v>
      </c>
      <c r="R2480" t="s">
        <v>29</v>
      </c>
      <c r="S2480">
        <v>2</v>
      </c>
      <c r="T2480" s="1">
        <v>45515</v>
      </c>
      <c r="U2480" t="s">
        <v>60</v>
      </c>
      <c r="V2480" t="str">
        <f>TEXT(WEEKDAY(Working_Data[[#This Row],[order_date]],1),"DDDD")</f>
        <v>Saturday</v>
      </c>
      <c r="W2480" t="str">
        <f>TEXT(Working_Data[[#This Row],[order_date]],"mmmm")</f>
        <v>June</v>
      </c>
      <c r="X2480" s="7">
        <f>Working_Data[[#This Row],[last_order_date]]-Working_Data[[#This Row],[signup_date]]</f>
        <v>18</v>
      </c>
      <c r="Y2480" s="7">
        <f>IF(Working_Data[[#This Row],[churned]]="Active",1,0)</f>
        <v>1</v>
      </c>
      <c r="Z2480" s="7">
        <f>YEAR(Working_Data[[#This Row],[order_date]])</f>
        <v>2024</v>
      </c>
    </row>
    <row r="2481" spans="1:26" x14ac:dyDescent="0.25">
      <c r="A2481" t="s">
        <v>5012</v>
      </c>
      <c r="B2481" t="s">
        <v>21</v>
      </c>
      <c r="C2481" t="s">
        <v>22</v>
      </c>
      <c r="D2481" t="s">
        <v>56</v>
      </c>
      <c r="E2481" s="1">
        <v>45624</v>
      </c>
      <c r="F2481" t="s">
        <v>5013</v>
      </c>
      <c r="G2481" s="1">
        <v>45465</v>
      </c>
      <c r="H2481" t="s">
        <v>41</v>
      </c>
      <c r="I2481" t="s">
        <v>26</v>
      </c>
      <c r="J2481" t="s">
        <v>27</v>
      </c>
      <c r="K2481">
        <v>1</v>
      </c>
      <c r="L2481" s="3">
        <f>Working_Data[[#This Row],[price2]]/Working_Data[[#This Row],[quantity]]</f>
        <v>377.81</v>
      </c>
      <c r="M2481" s="3">
        <v>377.81</v>
      </c>
      <c r="N2481" t="s">
        <v>28</v>
      </c>
      <c r="O2481">
        <v>47</v>
      </c>
      <c r="P2481" s="1">
        <v>45554</v>
      </c>
      <c r="Q2481">
        <v>290</v>
      </c>
      <c r="R2481" t="s">
        <v>43</v>
      </c>
      <c r="S2481">
        <v>4</v>
      </c>
      <c r="T2481" s="1">
        <v>45300</v>
      </c>
      <c r="U2481" t="s">
        <v>30</v>
      </c>
      <c r="V2481" t="str">
        <f>TEXT(WEEKDAY(Working_Data[[#This Row],[order_date]],1),"DDDD")</f>
        <v>Saturday</v>
      </c>
      <c r="W2481" t="str">
        <f>TEXT(Working_Data[[#This Row],[order_date]],"mmmm")</f>
        <v>June</v>
      </c>
      <c r="X2481" s="7">
        <f>Working_Data[[#This Row],[last_order_date]]-Working_Data[[#This Row],[signup_date]]</f>
        <v>-70</v>
      </c>
      <c r="Y2481" s="7">
        <f>IF(Working_Data[[#This Row],[churned]]="Active",1,0)</f>
        <v>0</v>
      </c>
      <c r="Z2481" s="7">
        <f>YEAR(Working_Data[[#This Row],[order_date]])</f>
        <v>2024</v>
      </c>
    </row>
    <row r="2482" spans="1:26" x14ac:dyDescent="0.25">
      <c r="A2482" t="s">
        <v>5014</v>
      </c>
      <c r="B2482" t="s">
        <v>38</v>
      </c>
      <c r="C2482" t="s">
        <v>39</v>
      </c>
      <c r="D2482" t="s">
        <v>32</v>
      </c>
      <c r="E2482" s="1">
        <v>45330</v>
      </c>
      <c r="F2482" t="s">
        <v>5015</v>
      </c>
      <c r="G2482" s="1">
        <v>45465</v>
      </c>
      <c r="H2482" t="s">
        <v>47</v>
      </c>
      <c r="I2482" t="s">
        <v>48</v>
      </c>
      <c r="J2482" t="s">
        <v>67</v>
      </c>
      <c r="K2482">
        <v>1</v>
      </c>
      <c r="L2482" s="3">
        <f>Working_Data[[#This Row],[price2]]/Working_Data[[#This Row],[quantity]]</f>
        <v>1043</v>
      </c>
      <c r="M2482" s="3">
        <v>1043</v>
      </c>
      <c r="N2482" t="s">
        <v>50</v>
      </c>
      <c r="O2482">
        <v>25</v>
      </c>
      <c r="P2482" s="1">
        <v>45907</v>
      </c>
      <c r="Q2482">
        <v>214</v>
      </c>
      <c r="R2482" t="s">
        <v>29</v>
      </c>
      <c r="S2482">
        <v>5</v>
      </c>
      <c r="T2482" s="1">
        <v>45870</v>
      </c>
      <c r="U2482" t="s">
        <v>36</v>
      </c>
      <c r="V2482" t="str">
        <f>TEXT(WEEKDAY(Working_Data[[#This Row],[order_date]],1),"DDDD")</f>
        <v>Saturday</v>
      </c>
      <c r="W2482" t="str">
        <f>TEXT(Working_Data[[#This Row],[order_date]],"mmmm")</f>
        <v>June</v>
      </c>
      <c r="X2482" s="7">
        <f>Working_Data[[#This Row],[last_order_date]]-Working_Data[[#This Row],[signup_date]]</f>
        <v>577</v>
      </c>
      <c r="Y2482" s="7">
        <f>IF(Working_Data[[#This Row],[churned]]="Active",1,0)</f>
        <v>1</v>
      </c>
      <c r="Z2482" s="7">
        <f>YEAR(Working_Data[[#This Row],[order_date]])</f>
        <v>2024</v>
      </c>
    </row>
    <row r="2483" spans="1:26" x14ac:dyDescent="0.25">
      <c r="A2483" t="s">
        <v>5016</v>
      </c>
      <c r="B2483" t="s">
        <v>21</v>
      </c>
      <c r="C2483" t="s">
        <v>39</v>
      </c>
      <c r="D2483" t="s">
        <v>77</v>
      </c>
      <c r="E2483" s="1">
        <v>45400</v>
      </c>
      <c r="F2483" t="s">
        <v>5017</v>
      </c>
      <c r="G2483" s="1">
        <v>45465</v>
      </c>
      <c r="H2483" t="s">
        <v>41</v>
      </c>
      <c r="I2483" t="s">
        <v>63</v>
      </c>
      <c r="J2483" t="s">
        <v>67</v>
      </c>
      <c r="K2483">
        <v>3</v>
      </c>
      <c r="L2483" s="3">
        <f>Working_Data[[#This Row],[price2]]/Working_Data[[#This Row],[quantity]]</f>
        <v>483.28999999999996</v>
      </c>
      <c r="M2483" s="3">
        <v>1449.87</v>
      </c>
      <c r="N2483" t="s">
        <v>35</v>
      </c>
      <c r="O2483">
        <v>43</v>
      </c>
      <c r="P2483" s="1">
        <v>45714</v>
      </c>
      <c r="Q2483">
        <v>189</v>
      </c>
      <c r="R2483" t="s">
        <v>29</v>
      </c>
      <c r="S2483">
        <v>2</v>
      </c>
      <c r="T2483" s="1">
        <v>45361</v>
      </c>
      <c r="U2483" t="s">
        <v>60</v>
      </c>
      <c r="V2483" t="str">
        <f>TEXT(WEEKDAY(Working_Data[[#This Row],[order_date]],1),"DDDD")</f>
        <v>Saturday</v>
      </c>
      <c r="W2483" t="str">
        <f>TEXT(Working_Data[[#This Row],[order_date]],"mmmm")</f>
        <v>June</v>
      </c>
      <c r="X2483" s="7">
        <f>Working_Data[[#This Row],[last_order_date]]-Working_Data[[#This Row],[signup_date]]</f>
        <v>314</v>
      </c>
      <c r="Y2483" s="7">
        <f>IF(Working_Data[[#This Row],[churned]]="Active",1,0)</f>
        <v>1</v>
      </c>
      <c r="Z2483" s="7">
        <f>YEAR(Working_Data[[#This Row],[order_date]])</f>
        <v>2024</v>
      </c>
    </row>
    <row r="2484" spans="1:26" x14ac:dyDescent="0.25">
      <c r="A2484" t="s">
        <v>5018</v>
      </c>
      <c r="B2484" t="s">
        <v>45</v>
      </c>
      <c r="C2484" t="s">
        <v>82</v>
      </c>
      <c r="D2484" t="s">
        <v>52</v>
      </c>
      <c r="E2484" s="1">
        <v>45799</v>
      </c>
      <c r="F2484" t="s">
        <v>5019</v>
      </c>
      <c r="G2484" s="1">
        <v>45465</v>
      </c>
      <c r="H2484" t="s">
        <v>25</v>
      </c>
      <c r="I2484" t="s">
        <v>54</v>
      </c>
      <c r="J2484" t="s">
        <v>27</v>
      </c>
      <c r="K2484">
        <v>1</v>
      </c>
      <c r="L2484" s="3">
        <f>Working_Data[[#This Row],[price2]]/Working_Data[[#This Row],[quantity]]</f>
        <v>1161.05</v>
      </c>
      <c r="M2484" s="3">
        <v>1161.05</v>
      </c>
      <c r="N2484" t="s">
        <v>28</v>
      </c>
      <c r="O2484">
        <v>22</v>
      </c>
      <c r="P2484" s="1">
        <v>45563</v>
      </c>
      <c r="Q2484">
        <v>158</v>
      </c>
      <c r="R2484" t="s">
        <v>43</v>
      </c>
      <c r="S2484">
        <v>4</v>
      </c>
      <c r="T2484" s="1">
        <v>45529</v>
      </c>
      <c r="U2484" t="s">
        <v>30</v>
      </c>
      <c r="V2484" t="str">
        <f>TEXT(WEEKDAY(Working_Data[[#This Row],[order_date]],1),"DDDD")</f>
        <v>Saturday</v>
      </c>
      <c r="W2484" t="str">
        <f>TEXT(Working_Data[[#This Row],[order_date]],"mmmm")</f>
        <v>June</v>
      </c>
      <c r="X2484" s="7">
        <f>Working_Data[[#This Row],[last_order_date]]-Working_Data[[#This Row],[signup_date]]</f>
        <v>-236</v>
      </c>
      <c r="Y2484" s="7">
        <f>IF(Working_Data[[#This Row],[churned]]="Active",1,0)</f>
        <v>0</v>
      </c>
      <c r="Z2484" s="7">
        <f>YEAR(Working_Data[[#This Row],[order_date]])</f>
        <v>2024</v>
      </c>
    </row>
    <row r="2485" spans="1:26" x14ac:dyDescent="0.25">
      <c r="A2485" t="s">
        <v>5020</v>
      </c>
      <c r="B2485" t="s">
        <v>21</v>
      </c>
      <c r="C2485" t="s">
        <v>39</v>
      </c>
      <c r="D2485" t="s">
        <v>52</v>
      </c>
      <c r="E2485" s="1">
        <v>45498</v>
      </c>
      <c r="F2485" t="s">
        <v>5021</v>
      </c>
      <c r="G2485" s="1">
        <v>45465</v>
      </c>
      <c r="H2485" t="s">
        <v>47</v>
      </c>
      <c r="I2485" t="s">
        <v>63</v>
      </c>
      <c r="J2485" t="s">
        <v>64</v>
      </c>
      <c r="K2485">
        <v>4</v>
      </c>
      <c r="L2485" s="3">
        <f>Working_Data[[#This Row],[price2]]/Working_Data[[#This Row],[quantity]]</f>
        <v>286.76499999999999</v>
      </c>
      <c r="M2485" s="3">
        <v>1147.06</v>
      </c>
      <c r="N2485" t="s">
        <v>50</v>
      </c>
      <c r="O2485">
        <v>8</v>
      </c>
      <c r="P2485" s="1">
        <v>45654</v>
      </c>
      <c r="Q2485">
        <v>482</v>
      </c>
      <c r="R2485" t="s">
        <v>29</v>
      </c>
      <c r="S2485">
        <v>1</v>
      </c>
      <c r="T2485" s="1">
        <v>45626</v>
      </c>
      <c r="U2485" t="s">
        <v>36</v>
      </c>
      <c r="V2485" t="str">
        <f>TEXT(WEEKDAY(Working_Data[[#This Row],[order_date]],1),"DDDD")</f>
        <v>Saturday</v>
      </c>
      <c r="W2485" t="str">
        <f>TEXT(Working_Data[[#This Row],[order_date]],"mmmm")</f>
        <v>June</v>
      </c>
      <c r="X2485" s="7">
        <f>Working_Data[[#This Row],[last_order_date]]-Working_Data[[#This Row],[signup_date]]</f>
        <v>156</v>
      </c>
      <c r="Y2485" s="7">
        <f>IF(Working_Data[[#This Row],[churned]]="Active",1,0)</f>
        <v>1</v>
      </c>
      <c r="Z2485" s="7">
        <f>YEAR(Working_Data[[#This Row],[order_date]])</f>
        <v>2024</v>
      </c>
    </row>
    <row r="2486" spans="1:26" x14ac:dyDescent="0.25">
      <c r="A2486" t="s">
        <v>5022</v>
      </c>
      <c r="B2486" t="s">
        <v>21</v>
      </c>
      <c r="C2486" t="s">
        <v>82</v>
      </c>
      <c r="D2486" t="s">
        <v>77</v>
      </c>
      <c r="E2486" s="1">
        <v>44966</v>
      </c>
      <c r="F2486" t="s">
        <v>5023</v>
      </c>
      <c r="G2486" s="1">
        <v>45465</v>
      </c>
      <c r="H2486" t="s">
        <v>47</v>
      </c>
      <c r="I2486" t="s">
        <v>63</v>
      </c>
      <c r="J2486" t="s">
        <v>67</v>
      </c>
      <c r="K2486">
        <v>5</v>
      </c>
      <c r="L2486" s="3">
        <f>Working_Data[[#This Row],[price2]]/Working_Data[[#This Row],[quantity]]</f>
        <v>219.64400000000001</v>
      </c>
      <c r="M2486" s="3">
        <v>1098.22</v>
      </c>
      <c r="N2486" t="s">
        <v>50</v>
      </c>
      <c r="O2486">
        <v>22</v>
      </c>
      <c r="P2486" s="1">
        <v>45873</v>
      </c>
      <c r="Q2486">
        <v>5</v>
      </c>
      <c r="R2486" t="s">
        <v>29</v>
      </c>
      <c r="S2486">
        <v>1</v>
      </c>
      <c r="T2486" s="1">
        <v>45936</v>
      </c>
      <c r="U2486" t="s">
        <v>30</v>
      </c>
      <c r="V2486" t="str">
        <f>TEXT(WEEKDAY(Working_Data[[#This Row],[order_date]],1),"DDDD")</f>
        <v>Saturday</v>
      </c>
      <c r="W2486" t="str">
        <f>TEXT(Working_Data[[#This Row],[order_date]],"mmmm")</f>
        <v>June</v>
      </c>
      <c r="X2486" s="7">
        <f>Working_Data[[#This Row],[last_order_date]]-Working_Data[[#This Row],[signup_date]]</f>
        <v>907</v>
      </c>
      <c r="Y2486" s="7">
        <f>IF(Working_Data[[#This Row],[churned]]="Active",1,0)</f>
        <v>1</v>
      </c>
      <c r="Z2486" s="7">
        <f>YEAR(Working_Data[[#This Row],[order_date]])</f>
        <v>2024</v>
      </c>
    </row>
    <row r="2487" spans="1:26" x14ac:dyDescent="0.25">
      <c r="A2487" t="s">
        <v>5024</v>
      </c>
      <c r="B2487" t="s">
        <v>38</v>
      </c>
      <c r="C2487" t="s">
        <v>82</v>
      </c>
      <c r="D2487" t="s">
        <v>56</v>
      </c>
      <c r="E2487" s="1">
        <v>45869</v>
      </c>
      <c r="F2487" t="s">
        <v>5025</v>
      </c>
      <c r="G2487" s="1">
        <v>45465</v>
      </c>
      <c r="H2487" t="s">
        <v>58</v>
      </c>
      <c r="I2487" t="s">
        <v>42</v>
      </c>
      <c r="J2487" t="s">
        <v>67</v>
      </c>
      <c r="K2487">
        <v>2</v>
      </c>
      <c r="L2487" s="3">
        <f>Working_Data[[#This Row],[price2]]/Working_Data[[#This Row],[quantity]]</f>
        <v>216.75</v>
      </c>
      <c r="M2487" s="3">
        <v>433.5</v>
      </c>
      <c r="N2487" t="s">
        <v>28</v>
      </c>
      <c r="O2487">
        <v>43</v>
      </c>
      <c r="P2487" s="1">
        <v>45797</v>
      </c>
      <c r="Q2487">
        <v>28</v>
      </c>
      <c r="R2487" t="s">
        <v>43</v>
      </c>
      <c r="S2487">
        <v>1</v>
      </c>
      <c r="T2487" s="1">
        <v>45713</v>
      </c>
      <c r="U2487" t="s">
        <v>60</v>
      </c>
      <c r="V2487" t="str">
        <f>TEXT(WEEKDAY(Working_Data[[#This Row],[order_date]],1),"DDDD")</f>
        <v>Saturday</v>
      </c>
      <c r="W2487" t="str">
        <f>TEXT(Working_Data[[#This Row],[order_date]],"mmmm")</f>
        <v>June</v>
      </c>
      <c r="X2487" s="7">
        <f>Working_Data[[#This Row],[last_order_date]]-Working_Data[[#This Row],[signup_date]]</f>
        <v>-72</v>
      </c>
      <c r="Y2487" s="7">
        <f>IF(Working_Data[[#This Row],[churned]]="Active",1,0)</f>
        <v>0</v>
      </c>
      <c r="Z2487" s="7">
        <f>YEAR(Working_Data[[#This Row],[order_date]])</f>
        <v>2024</v>
      </c>
    </row>
    <row r="2488" spans="1:26" x14ac:dyDescent="0.25">
      <c r="A2488" t="s">
        <v>5026</v>
      </c>
      <c r="B2488" t="s">
        <v>21</v>
      </c>
      <c r="C2488" t="s">
        <v>82</v>
      </c>
      <c r="D2488" t="s">
        <v>52</v>
      </c>
      <c r="E2488" s="1">
        <v>45678</v>
      </c>
      <c r="F2488" t="s">
        <v>5027</v>
      </c>
      <c r="G2488" s="1">
        <v>45465</v>
      </c>
      <c r="H2488" t="s">
        <v>47</v>
      </c>
      <c r="I2488" t="s">
        <v>42</v>
      </c>
      <c r="J2488" t="s">
        <v>64</v>
      </c>
      <c r="K2488">
        <v>4</v>
      </c>
      <c r="L2488" s="3">
        <f>Working_Data[[#This Row],[price2]]/Working_Data[[#This Row],[quantity]]</f>
        <v>30.36</v>
      </c>
      <c r="M2488" s="3">
        <v>121.44</v>
      </c>
      <c r="N2488" t="s">
        <v>28</v>
      </c>
      <c r="O2488">
        <v>48</v>
      </c>
      <c r="P2488" s="1">
        <v>45750</v>
      </c>
      <c r="Q2488">
        <v>431</v>
      </c>
      <c r="R2488" t="s">
        <v>43</v>
      </c>
      <c r="S2488">
        <v>1</v>
      </c>
      <c r="T2488" s="1">
        <v>45676</v>
      </c>
      <c r="U2488" t="s">
        <v>30</v>
      </c>
      <c r="V2488" t="str">
        <f>TEXT(WEEKDAY(Working_Data[[#This Row],[order_date]],1),"DDDD")</f>
        <v>Saturday</v>
      </c>
      <c r="W2488" t="str">
        <f>TEXT(Working_Data[[#This Row],[order_date]],"mmmm")</f>
        <v>June</v>
      </c>
      <c r="X2488" s="7">
        <f>Working_Data[[#This Row],[last_order_date]]-Working_Data[[#This Row],[signup_date]]</f>
        <v>72</v>
      </c>
      <c r="Y2488" s="7">
        <f>IF(Working_Data[[#This Row],[churned]]="Active",1,0)</f>
        <v>0</v>
      </c>
      <c r="Z2488" s="7">
        <f>YEAR(Working_Data[[#This Row],[order_date]])</f>
        <v>2024</v>
      </c>
    </row>
    <row r="2489" spans="1:26" x14ac:dyDescent="0.25">
      <c r="A2489" t="s">
        <v>5028</v>
      </c>
      <c r="B2489" t="s">
        <v>45</v>
      </c>
      <c r="C2489" t="s">
        <v>39</v>
      </c>
      <c r="D2489" t="s">
        <v>32</v>
      </c>
      <c r="E2489" s="1">
        <v>45514</v>
      </c>
      <c r="F2489" t="s">
        <v>5029</v>
      </c>
      <c r="G2489" s="1">
        <v>45465</v>
      </c>
      <c r="H2489" t="s">
        <v>41</v>
      </c>
      <c r="I2489" t="s">
        <v>63</v>
      </c>
      <c r="J2489" t="s">
        <v>49</v>
      </c>
      <c r="K2489">
        <v>4</v>
      </c>
      <c r="L2489" s="3">
        <f>Working_Data[[#This Row],[price2]]/Working_Data[[#This Row],[quantity]]</f>
        <v>166.49</v>
      </c>
      <c r="M2489" s="3">
        <v>665.96</v>
      </c>
      <c r="N2489" t="s">
        <v>28</v>
      </c>
      <c r="O2489">
        <v>33</v>
      </c>
      <c r="P2489" s="1">
        <v>45612</v>
      </c>
      <c r="Q2489">
        <v>40</v>
      </c>
      <c r="R2489" t="s">
        <v>43</v>
      </c>
      <c r="S2489">
        <v>5</v>
      </c>
      <c r="T2489" s="1">
        <v>45965</v>
      </c>
      <c r="U2489" t="s">
        <v>30</v>
      </c>
      <c r="V2489" t="str">
        <f>TEXT(WEEKDAY(Working_Data[[#This Row],[order_date]],1),"DDDD")</f>
        <v>Saturday</v>
      </c>
      <c r="W2489" t="str">
        <f>TEXT(Working_Data[[#This Row],[order_date]],"mmmm")</f>
        <v>June</v>
      </c>
      <c r="X2489" s="7">
        <f>Working_Data[[#This Row],[last_order_date]]-Working_Data[[#This Row],[signup_date]]</f>
        <v>98</v>
      </c>
      <c r="Y2489" s="7">
        <f>IF(Working_Data[[#This Row],[churned]]="Active",1,0)</f>
        <v>0</v>
      </c>
      <c r="Z2489" s="7">
        <f>YEAR(Working_Data[[#This Row],[order_date]])</f>
        <v>2024</v>
      </c>
    </row>
    <row r="2490" spans="1:26" x14ac:dyDescent="0.25">
      <c r="A2490" t="s">
        <v>5030</v>
      </c>
      <c r="B2490" t="s">
        <v>38</v>
      </c>
      <c r="C2490" t="s">
        <v>39</v>
      </c>
      <c r="D2490" t="s">
        <v>32</v>
      </c>
      <c r="E2490" s="1">
        <v>45775</v>
      </c>
      <c r="F2490" t="s">
        <v>5031</v>
      </c>
      <c r="G2490" s="1">
        <v>45465</v>
      </c>
      <c r="H2490" t="s">
        <v>25</v>
      </c>
      <c r="I2490" t="s">
        <v>48</v>
      </c>
      <c r="J2490" t="s">
        <v>59</v>
      </c>
      <c r="K2490">
        <v>4</v>
      </c>
      <c r="L2490" s="3">
        <f>Working_Data[[#This Row],[price2]]/Working_Data[[#This Row],[quantity]]</f>
        <v>113.015</v>
      </c>
      <c r="M2490" s="3">
        <v>452.06</v>
      </c>
      <c r="N2490" t="s">
        <v>35</v>
      </c>
      <c r="O2490">
        <v>14</v>
      </c>
      <c r="P2490" s="1">
        <v>45583</v>
      </c>
      <c r="Q2490">
        <v>416</v>
      </c>
      <c r="R2490" t="s">
        <v>29</v>
      </c>
      <c r="S2490">
        <v>4</v>
      </c>
      <c r="T2490" s="1">
        <v>45581</v>
      </c>
      <c r="U2490" t="s">
        <v>60</v>
      </c>
      <c r="V2490" t="str">
        <f>TEXT(WEEKDAY(Working_Data[[#This Row],[order_date]],1),"DDDD")</f>
        <v>Saturday</v>
      </c>
      <c r="W2490" t="str">
        <f>TEXT(Working_Data[[#This Row],[order_date]],"mmmm")</f>
        <v>June</v>
      </c>
      <c r="X2490" s="7">
        <f>Working_Data[[#This Row],[last_order_date]]-Working_Data[[#This Row],[signup_date]]</f>
        <v>-192</v>
      </c>
      <c r="Y2490" s="7">
        <f>IF(Working_Data[[#This Row],[churned]]="Active",1,0)</f>
        <v>1</v>
      </c>
      <c r="Z2490" s="7">
        <f>YEAR(Working_Data[[#This Row],[order_date]])</f>
        <v>2024</v>
      </c>
    </row>
    <row r="2491" spans="1:26" x14ac:dyDescent="0.25">
      <c r="A2491" t="s">
        <v>5032</v>
      </c>
      <c r="B2491" t="s">
        <v>38</v>
      </c>
      <c r="C2491" t="s">
        <v>39</v>
      </c>
      <c r="D2491" t="s">
        <v>56</v>
      </c>
      <c r="E2491" s="1">
        <v>45545</v>
      </c>
      <c r="F2491" t="s">
        <v>5033</v>
      </c>
      <c r="G2491" s="1">
        <v>45466</v>
      </c>
      <c r="H2491" t="s">
        <v>47</v>
      </c>
      <c r="I2491" t="s">
        <v>26</v>
      </c>
      <c r="J2491" t="s">
        <v>64</v>
      </c>
      <c r="K2491">
        <v>1</v>
      </c>
      <c r="L2491" s="3">
        <f>Working_Data[[#This Row],[price2]]/Working_Data[[#This Row],[quantity]]</f>
        <v>1042.3499999999999</v>
      </c>
      <c r="M2491" s="3">
        <v>1042.3499999999999</v>
      </c>
      <c r="N2491" t="s">
        <v>35</v>
      </c>
      <c r="O2491">
        <v>50</v>
      </c>
      <c r="P2491" s="1">
        <v>45660</v>
      </c>
      <c r="Q2491">
        <v>189</v>
      </c>
      <c r="R2491" t="s">
        <v>29</v>
      </c>
      <c r="S2491">
        <v>2</v>
      </c>
      <c r="T2491" s="1">
        <v>45556</v>
      </c>
      <c r="U2491" t="s">
        <v>30</v>
      </c>
      <c r="V2491" t="str">
        <f>TEXT(WEEKDAY(Working_Data[[#This Row],[order_date]],1),"DDDD")</f>
        <v>Sunday</v>
      </c>
      <c r="W2491" t="str">
        <f>TEXT(Working_Data[[#This Row],[order_date]],"mmmm")</f>
        <v>June</v>
      </c>
      <c r="X2491" s="7">
        <f>Working_Data[[#This Row],[last_order_date]]-Working_Data[[#This Row],[signup_date]]</f>
        <v>115</v>
      </c>
      <c r="Y2491" s="7">
        <f>IF(Working_Data[[#This Row],[churned]]="Active",1,0)</f>
        <v>1</v>
      </c>
      <c r="Z2491" s="7">
        <f>YEAR(Working_Data[[#This Row],[order_date]])</f>
        <v>2024</v>
      </c>
    </row>
    <row r="2492" spans="1:26" x14ac:dyDescent="0.25">
      <c r="A2492" t="s">
        <v>5034</v>
      </c>
      <c r="B2492" t="s">
        <v>38</v>
      </c>
      <c r="C2492" t="s">
        <v>39</v>
      </c>
      <c r="D2492" t="s">
        <v>23</v>
      </c>
      <c r="E2492" s="1">
        <v>45220</v>
      </c>
      <c r="F2492" t="s">
        <v>5035</v>
      </c>
      <c r="G2492" s="1">
        <v>45466</v>
      </c>
      <c r="H2492" t="s">
        <v>58</v>
      </c>
      <c r="I2492" t="s">
        <v>63</v>
      </c>
      <c r="J2492" t="s">
        <v>27</v>
      </c>
      <c r="K2492">
        <v>3</v>
      </c>
      <c r="L2492" s="3">
        <f>Working_Data[[#This Row],[price2]]/Working_Data[[#This Row],[quantity]]</f>
        <v>214.03333333333333</v>
      </c>
      <c r="M2492" s="3">
        <v>642.1</v>
      </c>
      <c r="N2492" t="s">
        <v>35</v>
      </c>
      <c r="O2492">
        <v>27</v>
      </c>
      <c r="P2492" s="1">
        <v>45839</v>
      </c>
      <c r="Q2492">
        <v>471</v>
      </c>
      <c r="R2492" t="s">
        <v>43</v>
      </c>
      <c r="S2492">
        <v>3</v>
      </c>
      <c r="T2492" s="1">
        <v>45776</v>
      </c>
      <c r="U2492" t="s">
        <v>30</v>
      </c>
      <c r="V2492" t="str">
        <f>TEXT(WEEKDAY(Working_Data[[#This Row],[order_date]],1),"DDDD")</f>
        <v>Sunday</v>
      </c>
      <c r="W2492" t="str">
        <f>TEXT(Working_Data[[#This Row],[order_date]],"mmmm")</f>
        <v>June</v>
      </c>
      <c r="X2492" s="7">
        <f>Working_Data[[#This Row],[last_order_date]]-Working_Data[[#This Row],[signup_date]]</f>
        <v>619</v>
      </c>
      <c r="Y2492" s="7">
        <f>IF(Working_Data[[#This Row],[churned]]="Active",1,0)</f>
        <v>0</v>
      </c>
      <c r="Z2492" s="7">
        <f>YEAR(Working_Data[[#This Row],[order_date]])</f>
        <v>2024</v>
      </c>
    </row>
    <row r="2493" spans="1:26" x14ac:dyDescent="0.25">
      <c r="A2493" t="s">
        <v>5036</v>
      </c>
      <c r="B2493" t="s">
        <v>38</v>
      </c>
      <c r="C2493" t="s">
        <v>22</v>
      </c>
      <c r="D2493" t="s">
        <v>56</v>
      </c>
      <c r="E2493" s="1">
        <v>45389</v>
      </c>
      <c r="F2493" t="s">
        <v>5037</v>
      </c>
      <c r="G2493" s="1">
        <v>45466</v>
      </c>
      <c r="H2493" t="s">
        <v>58</v>
      </c>
      <c r="I2493" t="s">
        <v>48</v>
      </c>
      <c r="J2493" t="s">
        <v>59</v>
      </c>
      <c r="K2493">
        <v>1</v>
      </c>
      <c r="L2493" s="3">
        <f>Working_Data[[#This Row],[price2]]/Working_Data[[#This Row],[quantity]]</f>
        <v>1217.29</v>
      </c>
      <c r="M2493" s="3">
        <v>1217.29</v>
      </c>
      <c r="N2493" t="s">
        <v>28</v>
      </c>
      <c r="O2493">
        <v>44</v>
      </c>
      <c r="P2493" s="1">
        <v>45906</v>
      </c>
      <c r="Q2493">
        <v>99</v>
      </c>
      <c r="R2493" t="s">
        <v>29</v>
      </c>
      <c r="S2493">
        <v>4</v>
      </c>
      <c r="T2493" s="1">
        <v>45529</v>
      </c>
      <c r="U2493" t="s">
        <v>30</v>
      </c>
      <c r="V2493" t="str">
        <f>TEXT(WEEKDAY(Working_Data[[#This Row],[order_date]],1),"DDDD")</f>
        <v>Sunday</v>
      </c>
      <c r="W2493" t="str">
        <f>TEXT(Working_Data[[#This Row],[order_date]],"mmmm")</f>
        <v>June</v>
      </c>
      <c r="X2493" s="7">
        <f>Working_Data[[#This Row],[last_order_date]]-Working_Data[[#This Row],[signup_date]]</f>
        <v>517</v>
      </c>
      <c r="Y2493" s="7">
        <f>IF(Working_Data[[#This Row],[churned]]="Active",1,0)</f>
        <v>1</v>
      </c>
      <c r="Z2493" s="7">
        <f>YEAR(Working_Data[[#This Row],[order_date]])</f>
        <v>2024</v>
      </c>
    </row>
    <row r="2494" spans="1:26" x14ac:dyDescent="0.25">
      <c r="A2494" t="s">
        <v>5038</v>
      </c>
      <c r="B2494" t="s">
        <v>45</v>
      </c>
      <c r="C2494" t="s">
        <v>39</v>
      </c>
      <c r="D2494" t="s">
        <v>56</v>
      </c>
      <c r="E2494" s="1">
        <v>45284</v>
      </c>
      <c r="F2494" t="s">
        <v>5039</v>
      </c>
      <c r="G2494" s="1">
        <v>45466</v>
      </c>
      <c r="H2494" t="s">
        <v>25</v>
      </c>
      <c r="I2494" t="s">
        <v>26</v>
      </c>
      <c r="J2494" t="s">
        <v>64</v>
      </c>
      <c r="K2494">
        <v>3</v>
      </c>
      <c r="L2494" s="3">
        <f>Working_Data[[#This Row],[price2]]/Working_Data[[#This Row],[quantity]]</f>
        <v>319.86</v>
      </c>
      <c r="M2494" s="3">
        <v>959.58</v>
      </c>
      <c r="N2494" t="s">
        <v>35</v>
      </c>
      <c r="O2494">
        <v>46</v>
      </c>
      <c r="P2494" s="1">
        <v>45765</v>
      </c>
      <c r="Q2494">
        <v>120</v>
      </c>
      <c r="R2494" t="s">
        <v>29</v>
      </c>
      <c r="S2494">
        <v>1</v>
      </c>
      <c r="T2494" s="1">
        <v>45712</v>
      </c>
      <c r="U2494" t="s">
        <v>30</v>
      </c>
      <c r="V2494" t="str">
        <f>TEXT(WEEKDAY(Working_Data[[#This Row],[order_date]],1),"DDDD")</f>
        <v>Sunday</v>
      </c>
      <c r="W2494" t="str">
        <f>TEXT(Working_Data[[#This Row],[order_date]],"mmmm")</f>
        <v>June</v>
      </c>
      <c r="X2494" s="7">
        <f>Working_Data[[#This Row],[last_order_date]]-Working_Data[[#This Row],[signup_date]]</f>
        <v>481</v>
      </c>
      <c r="Y2494" s="7">
        <f>IF(Working_Data[[#This Row],[churned]]="Active",1,0)</f>
        <v>1</v>
      </c>
      <c r="Z2494" s="7">
        <f>YEAR(Working_Data[[#This Row],[order_date]])</f>
        <v>2024</v>
      </c>
    </row>
    <row r="2495" spans="1:26" x14ac:dyDescent="0.25">
      <c r="A2495" t="s">
        <v>5040</v>
      </c>
      <c r="B2495" t="s">
        <v>21</v>
      </c>
      <c r="C2495" t="s">
        <v>82</v>
      </c>
      <c r="D2495" t="s">
        <v>52</v>
      </c>
      <c r="E2495" s="1">
        <v>45515</v>
      </c>
      <c r="F2495" t="s">
        <v>5041</v>
      </c>
      <c r="G2495" s="1">
        <v>45466</v>
      </c>
      <c r="H2495" t="s">
        <v>25</v>
      </c>
      <c r="I2495" t="s">
        <v>48</v>
      </c>
      <c r="J2495" t="s">
        <v>67</v>
      </c>
      <c r="K2495">
        <v>5</v>
      </c>
      <c r="L2495" s="3">
        <f>Working_Data[[#This Row],[price2]]/Working_Data[[#This Row],[quantity]]</f>
        <v>27.762</v>
      </c>
      <c r="M2495" s="3">
        <v>138.81</v>
      </c>
      <c r="N2495" t="s">
        <v>50</v>
      </c>
      <c r="O2495">
        <v>25</v>
      </c>
      <c r="P2495" s="1">
        <v>45708</v>
      </c>
      <c r="Q2495">
        <v>72</v>
      </c>
      <c r="R2495" t="s">
        <v>43</v>
      </c>
      <c r="S2495">
        <v>2</v>
      </c>
      <c r="T2495" s="1">
        <v>45688</v>
      </c>
      <c r="U2495" t="s">
        <v>30</v>
      </c>
      <c r="V2495" t="str">
        <f>TEXT(WEEKDAY(Working_Data[[#This Row],[order_date]],1),"DDDD")</f>
        <v>Sunday</v>
      </c>
      <c r="W2495" t="str">
        <f>TEXT(Working_Data[[#This Row],[order_date]],"mmmm")</f>
        <v>June</v>
      </c>
      <c r="X2495" s="7">
        <f>Working_Data[[#This Row],[last_order_date]]-Working_Data[[#This Row],[signup_date]]</f>
        <v>193</v>
      </c>
      <c r="Y2495" s="7">
        <f>IF(Working_Data[[#This Row],[churned]]="Active",1,0)</f>
        <v>0</v>
      </c>
      <c r="Z2495" s="7">
        <f>YEAR(Working_Data[[#This Row],[order_date]])</f>
        <v>2024</v>
      </c>
    </row>
    <row r="2496" spans="1:26" x14ac:dyDescent="0.25">
      <c r="A2496" t="s">
        <v>5042</v>
      </c>
      <c r="B2496" t="s">
        <v>38</v>
      </c>
      <c r="C2496" t="s">
        <v>22</v>
      </c>
      <c r="D2496" t="s">
        <v>52</v>
      </c>
      <c r="E2496" s="1">
        <v>45281</v>
      </c>
      <c r="F2496" t="s">
        <v>5043</v>
      </c>
      <c r="G2496" s="1">
        <v>45467</v>
      </c>
      <c r="H2496" t="s">
        <v>41</v>
      </c>
      <c r="I2496" t="s">
        <v>54</v>
      </c>
      <c r="J2496" t="s">
        <v>27</v>
      </c>
      <c r="K2496">
        <v>5</v>
      </c>
      <c r="L2496" s="3">
        <f>Working_Data[[#This Row],[price2]]/Working_Data[[#This Row],[quantity]]</f>
        <v>46.577999999999996</v>
      </c>
      <c r="M2496" s="3">
        <v>232.89</v>
      </c>
      <c r="N2496" t="s">
        <v>35</v>
      </c>
      <c r="O2496">
        <v>9</v>
      </c>
      <c r="P2496" s="1">
        <v>45721</v>
      </c>
      <c r="Q2496">
        <v>108</v>
      </c>
      <c r="R2496" t="s">
        <v>43</v>
      </c>
      <c r="S2496">
        <v>5</v>
      </c>
      <c r="T2496" s="1">
        <v>45588</v>
      </c>
      <c r="U2496" t="s">
        <v>60</v>
      </c>
      <c r="V2496" t="str">
        <f>TEXT(WEEKDAY(Working_Data[[#This Row],[order_date]],1),"DDDD")</f>
        <v>Monday</v>
      </c>
      <c r="W2496" t="str">
        <f>TEXT(Working_Data[[#This Row],[order_date]],"mmmm")</f>
        <v>June</v>
      </c>
      <c r="X2496" s="7">
        <f>Working_Data[[#This Row],[last_order_date]]-Working_Data[[#This Row],[signup_date]]</f>
        <v>440</v>
      </c>
      <c r="Y2496" s="7">
        <f>IF(Working_Data[[#This Row],[churned]]="Active",1,0)</f>
        <v>0</v>
      </c>
      <c r="Z2496" s="7">
        <f>YEAR(Working_Data[[#This Row],[order_date]])</f>
        <v>2024</v>
      </c>
    </row>
    <row r="2497" spans="1:26" x14ac:dyDescent="0.25">
      <c r="A2497" t="s">
        <v>5044</v>
      </c>
      <c r="B2497" t="s">
        <v>21</v>
      </c>
      <c r="C2497" t="s">
        <v>82</v>
      </c>
      <c r="D2497" t="s">
        <v>32</v>
      </c>
      <c r="E2497" s="1">
        <v>45614</v>
      </c>
      <c r="F2497" t="s">
        <v>5045</v>
      </c>
      <c r="G2497" s="1">
        <v>45467</v>
      </c>
      <c r="H2497" t="s">
        <v>34</v>
      </c>
      <c r="I2497" t="s">
        <v>54</v>
      </c>
      <c r="J2497" t="s">
        <v>59</v>
      </c>
      <c r="K2497">
        <v>3</v>
      </c>
      <c r="L2497" s="3">
        <f>Working_Data[[#This Row],[price2]]/Working_Data[[#This Row],[quantity]]</f>
        <v>236.16</v>
      </c>
      <c r="M2497" s="3">
        <v>708.48</v>
      </c>
      <c r="N2497" t="s">
        <v>35</v>
      </c>
      <c r="O2497">
        <v>42</v>
      </c>
      <c r="P2497" s="1">
        <v>45997</v>
      </c>
      <c r="Q2497">
        <v>207</v>
      </c>
      <c r="R2497" t="s">
        <v>29</v>
      </c>
      <c r="S2497">
        <v>3</v>
      </c>
      <c r="T2497" s="1">
        <v>45589</v>
      </c>
      <c r="U2497" t="s">
        <v>36</v>
      </c>
      <c r="V2497" t="str">
        <f>TEXT(WEEKDAY(Working_Data[[#This Row],[order_date]],1),"DDDD")</f>
        <v>Monday</v>
      </c>
      <c r="W2497" t="str">
        <f>TEXT(Working_Data[[#This Row],[order_date]],"mmmm")</f>
        <v>June</v>
      </c>
      <c r="X2497" s="7">
        <f>Working_Data[[#This Row],[last_order_date]]-Working_Data[[#This Row],[signup_date]]</f>
        <v>383</v>
      </c>
      <c r="Y2497" s="7">
        <f>IF(Working_Data[[#This Row],[churned]]="Active",1,0)</f>
        <v>1</v>
      </c>
      <c r="Z2497" s="7">
        <f>YEAR(Working_Data[[#This Row],[order_date]])</f>
        <v>2024</v>
      </c>
    </row>
    <row r="2498" spans="1:26" x14ac:dyDescent="0.25">
      <c r="A2498" t="s">
        <v>5046</v>
      </c>
      <c r="B2498" t="s">
        <v>21</v>
      </c>
      <c r="C2498" t="s">
        <v>82</v>
      </c>
      <c r="D2498" t="s">
        <v>23</v>
      </c>
      <c r="E2498" s="1">
        <v>45209</v>
      </c>
      <c r="F2498" t="s">
        <v>5047</v>
      </c>
      <c r="G2498" s="1">
        <v>45467</v>
      </c>
      <c r="H2498" t="s">
        <v>47</v>
      </c>
      <c r="I2498" t="s">
        <v>48</v>
      </c>
      <c r="J2498" t="s">
        <v>67</v>
      </c>
      <c r="K2498">
        <v>3</v>
      </c>
      <c r="L2498" s="3">
        <f>Working_Data[[#This Row],[price2]]/Working_Data[[#This Row],[quantity]]</f>
        <v>326.98666666666668</v>
      </c>
      <c r="M2498" s="3">
        <v>980.96</v>
      </c>
      <c r="N2498" t="s">
        <v>35</v>
      </c>
      <c r="O2498">
        <v>41</v>
      </c>
      <c r="P2498" s="1">
        <v>45768</v>
      </c>
      <c r="Q2498">
        <v>84</v>
      </c>
      <c r="R2498" t="s">
        <v>43</v>
      </c>
      <c r="S2498">
        <v>3</v>
      </c>
      <c r="T2498" s="1">
        <v>45721</v>
      </c>
      <c r="U2498" t="s">
        <v>30</v>
      </c>
      <c r="V2498" t="str">
        <f>TEXT(WEEKDAY(Working_Data[[#This Row],[order_date]],1),"DDDD")</f>
        <v>Monday</v>
      </c>
      <c r="W2498" t="str">
        <f>TEXT(Working_Data[[#This Row],[order_date]],"mmmm")</f>
        <v>June</v>
      </c>
      <c r="X2498" s="7">
        <f>Working_Data[[#This Row],[last_order_date]]-Working_Data[[#This Row],[signup_date]]</f>
        <v>559</v>
      </c>
      <c r="Y2498" s="7">
        <f>IF(Working_Data[[#This Row],[churned]]="Active",1,0)</f>
        <v>0</v>
      </c>
      <c r="Z2498" s="7">
        <f>YEAR(Working_Data[[#This Row],[order_date]])</f>
        <v>2024</v>
      </c>
    </row>
    <row r="2499" spans="1:26" x14ac:dyDescent="0.25">
      <c r="A2499" t="s">
        <v>5048</v>
      </c>
      <c r="B2499" t="s">
        <v>38</v>
      </c>
      <c r="C2499" t="s">
        <v>22</v>
      </c>
      <c r="D2499" t="s">
        <v>56</v>
      </c>
      <c r="E2499" s="1">
        <v>45790</v>
      </c>
      <c r="F2499" t="s">
        <v>5049</v>
      </c>
      <c r="G2499" s="1">
        <v>45467</v>
      </c>
      <c r="H2499" t="s">
        <v>58</v>
      </c>
      <c r="I2499" t="s">
        <v>42</v>
      </c>
      <c r="J2499" t="s">
        <v>49</v>
      </c>
      <c r="K2499">
        <v>5</v>
      </c>
      <c r="L2499" s="3">
        <f>Working_Data[[#This Row],[price2]]/Working_Data[[#This Row],[quantity]]</f>
        <v>136.666</v>
      </c>
      <c r="M2499" s="3">
        <v>683.33</v>
      </c>
      <c r="N2499" t="s">
        <v>50</v>
      </c>
      <c r="O2499">
        <v>10</v>
      </c>
      <c r="P2499" s="1">
        <v>45877</v>
      </c>
      <c r="Q2499">
        <v>52</v>
      </c>
      <c r="R2499" t="s">
        <v>43</v>
      </c>
      <c r="S2499">
        <v>5</v>
      </c>
      <c r="T2499" s="1">
        <v>45998</v>
      </c>
      <c r="U2499" t="s">
        <v>36</v>
      </c>
      <c r="V2499" t="str">
        <f>TEXT(WEEKDAY(Working_Data[[#This Row],[order_date]],1),"DDDD")</f>
        <v>Monday</v>
      </c>
      <c r="W2499" t="str">
        <f>TEXT(Working_Data[[#This Row],[order_date]],"mmmm")</f>
        <v>June</v>
      </c>
      <c r="X2499" s="7">
        <f>Working_Data[[#This Row],[last_order_date]]-Working_Data[[#This Row],[signup_date]]</f>
        <v>87</v>
      </c>
      <c r="Y2499" s="7">
        <f>IF(Working_Data[[#This Row],[churned]]="Active",1,0)</f>
        <v>0</v>
      </c>
      <c r="Z2499" s="7">
        <f>YEAR(Working_Data[[#This Row],[order_date]])</f>
        <v>2024</v>
      </c>
    </row>
    <row r="2500" spans="1:26" x14ac:dyDescent="0.25">
      <c r="A2500" t="s">
        <v>5050</v>
      </c>
      <c r="B2500" t="s">
        <v>45</v>
      </c>
      <c r="C2500" t="s">
        <v>22</v>
      </c>
      <c r="D2500" t="s">
        <v>56</v>
      </c>
      <c r="E2500" s="1">
        <v>45808</v>
      </c>
      <c r="F2500" t="s">
        <v>5051</v>
      </c>
      <c r="G2500" s="1">
        <v>45468</v>
      </c>
      <c r="H2500" t="s">
        <v>47</v>
      </c>
      <c r="I2500" t="s">
        <v>48</v>
      </c>
      <c r="J2500" t="s">
        <v>64</v>
      </c>
      <c r="K2500">
        <v>1</v>
      </c>
      <c r="L2500" s="3">
        <f>Working_Data[[#This Row],[price2]]/Working_Data[[#This Row],[quantity]]</f>
        <v>642.39</v>
      </c>
      <c r="M2500" s="3">
        <v>642.39</v>
      </c>
      <c r="N2500" t="s">
        <v>50</v>
      </c>
      <c r="O2500">
        <v>17</v>
      </c>
      <c r="P2500" s="1">
        <v>45549</v>
      </c>
      <c r="Q2500">
        <v>347</v>
      </c>
      <c r="R2500" t="s">
        <v>43</v>
      </c>
      <c r="S2500">
        <v>2</v>
      </c>
      <c r="T2500" s="1">
        <v>45535</v>
      </c>
      <c r="U2500" t="s">
        <v>30</v>
      </c>
      <c r="V2500" t="str">
        <f>TEXT(WEEKDAY(Working_Data[[#This Row],[order_date]],1),"DDDD")</f>
        <v>Tuesday</v>
      </c>
      <c r="W2500" t="str">
        <f>TEXT(Working_Data[[#This Row],[order_date]],"mmmm")</f>
        <v>June</v>
      </c>
      <c r="X2500" s="7">
        <f>Working_Data[[#This Row],[last_order_date]]-Working_Data[[#This Row],[signup_date]]</f>
        <v>-259</v>
      </c>
      <c r="Y2500" s="7">
        <f>IF(Working_Data[[#This Row],[churned]]="Active",1,0)</f>
        <v>0</v>
      </c>
      <c r="Z2500" s="7">
        <f>YEAR(Working_Data[[#This Row],[order_date]])</f>
        <v>2024</v>
      </c>
    </row>
    <row r="2501" spans="1:26" x14ac:dyDescent="0.25">
      <c r="A2501" t="s">
        <v>5052</v>
      </c>
      <c r="B2501" t="s">
        <v>38</v>
      </c>
      <c r="C2501" t="s">
        <v>82</v>
      </c>
      <c r="D2501" t="s">
        <v>77</v>
      </c>
      <c r="E2501" s="1">
        <v>45305</v>
      </c>
      <c r="F2501" t="s">
        <v>5053</v>
      </c>
      <c r="G2501" s="1">
        <v>45468</v>
      </c>
      <c r="H2501" t="s">
        <v>41</v>
      </c>
      <c r="I2501" t="s">
        <v>63</v>
      </c>
      <c r="J2501" t="s">
        <v>67</v>
      </c>
      <c r="K2501">
        <v>5</v>
      </c>
      <c r="L2501" s="3">
        <f>Working_Data[[#This Row],[price2]]/Working_Data[[#This Row],[quantity]]</f>
        <v>234.73000000000002</v>
      </c>
      <c r="M2501" s="3">
        <v>1173.6500000000001</v>
      </c>
      <c r="N2501" t="s">
        <v>35</v>
      </c>
      <c r="O2501">
        <v>3</v>
      </c>
      <c r="P2501" s="1">
        <v>45670</v>
      </c>
      <c r="Q2501">
        <v>260</v>
      </c>
      <c r="R2501" t="s">
        <v>29</v>
      </c>
      <c r="S2501">
        <v>1</v>
      </c>
      <c r="T2501" s="1">
        <v>45936</v>
      </c>
      <c r="U2501" t="s">
        <v>36</v>
      </c>
      <c r="V2501" t="str">
        <f>TEXT(WEEKDAY(Working_Data[[#This Row],[order_date]],1),"DDDD")</f>
        <v>Tuesday</v>
      </c>
      <c r="W2501" t="str">
        <f>TEXT(Working_Data[[#This Row],[order_date]],"mmmm")</f>
        <v>June</v>
      </c>
      <c r="X2501" s="7">
        <f>Working_Data[[#This Row],[last_order_date]]-Working_Data[[#This Row],[signup_date]]</f>
        <v>365</v>
      </c>
      <c r="Y2501" s="7">
        <f>IF(Working_Data[[#This Row],[churned]]="Active",1,0)</f>
        <v>1</v>
      </c>
      <c r="Z2501" s="7">
        <f>YEAR(Working_Data[[#This Row],[order_date]])</f>
        <v>2024</v>
      </c>
    </row>
    <row r="2502" spans="1:26" x14ac:dyDescent="0.25">
      <c r="A2502" t="s">
        <v>5054</v>
      </c>
      <c r="B2502" t="s">
        <v>21</v>
      </c>
      <c r="C2502" t="s">
        <v>22</v>
      </c>
      <c r="D2502" t="s">
        <v>56</v>
      </c>
      <c r="E2502" s="1">
        <v>45524</v>
      </c>
      <c r="F2502" t="s">
        <v>5055</v>
      </c>
      <c r="G2502" s="1">
        <v>45468</v>
      </c>
      <c r="H2502" t="s">
        <v>25</v>
      </c>
      <c r="I2502" t="s">
        <v>54</v>
      </c>
      <c r="J2502" t="s">
        <v>27</v>
      </c>
      <c r="K2502">
        <v>5</v>
      </c>
      <c r="L2502" s="3">
        <f>Working_Data[[#This Row],[price2]]/Working_Data[[#This Row],[quantity]]</f>
        <v>229.83</v>
      </c>
      <c r="M2502" s="3">
        <v>1149.1500000000001</v>
      </c>
      <c r="N2502" t="s">
        <v>35</v>
      </c>
      <c r="O2502">
        <v>49</v>
      </c>
      <c r="P2502" s="1">
        <v>45590</v>
      </c>
      <c r="Q2502">
        <v>275</v>
      </c>
      <c r="R2502" t="s">
        <v>29</v>
      </c>
      <c r="S2502">
        <v>1</v>
      </c>
      <c r="T2502" s="1">
        <v>45454</v>
      </c>
      <c r="U2502" t="s">
        <v>60</v>
      </c>
      <c r="V2502" t="str">
        <f>TEXT(WEEKDAY(Working_Data[[#This Row],[order_date]],1),"DDDD")</f>
        <v>Tuesday</v>
      </c>
      <c r="W2502" t="str">
        <f>TEXT(Working_Data[[#This Row],[order_date]],"mmmm")</f>
        <v>June</v>
      </c>
      <c r="X2502" s="7">
        <f>Working_Data[[#This Row],[last_order_date]]-Working_Data[[#This Row],[signup_date]]</f>
        <v>66</v>
      </c>
      <c r="Y2502" s="7">
        <f>IF(Working_Data[[#This Row],[churned]]="Active",1,0)</f>
        <v>1</v>
      </c>
      <c r="Z2502" s="7">
        <f>YEAR(Working_Data[[#This Row],[order_date]])</f>
        <v>2024</v>
      </c>
    </row>
    <row r="2503" spans="1:26" x14ac:dyDescent="0.25">
      <c r="A2503" t="s">
        <v>5056</v>
      </c>
      <c r="B2503" t="s">
        <v>45</v>
      </c>
      <c r="C2503" t="s">
        <v>39</v>
      </c>
      <c r="D2503" t="s">
        <v>52</v>
      </c>
      <c r="E2503" s="1">
        <v>45488</v>
      </c>
      <c r="F2503" t="s">
        <v>5057</v>
      </c>
      <c r="G2503" s="1">
        <v>45468</v>
      </c>
      <c r="H2503" t="s">
        <v>58</v>
      </c>
      <c r="I2503" t="s">
        <v>54</v>
      </c>
      <c r="J2503" t="s">
        <v>67</v>
      </c>
      <c r="K2503">
        <v>3</v>
      </c>
      <c r="L2503" s="3">
        <f>Working_Data[[#This Row],[price2]]/Working_Data[[#This Row],[quantity]]</f>
        <v>280.23666666666668</v>
      </c>
      <c r="M2503" s="3">
        <v>840.71</v>
      </c>
      <c r="N2503" t="s">
        <v>28</v>
      </c>
      <c r="O2503">
        <v>19</v>
      </c>
      <c r="P2503" s="1">
        <v>45662</v>
      </c>
      <c r="Q2503">
        <v>315</v>
      </c>
      <c r="R2503" t="s">
        <v>43</v>
      </c>
      <c r="S2503">
        <v>2</v>
      </c>
      <c r="T2503" s="1">
        <v>45766</v>
      </c>
      <c r="U2503" t="s">
        <v>60</v>
      </c>
      <c r="V2503" t="str">
        <f>TEXT(WEEKDAY(Working_Data[[#This Row],[order_date]],1),"DDDD")</f>
        <v>Tuesday</v>
      </c>
      <c r="W2503" t="str">
        <f>TEXT(Working_Data[[#This Row],[order_date]],"mmmm")</f>
        <v>June</v>
      </c>
      <c r="X2503" s="7">
        <f>Working_Data[[#This Row],[last_order_date]]-Working_Data[[#This Row],[signup_date]]</f>
        <v>174</v>
      </c>
      <c r="Y2503" s="7">
        <f>IF(Working_Data[[#This Row],[churned]]="Active",1,0)</f>
        <v>0</v>
      </c>
      <c r="Z2503" s="7">
        <f>YEAR(Working_Data[[#This Row],[order_date]])</f>
        <v>2024</v>
      </c>
    </row>
    <row r="2504" spans="1:26" x14ac:dyDescent="0.25">
      <c r="A2504" t="s">
        <v>5058</v>
      </c>
      <c r="B2504" t="s">
        <v>45</v>
      </c>
      <c r="C2504" t="s">
        <v>82</v>
      </c>
      <c r="D2504" t="s">
        <v>52</v>
      </c>
      <c r="E2504" s="1">
        <v>45429</v>
      </c>
      <c r="F2504" t="s">
        <v>5059</v>
      </c>
      <c r="G2504" s="1">
        <v>45468</v>
      </c>
      <c r="H2504" t="s">
        <v>34</v>
      </c>
      <c r="I2504" t="s">
        <v>54</v>
      </c>
      <c r="J2504" t="s">
        <v>49</v>
      </c>
      <c r="K2504">
        <v>3</v>
      </c>
      <c r="L2504" s="3">
        <f>Working_Data[[#This Row],[price2]]/Working_Data[[#This Row],[quantity]]</f>
        <v>324.15666666666669</v>
      </c>
      <c r="M2504" s="3">
        <v>972.47</v>
      </c>
      <c r="N2504" t="s">
        <v>50</v>
      </c>
      <c r="O2504">
        <v>21</v>
      </c>
      <c r="P2504" s="1">
        <v>45560</v>
      </c>
      <c r="Q2504">
        <v>449</v>
      </c>
      <c r="R2504" t="s">
        <v>43</v>
      </c>
      <c r="S2504">
        <v>1</v>
      </c>
      <c r="T2504" s="1">
        <v>45591</v>
      </c>
      <c r="U2504" t="s">
        <v>30</v>
      </c>
      <c r="V2504" t="str">
        <f>TEXT(WEEKDAY(Working_Data[[#This Row],[order_date]],1),"DDDD")</f>
        <v>Tuesday</v>
      </c>
      <c r="W2504" t="str">
        <f>TEXT(Working_Data[[#This Row],[order_date]],"mmmm")</f>
        <v>June</v>
      </c>
      <c r="X2504" s="7">
        <f>Working_Data[[#This Row],[last_order_date]]-Working_Data[[#This Row],[signup_date]]</f>
        <v>131</v>
      </c>
      <c r="Y2504" s="7">
        <f>IF(Working_Data[[#This Row],[churned]]="Active",1,0)</f>
        <v>0</v>
      </c>
      <c r="Z2504" s="7">
        <f>YEAR(Working_Data[[#This Row],[order_date]])</f>
        <v>2024</v>
      </c>
    </row>
    <row r="2505" spans="1:26" x14ac:dyDescent="0.25">
      <c r="A2505" t="s">
        <v>5060</v>
      </c>
      <c r="B2505" t="s">
        <v>45</v>
      </c>
      <c r="C2505" t="s">
        <v>82</v>
      </c>
      <c r="D2505" t="s">
        <v>32</v>
      </c>
      <c r="E2505" s="1">
        <v>45691</v>
      </c>
      <c r="F2505" t="s">
        <v>5061</v>
      </c>
      <c r="G2505" s="1">
        <v>45468</v>
      </c>
      <c r="H2505" t="s">
        <v>41</v>
      </c>
      <c r="I2505" t="s">
        <v>63</v>
      </c>
      <c r="J2505" t="s">
        <v>49</v>
      </c>
      <c r="K2505">
        <v>2</v>
      </c>
      <c r="L2505" s="3">
        <f>Working_Data[[#This Row],[price2]]/Working_Data[[#This Row],[quantity]]</f>
        <v>663.58</v>
      </c>
      <c r="M2505" s="3">
        <v>1327.16</v>
      </c>
      <c r="N2505" t="s">
        <v>28</v>
      </c>
      <c r="O2505">
        <v>33</v>
      </c>
      <c r="P2505" s="1">
        <v>45655</v>
      </c>
      <c r="Q2505">
        <v>44</v>
      </c>
      <c r="R2505" t="s">
        <v>43</v>
      </c>
      <c r="S2505">
        <v>1</v>
      </c>
      <c r="T2505" s="1">
        <v>45484</v>
      </c>
      <c r="U2505" t="s">
        <v>36</v>
      </c>
      <c r="V2505" t="str">
        <f>TEXT(WEEKDAY(Working_Data[[#This Row],[order_date]],1),"DDDD")</f>
        <v>Tuesday</v>
      </c>
      <c r="W2505" t="str">
        <f>TEXT(Working_Data[[#This Row],[order_date]],"mmmm")</f>
        <v>June</v>
      </c>
      <c r="X2505" s="7">
        <f>Working_Data[[#This Row],[last_order_date]]-Working_Data[[#This Row],[signup_date]]</f>
        <v>-36</v>
      </c>
      <c r="Y2505" s="7">
        <f>IF(Working_Data[[#This Row],[churned]]="Active",1,0)</f>
        <v>0</v>
      </c>
      <c r="Z2505" s="7">
        <f>YEAR(Working_Data[[#This Row],[order_date]])</f>
        <v>2024</v>
      </c>
    </row>
    <row r="2506" spans="1:26" x14ac:dyDescent="0.25">
      <c r="A2506" t="s">
        <v>5062</v>
      </c>
      <c r="B2506" t="s">
        <v>45</v>
      </c>
      <c r="C2506" t="s">
        <v>39</v>
      </c>
      <c r="D2506" t="s">
        <v>56</v>
      </c>
      <c r="E2506" s="1">
        <v>45517</v>
      </c>
      <c r="F2506" t="s">
        <v>5063</v>
      </c>
      <c r="G2506" s="1">
        <v>45468</v>
      </c>
      <c r="H2506" t="s">
        <v>41</v>
      </c>
      <c r="I2506" t="s">
        <v>54</v>
      </c>
      <c r="J2506" t="s">
        <v>59</v>
      </c>
      <c r="K2506">
        <v>5</v>
      </c>
      <c r="L2506" s="3">
        <f>Working_Data[[#This Row],[price2]]/Working_Data[[#This Row],[quantity]]</f>
        <v>222.42800000000003</v>
      </c>
      <c r="M2506" s="3">
        <v>1112.1400000000001</v>
      </c>
      <c r="N2506" t="s">
        <v>35</v>
      </c>
      <c r="O2506">
        <v>4</v>
      </c>
      <c r="P2506" s="1">
        <v>45585</v>
      </c>
      <c r="Q2506">
        <v>131</v>
      </c>
      <c r="R2506" t="s">
        <v>43</v>
      </c>
      <c r="S2506">
        <v>3</v>
      </c>
      <c r="T2506" s="1">
        <v>45883</v>
      </c>
      <c r="U2506" t="s">
        <v>30</v>
      </c>
      <c r="V2506" t="str">
        <f>TEXT(WEEKDAY(Working_Data[[#This Row],[order_date]],1),"DDDD")</f>
        <v>Tuesday</v>
      </c>
      <c r="W2506" t="str">
        <f>TEXT(Working_Data[[#This Row],[order_date]],"mmmm")</f>
        <v>June</v>
      </c>
      <c r="X2506" s="7">
        <f>Working_Data[[#This Row],[last_order_date]]-Working_Data[[#This Row],[signup_date]]</f>
        <v>68</v>
      </c>
      <c r="Y2506" s="7">
        <f>IF(Working_Data[[#This Row],[churned]]="Active",1,0)</f>
        <v>0</v>
      </c>
      <c r="Z2506" s="7">
        <f>YEAR(Working_Data[[#This Row],[order_date]])</f>
        <v>2024</v>
      </c>
    </row>
    <row r="2507" spans="1:26" x14ac:dyDescent="0.25">
      <c r="A2507" t="s">
        <v>5064</v>
      </c>
      <c r="B2507" t="s">
        <v>45</v>
      </c>
      <c r="C2507" t="s">
        <v>39</v>
      </c>
      <c r="D2507" t="s">
        <v>56</v>
      </c>
      <c r="E2507" s="1">
        <v>45208</v>
      </c>
      <c r="F2507" t="s">
        <v>5065</v>
      </c>
      <c r="G2507" s="1">
        <v>45468</v>
      </c>
      <c r="H2507" t="s">
        <v>47</v>
      </c>
      <c r="I2507" t="s">
        <v>48</v>
      </c>
      <c r="J2507" t="s">
        <v>59</v>
      </c>
      <c r="K2507">
        <v>1</v>
      </c>
      <c r="L2507" s="3">
        <f>Working_Data[[#This Row],[price2]]/Working_Data[[#This Row],[quantity]]</f>
        <v>749.06</v>
      </c>
      <c r="M2507" s="3">
        <v>749.06</v>
      </c>
      <c r="N2507" t="s">
        <v>28</v>
      </c>
      <c r="O2507">
        <v>36</v>
      </c>
      <c r="P2507" s="1">
        <v>45558</v>
      </c>
      <c r="Q2507">
        <v>310</v>
      </c>
      <c r="R2507" t="s">
        <v>43</v>
      </c>
      <c r="S2507">
        <v>1</v>
      </c>
      <c r="T2507" s="1">
        <v>45704</v>
      </c>
      <c r="U2507" t="s">
        <v>60</v>
      </c>
      <c r="V2507" t="str">
        <f>TEXT(WEEKDAY(Working_Data[[#This Row],[order_date]],1),"DDDD")</f>
        <v>Tuesday</v>
      </c>
      <c r="W2507" t="str">
        <f>TEXT(Working_Data[[#This Row],[order_date]],"mmmm")</f>
        <v>June</v>
      </c>
      <c r="X2507" s="7">
        <f>Working_Data[[#This Row],[last_order_date]]-Working_Data[[#This Row],[signup_date]]</f>
        <v>350</v>
      </c>
      <c r="Y2507" s="7">
        <f>IF(Working_Data[[#This Row],[churned]]="Active",1,0)</f>
        <v>0</v>
      </c>
      <c r="Z2507" s="7">
        <f>YEAR(Working_Data[[#This Row],[order_date]])</f>
        <v>2024</v>
      </c>
    </row>
    <row r="2508" spans="1:26" x14ac:dyDescent="0.25">
      <c r="A2508" t="s">
        <v>5066</v>
      </c>
      <c r="B2508" t="s">
        <v>38</v>
      </c>
      <c r="C2508" t="s">
        <v>82</v>
      </c>
      <c r="D2508" t="s">
        <v>52</v>
      </c>
      <c r="E2508" s="1">
        <v>45558</v>
      </c>
      <c r="F2508" t="s">
        <v>5067</v>
      </c>
      <c r="G2508" s="1">
        <v>45468</v>
      </c>
      <c r="H2508" t="s">
        <v>47</v>
      </c>
      <c r="I2508" t="s">
        <v>26</v>
      </c>
      <c r="J2508" t="s">
        <v>59</v>
      </c>
      <c r="K2508">
        <v>1</v>
      </c>
      <c r="L2508" s="3">
        <f>Working_Data[[#This Row],[price2]]/Working_Data[[#This Row],[quantity]]</f>
        <v>175.77</v>
      </c>
      <c r="M2508" s="3">
        <v>175.77</v>
      </c>
      <c r="N2508" t="s">
        <v>35</v>
      </c>
      <c r="O2508">
        <v>17</v>
      </c>
      <c r="P2508" s="1">
        <v>45394</v>
      </c>
      <c r="Q2508">
        <v>421</v>
      </c>
      <c r="R2508" t="s">
        <v>29</v>
      </c>
      <c r="S2508">
        <v>2</v>
      </c>
      <c r="T2508" s="1">
        <v>45996</v>
      </c>
      <c r="U2508" t="s">
        <v>60</v>
      </c>
      <c r="V2508" t="str">
        <f>TEXT(WEEKDAY(Working_Data[[#This Row],[order_date]],1),"DDDD")</f>
        <v>Tuesday</v>
      </c>
      <c r="W2508" t="str">
        <f>TEXT(Working_Data[[#This Row],[order_date]],"mmmm")</f>
        <v>June</v>
      </c>
      <c r="X2508" s="7">
        <f>Working_Data[[#This Row],[last_order_date]]-Working_Data[[#This Row],[signup_date]]</f>
        <v>-164</v>
      </c>
      <c r="Y2508" s="7">
        <f>IF(Working_Data[[#This Row],[churned]]="Active",1,0)</f>
        <v>1</v>
      </c>
      <c r="Z2508" s="7">
        <f>YEAR(Working_Data[[#This Row],[order_date]])</f>
        <v>2024</v>
      </c>
    </row>
    <row r="2509" spans="1:26" x14ac:dyDescent="0.25">
      <c r="A2509" t="s">
        <v>5068</v>
      </c>
      <c r="B2509" t="s">
        <v>38</v>
      </c>
      <c r="C2509" t="s">
        <v>39</v>
      </c>
      <c r="D2509" t="s">
        <v>77</v>
      </c>
      <c r="E2509" s="1">
        <v>45712</v>
      </c>
      <c r="F2509" t="s">
        <v>5069</v>
      </c>
      <c r="G2509" s="1">
        <v>45469</v>
      </c>
      <c r="H2509" t="s">
        <v>58</v>
      </c>
      <c r="I2509" t="s">
        <v>42</v>
      </c>
      <c r="J2509" t="s">
        <v>67</v>
      </c>
      <c r="K2509">
        <v>3</v>
      </c>
      <c r="L2509" s="3">
        <f>Working_Data[[#This Row],[price2]]/Working_Data[[#This Row],[quantity]]</f>
        <v>312.42333333333335</v>
      </c>
      <c r="M2509" s="3">
        <v>937.27</v>
      </c>
      <c r="N2509" t="s">
        <v>28</v>
      </c>
      <c r="O2509">
        <v>13</v>
      </c>
      <c r="P2509" s="1">
        <v>45754</v>
      </c>
      <c r="Q2509">
        <v>335</v>
      </c>
      <c r="R2509" t="s">
        <v>43</v>
      </c>
      <c r="S2509">
        <v>1</v>
      </c>
      <c r="T2509" s="1">
        <v>45606</v>
      </c>
      <c r="U2509" t="s">
        <v>36</v>
      </c>
      <c r="V2509" t="str">
        <f>TEXT(WEEKDAY(Working_Data[[#This Row],[order_date]],1),"DDDD")</f>
        <v>Wednesday</v>
      </c>
      <c r="W2509" t="str">
        <f>TEXT(Working_Data[[#This Row],[order_date]],"mmmm")</f>
        <v>June</v>
      </c>
      <c r="X2509" s="7">
        <f>Working_Data[[#This Row],[last_order_date]]-Working_Data[[#This Row],[signup_date]]</f>
        <v>42</v>
      </c>
      <c r="Y2509" s="7">
        <f>IF(Working_Data[[#This Row],[churned]]="Active",1,0)</f>
        <v>0</v>
      </c>
      <c r="Z2509" s="7">
        <f>YEAR(Working_Data[[#This Row],[order_date]])</f>
        <v>2024</v>
      </c>
    </row>
    <row r="2510" spans="1:26" x14ac:dyDescent="0.25">
      <c r="A2510" t="s">
        <v>5070</v>
      </c>
      <c r="B2510" t="s">
        <v>38</v>
      </c>
      <c r="C2510" t="s">
        <v>39</v>
      </c>
      <c r="D2510" t="s">
        <v>77</v>
      </c>
      <c r="E2510" s="1">
        <v>45478</v>
      </c>
      <c r="F2510" t="s">
        <v>5071</v>
      </c>
      <c r="G2510" s="1">
        <v>45469</v>
      </c>
      <c r="H2510" t="s">
        <v>25</v>
      </c>
      <c r="I2510" t="s">
        <v>48</v>
      </c>
      <c r="J2510" t="s">
        <v>67</v>
      </c>
      <c r="K2510">
        <v>3</v>
      </c>
      <c r="L2510" s="3">
        <f>Working_Data[[#This Row],[price2]]/Working_Data[[#This Row],[quantity]]</f>
        <v>422.67666666666668</v>
      </c>
      <c r="M2510" s="3">
        <v>1268.03</v>
      </c>
      <c r="N2510" t="s">
        <v>35</v>
      </c>
      <c r="O2510">
        <v>15</v>
      </c>
      <c r="P2510" s="1">
        <v>45863</v>
      </c>
      <c r="Q2510">
        <v>170</v>
      </c>
      <c r="R2510" t="s">
        <v>43</v>
      </c>
      <c r="S2510">
        <v>3</v>
      </c>
      <c r="T2510" s="1">
        <v>45391</v>
      </c>
      <c r="U2510" t="s">
        <v>60</v>
      </c>
      <c r="V2510" t="str">
        <f>TEXT(WEEKDAY(Working_Data[[#This Row],[order_date]],1),"DDDD")</f>
        <v>Wednesday</v>
      </c>
      <c r="W2510" t="str">
        <f>TEXT(Working_Data[[#This Row],[order_date]],"mmmm")</f>
        <v>June</v>
      </c>
      <c r="X2510" s="7">
        <f>Working_Data[[#This Row],[last_order_date]]-Working_Data[[#This Row],[signup_date]]</f>
        <v>385</v>
      </c>
      <c r="Y2510" s="7">
        <f>IF(Working_Data[[#This Row],[churned]]="Active",1,0)</f>
        <v>0</v>
      </c>
      <c r="Z2510" s="7">
        <f>YEAR(Working_Data[[#This Row],[order_date]])</f>
        <v>2024</v>
      </c>
    </row>
    <row r="2511" spans="1:26" x14ac:dyDescent="0.25">
      <c r="A2511" t="s">
        <v>5072</v>
      </c>
      <c r="B2511" t="s">
        <v>21</v>
      </c>
      <c r="C2511" t="s">
        <v>82</v>
      </c>
      <c r="D2511" t="s">
        <v>56</v>
      </c>
      <c r="E2511" s="1">
        <v>45606</v>
      </c>
      <c r="F2511" t="s">
        <v>5073</v>
      </c>
      <c r="G2511" s="1">
        <v>45469</v>
      </c>
      <c r="H2511" t="s">
        <v>34</v>
      </c>
      <c r="I2511" t="s">
        <v>54</v>
      </c>
      <c r="J2511" t="s">
        <v>27</v>
      </c>
      <c r="K2511">
        <v>3</v>
      </c>
      <c r="L2511" s="3">
        <f>Working_Data[[#This Row],[price2]]/Working_Data[[#This Row],[quantity]]</f>
        <v>382.15666666666669</v>
      </c>
      <c r="M2511" s="3">
        <v>1146.47</v>
      </c>
      <c r="N2511" t="s">
        <v>28</v>
      </c>
      <c r="O2511">
        <v>18</v>
      </c>
      <c r="P2511" s="1">
        <v>45778</v>
      </c>
      <c r="Q2511">
        <v>410</v>
      </c>
      <c r="R2511" t="s">
        <v>29</v>
      </c>
      <c r="S2511">
        <v>1</v>
      </c>
      <c r="T2511" s="1">
        <v>45525</v>
      </c>
      <c r="U2511" t="s">
        <v>60</v>
      </c>
      <c r="V2511" t="str">
        <f>TEXT(WEEKDAY(Working_Data[[#This Row],[order_date]],1),"DDDD")</f>
        <v>Wednesday</v>
      </c>
      <c r="W2511" t="str">
        <f>TEXT(Working_Data[[#This Row],[order_date]],"mmmm")</f>
        <v>June</v>
      </c>
      <c r="X2511" s="7">
        <f>Working_Data[[#This Row],[last_order_date]]-Working_Data[[#This Row],[signup_date]]</f>
        <v>172</v>
      </c>
      <c r="Y2511" s="7">
        <f>IF(Working_Data[[#This Row],[churned]]="Active",1,0)</f>
        <v>1</v>
      </c>
      <c r="Z2511" s="7">
        <f>YEAR(Working_Data[[#This Row],[order_date]])</f>
        <v>2024</v>
      </c>
    </row>
    <row r="2512" spans="1:26" x14ac:dyDescent="0.25">
      <c r="A2512" t="s">
        <v>5074</v>
      </c>
      <c r="B2512" t="s">
        <v>21</v>
      </c>
      <c r="C2512" t="s">
        <v>82</v>
      </c>
      <c r="D2512" t="s">
        <v>56</v>
      </c>
      <c r="E2512" s="1">
        <v>45703</v>
      </c>
      <c r="F2512" t="s">
        <v>5075</v>
      </c>
      <c r="G2512" s="1">
        <v>45469</v>
      </c>
      <c r="H2512" t="s">
        <v>41</v>
      </c>
      <c r="I2512" t="s">
        <v>26</v>
      </c>
      <c r="J2512" t="s">
        <v>49</v>
      </c>
      <c r="K2512">
        <v>3</v>
      </c>
      <c r="L2512" s="3">
        <f>Working_Data[[#This Row],[price2]]/Working_Data[[#This Row],[quantity]]</f>
        <v>467.66666666666669</v>
      </c>
      <c r="M2512" s="3">
        <v>1403</v>
      </c>
      <c r="N2512" t="s">
        <v>50</v>
      </c>
      <c r="O2512">
        <v>23</v>
      </c>
      <c r="P2512" s="1">
        <v>45964</v>
      </c>
      <c r="Q2512">
        <v>400</v>
      </c>
      <c r="R2512" t="s">
        <v>43</v>
      </c>
      <c r="S2512">
        <v>1</v>
      </c>
      <c r="T2512" s="1">
        <v>45686</v>
      </c>
      <c r="U2512" t="s">
        <v>60</v>
      </c>
      <c r="V2512" t="str">
        <f>TEXT(WEEKDAY(Working_Data[[#This Row],[order_date]],1),"DDDD")</f>
        <v>Wednesday</v>
      </c>
      <c r="W2512" t="str">
        <f>TEXT(Working_Data[[#This Row],[order_date]],"mmmm")</f>
        <v>June</v>
      </c>
      <c r="X2512" s="7">
        <f>Working_Data[[#This Row],[last_order_date]]-Working_Data[[#This Row],[signup_date]]</f>
        <v>261</v>
      </c>
      <c r="Y2512" s="7">
        <f>IF(Working_Data[[#This Row],[churned]]="Active",1,0)</f>
        <v>0</v>
      </c>
      <c r="Z2512" s="7">
        <f>YEAR(Working_Data[[#This Row],[order_date]])</f>
        <v>2024</v>
      </c>
    </row>
    <row r="2513" spans="1:26" x14ac:dyDescent="0.25">
      <c r="A2513" t="s">
        <v>5076</v>
      </c>
      <c r="B2513" t="s">
        <v>21</v>
      </c>
      <c r="C2513" t="s">
        <v>39</v>
      </c>
      <c r="D2513" t="s">
        <v>23</v>
      </c>
      <c r="E2513" s="1">
        <v>45252</v>
      </c>
      <c r="F2513" t="s">
        <v>5077</v>
      </c>
      <c r="G2513" s="1">
        <v>45469</v>
      </c>
      <c r="H2513" t="s">
        <v>58</v>
      </c>
      <c r="I2513" t="s">
        <v>42</v>
      </c>
      <c r="J2513" t="s">
        <v>49</v>
      </c>
      <c r="K2513">
        <v>4</v>
      </c>
      <c r="L2513" s="3">
        <f>Working_Data[[#This Row],[price2]]/Working_Data[[#This Row],[quantity]]</f>
        <v>174.37</v>
      </c>
      <c r="M2513" s="3">
        <v>697.48</v>
      </c>
      <c r="N2513" t="s">
        <v>50</v>
      </c>
      <c r="O2513">
        <v>20</v>
      </c>
      <c r="P2513" s="1">
        <v>45839</v>
      </c>
      <c r="Q2513">
        <v>387</v>
      </c>
      <c r="R2513" t="s">
        <v>43</v>
      </c>
      <c r="S2513">
        <v>3</v>
      </c>
      <c r="T2513" s="1">
        <v>45714</v>
      </c>
      <c r="U2513" t="s">
        <v>30</v>
      </c>
      <c r="V2513" t="str">
        <f>TEXT(WEEKDAY(Working_Data[[#This Row],[order_date]],1),"DDDD")</f>
        <v>Wednesday</v>
      </c>
      <c r="W2513" t="str">
        <f>TEXT(Working_Data[[#This Row],[order_date]],"mmmm")</f>
        <v>June</v>
      </c>
      <c r="X2513" s="7">
        <f>Working_Data[[#This Row],[last_order_date]]-Working_Data[[#This Row],[signup_date]]</f>
        <v>587</v>
      </c>
      <c r="Y2513" s="7">
        <f>IF(Working_Data[[#This Row],[churned]]="Active",1,0)</f>
        <v>0</v>
      </c>
      <c r="Z2513" s="7">
        <f>YEAR(Working_Data[[#This Row],[order_date]])</f>
        <v>2024</v>
      </c>
    </row>
    <row r="2514" spans="1:26" x14ac:dyDescent="0.25">
      <c r="A2514" t="s">
        <v>5078</v>
      </c>
      <c r="B2514" t="s">
        <v>21</v>
      </c>
      <c r="C2514" t="s">
        <v>82</v>
      </c>
      <c r="D2514" t="s">
        <v>32</v>
      </c>
      <c r="E2514" s="1">
        <v>45516</v>
      </c>
      <c r="F2514" t="s">
        <v>5079</v>
      </c>
      <c r="G2514" s="1">
        <v>45469</v>
      </c>
      <c r="H2514" t="s">
        <v>47</v>
      </c>
      <c r="I2514" t="s">
        <v>48</v>
      </c>
      <c r="J2514" t="s">
        <v>59</v>
      </c>
      <c r="K2514">
        <v>1</v>
      </c>
      <c r="L2514" s="3">
        <f>Working_Data[[#This Row],[price2]]/Working_Data[[#This Row],[quantity]]</f>
        <v>365.32</v>
      </c>
      <c r="M2514" s="3">
        <v>365.32</v>
      </c>
      <c r="N2514" t="s">
        <v>50</v>
      </c>
      <c r="O2514">
        <v>6</v>
      </c>
      <c r="P2514" s="1">
        <v>45730</v>
      </c>
      <c r="Q2514">
        <v>316</v>
      </c>
      <c r="R2514" t="s">
        <v>29</v>
      </c>
      <c r="S2514">
        <v>1</v>
      </c>
      <c r="T2514" s="1">
        <v>45704</v>
      </c>
      <c r="U2514" t="s">
        <v>60</v>
      </c>
      <c r="V2514" t="str">
        <f>TEXT(WEEKDAY(Working_Data[[#This Row],[order_date]],1),"DDDD")</f>
        <v>Wednesday</v>
      </c>
      <c r="W2514" t="str">
        <f>TEXT(Working_Data[[#This Row],[order_date]],"mmmm")</f>
        <v>June</v>
      </c>
      <c r="X2514" s="7">
        <f>Working_Data[[#This Row],[last_order_date]]-Working_Data[[#This Row],[signup_date]]</f>
        <v>214</v>
      </c>
      <c r="Y2514" s="7">
        <f>IF(Working_Data[[#This Row],[churned]]="Active",1,0)</f>
        <v>1</v>
      </c>
      <c r="Z2514" s="7">
        <f>YEAR(Working_Data[[#This Row],[order_date]])</f>
        <v>2024</v>
      </c>
    </row>
    <row r="2515" spans="1:26" x14ac:dyDescent="0.25">
      <c r="A2515" t="s">
        <v>5080</v>
      </c>
      <c r="B2515" t="s">
        <v>21</v>
      </c>
      <c r="C2515" t="s">
        <v>82</v>
      </c>
      <c r="D2515" t="s">
        <v>32</v>
      </c>
      <c r="E2515" s="1">
        <v>45028</v>
      </c>
      <c r="F2515" t="s">
        <v>5081</v>
      </c>
      <c r="G2515" s="1">
        <v>45469</v>
      </c>
      <c r="H2515" t="s">
        <v>47</v>
      </c>
      <c r="I2515" t="s">
        <v>42</v>
      </c>
      <c r="J2515" t="s">
        <v>49</v>
      </c>
      <c r="K2515">
        <v>2</v>
      </c>
      <c r="L2515" s="3">
        <f>Working_Data[[#This Row],[price2]]/Working_Data[[#This Row],[quantity]]</f>
        <v>662.53</v>
      </c>
      <c r="M2515" s="3">
        <v>1325.06</v>
      </c>
      <c r="N2515" t="s">
        <v>50</v>
      </c>
      <c r="O2515">
        <v>4</v>
      </c>
      <c r="P2515" s="1">
        <v>45765</v>
      </c>
      <c r="Q2515">
        <v>408</v>
      </c>
      <c r="R2515" t="s">
        <v>43</v>
      </c>
      <c r="S2515">
        <v>5</v>
      </c>
      <c r="T2515" s="1">
        <v>45998</v>
      </c>
      <c r="U2515" t="s">
        <v>60</v>
      </c>
      <c r="V2515" t="str">
        <f>TEXT(WEEKDAY(Working_Data[[#This Row],[order_date]],1),"DDDD")</f>
        <v>Wednesday</v>
      </c>
      <c r="W2515" t="str">
        <f>TEXT(Working_Data[[#This Row],[order_date]],"mmmm")</f>
        <v>June</v>
      </c>
      <c r="X2515" s="7">
        <f>Working_Data[[#This Row],[last_order_date]]-Working_Data[[#This Row],[signup_date]]</f>
        <v>737</v>
      </c>
      <c r="Y2515" s="7">
        <f>IF(Working_Data[[#This Row],[churned]]="Active",1,0)</f>
        <v>0</v>
      </c>
      <c r="Z2515" s="7">
        <f>YEAR(Working_Data[[#This Row],[order_date]])</f>
        <v>2024</v>
      </c>
    </row>
    <row r="2516" spans="1:26" x14ac:dyDescent="0.25">
      <c r="A2516" t="s">
        <v>5082</v>
      </c>
      <c r="B2516" t="s">
        <v>21</v>
      </c>
      <c r="C2516" t="s">
        <v>39</v>
      </c>
      <c r="D2516" t="s">
        <v>32</v>
      </c>
      <c r="E2516" s="1">
        <v>45871</v>
      </c>
      <c r="F2516" t="s">
        <v>5083</v>
      </c>
      <c r="G2516" s="1">
        <v>45470</v>
      </c>
      <c r="H2516" t="s">
        <v>41</v>
      </c>
      <c r="I2516" t="s">
        <v>63</v>
      </c>
      <c r="J2516" t="s">
        <v>27</v>
      </c>
      <c r="K2516">
        <v>5</v>
      </c>
      <c r="L2516" s="3">
        <f>Working_Data[[#This Row],[price2]]/Working_Data[[#This Row],[quantity]]</f>
        <v>233.24600000000001</v>
      </c>
      <c r="M2516" s="3">
        <v>1166.23</v>
      </c>
      <c r="N2516" t="s">
        <v>35</v>
      </c>
      <c r="O2516">
        <v>30</v>
      </c>
      <c r="P2516" s="1">
        <v>45936</v>
      </c>
      <c r="Q2516">
        <v>75</v>
      </c>
      <c r="R2516" t="s">
        <v>29</v>
      </c>
      <c r="S2516">
        <v>1</v>
      </c>
      <c r="T2516" s="1">
        <v>45855</v>
      </c>
      <c r="U2516" t="s">
        <v>30</v>
      </c>
      <c r="V2516" t="str">
        <f>TEXT(WEEKDAY(Working_Data[[#This Row],[order_date]],1),"DDDD")</f>
        <v>Thursday</v>
      </c>
      <c r="W2516" t="str">
        <f>TEXT(Working_Data[[#This Row],[order_date]],"mmmm")</f>
        <v>June</v>
      </c>
      <c r="X2516" s="7">
        <f>Working_Data[[#This Row],[last_order_date]]-Working_Data[[#This Row],[signup_date]]</f>
        <v>65</v>
      </c>
      <c r="Y2516" s="7">
        <f>IF(Working_Data[[#This Row],[churned]]="Active",1,0)</f>
        <v>1</v>
      </c>
      <c r="Z2516" s="7">
        <f>YEAR(Working_Data[[#This Row],[order_date]])</f>
        <v>2024</v>
      </c>
    </row>
    <row r="2517" spans="1:26" x14ac:dyDescent="0.25">
      <c r="A2517" t="s">
        <v>5084</v>
      </c>
      <c r="B2517" t="s">
        <v>45</v>
      </c>
      <c r="C2517" t="s">
        <v>39</v>
      </c>
      <c r="D2517" t="s">
        <v>52</v>
      </c>
      <c r="E2517" s="1">
        <v>45582</v>
      </c>
      <c r="F2517" t="s">
        <v>5085</v>
      </c>
      <c r="G2517" s="1">
        <v>45470</v>
      </c>
      <c r="H2517" t="s">
        <v>41</v>
      </c>
      <c r="I2517" t="s">
        <v>26</v>
      </c>
      <c r="J2517" t="s">
        <v>64</v>
      </c>
      <c r="K2517">
        <v>3</v>
      </c>
      <c r="L2517" s="3">
        <f>Working_Data[[#This Row],[price2]]/Working_Data[[#This Row],[quantity]]</f>
        <v>314.83666666666664</v>
      </c>
      <c r="M2517" s="3">
        <v>944.51</v>
      </c>
      <c r="N2517" t="s">
        <v>28</v>
      </c>
      <c r="O2517">
        <v>46</v>
      </c>
      <c r="P2517" s="1">
        <v>45856</v>
      </c>
      <c r="Q2517">
        <v>23</v>
      </c>
      <c r="R2517" t="s">
        <v>29</v>
      </c>
      <c r="S2517">
        <v>3</v>
      </c>
      <c r="T2517" s="1">
        <v>45844</v>
      </c>
      <c r="U2517" t="s">
        <v>36</v>
      </c>
      <c r="V2517" t="str">
        <f>TEXT(WEEKDAY(Working_Data[[#This Row],[order_date]],1),"DDDD")</f>
        <v>Thursday</v>
      </c>
      <c r="W2517" t="str">
        <f>TEXT(Working_Data[[#This Row],[order_date]],"mmmm")</f>
        <v>June</v>
      </c>
      <c r="X2517" s="7">
        <f>Working_Data[[#This Row],[last_order_date]]-Working_Data[[#This Row],[signup_date]]</f>
        <v>274</v>
      </c>
      <c r="Y2517" s="7">
        <f>IF(Working_Data[[#This Row],[churned]]="Active",1,0)</f>
        <v>1</v>
      </c>
      <c r="Z2517" s="7">
        <f>YEAR(Working_Data[[#This Row],[order_date]])</f>
        <v>2024</v>
      </c>
    </row>
    <row r="2518" spans="1:26" x14ac:dyDescent="0.25">
      <c r="A2518" t="s">
        <v>5086</v>
      </c>
      <c r="B2518" t="s">
        <v>38</v>
      </c>
      <c r="C2518" t="s">
        <v>82</v>
      </c>
      <c r="D2518" t="s">
        <v>77</v>
      </c>
      <c r="E2518" s="1">
        <v>45746</v>
      </c>
      <c r="F2518" t="s">
        <v>5087</v>
      </c>
      <c r="G2518" s="1">
        <v>45470</v>
      </c>
      <c r="H2518" t="s">
        <v>34</v>
      </c>
      <c r="I2518" t="s">
        <v>63</v>
      </c>
      <c r="J2518" t="s">
        <v>49</v>
      </c>
      <c r="K2518">
        <v>2</v>
      </c>
      <c r="L2518" s="3">
        <f>Working_Data[[#This Row],[price2]]/Working_Data[[#This Row],[quantity]]</f>
        <v>596.60500000000002</v>
      </c>
      <c r="M2518" s="3">
        <v>1193.21</v>
      </c>
      <c r="N2518" t="s">
        <v>28</v>
      </c>
      <c r="O2518">
        <v>16</v>
      </c>
      <c r="P2518" s="1">
        <v>45596</v>
      </c>
      <c r="Q2518">
        <v>480</v>
      </c>
      <c r="R2518" t="s">
        <v>43</v>
      </c>
      <c r="S2518">
        <v>4</v>
      </c>
      <c r="T2518" s="1">
        <v>45763</v>
      </c>
      <c r="U2518" t="s">
        <v>60</v>
      </c>
      <c r="V2518" t="str">
        <f>TEXT(WEEKDAY(Working_Data[[#This Row],[order_date]],1),"DDDD")</f>
        <v>Thursday</v>
      </c>
      <c r="W2518" t="str">
        <f>TEXT(Working_Data[[#This Row],[order_date]],"mmmm")</f>
        <v>June</v>
      </c>
      <c r="X2518" s="7">
        <f>Working_Data[[#This Row],[last_order_date]]-Working_Data[[#This Row],[signup_date]]</f>
        <v>-150</v>
      </c>
      <c r="Y2518" s="7">
        <f>IF(Working_Data[[#This Row],[churned]]="Active",1,0)</f>
        <v>0</v>
      </c>
      <c r="Z2518" s="7">
        <f>YEAR(Working_Data[[#This Row],[order_date]])</f>
        <v>2024</v>
      </c>
    </row>
    <row r="2519" spans="1:26" x14ac:dyDescent="0.25">
      <c r="A2519" t="s">
        <v>5088</v>
      </c>
      <c r="B2519" t="s">
        <v>45</v>
      </c>
      <c r="C2519" t="s">
        <v>39</v>
      </c>
      <c r="D2519" t="s">
        <v>32</v>
      </c>
      <c r="E2519" s="1">
        <v>45351</v>
      </c>
      <c r="F2519" t="s">
        <v>5089</v>
      </c>
      <c r="G2519" s="1">
        <v>45470</v>
      </c>
      <c r="H2519" t="s">
        <v>25</v>
      </c>
      <c r="I2519" t="s">
        <v>54</v>
      </c>
      <c r="J2519" t="s">
        <v>27</v>
      </c>
      <c r="K2519">
        <v>3</v>
      </c>
      <c r="L2519" s="3">
        <f>Working_Data[[#This Row],[price2]]/Working_Data[[#This Row],[quantity]]</f>
        <v>336.84666666666664</v>
      </c>
      <c r="M2519" s="3">
        <v>1010.54</v>
      </c>
      <c r="N2519" t="s">
        <v>35</v>
      </c>
      <c r="O2519">
        <v>1</v>
      </c>
      <c r="P2519" s="1">
        <v>45738</v>
      </c>
      <c r="Q2519">
        <v>459</v>
      </c>
      <c r="R2519" t="s">
        <v>43</v>
      </c>
      <c r="S2519">
        <v>5</v>
      </c>
      <c r="T2519" s="1">
        <v>45800</v>
      </c>
      <c r="U2519" t="s">
        <v>36</v>
      </c>
      <c r="V2519" t="str">
        <f>TEXT(WEEKDAY(Working_Data[[#This Row],[order_date]],1),"DDDD")</f>
        <v>Thursday</v>
      </c>
      <c r="W2519" t="str">
        <f>TEXT(Working_Data[[#This Row],[order_date]],"mmmm")</f>
        <v>June</v>
      </c>
      <c r="X2519" s="7">
        <f>Working_Data[[#This Row],[last_order_date]]-Working_Data[[#This Row],[signup_date]]</f>
        <v>387</v>
      </c>
      <c r="Y2519" s="7">
        <f>IF(Working_Data[[#This Row],[churned]]="Active",1,0)</f>
        <v>0</v>
      </c>
      <c r="Z2519" s="7">
        <f>YEAR(Working_Data[[#This Row],[order_date]])</f>
        <v>2024</v>
      </c>
    </row>
    <row r="2520" spans="1:26" x14ac:dyDescent="0.25">
      <c r="A2520" t="s">
        <v>5090</v>
      </c>
      <c r="B2520" t="s">
        <v>45</v>
      </c>
      <c r="C2520" t="s">
        <v>82</v>
      </c>
      <c r="D2520" t="s">
        <v>77</v>
      </c>
      <c r="E2520" s="1">
        <v>45316</v>
      </c>
      <c r="F2520" t="s">
        <v>5091</v>
      </c>
      <c r="G2520" s="1">
        <v>45470</v>
      </c>
      <c r="H2520" t="s">
        <v>41</v>
      </c>
      <c r="I2520" t="s">
        <v>42</v>
      </c>
      <c r="J2520" t="s">
        <v>49</v>
      </c>
      <c r="K2520">
        <v>2</v>
      </c>
      <c r="L2520" s="3">
        <f>Working_Data[[#This Row],[price2]]/Working_Data[[#This Row],[quantity]]</f>
        <v>663.59500000000003</v>
      </c>
      <c r="M2520" s="3">
        <v>1327.19</v>
      </c>
      <c r="N2520" t="s">
        <v>28</v>
      </c>
      <c r="O2520">
        <v>19</v>
      </c>
      <c r="P2520" s="1">
        <v>45862</v>
      </c>
      <c r="Q2520">
        <v>244</v>
      </c>
      <c r="R2520" t="s">
        <v>43</v>
      </c>
      <c r="S2520">
        <v>4</v>
      </c>
      <c r="T2520" s="1">
        <v>45531</v>
      </c>
      <c r="U2520" t="s">
        <v>36</v>
      </c>
      <c r="V2520" t="str">
        <f>TEXT(WEEKDAY(Working_Data[[#This Row],[order_date]],1),"DDDD")</f>
        <v>Thursday</v>
      </c>
      <c r="W2520" t="str">
        <f>TEXT(Working_Data[[#This Row],[order_date]],"mmmm")</f>
        <v>June</v>
      </c>
      <c r="X2520" s="7">
        <f>Working_Data[[#This Row],[last_order_date]]-Working_Data[[#This Row],[signup_date]]</f>
        <v>546</v>
      </c>
      <c r="Y2520" s="7">
        <f>IF(Working_Data[[#This Row],[churned]]="Active",1,0)</f>
        <v>0</v>
      </c>
      <c r="Z2520" s="7">
        <f>YEAR(Working_Data[[#This Row],[order_date]])</f>
        <v>2024</v>
      </c>
    </row>
    <row r="2521" spans="1:26" x14ac:dyDescent="0.25">
      <c r="A2521" t="s">
        <v>5092</v>
      </c>
      <c r="B2521" t="s">
        <v>21</v>
      </c>
      <c r="C2521" t="s">
        <v>22</v>
      </c>
      <c r="D2521" t="s">
        <v>52</v>
      </c>
      <c r="E2521" s="1">
        <v>45454</v>
      </c>
      <c r="F2521" t="s">
        <v>5093</v>
      </c>
      <c r="G2521" s="1">
        <v>45470</v>
      </c>
      <c r="H2521" t="s">
        <v>25</v>
      </c>
      <c r="I2521" t="s">
        <v>54</v>
      </c>
      <c r="J2521" t="s">
        <v>27</v>
      </c>
      <c r="K2521">
        <v>4</v>
      </c>
      <c r="L2521" s="3">
        <f>Working_Data[[#This Row],[price2]]/Working_Data[[#This Row],[quantity]]</f>
        <v>138.16249999999999</v>
      </c>
      <c r="M2521" s="3">
        <v>552.65</v>
      </c>
      <c r="N2521" t="s">
        <v>28</v>
      </c>
      <c r="O2521">
        <v>39</v>
      </c>
      <c r="P2521" s="1">
        <v>45455</v>
      </c>
      <c r="Q2521">
        <v>381</v>
      </c>
      <c r="R2521" t="s">
        <v>43</v>
      </c>
      <c r="S2521">
        <v>5</v>
      </c>
      <c r="T2521" s="1">
        <v>45762</v>
      </c>
      <c r="U2521" t="s">
        <v>30</v>
      </c>
      <c r="V2521" t="str">
        <f>TEXT(WEEKDAY(Working_Data[[#This Row],[order_date]],1),"DDDD")</f>
        <v>Thursday</v>
      </c>
      <c r="W2521" t="str">
        <f>TEXT(Working_Data[[#This Row],[order_date]],"mmmm")</f>
        <v>June</v>
      </c>
      <c r="X2521" s="7">
        <f>Working_Data[[#This Row],[last_order_date]]-Working_Data[[#This Row],[signup_date]]</f>
        <v>1</v>
      </c>
      <c r="Y2521" s="7">
        <f>IF(Working_Data[[#This Row],[churned]]="Active",1,0)</f>
        <v>0</v>
      </c>
      <c r="Z2521" s="7">
        <f>YEAR(Working_Data[[#This Row],[order_date]])</f>
        <v>2024</v>
      </c>
    </row>
    <row r="2522" spans="1:26" x14ac:dyDescent="0.25">
      <c r="A2522" t="s">
        <v>5094</v>
      </c>
      <c r="B2522" t="s">
        <v>45</v>
      </c>
      <c r="C2522" t="s">
        <v>82</v>
      </c>
      <c r="D2522" t="s">
        <v>52</v>
      </c>
      <c r="E2522" s="1">
        <v>45328</v>
      </c>
      <c r="F2522" t="s">
        <v>5095</v>
      </c>
      <c r="G2522" s="1">
        <v>45470</v>
      </c>
      <c r="H2522" t="s">
        <v>25</v>
      </c>
      <c r="I2522" t="s">
        <v>54</v>
      </c>
      <c r="J2522" t="s">
        <v>59</v>
      </c>
      <c r="K2522">
        <v>5</v>
      </c>
      <c r="L2522" s="3">
        <f>Working_Data[[#This Row],[price2]]/Working_Data[[#This Row],[quantity]]</f>
        <v>93.332000000000008</v>
      </c>
      <c r="M2522" s="3">
        <v>466.66</v>
      </c>
      <c r="N2522" t="s">
        <v>50</v>
      </c>
      <c r="O2522">
        <v>12</v>
      </c>
      <c r="P2522" s="1">
        <v>45584</v>
      </c>
      <c r="Q2522">
        <v>51</v>
      </c>
      <c r="R2522" t="s">
        <v>43</v>
      </c>
      <c r="S2522">
        <v>4</v>
      </c>
      <c r="T2522" s="1">
        <v>45587</v>
      </c>
      <c r="U2522" t="s">
        <v>30</v>
      </c>
      <c r="V2522" t="str">
        <f>TEXT(WEEKDAY(Working_Data[[#This Row],[order_date]],1),"DDDD")</f>
        <v>Thursday</v>
      </c>
      <c r="W2522" t="str">
        <f>TEXT(Working_Data[[#This Row],[order_date]],"mmmm")</f>
        <v>June</v>
      </c>
      <c r="X2522" s="7">
        <f>Working_Data[[#This Row],[last_order_date]]-Working_Data[[#This Row],[signup_date]]</f>
        <v>256</v>
      </c>
      <c r="Y2522" s="7">
        <f>IF(Working_Data[[#This Row],[churned]]="Active",1,0)</f>
        <v>0</v>
      </c>
      <c r="Z2522" s="7">
        <f>YEAR(Working_Data[[#This Row],[order_date]])</f>
        <v>2024</v>
      </c>
    </row>
    <row r="2523" spans="1:26" x14ac:dyDescent="0.25">
      <c r="A2523" t="s">
        <v>5096</v>
      </c>
      <c r="B2523" t="s">
        <v>21</v>
      </c>
      <c r="C2523" t="s">
        <v>22</v>
      </c>
      <c r="D2523" t="s">
        <v>77</v>
      </c>
      <c r="E2523" s="1">
        <v>45635</v>
      </c>
      <c r="F2523" t="s">
        <v>5097</v>
      </c>
      <c r="G2523" s="1">
        <v>45470</v>
      </c>
      <c r="H2523" t="s">
        <v>47</v>
      </c>
      <c r="I2523" t="s">
        <v>63</v>
      </c>
      <c r="J2523" t="s">
        <v>27</v>
      </c>
      <c r="K2523">
        <v>4</v>
      </c>
      <c r="L2523" s="3">
        <f>Working_Data[[#This Row],[price2]]/Working_Data[[#This Row],[quantity]]</f>
        <v>197.6875</v>
      </c>
      <c r="M2523" s="3">
        <v>790.75</v>
      </c>
      <c r="N2523" t="s">
        <v>35</v>
      </c>
      <c r="O2523">
        <v>24</v>
      </c>
      <c r="P2523" s="1">
        <v>45455</v>
      </c>
      <c r="Q2523">
        <v>90</v>
      </c>
      <c r="R2523" t="s">
        <v>29</v>
      </c>
      <c r="S2523">
        <v>5</v>
      </c>
      <c r="T2523" s="1">
        <v>45644</v>
      </c>
      <c r="U2523" t="s">
        <v>30</v>
      </c>
      <c r="V2523" t="str">
        <f>TEXT(WEEKDAY(Working_Data[[#This Row],[order_date]],1),"DDDD")</f>
        <v>Thursday</v>
      </c>
      <c r="W2523" t="str">
        <f>TEXT(Working_Data[[#This Row],[order_date]],"mmmm")</f>
        <v>June</v>
      </c>
      <c r="X2523" s="7">
        <f>Working_Data[[#This Row],[last_order_date]]-Working_Data[[#This Row],[signup_date]]</f>
        <v>-180</v>
      </c>
      <c r="Y2523" s="7">
        <f>IF(Working_Data[[#This Row],[churned]]="Active",1,0)</f>
        <v>1</v>
      </c>
      <c r="Z2523" s="7">
        <f>YEAR(Working_Data[[#This Row],[order_date]])</f>
        <v>2024</v>
      </c>
    </row>
    <row r="2524" spans="1:26" x14ac:dyDescent="0.25">
      <c r="A2524" t="s">
        <v>5098</v>
      </c>
      <c r="B2524" t="s">
        <v>38</v>
      </c>
      <c r="C2524" t="s">
        <v>39</v>
      </c>
      <c r="D2524" t="s">
        <v>77</v>
      </c>
      <c r="E2524" s="1">
        <v>45327</v>
      </c>
      <c r="F2524" t="s">
        <v>5099</v>
      </c>
      <c r="G2524" s="1">
        <v>45470</v>
      </c>
      <c r="H2524" t="s">
        <v>34</v>
      </c>
      <c r="I2524" t="s">
        <v>42</v>
      </c>
      <c r="J2524" t="s">
        <v>64</v>
      </c>
      <c r="K2524">
        <v>2</v>
      </c>
      <c r="L2524" s="3">
        <f>Working_Data[[#This Row],[price2]]/Working_Data[[#This Row],[quantity]]</f>
        <v>92.025000000000006</v>
      </c>
      <c r="M2524" s="3">
        <v>184.05</v>
      </c>
      <c r="N2524" t="s">
        <v>28</v>
      </c>
      <c r="O2524">
        <v>21</v>
      </c>
      <c r="P2524" s="1">
        <v>45650</v>
      </c>
      <c r="Q2524">
        <v>383</v>
      </c>
      <c r="R2524" t="s">
        <v>29</v>
      </c>
      <c r="S2524">
        <v>4</v>
      </c>
      <c r="T2524" s="1">
        <v>45835</v>
      </c>
      <c r="U2524" t="s">
        <v>30</v>
      </c>
      <c r="V2524" t="str">
        <f>TEXT(WEEKDAY(Working_Data[[#This Row],[order_date]],1),"DDDD")</f>
        <v>Thursday</v>
      </c>
      <c r="W2524" t="str">
        <f>TEXT(Working_Data[[#This Row],[order_date]],"mmmm")</f>
        <v>June</v>
      </c>
      <c r="X2524" s="7">
        <f>Working_Data[[#This Row],[last_order_date]]-Working_Data[[#This Row],[signup_date]]</f>
        <v>323</v>
      </c>
      <c r="Y2524" s="7">
        <f>IF(Working_Data[[#This Row],[churned]]="Active",1,0)</f>
        <v>1</v>
      </c>
      <c r="Z2524" s="7">
        <f>YEAR(Working_Data[[#This Row],[order_date]])</f>
        <v>2024</v>
      </c>
    </row>
    <row r="2525" spans="1:26" x14ac:dyDescent="0.25">
      <c r="A2525" t="s">
        <v>5100</v>
      </c>
      <c r="B2525" t="s">
        <v>21</v>
      </c>
      <c r="C2525" t="s">
        <v>82</v>
      </c>
      <c r="D2525" t="s">
        <v>52</v>
      </c>
      <c r="E2525" s="1">
        <v>45471</v>
      </c>
      <c r="F2525" t="s">
        <v>5101</v>
      </c>
      <c r="G2525" s="1">
        <v>45470</v>
      </c>
      <c r="H2525" t="s">
        <v>58</v>
      </c>
      <c r="I2525" t="s">
        <v>48</v>
      </c>
      <c r="J2525" t="s">
        <v>27</v>
      </c>
      <c r="K2525">
        <v>3</v>
      </c>
      <c r="L2525" s="3">
        <f>Working_Data[[#This Row],[price2]]/Working_Data[[#This Row],[quantity]]</f>
        <v>82.13</v>
      </c>
      <c r="M2525" s="3">
        <v>246.39</v>
      </c>
      <c r="N2525" t="s">
        <v>28</v>
      </c>
      <c r="O2525">
        <v>41</v>
      </c>
      <c r="P2525" s="1">
        <v>45999</v>
      </c>
      <c r="Q2525">
        <v>499</v>
      </c>
      <c r="R2525" t="s">
        <v>43</v>
      </c>
      <c r="S2525">
        <v>5</v>
      </c>
      <c r="T2525" s="1">
        <v>45592</v>
      </c>
      <c r="U2525" t="s">
        <v>36</v>
      </c>
      <c r="V2525" t="str">
        <f>TEXT(WEEKDAY(Working_Data[[#This Row],[order_date]],1),"DDDD")</f>
        <v>Thursday</v>
      </c>
      <c r="W2525" t="str">
        <f>TEXT(Working_Data[[#This Row],[order_date]],"mmmm")</f>
        <v>June</v>
      </c>
      <c r="X2525" s="7">
        <f>Working_Data[[#This Row],[last_order_date]]-Working_Data[[#This Row],[signup_date]]</f>
        <v>528</v>
      </c>
      <c r="Y2525" s="7">
        <f>IF(Working_Data[[#This Row],[churned]]="Active",1,0)</f>
        <v>0</v>
      </c>
      <c r="Z2525" s="7">
        <f>YEAR(Working_Data[[#This Row],[order_date]])</f>
        <v>2024</v>
      </c>
    </row>
    <row r="2526" spans="1:26" x14ac:dyDescent="0.25">
      <c r="A2526" t="s">
        <v>5102</v>
      </c>
      <c r="B2526" t="s">
        <v>38</v>
      </c>
      <c r="C2526" t="s">
        <v>22</v>
      </c>
      <c r="D2526" t="s">
        <v>77</v>
      </c>
      <c r="E2526" s="1">
        <v>45471</v>
      </c>
      <c r="F2526" t="s">
        <v>5103</v>
      </c>
      <c r="G2526" s="1">
        <v>45470</v>
      </c>
      <c r="H2526" t="s">
        <v>34</v>
      </c>
      <c r="I2526" t="s">
        <v>48</v>
      </c>
      <c r="J2526" t="s">
        <v>59</v>
      </c>
      <c r="K2526">
        <v>5</v>
      </c>
      <c r="L2526" s="3">
        <f>Working_Data[[#This Row],[price2]]/Working_Data[[#This Row],[quantity]]</f>
        <v>270.28200000000004</v>
      </c>
      <c r="M2526" s="3">
        <v>1351.41</v>
      </c>
      <c r="N2526" t="s">
        <v>28</v>
      </c>
      <c r="O2526">
        <v>43</v>
      </c>
      <c r="P2526" s="1">
        <v>45685</v>
      </c>
      <c r="Q2526">
        <v>86</v>
      </c>
      <c r="R2526" t="s">
        <v>43</v>
      </c>
      <c r="S2526">
        <v>1</v>
      </c>
      <c r="T2526" s="1">
        <v>45563</v>
      </c>
      <c r="U2526" t="s">
        <v>30</v>
      </c>
      <c r="V2526" t="str">
        <f>TEXT(WEEKDAY(Working_Data[[#This Row],[order_date]],1),"DDDD")</f>
        <v>Thursday</v>
      </c>
      <c r="W2526" t="str">
        <f>TEXT(Working_Data[[#This Row],[order_date]],"mmmm")</f>
        <v>June</v>
      </c>
      <c r="X2526" s="7">
        <f>Working_Data[[#This Row],[last_order_date]]-Working_Data[[#This Row],[signup_date]]</f>
        <v>214</v>
      </c>
      <c r="Y2526" s="7">
        <f>IF(Working_Data[[#This Row],[churned]]="Active",1,0)</f>
        <v>0</v>
      </c>
      <c r="Z2526" s="7">
        <f>YEAR(Working_Data[[#This Row],[order_date]])</f>
        <v>2024</v>
      </c>
    </row>
    <row r="2527" spans="1:26" x14ac:dyDescent="0.25">
      <c r="A2527" t="s">
        <v>5104</v>
      </c>
      <c r="B2527" t="s">
        <v>21</v>
      </c>
      <c r="C2527" t="s">
        <v>22</v>
      </c>
      <c r="D2527" t="s">
        <v>52</v>
      </c>
      <c r="E2527" s="1">
        <v>45321</v>
      </c>
      <c r="F2527" t="s">
        <v>5105</v>
      </c>
      <c r="G2527" s="1">
        <v>45470</v>
      </c>
      <c r="H2527" t="s">
        <v>58</v>
      </c>
      <c r="I2527" t="s">
        <v>48</v>
      </c>
      <c r="J2527" t="s">
        <v>59</v>
      </c>
      <c r="K2527">
        <v>3</v>
      </c>
      <c r="L2527" s="3">
        <f>Working_Data[[#This Row],[price2]]/Working_Data[[#This Row],[quantity]]</f>
        <v>41.49</v>
      </c>
      <c r="M2527" s="3">
        <v>124.47</v>
      </c>
      <c r="N2527" t="s">
        <v>50</v>
      </c>
      <c r="O2527">
        <v>35</v>
      </c>
      <c r="P2527" s="1">
        <v>45585</v>
      </c>
      <c r="Q2527">
        <v>265</v>
      </c>
      <c r="R2527" t="s">
        <v>29</v>
      </c>
      <c r="S2527">
        <v>2</v>
      </c>
      <c r="T2527" s="1">
        <v>45301</v>
      </c>
      <c r="U2527" t="s">
        <v>60</v>
      </c>
      <c r="V2527" t="str">
        <f>TEXT(WEEKDAY(Working_Data[[#This Row],[order_date]],1),"DDDD")</f>
        <v>Thursday</v>
      </c>
      <c r="W2527" t="str">
        <f>TEXT(Working_Data[[#This Row],[order_date]],"mmmm")</f>
        <v>June</v>
      </c>
      <c r="X2527" s="7">
        <f>Working_Data[[#This Row],[last_order_date]]-Working_Data[[#This Row],[signup_date]]</f>
        <v>264</v>
      </c>
      <c r="Y2527" s="7">
        <f>IF(Working_Data[[#This Row],[churned]]="Active",1,0)</f>
        <v>1</v>
      </c>
      <c r="Z2527" s="7">
        <f>YEAR(Working_Data[[#This Row],[order_date]])</f>
        <v>2024</v>
      </c>
    </row>
    <row r="2528" spans="1:26" x14ac:dyDescent="0.25">
      <c r="A2528" t="s">
        <v>5106</v>
      </c>
      <c r="B2528" t="s">
        <v>38</v>
      </c>
      <c r="C2528" t="s">
        <v>82</v>
      </c>
      <c r="D2528" t="s">
        <v>23</v>
      </c>
      <c r="E2528" s="1">
        <v>45690</v>
      </c>
      <c r="F2528" t="s">
        <v>5107</v>
      </c>
      <c r="G2528" s="1">
        <v>45471</v>
      </c>
      <c r="H2528" t="s">
        <v>47</v>
      </c>
      <c r="I2528" t="s">
        <v>48</v>
      </c>
      <c r="J2528" t="s">
        <v>49</v>
      </c>
      <c r="K2528">
        <v>1</v>
      </c>
      <c r="L2528" s="3">
        <f>Working_Data[[#This Row],[price2]]/Working_Data[[#This Row],[quantity]]</f>
        <v>1251.8</v>
      </c>
      <c r="M2528" s="3">
        <v>1251.8</v>
      </c>
      <c r="N2528" t="s">
        <v>28</v>
      </c>
      <c r="O2528">
        <v>39</v>
      </c>
      <c r="P2528" s="1">
        <v>45746</v>
      </c>
      <c r="Q2528">
        <v>210</v>
      </c>
      <c r="R2528" t="s">
        <v>29</v>
      </c>
      <c r="S2528">
        <v>4</v>
      </c>
      <c r="T2528" s="1">
        <v>45935</v>
      </c>
      <c r="U2528" t="s">
        <v>36</v>
      </c>
      <c r="V2528" t="str">
        <f>TEXT(WEEKDAY(Working_Data[[#This Row],[order_date]],1),"DDDD")</f>
        <v>Friday</v>
      </c>
      <c r="W2528" t="str">
        <f>TEXT(Working_Data[[#This Row],[order_date]],"mmmm")</f>
        <v>June</v>
      </c>
      <c r="X2528" s="7">
        <f>Working_Data[[#This Row],[last_order_date]]-Working_Data[[#This Row],[signup_date]]</f>
        <v>56</v>
      </c>
      <c r="Y2528" s="7">
        <f>IF(Working_Data[[#This Row],[churned]]="Active",1,0)</f>
        <v>1</v>
      </c>
      <c r="Z2528" s="7">
        <f>YEAR(Working_Data[[#This Row],[order_date]])</f>
        <v>2024</v>
      </c>
    </row>
    <row r="2529" spans="1:26" x14ac:dyDescent="0.25">
      <c r="A2529" t="s">
        <v>5108</v>
      </c>
      <c r="B2529" t="s">
        <v>21</v>
      </c>
      <c r="C2529" t="s">
        <v>39</v>
      </c>
      <c r="D2529" t="s">
        <v>77</v>
      </c>
      <c r="E2529" s="1">
        <v>45413</v>
      </c>
      <c r="F2529" t="s">
        <v>5109</v>
      </c>
      <c r="G2529" s="1">
        <v>45471</v>
      </c>
      <c r="H2529" t="s">
        <v>58</v>
      </c>
      <c r="I2529" t="s">
        <v>26</v>
      </c>
      <c r="J2529" t="s">
        <v>67</v>
      </c>
      <c r="K2529">
        <v>5</v>
      </c>
      <c r="L2529" s="3">
        <f>Working_Data[[#This Row],[price2]]/Working_Data[[#This Row],[quantity]]</f>
        <v>89.382000000000005</v>
      </c>
      <c r="M2529" s="3">
        <v>446.91</v>
      </c>
      <c r="N2529" t="s">
        <v>50</v>
      </c>
      <c r="O2529">
        <v>42</v>
      </c>
      <c r="P2529" s="1">
        <v>45652</v>
      </c>
      <c r="Q2529">
        <v>145</v>
      </c>
      <c r="R2529" t="s">
        <v>43</v>
      </c>
      <c r="S2529">
        <v>5</v>
      </c>
      <c r="T2529" s="1">
        <v>45670</v>
      </c>
      <c r="U2529" t="s">
        <v>36</v>
      </c>
      <c r="V2529" t="str">
        <f>TEXT(WEEKDAY(Working_Data[[#This Row],[order_date]],1),"DDDD")</f>
        <v>Friday</v>
      </c>
      <c r="W2529" t="str">
        <f>TEXT(Working_Data[[#This Row],[order_date]],"mmmm")</f>
        <v>June</v>
      </c>
      <c r="X2529" s="7">
        <f>Working_Data[[#This Row],[last_order_date]]-Working_Data[[#This Row],[signup_date]]</f>
        <v>239</v>
      </c>
      <c r="Y2529" s="7">
        <f>IF(Working_Data[[#This Row],[churned]]="Active",1,0)</f>
        <v>0</v>
      </c>
      <c r="Z2529" s="7">
        <f>YEAR(Working_Data[[#This Row],[order_date]])</f>
        <v>2024</v>
      </c>
    </row>
    <row r="2530" spans="1:26" x14ac:dyDescent="0.25">
      <c r="A2530" t="s">
        <v>5110</v>
      </c>
      <c r="B2530" t="s">
        <v>45</v>
      </c>
      <c r="C2530" t="s">
        <v>39</v>
      </c>
      <c r="D2530" t="s">
        <v>23</v>
      </c>
      <c r="E2530" s="1">
        <v>45423</v>
      </c>
      <c r="F2530" t="s">
        <v>5111</v>
      </c>
      <c r="G2530" s="1">
        <v>45471</v>
      </c>
      <c r="H2530" t="s">
        <v>41</v>
      </c>
      <c r="I2530" t="s">
        <v>42</v>
      </c>
      <c r="J2530" t="s">
        <v>49</v>
      </c>
      <c r="K2530">
        <v>1</v>
      </c>
      <c r="L2530" s="3">
        <f>Working_Data[[#This Row],[price2]]/Working_Data[[#This Row],[quantity]]</f>
        <v>228.7</v>
      </c>
      <c r="M2530" s="3">
        <v>228.7</v>
      </c>
      <c r="N2530" t="s">
        <v>50</v>
      </c>
      <c r="O2530">
        <v>49</v>
      </c>
      <c r="P2530" s="1">
        <v>45771</v>
      </c>
      <c r="Q2530">
        <v>103</v>
      </c>
      <c r="R2530" t="s">
        <v>43</v>
      </c>
      <c r="S2530">
        <v>4</v>
      </c>
      <c r="T2530" s="1">
        <v>45513</v>
      </c>
      <c r="U2530" t="s">
        <v>30</v>
      </c>
      <c r="V2530" t="str">
        <f>TEXT(WEEKDAY(Working_Data[[#This Row],[order_date]],1),"DDDD")</f>
        <v>Friday</v>
      </c>
      <c r="W2530" t="str">
        <f>TEXT(Working_Data[[#This Row],[order_date]],"mmmm")</f>
        <v>June</v>
      </c>
      <c r="X2530" s="7">
        <f>Working_Data[[#This Row],[last_order_date]]-Working_Data[[#This Row],[signup_date]]</f>
        <v>348</v>
      </c>
      <c r="Y2530" s="7">
        <f>IF(Working_Data[[#This Row],[churned]]="Active",1,0)</f>
        <v>0</v>
      </c>
      <c r="Z2530" s="7">
        <f>YEAR(Working_Data[[#This Row],[order_date]])</f>
        <v>2024</v>
      </c>
    </row>
    <row r="2531" spans="1:26" x14ac:dyDescent="0.25">
      <c r="A2531" t="s">
        <v>5112</v>
      </c>
      <c r="B2531" t="s">
        <v>38</v>
      </c>
      <c r="C2531" t="s">
        <v>82</v>
      </c>
      <c r="D2531" t="s">
        <v>77</v>
      </c>
      <c r="E2531" s="1">
        <v>45764</v>
      </c>
      <c r="F2531" t="s">
        <v>5113</v>
      </c>
      <c r="G2531" s="1">
        <v>45471</v>
      </c>
      <c r="H2531" t="s">
        <v>47</v>
      </c>
      <c r="I2531" t="s">
        <v>54</v>
      </c>
      <c r="J2531" t="s">
        <v>64</v>
      </c>
      <c r="K2531">
        <v>2</v>
      </c>
      <c r="L2531" s="3">
        <f>Working_Data[[#This Row],[price2]]/Working_Data[[#This Row],[quantity]]</f>
        <v>655.32000000000005</v>
      </c>
      <c r="M2531" s="3">
        <v>1310.6400000000001</v>
      </c>
      <c r="N2531" t="s">
        <v>28</v>
      </c>
      <c r="O2531">
        <v>41</v>
      </c>
      <c r="P2531" s="1">
        <v>45998</v>
      </c>
      <c r="Q2531">
        <v>42</v>
      </c>
      <c r="R2531" t="s">
        <v>29</v>
      </c>
      <c r="S2531">
        <v>5</v>
      </c>
      <c r="T2531" s="1">
        <v>45992</v>
      </c>
      <c r="U2531" t="s">
        <v>30</v>
      </c>
      <c r="V2531" t="str">
        <f>TEXT(WEEKDAY(Working_Data[[#This Row],[order_date]],1),"DDDD")</f>
        <v>Friday</v>
      </c>
      <c r="W2531" t="str">
        <f>TEXT(Working_Data[[#This Row],[order_date]],"mmmm")</f>
        <v>June</v>
      </c>
      <c r="X2531" s="7">
        <f>Working_Data[[#This Row],[last_order_date]]-Working_Data[[#This Row],[signup_date]]</f>
        <v>234</v>
      </c>
      <c r="Y2531" s="7">
        <f>IF(Working_Data[[#This Row],[churned]]="Active",1,0)</f>
        <v>1</v>
      </c>
      <c r="Z2531" s="7">
        <f>YEAR(Working_Data[[#This Row],[order_date]])</f>
        <v>2024</v>
      </c>
    </row>
    <row r="2532" spans="1:26" x14ac:dyDescent="0.25">
      <c r="A2532" t="s">
        <v>5114</v>
      </c>
      <c r="B2532" t="s">
        <v>45</v>
      </c>
      <c r="C2532" t="s">
        <v>22</v>
      </c>
      <c r="D2532" t="s">
        <v>32</v>
      </c>
      <c r="E2532" s="1">
        <v>45344</v>
      </c>
      <c r="F2532" t="s">
        <v>5115</v>
      </c>
      <c r="G2532" s="1">
        <v>45471</v>
      </c>
      <c r="H2532" t="s">
        <v>41</v>
      </c>
      <c r="I2532" t="s">
        <v>63</v>
      </c>
      <c r="J2532" t="s">
        <v>64</v>
      </c>
      <c r="K2532">
        <v>4</v>
      </c>
      <c r="L2532" s="3">
        <f>Working_Data[[#This Row],[price2]]/Working_Data[[#This Row],[quantity]]</f>
        <v>95.73</v>
      </c>
      <c r="M2532" s="3">
        <v>382.92</v>
      </c>
      <c r="N2532" t="s">
        <v>28</v>
      </c>
      <c r="O2532">
        <v>22</v>
      </c>
      <c r="P2532" s="1">
        <v>45696</v>
      </c>
      <c r="Q2532">
        <v>386</v>
      </c>
      <c r="R2532" t="s">
        <v>43</v>
      </c>
      <c r="S2532">
        <v>5</v>
      </c>
      <c r="T2532" s="1">
        <v>45651</v>
      </c>
      <c r="U2532" t="s">
        <v>36</v>
      </c>
      <c r="V2532" t="str">
        <f>TEXT(WEEKDAY(Working_Data[[#This Row],[order_date]],1),"DDDD")</f>
        <v>Friday</v>
      </c>
      <c r="W2532" t="str">
        <f>TEXT(Working_Data[[#This Row],[order_date]],"mmmm")</f>
        <v>June</v>
      </c>
      <c r="X2532" s="7">
        <f>Working_Data[[#This Row],[last_order_date]]-Working_Data[[#This Row],[signup_date]]</f>
        <v>352</v>
      </c>
      <c r="Y2532" s="7">
        <f>IF(Working_Data[[#This Row],[churned]]="Active",1,0)</f>
        <v>0</v>
      </c>
      <c r="Z2532" s="7">
        <f>YEAR(Working_Data[[#This Row],[order_date]])</f>
        <v>2024</v>
      </c>
    </row>
    <row r="2533" spans="1:26" x14ac:dyDescent="0.25">
      <c r="A2533" t="s">
        <v>5116</v>
      </c>
      <c r="B2533" t="s">
        <v>45</v>
      </c>
      <c r="C2533" t="s">
        <v>39</v>
      </c>
      <c r="D2533" t="s">
        <v>32</v>
      </c>
      <c r="E2533" s="1">
        <v>45280</v>
      </c>
      <c r="F2533" t="s">
        <v>5117</v>
      </c>
      <c r="G2533" s="1">
        <v>45471</v>
      </c>
      <c r="H2533" t="s">
        <v>47</v>
      </c>
      <c r="I2533" t="s">
        <v>42</v>
      </c>
      <c r="J2533" t="s">
        <v>64</v>
      </c>
      <c r="K2533">
        <v>2</v>
      </c>
      <c r="L2533" s="3">
        <f>Working_Data[[#This Row],[price2]]/Working_Data[[#This Row],[quantity]]</f>
        <v>217.65</v>
      </c>
      <c r="M2533" s="3">
        <v>435.3</v>
      </c>
      <c r="N2533" t="s">
        <v>28</v>
      </c>
      <c r="O2533">
        <v>38</v>
      </c>
      <c r="P2533" s="1">
        <v>45859</v>
      </c>
      <c r="Q2533">
        <v>291</v>
      </c>
      <c r="R2533" t="s">
        <v>43</v>
      </c>
      <c r="S2533">
        <v>3</v>
      </c>
      <c r="T2533" s="1">
        <v>45730</v>
      </c>
      <c r="U2533" t="s">
        <v>30</v>
      </c>
      <c r="V2533" t="str">
        <f>TEXT(WEEKDAY(Working_Data[[#This Row],[order_date]],1),"DDDD")</f>
        <v>Friday</v>
      </c>
      <c r="W2533" t="str">
        <f>TEXT(Working_Data[[#This Row],[order_date]],"mmmm")</f>
        <v>June</v>
      </c>
      <c r="X2533" s="7">
        <f>Working_Data[[#This Row],[last_order_date]]-Working_Data[[#This Row],[signup_date]]</f>
        <v>579</v>
      </c>
      <c r="Y2533" s="7">
        <f>IF(Working_Data[[#This Row],[churned]]="Active",1,0)</f>
        <v>0</v>
      </c>
      <c r="Z2533" s="7">
        <f>YEAR(Working_Data[[#This Row],[order_date]])</f>
        <v>2024</v>
      </c>
    </row>
    <row r="2534" spans="1:26" x14ac:dyDescent="0.25">
      <c r="A2534" t="s">
        <v>5118</v>
      </c>
      <c r="B2534" t="s">
        <v>21</v>
      </c>
      <c r="C2534" t="s">
        <v>39</v>
      </c>
      <c r="D2534" t="s">
        <v>32</v>
      </c>
      <c r="E2534" s="1">
        <v>45647</v>
      </c>
      <c r="F2534" t="s">
        <v>5119</v>
      </c>
      <c r="G2534" s="1">
        <v>45471</v>
      </c>
      <c r="H2534" t="s">
        <v>41</v>
      </c>
      <c r="I2534" t="s">
        <v>42</v>
      </c>
      <c r="J2534" t="s">
        <v>64</v>
      </c>
      <c r="K2534">
        <v>2</v>
      </c>
      <c r="L2534" s="3">
        <f>Working_Data[[#This Row],[price2]]/Working_Data[[#This Row],[quantity]]</f>
        <v>549.875</v>
      </c>
      <c r="M2534" s="3">
        <v>1099.75</v>
      </c>
      <c r="N2534" t="s">
        <v>28</v>
      </c>
      <c r="O2534">
        <v>28</v>
      </c>
      <c r="P2534" s="1">
        <v>45936</v>
      </c>
      <c r="Q2534">
        <v>6</v>
      </c>
      <c r="R2534" t="s">
        <v>43</v>
      </c>
      <c r="S2534">
        <v>1</v>
      </c>
      <c r="T2534" s="1">
        <v>45834</v>
      </c>
      <c r="U2534" t="s">
        <v>60</v>
      </c>
      <c r="V2534" t="str">
        <f>TEXT(WEEKDAY(Working_Data[[#This Row],[order_date]],1),"DDDD")</f>
        <v>Friday</v>
      </c>
      <c r="W2534" t="str">
        <f>TEXT(Working_Data[[#This Row],[order_date]],"mmmm")</f>
        <v>June</v>
      </c>
      <c r="X2534" s="7">
        <f>Working_Data[[#This Row],[last_order_date]]-Working_Data[[#This Row],[signup_date]]</f>
        <v>289</v>
      </c>
      <c r="Y2534" s="7">
        <f>IF(Working_Data[[#This Row],[churned]]="Active",1,0)</f>
        <v>0</v>
      </c>
      <c r="Z2534" s="7">
        <f>YEAR(Working_Data[[#This Row],[order_date]])</f>
        <v>2024</v>
      </c>
    </row>
    <row r="2535" spans="1:26" x14ac:dyDescent="0.25">
      <c r="A2535" t="s">
        <v>5120</v>
      </c>
      <c r="B2535" t="s">
        <v>21</v>
      </c>
      <c r="C2535" t="s">
        <v>39</v>
      </c>
      <c r="D2535" t="s">
        <v>56</v>
      </c>
      <c r="E2535" s="1">
        <v>45701</v>
      </c>
      <c r="F2535" t="s">
        <v>5121</v>
      </c>
      <c r="G2535" s="1">
        <v>45472</v>
      </c>
      <c r="H2535" t="s">
        <v>25</v>
      </c>
      <c r="I2535" t="s">
        <v>54</v>
      </c>
      <c r="J2535" t="s">
        <v>27</v>
      </c>
      <c r="K2535">
        <v>5</v>
      </c>
      <c r="L2535" s="3">
        <f>Working_Data[[#This Row],[price2]]/Working_Data[[#This Row],[quantity]]</f>
        <v>296.07</v>
      </c>
      <c r="M2535" s="3">
        <v>1480.35</v>
      </c>
      <c r="N2535" t="s">
        <v>28</v>
      </c>
      <c r="O2535">
        <v>37</v>
      </c>
      <c r="P2535" s="1">
        <v>45936</v>
      </c>
      <c r="Q2535">
        <v>388</v>
      </c>
      <c r="R2535" t="s">
        <v>43</v>
      </c>
      <c r="S2535">
        <v>4</v>
      </c>
      <c r="T2535" s="1">
        <v>45605</v>
      </c>
      <c r="U2535" t="s">
        <v>60</v>
      </c>
      <c r="V2535" t="str">
        <f>TEXT(WEEKDAY(Working_Data[[#This Row],[order_date]],1),"DDDD")</f>
        <v>Saturday</v>
      </c>
      <c r="W2535" t="str">
        <f>TEXT(Working_Data[[#This Row],[order_date]],"mmmm")</f>
        <v>June</v>
      </c>
      <c r="X2535" s="7">
        <f>Working_Data[[#This Row],[last_order_date]]-Working_Data[[#This Row],[signup_date]]</f>
        <v>235</v>
      </c>
      <c r="Y2535" s="7">
        <f>IF(Working_Data[[#This Row],[churned]]="Active",1,0)</f>
        <v>0</v>
      </c>
      <c r="Z2535" s="7">
        <f>YEAR(Working_Data[[#This Row],[order_date]])</f>
        <v>2024</v>
      </c>
    </row>
    <row r="2536" spans="1:26" x14ac:dyDescent="0.25">
      <c r="A2536" t="s">
        <v>5122</v>
      </c>
      <c r="B2536" t="s">
        <v>45</v>
      </c>
      <c r="C2536" t="s">
        <v>82</v>
      </c>
      <c r="D2536" t="s">
        <v>56</v>
      </c>
      <c r="E2536" s="1">
        <v>45780</v>
      </c>
      <c r="F2536" t="s">
        <v>5123</v>
      </c>
      <c r="G2536" s="1">
        <v>45472</v>
      </c>
      <c r="H2536" t="s">
        <v>34</v>
      </c>
      <c r="I2536" t="s">
        <v>63</v>
      </c>
      <c r="J2536" t="s">
        <v>49</v>
      </c>
      <c r="K2536">
        <v>1</v>
      </c>
      <c r="L2536" s="3">
        <f>Working_Data[[#This Row],[price2]]/Working_Data[[#This Row],[quantity]]</f>
        <v>273.8</v>
      </c>
      <c r="M2536" s="3">
        <v>273.8</v>
      </c>
      <c r="N2536" t="s">
        <v>35</v>
      </c>
      <c r="O2536">
        <v>31</v>
      </c>
      <c r="P2536" s="1">
        <v>45588</v>
      </c>
      <c r="Q2536">
        <v>234</v>
      </c>
      <c r="R2536" t="s">
        <v>43</v>
      </c>
      <c r="S2536">
        <v>2</v>
      </c>
      <c r="T2536" s="1">
        <v>45826</v>
      </c>
      <c r="U2536" t="s">
        <v>60</v>
      </c>
      <c r="V2536" t="str">
        <f>TEXT(WEEKDAY(Working_Data[[#This Row],[order_date]],1),"DDDD")</f>
        <v>Saturday</v>
      </c>
      <c r="W2536" t="str">
        <f>TEXT(Working_Data[[#This Row],[order_date]],"mmmm")</f>
        <v>June</v>
      </c>
      <c r="X2536" s="7">
        <f>Working_Data[[#This Row],[last_order_date]]-Working_Data[[#This Row],[signup_date]]</f>
        <v>-192</v>
      </c>
      <c r="Y2536" s="7">
        <f>IF(Working_Data[[#This Row],[churned]]="Active",1,0)</f>
        <v>0</v>
      </c>
      <c r="Z2536" s="7">
        <f>YEAR(Working_Data[[#This Row],[order_date]])</f>
        <v>2024</v>
      </c>
    </row>
    <row r="2537" spans="1:26" x14ac:dyDescent="0.25">
      <c r="A2537" t="s">
        <v>5124</v>
      </c>
      <c r="B2537" t="s">
        <v>45</v>
      </c>
      <c r="C2537" t="s">
        <v>82</v>
      </c>
      <c r="D2537" t="s">
        <v>23</v>
      </c>
      <c r="E2537" s="1">
        <v>45702</v>
      </c>
      <c r="F2537" t="s">
        <v>5125</v>
      </c>
      <c r="G2537" s="1">
        <v>45472</v>
      </c>
      <c r="H2537" t="s">
        <v>41</v>
      </c>
      <c r="I2537" t="s">
        <v>42</v>
      </c>
      <c r="J2537" t="s">
        <v>67</v>
      </c>
      <c r="K2537">
        <v>5</v>
      </c>
      <c r="L2537" s="3">
        <f>Working_Data[[#This Row],[price2]]/Working_Data[[#This Row],[quantity]]</f>
        <v>198.86600000000001</v>
      </c>
      <c r="M2537" s="3">
        <v>994.33</v>
      </c>
      <c r="N2537" t="s">
        <v>28</v>
      </c>
      <c r="O2537">
        <v>44</v>
      </c>
      <c r="P2537" s="1">
        <v>45933</v>
      </c>
      <c r="Q2537">
        <v>44</v>
      </c>
      <c r="R2537" t="s">
        <v>29</v>
      </c>
      <c r="S2537">
        <v>4</v>
      </c>
      <c r="T2537" s="1">
        <v>45822</v>
      </c>
      <c r="U2537" t="s">
        <v>60</v>
      </c>
      <c r="V2537" t="str">
        <f>TEXT(WEEKDAY(Working_Data[[#This Row],[order_date]],1),"DDDD")</f>
        <v>Saturday</v>
      </c>
      <c r="W2537" t="str">
        <f>TEXT(Working_Data[[#This Row],[order_date]],"mmmm")</f>
        <v>June</v>
      </c>
      <c r="X2537" s="7">
        <f>Working_Data[[#This Row],[last_order_date]]-Working_Data[[#This Row],[signup_date]]</f>
        <v>231</v>
      </c>
      <c r="Y2537" s="7">
        <f>IF(Working_Data[[#This Row],[churned]]="Active",1,0)</f>
        <v>1</v>
      </c>
      <c r="Z2537" s="7">
        <f>YEAR(Working_Data[[#This Row],[order_date]])</f>
        <v>2024</v>
      </c>
    </row>
    <row r="2538" spans="1:26" x14ac:dyDescent="0.25">
      <c r="A2538" t="s">
        <v>5126</v>
      </c>
      <c r="B2538" t="s">
        <v>38</v>
      </c>
      <c r="C2538" t="s">
        <v>82</v>
      </c>
      <c r="D2538" t="s">
        <v>77</v>
      </c>
      <c r="E2538" s="1">
        <v>45332</v>
      </c>
      <c r="F2538" t="s">
        <v>5127</v>
      </c>
      <c r="G2538" s="1">
        <v>45472</v>
      </c>
      <c r="H2538" t="s">
        <v>47</v>
      </c>
      <c r="I2538" t="s">
        <v>48</v>
      </c>
      <c r="J2538" t="s">
        <v>27</v>
      </c>
      <c r="K2538">
        <v>1</v>
      </c>
      <c r="L2538" s="3">
        <f>Working_Data[[#This Row],[price2]]/Working_Data[[#This Row],[quantity]]</f>
        <v>430.38</v>
      </c>
      <c r="M2538" s="3">
        <v>430.38</v>
      </c>
      <c r="N2538" t="s">
        <v>28</v>
      </c>
      <c r="O2538">
        <v>5</v>
      </c>
      <c r="P2538" s="1">
        <v>45841</v>
      </c>
      <c r="Q2538">
        <v>92</v>
      </c>
      <c r="R2538" t="s">
        <v>43</v>
      </c>
      <c r="S2538">
        <v>4</v>
      </c>
      <c r="T2538" s="1">
        <v>45593</v>
      </c>
      <c r="U2538" t="s">
        <v>36</v>
      </c>
      <c r="V2538" t="str">
        <f>TEXT(WEEKDAY(Working_Data[[#This Row],[order_date]],1),"DDDD")</f>
        <v>Saturday</v>
      </c>
      <c r="W2538" t="str">
        <f>TEXT(Working_Data[[#This Row],[order_date]],"mmmm")</f>
        <v>June</v>
      </c>
      <c r="X2538" s="7">
        <f>Working_Data[[#This Row],[last_order_date]]-Working_Data[[#This Row],[signup_date]]</f>
        <v>509</v>
      </c>
      <c r="Y2538" s="7">
        <f>IF(Working_Data[[#This Row],[churned]]="Active",1,0)</f>
        <v>0</v>
      </c>
      <c r="Z2538" s="7">
        <f>YEAR(Working_Data[[#This Row],[order_date]])</f>
        <v>2024</v>
      </c>
    </row>
    <row r="2539" spans="1:26" x14ac:dyDescent="0.25">
      <c r="A2539" t="s">
        <v>5128</v>
      </c>
      <c r="B2539" t="s">
        <v>21</v>
      </c>
      <c r="C2539" t="s">
        <v>22</v>
      </c>
      <c r="D2539" t="s">
        <v>32</v>
      </c>
      <c r="E2539" s="1">
        <v>45343</v>
      </c>
      <c r="F2539" t="s">
        <v>5129</v>
      </c>
      <c r="G2539" s="1">
        <v>45472</v>
      </c>
      <c r="H2539" t="s">
        <v>41</v>
      </c>
      <c r="I2539" t="s">
        <v>48</v>
      </c>
      <c r="J2539" t="s">
        <v>59</v>
      </c>
      <c r="K2539">
        <v>2</v>
      </c>
      <c r="L2539" s="3">
        <f>Working_Data[[#This Row],[price2]]/Working_Data[[#This Row],[quantity]]</f>
        <v>463.245</v>
      </c>
      <c r="M2539" s="3">
        <v>926.49</v>
      </c>
      <c r="N2539" t="s">
        <v>28</v>
      </c>
      <c r="O2539">
        <v>41</v>
      </c>
      <c r="P2539" s="1">
        <v>45763</v>
      </c>
      <c r="Q2539">
        <v>333</v>
      </c>
      <c r="R2539" t="s">
        <v>29</v>
      </c>
      <c r="S2539">
        <v>3</v>
      </c>
      <c r="T2539" s="1">
        <v>45766</v>
      </c>
      <c r="U2539" t="s">
        <v>60</v>
      </c>
      <c r="V2539" t="str">
        <f>TEXT(WEEKDAY(Working_Data[[#This Row],[order_date]],1),"DDDD")</f>
        <v>Saturday</v>
      </c>
      <c r="W2539" t="str">
        <f>TEXT(Working_Data[[#This Row],[order_date]],"mmmm")</f>
        <v>June</v>
      </c>
      <c r="X2539" s="7">
        <f>Working_Data[[#This Row],[last_order_date]]-Working_Data[[#This Row],[signup_date]]</f>
        <v>420</v>
      </c>
      <c r="Y2539" s="7">
        <f>IF(Working_Data[[#This Row],[churned]]="Active",1,0)</f>
        <v>1</v>
      </c>
      <c r="Z2539" s="7">
        <f>YEAR(Working_Data[[#This Row],[order_date]])</f>
        <v>2024</v>
      </c>
    </row>
    <row r="2540" spans="1:26" x14ac:dyDescent="0.25">
      <c r="A2540" t="s">
        <v>5130</v>
      </c>
      <c r="B2540" t="s">
        <v>21</v>
      </c>
      <c r="C2540" t="s">
        <v>82</v>
      </c>
      <c r="D2540" t="s">
        <v>32</v>
      </c>
      <c r="E2540" s="1">
        <v>45363</v>
      </c>
      <c r="F2540" t="s">
        <v>5131</v>
      </c>
      <c r="G2540" s="1">
        <v>45472</v>
      </c>
      <c r="H2540" t="s">
        <v>34</v>
      </c>
      <c r="I2540" t="s">
        <v>42</v>
      </c>
      <c r="J2540" t="s">
        <v>67</v>
      </c>
      <c r="K2540">
        <v>2</v>
      </c>
      <c r="L2540" s="3">
        <f>Working_Data[[#This Row],[price2]]/Working_Data[[#This Row],[quantity]]</f>
        <v>464.47500000000002</v>
      </c>
      <c r="M2540" s="3">
        <v>928.95</v>
      </c>
      <c r="N2540" t="s">
        <v>50</v>
      </c>
      <c r="O2540">
        <v>36</v>
      </c>
      <c r="P2540" s="1">
        <v>45586</v>
      </c>
      <c r="Q2540">
        <v>389</v>
      </c>
      <c r="R2540" t="s">
        <v>43</v>
      </c>
      <c r="S2540">
        <v>2</v>
      </c>
      <c r="T2540" s="1">
        <v>45532</v>
      </c>
      <c r="U2540" t="s">
        <v>60</v>
      </c>
      <c r="V2540" t="str">
        <f>TEXT(WEEKDAY(Working_Data[[#This Row],[order_date]],1),"DDDD")</f>
        <v>Saturday</v>
      </c>
      <c r="W2540" t="str">
        <f>TEXT(Working_Data[[#This Row],[order_date]],"mmmm")</f>
        <v>June</v>
      </c>
      <c r="X2540" s="7">
        <f>Working_Data[[#This Row],[last_order_date]]-Working_Data[[#This Row],[signup_date]]</f>
        <v>223</v>
      </c>
      <c r="Y2540" s="7">
        <f>IF(Working_Data[[#This Row],[churned]]="Active",1,0)</f>
        <v>0</v>
      </c>
      <c r="Z2540" s="7">
        <f>YEAR(Working_Data[[#This Row],[order_date]])</f>
        <v>2024</v>
      </c>
    </row>
    <row r="2541" spans="1:26" x14ac:dyDescent="0.25">
      <c r="A2541" t="s">
        <v>5132</v>
      </c>
      <c r="B2541" t="s">
        <v>45</v>
      </c>
      <c r="C2541" t="s">
        <v>39</v>
      </c>
      <c r="D2541" t="s">
        <v>32</v>
      </c>
      <c r="E2541" s="1">
        <v>45615</v>
      </c>
      <c r="F2541" t="s">
        <v>5133</v>
      </c>
      <c r="G2541" s="1">
        <v>45472</v>
      </c>
      <c r="H2541" t="s">
        <v>25</v>
      </c>
      <c r="I2541" t="s">
        <v>26</v>
      </c>
      <c r="J2541" t="s">
        <v>64</v>
      </c>
      <c r="K2541">
        <v>5</v>
      </c>
      <c r="L2541" s="3">
        <f>Working_Data[[#This Row],[price2]]/Working_Data[[#This Row],[quantity]]</f>
        <v>209.38600000000002</v>
      </c>
      <c r="M2541" s="3">
        <v>1046.93</v>
      </c>
      <c r="N2541" t="s">
        <v>50</v>
      </c>
      <c r="O2541">
        <v>34</v>
      </c>
      <c r="P2541" s="1">
        <v>45755</v>
      </c>
      <c r="Q2541">
        <v>409</v>
      </c>
      <c r="R2541" t="s">
        <v>43</v>
      </c>
      <c r="S2541">
        <v>4</v>
      </c>
      <c r="T2541" s="1">
        <v>45581</v>
      </c>
      <c r="U2541" t="s">
        <v>60</v>
      </c>
      <c r="V2541" t="str">
        <f>TEXT(WEEKDAY(Working_Data[[#This Row],[order_date]],1),"DDDD")</f>
        <v>Saturday</v>
      </c>
      <c r="W2541" t="str">
        <f>TEXT(Working_Data[[#This Row],[order_date]],"mmmm")</f>
        <v>June</v>
      </c>
      <c r="X2541" s="7">
        <f>Working_Data[[#This Row],[last_order_date]]-Working_Data[[#This Row],[signup_date]]</f>
        <v>140</v>
      </c>
      <c r="Y2541" s="7">
        <f>IF(Working_Data[[#This Row],[churned]]="Active",1,0)</f>
        <v>0</v>
      </c>
      <c r="Z2541" s="7">
        <f>YEAR(Working_Data[[#This Row],[order_date]])</f>
        <v>2024</v>
      </c>
    </row>
    <row r="2542" spans="1:26" x14ac:dyDescent="0.25">
      <c r="A2542" t="s">
        <v>5134</v>
      </c>
      <c r="B2542" t="s">
        <v>45</v>
      </c>
      <c r="C2542" t="s">
        <v>39</v>
      </c>
      <c r="D2542" t="s">
        <v>56</v>
      </c>
      <c r="E2542" s="1">
        <v>45528</v>
      </c>
      <c r="F2542" t="s">
        <v>5135</v>
      </c>
      <c r="G2542" s="1">
        <v>45472</v>
      </c>
      <c r="H2542" t="s">
        <v>25</v>
      </c>
      <c r="I2542" t="s">
        <v>63</v>
      </c>
      <c r="J2542" t="s">
        <v>64</v>
      </c>
      <c r="K2542">
        <v>2</v>
      </c>
      <c r="L2542" s="3">
        <f>Working_Data[[#This Row],[price2]]/Working_Data[[#This Row],[quantity]]</f>
        <v>498.69</v>
      </c>
      <c r="M2542" s="3">
        <v>997.38</v>
      </c>
      <c r="N2542" t="s">
        <v>50</v>
      </c>
      <c r="O2542">
        <v>30</v>
      </c>
      <c r="P2542" s="1">
        <v>45747</v>
      </c>
      <c r="Q2542">
        <v>121</v>
      </c>
      <c r="R2542" t="s">
        <v>29</v>
      </c>
      <c r="S2542">
        <v>4</v>
      </c>
      <c r="T2542" s="1">
        <v>45810</v>
      </c>
      <c r="U2542" t="s">
        <v>60</v>
      </c>
      <c r="V2542" t="str">
        <f>TEXT(WEEKDAY(Working_Data[[#This Row],[order_date]],1),"DDDD")</f>
        <v>Saturday</v>
      </c>
      <c r="W2542" t="str">
        <f>TEXT(Working_Data[[#This Row],[order_date]],"mmmm")</f>
        <v>June</v>
      </c>
      <c r="X2542" s="7">
        <f>Working_Data[[#This Row],[last_order_date]]-Working_Data[[#This Row],[signup_date]]</f>
        <v>219</v>
      </c>
      <c r="Y2542" s="7">
        <f>IF(Working_Data[[#This Row],[churned]]="Active",1,0)</f>
        <v>1</v>
      </c>
      <c r="Z2542" s="7">
        <f>YEAR(Working_Data[[#This Row],[order_date]])</f>
        <v>2024</v>
      </c>
    </row>
    <row r="2543" spans="1:26" x14ac:dyDescent="0.25">
      <c r="A2543" t="s">
        <v>5136</v>
      </c>
      <c r="B2543" t="s">
        <v>21</v>
      </c>
      <c r="C2543" t="s">
        <v>39</v>
      </c>
      <c r="D2543" t="s">
        <v>56</v>
      </c>
      <c r="E2543" s="1">
        <v>45385</v>
      </c>
      <c r="F2543" t="s">
        <v>5137</v>
      </c>
      <c r="G2543" s="1">
        <v>45472</v>
      </c>
      <c r="H2543" t="s">
        <v>25</v>
      </c>
      <c r="I2543" t="s">
        <v>42</v>
      </c>
      <c r="J2543" t="s">
        <v>59</v>
      </c>
      <c r="K2543">
        <v>2</v>
      </c>
      <c r="L2543" s="3">
        <f>Working_Data[[#This Row],[price2]]/Working_Data[[#This Row],[quantity]]</f>
        <v>431.89499999999998</v>
      </c>
      <c r="M2543" s="3">
        <v>863.79</v>
      </c>
      <c r="N2543" t="s">
        <v>35</v>
      </c>
      <c r="O2543">
        <v>16</v>
      </c>
      <c r="P2543" s="1">
        <v>45424</v>
      </c>
      <c r="Q2543">
        <v>481</v>
      </c>
      <c r="R2543" t="s">
        <v>43</v>
      </c>
      <c r="S2543">
        <v>5</v>
      </c>
      <c r="T2543" s="1">
        <v>45640</v>
      </c>
      <c r="U2543" t="s">
        <v>36</v>
      </c>
      <c r="V2543" t="str">
        <f>TEXT(WEEKDAY(Working_Data[[#This Row],[order_date]],1),"DDDD")</f>
        <v>Saturday</v>
      </c>
      <c r="W2543" t="str">
        <f>TEXT(Working_Data[[#This Row],[order_date]],"mmmm")</f>
        <v>June</v>
      </c>
      <c r="X2543" s="7">
        <f>Working_Data[[#This Row],[last_order_date]]-Working_Data[[#This Row],[signup_date]]</f>
        <v>39</v>
      </c>
      <c r="Y2543" s="7">
        <f>IF(Working_Data[[#This Row],[churned]]="Active",1,0)</f>
        <v>0</v>
      </c>
      <c r="Z2543" s="7">
        <f>YEAR(Working_Data[[#This Row],[order_date]])</f>
        <v>2024</v>
      </c>
    </row>
    <row r="2544" spans="1:26" x14ac:dyDescent="0.25">
      <c r="A2544" t="s">
        <v>5138</v>
      </c>
      <c r="B2544" t="s">
        <v>45</v>
      </c>
      <c r="C2544" t="s">
        <v>22</v>
      </c>
      <c r="D2544" t="s">
        <v>56</v>
      </c>
      <c r="E2544" s="1">
        <v>45683</v>
      </c>
      <c r="F2544" t="s">
        <v>5139</v>
      </c>
      <c r="G2544" s="1">
        <v>45473</v>
      </c>
      <c r="H2544" t="s">
        <v>41</v>
      </c>
      <c r="I2544" t="s">
        <v>42</v>
      </c>
      <c r="J2544" t="s">
        <v>64</v>
      </c>
      <c r="K2544">
        <v>4</v>
      </c>
      <c r="L2544" s="3">
        <f>Working_Data[[#This Row],[price2]]/Working_Data[[#This Row],[quantity]]</f>
        <v>251.55500000000001</v>
      </c>
      <c r="M2544" s="3">
        <v>1006.22</v>
      </c>
      <c r="N2544" t="s">
        <v>35</v>
      </c>
      <c r="O2544">
        <v>8</v>
      </c>
      <c r="P2544" s="1">
        <v>45684</v>
      </c>
      <c r="Q2544">
        <v>444</v>
      </c>
      <c r="R2544" t="s">
        <v>43</v>
      </c>
      <c r="S2544">
        <v>1</v>
      </c>
      <c r="T2544" s="1">
        <v>45483</v>
      </c>
      <c r="U2544" t="s">
        <v>60</v>
      </c>
      <c r="V2544" t="str">
        <f>TEXT(WEEKDAY(Working_Data[[#This Row],[order_date]],1),"DDDD")</f>
        <v>Sunday</v>
      </c>
      <c r="W2544" t="str">
        <f>TEXT(Working_Data[[#This Row],[order_date]],"mmmm")</f>
        <v>June</v>
      </c>
      <c r="X2544" s="7">
        <f>Working_Data[[#This Row],[last_order_date]]-Working_Data[[#This Row],[signup_date]]</f>
        <v>1</v>
      </c>
      <c r="Y2544" s="7">
        <f>IF(Working_Data[[#This Row],[churned]]="Active",1,0)</f>
        <v>0</v>
      </c>
      <c r="Z2544" s="7">
        <f>YEAR(Working_Data[[#This Row],[order_date]])</f>
        <v>2024</v>
      </c>
    </row>
    <row r="2545" spans="1:26" x14ac:dyDescent="0.25">
      <c r="A2545" t="s">
        <v>5140</v>
      </c>
      <c r="B2545" t="s">
        <v>45</v>
      </c>
      <c r="C2545" t="s">
        <v>82</v>
      </c>
      <c r="D2545" t="s">
        <v>56</v>
      </c>
      <c r="E2545" s="1">
        <v>45443</v>
      </c>
      <c r="F2545" t="s">
        <v>5141</v>
      </c>
      <c r="G2545" s="1">
        <v>45473</v>
      </c>
      <c r="H2545" t="s">
        <v>34</v>
      </c>
      <c r="I2545" t="s">
        <v>42</v>
      </c>
      <c r="J2545" t="s">
        <v>49</v>
      </c>
      <c r="K2545">
        <v>1</v>
      </c>
      <c r="L2545" s="3">
        <f>Working_Data[[#This Row],[price2]]/Working_Data[[#This Row],[quantity]]</f>
        <v>360.8</v>
      </c>
      <c r="M2545" s="3">
        <v>360.8</v>
      </c>
      <c r="N2545" t="s">
        <v>28</v>
      </c>
      <c r="O2545">
        <v>17</v>
      </c>
      <c r="P2545" s="1">
        <v>45772</v>
      </c>
      <c r="Q2545">
        <v>436</v>
      </c>
      <c r="R2545" t="s">
        <v>29</v>
      </c>
      <c r="S2545">
        <v>1</v>
      </c>
      <c r="T2545" s="1">
        <v>45812</v>
      </c>
      <c r="U2545" t="s">
        <v>30</v>
      </c>
      <c r="V2545" t="str">
        <f>TEXT(WEEKDAY(Working_Data[[#This Row],[order_date]],1),"DDDD")</f>
        <v>Sunday</v>
      </c>
      <c r="W2545" t="str">
        <f>TEXT(Working_Data[[#This Row],[order_date]],"mmmm")</f>
        <v>June</v>
      </c>
      <c r="X2545" s="7">
        <f>Working_Data[[#This Row],[last_order_date]]-Working_Data[[#This Row],[signup_date]]</f>
        <v>329</v>
      </c>
      <c r="Y2545" s="7">
        <f>IF(Working_Data[[#This Row],[churned]]="Active",1,0)</f>
        <v>1</v>
      </c>
      <c r="Z2545" s="7">
        <f>YEAR(Working_Data[[#This Row],[order_date]])</f>
        <v>2024</v>
      </c>
    </row>
    <row r="2546" spans="1:26" x14ac:dyDescent="0.25">
      <c r="A2546" t="s">
        <v>5142</v>
      </c>
      <c r="B2546" t="s">
        <v>21</v>
      </c>
      <c r="C2546" t="s">
        <v>22</v>
      </c>
      <c r="D2546" t="s">
        <v>77</v>
      </c>
      <c r="E2546" s="1">
        <v>45377</v>
      </c>
      <c r="F2546" t="s">
        <v>5143</v>
      </c>
      <c r="G2546" s="1">
        <v>45473</v>
      </c>
      <c r="H2546" t="s">
        <v>25</v>
      </c>
      <c r="I2546" t="s">
        <v>54</v>
      </c>
      <c r="J2546" t="s">
        <v>49</v>
      </c>
      <c r="K2546">
        <v>5</v>
      </c>
      <c r="L2546" s="3">
        <f>Working_Data[[#This Row],[price2]]/Working_Data[[#This Row],[quantity]]</f>
        <v>296.72399999999999</v>
      </c>
      <c r="M2546" s="3">
        <v>1483.62</v>
      </c>
      <c r="N2546" t="s">
        <v>28</v>
      </c>
      <c r="O2546">
        <v>19</v>
      </c>
      <c r="P2546" s="1">
        <v>45362</v>
      </c>
      <c r="Q2546">
        <v>472</v>
      </c>
      <c r="R2546" t="s">
        <v>29</v>
      </c>
      <c r="S2546">
        <v>1</v>
      </c>
      <c r="T2546" s="1">
        <v>45780</v>
      </c>
      <c r="U2546" t="s">
        <v>60</v>
      </c>
      <c r="V2546" t="str">
        <f>TEXT(WEEKDAY(Working_Data[[#This Row],[order_date]],1),"DDDD")</f>
        <v>Sunday</v>
      </c>
      <c r="W2546" t="str">
        <f>TEXT(Working_Data[[#This Row],[order_date]],"mmmm")</f>
        <v>June</v>
      </c>
      <c r="X2546" s="7">
        <f>Working_Data[[#This Row],[last_order_date]]-Working_Data[[#This Row],[signup_date]]</f>
        <v>-15</v>
      </c>
      <c r="Y2546" s="7">
        <f>IF(Working_Data[[#This Row],[churned]]="Active",1,0)</f>
        <v>1</v>
      </c>
      <c r="Z2546" s="7">
        <f>YEAR(Working_Data[[#This Row],[order_date]])</f>
        <v>2024</v>
      </c>
    </row>
    <row r="2547" spans="1:26" x14ac:dyDescent="0.25">
      <c r="A2547" t="s">
        <v>5144</v>
      </c>
      <c r="B2547" t="s">
        <v>21</v>
      </c>
      <c r="C2547" t="s">
        <v>39</v>
      </c>
      <c r="D2547" t="s">
        <v>56</v>
      </c>
      <c r="E2547" s="1">
        <v>45455</v>
      </c>
      <c r="F2547" t="s">
        <v>5145</v>
      </c>
      <c r="G2547" s="1">
        <v>45473</v>
      </c>
      <c r="H2547" t="s">
        <v>41</v>
      </c>
      <c r="I2547" t="s">
        <v>54</v>
      </c>
      <c r="J2547" t="s">
        <v>59</v>
      </c>
      <c r="K2547">
        <v>4</v>
      </c>
      <c r="L2547" s="3">
        <f>Working_Data[[#This Row],[price2]]/Working_Data[[#This Row],[quantity]]</f>
        <v>48.11</v>
      </c>
      <c r="M2547" s="3">
        <v>192.44</v>
      </c>
      <c r="N2547" t="s">
        <v>50</v>
      </c>
      <c r="O2547">
        <v>44</v>
      </c>
      <c r="P2547" s="1">
        <v>45742</v>
      </c>
      <c r="Q2547">
        <v>21</v>
      </c>
      <c r="R2547" t="s">
        <v>29</v>
      </c>
      <c r="S2547">
        <v>4</v>
      </c>
      <c r="T2547" s="1">
        <v>45902</v>
      </c>
      <c r="U2547" t="s">
        <v>60</v>
      </c>
      <c r="V2547" t="str">
        <f>TEXT(WEEKDAY(Working_Data[[#This Row],[order_date]],1),"DDDD")</f>
        <v>Sunday</v>
      </c>
      <c r="W2547" t="str">
        <f>TEXT(Working_Data[[#This Row],[order_date]],"mmmm")</f>
        <v>June</v>
      </c>
      <c r="X2547" s="7">
        <f>Working_Data[[#This Row],[last_order_date]]-Working_Data[[#This Row],[signup_date]]</f>
        <v>287</v>
      </c>
      <c r="Y2547" s="7">
        <f>IF(Working_Data[[#This Row],[churned]]="Active",1,0)</f>
        <v>1</v>
      </c>
      <c r="Z2547" s="7">
        <f>YEAR(Working_Data[[#This Row],[order_date]])</f>
        <v>2024</v>
      </c>
    </row>
    <row r="2548" spans="1:26" x14ac:dyDescent="0.25">
      <c r="A2548" t="s">
        <v>5146</v>
      </c>
      <c r="B2548" t="s">
        <v>38</v>
      </c>
      <c r="C2548" t="s">
        <v>22</v>
      </c>
      <c r="D2548" t="s">
        <v>77</v>
      </c>
      <c r="E2548" s="1">
        <v>45619</v>
      </c>
      <c r="F2548" t="s">
        <v>5147</v>
      </c>
      <c r="G2548" s="1">
        <v>45473</v>
      </c>
      <c r="H2548" t="s">
        <v>47</v>
      </c>
      <c r="I2548" t="s">
        <v>26</v>
      </c>
      <c r="J2548" t="s">
        <v>64</v>
      </c>
      <c r="K2548">
        <v>3</v>
      </c>
      <c r="L2548" s="3">
        <f>Working_Data[[#This Row],[price2]]/Working_Data[[#This Row],[quantity]]</f>
        <v>199.55666666666664</v>
      </c>
      <c r="M2548" s="3">
        <v>598.66999999999996</v>
      </c>
      <c r="N2548" t="s">
        <v>50</v>
      </c>
      <c r="O2548">
        <v>7</v>
      </c>
      <c r="P2548" s="1">
        <v>45593</v>
      </c>
      <c r="Q2548">
        <v>103</v>
      </c>
      <c r="R2548" t="s">
        <v>29</v>
      </c>
      <c r="S2548">
        <v>4</v>
      </c>
      <c r="T2548" s="1">
        <v>45682</v>
      </c>
      <c r="U2548" t="s">
        <v>60</v>
      </c>
      <c r="V2548" t="str">
        <f>TEXT(WEEKDAY(Working_Data[[#This Row],[order_date]],1),"DDDD")</f>
        <v>Sunday</v>
      </c>
      <c r="W2548" t="str">
        <f>TEXT(Working_Data[[#This Row],[order_date]],"mmmm")</f>
        <v>June</v>
      </c>
      <c r="X2548" s="7">
        <f>Working_Data[[#This Row],[last_order_date]]-Working_Data[[#This Row],[signup_date]]</f>
        <v>-26</v>
      </c>
      <c r="Y2548" s="7">
        <f>IF(Working_Data[[#This Row],[churned]]="Active",1,0)</f>
        <v>1</v>
      </c>
      <c r="Z2548" s="7">
        <f>YEAR(Working_Data[[#This Row],[order_date]])</f>
        <v>2024</v>
      </c>
    </row>
    <row r="2549" spans="1:26" x14ac:dyDescent="0.25">
      <c r="A2549" t="s">
        <v>5148</v>
      </c>
      <c r="B2549" t="s">
        <v>38</v>
      </c>
      <c r="C2549" t="s">
        <v>39</v>
      </c>
      <c r="D2549" t="s">
        <v>77</v>
      </c>
      <c r="E2549" s="1">
        <v>45747</v>
      </c>
      <c r="F2549" t="s">
        <v>5149</v>
      </c>
      <c r="G2549" s="1">
        <v>45473</v>
      </c>
      <c r="H2549" t="s">
        <v>41</v>
      </c>
      <c r="I2549" t="s">
        <v>48</v>
      </c>
      <c r="J2549" t="s">
        <v>49</v>
      </c>
      <c r="K2549">
        <v>4</v>
      </c>
      <c r="L2549" s="3">
        <f>Working_Data[[#This Row],[price2]]/Working_Data[[#This Row],[quantity]]</f>
        <v>265.22500000000002</v>
      </c>
      <c r="M2549" s="3">
        <v>1060.9000000000001</v>
      </c>
      <c r="N2549" t="s">
        <v>50</v>
      </c>
      <c r="O2549">
        <v>14</v>
      </c>
      <c r="P2549" s="1">
        <v>45830</v>
      </c>
      <c r="Q2549">
        <v>99</v>
      </c>
      <c r="R2549" t="s">
        <v>29</v>
      </c>
      <c r="S2549">
        <v>3</v>
      </c>
      <c r="T2549" s="1">
        <v>45656</v>
      </c>
      <c r="U2549" t="s">
        <v>36</v>
      </c>
      <c r="V2549" t="str">
        <f>TEXT(WEEKDAY(Working_Data[[#This Row],[order_date]],1),"DDDD")</f>
        <v>Sunday</v>
      </c>
      <c r="W2549" t="str">
        <f>TEXT(Working_Data[[#This Row],[order_date]],"mmmm")</f>
        <v>June</v>
      </c>
      <c r="X2549" s="7">
        <f>Working_Data[[#This Row],[last_order_date]]-Working_Data[[#This Row],[signup_date]]</f>
        <v>83</v>
      </c>
      <c r="Y2549" s="7">
        <f>IF(Working_Data[[#This Row],[churned]]="Active",1,0)</f>
        <v>1</v>
      </c>
      <c r="Z2549" s="7">
        <f>YEAR(Working_Data[[#This Row],[order_date]])</f>
        <v>2024</v>
      </c>
    </row>
    <row r="2550" spans="1:26" x14ac:dyDescent="0.25">
      <c r="A2550" t="s">
        <v>5150</v>
      </c>
      <c r="B2550" t="s">
        <v>21</v>
      </c>
      <c r="C2550" t="s">
        <v>82</v>
      </c>
      <c r="D2550" t="s">
        <v>52</v>
      </c>
      <c r="E2550" s="1">
        <v>45642</v>
      </c>
      <c r="F2550" t="s">
        <v>5151</v>
      </c>
      <c r="G2550" s="1">
        <v>45473</v>
      </c>
      <c r="H2550" t="s">
        <v>41</v>
      </c>
      <c r="I2550" t="s">
        <v>48</v>
      </c>
      <c r="J2550" t="s">
        <v>49</v>
      </c>
      <c r="K2550">
        <v>5</v>
      </c>
      <c r="L2550" s="3">
        <f>Working_Data[[#This Row],[price2]]/Working_Data[[#This Row],[quantity]]</f>
        <v>286.75400000000002</v>
      </c>
      <c r="M2550" s="3">
        <v>1433.77</v>
      </c>
      <c r="N2550" t="s">
        <v>50</v>
      </c>
      <c r="O2550">
        <v>48</v>
      </c>
      <c r="P2550" s="1">
        <v>45908</v>
      </c>
      <c r="Q2550">
        <v>59</v>
      </c>
      <c r="R2550" t="s">
        <v>43</v>
      </c>
      <c r="S2550">
        <v>1</v>
      </c>
      <c r="T2550" s="1">
        <v>45882</v>
      </c>
      <c r="U2550" t="s">
        <v>60</v>
      </c>
      <c r="V2550" t="str">
        <f>TEXT(WEEKDAY(Working_Data[[#This Row],[order_date]],1),"DDDD")</f>
        <v>Sunday</v>
      </c>
      <c r="W2550" t="str">
        <f>TEXT(Working_Data[[#This Row],[order_date]],"mmmm")</f>
        <v>June</v>
      </c>
      <c r="X2550" s="7">
        <f>Working_Data[[#This Row],[last_order_date]]-Working_Data[[#This Row],[signup_date]]</f>
        <v>266</v>
      </c>
      <c r="Y2550" s="7">
        <f>IF(Working_Data[[#This Row],[churned]]="Active",1,0)</f>
        <v>0</v>
      </c>
      <c r="Z2550" s="7">
        <f>YEAR(Working_Data[[#This Row],[order_date]])</f>
        <v>2024</v>
      </c>
    </row>
    <row r="2551" spans="1:26" x14ac:dyDescent="0.25">
      <c r="A2551" t="s">
        <v>5152</v>
      </c>
      <c r="B2551" t="s">
        <v>45</v>
      </c>
      <c r="C2551" t="s">
        <v>82</v>
      </c>
      <c r="D2551" t="s">
        <v>77</v>
      </c>
      <c r="E2551" s="1">
        <v>45695</v>
      </c>
      <c r="F2551" t="s">
        <v>5153</v>
      </c>
      <c r="G2551" s="1">
        <v>45473</v>
      </c>
      <c r="H2551" t="s">
        <v>25</v>
      </c>
      <c r="I2551" t="s">
        <v>63</v>
      </c>
      <c r="J2551" t="s">
        <v>27</v>
      </c>
      <c r="K2551">
        <v>2</v>
      </c>
      <c r="L2551" s="3">
        <f>Working_Data[[#This Row],[price2]]/Working_Data[[#This Row],[quantity]]</f>
        <v>369.57</v>
      </c>
      <c r="M2551" s="3">
        <v>739.14</v>
      </c>
      <c r="N2551" t="s">
        <v>35</v>
      </c>
      <c r="O2551">
        <v>48</v>
      </c>
      <c r="P2551" s="1">
        <v>45526</v>
      </c>
      <c r="Q2551">
        <v>259</v>
      </c>
      <c r="R2551" t="s">
        <v>43</v>
      </c>
      <c r="S2551">
        <v>4</v>
      </c>
      <c r="T2551" s="1">
        <v>45482</v>
      </c>
      <c r="U2551" t="s">
        <v>30</v>
      </c>
      <c r="V2551" t="str">
        <f>TEXT(WEEKDAY(Working_Data[[#This Row],[order_date]],1),"DDDD")</f>
        <v>Sunday</v>
      </c>
      <c r="W2551" t="str">
        <f>TEXT(Working_Data[[#This Row],[order_date]],"mmmm")</f>
        <v>June</v>
      </c>
      <c r="X2551" s="7">
        <f>Working_Data[[#This Row],[last_order_date]]-Working_Data[[#This Row],[signup_date]]</f>
        <v>-169</v>
      </c>
      <c r="Y2551" s="7">
        <f>IF(Working_Data[[#This Row],[churned]]="Active",1,0)</f>
        <v>0</v>
      </c>
      <c r="Z2551" s="7">
        <f>YEAR(Working_Data[[#This Row],[order_date]])</f>
        <v>2024</v>
      </c>
    </row>
    <row r="2552" spans="1:26" x14ac:dyDescent="0.25">
      <c r="A2552" t="s">
        <v>5154</v>
      </c>
      <c r="B2552" t="s">
        <v>38</v>
      </c>
      <c r="C2552" t="s">
        <v>82</v>
      </c>
      <c r="D2552" t="s">
        <v>77</v>
      </c>
      <c r="E2552" s="1">
        <v>45449</v>
      </c>
      <c r="F2552" t="s">
        <v>5155</v>
      </c>
      <c r="G2552" s="1">
        <v>45473</v>
      </c>
      <c r="H2552" t="s">
        <v>25</v>
      </c>
      <c r="I2552" t="s">
        <v>54</v>
      </c>
      <c r="J2552" t="s">
        <v>64</v>
      </c>
      <c r="K2552">
        <v>3</v>
      </c>
      <c r="L2552" s="3">
        <f>Working_Data[[#This Row],[price2]]/Working_Data[[#This Row],[quantity]]</f>
        <v>61.686666666666667</v>
      </c>
      <c r="M2552" s="3">
        <v>185.06</v>
      </c>
      <c r="N2552" t="s">
        <v>50</v>
      </c>
      <c r="O2552">
        <v>21</v>
      </c>
      <c r="P2552" s="1">
        <v>45454</v>
      </c>
      <c r="Q2552">
        <v>110</v>
      </c>
      <c r="R2552" t="s">
        <v>29</v>
      </c>
      <c r="S2552">
        <v>4</v>
      </c>
      <c r="T2552" s="1">
        <v>45864</v>
      </c>
      <c r="U2552" t="s">
        <v>36</v>
      </c>
      <c r="V2552" t="str">
        <f>TEXT(WEEKDAY(Working_Data[[#This Row],[order_date]],1),"DDDD")</f>
        <v>Sunday</v>
      </c>
      <c r="W2552" t="str">
        <f>TEXT(Working_Data[[#This Row],[order_date]],"mmmm")</f>
        <v>June</v>
      </c>
      <c r="X2552" s="7">
        <f>Working_Data[[#This Row],[last_order_date]]-Working_Data[[#This Row],[signup_date]]</f>
        <v>5</v>
      </c>
      <c r="Y2552" s="7">
        <f>IF(Working_Data[[#This Row],[churned]]="Active",1,0)</f>
        <v>1</v>
      </c>
      <c r="Z2552" s="7">
        <f>YEAR(Working_Data[[#This Row],[order_date]])</f>
        <v>2024</v>
      </c>
    </row>
    <row r="2553" spans="1:26" x14ac:dyDescent="0.25">
      <c r="A2553" t="s">
        <v>5156</v>
      </c>
      <c r="B2553" t="s">
        <v>38</v>
      </c>
      <c r="C2553" t="s">
        <v>22</v>
      </c>
      <c r="D2553" t="s">
        <v>77</v>
      </c>
      <c r="E2553" s="1">
        <v>45352</v>
      </c>
      <c r="F2553" t="s">
        <v>5157</v>
      </c>
      <c r="G2553" s="1">
        <v>45298</v>
      </c>
      <c r="H2553" t="s">
        <v>25</v>
      </c>
      <c r="I2553" t="s">
        <v>26</v>
      </c>
      <c r="J2553" t="s">
        <v>67</v>
      </c>
      <c r="K2553">
        <v>5</v>
      </c>
      <c r="L2553" s="3">
        <f>Working_Data[[#This Row],[price2]]/Working_Data[[#This Row],[quantity]]</f>
        <v>64.108000000000004</v>
      </c>
      <c r="M2553" s="3">
        <v>320.54000000000002</v>
      </c>
      <c r="N2553" t="s">
        <v>28</v>
      </c>
      <c r="O2553">
        <v>8</v>
      </c>
      <c r="P2553" s="1">
        <v>45731</v>
      </c>
      <c r="Q2553">
        <v>456</v>
      </c>
      <c r="R2553" t="s">
        <v>29</v>
      </c>
      <c r="S2553">
        <v>4</v>
      </c>
      <c r="T2553" s="1">
        <v>45609</v>
      </c>
      <c r="U2553" t="s">
        <v>30</v>
      </c>
      <c r="V2553" t="str">
        <f>TEXT(WEEKDAY(Working_Data[[#This Row],[order_date]],1),"DDDD")</f>
        <v>Sunday</v>
      </c>
      <c r="W2553" t="str">
        <f>TEXT(Working_Data[[#This Row],[order_date]],"mmmm")</f>
        <v>January</v>
      </c>
      <c r="X2553" s="7">
        <f>Working_Data[[#This Row],[last_order_date]]-Working_Data[[#This Row],[signup_date]]</f>
        <v>379</v>
      </c>
      <c r="Y2553" s="7">
        <f>IF(Working_Data[[#This Row],[churned]]="Active",1,0)</f>
        <v>1</v>
      </c>
      <c r="Z2553" s="7">
        <f>YEAR(Working_Data[[#This Row],[order_date]])</f>
        <v>2024</v>
      </c>
    </row>
    <row r="2554" spans="1:26" x14ac:dyDescent="0.25">
      <c r="A2554" t="s">
        <v>5158</v>
      </c>
      <c r="B2554" t="s">
        <v>21</v>
      </c>
      <c r="C2554" t="s">
        <v>22</v>
      </c>
      <c r="D2554" t="s">
        <v>52</v>
      </c>
      <c r="E2554" s="1">
        <v>45640</v>
      </c>
      <c r="F2554" t="s">
        <v>5159</v>
      </c>
      <c r="G2554" s="1">
        <v>45298</v>
      </c>
      <c r="H2554" t="s">
        <v>25</v>
      </c>
      <c r="I2554" t="s">
        <v>48</v>
      </c>
      <c r="J2554" t="s">
        <v>64</v>
      </c>
      <c r="K2554">
        <v>2</v>
      </c>
      <c r="L2554" s="3">
        <f>Working_Data[[#This Row],[price2]]/Working_Data[[#This Row],[quantity]]</f>
        <v>599.29499999999996</v>
      </c>
      <c r="M2554" s="3">
        <v>1198.5899999999999</v>
      </c>
      <c r="N2554" t="s">
        <v>35</v>
      </c>
      <c r="O2554">
        <v>38</v>
      </c>
      <c r="P2554" s="1">
        <v>45963</v>
      </c>
      <c r="Q2554">
        <v>338</v>
      </c>
      <c r="R2554" t="s">
        <v>29</v>
      </c>
      <c r="S2554">
        <v>2</v>
      </c>
      <c r="T2554" s="1">
        <v>45636</v>
      </c>
      <c r="U2554" t="s">
        <v>60</v>
      </c>
      <c r="V2554" t="str">
        <f>TEXT(WEEKDAY(Working_Data[[#This Row],[order_date]],1),"DDDD")</f>
        <v>Sunday</v>
      </c>
      <c r="W2554" t="str">
        <f>TEXT(Working_Data[[#This Row],[order_date]],"mmmm")</f>
        <v>January</v>
      </c>
      <c r="X2554" s="7">
        <f>Working_Data[[#This Row],[last_order_date]]-Working_Data[[#This Row],[signup_date]]</f>
        <v>323</v>
      </c>
      <c r="Y2554" s="7">
        <f>IF(Working_Data[[#This Row],[churned]]="Active",1,0)</f>
        <v>1</v>
      </c>
      <c r="Z2554" s="7">
        <f>YEAR(Working_Data[[#This Row],[order_date]])</f>
        <v>2024</v>
      </c>
    </row>
    <row r="2555" spans="1:26" x14ac:dyDescent="0.25">
      <c r="A2555" t="s">
        <v>5160</v>
      </c>
      <c r="B2555" t="s">
        <v>45</v>
      </c>
      <c r="C2555" t="s">
        <v>22</v>
      </c>
      <c r="D2555" t="s">
        <v>77</v>
      </c>
      <c r="E2555" s="1">
        <v>45640</v>
      </c>
      <c r="F2555" t="s">
        <v>5161</v>
      </c>
      <c r="G2555" s="1">
        <v>45298</v>
      </c>
      <c r="H2555" t="s">
        <v>58</v>
      </c>
      <c r="I2555" t="s">
        <v>54</v>
      </c>
      <c r="J2555" t="s">
        <v>49</v>
      </c>
      <c r="K2555">
        <v>2</v>
      </c>
      <c r="L2555" s="3">
        <f>Working_Data[[#This Row],[price2]]/Working_Data[[#This Row],[quantity]]</f>
        <v>248.71</v>
      </c>
      <c r="M2555" s="3">
        <v>497.42</v>
      </c>
      <c r="N2555" t="s">
        <v>35</v>
      </c>
      <c r="O2555">
        <v>15</v>
      </c>
      <c r="P2555" s="1">
        <v>45804</v>
      </c>
      <c r="Q2555">
        <v>455</v>
      </c>
      <c r="R2555" t="s">
        <v>43</v>
      </c>
      <c r="S2555">
        <v>3</v>
      </c>
      <c r="T2555" s="1">
        <v>45424</v>
      </c>
      <c r="U2555" t="s">
        <v>60</v>
      </c>
      <c r="V2555" t="str">
        <f>TEXT(WEEKDAY(Working_Data[[#This Row],[order_date]],1),"DDDD")</f>
        <v>Sunday</v>
      </c>
      <c r="W2555" t="str">
        <f>TEXT(Working_Data[[#This Row],[order_date]],"mmmm")</f>
        <v>January</v>
      </c>
      <c r="X2555" s="7">
        <f>Working_Data[[#This Row],[last_order_date]]-Working_Data[[#This Row],[signup_date]]</f>
        <v>164</v>
      </c>
      <c r="Y2555" s="7">
        <f>IF(Working_Data[[#This Row],[churned]]="Active",1,0)</f>
        <v>0</v>
      </c>
      <c r="Z2555" s="7">
        <f>YEAR(Working_Data[[#This Row],[order_date]])</f>
        <v>2024</v>
      </c>
    </row>
    <row r="2556" spans="1:26" x14ac:dyDescent="0.25">
      <c r="A2556" t="s">
        <v>5162</v>
      </c>
      <c r="B2556" t="s">
        <v>38</v>
      </c>
      <c r="C2556" t="s">
        <v>39</v>
      </c>
      <c r="D2556" t="s">
        <v>56</v>
      </c>
      <c r="E2556" s="1">
        <v>45271</v>
      </c>
      <c r="F2556" t="s">
        <v>5163</v>
      </c>
      <c r="G2556" s="1">
        <v>45298</v>
      </c>
      <c r="H2556" t="s">
        <v>34</v>
      </c>
      <c r="I2556" t="s">
        <v>42</v>
      </c>
      <c r="J2556" t="s">
        <v>49</v>
      </c>
      <c r="K2556">
        <v>1</v>
      </c>
      <c r="L2556" s="3">
        <f>Working_Data[[#This Row],[price2]]/Working_Data[[#This Row],[quantity]]</f>
        <v>1284.43</v>
      </c>
      <c r="M2556" s="3">
        <v>1284.43</v>
      </c>
      <c r="N2556" t="s">
        <v>35</v>
      </c>
      <c r="O2556">
        <v>38</v>
      </c>
      <c r="P2556" s="1">
        <v>45872</v>
      </c>
      <c r="Q2556">
        <v>50</v>
      </c>
      <c r="R2556" t="s">
        <v>43</v>
      </c>
      <c r="S2556">
        <v>4</v>
      </c>
      <c r="T2556" s="1">
        <v>45677</v>
      </c>
      <c r="U2556" t="s">
        <v>30</v>
      </c>
      <c r="V2556" t="str">
        <f>TEXT(WEEKDAY(Working_Data[[#This Row],[order_date]],1),"DDDD")</f>
        <v>Sunday</v>
      </c>
      <c r="W2556" t="str">
        <f>TEXT(Working_Data[[#This Row],[order_date]],"mmmm")</f>
        <v>January</v>
      </c>
      <c r="X2556" s="7">
        <f>Working_Data[[#This Row],[last_order_date]]-Working_Data[[#This Row],[signup_date]]</f>
        <v>601</v>
      </c>
      <c r="Y2556" s="7">
        <f>IF(Working_Data[[#This Row],[churned]]="Active",1,0)</f>
        <v>0</v>
      </c>
      <c r="Z2556" s="7">
        <f>YEAR(Working_Data[[#This Row],[order_date]])</f>
        <v>2024</v>
      </c>
    </row>
    <row r="2557" spans="1:26" x14ac:dyDescent="0.25">
      <c r="A2557" t="s">
        <v>5164</v>
      </c>
      <c r="B2557" t="s">
        <v>38</v>
      </c>
      <c r="C2557" t="s">
        <v>39</v>
      </c>
      <c r="D2557" t="s">
        <v>23</v>
      </c>
      <c r="E2557" s="1">
        <v>45346</v>
      </c>
      <c r="F2557" t="s">
        <v>5165</v>
      </c>
      <c r="G2557" s="1">
        <v>45298</v>
      </c>
      <c r="H2557" t="s">
        <v>47</v>
      </c>
      <c r="I2557" t="s">
        <v>26</v>
      </c>
      <c r="J2557" t="s">
        <v>64</v>
      </c>
      <c r="K2557">
        <v>5</v>
      </c>
      <c r="L2557" s="3">
        <f>Working_Data[[#This Row],[price2]]/Working_Data[[#This Row],[quantity]]</f>
        <v>103.83199999999999</v>
      </c>
      <c r="M2557" s="3">
        <v>519.16</v>
      </c>
      <c r="N2557" t="s">
        <v>35</v>
      </c>
      <c r="O2557">
        <v>11</v>
      </c>
      <c r="P2557" s="1">
        <v>45455</v>
      </c>
      <c r="Q2557">
        <v>328</v>
      </c>
      <c r="R2557" t="s">
        <v>43</v>
      </c>
      <c r="S2557">
        <v>5</v>
      </c>
      <c r="T2557" s="1">
        <v>45877</v>
      </c>
      <c r="U2557" t="s">
        <v>30</v>
      </c>
      <c r="V2557" t="str">
        <f>TEXT(WEEKDAY(Working_Data[[#This Row],[order_date]],1),"DDDD")</f>
        <v>Sunday</v>
      </c>
      <c r="W2557" t="str">
        <f>TEXT(Working_Data[[#This Row],[order_date]],"mmmm")</f>
        <v>January</v>
      </c>
      <c r="X2557" s="7">
        <f>Working_Data[[#This Row],[last_order_date]]-Working_Data[[#This Row],[signup_date]]</f>
        <v>109</v>
      </c>
      <c r="Y2557" s="7">
        <f>IF(Working_Data[[#This Row],[churned]]="Active",1,0)</f>
        <v>0</v>
      </c>
      <c r="Z2557" s="7">
        <f>YEAR(Working_Data[[#This Row],[order_date]])</f>
        <v>2024</v>
      </c>
    </row>
    <row r="2558" spans="1:26" x14ac:dyDescent="0.25">
      <c r="A2558" t="s">
        <v>5166</v>
      </c>
      <c r="B2558" t="s">
        <v>45</v>
      </c>
      <c r="C2558" t="s">
        <v>39</v>
      </c>
      <c r="D2558" t="s">
        <v>32</v>
      </c>
      <c r="E2558" s="1">
        <v>45679</v>
      </c>
      <c r="F2558" t="s">
        <v>5167</v>
      </c>
      <c r="G2558" s="1">
        <v>45298</v>
      </c>
      <c r="H2558" t="s">
        <v>41</v>
      </c>
      <c r="I2558" t="s">
        <v>54</v>
      </c>
      <c r="J2558" t="s">
        <v>27</v>
      </c>
      <c r="K2558">
        <v>1</v>
      </c>
      <c r="L2558" s="3">
        <f>Working_Data[[#This Row],[price2]]/Working_Data[[#This Row],[quantity]]</f>
        <v>1218.3</v>
      </c>
      <c r="M2558" s="3">
        <v>1218.3</v>
      </c>
      <c r="N2558" t="s">
        <v>28</v>
      </c>
      <c r="O2558">
        <v>2</v>
      </c>
      <c r="P2558" s="1">
        <v>45623</v>
      </c>
      <c r="Q2558">
        <v>58</v>
      </c>
      <c r="R2558" t="s">
        <v>43</v>
      </c>
      <c r="S2558">
        <v>5</v>
      </c>
      <c r="T2558" s="1">
        <v>45544</v>
      </c>
      <c r="U2558" t="s">
        <v>30</v>
      </c>
      <c r="V2558" t="str">
        <f>TEXT(WEEKDAY(Working_Data[[#This Row],[order_date]],1),"DDDD")</f>
        <v>Sunday</v>
      </c>
      <c r="W2558" t="str">
        <f>TEXT(Working_Data[[#This Row],[order_date]],"mmmm")</f>
        <v>January</v>
      </c>
      <c r="X2558" s="7">
        <f>Working_Data[[#This Row],[last_order_date]]-Working_Data[[#This Row],[signup_date]]</f>
        <v>-56</v>
      </c>
      <c r="Y2558" s="7">
        <f>IF(Working_Data[[#This Row],[churned]]="Active",1,0)</f>
        <v>0</v>
      </c>
      <c r="Z2558" s="7">
        <f>YEAR(Working_Data[[#This Row],[order_date]])</f>
        <v>2024</v>
      </c>
    </row>
    <row r="2559" spans="1:26" x14ac:dyDescent="0.25">
      <c r="A2559" t="s">
        <v>5168</v>
      </c>
      <c r="B2559" t="s">
        <v>38</v>
      </c>
      <c r="C2559" t="s">
        <v>82</v>
      </c>
      <c r="D2559" t="s">
        <v>23</v>
      </c>
      <c r="E2559" s="1">
        <v>45319</v>
      </c>
      <c r="F2559" t="s">
        <v>5169</v>
      </c>
      <c r="G2559" s="1">
        <v>45329</v>
      </c>
      <c r="H2559" t="s">
        <v>25</v>
      </c>
      <c r="I2559" t="s">
        <v>63</v>
      </c>
      <c r="J2559" t="s">
        <v>49</v>
      </c>
      <c r="K2559">
        <v>1</v>
      </c>
      <c r="L2559" s="3">
        <f>Working_Data[[#This Row],[price2]]/Working_Data[[#This Row],[quantity]]</f>
        <v>1105.5899999999999</v>
      </c>
      <c r="M2559" s="3">
        <v>1105.5899999999999</v>
      </c>
      <c r="N2559" t="s">
        <v>35</v>
      </c>
      <c r="O2559">
        <v>42</v>
      </c>
      <c r="P2559" s="1">
        <v>45837</v>
      </c>
      <c r="Q2559">
        <v>365</v>
      </c>
      <c r="R2559" t="s">
        <v>29</v>
      </c>
      <c r="S2559">
        <v>3</v>
      </c>
      <c r="T2559" s="1">
        <v>45648</v>
      </c>
      <c r="U2559" t="s">
        <v>36</v>
      </c>
      <c r="V2559" t="str">
        <f>TEXT(WEEKDAY(Working_Data[[#This Row],[order_date]],1),"DDDD")</f>
        <v>Wednesday</v>
      </c>
      <c r="W2559" t="str">
        <f>TEXT(Working_Data[[#This Row],[order_date]],"mmmm")</f>
        <v>February</v>
      </c>
      <c r="X2559" s="7">
        <f>Working_Data[[#This Row],[last_order_date]]-Working_Data[[#This Row],[signup_date]]</f>
        <v>518</v>
      </c>
      <c r="Y2559" s="7">
        <f>IF(Working_Data[[#This Row],[churned]]="Active",1,0)</f>
        <v>1</v>
      </c>
      <c r="Z2559" s="7">
        <f>YEAR(Working_Data[[#This Row],[order_date]])</f>
        <v>2024</v>
      </c>
    </row>
    <row r="2560" spans="1:26" x14ac:dyDescent="0.25">
      <c r="A2560" t="s">
        <v>5170</v>
      </c>
      <c r="B2560" t="s">
        <v>38</v>
      </c>
      <c r="C2560" t="s">
        <v>82</v>
      </c>
      <c r="D2560" t="s">
        <v>52</v>
      </c>
      <c r="E2560" s="1">
        <v>45589</v>
      </c>
      <c r="F2560" t="s">
        <v>5171</v>
      </c>
      <c r="G2560" s="1">
        <v>45329</v>
      </c>
      <c r="H2560" t="s">
        <v>41</v>
      </c>
      <c r="I2560" t="s">
        <v>63</v>
      </c>
      <c r="J2560" t="s">
        <v>27</v>
      </c>
      <c r="K2560">
        <v>3</v>
      </c>
      <c r="L2560" s="3">
        <f>Working_Data[[#This Row],[price2]]/Working_Data[[#This Row],[quantity]]</f>
        <v>413.96000000000004</v>
      </c>
      <c r="M2560" s="3">
        <v>1241.8800000000001</v>
      </c>
      <c r="N2560" t="s">
        <v>35</v>
      </c>
      <c r="O2560">
        <v>10</v>
      </c>
      <c r="P2560" s="1">
        <v>45692</v>
      </c>
      <c r="Q2560">
        <v>312</v>
      </c>
      <c r="R2560" t="s">
        <v>29</v>
      </c>
      <c r="S2560">
        <v>3</v>
      </c>
      <c r="T2560" s="1">
        <v>45871</v>
      </c>
      <c r="U2560" t="s">
        <v>30</v>
      </c>
      <c r="V2560" t="str">
        <f>TEXT(WEEKDAY(Working_Data[[#This Row],[order_date]],1),"DDDD")</f>
        <v>Wednesday</v>
      </c>
      <c r="W2560" t="str">
        <f>TEXT(Working_Data[[#This Row],[order_date]],"mmmm")</f>
        <v>February</v>
      </c>
      <c r="X2560" s="7">
        <f>Working_Data[[#This Row],[last_order_date]]-Working_Data[[#This Row],[signup_date]]</f>
        <v>103</v>
      </c>
      <c r="Y2560" s="7">
        <f>IF(Working_Data[[#This Row],[churned]]="Active",1,0)</f>
        <v>1</v>
      </c>
      <c r="Z2560" s="7">
        <f>YEAR(Working_Data[[#This Row],[order_date]])</f>
        <v>2024</v>
      </c>
    </row>
    <row r="2561" spans="1:26" x14ac:dyDescent="0.25">
      <c r="A2561" t="s">
        <v>5172</v>
      </c>
      <c r="B2561" t="s">
        <v>45</v>
      </c>
      <c r="C2561" t="s">
        <v>22</v>
      </c>
      <c r="D2561" t="s">
        <v>52</v>
      </c>
      <c r="E2561" s="1">
        <v>45296</v>
      </c>
      <c r="F2561" t="s">
        <v>5173</v>
      </c>
      <c r="G2561" s="1">
        <v>45329</v>
      </c>
      <c r="H2561" t="s">
        <v>47</v>
      </c>
      <c r="I2561" t="s">
        <v>48</v>
      </c>
      <c r="J2561" t="s">
        <v>27</v>
      </c>
      <c r="K2561">
        <v>2</v>
      </c>
      <c r="L2561" s="3">
        <f>Working_Data[[#This Row],[price2]]/Working_Data[[#This Row],[quantity]]</f>
        <v>294.82</v>
      </c>
      <c r="M2561" s="3">
        <v>589.64</v>
      </c>
      <c r="N2561" t="s">
        <v>35</v>
      </c>
      <c r="O2561">
        <v>19</v>
      </c>
      <c r="P2561" s="1">
        <v>45422</v>
      </c>
      <c r="Q2561">
        <v>17</v>
      </c>
      <c r="R2561" t="s">
        <v>43</v>
      </c>
      <c r="S2561">
        <v>1</v>
      </c>
      <c r="T2561" s="1">
        <v>45671</v>
      </c>
      <c r="U2561" t="s">
        <v>30</v>
      </c>
      <c r="V2561" t="str">
        <f>TEXT(WEEKDAY(Working_Data[[#This Row],[order_date]],1),"DDDD")</f>
        <v>Wednesday</v>
      </c>
      <c r="W2561" t="str">
        <f>TEXT(Working_Data[[#This Row],[order_date]],"mmmm")</f>
        <v>February</v>
      </c>
      <c r="X2561" s="7">
        <f>Working_Data[[#This Row],[last_order_date]]-Working_Data[[#This Row],[signup_date]]</f>
        <v>126</v>
      </c>
      <c r="Y2561" s="7">
        <f>IF(Working_Data[[#This Row],[churned]]="Active",1,0)</f>
        <v>0</v>
      </c>
      <c r="Z2561" s="7">
        <f>YEAR(Working_Data[[#This Row],[order_date]])</f>
        <v>2024</v>
      </c>
    </row>
    <row r="2562" spans="1:26" x14ac:dyDescent="0.25">
      <c r="A2562" t="s">
        <v>5174</v>
      </c>
      <c r="B2562" t="s">
        <v>21</v>
      </c>
      <c r="C2562" t="s">
        <v>82</v>
      </c>
      <c r="D2562" t="s">
        <v>52</v>
      </c>
      <c r="E2562" s="1">
        <v>45741</v>
      </c>
      <c r="F2562" t="s">
        <v>5175</v>
      </c>
      <c r="G2562" s="1">
        <v>45329</v>
      </c>
      <c r="H2562" t="s">
        <v>47</v>
      </c>
      <c r="I2562" t="s">
        <v>63</v>
      </c>
      <c r="J2562" t="s">
        <v>59</v>
      </c>
      <c r="K2562">
        <v>5</v>
      </c>
      <c r="L2562" s="3">
        <f>Working_Data[[#This Row],[price2]]/Working_Data[[#This Row],[quantity]]</f>
        <v>31.222000000000001</v>
      </c>
      <c r="M2562" s="3">
        <v>156.11000000000001</v>
      </c>
      <c r="N2562" t="s">
        <v>28</v>
      </c>
      <c r="O2562">
        <v>23</v>
      </c>
      <c r="P2562" s="1">
        <v>45652</v>
      </c>
      <c r="Q2562">
        <v>383</v>
      </c>
      <c r="R2562" t="s">
        <v>29</v>
      </c>
      <c r="S2562">
        <v>5</v>
      </c>
      <c r="T2562" s="1">
        <v>45617</v>
      </c>
      <c r="U2562" t="s">
        <v>30</v>
      </c>
      <c r="V2562" t="str">
        <f>TEXT(WEEKDAY(Working_Data[[#This Row],[order_date]],1),"DDDD")</f>
        <v>Wednesday</v>
      </c>
      <c r="W2562" t="str">
        <f>TEXT(Working_Data[[#This Row],[order_date]],"mmmm")</f>
        <v>February</v>
      </c>
      <c r="X2562" s="7">
        <f>Working_Data[[#This Row],[last_order_date]]-Working_Data[[#This Row],[signup_date]]</f>
        <v>-89</v>
      </c>
      <c r="Y2562" s="7">
        <f>IF(Working_Data[[#This Row],[churned]]="Active",1,0)</f>
        <v>1</v>
      </c>
      <c r="Z2562" s="7">
        <f>YEAR(Working_Data[[#This Row],[order_date]])</f>
        <v>2024</v>
      </c>
    </row>
    <row r="2563" spans="1:26" x14ac:dyDescent="0.25">
      <c r="A2563" t="s">
        <v>5176</v>
      </c>
      <c r="B2563" t="s">
        <v>21</v>
      </c>
      <c r="C2563" t="s">
        <v>39</v>
      </c>
      <c r="D2563" t="s">
        <v>32</v>
      </c>
      <c r="E2563" s="1">
        <v>45482</v>
      </c>
      <c r="F2563" t="s">
        <v>5177</v>
      </c>
      <c r="G2563" s="1">
        <v>45329</v>
      </c>
      <c r="H2563" t="s">
        <v>25</v>
      </c>
      <c r="I2563" t="s">
        <v>42</v>
      </c>
      <c r="J2563" t="s">
        <v>27</v>
      </c>
      <c r="K2563">
        <v>3</v>
      </c>
      <c r="L2563" s="3">
        <f>Working_Data[[#This Row],[price2]]/Working_Data[[#This Row],[quantity]]</f>
        <v>477.90000000000003</v>
      </c>
      <c r="M2563" s="3">
        <v>1433.7</v>
      </c>
      <c r="N2563" t="s">
        <v>35</v>
      </c>
      <c r="O2563">
        <v>36</v>
      </c>
      <c r="P2563" s="1">
        <v>45716</v>
      </c>
      <c r="Q2563">
        <v>235</v>
      </c>
      <c r="R2563" t="s">
        <v>29</v>
      </c>
      <c r="S2563">
        <v>2</v>
      </c>
      <c r="T2563" s="1">
        <v>45562</v>
      </c>
      <c r="U2563" t="s">
        <v>60</v>
      </c>
      <c r="V2563" t="str">
        <f>TEXT(WEEKDAY(Working_Data[[#This Row],[order_date]],1),"DDDD")</f>
        <v>Wednesday</v>
      </c>
      <c r="W2563" t="str">
        <f>TEXT(Working_Data[[#This Row],[order_date]],"mmmm")</f>
        <v>February</v>
      </c>
      <c r="X2563" s="7">
        <f>Working_Data[[#This Row],[last_order_date]]-Working_Data[[#This Row],[signup_date]]</f>
        <v>234</v>
      </c>
      <c r="Y2563" s="7">
        <f>IF(Working_Data[[#This Row],[churned]]="Active",1,0)</f>
        <v>1</v>
      </c>
      <c r="Z2563" s="7">
        <f>YEAR(Working_Data[[#This Row],[order_date]])</f>
        <v>2024</v>
      </c>
    </row>
    <row r="2564" spans="1:26" x14ac:dyDescent="0.25">
      <c r="A2564" t="s">
        <v>5178</v>
      </c>
      <c r="B2564" t="s">
        <v>21</v>
      </c>
      <c r="C2564" t="s">
        <v>39</v>
      </c>
      <c r="D2564" t="s">
        <v>32</v>
      </c>
      <c r="E2564" s="1">
        <v>45857</v>
      </c>
      <c r="F2564" t="s">
        <v>5179</v>
      </c>
      <c r="G2564" s="1">
        <v>45358</v>
      </c>
      <c r="H2564" t="s">
        <v>25</v>
      </c>
      <c r="I2564" t="s">
        <v>63</v>
      </c>
      <c r="J2564" t="s">
        <v>64</v>
      </c>
      <c r="K2564">
        <v>3</v>
      </c>
      <c r="L2564" s="3">
        <f>Working_Data[[#This Row],[price2]]/Working_Data[[#This Row],[quantity]]</f>
        <v>457.63333333333338</v>
      </c>
      <c r="M2564" s="3">
        <v>1372.9</v>
      </c>
      <c r="N2564" t="s">
        <v>28</v>
      </c>
      <c r="O2564">
        <v>45</v>
      </c>
      <c r="P2564" s="1">
        <v>45744</v>
      </c>
      <c r="Q2564">
        <v>180</v>
      </c>
      <c r="R2564" t="s">
        <v>29</v>
      </c>
      <c r="S2564">
        <v>4</v>
      </c>
      <c r="T2564" s="1">
        <v>45750</v>
      </c>
      <c r="U2564" t="s">
        <v>30</v>
      </c>
      <c r="V2564" t="str">
        <f>TEXT(WEEKDAY(Working_Data[[#This Row],[order_date]],1),"DDDD")</f>
        <v>Thursday</v>
      </c>
      <c r="W2564" t="str">
        <f>TEXT(Working_Data[[#This Row],[order_date]],"mmmm")</f>
        <v>March</v>
      </c>
      <c r="X2564" s="7">
        <f>Working_Data[[#This Row],[last_order_date]]-Working_Data[[#This Row],[signup_date]]</f>
        <v>-113</v>
      </c>
      <c r="Y2564" s="7">
        <f>IF(Working_Data[[#This Row],[churned]]="Active",1,0)</f>
        <v>1</v>
      </c>
      <c r="Z2564" s="7">
        <f>YEAR(Working_Data[[#This Row],[order_date]])</f>
        <v>2024</v>
      </c>
    </row>
    <row r="2565" spans="1:26" x14ac:dyDescent="0.25">
      <c r="A2565" t="s">
        <v>5180</v>
      </c>
      <c r="B2565" t="s">
        <v>38</v>
      </c>
      <c r="C2565" t="s">
        <v>39</v>
      </c>
      <c r="D2565" t="s">
        <v>77</v>
      </c>
      <c r="E2565" s="1">
        <v>45683</v>
      </c>
      <c r="F2565" t="s">
        <v>5181</v>
      </c>
      <c r="G2565" s="1">
        <v>45358</v>
      </c>
      <c r="H2565" t="s">
        <v>58</v>
      </c>
      <c r="I2565" t="s">
        <v>54</v>
      </c>
      <c r="J2565" t="s">
        <v>67</v>
      </c>
      <c r="K2565">
        <v>5</v>
      </c>
      <c r="L2565" s="3">
        <f>Working_Data[[#This Row],[price2]]/Working_Data[[#This Row],[quantity]]</f>
        <v>233.39400000000001</v>
      </c>
      <c r="M2565" s="3">
        <v>1166.97</v>
      </c>
      <c r="N2565" t="s">
        <v>50</v>
      </c>
      <c r="O2565">
        <v>22</v>
      </c>
      <c r="P2565" s="1">
        <v>45592</v>
      </c>
      <c r="Q2565">
        <v>462</v>
      </c>
      <c r="R2565" t="s">
        <v>43</v>
      </c>
      <c r="S2565">
        <v>4</v>
      </c>
      <c r="T2565" s="1">
        <v>45616</v>
      </c>
      <c r="U2565" t="s">
        <v>30</v>
      </c>
      <c r="V2565" t="str">
        <f>TEXT(WEEKDAY(Working_Data[[#This Row],[order_date]],1),"DDDD")</f>
        <v>Thursday</v>
      </c>
      <c r="W2565" t="str">
        <f>TEXT(Working_Data[[#This Row],[order_date]],"mmmm")</f>
        <v>March</v>
      </c>
      <c r="X2565" s="7">
        <f>Working_Data[[#This Row],[last_order_date]]-Working_Data[[#This Row],[signup_date]]</f>
        <v>-91</v>
      </c>
      <c r="Y2565" s="7">
        <f>IF(Working_Data[[#This Row],[churned]]="Active",1,0)</f>
        <v>0</v>
      </c>
      <c r="Z2565" s="7">
        <f>YEAR(Working_Data[[#This Row],[order_date]])</f>
        <v>2024</v>
      </c>
    </row>
    <row r="2566" spans="1:26" x14ac:dyDescent="0.25">
      <c r="A2566" t="s">
        <v>5182</v>
      </c>
      <c r="B2566" t="s">
        <v>21</v>
      </c>
      <c r="C2566" t="s">
        <v>22</v>
      </c>
      <c r="D2566" t="s">
        <v>52</v>
      </c>
      <c r="E2566" s="1">
        <v>45449</v>
      </c>
      <c r="F2566" t="s">
        <v>5183</v>
      </c>
      <c r="G2566" s="1">
        <v>45358</v>
      </c>
      <c r="H2566" t="s">
        <v>34</v>
      </c>
      <c r="I2566" t="s">
        <v>48</v>
      </c>
      <c r="J2566" t="s">
        <v>27</v>
      </c>
      <c r="K2566">
        <v>3</v>
      </c>
      <c r="L2566" s="3">
        <f>Working_Data[[#This Row],[price2]]/Working_Data[[#This Row],[quantity]]</f>
        <v>41.99</v>
      </c>
      <c r="M2566" s="3">
        <v>125.97</v>
      </c>
      <c r="N2566" t="s">
        <v>50</v>
      </c>
      <c r="O2566">
        <v>21</v>
      </c>
      <c r="P2566" s="1">
        <v>45863</v>
      </c>
      <c r="Q2566">
        <v>182</v>
      </c>
      <c r="R2566" t="s">
        <v>29</v>
      </c>
      <c r="S2566">
        <v>2</v>
      </c>
      <c r="T2566" s="1">
        <v>45528</v>
      </c>
      <c r="U2566" t="s">
        <v>36</v>
      </c>
      <c r="V2566" t="str">
        <f>TEXT(WEEKDAY(Working_Data[[#This Row],[order_date]],1),"DDDD")</f>
        <v>Thursday</v>
      </c>
      <c r="W2566" t="str">
        <f>TEXT(Working_Data[[#This Row],[order_date]],"mmmm")</f>
        <v>March</v>
      </c>
      <c r="X2566" s="7">
        <f>Working_Data[[#This Row],[last_order_date]]-Working_Data[[#This Row],[signup_date]]</f>
        <v>414</v>
      </c>
      <c r="Y2566" s="7">
        <f>IF(Working_Data[[#This Row],[churned]]="Active",1,0)</f>
        <v>1</v>
      </c>
      <c r="Z2566" s="7">
        <f>YEAR(Working_Data[[#This Row],[order_date]])</f>
        <v>2024</v>
      </c>
    </row>
    <row r="2567" spans="1:26" x14ac:dyDescent="0.25">
      <c r="A2567" t="s">
        <v>5184</v>
      </c>
      <c r="B2567" t="s">
        <v>38</v>
      </c>
      <c r="C2567" t="s">
        <v>82</v>
      </c>
      <c r="D2567" t="s">
        <v>23</v>
      </c>
      <c r="E2567" s="1">
        <v>45774</v>
      </c>
      <c r="F2567" t="s">
        <v>5185</v>
      </c>
      <c r="G2567" s="1">
        <v>45358</v>
      </c>
      <c r="H2567" t="s">
        <v>25</v>
      </c>
      <c r="I2567" t="s">
        <v>54</v>
      </c>
      <c r="J2567" t="s">
        <v>49</v>
      </c>
      <c r="K2567">
        <v>5</v>
      </c>
      <c r="L2567" s="3">
        <f>Working_Data[[#This Row],[price2]]/Working_Data[[#This Row],[quantity]]</f>
        <v>288.92399999999998</v>
      </c>
      <c r="M2567" s="3">
        <v>1444.62</v>
      </c>
      <c r="N2567" t="s">
        <v>35</v>
      </c>
      <c r="O2567">
        <v>13</v>
      </c>
      <c r="P2567" s="1">
        <v>45852</v>
      </c>
      <c r="Q2567">
        <v>354</v>
      </c>
      <c r="R2567" t="s">
        <v>29</v>
      </c>
      <c r="S2567">
        <v>2</v>
      </c>
      <c r="T2567" s="1">
        <v>45886</v>
      </c>
      <c r="U2567" t="s">
        <v>36</v>
      </c>
      <c r="V2567" t="str">
        <f>TEXT(WEEKDAY(Working_Data[[#This Row],[order_date]],1),"DDDD")</f>
        <v>Thursday</v>
      </c>
      <c r="W2567" t="str">
        <f>TEXT(Working_Data[[#This Row],[order_date]],"mmmm")</f>
        <v>March</v>
      </c>
      <c r="X2567" s="7">
        <f>Working_Data[[#This Row],[last_order_date]]-Working_Data[[#This Row],[signup_date]]</f>
        <v>78</v>
      </c>
      <c r="Y2567" s="7">
        <f>IF(Working_Data[[#This Row],[churned]]="Active",1,0)</f>
        <v>1</v>
      </c>
      <c r="Z2567" s="7">
        <f>YEAR(Working_Data[[#This Row],[order_date]])</f>
        <v>2024</v>
      </c>
    </row>
    <row r="2568" spans="1:26" x14ac:dyDescent="0.25">
      <c r="A2568" t="s">
        <v>5186</v>
      </c>
      <c r="B2568" t="s">
        <v>45</v>
      </c>
      <c r="C2568" t="s">
        <v>39</v>
      </c>
      <c r="D2568" t="s">
        <v>52</v>
      </c>
      <c r="E2568" s="1">
        <v>45534</v>
      </c>
      <c r="F2568" t="s">
        <v>5187</v>
      </c>
      <c r="G2568" s="1">
        <v>45358</v>
      </c>
      <c r="H2568" t="s">
        <v>58</v>
      </c>
      <c r="I2568" t="s">
        <v>54</v>
      </c>
      <c r="J2568" t="s">
        <v>27</v>
      </c>
      <c r="K2568">
        <v>5</v>
      </c>
      <c r="L2568" s="3">
        <f>Working_Data[[#This Row],[price2]]/Working_Data[[#This Row],[quantity]]</f>
        <v>42.058</v>
      </c>
      <c r="M2568" s="3">
        <v>210.29</v>
      </c>
      <c r="N2568" t="s">
        <v>50</v>
      </c>
      <c r="O2568">
        <v>12</v>
      </c>
      <c r="P2568" s="1">
        <v>45882</v>
      </c>
      <c r="Q2568">
        <v>293</v>
      </c>
      <c r="R2568" t="s">
        <v>29</v>
      </c>
      <c r="S2568">
        <v>1</v>
      </c>
      <c r="T2568" s="1">
        <v>45840</v>
      </c>
      <c r="U2568" t="s">
        <v>36</v>
      </c>
      <c r="V2568" t="str">
        <f>TEXT(WEEKDAY(Working_Data[[#This Row],[order_date]],1),"DDDD")</f>
        <v>Thursday</v>
      </c>
      <c r="W2568" t="str">
        <f>TEXT(Working_Data[[#This Row],[order_date]],"mmmm")</f>
        <v>March</v>
      </c>
      <c r="X2568" s="7">
        <f>Working_Data[[#This Row],[last_order_date]]-Working_Data[[#This Row],[signup_date]]</f>
        <v>348</v>
      </c>
      <c r="Y2568" s="7">
        <f>IF(Working_Data[[#This Row],[churned]]="Active",1,0)</f>
        <v>1</v>
      </c>
      <c r="Z2568" s="7">
        <f>YEAR(Working_Data[[#This Row],[order_date]])</f>
        <v>2024</v>
      </c>
    </row>
    <row r="2569" spans="1:26" x14ac:dyDescent="0.25">
      <c r="A2569" t="s">
        <v>5188</v>
      </c>
      <c r="B2569" t="s">
        <v>45</v>
      </c>
      <c r="C2569" t="s">
        <v>22</v>
      </c>
      <c r="D2569" t="s">
        <v>77</v>
      </c>
      <c r="E2569" s="1">
        <v>45671</v>
      </c>
      <c r="F2569" t="s">
        <v>5189</v>
      </c>
      <c r="G2569" s="1">
        <v>45358</v>
      </c>
      <c r="H2569" t="s">
        <v>58</v>
      </c>
      <c r="I2569" t="s">
        <v>63</v>
      </c>
      <c r="J2569" t="s">
        <v>59</v>
      </c>
      <c r="K2569">
        <v>1</v>
      </c>
      <c r="L2569" s="3">
        <f>Working_Data[[#This Row],[price2]]/Working_Data[[#This Row],[quantity]]</f>
        <v>138.29</v>
      </c>
      <c r="M2569" s="3">
        <v>138.29</v>
      </c>
      <c r="N2569" t="s">
        <v>50</v>
      </c>
      <c r="O2569">
        <v>38</v>
      </c>
      <c r="P2569" s="1">
        <v>45617</v>
      </c>
      <c r="Q2569">
        <v>170</v>
      </c>
      <c r="R2569" t="s">
        <v>29</v>
      </c>
      <c r="S2569">
        <v>2</v>
      </c>
      <c r="T2569" s="1">
        <v>45903</v>
      </c>
      <c r="U2569" t="s">
        <v>36</v>
      </c>
      <c r="V2569" t="str">
        <f>TEXT(WEEKDAY(Working_Data[[#This Row],[order_date]],1),"DDDD")</f>
        <v>Thursday</v>
      </c>
      <c r="W2569" t="str">
        <f>TEXT(Working_Data[[#This Row],[order_date]],"mmmm")</f>
        <v>March</v>
      </c>
      <c r="X2569" s="7">
        <f>Working_Data[[#This Row],[last_order_date]]-Working_Data[[#This Row],[signup_date]]</f>
        <v>-54</v>
      </c>
      <c r="Y2569" s="7">
        <f>IF(Working_Data[[#This Row],[churned]]="Active",1,0)</f>
        <v>1</v>
      </c>
      <c r="Z2569" s="7">
        <f>YEAR(Working_Data[[#This Row],[order_date]])</f>
        <v>2024</v>
      </c>
    </row>
    <row r="2570" spans="1:26" x14ac:dyDescent="0.25">
      <c r="A2570" t="s">
        <v>5190</v>
      </c>
      <c r="B2570" t="s">
        <v>38</v>
      </c>
      <c r="C2570" t="s">
        <v>39</v>
      </c>
      <c r="D2570" t="s">
        <v>23</v>
      </c>
      <c r="E2570" s="1">
        <v>45518</v>
      </c>
      <c r="F2570" t="s">
        <v>5191</v>
      </c>
      <c r="G2570" s="1">
        <v>45358</v>
      </c>
      <c r="H2570" t="s">
        <v>34</v>
      </c>
      <c r="I2570" t="s">
        <v>48</v>
      </c>
      <c r="J2570" t="s">
        <v>64</v>
      </c>
      <c r="K2570">
        <v>3</v>
      </c>
      <c r="L2570" s="3">
        <f>Working_Data[[#This Row],[price2]]/Working_Data[[#This Row],[quantity]]</f>
        <v>60.31</v>
      </c>
      <c r="M2570" s="3">
        <v>180.93</v>
      </c>
      <c r="N2570" t="s">
        <v>50</v>
      </c>
      <c r="O2570">
        <v>5</v>
      </c>
      <c r="P2570" s="1">
        <v>45801</v>
      </c>
      <c r="Q2570">
        <v>393</v>
      </c>
      <c r="R2570" t="s">
        <v>43</v>
      </c>
      <c r="S2570">
        <v>5</v>
      </c>
      <c r="T2570" s="1">
        <v>45595</v>
      </c>
      <c r="U2570" t="s">
        <v>60</v>
      </c>
      <c r="V2570" t="str">
        <f>TEXT(WEEKDAY(Working_Data[[#This Row],[order_date]],1),"DDDD")</f>
        <v>Thursday</v>
      </c>
      <c r="W2570" t="str">
        <f>TEXT(Working_Data[[#This Row],[order_date]],"mmmm")</f>
        <v>March</v>
      </c>
      <c r="X2570" s="7">
        <f>Working_Data[[#This Row],[last_order_date]]-Working_Data[[#This Row],[signup_date]]</f>
        <v>283</v>
      </c>
      <c r="Y2570" s="7">
        <f>IF(Working_Data[[#This Row],[churned]]="Active",1,0)</f>
        <v>0</v>
      </c>
      <c r="Z2570" s="7">
        <f>YEAR(Working_Data[[#This Row],[order_date]])</f>
        <v>2024</v>
      </c>
    </row>
    <row r="2571" spans="1:26" x14ac:dyDescent="0.25">
      <c r="A2571" t="s">
        <v>5192</v>
      </c>
      <c r="B2571" t="s">
        <v>45</v>
      </c>
      <c r="C2571" t="s">
        <v>82</v>
      </c>
      <c r="D2571" t="s">
        <v>52</v>
      </c>
      <c r="E2571" s="1">
        <v>45227</v>
      </c>
      <c r="F2571" t="s">
        <v>5193</v>
      </c>
      <c r="G2571" s="1">
        <v>45358</v>
      </c>
      <c r="H2571" t="s">
        <v>58</v>
      </c>
      <c r="I2571" t="s">
        <v>26</v>
      </c>
      <c r="J2571" t="s">
        <v>64</v>
      </c>
      <c r="K2571">
        <v>5</v>
      </c>
      <c r="L2571" s="3">
        <f>Working_Data[[#This Row],[price2]]/Working_Data[[#This Row],[quantity]]</f>
        <v>176.506</v>
      </c>
      <c r="M2571" s="3">
        <v>882.53</v>
      </c>
      <c r="N2571" t="s">
        <v>50</v>
      </c>
      <c r="O2571">
        <v>20</v>
      </c>
      <c r="P2571" s="1">
        <v>45651</v>
      </c>
      <c r="Q2571">
        <v>268</v>
      </c>
      <c r="R2571" t="s">
        <v>43</v>
      </c>
      <c r="S2571">
        <v>4</v>
      </c>
      <c r="T2571" s="1">
        <v>45836</v>
      </c>
      <c r="U2571" t="s">
        <v>36</v>
      </c>
      <c r="V2571" t="str">
        <f>TEXT(WEEKDAY(Working_Data[[#This Row],[order_date]],1),"DDDD")</f>
        <v>Thursday</v>
      </c>
      <c r="W2571" t="str">
        <f>TEXT(Working_Data[[#This Row],[order_date]],"mmmm")</f>
        <v>March</v>
      </c>
      <c r="X2571" s="7">
        <f>Working_Data[[#This Row],[last_order_date]]-Working_Data[[#This Row],[signup_date]]</f>
        <v>424</v>
      </c>
      <c r="Y2571" s="7">
        <f>IF(Working_Data[[#This Row],[churned]]="Active",1,0)</f>
        <v>0</v>
      </c>
      <c r="Z2571" s="7">
        <f>YEAR(Working_Data[[#This Row],[order_date]])</f>
        <v>2024</v>
      </c>
    </row>
    <row r="2572" spans="1:26" x14ac:dyDescent="0.25">
      <c r="A2572" t="s">
        <v>5194</v>
      </c>
      <c r="B2572" t="s">
        <v>45</v>
      </c>
      <c r="C2572" t="s">
        <v>22</v>
      </c>
      <c r="D2572" t="s">
        <v>56</v>
      </c>
      <c r="E2572" s="1">
        <v>45290</v>
      </c>
      <c r="F2572" t="s">
        <v>5195</v>
      </c>
      <c r="G2572" s="1">
        <v>45358</v>
      </c>
      <c r="H2572" t="s">
        <v>47</v>
      </c>
      <c r="I2572" t="s">
        <v>26</v>
      </c>
      <c r="J2572" t="s">
        <v>49</v>
      </c>
      <c r="K2572">
        <v>5</v>
      </c>
      <c r="L2572" s="3">
        <f>Working_Data[[#This Row],[price2]]/Working_Data[[#This Row],[quantity]]</f>
        <v>99.31</v>
      </c>
      <c r="M2572" s="3">
        <v>496.55</v>
      </c>
      <c r="N2572" t="s">
        <v>50</v>
      </c>
      <c r="O2572">
        <v>14</v>
      </c>
      <c r="P2572" s="1">
        <v>45615</v>
      </c>
      <c r="Q2572">
        <v>322</v>
      </c>
      <c r="R2572" t="s">
        <v>29</v>
      </c>
      <c r="S2572">
        <v>5</v>
      </c>
      <c r="T2572" s="1">
        <v>45550</v>
      </c>
      <c r="U2572" t="s">
        <v>30</v>
      </c>
      <c r="V2572" t="str">
        <f>TEXT(WEEKDAY(Working_Data[[#This Row],[order_date]],1),"DDDD")</f>
        <v>Thursday</v>
      </c>
      <c r="W2572" t="str">
        <f>TEXT(Working_Data[[#This Row],[order_date]],"mmmm")</f>
        <v>March</v>
      </c>
      <c r="X2572" s="7">
        <f>Working_Data[[#This Row],[last_order_date]]-Working_Data[[#This Row],[signup_date]]</f>
        <v>325</v>
      </c>
      <c r="Y2572" s="7">
        <f>IF(Working_Data[[#This Row],[churned]]="Active",1,0)</f>
        <v>1</v>
      </c>
      <c r="Z2572" s="7">
        <f>YEAR(Working_Data[[#This Row],[order_date]])</f>
        <v>2024</v>
      </c>
    </row>
    <row r="2573" spans="1:26" x14ac:dyDescent="0.25">
      <c r="A2573" t="s">
        <v>5196</v>
      </c>
      <c r="B2573" t="s">
        <v>21</v>
      </c>
      <c r="C2573" t="s">
        <v>22</v>
      </c>
      <c r="D2573" t="s">
        <v>52</v>
      </c>
      <c r="E2573" s="1">
        <v>45610</v>
      </c>
      <c r="F2573" t="s">
        <v>5197</v>
      </c>
      <c r="G2573" s="1">
        <v>45389</v>
      </c>
      <c r="H2573" t="s">
        <v>41</v>
      </c>
      <c r="I2573" t="s">
        <v>54</v>
      </c>
      <c r="J2573" t="s">
        <v>67</v>
      </c>
      <c r="K2573">
        <v>2</v>
      </c>
      <c r="L2573" s="3">
        <f>Working_Data[[#This Row],[price2]]/Working_Data[[#This Row],[quantity]]</f>
        <v>708.78</v>
      </c>
      <c r="M2573" s="3">
        <v>1417.56</v>
      </c>
      <c r="N2573" t="s">
        <v>50</v>
      </c>
      <c r="O2573">
        <v>16</v>
      </c>
      <c r="P2573" s="1">
        <v>45767</v>
      </c>
      <c r="Q2573">
        <v>267</v>
      </c>
      <c r="R2573" t="s">
        <v>29</v>
      </c>
      <c r="S2573">
        <v>5</v>
      </c>
      <c r="T2573" s="1">
        <v>45830</v>
      </c>
      <c r="U2573" t="s">
        <v>36</v>
      </c>
      <c r="V2573" t="str">
        <f>TEXT(WEEKDAY(Working_Data[[#This Row],[order_date]],1),"DDDD")</f>
        <v>Sunday</v>
      </c>
      <c r="W2573" t="str">
        <f>TEXT(Working_Data[[#This Row],[order_date]],"mmmm")</f>
        <v>April</v>
      </c>
      <c r="X2573" s="7">
        <f>Working_Data[[#This Row],[last_order_date]]-Working_Data[[#This Row],[signup_date]]</f>
        <v>157</v>
      </c>
      <c r="Y2573" s="7">
        <f>IF(Working_Data[[#This Row],[churned]]="Active",1,0)</f>
        <v>1</v>
      </c>
      <c r="Z2573" s="7">
        <f>YEAR(Working_Data[[#This Row],[order_date]])</f>
        <v>2024</v>
      </c>
    </row>
    <row r="2574" spans="1:26" x14ac:dyDescent="0.25">
      <c r="A2574" t="s">
        <v>5198</v>
      </c>
      <c r="B2574" t="s">
        <v>45</v>
      </c>
      <c r="C2574" t="s">
        <v>82</v>
      </c>
      <c r="D2574" t="s">
        <v>77</v>
      </c>
      <c r="E2574" s="1">
        <v>45590</v>
      </c>
      <c r="F2574" t="s">
        <v>5199</v>
      </c>
      <c r="G2574" s="1">
        <v>45389</v>
      </c>
      <c r="H2574" t="s">
        <v>34</v>
      </c>
      <c r="I2574" t="s">
        <v>42</v>
      </c>
      <c r="J2574" t="s">
        <v>27</v>
      </c>
      <c r="K2574">
        <v>5</v>
      </c>
      <c r="L2574" s="3">
        <f>Working_Data[[#This Row],[price2]]/Working_Data[[#This Row],[quantity]]</f>
        <v>63.012</v>
      </c>
      <c r="M2574" s="3">
        <v>315.06</v>
      </c>
      <c r="N2574" t="s">
        <v>50</v>
      </c>
      <c r="O2574">
        <v>27</v>
      </c>
      <c r="P2574" s="1">
        <v>45783</v>
      </c>
      <c r="Q2574">
        <v>402</v>
      </c>
      <c r="R2574" t="s">
        <v>43</v>
      </c>
      <c r="S2574">
        <v>2</v>
      </c>
      <c r="T2574" s="1">
        <v>45482</v>
      </c>
      <c r="U2574" t="s">
        <v>30</v>
      </c>
      <c r="V2574" t="str">
        <f>TEXT(WEEKDAY(Working_Data[[#This Row],[order_date]],1),"DDDD")</f>
        <v>Sunday</v>
      </c>
      <c r="W2574" t="str">
        <f>TEXT(Working_Data[[#This Row],[order_date]],"mmmm")</f>
        <v>April</v>
      </c>
      <c r="X2574" s="7">
        <f>Working_Data[[#This Row],[last_order_date]]-Working_Data[[#This Row],[signup_date]]</f>
        <v>193</v>
      </c>
      <c r="Y2574" s="7">
        <f>IF(Working_Data[[#This Row],[churned]]="Active",1,0)</f>
        <v>0</v>
      </c>
      <c r="Z2574" s="7">
        <f>YEAR(Working_Data[[#This Row],[order_date]])</f>
        <v>2024</v>
      </c>
    </row>
    <row r="2575" spans="1:26" x14ac:dyDescent="0.25">
      <c r="A2575" t="s">
        <v>5200</v>
      </c>
      <c r="B2575" t="s">
        <v>21</v>
      </c>
      <c r="C2575" t="s">
        <v>82</v>
      </c>
      <c r="D2575" t="s">
        <v>77</v>
      </c>
      <c r="E2575" s="1">
        <v>45058</v>
      </c>
      <c r="F2575" t="s">
        <v>5201</v>
      </c>
      <c r="G2575" s="1">
        <v>45389</v>
      </c>
      <c r="H2575" t="s">
        <v>47</v>
      </c>
      <c r="I2575" t="s">
        <v>26</v>
      </c>
      <c r="J2575" t="s">
        <v>64</v>
      </c>
      <c r="K2575">
        <v>3</v>
      </c>
      <c r="L2575" s="3">
        <f>Working_Data[[#This Row],[price2]]/Working_Data[[#This Row],[quantity]]</f>
        <v>267.93666666666667</v>
      </c>
      <c r="M2575" s="3">
        <v>803.81</v>
      </c>
      <c r="N2575" t="s">
        <v>50</v>
      </c>
      <c r="O2575">
        <v>1</v>
      </c>
      <c r="P2575" s="1">
        <v>45625</v>
      </c>
      <c r="Q2575">
        <v>332</v>
      </c>
      <c r="R2575" t="s">
        <v>29</v>
      </c>
      <c r="S2575">
        <v>2</v>
      </c>
      <c r="T2575" s="1">
        <v>45675</v>
      </c>
      <c r="U2575" t="s">
        <v>30</v>
      </c>
      <c r="V2575" t="str">
        <f>TEXT(WEEKDAY(Working_Data[[#This Row],[order_date]],1),"DDDD")</f>
        <v>Sunday</v>
      </c>
      <c r="W2575" t="str">
        <f>TEXT(Working_Data[[#This Row],[order_date]],"mmmm")</f>
        <v>April</v>
      </c>
      <c r="X2575" s="7">
        <f>Working_Data[[#This Row],[last_order_date]]-Working_Data[[#This Row],[signup_date]]</f>
        <v>567</v>
      </c>
      <c r="Y2575" s="7">
        <f>IF(Working_Data[[#This Row],[churned]]="Active",1,0)</f>
        <v>1</v>
      </c>
      <c r="Z2575" s="7">
        <f>YEAR(Working_Data[[#This Row],[order_date]])</f>
        <v>2024</v>
      </c>
    </row>
    <row r="2576" spans="1:26" x14ac:dyDescent="0.25">
      <c r="A2576" t="s">
        <v>5202</v>
      </c>
      <c r="B2576" t="s">
        <v>45</v>
      </c>
      <c r="C2576" t="s">
        <v>22</v>
      </c>
      <c r="D2576" t="s">
        <v>52</v>
      </c>
      <c r="E2576" s="1">
        <v>45695</v>
      </c>
      <c r="F2576" t="s">
        <v>5203</v>
      </c>
      <c r="G2576" s="1">
        <v>45389</v>
      </c>
      <c r="H2576" t="s">
        <v>34</v>
      </c>
      <c r="I2576" t="s">
        <v>54</v>
      </c>
      <c r="J2576" t="s">
        <v>64</v>
      </c>
      <c r="K2576">
        <v>2</v>
      </c>
      <c r="L2576" s="3">
        <f>Working_Data[[#This Row],[price2]]/Working_Data[[#This Row],[quantity]]</f>
        <v>717.88499999999999</v>
      </c>
      <c r="M2576" s="3">
        <v>1435.77</v>
      </c>
      <c r="N2576" t="s">
        <v>35</v>
      </c>
      <c r="O2576">
        <v>7</v>
      </c>
      <c r="P2576" s="1">
        <v>45707</v>
      </c>
      <c r="Q2576">
        <v>226</v>
      </c>
      <c r="R2576" t="s">
        <v>29</v>
      </c>
      <c r="S2576">
        <v>2</v>
      </c>
      <c r="T2576" s="1">
        <v>45558</v>
      </c>
      <c r="U2576" t="s">
        <v>30</v>
      </c>
      <c r="V2576" t="str">
        <f>TEXT(WEEKDAY(Working_Data[[#This Row],[order_date]],1),"DDDD")</f>
        <v>Sunday</v>
      </c>
      <c r="W2576" t="str">
        <f>TEXT(Working_Data[[#This Row],[order_date]],"mmmm")</f>
        <v>April</v>
      </c>
      <c r="X2576" s="7">
        <f>Working_Data[[#This Row],[last_order_date]]-Working_Data[[#This Row],[signup_date]]</f>
        <v>12</v>
      </c>
      <c r="Y2576" s="7">
        <f>IF(Working_Data[[#This Row],[churned]]="Active",1,0)</f>
        <v>1</v>
      </c>
      <c r="Z2576" s="7">
        <f>YEAR(Working_Data[[#This Row],[order_date]])</f>
        <v>2024</v>
      </c>
    </row>
    <row r="2577" spans="1:26" x14ac:dyDescent="0.25">
      <c r="A2577" t="s">
        <v>5204</v>
      </c>
      <c r="B2577" t="s">
        <v>45</v>
      </c>
      <c r="C2577" t="s">
        <v>82</v>
      </c>
      <c r="D2577" t="s">
        <v>23</v>
      </c>
      <c r="E2577" s="1">
        <v>45715</v>
      </c>
      <c r="F2577" t="s">
        <v>5205</v>
      </c>
      <c r="G2577" s="1">
        <v>45389</v>
      </c>
      <c r="H2577" t="s">
        <v>34</v>
      </c>
      <c r="I2577" t="s">
        <v>54</v>
      </c>
      <c r="J2577" t="s">
        <v>67</v>
      </c>
      <c r="K2577">
        <v>4</v>
      </c>
      <c r="L2577" s="3">
        <f>Working_Data[[#This Row],[price2]]/Working_Data[[#This Row],[quantity]]</f>
        <v>268.95249999999999</v>
      </c>
      <c r="M2577" s="3">
        <v>1075.81</v>
      </c>
      <c r="N2577" t="s">
        <v>50</v>
      </c>
      <c r="O2577">
        <v>9</v>
      </c>
      <c r="P2577" s="1">
        <v>45421</v>
      </c>
      <c r="Q2577">
        <v>332</v>
      </c>
      <c r="R2577" t="s">
        <v>43</v>
      </c>
      <c r="S2577">
        <v>5</v>
      </c>
      <c r="T2577" s="1">
        <v>45515</v>
      </c>
      <c r="U2577" t="s">
        <v>60</v>
      </c>
      <c r="V2577" t="str">
        <f>TEXT(WEEKDAY(Working_Data[[#This Row],[order_date]],1),"DDDD")</f>
        <v>Sunday</v>
      </c>
      <c r="W2577" t="str">
        <f>TEXT(Working_Data[[#This Row],[order_date]],"mmmm")</f>
        <v>April</v>
      </c>
      <c r="X2577" s="7">
        <f>Working_Data[[#This Row],[last_order_date]]-Working_Data[[#This Row],[signup_date]]</f>
        <v>-294</v>
      </c>
      <c r="Y2577" s="7">
        <f>IF(Working_Data[[#This Row],[churned]]="Active",1,0)</f>
        <v>0</v>
      </c>
      <c r="Z2577" s="7">
        <f>YEAR(Working_Data[[#This Row],[order_date]])</f>
        <v>2024</v>
      </c>
    </row>
    <row r="2578" spans="1:26" x14ac:dyDescent="0.25">
      <c r="A2578" t="s">
        <v>5206</v>
      </c>
      <c r="B2578" t="s">
        <v>45</v>
      </c>
      <c r="C2578" t="s">
        <v>39</v>
      </c>
      <c r="D2578" t="s">
        <v>56</v>
      </c>
      <c r="E2578" s="1">
        <v>45740</v>
      </c>
      <c r="F2578" t="s">
        <v>5207</v>
      </c>
      <c r="G2578" s="1">
        <v>45389</v>
      </c>
      <c r="H2578" t="s">
        <v>25</v>
      </c>
      <c r="I2578" t="s">
        <v>54</v>
      </c>
      <c r="J2578" t="s">
        <v>59</v>
      </c>
      <c r="K2578">
        <v>3</v>
      </c>
      <c r="L2578" s="3">
        <f>Working_Data[[#This Row],[price2]]/Working_Data[[#This Row],[quantity]]</f>
        <v>368.0333333333333</v>
      </c>
      <c r="M2578" s="3">
        <v>1104.0999999999999</v>
      </c>
      <c r="N2578" t="s">
        <v>35</v>
      </c>
      <c r="O2578">
        <v>9</v>
      </c>
      <c r="P2578" s="1">
        <v>45937</v>
      </c>
      <c r="Q2578">
        <v>390</v>
      </c>
      <c r="R2578" t="s">
        <v>29</v>
      </c>
      <c r="S2578">
        <v>2</v>
      </c>
      <c r="T2578" s="1">
        <v>45647</v>
      </c>
      <c r="U2578" t="s">
        <v>30</v>
      </c>
      <c r="V2578" t="str">
        <f>TEXT(WEEKDAY(Working_Data[[#This Row],[order_date]],1),"DDDD")</f>
        <v>Sunday</v>
      </c>
      <c r="W2578" t="str">
        <f>TEXT(Working_Data[[#This Row],[order_date]],"mmmm")</f>
        <v>April</v>
      </c>
      <c r="X2578" s="7">
        <f>Working_Data[[#This Row],[last_order_date]]-Working_Data[[#This Row],[signup_date]]</f>
        <v>197</v>
      </c>
      <c r="Y2578" s="7">
        <f>IF(Working_Data[[#This Row],[churned]]="Active",1,0)</f>
        <v>1</v>
      </c>
      <c r="Z2578" s="7">
        <f>YEAR(Working_Data[[#This Row],[order_date]])</f>
        <v>2024</v>
      </c>
    </row>
    <row r="2579" spans="1:26" x14ac:dyDescent="0.25">
      <c r="A2579" t="s">
        <v>5208</v>
      </c>
      <c r="B2579" t="s">
        <v>45</v>
      </c>
      <c r="C2579" t="s">
        <v>82</v>
      </c>
      <c r="D2579" t="s">
        <v>32</v>
      </c>
      <c r="E2579" s="1">
        <v>45512</v>
      </c>
      <c r="F2579" t="s">
        <v>5209</v>
      </c>
      <c r="G2579" s="1">
        <v>45389</v>
      </c>
      <c r="H2579" t="s">
        <v>47</v>
      </c>
      <c r="I2579" t="s">
        <v>54</v>
      </c>
      <c r="J2579" t="s">
        <v>64</v>
      </c>
      <c r="K2579">
        <v>2</v>
      </c>
      <c r="L2579" s="3">
        <f>Working_Data[[#This Row],[price2]]/Working_Data[[#This Row],[quantity]]</f>
        <v>389.13</v>
      </c>
      <c r="M2579" s="3">
        <v>778.26</v>
      </c>
      <c r="N2579" t="s">
        <v>50</v>
      </c>
      <c r="O2579">
        <v>6</v>
      </c>
      <c r="P2579" s="1">
        <v>45888</v>
      </c>
      <c r="Q2579">
        <v>172</v>
      </c>
      <c r="R2579" t="s">
        <v>29</v>
      </c>
      <c r="S2579">
        <v>3</v>
      </c>
      <c r="T2579" s="1">
        <v>45969</v>
      </c>
      <c r="U2579" t="s">
        <v>36</v>
      </c>
      <c r="V2579" t="str">
        <f>TEXT(WEEKDAY(Working_Data[[#This Row],[order_date]],1),"DDDD")</f>
        <v>Sunday</v>
      </c>
      <c r="W2579" t="str">
        <f>TEXT(Working_Data[[#This Row],[order_date]],"mmmm")</f>
        <v>April</v>
      </c>
      <c r="X2579" s="7">
        <f>Working_Data[[#This Row],[last_order_date]]-Working_Data[[#This Row],[signup_date]]</f>
        <v>376</v>
      </c>
      <c r="Y2579" s="7">
        <f>IF(Working_Data[[#This Row],[churned]]="Active",1,0)</f>
        <v>1</v>
      </c>
      <c r="Z2579" s="7">
        <f>YEAR(Working_Data[[#This Row],[order_date]])</f>
        <v>2024</v>
      </c>
    </row>
    <row r="2580" spans="1:26" x14ac:dyDescent="0.25">
      <c r="A2580" t="s">
        <v>5210</v>
      </c>
      <c r="B2580" t="s">
        <v>38</v>
      </c>
      <c r="C2580" t="s">
        <v>39</v>
      </c>
      <c r="D2580" t="s">
        <v>77</v>
      </c>
      <c r="E2580" s="1">
        <v>45840</v>
      </c>
      <c r="F2580" t="s">
        <v>5211</v>
      </c>
      <c r="G2580" s="1">
        <v>45419</v>
      </c>
      <c r="H2580" t="s">
        <v>34</v>
      </c>
      <c r="I2580" t="s">
        <v>54</v>
      </c>
      <c r="J2580" t="s">
        <v>64</v>
      </c>
      <c r="K2580">
        <v>2</v>
      </c>
      <c r="L2580" s="3">
        <f>Working_Data[[#This Row],[price2]]/Working_Data[[#This Row],[quantity]]</f>
        <v>177.41499999999999</v>
      </c>
      <c r="M2580" s="3">
        <v>354.83</v>
      </c>
      <c r="N2580" t="s">
        <v>35</v>
      </c>
      <c r="O2580">
        <v>46</v>
      </c>
      <c r="P2580" s="1">
        <v>45740</v>
      </c>
      <c r="Q2580">
        <v>483</v>
      </c>
      <c r="R2580" t="s">
        <v>43</v>
      </c>
      <c r="S2580">
        <v>4</v>
      </c>
      <c r="T2580" s="1">
        <v>45676</v>
      </c>
      <c r="U2580" t="s">
        <v>30</v>
      </c>
      <c r="V2580" t="str">
        <f>TEXT(WEEKDAY(Working_Data[[#This Row],[order_date]],1),"DDDD")</f>
        <v>Tuesday</v>
      </c>
      <c r="W2580" t="str">
        <f>TEXT(Working_Data[[#This Row],[order_date]],"mmmm")</f>
        <v>May</v>
      </c>
      <c r="X2580" s="7">
        <f>Working_Data[[#This Row],[last_order_date]]-Working_Data[[#This Row],[signup_date]]</f>
        <v>-100</v>
      </c>
      <c r="Y2580" s="7">
        <f>IF(Working_Data[[#This Row],[churned]]="Active",1,0)</f>
        <v>0</v>
      </c>
      <c r="Z2580" s="7">
        <f>YEAR(Working_Data[[#This Row],[order_date]])</f>
        <v>2024</v>
      </c>
    </row>
    <row r="2581" spans="1:26" x14ac:dyDescent="0.25">
      <c r="A2581" t="s">
        <v>5212</v>
      </c>
      <c r="B2581" t="s">
        <v>21</v>
      </c>
      <c r="C2581" t="s">
        <v>39</v>
      </c>
      <c r="D2581" t="s">
        <v>56</v>
      </c>
      <c r="E2581" s="1">
        <v>45559</v>
      </c>
      <c r="F2581" t="s">
        <v>5213</v>
      </c>
      <c r="G2581" s="1">
        <v>45419</v>
      </c>
      <c r="H2581" t="s">
        <v>47</v>
      </c>
      <c r="I2581" t="s">
        <v>63</v>
      </c>
      <c r="J2581" t="s">
        <v>49</v>
      </c>
      <c r="K2581">
        <v>3</v>
      </c>
      <c r="L2581" s="3">
        <f>Working_Data[[#This Row],[price2]]/Working_Data[[#This Row],[quantity]]</f>
        <v>440.44</v>
      </c>
      <c r="M2581" s="3">
        <v>1321.32</v>
      </c>
      <c r="N2581" t="s">
        <v>28</v>
      </c>
      <c r="O2581">
        <v>1</v>
      </c>
      <c r="P2581" s="1">
        <v>45424</v>
      </c>
      <c r="Q2581">
        <v>11</v>
      </c>
      <c r="R2581" t="s">
        <v>29</v>
      </c>
      <c r="S2581">
        <v>3</v>
      </c>
      <c r="T2581" s="1">
        <v>45873</v>
      </c>
      <c r="U2581" t="s">
        <v>36</v>
      </c>
      <c r="V2581" t="str">
        <f>TEXT(WEEKDAY(Working_Data[[#This Row],[order_date]],1),"DDDD")</f>
        <v>Tuesday</v>
      </c>
      <c r="W2581" t="str">
        <f>TEXT(Working_Data[[#This Row],[order_date]],"mmmm")</f>
        <v>May</v>
      </c>
      <c r="X2581" s="7">
        <f>Working_Data[[#This Row],[last_order_date]]-Working_Data[[#This Row],[signup_date]]</f>
        <v>-135</v>
      </c>
      <c r="Y2581" s="7">
        <f>IF(Working_Data[[#This Row],[churned]]="Active",1,0)</f>
        <v>1</v>
      </c>
      <c r="Z2581" s="7">
        <f>YEAR(Working_Data[[#This Row],[order_date]])</f>
        <v>2024</v>
      </c>
    </row>
    <row r="2582" spans="1:26" x14ac:dyDescent="0.25">
      <c r="A2582" t="s">
        <v>5214</v>
      </c>
      <c r="B2582" t="s">
        <v>38</v>
      </c>
      <c r="C2582" t="s">
        <v>39</v>
      </c>
      <c r="D2582" t="s">
        <v>32</v>
      </c>
      <c r="E2582" s="1">
        <v>45519</v>
      </c>
      <c r="F2582" t="s">
        <v>5215</v>
      </c>
      <c r="G2582" s="1">
        <v>45419</v>
      </c>
      <c r="H2582" t="s">
        <v>58</v>
      </c>
      <c r="I2582" t="s">
        <v>48</v>
      </c>
      <c r="J2582" t="s">
        <v>27</v>
      </c>
      <c r="K2582">
        <v>4</v>
      </c>
      <c r="L2582" s="3">
        <f>Working_Data[[#This Row],[price2]]/Working_Data[[#This Row],[quantity]]</f>
        <v>145.53</v>
      </c>
      <c r="M2582" s="3">
        <v>582.12</v>
      </c>
      <c r="N2582" t="s">
        <v>50</v>
      </c>
      <c r="O2582">
        <v>12</v>
      </c>
      <c r="P2582" s="1">
        <v>45331</v>
      </c>
      <c r="Q2582">
        <v>258</v>
      </c>
      <c r="R2582" t="s">
        <v>43</v>
      </c>
      <c r="S2582">
        <v>1</v>
      </c>
      <c r="T2582" s="1">
        <v>45721</v>
      </c>
      <c r="U2582" t="s">
        <v>36</v>
      </c>
      <c r="V2582" t="str">
        <f>TEXT(WEEKDAY(Working_Data[[#This Row],[order_date]],1),"DDDD")</f>
        <v>Tuesday</v>
      </c>
      <c r="W2582" t="str">
        <f>TEXT(Working_Data[[#This Row],[order_date]],"mmmm")</f>
        <v>May</v>
      </c>
      <c r="X2582" s="7">
        <f>Working_Data[[#This Row],[last_order_date]]-Working_Data[[#This Row],[signup_date]]</f>
        <v>-188</v>
      </c>
      <c r="Y2582" s="7">
        <f>IF(Working_Data[[#This Row],[churned]]="Active",1,0)</f>
        <v>0</v>
      </c>
      <c r="Z2582" s="7">
        <f>YEAR(Working_Data[[#This Row],[order_date]])</f>
        <v>2024</v>
      </c>
    </row>
    <row r="2583" spans="1:26" x14ac:dyDescent="0.25">
      <c r="A2583" t="s">
        <v>5216</v>
      </c>
      <c r="B2583" t="s">
        <v>38</v>
      </c>
      <c r="C2583" t="s">
        <v>82</v>
      </c>
      <c r="D2583" t="s">
        <v>56</v>
      </c>
      <c r="E2583" s="1">
        <v>45332</v>
      </c>
      <c r="F2583" t="s">
        <v>5217</v>
      </c>
      <c r="G2583" s="1">
        <v>45419</v>
      </c>
      <c r="H2583" t="s">
        <v>41</v>
      </c>
      <c r="I2583" t="s">
        <v>63</v>
      </c>
      <c r="J2583" t="s">
        <v>49</v>
      </c>
      <c r="K2583">
        <v>1</v>
      </c>
      <c r="L2583" s="3">
        <f>Working_Data[[#This Row],[price2]]/Working_Data[[#This Row],[quantity]]</f>
        <v>890.79</v>
      </c>
      <c r="M2583" s="3">
        <v>890.79</v>
      </c>
      <c r="N2583" t="s">
        <v>50</v>
      </c>
      <c r="O2583">
        <v>14</v>
      </c>
      <c r="P2583" s="1">
        <v>45860</v>
      </c>
      <c r="Q2583">
        <v>326</v>
      </c>
      <c r="R2583" t="s">
        <v>43</v>
      </c>
      <c r="S2583">
        <v>2</v>
      </c>
      <c r="T2583" s="1">
        <v>45856</v>
      </c>
      <c r="U2583" t="s">
        <v>36</v>
      </c>
      <c r="V2583" t="str">
        <f>TEXT(WEEKDAY(Working_Data[[#This Row],[order_date]],1),"DDDD")</f>
        <v>Tuesday</v>
      </c>
      <c r="W2583" t="str">
        <f>TEXT(Working_Data[[#This Row],[order_date]],"mmmm")</f>
        <v>May</v>
      </c>
      <c r="X2583" s="7">
        <f>Working_Data[[#This Row],[last_order_date]]-Working_Data[[#This Row],[signup_date]]</f>
        <v>528</v>
      </c>
      <c r="Y2583" s="7">
        <f>IF(Working_Data[[#This Row],[churned]]="Active",1,0)</f>
        <v>0</v>
      </c>
      <c r="Z2583" s="7">
        <f>YEAR(Working_Data[[#This Row],[order_date]])</f>
        <v>2024</v>
      </c>
    </row>
    <row r="2584" spans="1:26" x14ac:dyDescent="0.25">
      <c r="A2584" t="s">
        <v>5218</v>
      </c>
      <c r="B2584" t="s">
        <v>21</v>
      </c>
      <c r="C2584" t="s">
        <v>39</v>
      </c>
      <c r="D2584" t="s">
        <v>23</v>
      </c>
      <c r="E2584" s="1">
        <v>45744</v>
      </c>
      <c r="F2584" t="s">
        <v>5219</v>
      </c>
      <c r="G2584" s="1">
        <v>45419</v>
      </c>
      <c r="H2584" t="s">
        <v>25</v>
      </c>
      <c r="I2584" t="s">
        <v>63</v>
      </c>
      <c r="J2584" t="s">
        <v>59</v>
      </c>
      <c r="K2584">
        <v>5</v>
      </c>
      <c r="L2584" s="3">
        <f>Working_Data[[#This Row],[price2]]/Working_Data[[#This Row],[quantity]]</f>
        <v>233.51999999999998</v>
      </c>
      <c r="M2584" s="3">
        <v>1167.5999999999999</v>
      </c>
      <c r="N2584" t="s">
        <v>35</v>
      </c>
      <c r="O2584">
        <v>42</v>
      </c>
      <c r="P2584" s="1">
        <v>45738</v>
      </c>
      <c r="Q2584">
        <v>136</v>
      </c>
      <c r="R2584" t="s">
        <v>29</v>
      </c>
      <c r="S2584">
        <v>4</v>
      </c>
      <c r="T2584" s="1">
        <v>45545</v>
      </c>
      <c r="U2584" t="s">
        <v>36</v>
      </c>
      <c r="V2584" t="str">
        <f>TEXT(WEEKDAY(Working_Data[[#This Row],[order_date]],1),"DDDD")</f>
        <v>Tuesday</v>
      </c>
      <c r="W2584" t="str">
        <f>TEXT(Working_Data[[#This Row],[order_date]],"mmmm")</f>
        <v>May</v>
      </c>
      <c r="X2584" s="7">
        <f>Working_Data[[#This Row],[last_order_date]]-Working_Data[[#This Row],[signup_date]]</f>
        <v>-6</v>
      </c>
      <c r="Y2584" s="7">
        <f>IF(Working_Data[[#This Row],[churned]]="Active",1,0)</f>
        <v>1</v>
      </c>
      <c r="Z2584" s="7">
        <f>YEAR(Working_Data[[#This Row],[order_date]])</f>
        <v>2024</v>
      </c>
    </row>
    <row r="2585" spans="1:26" x14ac:dyDescent="0.25">
      <c r="A2585" t="s">
        <v>5220</v>
      </c>
      <c r="B2585" t="s">
        <v>21</v>
      </c>
      <c r="C2585" t="s">
        <v>39</v>
      </c>
      <c r="D2585" t="s">
        <v>77</v>
      </c>
      <c r="E2585" s="1">
        <v>45317</v>
      </c>
      <c r="F2585" t="s">
        <v>5221</v>
      </c>
      <c r="G2585" s="1">
        <v>45419</v>
      </c>
      <c r="H2585" t="s">
        <v>41</v>
      </c>
      <c r="I2585" t="s">
        <v>26</v>
      </c>
      <c r="J2585" t="s">
        <v>49</v>
      </c>
      <c r="K2585">
        <v>5</v>
      </c>
      <c r="L2585" s="3">
        <f>Working_Data[[#This Row],[price2]]/Working_Data[[#This Row],[quantity]]</f>
        <v>277.52199999999999</v>
      </c>
      <c r="M2585" s="3">
        <v>1387.61</v>
      </c>
      <c r="N2585" t="s">
        <v>50</v>
      </c>
      <c r="O2585">
        <v>10</v>
      </c>
      <c r="P2585" s="1">
        <v>45763</v>
      </c>
      <c r="Q2585">
        <v>149</v>
      </c>
      <c r="R2585" t="s">
        <v>43</v>
      </c>
      <c r="S2585">
        <v>5</v>
      </c>
      <c r="T2585" s="1">
        <v>45533</v>
      </c>
      <c r="U2585" t="s">
        <v>36</v>
      </c>
      <c r="V2585" t="str">
        <f>TEXT(WEEKDAY(Working_Data[[#This Row],[order_date]],1),"DDDD")</f>
        <v>Tuesday</v>
      </c>
      <c r="W2585" t="str">
        <f>TEXT(Working_Data[[#This Row],[order_date]],"mmmm")</f>
        <v>May</v>
      </c>
      <c r="X2585" s="7">
        <f>Working_Data[[#This Row],[last_order_date]]-Working_Data[[#This Row],[signup_date]]</f>
        <v>446</v>
      </c>
      <c r="Y2585" s="7">
        <f>IF(Working_Data[[#This Row],[churned]]="Active",1,0)</f>
        <v>0</v>
      </c>
      <c r="Z2585" s="7">
        <f>YEAR(Working_Data[[#This Row],[order_date]])</f>
        <v>2024</v>
      </c>
    </row>
    <row r="2586" spans="1:26" x14ac:dyDescent="0.25">
      <c r="A2586" t="s">
        <v>5222</v>
      </c>
      <c r="B2586" t="s">
        <v>21</v>
      </c>
      <c r="C2586" t="s">
        <v>82</v>
      </c>
      <c r="D2586" t="s">
        <v>32</v>
      </c>
      <c r="E2586" s="1">
        <v>45458</v>
      </c>
      <c r="F2586" t="s">
        <v>5223</v>
      </c>
      <c r="G2586" s="1">
        <v>45419</v>
      </c>
      <c r="H2586" t="s">
        <v>34</v>
      </c>
      <c r="I2586" t="s">
        <v>48</v>
      </c>
      <c r="J2586" t="s">
        <v>67</v>
      </c>
      <c r="K2586">
        <v>5</v>
      </c>
      <c r="L2586" s="3">
        <f>Working_Data[[#This Row],[price2]]/Working_Data[[#This Row],[quantity]]</f>
        <v>172.654</v>
      </c>
      <c r="M2586" s="3">
        <v>863.27</v>
      </c>
      <c r="N2586" t="s">
        <v>28</v>
      </c>
      <c r="O2586">
        <v>1</v>
      </c>
      <c r="P2586" s="1">
        <v>45807</v>
      </c>
      <c r="Q2586">
        <v>416</v>
      </c>
      <c r="R2586" t="s">
        <v>29</v>
      </c>
      <c r="S2586">
        <v>2</v>
      </c>
      <c r="T2586" s="1">
        <v>45526</v>
      </c>
      <c r="U2586" t="s">
        <v>60</v>
      </c>
      <c r="V2586" t="str">
        <f>TEXT(WEEKDAY(Working_Data[[#This Row],[order_date]],1),"DDDD")</f>
        <v>Tuesday</v>
      </c>
      <c r="W2586" t="str">
        <f>TEXT(Working_Data[[#This Row],[order_date]],"mmmm")</f>
        <v>May</v>
      </c>
      <c r="X2586" s="7">
        <f>Working_Data[[#This Row],[last_order_date]]-Working_Data[[#This Row],[signup_date]]</f>
        <v>349</v>
      </c>
      <c r="Y2586" s="7">
        <f>IF(Working_Data[[#This Row],[churned]]="Active",1,0)</f>
        <v>1</v>
      </c>
      <c r="Z2586" s="7">
        <f>YEAR(Working_Data[[#This Row],[order_date]])</f>
        <v>2024</v>
      </c>
    </row>
    <row r="2587" spans="1:26" x14ac:dyDescent="0.25">
      <c r="A2587" t="s">
        <v>5224</v>
      </c>
      <c r="B2587" t="s">
        <v>38</v>
      </c>
      <c r="C2587" t="s">
        <v>82</v>
      </c>
      <c r="D2587" t="s">
        <v>52</v>
      </c>
      <c r="E2587" s="1">
        <v>45551</v>
      </c>
      <c r="F2587" t="s">
        <v>5225</v>
      </c>
      <c r="G2587" s="1">
        <v>45419</v>
      </c>
      <c r="H2587" t="s">
        <v>47</v>
      </c>
      <c r="I2587" t="s">
        <v>26</v>
      </c>
      <c r="J2587" t="s">
        <v>27</v>
      </c>
      <c r="K2587">
        <v>3</v>
      </c>
      <c r="L2587" s="3">
        <f>Working_Data[[#This Row],[price2]]/Working_Data[[#This Row],[quantity]]</f>
        <v>39.46</v>
      </c>
      <c r="M2587" s="3">
        <v>118.38</v>
      </c>
      <c r="N2587" t="s">
        <v>50</v>
      </c>
      <c r="O2587">
        <v>5</v>
      </c>
      <c r="P2587" s="1">
        <v>45453</v>
      </c>
      <c r="Q2587">
        <v>199</v>
      </c>
      <c r="R2587" t="s">
        <v>43</v>
      </c>
      <c r="S2587">
        <v>1</v>
      </c>
      <c r="T2587" s="1">
        <v>45546</v>
      </c>
      <c r="U2587" t="s">
        <v>30</v>
      </c>
      <c r="V2587" t="str">
        <f>TEXT(WEEKDAY(Working_Data[[#This Row],[order_date]],1),"DDDD")</f>
        <v>Tuesday</v>
      </c>
      <c r="W2587" t="str">
        <f>TEXT(Working_Data[[#This Row],[order_date]],"mmmm")</f>
        <v>May</v>
      </c>
      <c r="X2587" s="7">
        <f>Working_Data[[#This Row],[last_order_date]]-Working_Data[[#This Row],[signup_date]]</f>
        <v>-98</v>
      </c>
      <c r="Y2587" s="7">
        <f>IF(Working_Data[[#This Row],[churned]]="Active",1,0)</f>
        <v>0</v>
      </c>
      <c r="Z2587" s="7">
        <f>YEAR(Working_Data[[#This Row],[order_date]])</f>
        <v>2024</v>
      </c>
    </row>
    <row r="2588" spans="1:26" x14ac:dyDescent="0.25">
      <c r="A2588" t="s">
        <v>5226</v>
      </c>
      <c r="B2588" t="s">
        <v>45</v>
      </c>
      <c r="C2588" t="s">
        <v>22</v>
      </c>
      <c r="D2588" t="s">
        <v>23</v>
      </c>
      <c r="E2588" s="1">
        <v>45476</v>
      </c>
      <c r="F2588" t="s">
        <v>5227</v>
      </c>
      <c r="G2588" s="1">
        <v>45450</v>
      </c>
      <c r="H2588" t="s">
        <v>25</v>
      </c>
      <c r="I2588" t="s">
        <v>48</v>
      </c>
      <c r="J2588" t="s">
        <v>67</v>
      </c>
      <c r="K2588">
        <v>4</v>
      </c>
      <c r="L2588" s="3">
        <f>Working_Data[[#This Row],[price2]]/Working_Data[[#This Row],[quantity]]</f>
        <v>187.47499999999999</v>
      </c>
      <c r="M2588" s="3">
        <v>749.9</v>
      </c>
      <c r="N2588" t="s">
        <v>50</v>
      </c>
      <c r="O2588">
        <v>17</v>
      </c>
      <c r="P2588" s="1">
        <v>45903</v>
      </c>
      <c r="Q2588">
        <v>189</v>
      </c>
      <c r="R2588" t="s">
        <v>43</v>
      </c>
      <c r="S2588">
        <v>3</v>
      </c>
      <c r="T2588" s="1">
        <v>45888</v>
      </c>
      <c r="U2588" t="s">
        <v>36</v>
      </c>
      <c r="V2588" t="str">
        <f>TEXT(WEEKDAY(Working_Data[[#This Row],[order_date]],1),"DDDD")</f>
        <v>Friday</v>
      </c>
      <c r="W2588" t="str">
        <f>TEXT(Working_Data[[#This Row],[order_date]],"mmmm")</f>
        <v>June</v>
      </c>
      <c r="X2588" s="7">
        <f>Working_Data[[#This Row],[last_order_date]]-Working_Data[[#This Row],[signup_date]]</f>
        <v>427</v>
      </c>
      <c r="Y2588" s="7">
        <f>IF(Working_Data[[#This Row],[churned]]="Active",1,0)</f>
        <v>0</v>
      </c>
      <c r="Z2588" s="7">
        <f>YEAR(Working_Data[[#This Row],[order_date]])</f>
        <v>2024</v>
      </c>
    </row>
    <row r="2589" spans="1:26" x14ac:dyDescent="0.25">
      <c r="A2589" t="s">
        <v>5228</v>
      </c>
      <c r="B2589" t="s">
        <v>45</v>
      </c>
      <c r="C2589" t="s">
        <v>82</v>
      </c>
      <c r="D2589" t="s">
        <v>52</v>
      </c>
      <c r="E2589" s="1">
        <v>45767</v>
      </c>
      <c r="F2589" t="s">
        <v>5229</v>
      </c>
      <c r="G2589" s="1">
        <v>45450</v>
      </c>
      <c r="H2589" t="s">
        <v>58</v>
      </c>
      <c r="I2589" t="s">
        <v>63</v>
      </c>
      <c r="J2589" t="s">
        <v>64</v>
      </c>
      <c r="K2589">
        <v>2</v>
      </c>
      <c r="L2589" s="3">
        <f>Working_Data[[#This Row],[price2]]/Working_Data[[#This Row],[quantity]]</f>
        <v>335.625</v>
      </c>
      <c r="M2589" s="3">
        <v>671.25</v>
      </c>
      <c r="N2589" t="s">
        <v>28</v>
      </c>
      <c r="O2589">
        <v>34</v>
      </c>
      <c r="P2589" s="1">
        <v>45678</v>
      </c>
      <c r="Q2589">
        <v>247</v>
      </c>
      <c r="R2589" t="s">
        <v>29</v>
      </c>
      <c r="S2589">
        <v>1</v>
      </c>
      <c r="T2589" s="1">
        <v>45483</v>
      </c>
      <c r="U2589" t="s">
        <v>30</v>
      </c>
      <c r="V2589" t="str">
        <f>TEXT(WEEKDAY(Working_Data[[#This Row],[order_date]],1),"DDDD")</f>
        <v>Friday</v>
      </c>
      <c r="W2589" t="str">
        <f>TEXT(Working_Data[[#This Row],[order_date]],"mmmm")</f>
        <v>June</v>
      </c>
      <c r="X2589" s="7">
        <f>Working_Data[[#This Row],[last_order_date]]-Working_Data[[#This Row],[signup_date]]</f>
        <v>-89</v>
      </c>
      <c r="Y2589" s="7">
        <f>IF(Working_Data[[#This Row],[churned]]="Active",1,0)</f>
        <v>1</v>
      </c>
      <c r="Z2589" s="7">
        <f>YEAR(Working_Data[[#This Row],[order_date]])</f>
        <v>2024</v>
      </c>
    </row>
    <row r="2590" spans="1:26" x14ac:dyDescent="0.25">
      <c r="A2590" t="s">
        <v>5230</v>
      </c>
      <c r="B2590" t="s">
        <v>38</v>
      </c>
      <c r="C2590" t="s">
        <v>39</v>
      </c>
      <c r="D2590" t="s">
        <v>56</v>
      </c>
      <c r="E2590" s="1">
        <v>45443</v>
      </c>
      <c r="F2590" t="s">
        <v>5231</v>
      </c>
      <c r="G2590" s="1">
        <v>45450</v>
      </c>
      <c r="H2590" t="s">
        <v>34</v>
      </c>
      <c r="I2590" t="s">
        <v>48</v>
      </c>
      <c r="J2590" t="s">
        <v>27</v>
      </c>
      <c r="K2590">
        <v>5</v>
      </c>
      <c r="L2590" s="3">
        <f>Working_Data[[#This Row],[price2]]/Working_Data[[#This Row],[quantity]]</f>
        <v>174.876</v>
      </c>
      <c r="M2590" s="3">
        <v>874.38</v>
      </c>
      <c r="N2590" t="s">
        <v>28</v>
      </c>
      <c r="O2590">
        <v>36</v>
      </c>
      <c r="P2590" s="1">
        <v>45826</v>
      </c>
      <c r="Q2590">
        <v>60</v>
      </c>
      <c r="R2590" t="s">
        <v>43</v>
      </c>
      <c r="S2590">
        <v>4</v>
      </c>
      <c r="T2590" s="1">
        <v>45675</v>
      </c>
      <c r="U2590" t="s">
        <v>30</v>
      </c>
      <c r="V2590" t="str">
        <f>TEXT(WEEKDAY(Working_Data[[#This Row],[order_date]],1),"DDDD")</f>
        <v>Friday</v>
      </c>
      <c r="W2590" t="str">
        <f>TEXT(Working_Data[[#This Row],[order_date]],"mmmm")</f>
        <v>June</v>
      </c>
      <c r="X2590" s="7">
        <f>Working_Data[[#This Row],[last_order_date]]-Working_Data[[#This Row],[signup_date]]</f>
        <v>383</v>
      </c>
      <c r="Y2590" s="7">
        <f>IF(Working_Data[[#This Row],[churned]]="Active",1,0)</f>
        <v>0</v>
      </c>
      <c r="Z2590" s="7">
        <f>YEAR(Working_Data[[#This Row],[order_date]])</f>
        <v>2024</v>
      </c>
    </row>
    <row r="2591" spans="1:26" x14ac:dyDescent="0.25">
      <c r="A2591" t="s">
        <v>5232</v>
      </c>
      <c r="B2591" t="s">
        <v>21</v>
      </c>
      <c r="C2591" t="s">
        <v>39</v>
      </c>
      <c r="D2591" t="s">
        <v>32</v>
      </c>
      <c r="E2591" s="1">
        <v>45741</v>
      </c>
      <c r="F2591" t="s">
        <v>5233</v>
      </c>
      <c r="G2591" s="1">
        <v>45450</v>
      </c>
      <c r="H2591" t="s">
        <v>47</v>
      </c>
      <c r="I2591" t="s">
        <v>26</v>
      </c>
      <c r="J2591" t="s">
        <v>67</v>
      </c>
      <c r="K2591">
        <v>4</v>
      </c>
      <c r="L2591" s="3">
        <f>Working_Data[[#This Row],[price2]]/Working_Data[[#This Row],[quantity]]</f>
        <v>297.17750000000001</v>
      </c>
      <c r="M2591" s="3">
        <v>1188.71</v>
      </c>
      <c r="N2591" t="s">
        <v>28</v>
      </c>
      <c r="O2591">
        <v>12</v>
      </c>
      <c r="P2591" s="1">
        <v>45723</v>
      </c>
      <c r="Q2591">
        <v>131</v>
      </c>
      <c r="R2591" t="s">
        <v>43</v>
      </c>
      <c r="S2591">
        <v>1</v>
      </c>
      <c r="T2591" s="1">
        <v>45751</v>
      </c>
      <c r="U2591" t="s">
        <v>60</v>
      </c>
      <c r="V2591" t="str">
        <f>TEXT(WEEKDAY(Working_Data[[#This Row],[order_date]],1),"DDDD")</f>
        <v>Friday</v>
      </c>
      <c r="W2591" t="str">
        <f>TEXT(Working_Data[[#This Row],[order_date]],"mmmm")</f>
        <v>June</v>
      </c>
      <c r="X2591" s="7">
        <f>Working_Data[[#This Row],[last_order_date]]-Working_Data[[#This Row],[signup_date]]</f>
        <v>-18</v>
      </c>
      <c r="Y2591" s="7">
        <f>IF(Working_Data[[#This Row],[churned]]="Active",1,0)</f>
        <v>0</v>
      </c>
      <c r="Z2591" s="7">
        <f>YEAR(Working_Data[[#This Row],[order_date]])</f>
        <v>2024</v>
      </c>
    </row>
    <row r="2592" spans="1:26" x14ac:dyDescent="0.25">
      <c r="A2592" t="s">
        <v>5234</v>
      </c>
      <c r="B2592" t="s">
        <v>45</v>
      </c>
      <c r="C2592" t="s">
        <v>39</v>
      </c>
      <c r="D2592" t="s">
        <v>56</v>
      </c>
      <c r="E2592" s="1">
        <v>45784</v>
      </c>
      <c r="F2592" t="s">
        <v>5235</v>
      </c>
      <c r="G2592" s="1">
        <v>45450</v>
      </c>
      <c r="H2592" t="s">
        <v>58</v>
      </c>
      <c r="I2592" t="s">
        <v>54</v>
      </c>
      <c r="J2592" t="s">
        <v>64</v>
      </c>
      <c r="K2592">
        <v>1</v>
      </c>
      <c r="L2592" s="3">
        <f>Working_Data[[#This Row],[price2]]/Working_Data[[#This Row],[quantity]]</f>
        <v>1407.87</v>
      </c>
      <c r="M2592" s="3">
        <v>1407.87</v>
      </c>
      <c r="N2592" t="s">
        <v>28</v>
      </c>
      <c r="O2592">
        <v>11</v>
      </c>
      <c r="P2592" s="1">
        <v>45749</v>
      </c>
      <c r="Q2592">
        <v>130</v>
      </c>
      <c r="R2592" t="s">
        <v>29</v>
      </c>
      <c r="S2592">
        <v>5</v>
      </c>
      <c r="T2592" s="1">
        <v>45557</v>
      </c>
      <c r="U2592" t="s">
        <v>60</v>
      </c>
      <c r="V2592" t="str">
        <f>TEXT(WEEKDAY(Working_Data[[#This Row],[order_date]],1),"DDDD")</f>
        <v>Friday</v>
      </c>
      <c r="W2592" t="str">
        <f>TEXT(Working_Data[[#This Row],[order_date]],"mmmm")</f>
        <v>June</v>
      </c>
      <c r="X2592" s="7">
        <f>Working_Data[[#This Row],[last_order_date]]-Working_Data[[#This Row],[signup_date]]</f>
        <v>-35</v>
      </c>
      <c r="Y2592" s="7">
        <f>IF(Working_Data[[#This Row],[churned]]="Active",1,0)</f>
        <v>1</v>
      </c>
      <c r="Z2592" s="7">
        <f>YEAR(Working_Data[[#This Row],[order_date]])</f>
        <v>2024</v>
      </c>
    </row>
    <row r="2593" spans="1:26" x14ac:dyDescent="0.25">
      <c r="A2593" t="s">
        <v>5236</v>
      </c>
      <c r="B2593" t="s">
        <v>38</v>
      </c>
      <c r="C2593" t="s">
        <v>22</v>
      </c>
      <c r="D2593" t="s">
        <v>56</v>
      </c>
      <c r="E2593" s="1">
        <v>45338</v>
      </c>
      <c r="F2593" t="s">
        <v>5237</v>
      </c>
      <c r="G2593" s="1">
        <v>45450</v>
      </c>
      <c r="H2593" t="s">
        <v>41</v>
      </c>
      <c r="I2593" t="s">
        <v>26</v>
      </c>
      <c r="J2593" t="s">
        <v>27</v>
      </c>
      <c r="K2593">
        <v>3</v>
      </c>
      <c r="L2593" s="3">
        <f>Working_Data[[#This Row],[price2]]/Working_Data[[#This Row],[quantity]]</f>
        <v>320.46999999999997</v>
      </c>
      <c r="M2593" s="3">
        <v>961.41</v>
      </c>
      <c r="N2593" t="s">
        <v>28</v>
      </c>
      <c r="O2593">
        <v>15</v>
      </c>
      <c r="P2593" s="1">
        <v>45649</v>
      </c>
      <c r="Q2593">
        <v>29</v>
      </c>
      <c r="R2593" t="s">
        <v>43</v>
      </c>
      <c r="S2593">
        <v>5</v>
      </c>
      <c r="T2593" s="1">
        <v>45761</v>
      </c>
      <c r="U2593" t="s">
        <v>60</v>
      </c>
      <c r="V2593" t="str">
        <f>TEXT(WEEKDAY(Working_Data[[#This Row],[order_date]],1),"DDDD")</f>
        <v>Friday</v>
      </c>
      <c r="W2593" t="str">
        <f>TEXT(Working_Data[[#This Row],[order_date]],"mmmm")</f>
        <v>June</v>
      </c>
      <c r="X2593" s="7">
        <f>Working_Data[[#This Row],[last_order_date]]-Working_Data[[#This Row],[signup_date]]</f>
        <v>311</v>
      </c>
      <c r="Y2593" s="7">
        <f>IF(Working_Data[[#This Row],[churned]]="Active",1,0)</f>
        <v>0</v>
      </c>
      <c r="Z2593" s="7">
        <f>YEAR(Working_Data[[#This Row],[order_date]])</f>
        <v>2024</v>
      </c>
    </row>
    <row r="2594" spans="1:26" x14ac:dyDescent="0.25">
      <c r="A2594" t="s">
        <v>5238</v>
      </c>
      <c r="B2594" t="s">
        <v>45</v>
      </c>
      <c r="C2594" t="s">
        <v>39</v>
      </c>
      <c r="D2594" t="s">
        <v>52</v>
      </c>
      <c r="E2594" s="1">
        <v>45992</v>
      </c>
      <c r="F2594" t="s">
        <v>5239</v>
      </c>
      <c r="G2594" s="1">
        <v>45450</v>
      </c>
      <c r="H2594" t="s">
        <v>58</v>
      </c>
      <c r="I2594" t="s">
        <v>42</v>
      </c>
      <c r="J2594" t="s">
        <v>67</v>
      </c>
      <c r="K2594">
        <v>5</v>
      </c>
      <c r="L2594" s="3">
        <f>Working_Data[[#This Row],[price2]]/Working_Data[[#This Row],[quantity]]</f>
        <v>183.47</v>
      </c>
      <c r="M2594" s="3">
        <v>917.35</v>
      </c>
      <c r="N2594" t="s">
        <v>28</v>
      </c>
      <c r="O2594">
        <v>50</v>
      </c>
      <c r="P2594" s="1">
        <v>45761</v>
      </c>
      <c r="Q2594">
        <v>271</v>
      </c>
      <c r="R2594" t="s">
        <v>43</v>
      </c>
      <c r="S2594">
        <v>4</v>
      </c>
      <c r="T2594" s="1">
        <v>45596</v>
      </c>
      <c r="U2594" t="s">
        <v>60</v>
      </c>
      <c r="V2594" t="str">
        <f>TEXT(WEEKDAY(Working_Data[[#This Row],[order_date]],1),"DDDD")</f>
        <v>Friday</v>
      </c>
      <c r="W2594" t="str">
        <f>TEXT(Working_Data[[#This Row],[order_date]],"mmmm")</f>
        <v>June</v>
      </c>
      <c r="X2594" s="7">
        <f>Working_Data[[#This Row],[last_order_date]]-Working_Data[[#This Row],[signup_date]]</f>
        <v>-231</v>
      </c>
      <c r="Y2594" s="7">
        <f>IF(Working_Data[[#This Row],[churned]]="Active",1,0)</f>
        <v>0</v>
      </c>
      <c r="Z2594" s="7">
        <f>YEAR(Working_Data[[#This Row],[order_date]])</f>
        <v>2024</v>
      </c>
    </row>
    <row r="2595" spans="1:26" x14ac:dyDescent="0.25">
      <c r="A2595" t="s">
        <v>5240</v>
      </c>
      <c r="B2595" t="s">
        <v>45</v>
      </c>
      <c r="C2595" t="s">
        <v>82</v>
      </c>
      <c r="D2595" t="s">
        <v>56</v>
      </c>
      <c r="E2595" s="1">
        <v>45566</v>
      </c>
      <c r="F2595" t="s">
        <v>5241</v>
      </c>
      <c r="G2595" s="1">
        <v>45450</v>
      </c>
      <c r="H2595" t="s">
        <v>58</v>
      </c>
      <c r="I2595" t="s">
        <v>54</v>
      </c>
      <c r="J2595" t="s">
        <v>67</v>
      </c>
      <c r="K2595">
        <v>1</v>
      </c>
      <c r="L2595" s="3">
        <f>Working_Data[[#This Row],[price2]]/Working_Data[[#This Row],[quantity]]</f>
        <v>901.55</v>
      </c>
      <c r="M2595" s="3">
        <v>901.55</v>
      </c>
      <c r="N2595" t="s">
        <v>28</v>
      </c>
      <c r="O2595">
        <v>10</v>
      </c>
      <c r="P2595" s="1">
        <v>45564</v>
      </c>
      <c r="Q2595">
        <v>72</v>
      </c>
      <c r="R2595" t="s">
        <v>43</v>
      </c>
      <c r="S2595">
        <v>2</v>
      </c>
      <c r="T2595" s="1">
        <v>45888</v>
      </c>
      <c r="U2595" t="s">
        <v>36</v>
      </c>
      <c r="V2595" t="str">
        <f>TEXT(WEEKDAY(Working_Data[[#This Row],[order_date]],1),"DDDD")</f>
        <v>Friday</v>
      </c>
      <c r="W2595" t="str">
        <f>TEXT(Working_Data[[#This Row],[order_date]],"mmmm")</f>
        <v>June</v>
      </c>
      <c r="X2595" s="7">
        <f>Working_Data[[#This Row],[last_order_date]]-Working_Data[[#This Row],[signup_date]]</f>
        <v>-2</v>
      </c>
      <c r="Y2595" s="7">
        <f>IF(Working_Data[[#This Row],[churned]]="Active",1,0)</f>
        <v>0</v>
      </c>
      <c r="Z2595" s="7">
        <f>YEAR(Working_Data[[#This Row],[order_date]])</f>
        <v>2024</v>
      </c>
    </row>
    <row r="2596" spans="1:26" x14ac:dyDescent="0.25">
      <c r="A2596" t="s">
        <v>5242</v>
      </c>
      <c r="B2596" t="s">
        <v>38</v>
      </c>
      <c r="C2596" t="s">
        <v>82</v>
      </c>
      <c r="D2596" t="s">
        <v>32</v>
      </c>
      <c r="E2596" s="1">
        <v>45434</v>
      </c>
      <c r="F2596" t="s">
        <v>5243</v>
      </c>
      <c r="G2596" s="1">
        <v>45450</v>
      </c>
      <c r="H2596" t="s">
        <v>58</v>
      </c>
      <c r="I2596" t="s">
        <v>54</v>
      </c>
      <c r="J2596" t="s">
        <v>49</v>
      </c>
      <c r="K2596">
        <v>3</v>
      </c>
      <c r="L2596" s="3">
        <f>Working_Data[[#This Row],[price2]]/Working_Data[[#This Row],[quantity]]</f>
        <v>57.47</v>
      </c>
      <c r="M2596" s="3">
        <v>172.41</v>
      </c>
      <c r="N2596" t="s">
        <v>35</v>
      </c>
      <c r="O2596">
        <v>26</v>
      </c>
      <c r="P2596" s="1">
        <v>45934</v>
      </c>
      <c r="Q2596">
        <v>313</v>
      </c>
      <c r="R2596" t="s">
        <v>43</v>
      </c>
      <c r="S2596">
        <v>1</v>
      </c>
      <c r="T2596" s="1">
        <v>45696</v>
      </c>
      <c r="U2596" t="s">
        <v>36</v>
      </c>
      <c r="V2596" t="str">
        <f>TEXT(WEEKDAY(Working_Data[[#This Row],[order_date]],1),"DDDD")</f>
        <v>Friday</v>
      </c>
      <c r="W2596" t="str">
        <f>TEXT(Working_Data[[#This Row],[order_date]],"mmmm")</f>
        <v>June</v>
      </c>
      <c r="X2596" s="7">
        <f>Working_Data[[#This Row],[last_order_date]]-Working_Data[[#This Row],[signup_date]]</f>
        <v>500</v>
      </c>
      <c r="Y2596" s="7">
        <f>IF(Working_Data[[#This Row],[churned]]="Active",1,0)</f>
        <v>0</v>
      </c>
      <c r="Z2596" s="7">
        <f>YEAR(Working_Data[[#This Row],[order_date]])</f>
        <v>2024</v>
      </c>
    </row>
    <row r="2597" spans="1:26" x14ac:dyDescent="0.25">
      <c r="A2597" t="s">
        <v>5244</v>
      </c>
      <c r="B2597" t="s">
        <v>45</v>
      </c>
      <c r="C2597" t="s">
        <v>22</v>
      </c>
      <c r="D2597" t="s">
        <v>32</v>
      </c>
      <c r="E2597" s="1">
        <v>45188</v>
      </c>
      <c r="F2597" t="s">
        <v>5245</v>
      </c>
      <c r="G2597" s="1">
        <v>45480</v>
      </c>
      <c r="H2597" t="s">
        <v>25</v>
      </c>
      <c r="I2597" t="s">
        <v>26</v>
      </c>
      <c r="J2597" t="s">
        <v>64</v>
      </c>
      <c r="K2597">
        <v>1</v>
      </c>
      <c r="L2597" s="3">
        <f>Working_Data[[#This Row],[price2]]/Working_Data[[#This Row],[quantity]]</f>
        <v>1180.57</v>
      </c>
      <c r="M2597" s="3">
        <v>1180.57</v>
      </c>
      <c r="N2597" t="s">
        <v>28</v>
      </c>
      <c r="O2597">
        <v>27</v>
      </c>
      <c r="P2597" s="1">
        <v>45777</v>
      </c>
      <c r="Q2597">
        <v>248</v>
      </c>
      <c r="R2597" t="s">
        <v>29</v>
      </c>
      <c r="S2597">
        <v>4</v>
      </c>
      <c r="T2597" s="1">
        <v>45828</v>
      </c>
      <c r="U2597" t="s">
        <v>36</v>
      </c>
      <c r="V2597" t="str">
        <f>TEXT(WEEKDAY(Working_Data[[#This Row],[order_date]],1),"DDDD")</f>
        <v>Sunday</v>
      </c>
      <c r="W2597" t="str">
        <f>TEXT(Working_Data[[#This Row],[order_date]],"mmmm")</f>
        <v>July</v>
      </c>
      <c r="X2597" s="7">
        <f>Working_Data[[#This Row],[last_order_date]]-Working_Data[[#This Row],[signup_date]]</f>
        <v>589</v>
      </c>
      <c r="Y2597" s="7">
        <f>IF(Working_Data[[#This Row],[churned]]="Active",1,0)</f>
        <v>1</v>
      </c>
      <c r="Z2597" s="7">
        <f>YEAR(Working_Data[[#This Row],[order_date]])</f>
        <v>2024</v>
      </c>
    </row>
    <row r="2598" spans="1:26" x14ac:dyDescent="0.25">
      <c r="A2598" t="s">
        <v>5246</v>
      </c>
      <c r="B2598" t="s">
        <v>38</v>
      </c>
      <c r="C2598" t="s">
        <v>82</v>
      </c>
      <c r="D2598" t="s">
        <v>32</v>
      </c>
      <c r="E2598" s="1">
        <v>45612</v>
      </c>
      <c r="F2598" t="s">
        <v>5247</v>
      </c>
      <c r="G2598" s="1">
        <v>45480</v>
      </c>
      <c r="H2598" t="s">
        <v>47</v>
      </c>
      <c r="I2598" t="s">
        <v>48</v>
      </c>
      <c r="J2598" t="s">
        <v>49</v>
      </c>
      <c r="K2598">
        <v>2</v>
      </c>
      <c r="L2598" s="3">
        <f>Working_Data[[#This Row],[price2]]/Working_Data[[#This Row],[quantity]]</f>
        <v>211.17</v>
      </c>
      <c r="M2598" s="3">
        <v>422.34</v>
      </c>
      <c r="N2598" t="s">
        <v>35</v>
      </c>
      <c r="O2598">
        <v>4</v>
      </c>
      <c r="P2598" s="1">
        <v>45876</v>
      </c>
      <c r="Q2598">
        <v>124</v>
      </c>
      <c r="R2598" t="s">
        <v>29</v>
      </c>
      <c r="S2598">
        <v>4</v>
      </c>
      <c r="T2598" s="1">
        <v>45720</v>
      </c>
      <c r="U2598" t="s">
        <v>30</v>
      </c>
      <c r="V2598" t="str">
        <f>TEXT(WEEKDAY(Working_Data[[#This Row],[order_date]],1),"DDDD")</f>
        <v>Sunday</v>
      </c>
      <c r="W2598" t="str">
        <f>TEXT(Working_Data[[#This Row],[order_date]],"mmmm")</f>
        <v>July</v>
      </c>
      <c r="X2598" s="7">
        <f>Working_Data[[#This Row],[last_order_date]]-Working_Data[[#This Row],[signup_date]]</f>
        <v>264</v>
      </c>
      <c r="Y2598" s="7">
        <f>IF(Working_Data[[#This Row],[churned]]="Active",1,0)</f>
        <v>1</v>
      </c>
      <c r="Z2598" s="7">
        <f>YEAR(Working_Data[[#This Row],[order_date]])</f>
        <v>2024</v>
      </c>
    </row>
    <row r="2599" spans="1:26" x14ac:dyDescent="0.25">
      <c r="A2599" t="s">
        <v>5248</v>
      </c>
      <c r="B2599" t="s">
        <v>38</v>
      </c>
      <c r="C2599" t="s">
        <v>82</v>
      </c>
      <c r="D2599" t="s">
        <v>56</v>
      </c>
      <c r="E2599" s="1">
        <v>45326</v>
      </c>
      <c r="F2599" t="s">
        <v>5249</v>
      </c>
      <c r="G2599" s="1">
        <v>45480</v>
      </c>
      <c r="H2599" t="s">
        <v>41</v>
      </c>
      <c r="I2599" t="s">
        <v>63</v>
      </c>
      <c r="J2599" t="s">
        <v>67</v>
      </c>
      <c r="K2599">
        <v>3</v>
      </c>
      <c r="L2599" s="3">
        <f>Working_Data[[#This Row],[price2]]/Working_Data[[#This Row],[quantity]]</f>
        <v>330.53666666666669</v>
      </c>
      <c r="M2599" s="3">
        <v>991.61</v>
      </c>
      <c r="N2599" t="s">
        <v>35</v>
      </c>
      <c r="O2599">
        <v>15</v>
      </c>
      <c r="P2599" s="1">
        <v>45703</v>
      </c>
      <c r="Q2599">
        <v>239</v>
      </c>
      <c r="R2599" t="s">
        <v>43</v>
      </c>
      <c r="S2599">
        <v>4</v>
      </c>
      <c r="T2599" s="1">
        <v>45682</v>
      </c>
      <c r="U2599" t="s">
        <v>36</v>
      </c>
      <c r="V2599" t="str">
        <f>TEXT(WEEKDAY(Working_Data[[#This Row],[order_date]],1),"DDDD")</f>
        <v>Sunday</v>
      </c>
      <c r="W2599" t="str">
        <f>TEXT(Working_Data[[#This Row],[order_date]],"mmmm")</f>
        <v>July</v>
      </c>
      <c r="X2599" s="7">
        <f>Working_Data[[#This Row],[last_order_date]]-Working_Data[[#This Row],[signup_date]]</f>
        <v>377</v>
      </c>
      <c r="Y2599" s="7">
        <f>IF(Working_Data[[#This Row],[churned]]="Active",1,0)</f>
        <v>0</v>
      </c>
      <c r="Z2599" s="7">
        <f>YEAR(Working_Data[[#This Row],[order_date]])</f>
        <v>2024</v>
      </c>
    </row>
    <row r="2600" spans="1:26" x14ac:dyDescent="0.25">
      <c r="A2600" t="s">
        <v>5250</v>
      </c>
      <c r="B2600" t="s">
        <v>21</v>
      </c>
      <c r="C2600" t="s">
        <v>39</v>
      </c>
      <c r="D2600" t="s">
        <v>52</v>
      </c>
      <c r="E2600" s="1">
        <v>45664</v>
      </c>
      <c r="F2600" t="s">
        <v>5251</v>
      </c>
      <c r="G2600" s="1">
        <v>45480</v>
      </c>
      <c r="H2600" t="s">
        <v>34</v>
      </c>
      <c r="I2600" t="s">
        <v>48</v>
      </c>
      <c r="J2600" t="s">
        <v>67</v>
      </c>
      <c r="K2600">
        <v>2</v>
      </c>
      <c r="L2600" s="3">
        <f>Working_Data[[#This Row],[price2]]/Working_Data[[#This Row],[quantity]]</f>
        <v>169.36500000000001</v>
      </c>
      <c r="M2600" s="3">
        <v>338.73</v>
      </c>
      <c r="N2600" t="s">
        <v>35</v>
      </c>
      <c r="O2600">
        <v>50</v>
      </c>
      <c r="P2600" s="1">
        <v>45532</v>
      </c>
      <c r="Q2600">
        <v>465</v>
      </c>
      <c r="R2600" t="s">
        <v>43</v>
      </c>
      <c r="S2600">
        <v>3</v>
      </c>
      <c r="T2600" s="1">
        <v>45692</v>
      </c>
      <c r="U2600" t="s">
        <v>36</v>
      </c>
      <c r="V2600" t="str">
        <f>TEXT(WEEKDAY(Working_Data[[#This Row],[order_date]],1),"DDDD")</f>
        <v>Sunday</v>
      </c>
      <c r="W2600" t="str">
        <f>TEXT(Working_Data[[#This Row],[order_date]],"mmmm")</f>
        <v>July</v>
      </c>
      <c r="X2600" s="7">
        <f>Working_Data[[#This Row],[last_order_date]]-Working_Data[[#This Row],[signup_date]]</f>
        <v>-132</v>
      </c>
      <c r="Y2600" s="7">
        <f>IF(Working_Data[[#This Row],[churned]]="Active",1,0)</f>
        <v>0</v>
      </c>
      <c r="Z2600" s="7">
        <f>YEAR(Working_Data[[#This Row],[order_date]])</f>
        <v>2024</v>
      </c>
    </row>
    <row r="2601" spans="1:26" x14ac:dyDescent="0.25">
      <c r="A2601" t="s">
        <v>5252</v>
      </c>
      <c r="B2601" t="s">
        <v>38</v>
      </c>
      <c r="C2601" t="s">
        <v>39</v>
      </c>
      <c r="D2601" t="s">
        <v>77</v>
      </c>
      <c r="E2601" s="1">
        <v>45297</v>
      </c>
      <c r="F2601" t="s">
        <v>5253</v>
      </c>
      <c r="G2601" s="1">
        <v>45511</v>
      </c>
      <c r="H2601" t="s">
        <v>41</v>
      </c>
      <c r="I2601" t="s">
        <v>42</v>
      </c>
      <c r="J2601" t="s">
        <v>49</v>
      </c>
      <c r="K2601">
        <v>3</v>
      </c>
      <c r="L2601" s="3">
        <f>Working_Data[[#This Row],[price2]]/Working_Data[[#This Row],[quantity]]</f>
        <v>484.18</v>
      </c>
      <c r="M2601" s="3">
        <v>1452.54</v>
      </c>
      <c r="N2601" t="s">
        <v>50</v>
      </c>
      <c r="O2601">
        <v>46</v>
      </c>
      <c r="P2601" s="1">
        <v>45998</v>
      </c>
      <c r="Q2601">
        <v>489</v>
      </c>
      <c r="R2601" t="s">
        <v>29</v>
      </c>
      <c r="S2601">
        <v>4</v>
      </c>
      <c r="T2601" s="1">
        <v>45746</v>
      </c>
      <c r="U2601" t="s">
        <v>36</v>
      </c>
      <c r="V2601" t="str">
        <f>TEXT(WEEKDAY(Working_Data[[#This Row],[order_date]],1),"DDDD")</f>
        <v>Wednesday</v>
      </c>
      <c r="W2601" t="str">
        <f>TEXT(Working_Data[[#This Row],[order_date]],"mmmm")</f>
        <v>August</v>
      </c>
      <c r="X2601" s="7">
        <f>Working_Data[[#This Row],[last_order_date]]-Working_Data[[#This Row],[signup_date]]</f>
        <v>701</v>
      </c>
      <c r="Y2601" s="7">
        <f>IF(Working_Data[[#This Row],[churned]]="Active",1,0)</f>
        <v>1</v>
      </c>
      <c r="Z2601" s="7">
        <f>YEAR(Working_Data[[#This Row],[order_date]])</f>
        <v>2024</v>
      </c>
    </row>
    <row r="2602" spans="1:26" x14ac:dyDescent="0.25">
      <c r="A2602" t="s">
        <v>5254</v>
      </c>
      <c r="B2602" t="s">
        <v>45</v>
      </c>
      <c r="C2602" t="s">
        <v>39</v>
      </c>
      <c r="D2602" t="s">
        <v>52</v>
      </c>
      <c r="E2602" s="1">
        <v>45648</v>
      </c>
      <c r="F2602" t="s">
        <v>5255</v>
      </c>
      <c r="G2602" s="1">
        <v>45511</v>
      </c>
      <c r="H2602" t="s">
        <v>47</v>
      </c>
      <c r="I2602" t="s">
        <v>26</v>
      </c>
      <c r="J2602" t="s">
        <v>59</v>
      </c>
      <c r="K2602">
        <v>3</v>
      </c>
      <c r="L2602" s="3">
        <f>Working_Data[[#This Row],[price2]]/Working_Data[[#This Row],[quantity]]</f>
        <v>191.11666666666667</v>
      </c>
      <c r="M2602" s="3">
        <v>573.35</v>
      </c>
      <c r="N2602" t="s">
        <v>28</v>
      </c>
      <c r="O2602">
        <v>32</v>
      </c>
      <c r="P2602" s="1">
        <v>45769</v>
      </c>
      <c r="Q2602">
        <v>305</v>
      </c>
      <c r="R2602" t="s">
        <v>43</v>
      </c>
      <c r="S2602">
        <v>1</v>
      </c>
      <c r="T2602" s="1">
        <v>45765</v>
      </c>
      <c r="U2602" t="s">
        <v>60</v>
      </c>
      <c r="V2602" t="str">
        <f>TEXT(WEEKDAY(Working_Data[[#This Row],[order_date]],1),"DDDD")</f>
        <v>Wednesday</v>
      </c>
      <c r="W2602" t="str">
        <f>TEXT(Working_Data[[#This Row],[order_date]],"mmmm")</f>
        <v>August</v>
      </c>
      <c r="X2602" s="7">
        <f>Working_Data[[#This Row],[last_order_date]]-Working_Data[[#This Row],[signup_date]]</f>
        <v>121</v>
      </c>
      <c r="Y2602" s="7">
        <f>IF(Working_Data[[#This Row],[churned]]="Active",1,0)</f>
        <v>0</v>
      </c>
      <c r="Z2602" s="7">
        <f>YEAR(Working_Data[[#This Row],[order_date]])</f>
        <v>2024</v>
      </c>
    </row>
    <row r="2603" spans="1:26" x14ac:dyDescent="0.25">
      <c r="A2603" t="s">
        <v>5256</v>
      </c>
      <c r="B2603" t="s">
        <v>38</v>
      </c>
      <c r="C2603" t="s">
        <v>22</v>
      </c>
      <c r="D2603" t="s">
        <v>56</v>
      </c>
      <c r="E2603" s="1">
        <v>45807</v>
      </c>
      <c r="F2603" t="s">
        <v>5257</v>
      </c>
      <c r="G2603" s="1">
        <v>45511</v>
      </c>
      <c r="H2603" t="s">
        <v>58</v>
      </c>
      <c r="I2603" t="s">
        <v>48</v>
      </c>
      <c r="J2603" t="s">
        <v>49</v>
      </c>
      <c r="K2603">
        <v>4</v>
      </c>
      <c r="L2603" s="3">
        <f>Working_Data[[#This Row],[price2]]/Working_Data[[#This Row],[quantity]]</f>
        <v>157.505</v>
      </c>
      <c r="M2603" s="3">
        <v>630.02</v>
      </c>
      <c r="N2603" t="s">
        <v>50</v>
      </c>
      <c r="O2603">
        <v>33</v>
      </c>
      <c r="P2603" s="1">
        <v>45997</v>
      </c>
      <c r="Q2603">
        <v>98</v>
      </c>
      <c r="R2603" t="s">
        <v>29</v>
      </c>
      <c r="S2603">
        <v>2</v>
      </c>
      <c r="T2603" s="1">
        <v>45620</v>
      </c>
      <c r="U2603" t="s">
        <v>36</v>
      </c>
      <c r="V2603" t="str">
        <f>TEXT(WEEKDAY(Working_Data[[#This Row],[order_date]],1),"DDDD")</f>
        <v>Wednesday</v>
      </c>
      <c r="W2603" t="str">
        <f>TEXT(Working_Data[[#This Row],[order_date]],"mmmm")</f>
        <v>August</v>
      </c>
      <c r="X2603" s="7">
        <f>Working_Data[[#This Row],[last_order_date]]-Working_Data[[#This Row],[signup_date]]</f>
        <v>190</v>
      </c>
      <c r="Y2603" s="7">
        <f>IF(Working_Data[[#This Row],[churned]]="Active",1,0)</f>
        <v>1</v>
      </c>
      <c r="Z2603" s="7">
        <f>YEAR(Working_Data[[#This Row],[order_date]])</f>
        <v>2024</v>
      </c>
    </row>
    <row r="2604" spans="1:26" x14ac:dyDescent="0.25">
      <c r="A2604" t="s">
        <v>5258</v>
      </c>
      <c r="B2604" t="s">
        <v>38</v>
      </c>
      <c r="C2604" t="s">
        <v>39</v>
      </c>
      <c r="D2604" t="s">
        <v>52</v>
      </c>
      <c r="E2604" s="1">
        <v>45750</v>
      </c>
      <c r="F2604" t="s">
        <v>5259</v>
      </c>
      <c r="G2604" s="1">
        <v>45511</v>
      </c>
      <c r="H2604" t="s">
        <v>41</v>
      </c>
      <c r="I2604" t="s">
        <v>42</v>
      </c>
      <c r="J2604" t="s">
        <v>67</v>
      </c>
      <c r="K2604">
        <v>4</v>
      </c>
      <c r="L2604" s="3">
        <f>Working_Data[[#This Row],[price2]]/Working_Data[[#This Row],[quantity]]</f>
        <v>186.06</v>
      </c>
      <c r="M2604" s="3">
        <v>744.24</v>
      </c>
      <c r="N2604" t="s">
        <v>50</v>
      </c>
      <c r="O2604">
        <v>22</v>
      </c>
      <c r="P2604" s="1">
        <v>45585</v>
      </c>
      <c r="Q2604">
        <v>471</v>
      </c>
      <c r="R2604" t="s">
        <v>43</v>
      </c>
      <c r="S2604">
        <v>1</v>
      </c>
      <c r="T2604" s="1">
        <v>45793</v>
      </c>
      <c r="U2604" t="s">
        <v>36</v>
      </c>
      <c r="V2604" t="str">
        <f>TEXT(WEEKDAY(Working_Data[[#This Row],[order_date]],1),"DDDD")</f>
        <v>Wednesday</v>
      </c>
      <c r="W2604" t="str">
        <f>TEXT(Working_Data[[#This Row],[order_date]],"mmmm")</f>
        <v>August</v>
      </c>
      <c r="X2604" s="7">
        <f>Working_Data[[#This Row],[last_order_date]]-Working_Data[[#This Row],[signup_date]]</f>
        <v>-165</v>
      </c>
      <c r="Y2604" s="7">
        <f>IF(Working_Data[[#This Row],[churned]]="Active",1,0)</f>
        <v>0</v>
      </c>
      <c r="Z2604" s="7">
        <f>YEAR(Working_Data[[#This Row],[order_date]])</f>
        <v>2024</v>
      </c>
    </row>
    <row r="2605" spans="1:26" x14ac:dyDescent="0.25">
      <c r="A2605" t="s">
        <v>5260</v>
      </c>
      <c r="B2605" t="s">
        <v>38</v>
      </c>
      <c r="C2605" t="s">
        <v>82</v>
      </c>
      <c r="D2605" t="s">
        <v>32</v>
      </c>
      <c r="E2605" s="1">
        <v>45342</v>
      </c>
      <c r="F2605" t="s">
        <v>5261</v>
      </c>
      <c r="G2605" s="1">
        <v>45511</v>
      </c>
      <c r="H2605" t="s">
        <v>41</v>
      </c>
      <c r="I2605" t="s">
        <v>63</v>
      </c>
      <c r="J2605" t="s">
        <v>67</v>
      </c>
      <c r="K2605">
        <v>4</v>
      </c>
      <c r="L2605" s="3">
        <f>Working_Data[[#This Row],[price2]]/Working_Data[[#This Row],[quantity]]</f>
        <v>245.17500000000001</v>
      </c>
      <c r="M2605" s="3">
        <v>980.7</v>
      </c>
      <c r="N2605" t="s">
        <v>35</v>
      </c>
      <c r="O2605">
        <v>21</v>
      </c>
      <c r="P2605" s="1">
        <v>45751</v>
      </c>
      <c r="Q2605">
        <v>188</v>
      </c>
      <c r="R2605" t="s">
        <v>43</v>
      </c>
      <c r="S2605">
        <v>5</v>
      </c>
      <c r="T2605" s="1">
        <v>45867</v>
      </c>
      <c r="U2605" t="s">
        <v>30</v>
      </c>
      <c r="V2605" t="str">
        <f>TEXT(WEEKDAY(Working_Data[[#This Row],[order_date]],1),"DDDD")</f>
        <v>Wednesday</v>
      </c>
      <c r="W2605" t="str">
        <f>TEXT(Working_Data[[#This Row],[order_date]],"mmmm")</f>
        <v>August</v>
      </c>
      <c r="X2605" s="7">
        <f>Working_Data[[#This Row],[last_order_date]]-Working_Data[[#This Row],[signup_date]]</f>
        <v>409</v>
      </c>
      <c r="Y2605" s="7">
        <f>IF(Working_Data[[#This Row],[churned]]="Active",1,0)</f>
        <v>0</v>
      </c>
      <c r="Z2605" s="7">
        <f>YEAR(Working_Data[[#This Row],[order_date]])</f>
        <v>2024</v>
      </c>
    </row>
    <row r="2606" spans="1:26" x14ac:dyDescent="0.25">
      <c r="A2606" t="s">
        <v>5262</v>
      </c>
      <c r="B2606" t="s">
        <v>21</v>
      </c>
      <c r="C2606" t="s">
        <v>82</v>
      </c>
      <c r="D2606" t="s">
        <v>52</v>
      </c>
      <c r="E2606" s="1">
        <v>45185</v>
      </c>
      <c r="F2606" t="s">
        <v>5263</v>
      </c>
      <c r="G2606" s="1">
        <v>45511</v>
      </c>
      <c r="H2606" t="s">
        <v>34</v>
      </c>
      <c r="I2606" t="s">
        <v>54</v>
      </c>
      <c r="J2606" t="s">
        <v>59</v>
      </c>
      <c r="K2606">
        <v>2</v>
      </c>
      <c r="L2606" s="3">
        <f>Working_Data[[#This Row],[price2]]/Working_Data[[#This Row],[quantity]]</f>
        <v>416.98</v>
      </c>
      <c r="M2606" s="3">
        <v>833.96</v>
      </c>
      <c r="N2606" t="s">
        <v>50</v>
      </c>
      <c r="O2606">
        <v>39</v>
      </c>
      <c r="P2606" s="1">
        <v>45751</v>
      </c>
      <c r="Q2606">
        <v>392</v>
      </c>
      <c r="R2606" t="s">
        <v>43</v>
      </c>
      <c r="S2606">
        <v>3</v>
      </c>
      <c r="T2606" s="1">
        <v>45560</v>
      </c>
      <c r="U2606" t="s">
        <v>30</v>
      </c>
      <c r="V2606" t="str">
        <f>TEXT(WEEKDAY(Working_Data[[#This Row],[order_date]],1),"DDDD")</f>
        <v>Wednesday</v>
      </c>
      <c r="W2606" t="str">
        <f>TEXT(Working_Data[[#This Row],[order_date]],"mmmm")</f>
        <v>August</v>
      </c>
      <c r="X2606" s="7">
        <f>Working_Data[[#This Row],[last_order_date]]-Working_Data[[#This Row],[signup_date]]</f>
        <v>566</v>
      </c>
      <c r="Y2606" s="7">
        <f>IF(Working_Data[[#This Row],[churned]]="Active",1,0)</f>
        <v>0</v>
      </c>
      <c r="Z2606" s="7">
        <f>YEAR(Working_Data[[#This Row],[order_date]])</f>
        <v>2024</v>
      </c>
    </row>
    <row r="2607" spans="1:26" x14ac:dyDescent="0.25">
      <c r="A2607" t="s">
        <v>5264</v>
      </c>
      <c r="B2607" t="s">
        <v>45</v>
      </c>
      <c r="C2607" t="s">
        <v>82</v>
      </c>
      <c r="D2607" t="s">
        <v>77</v>
      </c>
      <c r="E2607" s="1">
        <v>45782</v>
      </c>
      <c r="F2607" t="s">
        <v>5265</v>
      </c>
      <c r="G2607" s="1">
        <v>45511</v>
      </c>
      <c r="H2607" t="s">
        <v>47</v>
      </c>
      <c r="I2607" t="s">
        <v>26</v>
      </c>
      <c r="J2607" t="s">
        <v>67</v>
      </c>
      <c r="K2607">
        <v>2</v>
      </c>
      <c r="L2607" s="3">
        <f>Working_Data[[#This Row],[price2]]/Working_Data[[#This Row],[quantity]]</f>
        <v>295.505</v>
      </c>
      <c r="M2607" s="3">
        <v>591.01</v>
      </c>
      <c r="N2607" t="s">
        <v>28</v>
      </c>
      <c r="O2607">
        <v>8</v>
      </c>
      <c r="P2607" s="1">
        <v>45624</v>
      </c>
      <c r="Q2607">
        <v>411</v>
      </c>
      <c r="R2607" t="s">
        <v>29</v>
      </c>
      <c r="S2607">
        <v>3</v>
      </c>
      <c r="T2607" s="1">
        <v>45832</v>
      </c>
      <c r="U2607" t="s">
        <v>60</v>
      </c>
      <c r="V2607" t="str">
        <f>TEXT(WEEKDAY(Working_Data[[#This Row],[order_date]],1),"DDDD")</f>
        <v>Wednesday</v>
      </c>
      <c r="W2607" t="str">
        <f>TEXT(Working_Data[[#This Row],[order_date]],"mmmm")</f>
        <v>August</v>
      </c>
      <c r="X2607" s="7">
        <f>Working_Data[[#This Row],[last_order_date]]-Working_Data[[#This Row],[signup_date]]</f>
        <v>-158</v>
      </c>
      <c r="Y2607" s="7">
        <f>IF(Working_Data[[#This Row],[churned]]="Active",1,0)</f>
        <v>1</v>
      </c>
      <c r="Z2607" s="7">
        <f>YEAR(Working_Data[[#This Row],[order_date]])</f>
        <v>2024</v>
      </c>
    </row>
    <row r="2608" spans="1:26" x14ac:dyDescent="0.25">
      <c r="A2608" t="s">
        <v>5266</v>
      </c>
      <c r="B2608" t="s">
        <v>45</v>
      </c>
      <c r="C2608" t="s">
        <v>22</v>
      </c>
      <c r="D2608" t="s">
        <v>32</v>
      </c>
      <c r="E2608" s="1">
        <v>45186</v>
      </c>
      <c r="F2608" t="s">
        <v>5267</v>
      </c>
      <c r="G2608" s="1">
        <v>45511</v>
      </c>
      <c r="H2608" t="s">
        <v>25</v>
      </c>
      <c r="I2608" t="s">
        <v>42</v>
      </c>
      <c r="J2608" t="s">
        <v>64</v>
      </c>
      <c r="K2608">
        <v>2</v>
      </c>
      <c r="L2608" s="3">
        <f>Working_Data[[#This Row],[price2]]/Working_Data[[#This Row],[quantity]]</f>
        <v>688.90499999999997</v>
      </c>
      <c r="M2608" s="3">
        <v>1377.81</v>
      </c>
      <c r="N2608" t="s">
        <v>50</v>
      </c>
      <c r="O2608">
        <v>36</v>
      </c>
      <c r="P2608" s="1">
        <v>45882</v>
      </c>
      <c r="Q2608">
        <v>321</v>
      </c>
      <c r="R2608" t="s">
        <v>43</v>
      </c>
      <c r="S2608">
        <v>5</v>
      </c>
      <c r="T2608" s="1">
        <v>45765</v>
      </c>
      <c r="U2608" t="s">
        <v>30</v>
      </c>
      <c r="V2608" t="str">
        <f>TEXT(WEEKDAY(Working_Data[[#This Row],[order_date]],1),"DDDD")</f>
        <v>Wednesday</v>
      </c>
      <c r="W2608" t="str">
        <f>TEXT(Working_Data[[#This Row],[order_date]],"mmmm")</f>
        <v>August</v>
      </c>
      <c r="X2608" s="7">
        <f>Working_Data[[#This Row],[last_order_date]]-Working_Data[[#This Row],[signup_date]]</f>
        <v>696</v>
      </c>
      <c r="Y2608" s="7">
        <f>IF(Working_Data[[#This Row],[churned]]="Active",1,0)</f>
        <v>0</v>
      </c>
      <c r="Z2608" s="7">
        <f>YEAR(Working_Data[[#This Row],[order_date]])</f>
        <v>2024</v>
      </c>
    </row>
    <row r="2609" spans="1:26" x14ac:dyDescent="0.25">
      <c r="A2609" t="s">
        <v>5268</v>
      </c>
      <c r="B2609" t="s">
        <v>38</v>
      </c>
      <c r="C2609" t="s">
        <v>22</v>
      </c>
      <c r="D2609" t="s">
        <v>56</v>
      </c>
      <c r="E2609" s="1">
        <v>45679</v>
      </c>
      <c r="F2609" t="s">
        <v>5269</v>
      </c>
      <c r="G2609" s="1">
        <v>45511</v>
      </c>
      <c r="H2609" t="s">
        <v>41</v>
      </c>
      <c r="I2609" t="s">
        <v>63</v>
      </c>
      <c r="J2609" t="s">
        <v>27</v>
      </c>
      <c r="K2609">
        <v>1</v>
      </c>
      <c r="L2609" s="3">
        <f>Working_Data[[#This Row],[price2]]/Working_Data[[#This Row],[quantity]]</f>
        <v>1290.26</v>
      </c>
      <c r="M2609" s="3">
        <v>1290.26</v>
      </c>
      <c r="N2609" t="s">
        <v>35</v>
      </c>
      <c r="O2609">
        <v>6</v>
      </c>
      <c r="P2609" s="1">
        <v>45839</v>
      </c>
      <c r="Q2609">
        <v>328</v>
      </c>
      <c r="R2609" t="s">
        <v>29</v>
      </c>
      <c r="S2609">
        <v>1</v>
      </c>
      <c r="T2609" s="1">
        <v>45770</v>
      </c>
      <c r="U2609" t="s">
        <v>30</v>
      </c>
      <c r="V2609" t="str">
        <f>TEXT(WEEKDAY(Working_Data[[#This Row],[order_date]],1),"DDDD")</f>
        <v>Wednesday</v>
      </c>
      <c r="W2609" t="str">
        <f>TEXT(Working_Data[[#This Row],[order_date]],"mmmm")</f>
        <v>August</v>
      </c>
      <c r="X2609" s="7">
        <f>Working_Data[[#This Row],[last_order_date]]-Working_Data[[#This Row],[signup_date]]</f>
        <v>160</v>
      </c>
      <c r="Y2609" s="7">
        <f>IF(Working_Data[[#This Row],[churned]]="Active",1,0)</f>
        <v>1</v>
      </c>
      <c r="Z2609" s="7">
        <f>YEAR(Working_Data[[#This Row],[order_date]])</f>
        <v>2024</v>
      </c>
    </row>
    <row r="2610" spans="1:26" x14ac:dyDescent="0.25">
      <c r="A2610" t="s">
        <v>5270</v>
      </c>
      <c r="B2610" t="s">
        <v>38</v>
      </c>
      <c r="C2610" t="s">
        <v>22</v>
      </c>
      <c r="D2610" t="s">
        <v>52</v>
      </c>
      <c r="E2610" s="1">
        <v>45582</v>
      </c>
      <c r="F2610" t="s">
        <v>5271</v>
      </c>
      <c r="G2610" s="1">
        <v>45511</v>
      </c>
      <c r="H2610" t="s">
        <v>25</v>
      </c>
      <c r="I2610" t="s">
        <v>26</v>
      </c>
      <c r="J2610" t="s">
        <v>49</v>
      </c>
      <c r="K2610">
        <v>3</v>
      </c>
      <c r="L2610" s="3">
        <f>Working_Data[[#This Row],[price2]]/Working_Data[[#This Row],[quantity]]</f>
        <v>362.61333333333329</v>
      </c>
      <c r="M2610" s="3">
        <v>1087.8399999999999</v>
      </c>
      <c r="N2610" t="s">
        <v>50</v>
      </c>
      <c r="O2610">
        <v>5</v>
      </c>
      <c r="P2610" s="1">
        <v>45615</v>
      </c>
      <c r="Q2610">
        <v>183</v>
      </c>
      <c r="R2610" t="s">
        <v>29</v>
      </c>
      <c r="S2610">
        <v>2</v>
      </c>
      <c r="T2610" s="1">
        <v>45619</v>
      </c>
      <c r="U2610" t="s">
        <v>36</v>
      </c>
      <c r="V2610" t="str">
        <f>TEXT(WEEKDAY(Working_Data[[#This Row],[order_date]],1),"DDDD")</f>
        <v>Wednesday</v>
      </c>
      <c r="W2610" t="str">
        <f>TEXT(Working_Data[[#This Row],[order_date]],"mmmm")</f>
        <v>August</v>
      </c>
      <c r="X2610" s="7">
        <f>Working_Data[[#This Row],[last_order_date]]-Working_Data[[#This Row],[signup_date]]</f>
        <v>33</v>
      </c>
      <c r="Y2610" s="7">
        <f>IF(Working_Data[[#This Row],[churned]]="Active",1,0)</f>
        <v>1</v>
      </c>
      <c r="Z2610" s="7">
        <f>YEAR(Working_Data[[#This Row],[order_date]])</f>
        <v>2024</v>
      </c>
    </row>
    <row r="2611" spans="1:26" x14ac:dyDescent="0.25">
      <c r="A2611" t="s">
        <v>5272</v>
      </c>
      <c r="B2611" t="s">
        <v>38</v>
      </c>
      <c r="C2611" t="s">
        <v>82</v>
      </c>
      <c r="D2611" t="s">
        <v>77</v>
      </c>
      <c r="E2611" s="1">
        <v>45653</v>
      </c>
      <c r="F2611" t="s">
        <v>5273</v>
      </c>
      <c r="G2611" s="1">
        <v>45511</v>
      </c>
      <c r="H2611" t="s">
        <v>25</v>
      </c>
      <c r="I2611" t="s">
        <v>48</v>
      </c>
      <c r="J2611" t="s">
        <v>49</v>
      </c>
      <c r="K2611">
        <v>2</v>
      </c>
      <c r="L2611" s="3">
        <f>Working_Data[[#This Row],[price2]]/Working_Data[[#This Row],[quantity]]</f>
        <v>527.92999999999995</v>
      </c>
      <c r="M2611" s="3">
        <v>1055.8599999999999</v>
      </c>
      <c r="N2611" t="s">
        <v>50</v>
      </c>
      <c r="O2611">
        <v>28</v>
      </c>
      <c r="P2611" s="1">
        <v>45638</v>
      </c>
      <c r="Q2611">
        <v>341</v>
      </c>
      <c r="R2611" t="s">
        <v>43</v>
      </c>
      <c r="S2611">
        <v>3</v>
      </c>
      <c r="T2611" s="1">
        <v>45997</v>
      </c>
      <c r="U2611" t="s">
        <v>36</v>
      </c>
      <c r="V2611" t="str">
        <f>TEXT(WEEKDAY(Working_Data[[#This Row],[order_date]],1),"DDDD")</f>
        <v>Wednesday</v>
      </c>
      <c r="W2611" t="str">
        <f>TEXT(Working_Data[[#This Row],[order_date]],"mmmm")</f>
        <v>August</v>
      </c>
      <c r="X2611" s="7">
        <f>Working_Data[[#This Row],[last_order_date]]-Working_Data[[#This Row],[signup_date]]</f>
        <v>-15</v>
      </c>
      <c r="Y2611" s="7">
        <f>IF(Working_Data[[#This Row],[churned]]="Active",1,0)</f>
        <v>0</v>
      </c>
      <c r="Z2611" s="7">
        <f>YEAR(Working_Data[[#This Row],[order_date]])</f>
        <v>2024</v>
      </c>
    </row>
    <row r="2612" spans="1:26" x14ac:dyDescent="0.25">
      <c r="A2612" t="s">
        <v>5274</v>
      </c>
      <c r="B2612" t="s">
        <v>45</v>
      </c>
      <c r="C2612" t="s">
        <v>22</v>
      </c>
      <c r="D2612" t="s">
        <v>77</v>
      </c>
      <c r="E2612" s="1">
        <v>45456</v>
      </c>
      <c r="F2612" t="s">
        <v>5275</v>
      </c>
      <c r="G2612" s="1">
        <v>45511</v>
      </c>
      <c r="H2612" t="s">
        <v>41</v>
      </c>
      <c r="I2612" t="s">
        <v>54</v>
      </c>
      <c r="J2612" t="s">
        <v>49</v>
      </c>
      <c r="K2612">
        <v>3</v>
      </c>
      <c r="L2612" s="3">
        <f>Working_Data[[#This Row],[price2]]/Working_Data[[#This Row],[quantity]]</f>
        <v>217.05999999999997</v>
      </c>
      <c r="M2612" s="3">
        <v>651.17999999999995</v>
      </c>
      <c r="N2612" t="s">
        <v>35</v>
      </c>
      <c r="O2612">
        <v>42</v>
      </c>
      <c r="P2612" s="1">
        <v>45822</v>
      </c>
      <c r="Q2612">
        <v>314</v>
      </c>
      <c r="R2612" t="s">
        <v>29</v>
      </c>
      <c r="S2612">
        <v>2</v>
      </c>
      <c r="T2612" s="1">
        <v>45392</v>
      </c>
      <c r="U2612" t="s">
        <v>30</v>
      </c>
      <c r="V2612" t="str">
        <f>TEXT(WEEKDAY(Working_Data[[#This Row],[order_date]],1),"DDDD")</f>
        <v>Wednesday</v>
      </c>
      <c r="W2612" t="str">
        <f>TEXT(Working_Data[[#This Row],[order_date]],"mmmm")</f>
        <v>August</v>
      </c>
      <c r="X2612" s="7">
        <f>Working_Data[[#This Row],[last_order_date]]-Working_Data[[#This Row],[signup_date]]</f>
        <v>366</v>
      </c>
      <c r="Y2612" s="7">
        <f>IF(Working_Data[[#This Row],[churned]]="Active",1,0)</f>
        <v>1</v>
      </c>
      <c r="Z2612" s="7">
        <f>YEAR(Working_Data[[#This Row],[order_date]])</f>
        <v>2024</v>
      </c>
    </row>
    <row r="2613" spans="1:26" x14ac:dyDescent="0.25">
      <c r="A2613" t="s">
        <v>5276</v>
      </c>
      <c r="B2613" t="s">
        <v>21</v>
      </c>
      <c r="C2613" t="s">
        <v>22</v>
      </c>
      <c r="D2613" t="s">
        <v>77</v>
      </c>
      <c r="E2613" s="1">
        <v>45642</v>
      </c>
      <c r="F2613" t="s">
        <v>5277</v>
      </c>
      <c r="G2613" s="1">
        <v>45511</v>
      </c>
      <c r="H2613" t="s">
        <v>41</v>
      </c>
      <c r="I2613" t="s">
        <v>48</v>
      </c>
      <c r="J2613" t="s">
        <v>49</v>
      </c>
      <c r="K2613">
        <v>3</v>
      </c>
      <c r="L2613" s="3">
        <f>Working_Data[[#This Row],[price2]]/Working_Data[[#This Row],[quantity]]</f>
        <v>315.37666666666667</v>
      </c>
      <c r="M2613" s="3">
        <v>946.13</v>
      </c>
      <c r="N2613" t="s">
        <v>28</v>
      </c>
      <c r="O2613">
        <v>16</v>
      </c>
      <c r="P2613" s="1">
        <v>45747</v>
      </c>
      <c r="Q2613">
        <v>155</v>
      </c>
      <c r="R2613" t="s">
        <v>29</v>
      </c>
      <c r="S2613">
        <v>5</v>
      </c>
      <c r="T2613" s="1">
        <v>45733</v>
      </c>
      <c r="U2613" t="s">
        <v>60</v>
      </c>
      <c r="V2613" t="str">
        <f>TEXT(WEEKDAY(Working_Data[[#This Row],[order_date]],1),"DDDD")</f>
        <v>Wednesday</v>
      </c>
      <c r="W2613" t="str">
        <f>TEXT(Working_Data[[#This Row],[order_date]],"mmmm")</f>
        <v>August</v>
      </c>
      <c r="X2613" s="7">
        <f>Working_Data[[#This Row],[last_order_date]]-Working_Data[[#This Row],[signup_date]]</f>
        <v>105</v>
      </c>
      <c r="Y2613" s="7">
        <f>IF(Working_Data[[#This Row],[churned]]="Active",1,0)</f>
        <v>1</v>
      </c>
      <c r="Z2613" s="7">
        <f>YEAR(Working_Data[[#This Row],[order_date]])</f>
        <v>2024</v>
      </c>
    </row>
    <row r="2614" spans="1:26" x14ac:dyDescent="0.25">
      <c r="A2614" t="s">
        <v>5278</v>
      </c>
      <c r="B2614" t="s">
        <v>38</v>
      </c>
      <c r="C2614" t="s">
        <v>22</v>
      </c>
      <c r="D2614" t="s">
        <v>52</v>
      </c>
      <c r="E2614" s="1">
        <v>45408</v>
      </c>
      <c r="F2614" t="s">
        <v>5279</v>
      </c>
      <c r="G2614" s="1">
        <v>45511</v>
      </c>
      <c r="H2614" t="s">
        <v>34</v>
      </c>
      <c r="I2614" t="s">
        <v>63</v>
      </c>
      <c r="J2614" t="s">
        <v>67</v>
      </c>
      <c r="K2614">
        <v>2</v>
      </c>
      <c r="L2614" s="3">
        <f>Working_Data[[#This Row],[price2]]/Working_Data[[#This Row],[quantity]]</f>
        <v>525.30499999999995</v>
      </c>
      <c r="M2614" s="3">
        <v>1050.6099999999999</v>
      </c>
      <c r="N2614" t="s">
        <v>28</v>
      </c>
      <c r="O2614">
        <v>14</v>
      </c>
      <c r="P2614" s="1">
        <v>45671</v>
      </c>
      <c r="Q2614">
        <v>89</v>
      </c>
      <c r="R2614" t="s">
        <v>43</v>
      </c>
      <c r="S2614">
        <v>3</v>
      </c>
      <c r="T2614" s="1">
        <v>45693</v>
      </c>
      <c r="U2614" t="s">
        <v>60</v>
      </c>
      <c r="V2614" t="str">
        <f>TEXT(WEEKDAY(Working_Data[[#This Row],[order_date]],1),"DDDD")</f>
        <v>Wednesday</v>
      </c>
      <c r="W2614" t="str">
        <f>TEXT(Working_Data[[#This Row],[order_date]],"mmmm")</f>
        <v>August</v>
      </c>
      <c r="X2614" s="7">
        <f>Working_Data[[#This Row],[last_order_date]]-Working_Data[[#This Row],[signup_date]]</f>
        <v>263</v>
      </c>
      <c r="Y2614" s="7">
        <f>IF(Working_Data[[#This Row],[churned]]="Active",1,0)</f>
        <v>0</v>
      </c>
      <c r="Z2614" s="7">
        <f>YEAR(Working_Data[[#This Row],[order_date]])</f>
        <v>2024</v>
      </c>
    </row>
    <row r="2615" spans="1:26" x14ac:dyDescent="0.25">
      <c r="A2615" t="s">
        <v>5280</v>
      </c>
      <c r="B2615" t="s">
        <v>21</v>
      </c>
      <c r="C2615" t="s">
        <v>82</v>
      </c>
      <c r="D2615" t="s">
        <v>56</v>
      </c>
      <c r="E2615" s="1">
        <v>45299</v>
      </c>
      <c r="F2615" t="s">
        <v>5281</v>
      </c>
      <c r="G2615" s="1">
        <v>45511</v>
      </c>
      <c r="H2615" t="s">
        <v>58</v>
      </c>
      <c r="I2615" t="s">
        <v>54</v>
      </c>
      <c r="J2615" t="s">
        <v>49</v>
      </c>
      <c r="K2615">
        <v>3</v>
      </c>
      <c r="L2615" s="3">
        <f>Working_Data[[#This Row],[price2]]/Working_Data[[#This Row],[quantity]]</f>
        <v>400.02333333333331</v>
      </c>
      <c r="M2615" s="3">
        <v>1200.07</v>
      </c>
      <c r="N2615" t="s">
        <v>50</v>
      </c>
      <c r="O2615">
        <v>45</v>
      </c>
      <c r="P2615" s="1">
        <v>45776</v>
      </c>
      <c r="Q2615">
        <v>287</v>
      </c>
      <c r="R2615" t="s">
        <v>29</v>
      </c>
      <c r="S2615">
        <v>3</v>
      </c>
      <c r="T2615" s="1">
        <v>45578</v>
      </c>
      <c r="U2615" t="s">
        <v>36</v>
      </c>
      <c r="V2615" t="str">
        <f>TEXT(WEEKDAY(Working_Data[[#This Row],[order_date]],1),"DDDD")</f>
        <v>Wednesday</v>
      </c>
      <c r="W2615" t="str">
        <f>TEXT(Working_Data[[#This Row],[order_date]],"mmmm")</f>
        <v>August</v>
      </c>
      <c r="X2615" s="7">
        <f>Working_Data[[#This Row],[last_order_date]]-Working_Data[[#This Row],[signup_date]]</f>
        <v>477</v>
      </c>
      <c r="Y2615" s="7">
        <f>IF(Working_Data[[#This Row],[churned]]="Active",1,0)</f>
        <v>1</v>
      </c>
      <c r="Z2615" s="7">
        <f>YEAR(Working_Data[[#This Row],[order_date]])</f>
        <v>2024</v>
      </c>
    </row>
    <row r="2616" spans="1:26" x14ac:dyDescent="0.25">
      <c r="A2616" t="s">
        <v>5282</v>
      </c>
      <c r="B2616" t="s">
        <v>21</v>
      </c>
      <c r="C2616" t="s">
        <v>39</v>
      </c>
      <c r="D2616" t="s">
        <v>52</v>
      </c>
      <c r="E2616" s="1">
        <v>45299</v>
      </c>
      <c r="F2616" t="s">
        <v>5283</v>
      </c>
      <c r="G2616" s="1">
        <v>45511</v>
      </c>
      <c r="H2616" t="s">
        <v>34</v>
      </c>
      <c r="I2616" t="s">
        <v>42</v>
      </c>
      <c r="J2616" t="s">
        <v>27</v>
      </c>
      <c r="K2616">
        <v>4</v>
      </c>
      <c r="L2616" s="3">
        <f>Working_Data[[#This Row],[price2]]/Working_Data[[#This Row],[quantity]]</f>
        <v>357.51499999999999</v>
      </c>
      <c r="M2616" s="3">
        <v>1430.06</v>
      </c>
      <c r="N2616" t="s">
        <v>35</v>
      </c>
      <c r="O2616">
        <v>24</v>
      </c>
      <c r="P2616" s="1">
        <v>45734</v>
      </c>
      <c r="Q2616">
        <v>130</v>
      </c>
      <c r="R2616" t="s">
        <v>43</v>
      </c>
      <c r="S2616">
        <v>2</v>
      </c>
      <c r="T2616" s="1">
        <v>45845</v>
      </c>
      <c r="U2616" t="s">
        <v>30</v>
      </c>
      <c r="V2616" t="str">
        <f>TEXT(WEEKDAY(Working_Data[[#This Row],[order_date]],1),"DDDD")</f>
        <v>Wednesday</v>
      </c>
      <c r="W2616" t="str">
        <f>TEXT(Working_Data[[#This Row],[order_date]],"mmmm")</f>
        <v>August</v>
      </c>
      <c r="X2616" s="7">
        <f>Working_Data[[#This Row],[last_order_date]]-Working_Data[[#This Row],[signup_date]]</f>
        <v>435</v>
      </c>
      <c r="Y2616" s="7">
        <f>IF(Working_Data[[#This Row],[churned]]="Active",1,0)</f>
        <v>0</v>
      </c>
      <c r="Z2616" s="7">
        <f>YEAR(Working_Data[[#This Row],[order_date]])</f>
        <v>2024</v>
      </c>
    </row>
    <row r="2617" spans="1:26" x14ac:dyDescent="0.25">
      <c r="A2617" t="s">
        <v>5284</v>
      </c>
      <c r="B2617" t="s">
        <v>38</v>
      </c>
      <c r="C2617" t="s">
        <v>39</v>
      </c>
      <c r="D2617" t="s">
        <v>23</v>
      </c>
      <c r="E2617" s="1">
        <v>45387</v>
      </c>
      <c r="F2617" t="s">
        <v>5285</v>
      </c>
      <c r="G2617" s="1">
        <v>45542</v>
      </c>
      <c r="H2617" t="s">
        <v>34</v>
      </c>
      <c r="I2617" t="s">
        <v>63</v>
      </c>
      <c r="J2617" t="s">
        <v>64</v>
      </c>
      <c r="K2617">
        <v>5</v>
      </c>
      <c r="L2617" s="3">
        <f>Working_Data[[#This Row],[price2]]/Working_Data[[#This Row],[quantity]]</f>
        <v>37.04</v>
      </c>
      <c r="M2617" s="3">
        <v>185.2</v>
      </c>
      <c r="N2617" t="s">
        <v>50</v>
      </c>
      <c r="O2617">
        <v>2</v>
      </c>
      <c r="P2617" s="1">
        <v>45731</v>
      </c>
      <c r="Q2617">
        <v>95</v>
      </c>
      <c r="R2617" t="s">
        <v>43</v>
      </c>
      <c r="S2617">
        <v>1</v>
      </c>
      <c r="T2617" s="1">
        <v>45514</v>
      </c>
      <c r="U2617" t="s">
        <v>60</v>
      </c>
      <c r="V2617" t="str">
        <f>TEXT(WEEKDAY(Working_Data[[#This Row],[order_date]],1),"DDDD")</f>
        <v>Saturday</v>
      </c>
      <c r="W2617" t="str">
        <f>TEXT(Working_Data[[#This Row],[order_date]],"mmmm")</f>
        <v>September</v>
      </c>
      <c r="X2617" s="7">
        <f>Working_Data[[#This Row],[last_order_date]]-Working_Data[[#This Row],[signup_date]]</f>
        <v>344</v>
      </c>
      <c r="Y2617" s="7">
        <f>IF(Working_Data[[#This Row],[churned]]="Active",1,0)</f>
        <v>0</v>
      </c>
      <c r="Z2617" s="7">
        <f>YEAR(Working_Data[[#This Row],[order_date]])</f>
        <v>2024</v>
      </c>
    </row>
    <row r="2618" spans="1:26" x14ac:dyDescent="0.25">
      <c r="A2618" t="s">
        <v>5286</v>
      </c>
      <c r="B2618" t="s">
        <v>45</v>
      </c>
      <c r="C2618" t="s">
        <v>22</v>
      </c>
      <c r="D2618" t="s">
        <v>52</v>
      </c>
      <c r="E2618" s="1">
        <v>45304</v>
      </c>
      <c r="F2618" t="s">
        <v>5287</v>
      </c>
      <c r="G2618" s="1">
        <v>45542</v>
      </c>
      <c r="H2618" t="s">
        <v>25</v>
      </c>
      <c r="I2618" t="s">
        <v>42</v>
      </c>
      <c r="J2618" t="s">
        <v>59</v>
      </c>
      <c r="K2618">
        <v>3</v>
      </c>
      <c r="L2618" s="3">
        <f>Working_Data[[#This Row],[price2]]/Working_Data[[#This Row],[quantity]]</f>
        <v>102.43333333333334</v>
      </c>
      <c r="M2618" s="3">
        <v>307.3</v>
      </c>
      <c r="N2618" t="s">
        <v>35</v>
      </c>
      <c r="O2618">
        <v>2</v>
      </c>
      <c r="P2618" s="1">
        <v>45660</v>
      </c>
      <c r="Q2618">
        <v>327</v>
      </c>
      <c r="R2618" t="s">
        <v>43</v>
      </c>
      <c r="S2618">
        <v>3</v>
      </c>
      <c r="T2618" s="1">
        <v>45816</v>
      </c>
      <c r="U2618" t="s">
        <v>30</v>
      </c>
      <c r="V2618" t="str">
        <f>TEXT(WEEKDAY(Working_Data[[#This Row],[order_date]],1),"DDDD")</f>
        <v>Saturday</v>
      </c>
      <c r="W2618" t="str">
        <f>TEXT(Working_Data[[#This Row],[order_date]],"mmmm")</f>
        <v>September</v>
      </c>
      <c r="X2618" s="7">
        <f>Working_Data[[#This Row],[last_order_date]]-Working_Data[[#This Row],[signup_date]]</f>
        <v>356</v>
      </c>
      <c r="Y2618" s="7">
        <f>IF(Working_Data[[#This Row],[churned]]="Active",1,0)</f>
        <v>0</v>
      </c>
      <c r="Z2618" s="7">
        <f>YEAR(Working_Data[[#This Row],[order_date]])</f>
        <v>2024</v>
      </c>
    </row>
    <row r="2619" spans="1:26" x14ac:dyDescent="0.25">
      <c r="A2619" t="s">
        <v>5288</v>
      </c>
      <c r="B2619" t="s">
        <v>21</v>
      </c>
      <c r="C2619" t="s">
        <v>22</v>
      </c>
      <c r="D2619" t="s">
        <v>77</v>
      </c>
      <c r="E2619" s="1">
        <v>45307</v>
      </c>
      <c r="F2619" t="s">
        <v>5289</v>
      </c>
      <c r="G2619" s="1">
        <v>45542</v>
      </c>
      <c r="H2619" t="s">
        <v>47</v>
      </c>
      <c r="I2619" t="s">
        <v>48</v>
      </c>
      <c r="J2619" t="s">
        <v>27</v>
      </c>
      <c r="K2619">
        <v>5</v>
      </c>
      <c r="L2619" s="3">
        <f>Working_Data[[#This Row],[price2]]/Working_Data[[#This Row],[quantity]]</f>
        <v>193.27</v>
      </c>
      <c r="M2619" s="3">
        <v>966.35</v>
      </c>
      <c r="N2619" t="s">
        <v>50</v>
      </c>
      <c r="O2619">
        <v>3</v>
      </c>
      <c r="P2619" s="1">
        <v>45795</v>
      </c>
      <c r="Q2619">
        <v>12</v>
      </c>
      <c r="R2619" t="s">
        <v>43</v>
      </c>
      <c r="S2619">
        <v>5</v>
      </c>
      <c r="T2619" s="1">
        <v>45624</v>
      </c>
      <c r="U2619" t="s">
        <v>60</v>
      </c>
      <c r="V2619" t="str">
        <f>TEXT(WEEKDAY(Working_Data[[#This Row],[order_date]],1),"DDDD")</f>
        <v>Saturday</v>
      </c>
      <c r="W2619" t="str">
        <f>TEXT(Working_Data[[#This Row],[order_date]],"mmmm")</f>
        <v>September</v>
      </c>
      <c r="X2619" s="7">
        <f>Working_Data[[#This Row],[last_order_date]]-Working_Data[[#This Row],[signup_date]]</f>
        <v>488</v>
      </c>
      <c r="Y2619" s="7">
        <f>IF(Working_Data[[#This Row],[churned]]="Active",1,0)</f>
        <v>0</v>
      </c>
      <c r="Z2619" s="7">
        <f>YEAR(Working_Data[[#This Row],[order_date]])</f>
        <v>2024</v>
      </c>
    </row>
    <row r="2620" spans="1:26" x14ac:dyDescent="0.25">
      <c r="A2620" t="s">
        <v>5290</v>
      </c>
      <c r="B2620" t="s">
        <v>38</v>
      </c>
      <c r="C2620" t="s">
        <v>82</v>
      </c>
      <c r="D2620" t="s">
        <v>32</v>
      </c>
      <c r="E2620" s="1">
        <v>45307</v>
      </c>
      <c r="F2620" t="s">
        <v>5291</v>
      </c>
      <c r="G2620" s="1">
        <v>45542</v>
      </c>
      <c r="H2620" t="s">
        <v>25</v>
      </c>
      <c r="I2620" t="s">
        <v>26</v>
      </c>
      <c r="J2620" t="s">
        <v>59</v>
      </c>
      <c r="K2620">
        <v>2</v>
      </c>
      <c r="L2620" s="3">
        <f>Working_Data[[#This Row],[price2]]/Working_Data[[#This Row],[quantity]]</f>
        <v>639.40499999999997</v>
      </c>
      <c r="M2620" s="3">
        <v>1278.81</v>
      </c>
      <c r="N2620" t="s">
        <v>50</v>
      </c>
      <c r="O2620">
        <v>18</v>
      </c>
      <c r="P2620" s="1">
        <v>45527</v>
      </c>
      <c r="Q2620">
        <v>438</v>
      </c>
      <c r="R2620" t="s">
        <v>29</v>
      </c>
      <c r="S2620">
        <v>1</v>
      </c>
      <c r="T2620" s="1">
        <v>45721</v>
      </c>
      <c r="U2620" t="s">
        <v>30</v>
      </c>
      <c r="V2620" t="str">
        <f>TEXT(WEEKDAY(Working_Data[[#This Row],[order_date]],1),"DDDD")</f>
        <v>Saturday</v>
      </c>
      <c r="W2620" t="str">
        <f>TEXT(Working_Data[[#This Row],[order_date]],"mmmm")</f>
        <v>September</v>
      </c>
      <c r="X2620" s="7">
        <f>Working_Data[[#This Row],[last_order_date]]-Working_Data[[#This Row],[signup_date]]</f>
        <v>220</v>
      </c>
      <c r="Y2620" s="7">
        <f>IF(Working_Data[[#This Row],[churned]]="Active",1,0)</f>
        <v>1</v>
      </c>
      <c r="Z2620" s="7">
        <f>YEAR(Working_Data[[#This Row],[order_date]])</f>
        <v>2024</v>
      </c>
    </row>
    <row r="2621" spans="1:26" x14ac:dyDescent="0.25">
      <c r="A2621" t="s">
        <v>5292</v>
      </c>
      <c r="B2621" t="s">
        <v>21</v>
      </c>
      <c r="C2621" t="s">
        <v>22</v>
      </c>
      <c r="D2621" t="s">
        <v>23</v>
      </c>
      <c r="E2621" s="1">
        <v>45468</v>
      </c>
      <c r="F2621" t="s">
        <v>5293</v>
      </c>
      <c r="G2621" s="1">
        <v>45542</v>
      </c>
      <c r="H2621" t="s">
        <v>34</v>
      </c>
      <c r="I2621" t="s">
        <v>26</v>
      </c>
      <c r="J2621" t="s">
        <v>49</v>
      </c>
      <c r="K2621">
        <v>5</v>
      </c>
      <c r="L2621" s="3">
        <f>Working_Data[[#This Row],[price2]]/Working_Data[[#This Row],[quantity]]</f>
        <v>198.774</v>
      </c>
      <c r="M2621" s="3">
        <v>993.87</v>
      </c>
      <c r="N2621" t="s">
        <v>28</v>
      </c>
      <c r="O2621">
        <v>31</v>
      </c>
      <c r="P2621" s="1">
        <v>45821</v>
      </c>
      <c r="Q2621">
        <v>259</v>
      </c>
      <c r="R2621" t="s">
        <v>29</v>
      </c>
      <c r="S2621">
        <v>2</v>
      </c>
      <c r="T2621" s="1">
        <v>45619</v>
      </c>
      <c r="U2621" t="s">
        <v>60</v>
      </c>
      <c r="V2621" t="str">
        <f>TEXT(WEEKDAY(Working_Data[[#This Row],[order_date]],1),"DDDD")</f>
        <v>Saturday</v>
      </c>
      <c r="W2621" t="str">
        <f>TEXT(Working_Data[[#This Row],[order_date]],"mmmm")</f>
        <v>September</v>
      </c>
      <c r="X2621" s="7">
        <f>Working_Data[[#This Row],[last_order_date]]-Working_Data[[#This Row],[signup_date]]</f>
        <v>353</v>
      </c>
      <c r="Y2621" s="7">
        <f>IF(Working_Data[[#This Row],[churned]]="Active",1,0)</f>
        <v>1</v>
      </c>
      <c r="Z2621" s="7">
        <f>YEAR(Working_Data[[#This Row],[order_date]])</f>
        <v>2024</v>
      </c>
    </row>
    <row r="2622" spans="1:26" x14ac:dyDescent="0.25">
      <c r="A2622" t="s">
        <v>5294</v>
      </c>
      <c r="B2622" t="s">
        <v>38</v>
      </c>
      <c r="C2622" t="s">
        <v>82</v>
      </c>
      <c r="D2622" t="s">
        <v>77</v>
      </c>
      <c r="E2622" s="1">
        <v>45593</v>
      </c>
      <c r="F2622" t="s">
        <v>5295</v>
      </c>
      <c r="G2622" s="1">
        <v>45572</v>
      </c>
      <c r="H2622" t="s">
        <v>41</v>
      </c>
      <c r="I2622" t="s">
        <v>26</v>
      </c>
      <c r="J2622" t="s">
        <v>67</v>
      </c>
      <c r="K2622">
        <v>5</v>
      </c>
      <c r="L2622" s="3">
        <f>Working_Data[[#This Row],[price2]]/Working_Data[[#This Row],[quantity]]</f>
        <v>46.87</v>
      </c>
      <c r="M2622" s="3">
        <v>234.35</v>
      </c>
      <c r="N2622" t="s">
        <v>28</v>
      </c>
      <c r="O2622">
        <v>34</v>
      </c>
      <c r="P2622" s="1">
        <v>45963</v>
      </c>
      <c r="Q2622">
        <v>217</v>
      </c>
      <c r="R2622" t="s">
        <v>29</v>
      </c>
      <c r="S2622">
        <v>1</v>
      </c>
      <c r="T2622" s="1">
        <v>45687</v>
      </c>
      <c r="U2622" t="s">
        <v>36</v>
      </c>
      <c r="V2622" t="str">
        <f>TEXT(WEEKDAY(Working_Data[[#This Row],[order_date]],1),"DDDD")</f>
        <v>Monday</v>
      </c>
      <c r="W2622" t="str">
        <f>TEXT(Working_Data[[#This Row],[order_date]],"mmmm")</f>
        <v>October</v>
      </c>
      <c r="X2622" s="7">
        <f>Working_Data[[#This Row],[last_order_date]]-Working_Data[[#This Row],[signup_date]]</f>
        <v>370</v>
      </c>
      <c r="Y2622" s="7">
        <f>IF(Working_Data[[#This Row],[churned]]="Active",1,0)</f>
        <v>1</v>
      </c>
      <c r="Z2622" s="7">
        <f>YEAR(Working_Data[[#This Row],[order_date]])</f>
        <v>2024</v>
      </c>
    </row>
    <row r="2623" spans="1:26" x14ac:dyDescent="0.25">
      <c r="A2623" t="s">
        <v>5296</v>
      </c>
      <c r="B2623" t="s">
        <v>21</v>
      </c>
      <c r="C2623" t="s">
        <v>82</v>
      </c>
      <c r="D2623" t="s">
        <v>77</v>
      </c>
      <c r="E2623" s="1">
        <v>45637</v>
      </c>
      <c r="F2623" t="s">
        <v>5297</v>
      </c>
      <c r="G2623" s="1">
        <v>45572</v>
      </c>
      <c r="H2623" t="s">
        <v>58</v>
      </c>
      <c r="I2623" t="s">
        <v>54</v>
      </c>
      <c r="J2623" t="s">
        <v>64</v>
      </c>
      <c r="K2623">
        <v>5</v>
      </c>
      <c r="L2623" s="3">
        <f>Working_Data[[#This Row],[price2]]/Working_Data[[#This Row],[quantity]]</f>
        <v>241.756</v>
      </c>
      <c r="M2623" s="3">
        <v>1208.78</v>
      </c>
      <c r="N2623" t="s">
        <v>50</v>
      </c>
      <c r="O2623">
        <v>40</v>
      </c>
      <c r="P2623" s="1">
        <v>45874</v>
      </c>
      <c r="Q2623">
        <v>305</v>
      </c>
      <c r="R2623" t="s">
        <v>29</v>
      </c>
      <c r="S2623">
        <v>2</v>
      </c>
      <c r="T2623" s="1">
        <v>45547</v>
      </c>
      <c r="U2623" t="s">
        <v>30</v>
      </c>
      <c r="V2623" t="str">
        <f>TEXT(WEEKDAY(Working_Data[[#This Row],[order_date]],1),"DDDD")</f>
        <v>Monday</v>
      </c>
      <c r="W2623" t="str">
        <f>TEXT(Working_Data[[#This Row],[order_date]],"mmmm")</f>
        <v>October</v>
      </c>
      <c r="X2623" s="7">
        <f>Working_Data[[#This Row],[last_order_date]]-Working_Data[[#This Row],[signup_date]]</f>
        <v>237</v>
      </c>
      <c r="Y2623" s="7">
        <f>IF(Working_Data[[#This Row],[churned]]="Active",1,0)</f>
        <v>1</v>
      </c>
      <c r="Z2623" s="7">
        <f>YEAR(Working_Data[[#This Row],[order_date]])</f>
        <v>2024</v>
      </c>
    </row>
    <row r="2624" spans="1:26" x14ac:dyDescent="0.25">
      <c r="A2624" t="s">
        <v>5298</v>
      </c>
      <c r="B2624" t="s">
        <v>45</v>
      </c>
      <c r="C2624" t="s">
        <v>82</v>
      </c>
      <c r="D2624" t="s">
        <v>32</v>
      </c>
      <c r="E2624" s="1">
        <v>45415</v>
      </c>
      <c r="F2624" t="s">
        <v>5299</v>
      </c>
      <c r="G2624" s="1">
        <v>45572</v>
      </c>
      <c r="H2624" t="s">
        <v>25</v>
      </c>
      <c r="I2624" t="s">
        <v>48</v>
      </c>
      <c r="J2624" t="s">
        <v>27</v>
      </c>
      <c r="K2624">
        <v>1</v>
      </c>
      <c r="L2624" s="3">
        <f>Working_Data[[#This Row],[price2]]/Working_Data[[#This Row],[quantity]]</f>
        <v>486.95</v>
      </c>
      <c r="M2624" s="3">
        <v>486.95</v>
      </c>
      <c r="N2624" t="s">
        <v>50</v>
      </c>
      <c r="O2624">
        <v>45</v>
      </c>
      <c r="P2624" s="1">
        <v>45862</v>
      </c>
      <c r="Q2624">
        <v>8</v>
      </c>
      <c r="R2624" t="s">
        <v>43</v>
      </c>
      <c r="S2624">
        <v>3</v>
      </c>
      <c r="T2624" s="1">
        <v>45606</v>
      </c>
      <c r="U2624" t="s">
        <v>36</v>
      </c>
      <c r="V2624" t="str">
        <f>TEXT(WEEKDAY(Working_Data[[#This Row],[order_date]],1),"DDDD")</f>
        <v>Monday</v>
      </c>
      <c r="W2624" t="str">
        <f>TEXT(Working_Data[[#This Row],[order_date]],"mmmm")</f>
        <v>October</v>
      </c>
      <c r="X2624" s="7">
        <f>Working_Data[[#This Row],[last_order_date]]-Working_Data[[#This Row],[signup_date]]</f>
        <v>447</v>
      </c>
      <c r="Y2624" s="7">
        <f>IF(Working_Data[[#This Row],[churned]]="Active",1,0)</f>
        <v>0</v>
      </c>
      <c r="Z2624" s="7">
        <f>YEAR(Working_Data[[#This Row],[order_date]])</f>
        <v>2024</v>
      </c>
    </row>
    <row r="2625" spans="1:26" x14ac:dyDescent="0.25">
      <c r="A2625" t="s">
        <v>5300</v>
      </c>
      <c r="B2625" t="s">
        <v>21</v>
      </c>
      <c r="C2625" t="s">
        <v>39</v>
      </c>
      <c r="D2625" t="s">
        <v>77</v>
      </c>
      <c r="E2625" s="1">
        <v>45331</v>
      </c>
      <c r="F2625" t="s">
        <v>5301</v>
      </c>
      <c r="G2625" s="1">
        <v>45572</v>
      </c>
      <c r="H2625" t="s">
        <v>47</v>
      </c>
      <c r="I2625" t="s">
        <v>42</v>
      </c>
      <c r="J2625" t="s">
        <v>67</v>
      </c>
      <c r="K2625">
        <v>3</v>
      </c>
      <c r="L2625" s="3">
        <f>Working_Data[[#This Row],[price2]]/Working_Data[[#This Row],[quantity]]</f>
        <v>120.64333333333333</v>
      </c>
      <c r="M2625" s="3">
        <v>361.93</v>
      </c>
      <c r="N2625" t="s">
        <v>35</v>
      </c>
      <c r="O2625">
        <v>40</v>
      </c>
      <c r="P2625" s="1">
        <v>45993</v>
      </c>
      <c r="Q2625">
        <v>161</v>
      </c>
      <c r="R2625" t="s">
        <v>29</v>
      </c>
      <c r="S2625">
        <v>2</v>
      </c>
      <c r="T2625" s="1">
        <v>45689</v>
      </c>
      <c r="U2625" t="s">
        <v>30</v>
      </c>
      <c r="V2625" t="str">
        <f>TEXT(WEEKDAY(Working_Data[[#This Row],[order_date]],1),"DDDD")</f>
        <v>Monday</v>
      </c>
      <c r="W2625" t="str">
        <f>TEXT(Working_Data[[#This Row],[order_date]],"mmmm")</f>
        <v>October</v>
      </c>
      <c r="X2625" s="7">
        <f>Working_Data[[#This Row],[last_order_date]]-Working_Data[[#This Row],[signup_date]]</f>
        <v>662</v>
      </c>
      <c r="Y2625" s="7">
        <f>IF(Working_Data[[#This Row],[churned]]="Active",1,0)</f>
        <v>1</v>
      </c>
      <c r="Z2625" s="7">
        <f>YEAR(Working_Data[[#This Row],[order_date]])</f>
        <v>2024</v>
      </c>
    </row>
    <row r="2626" spans="1:26" x14ac:dyDescent="0.25">
      <c r="A2626" t="s">
        <v>5302</v>
      </c>
      <c r="B2626" t="s">
        <v>38</v>
      </c>
      <c r="C2626" t="s">
        <v>39</v>
      </c>
      <c r="D2626" t="s">
        <v>32</v>
      </c>
      <c r="E2626" s="1">
        <v>45361</v>
      </c>
      <c r="F2626" t="s">
        <v>5303</v>
      </c>
      <c r="G2626" s="1">
        <v>45572</v>
      </c>
      <c r="H2626" t="s">
        <v>41</v>
      </c>
      <c r="I2626" t="s">
        <v>26</v>
      </c>
      <c r="J2626" t="s">
        <v>59</v>
      </c>
      <c r="K2626">
        <v>2</v>
      </c>
      <c r="L2626" s="3">
        <f>Working_Data[[#This Row],[price2]]/Working_Data[[#This Row],[quantity]]</f>
        <v>109.78</v>
      </c>
      <c r="M2626" s="3">
        <v>219.56</v>
      </c>
      <c r="N2626" t="s">
        <v>50</v>
      </c>
      <c r="O2626">
        <v>3</v>
      </c>
      <c r="P2626" s="1">
        <v>45716</v>
      </c>
      <c r="Q2626">
        <v>52</v>
      </c>
      <c r="R2626" t="s">
        <v>29</v>
      </c>
      <c r="S2626">
        <v>2</v>
      </c>
      <c r="T2626" s="1">
        <v>45749</v>
      </c>
      <c r="U2626" t="s">
        <v>60</v>
      </c>
      <c r="V2626" t="str">
        <f>TEXT(WEEKDAY(Working_Data[[#This Row],[order_date]],1),"DDDD")</f>
        <v>Monday</v>
      </c>
      <c r="W2626" t="str">
        <f>TEXT(Working_Data[[#This Row],[order_date]],"mmmm")</f>
        <v>October</v>
      </c>
      <c r="X2626" s="7">
        <f>Working_Data[[#This Row],[last_order_date]]-Working_Data[[#This Row],[signup_date]]</f>
        <v>355</v>
      </c>
      <c r="Y2626" s="7">
        <f>IF(Working_Data[[#This Row],[churned]]="Active",1,0)</f>
        <v>1</v>
      </c>
      <c r="Z2626" s="7">
        <f>YEAR(Working_Data[[#This Row],[order_date]])</f>
        <v>2024</v>
      </c>
    </row>
    <row r="2627" spans="1:26" x14ac:dyDescent="0.25">
      <c r="A2627" t="s">
        <v>5304</v>
      </c>
      <c r="B2627" t="s">
        <v>45</v>
      </c>
      <c r="C2627" t="s">
        <v>39</v>
      </c>
      <c r="D2627" t="s">
        <v>52</v>
      </c>
      <c r="E2627" s="1">
        <v>45364</v>
      </c>
      <c r="F2627" t="s">
        <v>5305</v>
      </c>
      <c r="G2627" s="1">
        <v>45572</v>
      </c>
      <c r="H2627" t="s">
        <v>25</v>
      </c>
      <c r="I2627" t="s">
        <v>42</v>
      </c>
      <c r="J2627" t="s">
        <v>67</v>
      </c>
      <c r="K2627">
        <v>1</v>
      </c>
      <c r="L2627" s="3">
        <f>Working_Data[[#This Row],[price2]]/Working_Data[[#This Row],[quantity]]</f>
        <v>1158.5</v>
      </c>
      <c r="M2627" s="3">
        <v>1158.5</v>
      </c>
      <c r="N2627" t="s">
        <v>35</v>
      </c>
      <c r="O2627">
        <v>39</v>
      </c>
      <c r="P2627" s="1">
        <v>45593</v>
      </c>
      <c r="Q2627">
        <v>43</v>
      </c>
      <c r="R2627" t="s">
        <v>43</v>
      </c>
      <c r="S2627">
        <v>1</v>
      </c>
      <c r="T2627" s="1">
        <v>45595</v>
      </c>
      <c r="U2627" t="s">
        <v>60</v>
      </c>
      <c r="V2627" t="str">
        <f>TEXT(WEEKDAY(Working_Data[[#This Row],[order_date]],1),"DDDD")</f>
        <v>Monday</v>
      </c>
      <c r="W2627" t="str">
        <f>TEXT(Working_Data[[#This Row],[order_date]],"mmmm")</f>
        <v>October</v>
      </c>
      <c r="X2627" s="7">
        <f>Working_Data[[#This Row],[last_order_date]]-Working_Data[[#This Row],[signup_date]]</f>
        <v>229</v>
      </c>
      <c r="Y2627" s="7">
        <f>IF(Working_Data[[#This Row],[churned]]="Active",1,0)</f>
        <v>0</v>
      </c>
      <c r="Z2627" s="7">
        <f>YEAR(Working_Data[[#This Row],[order_date]])</f>
        <v>2024</v>
      </c>
    </row>
    <row r="2628" spans="1:26" x14ac:dyDescent="0.25">
      <c r="A2628" t="s">
        <v>5306</v>
      </c>
      <c r="B2628" t="s">
        <v>38</v>
      </c>
      <c r="C2628" t="s">
        <v>22</v>
      </c>
      <c r="D2628" t="s">
        <v>52</v>
      </c>
      <c r="E2628" s="1">
        <v>45632</v>
      </c>
      <c r="F2628" t="s">
        <v>5307</v>
      </c>
      <c r="G2628" s="1">
        <v>45603</v>
      </c>
      <c r="H2628" t="s">
        <v>41</v>
      </c>
      <c r="I2628" t="s">
        <v>42</v>
      </c>
      <c r="J2628" t="s">
        <v>64</v>
      </c>
      <c r="K2628">
        <v>1</v>
      </c>
      <c r="L2628" s="3">
        <f>Working_Data[[#This Row],[price2]]/Working_Data[[#This Row],[quantity]]</f>
        <v>1277.76</v>
      </c>
      <c r="M2628" s="3">
        <v>1277.76</v>
      </c>
      <c r="N2628" t="s">
        <v>28</v>
      </c>
      <c r="O2628">
        <v>29</v>
      </c>
      <c r="P2628" s="1">
        <v>45931</v>
      </c>
      <c r="Q2628">
        <v>90</v>
      </c>
      <c r="R2628" t="s">
        <v>29</v>
      </c>
      <c r="S2628">
        <v>5</v>
      </c>
      <c r="T2628" s="1">
        <v>45745</v>
      </c>
      <c r="U2628" t="s">
        <v>30</v>
      </c>
      <c r="V2628" t="str">
        <f>TEXT(WEEKDAY(Working_Data[[#This Row],[order_date]],1),"DDDD")</f>
        <v>Thursday</v>
      </c>
      <c r="W2628" t="str">
        <f>TEXT(Working_Data[[#This Row],[order_date]],"mmmm")</f>
        <v>November</v>
      </c>
      <c r="X2628" s="7">
        <f>Working_Data[[#This Row],[last_order_date]]-Working_Data[[#This Row],[signup_date]]</f>
        <v>299</v>
      </c>
      <c r="Y2628" s="7">
        <f>IF(Working_Data[[#This Row],[churned]]="Active",1,0)</f>
        <v>1</v>
      </c>
      <c r="Z2628" s="7">
        <f>YEAR(Working_Data[[#This Row],[order_date]])</f>
        <v>2024</v>
      </c>
    </row>
    <row r="2629" spans="1:26" x14ac:dyDescent="0.25">
      <c r="A2629" t="s">
        <v>5308</v>
      </c>
      <c r="B2629" t="s">
        <v>21</v>
      </c>
      <c r="C2629" t="s">
        <v>22</v>
      </c>
      <c r="D2629" t="s">
        <v>56</v>
      </c>
      <c r="E2629" s="1">
        <v>45902</v>
      </c>
      <c r="F2629" t="s">
        <v>5309</v>
      </c>
      <c r="G2629" s="1">
        <v>45603</v>
      </c>
      <c r="H2629" t="s">
        <v>58</v>
      </c>
      <c r="I2629" t="s">
        <v>42</v>
      </c>
      <c r="J2629" t="s">
        <v>59</v>
      </c>
      <c r="K2629">
        <v>1</v>
      </c>
      <c r="L2629" s="3">
        <f>Working_Data[[#This Row],[price2]]/Working_Data[[#This Row],[quantity]]</f>
        <v>153.80000000000001</v>
      </c>
      <c r="M2629" s="3">
        <v>153.80000000000001</v>
      </c>
      <c r="N2629" t="s">
        <v>50</v>
      </c>
      <c r="O2629">
        <v>50</v>
      </c>
      <c r="P2629" s="1">
        <v>45832</v>
      </c>
      <c r="Q2629">
        <v>459</v>
      </c>
      <c r="R2629" t="s">
        <v>29</v>
      </c>
      <c r="S2629">
        <v>5</v>
      </c>
      <c r="T2629" s="1">
        <v>45822</v>
      </c>
      <c r="U2629" t="s">
        <v>60</v>
      </c>
      <c r="V2629" t="str">
        <f>TEXT(WEEKDAY(Working_Data[[#This Row],[order_date]],1),"DDDD")</f>
        <v>Thursday</v>
      </c>
      <c r="W2629" t="str">
        <f>TEXT(Working_Data[[#This Row],[order_date]],"mmmm")</f>
        <v>November</v>
      </c>
      <c r="X2629" s="7">
        <f>Working_Data[[#This Row],[last_order_date]]-Working_Data[[#This Row],[signup_date]]</f>
        <v>-70</v>
      </c>
      <c r="Y2629" s="7">
        <f>IF(Working_Data[[#This Row],[churned]]="Active",1,0)</f>
        <v>1</v>
      </c>
      <c r="Z2629" s="7">
        <f>YEAR(Working_Data[[#This Row],[order_date]])</f>
        <v>2024</v>
      </c>
    </row>
    <row r="2630" spans="1:26" x14ac:dyDescent="0.25">
      <c r="A2630" t="s">
        <v>5310</v>
      </c>
      <c r="B2630" t="s">
        <v>45</v>
      </c>
      <c r="C2630" t="s">
        <v>82</v>
      </c>
      <c r="D2630" t="s">
        <v>77</v>
      </c>
      <c r="E2630" s="1">
        <v>45324</v>
      </c>
      <c r="F2630" t="s">
        <v>5311</v>
      </c>
      <c r="G2630" s="1">
        <v>45603</v>
      </c>
      <c r="H2630" t="s">
        <v>41</v>
      </c>
      <c r="I2630" t="s">
        <v>26</v>
      </c>
      <c r="J2630" t="s">
        <v>27</v>
      </c>
      <c r="K2630">
        <v>5</v>
      </c>
      <c r="L2630" s="3">
        <f>Working_Data[[#This Row],[price2]]/Working_Data[[#This Row],[quantity]]</f>
        <v>133.75399999999999</v>
      </c>
      <c r="M2630" s="3">
        <v>668.77</v>
      </c>
      <c r="N2630" t="s">
        <v>28</v>
      </c>
      <c r="O2630">
        <v>3</v>
      </c>
      <c r="P2630" s="1">
        <v>45676</v>
      </c>
      <c r="Q2630">
        <v>217</v>
      </c>
      <c r="R2630" t="s">
        <v>29</v>
      </c>
      <c r="S2630">
        <v>1</v>
      </c>
      <c r="T2630" s="1">
        <v>45453</v>
      </c>
      <c r="U2630" t="s">
        <v>60</v>
      </c>
      <c r="V2630" t="str">
        <f>TEXT(WEEKDAY(Working_Data[[#This Row],[order_date]],1),"DDDD")</f>
        <v>Thursday</v>
      </c>
      <c r="W2630" t="str">
        <f>TEXT(Working_Data[[#This Row],[order_date]],"mmmm")</f>
        <v>November</v>
      </c>
      <c r="X2630" s="7">
        <f>Working_Data[[#This Row],[last_order_date]]-Working_Data[[#This Row],[signup_date]]</f>
        <v>352</v>
      </c>
      <c r="Y2630" s="7">
        <f>IF(Working_Data[[#This Row],[churned]]="Active",1,0)</f>
        <v>1</v>
      </c>
      <c r="Z2630" s="7">
        <f>YEAR(Working_Data[[#This Row],[order_date]])</f>
        <v>2024</v>
      </c>
    </row>
    <row r="2631" spans="1:26" x14ac:dyDescent="0.25">
      <c r="A2631" t="s">
        <v>5312</v>
      </c>
      <c r="B2631" t="s">
        <v>45</v>
      </c>
      <c r="C2631" t="s">
        <v>39</v>
      </c>
      <c r="D2631" t="s">
        <v>56</v>
      </c>
      <c r="E2631" s="1">
        <v>45846</v>
      </c>
      <c r="F2631" t="s">
        <v>5313</v>
      </c>
      <c r="G2631" s="1">
        <v>45603</v>
      </c>
      <c r="H2631" t="s">
        <v>47</v>
      </c>
      <c r="I2631" t="s">
        <v>48</v>
      </c>
      <c r="J2631" t="s">
        <v>27</v>
      </c>
      <c r="K2631">
        <v>4</v>
      </c>
      <c r="L2631" s="3">
        <f>Working_Data[[#This Row],[price2]]/Working_Data[[#This Row],[quantity]]</f>
        <v>257.72250000000003</v>
      </c>
      <c r="M2631" s="3">
        <v>1030.8900000000001</v>
      </c>
      <c r="N2631" t="s">
        <v>28</v>
      </c>
      <c r="O2631">
        <v>12</v>
      </c>
      <c r="P2631" s="1">
        <v>45792</v>
      </c>
      <c r="Q2631">
        <v>26</v>
      </c>
      <c r="R2631" t="s">
        <v>29</v>
      </c>
      <c r="S2631">
        <v>4</v>
      </c>
      <c r="T2631" s="1">
        <v>45781</v>
      </c>
      <c r="U2631" t="s">
        <v>60</v>
      </c>
      <c r="V2631" t="str">
        <f>TEXT(WEEKDAY(Working_Data[[#This Row],[order_date]],1),"DDDD")</f>
        <v>Thursday</v>
      </c>
      <c r="W2631" t="str">
        <f>TEXT(Working_Data[[#This Row],[order_date]],"mmmm")</f>
        <v>November</v>
      </c>
      <c r="X2631" s="7">
        <f>Working_Data[[#This Row],[last_order_date]]-Working_Data[[#This Row],[signup_date]]</f>
        <v>-54</v>
      </c>
      <c r="Y2631" s="7">
        <f>IF(Working_Data[[#This Row],[churned]]="Active",1,0)</f>
        <v>1</v>
      </c>
      <c r="Z2631" s="7">
        <f>YEAR(Working_Data[[#This Row],[order_date]])</f>
        <v>2024</v>
      </c>
    </row>
    <row r="2632" spans="1:26" x14ac:dyDescent="0.25">
      <c r="A2632" t="s">
        <v>5314</v>
      </c>
      <c r="B2632" t="s">
        <v>38</v>
      </c>
      <c r="C2632" t="s">
        <v>82</v>
      </c>
      <c r="D2632" t="s">
        <v>77</v>
      </c>
      <c r="E2632" s="1">
        <v>45852</v>
      </c>
      <c r="F2632" t="s">
        <v>5315</v>
      </c>
      <c r="G2632" s="1">
        <v>45603</v>
      </c>
      <c r="H2632" t="s">
        <v>25</v>
      </c>
      <c r="I2632" t="s">
        <v>63</v>
      </c>
      <c r="J2632" t="s">
        <v>49</v>
      </c>
      <c r="K2632">
        <v>1</v>
      </c>
      <c r="L2632" s="3">
        <f>Working_Data[[#This Row],[price2]]/Working_Data[[#This Row],[quantity]]</f>
        <v>1147.6099999999999</v>
      </c>
      <c r="M2632" s="3">
        <v>1147.6099999999999</v>
      </c>
      <c r="N2632" t="s">
        <v>35</v>
      </c>
      <c r="O2632">
        <v>48</v>
      </c>
      <c r="P2632" s="1">
        <v>45696</v>
      </c>
      <c r="Q2632">
        <v>215</v>
      </c>
      <c r="R2632" t="s">
        <v>29</v>
      </c>
      <c r="S2632">
        <v>5</v>
      </c>
      <c r="T2632" s="1">
        <v>45846</v>
      </c>
      <c r="U2632" t="s">
        <v>36</v>
      </c>
      <c r="V2632" t="str">
        <f>TEXT(WEEKDAY(Working_Data[[#This Row],[order_date]],1),"DDDD")</f>
        <v>Thursday</v>
      </c>
      <c r="W2632" t="str">
        <f>TEXT(Working_Data[[#This Row],[order_date]],"mmmm")</f>
        <v>November</v>
      </c>
      <c r="X2632" s="7">
        <f>Working_Data[[#This Row],[last_order_date]]-Working_Data[[#This Row],[signup_date]]</f>
        <v>-156</v>
      </c>
      <c r="Y2632" s="7">
        <f>IF(Working_Data[[#This Row],[churned]]="Active",1,0)</f>
        <v>1</v>
      </c>
      <c r="Z2632" s="7">
        <f>YEAR(Working_Data[[#This Row],[order_date]])</f>
        <v>2024</v>
      </c>
    </row>
    <row r="2633" spans="1:26" x14ac:dyDescent="0.25">
      <c r="A2633" t="s">
        <v>5316</v>
      </c>
      <c r="B2633" t="s">
        <v>21</v>
      </c>
      <c r="C2633" t="s">
        <v>82</v>
      </c>
      <c r="D2633" t="s">
        <v>32</v>
      </c>
      <c r="E2633" s="1">
        <v>45442</v>
      </c>
      <c r="F2633" t="s">
        <v>5317</v>
      </c>
      <c r="G2633" s="1">
        <v>45603</v>
      </c>
      <c r="H2633" t="s">
        <v>34</v>
      </c>
      <c r="I2633" t="s">
        <v>26</v>
      </c>
      <c r="J2633" t="s">
        <v>67</v>
      </c>
      <c r="K2633">
        <v>5</v>
      </c>
      <c r="L2633" s="3">
        <f>Working_Data[[#This Row],[price2]]/Working_Data[[#This Row],[quantity]]</f>
        <v>41.073999999999998</v>
      </c>
      <c r="M2633" s="3">
        <v>205.37</v>
      </c>
      <c r="N2633" t="s">
        <v>50</v>
      </c>
      <c r="O2633">
        <v>19</v>
      </c>
      <c r="P2633" s="1">
        <v>45760</v>
      </c>
      <c r="Q2633">
        <v>160</v>
      </c>
      <c r="R2633" t="s">
        <v>29</v>
      </c>
      <c r="S2633">
        <v>1</v>
      </c>
      <c r="T2633" s="1">
        <v>45636</v>
      </c>
      <c r="U2633" t="s">
        <v>36</v>
      </c>
      <c r="V2633" t="str">
        <f>TEXT(WEEKDAY(Working_Data[[#This Row],[order_date]],1),"DDDD")</f>
        <v>Thursday</v>
      </c>
      <c r="W2633" t="str">
        <f>TEXT(Working_Data[[#This Row],[order_date]],"mmmm")</f>
        <v>November</v>
      </c>
      <c r="X2633" s="7">
        <f>Working_Data[[#This Row],[last_order_date]]-Working_Data[[#This Row],[signup_date]]</f>
        <v>318</v>
      </c>
      <c r="Y2633" s="7">
        <f>IF(Working_Data[[#This Row],[churned]]="Active",1,0)</f>
        <v>1</v>
      </c>
      <c r="Z2633" s="7">
        <f>YEAR(Working_Data[[#This Row],[order_date]])</f>
        <v>2024</v>
      </c>
    </row>
    <row r="2634" spans="1:26" x14ac:dyDescent="0.25">
      <c r="A2634" t="s">
        <v>5318</v>
      </c>
      <c r="B2634" t="s">
        <v>38</v>
      </c>
      <c r="C2634" t="s">
        <v>22</v>
      </c>
      <c r="D2634" t="s">
        <v>77</v>
      </c>
      <c r="E2634" s="1">
        <v>45279</v>
      </c>
      <c r="F2634" t="s">
        <v>5319</v>
      </c>
      <c r="G2634" s="1">
        <v>45603</v>
      </c>
      <c r="H2634" t="s">
        <v>47</v>
      </c>
      <c r="I2634" t="s">
        <v>63</v>
      </c>
      <c r="J2634" t="s">
        <v>59</v>
      </c>
      <c r="K2634">
        <v>2</v>
      </c>
      <c r="L2634" s="3">
        <f>Working_Data[[#This Row],[price2]]/Working_Data[[#This Row],[quantity]]</f>
        <v>164.26</v>
      </c>
      <c r="M2634" s="3">
        <v>328.52</v>
      </c>
      <c r="N2634" t="s">
        <v>50</v>
      </c>
      <c r="O2634">
        <v>16</v>
      </c>
      <c r="P2634" s="1">
        <v>45797</v>
      </c>
      <c r="Q2634">
        <v>269</v>
      </c>
      <c r="R2634" t="s">
        <v>43</v>
      </c>
      <c r="S2634">
        <v>5</v>
      </c>
      <c r="T2634" s="1">
        <v>45710</v>
      </c>
      <c r="U2634" t="s">
        <v>60</v>
      </c>
      <c r="V2634" t="str">
        <f>TEXT(WEEKDAY(Working_Data[[#This Row],[order_date]],1),"DDDD")</f>
        <v>Thursday</v>
      </c>
      <c r="W2634" t="str">
        <f>TEXT(Working_Data[[#This Row],[order_date]],"mmmm")</f>
        <v>November</v>
      </c>
      <c r="X2634" s="7">
        <f>Working_Data[[#This Row],[last_order_date]]-Working_Data[[#This Row],[signup_date]]</f>
        <v>518</v>
      </c>
      <c r="Y2634" s="7">
        <f>IF(Working_Data[[#This Row],[churned]]="Active",1,0)</f>
        <v>0</v>
      </c>
      <c r="Z2634" s="7">
        <f>YEAR(Working_Data[[#This Row],[order_date]])</f>
        <v>2024</v>
      </c>
    </row>
    <row r="2635" spans="1:26" x14ac:dyDescent="0.25">
      <c r="A2635" t="s">
        <v>5320</v>
      </c>
      <c r="B2635" t="s">
        <v>21</v>
      </c>
      <c r="C2635" t="s">
        <v>82</v>
      </c>
      <c r="D2635" t="s">
        <v>56</v>
      </c>
      <c r="E2635" s="1">
        <v>45760</v>
      </c>
      <c r="F2635" t="s">
        <v>5321</v>
      </c>
      <c r="G2635" s="1">
        <v>45603</v>
      </c>
      <c r="H2635" t="s">
        <v>25</v>
      </c>
      <c r="I2635" t="s">
        <v>48</v>
      </c>
      <c r="J2635" t="s">
        <v>27</v>
      </c>
      <c r="K2635">
        <v>4</v>
      </c>
      <c r="L2635" s="3">
        <f>Working_Data[[#This Row],[price2]]/Working_Data[[#This Row],[quantity]]</f>
        <v>273.44749999999999</v>
      </c>
      <c r="M2635" s="3">
        <v>1093.79</v>
      </c>
      <c r="N2635" t="s">
        <v>28</v>
      </c>
      <c r="O2635">
        <v>6</v>
      </c>
      <c r="P2635" s="1">
        <v>45643</v>
      </c>
      <c r="Q2635">
        <v>98</v>
      </c>
      <c r="R2635" t="s">
        <v>29</v>
      </c>
      <c r="S2635">
        <v>5</v>
      </c>
      <c r="T2635" s="1">
        <v>45696</v>
      </c>
      <c r="U2635" t="s">
        <v>30</v>
      </c>
      <c r="V2635" t="str">
        <f>TEXT(WEEKDAY(Working_Data[[#This Row],[order_date]],1),"DDDD")</f>
        <v>Thursday</v>
      </c>
      <c r="W2635" t="str">
        <f>TEXT(Working_Data[[#This Row],[order_date]],"mmmm")</f>
        <v>November</v>
      </c>
      <c r="X2635" s="7">
        <f>Working_Data[[#This Row],[last_order_date]]-Working_Data[[#This Row],[signup_date]]</f>
        <v>-117</v>
      </c>
      <c r="Y2635" s="7">
        <f>IF(Working_Data[[#This Row],[churned]]="Active",1,0)</f>
        <v>1</v>
      </c>
      <c r="Z2635" s="7">
        <f>YEAR(Working_Data[[#This Row],[order_date]])</f>
        <v>2024</v>
      </c>
    </row>
    <row r="2636" spans="1:26" x14ac:dyDescent="0.25">
      <c r="A2636" t="s">
        <v>5322</v>
      </c>
      <c r="B2636" t="s">
        <v>45</v>
      </c>
      <c r="C2636" t="s">
        <v>82</v>
      </c>
      <c r="D2636" t="s">
        <v>23</v>
      </c>
      <c r="E2636" s="1">
        <v>45965</v>
      </c>
      <c r="F2636" t="s">
        <v>5323</v>
      </c>
      <c r="G2636" s="1">
        <v>45603</v>
      </c>
      <c r="H2636" t="s">
        <v>47</v>
      </c>
      <c r="I2636" t="s">
        <v>42</v>
      </c>
      <c r="J2636" t="s">
        <v>64</v>
      </c>
      <c r="K2636">
        <v>1</v>
      </c>
      <c r="L2636" s="3">
        <f>Working_Data[[#This Row],[price2]]/Working_Data[[#This Row],[quantity]]</f>
        <v>1172.68</v>
      </c>
      <c r="M2636" s="3">
        <v>1172.68</v>
      </c>
      <c r="N2636" t="s">
        <v>28</v>
      </c>
      <c r="O2636">
        <v>42</v>
      </c>
      <c r="P2636" s="1">
        <v>45724</v>
      </c>
      <c r="Q2636">
        <v>123</v>
      </c>
      <c r="R2636" t="s">
        <v>29</v>
      </c>
      <c r="S2636">
        <v>2</v>
      </c>
      <c r="T2636" s="1">
        <v>45672</v>
      </c>
      <c r="U2636" t="s">
        <v>36</v>
      </c>
      <c r="V2636" t="str">
        <f>TEXT(WEEKDAY(Working_Data[[#This Row],[order_date]],1),"DDDD")</f>
        <v>Thursday</v>
      </c>
      <c r="W2636" t="str">
        <f>TEXT(Working_Data[[#This Row],[order_date]],"mmmm")</f>
        <v>November</v>
      </c>
      <c r="X2636" s="7">
        <f>Working_Data[[#This Row],[last_order_date]]-Working_Data[[#This Row],[signup_date]]</f>
        <v>-241</v>
      </c>
      <c r="Y2636" s="7">
        <f>IF(Working_Data[[#This Row],[churned]]="Active",1,0)</f>
        <v>1</v>
      </c>
      <c r="Z2636" s="7">
        <f>YEAR(Working_Data[[#This Row],[order_date]])</f>
        <v>2024</v>
      </c>
    </row>
    <row r="2637" spans="1:26" x14ac:dyDescent="0.25">
      <c r="A2637" t="s">
        <v>5324</v>
      </c>
      <c r="B2637" t="s">
        <v>45</v>
      </c>
      <c r="C2637" t="s">
        <v>82</v>
      </c>
      <c r="D2637" t="s">
        <v>32</v>
      </c>
      <c r="E2637" s="1">
        <v>45829</v>
      </c>
      <c r="F2637" t="s">
        <v>5325</v>
      </c>
      <c r="G2637" s="1">
        <v>45603</v>
      </c>
      <c r="H2637" t="s">
        <v>25</v>
      </c>
      <c r="I2637" t="s">
        <v>26</v>
      </c>
      <c r="J2637" t="s">
        <v>49</v>
      </c>
      <c r="K2637">
        <v>3</v>
      </c>
      <c r="L2637" s="3">
        <f>Working_Data[[#This Row],[price2]]/Working_Data[[#This Row],[quantity]]</f>
        <v>62.696666666666665</v>
      </c>
      <c r="M2637" s="3">
        <v>188.09</v>
      </c>
      <c r="N2637" t="s">
        <v>50</v>
      </c>
      <c r="O2637">
        <v>11</v>
      </c>
      <c r="P2637" s="1">
        <v>45579</v>
      </c>
      <c r="Q2637">
        <v>370</v>
      </c>
      <c r="R2637" t="s">
        <v>29</v>
      </c>
      <c r="S2637">
        <v>4</v>
      </c>
      <c r="T2637" s="1">
        <v>45994</v>
      </c>
      <c r="U2637" t="s">
        <v>60</v>
      </c>
      <c r="V2637" t="str">
        <f>TEXT(WEEKDAY(Working_Data[[#This Row],[order_date]],1),"DDDD")</f>
        <v>Thursday</v>
      </c>
      <c r="W2637" t="str">
        <f>TEXT(Working_Data[[#This Row],[order_date]],"mmmm")</f>
        <v>November</v>
      </c>
      <c r="X2637" s="7">
        <f>Working_Data[[#This Row],[last_order_date]]-Working_Data[[#This Row],[signup_date]]</f>
        <v>-250</v>
      </c>
      <c r="Y2637" s="7">
        <f>IF(Working_Data[[#This Row],[churned]]="Active",1,0)</f>
        <v>1</v>
      </c>
      <c r="Z2637" s="7">
        <f>YEAR(Working_Data[[#This Row],[order_date]])</f>
        <v>2024</v>
      </c>
    </row>
    <row r="2638" spans="1:26" x14ac:dyDescent="0.25">
      <c r="A2638" t="s">
        <v>5326</v>
      </c>
      <c r="B2638" t="s">
        <v>38</v>
      </c>
      <c r="C2638" t="s">
        <v>39</v>
      </c>
      <c r="D2638" t="s">
        <v>56</v>
      </c>
      <c r="E2638" s="1">
        <v>45472</v>
      </c>
      <c r="F2638" t="s">
        <v>5327</v>
      </c>
      <c r="G2638" s="1">
        <v>45633</v>
      </c>
      <c r="H2638" t="s">
        <v>34</v>
      </c>
      <c r="I2638" t="s">
        <v>63</v>
      </c>
      <c r="J2638" t="s">
        <v>64</v>
      </c>
      <c r="K2638">
        <v>3</v>
      </c>
      <c r="L2638" s="3">
        <f>Working_Data[[#This Row],[price2]]/Working_Data[[#This Row],[quantity]]</f>
        <v>230.47333333333333</v>
      </c>
      <c r="M2638" s="3">
        <v>691.42</v>
      </c>
      <c r="N2638" t="s">
        <v>28</v>
      </c>
      <c r="O2638">
        <v>30</v>
      </c>
      <c r="P2638" s="1">
        <v>45683</v>
      </c>
      <c r="Q2638">
        <v>371</v>
      </c>
      <c r="R2638" t="s">
        <v>43</v>
      </c>
      <c r="S2638">
        <v>2</v>
      </c>
      <c r="T2638" s="1">
        <v>45551</v>
      </c>
      <c r="U2638" t="s">
        <v>60</v>
      </c>
      <c r="V2638" t="str">
        <f>TEXT(WEEKDAY(Working_Data[[#This Row],[order_date]],1),"DDDD")</f>
        <v>Saturday</v>
      </c>
      <c r="W2638" t="str">
        <f>TEXT(Working_Data[[#This Row],[order_date]],"mmmm")</f>
        <v>December</v>
      </c>
      <c r="X2638" s="7">
        <f>Working_Data[[#This Row],[last_order_date]]-Working_Data[[#This Row],[signup_date]]</f>
        <v>211</v>
      </c>
      <c r="Y2638" s="7">
        <f>IF(Working_Data[[#This Row],[churned]]="Active",1,0)</f>
        <v>0</v>
      </c>
      <c r="Z2638" s="7">
        <f>YEAR(Working_Data[[#This Row],[order_date]])</f>
        <v>2024</v>
      </c>
    </row>
    <row r="2639" spans="1:26" x14ac:dyDescent="0.25">
      <c r="A2639" t="s">
        <v>5328</v>
      </c>
      <c r="B2639" t="s">
        <v>38</v>
      </c>
      <c r="C2639" t="s">
        <v>39</v>
      </c>
      <c r="D2639" t="s">
        <v>56</v>
      </c>
      <c r="E2639" s="1">
        <v>45710</v>
      </c>
      <c r="F2639" t="s">
        <v>5329</v>
      </c>
      <c r="G2639" s="1">
        <v>45633</v>
      </c>
      <c r="H2639" t="s">
        <v>25</v>
      </c>
      <c r="I2639" t="s">
        <v>26</v>
      </c>
      <c r="J2639" t="s">
        <v>49</v>
      </c>
      <c r="K2639">
        <v>2</v>
      </c>
      <c r="L2639" s="3">
        <f>Working_Data[[#This Row],[price2]]/Working_Data[[#This Row],[quantity]]</f>
        <v>701.13</v>
      </c>
      <c r="M2639" s="3">
        <v>1402.26</v>
      </c>
      <c r="N2639" t="s">
        <v>50</v>
      </c>
      <c r="O2639">
        <v>22</v>
      </c>
      <c r="P2639" s="1">
        <v>45904</v>
      </c>
      <c r="Q2639">
        <v>267</v>
      </c>
      <c r="R2639" t="s">
        <v>29</v>
      </c>
      <c r="S2639">
        <v>5</v>
      </c>
      <c r="T2639" s="1">
        <v>45701</v>
      </c>
      <c r="U2639" t="s">
        <v>30</v>
      </c>
      <c r="V2639" t="str">
        <f>TEXT(WEEKDAY(Working_Data[[#This Row],[order_date]],1),"DDDD")</f>
        <v>Saturday</v>
      </c>
      <c r="W2639" t="str">
        <f>TEXT(Working_Data[[#This Row],[order_date]],"mmmm")</f>
        <v>December</v>
      </c>
      <c r="X2639" s="7">
        <f>Working_Data[[#This Row],[last_order_date]]-Working_Data[[#This Row],[signup_date]]</f>
        <v>194</v>
      </c>
      <c r="Y2639" s="7">
        <f>IF(Working_Data[[#This Row],[churned]]="Active",1,0)</f>
        <v>1</v>
      </c>
      <c r="Z2639" s="7">
        <f>YEAR(Working_Data[[#This Row],[order_date]])</f>
        <v>2024</v>
      </c>
    </row>
    <row r="2640" spans="1:26" x14ac:dyDescent="0.25">
      <c r="A2640" t="s">
        <v>5330</v>
      </c>
      <c r="B2640" t="s">
        <v>45</v>
      </c>
      <c r="C2640" t="s">
        <v>82</v>
      </c>
      <c r="D2640" t="s">
        <v>52</v>
      </c>
      <c r="E2640" s="1">
        <v>45864</v>
      </c>
      <c r="F2640" t="s">
        <v>5331</v>
      </c>
      <c r="G2640" s="1">
        <v>45633</v>
      </c>
      <c r="H2640" t="s">
        <v>47</v>
      </c>
      <c r="I2640" t="s">
        <v>42</v>
      </c>
      <c r="J2640" t="s">
        <v>49</v>
      </c>
      <c r="K2640">
        <v>3</v>
      </c>
      <c r="L2640" s="3">
        <f>Working_Data[[#This Row],[price2]]/Working_Data[[#This Row],[quantity]]</f>
        <v>136.06</v>
      </c>
      <c r="M2640" s="3">
        <v>408.18</v>
      </c>
      <c r="N2640" t="s">
        <v>35</v>
      </c>
      <c r="O2640">
        <v>15</v>
      </c>
      <c r="P2640" s="1">
        <v>45528</v>
      </c>
      <c r="Q2640">
        <v>263</v>
      </c>
      <c r="R2640" t="s">
        <v>29</v>
      </c>
      <c r="S2640">
        <v>5</v>
      </c>
      <c r="T2640" s="1">
        <v>45549</v>
      </c>
      <c r="U2640" t="s">
        <v>30</v>
      </c>
      <c r="V2640" t="str">
        <f>TEXT(WEEKDAY(Working_Data[[#This Row],[order_date]],1),"DDDD")</f>
        <v>Saturday</v>
      </c>
      <c r="W2640" t="str">
        <f>TEXT(Working_Data[[#This Row],[order_date]],"mmmm")</f>
        <v>December</v>
      </c>
      <c r="X2640" s="7">
        <f>Working_Data[[#This Row],[last_order_date]]-Working_Data[[#This Row],[signup_date]]</f>
        <v>-336</v>
      </c>
      <c r="Y2640" s="7">
        <f>IF(Working_Data[[#This Row],[churned]]="Active",1,0)</f>
        <v>1</v>
      </c>
      <c r="Z2640" s="7">
        <f>YEAR(Working_Data[[#This Row],[order_date]])</f>
        <v>2024</v>
      </c>
    </row>
    <row r="2641" spans="1:26" x14ac:dyDescent="0.25">
      <c r="A2641" t="s">
        <v>5332</v>
      </c>
      <c r="B2641" t="s">
        <v>45</v>
      </c>
      <c r="C2641" t="s">
        <v>22</v>
      </c>
      <c r="D2641" t="s">
        <v>56</v>
      </c>
      <c r="E2641" s="1">
        <v>45993</v>
      </c>
      <c r="F2641" t="s">
        <v>5333</v>
      </c>
      <c r="G2641" s="1">
        <v>45633</v>
      </c>
      <c r="H2641" t="s">
        <v>34</v>
      </c>
      <c r="I2641" t="s">
        <v>48</v>
      </c>
      <c r="J2641" t="s">
        <v>67</v>
      </c>
      <c r="K2641">
        <v>3</v>
      </c>
      <c r="L2641" s="3">
        <f>Working_Data[[#This Row],[price2]]/Working_Data[[#This Row],[quantity]]</f>
        <v>241.34666666666666</v>
      </c>
      <c r="M2641" s="3">
        <v>724.04</v>
      </c>
      <c r="N2641" t="s">
        <v>28</v>
      </c>
      <c r="O2641">
        <v>44</v>
      </c>
      <c r="P2641" s="1">
        <v>45754</v>
      </c>
      <c r="Q2641">
        <v>274</v>
      </c>
      <c r="R2641" t="s">
        <v>29</v>
      </c>
      <c r="S2641">
        <v>3</v>
      </c>
      <c r="T2641" s="1">
        <v>45805</v>
      </c>
      <c r="U2641" t="s">
        <v>60</v>
      </c>
      <c r="V2641" t="str">
        <f>TEXT(WEEKDAY(Working_Data[[#This Row],[order_date]],1),"DDDD")</f>
        <v>Saturday</v>
      </c>
      <c r="W2641" t="str">
        <f>TEXT(Working_Data[[#This Row],[order_date]],"mmmm")</f>
        <v>December</v>
      </c>
      <c r="X2641" s="7">
        <f>Working_Data[[#This Row],[last_order_date]]-Working_Data[[#This Row],[signup_date]]</f>
        <v>-239</v>
      </c>
      <c r="Y2641" s="7">
        <f>IF(Working_Data[[#This Row],[churned]]="Active",1,0)</f>
        <v>1</v>
      </c>
      <c r="Z2641" s="7">
        <f>YEAR(Working_Data[[#This Row],[order_date]])</f>
        <v>2024</v>
      </c>
    </row>
    <row r="2642" spans="1:26" x14ac:dyDescent="0.25">
      <c r="A2642" t="s">
        <v>5334</v>
      </c>
      <c r="B2642" t="s">
        <v>38</v>
      </c>
      <c r="C2642" t="s">
        <v>22</v>
      </c>
      <c r="D2642" t="s">
        <v>32</v>
      </c>
      <c r="E2642" s="1">
        <v>45197</v>
      </c>
      <c r="F2642" t="s">
        <v>5335</v>
      </c>
      <c r="G2642" s="1">
        <v>45633</v>
      </c>
      <c r="H2642" t="s">
        <v>41</v>
      </c>
      <c r="I2642" t="s">
        <v>48</v>
      </c>
      <c r="J2642" t="s">
        <v>64</v>
      </c>
      <c r="K2642">
        <v>1</v>
      </c>
      <c r="L2642" s="3">
        <f>Working_Data[[#This Row],[price2]]/Working_Data[[#This Row],[quantity]]</f>
        <v>858.52</v>
      </c>
      <c r="M2642" s="3">
        <v>858.52</v>
      </c>
      <c r="N2642" t="s">
        <v>28</v>
      </c>
      <c r="O2642">
        <v>22</v>
      </c>
      <c r="P2642" s="1">
        <v>45904</v>
      </c>
      <c r="Q2642">
        <v>465</v>
      </c>
      <c r="R2642" t="s">
        <v>43</v>
      </c>
      <c r="S2642">
        <v>3</v>
      </c>
      <c r="T2642" s="1">
        <v>45525</v>
      </c>
      <c r="U2642" t="s">
        <v>30</v>
      </c>
      <c r="V2642" t="str">
        <f>TEXT(WEEKDAY(Working_Data[[#This Row],[order_date]],1),"DDDD")</f>
        <v>Saturday</v>
      </c>
      <c r="W2642" t="str">
        <f>TEXT(Working_Data[[#This Row],[order_date]],"mmmm")</f>
        <v>December</v>
      </c>
      <c r="X2642" s="7">
        <f>Working_Data[[#This Row],[last_order_date]]-Working_Data[[#This Row],[signup_date]]</f>
        <v>707</v>
      </c>
      <c r="Y2642" s="7">
        <f>IF(Working_Data[[#This Row],[churned]]="Active",1,0)</f>
        <v>0</v>
      </c>
      <c r="Z2642" s="7">
        <f>YEAR(Working_Data[[#This Row],[order_date]])</f>
        <v>2024</v>
      </c>
    </row>
    <row r="2643" spans="1:26" x14ac:dyDescent="0.25">
      <c r="A2643" t="s">
        <v>5336</v>
      </c>
      <c r="B2643" t="s">
        <v>45</v>
      </c>
      <c r="C2643" t="s">
        <v>82</v>
      </c>
      <c r="D2643" t="s">
        <v>52</v>
      </c>
      <c r="E2643" s="1">
        <v>45643</v>
      </c>
      <c r="F2643" t="s">
        <v>5337</v>
      </c>
      <c r="G2643" s="1">
        <v>45633</v>
      </c>
      <c r="H2643" t="s">
        <v>41</v>
      </c>
      <c r="I2643" t="s">
        <v>26</v>
      </c>
      <c r="J2643" t="s">
        <v>27</v>
      </c>
      <c r="K2643">
        <v>1</v>
      </c>
      <c r="L2643" s="3">
        <f>Working_Data[[#This Row],[price2]]/Working_Data[[#This Row],[quantity]]</f>
        <v>208.8</v>
      </c>
      <c r="M2643" s="3">
        <v>208.8</v>
      </c>
      <c r="N2643" t="s">
        <v>50</v>
      </c>
      <c r="O2643">
        <v>36</v>
      </c>
      <c r="P2643" s="1">
        <v>45608</v>
      </c>
      <c r="Q2643">
        <v>402</v>
      </c>
      <c r="R2643" t="s">
        <v>43</v>
      </c>
      <c r="S2643">
        <v>1</v>
      </c>
      <c r="T2643" s="1">
        <v>45777</v>
      </c>
      <c r="U2643" t="s">
        <v>60</v>
      </c>
      <c r="V2643" t="str">
        <f>TEXT(WEEKDAY(Working_Data[[#This Row],[order_date]],1),"DDDD")</f>
        <v>Saturday</v>
      </c>
      <c r="W2643" t="str">
        <f>TEXT(Working_Data[[#This Row],[order_date]],"mmmm")</f>
        <v>December</v>
      </c>
      <c r="X2643" s="7">
        <f>Working_Data[[#This Row],[last_order_date]]-Working_Data[[#This Row],[signup_date]]</f>
        <v>-35</v>
      </c>
      <c r="Y2643" s="7">
        <f>IF(Working_Data[[#This Row],[churned]]="Active",1,0)</f>
        <v>0</v>
      </c>
      <c r="Z2643" s="7">
        <f>YEAR(Working_Data[[#This Row],[order_date]])</f>
        <v>2024</v>
      </c>
    </row>
    <row r="2644" spans="1:26" x14ac:dyDescent="0.25">
      <c r="A2644" t="s">
        <v>5338</v>
      </c>
      <c r="B2644" t="s">
        <v>38</v>
      </c>
      <c r="C2644" t="s">
        <v>22</v>
      </c>
      <c r="D2644" t="s">
        <v>52</v>
      </c>
      <c r="E2644" s="1">
        <v>45307</v>
      </c>
      <c r="F2644" t="s">
        <v>5339</v>
      </c>
      <c r="G2644" s="1">
        <v>45633</v>
      </c>
      <c r="H2644" t="s">
        <v>25</v>
      </c>
      <c r="I2644" t="s">
        <v>54</v>
      </c>
      <c r="J2644" t="s">
        <v>64</v>
      </c>
      <c r="K2644">
        <v>4</v>
      </c>
      <c r="L2644" s="3">
        <f>Working_Data[[#This Row],[price2]]/Working_Data[[#This Row],[quantity]]</f>
        <v>96.745000000000005</v>
      </c>
      <c r="M2644" s="3">
        <v>386.98</v>
      </c>
      <c r="N2644" t="s">
        <v>35</v>
      </c>
      <c r="O2644">
        <v>19</v>
      </c>
      <c r="P2644" s="1">
        <v>45363</v>
      </c>
      <c r="Q2644">
        <v>340</v>
      </c>
      <c r="R2644" t="s">
        <v>29</v>
      </c>
      <c r="S2644">
        <v>5</v>
      </c>
      <c r="T2644" s="1">
        <v>45861</v>
      </c>
      <c r="U2644" t="s">
        <v>36</v>
      </c>
      <c r="V2644" t="str">
        <f>TEXT(WEEKDAY(Working_Data[[#This Row],[order_date]],1),"DDDD")</f>
        <v>Saturday</v>
      </c>
      <c r="W2644" t="str">
        <f>TEXT(Working_Data[[#This Row],[order_date]],"mmmm")</f>
        <v>December</v>
      </c>
      <c r="X2644" s="7">
        <f>Working_Data[[#This Row],[last_order_date]]-Working_Data[[#This Row],[signup_date]]</f>
        <v>56</v>
      </c>
      <c r="Y2644" s="7">
        <f>IF(Working_Data[[#This Row],[churned]]="Active",1,0)</f>
        <v>1</v>
      </c>
      <c r="Z2644" s="7">
        <f>YEAR(Working_Data[[#This Row],[order_date]])</f>
        <v>2024</v>
      </c>
    </row>
    <row r="2645" spans="1:26" x14ac:dyDescent="0.25">
      <c r="A2645" t="s">
        <v>5340</v>
      </c>
      <c r="B2645" t="s">
        <v>21</v>
      </c>
      <c r="C2645" t="s">
        <v>82</v>
      </c>
      <c r="D2645" t="s">
        <v>77</v>
      </c>
      <c r="E2645" s="1">
        <v>45565</v>
      </c>
      <c r="F2645" t="s">
        <v>5341</v>
      </c>
      <c r="G2645" s="1">
        <v>45633</v>
      </c>
      <c r="H2645" t="s">
        <v>25</v>
      </c>
      <c r="I2645" t="s">
        <v>54</v>
      </c>
      <c r="J2645" t="s">
        <v>27</v>
      </c>
      <c r="K2645">
        <v>2</v>
      </c>
      <c r="L2645" s="3">
        <f>Working_Data[[#This Row],[price2]]/Working_Data[[#This Row],[quantity]]</f>
        <v>212.83</v>
      </c>
      <c r="M2645" s="3">
        <v>425.66</v>
      </c>
      <c r="N2645" t="s">
        <v>35</v>
      </c>
      <c r="O2645">
        <v>2</v>
      </c>
      <c r="P2645" s="1">
        <v>45750</v>
      </c>
      <c r="Q2645">
        <v>71</v>
      </c>
      <c r="R2645" t="s">
        <v>29</v>
      </c>
      <c r="S2645">
        <v>5</v>
      </c>
      <c r="T2645" s="1">
        <v>45649</v>
      </c>
      <c r="U2645" t="s">
        <v>60</v>
      </c>
      <c r="V2645" t="str">
        <f>TEXT(WEEKDAY(Working_Data[[#This Row],[order_date]],1),"DDDD")</f>
        <v>Saturday</v>
      </c>
      <c r="W2645" t="str">
        <f>TEXT(Working_Data[[#This Row],[order_date]],"mmmm")</f>
        <v>December</v>
      </c>
      <c r="X2645" s="7">
        <f>Working_Data[[#This Row],[last_order_date]]-Working_Data[[#This Row],[signup_date]]</f>
        <v>185</v>
      </c>
      <c r="Y2645" s="7">
        <f>IF(Working_Data[[#This Row],[churned]]="Active",1,0)</f>
        <v>1</v>
      </c>
      <c r="Z2645" s="7">
        <f>YEAR(Working_Data[[#This Row],[order_date]])</f>
        <v>2024</v>
      </c>
    </row>
    <row r="2646" spans="1:26" x14ac:dyDescent="0.25">
      <c r="A2646" t="s">
        <v>5342</v>
      </c>
      <c r="B2646" t="s">
        <v>21</v>
      </c>
      <c r="C2646" t="s">
        <v>39</v>
      </c>
      <c r="D2646" t="s">
        <v>23</v>
      </c>
      <c r="E2646" s="1">
        <v>44997</v>
      </c>
      <c r="F2646" t="s">
        <v>5343</v>
      </c>
      <c r="G2646" s="1">
        <v>45486</v>
      </c>
      <c r="H2646" t="s">
        <v>58</v>
      </c>
      <c r="I2646" t="s">
        <v>42</v>
      </c>
      <c r="J2646" t="s">
        <v>59</v>
      </c>
      <c r="K2646">
        <v>4</v>
      </c>
      <c r="L2646" s="3">
        <f>Working_Data[[#This Row],[price2]]/Working_Data[[#This Row],[quantity]]</f>
        <v>105.2775</v>
      </c>
      <c r="M2646" s="3">
        <v>421.11</v>
      </c>
      <c r="N2646" t="s">
        <v>35</v>
      </c>
      <c r="O2646">
        <v>32</v>
      </c>
      <c r="P2646" s="1">
        <v>45392</v>
      </c>
      <c r="Q2646">
        <v>228</v>
      </c>
      <c r="R2646" t="s">
        <v>29</v>
      </c>
      <c r="S2646">
        <v>3</v>
      </c>
      <c r="T2646" s="1">
        <v>45937</v>
      </c>
      <c r="U2646" t="s">
        <v>60</v>
      </c>
      <c r="V2646" t="str">
        <f>TEXT(WEEKDAY(Working_Data[[#This Row],[order_date]],1),"DDDD")</f>
        <v>Saturday</v>
      </c>
      <c r="W2646" t="str">
        <f>TEXT(Working_Data[[#This Row],[order_date]],"mmmm")</f>
        <v>July</v>
      </c>
      <c r="X2646" s="7">
        <f>Working_Data[[#This Row],[last_order_date]]-Working_Data[[#This Row],[signup_date]]</f>
        <v>395</v>
      </c>
      <c r="Y2646" s="7">
        <f>IF(Working_Data[[#This Row],[churned]]="Active",1,0)</f>
        <v>1</v>
      </c>
      <c r="Z2646" s="7">
        <f>YEAR(Working_Data[[#This Row],[order_date]])</f>
        <v>2024</v>
      </c>
    </row>
    <row r="2647" spans="1:26" x14ac:dyDescent="0.25">
      <c r="A2647" t="s">
        <v>5344</v>
      </c>
      <c r="B2647" t="s">
        <v>21</v>
      </c>
      <c r="C2647" t="s">
        <v>82</v>
      </c>
      <c r="D2647" t="s">
        <v>32</v>
      </c>
      <c r="E2647" s="1">
        <v>45600</v>
      </c>
      <c r="F2647" t="s">
        <v>5345</v>
      </c>
      <c r="G2647" s="1">
        <v>45486</v>
      </c>
      <c r="H2647" t="s">
        <v>47</v>
      </c>
      <c r="I2647" t="s">
        <v>26</v>
      </c>
      <c r="J2647" t="s">
        <v>27</v>
      </c>
      <c r="K2647">
        <v>1</v>
      </c>
      <c r="L2647" s="3">
        <f>Working_Data[[#This Row],[price2]]/Working_Data[[#This Row],[quantity]]</f>
        <v>446.59</v>
      </c>
      <c r="M2647" s="3">
        <v>446.59</v>
      </c>
      <c r="N2647" t="s">
        <v>50</v>
      </c>
      <c r="O2647">
        <v>5</v>
      </c>
      <c r="P2647" s="1">
        <v>45606</v>
      </c>
      <c r="Q2647">
        <v>198</v>
      </c>
      <c r="R2647" t="s">
        <v>43</v>
      </c>
      <c r="S2647">
        <v>5</v>
      </c>
      <c r="T2647" s="1">
        <v>45969</v>
      </c>
      <c r="U2647" t="s">
        <v>60</v>
      </c>
      <c r="V2647" t="str">
        <f>TEXT(WEEKDAY(Working_Data[[#This Row],[order_date]],1),"DDDD")</f>
        <v>Saturday</v>
      </c>
      <c r="W2647" t="str">
        <f>TEXT(Working_Data[[#This Row],[order_date]],"mmmm")</f>
        <v>July</v>
      </c>
      <c r="X2647" s="7">
        <f>Working_Data[[#This Row],[last_order_date]]-Working_Data[[#This Row],[signup_date]]</f>
        <v>6</v>
      </c>
      <c r="Y2647" s="7">
        <f>IF(Working_Data[[#This Row],[churned]]="Active",1,0)</f>
        <v>0</v>
      </c>
      <c r="Z2647" s="7">
        <f>YEAR(Working_Data[[#This Row],[order_date]])</f>
        <v>2024</v>
      </c>
    </row>
    <row r="2648" spans="1:26" x14ac:dyDescent="0.25">
      <c r="A2648" t="s">
        <v>5346</v>
      </c>
      <c r="B2648" t="s">
        <v>21</v>
      </c>
      <c r="C2648" t="s">
        <v>82</v>
      </c>
      <c r="D2648" t="s">
        <v>52</v>
      </c>
      <c r="E2648" s="1">
        <v>45424</v>
      </c>
      <c r="F2648" t="s">
        <v>5347</v>
      </c>
      <c r="G2648" s="1">
        <v>45486</v>
      </c>
      <c r="H2648" t="s">
        <v>25</v>
      </c>
      <c r="I2648" t="s">
        <v>26</v>
      </c>
      <c r="J2648" t="s">
        <v>64</v>
      </c>
      <c r="K2648">
        <v>3</v>
      </c>
      <c r="L2648" s="3">
        <f>Working_Data[[#This Row],[price2]]/Working_Data[[#This Row],[quantity]]</f>
        <v>137.66333333333333</v>
      </c>
      <c r="M2648" s="3">
        <v>412.99</v>
      </c>
      <c r="N2648" t="s">
        <v>35</v>
      </c>
      <c r="O2648">
        <v>11</v>
      </c>
      <c r="P2648" s="1">
        <v>45552</v>
      </c>
      <c r="Q2648">
        <v>35</v>
      </c>
      <c r="R2648" t="s">
        <v>43</v>
      </c>
      <c r="S2648">
        <v>1</v>
      </c>
      <c r="T2648" s="1">
        <v>45798</v>
      </c>
      <c r="U2648" t="s">
        <v>60</v>
      </c>
      <c r="V2648" t="str">
        <f>TEXT(WEEKDAY(Working_Data[[#This Row],[order_date]],1),"DDDD")</f>
        <v>Saturday</v>
      </c>
      <c r="W2648" t="str">
        <f>TEXT(Working_Data[[#This Row],[order_date]],"mmmm")</f>
        <v>July</v>
      </c>
      <c r="X2648" s="7">
        <f>Working_Data[[#This Row],[last_order_date]]-Working_Data[[#This Row],[signup_date]]</f>
        <v>128</v>
      </c>
      <c r="Y2648" s="7">
        <f>IF(Working_Data[[#This Row],[churned]]="Active",1,0)</f>
        <v>0</v>
      </c>
      <c r="Z2648" s="7">
        <f>YEAR(Working_Data[[#This Row],[order_date]])</f>
        <v>2024</v>
      </c>
    </row>
    <row r="2649" spans="1:26" x14ac:dyDescent="0.25">
      <c r="A2649" t="s">
        <v>5348</v>
      </c>
      <c r="B2649" t="s">
        <v>38</v>
      </c>
      <c r="C2649" t="s">
        <v>82</v>
      </c>
      <c r="D2649" t="s">
        <v>23</v>
      </c>
      <c r="E2649" s="1">
        <v>45247</v>
      </c>
      <c r="F2649" t="s">
        <v>5349</v>
      </c>
      <c r="G2649" s="1">
        <v>45486</v>
      </c>
      <c r="H2649" t="s">
        <v>41</v>
      </c>
      <c r="I2649" t="s">
        <v>63</v>
      </c>
      <c r="J2649" t="s">
        <v>64</v>
      </c>
      <c r="K2649">
        <v>3</v>
      </c>
      <c r="L2649" s="3">
        <f>Working_Data[[#This Row],[price2]]/Working_Data[[#This Row],[quantity]]</f>
        <v>398.18333333333334</v>
      </c>
      <c r="M2649" s="3">
        <v>1194.55</v>
      </c>
      <c r="N2649" t="s">
        <v>28</v>
      </c>
      <c r="O2649">
        <v>21</v>
      </c>
      <c r="P2649" s="1">
        <v>45624</v>
      </c>
      <c r="Q2649">
        <v>121</v>
      </c>
      <c r="R2649" t="s">
        <v>29</v>
      </c>
      <c r="S2649">
        <v>1</v>
      </c>
      <c r="T2649" s="1">
        <v>45998</v>
      </c>
      <c r="U2649" t="s">
        <v>60</v>
      </c>
      <c r="V2649" t="str">
        <f>TEXT(WEEKDAY(Working_Data[[#This Row],[order_date]],1),"DDDD")</f>
        <v>Saturday</v>
      </c>
      <c r="W2649" t="str">
        <f>TEXT(Working_Data[[#This Row],[order_date]],"mmmm")</f>
        <v>July</v>
      </c>
      <c r="X2649" s="7">
        <f>Working_Data[[#This Row],[last_order_date]]-Working_Data[[#This Row],[signup_date]]</f>
        <v>377</v>
      </c>
      <c r="Y2649" s="7">
        <f>IF(Working_Data[[#This Row],[churned]]="Active",1,0)</f>
        <v>1</v>
      </c>
      <c r="Z2649" s="7">
        <f>YEAR(Working_Data[[#This Row],[order_date]])</f>
        <v>2024</v>
      </c>
    </row>
    <row r="2650" spans="1:26" x14ac:dyDescent="0.25">
      <c r="A2650" t="s">
        <v>5350</v>
      </c>
      <c r="B2650" t="s">
        <v>45</v>
      </c>
      <c r="C2650" t="s">
        <v>22</v>
      </c>
      <c r="D2650" t="s">
        <v>56</v>
      </c>
      <c r="E2650" s="1">
        <v>45482</v>
      </c>
      <c r="F2650" t="s">
        <v>5351</v>
      </c>
      <c r="G2650" s="1">
        <v>45486</v>
      </c>
      <c r="H2650" t="s">
        <v>47</v>
      </c>
      <c r="I2650" t="s">
        <v>26</v>
      </c>
      <c r="J2650" t="s">
        <v>27</v>
      </c>
      <c r="K2650">
        <v>5</v>
      </c>
      <c r="L2650" s="3">
        <f>Working_Data[[#This Row],[price2]]/Working_Data[[#This Row],[quantity]]</f>
        <v>286.7</v>
      </c>
      <c r="M2650" s="3">
        <v>1433.5</v>
      </c>
      <c r="N2650" t="s">
        <v>50</v>
      </c>
      <c r="O2650">
        <v>28</v>
      </c>
      <c r="P2650" s="1">
        <v>45742</v>
      </c>
      <c r="Q2650">
        <v>224</v>
      </c>
      <c r="R2650" t="s">
        <v>43</v>
      </c>
      <c r="S2650">
        <v>4</v>
      </c>
      <c r="T2650" s="1">
        <v>45551</v>
      </c>
      <c r="U2650" t="s">
        <v>36</v>
      </c>
      <c r="V2650" t="str">
        <f>TEXT(WEEKDAY(Working_Data[[#This Row],[order_date]],1),"DDDD")</f>
        <v>Saturday</v>
      </c>
      <c r="W2650" t="str">
        <f>TEXT(Working_Data[[#This Row],[order_date]],"mmmm")</f>
        <v>July</v>
      </c>
      <c r="X2650" s="7">
        <f>Working_Data[[#This Row],[last_order_date]]-Working_Data[[#This Row],[signup_date]]</f>
        <v>260</v>
      </c>
      <c r="Y2650" s="7">
        <f>IF(Working_Data[[#This Row],[churned]]="Active",1,0)</f>
        <v>0</v>
      </c>
      <c r="Z2650" s="7">
        <f>YEAR(Working_Data[[#This Row],[order_date]])</f>
        <v>2024</v>
      </c>
    </row>
    <row r="2651" spans="1:26" x14ac:dyDescent="0.25">
      <c r="A2651" t="s">
        <v>5352</v>
      </c>
      <c r="B2651" t="s">
        <v>21</v>
      </c>
      <c r="C2651" t="s">
        <v>82</v>
      </c>
      <c r="D2651" t="s">
        <v>77</v>
      </c>
      <c r="E2651" s="1">
        <v>45297</v>
      </c>
      <c r="F2651" t="s">
        <v>5353</v>
      </c>
      <c r="G2651" s="1">
        <v>45486</v>
      </c>
      <c r="H2651" t="s">
        <v>41</v>
      </c>
      <c r="I2651" t="s">
        <v>63</v>
      </c>
      <c r="J2651" t="s">
        <v>67</v>
      </c>
      <c r="K2651">
        <v>5</v>
      </c>
      <c r="L2651" s="3">
        <f>Working_Data[[#This Row],[price2]]/Working_Data[[#This Row],[quantity]]</f>
        <v>131.35</v>
      </c>
      <c r="M2651" s="3">
        <v>656.75</v>
      </c>
      <c r="N2651" t="s">
        <v>28</v>
      </c>
      <c r="O2651">
        <v>38</v>
      </c>
      <c r="P2651" s="1">
        <v>45853</v>
      </c>
      <c r="Q2651">
        <v>482</v>
      </c>
      <c r="R2651" t="s">
        <v>29</v>
      </c>
      <c r="S2651">
        <v>2</v>
      </c>
      <c r="T2651" s="1">
        <v>45871</v>
      </c>
      <c r="U2651" t="s">
        <v>60</v>
      </c>
      <c r="V2651" t="str">
        <f>TEXT(WEEKDAY(Working_Data[[#This Row],[order_date]],1),"DDDD")</f>
        <v>Saturday</v>
      </c>
      <c r="W2651" t="str">
        <f>TEXT(Working_Data[[#This Row],[order_date]],"mmmm")</f>
        <v>July</v>
      </c>
      <c r="X2651" s="7">
        <f>Working_Data[[#This Row],[last_order_date]]-Working_Data[[#This Row],[signup_date]]</f>
        <v>556</v>
      </c>
      <c r="Y2651" s="7">
        <f>IF(Working_Data[[#This Row],[churned]]="Active",1,0)</f>
        <v>1</v>
      </c>
      <c r="Z2651" s="7">
        <f>YEAR(Working_Data[[#This Row],[order_date]])</f>
        <v>2024</v>
      </c>
    </row>
    <row r="2652" spans="1:26" x14ac:dyDescent="0.25">
      <c r="A2652" t="s">
        <v>5354</v>
      </c>
      <c r="B2652" t="s">
        <v>21</v>
      </c>
      <c r="C2652" t="s">
        <v>39</v>
      </c>
      <c r="D2652" t="s">
        <v>56</v>
      </c>
      <c r="E2652" s="1">
        <v>45456</v>
      </c>
      <c r="F2652" t="s">
        <v>5355</v>
      </c>
      <c r="G2652" s="1">
        <v>45486</v>
      </c>
      <c r="H2652" t="s">
        <v>34</v>
      </c>
      <c r="I2652" t="s">
        <v>54</v>
      </c>
      <c r="J2652" t="s">
        <v>59</v>
      </c>
      <c r="K2652">
        <v>1</v>
      </c>
      <c r="L2652" s="3">
        <f>Working_Data[[#This Row],[price2]]/Working_Data[[#This Row],[quantity]]</f>
        <v>510.99</v>
      </c>
      <c r="M2652" s="3">
        <v>510.99</v>
      </c>
      <c r="N2652" t="s">
        <v>50</v>
      </c>
      <c r="O2652">
        <v>7</v>
      </c>
      <c r="P2652" s="1">
        <v>45552</v>
      </c>
      <c r="Q2652">
        <v>134</v>
      </c>
      <c r="R2652" t="s">
        <v>43</v>
      </c>
      <c r="S2652">
        <v>1</v>
      </c>
      <c r="T2652" s="1">
        <v>45657</v>
      </c>
      <c r="U2652" t="s">
        <v>30</v>
      </c>
      <c r="V2652" t="str">
        <f>TEXT(WEEKDAY(Working_Data[[#This Row],[order_date]],1),"DDDD")</f>
        <v>Saturday</v>
      </c>
      <c r="W2652" t="str">
        <f>TEXT(Working_Data[[#This Row],[order_date]],"mmmm")</f>
        <v>July</v>
      </c>
      <c r="X2652" s="7">
        <f>Working_Data[[#This Row],[last_order_date]]-Working_Data[[#This Row],[signup_date]]</f>
        <v>96</v>
      </c>
      <c r="Y2652" s="7">
        <f>IF(Working_Data[[#This Row],[churned]]="Active",1,0)</f>
        <v>0</v>
      </c>
      <c r="Z2652" s="7">
        <f>YEAR(Working_Data[[#This Row],[order_date]])</f>
        <v>2024</v>
      </c>
    </row>
    <row r="2653" spans="1:26" x14ac:dyDescent="0.25">
      <c r="A2653" t="s">
        <v>5356</v>
      </c>
      <c r="B2653" t="s">
        <v>45</v>
      </c>
      <c r="C2653" t="s">
        <v>22</v>
      </c>
      <c r="D2653" t="s">
        <v>52</v>
      </c>
      <c r="E2653" s="1">
        <v>45968</v>
      </c>
      <c r="F2653" t="s">
        <v>5357</v>
      </c>
      <c r="G2653" s="1">
        <v>45486</v>
      </c>
      <c r="H2653" t="s">
        <v>47</v>
      </c>
      <c r="I2653" t="s">
        <v>42</v>
      </c>
      <c r="J2653" t="s">
        <v>64</v>
      </c>
      <c r="K2653">
        <v>2</v>
      </c>
      <c r="L2653" s="3">
        <f>Working_Data[[#This Row],[price2]]/Working_Data[[#This Row],[quantity]]</f>
        <v>703.69500000000005</v>
      </c>
      <c r="M2653" s="3">
        <v>1407.39</v>
      </c>
      <c r="N2653" t="s">
        <v>35</v>
      </c>
      <c r="O2653">
        <v>37</v>
      </c>
      <c r="P2653" s="1">
        <v>45654</v>
      </c>
      <c r="Q2653">
        <v>296</v>
      </c>
      <c r="R2653" t="s">
        <v>43</v>
      </c>
      <c r="S2653">
        <v>4</v>
      </c>
      <c r="T2653" s="1">
        <v>45578</v>
      </c>
      <c r="U2653" t="s">
        <v>36</v>
      </c>
      <c r="V2653" t="str">
        <f>TEXT(WEEKDAY(Working_Data[[#This Row],[order_date]],1),"DDDD")</f>
        <v>Saturday</v>
      </c>
      <c r="W2653" t="str">
        <f>TEXT(Working_Data[[#This Row],[order_date]],"mmmm")</f>
        <v>July</v>
      </c>
      <c r="X2653" s="7">
        <f>Working_Data[[#This Row],[last_order_date]]-Working_Data[[#This Row],[signup_date]]</f>
        <v>-314</v>
      </c>
      <c r="Y2653" s="7">
        <f>IF(Working_Data[[#This Row],[churned]]="Active",1,0)</f>
        <v>0</v>
      </c>
      <c r="Z2653" s="7">
        <f>YEAR(Working_Data[[#This Row],[order_date]])</f>
        <v>2024</v>
      </c>
    </row>
    <row r="2654" spans="1:26" x14ac:dyDescent="0.25">
      <c r="A2654" t="s">
        <v>5358</v>
      </c>
      <c r="B2654" t="s">
        <v>45</v>
      </c>
      <c r="C2654" t="s">
        <v>22</v>
      </c>
      <c r="D2654" t="s">
        <v>52</v>
      </c>
      <c r="E2654" s="1">
        <v>45283</v>
      </c>
      <c r="F2654" t="s">
        <v>5359</v>
      </c>
      <c r="G2654" s="1">
        <v>45486</v>
      </c>
      <c r="H2654" t="s">
        <v>58</v>
      </c>
      <c r="I2654" t="s">
        <v>63</v>
      </c>
      <c r="J2654" t="s">
        <v>64</v>
      </c>
      <c r="K2654">
        <v>2</v>
      </c>
      <c r="L2654" s="3">
        <f>Working_Data[[#This Row],[price2]]/Working_Data[[#This Row],[quantity]]</f>
        <v>238.785</v>
      </c>
      <c r="M2654" s="3">
        <v>477.57</v>
      </c>
      <c r="N2654" t="s">
        <v>35</v>
      </c>
      <c r="O2654">
        <v>12</v>
      </c>
      <c r="P2654" s="1">
        <v>45483</v>
      </c>
      <c r="Q2654">
        <v>101</v>
      </c>
      <c r="R2654" t="s">
        <v>29</v>
      </c>
      <c r="S2654">
        <v>5</v>
      </c>
      <c r="T2654" s="1">
        <v>45861</v>
      </c>
      <c r="U2654" t="s">
        <v>36</v>
      </c>
      <c r="V2654" t="str">
        <f>TEXT(WEEKDAY(Working_Data[[#This Row],[order_date]],1),"DDDD")</f>
        <v>Saturday</v>
      </c>
      <c r="W2654" t="str">
        <f>TEXT(Working_Data[[#This Row],[order_date]],"mmmm")</f>
        <v>July</v>
      </c>
      <c r="X2654" s="7">
        <f>Working_Data[[#This Row],[last_order_date]]-Working_Data[[#This Row],[signup_date]]</f>
        <v>200</v>
      </c>
      <c r="Y2654" s="7">
        <f>IF(Working_Data[[#This Row],[churned]]="Active",1,0)</f>
        <v>1</v>
      </c>
      <c r="Z2654" s="7">
        <f>YEAR(Working_Data[[#This Row],[order_date]])</f>
        <v>2024</v>
      </c>
    </row>
    <row r="2655" spans="1:26" x14ac:dyDescent="0.25">
      <c r="A2655" t="s">
        <v>5360</v>
      </c>
      <c r="B2655" t="s">
        <v>21</v>
      </c>
      <c r="C2655" t="s">
        <v>22</v>
      </c>
      <c r="D2655" t="s">
        <v>32</v>
      </c>
      <c r="E2655" s="1">
        <v>45087</v>
      </c>
      <c r="F2655" t="s">
        <v>5361</v>
      </c>
      <c r="G2655" s="1">
        <v>45486</v>
      </c>
      <c r="H2655" t="s">
        <v>58</v>
      </c>
      <c r="I2655" t="s">
        <v>42</v>
      </c>
      <c r="J2655" t="s">
        <v>67</v>
      </c>
      <c r="K2655">
        <v>2</v>
      </c>
      <c r="L2655" s="3">
        <f>Working_Data[[#This Row],[price2]]/Working_Data[[#This Row],[quantity]]</f>
        <v>578.46500000000003</v>
      </c>
      <c r="M2655" s="3">
        <v>1156.93</v>
      </c>
      <c r="N2655" t="s">
        <v>35</v>
      </c>
      <c r="O2655">
        <v>35</v>
      </c>
      <c r="P2655" s="1">
        <v>45545</v>
      </c>
      <c r="Q2655">
        <v>408</v>
      </c>
      <c r="R2655" t="s">
        <v>43</v>
      </c>
      <c r="S2655">
        <v>5</v>
      </c>
      <c r="T2655" s="1">
        <v>45576</v>
      </c>
      <c r="U2655" t="s">
        <v>30</v>
      </c>
      <c r="V2655" t="str">
        <f>TEXT(WEEKDAY(Working_Data[[#This Row],[order_date]],1),"DDDD")</f>
        <v>Saturday</v>
      </c>
      <c r="W2655" t="str">
        <f>TEXT(Working_Data[[#This Row],[order_date]],"mmmm")</f>
        <v>July</v>
      </c>
      <c r="X2655" s="7">
        <f>Working_Data[[#This Row],[last_order_date]]-Working_Data[[#This Row],[signup_date]]</f>
        <v>458</v>
      </c>
      <c r="Y2655" s="7">
        <f>IF(Working_Data[[#This Row],[churned]]="Active",1,0)</f>
        <v>0</v>
      </c>
      <c r="Z2655" s="7">
        <f>YEAR(Working_Data[[#This Row],[order_date]])</f>
        <v>2024</v>
      </c>
    </row>
    <row r="2656" spans="1:26" x14ac:dyDescent="0.25">
      <c r="A2656" t="s">
        <v>5362</v>
      </c>
      <c r="B2656" t="s">
        <v>38</v>
      </c>
      <c r="C2656" t="s">
        <v>22</v>
      </c>
      <c r="D2656" t="s">
        <v>56</v>
      </c>
      <c r="E2656" s="1">
        <v>45527</v>
      </c>
      <c r="F2656" t="s">
        <v>5363</v>
      </c>
      <c r="G2656" s="1">
        <v>45487</v>
      </c>
      <c r="H2656" t="s">
        <v>58</v>
      </c>
      <c r="I2656" t="s">
        <v>63</v>
      </c>
      <c r="J2656" t="s">
        <v>67</v>
      </c>
      <c r="K2656">
        <v>1</v>
      </c>
      <c r="L2656" s="3">
        <f>Working_Data[[#This Row],[price2]]/Working_Data[[#This Row],[quantity]]</f>
        <v>157.44</v>
      </c>
      <c r="M2656" s="3">
        <v>157.44</v>
      </c>
      <c r="N2656" t="s">
        <v>28</v>
      </c>
      <c r="O2656">
        <v>10</v>
      </c>
      <c r="P2656" s="1">
        <v>45589</v>
      </c>
      <c r="Q2656">
        <v>196</v>
      </c>
      <c r="R2656" t="s">
        <v>29</v>
      </c>
      <c r="S2656">
        <v>3</v>
      </c>
      <c r="T2656" s="1">
        <v>45827</v>
      </c>
      <c r="U2656" t="s">
        <v>60</v>
      </c>
      <c r="V2656" t="str">
        <f>TEXT(WEEKDAY(Working_Data[[#This Row],[order_date]],1),"DDDD")</f>
        <v>Sunday</v>
      </c>
      <c r="W2656" t="str">
        <f>TEXT(Working_Data[[#This Row],[order_date]],"mmmm")</f>
        <v>July</v>
      </c>
      <c r="X2656" s="7">
        <f>Working_Data[[#This Row],[last_order_date]]-Working_Data[[#This Row],[signup_date]]</f>
        <v>62</v>
      </c>
      <c r="Y2656" s="7">
        <f>IF(Working_Data[[#This Row],[churned]]="Active",1,0)</f>
        <v>1</v>
      </c>
      <c r="Z2656" s="7">
        <f>YEAR(Working_Data[[#This Row],[order_date]])</f>
        <v>2024</v>
      </c>
    </row>
    <row r="2657" spans="1:26" x14ac:dyDescent="0.25">
      <c r="A2657" t="s">
        <v>5364</v>
      </c>
      <c r="B2657" t="s">
        <v>21</v>
      </c>
      <c r="C2657" t="s">
        <v>82</v>
      </c>
      <c r="D2657" t="s">
        <v>77</v>
      </c>
      <c r="E2657" s="1">
        <v>45519</v>
      </c>
      <c r="F2657" t="s">
        <v>5365</v>
      </c>
      <c r="G2657" s="1">
        <v>45487</v>
      </c>
      <c r="H2657" t="s">
        <v>47</v>
      </c>
      <c r="I2657" t="s">
        <v>54</v>
      </c>
      <c r="J2657" t="s">
        <v>67</v>
      </c>
      <c r="K2657">
        <v>2</v>
      </c>
      <c r="L2657" s="3">
        <f>Working_Data[[#This Row],[price2]]/Working_Data[[#This Row],[quantity]]</f>
        <v>325.26</v>
      </c>
      <c r="M2657" s="3">
        <v>650.52</v>
      </c>
      <c r="N2657" t="s">
        <v>50</v>
      </c>
      <c r="O2657">
        <v>2</v>
      </c>
      <c r="P2657" s="1">
        <v>45783</v>
      </c>
      <c r="Q2657">
        <v>422</v>
      </c>
      <c r="R2657" t="s">
        <v>43</v>
      </c>
      <c r="S2657">
        <v>3</v>
      </c>
      <c r="T2657" s="1">
        <v>45683</v>
      </c>
      <c r="U2657" t="s">
        <v>30</v>
      </c>
      <c r="V2657" t="str">
        <f>TEXT(WEEKDAY(Working_Data[[#This Row],[order_date]],1),"DDDD")</f>
        <v>Sunday</v>
      </c>
      <c r="W2657" t="str">
        <f>TEXT(Working_Data[[#This Row],[order_date]],"mmmm")</f>
        <v>July</v>
      </c>
      <c r="X2657" s="7">
        <f>Working_Data[[#This Row],[last_order_date]]-Working_Data[[#This Row],[signup_date]]</f>
        <v>264</v>
      </c>
      <c r="Y2657" s="7">
        <f>IF(Working_Data[[#This Row],[churned]]="Active",1,0)</f>
        <v>0</v>
      </c>
      <c r="Z2657" s="7">
        <f>YEAR(Working_Data[[#This Row],[order_date]])</f>
        <v>2024</v>
      </c>
    </row>
    <row r="2658" spans="1:26" x14ac:dyDescent="0.25">
      <c r="A2658" t="s">
        <v>5366</v>
      </c>
      <c r="B2658" t="s">
        <v>21</v>
      </c>
      <c r="C2658" t="s">
        <v>82</v>
      </c>
      <c r="D2658" t="s">
        <v>56</v>
      </c>
      <c r="E2658" s="1">
        <v>45742</v>
      </c>
      <c r="F2658" t="s">
        <v>5367</v>
      </c>
      <c r="G2658" s="1">
        <v>45487</v>
      </c>
      <c r="H2658" t="s">
        <v>41</v>
      </c>
      <c r="I2658" t="s">
        <v>48</v>
      </c>
      <c r="J2658" t="s">
        <v>67</v>
      </c>
      <c r="K2658">
        <v>5</v>
      </c>
      <c r="L2658" s="3">
        <f>Working_Data[[#This Row],[price2]]/Working_Data[[#This Row],[quantity]]</f>
        <v>54.703999999999994</v>
      </c>
      <c r="M2658" s="3">
        <v>273.52</v>
      </c>
      <c r="N2658" t="s">
        <v>28</v>
      </c>
      <c r="O2658">
        <v>47</v>
      </c>
      <c r="P2658" s="1">
        <v>45564</v>
      </c>
      <c r="Q2658">
        <v>216</v>
      </c>
      <c r="R2658" t="s">
        <v>43</v>
      </c>
      <c r="S2658">
        <v>5</v>
      </c>
      <c r="T2658" s="1">
        <v>45861</v>
      </c>
      <c r="U2658" t="s">
        <v>36</v>
      </c>
      <c r="V2658" t="str">
        <f>TEXT(WEEKDAY(Working_Data[[#This Row],[order_date]],1),"DDDD")</f>
        <v>Sunday</v>
      </c>
      <c r="W2658" t="str">
        <f>TEXT(Working_Data[[#This Row],[order_date]],"mmmm")</f>
        <v>July</v>
      </c>
      <c r="X2658" s="7">
        <f>Working_Data[[#This Row],[last_order_date]]-Working_Data[[#This Row],[signup_date]]</f>
        <v>-178</v>
      </c>
      <c r="Y2658" s="7">
        <f>IF(Working_Data[[#This Row],[churned]]="Active",1,0)</f>
        <v>0</v>
      </c>
      <c r="Z2658" s="7">
        <f>YEAR(Working_Data[[#This Row],[order_date]])</f>
        <v>2024</v>
      </c>
    </row>
    <row r="2659" spans="1:26" x14ac:dyDescent="0.25">
      <c r="A2659" t="s">
        <v>5368</v>
      </c>
      <c r="B2659" t="s">
        <v>21</v>
      </c>
      <c r="C2659" t="s">
        <v>39</v>
      </c>
      <c r="D2659" t="s">
        <v>23</v>
      </c>
      <c r="E2659" s="1">
        <v>45709</v>
      </c>
      <c r="F2659" t="s">
        <v>5369</v>
      </c>
      <c r="G2659" s="1">
        <v>45487</v>
      </c>
      <c r="H2659" t="s">
        <v>41</v>
      </c>
      <c r="I2659" t="s">
        <v>42</v>
      </c>
      <c r="J2659" t="s">
        <v>49</v>
      </c>
      <c r="K2659">
        <v>3</v>
      </c>
      <c r="L2659" s="3">
        <f>Working_Data[[#This Row],[price2]]/Working_Data[[#This Row],[quantity]]</f>
        <v>42.976666666666667</v>
      </c>
      <c r="M2659" s="3">
        <v>128.93</v>
      </c>
      <c r="N2659" t="s">
        <v>28</v>
      </c>
      <c r="O2659">
        <v>9</v>
      </c>
      <c r="P2659" s="1">
        <v>45531</v>
      </c>
      <c r="Q2659">
        <v>242</v>
      </c>
      <c r="R2659" t="s">
        <v>43</v>
      </c>
      <c r="S2659">
        <v>1</v>
      </c>
      <c r="T2659" s="1">
        <v>45546</v>
      </c>
      <c r="U2659" t="s">
        <v>36</v>
      </c>
      <c r="V2659" t="str">
        <f>TEXT(WEEKDAY(Working_Data[[#This Row],[order_date]],1),"DDDD")</f>
        <v>Sunday</v>
      </c>
      <c r="W2659" t="str">
        <f>TEXT(Working_Data[[#This Row],[order_date]],"mmmm")</f>
        <v>July</v>
      </c>
      <c r="X2659" s="7">
        <f>Working_Data[[#This Row],[last_order_date]]-Working_Data[[#This Row],[signup_date]]</f>
        <v>-178</v>
      </c>
      <c r="Y2659" s="7">
        <f>IF(Working_Data[[#This Row],[churned]]="Active",1,0)</f>
        <v>0</v>
      </c>
      <c r="Z2659" s="7">
        <f>YEAR(Working_Data[[#This Row],[order_date]])</f>
        <v>2024</v>
      </c>
    </row>
    <row r="2660" spans="1:26" x14ac:dyDescent="0.25">
      <c r="A2660" t="s">
        <v>5370</v>
      </c>
      <c r="B2660" t="s">
        <v>45</v>
      </c>
      <c r="C2660" t="s">
        <v>39</v>
      </c>
      <c r="D2660" t="s">
        <v>23</v>
      </c>
      <c r="E2660" s="1">
        <v>45315</v>
      </c>
      <c r="F2660" t="s">
        <v>5371</v>
      </c>
      <c r="G2660" s="1">
        <v>45487</v>
      </c>
      <c r="H2660" t="s">
        <v>47</v>
      </c>
      <c r="I2660" t="s">
        <v>26</v>
      </c>
      <c r="J2660" t="s">
        <v>27</v>
      </c>
      <c r="K2660">
        <v>2</v>
      </c>
      <c r="L2660" s="3">
        <f>Working_Data[[#This Row],[price2]]/Working_Data[[#This Row],[quantity]]</f>
        <v>521.38</v>
      </c>
      <c r="M2660" s="3">
        <v>1042.76</v>
      </c>
      <c r="N2660" t="s">
        <v>28</v>
      </c>
      <c r="O2660">
        <v>13</v>
      </c>
      <c r="P2660" s="1">
        <v>45862</v>
      </c>
      <c r="Q2660">
        <v>185</v>
      </c>
      <c r="R2660" t="s">
        <v>43</v>
      </c>
      <c r="S2660">
        <v>1</v>
      </c>
      <c r="T2660" s="1">
        <v>45661</v>
      </c>
      <c r="U2660" t="s">
        <v>36</v>
      </c>
      <c r="V2660" t="str">
        <f>TEXT(WEEKDAY(Working_Data[[#This Row],[order_date]],1),"DDDD")</f>
        <v>Sunday</v>
      </c>
      <c r="W2660" t="str">
        <f>TEXT(Working_Data[[#This Row],[order_date]],"mmmm")</f>
        <v>July</v>
      </c>
      <c r="X2660" s="7">
        <f>Working_Data[[#This Row],[last_order_date]]-Working_Data[[#This Row],[signup_date]]</f>
        <v>547</v>
      </c>
      <c r="Y2660" s="7">
        <f>IF(Working_Data[[#This Row],[churned]]="Active",1,0)</f>
        <v>0</v>
      </c>
      <c r="Z2660" s="7">
        <f>YEAR(Working_Data[[#This Row],[order_date]])</f>
        <v>2024</v>
      </c>
    </row>
    <row r="2661" spans="1:26" x14ac:dyDescent="0.25">
      <c r="A2661" t="s">
        <v>5372</v>
      </c>
      <c r="B2661" t="s">
        <v>21</v>
      </c>
      <c r="C2661" t="s">
        <v>39</v>
      </c>
      <c r="D2661" t="s">
        <v>77</v>
      </c>
      <c r="E2661" s="1">
        <v>45724</v>
      </c>
      <c r="F2661" t="s">
        <v>5373</v>
      </c>
      <c r="G2661" s="1">
        <v>45487</v>
      </c>
      <c r="H2661" t="s">
        <v>47</v>
      </c>
      <c r="I2661" t="s">
        <v>48</v>
      </c>
      <c r="J2661" t="s">
        <v>67</v>
      </c>
      <c r="K2661">
        <v>5</v>
      </c>
      <c r="L2661" s="3">
        <f>Working_Data[[#This Row],[price2]]/Working_Data[[#This Row],[quantity]]</f>
        <v>280.416</v>
      </c>
      <c r="M2661" s="3">
        <v>1402.08</v>
      </c>
      <c r="N2661" t="s">
        <v>28</v>
      </c>
      <c r="O2661">
        <v>30</v>
      </c>
      <c r="P2661" s="1">
        <v>45997</v>
      </c>
      <c r="Q2661">
        <v>463</v>
      </c>
      <c r="R2661" t="s">
        <v>29</v>
      </c>
      <c r="S2661">
        <v>5</v>
      </c>
      <c r="T2661" s="1">
        <v>45773</v>
      </c>
      <c r="U2661" t="s">
        <v>36</v>
      </c>
      <c r="V2661" t="str">
        <f>TEXT(WEEKDAY(Working_Data[[#This Row],[order_date]],1),"DDDD")</f>
        <v>Sunday</v>
      </c>
      <c r="W2661" t="str">
        <f>TEXT(Working_Data[[#This Row],[order_date]],"mmmm")</f>
        <v>July</v>
      </c>
      <c r="X2661" s="7">
        <f>Working_Data[[#This Row],[last_order_date]]-Working_Data[[#This Row],[signup_date]]</f>
        <v>273</v>
      </c>
      <c r="Y2661" s="7">
        <f>IF(Working_Data[[#This Row],[churned]]="Active",1,0)</f>
        <v>1</v>
      </c>
      <c r="Z2661" s="7">
        <f>YEAR(Working_Data[[#This Row],[order_date]])</f>
        <v>2024</v>
      </c>
    </row>
    <row r="2662" spans="1:26" x14ac:dyDescent="0.25">
      <c r="A2662" t="s">
        <v>5374</v>
      </c>
      <c r="B2662" t="s">
        <v>38</v>
      </c>
      <c r="C2662" t="s">
        <v>39</v>
      </c>
      <c r="D2662" t="s">
        <v>77</v>
      </c>
      <c r="E2662" s="1">
        <v>45538</v>
      </c>
      <c r="F2662" t="s">
        <v>5375</v>
      </c>
      <c r="G2662" s="1">
        <v>45487</v>
      </c>
      <c r="H2662" t="s">
        <v>34</v>
      </c>
      <c r="I2662" t="s">
        <v>63</v>
      </c>
      <c r="J2662" t="s">
        <v>67</v>
      </c>
      <c r="K2662">
        <v>3</v>
      </c>
      <c r="L2662" s="3">
        <f>Working_Data[[#This Row],[price2]]/Working_Data[[#This Row],[quantity]]</f>
        <v>219.21666666666667</v>
      </c>
      <c r="M2662" s="3">
        <v>657.65</v>
      </c>
      <c r="N2662" t="s">
        <v>28</v>
      </c>
      <c r="O2662">
        <v>22</v>
      </c>
      <c r="P2662" s="1">
        <v>45732</v>
      </c>
      <c r="Q2662">
        <v>198</v>
      </c>
      <c r="R2662" t="s">
        <v>43</v>
      </c>
      <c r="S2662">
        <v>3</v>
      </c>
      <c r="T2662" s="1">
        <v>45871</v>
      </c>
      <c r="U2662" t="s">
        <v>36</v>
      </c>
      <c r="V2662" t="str">
        <f>TEXT(WEEKDAY(Working_Data[[#This Row],[order_date]],1),"DDDD")</f>
        <v>Sunday</v>
      </c>
      <c r="W2662" t="str">
        <f>TEXT(Working_Data[[#This Row],[order_date]],"mmmm")</f>
        <v>July</v>
      </c>
      <c r="X2662" s="7">
        <f>Working_Data[[#This Row],[last_order_date]]-Working_Data[[#This Row],[signup_date]]</f>
        <v>194</v>
      </c>
      <c r="Y2662" s="7">
        <f>IF(Working_Data[[#This Row],[churned]]="Active",1,0)</f>
        <v>0</v>
      </c>
      <c r="Z2662" s="7">
        <f>YEAR(Working_Data[[#This Row],[order_date]])</f>
        <v>2024</v>
      </c>
    </row>
    <row r="2663" spans="1:26" x14ac:dyDescent="0.25">
      <c r="A2663" t="s">
        <v>5376</v>
      </c>
      <c r="B2663" t="s">
        <v>21</v>
      </c>
      <c r="C2663" t="s">
        <v>82</v>
      </c>
      <c r="D2663" t="s">
        <v>77</v>
      </c>
      <c r="E2663" s="1">
        <v>45228</v>
      </c>
      <c r="F2663" t="s">
        <v>5377</v>
      </c>
      <c r="G2663" s="1">
        <v>45487</v>
      </c>
      <c r="H2663" t="s">
        <v>34</v>
      </c>
      <c r="I2663" t="s">
        <v>42</v>
      </c>
      <c r="J2663" t="s">
        <v>67</v>
      </c>
      <c r="K2663">
        <v>1</v>
      </c>
      <c r="L2663" s="3">
        <f>Working_Data[[#This Row],[price2]]/Working_Data[[#This Row],[quantity]]</f>
        <v>213.23</v>
      </c>
      <c r="M2663" s="3">
        <v>213.23</v>
      </c>
      <c r="N2663" t="s">
        <v>35</v>
      </c>
      <c r="O2663">
        <v>15</v>
      </c>
      <c r="P2663" s="1">
        <v>45611</v>
      </c>
      <c r="Q2663">
        <v>119</v>
      </c>
      <c r="R2663" t="s">
        <v>29</v>
      </c>
      <c r="S2663">
        <v>3</v>
      </c>
      <c r="T2663" s="1">
        <v>45653</v>
      </c>
      <c r="U2663" t="s">
        <v>30</v>
      </c>
      <c r="V2663" t="str">
        <f>TEXT(WEEKDAY(Working_Data[[#This Row],[order_date]],1),"DDDD")</f>
        <v>Sunday</v>
      </c>
      <c r="W2663" t="str">
        <f>TEXT(Working_Data[[#This Row],[order_date]],"mmmm")</f>
        <v>July</v>
      </c>
      <c r="X2663" s="7">
        <f>Working_Data[[#This Row],[last_order_date]]-Working_Data[[#This Row],[signup_date]]</f>
        <v>383</v>
      </c>
      <c r="Y2663" s="7">
        <f>IF(Working_Data[[#This Row],[churned]]="Active",1,0)</f>
        <v>1</v>
      </c>
      <c r="Z2663" s="7">
        <f>YEAR(Working_Data[[#This Row],[order_date]])</f>
        <v>2024</v>
      </c>
    </row>
    <row r="2664" spans="1:26" x14ac:dyDescent="0.25">
      <c r="A2664" t="s">
        <v>5378</v>
      </c>
      <c r="B2664" t="s">
        <v>38</v>
      </c>
      <c r="C2664" t="s">
        <v>39</v>
      </c>
      <c r="D2664" t="s">
        <v>32</v>
      </c>
      <c r="E2664" s="1">
        <v>45404</v>
      </c>
      <c r="F2664" t="s">
        <v>5379</v>
      </c>
      <c r="G2664" s="1">
        <v>45487</v>
      </c>
      <c r="H2664" t="s">
        <v>34</v>
      </c>
      <c r="I2664" t="s">
        <v>48</v>
      </c>
      <c r="J2664" t="s">
        <v>64</v>
      </c>
      <c r="K2664">
        <v>4</v>
      </c>
      <c r="L2664" s="3">
        <f>Working_Data[[#This Row],[price2]]/Working_Data[[#This Row],[quantity]]</f>
        <v>300.17</v>
      </c>
      <c r="M2664" s="3">
        <v>1200.68</v>
      </c>
      <c r="N2664" t="s">
        <v>35</v>
      </c>
      <c r="O2664">
        <v>26</v>
      </c>
      <c r="P2664" s="1">
        <v>45530</v>
      </c>
      <c r="Q2664">
        <v>138</v>
      </c>
      <c r="R2664" t="s">
        <v>29</v>
      </c>
      <c r="S2664">
        <v>5</v>
      </c>
      <c r="T2664" s="1">
        <v>45689</v>
      </c>
      <c r="U2664" t="s">
        <v>36</v>
      </c>
      <c r="V2664" t="str">
        <f>TEXT(WEEKDAY(Working_Data[[#This Row],[order_date]],1),"DDDD")</f>
        <v>Sunday</v>
      </c>
      <c r="W2664" t="str">
        <f>TEXT(Working_Data[[#This Row],[order_date]],"mmmm")</f>
        <v>July</v>
      </c>
      <c r="X2664" s="7">
        <f>Working_Data[[#This Row],[last_order_date]]-Working_Data[[#This Row],[signup_date]]</f>
        <v>126</v>
      </c>
      <c r="Y2664" s="7">
        <f>IF(Working_Data[[#This Row],[churned]]="Active",1,0)</f>
        <v>1</v>
      </c>
      <c r="Z2664" s="7">
        <f>YEAR(Working_Data[[#This Row],[order_date]])</f>
        <v>2024</v>
      </c>
    </row>
    <row r="2665" spans="1:26" x14ac:dyDescent="0.25">
      <c r="A2665" t="s">
        <v>5380</v>
      </c>
      <c r="B2665" t="s">
        <v>38</v>
      </c>
      <c r="C2665" t="s">
        <v>22</v>
      </c>
      <c r="D2665" t="s">
        <v>56</v>
      </c>
      <c r="E2665" s="1">
        <v>45226</v>
      </c>
      <c r="F2665" t="s">
        <v>5381</v>
      </c>
      <c r="G2665" s="1">
        <v>45487</v>
      </c>
      <c r="H2665" t="s">
        <v>47</v>
      </c>
      <c r="I2665" t="s">
        <v>63</v>
      </c>
      <c r="J2665" t="s">
        <v>67</v>
      </c>
      <c r="K2665">
        <v>1</v>
      </c>
      <c r="L2665" s="3">
        <f>Working_Data[[#This Row],[price2]]/Working_Data[[#This Row],[quantity]]</f>
        <v>1123.98</v>
      </c>
      <c r="M2665" s="3">
        <v>1123.98</v>
      </c>
      <c r="N2665" t="s">
        <v>50</v>
      </c>
      <c r="O2665">
        <v>46</v>
      </c>
      <c r="P2665" s="1">
        <v>45782</v>
      </c>
      <c r="Q2665">
        <v>198</v>
      </c>
      <c r="R2665" t="s">
        <v>43</v>
      </c>
      <c r="S2665">
        <v>3</v>
      </c>
      <c r="T2665" s="1">
        <v>45968</v>
      </c>
      <c r="U2665" t="s">
        <v>60</v>
      </c>
      <c r="V2665" t="str">
        <f>TEXT(WEEKDAY(Working_Data[[#This Row],[order_date]],1),"DDDD")</f>
        <v>Sunday</v>
      </c>
      <c r="W2665" t="str">
        <f>TEXT(Working_Data[[#This Row],[order_date]],"mmmm")</f>
        <v>July</v>
      </c>
      <c r="X2665" s="7">
        <f>Working_Data[[#This Row],[last_order_date]]-Working_Data[[#This Row],[signup_date]]</f>
        <v>556</v>
      </c>
      <c r="Y2665" s="7">
        <f>IF(Working_Data[[#This Row],[churned]]="Active",1,0)</f>
        <v>0</v>
      </c>
      <c r="Z2665" s="7">
        <f>YEAR(Working_Data[[#This Row],[order_date]])</f>
        <v>2024</v>
      </c>
    </row>
    <row r="2666" spans="1:26" x14ac:dyDescent="0.25">
      <c r="A2666" t="s">
        <v>5382</v>
      </c>
      <c r="B2666" t="s">
        <v>21</v>
      </c>
      <c r="C2666" t="s">
        <v>22</v>
      </c>
      <c r="D2666" t="s">
        <v>32</v>
      </c>
      <c r="E2666" s="1">
        <v>45636</v>
      </c>
      <c r="F2666" t="s">
        <v>5383</v>
      </c>
      <c r="G2666" s="1">
        <v>45487</v>
      </c>
      <c r="H2666" t="s">
        <v>47</v>
      </c>
      <c r="I2666" t="s">
        <v>63</v>
      </c>
      <c r="J2666" t="s">
        <v>64</v>
      </c>
      <c r="K2666">
        <v>5</v>
      </c>
      <c r="L2666" s="3">
        <f>Working_Data[[#This Row],[price2]]/Working_Data[[#This Row],[quantity]]</f>
        <v>209.11999999999998</v>
      </c>
      <c r="M2666" s="3">
        <v>1045.5999999999999</v>
      </c>
      <c r="N2666" t="s">
        <v>35</v>
      </c>
      <c r="O2666">
        <v>8</v>
      </c>
      <c r="P2666" s="1">
        <v>45884</v>
      </c>
      <c r="Q2666">
        <v>207</v>
      </c>
      <c r="R2666" t="s">
        <v>29</v>
      </c>
      <c r="S2666">
        <v>1</v>
      </c>
      <c r="T2666" s="1">
        <v>45716</v>
      </c>
      <c r="U2666" t="s">
        <v>60</v>
      </c>
      <c r="V2666" t="str">
        <f>TEXT(WEEKDAY(Working_Data[[#This Row],[order_date]],1),"DDDD")</f>
        <v>Sunday</v>
      </c>
      <c r="W2666" t="str">
        <f>TEXT(Working_Data[[#This Row],[order_date]],"mmmm")</f>
        <v>July</v>
      </c>
      <c r="X2666" s="7">
        <f>Working_Data[[#This Row],[last_order_date]]-Working_Data[[#This Row],[signup_date]]</f>
        <v>248</v>
      </c>
      <c r="Y2666" s="7">
        <f>IF(Working_Data[[#This Row],[churned]]="Active",1,0)</f>
        <v>1</v>
      </c>
      <c r="Z2666" s="7">
        <f>YEAR(Working_Data[[#This Row],[order_date]])</f>
        <v>2024</v>
      </c>
    </row>
    <row r="2667" spans="1:26" x14ac:dyDescent="0.25">
      <c r="A2667" t="s">
        <v>5384</v>
      </c>
      <c r="B2667" t="s">
        <v>45</v>
      </c>
      <c r="C2667" t="s">
        <v>39</v>
      </c>
      <c r="D2667" t="s">
        <v>23</v>
      </c>
      <c r="E2667" s="1">
        <v>45273</v>
      </c>
      <c r="F2667" t="s">
        <v>5385</v>
      </c>
      <c r="G2667" s="1">
        <v>45488</v>
      </c>
      <c r="H2667" t="s">
        <v>41</v>
      </c>
      <c r="I2667" t="s">
        <v>63</v>
      </c>
      <c r="J2667" t="s">
        <v>59</v>
      </c>
      <c r="K2667">
        <v>5</v>
      </c>
      <c r="L2667" s="3">
        <f>Working_Data[[#This Row],[price2]]/Working_Data[[#This Row],[quantity]]</f>
        <v>71.62</v>
      </c>
      <c r="M2667" s="3">
        <v>358.1</v>
      </c>
      <c r="N2667" t="s">
        <v>35</v>
      </c>
      <c r="O2667">
        <v>43</v>
      </c>
      <c r="P2667" s="1">
        <v>45906</v>
      </c>
      <c r="Q2667">
        <v>265</v>
      </c>
      <c r="R2667" t="s">
        <v>43</v>
      </c>
      <c r="S2667">
        <v>1</v>
      </c>
      <c r="T2667" s="1">
        <v>45661</v>
      </c>
      <c r="U2667" t="s">
        <v>60</v>
      </c>
      <c r="V2667" t="str">
        <f>TEXT(WEEKDAY(Working_Data[[#This Row],[order_date]],1),"DDDD")</f>
        <v>Monday</v>
      </c>
      <c r="W2667" t="str">
        <f>TEXT(Working_Data[[#This Row],[order_date]],"mmmm")</f>
        <v>July</v>
      </c>
      <c r="X2667" s="7">
        <f>Working_Data[[#This Row],[last_order_date]]-Working_Data[[#This Row],[signup_date]]</f>
        <v>633</v>
      </c>
      <c r="Y2667" s="7">
        <f>IF(Working_Data[[#This Row],[churned]]="Active",1,0)</f>
        <v>0</v>
      </c>
      <c r="Z2667" s="7">
        <f>YEAR(Working_Data[[#This Row],[order_date]])</f>
        <v>2024</v>
      </c>
    </row>
    <row r="2668" spans="1:26" x14ac:dyDescent="0.25">
      <c r="A2668" t="s">
        <v>5386</v>
      </c>
      <c r="B2668" t="s">
        <v>38</v>
      </c>
      <c r="C2668" t="s">
        <v>39</v>
      </c>
      <c r="D2668" t="s">
        <v>52</v>
      </c>
      <c r="E2668" s="1">
        <v>45280</v>
      </c>
      <c r="F2668" t="s">
        <v>5387</v>
      </c>
      <c r="G2668" s="1">
        <v>45488</v>
      </c>
      <c r="H2668" t="s">
        <v>58</v>
      </c>
      <c r="I2668" t="s">
        <v>63</v>
      </c>
      <c r="J2668" t="s">
        <v>27</v>
      </c>
      <c r="K2668">
        <v>3</v>
      </c>
      <c r="L2668" s="3">
        <f>Working_Data[[#This Row],[price2]]/Working_Data[[#This Row],[quantity]]</f>
        <v>314.77333333333337</v>
      </c>
      <c r="M2668" s="3">
        <v>944.32</v>
      </c>
      <c r="N2668" t="s">
        <v>50</v>
      </c>
      <c r="O2668">
        <v>25</v>
      </c>
      <c r="P2668" s="1">
        <v>45302</v>
      </c>
      <c r="Q2668">
        <v>440</v>
      </c>
      <c r="R2668" t="s">
        <v>29</v>
      </c>
      <c r="S2668">
        <v>1</v>
      </c>
      <c r="T2668" s="1">
        <v>45863</v>
      </c>
      <c r="U2668" t="s">
        <v>30</v>
      </c>
      <c r="V2668" t="str">
        <f>TEXT(WEEKDAY(Working_Data[[#This Row],[order_date]],1),"DDDD")</f>
        <v>Monday</v>
      </c>
      <c r="W2668" t="str">
        <f>TEXT(Working_Data[[#This Row],[order_date]],"mmmm")</f>
        <v>July</v>
      </c>
      <c r="X2668" s="7">
        <f>Working_Data[[#This Row],[last_order_date]]-Working_Data[[#This Row],[signup_date]]</f>
        <v>22</v>
      </c>
      <c r="Y2668" s="7">
        <f>IF(Working_Data[[#This Row],[churned]]="Active",1,0)</f>
        <v>1</v>
      </c>
      <c r="Z2668" s="7">
        <f>YEAR(Working_Data[[#This Row],[order_date]])</f>
        <v>2024</v>
      </c>
    </row>
    <row r="2669" spans="1:26" x14ac:dyDescent="0.25">
      <c r="A2669" t="s">
        <v>5388</v>
      </c>
      <c r="B2669" t="s">
        <v>21</v>
      </c>
      <c r="C2669" t="s">
        <v>82</v>
      </c>
      <c r="D2669" t="s">
        <v>77</v>
      </c>
      <c r="E2669" s="1">
        <v>45328</v>
      </c>
      <c r="F2669" t="s">
        <v>5389</v>
      </c>
      <c r="G2669" s="1">
        <v>45488</v>
      </c>
      <c r="H2669" t="s">
        <v>34</v>
      </c>
      <c r="I2669" t="s">
        <v>54</v>
      </c>
      <c r="J2669" t="s">
        <v>27</v>
      </c>
      <c r="K2669">
        <v>1</v>
      </c>
      <c r="L2669" s="3">
        <f>Working_Data[[#This Row],[price2]]/Working_Data[[#This Row],[quantity]]</f>
        <v>1097.06</v>
      </c>
      <c r="M2669" s="3">
        <v>1097.06</v>
      </c>
      <c r="N2669" t="s">
        <v>35</v>
      </c>
      <c r="O2669">
        <v>35</v>
      </c>
      <c r="P2669" s="1">
        <v>45800</v>
      </c>
      <c r="Q2669">
        <v>311</v>
      </c>
      <c r="R2669" t="s">
        <v>29</v>
      </c>
      <c r="S2669">
        <v>4</v>
      </c>
      <c r="T2669" s="1">
        <v>45752</v>
      </c>
      <c r="U2669" t="s">
        <v>36</v>
      </c>
      <c r="V2669" t="str">
        <f>TEXT(WEEKDAY(Working_Data[[#This Row],[order_date]],1),"DDDD")</f>
        <v>Monday</v>
      </c>
      <c r="W2669" t="str">
        <f>TEXT(Working_Data[[#This Row],[order_date]],"mmmm")</f>
        <v>July</v>
      </c>
      <c r="X2669" s="7">
        <f>Working_Data[[#This Row],[last_order_date]]-Working_Data[[#This Row],[signup_date]]</f>
        <v>472</v>
      </c>
      <c r="Y2669" s="7">
        <f>IF(Working_Data[[#This Row],[churned]]="Active",1,0)</f>
        <v>1</v>
      </c>
      <c r="Z2669" s="7">
        <f>YEAR(Working_Data[[#This Row],[order_date]])</f>
        <v>2024</v>
      </c>
    </row>
    <row r="2670" spans="1:26" x14ac:dyDescent="0.25">
      <c r="A2670" t="s">
        <v>5390</v>
      </c>
      <c r="B2670" t="s">
        <v>38</v>
      </c>
      <c r="C2670" t="s">
        <v>82</v>
      </c>
      <c r="D2670" t="s">
        <v>23</v>
      </c>
      <c r="E2670" s="1">
        <v>45250</v>
      </c>
      <c r="F2670" t="s">
        <v>5391</v>
      </c>
      <c r="G2670" s="1">
        <v>45488</v>
      </c>
      <c r="H2670" t="s">
        <v>41</v>
      </c>
      <c r="I2670" t="s">
        <v>42</v>
      </c>
      <c r="J2670" t="s">
        <v>67</v>
      </c>
      <c r="K2670">
        <v>1</v>
      </c>
      <c r="L2670" s="3">
        <f>Working_Data[[#This Row],[price2]]/Working_Data[[#This Row],[quantity]]</f>
        <v>637.03</v>
      </c>
      <c r="M2670" s="3">
        <v>637.03</v>
      </c>
      <c r="N2670" t="s">
        <v>35</v>
      </c>
      <c r="O2670">
        <v>13</v>
      </c>
      <c r="P2670" s="1">
        <v>45833</v>
      </c>
      <c r="Q2670">
        <v>118</v>
      </c>
      <c r="R2670" t="s">
        <v>29</v>
      </c>
      <c r="S2670">
        <v>4</v>
      </c>
      <c r="T2670" s="1">
        <v>45687</v>
      </c>
      <c r="U2670" t="s">
        <v>60</v>
      </c>
      <c r="V2670" t="str">
        <f>TEXT(WEEKDAY(Working_Data[[#This Row],[order_date]],1),"DDDD")</f>
        <v>Monday</v>
      </c>
      <c r="W2670" t="str">
        <f>TEXT(Working_Data[[#This Row],[order_date]],"mmmm")</f>
        <v>July</v>
      </c>
      <c r="X2670" s="7">
        <f>Working_Data[[#This Row],[last_order_date]]-Working_Data[[#This Row],[signup_date]]</f>
        <v>583</v>
      </c>
      <c r="Y2670" s="7">
        <f>IF(Working_Data[[#This Row],[churned]]="Active",1,0)</f>
        <v>1</v>
      </c>
      <c r="Z2670" s="7">
        <f>YEAR(Working_Data[[#This Row],[order_date]])</f>
        <v>2024</v>
      </c>
    </row>
    <row r="2671" spans="1:26" x14ac:dyDescent="0.25">
      <c r="A2671" t="s">
        <v>5392</v>
      </c>
      <c r="B2671" t="s">
        <v>38</v>
      </c>
      <c r="C2671" t="s">
        <v>39</v>
      </c>
      <c r="D2671" t="s">
        <v>77</v>
      </c>
      <c r="E2671" s="1">
        <v>45086</v>
      </c>
      <c r="F2671" t="s">
        <v>5393</v>
      </c>
      <c r="G2671" s="1">
        <v>45488</v>
      </c>
      <c r="H2671" t="s">
        <v>34</v>
      </c>
      <c r="I2671" t="s">
        <v>42</v>
      </c>
      <c r="J2671" t="s">
        <v>59</v>
      </c>
      <c r="K2671">
        <v>5</v>
      </c>
      <c r="L2671" s="3">
        <f>Working_Data[[#This Row],[price2]]/Working_Data[[#This Row],[quantity]]</f>
        <v>47.808</v>
      </c>
      <c r="M2671" s="3">
        <v>239.04</v>
      </c>
      <c r="N2671" t="s">
        <v>35</v>
      </c>
      <c r="O2671">
        <v>24</v>
      </c>
      <c r="P2671" s="1">
        <v>45772</v>
      </c>
      <c r="Q2671">
        <v>331</v>
      </c>
      <c r="R2671" t="s">
        <v>43</v>
      </c>
      <c r="S2671">
        <v>1</v>
      </c>
      <c r="T2671" s="1">
        <v>45752</v>
      </c>
      <c r="U2671" t="s">
        <v>60</v>
      </c>
      <c r="V2671" t="str">
        <f>TEXT(WEEKDAY(Working_Data[[#This Row],[order_date]],1),"DDDD")</f>
        <v>Monday</v>
      </c>
      <c r="W2671" t="str">
        <f>TEXT(Working_Data[[#This Row],[order_date]],"mmmm")</f>
        <v>July</v>
      </c>
      <c r="X2671" s="7">
        <f>Working_Data[[#This Row],[last_order_date]]-Working_Data[[#This Row],[signup_date]]</f>
        <v>686</v>
      </c>
      <c r="Y2671" s="7">
        <f>IF(Working_Data[[#This Row],[churned]]="Active",1,0)</f>
        <v>0</v>
      </c>
      <c r="Z2671" s="7">
        <f>YEAR(Working_Data[[#This Row],[order_date]])</f>
        <v>2024</v>
      </c>
    </row>
    <row r="2672" spans="1:26" x14ac:dyDescent="0.25">
      <c r="A2672" t="s">
        <v>5394</v>
      </c>
      <c r="B2672" t="s">
        <v>21</v>
      </c>
      <c r="C2672" t="s">
        <v>82</v>
      </c>
      <c r="D2672" t="s">
        <v>32</v>
      </c>
      <c r="E2672" s="1">
        <v>45249</v>
      </c>
      <c r="F2672" t="s">
        <v>5395</v>
      </c>
      <c r="G2672" s="1">
        <v>45488</v>
      </c>
      <c r="H2672" t="s">
        <v>58</v>
      </c>
      <c r="I2672" t="s">
        <v>48</v>
      </c>
      <c r="J2672" t="s">
        <v>64</v>
      </c>
      <c r="K2672">
        <v>5</v>
      </c>
      <c r="L2672" s="3">
        <f>Working_Data[[#This Row],[price2]]/Working_Data[[#This Row],[quantity]]</f>
        <v>69.412000000000006</v>
      </c>
      <c r="M2672" s="3">
        <v>347.06</v>
      </c>
      <c r="N2672" t="s">
        <v>28</v>
      </c>
      <c r="O2672">
        <v>31</v>
      </c>
      <c r="P2672" s="1">
        <v>45557</v>
      </c>
      <c r="Q2672">
        <v>283</v>
      </c>
      <c r="R2672" t="s">
        <v>43</v>
      </c>
      <c r="S2672">
        <v>2</v>
      </c>
      <c r="T2672" s="1">
        <v>45902</v>
      </c>
      <c r="U2672" t="s">
        <v>30</v>
      </c>
      <c r="V2672" t="str">
        <f>TEXT(WEEKDAY(Working_Data[[#This Row],[order_date]],1),"DDDD")</f>
        <v>Monday</v>
      </c>
      <c r="W2672" t="str">
        <f>TEXT(Working_Data[[#This Row],[order_date]],"mmmm")</f>
        <v>July</v>
      </c>
      <c r="X2672" s="7">
        <f>Working_Data[[#This Row],[last_order_date]]-Working_Data[[#This Row],[signup_date]]</f>
        <v>308</v>
      </c>
      <c r="Y2672" s="7">
        <f>IF(Working_Data[[#This Row],[churned]]="Active",1,0)</f>
        <v>0</v>
      </c>
      <c r="Z2672" s="7">
        <f>YEAR(Working_Data[[#This Row],[order_date]])</f>
        <v>2024</v>
      </c>
    </row>
    <row r="2673" spans="1:26" x14ac:dyDescent="0.25">
      <c r="A2673" t="s">
        <v>5396</v>
      </c>
      <c r="B2673" t="s">
        <v>38</v>
      </c>
      <c r="C2673" t="s">
        <v>39</v>
      </c>
      <c r="D2673" t="s">
        <v>52</v>
      </c>
      <c r="E2673" s="1">
        <v>45806</v>
      </c>
      <c r="F2673" t="s">
        <v>5397</v>
      </c>
      <c r="G2673" s="1">
        <v>45488</v>
      </c>
      <c r="H2673" t="s">
        <v>47</v>
      </c>
      <c r="I2673" t="s">
        <v>48</v>
      </c>
      <c r="J2673" t="s">
        <v>49</v>
      </c>
      <c r="K2673">
        <v>5</v>
      </c>
      <c r="L2673" s="3">
        <f>Working_Data[[#This Row],[price2]]/Working_Data[[#This Row],[quantity]]</f>
        <v>296.40199999999999</v>
      </c>
      <c r="M2673" s="3">
        <v>1482.01</v>
      </c>
      <c r="N2673" t="s">
        <v>35</v>
      </c>
      <c r="O2673">
        <v>29</v>
      </c>
      <c r="P2673" s="1">
        <v>45513</v>
      </c>
      <c r="Q2673">
        <v>309</v>
      </c>
      <c r="R2673" t="s">
        <v>29</v>
      </c>
      <c r="S2673">
        <v>1</v>
      </c>
      <c r="T2673" s="1">
        <v>45766</v>
      </c>
      <c r="U2673" t="s">
        <v>60</v>
      </c>
      <c r="V2673" t="str">
        <f>TEXT(WEEKDAY(Working_Data[[#This Row],[order_date]],1),"DDDD")</f>
        <v>Monday</v>
      </c>
      <c r="W2673" t="str">
        <f>TEXT(Working_Data[[#This Row],[order_date]],"mmmm")</f>
        <v>July</v>
      </c>
      <c r="X2673" s="7">
        <f>Working_Data[[#This Row],[last_order_date]]-Working_Data[[#This Row],[signup_date]]</f>
        <v>-293</v>
      </c>
      <c r="Y2673" s="7">
        <f>IF(Working_Data[[#This Row],[churned]]="Active",1,0)</f>
        <v>1</v>
      </c>
      <c r="Z2673" s="7">
        <f>YEAR(Working_Data[[#This Row],[order_date]])</f>
        <v>2024</v>
      </c>
    </row>
    <row r="2674" spans="1:26" x14ac:dyDescent="0.25">
      <c r="A2674" t="s">
        <v>5398</v>
      </c>
      <c r="B2674" t="s">
        <v>38</v>
      </c>
      <c r="C2674" t="s">
        <v>39</v>
      </c>
      <c r="D2674" t="s">
        <v>32</v>
      </c>
      <c r="E2674" s="1">
        <v>45435</v>
      </c>
      <c r="F2674" t="s">
        <v>5399</v>
      </c>
      <c r="G2674" s="1">
        <v>45488</v>
      </c>
      <c r="H2674" t="s">
        <v>41</v>
      </c>
      <c r="I2674" t="s">
        <v>42</v>
      </c>
      <c r="J2674" t="s">
        <v>59</v>
      </c>
      <c r="K2674">
        <v>2</v>
      </c>
      <c r="L2674" s="3">
        <f>Working_Data[[#This Row],[price2]]/Working_Data[[#This Row],[quantity]]</f>
        <v>653.505</v>
      </c>
      <c r="M2674" s="3">
        <v>1307.01</v>
      </c>
      <c r="N2674" t="s">
        <v>50</v>
      </c>
      <c r="O2674">
        <v>12</v>
      </c>
      <c r="P2674" s="1">
        <v>45689</v>
      </c>
      <c r="Q2674">
        <v>462</v>
      </c>
      <c r="R2674" t="s">
        <v>43</v>
      </c>
      <c r="S2674">
        <v>3</v>
      </c>
      <c r="T2674" s="1">
        <v>45661</v>
      </c>
      <c r="U2674" t="s">
        <v>36</v>
      </c>
      <c r="V2674" t="str">
        <f>TEXT(WEEKDAY(Working_Data[[#This Row],[order_date]],1),"DDDD")</f>
        <v>Monday</v>
      </c>
      <c r="W2674" t="str">
        <f>TEXT(Working_Data[[#This Row],[order_date]],"mmmm")</f>
        <v>July</v>
      </c>
      <c r="X2674" s="7">
        <f>Working_Data[[#This Row],[last_order_date]]-Working_Data[[#This Row],[signup_date]]</f>
        <v>254</v>
      </c>
      <c r="Y2674" s="7">
        <f>IF(Working_Data[[#This Row],[churned]]="Active",1,0)</f>
        <v>0</v>
      </c>
      <c r="Z2674" s="7">
        <f>YEAR(Working_Data[[#This Row],[order_date]])</f>
        <v>2024</v>
      </c>
    </row>
    <row r="2675" spans="1:26" x14ac:dyDescent="0.25">
      <c r="A2675" t="s">
        <v>5400</v>
      </c>
      <c r="B2675" t="s">
        <v>21</v>
      </c>
      <c r="C2675" t="s">
        <v>82</v>
      </c>
      <c r="D2675" t="s">
        <v>23</v>
      </c>
      <c r="E2675" s="1">
        <v>45807</v>
      </c>
      <c r="F2675" t="s">
        <v>5401</v>
      </c>
      <c r="G2675" s="1">
        <v>45488</v>
      </c>
      <c r="H2675" t="s">
        <v>25</v>
      </c>
      <c r="I2675" t="s">
        <v>42</v>
      </c>
      <c r="J2675" t="s">
        <v>64</v>
      </c>
      <c r="K2675">
        <v>2</v>
      </c>
      <c r="L2675" s="3">
        <f>Working_Data[[#This Row],[price2]]/Working_Data[[#This Row],[quantity]]</f>
        <v>483.73</v>
      </c>
      <c r="M2675" s="3">
        <v>967.46</v>
      </c>
      <c r="N2675" t="s">
        <v>50</v>
      </c>
      <c r="O2675">
        <v>32</v>
      </c>
      <c r="P2675" s="1">
        <v>45614</v>
      </c>
      <c r="Q2675">
        <v>157</v>
      </c>
      <c r="R2675" t="s">
        <v>29</v>
      </c>
      <c r="S2675">
        <v>4</v>
      </c>
      <c r="T2675" s="1">
        <v>45689</v>
      </c>
      <c r="U2675" t="s">
        <v>60</v>
      </c>
      <c r="V2675" t="str">
        <f>TEXT(WEEKDAY(Working_Data[[#This Row],[order_date]],1),"DDDD")</f>
        <v>Monday</v>
      </c>
      <c r="W2675" t="str">
        <f>TEXT(Working_Data[[#This Row],[order_date]],"mmmm")</f>
        <v>July</v>
      </c>
      <c r="X2675" s="7">
        <f>Working_Data[[#This Row],[last_order_date]]-Working_Data[[#This Row],[signup_date]]</f>
        <v>-193</v>
      </c>
      <c r="Y2675" s="7">
        <f>IF(Working_Data[[#This Row],[churned]]="Active",1,0)</f>
        <v>1</v>
      </c>
      <c r="Z2675" s="7">
        <f>YEAR(Working_Data[[#This Row],[order_date]])</f>
        <v>2024</v>
      </c>
    </row>
    <row r="2676" spans="1:26" x14ac:dyDescent="0.25">
      <c r="A2676" t="s">
        <v>5402</v>
      </c>
      <c r="B2676" t="s">
        <v>21</v>
      </c>
      <c r="C2676" t="s">
        <v>39</v>
      </c>
      <c r="D2676" t="s">
        <v>32</v>
      </c>
      <c r="E2676" s="1">
        <v>45223</v>
      </c>
      <c r="F2676" t="s">
        <v>5403</v>
      </c>
      <c r="G2676" s="1">
        <v>45488</v>
      </c>
      <c r="H2676" t="s">
        <v>58</v>
      </c>
      <c r="I2676" t="s">
        <v>26</v>
      </c>
      <c r="J2676" t="s">
        <v>64</v>
      </c>
      <c r="K2676">
        <v>1</v>
      </c>
      <c r="L2676" s="3">
        <f>Working_Data[[#This Row],[price2]]/Working_Data[[#This Row],[quantity]]</f>
        <v>740.22</v>
      </c>
      <c r="M2676" s="3">
        <v>740.22</v>
      </c>
      <c r="N2676" t="s">
        <v>50</v>
      </c>
      <c r="O2676">
        <v>19</v>
      </c>
      <c r="P2676" s="1">
        <v>45720</v>
      </c>
      <c r="Q2676">
        <v>155</v>
      </c>
      <c r="R2676" t="s">
        <v>29</v>
      </c>
      <c r="S2676">
        <v>5</v>
      </c>
      <c r="T2676" s="1">
        <v>45888</v>
      </c>
      <c r="U2676" t="s">
        <v>60</v>
      </c>
      <c r="V2676" t="str">
        <f>TEXT(WEEKDAY(Working_Data[[#This Row],[order_date]],1),"DDDD")</f>
        <v>Monday</v>
      </c>
      <c r="W2676" t="str">
        <f>TEXT(Working_Data[[#This Row],[order_date]],"mmmm")</f>
        <v>July</v>
      </c>
      <c r="X2676" s="7">
        <f>Working_Data[[#This Row],[last_order_date]]-Working_Data[[#This Row],[signup_date]]</f>
        <v>497</v>
      </c>
      <c r="Y2676" s="7">
        <f>IF(Working_Data[[#This Row],[churned]]="Active",1,0)</f>
        <v>1</v>
      </c>
      <c r="Z2676" s="7">
        <f>YEAR(Working_Data[[#This Row],[order_date]])</f>
        <v>2024</v>
      </c>
    </row>
    <row r="2677" spans="1:26" x14ac:dyDescent="0.25">
      <c r="A2677" t="s">
        <v>5404</v>
      </c>
      <c r="B2677" t="s">
        <v>38</v>
      </c>
      <c r="C2677" t="s">
        <v>39</v>
      </c>
      <c r="D2677" t="s">
        <v>32</v>
      </c>
      <c r="E2677" s="1">
        <v>45711</v>
      </c>
      <c r="F2677" t="s">
        <v>5405</v>
      </c>
      <c r="G2677" s="1">
        <v>45489</v>
      </c>
      <c r="H2677" t="s">
        <v>41</v>
      </c>
      <c r="I2677" t="s">
        <v>63</v>
      </c>
      <c r="J2677" t="s">
        <v>64</v>
      </c>
      <c r="K2677">
        <v>1</v>
      </c>
      <c r="L2677" s="3">
        <f>Working_Data[[#This Row],[price2]]/Working_Data[[#This Row],[quantity]]</f>
        <v>607.26</v>
      </c>
      <c r="M2677" s="3">
        <v>607.26</v>
      </c>
      <c r="N2677" t="s">
        <v>35</v>
      </c>
      <c r="O2677">
        <v>18</v>
      </c>
      <c r="P2677" s="1">
        <v>45453</v>
      </c>
      <c r="Q2677">
        <v>231</v>
      </c>
      <c r="R2677" t="s">
        <v>29</v>
      </c>
      <c r="S2677">
        <v>1</v>
      </c>
      <c r="T2677" s="1">
        <v>45780</v>
      </c>
      <c r="U2677" t="s">
        <v>36</v>
      </c>
      <c r="V2677" t="str">
        <f>TEXT(WEEKDAY(Working_Data[[#This Row],[order_date]],1),"DDDD")</f>
        <v>Tuesday</v>
      </c>
      <c r="W2677" t="str">
        <f>TEXT(Working_Data[[#This Row],[order_date]],"mmmm")</f>
        <v>July</v>
      </c>
      <c r="X2677" s="7">
        <f>Working_Data[[#This Row],[last_order_date]]-Working_Data[[#This Row],[signup_date]]</f>
        <v>-258</v>
      </c>
      <c r="Y2677" s="7">
        <f>IF(Working_Data[[#This Row],[churned]]="Active",1,0)</f>
        <v>1</v>
      </c>
      <c r="Z2677" s="7">
        <f>YEAR(Working_Data[[#This Row],[order_date]])</f>
        <v>2024</v>
      </c>
    </row>
    <row r="2678" spans="1:26" x14ac:dyDescent="0.25">
      <c r="A2678" t="s">
        <v>5406</v>
      </c>
      <c r="B2678" t="s">
        <v>45</v>
      </c>
      <c r="C2678" t="s">
        <v>22</v>
      </c>
      <c r="D2678" t="s">
        <v>52</v>
      </c>
      <c r="E2678" s="1">
        <v>45548</v>
      </c>
      <c r="F2678" t="s">
        <v>5407</v>
      </c>
      <c r="G2678" s="1">
        <v>45489</v>
      </c>
      <c r="H2678" t="s">
        <v>41</v>
      </c>
      <c r="I2678" t="s">
        <v>26</v>
      </c>
      <c r="J2678" t="s">
        <v>59</v>
      </c>
      <c r="K2678">
        <v>5</v>
      </c>
      <c r="L2678" s="3">
        <f>Working_Data[[#This Row],[price2]]/Working_Data[[#This Row],[quantity]]</f>
        <v>66.164000000000001</v>
      </c>
      <c r="M2678" s="3">
        <v>330.82</v>
      </c>
      <c r="N2678" t="s">
        <v>28</v>
      </c>
      <c r="O2678">
        <v>35</v>
      </c>
      <c r="P2678" s="1">
        <v>45710</v>
      </c>
      <c r="Q2678">
        <v>130</v>
      </c>
      <c r="R2678" t="s">
        <v>43</v>
      </c>
      <c r="S2678">
        <v>5</v>
      </c>
      <c r="T2678" s="1">
        <v>45777</v>
      </c>
      <c r="U2678" t="s">
        <v>36</v>
      </c>
      <c r="V2678" t="str">
        <f>TEXT(WEEKDAY(Working_Data[[#This Row],[order_date]],1),"DDDD")</f>
        <v>Tuesday</v>
      </c>
      <c r="W2678" t="str">
        <f>TEXT(Working_Data[[#This Row],[order_date]],"mmmm")</f>
        <v>July</v>
      </c>
      <c r="X2678" s="7">
        <f>Working_Data[[#This Row],[last_order_date]]-Working_Data[[#This Row],[signup_date]]</f>
        <v>162</v>
      </c>
      <c r="Y2678" s="7">
        <f>IF(Working_Data[[#This Row],[churned]]="Active",1,0)</f>
        <v>0</v>
      </c>
      <c r="Z2678" s="7">
        <f>YEAR(Working_Data[[#This Row],[order_date]])</f>
        <v>2024</v>
      </c>
    </row>
    <row r="2679" spans="1:26" x14ac:dyDescent="0.25">
      <c r="A2679" t="s">
        <v>5408</v>
      </c>
      <c r="B2679" t="s">
        <v>38</v>
      </c>
      <c r="C2679" t="s">
        <v>22</v>
      </c>
      <c r="D2679" t="s">
        <v>56</v>
      </c>
      <c r="E2679" s="1">
        <v>45504</v>
      </c>
      <c r="F2679" t="s">
        <v>5409</v>
      </c>
      <c r="G2679" s="1">
        <v>45489</v>
      </c>
      <c r="H2679" t="s">
        <v>47</v>
      </c>
      <c r="I2679" t="s">
        <v>26</v>
      </c>
      <c r="J2679" t="s">
        <v>49</v>
      </c>
      <c r="K2679">
        <v>5</v>
      </c>
      <c r="L2679" s="3">
        <f>Working_Data[[#This Row],[price2]]/Working_Data[[#This Row],[quantity]]</f>
        <v>59.988</v>
      </c>
      <c r="M2679" s="3">
        <v>299.94</v>
      </c>
      <c r="N2679" t="s">
        <v>35</v>
      </c>
      <c r="O2679">
        <v>12</v>
      </c>
      <c r="P2679" s="1">
        <v>45553</v>
      </c>
      <c r="Q2679">
        <v>470</v>
      </c>
      <c r="R2679" t="s">
        <v>43</v>
      </c>
      <c r="S2679">
        <v>5</v>
      </c>
      <c r="T2679" s="1">
        <v>45738</v>
      </c>
      <c r="U2679" t="s">
        <v>60</v>
      </c>
      <c r="V2679" t="str">
        <f>TEXT(WEEKDAY(Working_Data[[#This Row],[order_date]],1),"DDDD")</f>
        <v>Tuesday</v>
      </c>
      <c r="W2679" t="str">
        <f>TEXT(Working_Data[[#This Row],[order_date]],"mmmm")</f>
        <v>July</v>
      </c>
      <c r="X2679" s="7">
        <f>Working_Data[[#This Row],[last_order_date]]-Working_Data[[#This Row],[signup_date]]</f>
        <v>49</v>
      </c>
      <c r="Y2679" s="7">
        <f>IF(Working_Data[[#This Row],[churned]]="Active",1,0)</f>
        <v>0</v>
      </c>
      <c r="Z2679" s="7">
        <f>YEAR(Working_Data[[#This Row],[order_date]])</f>
        <v>2024</v>
      </c>
    </row>
    <row r="2680" spans="1:26" x14ac:dyDescent="0.25">
      <c r="A2680" t="s">
        <v>5410</v>
      </c>
      <c r="B2680" t="s">
        <v>21</v>
      </c>
      <c r="C2680" t="s">
        <v>22</v>
      </c>
      <c r="D2680" t="s">
        <v>56</v>
      </c>
      <c r="E2680" s="1">
        <v>45511</v>
      </c>
      <c r="F2680" t="s">
        <v>5411</v>
      </c>
      <c r="G2680" s="1">
        <v>45489</v>
      </c>
      <c r="H2680" t="s">
        <v>34</v>
      </c>
      <c r="I2680" t="s">
        <v>54</v>
      </c>
      <c r="J2680" t="s">
        <v>27</v>
      </c>
      <c r="K2680">
        <v>1</v>
      </c>
      <c r="L2680" s="3">
        <f>Working_Data[[#This Row],[price2]]/Working_Data[[#This Row],[quantity]]</f>
        <v>420.97</v>
      </c>
      <c r="M2680" s="3">
        <v>420.97</v>
      </c>
      <c r="N2680" t="s">
        <v>50</v>
      </c>
      <c r="O2680">
        <v>48</v>
      </c>
      <c r="P2680" s="1">
        <v>45454</v>
      </c>
      <c r="Q2680">
        <v>168</v>
      </c>
      <c r="R2680" t="s">
        <v>29</v>
      </c>
      <c r="S2680">
        <v>5</v>
      </c>
      <c r="T2680" s="1">
        <v>45701</v>
      </c>
      <c r="U2680" t="s">
        <v>36</v>
      </c>
      <c r="V2680" t="str">
        <f>TEXT(WEEKDAY(Working_Data[[#This Row],[order_date]],1),"DDDD")</f>
        <v>Tuesday</v>
      </c>
      <c r="W2680" t="str">
        <f>TEXT(Working_Data[[#This Row],[order_date]],"mmmm")</f>
        <v>July</v>
      </c>
      <c r="X2680" s="7">
        <f>Working_Data[[#This Row],[last_order_date]]-Working_Data[[#This Row],[signup_date]]</f>
        <v>-57</v>
      </c>
      <c r="Y2680" s="7">
        <f>IF(Working_Data[[#This Row],[churned]]="Active",1,0)</f>
        <v>1</v>
      </c>
      <c r="Z2680" s="7">
        <f>YEAR(Working_Data[[#This Row],[order_date]])</f>
        <v>2024</v>
      </c>
    </row>
    <row r="2681" spans="1:26" x14ac:dyDescent="0.25">
      <c r="A2681" t="s">
        <v>5412</v>
      </c>
      <c r="B2681" t="s">
        <v>38</v>
      </c>
      <c r="C2681" t="s">
        <v>82</v>
      </c>
      <c r="D2681" t="s">
        <v>23</v>
      </c>
      <c r="E2681" s="1">
        <v>45888</v>
      </c>
      <c r="F2681" t="s">
        <v>5413</v>
      </c>
      <c r="G2681" s="1">
        <v>45489</v>
      </c>
      <c r="H2681" t="s">
        <v>58</v>
      </c>
      <c r="I2681" t="s">
        <v>48</v>
      </c>
      <c r="J2681" t="s">
        <v>67</v>
      </c>
      <c r="K2681">
        <v>2</v>
      </c>
      <c r="L2681" s="3">
        <f>Working_Data[[#This Row],[price2]]/Working_Data[[#This Row],[quantity]]</f>
        <v>310.315</v>
      </c>
      <c r="M2681" s="3">
        <v>620.63</v>
      </c>
      <c r="N2681" t="s">
        <v>35</v>
      </c>
      <c r="O2681">
        <v>15</v>
      </c>
      <c r="P2681" s="1">
        <v>45833</v>
      </c>
      <c r="Q2681">
        <v>399</v>
      </c>
      <c r="R2681" t="s">
        <v>43</v>
      </c>
      <c r="S2681">
        <v>3</v>
      </c>
      <c r="T2681" s="1">
        <v>45755</v>
      </c>
      <c r="U2681" t="s">
        <v>30</v>
      </c>
      <c r="V2681" t="str">
        <f>TEXT(WEEKDAY(Working_Data[[#This Row],[order_date]],1),"DDDD")</f>
        <v>Tuesday</v>
      </c>
      <c r="W2681" t="str">
        <f>TEXT(Working_Data[[#This Row],[order_date]],"mmmm")</f>
        <v>July</v>
      </c>
      <c r="X2681" s="7">
        <f>Working_Data[[#This Row],[last_order_date]]-Working_Data[[#This Row],[signup_date]]</f>
        <v>-55</v>
      </c>
      <c r="Y2681" s="7">
        <f>IF(Working_Data[[#This Row],[churned]]="Active",1,0)</f>
        <v>0</v>
      </c>
      <c r="Z2681" s="7">
        <f>YEAR(Working_Data[[#This Row],[order_date]])</f>
        <v>2024</v>
      </c>
    </row>
    <row r="2682" spans="1:26" x14ac:dyDescent="0.25">
      <c r="A2682" t="s">
        <v>5414</v>
      </c>
      <c r="B2682" t="s">
        <v>38</v>
      </c>
      <c r="C2682" t="s">
        <v>82</v>
      </c>
      <c r="D2682" t="s">
        <v>77</v>
      </c>
      <c r="E2682" s="1">
        <v>45827</v>
      </c>
      <c r="F2682" t="s">
        <v>5415</v>
      </c>
      <c r="G2682" s="1">
        <v>45489</v>
      </c>
      <c r="H2682" t="s">
        <v>34</v>
      </c>
      <c r="I2682" t="s">
        <v>54</v>
      </c>
      <c r="J2682" t="s">
        <v>59</v>
      </c>
      <c r="K2682">
        <v>5</v>
      </c>
      <c r="L2682" s="3">
        <f>Working_Data[[#This Row],[price2]]/Working_Data[[#This Row],[quantity]]</f>
        <v>66.451999999999998</v>
      </c>
      <c r="M2682" s="3">
        <v>332.26</v>
      </c>
      <c r="N2682" t="s">
        <v>28</v>
      </c>
      <c r="O2682">
        <v>41</v>
      </c>
      <c r="P2682" s="1">
        <v>45809</v>
      </c>
      <c r="Q2682">
        <v>479</v>
      </c>
      <c r="R2682" t="s">
        <v>43</v>
      </c>
      <c r="S2682">
        <v>5</v>
      </c>
      <c r="T2682" s="1">
        <v>45821</v>
      </c>
      <c r="U2682" t="s">
        <v>36</v>
      </c>
      <c r="V2682" t="str">
        <f>TEXT(WEEKDAY(Working_Data[[#This Row],[order_date]],1),"DDDD")</f>
        <v>Tuesday</v>
      </c>
      <c r="W2682" t="str">
        <f>TEXT(Working_Data[[#This Row],[order_date]],"mmmm")</f>
        <v>July</v>
      </c>
      <c r="X2682" s="7">
        <f>Working_Data[[#This Row],[last_order_date]]-Working_Data[[#This Row],[signup_date]]</f>
        <v>-18</v>
      </c>
      <c r="Y2682" s="7">
        <f>IF(Working_Data[[#This Row],[churned]]="Active",1,0)</f>
        <v>0</v>
      </c>
      <c r="Z2682" s="7">
        <f>YEAR(Working_Data[[#This Row],[order_date]])</f>
        <v>2024</v>
      </c>
    </row>
    <row r="2683" spans="1:26" x14ac:dyDescent="0.25">
      <c r="A2683" t="s">
        <v>5416</v>
      </c>
      <c r="B2683" t="s">
        <v>21</v>
      </c>
      <c r="C2683" t="s">
        <v>82</v>
      </c>
      <c r="D2683" t="s">
        <v>32</v>
      </c>
      <c r="E2683" s="1">
        <v>45305</v>
      </c>
      <c r="F2683" t="s">
        <v>5417</v>
      </c>
      <c r="G2683" s="1">
        <v>45489</v>
      </c>
      <c r="H2683" t="s">
        <v>25</v>
      </c>
      <c r="I2683" t="s">
        <v>54</v>
      </c>
      <c r="J2683" t="s">
        <v>64</v>
      </c>
      <c r="K2683">
        <v>5</v>
      </c>
      <c r="L2683" s="3">
        <f>Working_Data[[#This Row],[price2]]/Working_Data[[#This Row],[quantity]]</f>
        <v>78.55</v>
      </c>
      <c r="M2683" s="3">
        <v>392.75</v>
      </c>
      <c r="N2683" t="s">
        <v>50</v>
      </c>
      <c r="O2683">
        <v>46</v>
      </c>
      <c r="P2683" s="1">
        <v>45816</v>
      </c>
      <c r="Q2683">
        <v>446</v>
      </c>
      <c r="R2683" t="s">
        <v>29</v>
      </c>
      <c r="S2683">
        <v>3</v>
      </c>
      <c r="T2683" s="1">
        <v>45875</v>
      </c>
      <c r="U2683" t="s">
        <v>30</v>
      </c>
      <c r="V2683" t="str">
        <f>TEXT(WEEKDAY(Working_Data[[#This Row],[order_date]],1),"DDDD")</f>
        <v>Tuesday</v>
      </c>
      <c r="W2683" t="str">
        <f>TEXT(Working_Data[[#This Row],[order_date]],"mmmm")</f>
        <v>July</v>
      </c>
      <c r="X2683" s="7">
        <f>Working_Data[[#This Row],[last_order_date]]-Working_Data[[#This Row],[signup_date]]</f>
        <v>511</v>
      </c>
      <c r="Y2683" s="7">
        <f>IF(Working_Data[[#This Row],[churned]]="Active",1,0)</f>
        <v>1</v>
      </c>
      <c r="Z2683" s="7">
        <f>YEAR(Working_Data[[#This Row],[order_date]])</f>
        <v>2024</v>
      </c>
    </row>
    <row r="2684" spans="1:26" x14ac:dyDescent="0.25">
      <c r="A2684" t="s">
        <v>5418</v>
      </c>
      <c r="B2684" t="s">
        <v>21</v>
      </c>
      <c r="C2684" t="s">
        <v>39</v>
      </c>
      <c r="D2684" t="s">
        <v>77</v>
      </c>
      <c r="E2684" s="1">
        <v>45504</v>
      </c>
      <c r="F2684" t="s">
        <v>5419</v>
      </c>
      <c r="G2684" s="1">
        <v>45489</v>
      </c>
      <c r="H2684" t="s">
        <v>25</v>
      </c>
      <c r="I2684" t="s">
        <v>63</v>
      </c>
      <c r="J2684" t="s">
        <v>27</v>
      </c>
      <c r="K2684">
        <v>2</v>
      </c>
      <c r="L2684" s="3">
        <f>Working_Data[[#This Row],[price2]]/Working_Data[[#This Row],[quantity]]</f>
        <v>577.755</v>
      </c>
      <c r="M2684" s="3">
        <v>1155.51</v>
      </c>
      <c r="N2684" t="s">
        <v>50</v>
      </c>
      <c r="O2684">
        <v>40</v>
      </c>
      <c r="P2684" s="1">
        <v>45906</v>
      </c>
      <c r="Q2684">
        <v>221</v>
      </c>
      <c r="R2684" t="s">
        <v>43</v>
      </c>
      <c r="S2684">
        <v>1</v>
      </c>
      <c r="T2684" s="1">
        <v>45861</v>
      </c>
      <c r="U2684" t="s">
        <v>30</v>
      </c>
      <c r="V2684" t="str">
        <f>TEXT(WEEKDAY(Working_Data[[#This Row],[order_date]],1),"DDDD")</f>
        <v>Tuesday</v>
      </c>
      <c r="W2684" t="str">
        <f>TEXT(Working_Data[[#This Row],[order_date]],"mmmm")</f>
        <v>July</v>
      </c>
      <c r="X2684" s="7">
        <f>Working_Data[[#This Row],[last_order_date]]-Working_Data[[#This Row],[signup_date]]</f>
        <v>402</v>
      </c>
      <c r="Y2684" s="7">
        <f>IF(Working_Data[[#This Row],[churned]]="Active",1,0)</f>
        <v>0</v>
      </c>
      <c r="Z2684" s="7">
        <f>YEAR(Working_Data[[#This Row],[order_date]])</f>
        <v>2024</v>
      </c>
    </row>
    <row r="2685" spans="1:26" x14ac:dyDescent="0.25">
      <c r="A2685" t="s">
        <v>5420</v>
      </c>
      <c r="B2685" t="s">
        <v>21</v>
      </c>
      <c r="C2685" t="s">
        <v>22</v>
      </c>
      <c r="D2685" t="s">
        <v>56</v>
      </c>
      <c r="E2685" s="1">
        <v>45580</v>
      </c>
      <c r="F2685" t="s">
        <v>5421</v>
      </c>
      <c r="G2685" s="1">
        <v>45489</v>
      </c>
      <c r="H2685" t="s">
        <v>25</v>
      </c>
      <c r="I2685" t="s">
        <v>48</v>
      </c>
      <c r="J2685" t="s">
        <v>64</v>
      </c>
      <c r="K2685">
        <v>5</v>
      </c>
      <c r="L2685" s="3">
        <f>Working_Data[[#This Row],[price2]]/Working_Data[[#This Row],[quantity]]</f>
        <v>244.512</v>
      </c>
      <c r="M2685" s="3">
        <v>1222.56</v>
      </c>
      <c r="N2685" t="s">
        <v>35</v>
      </c>
      <c r="O2685">
        <v>6</v>
      </c>
      <c r="P2685" s="1">
        <v>45739</v>
      </c>
      <c r="Q2685">
        <v>490</v>
      </c>
      <c r="R2685" t="s">
        <v>29</v>
      </c>
      <c r="S2685">
        <v>2</v>
      </c>
      <c r="T2685" s="1">
        <v>45482</v>
      </c>
      <c r="U2685" t="s">
        <v>30</v>
      </c>
      <c r="V2685" t="str">
        <f>TEXT(WEEKDAY(Working_Data[[#This Row],[order_date]],1),"DDDD")</f>
        <v>Tuesday</v>
      </c>
      <c r="W2685" t="str">
        <f>TEXT(Working_Data[[#This Row],[order_date]],"mmmm")</f>
        <v>July</v>
      </c>
      <c r="X2685" s="7">
        <f>Working_Data[[#This Row],[last_order_date]]-Working_Data[[#This Row],[signup_date]]</f>
        <v>159</v>
      </c>
      <c r="Y2685" s="7">
        <f>IF(Working_Data[[#This Row],[churned]]="Active",1,0)</f>
        <v>1</v>
      </c>
      <c r="Z2685" s="7">
        <f>YEAR(Working_Data[[#This Row],[order_date]])</f>
        <v>2024</v>
      </c>
    </row>
    <row r="2686" spans="1:26" x14ac:dyDescent="0.25">
      <c r="A2686" t="s">
        <v>5422</v>
      </c>
      <c r="B2686" t="s">
        <v>21</v>
      </c>
      <c r="C2686" t="s">
        <v>22</v>
      </c>
      <c r="D2686" t="s">
        <v>56</v>
      </c>
      <c r="E2686" s="1">
        <v>45739</v>
      </c>
      <c r="F2686" t="s">
        <v>5423</v>
      </c>
      <c r="G2686" s="1">
        <v>45490</v>
      </c>
      <c r="H2686" t="s">
        <v>47</v>
      </c>
      <c r="I2686" t="s">
        <v>48</v>
      </c>
      <c r="J2686" t="s">
        <v>64</v>
      </c>
      <c r="K2686">
        <v>1</v>
      </c>
      <c r="L2686" s="3">
        <f>Working_Data[[#This Row],[price2]]/Working_Data[[#This Row],[quantity]]</f>
        <v>1416.43</v>
      </c>
      <c r="M2686" s="3">
        <v>1416.43</v>
      </c>
      <c r="N2686" t="s">
        <v>50</v>
      </c>
      <c r="O2686">
        <v>38</v>
      </c>
      <c r="P2686" s="1">
        <v>45717</v>
      </c>
      <c r="Q2686">
        <v>45</v>
      </c>
      <c r="R2686" t="s">
        <v>29</v>
      </c>
      <c r="S2686">
        <v>4</v>
      </c>
      <c r="T2686" s="1">
        <v>45755</v>
      </c>
      <c r="U2686" t="s">
        <v>60</v>
      </c>
      <c r="V2686" t="str">
        <f>TEXT(WEEKDAY(Working_Data[[#This Row],[order_date]],1),"DDDD")</f>
        <v>Wednesday</v>
      </c>
      <c r="W2686" t="str">
        <f>TEXT(Working_Data[[#This Row],[order_date]],"mmmm")</f>
        <v>July</v>
      </c>
      <c r="X2686" s="7">
        <f>Working_Data[[#This Row],[last_order_date]]-Working_Data[[#This Row],[signup_date]]</f>
        <v>-22</v>
      </c>
      <c r="Y2686" s="7">
        <f>IF(Working_Data[[#This Row],[churned]]="Active",1,0)</f>
        <v>1</v>
      </c>
      <c r="Z2686" s="7">
        <f>YEAR(Working_Data[[#This Row],[order_date]])</f>
        <v>2024</v>
      </c>
    </row>
    <row r="2687" spans="1:26" x14ac:dyDescent="0.25">
      <c r="A2687" t="s">
        <v>5424</v>
      </c>
      <c r="B2687" t="s">
        <v>45</v>
      </c>
      <c r="C2687" t="s">
        <v>82</v>
      </c>
      <c r="D2687" t="s">
        <v>32</v>
      </c>
      <c r="E2687" s="1">
        <v>45830</v>
      </c>
      <c r="F2687" t="s">
        <v>5425</v>
      </c>
      <c r="G2687" s="1">
        <v>45490</v>
      </c>
      <c r="H2687" t="s">
        <v>47</v>
      </c>
      <c r="I2687" t="s">
        <v>54</v>
      </c>
      <c r="J2687" t="s">
        <v>64</v>
      </c>
      <c r="K2687">
        <v>1</v>
      </c>
      <c r="L2687" s="3">
        <f>Working_Data[[#This Row],[price2]]/Working_Data[[#This Row],[quantity]]</f>
        <v>1414.35</v>
      </c>
      <c r="M2687" s="3">
        <v>1414.35</v>
      </c>
      <c r="N2687" t="s">
        <v>35</v>
      </c>
      <c r="O2687">
        <v>12</v>
      </c>
      <c r="P2687" s="1">
        <v>45707</v>
      </c>
      <c r="Q2687">
        <v>48</v>
      </c>
      <c r="R2687" t="s">
        <v>29</v>
      </c>
      <c r="S2687">
        <v>4</v>
      </c>
      <c r="T2687" s="1">
        <v>45644</v>
      </c>
      <c r="U2687" t="s">
        <v>30</v>
      </c>
      <c r="V2687" t="str">
        <f>TEXT(WEEKDAY(Working_Data[[#This Row],[order_date]],1),"DDDD")</f>
        <v>Wednesday</v>
      </c>
      <c r="W2687" t="str">
        <f>TEXT(Working_Data[[#This Row],[order_date]],"mmmm")</f>
        <v>July</v>
      </c>
      <c r="X2687" s="7">
        <f>Working_Data[[#This Row],[last_order_date]]-Working_Data[[#This Row],[signup_date]]</f>
        <v>-123</v>
      </c>
      <c r="Y2687" s="7">
        <f>IF(Working_Data[[#This Row],[churned]]="Active",1,0)</f>
        <v>1</v>
      </c>
      <c r="Z2687" s="7">
        <f>YEAR(Working_Data[[#This Row],[order_date]])</f>
        <v>2024</v>
      </c>
    </row>
    <row r="2688" spans="1:26" x14ac:dyDescent="0.25">
      <c r="A2688" t="s">
        <v>5426</v>
      </c>
      <c r="B2688" t="s">
        <v>45</v>
      </c>
      <c r="C2688" t="s">
        <v>22</v>
      </c>
      <c r="D2688" t="s">
        <v>56</v>
      </c>
      <c r="E2688" s="1">
        <v>45833</v>
      </c>
      <c r="F2688" t="s">
        <v>5427</v>
      </c>
      <c r="G2688" s="1">
        <v>45490</v>
      </c>
      <c r="H2688" t="s">
        <v>47</v>
      </c>
      <c r="I2688" t="s">
        <v>26</v>
      </c>
      <c r="J2688" t="s">
        <v>59</v>
      </c>
      <c r="K2688">
        <v>2</v>
      </c>
      <c r="L2688" s="3">
        <f>Working_Data[[#This Row],[price2]]/Working_Data[[#This Row],[quantity]]</f>
        <v>683.28499999999997</v>
      </c>
      <c r="M2688" s="3">
        <v>1366.57</v>
      </c>
      <c r="N2688" t="s">
        <v>35</v>
      </c>
      <c r="O2688">
        <v>29</v>
      </c>
      <c r="P2688" s="1">
        <v>45423</v>
      </c>
      <c r="Q2688">
        <v>103</v>
      </c>
      <c r="R2688" t="s">
        <v>43</v>
      </c>
      <c r="S2688">
        <v>1</v>
      </c>
      <c r="T2688" s="1">
        <v>45829</v>
      </c>
      <c r="U2688" t="s">
        <v>36</v>
      </c>
      <c r="V2688" t="str">
        <f>TEXT(WEEKDAY(Working_Data[[#This Row],[order_date]],1),"DDDD")</f>
        <v>Wednesday</v>
      </c>
      <c r="W2688" t="str">
        <f>TEXT(Working_Data[[#This Row],[order_date]],"mmmm")</f>
        <v>July</v>
      </c>
      <c r="X2688" s="7">
        <f>Working_Data[[#This Row],[last_order_date]]-Working_Data[[#This Row],[signup_date]]</f>
        <v>-410</v>
      </c>
      <c r="Y2688" s="7">
        <f>IF(Working_Data[[#This Row],[churned]]="Active",1,0)</f>
        <v>0</v>
      </c>
      <c r="Z2688" s="7">
        <f>YEAR(Working_Data[[#This Row],[order_date]])</f>
        <v>2024</v>
      </c>
    </row>
    <row r="2689" spans="1:26" x14ac:dyDescent="0.25">
      <c r="A2689" t="s">
        <v>5428</v>
      </c>
      <c r="B2689" t="s">
        <v>21</v>
      </c>
      <c r="C2689" t="s">
        <v>39</v>
      </c>
      <c r="D2689" t="s">
        <v>77</v>
      </c>
      <c r="E2689" s="1">
        <v>45226</v>
      </c>
      <c r="F2689" t="s">
        <v>5429</v>
      </c>
      <c r="G2689" s="1">
        <v>45490</v>
      </c>
      <c r="H2689" t="s">
        <v>25</v>
      </c>
      <c r="I2689" t="s">
        <v>54</v>
      </c>
      <c r="J2689" t="s">
        <v>27</v>
      </c>
      <c r="K2689">
        <v>3</v>
      </c>
      <c r="L2689" s="3">
        <f>Working_Data[[#This Row],[price2]]/Working_Data[[#This Row],[quantity]]</f>
        <v>286.09666666666664</v>
      </c>
      <c r="M2689" s="3">
        <v>858.29</v>
      </c>
      <c r="N2689" t="s">
        <v>35</v>
      </c>
      <c r="O2689">
        <v>31</v>
      </c>
      <c r="P2689" s="1">
        <v>45484</v>
      </c>
      <c r="Q2689">
        <v>208</v>
      </c>
      <c r="R2689" t="s">
        <v>43</v>
      </c>
      <c r="S2689">
        <v>1</v>
      </c>
      <c r="T2689" s="1">
        <v>45906</v>
      </c>
      <c r="U2689" t="s">
        <v>36</v>
      </c>
      <c r="V2689" t="str">
        <f>TEXT(WEEKDAY(Working_Data[[#This Row],[order_date]],1),"DDDD")</f>
        <v>Wednesday</v>
      </c>
      <c r="W2689" t="str">
        <f>TEXT(Working_Data[[#This Row],[order_date]],"mmmm")</f>
        <v>July</v>
      </c>
      <c r="X2689" s="7">
        <f>Working_Data[[#This Row],[last_order_date]]-Working_Data[[#This Row],[signup_date]]</f>
        <v>258</v>
      </c>
      <c r="Y2689" s="7">
        <f>IF(Working_Data[[#This Row],[churned]]="Active",1,0)</f>
        <v>0</v>
      </c>
      <c r="Z2689" s="7">
        <f>YEAR(Working_Data[[#This Row],[order_date]])</f>
        <v>2024</v>
      </c>
    </row>
    <row r="2690" spans="1:26" x14ac:dyDescent="0.25">
      <c r="A2690" t="s">
        <v>5430</v>
      </c>
      <c r="B2690" t="s">
        <v>38</v>
      </c>
      <c r="C2690" t="s">
        <v>82</v>
      </c>
      <c r="D2690" t="s">
        <v>56</v>
      </c>
      <c r="E2690" s="1">
        <v>45537</v>
      </c>
      <c r="F2690" t="s">
        <v>5431</v>
      </c>
      <c r="G2690" s="1">
        <v>45490</v>
      </c>
      <c r="H2690" t="s">
        <v>58</v>
      </c>
      <c r="I2690" t="s">
        <v>42</v>
      </c>
      <c r="J2690" t="s">
        <v>27</v>
      </c>
      <c r="K2690">
        <v>1</v>
      </c>
      <c r="L2690" s="3">
        <f>Working_Data[[#This Row],[price2]]/Working_Data[[#This Row],[quantity]]</f>
        <v>1300.94</v>
      </c>
      <c r="M2690" s="3">
        <v>1300.94</v>
      </c>
      <c r="N2690" t="s">
        <v>35</v>
      </c>
      <c r="O2690">
        <v>7</v>
      </c>
      <c r="P2690" s="1">
        <v>45635</v>
      </c>
      <c r="Q2690">
        <v>194</v>
      </c>
      <c r="R2690" t="s">
        <v>43</v>
      </c>
      <c r="S2690">
        <v>1</v>
      </c>
      <c r="T2690" s="1">
        <v>45661</v>
      </c>
      <c r="U2690" t="s">
        <v>60</v>
      </c>
      <c r="V2690" t="str">
        <f>TEXT(WEEKDAY(Working_Data[[#This Row],[order_date]],1),"DDDD")</f>
        <v>Wednesday</v>
      </c>
      <c r="W2690" t="str">
        <f>TEXT(Working_Data[[#This Row],[order_date]],"mmmm")</f>
        <v>July</v>
      </c>
      <c r="X2690" s="7">
        <f>Working_Data[[#This Row],[last_order_date]]-Working_Data[[#This Row],[signup_date]]</f>
        <v>98</v>
      </c>
      <c r="Y2690" s="7">
        <f>IF(Working_Data[[#This Row],[churned]]="Active",1,0)</f>
        <v>0</v>
      </c>
      <c r="Z2690" s="7">
        <f>YEAR(Working_Data[[#This Row],[order_date]])</f>
        <v>2024</v>
      </c>
    </row>
    <row r="2691" spans="1:26" x14ac:dyDescent="0.25">
      <c r="A2691" t="s">
        <v>5432</v>
      </c>
      <c r="B2691" t="s">
        <v>45</v>
      </c>
      <c r="C2691" t="s">
        <v>39</v>
      </c>
      <c r="D2691" t="s">
        <v>23</v>
      </c>
      <c r="E2691" s="1">
        <v>45822</v>
      </c>
      <c r="F2691" t="s">
        <v>5433</v>
      </c>
      <c r="G2691" s="1">
        <v>45490</v>
      </c>
      <c r="H2691" t="s">
        <v>41</v>
      </c>
      <c r="I2691" t="s">
        <v>63</v>
      </c>
      <c r="J2691" t="s">
        <v>59</v>
      </c>
      <c r="K2691">
        <v>3</v>
      </c>
      <c r="L2691" s="3">
        <f>Working_Data[[#This Row],[price2]]/Working_Data[[#This Row],[quantity]]</f>
        <v>266.65333333333336</v>
      </c>
      <c r="M2691" s="3">
        <v>799.96</v>
      </c>
      <c r="N2691" t="s">
        <v>50</v>
      </c>
      <c r="O2691">
        <v>25</v>
      </c>
      <c r="P2691" s="1">
        <v>45363</v>
      </c>
      <c r="Q2691">
        <v>204</v>
      </c>
      <c r="R2691" t="s">
        <v>29</v>
      </c>
      <c r="S2691">
        <v>3</v>
      </c>
      <c r="T2691" s="1">
        <v>45687</v>
      </c>
      <c r="U2691" t="s">
        <v>60</v>
      </c>
      <c r="V2691" t="str">
        <f>TEXT(WEEKDAY(Working_Data[[#This Row],[order_date]],1),"DDDD")</f>
        <v>Wednesday</v>
      </c>
      <c r="W2691" t="str">
        <f>TEXT(Working_Data[[#This Row],[order_date]],"mmmm")</f>
        <v>July</v>
      </c>
      <c r="X2691" s="7">
        <f>Working_Data[[#This Row],[last_order_date]]-Working_Data[[#This Row],[signup_date]]</f>
        <v>-459</v>
      </c>
      <c r="Y2691" s="7">
        <f>IF(Working_Data[[#This Row],[churned]]="Active",1,0)</f>
        <v>1</v>
      </c>
      <c r="Z2691" s="7">
        <f>YEAR(Working_Data[[#This Row],[order_date]])</f>
        <v>2024</v>
      </c>
    </row>
    <row r="2692" spans="1:26" x14ac:dyDescent="0.25">
      <c r="A2692" t="s">
        <v>5434</v>
      </c>
      <c r="B2692" t="s">
        <v>21</v>
      </c>
      <c r="C2692" t="s">
        <v>22</v>
      </c>
      <c r="D2692" t="s">
        <v>52</v>
      </c>
      <c r="E2692" s="1">
        <v>45743</v>
      </c>
      <c r="F2692" t="s">
        <v>5435</v>
      </c>
      <c r="G2692" s="1">
        <v>45490</v>
      </c>
      <c r="H2692" t="s">
        <v>34</v>
      </c>
      <c r="I2692" t="s">
        <v>63</v>
      </c>
      <c r="J2692" t="s">
        <v>27</v>
      </c>
      <c r="K2692">
        <v>1</v>
      </c>
      <c r="L2692" s="3">
        <f>Working_Data[[#This Row],[price2]]/Working_Data[[#This Row],[quantity]]</f>
        <v>1323.35</v>
      </c>
      <c r="M2692" s="3">
        <v>1323.35</v>
      </c>
      <c r="N2692" t="s">
        <v>50</v>
      </c>
      <c r="O2692">
        <v>27</v>
      </c>
      <c r="P2692" s="1">
        <v>45672</v>
      </c>
      <c r="Q2692">
        <v>379</v>
      </c>
      <c r="R2692" t="s">
        <v>43</v>
      </c>
      <c r="S2692">
        <v>1</v>
      </c>
      <c r="T2692" s="1">
        <v>45626</v>
      </c>
      <c r="U2692" t="s">
        <v>30</v>
      </c>
      <c r="V2692" t="str">
        <f>TEXT(WEEKDAY(Working_Data[[#This Row],[order_date]],1),"DDDD")</f>
        <v>Wednesday</v>
      </c>
      <c r="W2692" t="str">
        <f>TEXT(Working_Data[[#This Row],[order_date]],"mmmm")</f>
        <v>July</v>
      </c>
      <c r="X2692" s="7">
        <f>Working_Data[[#This Row],[last_order_date]]-Working_Data[[#This Row],[signup_date]]</f>
        <v>-71</v>
      </c>
      <c r="Y2692" s="7">
        <f>IF(Working_Data[[#This Row],[churned]]="Active",1,0)</f>
        <v>0</v>
      </c>
      <c r="Z2692" s="7">
        <f>YEAR(Working_Data[[#This Row],[order_date]])</f>
        <v>2024</v>
      </c>
    </row>
    <row r="2693" spans="1:26" x14ac:dyDescent="0.25">
      <c r="A2693" t="s">
        <v>5436</v>
      </c>
      <c r="B2693" t="s">
        <v>45</v>
      </c>
      <c r="C2693" t="s">
        <v>22</v>
      </c>
      <c r="D2693" t="s">
        <v>52</v>
      </c>
      <c r="E2693" s="1">
        <v>45871</v>
      </c>
      <c r="F2693" t="s">
        <v>5437</v>
      </c>
      <c r="G2693" s="1">
        <v>45491</v>
      </c>
      <c r="H2693" t="s">
        <v>34</v>
      </c>
      <c r="I2693" t="s">
        <v>63</v>
      </c>
      <c r="J2693" t="s">
        <v>64</v>
      </c>
      <c r="K2693">
        <v>4</v>
      </c>
      <c r="L2693" s="3">
        <f>Working_Data[[#This Row],[price2]]/Working_Data[[#This Row],[quantity]]</f>
        <v>265.11750000000001</v>
      </c>
      <c r="M2693" s="3">
        <v>1060.47</v>
      </c>
      <c r="N2693" t="s">
        <v>50</v>
      </c>
      <c r="O2693">
        <v>19</v>
      </c>
      <c r="P2693" s="1">
        <v>45744</v>
      </c>
      <c r="Q2693">
        <v>3</v>
      </c>
      <c r="R2693" t="s">
        <v>29</v>
      </c>
      <c r="S2693">
        <v>5</v>
      </c>
      <c r="T2693" s="1">
        <v>45575</v>
      </c>
      <c r="U2693" t="s">
        <v>36</v>
      </c>
      <c r="V2693" t="str">
        <f>TEXT(WEEKDAY(Working_Data[[#This Row],[order_date]],1),"DDDD")</f>
        <v>Thursday</v>
      </c>
      <c r="W2693" t="str">
        <f>TEXT(Working_Data[[#This Row],[order_date]],"mmmm")</f>
        <v>July</v>
      </c>
      <c r="X2693" s="7">
        <f>Working_Data[[#This Row],[last_order_date]]-Working_Data[[#This Row],[signup_date]]</f>
        <v>-127</v>
      </c>
      <c r="Y2693" s="7">
        <f>IF(Working_Data[[#This Row],[churned]]="Active",1,0)</f>
        <v>1</v>
      </c>
      <c r="Z2693" s="7">
        <f>YEAR(Working_Data[[#This Row],[order_date]])</f>
        <v>2024</v>
      </c>
    </row>
    <row r="2694" spans="1:26" x14ac:dyDescent="0.25">
      <c r="A2694" t="s">
        <v>5438</v>
      </c>
      <c r="B2694" t="s">
        <v>45</v>
      </c>
      <c r="C2694" t="s">
        <v>39</v>
      </c>
      <c r="D2694" t="s">
        <v>56</v>
      </c>
      <c r="E2694" s="1">
        <v>45494</v>
      </c>
      <c r="F2694" t="s">
        <v>5439</v>
      </c>
      <c r="G2694" s="1">
        <v>45491</v>
      </c>
      <c r="H2694" t="s">
        <v>34</v>
      </c>
      <c r="I2694" t="s">
        <v>42</v>
      </c>
      <c r="J2694" t="s">
        <v>59</v>
      </c>
      <c r="K2694">
        <v>2</v>
      </c>
      <c r="L2694" s="3">
        <f>Working_Data[[#This Row],[price2]]/Working_Data[[#This Row],[quantity]]</f>
        <v>149.13499999999999</v>
      </c>
      <c r="M2694" s="3">
        <v>298.27</v>
      </c>
      <c r="N2694" t="s">
        <v>35</v>
      </c>
      <c r="O2694">
        <v>36</v>
      </c>
      <c r="P2694" s="1">
        <v>45533</v>
      </c>
      <c r="Q2694">
        <v>461</v>
      </c>
      <c r="R2694" t="s">
        <v>43</v>
      </c>
      <c r="S2694">
        <v>4</v>
      </c>
      <c r="T2694" s="1">
        <v>45854</v>
      </c>
      <c r="U2694" t="s">
        <v>36</v>
      </c>
      <c r="V2694" t="str">
        <f>TEXT(WEEKDAY(Working_Data[[#This Row],[order_date]],1),"DDDD")</f>
        <v>Thursday</v>
      </c>
      <c r="W2694" t="str">
        <f>TEXT(Working_Data[[#This Row],[order_date]],"mmmm")</f>
        <v>July</v>
      </c>
      <c r="X2694" s="7">
        <f>Working_Data[[#This Row],[last_order_date]]-Working_Data[[#This Row],[signup_date]]</f>
        <v>39</v>
      </c>
      <c r="Y2694" s="7">
        <f>IF(Working_Data[[#This Row],[churned]]="Active",1,0)</f>
        <v>0</v>
      </c>
      <c r="Z2694" s="7">
        <f>YEAR(Working_Data[[#This Row],[order_date]])</f>
        <v>2024</v>
      </c>
    </row>
    <row r="2695" spans="1:26" x14ac:dyDescent="0.25">
      <c r="A2695" t="s">
        <v>5440</v>
      </c>
      <c r="B2695" t="s">
        <v>38</v>
      </c>
      <c r="C2695" t="s">
        <v>39</v>
      </c>
      <c r="D2695" t="s">
        <v>23</v>
      </c>
      <c r="E2695" s="1">
        <v>45825</v>
      </c>
      <c r="F2695" t="s">
        <v>5441</v>
      </c>
      <c r="G2695" s="1">
        <v>45491</v>
      </c>
      <c r="H2695" t="s">
        <v>34</v>
      </c>
      <c r="I2695" t="s">
        <v>42</v>
      </c>
      <c r="J2695" t="s">
        <v>59</v>
      </c>
      <c r="K2695">
        <v>2</v>
      </c>
      <c r="L2695" s="3">
        <f>Working_Data[[#This Row],[price2]]/Working_Data[[#This Row],[quantity]]</f>
        <v>140.92500000000001</v>
      </c>
      <c r="M2695" s="3">
        <v>281.85000000000002</v>
      </c>
      <c r="N2695" t="s">
        <v>35</v>
      </c>
      <c r="O2695">
        <v>25</v>
      </c>
      <c r="P2695" s="1">
        <v>45766</v>
      </c>
      <c r="Q2695">
        <v>431</v>
      </c>
      <c r="R2695" t="s">
        <v>43</v>
      </c>
      <c r="S2695">
        <v>1</v>
      </c>
      <c r="T2695" s="1">
        <v>45740</v>
      </c>
      <c r="U2695" t="s">
        <v>36</v>
      </c>
      <c r="V2695" t="str">
        <f>TEXT(WEEKDAY(Working_Data[[#This Row],[order_date]],1),"DDDD")</f>
        <v>Thursday</v>
      </c>
      <c r="W2695" t="str">
        <f>TEXT(Working_Data[[#This Row],[order_date]],"mmmm")</f>
        <v>July</v>
      </c>
      <c r="X2695" s="7">
        <f>Working_Data[[#This Row],[last_order_date]]-Working_Data[[#This Row],[signup_date]]</f>
        <v>-59</v>
      </c>
      <c r="Y2695" s="7">
        <f>IF(Working_Data[[#This Row],[churned]]="Active",1,0)</f>
        <v>0</v>
      </c>
      <c r="Z2695" s="7">
        <f>YEAR(Working_Data[[#This Row],[order_date]])</f>
        <v>2024</v>
      </c>
    </row>
    <row r="2696" spans="1:26" x14ac:dyDescent="0.25">
      <c r="A2696" t="s">
        <v>5442</v>
      </c>
      <c r="B2696" t="s">
        <v>21</v>
      </c>
      <c r="C2696" t="s">
        <v>22</v>
      </c>
      <c r="D2696" t="s">
        <v>77</v>
      </c>
      <c r="E2696" s="1">
        <v>45422</v>
      </c>
      <c r="F2696" t="s">
        <v>5443</v>
      </c>
      <c r="G2696" s="1">
        <v>45491</v>
      </c>
      <c r="H2696" t="s">
        <v>58</v>
      </c>
      <c r="I2696" t="s">
        <v>42</v>
      </c>
      <c r="J2696" t="s">
        <v>67</v>
      </c>
      <c r="K2696">
        <v>5</v>
      </c>
      <c r="L2696" s="3">
        <f>Working_Data[[#This Row],[price2]]/Working_Data[[#This Row],[quantity]]</f>
        <v>128.976</v>
      </c>
      <c r="M2696" s="3">
        <v>644.88</v>
      </c>
      <c r="N2696" t="s">
        <v>28</v>
      </c>
      <c r="O2696">
        <v>49</v>
      </c>
      <c r="P2696" s="1">
        <v>45363</v>
      </c>
      <c r="Q2696">
        <v>123</v>
      </c>
      <c r="R2696" t="s">
        <v>29</v>
      </c>
      <c r="S2696">
        <v>3</v>
      </c>
      <c r="T2696" s="1">
        <v>45616</v>
      </c>
      <c r="U2696" t="s">
        <v>30</v>
      </c>
      <c r="V2696" t="str">
        <f>TEXT(WEEKDAY(Working_Data[[#This Row],[order_date]],1),"DDDD")</f>
        <v>Thursday</v>
      </c>
      <c r="W2696" t="str">
        <f>TEXT(Working_Data[[#This Row],[order_date]],"mmmm")</f>
        <v>July</v>
      </c>
      <c r="X2696" s="7">
        <f>Working_Data[[#This Row],[last_order_date]]-Working_Data[[#This Row],[signup_date]]</f>
        <v>-59</v>
      </c>
      <c r="Y2696" s="7">
        <f>IF(Working_Data[[#This Row],[churned]]="Active",1,0)</f>
        <v>1</v>
      </c>
      <c r="Z2696" s="7">
        <f>YEAR(Working_Data[[#This Row],[order_date]])</f>
        <v>2024</v>
      </c>
    </row>
    <row r="2697" spans="1:26" x14ac:dyDescent="0.25">
      <c r="A2697" t="s">
        <v>5444</v>
      </c>
      <c r="B2697" t="s">
        <v>38</v>
      </c>
      <c r="C2697" t="s">
        <v>22</v>
      </c>
      <c r="D2697" t="s">
        <v>56</v>
      </c>
      <c r="E2697" s="1">
        <v>45730</v>
      </c>
      <c r="F2697" t="s">
        <v>5445</v>
      </c>
      <c r="G2697" s="1">
        <v>45491</v>
      </c>
      <c r="H2697" t="s">
        <v>47</v>
      </c>
      <c r="I2697" t="s">
        <v>54</v>
      </c>
      <c r="J2697" t="s">
        <v>64</v>
      </c>
      <c r="K2697">
        <v>3</v>
      </c>
      <c r="L2697" s="3">
        <f>Working_Data[[#This Row],[price2]]/Working_Data[[#This Row],[quantity]]</f>
        <v>462.85666666666663</v>
      </c>
      <c r="M2697" s="3">
        <v>1388.57</v>
      </c>
      <c r="N2697" t="s">
        <v>28</v>
      </c>
      <c r="O2697">
        <v>47</v>
      </c>
      <c r="P2697" s="1">
        <v>45714</v>
      </c>
      <c r="Q2697">
        <v>212</v>
      </c>
      <c r="R2697" t="s">
        <v>43</v>
      </c>
      <c r="S2697">
        <v>3</v>
      </c>
      <c r="T2697" s="1">
        <v>45875</v>
      </c>
      <c r="U2697" t="s">
        <v>30</v>
      </c>
      <c r="V2697" t="str">
        <f>TEXT(WEEKDAY(Working_Data[[#This Row],[order_date]],1),"DDDD")</f>
        <v>Thursday</v>
      </c>
      <c r="W2697" t="str">
        <f>TEXT(Working_Data[[#This Row],[order_date]],"mmmm")</f>
        <v>July</v>
      </c>
      <c r="X2697" s="7">
        <f>Working_Data[[#This Row],[last_order_date]]-Working_Data[[#This Row],[signup_date]]</f>
        <v>-16</v>
      </c>
      <c r="Y2697" s="7">
        <f>IF(Working_Data[[#This Row],[churned]]="Active",1,0)</f>
        <v>0</v>
      </c>
      <c r="Z2697" s="7">
        <f>YEAR(Working_Data[[#This Row],[order_date]])</f>
        <v>2024</v>
      </c>
    </row>
    <row r="2698" spans="1:26" x14ac:dyDescent="0.25">
      <c r="A2698" t="s">
        <v>5446</v>
      </c>
      <c r="B2698" t="s">
        <v>38</v>
      </c>
      <c r="C2698" t="s">
        <v>22</v>
      </c>
      <c r="D2698" t="s">
        <v>52</v>
      </c>
      <c r="E2698" s="1">
        <v>45571</v>
      </c>
      <c r="F2698" t="s">
        <v>5447</v>
      </c>
      <c r="G2698" s="1">
        <v>45492</v>
      </c>
      <c r="H2698" t="s">
        <v>25</v>
      </c>
      <c r="I2698" t="s">
        <v>48</v>
      </c>
      <c r="J2698" t="s">
        <v>67</v>
      </c>
      <c r="K2698">
        <v>1</v>
      </c>
      <c r="L2698" s="3">
        <f>Working_Data[[#This Row],[price2]]/Working_Data[[#This Row],[quantity]]</f>
        <v>860.91</v>
      </c>
      <c r="M2698" s="3">
        <v>860.91</v>
      </c>
      <c r="N2698" t="s">
        <v>28</v>
      </c>
      <c r="O2698">
        <v>29</v>
      </c>
      <c r="P2698" s="1">
        <v>45560</v>
      </c>
      <c r="Q2698">
        <v>445</v>
      </c>
      <c r="R2698" t="s">
        <v>29</v>
      </c>
      <c r="S2698">
        <v>4</v>
      </c>
      <c r="T2698" s="1">
        <v>45775</v>
      </c>
      <c r="U2698" t="s">
        <v>30</v>
      </c>
      <c r="V2698" t="str">
        <f>TEXT(WEEKDAY(Working_Data[[#This Row],[order_date]],1),"DDDD")</f>
        <v>Friday</v>
      </c>
      <c r="W2698" t="str">
        <f>TEXT(Working_Data[[#This Row],[order_date]],"mmmm")</f>
        <v>July</v>
      </c>
      <c r="X2698" s="7">
        <f>Working_Data[[#This Row],[last_order_date]]-Working_Data[[#This Row],[signup_date]]</f>
        <v>-11</v>
      </c>
      <c r="Y2698" s="7">
        <f>IF(Working_Data[[#This Row],[churned]]="Active",1,0)</f>
        <v>1</v>
      </c>
      <c r="Z2698" s="7">
        <f>YEAR(Working_Data[[#This Row],[order_date]])</f>
        <v>2024</v>
      </c>
    </row>
    <row r="2699" spans="1:26" x14ac:dyDescent="0.25">
      <c r="A2699" t="s">
        <v>5448</v>
      </c>
      <c r="B2699" t="s">
        <v>21</v>
      </c>
      <c r="C2699" t="s">
        <v>39</v>
      </c>
      <c r="D2699" t="s">
        <v>77</v>
      </c>
      <c r="E2699" s="1">
        <v>45777</v>
      </c>
      <c r="F2699" t="s">
        <v>5449</v>
      </c>
      <c r="G2699" s="1">
        <v>45492</v>
      </c>
      <c r="H2699" t="s">
        <v>41</v>
      </c>
      <c r="I2699" t="s">
        <v>63</v>
      </c>
      <c r="J2699" t="s">
        <v>59</v>
      </c>
      <c r="K2699">
        <v>4</v>
      </c>
      <c r="L2699" s="3">
        <f>Working_Data[[#This Row],[price2]]/Working_Data[[#This Row],[quantity]]</f>
        <v>66.977500000000006</v>
      </c>
      <c r="M2699" s="3">
        <v>267.91000000000003</v>
      </c>
      <c r="N2699" t="s">
        <v>28</v>
      </c>
      <c r="O2699">
        <v>36</v>
      </c>
      <c r="P2699" s="1">
        <v>45767</v>
      </c>
      <c r="Q2699">
        <v>379</v>
      </c>
      <c r="R2699" t="s">
        <v>43</v>
      </c>
      <c r="S2699">
        <v>3</v>
      </c>
      <c r="T2699" s="1">
        <v>45578</v>
      </c>
      <c r="U2699" t="s">
        <v>30</v>
      </c>
      <c r="V2699" t="str">
        <f>TEXT(WEEKDAY(Working_Data[[#This Row],[order_date]],1),"DDDD")</f>
        <v>Friday</v>
      </c>
      <c r="W2699" t="str">
        <f>TEXT(Working_Data[[#This Row],[order_date]],"mmmm")</f>
        <v>July</v>
      </c>
      <c r="X2699" s="7">
        <f>Working_Data[[#This Row],[last_order_date]]-Working_Data[[#This Row],[signup_date]]</f>
        <v>-10</v>
      </c>
      <c r="Y2699" s="7">
        <f>IF(Working_Data[[#This Row],[churned]]="Active",1,0)</f>
        <v>0</v>
      </c>
      <c r="Z2699" s="7">
        <f>YEAR(Working_Data[[#This Row],[order_date]])</f>
        <v>2024</v>
      </c>
    </row>
    <row r="2700" spans="1:26" x14ac:dyDescent="0.25">
      <c r="A2700" t="s">
        <v>5450</v>
      </c>
      <c r="B2700" t="s">
        <v>38</v>
      </c>
      <c r="C2700" t="s">
        <v>22</v>
      </c>
      <c r="D2700" t="s">
        <v>77</v>
      </c>
      <c r="E2700" s="1">
        <v>45240</v>
      </c>
      <c r="F2700" t="s">
        <v>5451</v>
      </c>
      <c r="G2700" s="1">
        <v>45492</v>
      </c>
      <c r="H2700" t="s">
        <v>47</v>
      </c>
      <c r="I2700" t="s">
        <v>42</v>
      </c>
      <c r="J2700" t="s">
        <v>27</v>
      </c>
      <c r="K2700">
        <v>5</v>
      </c>
      <c r="L2700" s="3">
        <f>Working_Data[[#This Row],[price2]]/Working_Data[[#This Row],[quantity]]</f>
        <v>212.56</v>
      </c>
      <c r="M2700" s="3">
        <v>1062.8</v>
      </c>
      <c r="N2700" t="s">
        <v>35</v>
      </c>
      <c r="O2700">
        <v>46</v>
      </c>
      <c r="P2700" s="1">
        <v>45714</v>
      </c>
      <c r="Q2700">
        <v>306</v>
      </c>
      <c r="R2700" t="s">
        <v>43</v>
      </c>
      <c r="S2700">
        <v>2</v>
      </c>
      <c r="T2700" s="1">
        <v>45532</v>
      </c>
      <c r="U2700" t="s">
        <v>36</v>
      </c>
      <c r="V2700" t="str">
        <f>TEXT(WEEKDAY(Working_Data[[#This Row],[order_date]],1),"DDDD")</f>
        <v>Friday</v>
      </c>
      <c r="W2700" t="str">
        <f>TEXT(Working_Data[[#This Row],[order_date]],"mmmm")</f>
        <v>July</v>
      </c>
      <c r="X2700" s="7">
        <f>Working_Data[[#This Row],[last_order_date]]-Working_Data[[#This Row],[signup_date]]</f>
        <v>474</v>
      </c>
      <c r="Y2700" s="7">
        <f>IF(Working_Data[[#This Row],[churned]]="Active",1,0)</f>
        <v>0</v>
      </c>
      <c r="Z2700" s="7">
        <f>YEAR(Working_Data[[#This Row],[order_date]])</f>
        <v>2024</v>
      </c>
    </row>
    <row r="2701" spans="1:26" x14ac:dyDescent="0.25">
      <c r="A2701" t="s">
        <v>5452</v>
      </c>
      <c r="B2701" t="s">
        <v>45</v>
      </c>
      <c r="C2701" t="s">
        <v>39</v>
      </c>
      <c r="D2701" t="s">
        <v>56</v>
      </c>
      <c r="E2701" s="1">
        <v>45648</v>
      </c>
      <c r="F2701" t="s">
        <v>5453</v>
      </c>
      <c r="G2701" s="1">
        <v>45492</v>
      </c>
      <c r="H2701" t="s">
        <v>41</v>
      </c>
      <c r="I2701" t="s">
        <v>54</v>
      </c>
      <c r="J2701" t="s">
        <v>67</v>
      </c>
      <c r="K2701">
        <v>2</v>
      </c>
      <c r="L2701" s="3">
        <f>Working_Data[[#This Row],[price2]]/Working_Data[[#This Row],[quantity]]</f>
        <v>607.15499999999997</v>
      </c>
      <c r="M2701" s="3">
        <v>1214.31</v>
      </c>
      <c r="N2701" t="s">
        <v>35</v>
      </c>
      <c r="O2701">
        <v>5</v>
      </c>
      <c r="P2701" s="1">
        <v>45851</v>
      </c>
      <c r="Q2701">
        <v>170</v>
      </c>
      <c r="R2701" t="s">
        <v>29</v>
      </c>
      <c r="S2701">
        <v>3</v>
      </c>
      <c r="T2701" s="1">
        <v>45743</v>
      </c>
      <c r="U2701" t="s">
        <v>30</v>
      </c>
      <c r="V2701" t="str">
        <f>TEXT(WEEKDAY(Working_Data[[#This Row],[order_date]],1),"DDDD")</f>
        <v>Friday</v>
      </c>
      <c r="W2701" t="str">
        <f>TEXT(Working_Data[[#This Row],[order_date]],"mmmm")</f>
        <v>July</v>
      </c>
      <c r="X2701" s="7">
        <f>Working_Data[[#This Row],[last_order_date]]-Working_Data[[#This Row],[signup_date]]</f>
        <v>203</v>
      </c>
      <c r="Y2701" s="7">
        <f>IF(Working_Data[[#This Row],[churned]]="Active",1,0)</f>
        <v>1</v>
      </c>
      <c r="Z2701" s="7">
        <f>YEAR(Working_Data[[#This Row],[order_date]])</f>
        <v>2024</v>
      </c>
    </row>
    <row r="2702" spans="1:26" x14ac:dyDescent="0.25">
      <c r="A2702" t="s">
        <v>5454</v>
      </c>
      <c r="B2702" t="s">
        <v>21</v>
      </c>
      <c r="C2702" t="s">
        <v>39</v>
      </c>
      <c r="D2702" t="s">
        <v>77</v>
      </c>
      <c r="E2702" s="1">
        <v>45995</v>
      </c>
      <c r="F2702" t="s">
        <v>5455</v>
      </c>
      <c r="G2702" s="1">
        <v>45492</v>
      </c>
      <c r="H2702" t="s">
        <v>34</v>
      </c>
      <c r="I2702" t="s">
        <v>48</v>
      </c>
      <c r="J2702" t="s">
        <v>27</v>
      </c>
      <c r="K2702">
        <v>1</v>
      </c>
      <c r="L2702" s="3">
        <f>Working_Data[[#This Row],[price2]]/Working_Data[[#This Row],[quantity]]</f>
        <v>1039.54</v>
      </c>
      <c r="M2702" s="3">
        <v>1039.54</v>
      </c>
      <c r="N2702" t="s">
        <v>28</v>
      </c>
      <c r="O2702">
        <v>4</v>
      </c>
      <c r="P2702" s="1">
        <v>45760</v>
      </c>
      <c r="Q2702">
        <v>69</v>
      </c>
      <c r="R2702" t="s">
        <v>29</v>
      </c>
      <c r="S2702">
        <v>5</v>
      </c>
      <c r="T2702" s="1">
        <v>45587</v>
      </c>
      <c r="U2702" t="s">
        <v>60</v>
      </c>
      <c r="V2702" t="str">
        <f>TEXT(WEEKDAY(Working_Data[[#This Row],[order_date]],1),"DDDD")</f>
        <v>Friday</v>
      </c>
      <c r="W2702" t="str">
        <f>TEXT(Working_Data[[#This Row],[order_date]],"mmmm")</f>
        <v>July</v>
      </c>
      <c r="X2702" s="7">
        <f>Working_Data[[#This Row],[last_order_date]]-Working_Data[[#This Row],[signup_date]]</f>
        <v>-235</v>
      </c>
      <c r="Y2702" s="7">
        <f>IF(Working_Data[[#This Row],[churned]]="Active",1,0)</f>
        <v>1</v>
      </c>
      <c r="Z2702" s="7">
        <f>YEAR(Working_Data[[#This Row],[order_date]])</f>
        <v>2024</v>
      </c>
    </row>
    <row r="2703" spans="1:26" x14ac:dyDescent="0.25">
      <c r="A2703" t="s">
        <v>5456</v>
      </c>
      <c r="B2703" t="s">
        <v>21</v>
      </c>
      <c r="C2703" t="s">
        <v>39</v>
      </c>
      <c r="D2703" t="s">
        <v>52</v>
      </c>
      <c r="E2703" s="1">
        <v>45148</v>
      </c>
      <c r="F2703" t="s">
        <v>5457</v>
      </c>
      <c r="G2703" s="1">
        <v>45492</v>
      </c>
      <c r="H2703" t="s">
        <v>58</v>
      </c>
      <c r="I2703" t="s">
        <v>54</v>
      </c>
      <c r="J2703" t="s">
        <v>64</v>
      </c>
      <c r="K2703">
        <v>2</v>
      </c>
      <c r="L2703" s="3">
        <f>Working_Data[[#This Row],[price2]]/Working_Data[[#This Row],[quantity]]</f>
        <v>463.86500000000001</v>
      </c>
      <c r="M2703" s="3">
        <v>927.73</v>
      </c>
      <c r="N2703" t="s">
        <v>28</v>
      </c>
      <c r="O2703">
        <v>42</v>
      </c>
      <c r="P2703" s="1">
        <v>45706</v>
      </c>
      <c r="Q2703">
        <v>346</v>
      </c>
      <c r="R2703" t="s">
        <v>43</v>
      </c>
      <c r="S2703">
        <v>3</v>
      </c>
      <c r="T2703" s="1">
        <v>45640</v>
      </c>
      <c r="U2703" t="s">
        <v>30</v>
      </c>
      <c r="V2703" t="str">
        <f>TEXT(WEEKDAY(Working_Data[[#This Row],[order_date]],1),"DDDD")</f>
        <v>Friday</v>
      </c>
      <c r="W2703" t="str">
        <f>TEXT(Working_Data[[#This Row],[order_date]],"mmmm")</f>
        <v>July</v>
      </c>
      <c r="X2703" s="7">
        <f>Working_Data[[#This Row],[last_order_date]]-Working_Data[[#This Row],[signup_date]]</f>
        <v>558</v>
      </c>
      <c r="Y2703" s="7">
        <f>IF(Working_Data[[#This Row],[churned]]="Active",1,0)</f>
        <v>0</v>
      </c>
      <c r="Z2703" s="7">
        <f>YEAR(Working_Data[[#This Row],[order_date]])</f>
        <v>2024</v>
      </c>
    </row>
    <row r="2704" spans="1:26" x14ac:dyDescent="0.25">
      <c r="A2704" t="s">
        <v>5458</v>
      </c>
      <c r="B2704" t="s">
        <v>45</v>
      </c>
      <c r="C2704" t="s">
        <v>39</v>
      </c>
      <c r="D2704" t="s">
        <v>32</v>
      </c>
      <c r="E2704" s="1">
        <v>45339</v>
      </c>
      <c r="F2704" t="s">
        <v>5459</v>
      </c>
      <c r="G2704" s="1">
        <v>45492</v>
      </c>
      <c r="H2704" t="s">
        <v>34</v>
      </c>
      <c r="I2704" t="s">
        <v>48</v>
      </c>
      <c r="J2704" t="s">
        <v>67</v>
      </c>
      <c r="K2704">
        <v>2</v>
      </c>
      <c r="L2704" s="3">
        <f>Working_Data[[#This Row],[price2]]/Working_Data[[#This Row],[quantity]]</f>
        <v>312.33499999999998</v>
      </c>
      <c r="M2704" s="3">
        <v>624.66999999999996</v>
      </c>
      <c r="N2704" t="s">
        <v>50</v>
      </c>
      <c r="O2704">
        <v>3</v>
      </c>
      <c r="P2704" s="1">
        <v>45832</v>
      </c>
      <c r="Q2704">
        <v>179</v>
      </c>
      <c r="R2704" t="s">
        <v>43</v>
      </c>
      <c r="S2704">
        <v>1</v>
      </c>
      <c r="T2704" s="1">
        <v>45557</v>
      </c>
      <c r="U2704" t="s">
        <v>36</v>
      </c>
      <c r="V2704" t="str">
        <f>TEXT(WEEKDAY(Working_Data[[#This Row],[order_date]],1),"DDDD")</f>
        <v>Friday</v>
      </c>
      <c r="W2704" t="str">
        <f>TEXT(Working_Data[[#This Row],[order_date]],"mmmm")</f>
        <v>July</v>
      </c>
      <c r="X2704" s="7">
        <f>Working_Data[[#This Row],[last_order_date]]-Working_Data[[#This Row],[signup_date]]</f>
        <v>493</v>
      </c>
      <c r="Y2704" s="7">
        <f>IF(Working_Data[[#This Row],[churned]]="Active",1,0)</f>
        <v>0</v>
      </c>
      <c r="Z2704" s="7">
        <f>YEAR(Working_Data[[#This Row],[order_date]])</f>
        <v>2024</v>
      </c>
    </row>
    <row r="2705" spans="1:26" x14ac:dyDescent="0.25">
      <c r="A2705" t="s">
        <v>5460</v>
      </c>
      <c r="B2705" t="s">
        <v>21</v>
      </c>
      <c r="C2705" t="s">
        <v>39</v>
      </c>
      <c r="D2705" t="s">
        <v>52</v>
      </c>
      <c r="E2705" s="1">
        <v>45752</v>
      </c>
      <c r="F2705" t="s">
        <v>5461</v>
      </c>
      <c r="G2705" s="1">
        <v>45492</v>
      </c>
      <c r="H2705" t="s">
        <v>47</v>
      </c>
      <c r="I2705" t="s">
        <v>26</v>
      </c>
      <c r="J2705" t="s">
        <v>27</v>
      </c>
      <c r="K2705">
        <v>1</v>
      </c>
      <c r="L2705" s="3">
        <f>Working_Data[[#This Row],[price2]]/Working_Data[[#This Row],[quantity]]</f>
        <v>951.72</v>
      </c>
      <c r="M2705" s="3">
        <v>951.72</v>
      </c>
      <c r="N2705" t="s">
        <v>50</v>
      </c>
      <c r="O2705">
        <v>20</v>
      </c>
      <c r="P2705" s="1">
        <v>45683</v>
      </c>
      <c r="Q2705">
        <v>408</v>
      </c>
      <c r="R2705" t="s">
        <v>29</v>
      </c>
      <c r="S2705">
        <v>4</v>
      </c>
      <c r="T2705" s="1">
        <v>45805</v>
      </c>
      <c r="U2705" t="s">
        <v>36</v>
      </c>
      <c r="V2705" t="str">
        <f>TEXT(WEEKDAY(Working_Data[[#This Row],[order_date]],1),"DDDD")</f>
        <v>Friday</v>
      </c>
      <c r="W2705" t="str">
        <f>TEXT(Working_Data[[#This Row],[order_date]],"mmmm")</f>
        <v>July</v>
      </c>
      <c r="X2705" s="7">
        <f>Working_Data[[#This Row],[last_order_date]]-Working_Data[[#This Row],[signup_date]]</f>
        <v>-69</v>
      </c>
      <c r="Y2705" s="7">
        <f>IF(Working_Data[[#This Row],[churned]]="Active",1,0)</f>
        <v>1</v>
      </c>
      <c r="Z2705" s="7">
        <f>YEAR(Working_Data[[#This Row],[order_date]])</f>
        <v>2024</v>
      </c>
    </row>
    <row r="2706" spans="1:26" x14ac:dyDescent="0.25">
      <c r="A2706" t="s">
        <v>5462</v>
      </c>
      <c r="B2706" t="s">
        <v>21</v>
      </c>
      <c r="C2706" t="s">
        <v>22</v>
      </c>
      <c r="D2706" t="s">
        <v>56</v>
      </c>
      <c r="E2706" s="1">
        <v>45587</v>
      </c>
      <c r="F2706" t="s">
        <v>5463</v>
      </c>
      <c r="G2706" s="1">
        <v>45492</v>
      </c>
      <c r="H2706" t="s">
        <v>58</v>
      </c>
      <c r="I2706" t="s">
        <v>54</v>
      </c>
      <c r="J2706" t="s">
        <v>59</v>
      </c>
      <c r="K2706">
        <v>2</v>
      </c>
      <c r="L2706" s="3">
        <f>Working_Data[[#This Row],[price2]]/Working_Data[[#This Row],[quantity]]</f>
        <v>298.15499999999997</v>
      </c>
      <c r="M2706" s="3">
        <v>596.30999999999995</v>
      </c>
      <c r="N2706" t="s">
        <v>50</v>
      </c>
      <c r="O2706">
        <v>9</v>
      </c>
      <c r="P2706" s="1">
        <v>45746</v>
      </c>
      <c r="Q2706">
        <v>56</v>
      </c>
      <c r="R2706" t="s">
        <v>43</v>
      </c>
      <c r="S2706">
        <v>2</v>
      </c>
      <c r="T2706" s="1">
        <v>45661</v>
      </c>
      <c r="U2706" t="s">
        <v>36</v>
      </c>
      <c r="V2706" t="str">
        <f>TEXT(WEEKDAY(Working_Data[[#This Row],[order_date]],1),"DDDD")</f>
        <v>Friday</v>
      </c>
      <c r="W2706" t="str">
        <f>TEXT(Working_Data[[#This Row],[order_date]],"mmmm")</f>
        <v>July</v>
      </c>
      <c r="X2706" s="7">
        <f>Working_Data[[#This Row],[last_order_date]]-Working_Data[[#This Row],[signup_date]]</f>
        <v>159</v>
      </c>
      <c r="Y2706" s="7">
        <f>IF(Working_Data[[#This Row],[churned]]="Active",1,0)</f>
        <v>0</v>
      </c>
      <c r="Z2706" s="7">
        <f>YEAR(Working_Data[[#This Row],[order_date]])</f>
        <v>2024</v>
      </c>
    </row>
    <row r="2707" spans="1:26" x14ac:dyDescent="0.25">
      <c r="A2707" t="s">
        <v>5464</v>
      </c>
      <c r="B2707" t="s">
        <v>21</v>
      </c>
      <c r="C2707" t="s">
        <v>39</v>
      </c>
      <c r="D2707" t="s">
        <v>32</v>
      </c>
      <c r="E2707" s="1">
        <v>45218</v>
      </c>
      <c r="F2707" t="s">
        <v>5465</v>
      </c>
      <c r="G2707" s="1">
        <v>45492</v>
      </c>
      <c r="H2707" t="s">
        <v>34</v>
      </c>
      <c r="I2707" t="s">
        <v>42</v>
      </c>
      <c r="J2707" t="s">
        <v>49</v>
      </c>
      <c r="K2707">
        <v>4</v>
      </c>
      <c r="L2707" s="3">
        <f>Working_Data[[#This Row],[price2]]/Working_Data[[#This Row],[quantity]]</f>
        <v>93.452500000000001</v>
      </c>
      <c r="M2707" s="3">
        <v>373.81</v>
      </c>
      <c r="N2707" t="s">
        <v>35</v>
      </c>
      <c r="O2707">
        <v>32</v>
      </c>
      <c r="P2707" s="1">
        <v>45737</v>
      </c>
      <c r="Q2707">
        <v>87</v>
      </c>
      <c r="R2707" t="s">
        <v>43</v>
      </c>
      <c r="S2707">
        <v>5</v>
      </c>
      <c r="T2707" s="1">
        <v>45656</v>
      </c>
      <c r="U2707" t="s">
        <v>60</v>
      </c>
      <c r="V2707" t="str">
        <f>TEXT(WEEKDAY(Working_Data[[#This Row],[order_date]],1),"DDDD")</f>
        <v>Friday</v>
      </c>
      <c r="W2707" t="str">
        <f>TEXT(Working_Data[[#This Row],[order_date]],"mmmm")</f>
        <v>July</v>
      </c>
      <c r="X2707" s="7">
        <f>Working_Data[[#This Row],[last_order_date]]-Working_Data[[#This Row],[signup_date]]</f>
        <v>519</v>
      </c>
      <c r="Y2707" s="7">
        <f>IF(Working_Data[[#This Row],[churned]]="Active",1,0)</f>
        <v>0</v>
      </c>
      <c r="Z2707" s="7">
        <f>YEAR(Working_Data[[#This Row],[order_date]])</f>
        <v>2024</v>
      </c>
    </row>
    <row r="2708" spans="1:26" x14ac:dyDescent="0.25">
      <c r="A2708" t="s">
        <v>5466</v>
      </c>
      <c r="B2708" t="s">
        <v>21</v>
      </c>
      <c r="C2708" t="s">
        <v>82</v>
      </c>
      <c r="D2708" t="s">
        <v>52</v>
      </c>
      <c r="E2708" s="1">
        <v>45557</v>
      </c>
      <c r="F2708" t="s">
        <v>5467</v>
      </c>
      <c r="G2708" s="1">
        <v>45492</v>
      </c>
      <c r="H2708" t="s">
        <v>47</v>
      </c>
      <c r="I2708" t="s">
        <v>63</v>
      </c>
      <c r="J2708" t="s">
        <v>27</v>
      </c>
      <c r="K2708">
        <v>3</v>
      </c>
      <c r="L2708" s="3">
        <f>Working_Data[[#This Row],[price2]]/Working_Data[[#This Row],[quantity]]</f>
        <v>414.73</v>
      </c>
      <c r="M2708" s="3">
        <v>1244.19</v>
      </c>
      <c r="N2708" t="s">
        <v>28</v>
      </c>
      <c r="O2708">
        <v>24</v>
      </c>
      <c r="P2708" s="1">
        <v>45564</v>
      </c>
      <c r="Q2708">
        <v>293</v>
      </c>
      <c r="R2708" t="s">
        <v>43</v>
      </c>
      <c r="S2708">
        <v>3</v>
      </c>
      <c r="T2708" s="1">
        <v>45747</v>
      </c>
      <c r="U2708" t="s">
        <v>60</v>
      </c>
      <c r="V2708" t="str">
        <f>TEXT(WEEKDAY(Working_Data[[#This Row],[order_date]],1),"DDDD")</f>
        <v>Friday</v>
      </c>
      <c r="W2708" t="str">
        <f>TEXT(Working_Data[[#This Row],[order_date]],"mmmm")</f>
        <v>July</v>
      </c>
      <c r="X2708" s="7">
        <f>Working_Data[[#This Row],[last_order_date]]-Working_Data[[#This Row],[signup_date]]</f>
        <v>7</v>
      </c>
      <c r="Y2708" s="7">
        <f>IF(Working_Data[[#This Row],[churned]]="Active",1,0)</f>
        <v>0</v>
      </c>
      <c r="Z2708" s="7">
        <f>YEAR(Working_Data[[#This Row],[order_date]])</f>
        <v>2024</v>
      </c>
    </row>
    <row r="2709" spans="1:26" x14ac:dyDescent="0.25">
      <c r="A2709" t="s">
        <v>5468</v>
      </c>
      <c r="B2709" t="s">
        <v>45</v>
      </c>
      <c r="C2709" t="s">
        <v>22</v>
      </c>
      <c r="D2709" t="s">
        <v>23</v>
      </c>
      <c r="E2709" s="1">
        <v>45672</v>
      </c>
      <c r="F2709" t="s">
        <v>5469</v>
      </c>
      <c r="G2709" s="1">
        <v>45492</v>
      </c>
      <c r="H2709" t="s">
        <v>58</v>
      </c>
      <c r="I2709" t="s">
        <v>63</v>
      </c>
      <c r="J2709" t="s">
        <v>67</v>
      </c>
      <c r="K2709">
        <v>4</v>
      </c>
      <c r="L2709" s="3">
        <f>Working_Data[[#This Row],[price2]]/Working_Data[[#This Row],[quantity]]</f>
        <v>194.36</v>
      </c>
      <c r="M2709" s="3">
        <v>777.44</v>
      </c>
      <c r="N2709" t="s">
        <v>35</v>
      </c>
      <c r="O2709">
        <v>25</v>
      </c>
      <c r="P2709" s="1">
        <v>45558</v>
      </c>
      <c r="Q2709">
        <v>132</v>
      </c>
      <c r="R2709" t="s">
        <v>43</v>
      </c>
      <c r="S2709">
        <v>1</v>
      </c>
      <c r="T2709" s="1">
        <v>45814</v>
      </c>
      <c r="U2709" t="s">
        <v>36</v>
      </c>
      <c r="V2709" t="str">
        <f>TEXT(WEEKDAY(Working_Data[[#This Row],[order_date]],1),"DDDD")</f>
        <v>Friday</v>
      </c>
      <c r="W2709" t="str">
        <f>TEXT(Working_Data[[#This Row],[order_date]],"mmmm")</f>
        <v>July</v>
      </c>
      <c r="X2709" s="7">
        <f>Working_Data[[#This Row],[last_order_date]]-Working_Data[[#This Row],[signup_date]]</f>
        <v>-114</v>
      </c>
      <c r="Y2709" s="7">
        <f>IF(Working_Data[[#This Row],[churned]]="Active",1,0)</f>
        <v>0</v>
      </c>
      <c r="Z2709" s="7">
        <f>YEAR(Working_Data[[#This Row],[order_date]])</f>
        <v>2024</v>
      </c>
    </row>
    <row r="2710" spans="1:26" x14ac:dyDescent="0.25">
      <c r="A2710" t="s">
        <v>5470</v>
      </c>
      <c r="B2710" t="s">
        <v>21</v>
      </c>
      <c r="C2710" t="s">
        <v>22</v>
      </c>
      <c r="D2710" t="s">
        <v>56</v>
      </c>
      <c r="E2710" s="1">
        <v>45564</v>
      </c>
      <c r="F2710" t="s">
        <v>5471</v>
      </c>
      <c r="G2710" s="1">
        <v>45492</v>
      </c>
      <c r="H2710" t="s">
        <v>58</v>
      </c>
      <c r="I2710" t="s">
        <v>63</v>
      </c>
      <c r="J2710" t="s">
        <v>67</v>
      </c>
      <c r="K2710">
        <v>4</v>
      </c>
      <c r="L2710" s="3">
        <f>Working_Data[[#This Row],[price2]]/Working_Data[[#This Row],[quantity]]</f>
        <v>38.087499999999999</v>
      </c>
      <c r="M2710" s="3">
        <v>152.35</v>
      </c>
      <c r="N2710" t="s">
        <v>35</v>
      </c>
      <c r="O2710">
        <v>8</v>
      </c>
      <c r="P2710" s="1">
        <v>45623</v>
      </c>
      <c r="Q2710">
        <v>379</v>
      </c>
      <c r="R2710" t="s">
        <v>43</v>
      </c>
      <c r="S2710">
        <v>4</v>
      </c>
      <c r="T2710" s="1">
        <v>45828</v>
      </c>
      <c r="U2710" t="s">
        <v>36</v>
      </c>
      <c r="V2710" t="str">
        <f>TEXT(WEEKDAY(Working_Data[[#This Row],[order_date]],1),"DDDD")</f>
        <v>Friday</v>
      </c>
      <c r="W2710" t="str">
        <f>TEXT(Working_Data[[#This Row],[order_date]],"mmmm")</f>
        <v>July</v>
      </c>
      <c r="X2710" s="7">
        <f>Working_Data[[#This Row],[last_order_date]]-Working_Data[[#This Row],[signup_date]]</f>
        <v>59</v>
      </c>
      <c r="Y2710" s="7">
        <f>IF(Working_Data[[#This Row],[churned]]="Active",1,0)</f>
        <v>0</v>
      </c>
      <c r="Z2710" s="7">
        <f>YEAR(Working_Data[[#This Row],[order_date]])</f>
        <v>2024</v>
      </c>
    </row>
    <row r="2711" spans="1:26" x14ac:dyDescent="0.25">
      <c r="A2711" t="s">
        <v>5472</v>
      </c>
      <c r="B2711" t="s">
        <v>38</v>
      </c>
      <c r="C2711" t="s">
        <v>82</v>
      </c>
      <c r="D2711" t="s">
        <v>77</v>
      </c>
      <c r="E2711" s="1">
        <v>45840</v>
      </c>
      <c r="F2711" t="s">
        <v>5473</v>
      </c>
      <c r="G2711" s="1">
        <v>45492</v>
      </c>
      <c r="H2711" t="s">
        <v>47</v>
      </c>
      <c r="I2711" t="s">
        <v>26</v>
      </c>
      <c r="J2711" t="s">
        <v>49</v>
      </c>
      <c r="K2711">
        <v>1</v>
      </c>
      <c r="L2711" s="3">
        <f>Working_Data[[#This Row],[price2]]/Working_Data[[#This Row],[quantity]]</f>
        <v>776.78</v>
      </c>
      <c r="M2711" s="3">
        <v>776.78</v>
      </c>
      <c r="N2711" t="s">
        <v>28</v>
      </c>
      <c r="O2711">
        <v>25</v>
      </c>
      <c r="P2711" s="1">
        <v>45904</v>
      </c>
      <c r="Q2711">
        <v>43</v>
      </c>
      <c r="R2711" t="s">
        <v>43</v>
      </c>
      <c r="S2711">
        <v>3</v>
      </c>
      <c r="T2711" s="1">
        <v>45790</v>
      </c>
      <c r="U2711" t="s">
        <v>30</v>
      </c>
      <c r="V2711" t="str">
        <f>TEXT(WEEKDAY(Working_Data[[#This Row],[order_date]],1),"DDDD")</f>
        <v>Friday</v>
      </c>
      <c r="W2711" t="str">
        <f>TEXT(Working_Data[[#This Row],[order_date]],"mmmm")</f>
        <v>July</v>
      </c>
      <c r="X2711" s="7">
        <f>Working_Data[[#This Row],[last_order_date]]-Working_Data[[#This Row],[signup_date]]</f>
        <v>64</v>
      </c>
      <c r="Y2711" s="7">
        <f>IF(Working_Data[[#This Row],[churned]]="Active",1,0)</f>
        <v>0</v>
      </c>
      <c r="Z2711" s="7">
        <f>YEAR(Working_Data[[#This Row],[order_date]])</f>
        <v>2024</v>
      </c>
    </row>
    <row r="2712" spans="1:26" x14ac:dyDescent="0.25">
      <c r="A2712" t="s">
        <v>5474</v>
      </c>
      <c r="B2712" t="s">
        <v>45</v>
      </c>
      <c r="C2712" t="s">
        <v>82</v>
      </c>
      <c r="D2712" t="s">
        <v>56</v>
      </c>
      <c r="E2712" s="1">
        <v>45805</v>
      </c>
      <c r="F2712" t="s">
        <v>5475</v>
      </c>
      <c r="G2712" s="1">
        <v>45492</v>
      </c>
      <c r="H2712" t="s">
        <v>25</v>
      </c>
      <c r="I2712" t="s">
        <v>42</v>
      </c>
      <c r="J2712" t="s">
        <v>67</v>
      </c>
      <c r="K2712">
        <v>3</v>
      </c>
      <c r="L2712" s="3">
        <f>Working_Data[[#This Row],[price2]]/Working_Data[[#This Row],[quantity]]</f>
        <v>66.656666666666666</v>
      </c>
      <c r="M2712" s="3">
        <v>199.97</v>
      </c>
      <c r="N2712" t="s">
        <v>35</v>
      </c>
      <c r="O2712">
        <v>24</v>
      </c>
      <c r="P2712" s="1">
        <v>45876</v>
      </c>
      <c r="Q2712">
        <v>38</v>
      </c>
      <c r="R2712" t="s">
        <v>29</v>
      </c>
      <c r="S2712">
        <v>3</v>
      </c>
      <c r="T2712" s="1">
        <v>45394</v>
      </c>
      <c r="U2712" t="s">
        <v>36</v>
      </c>
      <c r="V2712" t="str">
        <f>TEXT(WEEKDAY(Working_Data[[#This Row],[order_date]],1),"DDDD")</f>
        <v>Friday</v>
      </c>
      <c r="W2712" t="str">
        <f>TEXT(Working_Data[[#This Row],[order_date]],"mmmm")</f>
        <v>July</v>
      </c>
      <c r="X2712" s="7">
        <f>Working_Data[[#This Row],[last_order_date]]-Working_Data[[#This Row],[signup_date]]</f>
        <v>71</v>
      </c>
      <c r="Y2712" s="7">
        <f>IF(Working_Data[[#This Row],[churned]]="Active",1,0)</f>
        <v>1</v>
      </c>
      <c r="Z2712" s="7">
        <f>YEAR(Working_Data[[#This Row],[order_date]])</f>
        <v>2024</v>
      </c>
    </row>
    <row r="2713" spans="1:26" x14ac:dyDescent="0.25">
      <c r="A2713" t="s">
        <v>5476</v>
      </c>
      <c r="B2713" t="s">
        <v>21</v>
      </c>
      <c r="C2713" t="s">
        <v>39</v>
      </c>
      <c r="D2713" t="s">
        <v>52</v>
      </c>
      <c r="E2713" s="1">
        <v>45413</v>
      </c>
      <c r="F2713" t="s">
        <v>5477</v>
      </c>
      <c r="G2713" s="1">
        <v>45493</v>
      </c>
      <c r="H2713" t="s">
        <v>47</v>
      </c>
      <c r="I2713" t="s">
        <v>42</v>
      </c>
      <c r="J2713" t="s">
        <v>27</v>
      </c>
      <c r="K2713">
        <v>1</v>
      </c>
      <c r="L2713" s="3">
        <f>Working_Data[[#This Row],[price2]]/Working_Data[[#This Row],[quantity]]</f>
        <v>821.68</v>
      </c>
      <c r="M2713" s="3">
        <v>821.68</v>
      </c>
      <c r="N2713" t="s">
        <v>35</v>
      </c>
      <c r="O2713">
        <v>33</v>
      </c>
      <c r="P2713" s="1">
        <v>45558</v>
      </c>
      <c r="Q2713">
        <v>13</v>
      </c>
      <c r="R2713" t="s">
        <v>43</v>
      </c>
      <c r="S2713">
        <v>2</v>
      </c>
      <c r="T2713" s="1">
        <v>45623</v>
      </c>
      <c r="U2713" t="s">
        <v>60</v>
      </c>
      <c r="V2713" t="str">
        <f>TEXT(WEEKDAY(Working_Data[[#This Row],[order_date]],1),"DDDD")</f>
        <v>Saturday</v>
      </c>
      <c r="W2713" t="str">
        <f>TEXT(Working_Data[[#This Row],[order_date]],"mmmm")</f>
        <v>July</v>
      </c>
      <c r="X2713" s="7">
        <f>Working_Data[[#This Row],[last_order_date]]-Working_Data[[#This Row],[signup_date]]</f>
        <v>145</v>
      </c>
      <c r="Y2713" s="7">
        <f>IF(Working_Data[[#This Row],[churned]]="Active",1,0)</f>
        <v>0</v>
      </c>
      <c r="Z2713" s="7">
        <f>YEAR(Working_Data[[#This Row],[order_date]])</f>
        <v>2024</v>
      </c>
    </row>
    <row r="2714" spans="1:26" x14ac:dyDescent="0.25">
      <c r="A2714" t="s">
        <v>5478</v>
      </c>
      <c r="B2714" t="s">
        <v>21</v>
      </c>
      <c r="C2714" t="s">
        <v>82</v>
      </c>
      <c r="D2714" t="s">
        <v>32</v>
      </c>
      <c r="E2714" s="1">
        <v>45580</v>
      </c>
      <c r="F2714" t="s">
        <v>5479</v>
      </c>
      <c r="G2714" s="1">
        <v>45493</v>
      </c>
      <c r="H2714" t="s">
        <v>58</v>
      </c>
      <c r="I2714" t="s">
        <v>54</v>
      </c>
      <c r="J2714" t="s">
        <v>59</v>
      </c>
      <c r="K2714">
        <v>3</v>
      </c>
      <c r="L2714" s="3">
        <f>Working_Data[[#This Row],[price2]]/Working_Data[[#This Row],[quantity]]</f>
        <v>208.58666666666667</v>
      </c>
      <c r="M2714" s="3">
        <v>625.76</v>
      </c>
      <c r="N2714" t="s">
        <v>28</v>
      </c>
      <c r="O2714">
        <v>12</v>
      </c>
      <c r="P2714" s="1">
        <v>45733</v>
      </c>
      <c r="Q2714">
        <v>373</v>
      </c>
      <c r="R2714" t="s">
        <v>29</v>
      </c>
      <c r="S2714">
        <v>5</v>
      </c>
      <c r="T2714" s="1">
        <v>45736</v>
      </c>
      <c r="U2714" t="s">
        <v>36</v>
      </c>
      <c r="V2714" t="str">
        <f>TEXT(WEEKDAY(Working_Data[[#This Row],[order_date]],1),"DDDD")</f>
        <v>Saturday</v>
      </c>
      <c r="W2714" t="str">
        <f>TEXT(Working_Data[[#This Row],[order_date]],"mmmm")</f>
        <v>July</v>
      </c>
      <c r="X2714" s="7">
        <f>Working_Data[[#This Row],[last_order_date]]-Working_Data[[#This Row],[signup_date]]</f>
        <v>153</v>
      </c>
      <c r="Y2714" s="7">
        <f>IF(Working_Data[[#This Row],[churned]]="Active",1,0)</f>
        <v>1</v>
      </c>
      <c r="Z2714" s="7">
        <f>YEAR(Working_Data[[#This Row],[order_date]])</f>
        <v>2024</v>
      </c>
    </row>
    <row r="2715" spans="1:26" x14ac:dyDescent="0.25">
      <c r="A2715" t="s">
        <v>5480</v>
      </c>
      <c r="B2715" t="s">
        <v>45</v>
      </c>
      <c r="C2715" t="s">
        <v>39</v>
      </c>
      <c r="D2715" t="s">
        <v>56</v>
      </c>
      <c r="E2715" s="1">
        <v>45279</v>
      </c>
      <c r="F2715" t="s">
        <v>5481</v>
      </c>
      <c r="G2715" s="1">
        <v>45493</v>
      </c>
      <c r="H2715" t="s">
        <v>58</v>
      </c>
      <c r="I2715" t="s">
        <v>42</v>
      </c>
      <c r="J2715" t="s">
        <v>64</v>
      </c>
      <c r="K2715">
        <v>5</v>
      </c>
      <c r="L2715" s="3">
        <f>Working_Data[[#This Row],[price2]]/Working_Data[[#This Row],[quantity]]</f>
        <v>191.4</v>
      </c>
      <c r="M2715" s="3">
        <v>957</v>
      </c>
      <c r="N2715" t="s">
        <v>35</v>
      </c>
      <c r="O2715">
        <v>41</v>
      </c>
      <c r="P2715" s="1">
        <v>45766</v>
      </c>
      <c r="Q2715">
        <v>191</v>
      </c>
      <c r="R2715" t="s">
        <v>43</v>
      </c>
      <c r="S2715">
        <v>2</v>
      </c>
      <c r="T2715" s="1">
        <v>45694</v>
      </c>
      <c r="U2715" t="s">
        <v>36</v>
      </c>
      <c r="V2715" t="str">
        <f>TEXT(WEEKDAY(Working_Data[[#This Row],[order_date]],1),"DDDD")</f>
        <v>Saturday</v>
      </c>
      <c r="W2715" t="str">
        <f>TEXT(Working_Data[[#This Row],[order_date]],"mmmm")</f>
        <v>July</v>
      </c>
      <c r="X2715" s="7">
        <f>Working_Data[[#This Row],[last_order_date]]-Working_Data[[#This Row],[signup_date]]</f>
        <v>487</v>
      </c>
      <c r="Y2715" s="7">
        <f>IF(Working_Data[[#This Row],[churned]]="Active",1,0)</f>
        <v>0</v>
      </c>
      <c r="Z2715" s="7">
        <f>YEAR(Working_Data[[#This Row],[order_date]])</f>
        <v>2024</v>
      </c>
    </row>
    <row r="2716" spans="1:26" x14ac:dyDescent="0.25">
      <c r="A2716" t="s">
        <v>5482</v>
      </c>
      <c r="B2716" t="s">
        <v>45</v>
      </c>
      <c r="C2716" t="s">
        <v>22</v>
      </c>
      <c r="D2716" t="s">
        <v>77</v>
      </c>
      <c r="E2716" s="1">
        <v>45965</v>
      </c>
      <c r="F2716" t="s">
        <v>5483</v>
      </c>
      <c r="G2716" s="1">
        <v>45493</v>
      </c>
      <c r="H2716" t="s">
        <v>47</v>
      </c>
      <c r="I2716" t="s">
        <v>26</v>
      </c>
      <c r="J2716" t="s">
        <v>49</v>
      </c>
      <c r="K2716">
        <v>1</v>
      </c>
      <c r="L2716" s="3">
        <f>Working_Data[[#This Row],[price2]]/Working_Data[[#This Row],[quantity]]</f>
        <v>482.66</v>
      </c>
      <c r="M2716" s="3">
        <v>482.66</v>
      </c>
      <c r="N2716" t="s">
        <v>35</v>
      </c>
      <c r="O2716">
        <v>25</v>
      </c>
      <c r="P2716" s="1">
        <v>45617</v>
      </c>
      <c r="Q2716">
        <v>395</v>
      </c>
      <c r="R2716" t="s">
        <v>29</v>
      </c>
      <c r="S2716">
        <v>2</v>
      </c>
      <c r="T2716" s="1">
        <v>45901</v>
      </c>
      <c r="U2716" t="s">
        <v>36</v>
      </c>
      <c r="V2716" t="str">
        <f>TEXT(WEEKDAY(Working_Data[[#This Row],[order_date]],1),"DDDD")</f>
        <v>Saturday</v>
      </c>
      <c r="W2716" t="str">
        <f>TEXT(Working_Data[[#This Row],[order_date]],"mmmm")</f>
        <v>July</v>
      </c>
      <c r="X2716" s="7">
        <f>Working_Data[[#This Row],[last_order_date]]-Working_Data[[#This Row],[signup_date]]</f>
        <v>-348</v>
      </c>
      <c r="Y2716" s="7">
        <f>IF(Working_Data[[#This Row],[churned]]="Active",1,0)</f>
        <v>1</v>
      </c>
      <c r="Z2716" s="7">
        <f>YEAR(Working_Data[[#This Row],[order_date]])</f>
        <v>2024</v>
      </c>
    </row>
    <row r="2717" spans="1:26" x14ac:dyDescent="0.25">
      <c r="A2717" t="s">
        <v>5484</v>
      </c>
      <c r="B2717" t="s">
        <v>21</v>
      </c>
      <c r="C2717" t="s">
        <v>22</v>
      </c>
      <c r="D2717" t="s">
        <v>77</v>
      </c>
      <c r="E2717" s="1">
        <v>45434</v>
      </c>
      <c r="F2717" t="s">
        <v>5485</v>
      </c>
      <c r="G2717" s="1">
        <v>45493</v>
      </c>
      <c r="H2717" t="s">
        <v>58</v>
      </c>
      <c r="I2717" t="s">
        <v>42</v>
      </c>
      <c r="J2717" t="s">
        <v>67</v>
      </c>
      <c r="K2717">
        <v>2</v>
      </c>
      <c r="L2717" s="3">
        <f>Working_Data[[#This Row],[price2]]/Working_Data[[#This Row],[quantity]]</f>
        <v>528.78499999999997</v>
      </c>
      <c r="M2717" s="3">
        <v>1057.57</v>
      </c>
      <c r="N2717" t="s">
        <v>28</v>
      </c>
      <c r="O2717">
        <v>15</v>
      </c>
      <c r="P2717" s="1">
        <v>45646</v>
      </c>
      <c r="Q2717">
        <v>237</v>
      </c>
      <c r="R2717" t="s">
        <v>43</v>
      </c>
      <c r="S2717">
        <v>3</v>
      </c>
      <c r="T2717" s="1">
        <v>45558</v>
      </c>
      <c r="U2717" t="s">
        <v>30</v>
      </c>
      <c r="V2717" t="str">
        <f>TEXT(WEEKDAY(Working_Data[[#This Row],[order_date]],1),"DDDD")</f>
        <v>Saturday</v>
      </c>
      <c r="W2717" t="str">
        <f>TEXT(Working_Data[[#This Row],[order_date]],"mmmm")</f>
        <v>July</v>
      </c>
      <c r="X2717" s="7">
        <f>Working_Data[[#This Row],[last_order_date]]-Working_Data[[#This Row],[signup_date]]</f>
        <v>212</v>
      </c>
      <c r="Y2717" s="7">
        <f>IF(Working_Data[[#This Row],[churned]]="Active",1,0)</f>
        <v>0</v>
      </c>
      <c r="Z2717" s="7">
        <f>YEAR(Working_Data[[#This Row],[order_date]])</f>
        <v>2024</v>
      </c>
    </row>
    <row r="2718" spans="1:26" x14ac:dyDescent="0.25">
      <c r="A2718" t="s">
        <v>5486</v>
      </c>
      <c r="B2718" t="s">
        <v>38</v>
      </c>
      <c r="C2718" t="s">
        <v>82</v>
      </c>
      <c r="D2718" t="s">
        <v>77</v>
      </c>
      <c r="E2718" s="1">
        <v>45619</v>
      </c>
      <c r="F2718" t="s">
        <v>5487</v>
      </c>
      <c r="G2718" s="1">
        <v>45493</v>
      </c>
      <c r="H2718" t="s">
        <v>25</v>
      </c>
      <c r="I2718" t="s">
        <v>48</v>
      </c>
      <c r="J2718" t="s">
        <v>59</v>
      </c>
      <c r="K2718">
        <v>3</v>
      </c>
      <c r="L2718" s="3">
        <f>Working_Data[[#This Row],[price2]]/Working_Data[[#This Row],[quantity]]</f>
        <v>388.36666666666662</v>
      </c>
      <c r="M2718" s="3">
        <v>1165.0999999999999</v>
      </c>
      <c r="N2718" t="s">
        <v>35</v>
      </c>
      <c r="O2718">
        <v>38</v>
      </c>
      <c r="P2718" s="1">
        <v>45619</v>
      </c>
      <c r="Q2718">
        <v>344</v>
      </c>
      <c r="R2718" t="s">
        <v>29</v>
      </c>
      <c r="S2718">
        <v>1</v>
      </c>
      <c r="T2718" s="1">
        <v>45686</v>
      </c>
      <c r="U2718" t="s">
        <v>36</v>
      </c>
      <c r="V2718" t="str">
        <f>TEXT(WEEKDAY(Working_Data[[#This Row],[order_date]],1),"DDDD")</f>
        <v>Saturday</v>
      </c>
      <c r="W2718" t="str">
        <f>TEXT(Working_Data[[#This Row],[order_date]],"mmmm")</f>
        <v>July</v>
      </c>
      <c r="X2718" s="7">
        <f>Working_Data[[#This Row],[last_order_date]]-Working_Data[[#This Row],[signup_date]]</f>
        <v>0</v>
      </c>
      <c r="Y2718" s="7">
        <f>IF(Working_Data[[#This Row],[churned]]="Active",1,0)</f>
        <v>1</v>
      </c>
      <c r="Z2718" s="7">
        <f>YEAR(Working_Data[[#This Row],[order_date]])</f>
        <v>2024</v>
      </c>
    </row>
    <row r="2719" spans="1:26" x14ac:dyDescent="0.25">
      <c r="A2719" t="s">
        <v>5488</v>
      </c>
      <c r="B2719" t="s">
        <v>21</v>
      </c>
      <c r="C2719" t="s">
        <v>39</v>
      </c>
      <c r="D2719" t="s">
        <v>77</v>
      </c>
      <c r="E2719" s="1">
        <v>45027</v>
      </c>
      <c r="F2719" t="s">
        <v>5489</v>
      </c>
      <c r="G2719" s="1">
        <v>45494</v>
      </c>
      <c r="H2719" t="s">
        <v>47</v>
      </c>
      <c r="I2719" t="s">
        <v>63</v>
      </c>
      <c r="J2719" t="s">
        <v>67</v>
      </c>
      <c r="K2719">
        <v>5</v>
      </c>
      <c r="L2719" s="3">
        <f>Working_Data[[#This Row],[price2]]/Working_Data[[#This Row],[quantity]]</f>
        <v>126.22799999999999</v>
      </c>
      <c r="M2719" s="3">
        <v>631.14</v>
      </c>
      <c r="N2719" t="s">
        <v>28</v>
      </c>
      <c r="O2719">
        <v>4</v>
      </c>
      <c r="P2719" s="1">
        <v>45593</v>
      </c>
      <c r="Q2719">
        <v>209</v>
      </c>
      <c r="R2719" t="s">
        <v>43</v>
      </c>
      <c r="S2719">
        <v>1</v>
      </c>
      <c r="T2719" s="1">
        <v>45760</v>
      </c>
      <c r="U2719" t="s">
        <v>30</v>
      </c>
      <c r="V2719" t="str">
        <f>TEXT(WEEKDAY(Working_Data[[#This Row],[order_date]],1),"DDDD")</f>
        <v>Sunday</v>
      </c>
      <c r="W2719" t="str">
        <f>TEXT(Working_Data[[#This Row],[order_date]],"mmmm")</f>
        <v>July</v>
      </c>
      <c r="X2719" s="7">
        <f>Working_Data[[#This Row],[last_order_date]]-Working_Data[[#This Row],[signup_date]]</f>
        <v>566</v>
      </c>
      <c r="Y2719" s="7">
        <f>IF(Working_Data[[#This Row],[churned]]="Active",1,0)</f>
        <v>0</v>
      </c>
      <c r="Z2719" s="7">
        <f>YEAR(Working_Data[[#This Row],[order_date]])</f>
        <v>2024</v>
      </c>
    </row>
    <row r="2720" spans="1:26" x14ac:dyDescent="0.25">
      <c r="A2720" t="s">
        <v>5490</v>
      </c>
      <c r="B2720" t="s">
        <v>45</v>
      </c>
      <c r="C2720" t="s">
        <v>82</v>
      </c>
      <c r="D2720" t="s">
        <v>23</v>
      </c>
      <c r="E2720" s="1">
        <v>45636</v>
      </c>
      <c r="F2720" t="s">
        <v>5491</v>
      </c>
      <c r="G2720" s="1">
        <v>45494</v>
      </c>
      <c r="H2720" t="s">
        <v>34</v>
      </c>
      <c r="I2720" t="s">
        <v>54</v>
      </c>
      <c r="J2720" t="s">
        <v>27</v>
      </c>
      <c r="K2720">
        <v>5</v>
      </c>
      <c r="L2720" s="3">
        <f>Working_Data[[#This Row],[price2]]/Working_Data[[#This Row],[quantity]]</f>
        <v>193.39600000000002</v>
      </c>
      <c r="M2720" s="3">
        <v>966.98</v>
      </c>
      <c r="N2720" t="s">
        <v>35</v>
      </c>
      <c r="O2720">
        <v>18</v>
      </c>
      <c r="P2720" s="1">
        <v>45578</v>
      </c>
      <c r="Q2720">
        <v>209</v>
      </c>
      <c r="R2720" t="s">
        <v>43</v>
      </c>
      <c r="S2720">
        <v>3</v>
      </c>
      <c r="T2720" s="1">
        <v>45810</v>
      </c>
      <c r="U2720" t="s">
        <v>60</v>
      </c>
      <c r="V2720" t="str">
        <f>TEXT(WEEKDAY(Working_Data[[#This Row],[order_date]],1),"DDDD")</f>
        <v>Sunday</v>
      </c>
      <c r="W2720" t="str">
        <f>TEXT(Working_Data[[#This Row],[order_date]],"mmmm")</f>
        <v>July</v>
      </c>
      <c r="X2720" s="7">
        <f>Working_Data[[#This Row],[last_order_date]]-Working_Data[[#This Row],[signup_date]]</f>
        <v>-58</v>
      </c>
      <c r="Y2720" s="7">
        <f>IF(Working_Data[[#This Row],[churned]]="Active",1,0)</f>
        <v>0</v>
      </c>
      <c r="Z2720" s="7">
        <f>YEAR(Working_Data[[#This Row],[order_date]])</f>
        <v>2024</v>
      </c>
    </row>
    <row r="2721" spans="1:26" x14ac:dyDescent="0.25">
      <c r="A2721" t="s">
        <v>5492</v>
      </c>
      <c r="B2721" t="s">
        <v>38</v>
      </c>
      <c r="C2721" t="s">
        <v>22</v>
      </c>
      <c r="D2721" t="s">
        <v>32</v>
      </c>
      <c r="E2721" s="1">
        <v>45507</v>
      </c>
      <c r="F2721" t="s">
        <v>5493</v>
      </c>
      <c r="G2721" s="1">
        <v>45494</v>
      </c>
      <c r="H2721" t="s">
        <v>47</v>
      </c>
      <c r="I2721" t="s">
        <v>26</v>
      </c>
      <c r="J2721" t="s">
        <v>49</v>
      </c>
      <c r="K2721">
        <v>3</v>
      </c>
      <c r="L2721" s="3">
        <f>Working_Data[[#This Row],[price2]]/Working_Data[[#This Row],[quantity]]</f>
        <v>275.19666666666666</v>
      </c>
      <c r="M2721" s="3">
        <v>825.59</v>
      </c>
      <c r="N2721" t="s">
        <v>35</v>
      </c>
      <c r="O2721">
        <v>37</v>
      </c>
      <c r="P2721" s="1">
        <v>45792</v>
      </c>
      <c r="Q2721">
        <v>477</v>
      </c>
      <c r="R2721" t="s">
        <v>43</v>
      </c>
      <c r="S2721">
        <v>1</v>
      </c>
      <c r="T2721" s="1">
        <v>45392</v>
      </c>
      <c r="U2721" t="s">
        <v>60</v>
      </c>
      <c r="V2721" t="str">
        <f>TEXT(WEEKDAY(Working_Data[[#This Row],[order_date]],1),"DDDD")</f>
        <v>Sunday</v>
      </c>
      <c r="W2721" t="str">
        <f>TEXT(Working_Data[[#This Row],[order_date]],"mmmm")</f>
        <v>July</v>
      </c>
      <c r="X2721" s="7">
        <f>Working_Data[[#This Row],[last_order_date]]-Working_Data[[#This Row],[signup_date]]</f>
        <v>285</v>
      </c>
      <c r="Y2721" s="7">
        <f>IF(Working_Data[[#This Row],[churned]]="Active",1,0)</f>
        <v>0</v>
      </c>
      <c r="Z2721" s="7">
        <f>YEAR(Working_Data[[#This Row],[order_date]])</f>
        <v>2024</v>
      </c>
    </row>
    <row r="2722" spans="1:26" x14ac:dyDescent="0.25">
      <c r="A2722" t="s">
        <v>5494</v>
      </c>
      <c r="B2722" t="s">
        <v>38</v>
      </c>
      <c r="C2722" t="s">
        <v>39</v>
      </c>
      <c r="D2722" t="s">
        <v>23</v>
      </c>
      <c r="E2722" s="1">
        <v>45619</v>
      </c>
      <c r="F2722" t="s">
        <v>5495</v>
      </c>
      <c r="G2722" s="1">
        <v>45494</v>
      </c>
      <c r="H2722" t="s">
        <v>41</v>
      </c>
      <c r="I2722" t="s">
        <v>26</v>
      </c>
      <c r="J2722" t="s">
        <v>49</v>
      </c>
      <c r="K2722">
        <v>2</v>
      </c>
      <c r="L2722" s="3">
        <f>Working_Data[[#This Row],[price2]]/Working_Data[[#This Row],[quantity]]</f>
        <v>350.95</v>
      </c>
      <c r="M2722" s="3">
        <v>701.9</v>
      </c>
      <c r="N2722" t="s">
        <v>28</v>
      </c>
      <c r="O2722">
        <v>47</v>
      </c>
      <c r="P2722" s="1">
        <v>45594</v>
      </c>
      <c r="Q2722">
        <v>316</v>
      </c>
      <c r="R2722" t="s">
        <v>29</v>
      </c>
      <c r="S2722">
        <v>4</v>
      </c>
      <c r="T2722" s="1">
        <v>45612</v>
      </c>
      <c r="U2722" t="s">
        <v>30</v>
      </c>
      <c r="V2722" t="str">
        <f>TEXT(WEEKDAY(Working_Data[[#This Row],[order_date]],1),"DDDD")</f>
        <v>Sunday</v>
      </c>
      <c r="W2722" t="str">
        <f>TEXT(Working_Data[[#This Row],[order_date]],"mmmm")</f>
        <v>July</v>
      </c>
      <c r="X2722" s="7">
        <f>Working_Data[[#This Row],[last_order_date]]-Working_Data[[#This Row],[signup_date]]</f>
        <v>-25</v>
      </c>
      <c r="Y2722" s="7">
        <f>IF(Working_Data[[#This Row],[churned]]="Active",1,0)</f>
        <v>1</v>
      </c>
      <c r="Z2722" s="7">
        <f>YEAR(Working_Data[[#This Row],[order_date]])</f>
        <v>2024</v>
      </c>
    </row>
    <row r="2723" spans="1:26" x14ac:dyDescent="0.25">
      <c r="A2723" t="s">
        <v>5496</v>
      </c>
      <c r="B2723" t="s">
        <v>38</v>
      </c>
      <c r="C2723" t="s">
        <v>22</v>
      </c>
      <c r="D2723" t="s">
        <v>77</v>
      </c>
      <c r="E2723" s="1">
        <v>45609</v>
      </c>
      <c r="F2723" t="s">
        <v>5497</v>
      </c>
      <c r="G2723" s="1">
        <v>45494</v>
      </c>
      <c r="H2723" t="s">
        <v>58</v>
      </c>
      <c r="I2723" t="s">
        <v>48</v>
      </c>
      <c r="J2723" t="s">
        <v>67</v>
      </c>
      <c r="K2723">
        <v>3</v>
      </c>
      <c r="L2723" s="3">
        <f>Working_Data[[#This Row],[price2]]/Working_Data[[#This Row],[quantity]]</f>
        <v>221.79333333333332</v>
      </c>
      <c r="M2723" s="3">
        <v>665.38</v>
      </c>
      <c r="N2723" t="s">
        <v>50</v>
      </c>
      <c r="O2723">
        <v>40</v>
      </c>
      <c r="P2723" s="1">
        <v>45709</v>
      </c>
      <c r="Q2723">
        <v>90</v>
      </c>
      <c r="R2723" t="s">
        <v>29</v>
      </c>
      <c r="S2723">
        <v>1</v>
      </c>
      <c r="T2723" s="1">
        <v>45333</v>
      </c>
      <c r="U2723" t="s">
        <v>30</v>
      </c>
      <c r="V2723" t="str">
        <f>TEXT(WEEKDAY(Working_Data[[#This Row],[order_date]],1),"DDDD")</f>
        <v>Sunday</v>
      </c>
      <c r="W2723" t="str">
        <f>TEXT(Working_Data[[#This Row],[order_date]],"mmmm")</f>
        <v>July</v>
      </c>
      <c r="X2723" s="7">
        <f>Working_Data[[#This Row],[last_order_date]]-Working_Data[[#This Row],[signup_date]]</f>
        <v>100</v>
      </c>
      <c r="Y2723" s="7">
        <f>IF(Working_Data[[#This Row],[churned]]="Active",1,0)</f>
        <v>1</v>
      </c>
      <c r="Z2723" s="7">
        <f>YEAR(Working_Data[[#This Row],[order_date]])</f>
        <v>2024</v>
      </c>
    </row>
    <row r="2724" spans="1:26" x14ac:dyDescent="0.25">
      <c r="A2724" t="s">
        <v>5498</v>
      </c>
      <c r="B2724" t="s">
        <v>21</v>
      </c>
      <c r="C2724" t="s">
        <v>39</v>
      </c>
      <c r="D2724" t="s">
        <v>52</v>
      </c>
      <c r="E2724" s="1">
        <v>45647</v>
      </c>
      <c r="F2724" t="s">
        <v>5499</v>
      </c>
      <c r="G2724" s="1">
        <v>45494</v>
      </c>
      <c r="H2724" t="s">
        <v>34</v>
      </c>
      <c r="I2724" t="s">
        <v>42</v>
      </c>
      <c r="J2724" t="s">
        <v>49</v>
      </c>
      <c r="K2724">
        <v>4</v>
      </c>
      <c r="L2724" s="3">
        <f>Working_Data[[#This Row],[price2]]/Working_Data[[#This Row],[quantity]]</f>
        <v>221.67500000000001</v>
      </c>
      <c r="M2724" s="3">
        <v>886.7</v>
      </c>
      <c r="N2724" t="s">
        <v>50</v>
      </c>
      <c r="O2724">
        <v>15</v>
      </c>
      <c r="P2724" s="1">
        <v>45777</v>
      </c>
      <c r="Q2724">
        <v>340</v>
      </c>
      <c r="R2724" t="s">
        <v>43</v>
      </c>
      <c r="S2724">
        <v>4</v>
      </c>
      <c r="T2724" s="1">
        <v>45743</v>
      </c>
      <c r="U2724" t="s">
        <v>60</v>
      </c>
      <c r="V2724" t="str">
        <f>TEXT(WEEKDAY(Working_Data[[#This Row],[order_date]],1),"DDDD")</f>
        <v>Sunday</v>
      </c>
      <c r="W2724" t="str">
        <f>TEXT(Working_Data[[#This Row],[order_date]],"mmmm")</f>
        <v>July</v>
      </c>
      <c r="X2724" s="7">
        <f>Working_Data[[#This Row],[last_order_date]]-Working_Data[[#This Row],[signup_date]]</f>
        <v>130</v>
      </c>
      <c r="Y2724" s="7">
        <f>IF(Working_Data[[#This Row],[churned]]="Active",1,0)</f>
        <v>0</v>
      </c>
      <c r="Z2724" s="7">
        <f>YEAR(Working_Data[[#This Row],[order_date]])</f>
        <v>2024</v>
      </c>
    </row>
    <row r="2725" spans="1:26" x14ac:dyDescent="0.25">
      <c r="A2725" t="s">
        <v>5500</v>
      </c>
      <c r="B2725" t="s">
        <v>45</v>
      </c>
      <c r="C2725" t="s">
        <v>82</v>
      </c>
      <c r="D2725" t="s">
        <v>23</v>
      </c>
      <c r="E2725" s="1">
        <v>45215</v>
      </c>
      <c r="F2725" t="s">
        <v>5501</v>
      </c>
      <c r="G2725" s="1">
        <v>45495</v>
      </c>
      <c r="H2725" t="s">
        <v>41</v>
      </c>
      <c r="I2725" t="s">
        <v>26</v>
      </c>
      <c r="J2725" t="s">
        <v>27</v>
      </c>
      <c r="K2725">
        <v>5</v>
      </c>
      <c r="L2725" s="3">
        <f>Working_Data[[#This Row],[price2]]/Working_Data[[#This Row],[quantity]]</f>
        <v>246.756</v>
      </c>
      <c r="M2725" s="3">
        <v>1233.78</v>
      </c>
      <c r="N2725" t="s">
        <v>35</v>
      </c>
      <c r="O2725">
        <v>38</v>
      </c>
      <c r="P2725" s="1">
        <v>45993</v>
      </c>
      <c r="Q2725">
        <v>300</v>
      </c>
      <c r="R2725" t="s">
        <v>43</v>
      </c>
      <c r="S2725">
        <v>2</v>
      </c>
      <c r="T2725" s="1">
        <v>45737</v>
      </c>
      <c r="U2725" t="s">
        <v>30</v>
      </c>
      <c r="V2725" t="str">
        <f>TEXT(WEEKDAY(Working_Data[[#This Row],[order_date]],1),"DDDD")</f>
        <v>Monday</v>
      </c>
      <c r="W2725" t="str">
        <f>TEXT(Working_Data[[#This Row],[order_date]],"mmmm")</f>
        <v>July</v>
      </c>
      <c r="X2725" s="7">
        <f>Working_Data[[#This Row],[last_order_date]]-Working_Data[[#This Row],[signup_date]]</f>
        <v>778</v>
      </c>
      <c r="Y2725" s="7">
        <f>IF(Working_Data[[#This Row],[churned]]="Active",1,0)</f>
        <v>0</v>
      </c>
      <c r="Z2725" s="7">
        <f>YEAR(Working_Data[[#This Row],[order_date]])</f>
        <v>2024</v>
      </c>
    </row>
    <row r="2726" spans="1:26" x14ac:dyDescent="0.25">
      <c r="A2726" t="s">
        <v>5502</v>
      </c>
      <c r="B2726" t="s">
        <v>38</v>
      </c>
      <c r="C2726" t="s">
        <v>22</v>
      </c>
      <c r="D2726" t="s">
        <v>23</v>
      </c>
      <c r="E2726" s="1">
        <v>45169</v>
      </c>
      <c r="F2726" t="s">
        <v>5503</v>
      </c>
      <c r="G2726" s="1">
        <v>45495</v>
      </c>
      <c r="H2726" t="s">
        <v>41</v>
      </c>
      <c r="I2726" t="s">
        <v>63</v>
      </c>
      <c r="J2726" t="s">
        <v>64</v>
      </c>
      <c r="K2726">
        <v>1</v>
      </c>
      <c r="L2726" s="3">
        <f>Working_Data[[#This Row],[price2]]/Working_Data[[#This Row],[quantity]]</f>
        <v>1268.02</v>
      </c>
      <c r="M2726" s="3">
        <v>1268.02</v>
      </c>
      <c r="N2726" t="s">
        <v>28</v>
      </c>
      <c r="O2726">
        <v>41</v>
      </c>
      <c r="P2726" s="1">
        <v>45856</v>
      </c>
      <c r="Q2726">
        <v>108</v>
      </c>
      <c r="R2726" t="s">
        <v>43</v>
      </c>
      <c r="S2726">
        <v>3</v>
      </c>
      <c r="T2726" s="1">
        <v>45580</v>
      </c>
      <c r="U2726" t="s">
        <v>30</v>
      </c>
      <c r="V2726" t="str">
        <f>TEXT(WEEKDAY(Working_Data[[#This Row],[order_date]],1),"DDDD")</f>
        <v>Monday</v>
      </c>
      <c r="W2726" t="str">
        <f>TEXT(Working_Data[[#This Row],[order_date]],"mmmm")</f>
        <v>July</v>
      </c>
      <c r="X2726" s="7">
        <f>Working_Data[[#This Row],[last_order_date]]-Working_Data[[#This Row],[signup_date]]</f>
        <v>687</v>
      </c>
      <c r="Y2726" s="7">
        <f>IF(Working_Data[[#This Row],[churned]]="Active",1,0)</f>
        <v>0</v>
      </c>
      <c r="Z2726" s="7">
        <f>YEAR(Working_Data[[#This Row],[order_date]])</f>
        <v>2024</v>
      </c>
    </row>
    <row r="2727" spans="1:26" x14ac:dyDescent="0.25">
      <c r="A2727" t="s">
        <v>5504</v>
      </c>
      <c r="B2727" t="s">
        <v>45</v>
      </c>
      <c r="C2727" t="s">
        <v>82</v>
      </c>
      <c r="D2727" t="s">
        <v>32</v>
      </c>
      <c r="E2727" s="1">
        <v>45303</v>
      </c>
      <c r="F2727" t="s">
        <v>5505</v>
      </c>
      <c r="G2727" s="1">
        <v>45495</v>
      </c>
      <c r="H2727" t="s">
        <v>41</v>
      </c>
      <c r="I2727" t="s">
        <v>42</v>
      </c>
      <c r="J2727" t="s">
        <v>27</v>
      </c>
      <c r="K2727">
        <v>1</v>
      </c>
      <c r="L2727" s="3">
        <f>Working_Data[[#This Row],[price2]]/Working_Data[[#This Row],[quantity]]</f>
        <v>1284.47</v>
      </c>
      <c r="M2727" s="3">
        <v>1284.47</v>
      </c>
      <c r="N2727" t="s">
        <v>28</v>
      </c>
      <c r="O2727">
        <v>11</v>
      </c>
      <c r="P2727" s="1">
        <v>45621</v>
      </c>
      <c r="Q2727">
        <v>322</v>
      </c>
      <c r="R2727" t="s">
        <v>43</v>
      </c>
      <c r="S2727">
        <v>4</v>
      </c>
      <c r="T2727" s="1">
        <v>45806</v>
      </c>
      <c r="U2727" t="s">
        <v>30</v>
      </c>
      <c r="V2727" t="str">
        <f>TEXT(WEEKDAY(Working_Data[[#This Row],[order_date]],1),"DDDD")</f>
        <v>Monday</v>
      </c>
      <c r="W2727" t="str">
        <f>TEXT(Working_Data[[#This Row],[order_date]],"mmmm")</f>
        <v>July</v>
      </c>
      <c r="X2727" s="7">
        <f>Working_Data[[#This Row],[last_order_date]]-Working_Data[[#This Row],[signup_date]]</f>
        <v>318</v>
      </c>
      <c r="Y2727" s="7">
        <f>IF(Working_Data[[#This Row],[churned]]="Active",1,0)</f>
        <v>0</v>
      </c>
      <c r="Z2727" s="7">
        <f>YEAR(Working_Data[[#This Row],[order_date]])</f>
        <v>2024</v>
      </c>
    </row>
    <row r="2728" spans="1:26" x14ac:dyDescent="0.25">
      <c r="A2728" t="s">
        <v>5506</v>
      </c>
      <c r="B2728" t="s">
        <v>38</v>
      </c>
      <c r="C2728" t="s">
        <v>39</v>
      </c>
      <c r="D2728" t="s">
        <v>23</v>
      </c>
      <c r="E2728" s="1">
        <v>45567</v>
      </c>
      <c r="F2728" t="s">
        <v>5507</v>
      </c>
      <c r="G2728" s="1">
        <v>45495</v>
      </c>
      <c r="H2728" t="s">
        <v>47</v>
      </c>
      <c r="I2728" t="s">
        <v>54</v>
      </c>
      <c r="J2728" t="s">
        <v>64</v>
      </c>
      <c r="K2728">
        <v>4</v>
      </c>
      <c r="L2728" s="3">
        <f>Working_Data[[#This Row],[price2]]/Working_Data[[#This Row],[quantity]]</f>
        <v>59.274999999999999</v>
      </c>
      <c r="M2728" s="3">
        <v>237.1</v>
      </c>
      <c r="N2728" t="s">
        <v>28</v>
      </c>
      <c r="O2728">
        <v>15</v>
      </c>
      <c r="P2728" s="1">
        <v>45562</v>
      </c>
      <c r="Q2728">
        <v>181</v>
      </c>
      <c r="R2728" t="s">
        <v>29</v>
      </c>
      <c r="S2728">
        <v>5</v>
      </c>
      <c r="T2728" s="1">
        <v>45662</v>
      </c>
      <c r="U2728" t="s">
        <v>60</v>
      </c>
      <c r="V2728" t="str">
        <f>TEXT(WEEKDAY(Working_Data[[#This Row],[order_date]],1),"DDDD")</f>
        <v>Monday</v>
      </c>
      <c r="W2728" t="str">
        <f>TEXT(Working_Data[[#This Row],[order_date]],"mmmm")</f>
        <v>July</v>
      </c>
      <c r="X2728" s="7">
        <f>Working_Data[[#This Row],[last_order_date]]-Working_Data[[#This Row],[signup_date]]</f>
        <v>-5</v>
      </c>
      <c r="Y2728" s="7">
        <f>IF(Working_Data[[#This Row],[churned]]="Active",1,0)</f>
        <v>1</v>
      </c>
      <c r="Z2728" s="7">
        <f>YEAR(Working_Data[[#This Row],[order_date]])</f>
        <v>2024</v>
      </c>
    </row>
    <row r="2729" spans="1:26" x14ac:dyDescent="0.25">
      <c r="A2729" t="s">
        <v>5508</v>
      </c>
      <c r="B2729" t="s">
        <v>38</v>
      </c>
      <c r="C2729" t="s">
        <v>82</v>
      </c>
      <c r="D2729" t="s">
        <v>32</v>
      </c>
      <c r="E2729" s="1">
        <v>45624</v>
      </c>
      <c r="F2729" t="s">
        <v>5509</v>
      </c>
      <c r="G2729" s="1">
        <v>45495</v>
      </c>
      <c r="H2729" t="s">
        <v>25</v>
      </c>
      <c r="I2729" t="s">
        <v>48</v>
      </c>
      <c r="J2729" t="s">
        <v>27</v>
      </c>
      <c r="K2729">
        <v>1</v>
      </c>
      <c r="L2729" s="3">
        <f>Working_Data[[#This Row],[price2]]/Working_Data[[#This Row],[quantity]]</f>
        <v>757.25</v>
      </c>
      <c r="M2729" s="3">
        <v>757.25</v>
      </c>
      <c r="N2729" t="s">
        <v>35</v>
      </c>
      <c r="O2729">
        <v>19</v>
      </c>
      <c r="P2729" s="1">
        <v>45747</v>
      </c>
      <c r="Q2729">
        <v>391</v>
      </c>
      <c r="R2729" t="s">
        <v>43</v>
      </c>
      <c r="S2729">
        <v>3</v>
      </c>
      <c r="T2729" s="1">
        <v>45574</v>
      </c>
      <c r="U2729" t="s">
        <v>30</v>
      </c>
      <c r="V2729" t="str">
        <f>TEXT(WEEKDAY(Working_Data[[#This Row],[order_date]],1),"DDDD")</f>
        <v>Monday</v>
      </c>
      <c r="W2729" t="str">
        <f>TEXT(Working_Data[[#This Row],[order_date]],"mmmm")</f>
        <v>July</v>
      </c>
      <c r="X2729" s="7">
        <f>Working_Data[[#This Row],[last_order_date]]-Working_Data[[#This Row],[signup_date]]</f>
        <v>123</v>
      </c>
      <c r="Y2729" s="7">
        <f>IF(Working_Data[[#This Row],[churned]]="Active",1,0)</f>
        <v>0</v>
      </c>
      <c r="Z2729" s="7">
        <f>YEAR(Working_Data[[#This Row],[order_date]])</f>
        <v>2024</v>
      </c>
    </row>
    <row r="2730" spans="1:26" x14ac:dyDescent="0.25">
      <c r="A2730" t="s">
        <v>5510</v>
      </c>
      <c r="B2730" t="s">
        <v>21</v>
      </c>
      <c r="C2730" t="s">
        <v>82</v>
      </c>
      <c r="D2730" t="s">
        <v>52</v>
      </c>
      <c r="E2730" s="1">
        <v>45600</v>
      </c>
      <c r="F2730" t="s">
        <v>5511</v>
      </c>
      <c r="G2730" s="1">
        <v>45495</v>
      </c>
      <c r="H2730" t="s">
        <v>34</v>
      </c>
      <c r="I2730" t="s">
        <v>63</v>
      </c>
      <c r="J2730" t="s">
        <v>49</v>
      </c>
      <c r="K2730">
        <v>1</v>
      </c>
      <c r="L2730" s="3">
        <f>Working_Data[[#This Row],[price2]]/Working_Data[[#This Row],[quantity]]</f>
        <v>733.54</v>
      </c>
      <c r="M2730" s="3">
        <v>733.54</v>
      </c>
      <c r="N2730" t="s">
        <v>28</v>
      </c>
      <c r="O2730">
        <v>38</v>
      </c>
      <c r="P2730" s="1">
        <v>45606</v>
      </c>
      <c r="Q2730">
        <v>43</v>
      </c>
      <c r="R2730" t="s">
        <v>43</v>
      </c>
      <c r="S2730">
        <v>2</v>
      </c>
      <c r="T2730" s="1">
        <v>45752</v>
      </c>
      <c r="U2730" t="s">
        <v>36</v>
      </c>
      <c r="V2730" t="str">
        <f>TEXT(WEEKDAY(Working_Data[[#This Row],[order_date]],1),"DDDD")</f>
        <v>Monday</v>
      </c>
      <c r="W2730" t="str">
        <f>TEXT(Working_Data[[#This Row],[order_date]],"mmmm")</f>
        <v>July</v>
      </c>
      <c r="X2730" s="7">
        <f>Working_Data[[#This Row],[last_order_date]]-Working_Data[[#This Row],[signup_date]]</f>
        <v>6</v>
      </c>
      <c r="Y2730" s="7">
        <f>IF(Working_Data[[#This Row],[churned]]="Active",1,0)</f>
        <v>0</v>
      </c>
      <c r="Z2730" s="7">
        <f>YEAR(Working_Data[[#This Row],[order_date]])</f>
        <v>2024</v>
      </c>
    </row>
    <row r="2731" spans="1:26" x14ac:dyDescent="0.25">
      <c r="A2731" t="s">
        <v>5512</v>
      </c>
      <c r="B2731" t="s">
        <v>45</v>
      </c>
      <c r="C2731" t="s">
        <v>22</v>
      </c>
      <c r="D2731" t="s">
        <v>23</v>
      </c>
      <c r="E2731" s="1">
        <v>45796</v>
      </c>
      <c r="F2731" t="s">
        <v>5513</v>
      </c>
      <c r="G2731" s="1">
        <v>45495</v>
      </c>
      <c r="H2731" t="s">
        <v>58</v>
      </c>
      <c r="I2731" t="s">
        <v>63</v>
      </c>
      <c r="J2731" t="s">
        <v>59</v>
      </c>
      <c r="K2731">
        <v>5</v>
      </c>
      <c r="L2731" s="3">
        <f>Working_Data[[#This Row],[price2]]/Working_Data[[#This Row],[quantity]]</f>
        <v>204.05199999999999</v>
      </c>
      <c r="M2731" s="3">
        <v>1020.26</v>
      </c>
      <c r="N2731" t="s">
        <v>28</v>
      </c>
      <c r="O2731">
        <v>43</v>
      </c>
      <c r="P2731" s="1">
        <v>45762</v>
      </c>
      <c r="Q2731">
        <v>385</v>
      </c>
      <c r="R2731" t="s">
        <v>29</v>
      </c>
      <c r="S2731">
        <v>4</v>
      </c>
      <c r="T2731" s="1">
        <v>45585</v>
      </c>
      <c r="U2731" t="s">
        <v>30</v>
      </c>
      <c r="V2731" t="str">
        <f>TEXT(WEEKDAY(Working_Data[[#This Row],[order_date]],1),"DDDD")</f>
        <v>Monday</v>
      </c>
      <c r="W2731" t="str">
        <f>TEXT(Working_Data[[#This Row],[order_date]],"mmmm")</f>
        <v>July</v>
      </c>
      <c r="X2731" s="7">
        <f>Working_Data[[#This Row],[last_order_date]]-Working_Data[[#This Row],[signup_date]]</f>
        <v>-34</v>
      </c>
      <c r="Y2731" s="7">
        <f>IF(Working_Data[[#This Row],[churned]]="Active",1,0)</f>
        <v>1</v>
      </c>
      <c r="Z2731" s="7">
        <f>YEAR(Working_Data[[#This Row],[order_date]])</f>
        <v>2024</v>
      </c>
    </row>
    <row r="2732" spans="1:26" x14ac:dyDescent="0.25">
      <c r="A2732" t="s">
        <v>5514</v>
      </c>
      <c r="B2732" t="s">
        <v>38</v>
      </c>
      <c r="C2732" t="s">
        <v>39</v>
      </c>
      <c r="D2732" t="s">
        <v>32</v>
      </c>
      <c r="E2732" s="1">
        <v>45181</v>
      </c>
      <c r="F2732" t="s">
        <v>5515</v>
      </c>
      <c r="G2732" s="1">
        <v>45495</v>
      </c>
      <c r="H2732" t="s">
        <v>34</v>
      </c>
      <c r="I2732" t="s">
        <v>48</v>
      </c>
      <c r="J2732" t="s">
        <v>64</v>
      </c>
      <c r="K2732">
        <v>5</v>
      </c>
      <c r="L2732" s="3">
        <f>Working_Data[[#This Row],[price2]]/Working_Data[[#This Row],[quantity]]</f>
        <v>80.655999999999992</v>
      </c>
      <c r="M2732" s="3">
        <v>403.28</v>
      </c>
      <c r="N2732" t="s">
        <v>35</v>
      </c>
      <c r="O2732">
        <v>19</v>
      </c>
      <c r="P2732" s="1">
        <v>45853</v>
      </c>
      <c r="Q2732">
        <v>325</v>
      </c>
      <c r="R2732" t="s">
        <v>43</v>
      </c>
      <c r="S2732">
        <v>1</v>
      </c>
      <c r="T2732" s="1">
        <v>45660</v>
      </c>
      <c r="U2732" t="s">
        <v>60</v>
      </c>
      <c r="V2732" t="str">
        <f>TEXT(WEEKDAY(Working_Data[[#This Row],[order_date]],1),"DDDD")</f>
        <v>Monday</v>
      </c>
      <c r="W2732" t="str">
        <f>TEXT(Working_Data[[#This Row],[order_date]],"mmmm")</f>
        <v>July</v>
      </c>
      <c r="X2732" s="7">
        <f>Working_Data[[#This Row],[last_order_date]]-Working_Data[[#This Row],[signup_date]]</f>
        <v>672</v>
      </c>
      <c r="Y2732" s="7">
        <f>IF(Working_Data[[#This Row],[churned]]="Active",1,0)</f>
        <v>0</v>
      </c>
      <c r="Z2732" s="7">
        <f>YEAR(Working_Data[[#This Row],[order_date]])</f>
        <v>2024</v>
      </c>
    </row>
    <row r="2733" spans="1:26" x14ac:dyDescent="0.25">
      <c r="A2733" t="s">
        <v>5516</v>
      </c>
      <c r="B2733" t="s">
        <v>45</v>
      </c>
      <c r="C2733" t="s">
        <v>39</v>
      </c>
      <c r="D2733" t="s">
        <v>32</v>
      </c>
      <c r="E2733" s="1">
        <v>45835</v>
      </c>
      <c r="F2733" t="s">
        <v>5517</v>
      </c>
      <c r="G2733" s="1">
        <v>45495</v>
      </c>
      <c r="H2733" t="s">
        <v>34</v>
      </c>
      <c r="I2733" t="s">
        <v>63</v>
      </c>
      <c r="J2733" t="s">
        <v>64</v>
      </c>
      <c r="K2733">
        <v>5</v>
      </c>
      <c r="L2733" s="3">
        <f>Working_Data[[#This Row],[price2]]/Working_Data[[#This Row],[quantity]]</f>
        <v>159.464</v>
      </c>
      <c r="M2733" s="3">
        <v>797.32</v>
      </c>
      <c r="N2733" t="s">
        <v>28</v>
      </c>
      <c r="O2733">
        <v>7</v>
      </c>
      <c r="P2733" s="1">
        <v>45363</v>
      </c>
      <c r="Q2733">
        <v>453</v>
      </c>
      <c r="R2733" t="s">
        <v>29</v>
      </c>
      <c r="S2733">
        <v>3</v>
      </c>
      <c r="T2733" s="1">
        <v>45740</v>
      </c>
      <c r="U2733" t="s">
        <v>36</v>
      </c>
      <c r="V2733" t="str">
        <f>TEXT(WEEKDAY(Working_Data[[#This Row],[order_date]],1),"DDDD")</f>
        <v>Monday</v>
      </c>
      <c r="W2733" t="str">
        <f>TEXT(Working_Data[[#This Row],[order_date]],"mmmm")</f>
        <v>July</v>
      </c>
      <c r="X2733" s="7">
        <f>Working_Data[[#This Row],[last_order_date]]-Working_Data[[#This Row],[signup_date]]</f>
        <v>-472</v>
      </c>
      <c r="Y2733" s="7">
        <f>IF(Working_Data[[#This Row],[churned]]="Active",1,0)</f>
        <v>1</v>
      </c>
      <c r="Z2733" s="7">
        <f>YEAR(Working_Data[[#This Row],[order_date]])</f>
        <v>2024</v>
      </c>
    </row>
    <row r="2734" spans="1:26" x14ac:dyDescent="0.25">
      <c r="A2734" t="s">
        <v>5518</v>
      </c>
      <c r="B2734" t="s">
        <v>21</v>
      </c>
      <c r="C2734" t="s">
        <v>22</v>
      </c>
      <c r="D2734" t="s">
        <v>32</v>
      </c>
      <c r="E2734" s="1">
        <v>45550</v>
      </c>
      <c r="F2734" t="s">
        <v>5519</v>
      </c>
      <c r="G2734" s="1">
        <v>45496</v>
      </c>
      <c r="H2734" t="s">
        <v>25</v>
      </c>
      <c r="I2734" t="s">
        <v>54</v>
      </c>
      <c r="J2734" t="s">
        <v>59</v>
      </c>
      <c r="K2734">
        <v>3</v>
      </c>
      <c r="L2734" s="3">
        <f>Working_Data[[#This Row],[price2]]/Working_Data[[#This Row],[quantity]]</f>
        <v>248.32000000000002</v>
      </c>
      <c r="M2734" s="3">
        <v>744.96</v>
      </c>
      <c r="N2734" t="s">
        <v>28</v>
      </c>
      <c r="O2734">
        <v>39</v>
      </c>
      <c r="P2734" s="1">
        <v>45741</v>
      </c>
      <c r="Q2734">
        <v>471</v>
      </c>
      <c r="R2734" t="s">
        <v>43</v>
      </c>
      <c r="S2734">
        <v>3</v>
      </c>
      <c r="T2734" s="1">
        <v>45997</v>
      </c>
      <c r="U2734" t="s">
        <v>36</v>
      </c>
      <c r="V2734" t="str">
        <f>TEXT(WEEKDAY(Working_Data[[#This Row],[order_date]],1),"DDDD")</f>
        <v>Tuesday</v>
      </c>
      <c r="W2734" t="str">
        <f>TEXT(Working_Data[[#This Row],[order_date]],"mmmm")</f>
        <v>July</v>
      </c>
      <c r="X2734" s="7">
        <f>Working_Data[[#This Row],[last_order_date]]-Working_Data[[#This Row],[signup_date]]</f>
        <v>191</v>
      </c>
      <c r="Y2734" s="7">
        <f>IF(Working_Data[[#This Row],[churned]]="Active",1,0)</f>
        <v>0</v>
      </c>
      <c r="Z2734" s="7">
        <f>YEAR(Working_Data[[#This Row],[order_date]])</f>
        <v>2024</v>
      </c>
    </row>
    <row r="2735" spans="1:26" x14ac:dyDescent="0.25">
      <c r="A2735" t="s">
        <v>5520</v>
      </c>
      <c r="B2735" t="s">
        <v>38</v>
      </c>
      <c r="C2735" t="s">
        <v>39</v>
      </c>
      <c r="D2735" t="s">
        <v>23</v>
      </c>
      <c r="E2735" s="1">
        <v>45165</v>
      </c>
      <c r="F2735" t="s">
        <v>5521</v>
      </c>
      <c r="G2735" s="1">
        <v>45496</v>
      </c>
      <c r="H2735" t="s">
        <v>25</v>
      </c>
      <c r="I2735" t="s">
        <v>48</v>
      </c>
      <c r="J2735" t="s">
        <v>59</v>
      </c>
      <c r="K2735">
        <v>5</v>
      </c>
      <c r="L2735" s="3">
        <f>Working_Data[[#This Row],[price2]]/Working_Data[[#This Row],[quantity]]</f>
        <v>95.313999999999993</v>
      </c>
      <c r="M2735" s="3">
        <v>476.57</v>
      </c>
      <c r="N2735" t="s">
        <v>35</v>
      </c>
      <c r="O2735">
        <v>15</v>
      </c>
      <c r="P2735" s="1">
        <v>45964</v>
      </c>
      <c r="Q2735">
        <v>330</v>
      </c>
      <c r="R2735" t="s">
        <v>43</v>
      </c>
      <c r="S2735">
        <v>2</v>
      </c>
      <c r="T2735" s="1">
        <v>45642</v>
      </c>
      <c r="U2735" t="s">
        <v>30</v>
      </c>
      <c r="V2735" t="str">
        <f>TEXT(WEEKDAY(Working_Data[[#This Row],[order_date]],1),"DDDD")</f>
        <v>Tuesday</v>
      </c>
      <c r="W2735" t="str">
        <f>TEXT(Working_Data[[#This Row],[order_date]],"mmmm")</f>
        <v>July</v>
      </c>
      <c r="X2735" s="7">
        <f>Working_Data[[#This Row],[last_order_date]]-Working_Data[[#This Row],[signup_date]]</f>
        <v>799</v>
      </c>
      <c r="Y2735" s="7">
        <f>IF(Working_Data[[#This Row],[churned]]="Active",1,0)</f>
        <v>0</v>
      </c>
      <c r="Z2735" s="7">
        <f>YEAR(Working_Data[[#This Row],[order_date]])</f>
        <v>2024</v>
      </c>
    </row>
    <row r="2736" spans="1:26" x14ac:dyDescent="0.25">
      <c r="A2736" t="s">
        <v>5522</v>
      </c>
      <c r="B2736" t="s">
        <v>38</v>
      </c>
      <c r="C2736" t="s">
        <v>39</v>
      </c>
      <c r="D2736" t="s">
        <v>56</v>
      </c>
      <c r="E2736" s="1">
        <v>45828</v>
      </c>
      <c r="F2736" t="s">
        <v>5523</v>
      </c>
      <c r="G2736" s="1">
        <v>45496</v>
      </c>
      <c r="H2736" t="s">
        <v>41</v>
      </c>
      <c r="I2736" t="s">
        <v>63</v>
      </c>
      <c r="J2736" t="s">
        <v>64</v>
      </c>
      <c r="K2736">
        <v>1</v>
      </c>
      <c r="L2736" s="3">
        <f>Working_Data[[#This Row],[price2]]/Working_Data[[#This Row],[quantity]]</f>
        <v>1220.3499999999999</v>
      </c>
      <c r="M2736" s="3">
        <v>1220.3499999999999</v>
      </c>
      <c r="N2736" t="s">
        <v>50</v>
      </c>
      <c r="O2736">
        <v>45</v>
      </c>
      <c r="P2736" s="1">
        <v>45841</v>
      </c>
      <c r="Q2736">
        <v>408</v>
      </c>
      <c r="R2736" t="s">
        <v>29</v>
      </c>
      <c r="S2736">
        <v>4</v>
      </c>
      <c r="T2736" s="1">
        <v>45752</v>
      </c>
      <c r="U2736" t="s">
        <v>30</v>
      </c>
      <c r="V2736" t="str">
        <f>TEXT(WEEKDAY(Working_Data[[#This Row],[order_date]],1),"DDDD")</f>
        <v>Tuesday</v>
      </c>
      <c r="W2736" t="str">
        <f>TEXT(Working_Data[[#This Row],[order_date]],"mmmm")</f>
        <v>July</v>
      </c>
      <c r="X2736" s="7">
        <f>Working_Data[[#This Row],[last_order_date]]-Working_Data[[#This Row],[signup_date]]</f>
        <v>13</v>
      </c>
      <c r="Y2736" s="7">
        <f>IF(Working_Data[[#This Row],[churned]]="Active",1,0)</f>
        <v>1</v>
      </c>
      <c r="Z2736" s="7">
        <f>YEAR(Working_Data[[#This Row],[order_date]])</f>
        <v>2024</v>
      </c>
    </row>
    <row r="2737" spans="1:26" x14ac:dyDescent="0.25">
      <c r="A2737" t="s">
        <v>5524</v>
      </c>
      <c r="B2737" t="s">
        <v>21</v>
      </c>
      <c r="C2737" t="s">
        <v>39</v>
      </c>
      <c r="D2737" t="s">
        <v>56</v>
      </c>
      <c r="E2737" s="1">
        <v>45673</v>
      </c>
      <c r="F2737" t="s">
        <v>5525</v>
      </c>
      <c r="G2737" s="1">
        <v>45496</v>
      </c>
      <c r="H2737" t="s">
        <v>34</v>
      </c>
      <c r="I2737" t="s">
        <v>42</v>
      </c>
      <c r="J2737" t="s">
        <v>64</v>
      </c>
      <c r="K2737">
        <v>1</v>
      </c>
      <c r="L2737" s="3">
        <f>Working_Data[[#This Row],[price2]]/Working_Data[[#This Row],[quantity]]</f>
        <v>646.36</v>
      </c>
      <c r="M2737" s="3">
        <v>646.36</v>
      </c>
      <c r="N2737" t="s">
        <v>50</v>
      </c>
      <c r="O2737">
        <v>27</v>
      </c>
      <c r="P2737" s="1">
        <v>45720</v>
      </c>
      <c r="Q2737">
        <v>437</v>
      </c>
      <c r="R2737" t="s">
        <v>29</v>
      </c>
      <c r="S2737">
        <v>4</v>
      </c>
      <c r="T2737" s="1">
        <v>45763</v>
      </c>
      <c r="U2737" t="s">
        <v>60</v>
      </c>
      <c r="V2737" t="str">
        <f>TEXT(WEEKDAY(Working_Data[[#This Row],[order_date]],1),"DDDD")</f>
        <v>Tuesday</v>
      </c>
      <c r="W2737" t="str">
        <f>TEXT(Working_Data[[#This Row],[order_date]],"mmmm")</f>
        <v>July</v>
      </c>
      <c r="X2737" s="7">
        <f>Working_Data[[#This Row],[last_order_date]]-Working_Data[[#This Row],[signup_date]]</f>
        <v>47</v>
      </c>
      <c r="Y2737" s="7">
        <f>IF(Working_Data[[#This Row],[churned]]="Active",1,0)</f>
        <v>1</v>
      </c>
      <c r="Z2737" s="7">
        <f>YEAR(Working_Data[[#This Row],[order_date]])</f>
        <v>2024</v>
      </c>
    </row>
    <row r="2738" spans="1:26" x14ac:dyDescent="0.25">
      <c r="A2738" t="s">
        <v>5526</v>
      </c>
      <c r="B2738" t="s">
        <v>21</v>
      </c>
      <c r="C2738" t="s">
        <v>22</v>
      </c>
      <c r="D2738" t="s">
        <v>52</v>
      </c>
      <c r="E2738" s="1">
        <v>45163</v>
      </c>
      <c r="F2738" t="s">
        <v>5527</v>
      </c>
      <c r="G2738" s="1">
        <v>45496</v>
      </c>
      <c r="H2738" t="s">
        <v>34</v>
      </c>
      <c r="I2738" t="s">
        <v>48</v>
      </c>
      <c r="J2738" t="s">
        <v>59</v>
      </c>
      <c r="K2738">
        <v>2</v>
      </c>
      <c r="L2738" s="3">
        <f>Working_Data[[#This Row],[price2]]/Working_Data[[#This Row],[quantity]]</f>
        <v>573.29999999999995</v>
      </c>
      <c r="M2738" s="3">
        <v>1146.5999999999999</v>
      </c>
      <c r="N2738" t="s">
        <v>50</v>
      </c>
      <c r="O2738">
        <v>35</v>
      </c>
      <c r="P2738" s="1">
        <v>45621</v>
      </c>
      <c r="Q2738">
        <v>67</v>
      </c>
      <c r="R2738" t="s">
        <v>29</v>
      </c>
      <c r="S2738">
        <v>4</v>
      </c>
      <c r="T2738" s="1">
        <v>45661</v>
      </c>
      <c r="U2738" t="s">
        <v>36</v>
      </c>
      <c r="V2738" t="str">
        <f>TEXT(WEEKDAY(Working_Data[[#This Row],[order_date]],1),"DDDD")</f>
        <v>Tuesday</v>
      </c>
      <c r="W2738" t="str">
        <f>TEXT(Working_Data[[#This Row],[order_date]],"mmmm")</f>
        <v>July</v>
      </c>
      <c r="X2738" s="7">
        <f>Working_Data[[#This Row],[last_order_date]]-Working_Data[[#This Row],[signup_date]]</f>
        <v>458</v>
      </c>
      <c r="Y2738" s="7">
        <f>IF(Working_Data[[#This Row],[churned]]="Active",1,0)</f>
        <v>1</v>
      </c>
      <c r="Z2738" s="7">
        <f>YEAR(Working_Data[[#This Row],[order_date]])</f>
        <v>2024</v>
      </c>
    </row>
    <row r="2739" spans="1:26" x14ac:dyDescent="0.25">
      <c r="A2739" t="s">
        <v>5528</v>
      </c>
      <c r="B2739" t="s">
        <v>21</v>
      </c>
      <c r="C2739" t="s">
        <v>22</v>
      </c>
      <c r="D2739" t="s">
        <v>52</v>
      </c>
      <c r="E2739" s="1">
        <v>45570</v>
      </c>
      <c r="F2739" t="s">
        <v>5529</v>
      </c>
      <c r="G2739" s="1">
        <v>45496</v>
      </c>
      <c r="H2739" t="s">
        <v>47</v>
      </c>
      <c r="I2739" t="s">
        <v>26</v>
      </c>
      <c r="J2739" t="s">
        <v>59</v>
      </c>
      <c r="K2739">
        <v>1</v>
      </c>
      <c r="L2739" s="3">
        <f>Working_Data[[#This Row],[price2]]/Working_Data[[#This Row],[quantity]]</f>
        <v>998.21</v>
      </c>
      <c r="M2739" s="3">
        <v>998.21</v>
      </c>
      <c r="N2739" t="s">
        <v>28</v>
      </c>
      <c r="O2739">
        <v>4</v>
      </c>
      <c r="P2739" s="1">
        <v>45738</v>
      </c>
      <c r="Q2739">
        <v>284</v>
      </c>
      <c r="R2739" t="s">
        <v>43</v>
      </c>
      <c r="S2739">
        <v>4</v>
      </c>
      <c r="T2739" s="1">
        <v>45751</v>
      </c>
      <c r="U2739" t="s">
        <v>60</v>
      </c>
      <c r="V2739" t="str">
        <f>TEXT(WEEKDAY(Working_Data[[#This Row],[order_date]],1),"DDDD")</f>
        <v>Tuesday</v>
      </c>
      <c r="W2739" t="str">
        <f>TEXT(Working_Data[[#This Row],[order_date]],"mmmm")</f>
        <v>July</v>
      </c>
      <c r="X2739" s="7">
        <f>Working_Data[[#This Row],[last_order_date]]-Working_Data[[#This Row],[signup_date]]</f>
        <v>168</v>
      </c>
      <c r="Y2739" s="7">
        <f>IF(Working_Data[[#This Row],[churned]]="Active",1,0)</f>
        <v>0</v>
      </c>
      <c r="Z2739" s="7">
        <f>YEAR(Working_Data[[#This Row],[order_date]])</f>
        <v>2024</v>
      </c>
    </row>
    <row r="2740" spans="1:26" x14ac:dyDescent="0.25">
      <c r="A2740" t="s">
        <v>5530</v>
      </c>
      <c r="B2740" t="s">
        <v>45</v>
      </c>
      <c r="C2740" t="s">
        <v>82</v>
      </c>
      <c r="D2740" t="s">
        <v>77</v>
      </c>
      <c r="E2740" s="1">
        <v>45499</v>
      </c>
      <c r="F2740" t="s">
        <v>5531</v>
      </c>
      <c r="G2740" s="1">
        <v>45496</v>
      </c>
      <c r="H2740" t="s">
        <v>47</v>
      </c>
      <c r="I2740" t="s">
        <v>63</v>
      </c>
      <c r="J2740" t="s">
        <v>67</v>
      </c>
      <c r="K2740">
        <v>1</v>
      </c>
      <c r="L2740" s="3">
        <f>Working_Data[[#This Row],[price2]]/Working_Data[[#This Row],[quantity]]</f>
        <v>802.33</v>
      </c>
      <c r="M2740" s="3">
        <v>802.33</v>
      </c>
      <c r="N2740" t="s">
        <v>50</v>
      </c>
      <c r="O2740">
        <v>36</v>
      </c>
      <c r="P2740" s="1">
        <v>45813</v>
      </c>
      <c r="Q2740">
        <v>285</v>
      </c>
      <c r="R2740" t="s">
        <v>29</v>
      </c>
      <c r="S2740">
        <v>2</v>
      </c>
      <c r="T2740" s="1">
        <v>45863</v>
      </c>
      <c r="U2740" t="s">
        <v>36</v>
      </c>
      <c r="V2740" t="str">
        <f>TEXT(WEEKDAY(Working_Data[[#This Row],[order_date]],1),"DDDD")</f>
        <v>Tuesday</v>
      </c>
      <c r="W2740" t="str">
        <f>TEXT(Working_Data[[#This Row],[order_date]],"mmmm")</f>
        <v>July</v>
      </c>
      <c r="X2740" s="7">
        <f>Working_Data[[#This Row],[last_order_date]]-Working_Data[[#This Row],[signup_date]]</f>
        <v>314</v>
      </c>
      <c r="Y2740" s="7">
        <f>IF(Working_Data[[#This Row],[churned]]="Active",1,0)</f>
        <v>1</v>
      </c>
      <c r="Z2740" s="7">
        <f>YEAR(Working_Data[[#This Row],[order_date]])</f>
        <v>2024</v>
      </c>
    </row>
    <row r="2741" spans="1:26" x14ac:dyDescent="0.25">
      <c r="A2741" t="s">
        <v>5532</v>
      </c>
      <c r="B2741" t="s">
        <v>21</v>
      </c>
      <c r="C2741" t="s">
        <v>39</v>
      </c>
      <c r="D2741" t="s">
        <v>52</v>
      </c>
      <c r="E2741" s="1">
        <v>45486</v>
      </c>
      <c r="F2741" t="s">
        <v>5533</v>
      </c>
      <c r="G2741" s="1">
        <v>45496</v>
      </c>
      <c r="H2741" t="s">
        <v>58</v>
      </c>
      <c r="I2741" t="s">
        <v>42</v>
      </c>
      <c r="J2741" t="s">
        <v>67</v>
      </c>
      <c r="K2741">
        <v>5</v>
      </c>
      <c r="L2741" s="3">
        <f>Working_Data[[#This Row],[price2]]/Working_Data[[#This Row],[quantity]]</f>
        <v>251.00399999999999</v>
      </c>
      <c r="M2741" s="3">
        <v>1255.02</v>
      </c>
      <c r="N2741" t="s">
        <v>50</v>
      </c>
      <c r="O2741">
        <v>44</v>
      </c>
      <c r="P2741" s="1">
        <v>45394</v>
      </c>
      <c r="Q2741">
        <v>334</v>
      </c>
      <c r="R2741" t="s">
        <v>29</v>
      </c>
      <c r="S2741">
        <v>2</v>
      </c>
      <c r="T2741" s="1">
        <v>45864</v>
      </c>
      <c r="U2741" t="s">
        <v>60</v>
      </c>
      <c r="V2741" t="str">
        <f>TEXT(WEEKDAY(Working_Data[[#This Row],[order_date]],1),"DDDD")</f>
        <v>Tuesday</v>
      </c>
      <c r="W2741" t="str">
        <f>TEXT(Working_Data[[#This Row],[order_date]],"mmmm")</f>
        <v>July</v>
      </c>
      <c r="X2741" s="7">
        <f>Working_Data[[#This Row],[last_order_date]]-Working_Data[[#This Row],[signup_date]]</f>
        <v>-92</v>
      </c>
      <c r="Y2741" s="7">
        <f>IF(Working_Data[[#This Row],[churned]]="Active",1,0)</f>
        <v>1</v>
      </c>
      <c r="Z2741" s="7">
        <f>YEAR(Working_Data[[#This Row],[order_date]])</f>
        <v>2024</v>
      </c>
    </row>
    <row r="2742" spans="1:26" x14ac:dyDescent="0.25">
      <c r="A2742" t="s">
        <v>5534</v>
      </c>
      <c r="B2742" t="s">
        <v>38</v>
      </c>
      <c r="C2742" t="s">
        <v>22</v>
      </c>
      <c r="D2742" t="s">
        <v>23</v>
      </c>
      <c r="E2742" s="1">
        <v>45451</v>
      </c>
      <c r="F2742" t="s">
        <v>5535</v>
      </c>
      <c r="G2742" s="1">
        <v>45497</v>
      </c>
      <c r="H2742" t="s">
        <v>58</v>
      </c>
      <c r="I2742" t="s">
        <v>63</v>
      </c>
      <c r="J2742" t="s">
        <v>27</v>
      </c>
      <c r="K2742">
        <v>3</v>
      </c>
      <c r="L2742" s="3">
        <f>Working_Data[[#This Row],[price2]]/Working_Data[[#This Row],[quantity]]</f>
        <v>202.83666666666667</v>
      </c>
      <c r="M2742" s="3">
        <v>608.51</v>
      </c>
      <c r="N2742" t="s">
        <v>28</v>
      </c>
      <c r="O2742">
        <v>42</v>
      </c>
      <c r="P2742" s="1">
        <v>45557</v>
      </c>
      <c r="Q2742">
        <v>302</v>
      </c>
      <c r="R2742" t="s">
        <v>29</v>
      </c>
      <c r="S2742">
        <v>3</v>
      </c>
      <c r="T2742" s="1">
        <v>45331</v>
      </c>
      <c r="U2742" t="s">
        <v>36</v>
      </c>
      <c r="V2742" t="str">
        <f>TEXT(WEEKDAY(Working_Data[[#This Row],[order_date]],1),"DDDD")</f>
        <v>Wednesday</v>
      </c>
      <c r="W2742" t="str">
        <f>TEXT(Working_Data[[#This Row],[order_date]],"mmmm")</f>
        <v>July</v>
      </c>
      <c r="X2742" s="7">
        <f>Working_Data[[#This Row],[last_order_date]]-Working_Data[[#This Row],[signup_date]]</f>
        <v>106</v>
      </c>
      <c r="Y2742" s="7">
        <f>IF(Working_Data[[#This Row],[churned]]="Active",1,0)</f>
        <v>1</v>
      </c>
      <c r="Z2742" s="7">
        <f>YEAR(Working_Data[[#This Row],[order_date]])</f>
        <v>2024</v>
      </c>
    </row>
    <row r="2743" spans="1:26" x14ac:dyDescent="0.25">
      <c r="A2743" t="s">
        <v>5536</v>
      </c>
      <c r="B2743" t="s">
        <v>38</v>
      </c>
      <c r="C2743" t="s">
        <v>82</v>
      </c>
      <c r="D2743" t="s">
        <v>32</v>
      </c>
      <c r="E2743" s="1">
        <v>45845</v>
      </c>
      <c r="F2743" t="s">
        <v>5537</v>
      </c>
      <c r="G2743" s="1">
        <v>45497</v>
      </c>
      <c r="H2743" t="s">
        <v>47</v>
      </c>
      <c r="I2743" t="s">
        <v>26</v>
      </c>
      <c r="J2743" t="s">
        <v>27</v>
      </c>
      <c r="K2743">
        <v>2</v>
      </c>
      <c r="L2743" s="3">
        <f>Working_Data[[#This Row],[price2]]/Working_Data[[#This Row],[quantity]]</f>
        <v>337.01</v>
      </c>
      <c r="M2743" s="3">
        <v>674.02</v>
      </c>
      <c r="N2743" t="s">
        <v>28</v>
      </c>
      <c r="O2743">
        <v>24</v>
      </c>
      <c r="P2743" s="1">
        <v>45672</v>
      </c>
      <c r="Q2743">
        <v>89</v>
      </c>
      <c r="R2743" t="s">
        <v>43</v>
      </c>
      <c r="S2743">
        <v>2</v>
      </c>
      <c r="T2743" s="1">
        <v>45529</v>
      </c>
      <c r="U2743" t="s">
        <v>30</v>
      </c>
      <c r="V2743" t="str">
        <f>TEXT(WEEKDAY(Working_Data[[#This Row],[order_date]],1),"DDDD")</f>
        <v>Wednesday</v>
      </c>
      <c r="W2743" t="str">
        <f>TEXT(Working_Data[[#This Row],[order_date]],"mmmm")</f>
        <v>July</v>
      </c>
      <c r="X2743" s="7">
        <f>Working_Data[[#This Row],[last_order_date]]-Working_Data[[#This Row],[signup_date]]</f>
        <v>-173</v>
      </c>
      <c r="Y2743" s="7">
        <f>IF(Working_Data[[#This Row],[churned]]="Active",1,0)</f>
        <v>0</v>
      </c>
      <c r="Z2743" s="7">
        <f>YEAR(Working_Data[[#This Row],[order_date]])</f>
        <v>2024</v>
      </c>
    </row>
    <row r="2744" spans="1:26" x14ac:dyDescent="0.25">
      <c r="A2744" t="s">
        <v>5538</v>
      </c>
      <c r="B2744" t="s">
        <v>45</v>
      </c>
      <c r="C2744" t="s">
        <v>22</v>
      </c>
      <c r="D2744" t="s">
        <v>32</v>
      </c>
      <c r="E2744" s="1">
        <v>44997</v>
      </c>
      <c r="F2744" t="s">
        <v>5539</v>
      </c>
      <c r="G2744" s="1">
        <v>45497</v>
      </c>
      <c r="H2744" t="s">
        <v>58</v>
      </c>
      <c r="I2744" t="s">
        <v>48</v>
      </c>
      <c r="J2744" t="s">
        <v>64</v>
      </c>
      <c r="K2744">
        <v>3</v>
      </c>
      <c r="L2744" s="3">
        <f>Working_Data[[#This Row],[price2]]/Working_Data[[#This Row],[quantity]]</f>
        <v>273.51666666666665</v>
      </c>
      <c r="M2744" s="3">
        <v>820.55</v>
      </c>
      <c r="N2744" t="s">
        <v>28</v>
      </c>
      <c r="O2744">
        <v>46</v>
      </c>
      <c r="P2744" s="1">
        <v>45656</v>
      </c>
      <c r="Q2744">
        <v>123</v>
      </c>
      <c r="R2744" t="s">
        <v>29</v>
      </c>
      <c r="S2744">
        <v>3</v>
      </c>
      <c r="T2744" s="1">
        <v>45694</v>
      </c>
      <c r="U2744" t="s">
        <v>30</v>
      </c>
      <c r="V2744" t="str">
        <f>TEXT(WEEKDAY(Working_Data[[#This Row],[order_date]],1),"DDDD")</f>
        <v>Wednesday</v>
      </c>
      <c r="W2744" t="str">
        <f>TEXT(Working_Data[[#This Row],[order_date]],"mmmm")</f>
        <v>July</v>
      </c>
      <c r="X2744" s="7">
        <f>Working_Data[[#This Row],[last_order_date]]-Working_Data[[#This Row],[signup_date]]</f>
        <v>659</v>
      </c>
      <c r="Y2744" s="7">
        <f>IF(Working_Data[[#This Row],[churned]]="Active",1,0)</f>
        <v>1</v>
      </c>
      <c r="Z2744" s="7">
        <f>YEAR(Working_Data[[#This Row],[order_date]])</f>
        <v>2024</v>
      </c>
    </row>
    <row r="2745" spans="1:26" x14ac:dyDescent="0.25">
      <c r="A2745" t="s">
        <v>5540</v>
      </c>
      <c r="B2745" t="s">
        <v>21</v>
      </c>
      <c r="C2745" t="s">
        <v>39</v>
      </c>
      <c r="D2745" t="s">
        <v>23</v>
      </c>
      <c r="E2745" s="1">
        <v>45571</v>
      </c>
      <c r="F2745" t="s">
        <v>5541</v>
      </c>
      <c r="G2745" s="1">
        <v>45497</v>
      </c>
      <c r="H2745" t="s">
        <v>47</v>
      </c>
      <c r="I2745" t="s">
        <v>63</v>
      </c>
      <c r="J2745" t="s">
        <v>59</v>
      </c>
      <c r="K2745">
        <v>4</v>
      </c>
      <c r="L2745" s="3">
        <f>Working_Data[[#This Row],[price2]]/Working_Data[[#This Row],[quantity]]</f>
        <v>80.504999999999995</v>
      </c>
      <c r="M2745" s="3">
        <v>322.02</v>
      </c>
      <c r="N2745" t="s">
        <v>35</v>
      </c>
      <c r="O2745">
        <v>38</v>
      </c>
      <c r="P2745" s="1">
        <v>45531</v>
      </c>
      <c r="Q2745">
        <v>470</v>
      </c>
      <c r="R2745" t="s">
        <v>43</v>
      </c>
      <c r="S2745">
        <v>4</v>
      </c>
      <c r="T2745" s="1">
        <v>45515</v>
      </c>
      <c r="U2745" t="s">
        <v>30</v>
      </c>
      <c r="V2745" t="str">
        <f>TEXT(WEEKDAY(Working_Data[[#This Row],[order_date]],1),"DDDD")</f>
        <v>Wednesday</v>
      </c>
      <c r="W2745" t="str">
        <f>TEXT(Working_Data[[#This Row],[order_date]],"mmmm")</f>
        <v>July</v>
      </c>
      <c r="X2745" s="7">
        <f>Working_Data[[#This Row],[last_order_date]]-Working_Data[[#This Row],[signup_date]]</f>
        <v>-40</v>
      </c>
      <c r="Y2745" s="7">
        <f>IF(Working_Data[[#This Row],[churned]]="Active",1,0)</f>
        <v>0</v>
      </c>
      <c r="Z2745" s="7">
        <f>YEAR(Working_Data[[#This Row],[order_date]])</f>
        <v>2024</v>
      </c>
    </row>
    <row r="2746" spans="1:26" x14ac:dyDescent="0.25">
      <c r="A2746" t="s">
        <v>5542</v>
      </c>
      <c r="B2746" t="s">
        <v>21</v>
      </c>
      <c r="C2746" t="s">
        <v>22</v>
      </c>
      <c r="D2746" t="s">
        <v>52</v>
      </c>
      <c r="E2746" s="1">
        <v>45777</v>
      </c>
      <c r="F2746" t="s">
        <v>5543</v>
      </c>
      <c r="G2746" s="1">
        <v>45497</v>
      </c>
      <c r="H2746" t="s">
        <v>41</v>
      </c>
      <c r="I2746" t="s">
        <v>54</v>
      </c>
      <c r="J2746" t="s">
        <v>27</v>
      </c>
      <c r="K2746">
        <v>5</v>
      </c>
      <c r="L2746" s="3">
        <f>Working_Data[[#This Row],[price2]]/Working_Data[[#This Row],[quantity]]</f>
        <v>247.72600000000003</v>
      </c>
      <c r="M2746" s="3">
        <v>1238.6300000000001</v>
      </c>
      <c r="N2746" t="s">
        <v>28</v>
      </c>
      <c r="O2746">
        <v>45</v>
      </c>
      <c r="P2746" s="1">
        <v>45610</v>
      </c>
      <c r="Q2746">
        <v>18</v>
      </c>
      <c r="R2746" t="s">
        <v>29</v>
      </c>
      <c r="S2746">
        <v>5</v>
      </c>
      <c r="T2746" s="1">
        <v>45556</v>
      </c>
      <c r="U2746" t="s">
        <v>60</v>
      </c>
      <c r="V2746" t="str">
        <f>TEXT(WEEKDAY(Working_Data[[#This Row],[order_date]],1),"DDDD")</f>
        <v>Wednesday</v>
      </c>
      <c r="W2746" t="str">
        <f>TEXT(Working_Data[[#This Row],[order_date]],"mmmm")</f>
        <v>July</v>
      </c>
      <c r="X2746" s="7">
        <f>Working_Data[[#This Row],[last_order_date]]-Working_Data[[#This Row],[signup_date]]</f>
        <v>-167</v>
      </c>
      <c r="Y2746" s="7">
        <f>IF(Working_Data[[#This Row],[churned]]="Active",1,0)</f>
        <v>1</v>
      </c>
      <c r="Z2746" s="7">
        <f>YEAR(Working_Data[[#This Row],[order_date]])</f>
        <v>2024</v>
      </c>
    </row>
    <row r="2747" spans="1:26" x14ac:dyDescent="0.25">
      <c r="A2747" t="s">
        <v>5544</v>
      </c>
      <c r="B2747" t="s">
        <v>21</v>
      </c>
      <c r="C2747" t="s">
        <v>22</v>
      </c>
      <c r="D2747" t="s">
        <v>23</v>
      </c>
      <c r="E2747" s="1">
        <v>45866</v>
      </c>
      <c r="F2747" t="s">
        <v>5545</v>
      </c>
      <c r="G2747" s="1">
        <v>45497</v>
      </c>
      <c r="H2747" t="s">
        <v>41</v>
      </c>
      <c r="I2747" t="s">
        <v>63</v>
      </c>
      <c r="J2747" t="s">
        <v>67</v>
      </c>
      <c r="K2747">
        <v>5</v>
      </c>
      <c r="L2747" s="3">
        <f>Working_Data[[#This Row],[price2]]/Working_Data[[#This Row],[quantity]]</f>
        <v>243.9</v>
      </c>
      <c r="M2747" s="3">
        <v>1219.5</v>
      </c>
      <c r="N2747" t="s">
        <v>28</v>
      </c>
      <c r="O2747">
        <v>8</v>
      </c>
      <c r="P2747" s="1">
        <v>45615</v>
      </c>
      <c r="Q2747">
        <v>199</v>
      </c>
      <c r="R2747" t="s">
        <v>29</v>
      </c>
      <c r="S2747">
        <v>3</v>
      </c>
      <c r="T2747" s="1">
        <v>45859</v>
      </c>
      <c r="U2747" t="s">
        <v>36</v>
      </c>
      <c r="V2747" t="str">
        <f>TEXT(WEEKDAY(Working_Data[[#This Row],[order_date]],1),"DDDD")</f>
        <v>Wednesday</v>
      </c>
      <c r="W2747" t="str">
        <f>TEXT(Working_Data[[#This Row],[order_date]],"mmmm")</f>
        <v>July</v>
      </c>
      <c r="X2747" s="7">
        <f>Working_Data[[#This Row],[last_order_date]]-Working_Data[[#This Row],[signup_date]]</f>
        <v>-251</v>
      </c>
      <c r="Y2747" s="7">
        <f>IF(Working_Data[[#This Row],[churned]]="Active",1,0)</f>
        <v>1</v>
      </c>
      <c r="Z2747" s="7">
        <f>YEAR(Working_Data[[#This Row],[order_date]])</f>
        <v>2024</v>
      </c>
    </row>
    <row r="2748" spans="1:26" x14ac:dyDescent="0.25">
      <c r="A2748" t="s">
        <v>5546</v>
      </c>
      <c r="B2748" t="s">
        <v>45</v>
      </c>
      <c r="C2748" t="s">
        <v>82</v>
      </c>
      <c r="D2748" t="s">
        <v>52</v>
      </c>
      <c r="E2748" s="1">
        <v>45625</v>
      </c>
      <c r="F2748" t="s">
        <v>5547</v>
      </c>
      <c r="G2748" s="1">
        <v>45497</v>
      </c>
      <c r="H2748" t="s">
        <v>47</v>
      </c>
      <c r="I2748" t="s">
        <v>63</v>
      </c>
      <c r="J2748" t="s">
        <v>59</v>
      </c>
      <c r="K2748">
        <v>5</v>
      </c>
      <c r="L2748" s="3">
        <f>Working_Data[[#This Row],[price2]]/Working_Data[[#This Row],[quantity]]</f>
        <v>35.049999999999997</v>
      </c>
      <c r="M2748" s="3">
        <v>175.25</v>
      </c>
      <c r="N2748" t="s">
        <v>50</v>
      </c>
      <c r="O2748">
        <v>38</v>
      </c>
      <c r="P2748" s="1">
        <v>45683</v>
      </c>
      <c r="Q2748">
        <v>92</v>
      </c>
      <c r="R2748" t="s">
        <v>43</v>
      </c>
      <c r="S2748">
        <v>4</v>
      </c>
      <c r="T2748" s="1">
        <v>45361</v>
      </c>
      <c r="U2748" t="s">
        <v>30</v>
      </c>
      <c r="V2748" t="str">
        <f>TEXT(WEEKDAY(Working_Data[[#This Row],[order_date]],1),"DDDD")</f>
        <v>Wednesday</v>
      </c>
      <c r="W2748" t="str">
        <f>TEXT(Working_Data[[#This Row],[order_date]],"mmmm")</f>
        <v>July</v>
      </c>
      <c r="X2748" s="7">
        <f>Working_Data[[#This Row],[last_order_date]]-Working_Data[[#This Row],[signup_date]]</f>
        <v>58</v>
      </c>
      <c r="Y2748" s="7">
        <f>IF(Working_Data[[#This Row],[churned]]="Active",1,0)</f>
        <v>0</v>
      </c>
      <c r="Z2748" s="7">
        <f>YEAR(Working_Data[[#This Row],[order_date]])</f>
        <v>2024</v>
      </c>
    </row>
    <row r="2749" spans="1:26" x14ac:dyDescent="0.25">
      <c r="A2749" t="s">
        <v>5548</v>
      </c>
      <c r="B2749" t="s">
        <v>45</v>
      </c>
      <c r="C2749" t="s">
        <v>22</v>
      </c>
      <c r="D2749" t="s">
        <v>32</v>
      </c>
      <c r="E2749" s="1">
        <v>45999</v>
      </c>
      <c r="F2749" t="s">
        <v>5549</v>
      </c>
      <c r="G2749" s="1">
        <v>45498</v>
      </c>
      <c r="H2749" t="s">
        <v>41</v>
      </c>
      <c r="I2749" t="s">
        <v>54</v>
      </c>
      <c r="J2749" t="s">
        <v>27</v>
      </c>
      <c r="K2749">
        <v>5</v>
      </c>
      <c r="L2749" s="3">
        <f>Working_Data[[#This Row],[price2]]/Working_Data[[#This Row],[quantity]]</f>
        <v>221.26</v>
      </c>
      <c r="M2749" s="3">
        <v>1106.3</v>
      </c>
      <c r="N2749" t="s">
        <v>50</v>
      </c>
      <c r="O2749">
        <v>7</v>
      </c>
      <c r="P2749" s="1">
        <v>45673</v>
      </c>
      <c r="Q2749">
        <v>463</v>
      </c>
      <c r="R2749" t="s">
        <v>29</v>
      </c>
      <c r="S2749">
        <v>4</v>
      </c>
      <c r="T2749" s="1">
        <v>45605</v>
      </c>
      <c r="U2749" t="s">
        <v>30</v>
      </c>
      <c r="V2749" t="str">
        <f>TEXT(WEEKDAY(Working_Data[[#This Row],[order_date]],1),"DDDD")</f>
        <v>Thursday</v>
      </c>
      <c r="W2749" t="str">
        <f>TEXT(Working_Data[[#This Row],[order_date]],"mmmm")</f>
        <v>July</v>
      </c>
      <c r="X2749" s="7">
        <f>Working_Data[[#This Row],[last_order_date]]-Working_Data[[#This Row],[signup_date]]</f>
        <v>-326</v>
      </c>
      <c r="Y2749" s="7">
        <f>IF(Working_Data[[#This Row],[churned]]="Active",1,0)</f>
        <v>1</v>
      </c>
      <c r="Z2749" s="7">
        <f>YEAR(Working_Data[[#This Row],[order_date]])</f>
        <v>2024</v>
      </c>
    </row>
    <row r="2750" spans="1:26" x14ac:dyDescent="0.25">
      <c r="A2750" t="s">
        <v>5550</v>
      </c>
      <c r="B2750" t="s">
        <v>38</v>
      </c>
      <c r="C2750" t="s">
        <v>82</v>
      </c>
      <c r="D2750" t="s">
        <v>32</v>
      </c>
      <c r="E2750" s="1">
        <v>45269</v>
      </c>
      <c r="F2750" t="s">
        <v>5551</v>
      </c>
      <c r="G2750" s="1">
        <v>45498</v>
      </c>
      <c r="H2750" t="s">
        <v>34</v>
      </c>
      <c r="I2750" t="s">
        <v>48</v>
      </c>
      <c r="J2750" t="s">
        <v>59</v>
      </c>
      <c r="K2750">
        <v>5</v>
      </c>
      <c r="L2750" s="3">
        <f>Working_Data[[#This Row],[price2]]/Working_Data[[#This Row],[quantity]]</f>
        <v>51.44</v>
      </c>
      <c r="M2750" s="3">
        <v>257.2</v>
      </c>
      <c r="N2750" t="s">
        <v>50</v>
      </c>
      <c r="O2750">
        <v>20</v>
      </c>
      <c r="P2750" s="1">
        <v>45718</v>
      </c>
      <c r="Q2750">
        <v>177</v>
      </c>
      <c r="R2750" t="s">
        <v>43</v>
      </c>
      <c r="S2750">
        <v>2</v>
      </c>
      <c r="T2750" s="1">
        <v>45528</v>
      </c>
      <c r="U2750" t="s">
        <v>36</v>
      </c>
      <c r="V2750" t="str">
        <f>TEXT(WEEKDAY(Working_Data[[#This Row],[order_date]],1),"DDDD")</f>
        <v>Thursday</v>
      </c>
      <c r="W2750" t="str">
        <f>TEXT(Working_Data[[#This Row],[order_date]],"mmmm")</f>
        <v>July</v>
      </c>
      <c r="X2750" s="7">
        <f>Working_Data[[#This Row],[last_order_date]]-Working_Data[[#This Row],[signup_date]]</f>
        <v>449</v>
      </c>
      <c r="Y2750" s="7">
        <f>IF(Working_Data[[#This Row],[churned]]="Active",1,0)</f>
        <v>0</v>
      </c>
      <c r="Z2750" s="7">
        <f>YEAR(Working_Data[[#This Row],[order_date]])</f>
        <v>2024</v>
      </c>
    </row>
    <row r="2751" spans="1:26" x14ac:dyDescent="0.25">
      <c r="A2751" t="s">
        <v>5552</v>
      </c>
      <c r="B2751" t="s">
        <v>45</v>
      </c>
      <c r="C2751" t="s">
        <v>39</v>
      </c>
      <c r="D2751" t="s">
        <v>23</v>
      </c>
      <c r="E2751" s="1">
        <v>45538</v>
      </c>
      <c r="F2751" t="s">
        <v>5553</v>
      </c>
      <c r="G2751" s="1">
        <v>45498</v>
      </c>
      <c r="H2751" t="s">
        <v>25</v>
      </c>
      <c r="I2751" t="s">
        <v>54</v>
      </c>
      <c r="J2751" t="s">
        <v>49</v>
      </c>
      <c r="K2751">
        <v>2</v>
      </c>
      <c r="L2751" s="3">
        <f>Working_Data[[#This Row],[price2]]/Working_Data[[#This Row],[quantity]]</f>
        <v>468.54500000000002</v>
      </c>
      <c r="M2751" s="3">
        <v>937.09</v>
      </c>
      <c r="N2751" t="s">
        <v>35</v>
      </c>
      <c r="O2751">
        <v>31</v>
      </c>
      <c r="P2751" s="1">
        <v>45695</v>
      </c>
      <c r="Q2751">
        <v>461</v>
      </c>
      <c r="R2751" t="s">
        <v>29</v>
      </c>
      <c r="S2751">
        <v>5</v>
      </c>
      <c r="T2751" s="1">
        <v>45672</v>
      </c>
      <c r="U2751" t="s">
        <v>36</v>
      </c>
      <c r="V2751" t="str">
        <f>TEXT(WEEKDAY(Working_Data[[#This Row],[order_date]],1),"DDDD")</f>
        <v>Thursday</v>
      </c>
      <c r="W2751" t="str">
        <f>TEXT(Working_Data[[#This Row],[order_date]],"mmmm")</f>
        <v>July</v>
      </c>
      <c r="X2751" s="7">
        <f>Working_Data[[#This Row],[last_order_date]]-Working_Data[[#This Row],[signup_date]]</f>
        <v>157</v>
      </c>
      <c r="Y2751" s="7">
        <f>IF(Working_Data[[#This Row],[churned]]="Active",1,0)</f>
        <v>1</v>
      </c>
      <c r="Z2751" s="7">
        <f>YEAR(Working_Data[[#This Row],[order_date]])</f>
        <v>2024</v>
      </c>
    </row>
    <row r="2752" spans="1:26" x14ac:dyDescent="0.25">
      <c r="A2752" t="s">
        <v>5554</v>
      </c>
      <c r="B2752" t="s">
        <v>45</v>
      </c>
      <c r="C2752" t="s">
        <v>39</v>
      </c>
      <c r="D2752" t="s">
        <v>77</v>
      </c>
      <c r="E2752" s="1">
        <v>45774</v>
      </c>
      <c r="F2752" t="s">
        <v>5555</v>
      </c>
      <c r="G2752" s="1">
        <v>45498</v>
      </c>
      <c r="H2752" t="s">
        <v>41</v>
      </c>
      <c r="I2752" t="s">
        <v>48</v>
      </c>
      <c r="J2752" t="s">
        <v>67</v>
      </c>
      <c r="K2752">
        <v>3</v>
      </c>
      <c r="L2752" s="3">
        <f>Working_Data[[#This Row],[price2]]/Working_Data[[#This Row],[quantity]]</f>
        <v>172.04999999999998</v>
      </c>
      <c r="M2752" s="3">
        <v>516.15</v>
      </c>
      <c r="N2752" t="s">
        <v>28</v>
      </c>
      <c r="O2752">
        <v>13</v>
      </c>
      <c r="P2752" s="1">
        <v>45867</v>
      </c>
      <c r="Q2752">
        <v>344</v>
      </c>
      <c r="R2752" t="s">
        <v>43</v>
      </c>
      <c r="S2752">
        <v>5</v>
      </c>
      <c r="T2752" s="1">
        <v>45741</v>
      </c>
      <c r="U2752" t="s">
        <v>60</v>
      </c>
      <c r="V2752" t="str">
        <f>TEXT(WEEKDAY(Working_Data[[#This Row],[order_date]],1),"DDDD")</f>
        <v>Thursday</v>
      </c>
      <c r="W2752" t="str">
        <f>TEXT(Working_Data[[#This Row],[order_date]],"mmmm")</f>
        <v>July</v>
      </c>
      <c r="X2752" s="7">
        <f>Working_Data[[#This Row],[last_order_date]]-Working_Data[[#This Row],[signup_date]]</f>
        <v>93</v>
      </c>
      <c r="Y2752" s="7">
        <f>IF(Working_Data[[#This Row],[churned]]="Active",1,0)</f>
        <v>0</v>
      </c>
      <c r="Z2752" s="7">
        <f>YEAR(Working_Data[[#This Row],[order_date]])</f>
        <v>2024</v>
      </c>
    </row>
    <row r="2753" spans="1:26" x14ac:dyDescent="0.25">
      <c r="A2753" t="s">
        <v>5556</v>
      </c>
      <c r="B2753" t="s">
        <v>45</v>
      </c>
      <c r="C2753" t="s">
        <v>82</v>
      </c>
      <c r="D2753" t="s">
        <v>56</v>
      </c>
      <c r="E2753" s="1">
        <v>45774</v>
      </c>
      <c r="F2753" t="s">
        <v>5557</v>
      </c>
      <c r="G2753" s="1">
        <v>45498</v>
      </c>
      <c r="H2753" t="s">
        <v>34</v>
      </c>
      <c r="I2753" t="s">
        <v>26</v>
      </c>
      <c r="J2753" t="s">
        <v>27</v>
      </c>
      <c r="K2753">
        <v>3</v>
      </c>
      <c r="L2753" s="3">
        <f>Working_Data[[#This Row],[price2]]/Working_Data[[#This Row],[quantity]]</f>
        <v>484.22666666666669</v>
      </c>
      <c r="M2753" s="3">
        <v>1452.68</v>
      </c>
      <c r="N2753" t="s">
        <v>35</v>
      </c>
      <c r="O2753">
        <v>9</v>
      </c>
      <c r="P2753" s="1">
        <v>45854</v>
      </c>
      <c r="Q2753">
        <v>465</v>
      </c>
      <c r="R2753" t="s">
        <v>29</v>
      </c>
      <c r="S2753">
        <v>1</v>
      </c>
      <c r="T2753" s="1">
        <v>45651</v>
      </c>
      <c r="U2753" t="s">
        <v>30</v>
      </c>
      <c r="V2753" t="str">
        <f>TEXT(WEEKDAY(Working_Data[[#This Row],[order_date]],1),"DDDD")</f>
        <v>Thursday</v>
      </c>
      <c r="W2753" t="str">
        <f>TEXT(Working_Data[[#This Row],[order_date]],"mmmm")</f>
        <v>July</v>
      </c>
      <c r="X2753" s="7">
        <f>Working_Data[[#This Row],[last_order_date]]-Working_Data[[#This Row],[signup_date]]</f>
        <v>80</v>
      </c>
      <c r="Y2753" s="7">
        <f>IF(Working_Data[[#This Row],[churned]]="Active",1,0)</f>
        <v>1</v>
      </c>
      <c r="Z2753" s="7">
        <f>YEAR(Working_Data[[#This Row],[order_date]])</f>
        <v>2024</v>
      </c>
    </row>
    <row r="2754" spans="1:26" x14ac:dyDescent="0.25">
      <c r="A2754" t="s">
        <v>5558</v>
      </c>
      <c r="B2754" t="s">
        <v>45</v>
      </c>
      <c r="C2754" t="s">
        <v>22</v>
      </c>
      <c r="D2754" t="s">
        <v>52</v>
      </c>
      <c r="E2754" s="1">
        <v>45875</v>
      </c>
      <c r="F2754" t="s">
        <v>5559</v>
      </c>
      <c r="G2754" s="1">
        <v>45498</v>
      </c>
      <c r="H2754" t="s">
        <v>25</v>
      </c>
      <c r="I2754" t="s">
        <v>42</v>
      </c>
      <c r="J2754" t="s">
        <v>67</v>
      </c>
      <c r="K2754">
        <v>3</v>
      </c>
      <c r="L2754" s="3">
        <f>Working_Data[[#This Row],[price2]]/Working_Data[[#This Row],[quantity]]</f>
        <v>307.76</v>
      </c>
      <c r="M2754" s="3">
        <v>923.28</v>
      </c>
      <c r="N2754" t="s">
        <v>35</v>
      </c>
      <c r="O2754">
        <v>22</v>
      </c>
      <c r="P2754" s="1">
        <v>45858</v>
      </c>
      <c r="Q2754">
        <v>245</v>
      </c>
      <c r="R2754" t="s">
        <v>43</v>
      </c>
      <c r="S2754">
        <v>2</v>
      </c>
      <c r="T2754" s="1">
        <v>45845</v>
      </c>
      <c r="U2754" t="s">
        <v>30</v>
      </c>
      <c r="V2754" t="str">
        <f>TEXT(WEEKDAY(Working_Data[[#This Row],[order_date]],1),"DDDD")</f>
        <v>Thursday</v>
      </c>
      <c r="W2754" t="str">
        <f>TEXT(Working_Data[[#This Row],[order_date]],"mmmm")</f>
        <v>July</v>
      </c>
      <c r="X2754" s="7">
        <f>Working_Data[[#This Row],[last_order_date]]-Working_Data[[#This Row],[signup_date]]</f>
        <v>-17</v>
      </c>
      <c r="Y2754" s="7">
        <f>IF(Working_Data[[#This Row],[churned]]="Active",1,0)</f>
        <v>0</v>
      </c>
      <c r="Z2754" s="7">
        <f>YEAR(Working_Data[[#This Row],[order_date]])</f>
        <v>2024</v>
      </c>
    </row>
    <row r="2755" spans="1:26" x14ac:dyDescent="0.25">
      <c r="A2755" t="s">
        <v>5560</v>
      </c>
      <c r="B2755" t="s">
        <v>38</v>
      </c>
      <c r="C2755" t="s">
        <v>39</v>
      </c>
      <c r="D2755" t="s">
        <v>23</v>
      </c>
      <c r="E2755" s="1">
        <v>45367</v>
      </c>
      <c r="F2755" t="s">
        <v>5561</v>
      </c>
      <c r="G2755" s="1">
        <v>45498</v>
      </c>
      <c r="H2755" t="s">
        <v>47</v>
      </c>
      <c r="I2755" t="s">
        <v>48</v>
      </c>
      <c r="J2755" t="s">
        <v>59</v>
      </c>
      <c r="K2755">
        <v>4</v>
      </c>
      <c r="L2755" s="3">
        <f>Working_Data[[#This Row],[price2]]/Working_Data[[#This Row],[quantity]]</f>
        <v>278.82</v>
      </c>
      <c r="M2755" s="3">
        <v>1115.28</v>
      </c>
      <c r="N2755" t="s">
        <v>50</v>
      </c>
      <c r="O2755">
        <v>24</v>
      </c>
      <c r="P2755" s="1">
        <v>45659</v>
      </c>
      <c r="Q2755">
        <v>431</v>
      </c>
      <c r="R2755" t="s">
        <v>43</v>
      </c>
      <c r="S2755">
        <v>3</v>
      </c>
      <c r="T2755" s="1">
        <v>45936</v>
      </c>
      <c r="U2755" t="s">
        <v>30</v>
      </c>
      <c r="V2755" t="str">
        <f>TEXT(WEEKDAY(Working_Data[[#This Row],[order_date]],1),"DDDD")</f>
        <v>Thursday</v>
      </c>
      <c r="W2755" t="str">
        <f>TEXT(Working_Data[[#This Row],[order_date]],"mmmm")</f>
        <v>July</v>
      </c>
      <c r="X2755" s="7">
        <f>Working_Data[[#This Row],[last_order_date]]-Working_Data[[#This Row],[signup_date]]</f>
        <v>292</v>
      </c>
      <c r="Y2755" s="7">
        <f>IF(Working_Data[[#This Row],[churned]]="Active",1,0)</f>
        <v>0</v>
      </c>
      <c r="Z2755" s="7">
        <f>YEAR(Working_Data[[#This Row],[order_date]])</f>
        <v>2024</v>
      </c>
    </row>
    <row r="2756" spans="1:26" x14ac:dyDescent="0.25">
      <c r="A2756" t="s">
        <v>5562</v>
      </c>
      <c r="B2756" t="s">
        <v>38</v>
      </c>
      <c r="C2756" t="s">
        <v>22</v>
      </c>
      <c r="D2756" t="s">
        <v>32</v>
      </c>
      <c r="E2756" s="1">
        <v>45560</v>
      </c>
      <c r="F2756" t="s">
        <v>5563</v>
      </c>
      <c r="G2756" s="1">
        <v>45498</v>
      </c>
      <c r="H2756" t="s">
        <v>25</v>
      </c>
      <c r="I2756" t="s">
        <v>48</v>
      </c>
      <c r="J2756" t="s">
        <v>64</v>
      </c>
      <c r="K2756">
        <v>3</v>
      </c>
      <c r="L2756" s="3">
        <f>Working_Data[[#This Row],[price2]]/Working_Data[[#This Row],[quantity]]</f>
        <v>125.31666666666666</v>
      </c>
      <c r="M2756" s="3">
        <v>375.95</v>
      </c>
      <c r="N2756" t="s">
        <v>35</v>
      </c>
      <c r="O2756">
        <v>12</v>
      </c>
      <c r="P2756" s="1">
        <v>45831</v>
      </c>
      <c r="Q2756">
        <v>283</v>
      </c>
      <c r="R2756" t="s">
        <v>43</v>
      </c>
      <c r="S2756">
        <v>5</v>
      </c>
      <c r="T2756" s="1">
        <v>45548</v>
      </c>
      <c r="U2756" t="s">
        <v>30</v>
      </c>
      <c r="V2756" t="str">
        <f>TEXT(WEEKDAY(Working_Data[[#This Row],[order_date]],1),"DDDD")</f>
        <v>Thursday</v>
      </c>
      <c r="W2756" t="str">
        <f>TEXT(Working_Data[[#This Row],[order_date]],"mmmm")</f>
        <v>July</v>
      </c>
      <c r="X2756" s="7">
        <f>Working_Data[[#This Row],[last_order_date]]-Working_Data[[#This Row],[signup_date]]</f>
        <v>271</v>
      </c>
      <c r="Y2756" s="7">
        <f>IF(Working_Data[[#This Row],[churned]]="Active",1,0)</f>
        <v>0</v>
      </c>
      <c r="Z2756" s="7">
        <f>YEAR(Working_Data[[#This Row],[order_date]])</f>
        <v>2024</v>
      </c>
    </row>
    <row r="2757" spans="1:26" x14ac:dyDescent="0.25">
      <c r="A2757" t="s">
        <v>5564</v>
      </c>
      <c r="B2757" t="s">
        <v>45</v>
      </c>
      <c r="C2757" t="s">
        <v>82</v>
      </c>
      <c r="D2757" t="s">
        <v>56</v>
      </c>
      <c r="E2757" s="1">
        <v>45791</v>
      </c>
      <c r="F2757" t="s">
        <v>5565</v>
      </c>
      <c r="G2757" s="1">
        <v>45498</v>
      </c>
      <c r="H2757" t="s">
        <v>58</v>
      </c>
      <c r="I2757" t="s">
        <v>48</v>
      </c>
      <c r="J2757" t="s">
        <v>27</v>
      </c>
      <c r="K2757">
        <v>3</v>
      </c>
      <c r="L2757" s="3">
        <f>Working_Data[[#This Row],[price2]]/Working_Data[[#This Row],[quantity]]</f>
        <v>178.06333333333336</v>
      </c>
      <c r="M2757" s="3">
        <v>534.19000000000005</v>
      </c>
      <c r="N2757" t="s">
        <v>35</v>
      </c>
      <c r="O2757">
        <v>50</v>
      </c>
      <c r="P2757" s="1">
        <v>45555</v>
      </c>
      <c r="Q2757">
        <v>478</v>
      </c>
      <c r="R2757" t="s">
        <v>43</v>
      </c>
      <c r="S2757">
        <v>2</v>
      </c>
      <c r="T2757" s="1">
        <v>45715</v>
      </c>
      <c r="U2757" t="s">
        <v>60</v>
      </c>
      <c r="V2757" t="str">
        <f>TEXT(WEEKDAY(Working_Data[[#This Row],[order_date]],1),"DDDD")</f>
        <v>Thursday</v>
      </c>
      <c r="W2757" t="str">
        <f>TEXT(Working_Data[[#This Row],[order_date]],"mmmm")</f>
        <v>July</v>
      </c>
      <c r="X2757" s="7">
        <f>Working_Data[[#This Row],[last_order_date]]-Working_Data[[#This Row],[signup_date]]</f>
        <v>-236</v>
      </c>
      <c r="Y2757" s="7">
        <f>IF(Working_Data[[#This Row],[churned]]="Active",1,0)</f>
        <v>0</v>
      </c>
      <c r="Z2757" s="7">
        <f>YEAR(Working_Data[[#This Row],[order_date]])</f>
        <v>2024</v>
      </c>
    </row>
    <row r="2758" spans="1:26" x14ac:dyDescent="0.25">
      <c r="A2758" t="s">
        <v>5566</v>
      </c>
      <c r="B2758" t="s">
        <v>45</v>
      </c>
      <c r="C2758" t="s">
        <v>39</v>
      </c>
      <c r="D2758" t="s">
        <v>32</v>
      </c>
      <c r="E2758" s="1">
        <v>45570</v>
      </c>
      <c r="F2758" t="s">
        <v>5567</v>
      </c>
      <c r="G2758" s="1">
        <v>45498</v>
      </c>
      <c r="H2758" t="s">
        <v>41</v>
      </c>
      <c r="I2758" t="s">
        <v>26</v>
      </c>
      <c r="J2758" t="s">
        <v>64</v>
      </c>
      <c r="K2758">
        <v>4</v>
      </c>
      <c r="L2758" s="3">
        <f>Working_Data[[#This Row],[price2]]/Working_Data[[#This Row],[quantity]]</f>
        <v>127.3725</v>
      </c>
      <c r="M2758" s="3">
        <v>509.49</v>
      </c>
      <c r="N2758" t="s">
        <v>35</v>
      </c>
      <c r="O2758">
        <v>17</v>
      </c>
      <c r="P2758" s="1">
        <v>45933</v>
      </c>
      <c r="Q2758">
        <v>223</v>
      </c>
      <c r="R2758" t="s">
        <v>29</v>
      </c>
      <c r="S2758">
        <v>3</v>
      </c>
      <c r="T2758" s="1">
        <v>45765</v>
      </c>
      <c r="U2758" t="s">
        <v>30</v>
      </c>
      <c r="V2758" t="str">
        <f>TEXT(WEEKDAY(Working_Data[[#This Row],[order_date]],1),"DDDD")</f>
        <v>Thursday</v>
      </c>
      <c r="W2758" t="str">
        <f>TEXT(Working_Data[[#This Row],[order_date]],"mmmm")</f>
        <v>July</v>
      </c>
      <c r="X2758" s="7">
        <f>Working_Data[[#This Row],[last_order_date]]-Working_Data[[#This Row],[signup_date]]</f>
        <v>363</v>
      </c>
      <c r="Y2758" s="7">
        <f>IF(Working_Data[[#This Row],[churned]]="Active",1,0)</f>
        <v>1</v>
      </c>
      <c r="Z2758" s="7">
        <f>YEAR(Working_Data[[#This Row],[order_date]])</f>
        <v>2024</v>
      </c>
    </row>
    <row r="2759" spans="1:26" x14ac:dyDescent="0.25">
      <c r="A2759" t="s">
        <v>5568</v>
      </c>
      <c r="B2759" t="s">
        <v>38</v>
      </c>
      <c r="C2759" t="s">
        <v>39</v>
      </c>
      <c r="D2759" t="s">
        <v>23</v>
      </c>
      <c r="E2759" s="1">
        <v>45692</v>
      </c>
      <c r="F2759" t="s">
        <v>5569</v>
      </c>
      <c r="G2759" s="1">
        <v>45498</v>
      </c>
      <c r="H2759" t="s">
        <v>41</v>
      </c>
      <c r="I2759" t="s">
        <v>54</v>
      </c>
      <c r="J2759" t="s">
        <v>27</v>
      </c>
      <c r="K2759">
        <v>4</v>
      </c>
      <c r="L2759" s="3">
        <f>Working_Data[[#This Row],[price2]]/Working_Data[[#This Row],[quantity]]</f>
        <v>122.32250000000001</v>
      </c>
      <c r="M2759" s="3">
        <v>489.29</v>
      </c>
      <c r="N2759" t="s">
        <v>50</v>
      </c>
      <c r="O2759">
        <v>34</v>
      </c>
      <c r="P2759" s="1">
        <v>45931</v>
      </c>
      <c r="Q2759">
        <v>155</v>
      </c>
      <c r="R2759" t="s">
        <v>43</v>
      </c>
      <c r="S2759">
        <v>3</v>
      </c>
      <c r="T2759" s="1">
        <v>45965</v>
      </c>
      <c r="U2759" t="s">
        <v>30</v>
      </c>
      <c r="V2759" t="str">
        <f>TEXT(WEEKDAY(Working_Data[[#This Row],[order_date]],1),"DDDD")</f>
        <v>Thursday</v>
      </c>
      <c r="W2759" t="str">
        <f>TEXT(Working_Data[[#This Row],[order_date]],"mmmm")</f>
        <v>July</v>
      </c>
      <c r="X2759" s="7">
        <f>Working_Data[[#This Row],[last_order_date]]-Working_Data[[#This Row],[signup_date]]</f>
        <v>239</v>
      </c>
      <c r="Y2759" s="7">
        <f>IF(Working_Data[[#This Row],[churned]]="Active",1,0)</f>
        <v>0</v>
      </c>
      <c r="Z2759" s="7">
        <f>YEAR(Working_Data[[#This Row],[order_date]])</f>
        <v>2024</v>
      </c>
    </row>
    <row r="2760" spans="1:26" x14ac:dyDescent="0.25">
      <c r="A2760" t="s">
        <v>5570</v>
      </c>
      <c r="B2760" t="s">
        <v>38</v>
      </c>
      <c r="C2760" t="s">
        <v>39</v>
      </c>
      <c r="D2760" t="s">
        <v>77</v>
      </c>
      <c r="E2760" s="1">
        <v>45711</v>
      </c>
      <c r="F2760" t="s">
        <v>5571</v>
      </c>
      <c r="G2760" s="1">
        <v>45498</v>
      </c>
      <c r="H2760" t="s">
        <v>58</v>
      </c>
      <c r="I2760" t="s">
        <v>48</v>
      </c>
      <c r="J2760" t="s">
        <v>59</v>
      </c>
      <c r="K2760">
        <v>5</v>
      </c>
      <c r="L2760" s="3">
        <f>Working_Data[[#This Row],[price2]]/Working_Data[[#This Row],[quantity]]</f>
        <v>232.62800000000001</v>
      </c>
      <c r="M2760" s="3">
        <v>1163.1400000000001</v>
      </c>
      <c r="N2760" t="s">
        <v>35</v>
      </c>
      <c r="O2760">
        <v>18</v>
      </c>
      <c r="P2760" s="1">
        <v>45642</v>
      </c>
      <c r="Q2760">
        <v>197</v>
      </c>
      <c r="R2760" t="s">
        <v>29</v>
      </c>
      <c r="S2760">
        <v>2</v>
      </c>
      <c r="T2760" s="1">
        <v>45884</v>
      </c>
      <c r="U2760" t="s">
        <v>30</v>
      </c>
      <c r="V2760" t="str">
        <f>TEXT(WEEKDAY(Working_Data[[#This Row],[order_date]],1),"DDDD")</f>
        <v>Thursday</v>
      </c>
      <c r="W2760" t="str">
        <f>TEXT(Working_Data[[#This Row],[order_date]],"mmmm")</f>
        <v>July</v>
      </c>
      <c r="X2760" s="7">
        <f>Working_Data[[#This Row],[last_order_date]]-Working_Data[[#This Row],[signup_date]]</f>
        <v>-69</v>
      </c>
      <c r="Y2760" s="7">
        <f>IF(Working_Data[[#This Row],[churned]]="Active",1,0)</f>
        <v>1</v>
      </c>
      <c r="Z2760" s="7">
        <f>YEAR(Working_Data[[#This Row],[order_date]])</f>
        <v>2024</v>
      </c>
    </row>
    <row r="2761" spans="1:26" x14ac:dyDescent="0.25">
      <c r="A2761" t="s">
        <v>5572</v>
      </c>
      <c r="B2761" t="s">
        <v>38</v>
      </c>
      <c r="C2761" t="s">
        <v>82</v>
      </c>
      <c r="D2761" t="s">
        <v>52</v>
      </c>
      <c r="E2761" s="1">
        <v>45185</v>
      </c>
      <c r="F2761" t="s">
        <v>5573</v>
      </c>
      <c r="G2761" s="1">
        <v>45499</v>
      </c>
      <c r="H2761" t="s">
        <v>47</v>
      </c>
      <c r="I2761" t="s">
        <v>48</v>
      </c>
      <c r="J2761" t="s">
        <v>59</v>
      </c>
      <c r="K2761">
        <v>1</v>
      </c>
      <c r="L2761" s="3">
        <f>Working_Data[[#This Row],[price2]]/Working_Data[[#This Row],[quantity]]</f>
        <v>1287.45</v>
      </c>
      <c r="M2761" s="3">
        <v>1287.45</v>
      </c>
      <c r="N2761" t="s">
        <v>28</v>
      </c>
      <c r="O2761">
        <v>33</v>
      </c>
      <c r="P2761" s="1">
        <v>45842</v>
      </c>
      <c r="Q2761">
        <v>156</v>
      </c>
      <c r="R2761" t="s">
        <v>29</v>
      </c>
      <c r="S2761">
        <v>4</v>
      </c>
      <c r="T2761" s="1">
        <v>45394</v>
      </c>
      <c r="U2761" t="s">
        <v>36</v>
      </c>
      <c r="V2761" t="str">
        <f>TEXT(WEEKDAY(Working_Data[[#This Row],[order_date]],1),"DDDD")</f>
        <v>Friday</v>
      </c>
      <c r="W2761" t="str">
        <f>TEXT(Working_Data[[#This Row],[order_date]],"mmmm")</f>
        <v>July</v>
      </c>
      <c r="X2761" s="7">
        <f>Working_Data[[#This Row],[last_order_date]]-Working_Data[[#This Row],[signup_date]]</f>
        <v>657</v>
      </c>
      <c r="Y2761" s="7">
        <f>IF(Working_Data[[#This Row],[churned]]="Active",1,0)</f>
        <v>1</v>
      </c>
      <c r="Z2761" s="7">
        <f>YEAR(Working_Data[[#This Row],[order_date]])</f>
        <v>2024</v>
      </c>
    </row>
    <row r="2762" spans="1:26" x14ac:dyDescent="0.25">
      <c r="A2762" t="s">
        <v>5574</v>
      </c>
      <c r="B2762" t="s">
        <v>38</v>
      </c>
      <c r="C2762" t="s">
        <v>39</v>
      </c>
      <c r="D2762" t="s">
        <v>32</v>
      </c>
      <c r="E2762" s="1">
        <v>45639</v>
      </c>
      <c r="F2762" t="s">
        <v>5575</v>
      </c>
      <c r="G2762" s="1">
        <v>45499</v>
      </c>
      <c r="H2762" t="s">
        <v>41</v>
      </c>
      <c r="I2762" t="s">
        <v>48</v>
      </c>
      <c r="J2762" t="s">
        <v>59</v>
      </c>
      <c r="K2762">
        <v>1</v>
      </c>
      <c r="L2762" s="3">
        <f>Working_Data[[#This Row],[price2]]/Working_Data[[#This Row],[quantity]]</f>
        <v>789.54</v>
      </c>
      <c r="M2762" s="3">
        <v>789.54</v>
      </c>
      <c r="N2762" t="s">
        <v>50</v>
      </c>
      <c r="O2762">
        <v>33</v>
      </c>
      <c r="P2762" s="1">
        <v>45784</v>
      </c>
      <c r="Q2762">
        <v>421</v>
      </c>
      <c r="R2762" t="s">
        <v>29</v>
      </c>
      <c r="S2762">
        <v>2</v>
      </c>
      <c r="T2762" s="1">
        <v>45422</v>
      </c>
      <c r="U2762" t="s">
        <v>30</v>
      </c>
      <c r="V2762" t="str">
        <f>TEXT(WEEKDAY(Working_Data[[#This Row],[order_date]],1),"DDDD")</f>
        <v>Friday</v>
      </c>
      <c r="W2762" t="str">
        <f>TEXT(Working_Data[[#This Row],[order_date]],"mmmm")</f>
        <v>July</v>
      </c>
      <c r="X2762" s="7">
        <f>Working_Data[[#This Row],[last_order_date]]-Working_Data[[#This Row],[signup_date]]</f>
        <v>145</v>
      </c>
      <c r="Y2762" s="7">
        <f>IF(Working_Data[[#This Row],[churned]]="Active",1,0)</f>
        <v>1</v>
      </c>
      <c r="Z2762" s="7">
        <f>YEAR(Working_Data[[#This Row],[order_date]])</f>
        <v>2024</v>
      </c>
    </row>
    <row r="2763" spans="1:26" x14ac:dyDescent="0.25">
      <c r="A2763" t="s">
        <v>5576</v>
      </c>
      <c r="B2763" t="s">
        <v>45</v>
      </c>
      <c r="C2763" t="s">
        <v>22</v>
      </c>
      <c r="D2763" t="s">
        <v>23</v>
      </c>
      <c r="E2763" s="1">
        <v>45624</v>
      </c>
      <c r="F2763" t="s">
        <v>5577</v>
      </c>
      <c r="G2763" s="1">
        <v>45499</v>
      </c>
      <c r="H2763" t="s">
        <v>25</v>
      </c>
      <c r="I2763" t="s">
        <v>54</v>
      </c>
      <c r="J2763" t="s">
        <v>49</v>
      </c>
      <c r="K2763">
        <v>1</v>
      </c>
      <c r="L2763" s="3">
        <f>Working_Data[[#This Row],[price2]]/Working_Data[[#This Row],[quantity]]</f>
        <v>847.46</v>
      </c>
      <c r="M2763" s="3">
        <v>847.46</v>
      </c>
      <c r="N2763" t="s">
        <v>35</v>
      </c>
      <c r="O2763">
        <v>7</v>
      </c>
      <c r="P2763" s="1">
        <v>45799</v>
      </c>
      <c r="Q2763">
        <v>279</v>
      </c>
      <c r="R2763" t="s">
        <v>29</v>
      </c>
      <c r="S2763">
        <v>2</v>
      </c>
      <c r="T2763" s="1">
        <v>45620</v>
      </c>
      <c r="U2763" t="s">
        <v>36</v>
      </c>
      <c r="V2763" t="str">
        <f>TEXT(WEEKDAY(Working_Data[[#This Row],[order_date]],1),"DDDD")</f>
        <v>Friday</v>
      </c>
      <c r="W2763" t="str">
        <f>TEXT(Working_Data[[#This Row],[order_date]],"mmmm")</f>
        <v>July</v>
      </c>
      <c r="X2763" s="7">
        <f>Working_Data[[#This Row],[last_order_date]]-Working_Data[[#This Row],[signup_date]]</f>
        <v>175</v>
      </c>
      <c r="Y2763" s="7">
        <f>IF(Working_Data[[#This Row],[churned]]="Active",1,0)</f>
        <v>1</v>
      </c>
      <c r="Z2763" s="7">
        <f>YEAR(Working_Data[[#This Row],[order_date]])</f>
        <v>2024</v>
      </c>
    </row>
    <row r="2764" spans="1:26" x14ac:dyDescent="0.25">
      <c r="A2764" t="s">
        <v>5578</v>
      </c>
      <c r="B2764" t="s">
        <v>21</v>
      </c>
      <c r="C2764" t="s">
        <v>82</v>
      </c>
      <c r="D2764" t="s">
        <v>32</v>
      </c>
      <c r="E2764" s="1">
        <v>45513</v>
      </c>
      <c r="F2764" t="s">
        <v>5579</v>
      </c>
      <c r="G2764" s="1">
        <v>45499</v>
      </c>
      <c r="H2764" t="s">
        <v>58</v>
      </c>
      <c r="I2764" t="s">
        <v>26</v>
      </c>
      <c r="J2764" t="s">
        <v>27</v>
      </c>
      <c r="K2764">
        <v>1</v>
      </c>
      <c r="L2764" s="3">
        <f>Working_Data[[#This Row],[price2]]/Working_Data[[#This Row],[quantity]]</f>
        <v>414.91</v>
      </c>
      <c r="M2764" s="3">
        <v>414.91</v>
      </c>
      <c r="N2764" t="s">
        <v>50</v>
      </c>
      <c r="O2764">
        <v>50</v>
      </c>
      <c r="P2764" s="1">
        <v>45575</v>
      </c>
      <c r="Q2764">
        <v>167</v>
      </c>
      <c r="R2764" t="s">
        <v>43</v>
      </c>
      <c r="S2764">
        <v>3</v>
      </c>
      <c r="T2764" s="1">
        <v>45652</v>
      </c>
      <c r="U2764" t="s">
        <v>36</v>
      </c>
      <c r="V2764" t="str">
        <f>TEXT(WEEKDAY(Working_Data[[#This Row],[order_date]],1),"DDDD")</f>
        <v>Friday</v>
      </c>
      <c r="W2764" t="str">
        <f>TEXT(Working_Data[[#This Row],[order_date]],"mmmm")</f>
        <v>July</v>
      </c>
      <c r="X2764" s="7">
        <f>Working_Data[[#This Row],[last_order_date]]-Working_Data[[#This Row],[signup_date]]</f>
        <v>62</v>
      </c>
      <c r="Y2764" s="7">
        <f>IF(Working_Data[[#This Row],[churned]]="Active",1,0)</f>
        <v>0</v>
      </c>
      <c r="Z2764" s="7">
        <f>YEAR(Working_Data[[#This Row],[order_date]])</f>
        <v>2024</v>
      </c>
    </row>
    <row r="2765" spans="1:26" x14ac:dyDescent="0.25">
      <c r="A2765" t="s">
        <v>5580</v>
      </c>
      <c r="B2765" t="s">
        <v>21</v>
      </c>
      <c r="C2765" t="s">
        <v>22</v>
      </c>
      <c r="D2765" t="s">
        <v>32</v>
      </c>
      <c r="E2765" s="1">
        <v>45967</v>
      </c>
      <c r="F2765" t="s">
        <v>5581</v>
      </c>
      <c r="G2765" s="1">
        <v>45499</v>
      </c>
      <c r="H2765" t="s">
        <v>47</v>
      </c>
      <c r="I2765" t="s">
        <v>63</v>
      </c>
      <c r="J2765" t="s">
        <v>67</v>
      </c>
      <c r="K2765">
        <v>3</v>
      </c>
      <c r="L2765" s="3">
        <f>Working_Data[[#This Row],[price2]]/Working_Data[[#This Row],[quantity]]</f>
        <v>126.17</v>
      </c>
      <c r="M2765" s="3">
        <v>378.51</v>
      </c>
      <c r="N2765" t="s">
        <v>50</v>
      </c>
      <c r="O2765">
        <v>32</v>
      </c>
      <c r="P2765" s="1">
        <v>45736</v>
      </c>
      <c r="Q2765">
        <v>28</v>
      </c>
      <c r="R2765" t="s">
        <v>43</v>
      </c>
      <c r="S2765">
        <v>1</v>
      </c>
      <c r="T2765" s="1">
        <v>45422</v>
      </c>
      <c r="U2765" t="s">
        <v>30</v>
      </c>
      <c r="V2765" t="str">
        <f>TEXT(WEEKDAY(Working_Data[[#This Row],[order_date]],1),"DDDD")</f>
        <v>Friday</v>
      </c>
      <c r="W2765" t="str">
        <f>TEXT(Working_Data[[#This Row],[order_date]],"mmmm")</f>
        <v>July</v>
      </c>
      <c r="X2765" s="7">
        <f>Working_Data[[#This Row],[last_order_date]]-Working_Data[[#This Row],[signup_date]]</f>
        <v>-231</v>
      </c>
      <c r="Y2765" s="7">
        <f>IF(Working_Data[[#This Row],[churned]]="Active",1,0)</f>
        <v>0</v>
      </c>
      <c r="Z2765" s="7">
        <f>YEAR(Working_Data[[#This Row],[order_date]])</f>
        <v>2024</v>
      </c>
    </row>
    <row r="2766" spans="1:26" x14ac:dyDescent="0.25">
      <c r="A2766" t="s">
        <v>5582</v>
      </c>
      <c r="B2766" t="s">
        <v>21</v>
      </c>
      <c r="C2766" t="s">
        <v>39</v>
      </c>
      <c r="D2766" t="s">
        <v>23</v>
      </c>
      <c r="E2766" s="1">
        <v>45821</v>
      </c>
      <c r="F2766" t="s">
        <v>5583</v>
      </c>
      <c r="G2766" s="1">
        <v>45499</v>
      </c>
      <c r="H2766" t="s">
        <v>47</v>
      </c>
      <c r="I2766" t="s">
        <v>63</v>
      </c>
      <c r="J2766" t="s">
        <v>49</v>
      </c>
      <c r="K2766">
        <v>2</v>
      </c>
      <c r="L2766" s="3">
        <f>Working_Data[[#This Row],[price2]]/Working_Data[[#This Row],[quantity]]</f>
        <v>517.88</v>
      </c>
      <c r="M2766" s="3">
        <v>1035.76</v>
      </c>
      <c r="N2766" t="s">
        <v>28</v>
      </c>
      <c r="O2766">
        <v>35</v>
      </c>
      <c r="P2766" s="1">
        <v>45702</v>
      </c>
      <c r="Q2766">
        <v>12</v>
      </c>
      <c r="R2766" t="s">
        <v>29</v>
      </c>
      <c r="S2766">
        <v>3</v>
      </c>
      <c r="T2766" s="1">
        <v>45876</v>
      </c>
      <c r="U2766" t="s">
        <v>36</v>
      </c>
      <c r="V2766" t="str">
        <f>TEXT(WEEKDAY(Working_Data[[#This Row],[order_date]],1),"DDDD")</f>
        <v>Friday</v>
      </c>
      <c r="W2766" t="str">
        <f>TEXT(Working_Data[[#This Row],[order_date]],"mmmm")</f>
        <v>July</v>
      </c>
      <c r="X2766" s="7">
        <f>Working_Data[[#This Row],[last_order_date]]-Working_Data[[#This Row],[signup_date]]</f>
        <v>-119</v>
      </c>
      <c r="Y2766" s="7">
        <f>IF(Working_Data[[#This Row],[churned]]="Active",1,0)</f>
        <v>1</v>
      </c>
      <c r="Z2766" s="7">
        <f>YEAR(Working_Data[[#This Row],[order_date]])</f>
        <v>2024</v>
      </c>
    </row>
    <row r="2767" spans="1:26" x14ac:dyDescent="0.25">
      <c r="A2767" t="s">
        <v>5584</v>
      </c>
      <c r="B2767" t="s">
        <v>45</v>
      </c>
      <c r="C2767" t="s">
        <v>82</v>
      </c>
      <c r="D2767" t="s">
        <v>56</v>
      </c>
      <c r="E2767" s="1">
        <v>45629</v>
      </c>
      <c r="F2767" t="s">
        <v>5585</v>
      </c>
      <c r="G2767" s="1">
        <v>45499</v>
      </c>
      <c r="H2767" t="s">
        <v>41</v>
      </c>
      <c r="I2767" t="s">
        <v>54</v>
      </c>
      <c r="J2767" t="s">
        <v>59</v>
      </c>
      <c r="K2767">
        <v>2</v>
      </c>
      <c r="L2767" s="3">
        <f>Working_Data[[#This Row],[price2]]/Working_Data[[#This Row],[quantity]]</f>
        <v>612.75</v>
      </c>
      <c r="M2767" s="3">
        <v>1225.5</v>
      </c>
      <c r="N2767" t="s">
        <v>35</v>
      </c>
      <c r="O2767">
        <v>6</v>
      </c>
      <c r="P2767" s="1">
        <v>45654</v>
      </c>
      <c r="Q2767">
        <v>17</v>
      </c>
      <c r="R2767" t="s">
        <v>43</v>
      </c>
      <c r="S2767">
        <v>2</v>
      </c>
      <c r="T2767" s="1">
        <v>45748</v>
      </c>
      <c r="U2767" t="s">
        <v>60</v>
      </c>
      <c r="V2767" t="str">
        <f>TEXT(WEEKDAY(Working_Data[[#This Row],[order_date]],1),"DDDD")</f>
        <v>Friday</v>
      </c>
      <c r="W2767" t="str">
        <f>TEXT(Working_Data[[#This Row],[order_date]],"mmmm")</f>
        <v>July</v>
      </c>
      <c r="X2767" s="7">
        <f>Working_Data[[#This Row],[last_order_date]]-Working_Data[[#This Row],[signup_date]]</f>
        <v>25</v>
      </c>
      <c r="Y2767" s="7">
        <f>IF(Working_Data[[#This Row],[churned]]="Active",1,0)</f>
        <v>0</v>
      </c>
      <c r="Z2767" s="7">
        <f>YEAR(Working_Data[[#This Row],[order_date]])</f>
        <v>2024</v>
      </c>
    </row>
    <row r="2768" spans="1:26" x14ac:dyDescent="0.25">
      <c r="A2768" t="s">
        <v>5586</v>
      </c>
      <c r="B2768" t="s">
        <v>21</v>
      </c>
      <c r="C2768" t="s">
        <v>39</v>
      </c>
      <c r="D2768" t="s">
        <v>56</v>
      </c>
      <c r="E2768" s="1">
        <v>45308</v>
      </c>
      <c r="F2768" t="s">
        <v>5587</v>
      </c>
      <c r="G2768" s="1">
        <v>45499</v>
      </c>
      <c r="H2768" t="s">
        <v>25</v>
      </c>
      <c r="I2768" t="s">
        <v>26</v>
      </c>
      <c r="J2768" t="s">
        <v>49</v>
      </c>
      <c r="K2768">
        <v>5</v>
      </c>
      <c r="L2768" s="3">
        <f>Working_Data[[#This Row],[price2]]/Working_Data[[#This Row],[quantity]]</f>
        <v>120.82599999999999</v>
      </c>
      <c r="M2768" s="3">
        <v>604.13</v>
      </c>
      <c r="N2768" t="s">
        <v>28</v>
      </c>
      <c r="O2768">
        <v>22</v>
      </c>
      <c r="P2768" s="1">
        <v>45802</v>
      </c>
      <c r="Q2768">
        <v>316</v>
      </c>
      <c r="R2768" t="s">
        <v>29</v>
      </c>
      <c r="S2768">
        <v>2</v>
      </c>
      <c r="T2768" s="1">
        <v>45863</v>
      </c>
      <c r="U2768" t="s">
        <v>30</v>
      </c>
      <c r="V2768" t="str">
        <f>TEXT(WEEKDAY(Working_Data[[#This Row],[order_date]],1),"DDDD")</f>
        <v>Friday</v>
      </c>
      <c r="W2768" t="str">
        <f>TEXT(Working_Data[[#This Row],[order_date]],"mmmm")</f>
        <v>July</v>
      </c>
      <c r="X2768" s="7">
        <f>Working_Data[[#This Row],[last_order_date]]-Working_Data[[#This Row],[signup_date]]</f>
        <v>494</v>
      </c>
      <c r="Y2768" s="7">
        <f>IF(Working_Data[[#This Row],[churned]]="Active",1,0)</f>
        <v>1</v>
      </c>
      <c r="Z2768" s="7">
        <f>YEAR(Working_Data[[#This Row],[order_date]])</f>
        <v>2024</v>
      </c>
    </row>
    <row r="2769" spans="1:26" x14ac:dyDescent="0.25">
      <c r="A2769" t="s">
        <v>5588</v>
      </c>
      <c r="B2769" t="s">
        <v>45</v>
      </c>
      <c r="C2769" t="s">
        <v>82</v>
      </c>
      <c r="D2769" t="s">
        <v>52</v>
      </c>
      <c r="E2769" s="1">
        <v>45283</v>
      </c>
      <c r="F2769" t="s">
        <v>5589</v>
      </c>
      <c r="G2769" s="1">
        <v>45499</v>
      </c>
      <c r="H2769" t="s">
        <v>34</v>
      </c>
      <c r="I2769" t="s">
        <v>42</v>
      </c>
      <c r="J2769" t="s">
        <v>67</v>
      </c>
      <c r="K2769">
        <v>5</v>
      </c>
      <c r="L2769" s="3">
        <f>Working_Data[[#This Row],[price2]]/Working_Data[[#This Row],[quantity]]</f>
        <v>258.46600000000001</v>
      </c>
      <c r="M2769" s="3">
        <v>1292.33</v>
      </c>
      <c r="N2769" t="s">
        <v>35</v>
      </c>
      <c r="O2769">
        <v>35</v>
      </c>
      <c r="P2769" s="1">
        <v>45722</v>
      </c>
      <c r="Q2769">
        <v>409</v>
      </c>
      <c r="R2769" t="s">
        <v>43</v>
      </c>
      <c r="S2769">
        <v>5</v>
      </c>
      <c r="T2769" s="1">
        <v>45833</v>
      </c>
      <c r="U2769" t="s">
        <v>60</v>
      </c>
      <c r="V2769" t="str">
        <f>TEXT(WEEKDAY(Working_Data[[#This Row],[order_date]],1),"DDDD")</f>
        <v>Friday</v>
      </c>
      <c r="W2769" t="str">
        <f>TEXT(Working_Data[[#This Row],[order_date]],"mmmm")</f>
        <v>July</v>
      </c>
      <c r="X2769" s="7">
        <f>Working_Data[[#This Row],[last_order_date]]-Working_Data[[#This Row],[signup_date]]</f>
        <v>439</v>
      </c>
      <c r="Y2769" s="7">
        <f>IF(Working_Data[[#This Row],[churned]]="Active",1,0)</f>
        <v>0</v>
      </c>
      <c r="Z2769" s="7">
        <f>YEAR(Working_Data[[#This Row],[order_date]])</f>
        <v>2024</v>
      </c>
    </row>
    <row r="2770" spans="1:26" x14ac:dyDescent="0.25">
      <c r="A2770" t="s">
        <v>5590</v>
      </c>
      <c r="B2770" t="s">
        <v>21</v>
      </c>
      <c r="C2770" t="s">
        <v>82</v>
      </c>
      <c r="D2770" t="s">
        <v>32</v>
      </c>
      <c r="E2770" s="1">
        <v>45936</v>
      </c>
      <c r="F2770" t="s">
        <v>5591</v>
      </c>
      <c r="G2770" s="1">
        <v>45500</v>
      </c>
      <c r="H2770" t="s">
        <v>25</v>
      </c>
      <c r="I2770" t="s">
        <v>54</v>
      </c>
      <c r="J2770" t="s">
        <v>49</v>
      </c>
      <c r="K2770">
        <v>2</v>
      </c>
      <c r="L2770" s="3">
        <f>Working_Data[[#This Row],[price2]]/Working_Data[[#This Row],[quantity]]</f>
        <v>153.86000000000001</v>
      </c>
      <c r="M2770" s="3">
        <v>307.72000000000003</v>
      </c>
      <c r="N2770" t="s">
        <v>28</v>
      </c>
      <c r="O2770">
        <v>48</v>
      </c>
      <c r="P2770" s="1">
        <v>45856</v>
      </c>
      <c r="Q2770">
        <v>343</v>
      </c>
      <c r="R2770" t="s">
        <v>29</v>
      </c>
      <c r="S2770">
        <v>5</v>
      </c>
      <c r="T2770" s="1">
        <v>45719</v>
      </c>
      <c r="U2770" t="s">
        <v>60</v>
      </c>
      <c r="V2770" t="str">
        <f>TEXT(WEEKDAY(Working_Data[[#This Row],[order_date]],1),"DDDD")</f>
        <v>Saturday</v>
      </c>
      <c r="W2770" t="str">
        <f>TEXT(Working_Data[[#This Row],[order_date]],"mmmm")</f>
        <v>July</v>
      </c>
      <c r="X2770" s="7">
        <f>Working_Data[[#This Row],[last_order_date]]-Working_Data[[#This Row],[signup_date]]</f>
        <v>-80</v>
      </c>
      <c r="Y2770" s="7">
        <f>IF(Working_Data[[#This Row],[churned]]="Active",1,0)</f>
        <v>1</v>
      </c>
      <c r="Z2770" s="7">
        <f>YEAR(Working_Data[[#This Row],[order_date]])</f>
        <v>2024</v>
      </c>
    </row>
    <row r="2771" spans="1:26" x14ac:dyDescent="0.25">
      <c r="A2771" t="s">
        <v>5592</v>
      </c>
      <c r="B2771" t="s">
        <v>45</v>
      </c>
      <c r="C2771" t="s">
        <v>22</v>
      </c>
      <c r="D2771" t="s">
        <v>56</v>
      </c>
      <c r="E2771" s="1">
        <v>45673</v>
      </c>
      <c r="F2771" t="s">
        <v>5593</v>
      </c>
      <c r="G2771" s="1">
        <v>45500</v>
      </c>
      <c r="H2771" t="s">
        <v>34</v>
      </c>
      <c r="I2771" t="s">
        <v>26</v>
      </c>
      <c r="J2771" t="s">
        <v>67</v>
      </c>
      <c r="K2771">
        <v>3</v>
      </c>
      <c r="L2771" s="3">
        <f>Working_Data[[#This Row],[price2]]/Working_Data[[#This Row],[quantity]]</f>
        <v>168.91</v>
      </c>
      <c r="M2771" s="3">
        <v>506.73</v>
      </c>
      <c r="N2771" t="s">
        <v>28</v>
      </c>
      <c r="O2771">
        <v>27</v>
      </c>
      <c r="P2771" s="1">
        <v>45869</v>
      </c>
      <c r="Q2771">
        <v>452</v>
      </c>
      <c r="R2771" t="s">
        <v>29</v>
      </c>
      <c r="S2771">
        <v>1</v>
      </c>
      <c r="T2771" s="1">
        <v>45790</v>
      </c>
      <c r="U2771" t="s">
        <v>60</v>
      </c>
      <c r="V2771" t="str">
        <f>TEXT(WEEKDAY(Working_Data[[#This Row],[order_date]],1),"DDDD")</f>
        <v>Saturday</v>
      </c>
      <c r="W2771" t="str">
        <f>TEXT(Working_Data[[#This Row],[order_date]],"mmmm")</f>
        <v>July</v>
      </c>
      <c r="X2771" s="7">
        <f>Working_Data[[#This Row],[last_order_date]]-Working_Data[[#This Row],[signup_date]]</f>
        <v>196</v>
      </c>
      <c r="Y2771" s="7">
        <f>IF(Working_Data[[#This Row],[churned]]="Active",1,0)</f>
        <v>1</v>
      </c>
      <c r="Z2771" s="7">
        <f>YEAR(Working_Data[[#This Row],[order_date]])</f>
        <v>2024</v>
      </c>
    </row>
    <row r="2772" spans="1:26" x14ac:dyDescent="0.25">
      <c r="A2772" t="s">
        <v>5594</v>
      </c>
      <c r="B2772" t="s">
        <v>21</v>
      </c>
      <c r="C2772" t="s">
        <v>82</v>
      </c>
      <c r="D2772" t="s">
        <v>56</v>
      </c>
      <c r="E2772" s="1">
        <v>45814</v>
      </c>
      <c r="F2772" t="s">
        <v>5595</v>
      </c>
      <c r="G2772" s="1">
        <v>45500</v>
      </c>
      <c r="H2772" t="s">
        <v>47</v>
      </c>
      <c r="I2772" t="s">
        <v>26</v>
      </c>
      <c r="J2772" t="s">
        <v>64</v>
      </c>
      <c r="K2772">
        <v>1</v>
      </c>
      <c r="L2772" s="3">
        <f>Working_Data[[#This Row],[price2]]/Working_Data[[#This Row],[quantity]]</f>
        <v>282.7</v>
      </c>
      <c r="M2772" s="3">
        <v>282.7</v>
      </c>
      <c r="N2772" t="s">
        <v>28</v>
      </c>
      <c r="O2772">
        <v>23</v>
      </c>
      <c r="P2772" s="1">
        <v>45662</v>
      </c>
      <c r="Q2772">
        <v>79</v>
      </c>
      <c r="R2772" t="s">
        <v>29</v>
      </c>
      <c r="S2772">
        <v>4</v>
      </c>
      <c r="T2772" s="1">
        <v>45734</v>
      </c>
      <c r="U2772" t="s">
        <v>60</v>
      </c>
      <c r="V2772" t="str">
        <f>TEXT(WEEKDAY(Working_Data[[#This Row],[order_date]],1),"DDDD")</f>
        <v>Saturday</v>
      </c>
      <c r="W2772" t="str">
        <f>TEXT(Working_Data[[#This Row],[order_date]],"mmmm")</f>
        <v>July</v>
      </c>
      <c r="X2772" s="7">
        <f>Working_Data[[#This Row],[last_order_date]]-Working_Data[[#This Row],[signup_date]]</f>
        <v>-152</v>
      </c>
      <c r="Y2772" s="7">
        <f>IF(Working_Data[[#This Row],[churned]]="Active",1,0)</f>
        <v>1</v>
      </c>
      <c r="Z2772" s="7">
        <f>YEAR(Working_Data[[#This Row],[order_date]])</f>
        <v>2024</v>
      </c>
    </row>
    <row r="2773" spans="1:26" x14ac:dyDescent="0.25">
      <c r="A2773" t="s">
        <v>5596</v>
      </c>
      <c r="B2773" t="s">
        <v>21</v>
      </c>
      <c r="C2773" t="s">
        <v>82</v>
      </c>
      <c r="D2773" t="s">
        <v>23</v>
      </c>
      <c r="E2773" s="1">
        <v>45413</v>
      </c>
      <c r="F2773" t="s">
        <v>5597</v>
      </c>
      <c r="G2773" s="1">
        <v>45500</v>
      </c>
      <c r="H2773" t="s">
        <v>58</v>
      </c>
      <c r="I2773" t="s">
        <v>26</v>
      </c>
      <c r="J2773" t="s">
        <v>67</v>
      </c>
      <c r="K2773">
        <v>4</v>
      </c>
      <c r="L2773" s="3">
        <f>Working_Data[[#This Row],[price2]]/Working_Data[[#This Row],[quantity]]</f>
        <v>235.8175</v>
      </c>
      <c r="M2773" s="3">
        <v>943.27</v>
      </c>
      <c r="N2773" t="s">
        <v>35</v>
      </c>
      <c r="O2773">
        <v>17</v>
      </c>
      <c r="P2773" s="1">
        <v>45751</v>
      </c>
      <c r="Q2773">
        <v>348</v>
      </c>
      <c r="R2773" t="s">
        <v>43</v>
      </c>
      <c r="S2773">
        <v>2</v>
      </c>
      <c r="T2773" s="1">
        <v>45998</v>
      </c>
      <c r="U2773" t="s">
        <v>36</v>
      </c>
      <c r="V2773" t="str">
        <f>TEXT(WEEKDAY(Working_Data[[#This Row],[order_date]],1),"DDDD")</f>
        <v>Saturday</v>
      </c>
      <c r="W2773" t="str">
        <f>TEXT(Working_Data[[#This Row],[order_date]],"mmmm")</f>
        <v>July</v>
      </c>
      <c r="X2773" s="7">
        <f>Working_Data[[#This Row],[last_order_date]]-Working_Data[[#This Row],[signup_date]]</f>
        <v>338</v>
      </c>
      <c r="Y2773" s="7">
        <f>IF(Working_Data[[#This Row],[churned]]="Active",1,0)</f>
        <v>0</v>
      </c>
      <c r="Z2773" s="7">
        <f>YEAR(Working_Data[[#This Row],[order_date]])</f>
        <v>2024</v>
      </c>
    </row>
    <row r="2774" spans="1:26" x14ac:dyDescent="0.25">
      <c r="A2774" t="s">
        <v>5598</v>
      </c>
      <c r="B2774" t="s">
        <v>45</v>
      </c>
      <c r="C2774" t="s">
        <v>39</v>
      </c>
      <c r="D2774" t="s">
        <v>56</v>
      </c>
      <c r="E2774" s="1">
        <v>45824</v>
      </c>
      <c r="F2774" t="s">
        <v>5599</v>
      </c>
      <c r="G2774" s="1">
        <v>45500</v>
      </c>
      <c r="H2774" t="s">
        <v>41</v>
      </c>
      <c r="I2774" t="s">
        <v>48</v>
      </c>
      <c r="J2774" t="s">
        <v>27</v>
      </c>
      <c r="K2774">
        <v>4</v>
      </c>
      <c r="L2774" s="3">
        <f>Working_Data[[#This Row],[price2]]/Working_Data[[#This Row],[quantity]]</f>
        <v>98.662499999999994</v>
      </c>
      <c r="M2774" s="3">
        <v>394.65</v>
      </c>
      <c r="N2774" t="s">
        <v>35</v>
      </c>
      <c r="O2774">
        <v>10</v>
      </c>
      <c r="P2774" s="1">
        <v>45551</v>
      </c>
      <c r="Q2774">
        <v>473</v>
      </c>
      <c r="R2774" t="s">
        <v>29</v>
      </c>
      <c r="S2774">
        <v>3</v>
      </c>
      <c r="T2774" s="1">
        <v>45560</v>
      </c>
      <c r="U2774" t="s">
        <v>36</v>
      </c>
      <c r="V2774" t="str">
        <f>TEXT(WEEKDAY(Working_Data[[#This Row],[order_date]],1),"DDDD")</f>
        <v>Saturday</v>
      </c>
      <c r="W2774" t="str">
        <f>TEXT(Working_Data[[#This Row],[order_date]],"mmmm")</f>
        <v>July</v>
      </c>
      <c r="X2774" s="7">
        <f>Working_Data[[#This Row],[last_order_date]]-Working_Data[[#This Row],[signup_date]]</f>
        <v>-273</v>
      </c>
      <c r="Y2774" s="7">
        <f>IF(Working_Data[[#This Row],[churned]]="Active",1,0)</f>
        <v>1</v>
      </c>
      <c r="Z2774" s="7">
        <f>YEAR(Working_Data[[#This Row],[order_date]])</f>
        <v>2024</v>
      </c>
    </row>
    <row r="2775" spans="1:26" x14ac:dyDescent="0.25">
      <c r="A2775" t="s">
        <v>5600</v>
      </c>
      <c r="B2775" t="s">
        <v>45</v>
      </c>
      <c r="C2775" t="s">
        <v>22</v>
      </c>
      <c r="D2775" t="s">
        <v>77</v>
      </c>
      <c r="E2775" s="1">
        <v>45688</v>
      </c>
      <c r="F2775" t="s">
        <v>5601</v>
      </c>
      <c r="G2775" s="1">
        <v>45500</v>
      </c>
      <c r="H2775" t="s">
        <v>47</v>
      </c>
      <c r="I2775" t="s">
        <v>54</v>
      </c>
      <c r="J2775" t="s">
        <v>67</v>
      </c>
      <c r="K2775">
        <v>3</v>
      </c>
      <c r="L2775" s="3">
        <f>Working_Data[[#This Row],[price2]]/Working_Data[[#This Row],[quantity]]</f>
        <v>483.32</v>
      </c>
      <c r="M2775" s="3">
        <v>1449.96</v>
      </c>
      <c r="N2775" t="s">
        <v>50</v>
      </c>
      <c r="O2775">
        <v>47</v>
      </c>
      <c r="P2775" s="1">
        <v>45745</v>
      </c>
      <c r="Q2775">
        <v>315</v>
      </c>
      <c r="R2775" t="s">
        <v>43</v>
      </c>
      <c r="S2775">
        <v>1</v>
      </c>
      <c r="T2775" s="1">
        <v>45422</v>
      </c>
      <c r="U2775" t="s">
        <v>30</v>
      </c>
      <c r="V2775" t="str">
        <f>TEXT(WEEKDAY(Working_Data[[#This Row],[order_date]],1),"DDDD")</f>
        <v>Saturday</v>
      </c>
      <c r="W2775" t="str">
        <f>TEXT(Working_Data[[#This Row],[order_date]],"mmmm")</f>
        <v>July</v>
      </c>
      <c r="X2775" s="7">
        <f>Working_Data[[#This Row],[last_order_date]]-Working_Data[[#This Row],[signup_date]]</f>
        <v>57</v>
      </c>
      <c r="Y2775" s="7">
        <f>IF(Working_Data[[#This Row],[churned]]="Active",1,0)</f>
        <v>0</v>
      </c>
      <c r="Z2775" s="7">
        <f>YEAR(Working_Data[[#This Row],[order_date]])</f>
        <v>2024</v>
      </c>
    </row>
    <row r="2776" spans="1:26" x14ac:dyDescent="0.25">
      <c r="A2776" t="s">
        <v>5602</v>
      </c>
      <c r="B2776" t="s">
        <v>38</v>
      </c>
      <c r="C2776" t="s">
        <v>82</v>
      </c>
      <c r="D2776" t="s">
        <v>23</v>
      </c>
      <c r="E2776" s="1">
        <v>45790</v>
      </c>
      <c r="F2776" t="s">
        <v>5603</v>
      </c>
      <c r="G2776" s="1">
        <v>45500</v>
      </c>
      <c r="H2776" t="s">
        <v>58</v>
      </c>
      <c r="I2776" t="s">
        <v>26</v>
      </c>
      <c r="J2776" t="s">
        <v>27</v>
      </c>
      <c r="K2776">
        <v>1</v>
      </c>
      <c r="L2776" s="3">
        <f>Working_Data[[#This Row],[price2]]/Working_Data[[#This Row],[quantity]]</f>
        <v>1110.3499999999999</v>
      </c>
      <c r="M2776" s="3">
        <v>1110.3499999999999</v>
      </c>
      <c r="N2776" t="s">
        <v>35</v>
      </c>
      <c r="O2776">
        <v>6</v>
      </c>
      <c r="P2776" s="1">
        <v>45615</v>
      </c>
      <c r="Q2776">
        <v>260</v>
      </c>
      <c r="R2776" t="s">
        <v>29</v>
      </c>
      <c r="S2776">
        <v>4</v>
      </c>
      <c r="T2776" s="1">
        <v>45530</v>
      </c>
      <c r="U2776" t="s">
        <v>36</v>
      </c>
      <c r="V2776" t="str">
        <f>TEXT(WEEKDAY(Working_Data[[#This Row],[order_date]],1),"DDDD")</f>
        <v>Saturday</v>
      </c>
      <c r="W2776" t="str">
        <f>TEXT(Working_Data[[#This Row],[order_date]],"mmmm")</f>
        <v>July</v>
      </c>
      <c r="X2776" s="7">
        <f>Working_Data[[#This Row],[last_order_date]]-Working_Data[[#This Row],[signup_date]]</f>
        <v>-175</v>
      </c>
      <c r="Y2776" s="7">
        <f>IF(Working_Data[[#This Row],[churned]]="Active",1,0)</f>
        <v>1</v>
      </c>
      <c r="Z2776" s="7">
        <f>YEAR(Working_Data[[#This Row],[order_date]])</f>
        <v>2024</v>
      </c>
    </row>
    <row r="2777" spans="1:26" x14ac:dyDescent="0.25">
      <c r="A2777" t="s">
        <v>5604</v>
      </c>
      <c r="B2777" t="s">
        <v>38</v>
      </c>
      <c r="C2777" t="s">
        <v>22</v>
      </c>
      <c r="D2777" t="s">
        <v>56</v>
      </c>
      <c r="E2777" s="1">
        <v>45221</v>
      </c>
      <c r="F2777" t="s">
        <v>5605</v>
      </c>
      <c r="G2777" s="1">
        <v>45500</v>
      </c>
      <c r="H2777" t="s">
        <v>41</v>
      </c>
      <c r="I2777" t="s">
        <v>48</v>
      </c>
      <c r="J2777" t="s">
        <v>67</v>
      </c>
      <c r="K2777">
        <v>1</v>
      </c>
      <c r="L2777" s="3">
        <f>Working_Data[[#This Row],[price2]]/Working_Data[[#This Row],[quantity]]</f>
        <v>284.39999999999998</v>
      </c>
      <c r="M2777" s="3">
        <v>284.39999999999998</v>
      </c>
      <c r="N2777" t="s">
        <v>35</v>
      </c>
      <c r="O2777">
        <v>24</v>
      </c>
      <c r="P2777" s="1">
        <v>45773</v>
      </c>
      <c r="Q2777">
        <v>436</v>
      </c>
      <c r="R2777" t="s">
        <v>29</v>
      </c>
      <c r="S2777">
        <v>1</v>
      </c>
      <c r="T2777" s="1">
        <v>45621</v>
      </c>
      <c r="U2777" t="s">
        <v>60</v>
      </c>
      <c r="V2777" t="str">
        <f>TEXT(WEEKDAY(Working_Data[[#This Row],[order_date]],1),"DDDD")</f>
        <v>Saturday</v>
      </c>
      <c r="W2777" t="str">
        <f>TEXT(Working_Data[[#This Row],[order_date]],"mmmm")</f>
        <v>July</v>
      </c>
      <c r="X2777" s="7">
        <f>Working_Data[[#This Row],[last_order_date]]-Working_Data[[#This Row],[signup_date]]</f>
        <v>552</v>
      </c>
      <c r="Y2777" s="7">
        <f>IF(Working_Data[[#This Row],[churned]]="Active",1,0)</f>
        <v>1</v>
      </c>
      <c r="Z2777" s="7">
        <f>YEAR(Working_Data[[#This Row],[order_date]])</f>
        <v>2024</v>
      </c>
    </row>
    <row r="2778" spans="1:26" x14ac:dyDescent="0.25">
      <c r="A2778" t="s">
        <v>5606</v>
      </c>
      <c r="B2778" t="s">
        <v>38</v>
      </c>
      <c r="C2778" t="s">
        <v>39</v>
      </c>
      <c r="D2778" t="s">
        <v>56</v>
      </c>
      <c r="E2778" s="1">
        <v>45875</v>
      </c>
      <c r="F2778" t="s">
        <v>5607</v>
      </c>
      <c r="G2778" s="1">
        <v>45500</v>
      </c>
      <c r="H2778" t="s">
        <v>25</v>
      </c>
      <c r="I2778" t="s">
        <v>48</v>
      </c>
      <c r="J2778" t="s">
        <v>49</v>
      </c>
      <c r="K2778">
        <v>1</v>
      </c>
      <c r="L2778" s="3">
        <f>Working_Data[[#This Row],[price2]]/Working_Data[[#This Row],[quantity]]</f>
        <v>1061.21</v>
      </c>
      <c r="M2778" s="3">
        <v>1061.21</v>
      </c>
      <c r="N2778" t="s">
        <v>35</v>
      </c>
      <c r="O2778">
        <v>33</v>
      </c>
      <c r="P2778" s="1">
        <v>45907</v>
      </c>
      <c r="Q2778">
        <v>422</v>
      </c>
      <c r="R2778" t="s">
        <v>43</v>
      </c>
      <c r="S2778">
        <v>3</v>
      </c>
      <c r="T2778" s="1">
        <v>45750</v>
      </c>
      <c r="U2778" t="s">
        <v>30</v>
      </c>
      <c r="V2778" t="str">
        <f>TEXT(WEEKDAY(Working_Data[[#This Row],[order_date]],1),"DDDD")</f>
        <v>Saturday</v>
      </c>
      <c r="W2778" t="str">
        <f>TEXT(Working_Data[[#This Row],[order_date]],"mmmm")</f>
        <v>July</v>
      </c>
      <c r="X2778" s="7">
        <f>Working_Data[[#This Row],[last_order_date]]-Working_Data[[#This Row],[signup_date]]</f>
        <v>32</v>
      </c>
      <c r="Y2778" s="7">
        <f>IF(Working_Data[[#This Row],[churned]]="Active",1,0)</f>
        <v>0</v>
      </c>
      <c r="Z2778" s="7">
        <f>YEAR(Working_Data[[#This Row],[order_date]])</f>
        <v>2024</v>
      </c>
    </row>
    <row r="2779" spans="1:26" x14ac:dyDescent="0.25">
      <c r="A2779" t="s">
        <v>5608</v>
      </c>
      <c r="B2779" t="s">
        <v>45</v>
      </c>
      <c r="C2779" t="s">
        <v>39</v>
      </c>
      <c r="D2779" t="s">
        <v>56</v>
      </c>
      <c r="E2779" s="1">
        <v>45244</v>
      </c>
      <c r="F2779" t="s">
        <v>5609</v>
      </c>
      <c r="G2779" s="1">
        <v>45500</v>
      </c>
      <c r="H2779" t="s">
        <v>34</v>
      </c>
      <c r="I2779" t="s">
        <v>54</v>
      </c>
      <c r="J2779" t="s">
        <v>67</v>
      </c>
      <c r="K2779">
        <v>4</v>
      </c>
      <c r="L2779" s="3">
        <f>Working_Data[[#This Row],[price2]]/Working_Data[[#This Row],[quantity]]</f>
        <v>281.04250000000002</v>
      </c>
      <c r="M2779" s="3">
        <v>1124.17</v>
      </c>
      <c r="N2779" t="s">
        <v>28</v>
      </c>
      <c r="O2779">
        <v>8</v>
      </c>
      <c r="P2779" s="1">
        <v>45671</v>
      </c>
      <c r="Q2779">
        <v>162</v>
      </c>
      <c r="R2779" t="s">
        <v>29</v>
      </c>
      <c r="S2779">
        <v>4</v>
      </c>
      <c r="T2779" s="1">
        <v>45852</v>
      </c>
      <c r="U2779" t="s">
        <v>60</v>
      </c>
      <c r="V2779" t="str">
        <f>TEXT(WEEKDAY(Working_Data[[#This Row],[order_date]],1),"DDDD")</f>
        <v>Saturday</v>
      </c>
      <c r="W2779" t="str">
        <f>TEXT(Working_Data[[#This Row],[order_date]],"mmmm")</f>
        <v>July</v>
      </c>
      <c r="X2779" s="7">
        <f>Working_Data[[#This Row],[last_order_date]]-Working_Data[[#This Row],[signup_date]]</f>
        <v>427</v>
      </c>
      <c r="Y2779" s="7">
        <f>IF(Working_Data[[#This Row],[churned]]="Active",1,0)</f>
        <v>1</v>
      </c>
      <c r="Z2779" s="7">
        <f>YEAR(Working_Data[[#This Row],[order_date]])</f>
        <v>2024</v>
      </c>
    </row>
    <row r="2780" spans="1:26" x14ac:dyDescent="0.25">
      <c r="A2780" t="s">
        <v>5610</v>
      </c>
      <c r="B2780" t="s">
        <v>21</v>
      </c>
      <c r="C2780" t="s">
        <v>39</v>
      </c>
      <c r="D2780" t="s">
        <v>32</v>
      </c>
      <c r="E2780" s="1">
        <v>45675</v>
      </c>
      <c r="F2780" t="s">
        <v>5611</v>
      </c>
      <c r="G2780" s="1">
        <v>45501</v>
      </c>
      <c r="H2780" t="s">
        <v>41</v>
      </c>
      <c r="I2780" t="s">
        <v>42</v>
      </c>
      <c r="J2780" t="s">
        <v>27</v>
      </c>
      <c r="K2780">
        <v>5</v>
      </c>
      <c r="L2780" s="3">
        <f>Working_Data[[#This Row],[price2]]/Working_Data[[#This Row],[quantity]]</f>
        <v>239.90600000000001</v>
      </c>
      <c r="M2780" s="3">
        <v>1199.53</v>
      </c>
      <c r="N2780" t="s">
        <v>28</v>
      </c>
      <c r="O2780">
        <v>15</v>
      </c>
      <c r="P2780" s="1">
        <v>45582</v>
      </c>
      <c r="Q2780">
        <v>289</v>
      </c>
      <c r="R2780" t="s">
        <v>43</v>
      </c>
      <c r="S2780">
        <v>3</v>
      </c>
      <c r="T2780" s="1">
        <v>45781</v>
      </c>
      <c r="U2780" t="s">
        <v>30</v>
      </c>
      <c r="V2780" t="str">
        <f>TEXT(WEEKDAY(Working_Data[[#This Row],[order_date]],1),"DDDD")</f>
        <v>Sunday</v>
      </c>
      <c r="W2780" t="str">
        <f>TEXT(Working_Data[[#This Row],[order_date]],"mmmm")</f>
        <v>July</v>
      </c>
      <c r="X2780" s="7">
        <f>Working_Data[[#This Row],[last_order_date]]-Working_Data[[#This Row],[signup_date]]</f>
        <v>-93</v>
      </c>
      <c r="Y2780" s="7">
        <f>IF(Working_Data[[#This Row],[churned]]="Active",1,0)</f>
        <v>0</v>
      </c>
      <c r="Z2780" s="7">
        <f>YEAR(Working_Data[[#This Row],[order_date]])</f>
        <v>2024</v>
      </c>
    </row>
    <row r="2781" spans="1:26" x14ac:dyDescent="0.25">
      <c r="A2781" t="s">
        <v>5612</v>
      </c>
      <c r="B2781" t="s">
        <v>38</v>
      </c>
      <c r="C2781" t="s">
        <v>82</v>
      </c>
      <c r="D2781" t="s">
        <v>52</v>
      </c>
      <c r="E2781" s="1">
        <v>45356</v>
      </c>
      <c r="F2781" t="s">
        <v>5613</v>
      </c>
      <c r="G2781" s="1">
        <v>45501</v>
      </c>
      <c r="H2781" t="s">
        <v>34</v>
      </c>
      <c r="I2781" t="s">
        <v>42</v>
      </c>
      <c r="J2781" t="s">
        <v>67</v>
      </c>
      <c r="K2781">
        <v>3</v>
      </c>
      <c r="L2781" s="3">
        <f>Working_Data[[#This Row],[price2]]/Working_Data[[#This Row],[quantity]]</f>
        <v>285.98</v>
      </c>
      <c r="M2781" s="3">
        <v>857.94</v>
      </c>
      <c r="N2781" t="s">
        <v>35</v>
      </c>
      <c r="O2781">
        <v>14</v>
      </c>
      <c r="P2781" s="1">
        <v>45747</v>
      </c>
      <c r="Q2781">
        <v>111</v>
      </c>
      <c r="R2781" t="s">
        <v>43</v>
      </c>
      <c r="S2781">
        <v>3</v>
      </c>
      <c r="T2781" s="1">
        <v>45620</v>
      </c>
      <c r="U2781" t="s">
        <v>36</v>
      </c>
      <c r="V2781" t="str">
        <f>TEXT(WEEKDAY(Working_Data[[#This Row],[order_date]],1),"DDDD")</f>
        <v>Sunday</v>
      </c>
      <c r="W2781" t="str">
        <f>TEXT(Working_Data[[#This Row],[order_date]],"mmmm")</f>
        <v>July</v>
      </c>
      <c r="X2781" s="7">
        <f>Working_Data[[#This Row],[last_order_date]]-Working_Data[[#This Row],[signup_date]]</f>
        <v>391</v>
      </c>
      <c r="Y2781" s="7">
        <f>IF(Working_Data[[#This Row],[churned]]="Active",1,0)</f>
        <v>0</v>
      </c>
      <c r="Z2781" s="7">
        <f>YEAR(Working_Data[[#This Row],[order_date]])</f>
        <v>2024</v>
      </c>
    </row>
    <row r="2782" spans="1:26" x14ac:dyDescent="0.25">
      <c r="A2782" t="s">
        <v>5614</v>
      </c>
      <c r="B2782" t="s">
        <v>38</v>
      </c>
      <c r="C2782" t="s">
        <v>22</v>
      </c>
      <c r="D2782" t="s">
        <v>56</v>
      </c>
      <c r="E2782" s="1">
        <v>45169</v>
      </c>
      <c r="F2782" t="s">
        <v>5615</v>
      </c>
      <c r="G2782" s="1">
        <v>45501</v>
      </c>
      <c r="H2782" t="s">
        <v>58</v>
      </c>
      <c r="I2782" t="s">
        <v>42</v>
      </c>
      <c r="J2782" t="s">
        <v>49</v>
      </c>
      <c r="K2782">
        <v>5</v>
      </c>
      <c r="L2782" s="3">
        <f>Working_Data[[#This Row],[price2]]/Working_Data[[#This Row],[quantity]]</f>
        <v>41.772000000000006</v>
      </c>
      <c r="M2782" s="3">
        <v>208.86</v>
      </c>
      <c r="N2782" t="s">
        <v>50</v>
      </c>
      <c r="O2782">
        <v>49</v>
      </c>
      <c r="P2782" s="1">
        <v>45393</v>
      </c>
      <c r="Q2782">
        <v>164</v>
      </c>
      <c r="R2782" t="s">
        <v>43</v>
      </c>
      <c r="S2782">
        <v>2</v>
      </c>
      <c r="T2782" s="1">
        <v>45888</v>
      </c>
      <c r="U2782" t="s">
        <v>30</v>
      </c>
      <c r="V2782" t="str">
        <f>TEXT(WEEKDAY(Working_Data[[#This Row],[order_date]],1),"DDDD")</f>
        <v>Sunday</v>
      </c>
      <c r="W2782" t="str">
        <f>TEXT(Working_Data[[#This Row],[order_date]],"mmmm")</f>
        <v>July</v>
      </c>
      <c r="X2782" s="7">
        <f>Working_Data[[#This Row],[last_order_date]]-Working_Data[[#This Row],[signup_date]]</f>
        <v>224</v>
      </c>
      <c r="Y2782" s="7">
        <f>IF(Working_Data[[#This Row],[churned]]="Active",1,0)</f>
        <v>0</v>
      </c>
      <c r="Z2782" s="7">
        <f>YEAR(Working_Data[[#This Row],[order_date]])</f>
        <v>2024</v>
      </c>
    </row>
    <row r="2783" spans="1:26" x14ac:dyDescent="0.25">
      <c r="A2783" t="s">
        <v>5616</v>
      </c>
      <c r="B2783" t="s">
        <v>38</v>
      </c>
      <c r="C2783" t="s">
        <v>22</v>
      </c>
      <c r="D2783" t="s">
        <v>32</v>
      </c>
      <c r="E2783" s="1">
        <v>45578</v>
      </c>
      <c r="F2783" t="s">
        <v>5617</v>
      </c>
      <c r="G2783" s="1">
        <v>45501</v>
      </c>
      <c r="H2783" t="s">
        <v>58</v>
      </c>
      <c r="I2783" t="s">
        <v>42</v>
      </c>
      <c r="J2783" t="s">
        <v>27</v>
      </c>
      <c r="K2783">
        <v>3</v>
      </c>
      <c r="L2783" s="3">
        <f>Working_Data[[#This Row],[price2]]/Working_Data[[#This Row],[quantity]]</f>
        <v>260.88</v>
      </c>
      <c r="M2783" s="3">
        <v>782.64</v>
      </c>
      <c r="N2783" t="s">
        <v>35</v>
      </c>
      <c r="O2783">
        <v>29</v>
      </c>
      <c r="P2783" s="1">
        <v>45744</v>
      </c>
      <c r="Q2783">
        <v>209</v>
      </c>
      <c r="R2783" t="s">
        <v>43</v>
      </c>
      <c r="S2783">
        <v>2</v>
      </c>
      <c r="T2783" s="1">
        <v>45660</v>
      </c>
      <c r="U2783" t="s">
        <v>60</v>
      </c>
      <c r="V2783" t="str">
        <f>TEXT(WEEKDAY(Working_Data[[#This Row],[order_date]],1),"DDDD")</f>
        <v>Sunday</v>
      </c>
      <c r="W2783" t="str">
        <f>TEXT(Working_Data[[#This Row],[order_date]],"mmmm")</f>
        <v>July</v>
      </c>
      <c r="X2783" s="7">
        <f>Working_Data[[#This Row],[last_order_date]]-Working_Data[[#This Row],[signup_date]]</f>
        <v>166</v>
      </c>
      <c r="Y2783" s="7">
        <f>IF(Working_Data[[#This Row],[churned]]="Active",1,0)</f>
        <v>0</v>
      </c>
      <c r="Z2783" s="7">
        <f>YEAR(Working_Data[[#This Row],[order_date]])</f>
        <v>2024</v>
      </c>
    </row>
    <row r="2784" spans="1:26" x14ac:dyDescent="0.25">
      <c r="A2784" t="s">
        <v>5618</v>
      </c>
      <c r="B2784" t="s">
        <v>21</v>
      </c>
      <c r="C2784" t="s">
        <v>22</v>
      </c>
      <c r="D2784" t="s">
        <v>23</v>
      </c>
      <c r="E2784" s="1">
        <v>45962</v>
      </c>
      <c r="F2784" t="s">
        <v>5619</v>
      </c>
      <c r="G2784" s="1">
        <v>45501</v>
      </c>
      <c r="H2784" t="s">
        <v>41</v>
      </c>
      <c r="I2784" t="s">
        <v>42</v>
      </c>
      <c r="J2784" t="s">
        <v>59</v>
      </c>
      <c r="K2784">
        <v>5</v>
      </c>
      <c r="L2784" s="3">
        <f>Working_Data[[#This Row],[price2]]/Working_Data[[#This Row],[quantity]]</f>
        <v>196.41</v>
      </c>
      <c r="M2784" s="3">
        <v>982.05</v>
      </c>
      <c r="N2784" t="s">
        <v>28</v>
      </c>
      <c r="O2784">
        <v>50</v>
      </c>
      <c r="P2784" s="1">
        <v>45829</v>
      </c>
      <c r="Q2784">
        <v>110</v>
      </c>
      <c r="R2784" t="s">
        <v>29</v>
      </c>
      <c r="S2784">
        <v>1</v>
      </c>
      <c r="T2784" s="1">
        <v>45800</v>
      </c>
      <c r="U2784" t="s">
        <v>60</v>
      </c>
      <c r="V2784" t="str">
        <f>TEXT(WEEKDAY(Working_Data[[#This Row],[order_date]],1),"DDDD")</f>
        <v>Sunday</v>
      </c>
      <c r="W2784" t="str">
        <f>TEXT(Working_Data[[#This Row],[order_date]],"mmmm")</f>
        <v>July</v>
      </c>
      <c r="X2784" s="7">
        <f>Working_Data[[#This Row],[last_order_date]]-Working_Data[[#This Row],[signup_date]]</f>
        <v>-133</v>
      </c>
      <c r="Y2784" s="7">
        <f>IF(Working_Data[[#This Row],[churned]]="Active",1,0)</f>
        <v>1</v>
      </c>
      <c r="Z2784" s="7">
        <f>YEAR(Working_Data[[#This Row],[order_date]])</f>
        <v>2024</v>
      </c>
    </row>
    <row r="2785" spans="1:26" x14ac:dyDescent="0.25">
      <c r="A2785" t="s">
        <v>5620</v>
      </c>
      <c r="B2785" t="s">
        <v>45</v>
      </c>
      <c r="C2785" t="s">
        <v>39</v>
      </c>
      <c r="D2785" t="s">
        <v>23</v>
      </c>
      <c r="E2785" s="1">
        <v>45538</v>
      </c>
      <c r="F2785" t="s">
        <v>5621</v>
      </c>
      <c r="G2785" s="1">
        <v>45501</v>
      </c>
      <c r="H2785" t="s">
        <v>47</v>
      </c>
      <c r="I2785" t="s">
        <v>48</v>
      </c>
      <c r="J2785" t="s">
        <v>49</v>
      </c>
      <c r="K2785">
        <v>2</v>
      </c>
      <c r="L2785" s="3">
        <f>Working_Data[[#This Row],[price2]]/Working_Data[[#This Row],[quantity]]</f>
        <v>549.14499999999998</v>
      </c>
      <c r="M2785" s="3">
        <v>1098.29</v>
      </c>
      <c r="N2785" t="s">
        <v>50</v>
      </c>
      <c r="O2785">
        <v>38</v>
      </c>
      <c r="P2785" s="1">
        <v>45610</v>
      </c>
      <c r="Q2785">
        <v>221</v>
      </c>
      <c r="R2785" t="s">
        <v>29</v>
      </c>
      <c r="S2785">
        <v>4</v>
      </c>
      <c r="T2785" s="1">
        <v>45623</v>
      </c>
      <c r="U2785" t="s">
        <v>36</v>
      </c>
      <c r="V2785" t="str">
        <f>TEXT(WEEKDAY(Working_Data[[#This Row],[order_date]],1),"DDDD")</f>
        <v>Sunday</v>
      </c>
      <c r="W2785" t="str">
        <f>TEXT(Working_Data[[#This Row],[order_date]],"mmmm")</f>
        <v>July</v>
      </c>
      <c r="X2785" s="7">
        <f>Working_Data[[#This Row],[last_order_date]]-Working_Data[[#This Row],[signup_date]]</f>
        <v>72</v>
      </c>
      <c r="Y2785" s="7">
        <f>IF(Working_Data[[#This Row],[churned]]="Active",1,0)</f>
        <v>1</v>
      </c>
      <c r="Z2785" s="7">
        <f>YEAR(Working_Data[[#This Row],[order_date]])</f>
        <v>2024</v>
      </c>
    </row>
    <row r="2786" spans="1:26" x14ac:dyDescent="0.25">
      <c r="A2786" t="s">
        <v>5622</v>
      </c>
      <c r="B2786" t="s">
        <v>21</v>
      </c>
      <c r="C2786" t="s">
        <v>82</v>
      </c>
      <c r="D2786" t="s">
        <v>56</v>
      </c>
      <c r="E2786" s="1">
        <v>45599</v>
      </c>
      <c r="F2786" t="s">
        <v>5623</v>
      </c>
      <c r="G2786" s="1">
        <v>45501</v>
      </c>
      <c r="H2786" t="s">
        <v>47</v>
      </c>
      <c r="I2786" t="s">
        <v>54</v>
      </c>
      <c r="J2786" t="s">
        <v>64</v>
      </c>
      <c r="K2786">
        <v>4</v>
      </c>
      <c r="L2786" s="3">
        <f>Working_Data[[#This Row],[price2]]/Working_Data[[#This Row],[quantity]]</f>
        <v>346.83499999999998</v>
      </c>
      <c r="M2786" s="3">
        <v>1387.34</v>
      </c>
      <c r="N2786" t="s">
        <v>50</v>
      </c>
      <c r="O2786">
        <v>46</v>
      </c>
      <c r="P2786" s="1">
        <v>45645</v>
      </c>
      <c r="Q2786">
        <v>479</v>
      </c>
      <c r="R2786" t="s">
        <v>29</v>
      </c>
      <c r="S2786">
        <v>5</v>
      </c>
      <c r="T2786" s="1">
        <v>45679</v>
      </c>
      <c r="U2786" t="s">
        <v>30</v>
      </c>
      <c r="V2786" t="str">
        <f>TEXT(WEEKDAY(Working_Data[[#This Row],[order_date]],1),"DDDD")</f>
        <v>Sunday</v>
      </c>
      <c r="W2786" t="str">
        <f>TEXT(Working_Data[[#This Row],[order_date]],"mmmm")</f>
        <v>July</v>
      </c>
      <c r="X2786" s="7">
        <f>Working_Data[[#This Row],[last_order_date]]-Working_Data[[#This Row],[signup_date]]</f>
        <v>46</v>
      </c>
      <c r="Y2786" s="7">
        <f>IF(Working_Data[[#This Row],[churned]]="Active",1,0)</f>
        <v>1</v>
      </c>
      <c r="Z2786" s="7">
        <f>YEAR(Working_Data[[#This Row],[order_date]])</f>
        <v>2024</v>
      </c>
    </row>
    <row r="2787" spans="1:26" x14ac:dyDescent="0.25">
      <c r="A2787" t="s">
        <v>5624</v>
      </c>
      <c r="B2787" t="s">
        <v>21</v>
      </c>
      <c r="C2787" t="s">
        <v>82</v>
      </c>
      <c r="D2787" t="s">
        <v>23</v>
      </c>
      <c r="E2787" s="1">
        <v>45028</v>
      </c>
      <c r="F2787" t="s">
        <v>5625</v>
      </c>
      <c r="G2787" s="1">
        <v>45501</v>
      </c>
      <c r="H2787" t="s">
        <v>47</v>
      </c>
      <c r="I2787" t="s">
        <v>54</v>
      </c>
      <c r="J2787" t="s">
        <v>49</v>
      </c>
      <c r="K2787">
        <v>3</v>
      </c>
      <c r="L2787" s="3">
        <f>Working_Data[[#This Row],[price2]]/Working_Data[[#This Row],[quantity]]</f>
        <v>86.963333333333324</v>
      </c>
      <c r="M2787" s="3">
        <v>260.89</v>
      </c>
      <c r="N2787" t="s">
        <v>35</v>
      </c>
      <c r="O2787">
        <v>34</v>
      </c>
      <c r="P2787" s="1">
        <v>45651</v>
      </c>
      <c r="Q2787">
        <v>208</v>
      </c>
      <c r="R2787" t="s">
        <v>29</v>
      </c>
      <c r="S2787">
        <v>3</v>
      </c>
      <c r="T2787" s="1">
        <v>45652</v>
      </c>
      <c r="U2787" t="s">
        <v>60</v>
      </c>
      <c r="V2787" t="str">
        <f>TEXT(WEEKDAY(Working_Data[[#This Row],[order_date]],1),"DDDD")</f>
        <v>Sunday</v>
      </c>
      <c r="W2787" t="str">
        <f>TEXT(Working_Data[[#This Row],[order_date]],"mmmm")</f>
        <v>July</v>
      </c>
      <c r="X2787" s="7">
        <f>Working_Data[[#This Row],[last_order_date]]-Working_Data[[#This Row],[signup_date]]</f>
        <v>623</v>
      </c>
      <c r="Y2787" s="7">
        <f>IF(Working_Data[[#This Row],[churned]]="Active",1,0)</f>
        <v>1</v>
      </c>
      <c r="Z2787" s="7">
        <f>YEAR(Working_Data[[#This Row],[order_date]])</f>
        <v>2024</v>
      </c>
    </row>
    <row r="2788" spans="1:26" x14ac:dyDescent="0.25">
      <c r="A2788" t="s">
        <v>5626</v>
      </c>
      <c r="B2788" t="s">
        <v>21</v>
      </c>
      <c r="C2788" t="s">
        <v>39</v>
      </c>
      <c r="D2788" t="s">
        <v>23</v>
      </c>
      <c r="E2788" s="1">
        <v>45690</v>
      </c>
      <c r="F2788" t="s">
        <v>5627</v>
      </c>
      <c r="G2788" s="1">
        <v>45501</v>
      </c>
      <c r="H2788" t="s">
        <v>58</v>
      </c>
      <c r="I2788" t="s">
        <v>26</v>
      </c>
      <c r="J2788" t="s">
        <v>59</v>
      </c>
      <c r="K2788">
        <v>4</v>
      </c>
      <c r="L2788" s="3">
        <f>Working_Data[[#This Row],[price2]]/Working_Data[[#This Row],[quantity]]</f>
        <v>164.02250000000001</v>
      </c>
      <c r="M2788" s="3">
        <v>656.09</v>
      </c>
      <c r="N2788" t="s">
        <v>35</v>
      </c>
      <c r="O2788">
        <v>22</v>
      </c>
      <c r="P2788" s="1">
        <v>45421</v>
      </c>
      <c r="Q2788">
        <v>335</v>
      </c>
      <c r="R2788" t="s">
        <v>29</v>
      </c>
      <c r="S2788">
        <v>3</v>
      </c>
      <c r="T2788" s="1">
        <v>45761</v>
      </c>
      <c r="U2788" t="s">
        <v>30</v>
      </c>
      <c r="V2788" t="str">
        <f>TEXT(WEEKDAY(Working_Data[[#This Row],[order_date]],1),"DDDD")</f>
        <v>Sunday</v>
      </c>
      <c r="W2788" t="str">
        <f>TEXT(Working_Data[[#This Row],[order_date]],"mmmm")</f>
        <v>July</v>
      </c>
      <c r="X2788" s="7">
        <f>Working_Data[[#This Row],[last_order_date]]-Working_Data[[#This Row],[signup_date]]</f>
        <v>-269</v>
      </c>
      <c r="Y2788" s="7">
        <f>IF(Working_Data[[#This Row],[churned]]="Active",1,0)</f>
        <v>1</v>
      </c>
      <c r="Z2788" s="7">
        <f>YEAR(Working_Data[[#This Row],[order_date]])</f>
        <v>2024</v>
      </c>
    </row>
    <row r="2789" spans="1:26" x14ac:dyDescent="0.25">
      <c r="A2789" t="s">
        <v>5628</v>
      </c>
      <c r="B2789" t="s">
        <v>45</v>
      </c>
      <c r="C2789" t="s">
        <v>39</v>
      </c>
      <c r="D2789" t="s">
        <v>32</v>
      </c>
      <c r="E2789" s="1">
        <v>45271</v>
      </c>
      <c r="F2789" t="s">
        <v>5629</v>
      </c>
      <c r="G2789" s="1">
        <v>45502</v>
      </c>
      <c r="H2789" t="s">
        <v>58</v>
      </c>
      <c r="I2789" t="s">
        <v>42</v>
      </c>
      <c r="J2789" t="s">
        <v>49</v>
      </c>
      <c r="K2789">
        <v>2</v>
      </c>
      <c r="L2789" s="3">
        <f>Working_Data[[#This Row],[price2]]/Working_Data[[#This Row],[quantity]]</f>
        <v>395.935</v>
      </c>
      <c r="M2789" s="3">
        <v>791.87</v>
      </c>
      <c r="N2789" t="s">
        <v>35</v>
      </c>
      <c r="O2789">
        <v>22</v>
      </c>
      <c r="P2789" s="1">
        <v>45785</v>
      </c>
      <c r="Q2789">
        <v>29</v>
      </c>
      <c r="R2789" t="s">
        <v>43</v>
      </c>
      <c r="S2789">
        <v>4</v>
      </c>
      <c r="T2789" s="1">
        <v>45795</v>
      </c>
      <c r="U2789" t="s">
        <v>30</v>
      </c>
      <c r="V2789" t="str">
        <f>TEXT(WEEKDAY(Working_Data[[#This Row],[order_date]],1),"DDDD")</f>
        <v>Monday</v>
      </c>
      <c r="W2789" t="str">
        <f>TEXT(Working_Data[[#This Row],[order_date]],"mmmm")</f>
        <v>July</v>
      </c>
      <c r="X2789" s="7">
        <f>Working_Data[[#This Row],[last_order_date]]-Working_Data[[#This Row],[signup_date]]</f>
        <v>514</v>
      </c>
      <c r="Y2789" s="7">
        <f>IF(Working_Data[[#This Row],[churned]]="Active",1,0)</f>
        <v>0</v>
      </c>
      <c r="Z2789" s="7">
        <f>YEAR(Working_Data[[#This Row],[order_date]])</f>
        <v>2024</v>
      </c>
    </row>
    <row r="2790" spans="1:26" x14ac:dyDescent="0.25">
      <c r="A2790" t="s">
        <v>5630</v>
      </c>
      <c r="B2790" t="s">
        <v>45</v>
      </c>
      <c r="C2790" t="s">
        <v>39</v>
      </c>
      <c r="D2790" t="s">
        <v>23</v>
      </c>
      <c r="E2790" s="1">
        <v>45342</v>
      </c>
      <c r="F2790" t="s">
        <v>5631</v>
      </c>
      <c r="G2790" s="1">
        <v>45502</v>
      </c>
      <c r="H2790" t="s">
        <v>34</v>
      </c>
      <c r="I2790" t="s">
        <v>54</v>
      </c>
      <c r="J2790" t="s">
        <v>64</v>
      </c>
      <c r="K2790">
        <v>1</v>
      </c>
      <c r="L2790" s="3">
        <f>Working_Data[[#This Row],[price2]]/Working_Data[[#This Row],[quantity]]</f>
        <v>268.82</v>
      </c>
      <c r="M2790" s="3">
        <v>268.82</v>
      </c>
      <c r="N2790" t="s">
        <v>35</v>
      </c>
      <c r="O2790">
        <v>40</v>
      </c>
      <c r="P2790" s="1">
        <v>45723</v>
      </c>
      <c r="Q2790">
        <v>436</v>
      </c>
      <c r="R2790" t="s">
        <v>43</v>
      </c>
      <c r="S2790">
        <v>1</v>
      </c>
      <c r="T2790" s="1">
        <v>45526</v>
      </c>
      <c r="U2790" t="s">
        <v>60</v>
      </c>
      <c r="V2790" t="str">
        <f>TEXT(WEEKDAY(Working_Data[[#This Row],[order_date]],1),"DDDD")</f>
        <v>Monday</v>
      </c>
      <c r="W2790" t="str">
        <f>TEXT(Working_Data[[#This Row],[order_date]],"mmmm")</f>
        <v>July</v>
      </c>
      <c r="X2790" s="7">
        <f>Working_Data[[#This Row],[last_order_date]]-Working_Data[[#This Row],[signup_date]]</f>
        <v>381</v>
      </c>
      <c r="Y2790" s="7">
        <f>IF(Working_Data[[#This Row],[churned]]="Active",1,0)</f>
        <v>0</v>
      </c>
      <c r="Z2790" s="7">
        <f>YEAR(Working_Data[[#This Row],[order_date]])</f>
        <v>2024</v>
      </c>
    </row>
    <row r="2791" spans="1:26" x14ac:dyDescent="0.25">
      <c r="A2791" t="s">
        <v>5632</v>
      </c>
      <c r="B2791" t="s">
        <v>45</v>
      </c>
      <c r="C2791" t="s">
        <v>39</v>
      </c>
      <c r="D2791" t="s">
        <v>56</v>
      </c>
      <c r="E2791" s="1">
        <v>45846</v>
      </c>
      <c r="F2791" t="s">
        <v>5633</v>
      </c>
      <c r="G2791" s="1">
        <v>45502</v>
      </c>
      <c r="H2791" t="s">
        <v>58</v>
      </c>
      <c r="I2791" t="s">
        <v>63</v>
      </c>
      <c r="J2791" t="s">
        <v>67</v>
      </c>
      <c r="K2791">
        <v>3</v>
      </c>
      <c r="L2791" s="3">
        <f>Working_Data[[#This Row],[price2]]/Working_Data[[#This Row],[quantity]]</f>
        <v>285.58333333333331</v>
      </c>
      <c r="M2791" s="3">
        <v>856.75</v>
      </c>
      <c r="N2791" t="s">
        <v>28</v>
      </c>
      <c r="O2791">
        <v>47</v>
      </c>
      <c r="P2791" s="1">
        <v>45733</v>
      </c>
      <c r="Q2791">
        <v>32</v>
      </c>
      <c r="R2791" t="s">
        <v>29</v>
      </c>
      <c r="S2791">
        <v>5</v>
      </c>
      <c r="T2791" s="1">
        <v>45584</v>
      </c>
      <c r="U2791" t="s">
        <v>36</v>
      </c>
      <c r="V2791" t="str">
        <f>TEXT(WEEKDAY(Working_Data[[#This Row],[order_date]],1),"DDDD")</f>
        <v>Monday</v>
      </c>
      <c r="W2791" t="str">
        <f>TEXT(Working_Data[[#This Row],[order_date]],"mmmm")</f>
        <v>July</v>
      </c>
      <c r="X2791" s="7">
        <f>Working_Data[[#This Row],[last_order_date]]-Working_Data[[#This Row],[signup_date]]</f>
        <v>-113</v>
      </c>
      <c r="Y2791" s="7">
        <f>IF(Working_Data[[#This Row],[churned]]="Active",1,0)</f>
        <v>1</v>
      </c>
      <c r="Z2791" s="7">
        <f>YEAR(Working_Data[[#This Row],[order_date]])</f>
        <v>2024</v>
      </c>
    </row>
    <row r="2792" spans="1:26" x14ac:dyDescent="0.25">
      <c r="A2792" t="s">
        <v>5634</v>
      </c>
      <c r="B2792" t="s">
        <v>45</v>
      </c>
      <c r="C2792" t="s">
        <v>22</v>
      </c>
      <c r="D2792" t="s">
        <v>32</v>
      </c>
      <c r="E2792" s="1">
        <v>45339</v>
      </c>
      <c r="F2792" t="s">
        <v>5635</v>
      </c>
      <c r="G2792" s="1">
        <v>45502</v>
      </c>
      <c r="H2792" t="s">
        <v>41</v>
      </c>
      <c r="I2792" t="s">
        <v>42</v>
      </c>
      <c r="J2792" t="s">
        <v>64</v>
      </c>
      <c r="K2792">
        <v>3</v>
      </c>
      <c r="L2792" s="3">
        <f>Working_Data[[#This Row],[price2]]/Working_Data[[#This Row],[quantity]]</f>
        <v>68.126666666666665</v>
      </c>
      <c r="M2792" s="3">
        <v>204.38</v>
      </c>
      <c r="N2792" t="s">
        <v>28</v>
      </c>
      <c r="O2792">
        <v>47</v>
      </c>
      <c r="P2792" s="1">
        <v>45671</v>
      </c>
      <c r="Q2792">
        <v>169</v>
      </c>
      <c r="R2792" t="s">
        <v>43</v>
      </c>
      <c r="S2792">
        <v>3</v>
      </c>
      <c r="T2792" s="1">
        <v>45845</v>
      </c>
      <c r="U2792" t="s">
        <v>60</v>
      </c>
      <c r="V2792" t="str">
        <f>TEXT(WEEKDAY(Working_Data[[#This Row],[order_date]],1),"DDDD")</f>
        <v>Monday</v>
      </c>
      <c r="W2792" t="str">
        <f>TEXT(Working_Data[[#This Row],[order_date]],"mmmm")</f>
        <v>July</v>
      </c>
      <c r="X2792" s="7">
        <f>Working_Data[[#This Row],[last_order_date]]-Working_Data[[#This Row],[signup_date]]</f>
        <v>332</v>
      </c>
      <c r="Y2792" s="7">
        <f>IF(Working_Data[[#This Row],[churned]]="Active",1,0)</f>
        <v>0</v>
      </c>
      <c r="Z2792" s="7">
        <f>YEAR(Working_Data[[#This Row],[order_date]])</f>
        <v>2024</v>
      </c>
    </row>
    <row r="2793" spans="1:26" x14ac:dyDescent="0.25">
      <c r="A2793" t="s">
        <v>5636</v>
      </c>
      <c r="B2793" t="s">
        <v>21</v>
      </c>
      <c r="C2793" t="s">
        <v>22</v>
      </c>
      <c r="D2793" t="s">
        <v>23</v>
      </c>
      <c r="E2793" s="1">
        <v>45804</v>
      </c>
      <c r="F2793" t="s">
        <v>5637</v>
      </c>
      <c r="G2793" s="1">
        <v>45502</v>
      </c>
      <c r="H2793" t="s">
        <v>25</v>
      </c>
      <c r="I2793" t="s">
        <v>54</v>
      </c>
      <c r="J2793" t="s">
        <v>59</v>
      </c>
      <c r="K2793">
        <v>4</v>
      </c>
      <c r="L2793" s="3">
        <f>Working_Data[[#This Row],[price2]]/Working_Data[[#This Row],[quantity]]</f>
        <v>332.61750000000001</v>
      </c>
      <c r="M2793" s="3">
        <v>1330.47</v>
      </c>
      <c r="N2793" t="s">
        <v>28</v>
      </c>
      <c r="O2793">
        <v>30</v>
      </c>
      <c r="P2793" s="1">
        <v>45760</v>
      </c>
      <c r="Q2793">
        <v>303</v>
      </c>
      <c r="R2793" t="s">
        <v>43</v>
      </c>
      <c r="S2793">
        <v>2</v>
      </c>
      <c r="T2793" s="1">
        <v>45935</v>
      </c>
      <c r="U2793" t="s">
        <v>30</v>
      </c>
      <c r="V2793" t="str">
        <f>TEXT(WEEKDAY(Working_Data[[#This Row],[order_date]],1),"DDDD")</f>
        <v>Monday</v>
      </c>
      <c r="W2793" t="str">
        <f>TEXT(Working_Data[[#This Row],[order_date]],"mmmm")</f>
        <v>July</v>
      </c>
      <c r="X2793" s="7">
        <f>Working_Data[[#This Row],[last_order_date]]-Working_Data[[#This Row],[signup_date]]</f>
        <v>-44</v>
      </c>
      <c r="Y2793" s="7">
        <f>IF(Working_Data[[#This Row],[churned]]="Active",1,0)</f>
        <v>0</v>
      </c>
      <c r="Z2793" s="7">
        <f>YEAR(Working_Data[[#This Row],[order_date]])</f>
        <v>2024</v>
      </c>
    </row>
    <row r="2794" spans="1:26" x14ac:dyDescent="0.25">
      <c r="A2794" t="s">
        <v>5638</v>
      </c>
      <c r="B2794" t="s">
        <v>38</v>
      </c>
      <c r="C2794" t="s">
        <v>22</v>
      </c>
      <c r="D2794" t="s">
        <v>56</v>
      </c>
      <c r="E2794" s="1">
        <v>45284</v>
      </c>
      <c r="F2794" t="s">
        <v>5639</v>
      </c>
      <c r="G2794" s="1">
        <v>45502</v>
      </c>
      <c r="H2794" t="s">
        <v>58</v>
      </c>
      <c r="I2794" t="s">
        <v>63</v>
      </c>
      <c r="J2794" t="s">
        <v>49</v>
      </c>
      <c r="K2794">
        <v>4</v>
      </c>
      <c r="L2794" s="3">
        <f>Working_Data[[#This Row],[price2]]/Working_Data[[#This Row],[quantity]]</f>
        <v>116.41</v>
      </c>
      <c r="M2794" s="3">
        <v>465.64</v>
      </c>
      <c r="N2794" t="s">
        <v>28</v>
      </c>
      <c r="O2794">
        <v>4</v>
      </c>
      <c r="P2794" s="1">
        <v>45768</v>
      </c>
      <c r="Q2794">
        <v>215</v>
      </c>
      <c r="R2794" t="s">
        <v>29</v>
      </c>
      <c r="S2794">
        <v>1</v>
      </c>
      <c r="T2794" s="1">
        <v>45663</v>
      </c>
      <c r="U2794" t="s">
        <v>30</v>
      </c>
      <c r="V2794" t="str">
        <f>TEXT(WEEKDAY(Working_Data[[#This Row],[order_date]],1),"DDDD")</f>
        <v>Monday</v>
      </c>
      <c r="W2794" t="str">
        <f>TEXT(Working_Data[[#This Row],[order_date]],"mmmm")</f>
        <v>July</v>
      </c>
      <c r="X2794" s="7">
        <f>Working_Data[[#This Row],[last_order_date]]-Working_Data[[#This Row],[signup_date]]</f>
        <v>484</v>
      </c>
      <c r="Y2794" s="7">
        <f>IF(Working_Data[[#This Row],[churned]]="Active",1,0)</f>
        <v>1</v>
      </c>
      <c r="Z2794" s="7">
        <f>YEAR(Working_Data[[#This Row],[order_date]])</f>
        <v>2024</v>
      </c>
    </row>
    <row r="2795" spans="1:26" x14ac:dyDescent="0.25">
      <c r="A2795" t="s">
        <v>5640</v>
      </c>
      <c r="B2795" t="s">
        <v>38</v>
      </c>
      <c r="C2795" t="s">
        <v>39</v>
      </c>
      <c r="D2795" t="s">
        <v>56</v>
      </c>
      <c r="E2795" s="1">
        <v>45670</v>
      </c>
      <c r="F2795" t="s">
        <v>5641</v>
      </c>
      <c r="G2795" s="1">
        <v>45502</v>
      </c>
      <c r="H2795" t="s">
        <v>25</v>
      </c>
      <c r="I2795" t="s">
        <v>63</v>
      </c>
      <c r="J2795" t="s">
        <v>67</v>
      </c>
      <c r="K2795">
        <v>2</v>
      </c>
      <c r="L2795" s="3">
        <f>Working_Data[[#This Row],[price2]]/Working_Data[[#This Row],[quantity]]</f>
        <v>682.88499999999999</v>
      </c>
      <c r="M2795" s="3">
        <v>1365.77</v>
      </c>
      <c r="N2795" t="s">
        <v>28</v>
      </c>
      <c r="O2795">
        <v>10</v>
      </c>
      <c r="P2795" s="1">
        <v>45870</v>
      </c>
      <c r="Q2795">
        <v>156</v>
      </c>
      <c r="R2795" t="s">
        <v>43</v>
      </c>
      <c r="S2795">
        <v>3</v>
      </c>
      <c r="T2795" s="1">
        <v>45714</v>
      </c>
      <c r="U2795" t="s">
        <v>36</v>
      </c>
      <c r="V2795" t="str">
        <f>TEXT(WEEKDAY(Working_Data[[#This Row],[order_date]],1),"DDDD")</f>
        <v>Monday</v>
      </c>
      <c r="W2795" t="str">
        <f>TEXT(Working_Data[[#This Row],[order_date]],"mmmm")</f>
        <v>July</v>
      </c>
      <c r="X2795" s="7">
        <f>Working_Data[[#This Row],[last_order_date]]-Working_Data[[#This Row],[signup_date]]</f>
        <v>200</v>
      </c>
      <c r="Y2795" s="7">
        <f>IF(Working_Data[[#This Row],[churned]]="Active",1,0)</f>
        <v>0</v>
      </c>
      <c r="Z2795" s="7">
        <f>YEAR(Working_Data[[#This Row],[order_date]])</f>
        <v>2024</v>
      </c>
    </row>
    <row r="2796" spans="1:26" x14ac:dyDescent="0.25">
      <c r="A2796" t="s">
        <v>5642</v>
      </c>
      <c r="B2796" t="s">
        <v>38</v>
      </c>
      <c r="C2796" t="s">
        <v>39</v>
      </c>
      <c r="D2796" t="s">
        <v>77</v>
      </c>
      <c r="E2796" s="1">
        <v>45883</v>
      </c>
      <c r="F2796" t="s">
        <v>5643</v>
      </c>
      <c r="G2796" s="1">
        <v>45502</v>
      </c>
      <c r="H2796" t="s">
        <v>34</v>
      </c>
      <c r="I2796" t="s">
        <v>54</v>
      </c>
      <c r="J2796" t="s">
        <v>49</v>
      </c>
      <c r="K2796">
        <v>5</v>
      </c>
      <c r="L2796" s="3">
        <f>Working_Data[[#This Row],[price2]]/Working_Data[[#This Row],[quantity]]</f>
        <v>91.774000000000001</v>
      </c>
      <c r="M2796" s="3">
        <v>458.87</v>
      </c>
      <c r="N2796" t="s">
        <v>50</v>
      </c>
      <c r="O2796">
        <v>30</v>
      </c>
      <c r="P2796" s="1">
        <v>45724</v>
      </c>
      <c r="Q2796">
        <v>324</v>
      </c>
      <c r="R2796" t="s">
        <v>43</v>
      </c>
      <c r="S2796">
        <v>5</v>
      </c>
      <c r="T2796" s="1">
        <v>45594</v>
      </c>
      <c r="U2796" t="s">
        <v>60</v>
      </c>
      <c r="V2796" t="str">
        <f>TEXT(WEEKDAY(Working_Data[[#This Row],[order_date]],1),"DDDD")</f>
        <v>Monday</v>
      </c>
      <c r="W2796" t="str">
        <f>TEXT(Working_Data[[#This Row],[order_date]],"mmmm")</f>
        <v>July</v>
      </c>
      <c r="X2796" s="7">
        <f>Working_Data[[#This Row],[last_order_date]]-Working_Data[[#This Row],[signup_date]]</f>
        <v>-159</v>
      </c>
      <c r="Y2796" s="7">
        <f>IF(Working_Data[[#This Row],[churned]]="Active",1,0)</f>
        <v>0</v>
      </c>
      <c r="Z2796" s="7">
        <f>YEAR(Working_Data[[#This Row],[order_date]])</f>
        <v>2024</v>
      </c>
    </row>
    <row r="2797" spans="1:26" x14ac:dyDescent="0.25">
      <c r="A2797" t="s">
        <v>5644</v>
      </c>
      <c r="B2797" t="s">
        <v>38</v>
      </c>
      <c r="C2797" t="s">
        <v>39</v>
      </c>
      <c r="D2797" t="s">
        <v>52</v>
      </c>
      <c r="E2797" s="1">
        <v>45592</v>
      </c>
      <c r="F2797" t="s">
        <v>5645</v>
      </c>
      <c r="G2797" s="1">
        <v>45502</v>
      </c>
      <c r="H2797" t="s">
        <v>41</v>
      </c>
      <c r="I2797" t="s">
        <v>63</v>
      </c>
      <c r="J2797" t="s">
        <v>27</v>
      </c>
      <c r="K2797">
        <v>1</v>
      </c>
      <c r="L2797" s="3">
        <f>Working_Data[[#This Row],[price2]]/Working_Data[[#This Row],[quantity]]</f>
        <v>1157.2</v>
      </c>
      <c r="M2797" s="3">
        <v>1157.2</v>
      </c>
      <c r="N2797" t="s">
        <v>50</v>
      </c>
      <c r="O2797">
        <v>33</v>
      </c>
      <c r="P2797" s="1">
        <v>45332</v>
      </c>
      <c r="Q2797">
        <v>31</v>
      </c>
      <c r="R2797" t="s">
        <v>43</v>
      </c>
      <c r="S2797">
        <v>3</v>
      </c>
      <c r="T2797" s="1">
        <v>45332</v>
      </c>
      <c r="U2797" t="s">
        <v>36</v>
      </c>
      <c r="V2797" t="str">
        <f>TEXT(WEEKDAY(Working_Data[[#This Row],[order_date]],1),"DDDD")</f>
        <v>Monday</v>
      </c>
      <c r="W2797" t="str">
        <f>TEXT(Working_Data[[#This Row],[order_date]],"mmmm")</f>
        <v>July</v>
      </c>
      <c r="X2797" s="7">
        <f>Working_Data[[#This Row],[last_order_date]]-Working_Data[[#This Row],[signup_date]]</f>
        <v>-260</v>
      </c>
      <c r="Y2797" s="7">
        <f>IF(Working_Data[[#This Row],[churned]]="Active",1,0)</f>
        <v>0</v>
      </c>
      <c r="Z2797" s="7">
        <f>YEAR(Working_Data[[#This Row],[order_date]])</f>
        <v>2024</v>
      </c>
    </row>
    <row r="2798" spans="1:26" x14ac:dyDescent="0.25">
      <c r="A2798" t="s">
        <v>5646</v>
      </c>
      <c r="B2798" t="s">
        <v>38</v>
      </c>
      <c r="C2798" t="s">
        <v>82</v>
      </c>
      <c r="D2798" t="s">
        <v>56</v>
      </c>
      <c r="E2798" s="1">
        <v>45641</v>
      </c>
      <c r="F2798" t="s">
        <v>5647</v>
      </c>
      <c r="G2798" s="1">
        <v>45502</v>
      </c>
      <c r="H2798" t="s">
        <v>47</v>
      </c>
      <c r="I2798" t="s">
        <v>48</v>
      </c>
      <c r="J2798" t="s">
        <v>64</v>
      </c>
      <c r="K2798">
        <v>4</v>
      </c>
      <c r="L2798" s="3">
        <f>Working_Data[[#This Row],[price2]]/Working_Data[[#This Row],[quantity]]</f>
        <v>318.58749999999998</v>
      </c>
      <c r="M2798" s="3">
        <v>1274.3499999999999</v>
      </c>
      <c r="N2798" t="s">
        <v>35</v>
      </c>
      <c r="O2798">
        <v>19</v>
      </c>
      <c r="P2798" s="1">
        <v>45823</v>
      </c>
      <c r="Q2798">
        <v>390</v>
      </c>
      <c r="R2798" t="s">
        <v>29</v>
      </c>
      <c r="S2798">
        <v>1</v>
      </c>
      <c r="T2798" s="1">
        <v>45640</v>
      </c>
      <c r="U2798" t="s">
        <v>36</v>
      </c>
      <c r="V2798" t="str">
        <f>TEXT(WEEKDAY(Working_Data[[#This Row],[order_date]],1),"DDDD")</f>
        <v>Monday</v>
      </c>
      <c r="W2798" t="str">
        <f>TEXT(Working_Data[[#This Row],[order_date]],"mmmm")</f>
        <v>July</v>
      </c>
      <c r="X2798" s="7">
        <f>Working_Data[[#This Row],[last_order_date]]-Working_Data[[#This Row],[signup_date]]</f>
        <v>182</v>
      </c>
      <c r="Y2798" s="7">
        <f>IF(Working_Data[[#This Row],[churned]]="Active",1,0)</f>
        <v>1</v>
      </c>
      <c r="Z2798" s="7">
        <f>YEAR(Working_Data[[#This Row],[order_date]])</f>
        <v>2024</v>
      </c>
    </row>
    <row r="2799" spans="1:26" x14ac:dyDescent="0.25">
      <c r="A2799" t="s">
        <v>5648</v>
      </c>
      <c r="B2799" t="s">
        <v>38</v>
      </c>
      <c r="C2799" t="s">
        <v>39</v>
      </c>
      <c r="D2799" t="s">
        <v>23</v>
      </c>
      <c r="E2799" s="1">
        <v>45240</v>
      </c>
      <c r="F2799" t="s">
        <v>5649</v>
      </c>
      <c r="G2799" s="1">
        <v>45502</v>
      </c>
      <c r="H2799" t="s">
        <v>34</v>
      </c>
      <c r="I2799" t="s">
        <v>48</v>
      </c>
      <c r="J2799" t="s">
        <v>49</v>
      </c>
      <c r="K2799">
        <v>5</v>
      </c>
      <c r="L2799" s="3">
        <f>Working_Data[[#This Row],[price2]]/Working_Data[[#This Row],[quantity]]</f>
        <v>147.274</v>
      </c>
      <c r="M2799" s="3">
        <v>736.37</v>
      </c>
      <c r="N2799" t="s">
        <v>28</v>
      </c>
      <c r="O2799">
        <v>41</v>
      </c>
      <c r="P2799" s="1">
        <v>45585</v>
      </c>
      <c r="Q2799">
        <v>461</v>
      </c>
      <c r="R2799" t="s">
        <v>43</v>
      </c>
      <c r="S2799">
        <v>3</v>
      </c>
      <c r="T2799" s="1">
        <v>45578</v>
      </c>
      <c r="U2799" t="s">
        <v>36</v>
      </c>
      <c r="V2799" t="str">
        <f>TEXT(WEEKDAY(Working_Data[[#This Row],[order_date]],1),"DDDD")</f>
        <v>Monday</v>
      </c>
      <c r="W2799" t="str">
        <f>TEXT(Working_Data[[#This Row],[order_date]],"mmmm")</f>
        <v>July</v>
      </c>
      <c r="X2799" s="7">
        <f>Working_Data[[#This Row],[last_order_date]]-Working_Data[[#This Row],[signup_date]]</f>
        <v>345</v>
      </c>
      <c r="Y2799" s="7">
        <f>IF(Working_Data[[#This Row],[churned]]="Active",1,0)</f>
        <v>0</v>
      </c>
      <c r="Z2799" s="7">
        <f>YEAR(Working_Data[[#This Row],[order_date]])</f>
        <v>2024</v>
      </c>
    </row>
    <row r="2800" spans="1:26" x14ac:dyDescent="0.25">
      <c r="A2800" t="s">
        <v>5650</v>
      </c>
      <c r="B2800" t="s">
        <v>38</v>
      </c>
      <c r="C2800" t="s">
        <v>22</v>
      </c>
      <c r="D2800" t="s">
        <v>32</v>
      </c>
      <c r="E2800" s="1">
        <v>45387</v>
      </c>
      <c r="F2800" t="s">
        <v>5651</v>
      </c>
      <c r="G2800" s="1">
        <v>45502</v>
      </c>
      <c r="H2800" t="s">
        <v>41</v>
      </c>
      <c r="I2800" t="s">
        <v>42</v>
      </c>
      <c r="J2800" t="s">
        <v>59</v>
      </c>
      <c r="K2800">
        <v>4</v>
      </c>
      <c r="L2800" s="3">
        <f>Working_Data[[#This Row],[price2]]/Working_Data[[#This Row],[quantity]]</f>
        <v>299.58999999999997</v>
      </c>
      <c r="M2800" s="3">
        <v>1198.3599999999999</v>
      </c>
      <c r="N2800" t="s">
        <v>28</v>
      </c>
      <c r="O2800">
        <v>13</v>
      </c>
      <c r="P2800" s="1">
        <v>45671</v>
      </c>
      <c r="Q2800">
        <v>370</v>
      </c>
      <c r="R2800" t="s">
        <v>43</v>
      </c>
      <c r="S2800">
        <v>3</v>
      </c>
      <c r="T2800" s="1">
        <v>45674</v>
      </c>
      <c r="U2800" t="s">
        <v>36</v>
      </c>
      <c r="V2800" t="str">
        <f>TEXT(WEEKDAY(Working_Data[[#This Row],[order_date]],1),"DDDD")</f>
        <v>Monday</v>
      </c>
      <c r="W2800" t="str">
        <f>TEXT(Working_Data[[#This Row],[order_date]],"mmmm")</f>
        <v>July</v>
      </c>
      <c r="X2800" s="7">
        <f>Working_Data[[#This Row],[last_order_date]]-Working_Data[[#This Row],[signup_date]]</f>
        <v>284</v>
      </c>
      <c r="Y2800" s="7">
        <f>IF(Working_Data[[#This Row],[churned]]="Active",1,0)</f>
        <v>0</v>
      </c>
      <c r="Z2800" s="7">
        <f>YEAR(Working_Data[[#This Row],[order_date]])</f>
        <v>2024</v>
      </c>
    </row>
    <row r="2801" spans="1:26" x14ac:dyDescent="0.25">
      <c r="A2801" t="s">
        <v>5652</v>
      </c>
      <c r="B2801" t="s">
        <v>38</v>
      </c>
      <c r="C2801" t="s">
        <v>22</v>
      </c>
      <c r="D2801" t="s">
        <v>32</v>
      </c>
      <c r="E2801" s="1">
        <v>45737</v>
      </c>
      <c r="F2801" t="s">
        <v>5653</v>
      </c>
      <c r="G2801" s="1">
        <v>45502</v>
      </c>
      <c r="H2801" t="s">
        <v>41</v>
      </c>
      <c r="I2801" t="s">
        <v>26</v>
      </c>
      <c r="J2801" t="s">
        <v>27</v>
      </c>
      <c r="K2801">
        <v>3</v>
      </c>
      <c r="L2801" s="3">
        <f>Working_Data[[#This Row],[price2]]/Working_Data[[#This Row],[quantity]]</f>
        <v>277.79000000000002</v>
      </c>
      <c r="M2801" s="3">
        <v>833.37</v>
      </c>
      <c r="N2801" t="s">
        <v>35</v>
      </c>
      <c r="O2801">
        <v>26</v>
      </c>
      <c r="P2801" s="1">
        <v>45855</v>
      </c>
      <c r="Q2801">
        <v>145</v>
      </c>
      <c r="R2801" t="s">
        <v>29</v>
      </c>
      <c r="S2801">
        <v>3</v>
      </c>
      <c r="T2801" s="1">
        <v>45856</v>
      </c>
      <c r="U2801" t="s">
        <v>30</v>
      </c>
      <c r="V2801" t="str">
        <f>TEXT(WEEKDAY(Working_Data[[#This Row],[order_date]],1),"DDDD")</f>
        <v>Monday</v>
      </c>
      <c r="W2801" t="str">
        <f>TEXT(Working_Data[[#This Row],[order_date]],"mmmm")</f>
        <v>July</v>
      </c>
      <c r="X2801" s="7">
        <f>Working_Data[[#This Row],[last_order_date]]-Working_Data[[#This Row],[signup_date]]</f>
        <v>118</v>
      </c>
      <c r="Y2801" s="7">
        <f>IF(Working_Data[[#This Row],[churned]]="Active",1,0)</f>
        <v>1</v>
      </c>
      <c r="Z2801" s="7">
        <f>YEAR(Working_Data[[#This Row],[order_date]])</f>
        <v>2024</v>
      </c>
    </row>
    <row r="2802" spans="1:26" x14ac:dyDescent="0.25">
      <c r="A2802" t="s">
        <v>5654</v>
      </c>
      <c r="B2802" t="s">
        <v>45</v>
      </c>
      <c r="C2802" t="s">
        <v>39</v>
      </c>
      <c r="D2802" t="s">
        <v>77</v>
      </c>
      <c r="E2802" s="1">
        <v>45707</v>
      </c>
      <c r="F2802" t="s">
        <v>5655</v>
      </c>
      <c r="G2802" s="1">
        <v>45502</v>
      </c>
      <c r="H2802" t="s">
        <v>25</v>
      </c>
      <c r="I2802" t="s">
        <v>54</v>
      </c>
      <c r="J2802" t="s">
        <v>64</v>
      </c>
      <c r="K2802">
        <v>4</v>
      </c>
      <c r="L2802" s="3">
        <f>Working_Data[[#This Row],[price2]]/Working_Data[[#This Row],[quantity]]</f>
        <v>240.53</v>
      </c>
      <c r="M2802" s="3">
        <v>962.12</v>
      </c>
      <c r="N2802" t="s">
        <v>28</v>
      </c>
      <c r="O2802">
        <v>14</v>
      </c>
      <c r="P2802" s="1">
        <v>45905</v>
      </c>
      <c r="Q2802">
        <v>293</v>
      </c>
      <c r="R2802" t="s">
        <v>43</v>
      </c>
      <c r="S2802">
        <v>2</v>
      </c>
      <c r="T2802" s="1">
        <v>45851</v>
      </c>
      <c r="U2802" t="s">
        <v>36</v>
      </c>
      <c r="V2802" t="str">
        <f>TEXT(WEEKDAY(Working_Data[[#This Row],[order_date]],1),"DDDD")</f>
        <v>Monday</v>
      </c>
      <c r="W2802" t="str">
        <f>TEXT(Working_Data[[#This Row],[order_date]],"mmmm")</f>
        <v>July</v>
      </c>
      <c r="X2802" s="7">
        <f>Working_Data[[#This Row],[last_order_date]]-Working_Data[[#This Row],[signup_date]]</f>
        <v>198</v>
      </c>
      <c r="Y2802" s="7">
        <f>IF(Working_Data[[#This Row],[churned]]="Active",1,0)</f>
        <v>0</v>
      </c>
      <c r="Z2802" s="7">
        <f>YEAR(Working_Data[[#This Row],[order_date]])</f>
        <v>2024</v>
      </c>
    </row>
    <row r="2803" spans="1:26" x14ac:dyDescent="0.25">
      <c r="A2803" t="s">
        <v>5656</v>
      </c>
      <c r="B2803" t="s">
        <v>21</v>
      </c>
      <c r="C2803" t="s">
        <v>22</v>
      </c>
      <c r="D2803" t="s">
        <v>56</v>
      </c>
      <c r="E2803" s="1">
        <v>45451</v>
      </c>
      <c r="F2803" t="s">
        <v>5657</v>
      </c>
      <c r="G2803" s="1">
        <v>45503</v>
      </c>
      <c r="H2803" t="s">
        <v>34</v>
      </c>
      <c r="I2803" t="s">
        <v>26</v>
      </c>
      <c r="J2803" t="s">
        <v>64</v>
      </c>
      <c r="K2803">
        <v>3</v>
      </c>
      <c r="L2803" s="3">
        <f>Working_Data[[#This Row],[price2]]/Working_Data[[#This Row],[quantity]]</f>
        <v>46.66</v>
      </c>
      <c r="M2803" s="3">
        <v>139.97999999999999</v>
      </c>
      <c r="N2803" t="s">
        <v>28</v>
      </c>
      <c r="O2803">
        <v>10</v>
      </c>
      <c r="P2803" s="1">
        <v>45741</v>
      </c>
      <c r="Q2803">
        <v>351</v>
      </c>
      <c r="R2803" t="s">
        <v>43</v>
      </c>
      <c r="S2803">
        <v>2</v>
      </c>
      <c r="T2803" s="1">
        <v>45836</v>
      </c>
      <c r="U2803" t="s">
        <v>36</v>
      </c>
      <c r="V2803" t="str">
        <f>TEXT(WEEKDAY(Working_Data[[#This Row],[order_date]],1),"DDDD")</f>
        <v>Tuesday</v>
      </c>
      <c r="W2803" t="str">
        <f>TEXT(Working_Data[[#This Row],[order_date]],"mmmm")</f>
        <v>July</v>
      </c>
      <c r="X2803" s="7">
        <f>Working_Data[[#This Row],[last_order_date]]-Working_Data[[#This Row],[signup_date]]</f>
        <v>290</v>
      </c>
      <c r="Y2803" s="7">
        <f>IF(Working_Data[[#This Row],[churned]]="Active",1,0)</f>
        <v>0</v>
      </c>
      <c r="Z2803" s="7">
        <f>YEAR(Working_Data[[#This Row],[order_date]])</f>
        <v>2024</v>
      </c>
    </row>
    <row r="2804" spans="1:26" x14ac:dyDescent="0.25">
      <c r="A2804" t="s">
        <v>5658</v>
      </c>
      <c r="B2804" t="s">
        <v>38</v>
      </c>
      <c r="C2804" t="s">
        <v>82</v>
      </c>
      <c r="D2804" t="s">
        <v>77</v>
      </c>
      <c r="E2804" s="1">
        <v>45713</v>
      </c>
      <c r="F2804" t="s">
        <v>5659</v>
      </c>
      <c r="G2804" s="1">
        <v>45503</v>
      </c>
      <c r="H2804" t="s">
        <v>58</v>
      </c>
      <c r="I2804" t="s">
        <v>54</v>
      </c>
      <c r="J2804" t="s">
        <v>59</v>
      </c>
      <c r="K2804">
        <v>2</v>
      </c>
      <c r="L2804" s="3">
        <f>Working_Data[[#This Row],[price2]]/Working_Data[[#This Row],[quantity]]</f>
        <v>719.90499999999997</v>
      </c>
      <c r="M2804" s="3">
        <v>1439.81</v>
      </c>
      <c r="N2804" t="s">
        <v>35</v>
      </c>
      <c r="O2804">
        <v>7</v>
      </c>
      <c r="P2804" s="1">
        <v>45782</v>
      </c>
      <c r="Q2804">
        <v>481</v>
      </c>
      <c r="R2804" t="s">
        <v>43</v>
      </c>
      <c r="S2804">
        <v>5</v>
      </c>
      <c r="T2804" s="1">
        <v>45587</v>
      </c>
      <c r="U2804" t="s">
        <v>30</v>
      </c>
      <c r="V2804" t="str">
        <f>TEXT(WEEKDAY(Working_Data[[#This Row],[order_date]],1),"DDDD")</f>
        <v>Tuesday</v>
      </c>
      <c r="W2804" t="str">
        <f>TEXT(Working_Data[[#This Row],[order_date]],"mmmm")</f>
        <v>July</v>
      </c>
      <c r="X2804" s="7">
        <f>Working_Data[[#This Row],[last_order_date]]-Working_Data[[#This Row],[signup_date]]</f>
        <v>69</v>
      </c>
      <c r="Y2804" s="7">
        <f>IF(Working_Data[[#This Row],[churned]]="Active",1,0)</f>
        <v>0</v>
      </c>
      <c r="Z2804" s="7">
        <f>YEAR(Working_Data[[#This Row],[order_date]])</f>
        <v>2024</v>
      </c>
    </row>
    <row r="2805" spans="1:26" x14ac:dyDescent="0.25">
      <c r="A2805" t="s">
        <v>5660</v>
      </c>
      <c r="B2805" t="s">
        <v>21</v>
      </c>
      <c r="C2805" t="s">
        <v>22</v>
      </c>
      <c r="D2805" t="s">
        <v>77</v>
      </c>
      <c r="E2805" s="1">
        <v>45165</v>
      </c>
      <c r="F2805" t="s">
        <v>5661</v>
      </c>
      <c r="G2805" s="1">
        <v>45503</v>
      </c>
      <c r="H2805" t="s">
        <v>58</v>
      </c>
      <c r="I2805" t="s">
        <v>54</v>
      </c>
      <c r="J2805" t="s">
        <v>59</v>
      </c>
      <c r="K2805">
        <v>1</v>
      </c>
      <c r="L2805" s="3">
        <f>Working_Data[[#This Row],[price2]]/Working_Data[[#This Row],[quantity]]</f>
        <v>227.47</v>
      </c>
      <c r="M2805" s="3">
        <v>227.47</v>
      </c>
      <c r="N2805" t="s">
        <v>50</v>
      </c>
      <c r="O2805">
        <v>4</v>
      </c>
      <c r="P2805" s="1">
        <v>45869</v>
      </c>
      <c r="Q2805">
        <v>30</v>
      </c>
      <c r="R2805" t="s">
        <v>43</v>
      </c>
      <c r="S2805">
        <v>4</v>
      </c>
      <c r="T2805" s="1">
        <v>45586</v>
      </c>
      <c r="U2805" t="s">
        <v>60</v>
      </c>
      <c r="V2805" t="str">
        <f>TEXT(WEEKDAY(Working_Data[[#This Row],[order_date]],1),"DDDD")</f>
        <v>Tuesday</v>
      </c>
      <c r="W2805" t="str">
        <f>TEXT(Working_Data[[#This Row],[order_date]],"mmmm")</f>
        <v>July</v>
      </c>
      <c r="X2805" s="7">
        <f>Working_Data[[#This Row],[last_order_date]]-Working_Data[[#This Row],[signup_date]]</f>
        <v>704</v>
      </c>
      <c r="Y2805" s="7">
        <f>IF(Working_Data[[#This Row],[churned]]="Active",1,0)</f>
        <v>0</v>
      </c>
      <c r="Z2805" s="7">
        <f>YEAR(Working_Data[[#This Row],[order_date]])</f>
        <v>2024</v>
      </c>
    </row>
    <row r="2806" spans="1:26" x14ac:dyDescent="0.25">
      <c r="A2806" t="s">
        <v>5662</v>
      </c>
      <c r="B2806" t="s">
        <v>45</v>
      </c>
      <c r="C2806" t="s">
        <v>22</v>
      </c>
      <c r="D2806" t="s">
        <v>52</v>
      </c>
      <c r="E2806" s="1">
        <v>45902</v>
      </c>
      <c r="F2806" t="s">
        <v>5663</v>
      </c>
      <c r="G2806" s="1">
        <v>45503</v>
      </c>
      <c r="H2806" t="s">
        <v>47</v>
      </c>
      <c r="I2806" t="s">
        <v>26</v>
      </c>
      <c r="J2806" t="s">
        <v>59</v>
      </c>
      <c r="K2806">
        <v>1</v>
      </c>
      <c r="L2806" s="3">
        <f>Working_Data[[#This Row],[price2]]/Working_Data[[#This Row],[quantity]]</f>
        <v>270.05</v>
      </c>
      <c r="M2806" s="3">
        <v>270.05</v>
      </c>
      <c r="N2806" t="s">
        <v>50</v>
      </c>
      <c r="O2806">
        <v>15</v>
      </c>
      <c r="P2806" s="1">
        <v>45852</v>
      </c>
      <c r="Q2806">
        <v>427</v>
      </c>
      <c r="R2806" t="s">
        <v>43</v>
      </c>
      <c r="S2806">
        <v>4</v>
      </c>
      <c r="T2806" s="1">
        <v>45303</v>
      </c>
      <c r="U2806" t="s">
        <v>36</v>
      </c>
      <c r="V2806" t="str">
        <f>TEXT(WEEKDAY(Working_Data[[#This Row],[order_date]],1),"DDDD")</f>
        <v>Tuesday</v>
      </c>
      <c r="W2806" t="str">
        <f>TEXT(Working_Data[[#This Row],[order_date]],"mmmm")</f>
        <v>July</v>
      </c>
      <c r="X2806" s="7">
        <f>Working_Data[[#This Row],[last_order_date]]-Working_Data[[#This Row],[signup_date]]</f>
        <v>-50</v>
      </c>
      <c r="Y2806" s="7">
        <f>IF(Working_Data[[#This Row],[churned]]="Active",1,0)</f>
        <v>0</v>
      </c>
      <c r="Z2806" s="7">
        <f>YEAR(Working_Data[[#This Row],[order_date]])</f>
        <v>2024</v>
      </c>
    </row>
    <row r="2807" spans="1:26" x14ac:dyDescent="0.25">
      <c r="A2807" t="s">
        <v>5664</v>
      </c>
      <c r="B2807" t="s">
        <v>45</v>
      </c>
      <c r="C2807" t="s">
        <v>39</v>
      </c>
      <c r="D2807" t="s">
        <v>23</v>
      </c>
      <c r="E2807" s="1">
        <v>45371</v>
      </c>
      <c r="F2807" t="s">
        <v>5665</v>
      </c>
      <c r="G2807" s="1">
        <v>45503</v>
      </c>
      <c r="H2807" t="s">
        <v>25</v>
      </c>
      <c r="I2807" t="s">
        <v>26</v>
      </c>
      <c r="J2807" t="s">
        <v>59</v>
      </c>
      <c r="K2807">
        <v>4</v>
      </c>
      <c r="L2807" s="3">
        <f>Working_Data[[#This Row],[price2]]/Working_Data[[#This Row],[quantity]]</f>
        <v>289.73500000000001</v>
      </c>
      <c r="M2807" s="3">
        <v>1158.94</v>
      </c>
      <c r="N2807" t="s">
        <v>35</v>
      </c>
      <c r="O2807">
        <v>43</v>
      </c>
      <c r="P2807" s="1">
        <v>45872</v>
      </c>
      <c r="Q2807">
        <v>84</v>
      </c>
      <c r="R2807" t="s">
        <v>29</v>
      </c>
      <c r="S2807">
        <v>5</v>
      </c>
      <c r="T2807" s="1">
        <v>45844</v>
      </c>
      <c r="U2807" t="s">
        <v>60</v>
      </c>
      <c r="V2807" t="str">
        <f>TEXT(WEEKDAY(Working_Data[[#This Row],[order_date]],1),"DDDD")</f>
        <v>Tuesday</v>
      </c>
      <c r="W2807" t="str">
        <f>TEXT(Working_Data[[#This Row],[order_date]],"mmmm")</f>
        <v>July</v>
      </c>
      <c r="X2807" s="7">
        <f>Working_Data[[#This Row],[last_order_date]]-Working_Data[[#This Row],[signup_date]]</f>
        <v>501</v>
      </c>
      <c r="Y2807" s="7">
        <f>IF(Working_Data[[#This Row],[churned]]="Active",1,0)</f>
        <v>1</v>
      </c>
      <c r="Z2807" s="7">
        <f>YEAR(Working_Data[[#This Row],[order_date]])</f>
        <v>2024</v>
      </c>
    </row>
    <row r="2808" spans="1:26" x14ac:dyDescent="0.25">
      <c r="A2808" t="s">
        <v>5666</v>
      </c>
      <c r="B2808" t="s">
        <v>38</v>
      </c>
      <c r="C2808" t="s">
        <v>82</v>
      </c>
      <c r="D2808" t="s">
        <v>23</v>
      </c>
      <c r="E2808" s="1">
        <v>45087</v>
      </c>
      <c r="F2808" t="s">
        <v>5667</v>
      </c>
      <c r="G2808" s="1">
        <v>45504</v>
      </c>
      <c r="H2808" t="s">
        <v>58</v>
      </c>
      <c r="I2808" t="s">
        <v>48</v>
      </c>
      <c r="J2808" t="s">
        <v>67</v>
      </c>
      <c r="K2808">
        <v>3</v>
      </c>
      <c r="L2808" s="3">
        <f>Working_Data[[#This Row],[price2]]/Working_Data[[#This Row],[quantity]]</f>
        <v>161.57333333333335</v>
      </c>
      <c r="M2808" s="3">
        <v>484.72</v>
      </c>
      <c r="N2808" t="s">
        <v>28</v>
      </c>
      <c r="O2808">
        <v>48</v>
      </c>
      <c r="P2808" s="1">
        <v>45836</v>
      </c>
      <c r="Q2808">
        <v>416</v>
      </c>
      <c r="R2808" t="s">
        <v>29</v>
      </c>
      <c r="S2808">
        <v>5</v>
      </c>
      <c r="T2808" s="1">
        <v>45639</v>
      </c>
      <c r="U2808" t="s">
        <v>60</v>
      </c>
      <c r="V2808" t="str">
        <f>TEXT(WEEKDAY(Working_Data[[#This Row],[order_date]],1),"DDDD")</f>
        <v>Wednesday</v>
      </c>
      <c r="W2808" t="str">
        <f>TEXT(Working_Data[[#This Row],[order_date]],"mmmm")</f>
        <v>July</v>
      </c>
      <c r="X2808" s="7">
        <f>Working_Data[[#This Row],[last_order_date]]-Working_Data[[#This Row],[signup_date]]</f>
        <v>749</v>
      </c>
      <c r="Y2808" s="7">
        <f>IF(Working_Data[[#This Row],[churned]]="Active",1,0)</f>
        <v>1</v>
      </c>
      <c r="Z2808" s="7">
        <f>YEAR(Working_Data[[#This Row],[order_date]])</f>
        <v>2024</v>
      </c>
    </row>
    <row r="2809" spans="1:26" x14ac:dyDescent="0.25">
      <c r="A2809" t="s">
        <v>5668</v>
      </c>
      <c r="B2809" t="s">
        <v>38</v>
      </c>
      <c r="C2809" t="s">
        <v>82</v>
      </c>
      <c r="D2809" t="s">
        <v>56</v>
      </c>
      <c r="E2809" s="1">
        <v>45720</v>
      </c>
      <c r="F2809" t="s">
        <v>5669</v>
      </c>
      <c r="G2809" s="1">
        <v>45504</v>
      </c>
      <c r="H2809" t="s">
        <v>25</v>
      </c>
      <c r="I2809" t="s">
        <v>42</v>
      </c>
      <c r="J2809" t="s">
        <v>64</v>
      </c>
      <c r="K2809">
        <v>4</v>
      </c>
      <c r="L2809" s="3">
        <f>Working_Data[[#This Row],[price2]]/Working_Data[[#This Row],[quantity]]</f>
        <v>175.64500000000001</v>
      </c>
      <c r="M2809" s="3">
        <v>702.58</v>
      </c>
      <c r="N2809" t="s">
        <v>35</v>
      </c>
      <c r="O2809">
        <v>6</v>
      </c>
      <c r="P2809" s="1">
        <v>45707</v>
      </c>
      <c r="Q2809">
        <v>482</v>
      </c>
      <c r="R2809" t="s">
        <v>43</v>
      </c>
      <c r="S2809">
        <v>1</v>
      </c>
      <c r="T2809" s="1">
        <v>45559</v>
      </c>
      <c r="U2809" t="s">
        <v>60</v>
      </c>
      <c r="V2809" t="str">
        <f>TEXT(WEEKDAY(Working_Data[[#This Row],[order_date]],1),"DDDD")</f>
        <v>Wednesday</v>
      </c>
      <c r="W2809" t="str">
        <f>TEXT(Working_Data[[#This Row],[order_date]],"mmmm")</f>
        <v>July</v>
      </c>
      <c r="X2809" s="7">
        <f>Working_Data[[#This Row],[last_order_date]]-Working_Data[[#This Row],[signup_date]]</f>
        <v>-13</v>
      </c>
      <c r="Y2809" s="7">
        <f>IF(Working_Data[[#This Row],[churned]]="Active",1,0)</f>
        <v>0</v>
      </c>
      <c r="Z2809" s="7">
        <f>YEAR(Working_Data[[#This Row],[order_date]])</f>
        <v>2024</v>
      </c>
    </row>
    <row r="2810" spans="1:26" x14ac:dyDescent="0.25">
      <c r="A2810" t="s">
        <v>5670</v>
      </c>
      <c r="B2810" t="s">
        <v>38</v>
      </c>
      <c r="C2810" t="s">
        <v>39</v>
      </c>
      <c r="D2810" t="s">
        <v>52</v>
      </c>
      <c r="E2810" s="1">
        <v>45257</v>
      </c>
      <c r="F2810" t="s">
        <v>5671</v>
      </c>
      <c r="G2810" s="1">
        <v>45504</v>
      </c>
      <c r="H2810" t="s">
        <v>47</v>
      </c>
      <c r="I2810" t="s">
        <v>54</v>
      </c>
      <c r="J2810" t="s">
        <v>67</v>
      </c>
      <c r="K2810">
        <v>5</v>
      </c>
      <c r="L2810" s="3">
        <f>Working_Data[[#This Row],[price2]]/Working_Data[[#This Row],[quantity]]</f>
        <v>52.661999999999999</v>
      </c>
      <c r="M2810" s="3">
        <v>263.31</v>
      </c>
      <c r="N2810" t="s">
        <v>50</v>
      </c>
      <c r="O2810">
        <v>47</v>
      </c>
      <c r="P2810" s="1">
        <v>45835</v>
      </c>
      <c r="Q2810">
        <v>81</v>
      </c>
      <c r="R2810" t="s">
        <v>43</v>
      </c>
      <c r="S2810">
        <v>4</v>
      </c>
      <c r="T2810" s="1">
        <v>45799</v>
      </c>
      <c r="U2810" t="s">
        <v>60</v>
      </c>
      <c r="V2810" t="str">
        <f>TEXT(WEEKDAY(Working_Data[[#This Row],[order_date]],1),"DDDD")</f>
        <v>Wednesday</v>
      </c>
      <c r="W2810" t="str">
        <f>TEXT(Working_Data[[#This Row],[order_date]],"mmmm")</f>
        <v>July</v>
      </c>
      <c r="X2810" s="7">
        <f>Working_Data[[#This Row],[last_order_date]]-Working_Data[[#This Row],[signup_date]]</f>
        <v>578</v>
      </c>
      <c r="Y2810" s="7">
        <f>IF(Working_Data[[#This Row],[churned]]="Active",1,0)</f>
        <v>0</v>
      </c>
      <c r="Z2810" s="7">
        <f>YEAR(Working_Data[[#This Row],[order_date]])</f>
        <v>2024</v>
      </c>
    </row>
    <row r="2811" spans="1:26" x14ac:dyDescent="0.25">
      <c r="A2811" t="s">
        <v>5672</v>
      </c>
      <c r="B2811" t="s">
        <v>21</v>
      </c>
      <c r="C2811" t="s">
        <v>82</v>
      </c>
      <c r="D2811" t="s">
        <v>32</v>
      </c>
      <c r="E2811" s="1">
        <v>45778</v>
      </c>
      <c r="F2811" t="s">
        <v>5673</v>
      </c>
      <c r="G2811" s="1">
        <v>45504</v>
      </c>
      <c r="H2811" t="s">
        <v>47</v>
      </c>
      <c r="I2811" t="s">
        <v>63</v>
      </c>
      <c r="J2811" t="s">
        <v>27</v>
      </c>
      <c r="K2811">
        <v>3</v>
      </c>
      <c r="L2811" s="3">
        <f>Working_Data[[#This Row],[price2]]/Working_Data[[#This Row],[quantity]]</f>
        <v>466.44666666666666</v>
      </c>
      <c r="M2811" s="3">
        <v>1399.34</v>
      </c>
      <c r="N2811" t="s">
        <v>50</v>
      </c>
      <c r="O2811">
        <v>27</v>
      </c>
      <c r="P2811" s="1">
        <v>45703</v>
      </c>
      <c r="Q2811">
        <v>34</v>
      </c>
      <c r="R2811" t="s">
        <v>43</v>
      </c>
      <c r="S2811">
        <v>4</v>
      </c>
      <c r="T2811" s="1">
        <v>45685</v>
      </c>
      <c r="U2811" t="s">
        <v>30</v>
      </c>
      <c r="V2811" t="str">
        <f>TEXT(WEEKDAY(Working_Data[[#This Row],[order_date]],1),"DDDD")</f>
        <v>Wednesday</v>
      </c>
      <c r="W2811" t="str">
        <f>TEXT(Working_Data[[#This Row],[order_date]],"mmmm")</f>
        <v>July</v>
      </c>
      <c r="X2811" s="7">
        <f>Working_Data[[#This Row],[last_order_date]]-Working_Data[[#This Row],[signup_date]]</f>
        <v>-75</v>
      </c>
      <c r="Y2811" s="7">
        <f>IF(Working_Data[[#This Row],[churned]]="Active",1,0)</f>
        <v>0</v>
      </c>
      <c r="Z2811" s="7">
        <f>YEAR(Working_Data[[#This Row],[order_date]])</f>
        <v>2024</v>
      </c>
    </row>
    <row r="2812" spans="1:26" x14ac:dyDescent="0.25">
      <c r="A2812" t="s">
        <v>5674</v>
      </c>
      <c r="B2812" t="s">
        <v>45</v>
      </c>
      <c r="C2812" t="s">
        <v>39</v>
      </c>
      <c r="D2812" t="s">
        <v>77</v>
      </c>
      <c r="E2812" s="1">
        <v>45504</v>
      </c>
      <c r="F2812" t="s">
        <v>5675</v>
      </c>
      <c r="G2812" s="1">
        <v>45504</v>
      </c>
      <c r="H2812" t="s">
        <v>25</v>
      </c>
      <c r="I2812" t="s">
        <v>42</v>
      </c>
      <c r="J2812" t="s">
        <v>59</v>
      </c>
      <c r="K2812">
        <v>4</v>
      </c>
      <c r="L2812" s="3">
        <f>Working_Data[[#This Row],[price2]]/Working_Data[[#This Row],[quantity]]</f>
        <v>57.965000000000003</v>
      </c>
      <c r="M2812" s="3">
        <v>231.86</v>
      </c>
      <c r="N2812" t="s">
        <v>28</v>
      </c>
      <c r="O2812">
        <v>17</v>
      </c>
      <c r="P2812" s="1">
        <v>45701</v>
      </c>
      <c r="Q2812">
        <v>86</v>
      </c>
      <c r="R2812" t="s">
        <v>29</v>
      </c>
      <c r="S2812">
        <v>1</v>
      </c>
      <c r="T2812" s="1">
        <v>45884</v>
      </c>
      <c r="U2812" t="s">
        <v>36</v>
      </c>
      <c r="V2812" t="str">
        <f>TEXT(WEEKDAY(Working_Data[[#This Row],[order_date]],1),"DDDD")</f>
        <v>Wednesday</v>
      </c>
      <c r="W2812" t="str">
        <f>TEXT(Working_Data[[#This Row],[order_date]],"mmmm")</f>
        <v>July</v>
      </c>
      <c r="X2812" s="7">
        <f>Working_Data[[#This Row],[last_order_date]]-Working_Data[[#This Row],[signup_date]]</f>
        <v>197</v>
      </c>
      <c r="Y2812" s="7">
        <f>IF(Working_Data[[#This Row],[churned]]="Active",1,0)</f>
        <v>1</v>
      </c>
      <c r="Z2812" s="7">
        <f>YEAR(Working_Data[[#This Row],[order_date]])</f>
        <v>2024</v>
      </c>
    </row>
    <row r="2813" spans="1:26" x14ac:dyDescent="0.25">
      <c r="A2813" t="s">
        <v>5676</v>
      </c>
      <c r="B2813" t="s">
        <v>21</v>
      </c>
      <c r="C2813" t="s">
        <v>82</v>
      </c>
      <c r="D2813" t="s">
        <v>77</v>
      </c>
      <c r="E2813" s="1">
        <v>45901</v>
      </c>
      <c r="F2813" t="s">
        <v>5677</v>
      </c>
      <c r="G2813" s="1">
        <v>45504</v>
      </c>
      <c r="H2813" t="s">
        <v>34</v>
      </c>
      <c r="I2813" t="s">
        <v>63</v>
      </c>
      <c r="J2813" t="s">
        <v>67</v>
      </c>
      <c r="K2813">
        <v>1</v>
      </c>
      <c r="L2813" s="3">
        <f>Working_Data[[#This Row],[price2]]/Working_Data[[#This Row],[quantity]]</f>
        <v>1123.7</v>
      </c>
      <c r="M2813" s="3">
        <v>1123.7</v>
      </c>
      <c r="N2813" t="s">
        <v>50</v>
      </c>
      <c r="O2813">
        <v>46</v>
      </c>
      <c r="P2813" s="1">
        <v>45827</v>
      </c>
      <c r="Q2813">
        <v>352</v>
      </c>
      <c r="R2813" t="s">
        <v>29</v>
      </c>
      <c r="S2813">
        <v>5</v>
      </c>
      <c r="T2813" s="1">
        <v>45584</v>
      </c>
      <c r="U2813" t="s">
        <v>60</v>
      </c>
      <c r="V2813" t="str">
        <f>TEXT(WEEKDAY(Working_Data[[#This Row],[order_date]],1),"DDDD")</f>
        <v>Wednesday</v>
      </c>
      <c r="W2813" t="str">
        <f>TEXT(Working_Data[[#This Row],[order_date]],"mmmm")</f>
        <v>July</v>
      </c>
      <c r="X2813" s="7">
        <f>Working_Data[[#This Row],[last_order_date]]-Working_Data[[#This Row],[signup_date]]</f>
        <v>-74</v>
      </c>
      <c r="Y2813" s="7">
        <f>IF(Working_Data[[#This Row],[churned]]="Active",1,0)</f>
        <v>1</v>
      </c>
      <c r="Z2813" s="7">
        <f>YEAR(Working_Data[[#This Row],[order_date]])</f>
        <v>2024</v>
      </c>
    </row>
    <row r="2814" spans="1:26" x14ac:dyDescent="0.25">
      <c r="A2814" t="s">
        <v>5678</v>
      </c>
      <c r="B2814" t="s">
        <v>38</v>
      </c>
      <c r="C2814" t="s">
        <v>22</v>
      </c>
      <c r="D2814" t="s">
        <v>52</v>
      </c>
      <c r="E2814" s="1">
        <v>45826</v>
      </c>
      <c r="F2814" t="s">
        <v>5679</v>
      </c>
      <c r="G2814" s="1">
        <v>45504</v>
      </c>
      <c r="H2814" t="s">
        <v>34</v>
      </c>
      <c r="I2814" t="s">
        <v>26</v>
      </c>
      <c r="J2814" t="s">
        <v>64</v>
      </c>
      <c r="K2814">
        <v>1</v>
      </c>
      <c r="L2814" s="3">
        <f>Working_Data[[#This Row],[price2]]/Working_Data[[#This Row],[quantity]]</f>
        <v>1042.6400000000001</v>
      </c>
      <c r="M2814" s="3">
        <v>1042.6400000000001</v>
      </c>
      <c r="N2814" t="s">
        <v>35</v>
      </c>
      <c r="O2814">
        <v>1</v>
      </c>
      <c r="P2814" s="1">
        <v>45841</v>
      </c>
      <c r="Q2814">
        <v>165</v>
      </c>
      <c r="R2814" t="s">
        <v>43</v>
      </c>
      <c r="S2814">
        <v>1</v>
      </c>
      <c r="T2814" s="1">
        <v>45836</v>
      </c>
      <c r="U2814" t="s">
        <v>30</v>
      </c>
      <c r="V2814" t="str">
        <f>TEXT(WEEKDAY(Working_Data[[#This Row],[order_date]],1),"DDDD")</f>
        <v>Wednesday</v>
      </c>
      <c r="W2814" t="str">
        <f>TEXT(Working_Data[[#This Row],[order_date]],"mmmm")</f>
        <v>July</v>
      </c>
      <c r="X2814" s="7">
        <f>Working_Data[[#This Row],[last_order_date]]-Working_Data[[#This Row],[signup_date]]</f>
        <v>15</v>
      </c>
      <c r="Y2814" s="7">
        <f>IF(Working_Data[[#This Row],[churned]]="Active",1,0)</f>
        <v>0</v>
      </c>
      <c r="Z2814" s="7">
        <f>YEAR(Working_Data[[#This Row],[order_date]])</f>
        <v>2024</v>
      </c>
    </row>
    <row r="2815" spans="1:26" x14ac:dyDescent="0.25">
      <c r="A2815" t="s">
        <v>5680</v>
      </c>
      <c r="B2815" t="s">
        <v>21</v>
      </c>
      <c r="C2815" t="s">
        <v>82</v>
      </c>
      <c r="D2815" t="s">
        <v>56</v>
      </c>
      <c r="E2815" s="1">
        <v>45613</v>
      </c>
      <c r="F2815" t="s">
        <v>5681</v>
      </c>
      <c r="G2815" s="1">
        <v>45504</v>
      </c>
      <c r="H2815" t="s">
        <v>34</v>
      </c>
      <c r="I2815" t="s">
        <v>48</v>
      </c>
      <c r="J2815" t="s">
        <v>49</v>
      </c>
      <c r="K2815">
        <v>4</v>
      </c>
      <c r="L2815" s="3">
        <f>Working_Data[[#This Row],[price2]]/Working_Data[[#This Row],[quantity]]</f>
        <v>42.542499999999997</v>
      </c>
      <c r="M2815" s="3">
        <v>170.17</v>
      </c>
      <c r="N2815" t="s">
        <v>35</v>
      </c>
      <c r="O2815">
        <v>48</v>
      </c>
      <c r="P2815" s="1">
        <v>45582</v>
      </c>
      <c r="Q2815">
        <v>363</v>
      </c>
      <c r="R2815" t="s">
        <v>29</v>
      </c>
      <c r="S2815">
        <v>2</v>
      </c>
      <c r="T2815" s="1">
        <v>45483</v>
      </c>
      <c r="U2815" t="s">
        <v>36</v>
      </c>
      <c r="V2815" t="str">
        <f>TEXT(WEEKDAY(Working_Data[[#This Row],[order_date]],1),"DDDD")</f>
        <v>Wednesday</v>
      </c>
      <c r="W2815" t="str">
        <f>TEXT(Working_Data[[#This Row],[order_date]],"mmmm")</f>
        <v>July</v>
      </c>
      <c r="X2815" s="7">
        <f>Working_Data[[#This Row],[last_order_date]]-Working_Data[[#This Row],[signup_date]]</f>
        <v>-31</v>
      </c>
      <c r="Y2815" s="7">
        <f>IF(Working_Data[[#This Row],[churned]]="Active",1,0)</f>
        <v>1</v>
      </c>
      <c r="Z2815" s="7">
        <f>YEAR(Working_Data[[#This Row],[order_date]])</f>
        <v>2024</v>
      </c>
    </row>
    <row r="2816" spans="1:26" x14ac:dyDescent="0.25">
      <c r="A2816" t="s">
        <v>5682</v>
      </c>
      <c r="B2816" t="s">
        <v>45</v>
      </c>
      <c r="C2816" t="s">
        <v>22</v>
      </c>
      <c r="D2816" t="s">
        <v>52</v>
      </c>
      <c r="E2816" s="1">
        <v>45419</v>
      </c>
      <c r="F2816" t="s">
        <v>5683</v>
      </c>
      <c r="G2816" s="1">
        <v>45504</v>
      </c>
      <c r="H2816" t="s">
        <v>25</v>
      </c>
      <c r="I2816" t="s">
        <v>26</v>
      </c>
      <c r="J2816" t="s">
        <v>64</v>
      </c>
      <c r="K2816">
        <v>2</v>
      </c>
      <c r="L2816" s="3">
        <f>Working_Data[[#This Row],[price2]]/Working_Data[[#This Row],[quantity]]</f>
        <v>452.71</v>
      </c>
      <c r="M2816" s="3">
        <v>905.42</v>
      </c>
      <c r="N2816" t="s">
        <v>28</v>
      </c>
      <c r="O2816">
        <v>21</v>
      </c>
      <c r="P2816" s="1">
        <v>45994</v>
      </c>
      <c r="Q2816">
        <v>129</v>
      </c>
      <c r="R2816" t="s">
        <v>43</v>
      </c>
      <c r="S2816">
        <v>3</v>
      </c>
      <c r="T2816" s="1">
        <v>45864</v>
      </c>
      <c r="U2816" t="s">
        <v>60</v>
      </c>
      <c r="V2816" t="str">
        <f>TEXT(WEEKDAY(Working_Data[[#This Row],[order_date]],1),"DDDD")</f>
        <v>Wednesday</v>
      </c>
      <c r="W2816" t="str">
        <f>TEXT(Working_Data[[#This Row],[order_date]],"mmmm")</f>
        <v>July</v>
      </c>
      <c r="X2816" s="7">
        <f>Working_Data[[#This Row],[last_order_date]]-Working_Data[[#This Row],[signup_date]]</f>
        <v>575</v>
      </c>
      <c r="Y2816" s="7">
        <f>IF(Working_Data[[#This Row],[churned]]="Active",1,0)</f>
        <v>0</v>
      </c>
      <c r="Z2816" s="7">
        <f>YEAR(Working_Data[[#This Row],[order_date]])</f>
        <v>2024</v>
      </c>
    </row>
    <row r="2817" spans="1:26" x14ac:dyDescent="0.25">
      <c r="A2817" t="s">
        <v>5684</v>
      </c>
      <c r="B2817" t="s">
        <v>21</v>
      </c>
      <c r="C2817" t="s">
        <v>82</v>
      </c>
      <c r="D2817" t="s">
        <v>52</v>
      </c>
      <c r="E2817" s="1">
        <v>45776</v>
      </c>
      <c r="F2817" t="s">
        <v>5685</v>
      </c>
      <c r="G2817" s="1">
        <v>45504</v>
      </c>
      <c r="H2817" t="s">
        <v>41</v>
      </c>
      <c r="I2817" t="s">
        <v>54</v>
      </c>
      <c r="J2817" t="s">
        <v>67</v>
      </c>
      <c r="K2817">
        <v>3</v>
      </c>
      <c r="L2817" s="3">
        <f>Working_Data[[#This Row],[price2]]/Working_Data[[#This Row],[quantity]]</f>
        <v>474.61666666666662</v>
      </c>
      <c r="M2817" s="3">
        <v>1423.85</v>
      </c>
      <c r="N2817" t="s">
        <v>35</v>
      </c>
      <c r="O2817">
        <v>34</v>
      </c>
      <c r="P2817" s="1">
        <v>45812</v>
      </c>
      <c r="Q2817">
        <v>221</v>
      </c>
      <c r="R2817" t="s">
        <v>29</v>
      </c>
      <c r="S2817">
        <v>5</v>
      </c>
      <c r="T2817" s="1">
        <v>45718</v>
      </c>
      <c r="U2817" t="s">
        <v>30</v>
      </c>
      <c r="V2817" t="str">
        <f>TEXT(WEEKDAY(Working_Data[[#This Row],[order_date]],1),"DDDD")</f>
        <v>Wednesday</v>
      </c>
      <c r="W2817" t="str">
        <f>TEXT(Working_Data[[#This Row],[order_date]],"mmmm")</f>
        <v>July</v>
      </c>
      <c r="X2817" s="7">
        <f>Working_Data[[#This Row],[last_order_date]]-Working_Data[[#This Row],[signup_date]]</f>
        <v>36</v>
      </c>
      <c r="Y2817" s="7">
        <f>IF(Working_Data[[#This Row],[churned]]="Active",1,0)</f>
        <v>1</v>
      </c>
      <c r="Z2817" s="7">
        <f>YEAR(Working_Data[[#This Row],[order_date]])</f>
        <v>2024</v>
      </c>
    </row>
    <row r="2818" spans="1:26" x14ac:dyDescent="0.25">
      <c r="A2818" t="s">
        <v>5686</v>
      </c>
      <c r="B2818" t="s">
        <v>21</v>
      </c>
      <c r="C2818" t="s">
        <v>22</v>
      </c>
      <c r="D2818" t="s">
        <v>77</v>
      </c>
      <c r="E2818" s="1">
        <v>45308</v>
      </c>
      <c r="F2818" t="s">
        <v>5687</v>
      </c>
      <c r="G2818" s="1">
        <v>45299</v>
      </c>
      <c r="H2818" t="s">
        <v>58</v>
      </c>
      <c r="I2818" t="s">
        <v>63</v>
      </c>
      <c r="J2818" t="s">
        <v>59</v>
      </c>
      <c r="K2818">
        <v>4</v>
      </c>
      <c r="L2818" s="3">
        <f>Working_Data[[#This Row],[price2]]/Working_Data[[#This Row],[quantity]]</f>
        <v>198.51750000000001</v>
      </c>
      <c r="M2818" s="3">
        <v>794.07</v>
      </c>
      <c r="N2818" t="s">
        <v>35</v>
      </c>
      <c r="O2818">
        <v>37</v>
      </c>
      <c r="P2818" s="1">
        <v>45775</v>
      </c>
      <c r="Q2818">
        <v>115</v>
      </c>
      <c r="R2818" t="s">
        <v>29</v>
      </c>
      <c r="S2818">
        <v>4</v>
      </c>
      <c r="T2818" s="1">
        <v>45827</v>
      </c>
      <c r="U2818" t="s">
        <v>30</v>
      </c>
      <c r="V2818" t="str">
        <f>TEXT(WEEKDAY(Working_Data[[#This Row],[order_date]],1),"DDDD")</f>
        <v>Monday</v>
      </c>
      <c r="W2818" t="str">
        <f>TEXT(Working_Data[[#This Row],[order_date]],"mmmm")</f>
        <v>January</v>
      </c>
      <c r="X2818" s="7">
        <f>Working_Data[[#This Row],[last_order_date]]-Working_Data[[#This Row],[signup_date]]</f>
        <v>467</v>
      </c>
      <c r="Y2818" s="7">
        <f>IF(Working_Data[[#This Row],[churned]]="Active",1,0)</f>
        <v>1</v>
      </c>
      <c r="Z2818" s="7">
        <f>YEAR(Working_Data[[#This Row],[order_date]])</f>
        <v>2024</v>
      </c>
    </row>
    <row r="2819" spans="1:26" x14ac:dyDescent="0.25">
      <c r="A2819" t="s">
        <v>5688</v>
      </c>
      <c r="B2819" t="s">
        <v>38</v>
      </c>
      <c r="C2819" t="s">
        <v>39</v>
      </c>
      <c r="D2819" t="s">
        <v>77</v>
      </c>
      <c r="E2819" s="1">
        <v>45324</v>
      </c>
      <c r="F2819" t="s">
        <v>5689</v>
      </c>
      <c r="G2819" s="1">
        <v>45299</v>
      </c>
      <c r="H2819" t="s">
        <v>34</v>
      </c>
      <c r="I2819" t="s">
        <v>48</v>
      </c>
      <c r="J2819" t="s">
        <v>64</v>
      </c>
      <c r="K2819">
        <v>4</v>
      </c>
      <c r="L2819" s="3">
        <f>Working_Data[[#This Row],[price2]]/Working_Data[[#This Row],[quantity]]</f>
        <v>33.984999999999999</v>
      </c>
      <c r="M2819" s="3">
        <v>135.94</v>
      </c>
      <c r="N2819" t="s">
        <v>35</v>
      </c>
      <c r="O2819">
        <v>44</v>
      </c>
      <c r="P2819" s="1">
        <v>45937</v>
      </c>
      <c r="Q2819">
        <v>427</v>
      </c>
      <c r="R2819" t="s">
        <v>43</v>
      </c>
      <c r="S2819">
        <v>5</v>
      </c>
      <c r="T2819" s="1">
        <v>45721</v>
      </c>
      <c r="U2819" t="s">
        <v>36</v>
      </c>
      <c r="V2819" t="str">
        <f>TEXT(WEEKDAY(Working_Data[[#This Row],[order_date]],1),"DDDD")</f>
        <v>Monday</v>
      </c>
      <c r="W2819" t="str">
        <f>TEXT(Working_Data[[#This Row],[order_date]],"mmmm")</f>
        <v>January</v>
      </c>
      <c r="X2819" s="7">
        <f>Working_Data[[#This Row],[last_order_date]]-Working_Data[[#This Row],[signup_date]]</f>
        <v>613</v>
      </c>
      <c r="Y2819" s="7">
        <f>IF(Working_Data[[#This Row],[churned]]="Active",1,0)</f>
        <v>0</v>
      </c>
      <c r="Z2819" s="7">
        <f>YEAR(Working_Data[[#This Row],[order_date]])</f>
        <v>2024</v>
      </c>
    </row>
    <row r="2820" spans="1:26" x14ac:dyDescent="0.25">
      <c r="A2820" t="s">
        <v>5690</v>
      </c>
      <c r="B2820" t="s">
        <v>38</v>
      </c>
      <c r="C2820" t="s">
        <v>39</v>
      </c>
      <c r="D2820" t="s">
        <v>52</v>
      </c>
      <c r="E2820" s="1">
        <v>45427</v>
      </c>
      <c r="F2820" t="s">
        <v>5691</v>
      </c>
      <c r="G2820" s="1">
        <v>45299</v>
      </c>
      <c r="H2820" t="s">
        <v>58</v>
      </c>
      <c r="I2820" t="s">
        <v>63</v>
      </c>
      <c r="J2820" t="s">
        <v>59</v>
      </c>
      <c r="K2820">
        <v>4</v>
      </c>
      <c r="L2820" s="3">
        <f>Working_Data[[#This Row],[price2]]/Working_Data[[#This Row],[quantity]]</f>
        <v>68.375</v>
      </c>
      <c r="M2820" s="3">
        <v>273.5</v>
      </c>
      <c r="N2820" t="s">
        <v>28</v>
      </c>
      <c r="O2820">
        <v>12</v>
      </c>
      <c r="P2820" s="1">
        <v>45679</v>
      </c>
      <c r="Q2820">
        <v>153</v>
      </c>
      <c r="R2820" t="s">
        <v>29</v>
      </c>
      <c r="S2820">
        <v>1</v>
      </c>
      <c r="T2820" s="1">
        <v>45606</v>
      </c>
      <c r="U2820" t="s">
        <v>60</v>
      </c>
      <c r="V2820" t="str">
        <f>TEXT(WEEKDAY(Working_Data[[#This Row],[order_date]],1),"DDDD")</f>
        <v>Monday</v>
      </c>
      <c r="W2820" t="str">
        <f>TEXT(Working_Data[[#This Row],[order_date]],"mmmm")</f>
        <v>January</v>
      </c>
      <c r="X2820" s="7">
        <f>Working_Data[[#This Row],[last_order_date]]-Working_Data[[#This Row],[signup_date]]</f>
        <v>252</v>
      </c>
      <c r="Y2820" s="7">
        <f>IF(Working_Data[[#This Row],[churned]]="Active",1,0)</f>
        <v>1</v>
      </c>
      <c r="Z2820" s="7">
        <f>YEAR(Working_Data[[#This Row],[order_date]])</f>
        <v>2024</v>
      </c>
    </row>
    <row r="2821" spans="1:26" x14ac:dyDescent="0.25">
      <c r="A2821" t="s">
        <v>5692</v>
      </c>
      <c r="B2821" t="s">
        <v>21</v>
      </c>
      <c r="C2821" t="s">
        <v>22</v>
      </c>
      <c r="D2821" t="s">
        <v>23</v>
      </c>
      <c r="E2821" s="1">
        <v>45550</v>
      </c>
      <c r="F2821" t="s">
        <v>5693</v>
      </c>
      <c r="G2821" s="1">
        <v>45299</v>
      </c>
      <c r="H2821" t="s">
        <v>41</v>
      </c>
      <c r="I2821" t="s">
        <v>63</v>
      </c>
      <c r="J2821" t="s">
        <v>64</v>
      </c>
      <c r="K2821">
        <v>1</v>
      </c>
      <c r="L2821" s="3">
        <f>Working_Data[[#This Row],[price2]]/Working_Data[[#This Row],[quantity]]</f>
        <v>1354.66</v>
      </c>
      <c r="M2821" s="3">
        <v>1354.66</v>
      </c>
      <c r="N2821" t="s">
        <v>28</v>
      </c>
      <c r="O2821">
        <v>41</v>
      </c>
      <c r="P2821" s="1">
        <v>45607</v>
      </c>
      <c r="Q2821">
        <v>257</v>
      </c>
      <c r="R2821" t="s">
        <v>29</v>
      </c>
      <c r="S2821">
        <v>1</v>
      </c>
      <c r="T2821" s="1">
        <v>45651</v>
      </c>
      <c r="U2821" t="s">
        <v>60</v>
      </c>
      <c r="V2821" t="str">
        <f>TEXT(WEEKDAY(Working_Data[[#This Row],[order_date]],1),"DDDD")</f>
        <v>Monday</v>
      </c>
      <c r="W2821" t="str">
        <f>TEXT(Working_Data[[#This Row],[order_date]],"mmmm")</f>
        <v>January</v>
      </c>
      <c r="X2821" s="7">
        <f>Working_Data[[#This Row],[last_order_date]]-Working_Data[[#This Row],[signup_date]]</f>
        <v>57</v>
      </c>
      <c r="Y2821" s="7">
        <f>IF(Working_Data[[#This Row],[churned]]="Active",1,0)</f>
        <v>1</v>
      </c>
      <c r="Z2821" s="7">
        <f>YEAR(Working_Data[[#This Row],[order_date]])</f>
        <v>2024</v>
      </c>
    </row>
    <row r="2822" spans="1:26" x14ac:dyDescent="0.25">
      <c r="A2822" t="s">
        <v>5694</v>
      </c>
      <c r="B2822" t="s">
        <v>21</v>
      </c>
      <c r="C2822" t="s">
        <v>82</v>
      </c>
      <c r="D2822" t="s">
        <v>77</v>
      </c>
      <c r="E2822" s="1">
        <v>45256</v>
      </c>
      <c r="F2822" t="s">
        <v>5695</v>
      </c>
      <c r="G2822" s="1">
        <v>45299</v>
      </c>
      <c r="H2822" t="s">
        <v>47</v>
      </c>
      <c r="I2822" t="s">
        <v>54</v>
      </c>
      <c r="J2822" t="s">
        <v>59</v>
      </c>
      <c r="K2822">
        <v>3</v>
      </c>
      <c r="L2822" s="3">
        <f>Working_Data[[#This Row],[price2]]/Working_Data[[#This Row],[quantity]]</f>
        <v>303.72666666666663</v>
      </c>
      <c r="M2822" s="3">
        <v>911.18</v>
      </c>
      <c r="N2822" t="s">
        <v>28</v>
      </c>
      <c r="O2822">
        <v>40</v>
      </c>
      <c r="P2822" s="1">
        <v>45760</v>
      </c>
      <c r="Q2822">
        <v>32</v>
      </c>
      <c r="R2822" t="s">
        <v>43</v>
      </c>
      <c r="S2822">
        <v>2</v>
      </c>
      <c r="T2822" s="1">
        <v>45484</v>
      </c>
      <c r="U2822" t="s">
        <v>36</v>
      </c>
      <c r="V2822" t="str">
        <f>TEXT(WEEKDAY(Working_Data[[#This Row],[order_date]],1),"DDDD")</f>
        <v>Monday</v>
      </c>
      <c r="W2822" t="str">
        <f>TEXT(Working_Data[[#This Row],[order_date]],"mmmm")</f>
        <v>January</v>
      </c>
      <c r="X2822" s="7">
        <f>Working_Data[[#This Row],[last_order_date]]-Working_Data[[#This Row],[signup_date]]</f>
        <v>504</v>
      </c>
      <c r="Y2822" s="7">
        <f>IF(Working_Data[[#This Row],[churned]]="Active",1,0)</f>
        <v>0</v>
      </c>
      <c r="Z2822" s="7">
        <f>YEAR(Working_Data[[#This Row],[order_date]])</f>
        <v>2024</v>
      </c>
    </row>
    <row r="2823" spans="1:26" x14ac:dyDescent="0.25">
      <c r="A2823" t="s">
        <v>5696</v>
      </c>
      <c r="B2823" t="s">
        <v>21</v>
      </c>
      <c r="C2823" t="s">
        <v>22</v>
      </c>
      <c r="D2823" t="s">
        <v>32</v>
      </c>
      <c r="E2823" s="1">
        <v>45773</v>
      </c>
      <c r="F2823" t="s">
        <v>5697</v>
      </c>
      <c r="G2823" s="1">
        <v>45299</v>
      </c>
      <c r="H2823" t="s">
        <v>25</v>
      </c>
      <c r="I2823" t="s">
        <v>63</v>
      </c>
      <c r="J2823" t="s">
        <v>67</v>
      </c>
      <c r="K2823">
        <v>5</v>
      </c>
      <c r="L2823" s="3">
        <f>Working_Data[[#This Row],[price2]]/Working_Data[[#This Row],[quantity]]</f>
        <v>212.90600000000001</v>
      </c>
      <c r="M2823" s="3">
        <v>1064.53</v>
      </c>
      <c r="N2823" t="s">
        <v>35</v>
      </c>
      <c r="O2823">
        <v>48</v>
      </c>
      <c r="P2823" s="1">
        <v>45557</v>
      </c>
      <c r="Q2823">
        <v>185</v>
      </c>
      <c r="R2823" t="s">
        <v>29</v>
      </c>
      <c r="S2823">
        <v>1</v>
      </c>
      <c r="T2823" s="1">
        <v>45690</v>
      </c>
      <c r="U2823" t="s">
        <v>36</v>
      </c>
      <c r="V2823" t="str">
        <f>TEXT(WEEKDAY(Working_Data[[#This Row],[order_date]],1),"DDDD")</f>
        <v>Monday</v>
      </c>
      <c r="W2823" t="str">
        <f>TEXT(Working_Data[[#This Row],[order_date]],"mmmm")</f>
        <v>January</v>
      </c>
      <c r="X2823" s="7">
        <f>Working_Data[[#This Row],[last_order_date]]-Working_Data[[#This Row],[signup_date]]</f>
        <v>-216</v>
      </c>
      <c r="Y2823" s="7">
        <f>IF(Working_Data[[#This Row],[churned]]="Active",1,0)</f>
        <v>1</v>
      </c>
      <c r="Z2823" s="7">
        <f>YEAR(Working_Data[[#This Row],[order_date]])</f>
        <v>2024</v>
      </c>
    </row>
    <row r="2824" spans="1:26" x14ac:dyDescent="0.25">
      <c r="A2824" t="s">
        <v>5698</v>
      </c>
      <c r="B2824" t="s">
        <v>21</v>
      </c>
      <c r="C2824" t="s">
        <v>39</v>
      </c>
      <c r="D2824" t="s">
        <v>52</v>
      </c>
      <c r="E2824" s="1">
        <v>45311</v>
      </c>
      <c r="F2824" t="s">
        <v>5699</v>
      </c>
      <c r="G2824" s="1">
        <v>45299</v>
      </c>
      <c r="H2824" t="s">
        <v>58</v>
      </c>
      <c r="I2824" t="s">
        <v>26</v>
      </c>
      <c r="J2824" t="s">
        <v>67</v>
      </c>
      <c r="K2824">
        <v>1</v>
      </c>
      <c r="L2824" s="3">
        <f>Working_Data[[#This Row],[price2]]/Working_Data[[#This Row],[quantity]]</f>
        <v>1078.27</v>
      </c>
      <c r="M2824" s="3">
        <v>1078.27</v>
      </c>
      <c r="N2824" t="s">
        <v>35</v>
      </c>
      <c r="O2824">
        <v>25</v>
      </c>
      <c r="P2824" s="1">
        <v>45635</v>
      </c>
      <c r="Q2824">
        <v>372</v>
      </c>
      <c r="R2824" t="s">
        <v>43</v>
      </c>
      <c r="S2824">
        <v>4</v>
      </c>
      <c r="T2824" s="1">
        <v>45776</v>
      </c>
      <c r="U2824" t="s">
        <v>60</v>
      </c>
      <c r="V2824" t="str">
        <f>TEXT(WEEKDAY(Working_Data[[#This Row],[order_date]],1),"DDDD")</f>
        <v>Monday</v>
      </c>
      <c r="W2824" t="str">
        <f>TEXT(Working_Data[[#This Row],[order_date]],"mmmm")</f>
        <v>January</v>
      </c>
      <c r="X2824" s="7">
        <f>Working_Data[[#This Row],[last_order_date]]-Working_Data[[#This Row],[signup_date]]</f>
        <v>324</v>
      </c>
      <c r="Y2824" s="7">
        <f>IF(Working_Data[[#This Row],[churned]]="Active",1,0)</f>
        <v>0</v>
      </c>
      <c r="Z2824" s="7">
        <f>YEAR(Working_Data[[#This Row],[order_date]])</f>
        <v>2024</v>
      </c>
    </row>
    <row r="2825" spans="1:26" x14ac:dyDescent="0.25">
      <c r="A2825" t="s">
        <v>5700</v>
      </c>
      <c r="B2825" t="s">
        <v>45</v>
      </c>
      <c r="C2825" t="s">
        <v>22</v>
      </c>
      <c r="D2825" t="s">
        <v>23</v>
      </c>
      <c r="E2825" s="1">
        <v>45189</v>
      </c>
      <c r="F2825" t="s">
        <v>5701</v>
      </c>
      <c r="G2825" s="1">
        <v>45330</v>
      </c>
      <c r="H2825" t="s">
        <v>47</v>
      </c>
      <c r="I2825" t="s">
        <v>54</v>
      </c>
      <c r="J2825" t="s">
        <v>27</v>
      </c>
      <c r="K2825">
        <v>1</v>
      </c>
      <c r="L2825" s="3">
        <f>Working_Data[[#This Row],[price2]]/Working_Data[[#This Row],[quantity]]</f>
        <v>744.56</v>
      </c>
      <c r="M2825" s="3">
        <v>744.56</v>
      </c>
      <c r="N2825" t="s">
        <v>50</v>
      </c>
      <c r="O2825">
        <v>28</v>
      </c>
      <c r="P2825" s="1">
        <v>45623</v>
      </c>
      <c r="Q2825">
        <v>186</v>
      </c>
      <c r="R2825" t="s">
        <v>43</v>
      </c>
      <c r="S2825">
        <v>2</v>
      </c>
      <c r="T2825" s="1">
        <v>45635</v>
      </c>
      <c r="U2825" t="s">
        <v>60</v>
      </c>
      <c r="V2825" t="str">
        <f>TEXT(WEEKDAY(Working_Data[[#This Row],[order_date]],1),"DDDD")</f>
        <v>Thursday</v>
      </c>
      <c r="W2825" t="str">
        <f>TEXT(Working_Data[[#This Row],[order_date]],"mmmm")</f>
        <v>February</v>
      </c>
      <c r="X2825" s="7">
        <f>Working_Data[[#This Row],[last_order_date]]-Working_Data[[#This Row],[signup_date]]</f>
        <v>434</v>
      </c>
      <c r="Y2825" s="7">
        <f>IF(Working_Data[[#This Row],[churned]]="Active",1,0)</f>
        <v>0</v>
      </c>
      <c r="Z2825" s="7">
        <f>YEAR(Working_Data[[#This Row],[order_date]])</f>
        <v>2024</v>
      </c>
    </row>
    <row r="2826" spans="1:26" x14ac:dyDescent="0.25">
      <c r="A2826" t="s">
        <v>5702</v>
      </c>
      <c r="B2826" t="s">
        <v>45</v>
      </c>
      <c r="C2826" t="s">
        <v>82</v>
      </c>
      <c r="D2826" t="s">
        <v>52</v>
      </c>
      <c r="E2826" s="1">
        <v>45330</v>
      </c>
      <c r="F2826" t="s">
        <v>5703</v>
      </c>
      <c r="G2826" s="1">
        <v>45330</v>
      </c>
      <c r="H2826" t="s">
        <v>47</v>
      </c>
      <c r="I2826" t="s">
        <v>42</v>
      </c>
      <c r="J2826" t="s">
        <v>59</v>
      </c>
      <c r="K2826">
        <v>2</v>
      </c>
      <c r="L2826" s="3">
        <f>Working_Data[[#This Row],[price2]]/Working_Data[[#This Row],[quantity]]</f>
        <v>485.61500000000001</v>
      </c>
      <c r="M2826" s="3">
        <v>971.23</v>
      </c>
      <c r="N2826" t="s">
        <v>35</v>
      </c>
      <c r="O2826">
        <v>11</v>
      </c>
      <c r="P2826" s="1">
        <v>45846</v>
      </c>
      <c r="Q2826">
        <v>278</v>
      </c>
      <c r="R2826" t="s">
        <v>43</v>
      </c>
      <c r="S2826">
        <v>5</v>
      </c>
      <c r="T2826" s="1">
        <v>45736</v>
      </c>
      <c r="U2826" t="s">
        <v>60</v>
      </c>
      <c r="V2826" t="str">
        <f>TEXT(WEEKDAY(Working_Data[[#This Row],[order_date]],1),"DDDD")</f>
        <v>Thursday</v>
      </c>
      <c r="W2826" t="str">
        <f>TEXT(Working_Data[[#This Row],[order_date]],"mmmm")</f>
        <v>February</v>
      </c>
      <c r="X2826" s="7">
        <f>Working_Data[[#This Row],[last_order_date]]-Working_Data[[#This Row],[signup_date]]</f>
        <v>516</v>
      </c>
      <c r="Y2826" s="7">
        <f>IF(Working_Data[[#This Row],[churned]]="Active",1,0)</f>
        <v>0</v>
      </c>
      <c r="Z2826" s="7">
        <f>YEAR(Working_Data[[#This Row],[order_date]])</f>
        <v>2024</v>
      </c>
    </row>
    <row r="2827" spans="1:26" x14ac:dyDescent="0.25">
      <c r="A2827" t="s">
        <v>5704</v>
      </c>
      <c r="B2827" t="s">
        <v>21</v>
      </c>
      <c r="C2827" t="s">
        <v>39</v>
      </c>
      <c r="D2827" t="s">
        <v>23</v>
      </c>
      <c r="E2827" s="1">
        <v>45186</v>
      </c>
      <c r="F2827" t="s">
        <v>5705</v>
      </c>
      <c r="G2827" s="1">
        <v>45330</v>
      </c>
      <c r="H2827" t="s">
        <v>41</v>
      </c>
      <c r="I2827" t="s">
        <v>48</v>
      </c>
      <c r="J2827" t="s">
        <v>64</v>
      </c>
      <c r="K2827">
        <v>1</v>
      </c>
      <c r="L2827" s="3">
        <f>Working_Data[[#This Row],[price2]]/Working_Data[[#This Row],[quantity]]</f>
        <v>581.44000000000005</v>
      </c>
      <c r="M2827" s="3">
        <v>581.44000000000005</v>
      </c>
      <c r="N2827" t="s">
        <v>35</v>
      </c>
      <c r="O2827">
        <v>18</v>
      </c>
      <c r="P2827" s="1">
        <v>45747</v>
      </c>
      <c r="Q2827">
        <v>437</v>
      </c>
      <c r="R2827" t="s">
        <v>29</v>
      </c>
      <c r="S2827">
        <v>3</v>
      </c>
      <c r="T2827" s="1">
        <v>45575</v>
      </c>
      <c r="U2827" t="s">
        <v>60</v>
      </c>
      <c r="V2827" t="str">
        <f>TEXT(WEEKDAY(Working_Data[[#This Row],[order_date]],1),"DDDD")</f>
        <v>Thursday</v>
      </c>
      <c r="W2827" t="str">
        <f>TEXT(Working_Data[[#This Row],[order_date]],"mmmm")</f>
        <v>February</v>
      </c>
      <c r="X2827" s="7">
        <f>Working_Data[[#This Row],[last_order_date]]-Working_Data[[#This Row],[signup_date]]</f>
        <v>561</v>
      </c>
      <c r="Y2827" s="7">
        <f>IF(Working_Data[[#This Row],[churned]]="Active",1,0)</f>
        <v>1</v>
      </c>
      <c r="Z2827" s="7">
        <f>YEAR(Working_Data[[#This Row],[order_date]])</f>
        <v>2024</v>
      </c>
    </row>
    <row r="2828" spans="1:26" x14ac:dyDescent="0.25">
      <c r="A2828" t="s">
        <v>5706</v>
      </c>
      <c r="B2828" t="s">
        <v>38</v>
      </c>
      <c r="C2828" t="s">
        <v>22</v>
      </c>
      <c r="D2828" t="s">
        <v>77</v>
      </c>
      <c r="E2828" s="1">
        <v>45563</v>
      </c>
      <c r="F2828" t="s">
        <v>5707</v>
      </c>
      <c r="G2828" s="1">
        <v>45330</v>
      </c>
      <c r="H2828" t="s">
        <v>34</v>
      </c>
      <c r="I2828" t="s">
        <v>63</v>
      </c>
      <c r="J2828" t="s">
        <v>64</v>
      </c>
      <c r="K2828">
        <v>2</v>
      </c>
      <c r="L2828" s="3">
        <f>Working_Data[[#This Row],[price2]]/Working_Data[[#This Row],[quantity]]</f>
        <v>75.22</v>
      </c>
      <c r="M2828" s="3">
        <v>150.44</v>
      </c>
      <c r="N2828" t="s">
        <v>50</v>
      </c>
      <c r="O2828">
        <v>36</v>
      </c>
      <c r="P2828" s="1">
        <v>45578</v>
      </c>
      <c r="Q2828">
        <v>393</v>
      </c>
      <c r="R2828" t="s">
        <v>29</v>
      </c>
      <c r="S2828">
        <v>4</v>
      </c>
      <c r="T2828" s="1">
        <v>45608</v>
      </c>
      <c r="U2828" t="s">
        <v>30</v>
      </c>
      <c r="V2828" t="str">
        <f>TEXT(WEEKDAY(Working_Data[[#This Row],[order_date]],1),"DDDD")</f>
        <v>Thursday</v>
      </c>
      <c r="W2828" t="str">
        <f>TEXT(Working_Data[[#This Row],[order_date]],"mmmm")</f>
        <v>February</v>
      </c>
      <c r="X2828" s="7">
        <f>Working_Data[[#This Row],[last_order_date]]-Working_Data[[#This Row],[signup_date]]</f>
        <v>15</v>
      </c>
      <c r="Y2828" s="7">
        <f>IF(Working_Data[[#This Row],[churned]]="Active",1,0)</f>
        <v>1</v>
      </c>
      <c r="Z2828" s="7">
        <f>YEAR(Working_Data[[#This Row],[order_date]])</f>
        <v>2024</v>
      </c>
    </row>
    <row r="2829" spans="1:26" x14ac:dyDescent="0.25">
      <c r="A2829" t="s">
        <v>5708</v>
      </c>
      <c r="B2829" t="s">
        <v>38</v>
      </c>
      <c r="C2829" t="s">
        <v>82</v>
      </c>
      <c r="D2829" t="s">
        <v>52</v>
      </c>
      <c r="E2829" s="1">
        <v>45810</v>
      </c>
      <c r="F2829" t="s">
        <v>5709</v>
      </c>
      <c r="G2829" s="1">
        <v>45330</v>
      </c>
      <c r="H2829" t="s">
        <v>58</v>
      </c>
      <c r="I2829" t="s">
        <v>48</v>
      </c>
      <c r="J2829" t="s">
        <v>59</v>
      </c>
      <c r="K2829">
        <v>3</v>
      </c>
      <c r="L2829" s="3">
        <f>Working_Data[[#This Row],[price2]]/Working_Data[[#This Row],[quantity]]</f>
        <v>375.06666666666666</v>
      </c>
      <c r="M2829" s="3">
        <v>1125.2</v>
      </c>
      <c r="N2829" t="s">
        <v>50</v>
      </c>
      <c r="O2829">
        <v>29</v>
      </c>
      <c r="P2829" s="1">
        <v>45665</v>
      </c>
      <c r="Q2829">
        <v>338</v>
      </c>
      <c r="R2829" t="s">
        <v>29</v>
      </c>
      <c r="S2829">
        <v>4</v>
      </c>
      <c r="T2829" s="1">
        <v>45737</v>
      </c>
      <c r="U2829" t="s">
        <v>36</v>
      </c>
      <c r="V2829" t="str">
        <f>TEXT(WEEKDAY(Working_Data[[#This Row],[order_date]],1),"DDDD")</f>
        <v>Thursday</v>
      </c>
      <c r="W2829" t="str">
        <f>TEXT(Working_Data[[#This Row],[order_date]],"mmmm")</f>
        <v>February</v>
      </c>
      <c r="X2829" s="7">
        <f>Working_Data[[#This Row],[last_order_date]]-Working_Data[[#This Row],[signup_date]]</f>
        <v>-145</v>
      </c>
      <c r="Y2829" s="7">
        <f>IF(Working_Data[[#This Row],[churned]]="Active",1,0)</f>
        <v>1</v>
      </c>
      <c r="Z2829" s="7">
        <f>YEAR(Working_Data[[#This Row],[order_date]])</f>
        <v>2024</v>
      </c>
    </row>
    <row r="2830" spans="1:26" x14ac:dyDescent="0.25">
      <c r="A2830" t="s">
        <v>5710</v>
      </c>
      <c r="B2830" t="s">
        <v>38</v>
      </c>
      <c r="C2830" t="s">
        <v>22</v>
      </c>
      <c r="D2830" t="s">
        <v>56</v>
      </c>
      <c r="E2830" s="1">
        <v>45358</v>
      </c>
      <c r="F2830" t="s">
        <v>5711</v>
      </c>
      <c r="G2830" s="1">
        <v>45330</v>
      </c>
      <c r="H2830" t="s">
        <v>41</v>
      </c>
      <c r="I2830" t="s">
        <v>26</v>
      </c>
      <c r="J2830" t="s">
        <v>49</v>
      </c>
      <c r="K2830">
        <v>4</v>
      </c>
      <c r="L2830" s="3">
        <f>Working_Data[[#This Row],[price2]]/Working_Data[[#This Row],[quantity]]</f>
        <v>187.96</v>
      </c>
      <c r="M2830" s="3">
        <v>751.84</v>
      </c>
      <c r="N2830" t="s">
        <v>50</v>
      </c>
      <c r="O2830">
        <v>40</v>
      </c>
      <c r="P2830" s="1">
        <v>45545</v>
      </c>
      <c r="Q2830">
        <v>3</v>
      </c>
      <c r="R2830" t="s">
        <v>43</v>
      </c>
      <c r="S2830">
        <v>5</v>
      </c>
      <c r="T2830" s="1">
        <v>45734</v>
      </c>
      <c r="U2830" t="s">
        <v>60</v>
      </c>
      <c r="V2830" t="str">
        <f>TEXT(WEEKDAY(Working_Data[[#This Row],[order_date]],1),"DDDD")</f>
        <v>Thursday</v>
      </c>
      <c r="W2830" t="str">
        <f>TEXT(Working_Data[[#This Row],[order_date]],"mmmm")</f>
        <v>February</v>
      </c>
      <c r="X2830" s="7">
        <f>Working_Data[[#This Row],[last_order_date]]-Working_Data[[#This Row],[signup_date]]</f>
        <v>187</v>
      </c>
      <c r="Y2830" s="7">
        <f>IF(Working_Data[[#This Row],[churned]]="Active",1,0)</f>
        <v>0</v>
      </c>
      <c r="Z2830" s="7">
        <f>YEAR(Working_Data[[#This Row],[order_date]])</f>
        <v>2024</v>
      </c>
    </row>
    <row r="2831" spans="1:26" x14ac:dyDescent="0.25">
      <c r="A2831" t="s">
        <v>5712</v>
      </c>
      <c r="B2831" t="s">
        <v>45</v>
      </c>
      <c r="C2831" t="s">
        <v>82</v>
      </c>
      <c r="D2831" t="s">
        <v>56</v>
      </c>
      <c r="E2831" s="1">
        <v>45271</v>
      </c>
      <c r="F2831" t="s">
        <v>5713</v>
      </c>
      <c r="G2831" s="1">
        <v>45330</v>
      </c>
      <c r="H2831" t="s">
        <v>47</v>
      </c>
      <c r="I2831" t="s">
        <v>26</v>
      </c>
      <c r="J2831" t="s">
        <v>59</v>
      </c>
      <c r="K2831">
        <v>4</v>
      </c>
      <c r="L2831" s="3">
        <f>Working_Data[[#This Row],[price2]]/Working_Data[[#This Row],[quantity]]</f>
        <v>216.14250000000001</v>
      </c>
      <c r="M2831" s="3">
        <v>864.57</v>
      </c>
      <c r="N2831" t="s">
        <v>35</v>
      </c>
      <c r="O2831">
        <v>35</v>
      </c>
      <c r="P2831" s="1">
        <v>45609</v>
      </c>
      <c r="Q2831">
        <v>152</v>
      </c>
      <c r="R2831" t="s">
        <v>29</v>
      </c>
      <c r="S2831">
        <v>4</v>
      </c>
      <c r="T2831" s="1">
        <v>45548</v>
      </c>
      <c r="U2831" t="s">
        <v>60</v>
      </c>
      <c r="V2831" t="str">
        <f>TEXT(WEEKDAY(Working_Data[[#This Row],[order_date]],1),"DDDD")</f>
        <v>Thursday</v>
      </c>
      <c r="W2831" t="str">
        <f>TEXT(Working_Data[[#This Row],[order_date]],"mmmm")</f>
        <v>February</v>
      </c>
      <c r="X2831" s="7">
        <f>Working_Data[[#This Row],[last_order_date]]-Working_Data[[#This Row],[signup_date]]</f>
        <v>338</v>
      </c>
      <c r="Y2831" s="7">
        <f>IF(Working_Data[[#This Row],[churned]]="Active",1,0)</f>
        <v>1</v>
      </c>
      <c r="Z2831" s="7">
        <f>YEAR(Working_Data[[#This Row],[order_date]])</f>
        <v>2024</v>
      </c>
    </row>
    <row r="2832" spans="1:26" x14ac:dyDescent="0.25">
      <c r="A2832" t="s">
        <v>5714</v>
      </c>
      <c r="B2832" t="s">
        <v>45</v>
      </c>
      <c r="C2832" t="s">
        <v>39</v>
      </c>
      <c r="D2832" t="s">
        <v>52</v>
      </c>
      <c r="E2832" s="1">
        <v>45762</v>
      </c>
      <c r="F2832" t="s">
        <v>5715</v>
      </c>
      <c r="G2832" s="1">
        <v>45330</v>
      </c>
      <c r="H2832" t="s">
        <v>41</v>
      </c>
      <c r="I2832" t="s">
        <v>48</v>
      </c>
      <c r="J2832" t="s">
        <v>59</v>
      </c>
      <c r="K2832">
        <v>2</v>
      </c>
      <c r="L2832" s="3">
        <f>Working_Data[[#This Row],[price2]]/Working_Data[[#This Row],[quantity]]</f>
        <v>717.18499999999995</v>
      </c>
      <c r="M2832" s="3">
        <v>1434.37</v>
      </c>
      <c r="N2832" t="s">
        <v>28</v>
      </c>
      <c r="O2832">
        <v>19</v>
      </c>
      <c r="P2832" s="1">
        <v>45831</v>
      </c>
      <c r="Q2832">
        <v>499</v>
      </c>
      <c r="R2832" t="s">
        <v>29</v>
      </c>
      <c r="S2832">
        <v>3</v>
      </c>
      <c r="T2832" s="1">
        <v>45734</v>
      </c>
      <c r="U2832" t="s">
        <v>30</v>
      </c>
      <c r="V2832" t="str">
        <f>TEXT(WEEKDAY(Working_Data[[#This Row],[order_date]],1),"DDDD")</f>
        <v>Thursday</v>
      </c>
      <c r="W2832" t="str">
        <f>TEXT(Working_Data[[#This Row],[order_date]],"mmmm")</f>
        <v>February</v>
      </c>
      <c r="X2832" s="7">
        <f>Working_Data[[#This Row],[last_order_date]]-Working_Data[[#This Row],[signup_date]]</f>
        <v>69</v>
      </c>
      <c r="Y2832" s="7">
        <f>IF(Working_Data[[#This Row],[churned]]="Active",1,0)</f>
        <v>1</v>
      </c>
      <c r="Z2832" s="7">
        <f>YEAR(Working_Data[[#This Row],[order_date]])</f>
        <v>2024</v>
      </c>
    </row>
    <row r="2833" spans="1:26" x14ac:dyDescent="0.25">
      <c r="A2833" t="s">
        <v>5716</v>
      </c>
      <c r="B2833" t="s">
        <v>45</v>
      </c>
      <c r="C2833" t="s">
        <v>22</v>
      </c>
      <c r="D2833" t="s">
        <v>77</v>
      </c>
      <c r="E2833" s="1">
        <v>45519</v>
      </c>
      <c r="F2833" t="s">
        <v>5717</v>
      </c>
      <c r="G2833" s="1">
        <v>45330</v>
      </c>
      <c r="H2833" t="s">
        <v>47</v>
      </c>
      <c r="I2833" t="s">
        <v>54</v>
      </c>
      <c r="J2833" t="s">
        <v>49</v>
      </c>
      <c r="K2833">
        <v>2</v>
      </c>
      <c r="L2833" s="3">
        <f>Working_Data[[#This Row],[price2]]/Working_Data[[#This Row],[quantity]]</f>
        <v>299.55</v>
      </c>
      <c r="M2833" s="3">
        <v>599.1</v>
      </c>
      <c r="N2833" t="s">
        <v>50</v>
      </c>
      <c r="O2833">
        <v>5</v>
      </c>
      <c r="P2833" s="1">
        <v>45966</v>
      </c>
      <c r="Q2833">
        <v>270</v>
      </c>
      <c r="R2833" t="s">
        <v>29</v>
      </c>
      <c r="S2833">
        <v>1</v>
      </c>
      <c r="T2833" s="1">
        <v>45657</v>
      </c>
      <c r="U2833" t="s">
        <v>36</v>
      </c>
      <c r="V2833" t="str">
        <f>TEXT(WEEKDAY(Working_Data[[#This Row],[order_date]],1),"DDDD")</f>
        <v>Thursday</v>
      </c>
      <c r="W2833" t="str">
        <f>TEXT(Working_Data[[#This Row],[order_date]],"mmmm")</f>
        <v>February</v>
      </c>
      <c r="X2833" s="7">
        <f>Working_Data[[#This Row],[last_order_date]]-Working_Data[[#This Row],[signup_date]]</f>
        <v>447</v>
      </c>
      <c r="Y2833" s="7">
        <f>IF(Working_Data[[#This Row],[churned]]="Active",1,0)</f>
        <v>1</v>
      </c>
      <c r="Z2833" s="7">
        <f>YEAR(Working_Data[[#This Row],[order_date]])</f>
        <v>2024</v>
      </c>
    </row>
    <row r="2834" spans="1:26" x14ac:dyDescent="0.25">
      <c r="A2834" t="s">
        <v>5718</v>
      </c>
      <c r="B2834" t="s">
        <v>21</v>
      </c>
      <c r="C2834" t="s">
        <v>22</v>
      </c>
      <c r="D2834" t="s">
        <v>23</v>
      </c>
      <c r="E2834" s="1">
        <v>45377</v>
      </c>
      <c r="F2834" t="s">
        <v>5719</v>
      </c>
      <c r="G2834" s="1">
        <v>45359</v>
      </c>
      <c r="H2834" t="s">
        <v>41</v>
      </c>
      <c r="I2834" t="s">
        <v>48</v>
      </c>
      <c r="J2834" t="s">
        <v>49</v>
      </c>
      <c r="K2834">
        <v>1</v>
      </c>
      <c r="L2834" s="3">
        <f>Working_Data[[#This Row],[price2]]/Working_Data[[#This Row],[quantity]]</f>
        <v>517.26</v>
      </c>
      <c r="M2834" s="3">
        <v>517.26</v>
      </c>
      <c r="N2834" t="s">
        <v>28</v>
      </c>
      <c r="O2834">
        <v>39</v>
      </c>
      <c r="P2834" s="1">
        <v>45824</v>
      </c>
      <c r="Q2834">
        <v>177</v>
      </c>
      <c r="R2834" t="s">
        <v>43</v>
      </c>
      <c r="S2834">
        <v>5</v>
      </c>
      <c r="T2834" s="1">
        <v>45672</v>
      </c>
      <c r="U2834" t="s">
        <v>60</v>
      </c>
      <c r="V2834" t="str">
        <f>TEXT(WEEKDAY(Working_Data[[#This Row],[order_date]],1),"DDDD")</f>
        <v>Friday</v>
      </c>
      <c r="W2834" t="str">
        <f>TEXT(Working_Data[[#This Row],[order_date]],"mmmm")</f>
        <v>March</v>
      </c>
      <c r="X2834" s="7">
        <f>Working_Data[[#This Row],[last_order_date]]-Working_Data[[#This Row],[signup_date]]</f>
        <v>447</v>
      </c>
      <c r="Y2834" s="7">
        <f>IF(Working_Data[[#This Row],[churned]]="Active",1,0)</f>
        <v>0</v>
      </c>
      <c r="Z2834" s="7">
        <f>YEAR(Working_Data[[#This Row],[order_date]])</f>
        <v>2024</v>
      </c>
    </row>
    <row r="2835" spans="1:26" x14ac:dyDescent="0.25">
      <c r="A2835" t="s">
        <v>5720</v>
      </c>
      <c r="B2835" t="s">
        <v>21</v>
      </c>
      <c r="C2835" t="s">
        <v>39</v>
      </c>
      <c r="D2835" t="s">
        <v>56</v>
      </c>
      <c r="E2835" s="1">
        <v>45335</v>
      </c>
      <c r="F2835" t="s">
        <v>5721</v>
      </c>
      <c r="G2835" s="1">
        <v>45359</v>
      </c>
      <c r="H2835" t="s">
        <v>34</v>
      </c>
      <c r="I2835" t="s">
        <v>42</v>
      </c>
      <c r="J2835" t="s">
        <v>67</v>
      </c>
      <c r="K2835">
        <v>1</v>
      </c>
      <c r="L2835" s="3">
        <f>Working_Data[[#This Row],[price2]]/Working_Data[[#This Row],[quantity]]</f>
        <v>748.15</v>
      </c>
      <c r="M2835" s="3">
        <v>748.15</v>
      </c>
      <c r="N2835" t="s">
        <v>50</v>
      </c>
      <c r="O2835">
        <v>49</v>
      </c>
      <c r="P2835" s="1">
        <v>45766</v>
      </c>
      <c r="Q2835">
        <v>197</v>
      </c>
      <c r="R2835" t="s">
        <v>43</v>
      </c>
      <c r="S2835">
        <v>3</v>
      </c>
      <c r="T2835" s="1">
        <v>45963</v>
      </c>
      <c r="U2835" t="s">
        <v>60</v>
      </c>
      <c r="V2835" t="str">
        <f>TEXT(WEEKDAY(Working_Data[[#This Row],[order_date]],1),"DDDD")</f>
        <v>Friday</v>
      </c>
      <c r="W2835" t="str">
        <f>TEXT(Working_Data[[#This Row],[order_date]],"mmmm")</f>
        <v>March</v>
      </c>
      <c r="X2835" s="7">
        <f>Working_Data[[#This Row],[last_order_date]]-Working_Data[[#This Row],[signup_date]]</f>
        <v>431</v>
      </c>
      <c r="Y2835" s="7">
        <f>IF(Working_Data[[#This Row],[churned]]="Active",1,0)</f>
        <v>0</v>
      </c>
      <c r="Z2835" s="7">
        <f>YEAR(Working_Data[[#This Row],[order_date]])</f>
        <v>2024</v>
      </c>
    </row>
    <row r="2836" spans="1:26" x14ac:dyDescent="0.25">
      <c r="A2836" t="s">
        <v>5722</v>
      </c>
      <c r="B2836" t="s">
        <v>21</v>
      </c>
      <c r="C2836" t="s">
        <v>82</v>
      </c>
      <c r="D2836" t="s">
        <v>52</v>
      </c>
      <c r="E2836" s="1">
        <v>45730</v>
      </c>
      <c r="F2836" t="s">
        <v>5723</v>
      </c>
      <c r="G2836" s="1">
        <v>45359</v>
      </c>
      <c r="H2836" t="s">
        <v>58</v>
      </c>
      <c r="I2836" t="s">
        <v>63</v>
      </c>
      <c r="J2836" t="s">
        <v>64</v>
      </c>
      <c r="K2836">
        <v>2</v>
      </c>
      <c r="L2836" s="3">
        <f>Working_Data[[#This Row],[price2]]/Working_Data[[#This Row],[quantity]]</f>
        <v>531.65499999999997</v>
      </c>
      <c r="M2836" s="3">
        <v>1063.31</v>
      </c>
      <c r="N2836" t="s">
        <v>28</v>
      </c>
      <c r="O2836">
        <v>9</v>
      </c>
      <c r="P2836" s="1">
        <v>45654</v>
      </c>
      <c r="Q2836">
        <v>200</v>
      </c>
      <c r="R2836" t="s">
        <v>43</v>
      </c>
      <c r="S2836">
        <v>4</v>
      </c>
      <c r="T2836" s="1">
        <v>45596</v>
      </c>
      <c r="U2836" t="s">
        <v>36</v>
      </c>
      <c r="V2836" t="str">
        <f>TEXT(WEEKDAY(Working_Data[[#This Row],[order_date]],1),"DDDD")</f>
        <v>Friday</v>
      </c>
      <c r="W2836" t="str">
        <f>TEXT(Working_Data[[#This Row],[order_date]],"mmmm")</f>
        <v>March</v>
      </c>
      <c r="X2836" s="7">
        <f>Working_Data[[#This Row],[last_order_date]]-Working_Data[[#This Row],[signup_date]]</f>
        <v>-76</v>
      </c>
      <c r="Y2836" s="7">
        <f>IF(Working_Data[[#This Row],[churned]]="Active",1,0)</f>
        <v>0</v>
      </c>
      <c r="Z2836" s="7">
        <f>YEAR(Working_Data[[#This Row],[order_date]])</f>
        <v>2024</v>
      </c>
    </row>
    <row r="2837" spans="1:26" x14ac:dyDescent="0.25">
      <c r="A2837" t="s">
        <v>5724</v>
      </c>
      <c r="B2837" t="s">
        <v>21</v>
      </c>
      <c r="C2837" t="s">
        <v>39</v>
      </c>
      <c r="D2837" t="s">
        <v>77</v>
      </c>
      <c r="E2837" s="1">
        <v>45503</v>
      </c>
      <c r="F2837" t="s">
        <v>5725</v>
      </c>
      <c r="G2837" s="1">
        <v>45359</v>
      </c>
      <c r="H2837" t="s">
        <v>47</v>
      </c>
      <c r="I2837" t="s">
        <v>42</v>
      </c>
      <c r="J2837" t="s">
        <v>49</v>
      </c>
      <c r="K2837">
        <v>3</v>
      </c>
      <c r="L2837" s="3">
        <f>Working_Data[[#This Row],[price2]]/Working_Data[[#This Row],[quantity]]</f>
        <v>172.79333333333332</v>
      </c>
      <c r="M2837" s="3">
        <v>518.38</v>
      </c>
      <c r="N2837" t="s">
        <v>50</v>
      </c>
      <c r="O2837">
        <v>22</v>
      </c>
      <c r="P2837" s="1">
        <v>45824</v>
      </c>
      <c r="Q2837">
        <v>391</v>
      </c>
      <c r="R2837" t="s">
        <v>43</v>
      </c>
      <c r="S2837">
        <v>1</v>
      </c>
      <c r="T2837" s="1">
        <v>45969</v>
      </c>
      <c r="U2837" t="s">
        <v>30</v>
      </c>
      <c r="V2837" t="str">
        <f>TEXT(WEEKDAY(Working_Data[[#This Row],[order_date]],1),"DDDD")</f>
        <v>Friday</v>
      </c>
      <c r="W2837" t="str">
        <f>TEXT(Working_Data[[#This Row],[order_date]],"mmmm")</f>
        <v>March</v>
      </c>
      <c r="X2837" s="7">
        <f>Working_Data[[#This Row],[last_order_date]]-Working_Data[[#This Row],[signup_date]]</f>
        <v>321</v>
      </c>
      <c r="Y2837" s="7">
        <f>IF(Working_Data[[#This Row],[churned]]="Active",1,0)</f>
        <v>0</v>
      </c>
      <c r="Z2837" s="7">
        <f>YEAR(Working_Data[[#This Row],[order_date]])</f>
        <v>2024</v>
      </c>
    </row>
    <row r="2838" spans="1:26" x14ac:dyDescent="0.25">
      <c r="A2838" t="s">
        <v>5726</v>
      </c>
      <c r="B2838" t="s">
        <v>38</v>
      </c>
      <c r="C2838" t="s">
        <v>39</v>
      </c>
      <c r="D2838" t="s">
        <v>56</v>
      </c>
      <c r="E2838" s="1">
        <v>45806</v>
      </c>
      <c r="F2838" t="s">
        <v>5727</v>
      </c>
      <c r="G2838" s="1">
        <v>45359</v>
      </c>
      <c r="H2838" t="s">
        <v>47</v>
      </c>
      <c r="I2838" t="s">
        <v>63</v>
      </c>
      <c r="J2838" t="s">
        <v>49</v>
      </c>
      <c r="K2838">
        <v>3</v>
      </c>
      <c r="L2838" s="3">
        <f>Working_Data[[#This Row],[price2]]/Working_Data[[#This Row],[quantity]]</f>
        <v>135.85666666666665</v>
      </c>
      <c r="M2838" s="3">
        <v>407.57</v>
      </c>
      <c r="N2838" t="s">
        <v>35</v>
      </c>
      <c r="O2838">
        <v>43</v>
      </c>
      <c r="P2838" s="1">
        <v>45552</v>
      </c>
      <c r="Q2838">
        <v>300</v>
      </c>
      <c r="R2838" t="s">
        <v>43</v>
      </c>
      <c r="S2838">
        <v>5</v>
      </c>
      <c r="T2838" s="1">
        <v>45784</v>
      </c>
      <c r="U2838" t="s">
        <v>36</v>
      </c>
      <c r="V2838" t="str">
        <f>TEXT(WEEKDAY(Working_Data[[#This Row],[order_date]],1),"DDDD")</f>
        <v>Friday</v>
      </c>
      <c r="W2838" t="str">
        <f>TEXT(Working_Data[[#This Row],[order_date]],"mmmm")</f>
        <v>March</v>
      </c>
      <c r="X2838" s="7">
        <f>Working_Data[[#This Row],[last_order_date]]-Working_Data[[#This Row],[signup_date]]</f>
        <v>-254</v>
      </c>
      <c r="Y2838" s="7">
        <f>IF(Working_Data[[#This Row],[churned]]="Active",1,0)</f>
        <v>0</v>
      </c>
      <c r="Z2838" s="7">
        <f>YEAR(Working_Data[[#This Row],[order_date]])</f>
        <v>2024</v>
      </c>
    </row>
    <row r="2839" spans="1:26" x14ac:dyDescent="0.25">
      <c r="A2839" t="s">
        <v>5728</v>
      </c>
      <c r="B2839" t="s">
        <v>38</v>
      </c>
      <c r="C2839" t="s">
        <v>82</v>
      </c>
      <c r="D2839" t="s">
        <v>32</v>
      </c>
      <c r="E2839" s="1">
        <v>45543</v>
      </c>
      <c r="F2839" t="s">
        <v>5729</v>
      </c>
      <c r="G2839" s="1">
        <v>45359</v>
      </c>
      <c r="H2839" t="s">
        <v>58</v>
      </c>
      <c r="I2839" t="s">
        <v>63</v>
      </c>
      <c r="J2839" t="s">
        <v>49</v>
      </c>
      <c r="K2839">
        <v>1</v>
      </c>
      <c r="L2839" s="3">
        <f>Working_Data[[#This Row],[price2]]/Working_Data[[#This Row],[quantity]]</f>
        <v>111.72</v>
      </c>
      <c r="M2839" s="3">
        <v>111.72</v>
      </c>
      <c r="N2839" t="s">
        <v>35</v>
      </c>
      <c r="O2839">
        <v>18</v>
      </c>
      <c r="P2839" s="1">
        <v>45484</v>
      </c>
      <c r="Q2839">
        <v>263</v>
      </c>
      <c r="R2839" t="s">
        <v>29</v>
      </c>
      <c r="S2839">
        <v>1</v>
      </c>
      <c r="T2839" s="1">
        <v>45824</v>
      </c>
      <c r="U2839" t="s">
        <v>36</v>
      </c>
      <c r="V2839" t="str">
        <f>TEXT(WEEKDAY(Working_Data[[#This Row],[order_date]],1),"DDDD")</f>
        <v>Friday</v>
      </c>
      <c r="W2839" t="str">
        <f>TEXT(Working_Data[[#This Row],[order_date]],"mmmm")</f>
        <v>March</v>
      </c>
      <c r="X2839" s="7">
        <f>Working_Data[[#This Row],[last_order_date]]-Working_Data[[#This Row],[signup_date]]</f>
        <v>-59</v>
      </c>
      <c r="Y2839" s="7">
        <f>IF(Working_Data[[#This Row],[churned]]="Active",1,0)</f>
        <v>1</v>
      </c>
      <c r="Z2839" s="7">
        <f>YEAR(Working_Data[[#This Row],[order_date]])</f>
        <v>2024</v>
      </c>
    </row>
    <row r="2840" spans="1:26" x14ac:dyDescent="0.25">
      <c r="A2840" t="s">
        <v>5730</v>
      </c>
      <c r="B2840" t="s">
        <v>45</v>
      </c>
      <c r="C2840" t="s">
        <v>82</v>
      </c>
      <c r="D2840" t="s">
        <v>56</v>
      </c>
      <c r="E2840" s="1">
        <v>45086</v>
      </c>
      <c r="F2840" t="s">
        <v>5731</v>
      </c>
      <c r="G2840" s="1">
        <v>45359</v>
      </c>
      <c r="H2840" t="s">
        <v>41</v>
      </c>
      <c r="I2840" t="s">
        <v>48</v>
      </c>
      <c r="J2840" t="s">
        <v>59</v>
      </c>
      <c r="K2840">
        <v>3</v>
      </c>
      <c r="L2840" s="3">
        <f>Working_Data[[#This Row],[price2]]/Working_Data[[#This Row],[quantity]]</f>
        <v>497.93</v>
      </c>
      <c r="M2840" s="3">
        <v>1493.79</v>
      </c>
      <c r="N2840" t="s">
        <v>28</v>
      </c>
      <c r="O2840">
        <v>28</v>
      </c>
      <c r="P2840" s="1">
        <v>45707</v>
      </c>
      <c r="Q2840">
        <v>386</v>
      </c>
      <c r="R2840" t="s">
        <v>29</v>
      </c>
      <c r="S2840">
        <v>2</v>
      </c>
      <c r="T2840" s="1">
        <v>45612</v>
      </c>
      <c r="U2840" t="s">
        <v>60</v>
      </c>
      <c r="V2840" t="str">
        <f>TEXT(WEEKDAY(Working_Data[[#This Row],[order_date]],1),"DDDD")</f>
        <v>Friday</v>
      </c>
      <c r="W2840" t="str">
        <f>TEXT(Working_Data[[#This Row],[order_date]],"mmmm")</f>
        <v>March</v>
      </c>
      <c r="X2840" s="7">
        <f>Working_Data[[#This Row],[last_order_date]]-Working_Data[[#This Row],[signup_date]]</f>
        <v>621</v>
      </c>
      <c r="Y2840" s="7">
        <f>IF(Working_Data[[#This Row],[churned]]="Active",1,0)</f>
        <v>1</v>
      </c>
      <c r="Z2840" s="7">
        <f>YEAR(Working_Data[[#This Row],[order_date]])</f>
        <v>2024</v>
      </c>
    </row>
    <row r="2841" spans="1:26" x14ac:dyDescent="0.25">
      <c r="A2841" t="s">
        <v>5732</v>
      </c>
      <c r="B2841" t="s">
        <v>45</v>
      </c>
      <c r="C2841" t="s">
        <v>22</v>
      </c>
      <c r="D2841" t="s">
        <v>52</v>
      </c>
      <c r="E2841" s="1">
        <v>45596</v>
      </c>
      <c r="F2841" t="s">
        <v>5733</v>
      </c>
      <c r="G2841" s="1">
        <v>45359</v>
      </c>
      <c r="H2841" t="s">
        <v>47</v>
      </c>
      <c r="I2841" t="s">
        <v>63</v>
      </c>
      <c r="J2841" t="s">
        <v>27</v>
      </c>
      <c r="K2841">
        <v>5</v>
      </c>
      <c r="L2841" s="3">
        <f>Working_Data[[#This Row],[price2]]/Working_Data[[#This Row],[quantity]]</f>
        <v>256.95799999999997</v>
      </c>
      <c r="M2841" s="3">
        <v>1284.79</v>
      </c>
      <c r="N2841" t="s">
        <v>28</v>
      </c>
      <c r="O2841">
        <v>9</v>
      </c>
      <c r="P2841" s="1">
        <v>45791</v>
      </c>
      <c r="Q2841">
        <v>428</v>
      </c>
      <c r="R2841" t="s">
        <v>43</v>
      </c>
      <c r="S2841">
        <v>4</v>
      </c>
      <c r="T2841" s="1">
        <v>45907</v>
      </c>
      <c r="U2841" t="s">
        <v>30</v>
      </c>
      <c r="V2841" t="str">
        <f>TEXT(WEEKDAY(Working_Data[[#This Row],[order_date]],1),"DDDD")</f>
        <v>Friday</v>
      </c>
      <c r="W2841" t="str">
        <f>TEXT(Working_Data[[#This Row],[order_date]],"mmmm")</f>
        <v>March</v>
      </c>
      <c r="X2841" s="7">
        <f>Working_Data[[#This Row],[last_order_date]]-Working_Data[[#This Row],[signup_date]]</f>
        <v>195</v>
      </c>
      <c r="Y2841" s="7">
        <f>IF(Working_Data[[#This Row],[churned]]="Active",1,0)</f>
        <v>0</v>
      </c>
      <c r="Z2841" s="7">
        <f>YEAR(Working_Data[[#This Row],[order_date]])</f>
        <v>2024</v>
      </c>
    </row>
    <row r="2842" spans="1:26" x14ac:dyDescent="0.25">
      <c r="A2842" t="s">
        <v>5734</v>
      </c>
      <c r="B2842" t="s">
        <v>45</v>
      </c>
      <c r="C2842" t="s">
        <v>82</v>
      </c>
      <c r="D2842" t="s">
        <v>23</v>
      </c>
      <c r="E2842" s="1">
        <v>45994</v>
      </c>
      <c r="F2842" t="s">
        <v>5735</v>
      </c>
      <c r="G2842" s="1">
        <v>45390</v>
      </c>
      <c r="H2842" t="s">
        <v>47</v>
      </c>
      <c r="I2842" t="s">
        <v>26</v>
      </c>
      <c r="J2842" t="s">
        <v>59</v>
      </c>
      <c r="K2842">
        <v>1</v>
      </c>
      <c r="L2842" s="3">
        <f>Working_Data[[#This Row],[price2]]/Working_Data[[#This Row],[quantity]]</f>
        <v>359.43</v>
      </c>
      <c r="M2842" s="3">
        <v>359.43</v>
      </c>
      <c r="N2842" t="s">
        <v>50</v>
      </c>
      <c r="O2842">
        <v>36</v>
      </c>
      <c r="P2842" s="1">
        <v>45804</v>
      </c>
      <c r="Q2842">
        <v>317</v>
      </c>
      <c r="R2842" t="s">
        <v>29</v>
      </c>
      <c r="S2842">
        <v>3</v>
      </c>
      <c r="T2842" s="1">
        <v>45809</v>
      </c>
      <c r="U2842" t="s">
        <v>30</v>
      </c>
      <c r="V2842" t="str">
        <f>TEXT(WEEKDAY(Working_Data[[#This Row],[order_date]],1),"DDDD")</f>
        <v>Monday</v>
      </c>
      <c r="W2842" t="str">
        <f>TEXT(Working_Data[[#This Row],[order_date]],"mmmm")</f>
        <v>April</v>
      </c>
      <c r="X2842" s="7">
        <f>Working_Data[[#This Row],[last_order_date]]-Working_Data[[#This Row],[signup_date]]</f>
        <v>-190</v>
      </c>
      <c r="Y2842" s="7">
        <f>IF(Working_Data[[#This Row],[churned]]="Active",1,0)</f>
        <v>1</v>
      </c>
      <c r="Z2842" s="7">
        <f>YEAR(Working_Data[[#This Row],[order_date]])</f>
        <v>2024</v>
      </c>
    </row>
    <row r="2843" spans="1:26" x14ac:dyDescent="0.25">
      <c r="A2843" t="s">
        <v>5736</v>
      </c>
      <c r="B2843" t="s">
        <v>38</v>
      </c>
      <c r="C2843" t="s">
        <v>22</v>
      </c>
      <c r="D2843" t="s">
        <v>32</v>
      </c>
      <c r="E2843" s="1">
        <v>44969</v>
      </c>
      <c r="F2843" t="s">
        <v>5737</v>
      </c>
      <c r="G2843" s="1">
        <v>45390</v>
      </c>
      <c r="H2843" t="s">
        <v>41</v>
      </c>
      <c r="I2843" t="s">
        <v>63</v>
      </c>
      <c r="J2843" t="s">
        <v>67</v>
      </c>
      <c r="K2843">
        <v>2</v>
      </c>
      <c r="L2843" s="3">
        <f>Working_Data[[#This Row],[price2]]/Working_Data[[#This Row],[quantity]]</f>
        <v>523.58500000000004</v>
      </c>
      <c r="M2843" s="3">
        <v>1047.17</v>
      </c>
      <c r="N2843" t="s">
        <v>50</v>
      </c>
      <c r="O2843">
        <v>9</v>
      </c>
      <c r="P2843" s="1">
        <v>45549</v>
      </c>
      <c r="Q2843">
        <v>386</v>
      </c>
      <c r="R2843" t="s">
        <v>43</v>
      </c>
      <c r="S2843">
        <v>4</v>
      </c>
      <c r="T2843" s="1">
        <v>45994</v>
      </c>
      <c r="U2843" t="s">
        <v>30</v>
      </c>
      <c r="V2843" t="str">
        <f>TEXT(WEEKDAY(Working_Data[[#This Row],[order_date]],1),"DDDD")</f>
        <v>Monday</v>
      </c>
      <c r="W2843" t="str">
        <f>TEXT(Working_Data[[#This Row],[order_date]],"mmmm")</f>
        <v>April</v>
      </c>
      <c r="X2843" s="7">
        <f>Working_Data[[#This Row],[last_order_date]]-Working_Data[[#This Row],[signup_date]]</f>
        <v>580</v>
      </c>
      <c r="Y2843" s="7">
        <f>IF(Working_Data[[#This Row],[churned]]="Active",1,0)</f>
        <v>0</v>
      </c>
      <c r="Z2843" s="7">
        <f>YEAR(Working_Data[[#This Row],[order_date]])</f>
        <v>2024</v>
      </c>
    </row>
    <row r="2844" spans="1:26" x14ac:dyDescent="0.25">
      <c r="A2844" t="s">
        <v>5738</v>
      </c>
      <c r="B2844" t="s">
        <v>38</v>
      </c>
      <c r="C2844" t="s">
        <v>39</v>
      </c>
      <c r="D2844" t="s">
        <v>32</v>
      </c>
      <c r="E2844" s="1">
        <v>44967</v>
      </c>
      <c r="F2844" t="s">
        <v>5739</v>
      </c>
      <c r="G2844" s="1">
        <v>45390</v>
      </c>
      <c r="H2844" t="s">
        <v>41</v>
      </c>
      <c r="I2844" t="s">
        <v>63</v>
      </c>
      <c r="J2844" t="s">
        <v>67</v>
      </c>
      <c r="K2844">
        <v>3</v>
      </c>
      <c r="L2844" s="3">
        <f>Working_Data[[#This Row],[price2]]/Working_Data[[#This Row],[quantity]]</f>
        <v>260.82666666666665</v>
      </c>
      <c r="M2844" s="3">
        <v>782.48</v>
      </c>
      <c r="N2844" t="s">
        <v>50</v>
      </c>
      <c r="O2844">
        <v>41</v>
      </c>
      <c r="P2844" s="1">
        <v>45934</v>
      </c>
      <c r="Q2844">
        <v>170</v>
      </c>
      <c r="R2844" t="s">
        <v>29</v>
      </c>
      <c r="S2844">
        <v>2</v>
      </c>
      <c r="T2844" s="1">
        <v>45660</v>
      </c>
      <c r="U2844" t="s">
        <v>36</v>
      </c>
      <c r="V2844" t="str">
        <f>TEXT(WEEKDAY(Working_Data[[#This Row],[order_date]],1),"DDDD")</f>
        <v>Monday</v>
      </c>
      <c r="W2844" t="str">
        <f>TEXT(Working_Data[[#This Row],[order_date]],"mmmm")</f>
        <v>April</v>
      </c>
      <c r="X2844" s="7">
        <f>Working_Data[[#This Row],[last_order_date]]-Working_Data[[#This Row],[signup_date]]</f>
        <v>967</v>
      </c>
      <c r="Y2844" s="7">
        <f>IF(Working_Data[[#This Row],[churned]]="Active",1,0)</f>
        <v>1</v>
      </c>
      <c r="Z2844" s="7">
        <f>YEAR(Working_Data[[#This Row],[order_date]])</f>
        <v>2024</v>
      </c>
    </row>
    <row r="2845" spans="1:26" x14ac:dyDescent="0.25">
      <c r="A2845" t="s">
        <v>5740</v>
      </c>
      <c r="B2845" t="s">
        <v>21</v>
      </c>
      <c r="C2845" t="s">
        <v>22</v>
      </c>
      <c r="D2845" t="s">
        <v>77</v>
      </c>
      <c r="E2845" s="1">
        <v>45566</v>
      </c>
      <c r="F2845" t="s">
        <v>5741</v>
      </c>
      <c r="G2845" s="1">
        <v>45390</v>
      </c>
      <c r="H2845" t="s">
        <v>34</v>
      </c>
      <c r="I2845" t="s">
        <v>42</v>
      </c>
      <c r="J2845" t="s">
        <v>59</v>
      </c>
      <c r="K2845">
        <v>4</v>
      </c>
      <c r="L2845" s="3">
        <f>Working_Data[[#This Row],[price2]]/Working_Data[[#This Row],[quantity]]</f>
        <v>248.76249999999999</v>
      </c>
      <c r="M2845" s="3">
        <v>995.05</v>
      </c>
      <c r="N2845" t="s">
        <v>50</v>
      </c>
      <c r="O2845">
        <v>20</v>
      </c>
      <c r="P2845" s="1">
        <v>45803</v>
      </c>
      <c r="Q2845">
        <v>39</v>
      </c>
      <c r="R2845" t="s">
        <v>43</v>
      </c>
      <c r="S2845">
        <v>2</v>
      </c>
      <c r="T2845" s="1">
        <v>45707</v>
      </c>
      <c r="U2845" t="s">
        <v>36</v>
      </c>
      <c r="V2845" t="str">
        <f>TEXT(WEEKDAY(Working_Data[[#This Row],[order_date]],1),"DDDD")</f>
        <v>Monday</v>
      </c>
      <c r="W2845" t="str">
        <f>TEXT(Working_Data[[#This Row],[order_date]],"mmmm")</f>
        <v>April</v>
      </c>
      <c r="X2845" s="7">
        <f>Working_Data[[#This Row],[last_order_date]]-Working_Data[[#This Row],[signup_date]]</f>
        <v>237</v>
      </c>
      <c r="Y2845" s="7">
        <f>IF(Working_Data[[#This Row],[churned]]="Active",1,0)</f>
        <v>0</v>
      </c>
      <c r="Z2845" s="7">
        <f>YEAR(Working_Data[[#This Row],[order_date]])</f>
        <v>2024</v>
      </c>
    </row>
    <row r="2846" spans="1:26" x14ac:dyDescent="0.25">
      <c r="A2846" t="s">
        <v>5742</v>
      </c>
      <c r="B2846" t="s">
        <v>21</v>
      </c>
      <c r="C2846" t="s">
        <v>22</v>
      </c>
      <c r="D2846" t="s">
        <v>77</v>
      </c>
      <c r="E2846" s="1">
        <v>45468</v>
      </c>
      <c r="F2846" t="s">
        <v>5743</v>
      </c>
      <c r="G2846" s="1">
        <v>45390</v>
      </c>
      <c r="H2846" t="s">
        <v>47</v>
      </c>
      <c r="I2846" t="s">
        <v>26</v>
      </c>
      <c r="J2846" t="s">
        <v>64</v>
      </c>
      <c r="K2846">
        <v>4</v>
      </c>
      <c r="L2846" s="3">
        <f>Working_Data[[#This Row],[price2]]/Working_Data[[#This Row],[quantity]]</f>
        <v>354.90249999999997</v>
      </c>
      <c r="M2846" s="3">
        <v>1419.61</v>
      </c>
      <c r="N2846" t="s">
        <v>28</v>
      </c>
      <c r="O2846">
        <v>6</v>
      </c>
      <c r="P2846" s="1">
        <v>45637</v>
      </c>
      <c r="Q2846">
        <v>475</v>
      </c>
      <c r="R2846" t="s">
        <v>43</v>
      </c>
      <c r="S2846">
        <v>5</v>
      </c>
      <c r="T2846" s="1">
        <v>45754</v>
      </c>
      <c r="U2846" t="s">
        <v>60</v>
      </c>
      <c r="V2846" t="str">
        <f>TEXT(WEEKDAY(Working_Data[[#This Row],[order_date]],1),"DDDD")</f>
        <v>Monday</v>
      </c>
      <c r="W2846" t="str">
        <f>TEXT(Working_Data[[#This Row],[order_date]],"mmmm")</f>
        <v>April</v>
      </c>
      <c r="X2846" s="7">
        <f>Working_Data[[#This Row],[last_order_date]]-Working_Data[[#This Row],[signup_date]]</f>
        <v>169</v>
      </c>
      <c r="Y2846" s="7">
        <f>IF(Working_Data[[#This Row],[churned]]="Active",1,0)</f>
        <v>0</v>
      </c>
      <c r="Z2846" s="7">
        <f>YEAR(Working_Data[[#This Row],[order_date]])</f>
        <v>2024</v>
      </c>
    </row>
    <row r="2847" spans="1:26" x14ac:dyDescent="0.25">
      <c r="A2847" t="s">
        <v>5744</v>
      </c>
      <c r="B2847" t="s">
        <v>38</v>
      </c>
      <c r="C2847" t="s">
        <v>22</v>
      </c>
      <c r="D2847" t="s">
        <v>52</v>
      </c>
      <c r="E2847" s="1">
        <v>45558</v>
      </c>
      <c r="F2847" t="s">
        <v>5745</v>
      </c>
      <c r="G2847" s="1">
        <v>45420</v>
      </c>
      <c r="H2847" t="s">
        <v>34</v>
      </c>
      <c r="I2847" t="s">
        <v>54</v>
      </c>
      <c r="J2847" t="s">
        <v>64</v>
      </c>
      <c r="K2847">
        <v>5</v>
      </c>
      <c r="L2847" s="3">
        <f>Working_Data[[#This Row],[price2]]/Working_Data[[#This Row],[quantity]]</f>
        <v>179.47200000000001</v>
      </c>
      <c r="M2847" s="3">
        <v>897.36</v>
      </c>
      <c r="N2847" t="s">
        <v>28</v>
      </c>
      <c r="O2847">
        <v>48</v>
      </c>
      <c r="P2847" s="1">
        <v>45824</v>
      </c>
      <c r="Q2847">
        <v>471</v>
      </c>
      <c r="R2847" t="s">
        <v>43</v>
      </c>
      <c r="S2847">
        <v>1</v>
      </c>
      <c r="T2847" s="1">
        <v>45794</v>
      </c>
      <c r="U2847" t="s">
        <v>30</v>
      </c>
      <c r="V2847" t="str">
        <f>TEXT(WEEKDAY(Working_Data[[#This Row],[order_date]],1),"DDDD")</f>
        <v>Wednesday</v>
      </c>
      <c r="W2847" t="str">
        <f>TEXT(Working_Data[[#This Row],[order_date]],"mmmm")</f>
        <v>May</v>
      </c>
      <c r="X2847" s="7">
        <f>Working_Data[[#This Row],[last_order_date]]-Working_Data[[#This Row],[signup_date]]</f>
        <v>266</v>
      </c>
      <c r="Y2847" s="7">
        <f>IF(Working_Data[[#This Row],[churned]]="Active",1,0)</f>
        <v>0</v>
      </c>
      <c r="Z2847" s="7">
        <f>YEAR(Working_Data[[#This Row],[order_date]])</f>
        <v>2024</v>
      </c>
    </row>
    <row r="2848" spans="1:26" x14ac:dyDescent="0.25">
      <c r="A2848" t="s">
        <v>5746</v>
      </c>
      <c r="B2848" t="s">
        <v>21</v>
      </c>
      <c r="C2848" t="s">
        <v>22</v>
      </c>
      <c r="D2848" t="s">
        <v>56</v>
      </c>
      <c r="E2848" s="1">
        <v>45494</v>
      </c>
      <c r="F2848" t="s">
        <v>5747</v>
      </c>
      <c r="G2848" s="1">
        <v>45420</v>
      </c>
      <c r="H2848" t="s">
        <v>47</v>
      </c>
      <c r="I2848" t="s">
        <v>63</v>
      </c>
      <c r="J2848" t="s">
        <v>49</v>
      </c>
      <c r="K2848">
        <v>4</v>
      </c>
      <c r="L2848" s="3">
        <f>Working_Data[[#This Row],[price2]]/Working_Data[[#This Row],[quantity]]</f>
        <v>165.58500000000001</v>
      </c>
      <c r="M2848" s="3">
        <v>662.34</v>
      </c>
      <c r="N2848" t="s">
        <v>35</v>
      </c>
      <c r="O2848">
        <v>44</v>
      </c>
      <c r="P2848" s="1">
        <v>45834</v>
      </c>
      <c r="Q2848">
        <v>132</v>
      </c>
      <c r="R2848" t="s">
        <v>29</v>
      </c>
      <c r="S2848">
        <v>1</v>
      </c>
      <c r="T2848" s="1">
        <v>45792</v>
      </c>
      <c r="U2848" t="s">
        <v>36</v>
      </c>
      <c r="V2848" t="str">
        <f>TEXT(WEEKDAY(Working_Data[[#This Row],[order_date]],1),"DDDD")</f>
        <v>Wednesday</v>
      </c>
      <c r="W2848" t="str">
        <f>TEXT(Working_Data[[#This Row],[order_date]],"mmmm")</f>
        <v>May</v>
      </c>
      <c r="X2848" s="7">
        <f>Working_Data[[#This Row],[last_order_date]]-Working_Data[[#This Row],[signup_date]]</f>
        <v>340</v>
      </c>
      <c r="Y2848" s="7">
        <f>IF(Working_Data[[#This Row],[churned]]="Active",1,0)</f>
        <v>1</v>
      </c>
      <c r="Z2848" s="7">
        <f>YEAR(Working_Data[[#This Row],[order_date]])</f>
        <v>2024</v>
      </c>
    </row>
    <row r="2849" spans="1:26" x14ac:dyDescent="0.25">
      <c r="A2849" t="s">
        <v>5748</v>
      </c>
      <c r="B2849" t="s">
        <v>21</v>
      </c>
      <c r="C2849" t="s">
        <v>82</v>
      </c>
      <c r="D2849" t="s">
        <v>52</v>
      </c>
      <c r="E2849" s="1">
        <v>45996</v>
      </c>
      <c r="F2849" t="s">
        <v>5749</v>
      </c>
      <c r="G2849" s="1">
        <v>45420</v>
      </c>
      <c r="H2849" t="s">
        <v>41</v>
      </c>
      <c r="I2849" t="s">
        <v>26</v>
      </c>
      <c r="J2849" t="s">
        <v>67</v>
      </c>
      <c r="K2849">
        <v>1</v>
      </c>
      <c r="L2849" s="3">
        <f>Working_Data[[#This Row],[price2]]/Working_Data[[#This Row],[quantity]]</f>
        <v>1411.03</v>
      </c>
      <c r="M2849" s="3">
        <v>1411.03</v>
      </c>
      <c r="N2849" t="s">
        <v>28</v>
      </c>
      <c r="O2849">
        <v>36</v>
      </c>
      <c r="P2849" s="1">
        <v>45532</v>
      </c>
      <c r="Q2849">
        <v>412</v>
      </c>
      <c r="R2849" t="s">
        <v>43</v>
      </c>
      <c r="S2849">
        <v>2</v>
      </c>
      <c r="T2849" s="1">
        <v>45732</v>
      </c>
      <c r="U2849" t="s">
        <v>30</v>
      </c>
      <c r="V2849" t="str">
        <f>TEXT(WEEKDAY(Working_Data[[#This Row],[order_date]],1),"DDDD")</f>
        <v>Wednesday</v>
      </c>
      <c r="W2849" t="str">
        <f>TEXT(Working_Data[[#This Row],[order_date]],"mmmm")</f>
        <v>May</v>
      </c>
      <c r="X2849" s="7">
        <f>Working_Data[[#This Row],[last_order_date]]-Working_Data[[#This Row],[signup_date]]</f>
        <v>-464</v>
      </c>
      <c r="Y2849" s="7">
        <f>IF(Working_Data[[#This Row],[churned]]="Active",1,0)</f>
        <v>0</v>
      </c>
      <c r="Z2849" s="7">
        <f>YEAR(Working_Data[[#This Row],[order_date]])</f>
        <v>2024</v>
      </c>
    </row>
    <row r="2850" spans="1:26" x14ac:dyDescent="0.25">
      <c r="A2850" t="s">
        <v>5750</v>
      </c>
      <c r="B2850" t="s">
        <v>38</v>
      </c>
      <c r="C2850" t="s">
        <v>22</v>
      </c>
      <c r="D2850" t="s">
        <v>32</v>
      </c>
      <c r="E2850" s="1">
        <v>45841</v>
      </c>
      <c r="F2850" t="s">
        <v>5751</v>
      </c>
      <c r="G2850" s="1">
        <v>45420</v>
      </c>
      <c r="H2850" t="s">
        <v>41</v>
      </c>
      <c r="I2850" t="s">
        <v>48</v>
      </c>
      <c r="J2850" t="s">
        <v>59</v>
      </c>
      <c r="K2850">
        <v>2</v>
      </c>
      <c r="L2850" s="3">
        <f>Working_Data[[#This Row],[price2]]/Working_Data[[#This Row],[quantity]]</f>
        <v>151.84</v>
      </c>
      <c r="M2850" s="3">
        <v>303.68</v>
      </c>
      <c r="N2850" t="s">
        <v>50</v>
      </c>
      <c r="O2850">
        <v>49</v>
      </c>
      <c r="P2850" s="1">
        <v>45658</v>
      </c>
      <c r="Q2850">
        <v>440</v>
      </c>
      <c r="R2850" t="s">
        <v>43</v>
      </c>
      <c r="S2850">
        <v>2</v>
      </c>
      <c r="T2850" s="1">
        <v>45826</v>
      </c>
      <c r="U2850" t="s">
        <v>30</v>
      </c>
      <c r="V2850" t="str">
        <f>TEXT(WEEKDAY(Working_Data[[#This Row],[order_date]],1),"DDDD")</f>
        <v>Wednesday</v>
      </c>
      <c r="W2850" t="str">
        <f>TEXT(Working_Data[[#This Row],[order_date]],"mmmm")</f>
        <v>May</v>
      </c>
      <c r="X2850" s="7">
        <f>Working_Data[[#This Row],[last_order_date]]-Working_Data[[#This Row],[signup_date]]</f>
        <v>-183</v>
      </c>
      <c r="Y2850" s="7">
        <f>IF(Working_Data[[#This Row],[churned]]="Active",1,0)</f>
        <v>0</v>
      </c>
      <c r="Z2850" s="7">
        <f>YEAR(Working_Data[[#This Row],[order_date]])</f>
        <v>2024</v>
      </c>
    </row>
    <row r="2851" spans="1:26" x14ac:dyDescent="0.25">
      <c r="A2851" t="s">
        <v>5752</v>
      </c>
      <c r="B2851" t="s">
        <v>45</v>
      </c>
      <c r="C2851" t="s">
        <v>39</v>
      </c>
      <c r="D2851" t="s">
        <v>52</v>
      </c>
      <c r="E2851" s="1">
        <v>45464</v>
      </c>
      <c r="F2851" t="s">
        <v>5753</v>
      </c>
      <c r="G2851" s="1">
        <v>45420</v>
      </c>
      <c r="H2851" t="s">
        <v>34</v>
      </c>
      <c r="I2851" t="s">
        <v>48</v>
      </c>
      <c r="J2851" t="s">
        <v>49</v>
      </c>
      <c r="K2851">
        <v>1</v>
      </c>
      <c r="L2851" s="3">
        <f>Working_Data[[#This Row],[price2]]/Working_Data[[#This Row],[quantity]]</f>
        <v>1145.07</v>
      </c>
      <c r="M2851" s="3">
        <v>1145.07</v>
      </c>
      <c r="N2851" t="s">
        <v>28</v>
      </c>
      <c r="O2851">
        <v>37</v>
      </c>
      <c r="P2851" s="1">
        <v>45856</v>
      </c>
      <c r="Q2851">
        <v>434</v>
      </c>
      <c r="R2851" t="s">
        <v>29</v>
      </c>
      <c r="S2851">
        <v>1</v>
      </c>
      <c r="T2851" s="1">
        <v>45887</v>
      </c>
      <c r="U2851" t="s">
        <v>30</v>
      </c>
      <c r="V2851" t="str">
        <f>TEXT(WEEKDAY(Working_Data[[#This Row],[order_date]],1),"DDDD")</f>
        <v>Wednesday</v>
      </c>
      <c r="W2851" t="str">
        <f>TEXT(Working_Data[[#This Row],[order_date]],"mmmm")</f>
        <v>May</v>
      </c>
      <c r="X2851" s="7">
        <f>Working_Data[[#This Row],[last_order_date]]-Working_Data[[#This Row],[signup_date]]</f>
        <v>392</v>
      </c>
      <c r="Y2851" s="7">
        <f>IF(Working_Data[[#This Row],[churned]]="Active",1,0)</f>
        <v>1</v>
      </c>
      <c r="Z2851" s="7">
        <f>YEAR(Working_Data[[#This Row],[order_date]])</f>
        <v>2024</v>
      </c>
    </row>
    <row r="2852" spans="1:26" x14ac:dyDescent="0.25">
      <c r="A2852" t="s">
        <v>5754</v>
      </c>
      <c r="B2852" t="s">
        <v>45</v>
      </c>
      <c r="C2852" t="s">
        <v>82</v>
      </c>
      <c r="D2852" t="s">
        <v>32</v>
      </c>
      <c r="E2852" s="1">
        <v>45811</v>
      </c>
      <c r="F2852" t="s">
        <v>5755</v>
      </c>
      <c r="G2852" s="1">
        <v>45420</v>
      </c>
      <c r="H2852" t="s">
        <v>34</v>
      </c>
      <c r="I2852" t="s">
        <v>54</v>
      </c>
      <c r="J2852" t="s">
        <v>49</v>
      </c>
      <c r="K2852">
        <v>3</v>
      </c>
      <c r="L2852" s="3">
        <f>Working_Data[[#This Row],[price2]]/Working_Data[[#This Row],[quantity]]</f>
        <v>333.24</v>
      </c>
      <c r="M2852" s="3">
        <v>999.72</v>
      </c>
      <c r="N2852" t="s">
        <v>50</v>
      </c>
      <c r="O2852">
        <v>47</v>
      </c>
      <c r="P2852" s="1">
        <v>45747</v>
      </c>
      <c r="Q2852">
        <v>432</v>
      </c>
      <c r="R2852" t="s">
        <v>43</v>
      </c>
      <c r="S2852">
        <v>1</v>
      </c>
      <c r="T2852" s="1">
        <v>45799</v>
      </c>
      <c r="U2852" t="s">
        <v>36</v>
      </c>
      <c r="V2852" t="str">
        <f>TEXT(WEEKDAY(Working_Data[[#This Row],[order_date]],1),"DDDD")</f>
        <v>Wednesday</v>
      </c>
      <c r="W2852" t="str">
        <f>TEXT(Working_Data[[#This Row],[order_date]],"mmmm")</f>
        <v>May</v>
      </c>
      <c r="X2852" s="7">
        <f>Working_Data[[#This Row],[last_order_date]]-Working_Data[[#This Row],[signup_date]]</f>
        <v>-64</v>
      </c>
      <c r="Y2852" s="7">
        <f>IF(Working_Data[[#This Row],[churned]]="Active",1,0)</f>
        <v>0</v>
      </c>
      <c r="Z2852" s="7">
        <f>YEAR(Working_Data[[#This Row],[order_date]])</f>
        <v>2024</v>
      </c>
    </row>
    <row r="2853" spans="1:26" x14ac:dyDescent="0.25">
      <c r="A2853" t="s">
        <v>5756</v>
      </c>
      <c r="B2853" t="s">
        <v>38</v>
      </c>
      <c r="C2853" t="s">
        <v>82</v>
      </c>
      <c r="D2853" t="s">
        <v>77</v>
      </c>
      <c r="E2853" s="1">
        <v>45630</v>
      </c>
      <c r="F2853" t="s">
        <v>5757</v>
      </c>
      <c r="G2853" s="1">
        <v>45420</v>
      </c>
      <c r="H2853" t="s">
        <v>25</v>
      </c>
      <c r="I2853" t="s">
        <v>63</v>
      </c>
      <c r="J2853" t="s">
        <v>27</v>
      </c>
      <c r="K2853">
        <v>5</v>
      </c>
      <c r="L2853" s="3">
        <f>Working_Data[[#This Row],[price2]]/Working_Data[[#This Row],[quantity]]</f>
        <v>97.64</v>
      </c>
      <c r="M2853" s="3">
        <v>488.2</v>
      </c>
      <c r="N2853" t="s">
        <v>28</v>
      </c>
      <c r="O2853">
        <v>27</v>
      </c>
      <c r="P2853" s="1">
        <v>45877</v>
      </c>
      <c r="Q2853">
        <v>269</v>
      </c>
      <c r="R2853" t="s">
        <v>29</v>
      </c>
      <c r="S2853">
        <v>1</v>
      </c>
      <c r="T2853" s="1">
        <v>45760</v>
      </c>
      <c r="U2853" t="s">
        <v>30</v>
      </c>
      <c r="V2853" t="str">
        <f>TEXT(WEEKDAY(Working_Data[[#This Row],[order_date]],1),"DDDD")</f>
        <v>Wednesday</v>
      </c>
      <c r="W2853" t="str">
        <f>TEXT(Working_Data[[#This Row],[order_date]],"mmmm")</f>
        <v>May</v>
      </c>
      <c r="X2853" s="7">
        <f>Working_Data[[#This Row],[last_order_date]]-Working_Data[[#This Row],[signup_date]]</f>
        <v>247</v>
      </c>
      <c r="Y2853" s="7">
        <f>IF(Working_Data[[#This Row],[churned]]="Active",1,0)</f>
        <v>1</v>
      </c>
      <c r="Z2853" s="7">
        <f>YEAR(Working_Data[[#This Row],[order_date]])</f>
        <v>2024</v>
      </c>
    </row>
    <row r="2854" spans="1:26" x14ac:dyDescent="0.25">
      <c r="A2854" t="s">
        <v>5758</v>
      </c>
      <c r="B2854" t="s">
        <v>21</v>
      </c>
      <c r="C2854" t="s">
        <v>39</v>
      </c>
      <c r="D2854" t="s">
        <v>32</v>
      </c>
      <c r="E2854" s="1">
        <v>45729</v>
      </c>
      <c r="F2854" t="s">
        <v>5759</v>
      </c>
      <c r="G2854" s="1">
        <v>45420</v>
      </c>
      <c r="H2854" t="s">
        <v>25</v>
      </c>
      <c r="I2854" t="s">
        <v>26</v>
      </c>
      <c r="J2854" t="s">
        <v>59</v>
      </c>
      <c r="K2854">
        <v>1</v>
      </c>
      <c r="L2854" s="3">
        <f>Working_Data[[#This Row],[price2]]/Working_Data[[#This Row],[quantity]]</f>
        <v>782.24</v>
      </c>
      <c r="M2854" s="3">
        <v>782.24</v>
      </c>
      <c r="N2854" t="s">
        <v>28</v>
      </c>
      <c r="O2854">
        <v>28</v>
      </c>
      <c r="P2854" s="1">
        <v>45816</v>
      </c>
      <c r="Q2854">
        <v>242</v>
      </c>
      <c r="R2854" t="s">
        <v>29</v>
      </c>
      <c r="S2854">
        <v>1</v>
      </c>
      <c r="T2854" s="1">
        <v>45969</v>
      </c>
      <c r="U2854" t="s">
        <v>60</v>
      </c>
      <c r="V2854" t="str">
        <f>TEXT(WEEKDAY(Working_Data[[#This Row],[order_date]],1),"DDDD")</f>
        <v>Wednesday</v>
      </c>
      <c r="W2854" t="str">
        <f>TEXT(Working_Data[[#This Row],[order_date]],"mmmm")</f>
        <v>May</v>
      </c>
      <c r="X2854" s="7">
        <f>Working_Data[[#This Row],[last_order_date]]-Working_Data[[#This Row],[signup_date]]</f>
        <v>87</v>
      </c>
      <c r="Y2854" s="7">
        <f>IF(Working_Data[[#This Row],[churned]]="Active",1,0)</f>
        <v>1</v>
      </c>
      <c r="Z2854" s="7">
        <f>YEAR(Working_Data[[#This Row],[order_date]])</f>
        <v>2024</v>
      </c>
    </row>
    <row r="2855" spans="1:26" x14ac:dyDescent="0.25">
      <c r="A2855" t="s">
        <v>5760</v>
      </c>
      <c r="B2855" t="s">
        <v>38</v>
      </c>
      <c r="C2855" t="s">
        <v>82</v>
      </c>
      <c r="D2855" t="s">
        <v>52</v>
      </c>
      <c r="E2855" s="1">
        <v>45297</v>
      </c>
      <c r="F2855" t="s">
        <v>5761</v>
      </c>
      <c r="G2855" s="1">
        <v>45420</v>
      </c>
      <c r="H2855" t="s">
        <v>41</v>
      </c>
      <c r="I2855" t="s">
        <v>63</v>
      </c>
      <c r="J2855" t="s">
        <v>64</v>
      </c>
      <c r="K2855">
        <v>4</v>
      </c>
      <c r="L2855" s="3">
        <f>Working_Data[[#This Row],[price2]]/Working_Data[[#This Row],[quantity]]</f>
        <v>113.29</v>
      </c>
      <c r="M2855" s="3">
        <v>453.16</v>
      </c>
      <c r="N2855" t="s">
        <v>50</v>
      </c>
      <c r="O2855">
        <v>32</v>
      </c>
      <c r="P2855" s="1">
        <v>45547</v>
      </c>
      <c r="Q2855">
        <v>402</v>
      </c>
      <c r="R2855" t="s">
        <v>29</v>
      </c>
      <c r="S2855">
        <v>1</v>
      </c>
      <c r="T2855" s="1">
        <v>45535</v>
      </c>
      <c r="U2855" t="s">
        <v>60</v>
      </c>
      <c r="V2855" t="str">
        <f>TEXT(WEEKDAY(Working_Data[[#This Row],[order_date]],1),"DDDD")</f>
        <v>Wednesday</v>
      </c>
      <c r="W2855" t="str">
        <f>TEXT(Working_Data[[#This Row],[order_date]],"mmmm")</f>
        <v>May</v>
      </c>
      <c r="X2855" s="7">
        <f>Working_Data[[#This Row],[last_order_date]]-Working_Data[[#This Row],[signup_date]]</f>
        <v>250</v>
      </c>
      <c r="Y2855" s="7">
        <f>IF(Working_Data[[#This Row],[churned]]="Active",1,0)</f>
        <v>1</v>
      </c>
      <c r="Z2855" s="7">
        <f>YEAR(Working_Data[[#This Row],[order_date]])</f>
        <v>2024</v>
      </c>
    </row>
    <row r="2856" spans="1:26" x14ac:dyDescent="0.25">
      <c r="A2856" t="s">
        <v>5762</v>
      </c>
      <c r="B2856" t="s">
        <v>38</v>
      </c>
      <c r="C2856" t="s">
        <v>39</v>
      </c>
      <c r="D2856" t="s">
        <v>52</v>
      </c>
      <c r="E2856" s="1">
        <v>45217</v>
      </c>
      <c r="F2856" t="s">
        <v>5763</v>
      </c>
      <c r="G2856" s="1">
        <v>45420</v>
      </c>
      <c r="H2856" t="s">
        <v>41</v>
      </c>
      <c r="I2856" t="s">
        <v>26</v>
      </c>
      <c r="J2856" t="s">
        <v>67</v>
      </c>
      <c r="K2856">
        <v>1</v>
      </c>
      <c r="L2856" s="3">
        <f>Working_Data[[#This Row],[price2]]/Working_Data[[#This Row],[quantity]]</f>
        <v>1105.8800000000001</v>
      </c>
      <c r="M2856" s="3">
        <v>1105.8800000000001</v>
      </c>
      <c r="N2856" t="s">
        <v>50</v>
      </c>
      <c r="O2856">
        <v>42</v>
      </c>
      <c r="P2856" s="1">
        <v>45713</v>
      </c>
      <c r="Q2856">
        <v>147</v>
      </c>
      <c r="R2856" t="s">
        <v>29</v>
      </c>
      <c r="S2856">
        <v>3</v>
      </c>
      <c r="T2856" s="1">
        <v>45999</v>
      </c>
      <c r="U2856" t="s">
        <v>36</v>
      </c>
      <c r="V2856" t="str">
        <f>TEXT(WEEKDAY(Working_Data[[#This Row],[order_date]],1),"DDDD")</f>
        <v>Wednesday</v>
      </c>
      <c r="W2856" t="str">
        <f>TEXT(Working_Data[[#This Row],[order_date]],"mmmm")</f>
        <v>May</v>
      </c>
      <c r="X2856" s="7">
        <f>Working_Data[[#This Row],[last_order_date]]-Working_Data[[#This Row],[signup_date]]</f>
        <v>496</v>
      </c>
      <c r="Y2856" s="7">
        <f>IF(Working_Data[[#This Row],[churned]]="Active",1,0)</f>
        <v>1</v>
      </c>
      <c r="Z2856" s="7">
        <f>YEAR(Working_Data[[#This Row],[order_date]])</f>
        <v>2024</v>
      </c>
    </row>
    <row r="2857" spans="1:26" x14ac:dyDescent="0.25">
      <c r="A2857" t="s">
        <v>5764</v>
      </c>
      <c r="B2857" t="s">
        <v>38</v>
      </c>
      <c r="C2857" t="s">
        <v>22</v>
      </c>
      <c r="D2857" t="s">
        <v>56</v>
      </c>
      <c r="E2857" s="1">
        <v>45411</v>
      </c>
      <c r="F2857" t="s">
        <v>5765</v>
      </c>
      <c r="G2857" s="1">
        <v>45420</v>
      </c>
      <c r="H2857" t="s">
        <v>25</v>
      </c>
      <c r="I2857" t="s">
        <v>54</v>
      </c>
      <c r="J2857" t="s">
        <v>64</v>
      </c>
      <c r="K2857">
        <v>4</v>
      </c>
      <c r="L2857" s="3">
        <f>Working_Data[[#This Row],[price2]]/Working_Data[[#This Row],[quantity]]</f>
        <v>251.78</v>
      </c>
      <c r="M2857" s="3">
        <v>1007.12</v>
      </c>
      <c r="N2857" t="s">
        <v>35</v>
      </c>
      <c r="O2857">
        <v>20</v>
      </c>
      <c r="P2857" s="1">
        <v>45774</v>
      </c>
      <c r="Q2857">
        <v>138</v>
      </c>
      <c r="R2857" t="s">
        <v>43</v>
      </c>
      <c r="S2857">
        <v>4</v>
      </c>
      <c r="T2857" s="1">
        <v>45608</v>
      </c>
      <c r="U2857" t="s">
        <v>36</v>
      </c>
      <c r="V2857" t="str">
        <f>TEXT(WEEKDAY(Working_Data[[#This Row],[order_date]],1),"DDDD")</f>
        <v>Wednesday</v>
      </c>
      <c r="W2857" t="str">
        <f>TEXT(Working_Data[[#This Row],[order_date]],"mmmm")</f>
        <v>May</v>
      </c>
      <c r="X2857" s="7">
        <f>Working_Data[[#This Row],[last_order_date]]-Working_Data[[#This Row],[signup_date]]</f>
        <v>363</v>
      </c>
      <c r="Y2857" s="7">
        <f>IF(Working_Data[[#This Row],[churned]]="Active",1,0)</f>
        <v>0</v>
      </c>
      <c r="Z2857" s="7">
        <f>YEAR(Working_Data[[#This Row],[order_date]])</f>
        <v>2024</v>
      </c>
    </row>
    <row r="2858" spans="1:26" x14ac:dyDescent="0.25">
      <c r="A2858" t="s">
        <v>5766</v>
      </c>
      <c r="B2858" t="s">
        <v>21</v>
      </c>
      <c r="C2858" t="s">
        <v>82</v>
      </c>
      <c r="D2858" t="s">
        <v>77</v>
      </c>
      <c r="E2858" s="1">
        <v>45856</v>
      </c>
      <c r="F2858" t="s">
        <v>5767</v>
      </c>
      <c r="G2858" s="1">
        <v>45451</v>
      </c>
      <c r="H2858" t="s">
        <v>25</v>
      </c>
      <c r="I2858" t="s">
        <v>63</v>
      </c>
      <c r="J2858" t="s">
        <v>64</v>
      </c>
      <c r="K2858">
        <v>4</v>
      </c>
      <c r="L2858" s="3">
        <f>Working_Data[[#This Row],[price2]]/Working_Data[[#This Row],[quantity]]</f>
        <v>213.98500000000001</v>
      </c>
      <c r="M2858" s="3">
        <v>855.94</v>
      </c>
      <c r="N2858" t="s">
        <v>28</v>
      </c>
      <c r="O2858">
        <v>25</v>
      </c>
      <c r="P2858" s="1">
        <v>45584</v>
      </c>
      <c r="Q2858">
        <v>241</v>
      </c>
      <c r="R2858" t="s">
        <v>43</v>
      </c>
      <c r="S2858">
        <v>4</v>
      </c>
      <c r="T2858" s="1">
        <v>45793</v>
      </c>
      <c r="U2858" t="s">
        <v>30</v>
      </c>
      <c r="V2858" t="str">
        <f>TEXT(WEEKDAY(Working_Data[[#This Row],[order_date]],1),"DDDD")</f>
        <v>Saturday</v>
      </c>
      <c r="W2858" t="str">
        <f>TEXT(Working_Data[[#This Row],[order_date]],"mmmm")</f>
        <v>June</v>
      </c>
      <c r="X2858" s="7">
        <f>Working_Data[[#This Row],[last_order_date]]-Working_Data[[#This Row],[signup_date]]</f>
        <v>-272</v>
      </c>
      <c r="Y2858" s="7">
        <f>IF(Working_Data[[#This Row],[churned]]="Active",1,0)</f>
        <v>0</v>
      </c>
      <c r="Z2858" s="7">
        <f>YEAR(Working_Data[[#This Row],[order_date]])</f>
        <v>2024</v>
      </c>
    </row>
    <row r="2859" spans="1:26" x14ac:dyDescent="0.25">
      <c r="A2859" t="s">
        <v>5768</v>
      </c>
      <c r="B2859" t="s">
        <v>38</v>
      </c>
      <c r="C2859" t="s">
        <v>82</v>
      </c>
      <c r="D2859" t="s">
        <v>77</v>
      </c>
      <c r="E2859" s="1">
        <v>45619</v>
      </c>
      <c r="F2859" t="s">
        <v>5769</v>
      </c>
      <c r="G2859" s="1">
        <v>45451</v>
      </c>
      <c r="H2859" t="s">
        <v>34</v>
      </c>
      <c r="I2859" t="s">
        <v>54</v>
      </c>
      <c r="J2859" t="s">
        <v>64</v>
      </c>
      <c r="K2859">
        <v>4</v>
      </c>
      <c r="L2859" s="3">
        <f>Working_Data[[#This Row],[price2]]/Working_Data[[#This Row],[quantity]]</f>
        <v>232.47749999999999</v>
      </c>
      <c r="M2859" s="3">
        <v>929.91</v>
      </c>
      <c r="N2859" t="s">
        <v>28</v>
      </c>
      <c r="O2859">
        <v>6</v>
      </c>
      <c r="P2859" s="1">
        <v>45363</v>
      </c>
      <c r="Q2859">
        <v>451</v>
      </c>
      <c r="R2859" t="s">
        <v>29</v>
      </c>
      <c r="S2859">
        <v>3</v>
      </c>
      <c r="T2859" s="1">
        <v>45835</v>
      </c>
      <c r="U2859" t="s">
        <v>30</v>
      </c>
      <c r="V2859" t="str">
        <f>TEXT(WEEKDAY(Working_Data[[#This Row],[order_date]],1),"DDDD")</f>
        <v>Saturday</v>
      </c>
      <c r="W2859" t="str">
        <f>TEXT(Working_Data[[#This Row],[order_date]],"mmmm")</f>
        <v>June</v>
      </c>
      <c r="X2859" s="7">
        <f>Working_Data[[#This Row],[last_order_date]]-Working_Data[[#This Row],[signup_date]]</f>
        <v>-256</v>
      </c>
      <c r="Y2859" s="7">
        <f>IF(Working_Data[[#This Row],[churned]]="Active",1,0)</f>
        <v>1</v>
      </c>
      <c r="Z2859" s="7">
        <f>YEAR(Working_Data[[#This Row],[order_date]])</f>
        <v>2024</v>
      </c>
    </row>
    <row r="2860" spans="1:26" x14ac:dyDescent="0.25">
      <c r="A2860" t="s">
        <v>5770</v>
      </c>
      <c r="B2860" t="s">
        <v>21</v>
      </c>
      <c r="C2860" t="s">
        <v>39</v>
      </c>
      <c r="D2860" t="s">
        <v>23</v>
      </c>
      <c r="E2860" s="1">
        <v>45028</v>
      </c>
      <c r="F2860" t="s">
        <v>5771</v>
      </c>
      <c r="G2860" s="1">
        <v>45451</v>
      </c>
      <c r="H2860" t="s">
        <v>41</v>
      </c>
      <c r="I2860" t="s">
        <v>54</v>
      </c>
      <c r="J2860" t="s">
        <v>59</v>
      </c>
      <c r="K2860">
        <v>1</v>
      </c>
      <c r="L2860" s="3">
        <f>Working_Data[[#This Row],[price2]]/Working_Data[[#This Row],[quantity]]</f>
        <v>842.6</v>
      </c>
      <c r="M2860" s="3">
        <v>842.6</v>
      </c>
      <c r="N2860" t="s">
        <v>35</v>
      </c>
      <c r="O2860">
        <v>9</v>
      </c>
      <c r="P2860" s="1">
        <v>45885</v>
      </c>
      <c r="Q2860">
        <v>92</v>
      </c>
      <c r="R2860" t="s">
        <v>43</v>
      </c>
      <c r="S2860">
        <v>4</v>
      </c>
      <c r="T2860" s="1">
        <v>45715</v>
      </c>
      <c r="U2860" t="s">
        <v>30</v>
      </c>
      <c r="V2860" t="str">
        <f>TEXT(WEEKDAY(Working_Data[[#This Row],[order_date]],1),"DDDD")</f>
        <v>Saturday</v>
      </c>
      <c r="W2860" t="str">
        <f>TEXT(Working_Data[[#This Row],[order_date]],"mmmm")</f>
        <v>June</v>
      </c>
      <c r="X2860" s="7">
        <f>Working_Data[[#This Row],[last_order_date]]-Working_Data[[#This Row],[signup_date]]</f>
        <v>857</v>
      </c>
      <c r="Y2860" s="7">
        <f>IF(Working_Data[[#This Row],[churned]]="Active",1,0)</f>
        <v>0</v>
      </c>
      <c r="Z2860" s="7">
        <f>YEAR(Working_Data[[#This Row],[order_date]])</f>
        <v>2024</v>
      </c>
    </row>
    <row r="2861" spans="1:26" x14ac:dyDescent="0.25">
      <c r="A2861" t="s">
        <v>5772</v>
      </c>
      <c r="B2861" t="s">
        <v>21</v>
      </c>
      <c r="C2861" t="s">
        <v>82</v>
      </c>
      <c r="D2861" t="s">
        <v>32</v>
      </c>
      <c r="E2861" s="1">
        <v>45375</v>
      </c>
      <c r="F2861" t="s">
        <v>5773</v>
      </c>
      <c r="G2861" s="1">
        <v>45451</v>
      </c>
      <c r="H2861" t="s">
        <v>41</v>
      </c>
      <c r="I2861" t="s">
        <v>63</v>
      </c>
      <c r="J2861" t="s">
        <v>67</v>
      </c>
      <c r="K2861">
        <v>2</v>
      </c>
      <c r="L2861" s="3">
        <f>Working_Data[[#This Row],[price2]]/Working_Data[[#This Row],[quantity]]</f>
        <v>233.32</v>
      </c>
      <c r="M2861" s="3">
        <v>466.64</v>
      </c>
      <c r="N2861" t="s">
        <v>50</v>
      </c>
      <c r="O2861">
        <v>4</v>
      </c>
      <c r="P2861" s="1">
        <v>45744</v>
      </c>
      <c r="Q2861">
        <v>445</v>
      </c>
      <c r="R2861" t="s">
        <v>29</v>
      </c>
      <c r="S2861">
        <v>3</v>
      </c>
      <c r="T2861" s="1">
        <v>45547</v>
      </c>
      <c r="U2861" t="s">
        <v>60</v>
      </c>
      <c r="V2861" t="str">
        <f>TEXT(WEEKDAY(Working_Data[[#This Row],[order_date]],1),"DDDD")</f>
        <v>Saturday</v>
      </c>
      <c r="W2861" t="str">
        <f>TEXT(Working_Data[[#This Row],[order_date]],"mmmm")</f>
        <v>June</v>
      </c>
      <c r="X2861" s="7">
        <f>Working_Data[[#This Row],[last_order_date]]-Working_Data[[#This Row],[signup_date]]</f>
        <v>369</v>
      </c>
      <c r="Y2861" s="7">
        <f>IF(Working_Data[[#This Row],[churned]]="Active",1,0)</f>
        <v>1</v>
      </c>
      <c r="Z2861" s="7">
        <f>YEAR(Working_Data[[#This Row],[order_date]])</f>
        <v>2024</v>
      </c>
    </row>
    <row r="2862" spans="1:26" x14ac:dyDescent="0.25">
      <c r="A2862" t="s">
        <v>5774</v>
      </c>
      <c r="B2862" t="s">
        <v>38</v>
      </c>
      <c r="C2862" t="s">
        <v>22</v>
      </c>
      <c r="D2862" t="s">
        <v>32</v>
      </c>
      <c r="E2862" s="1">
        <v>45217</v>
      </c>
      <c r="F2862" t="s">
        <v>5775</v>
      </c>
      <c r="G2862" s="1">
        <v>45451</v>
      </c>
      <c r="H2862" t="s">
        <v>58</v>
      </c>
      <c r="I2862" t="s">
        <v>26</v>
      </c>
      <c r="J2862" t="s">
        <v>27</v>
      </c>
      <c r="K2862">
        <v>5</v>
      </c>
      <c r="L2862" s="3">
        <f>Working_Data[[#This Row],[price2]]/Working_Data[[#This Row],[quantity]]</f>
        <v>217.40199999999999</v>
      </c>
      <c r="M2862" s="3">
        <v>1087.01</v>
      </c>
      <c r="N2862" t="s">
        <v>28</v>
      </c>
      <c r="O2862">
        <v>37</v>
      </c>
      <c r="P2862" s="1">
        <v>45761</v>
      </c>
      <c r="Q2862">
        <v>103</v>
      </c>
      <c r="R2862" t="s">
        <v>29</v>
      </c>
      <c r="S2862">
        <v>1</v>
      </c>
      <c r="T2862" s="1">
        <v>45861</v>
      </c>
      <c r="U2862" t="s">
        <v>30</v>
      </c>
      <c r="V2862" t="str">
        <f>TEXT(WEEKDAY(Working_Data[[#This Row],[order_date]],1),"DDDD")</f>
        <v>Saturday</v>
      </c>
      <c r="W2862" t="str">
        <f>TEXT(Working_Data[[#This Row],[order_date]],"mmmm")</f>
        <v>June</v>
      </c>
      <c r="X2862" s="7">
        <f>Working_Data[[#This Row],[last_order_date]]-Working_Data[[#This Row],[signup_date]]</f>
        <v>544</v>
      </c>
      <c r="Y2862" s="7">
        <f>IF(Working_Data[[#This Row],[churned]]="Active",1,0)</f>
        <v>1</v>
      </c>
      <c r="Z2862" s="7">
        <f>YEAR(Working_Data[[#This Row],[order_date]])</f>
        <v>2024</v>
      </c>
    </row>
    <row r="2863" spans="1:26" x14ac:dyDescent="0.25">
      <c r="A2863" t="s">
        <v>5776</v>
      </c>
      <c r="B2863" t="s">
        <v>45</v>
      </c>
      <c r="C2863" t="s">
        <v>82</v>
      </c>
      <c r="D2863" t="s">
        <v>56</v>
      </c>
      <c r="E2863" s="1">
        <v>45550</v>
      </c>
      <c r="F2863" t="s">
        <v>5777</v>
      </c>
      <c r="G2863" s="1">
        <v>45451</v>
      </c>
      <c r="H2863" t="s">
        <v>47</v>
      </c>
      <c r="I2863" t="s">
        <v>63</v>
      </c>
      <c r="J2863" t="s">
        <v>64</v>
      </c>
      <c r="K2863">
        <v>1</v>
      </c>
      <c r="L2863" s="3">
        <f>Working_Data[[#This Row],[price2]]/Working_Data[[#This Row],[quantity]]</f>
        <v>124.85</v>
      </c>
      <c r="M2863" s="3">
        <v>124.85</v>
      </c>
      <c r="N2863" t="s">
        <v>50</v>
      </c>
      <c r="O2863">
        <v>24</v>
      </c>
      <c r="P2863" s="1">
        <v>45760</v>
      </c>
      <c r="Q2863">
        <v>74</v>
      </c>
      <c r="R2863" t="s">
        <v>43</v>
      </c>
      <c r="S2863">
        <v>5</v>
      </c>
      <c r="T2863" s="1">
        <v>45525</v>
      </c>
      <c r="U2863" t="s">
        <v>36</v>
      </c>
      <c r="V2863" t="str">
        <f>TEXT(WEEKDAY(Working_Data[[#This Row],[order_date]],1),"DDDD")</f>
        <v>Saturday</v>
      </c>
      <c r="W2863" t="str">
        <f>TEXT(Working_Data[[#This Row],[order_date]],"mmmm")</f>
        <v>June</v>
      </c>
      <c r="X2863" s="7">
        <f>Working_Data[[#This Row],[last_order_date]]-Working_Data[[#This Row],[signup_date]]</f>
        <v>210</v>
      </c>
      <c r="Y2863" s="7">
        <f>IF(Working_Data[[#This Row],[churned]]="Active",1,0)</f>
        <v>0</v>
      </c>
      <c r="Z2863" s="7">
        <f>YEAR(Working_Data[[#This Row],[order_date]])</f>
        <v>2024</v>
      </c>
    </row>
    <row r="2864" spans="1:26" x14ac:dyDescent="0.25">
      <c r="A2864" t="s">
        <v>5778</v>
      </c>
      <c r="B2864" t="s">
        <v>21</v>
      </c>
      <c r="C2864" t="s">
        <v>39</v>
      </c>
      <c r="D2864" t="s">
        <v>52</v>
      </c>
      <c r="E2864" s="1">
        <v>45282</v>
      </c>
      <c r="F2864" t="s">
        <v>5779</v>
      </c>
      <c r="G2864" s="1">
        <v>45451</v>
      </c>
      <c r="H2864" t="s">
        <v>47</v>
      </c>
      <c r="I2864" t="s">
        <v>63</v>
      </c>
      <c r="J2864" t="s">
        <v>49</v>
      </c>
      <c r="K2864">
        <v>3</v>
      </c>
      <c r="L2864" s="3">
        <f>Working_Data[[#This Row],[price2]]/Working_Data[[#This Row],[quantity]]</f>
        <v>115.37</v>
      </c>
      <c r="M2864" s="3">
        <v>346.11</v>
      </c>
      <c r="N2864" t="s">
        <v>35</v>
      </c>
      <c r="O2864">
        <v>50</v>
      </c>
      <c r="P2864" s="1">
        <v>45626</v>
      </c>
      <c r="Q2864">
        <v>45</v>
      </c>
      <c r="R2864" t="s">
        <v>43</v>
      </c>
      <c r="S2864">
        <v>2</v>
      </c>
      <c r="T2864" s="1">
        <v>45830</v>
      </c>
      <c r="U2864" t="s">
        <v>60</v>
      </c>
      <c r="V2864" t="str">
        <f>TEXT(WEEKDAY(Working_Data[[#This Row],[order_date]],1),"DDDD")</f>
        <v>Saturday</v>
      </c>
      <c r="W2864" t="str">
        <f>TEXT(Working_Data[[#This Row],[order_date]],"mmmm")</f>
        <v>June</v>
      </c>
      <c r="X2864" s="7">
        <f>Working_Data[[#This Row],[last_order_date]]-Working_Data[[#This Row],[signup_date]]</f>
        <v>344</v>
      </c>
      <c r="Y2864" s="7">
        <f>IF(Working_Data[[#This Row],[churned]]="Active",1,0)</f>
        <v>0</v>
      </c>
      <c r="Z2864" s="7">
        <f>YEAR(Working_Data[[#This Row],[order_date]])</f>
        <v>2024</v>
      </c>
    </row>
    <row r="2865" spans="1:26" x14ac:dyDescent="0.25">
      <c r="A2865" t="s">
        <v>5780</v>
      </c>
      <c r="B2865" t="s">
        <v>38</v>
      </c>
      <c r="C2865" t="s">
        <v>82</v>
      </c>
      <c r="D2865" t="s">
        <v>23</v>
      </c>
      <c r="E2865" s="1">
        <v>45636</v>
      </c>
      <c r="F2865" t="s">
        <v>5781</v>
      </c>
      <c r="G2865" s="1">
        <v>45451</v>
      </c>
      <c r="H2865" t="s">
        <v>47</v>
      </c>
      <c r="I2865" t="s">
        <v>48</v>
      </c>
      <c r="J2865" t="s">
        <v>64</v>
      </c>
      <c r="K2865">
        <v>3</v>
      </c>
      <c r="L2865" s="3">
        <f>Working_Data[[#This Row],[price2]]/Working_Data[[#This Row],[quantity]]</f>
        <v>470.52333333333331</v>
      </c>
      <c r="M2865" s="3">
        <v>1411.57</v>
      </c>
      <c r="N2865" t="s">
        <v>50</v>
      </c>
      <c r="O2865">
        <v>5</v>
      </c>
      <c r="P2865" s="1">
        <v>45624</v>
      </c>
      <c r="Q2865">
        <v>281</v>
      </c>
      <c r="R2865" t="s">
        <v>29</v>
      </c>
      <c r="S2865">
        <v>3</v>
      </c>
      <c r="T2865" s="1">
        <v>45885</v>
      </c>
      <c r="U2865" t="s">
        <v>60</v>
      </c>
      <c r="V2865" t="str">
        <f>TEXT(WEEKDAY(Working_Data[[#This Row],[order_date]],1),"DDDD")</f>
        <v>Saturday</v>
      </c>
      <c r="W2865" t="str">
        <f>TEXT(Working_Data[[#This Row],[order_date]],"mmmm")</f>
        <v>June</v>
      </c>
      <c r="X2865" s="7">
        <f>Working_Data[[#This Row],[last_order_date]]-Working_Data[[#This Row],[signup_date]]</f>
        <v>-12</v>
      </c>
      <c r="Y2865" s="7">
        <f>IF(Working_Data[[#This Row],[churned]]="Active",1,0)</f>
        <v>1</v>
      </c>
      <c r="Z2865" s="7">
        <f>YEAR(Working_Data[[#This Row],[order_date]])</f>
        <v>2024</v>
      </c>
    </row>
    <row r="2866" spans="1:26" x14ac:dyDescent="0.25">
      <c r="A2866" t="s">
        <v>5782</v>
      </c>
      <c r="B2866" t="s">
        <v>45</v>
      </c>
      <c r="C2866" t="s">
        <v>82</v>
      </c>
      <c r="D2866" t="s">
        <v>77</v>
      </c>
      <c r="E2866" s="1">
        <v>45464</v>
      </c>
      <c r="F2866" t="s">
        <v>5783</v>
      </c>
      <c r="G2866" s="1">
        <v>45481</v>
      </c>
      <c r="H2866" t="s">
        <v>34</v>
      </c>
      <c r="I2866" t="s">
        <v>26</v>
      </c>
      <c r="J2866" t="s">
        <v>64</v>
      </c>
      <c r="K2866">
        <v>2</v>
      </c>
      <c r="L2866" s="3">
        <f>Working_Data[[#This Row],[price2]]/Working_Data[[#This Row],[quantity]]</f>
        <v>395.14499999999998</v>
      </c>
      <c r="M2866" s="3">
        <v>790.29</v>
      </c>
      <c r="N2866" t="s">
        <v>50</v>
      </c>
      <c r="O2866">
        <v>28</v>
      </c>
      <c r="P2866" s="1">
        <v>45332</v>
      </c>
      <c r="Q2866">
        <v>386</v>
      </c>
      <c r="R2866" t="s">
        <v>43</v>
      </c>
      <c r="S2866">
        <v>3</v>
      </c>
      <c r="T2866" s="1">
        <v>45861</v>
      </c>
      <c r="U2866" t="s">
        <v>60</v>
      </c>
      <c r="V2866" t="str">
        <f>TEXT(WEEKDAY(Working_Data[[#This Row],[order_date]],1),"DDDD")</f>
        <v>Monday</v>
      </c>
      <c r="W2866" t="str">
        <f>TEXT(Working_Data[[#This Row],[order_date]],"mmmm")</f>
        <v>July</v>
      </c>
      <c r="X2866" s="7">
        <f>Working_Data[[#This Row],[last_order_date]]-Working_Data[[#This Row],[signup_date]]</f>
        <v>-132</v>
      </c>
      <c r="Y2866" s="7">
        <f>IF(Working_Data[[#This Row],[churned]]="Active",1,0)</f>
        <v>0</v>
      </c>
      <c r="Z2866" s="7">
        <f>YEAR(Working_Data[[#This Row],[order_date]])</f>
        <v>2024</v>
      </c>
    </row>
    <row r="2867" spans="1:26" x14ac:dyDescent="0.25">
      <c r="A2867" t="s">
        <v>5784</v>
      </c>
      <c r="B2867" t="s">
        <v>38</v>
      </c>
      <c r="C2867" t="s">
        <v>82</v>
      </c>
      <c r="D2867" t="s">
        <v>32</v>
      </c>
      <c r="E2867" s="1">
        <v>45784</v>
      </c>
      <c r="F2867" t="s">
        <v>5785</v>
      </c>
      <c r="G2867" s="1">
        <v>45481</v>
      </c>
      <c r="H2867" t="s">
        <v>41</v>
      </c>
      <c r="I2867" t="s">
        <v>26</v>
      </c>
      <c r="J2867" t="s">
        <v>27</v>
      </c>
      <c r="K2867">
        <v>4</v>
      </c>
      <c r="L2867" s="3">
        <f>Working_Data[[#This Row],[price2]]/Working_Data[[#This Row],[quantity]]</f>
        <v>186.64750000000001</v>
      </c>
      <c r="M2867" s="3">
        <v>746.59</v>
      </c>
      <c r="N2867" t="s">
        <v>50</v>
      </c>
      <c r="O2867">
        <v>13</v>
      </c>
      <c r="P2867" s="1">
        <v>45996</v>
      </c>
      <c r="Q2867">
        <v>443</v>
      </c>
      <c r="R2867" t="s">
        <v>43</v>
      </c>
      <c r="S2867">
        <v>5</v>
      </c>
      <c r="T2867" s="1">
        <v>45657</v>
      </c>
      <c r="U2867" t="s">
        <v>60</v>
      </c>
      <c r="V2867" t="str">
        <f>TEXT(WEEKDAY(Working_Data[[#This Row],[order_date]],1),"DDDD")</f>
        <v>Monday</v>
      </c>
      <c r="W2867" t="str">
        <f>TEXT(Working_Data[[#This Row],[order_date]],"mmmm")</f>
        <v>July</v>
      </c>
      <c r="X2867" s="7">
        <f>Working_Data[[#This Row],[last_order_date]]-Working_Data[[#This Row],[signup_date]]</f>
        <v>212</v>
      </c>
      <c r="Y2867" s="7">
        <f>IF(Working_Data[[#This Row],[churned]]="Active",1,0)</f>
        <v>0</v>
      </c>
      <c r="Z2867" s="7">
        <f>YEAR(Working_Data[[#This Row],[order_date]])</f>
        <v>2024</v>
      </c>
    </row>
    <row r="2868" spans="1:26" x14ac:dyDescent="0.25">
      <c r="A2868" t="s">
        <v>5786</v>
      </c>
      <c r="B2868" t="s">
        <v>45</v>
      </c>
      <c r="C2868" t="s">
        <v>22</v>
      </c>
      <c r="D2868" t="s">
        <v>32</v>
      </c>
      <c r="E2868" s="1">
        <v>45317</v>
      </c>
      <c r="F2868" t="s">
        <v>5787</v>
      </c>
      <c r="G2868" s="1">
        <v>45481</v>
      </c>
      <c r="H2868" t="s">
        <v>25</v>
      </c>
      <c r="I2868" t="s">
        <v>63</v>
      </c>
      <c r="J2868" t="s">
        <v>49</v>
      </c>
      <c r="K2868">
        <v>4</v>
      </c>
      <c r="L2868" s="3">
        <f>Working_Data[[#This Row],[price2]]/Working_Data[[#This Row],[quantity]]</f>
        <v>50.24</v>
      </c>
      <c r="M2868" s="3">
        <v>200.96</v>
      </c>
      <c r="N2868" t="s">
        <v>35</v>
      </c>
      <c r="O2868">
        <v>29</v>
      </c>
      <c r="P2868" s="1">
        <v>45837</v>
      </c>
      <c r="Q2868">
        <v>388</v>
      </c>
      <c r="R2868" t="s">
        <v>29</v>
      </c>
      <c r="S2868">
        <v>5</v>
      </c>
      <c r="T2868" s="1">
        <v>45753</v>
      </c>
      <c r="U2868" t="s">
        <v>36</v>
      </c>
      <c r="V2868" t="str">
        <f>TEXT(WEEKDAY(Working_Data[[#This Row],[order_date]],1),"DDDD")</f>
        <v>Monday</v>
      </c>
      <c r="W2868" t="str">
        <f>TEXT(Working_Data[[#This Row],[order_date]],"mmmm")</f>
        <v>July</v>
      </c>
      <c r="X2868" s="7">
        <f>Working_Data[[#This Row],[last_order_date]]-Working_Data[[#This Row],[signup_date]]</f>
        <v>520</v>
      </c>
      <c r="Y2868" s="7">
        <f>IF(Working_Data[[#This Row],[churned]]="Active",1,0)</f>
        <v>1</v>
      </c>
      <c r="Z2868" s="7">
        <f>YEAR(Working_Data[[#This Row],[order_date]])</f>
        <v>2024</v>
      </c>
    </row>
    <row r="2869" spans="1:26" x14ac:dyDescent="0.25">
      <c r="A2869" t="s">
        <v>5788</v>
      </c>
      <c r="B2869" t="s">
        <v>21</v>
      </c>
      <c r="C2869" t="s">
        <v>82</v>
      </c>
      <c r="D2869" t="s">
        <v>52</v>
      </c>
      <c r="E2869" s="1">
        <v>45562</v>
      </c>
      <c r="F2869" t="s">
        <v>5789</v>
      </c>
      <c r="G2869" s="1">
        <v>45481</v>
      </c>
      <c r="H2869" t="s">
        <v>25</v>
      </c>
      <c r="I2869" t="s">
        <v>63</v>
      </c>
      <c r="J2869" t="s">
        <v>64</v>
      </c>
      <c r="K2869">
        <v>1</v>
      </c>
      <c r="L2869" s="3">
        <f>Working_Data[[#This Row],[price2]]/Working_Data[[#This Row],[quantity]]</f>
        <v>101.73</v>
      </c>
      <c r="M2869" s="3">
        <v>101.73</v>
      </c>
      <c r="N2869" t="s">
        <v>50</v>
      </c>
      <c r="O2869">
        <v>12</v>
      </c>
      <c r="P2869" s="1">
        <v>45771</v>
      </c>
      <c r="Q2869">
        <v>44</v>
      </c>
      <c r="R2869" t="s">
        <v>29</v>
      </c>
      <c r="S2869">
        <v>5</v>
      </c>
      <c r="T2869" s="1">
        <v>45671</v>
      </c>
      <c r="U2869" t="s">
        <v>30</v>
      </c>
      <c r="V2869" t="str">
        <f>TEXT(WEEKDAY(Working_Data[[#This Row],[order_date]],1),"DDDD")</f>
        <v>Monday</v>
      </c>
      <c r="W2869" t="str">
        <f>TEXT(Working_Data[[#This Row],[order_date]],"mmmm")</f>
        <v>July</v>
      </c>
      <c r="X2869" s="7">
        <f>Working_Data[[#This Row],[last_order_date]]-Working_Data[[#This Row],[signup_date]]</f>
        <v>209</v>
      </c>
      <c r="Y2869" s="7">
        <f>IF(Working_Data[[#This Row],[churned]]="Active",1,0)</f>
        <v>1</v>
      </c>
      <c r="Z2869" s="7">
        <f>YEAR(Working_Data[[#This Row],[order_date]])</f>
        <v>2024</v>
      </c>
    </row>
    <row r="2870" spans="1:26" x14ac:dyDescent="0.25">
      <c r="A2870" t="s">
        <v>5790</v>
      </c>
      <c r="B2870" t="s">
        <v>38</v>
      </c>
      <c r="C2870" t="s">
        <v>39</v>
      </c>
      <c r="D2870" t="s">
        <v>23</v>
      </c>
      <c r="E2870" s="1">
        <v>45416</v>
      </c>
      <c r="F2870" t="s">
        <v>5791</v>
      </c>
      <c r="G2870" s="1">
        <v>45481</v>
      </c>
      <c r="H2870" t="s">
        <v>41</v>
      </c>
      <c r="I2870" t="s">
        <v>48</v>
      </c>
      <c r="J2870" t="s">
        <v>59</v>
      </c>
      <c r="K2870">
        <v>1</v>
      </c>
      <c r="L2870" s="3">
        <f>Working_Data[[#This Row],[price2]]/Working_Data[[#This Row],[quantity]]</f>
        <v>627.33000000000004</v>
      </c>
      <c r="M2870" s="3">
        <v>627.33000000000004</v>
      </c>
      <c r="N2870" t="s">
        <v>50</v>
      </c>
      <c r="O2870">
        <v>4</v>
      </c>
      <c r="P2870" s="1">
        <v>45483</v>
      </c>
      <c r="Q2870">
        <v>268</v>
      </c>
      <c r="R2870" t="s">
        <v>43</v>
      </c>
      <c r="S2870">
        <v>3</v>
      </c>
      <c r="T2870" s="1">
        <v>45624</v>
      </c>
      <c r="U2870" t="s">
        <v>60</v>
      </c>
      <c r="V2870" t="str">
        <f>TEXT(WEEKDAY(Working_Data[[#This Row],[order_date]],1),"DDDD")</f>
        <v>Monday</v>
      </c>
      <c r="W2870" t="str">
        <f>TEXT(Working_Data[[#This Row],[order_date]],"mmmm")</f>
        <v>July</v>
      </c>
      <c r="X2870" s="7">
        <f>Working_Data[[#This Row],[last_order_date]]-Working_Data[[#This Row],[signup_date]]</f>
        <v>67</v>
      </c>
      <c r="Y2870" s="7">
        <f>IF(Working_Data[[#This Row],[churned]]="Active",1,0)</f>
        <v>0</v>
      </c>
      <c r="Z2870" s="7">
        <f>YEAR(Working_Data[[#This Row],[order_date]])</f>
        <v>2024</v>
      </c>
    </row>
    <row r="2871" spans="1:26" x14ac:dyDescent="0.25">
      <c r="A2871" t="s">
        <v>5792</v>
      </c>
      <c r="B2871" t="s">
        <v>38</v>
      </c>
      <c r="C2871" t="s">
        <v>82</v>
      </c>
      <c r="D2871" t="s">
        <v>52</v>
      </c>
      <c r="E2871" s="1">
        <v>45185</v>
      </c>
      <c r="F2871" t="s">
        <v>5793</v>
      </c>
      <c r="G2871" s="1">
        <v>45481</v>
      </c>
      <c r="H2871" t="s">
        <v>47</v>
      </c>
      <c r="I2871" t="s">
        <v>42</v>
      </c>
      <c r="J2871" t="s">
        <v>49</v>
      </c>
      <c r="K2871">
        <v>5</v>
      </c>
      <c r="L2871" s="3">
        <f>Working_Data[[#This Row],[price2]]/Working_Data[[#This Row],[quantity]]</f>
        <v>258.63</v>
      </c>
      <c r="M2871" s="3">
        <v>1293.1500000000001</v>
      </c>
      <c r="N2871" t="s">
        <v>50</v>
      </c>
      <c r="O2871">
        <v>1</v>
      </c>
      <c r="P2871" s="1">
        <v>45862</v>
      </c>
      <c r="Q2871">
        <v>254</v>
      </c>
      <c r="R2871" t="s">
        <v>43</v>
      </c>
      <c r="S2871">
        <v>1</v>
      </c>
      <c r="T2871" s="1">
        <v>45660</v>
      </c>
      <c r="U2871" t="s">
        <v>36</v>
      </c>
      <c r="V2871" t="str">
        <f>TEXT(WEEKDAY(Working_Data[[#This Row],[order_date]],1),"DDDD")</f>
        <v>Monday</v>
      </c>
      <c r="W2871" t="str">
        <f>TEXT(Working_Data[[#This Row],[order_date]],"mmmm")</f>
        <v>July</v>
      </c>
      <c r="X2871" s="7">
        <f>Working_Data[[#This Row],[last_order_date]]-Working_Data[[#This Row],[signup_date]]</f>
        <v>677</v>
      </c>
      <c r="Y2871" s="7">
        <f>IF(Working_Data[[#This Row],[churned]]="Active",1,0)</f>
        <v>0</v>
      </c>
      <c r="Z2871" s="7">
        <f>YEAR(Working_Data[[#This Row],[order_date]])</f>
        <v>2024</v>
      </c>
    </row>
    <row r="2872" spans="1:26" x14ac:dyDescent="0.25">
      <c r="A2872" t="s">
        <v>5794</v>
      </c>
      <c r="B2872" t="s">
        <v>45</v>
      </c>
      <c r="C2872" t="s">
        <v>82</v>
      </c>
      <c r="D2872" t="s">
        <v>23</v>
      </c>
      <c r="E2872" s="1">
        <v>45197</v>
      </c>
      <c r="F2872" t="s">
        <v>5795</v>
      </c>
      <c r="G2872" s="1">
        <v>45481</v>
      </c>
      <c r="H2872" t="s">
        <v>58</v>
      </c>
      <c r="I2872" t="s">
        <v>26</v>
      </c>
      <c r="J2872" t="s">
        <v>49</v>
      </c>
      <c r="K2872">
        <v>4</v>
      </c>
      <c r="L2872" s="3">
        <f>Working_Data[[#This Row],[price2]]/Working_Data[[#This Row],[quantity]]</f>
        <v>89.734999999999999</v>
      </c>
      <c r="M2872" s="3">
        <v>358.94</v>
      </c>
      <c r="N2872" t="s">
        <v>35</v>
      </c>
      <c r="O2872">
        <v>5</v>
      </c>
      <c r="P2872" s="1">
        <v>45547</v>
      </c>
      <c r="Q2872">
        <v>374</v>
      </c>
      <c r="R2872" t="s">
        <v>29</v>
      </c>
      <c r="S2872">
        <v>3</v>
      </c>
      <c r="T2872" s="1">
        <v>45548</v>
      </c>
      <c r="U2872" t="s">
        <v>60</v>
      </c>
      <c r="V2872" t="str">
        <f>TEXT(WEEKDAY(Working_Data[[#This Row],[order_date]],1),"DDDD")</f>
        <v>Monday</v>
      </c>
      <c r="W2872" t="str">
        <f>TEXT(Working_Data[[#This Row],[order_date]],"mmmm")</f>
        <v>July</v>
      </c>
      <c r="X2872" s="7">
        <f>Working_Data[[#This Row],[last_order_date]]-Working_Data[[#This Row],[signup_date]]</f>
        <v>350</v>
      </c>
      <c r="Y2872" s="7">
        <f>IF(Working_Data[[#This Row],[churned]]="Active",1,0)</f>
        <v>1</v>
      </c>
      <c r="Z2872" s="7">
        <f>YEAR(Working_Data[[#This Row],[order_date]])</f>
        <v>2024</v>
      </c>
    </row>
    <row r="2873" spans="1:26" x14ac:dyDescent="0.25">
      <c r="A2873" t="s">
        <v>5796</v>
      </c>
      <c r="B2873" t="s">
        <v>45</v>
      </c>
      <c r="C2873" t="s">
        <v>82</v>
      </c>
      <c r="D2873" t="s">
        <v>56</v>
      </c>
      <c r="E2873" s="1">
        <v>45279</v>
      </c>
      <c r="F2873" t="s">
        <v>5797</v>
      </c>
      <c r="G2873" s="1">
        <v>45481</v>
      </c>
      <c r="H2873" t="s">
        <v>58</v>
      </c>
      <c r="I2873" t="s">
        <v>26</v>
      </c>
      <c r="J2873" t="s">
        <v>64</v>
      </c>
      <c r="K2873">
        <v>5</v>
      </c>
      <c r="L2873" s="3">
        <f>Working_Data[[#This Row],[price2]]/Working_Data[[#This Row],[quantity]]</f>
        <v>41.835999999999999</v>
      </c>
      <c r="M2873" s="3">
        <v>209.18</v>
      </c>
      <c r="N2873" t="s">
        <v>28</v>
      </c>
      <c r="O2873">
        <v>32</v>
      </c>
      <c r="P2873" s="1">
        <v>45482</v>
      </c>
      <c r="Q2873">
        <v>51</v>
      </c>
      <c r="R2873" t="s">
        <v>29</v>
      </c>
      <c r="S2873">
        <v>5</v>
      </c>
      <c r="T2873" s="1">
        <v>45300</v>
      </c>
      <c r="U2873" t="s">
        <v>60</v>
      </c>
      <c r="V2873" t="str">
        <f>TEXT(WEEKDAY(Working_Data[[#This Row],[order_date]],1),"DDDD")</f>
        <v>Monday</v>
      </c>
      <c r="W2873" t="str">
        <f>TEXT(Working_Data[[#This Row],[order_date]],"mmmm")</f>
        <v>July</v>
      </c>
      <c r="X2873" s="7">
        <f>Working_Data[[#This Row],[last_order_date]]-Working_Data[[#This Row],[signup_date]]</f>
        <v>203</v>
      </c>
      <c r="Y2873" s="7">
        <f>IF(Working_Data[[#This Row],[churned]]="Active",1,0)</f>
        <v>1</v>
      </c>
      <c r="Z2873" s="7">
        <f>YEAR(Working_Data[[#This Row],[order_date]])</f>
        <v>2024</v>
      </c>
    </row>
    <row r="2874" spans="1:26" x14ac:dyDescent="0.25">
      <c r="A2874" t="s">
        <v>5798</v>
      </c>
      <c r="B2874" t="s">
        <v>38</v>
      </c>
      <c r="C2874" t="s">
        <v>82</v>
      </c>
      <c r="D2874" t="s">
        <v>77</v>
      </c>
      <c r="E2874" s="1">
        <v>45784</v>
      </c>
      <c r="F2874" t="s">
        <v>5799</v>
      </c>
      <c r="G2874" s="1">
        <v>45481</v>
      </c>
      <c r="H2874" t="s">
        <v>34</v>
      </c>
      <c r="I2874" t="s">
        <v>63</v>
      </c>
      <c r="J2874" t="s">
        <v>59</v>
      </c>
      <c r="K2874">
        <v>2</v>
      </c>
      <c r="L2874" s="3">
        <f>Working_Data[[#This Row],[price2]]/Working_Data[[#This Row],[quantity]]</f>
        <v>309.30500000000001</v>
      </c>
      <c r="M2874" s="3">
        <v>618.61</v>
      </c>
      <c r="N2874" t="s">
        <v>28</v>
      </c>
      <c r="O2874">
        <v>45</v>
      </c>
      <c r="P2874" s="1">
        <v>45710</v>
      </c>
      <c r="Q2874">
        <v>232</v>
      </c>
      <c r="R2874" t="s">
        <v>29</v>
      </c>
      <c r="S2874">
        <v>4</v>
      </c>
      <c r="T2874" s="1">
        <v>45556</v>
      </c>
      <c r="U2874" t="s">
        <v>36</v>
      </c>
      <c r="V2874" t="str">
        <f>TEXT(WEEKDAY(Working_Data[[#This Row],[order_date]],1),"DDDD")</f>
        <v>Monday</v>
      </c>
      <c r="W2874" t="str">
        <f>TEXT(Working_Data[[#This Row],[order_date]],"mmmm")</f>
        <v>July</v>
      </c>
      <c r="X2874" s="7">
        <f>Working_Data[[#This Row],[last_order_date]]-Working_Data[[#This Row],[signup_date]]</f>
        <v>-74</v>
      </c>
      <c r="Y2874" s="7">
        <f>IF(Working_Data[[#This Row],[churned]]="Active",1,0)</f>
        <v>1</v>
      </c>
      <c r="Z2874" s="7">
        <f>YEAR(Working_Data[[#This Row],[order_date]])</f>
        <v>2024</v>
      </c>
    </row>
    <row r="2875" spans="1:26" x14ac:dyDescent="0.25">
      <c r="A2875" t="s">
        <v>5800</v>
      </c>
      <c r="B2875" t="s">
        <v>21</v>
      </c>
      <c r="C2875" t="s">
        <v>82</v>
      </c>
      <c r="D2875" t="s">
        <v>52</v>
      </c>
      <c r="E2875" s="1">
        <v>45813</v>
      </c>
      <c r="F2875" t="s">
        <v>5801</v>
      </c>
      <c r="G2875" s="1">
        <v>45481</v>
      </c>
      <c r="H2875" t="s">
        <v>34</v>
      </c>
      <c r="I2875" t="s">
        <v>63</v>
      </c>
      <c r="J2875" t="s">
        <v>67</v>
      </c>
      <c r="K2875">
        <v>3</v>
      </c>
      <c r="L2875" s="3">
        <f>Working_Data[[#This Row],[price2]]/Working_Data[[#This Row],[quantity]]</f>
        <v>459.94333333333333</v>
      </c>
      <c r="M2875" s="3">
        <v>1379.83</v>
      </c>
      <c r="N2875" t="s">
        <v>50</v>
      </c>
      <c r="O2875">
        <v>11</v>
      </c>
      <c r="P2875" s="1">
        <v>45873</v>
      </c>
      <c r="Q2875">
        <v>88</v>
      </c>
      <c r="R2875" t="s">
        <v>29</v>
      </c>
      <c r="S2875">
        <v>5</v>
      </c>
      <c r="T2875" s="1">
        <v>45705</v>
      </c>
      <c r="U2875" t="s">
        <v>36</v>
      </c>
      <c r="V2875" t="str">
        <f>TEXT(WEEKDAY(Working_Data[[#This Row],[order_date]],1),"DDDD")</f>
        <v>Monday</v>
      </c>
      <c r="W2875" t="str">
        <f>TEXT(Working_Data[[#This Row],[order_date]],"mmmm")</f>
        <v>July</v>
      </c>
      <c r="X2875" s="7">
        <f>Working_Data[[#This Row],[last_order_date]]-Working_Data[[#This Row],[signup_date]]</f>
        <v>60</v>
      </c>
      <c r="Y2875" s="7">
        <f>IF(Working_Data[[#This Row],[churned]]="Active",1,0)</f>
        <v>1</v>
      </c>
      <c r="Z2875" s="7">
        <f>YEAR(Working_Data[[#This Row],[order_date]])</f>
        <v>2024</v>
      </c>
    </row>
    <row r="2876" spans="1:26" x14ac:dyDescent="0.25">
      <c r="A2876" t="s">
        <v>5802</v>
      </c>
      <c r="B2876" t="s">
        <v>38</v>
      </c>
      <c r="C2876" t="s">
        <v>82</v>
      </c>
      <c r="D2876" t="s">
        <v>77</v>
      </c>
      <c r="E2876" s="1">
        <v>45337</v>
      </c>
      <c r="F2876" t="s">
        <v>5803</v>
      </c>
      <c r="G2876" s="1">
        <v>45481</v>
      </c>
      <c r="H2876" t="s">
        <v>34</v>
      </c>
      <c r="I2876" t="s">
        <v>54</v>
      </c>
      <c r="J2876" t="s">
        <v>67</v>
      </c>
      <c r="K2876">
        <v>1</v>
      </c>
      <c r="L2876" s="3">
        <f>Working_Data[[#This Row],[price2]]/Working_Data[[#This Row],[quantity]]</f>
        <v>654.86</v>
      </c>
      <c r="M2876" s="3">
        <v>654.86</v>
      </c>
      <c r="N2876" t="s">
        <v>28</v>
      </c>
      <c r="O2876">
        <v>17</v>
      </c>
      <c r="P2876" s="1">
        <v>45723</v>
      </c>
      <c r="Q2876">
        <v>415</v>
      </c>
      <c r="R2876" t="s">
        <v>43</v>
      </c>
      <c r="S2876">
        <v>3</v>
      </c>
      <c r="T2876" s="1">
        <v>45992</v>
      </c>
      <c r="U2876" t="s">
        <v>36</v>
      </c>
      <c r="V2876" t="str">
        <f>TEXT(WEEKDAY(Working_Data[[#This Row],[order_date]],1),"DDDD")</f>
        <v>Monday</v>
      </c>
      <c r="W2876" t="str">
        <f>TEXT(Working_Data[[#This Row],[order_date]],"mmmm")</f>
        <v>July</v>
      </c>
      <c r="X2876" s="7">
        <f>Working_Data[[#This Row],[last_order_date]]-Working_Data[[#This Row],[signup_date]]</f>
        <v>386</v>
      </c>
      <c r="Y2876" s="7">
        <f>IF(Working_Data[[#This Row],[churned]]="Active",1,0)</f>
        <v>0</v>
      </c>
      <c r="Z2876" s="7">
        <f>YEAR(Working_Data[[#This Row],[order_date]])</f>
        <v>2024</v>
      </c>
    </row>
    <row r="2877" spans="1:26" x14ac:dyDescent="0.25">
      <c r="A2877" t="s">
        <v>5804</v>
      </c>
      <c r="B2877" t="s">
        <v>45</v>
      </c>
      <c r="C2877" t="s">
        <v>39</v>
      </c>
      <c r="D2877" t="s">
        <v>52</v>
      </c>
      <c r="E2877" s="1">
        <v>45694</v>
      </c>
      <c r="F2877" t="s">
        <v>5805</v>
      </c>
      <c r="G2877" s="1">
        <v>45512</v>
      </c>
      <c r="H2877" t="s">
        <v>41</v>
      </c>
      <c r="I2877" t="s">
        <v>42</v>
      </c>
      <c r="J2877" t="s">
        <v>67</v>
      </c>
      <c r="K2877">
        <v>4</v>
      </c>
      <c r="L2877" s="3">
        <f>Working_Data[[#This Row],[price2]]/Working_Data[[#This Row],[quantity]]</f>
        <v>128.69749999999999</v>
      </c>
      <c r="M2877" s="3">
        <v>514.79</v>
      </c>
      <c r="N2877" t="s">
        <v>35</v>
      </c>
      <c r="O2877">
        <v>15</v>
      </c>
      <c r="P2877" s="1">
        <v>45636</v>
      </c>
      <c r="Q2877">
        <v>279</v>
      </c>
      <c r="R2877" t="s">
        <v>29</v>
      </c>
      <c r="S2877">
        <v>1</v>
      </c>
      <c r="T2877" s="1">
        <v>45625</v>
      </c>
      <c r="U2877" t="s">
        <v>60</v>
      </c>
      <c r="V2877" t="str">
        <f>TEXT(WEEKDAY(Working_Data[[#This Row],[order_date]],1),"DDDD")</f>
        <v>Thursday</v>
      </c>
      <c r="W2877" t="str">
        <f>TEXT(Working_Data[[#This Row],[order_date]],"mmmm")</f>
        <v>August</v>
      </c>
      <c r="X2877" s="7">
        <f>Working_Data[[#This Row],[last_order_date]]-Working_Data[[#This Row],[signup_date]]</f>
        <v>-58</v>
      </c>
      <c r="Y2877" s="7">
        <f>IF(Working_Data[[#This Row],[churned]]="Active",1,0)</f>
        <v>1</v>
      </c>
      <c r="Z2877" s="7">
        <f>YEAR(Working_Data[[#This Row],[order_date]])</f>
        <v>2024</v>
      </c>
    </row>
    <row r="2878" spans="1:26" x14ac:dyDescent="0.25">
      <c r="A2878" t="s">
        <v>5806</v>
      </c>
      <c r="B2878" t="s">
        <v>38</v>
      </c>
      <c r="C2878" t="s">
        <v>22</v>
      </c>
      <c r="D2878" t="s">
        <v>52</v>
      </c>
      <c r="E2878" s="1">
        <v>45812</v>
      </c>
      <c r="F2878" t="s">
        <v>5807</v>
      </c>
      <c r="G2878" s="1">
        <v>45512</v>
      </c>
      <c r="H2878" t="s">
        <v>58</v>
      </c>
      <c r="I2878" t="s">
        <v>42</v>
      </c>
      <c r="J2878" t="s">
        <v>64</v>
      </c>
      <c r="K2878">
        <v>3</v>
      </c>
      <c r="L2878" s="3">
        <f>Working_Data[[#This Row],[price2]]/Working_Data[[#This Row],[quantity]]</f>
        <v>237.05333333333331</v>
      </c>
      <c r="M2878" s="3">
        <v>711.16</v>
      </c>
      <c r="N2878" t="s">
        <v>50</v>
      </c>
      <c r="O2878">
        <v>26</v>
      </c>
      <c r="P2878" s="1">
        <v>45648</v>
      </c>
      <c r="Q2878">
        <v>257</v>
      </c>
      <c r="R2878" t="s">
        <v>29</v>
      </c>
      <c r="S2878">
        <v>5</v>
      </c>
      <c r="T2878" s="1">
        <v>45679</v>
      </c>
      <c r="U2878" t="s">
        <v>36</v>
      </c>
      <c r="V2878" t="str">
        <f>TEXT(WEEKDAY(Working_Data[[#This Row],[order_date]],1),"DDDD")</f>
        <v>Thursday</v>
      </c>
      <c r="W2878" t="str">
        <f>TEXT(Working_Data[[#This Row],[order_date]],"mmmm")</f>
        <v>August</v>
      </c>
      <c r="X2878" s="7">
        <f>Working_Data[[#This Row],[last_order_date]]-Working_Data[[#This Row],[signup_date]]</f>
        <v>-164</v>
      </c>
      <c r="Y2878" s="7">
        <f>IF(Working_Data[[#This Row],[churned]]="Active",1,0)</f>
        <v>1</v>
      </c>
      <c r="Z2878" s="7">
        <f>YEAR(Working_Data[[#This Row],[order_date]])</f>
        <v>2024</v>
      </c>
    </row>
    <row r="2879" spans="1:26" x14ac:dyDescent="0.25">
      <c r="A2879" t="s">
        <v>5808</v>
      </c>
      <c r="B2879" t="s">
        <v>21</v>
      </c>
      <c r="C2879" t="s">
        <v>22</v>
      </c>
      <c r="D2879" t="s">
        <v>56</v>
      </c>
      <c r="E2879" s="1">
        <v>45546</v>
      </c>
      <c r="F2879" t="s">
        <v>5809</v>
      </c>
      <c r="G2879" s="1">
        <v>45512</v>
      </c>
      <c r="H2879" t="s">
        <v>41</v>
      </c>
      <c r="I2879" t="s">
        <v>48</v>
      </c>
      <c r="J2879" t="s">
        <v>64</v>
      </c>
      <c r="K2879">
        <v>4</v>
      </c>
      <c r="L2879" s="3">
        <f>Working_Data[[#This Row],[price2]]/Working_Data[[#This Row],[quantity]]</f>
        <v>357.4425</v>
      </c>
      <c r="M2879" s="3">
        <v>1429.77</v>
      </c>
      <c r="N2879" t="s">
        <v>28</v>
      </c>
      <c r="O2879">
        <v>25</v>
      </c>
      <c r="P2879" s="1">
        <v>45703</v>
      </c>
      <c r="Q2879">
        <v>71</v>
      </c>
      <c r="R2879" t="s">
        <v>43</v>
      </c>
      <c r="S2879">
        <v>2</v>
      </c>
      <c r="T2879" s="1">
        <v>45815</v>
      </c>
      <c r="U2879" t="s">
        <v>36</v>
      </c>
      <c r="V2879" t="str">
        <f>TEXT(WEEKDAY(Working_Data[[#This Row],[order_date]],1),"DDDD")</f>
        <v>Thursday</v>
      </c>
      <c r="W2879" t="str">
        <f>TEXT(Working_Data[[#This Row],[order_date]],"mmmm")</f>
        <v>August</v>
      </c>
      <c r="X2879" s="7">
        <f>Working_Data[[#This Row],[last_order_date]]-Working_Data[[#This Row],[signup_date]]</f>
        <v>157</v>
      </c>
      <c r="Y2879" s="7">
        <f>IF(Working_Data[[#This Row],[churned]]="Active",1,0)</f>
        <v>0</v>
      </c>
      <c r="Z2879" s="7">
        <f>YEAR(Working_Data[[#This Row],[order_date]])</f>
        <v>2024</v>
      </c>
    </row>
    <row r="2880" spans="1:26" x14ac:dyDescent="0.25">
      <c r="A2880" t="s">
        <v>5810</v>
      </c>
      <c r="B2880" t="s">
        <v>21</v>
      </c>
      <c r="C2880" t="s">
        <v>82</v>
      </c>
      <c r="D2880" t="s">
        <v>77</v>
      </c>
      <c r="E2880" s="1">
        <v>45682</v>
      </c>
      <c r="F2880" t="s">
        <v>5811</v>
      </c>
      <c r="G2880" s="1">
        <v>45512</v>
      </c>
      <c r="H2880" t="s">
        <v>58</v>
      </c>
      <c r="I2880" t="s">
        <v>26</v>
      </c>
      <c r="J2880" t="s">
        <v>27</v>
      </c>
      <c r="K2880">
        <v>1</v>
      </c>
      <c r="L2880" s="3">
        <f>Working_Data[[#This Row],[price2]]/Working_Data[[#This Row],[quantity]]</f>
        <v>987</v>
      </c>
      <c r="M2880" s="3">
        <v>987</v>
      </c>
      <c r="N2880" t="s">
        <v>28</v>
      </c>
      <c r="O2880">
        <v>31</v>
      </c>
      <c r="P2880" s="1">
        <v>45616</v>
      </c>
      <c r="Q2880">
        <v>468</v>
      </c>
      <c r="R2880" t="s">
        <v>43</v>
      </c>
      <c r="S2880">
        <v>2</v>
      </c>
      <c r="T2880" s="1">
        <v>45886</v>
      </c>
      <c r="U2880" t="s">
        <v>30</v>
      </c>
      <c r="V2880" t="str">
        <f>TEXT(WEEKDAY(Working_Data[[#This Row],[order_date]],1),"DDDD")</f>
        <v>Thursday</v>
      </c>
      <c r="W2880" t="str">
        <f>TEXT(Working_Data[[#This Row],[order_date]],"mmmm")</f>
        <v>August</v>
      </c>
      <c r="X2880" s="7">
        <f>Working_Data[[#This Row],[last_order_date]]-Working_Data[[#This Row],[signup_date]]</f>
        <v>-66</v>
      </c>
      <c r="Y2880" s="7">
        <f>IF(Working_Data[[#This Row],[churned]]="Active",1,0)</f>
        <v>0</v>
      </c>
      <c r="Z2880" s="7">
        <f>YEAR(Working_Data[[#This Row],[order_date]])</f>
        <v>2024</v>
      </c>
    </row>
    <row r="2881" spans="1:26" x14ac:dyDescent="0.25">
      <c r="A2881" t="s">
        <v>5812</v>
      </c>
      <c r="B2881" t="s">
        <v>21</v>
      </c>
      <c r="C2881" t="s">
        <v>22</v>
      </c>
      <c r="D2881" t="s">
        <v>23</v>
      </c>
      <c r="E2881" s="1">
        <v>45228</v>
      </c>
      <c r="F2881" t="s">
        <v>5813</v>
      </c>
      <c r="G2881" s="1">
        <v>45512</v>
      </c>
      <c r="H2881" t="s">
        <v>34</v>
      </c>
      <c r="I2881" t="s">
        <v>26</v>
      </c>
      <c r="J2881" t="s">
        <v>27</v>
      </c>
      <c r="K2881">
        <v>4</v>
      </c>
      <c r="L2881" s="3">
        <f>Working_Data[[#This Row],[price2]]/Working_Data[[#This Row],[quantity]]</f>
        <v>291.36250000000001</v>
      </c>
      <c r="M2881" s="3">
        <v>1165.45</v>
      </c>
      <c r="N2881" t="s">
        <v>28</v>
      </c>
      <c r="O2881">
        <v>32</v>
      </c>
      <c r="P2881" s="1">
        <v>45908</v>
      </c>
      <c r="Q2881">
        <v>444</v>
      </c>
      <c r="R2881" t="s">
        <v>29</v>
      </c>
      <c r="S2881">
        <v>2</v>
      </c>
      <c r="T2881" s="1">
        <v>45659</v>
      </c>
      <c r="U2881" t="s">
        <v>36</v>
      </c>
      <c r="V2881" t="str">
        <f>TEXT(WEEKDAY(Working_Data[[#This Row],[order_date]],1),"DDDD")</f>
        <v>Thursday</v>
      </c>
      <c r="W2881" t="str">
        <f>TEXT(Working_Data[[#This Row],[order_date]],"mmmm")</f>
        <v>August</v>
      </c>
      <c r="X2881" s="7">
        <f>Working_Data[[#This Row],[last_order_date]]-Working_Data[[#This Row],[signup_date]]</f>
        <v>680</v>
      </c>
      <c r="Y2881" s="7">
        <f>IF(Working_Data[[#This Row],[churned]]="Active",1,0)</f>
        <v>1</v>
      </c>
      <c r="Z2881" s="7">
        <f>YEAR(Working_Data[[#This Row],[order_date]])</f>
        <v>2024</v>
      </c>
    </row>
    <row r="2882" spans="1:26" x14ac:dyDescent="0.25">
      <c r="A2882" t="s">
        <v>5814</v>
      </c>
      <c r="B2882" t="s">
        <v>38</v>
      </c>
      <c r="C2882" t="s">
        <v>22</v>
      </c>
      <c r="D2882" t="s">
        <v>52</v>
      </c>
      <c r="E2882" s="1">
        <v>45852</v>
      </c>
      <c r="F2882" t="s">
        <v>5815</v>
      </c>
      <c r="G2882" s="1">
        <v>45512</v>
      </c>
      <c r="H2882" t="s">
        <v>25</v>
      </c>
      <c r="I2882" t="s">
        <v>42</v>
      </c>
      <c r="J2882" t="s">
        <v>27</v>
      </c>
      <c r="K2882">
        <v>2</v>
      </c>
      <c r="L2882" s="3">
        <f>Working_Data[[#This Row],[price2]]/Working_Data[[#This Row],[quantity]]</f>
        <v>509.20499999999998</v>
      </c>
      <c r="M2882" s="3">
        <v>1018.41</v>
      </c>
      <c r="N2882" t="s">
        <v>28</v>
      </c>
      <c r="O2882">
        <v>22</v>
      </c>
      <c r="P2882" s="1">
        <v>45619</v>
      </c>
      <c r="Q2882">
        <v>255</v>
      </c>
      <c r="R2882" t="s">
        <v>43</v>
      </c>
      <c r="S2882">
        <v>1</v>
      </c>
      <c r="T2882" s="1">
        <v>45812</v>
      </c>
      <c r="U2882" t="s">
        <v>36</v>
      </c>
      <c r="V2882" t="str">
        <f>TEXT(WEEKDAY(Working_Data[[#This Row],[order_date]],1),"DDDD")</f>
        <v>Thursday</v>
      </c>
      <c r="W2882" t="str">
        <f>TEXT(Working_Data[[#This Row],[order_date]],"mmmm")</f>
        <v>August</v>
      </c>
      <c r="X2882" s="7">
        <f>Working_Data[[#This Row],[last_order_date]]-Working_Data[[#This Row],[signup_date]]</f>
        <v>-233</v>
      </c>
      <c r="Y2882" s="7">
        <f>IF(Working_Data[[#This Row],[churned]]="Active",1,0)</f>
        <v>0</v>
      </c>
      <c r="Z2882" s="7">
        <f>YEAR(Working_Data[[#This Row],[order_date]])</f>
        <v>2024</v>
      </c>
    </row>
    <row r="2883" spans="1:26" x14ac:dyDescent="0.25">
      <c r="A2883" t="s">
        <v>5816</v>
      </c>
      <c r="B2883" t="s">
        <v>38</v>
      </c>
      <c r="C2883" t="s">
        <v>22</v>
      </c>
      <c r="D2883" t="s">
        <v>52</v>
      </c>
      <c r="E2883" s="1">
        <v>45476</v>
      </c>
      <c r="F2883" t="s">
        <v>5817</v>
      </c>
      <c r="G2883" s="1">
        <v>45512</v>
      </c>
      <c r="H2883" t="s">
        <v>25</v>
      </c>
      <c r="I2883" t="s">
        <v>54</v>
      </c>
      <c r="J2883" t="s">
        <v>59</v>
      </c>
      <c r="K2883">
        <v>1</v>
      </c>
      <c r="L2883" s="3">
        <f>Working_Data[[#This Row],[price2]]/Working_Data[[#This Row],[quantity]]</f>
        <v>781.29</v>
      </c>
      <c r="M2883" s="3">
        <v>781.29</v>
      </c>
      <c r="N2883" t="s">
        <v>28</v>
      </c>
      <c r="O2883">
        <v>6</v>
      </c>
      <c r="P2883" s="1">
        <v>45655</v>
      </c>
      <c r="Q2883">
        <v>130</v>
      </c>
      <c r="R2883" t="s">
        <v>29</v>
      </c>
      <c r="S2883">
        <v>3</v>
      </c>
      <c r="T2883" s="1">
        <v>45858</v>
      </c>
      <c r="U2883" t="s">
        <v>60</v>
      </c>
      <c r="V2883" t="str">
        <f>TEXT(WEEKDAY(Working_Data[[#This Row],[order_date]],1),"DDDD")</f>
        <v>Thursday</v>
      </c>
      <c r="W2883" t="str">
        <f>TEXT(Working_Data[[#This Row],[order_date]],"mmmm")</f>
        <v>August</v>
      </c>
      <c r="X2883" s="7">
        <f>Working_Data[[#This Row],[last_order_date]]-Working_Data[[#This Row],[signup_date]]</f>
        <v>179</v>
      </c>
      <c r="Y2883" s="7">
        <f>IF(Working_Data[[#This Row],[churned]]="Active",1,0)</f>
        <v>1</v>
      </c>
      <c r="Z2883" s="7">
        <f>YEAR(Working_Data[[#This Row],[order_date]])</f>
        <v>2024</v>
      </c>
    </row>
    <row r="2884" spans="1:26" x14ac:dyDescent="0.25">
      <c r="A2884" t="s">
        <v>5818</v>
      </c>
      <c r="B2884" t="s">
        <v>21</v>
      </c>
      <c r="C2884" t="s">
        <v>22</v>
      </c>
      <c r="D2884" t="s">
        <v>32</v>
      </c>
      <c r="E2884" s="1">
        <v>45286</v>
      </c>
      <c r="F2884" t="s">
        <v>5819</v>
      </c>
      <c r="G2884" s="1">
        <v>45543</v>
      </c>
      <c r="H2884" t="s">
        <v>47</v>
      </c>
      <c r="I2884" t="s">
        <v>54</v>
      </c>
      <c r="J2884" t="s">
        <v>64</v>
      </c>
      <c r="K2884">
        <v>5</v>
      </c>
      <c r="L2884" s="3">
        <f>Working_Data[[#This Row],[price2]]/Working_Data[[#This Row],[quantity]]</f>
        <v>63.679999999999993</v>
      </c>
      <c r="M2884" s="3">
        <v>318.39999999999998</v>
      </c>
      <c r="N2884" t="s">
        <v>50</v>
      </c>
      <c r="O2884">
        <v>12</v>
      </c>
      <c r="P2884" s="1">
        <v>45482</v>
      </c>
      <c r="Q2884">
        <v>459</v>
      </c>
      <c r="R2884" t="s">
        <v>43</v>
      </c>
      <c r="S2884">
        <v>4</v>
      </c>
      <c r="T2884" s="1">
        <v>45644</v>
      </c>
      <c r="U2884" t="s">
        <v>60</v>
      </c>
      <c r="V2884" t="str">
        <f>TEXT(WEEKDAY(Working_Data[[#This Row],[order_date]],1),"DDDD")</f>
        <v>Sunday</v>
      </c>
      <c r="W2884" t="str">
        <f>TEXT(Working_Data[[#This Row],[order_date]],"mmmm")</f>
        <v>September</v>
      </c>
      <c r="X2884" s="7">
        <f>Working_Data[[#This Row],[last_order_date]]-Working_Data[[#This Row],[signup_date]]</f>
        <v>196</v>
      </c>
      <c r="Y2884" s="7">
        <f>IF(Working_Data[[#This Row],[churned]]="Active",1,0)</f>
        <v>0</v>
      </c>
      <c r="Z2884" s="7">
        <f>YEAR(Working_Data[[#This Row],[order_date]])</f>
        <v>2024</v>
      </c>
    </row>
    <row r="2885" spans="1:26" x14ac:dyDescent="0.25">
      <c r="A2885" t="s">
        <v>5820</v>
      </c>
      <c r="B2885" t="s">
        <v>38</v>
      </c>
      <c r="C2885" t="s">
        <v>22</v>
      </c>
      <c r="D2885" t="s">
        <v>23</v>
      </c>
      <c r="E2885" s="1">
        <v>45347</v>
      </c>
      <c r="F2885" t="s">
        <v>5821</v>
      </c>
      <c r="G2885" s="1">
        <v>45543</v>
      </c>
      <c r="H2885" t="s">
        <v>58</v>
      </c>
      <c r="I2885" t="s">
        <v>42</v>
      </c>
      <c r="J2885" t="s">
        <v>67</v>
      </c>
      <c r="K2885">
        <v>4</v>
      </c>
      <c r="L2885" s="3">
        <f>Working_Data[[#This Row],[price2]]/Working_Data[[#This Row],[quantity]]</f>
        <v>194.97</v>
      </c>
      <c r="M2885" s="3">
        <v>779.88</v>
      </c>
      <c r="N2885" t="s">
        <v>35</v>
      </c>
      <c r="O2885">
        <v>31</v>
      </c>
      <c r="P2885" s="1">
        <v>45686</v>
      </c>
      <c r="Q2885">
        <v>175</v>
      </c>
      <c r="R2885" t="s">
        <v>43</v>
      </c>
      <c r="S2885">
        <v>2</v>
      </c>
      <c r="T2885" s="1">
        <v>45516</v>
      </c>
      <c r="U2885" t="s">
        <v>36</v>
      </c>
      <c r="V2885" t="str">
        <f>TEXT(WEEKDAY(Working_Data[[#This Row],[order_date]],1),"DDDD")</f>
        <v>Sunday</v>
      </c>
      <c r="W2885" t="str">
        <f>TEXT(Working_Data[[#This Row],[order_date]],"mmmm")</f>
        <v>September</v>
      </c>
      <c r="X2885" s="7">
        <f>Working_Data[[#This Row],[last_order_date]]-Working_Data[[#This Row],[signup_date]]</f>
        <v>339</v>
      </c>
      <c r="Y2885" s="7">
        <f>IF(Working_Data[[#This Row],[churned]]="Active",1,0)</f>
        <v>0</v>
      </c>
      <c r="Z2885" s="7">
        <f>YEAR(Working_Data[[#This Row],[order_date]])</f>
        <v>2024</v>
      </c>
    </row>
    <row r="2886" spans="1:26" x14ac:dyDescent="0.25">
      <c r="A2886" t="s">
        <v>5822</v>
      </c>
      <c r="B2886" t="s">
        <v>45</v>
      </c>
      <c r="C2886" t="s">
        <v>82</v>
      </c>
      <c r="D2886" t="s">
        <v>52</v>
      </c>
      <c r="E2886" s="1">
        <v>45353</v>
      </c>
      <c r="F2886" t="s">
        <v>5823</v>
      </c>
      <c r="G2886" s="1">
        <v>45543</v>
      </c>
      <c r="H2886" t="s">
        <v>58</v>
      </c>
      <c r="I2886" t="s">
        <v>54</v>
      </c>
      <c r="J2886" t="s">
        <v>64</v>
      </c>
      <c r="K2886">
        <v>5</v>
      </c>
      <c r="L2886" s="3">
        <f>Working_Data[[#This Row],[price2]]/Working_Data[[#This Row],[quantity]]</f>
        <v>233.80199999999999</v>
      </c>
      <c r="M2886" s="3">
        <v>1169.01</v>
      </c>
      <c r="N2886" t="s">
        <v>28</v>
      </c>
      <c r="O2886">
        <v>41</v>
      </c>
      <c r="P2886" s="1">
        <v>45612</v>
      </c>
      <c r="Q2886">
        <v>432</v>
      </c>
      <c r="R2886" t="s">
        <v>43</v>
      </c>
      <c r="S2886">
        <v>3</v>
      </c>
      <c r="T2886" s="1">
        <v>45801</v>
      </c>
      <c r="U2886" t="s">
        <v>30</v>
      </c>
      <c r="V2886" t="str">
        <f>TEXT(WEEKDAY(Working_Data[[#This Row],[order_date]],1),"DDDD")</f>
        <v>Sunday</v>
      </c>
      <c r="W2886" t="str">
        <f>TEXT(Working_Data[[#This Row],[order_date]],"mmmm")</f>
        <v>September</v>
      </c>
      <c r="X2886" s="7">
        <f>Working_Data[[#This Row],[last_order_date]]-Working_Data[[#This Row],[signup_date]]</f>
        <v>259</v>
      </c>
      <c r="Y2886" s="7">
        <f>IF(Working_Data[[#This Row],[churned]]="Active",1,0)</f>
        <v>0</v>
      </c>
      <c r="Z2886" s="7">
        <f>YEAR(Working_Data[[#This Row],[order_date]])</f>
        <v>2024</v>
      </c>
    </row>
    <row r="2887" spans="1:26" x14ac:dyDescent="0.25">
      <c r="A2887" t="s">
        <v>5824</v>
      </c>
      <c r="B2887" t="s">
        <v>21</v>
      </c>
      <c r="C2887" t="s">
        <v>22</v>
      </c>
      <c r="D2887" t="s">
        <v>52</v>
      </c>
      <c r="E2887" s="1">
        <v>45086</v>
      </c>
      <c r="F2887" t="s">
        <v>5825</v>
      </c>
      <c r="G2887" s="1">
        <v>45543</v>
      </c>
      <c r="H2887" t="s">
        <v>41</v>
      </c>
      <c r="I2887" t="s">
        <v>26</v>
      </c>
      <c r="J2887" t="s">
        <v>67</v>
      </c>
      <c r="K2887">
        <v>2</v>
      </c>
      <c r="L2887" s="3">
        <f>Working_Data[[#This Row],[price2]]/Working_Data[[#This Row],[quantity]]</f>
        <v>379.14</v>
      </c>
      <c r="M2887" s="3">
        <v>758.28</v>
      </c>
      <c r="N2887" t="s">
        <v>50</v>
      </c>
      <c r="O2887">
        <v>23</v>
      </c>
      <c r="P2887" s="1">
        <v>45747</v>
      </c>
      <c r="Q2887">
        <v>17</v>
      </c>
      <c r="R2887" t="s">
        <v>43</v>
      </c>
      <c r="S2887">
        <v>4</v>
      </c>
      <c r="T2887" s="1">
        <v>45793</v>
      </c>
      <c r="U2887" t="s">
        <v>30</v>
      </c>
      <c r="V2887" t="str">
        <f>TEXT(WEEKDAY(Working_Data[[#This Row],[order_date]],1),"DDDD")</f>
        <v>Sunday</v>
      </c>
      <c r="W2887" t="str">
        <f>TEXT(Working_Data[[#This Row],[order_date]],"mmmm")</f>
        <v>September</v>
      </c>
      <c r="X2887" s="7">
        <f>Working_Data[[#This Row],[last_order_date]]-Working_Data[[#This Row],[signup_date]]</f>
        <v>661</v>
      </c>
      <c r="Y2887" s="7">
        <f>IF(Working_Data[[#This Row],[churned]]="Active",1,0)</f>
        <v>0</v>
      </c>
      <c r="Z2887" s="7">
        <f>YEAR(Working_Data[[#This Row],[order_date]])</f>
        <v>2024</v>
      </c>
    </row>
    <row r="2888" spans="1:26" x14ac:dyDescent="0.25">
      <c r="A2888" t="s">
        <v>5826</v>
      </c>
      <c r="B2888" t="s">
        <v>21</v>
      </c>
      <c r="C2888" t="s">
        <v>82</v>
      </c>
      <c r="D2888" t="s">
        <v>56</v>
      </c>
      <c r="E2888" s="1">
        <v>45526</v>
      </c>
      <c r="F2888" t="s">
        <v>5827</v>
      </c>
      <c r="G2888" s="1">
        <v>45543</v>
      </c>
      <c r="H2888" t="s">
        <v>34</v>
      </c>
      <c r="I2888" t="s">
        <v>63</v>
      </c>
      <c r="J2888" t="s">
        <v>64</v>
      </c>
      <c r="K2888">
        <v>5</v>
      </c>
      <c r="L2888" s="3">
        <f>Working_Data[[#This Row],[price2]]/Working_Data[[#This Row],[quantity]]</f>
        <v>84.494</v>
      </c>
      <c r="M2888" s="3">
        <v>422.47</v>
      </c>
      <c r="N2888" t="s">
        <v>35</v>
      </c>
      <c r="O2888">
        <v>32</v>
      </c>
      <c r="P2888" s="1">
        <v>45642</v>
      </c>
      <c r="Q2888">
        <v>297</v>
      </c>
      <c r="R2888" t="s">
        <v>43</v>
      </c>
      <c r="S2888">
        <v>2</v>
      </c>
      <c r="T2888" s="1">
        <v>45875</v>
      </c>
      <c r="U2888" t="s">
        <v>60</v>
      </c>
      <c r="V2888" t="str">
        <f>TEXT(WEEKDAY(Working_Data[[#This Row],[order_date]],1),"DDDD")</f>
        <v>Sunday</v>
      </c>
      <c r="W2888" t="str">
        <f>TEXT(Working_Data[[#This Row],[order_date]],"mmmm")</f>
        <v>September</v>
      </c>
      <c r="X2888" s="7">
        <f>Working_Data[[#This Row],[last_order_date]]-Working_Data[[#This Row],[signup_date]]</f>
        <v>116</v>
      </c>
      <c r="Y2888" s="7">
        <f>IF(Working_Data[[#This Row],[churned]]="Active",1,0)</f>
        <v>0</v>
      </c>
      <c r="Z2888" s="7">
        <f>YEAR(Working_Data[[#This Row],[order_date]])</f>
        <v>2024</v>
      </c>
    </row>
    <row r="2889" spans="1:26" x14ac:dyDescent="0.25">
      <c r="A2889" t="s">
        <v>5828</v>
      </c>
      <c r="B2889" t="s">
        <v>45</v>
      </c>
      <c r="C2889" t="s">
        <v>22</v>
      </c>
      <c r="D2889" t="s">
        <v>56</v>
      </c>
      <c r="E2889" s="1">
        <v>45211</v>
      </c>
      <c r="F2889" t="s">
        <v>5829</v>
      </c>
      <c r="G2889" s="1">
        <v>45543</v>
      </c>
      <c r="H2889" t="s">
        <v>25</v>
      </c>
      <c r="I2889" t="s">
        <v>54</v>
      </c>
      <c r="J2889" t="s">
        <v>59</v>
      </c>
      <c r="K2889">
        <v>2</v>
      </c>
      <c r="L2889" s="3">
        <f>Working_Data[[#This Row],[price2]]/Working_Data[[#This Row],[quantity]]</f>
        <v>575.505</v>
      </c>
      <c r="M2889" s="3">
        <v>1151.01</v>
      </c>
      <c r="N2889" t="s">
        <v>35</v>
      </c>
      <c r="O2889">
        <v>50</v>
      </c>
      <c r="P2889" s="1">
        <v>45646</v>
      </c>
      <c r="Q2889">
        <v>338</v>
      </c>
      <c r="R2889" t="s">
        <v>43</v>
      </c>
      <c r="S2889">
        <v>4</v>
      </c>
      <c r="T2889" s="1">
        <v>45816</v>
      </c>
      <c r="U2889" t="s">
        <v>36</v>
      </c>
      <c r="V2889" t="str">
        <f>TEXT(WEEKDAY(Working_Data[[#This Row],[order_date]],1),"DDDD")</f>
        <v>Sunday</v>
      </c>
      <c r="W2889" t="str">
        <f>TEXT(Working_Data[[#This Row],[order_date]],"mmmm")</f>
        <v>September</v>
      </c>
      <c r="X2889" s="7">
        <f>Working_Data[[#This Row],[last_order_date]]-Working_Data[[#This Row],[signup_date]]</f>
        <v>435</v>
      </c>
      <c r="Y2889" s="7">
        <f>IF(Working_Data[[#This Row],[churned]]="Active",1,0)</f>
        <v>0</v>
      </c>
      <c r="Z2889" s="7">
        <f>YEAR(Working_Data[[#This Row],[order_date]])</f>
        <v>2024</v>
      </c>
    </row>
    <row r="2890" spans="1:26" x14ac:dyDescent="0.25">
      <c r="A2890" t="s">
        <v>5830</v>
      </c>
      <c r="B2890" t="s">
        <v>45</v>
      </c>
      <c r="C2890" t="s">
        <v>39</v>
      </c>
      <c r="D2890" t="s">
        <v>52</v>
      </c>
      <c r="E2890" s="1">
        <v>45118</v>
      </c>
      <c r="F2890" t="s">
        <v>5831</v>
      </c>
      <c r="G2890" s="1">
        <v>45573</v>
      </c>
      <c r="H2890" t="s">
        <v>41</v>
      </c>
      <c r="I2890" t="s">
        <v>54</v>
      </c>
      <c r="J2890" t="s">
        <v>27</v>
      </c>
      <c r="K2890">
        <v>1</v>
      </c>
      <c r="L2890" s="3">
        <f>Working_Data[[#This Row],[price2]]/Working_Data[[#This Row],[quantity]]</f>
        <v>1400.84</v>
      </c>
      <c r="M2890" s="3">
        <v>1400.84</v>
      </c>
      <c r="N2890" t="s">
        <v>35</v>
      </c>
      <c r="O2890">
        <v>13</v>
      </c>
      <c r="P2890" s="1">
        <v>45855</v>
      </c>
      <c r="Q2890">
        <v>489</v>
      </c>
      <c r="R2890" t="s">
        <v>43</v>
      </c>
      <c r="S2890">
        <v>3</v>
      </c>
      <c r="T2890" s="1">
        <v>45652</v>
      </c>
      <c r="U2890" t="s">
        <v>60</v>
      </c>
      <c r="V2890" t="str">
        <f>TEXT(WEEKDAY(Working_Data[[#This Row],[order_date]],1),"DDDD")</f>
        <v>Tuesday</v>
      </c>
      <c r="W2890" t="str">
        <f>TEXT(Working_Data[[#This Row],[order_date]],"mmmm")</f>
        <v>October</v>
      </c>
      <c r="X2890" s="7">
        <f>Working_Data[[#This Row],[last_order_date]]-Working_Data[[#This Row],[signup_date]]</f>
        <v>737</v>
      </c>
      <c r="Y2890" s="7">
        <f>IF(Working_Data[[#This Row],[churned]]="Active",1,0)</f>
        <v>0</v>
      </c>
      <c r="Z2890" s="7">
        <f>YEAR(Working_Data[[#This Row],[order_date]])</f>
        <v>2024</v>
      </c>
    </row>
    <row r="2891" spans="1:26" x14ac:dyDescent="0.25">
      <c r="A2891" t="s">
        <v>5832</v>
      </c>
      <c r="B2891" t="s">
        <v>45</v>
      </c>
      <c r="C2891" t="s">
        <v>39</v>
      </c>
      <c r="D2891" t="s">
        <v>23</v>
      </c>
      <c r="E2891" s="1">
        <v>45259</v>
      </c>
      <c r="F2891" t="s">
        <v>5833</v>
      </c>
      <c r="G2891" s="1">
        <v>45573</v>
      </c>
      <c r="H2891" t="s">
        <v>25</v>
      </c>
      <c r="I2891" t="s">
        <v>54</v>
      </c>
      <c r="J2891" t="s">
        <v>64</v>
      </c>
      <c r="K2891">
        <v>2</v>
      </c>
      <c r="L2891" s="3">
        <f>Working_Data[[#This Row],[price2]]/Working_Data[[#This Row],[quantity]]</f>
        <v>677.745</v>
      </c>
      <c r="M2891" s="3">
        <v>1355.49</v>
      </c>
      <c r="N2891" t="s">
        <v>50</v>
      </c>
      <c r="O2891">
        <v>37</v>
      </c>
      <c r="P2891" s="1">
        <v>45454</v>
      </c>
      <c r="Q2891">
        <v>190</v>
      </c>
      <c r="R2891" t="s">
        <v>43</v>
      </c>
      <c r="S2891">
        <v>3</v>
      </c>
      <c r="T2891" s="1">
        <v>45530</v>
      </c>
      <c r="U2891" t="s">
        <v>60</v>
      </c>
      <c r="V2891" t="str">
        <f>TEXT(WEEKDAY(Working_Data[[#This Row],[order_date]],1),"DDDD")</f>
        <v>Tuesday</v>
      </c>
      <c r="W2891" t="str">
        <f>TEXT(Working_Data[[#This Row],[order_date]],"mmmm")</f>
        <v>October</v>
      </c>
      <c r="X2891" s="7">
        <f>Working_Data[[#This Row],[last_order_date]]-Working_Data[[#This Row],[signup_date]]</f>
        <v>195</v>
      </c>
      <c r="Y2891" s="7">
        <f>IF(Working_Data[[#This Row],[churned]]="Active",1,0)</f>
        <v>0</v>
      </c>
      <c r="Z2891" s="7">
        <f>YEAR(Working_Data[[#This Row],[order_date]])</f>
        <v>2024</v>
      </c>
    </row>
    <row r="2892" spans="1:26" x14ac:dyDescent="0.25">
      <c r="A2892" t="s">
        <v>5834</v>
      </c>
      <c r="B2892" t="s">
        <v>21</v>
      </c>
      <c r="C2892" t="s">
        <v>22</v>
      </c>
      <c r="D2892" t="s">
        <v>23</v>
      </c>
      <c r="E2892" s="1">
        <v>45195</v>
      </c>
      <c r="F2892" t="s">
        <v>5835</v>
      </c>
      <c r="G2892" s="1">
        <v>45573</v>
      </c>
      <c r="H2892" t="s">
        <v>34</v>
      </c>
      <c r="I2892" t="s">
        <v>63</v>
      </c>
      <c r="J2892" t="s">
        <v>64</v>
      </c>
      <c r="K2892">
        <v>4</v>
      </c>
      <c r="L2892" s="3">
        <f>Working_Data[[#This Row],[price2]]/Working_Data[[#This Row],[quantity]]</f>
        <v>173.36250000000001</v>
      </c>
      <c r="M2892" s="3">
        <v>693.45</v>
      </c>
      <c r="N2892" t="s">
        <v>35</v>
      </c>
      <c r="O2892">
        <v>34</v>
      </c>
      <c r="P2892" s="1">
        <v>45544</v>
      </c>
      <c r="Q2892">
        <v>410</v>
      </c>
      <c r="R2892" t="s">
        <v>29</v>
      </c>
      <c r="S2892">
        <v>2</v>
      </c>
      <c r="T2892" s="1">
        <v>45790</v>
      </c>
      <c r="U2892" t="s">
        <v>30</v>
      </c>
      <c r="V2892" t="str">
        <f>TEXT(WEEKDAY(Working_Data[[#This Row],[order_date]],1),"DDDD")</f>
        <v>Tuesday</v>
      </c>
      <c r="W2892" t="str">
        <f>TEXT(Working_Data[[#This Row],[order_date]],"mmmm")</f>
        <v>October</v>
      </c>
      <c r="X2892" s="7">
        <f>Working_Data[[#This Row],[last_order_date]]-Working_Data[[#This Row],[signup_date]]</f>
        <v>349</v>
      </c>
      <c r="Y2892" s="7">
        <f>IF(Working_Data[[#This Row],[churned]]="Active",1,0)</f>
        <v>1</v>
      </c>
      <c r="Z2892" s="7">
        <f>YEAR(Working_Data[[#This Row],[order_date]])</f>
        <v>2024</v>
      </c>
    </row>
    <row r="2893" spans="1:26" x14ac:dyDescent="0.25">
      <c r="A2893" t="s">
        <v>5836</v>
      </c>
      <c r="B2893" t="s">
        <v>45</v>
      </c>
      <c r="C2893" t="s">
        <v>82</v>
      </c>
      <c r="D2893" t="s">
        <v>52</v>
      </c>
      <c r="E2893" s="1">
        <v>45673</v>
      </c>
      <c r="F2893" t="s">
        <v>5837</v>
      </c>
      <c r="G2893" s="1">
        <v>45573</v>
      </c>
      <c r="H2893" t="s">
        <v>47</v>
      </c>
      <c r="I2893" t="s">
        <v>42</v>
      </c>
      <c r="J2893" t="s">
        <v>27</v>
      </c>
      <c r="K2893">
        <v>5</v>
      </c>
      <c r="L2893" s="3">
        <f>Working_Data[[#This Row],[price2]]/Working_Data[[#This Row],[quantity]]</f>
        <v>153.1</v>
      </c>
      <c r="M2893" s="3">
        <v>765.5</v>
      </c>
      <c r="N2893" t="s">
        <v>50</v>
      </c>
      <c r="O2893">
        <v>45</v>
      </c>
      <c r="P2893" s="1">
        <v>45816</v>
      </c>
      <c r="Q2893">
        <v>462</v>
      </c>
      <c r="R2893" t="s">
        <v>43</v>
      </c>
      <c r="S2893">
        <v>2</v>
      </c>
      <c r="T2893" s="1">
        <v>45606</v>
      </c>
      <c r="U2893" t="s">
        <v>60</v>
      </c>
      <c r="V2893" t="str">
        <f>TEXT(WEEKDAY(Working_Data[[#This Row],[order_date]],1),"DDDD")</f>
        <v>Tuesday</v>
      </c>
      <c r="W2893" t="str">
        <f>TEXT(Working_Data[[#This Row],[order_date]],"mmmm")</f>
        <v>October</v>
      </c>
      <c r="X2893" s="7">
        <f>Working_Data[[#This Row],[last_order_date]]-Working_Data[[#This Row],[signup_date]]</f>
        <v>143</v>
      </c>
      <c r="Y2893" s="7">
        <f>IF(Working_Data[[#This Row],[churned]]="Active",1,0)</f>
        <v>0</v>
      </c>
      <c r="Z2893" s="7">
        <f>YEAR(Working_Data[[#This Row],[order_date]])</f>
        <v>2024</v>
      </c>
    </row>
    <row r="2894" spans="1:26" x14ac:dyDescent="0.25">
      <c r="A2894" t="s">
        <v>5838</v>
      </c>
      <c r="B2894" t="s">
        <v>38</v>
      </c>
      <c r="C2894" t="s">
        <v>82</v>
      </c>
      <c r="D2894" t="s">
        <v>52</v>
      </c>
      <c r="E2894" s="1">
        <v>45506</v>
      </c>
      <c r="F2894" t="s">
        <v>5839</v>
      </c>
      <c r="G2894" s="1">
        <v>45573</v>
      </c>
      <c r="H2894" t="s">
        <v>34</v>
      </c>
      <c r="I2894" t="s">
        <v>48</v>
      </c>
      <c r="J2894" t="s">
        <v>49</v>
      </c>
      <c r="K2894">
        <v>3</v>
      </c>
      <c r="L2894" s="3">
        <f>Working_Data[[#This Row],[price2]]/Working_Data[[#This Row],[quantity]]</f>
        <v>261.14333333333332</v>
      </c>
      <c r="M2894" s="3">
        <v>783.43</v>
      </c>
      <c r="N2894" t="s">
        <v>28</v>
      </c>
      <c r="O2894">
        <v>11</v>
      </c>
      <c r="P2894" s="1">
        <v>45877</v>
      </c>
      <c r="Q2894">
        <v>458</v>
      </c>
      <c r="R2894" t="s">
        <v>29</v>
      </c>
      <c r="S2894">
        <v>3</v>
      </c>
      <c r="T2894" s="1">
        <v>45867</v>
      </c>
      <c r="U2894" t="s">
        <v>60</v>
      </c>
      <c r="V2894" t="str">
        <f>TEXT(WEEKDAY(Working_Data[[#This Row],[order_date]],1),"DDDD")</f>
        <v>Tuesday</v>
      </c>
      <c r="W2894" t="str">
        <f>TEXT(Working_Data[[#This Row],[order_date]],"mmmm")</f>
        <v>October</v>
      </c>
      <c r="X2894" s="7">
        <f>Working_Data[[#This Row],[last_order_date]]-Working_Data[[#This Row],[signup_date]]</f>
        <v>371</v>
      </c>
      <c r="Y2894" s="7">
        <f>IF(Working_Data[[#This Row],[churned]]="Active",1,0)</f>
        <v>1</v>
      </c>
      <c r="Z2894" s="7">
        <f>YEAR(Working_Data[[#This Row],[order_date]])</f>
        <v>2024</v>
      </c>
    </row>
    <row r="2895" spans="1:26" x14ac:dyDescent="0.25">
      <c r="A2895" t="s">
        <v>5840</v>
      </c>
      <c r="B2895" t="s">
        <v>45</v>
      </c>
      <c r="C2895" t="s">
        <v>22</v>
      </c>
      <c r="D2895" t="s">
        <v>56</v>
      </c>
      <c r="E2895" s="1">
        <v>45778</v>
      </c>
      <c r="F2895" t="s">
        <v>5841</v>
      </c>
      <c r="G2895" s="1">
        <v>45573</v>
      </c>
      <c r="H2895" t="s">
        <v>34</v>
      </c>
      <c r="I2895" t="s">
        <v>26</v>
      </c>
      <c r="J2895" t="s">
        <v>64</v>
      </c>
      <c r="K2895">
        <v>3</v>
      </c>
      <c r="L2895" s="3">
        <f>Working_Data[[#This Row],[price2]]/Working_Data[[#This Row],[quantity]]</f>
        <v>229.11666666666667</v>
      </c>
      <c r="M2895" s="3">
        <v>687.35</v>
      </c>
      <c r="N2895" t="s">
        <v>35</v>
      </c>
      <c r="O2895">
        <v>36</v>
      </c>
      <c r="P2895" s="1">
        <v>45718</v>
      </c>
      <c r="Q2895">
        <v>274</v>
      </c>
      <c r="R2895" t="s">
        <v>43</v>
      </c>
      <c r="S2895">
        <v>5</v>
      </c>
      <c r="T2895" s="1">
        <v>45855</v>
      </c>
      <c r="U2895" t="s">
        <v>30</v>
      </c>
      <c r="V2895" t="str">
        <f>TEXT(WEEKDAY(Working_Data[[#This Row],[order_date]],1),"DDDD")</f>
        <v>Tuesday</v>
      </c>
      <c r="W2895" t="str">
        <f>TEXT(Working_Data[[#This Row],[order_date]],"mmmm")</f>
        <v>October</v>
      </c>
      <c r="X2895" s="7">
        <f>Working_Data[[#This Row],[last_order_date]]-Working_Data[[#This Row],[signup_date]]</f>
        <v>-60</v>
      </c>
      <c r="Y2895" s="7">
        <f>IF(Working_Data[[#This Row],[churned]]="Active",1,0)</f>
        <v>0</v>
      </c>
      <c r="Z2895" s="7">
        <f>YEAR(Working_Data[[#This Row],[order_date]])</f>
        <v>2024</v>
      </c>
    </row>
    <row r="2896" spans="1:26" x14ac:dyDescent="0.25">
      <c r="A2896" t="s">
        <v>5842</v>
      </c>
      <c r="B2896" t="s">
        <v>38</v>
      </c>
      <c r="C2896" t="s">
        <v>22</v>
      </c>
      <c r="D2896" t="s">
        <v>56</v>
      </c>
      <c r="E2896" s="1">
        <v>45380</v>
      </c>
      <c r="F2896" t="s">
        <v>5843</v>
      </c>
      <c r="G2896" s="1">
        <v>45573</v>
      </c>
      <c r="H2896" t="s">
        <v>58</v>
      </c>
      <c r="I2896" t="s">
        <v>54</v>
      </c>
      <c r="J2896" t="s">
        <v>27</v>
      </c>
      <c r="K2896">
        <v>3</v>
      </c>
      <c r="L2896" s="3">
        <f>Working_Data[[#This Row],[price2]]/Working_Data[[#This Row],[quantity]]</f>
        <v>45.516666666666673</v>
      </c>
      <c r="M2896" s="3">
        <v>136.55000000000001</v>
      </c>
      <c r="N2896" t="s">
        <v>50</v>
      </c>
      <c r="O2896">
        <v>30</v>
      </c>
      <c r="P2896" s="1">
        <v>45716</v>
      </c>
      <c r="Q2896">
        <v>123</v>
      </c>
      <c r="R2896" t="s">
        <v>43</v>
      </c>
      <c r="S2896">
        <v>1</v>
      </c>
      <c r="T2896" s="1">
        <v>45803</v>
      </c>
      <c r="U2896" t="s">
        <v>30</v>
      </c>
      <c r="V2896" t="str">
        <f>TEXT(WEEKDAY(Working_Data[[#This Row],[order_date]],1),"DDDD")</f>
        <v>Tuesday</v>
      </c>
      <c r="W2896" t="str">
        <f>TEXT(Working_Data[[#This Row],[order_date]],"mmmm")</f>
        <v>October</v>
      </c>
      <c r="X2896" s="7">
        <f>Working_Data[[#This Row],[last_order_date]]-Working_Data[[#This Row],[signup_date]]</f>
        <v>336</v>
      </c>
      <c r="Y2896" s="7">
        <f>IF(Working_Data[[#This Row],[churned]]="Active",1,0)</f>
        <v>0</v>
      </c>
      <c r="Z2896" s="7">
        <f>YEAR(Working_Data[[#This Row],[order_date]])</f>
        <v>2024</v>
      </c>
    </row>
    <row r="2897" spans="1:26" x14ac:dyDescent="0.25">
      <c r="A2897" t="s">
        <v>5844</v>
      </c>
      <c r="B2897" t="s">
        <v>21</v>
      </c>
      <c r="C2897" t="s">
        <v>39</v>
      </c>
      <c r="D2897" t="s">
        <v>56</v>
      </c>
      <c r="E2897" s="1">
        <v>45249</v>
      </c>
      <c r="F2897" t="s">
        <v>5845</v>
      </c>
      <c r="G2897" s="1">
        <v>45573</v>
      </c>
      <c r="H2897" t="s">
        <v>25</v>
      </c>
      <c r="I2897" t="s">
        <v>54</v>
      </c>
      <c r="J2897" t="s">
        <v>59</v>
      </c>
      <c r="K2897">
        <v>2</v>
      </c>
      <c r="L2897" s="3">
        <f>Working_Data[[#This Row],[price2]]/Working_Data[[#This Row],[quantity]]</f>
        <v>306.23</v>
      </c>
      <c r="M2897" s="3">
        <v>612.46</v>
      </c>
      <c r="N2897" t="s">
        <v>50</v>
      </c>
      <c r="O2897">
        <v>19</v>
      </c>
      <c r="P2897" s="1">
        <v>45619</v>
      </c>
      <c r="Q2897">
        <v>386</v>
      </c>
      <c r="R2897" t="s">
        <v>43</v>
      </c>
      <c r="S2897">
        <v>1</v>
      </c>
      <c r="T2897" s="1">
        <v>45626</v>
      </c>
      <c r="U2897" t="s">
        <v>60</v>
      </c>
      <c r="V2897" t="str">
        <f>TEXT(WEEKDAY(Working_Data[[#This Row],[order_date]],1),"DDDD")</f>
        <v>Tuesday</v>
      </c>
      <c r="W2897" t="str">
        <f>TEXT(Working_Data[[#This Row],[order_date]],"mmmm")</f>
        <v>October</v>
      </c>
      <c r="X2897" s="7">
        <f>Working_Data[[#This Row],[last_order_date]]-Working_Data[[#This Row],[signup_date]]</f>
        <v>370</v>
      </c>
      <c r="Y2897" s="7">
        <f>IF(Working_Data[[#This Row],[churned]]="Active",1,0)</f>
        <v>0</v>
      </c>
      <c r="Z2897" s="7">
        <f>YEAR(Working_Data[[#This Row],[order_date]])</f>
        <v>2024</v>
      </c>
    </row>
    <row r="2898" spans="1:26" x14ac:dyDescent="0.25">
      <c r="A2898" t="s">
        <v>5846</v>
      </c>
      <c r="B2898" t="s">
        <v>38</v>
      </c>
      <c r="C2898" t="s">
        <v>82</v>
      </c>
      <c r="D2898" t="s">
        <v>56</v>
      </c>
      <c r="E2898" s="1">
        <v>45275</v>
      </c>
      <c r="F2898" t="s">
        <v>5847</v>
      </c>
      <c r="G2898" s="1">
        <v>45573</v>
      </c>
      <c r="H2898" t="s">
        <v>34</v>
      </c>
      <c r="I2898" t="s">
        <v>42</v>
      </c>
      <c r="J2898" t="s">
        <v>27</v>
      </c>
      <c r="K2898">
        <v>2</v>
      </c>
      <c r="L2898" s="3">
        <f>Working_Data[[#This Row],[price2]]/Working_Data[[#This Row],[quantity]]</f>
        <v>290.06</v>
      </c>
      <c r="M2898" s="3">
        <v>580.12</v>
      </c>
      <c r="N2898" t="s">
        <v>35</v>
      </c>
      <c r="O2898">
        <v>2</v>
      </c>
      <c r="P2898" s="1">
        <v>45871</v>
      </c>
      <c r="Q2898">
        <v>247</v>
      </c>
      <c r="R2898" t="s">
        <v>43</v>
      </c>
      <c r="S2898">
        <v>1</v>
      </c>
      <c r="T2898" s="1">
        <v>45999</v>
      </c>
      <c r="U2898" t="s">
        <v>60</v>
      </c>
      <c r="V2898" t="str">
        <f>TEXT(WEEKDAY(Working_Data[[#This Row],[order_date]],1),"DDDD")</f>
        <v>Tuesday</v>
      </c>
      <c r="W2898" t="str">
        <f>TEXT(Working_Data[[#This Row],[order_date]],"mmmm")</f>
        <v>October</v>
      </c>
      <c r="X2898" s="7">
        <f>Working_Data[[#This Row],[last_order_date]]-Working_Data[[#This Row],[signup_date]]</f>
        <v>596</v>
      </c>
      <c r="Y2898" s="7">
        <f>IF(Working_Data[[#This Row],[churned]]="Active",1,0)</f>
        <v>0</v>
      </c>
      <c r="Z2898" s="7">
        <f>YEAR(Working_Data[[#This Row],[order_date]])</f>
        <v>2024</v>
      </c>
    </row>
    <row r="2899" spans="1:26" x14ac:dyDescent="0.25">
      <c r="A2899" t="s">
        <v>5848</v>
      </c>
      <c r="B2899" t="s">
        <v>45</v>
      </c>
      <c r="C2899" t="s">
        <v>82</v>
      </c>
      <c r="D2899" t="s">
        <v>32</v>
      </c>
      <c r="E2899" s="1">
        <v>45526</v>
      </c>
      <c r="F2899" t="s">
        <v>5849</v>
      </c>
      <c r="G2899" s="1">
        <v>45573</v>
      </c>
      <c r="H2899" t="s">
        <v>41</v>
      </c>
      <c r="I2899" t="s">
        <v>54</v>
      </c>
      <c r="J2899" t="s">
        <v>27</v>
      </c>
      <c r="K2899">
        <v>3</v>
      </c>
      <c r="L2899" s="3">
        <f>Working_Data[[#This Row],[price2]]/Working_Data[[#This Row],[quantity]]</f>
        <v>176.98333333333335</v>
      </c>
      <c r="M2899" s="3">
        <v>530.95000000000005</v>
      </c>
      <c r="N2899" t="s">
        <v>28</v>
      </c>
      <c r="O2899">
        <v>37</v>
      </c>
      <c r="P2899" s="1">
        <v>45735</v>
      </c>
      <c r="Q2899">
        <v>293</v>
      </c>
      <c r="R2899" t="s">
        <v>29</v>
      </c>
      <c r="S2899">
        <v>1</v>
      </c>
      <c r="T2899" s="1">
        <v>45692</v>
      </c>
      <c r="U2899" t="s">
        <v>36</v>
      </c>
      <c r="V2899" t="str">
        <f>TEXT(WEEKDAY(Working_Data[[#This Row],[order_date]],1),"DDDD")</f>
        <v>Tuesday</v>
      </c>
      <c r="W2899" t="str">
        <f>TEXT(Working_Data[[#This Row],[order_date]],"mmmm")</f>
        <v>October</v>
      </c>
      <c r="X2899" s="7">
        <f>Working_Data[[#This Row],[last_order_date]]-Working_Data[[#This Row],[signup_date]]</f>
        <v>209</v>
      </c>
      <c r="Y2899" s="7">
        <f>IF(Working_Data[[#This Row],[churned]]="Active",1,0)</f>
        <v>1</v>
      </c>
      <c r="Z2899" s="7">
        <f>YEAR(Working_Data[[#This Row],[order_date]])</f>
        <v>2024</v>
      </c>
    </row>
    <row r="2900" spans="1:26" x14ac:dyDescent="0.25">
      <c r="A2900" t="s">
        <v>5850</v>
      </c>
      <c r="B2900" t="s">
        <v>38</v>
      </c>
      <c r="C2900" t="s">
        <v>82</v>
      </c>
      <c r="D2900" t="s">
        <v>32</v>
      </c>
      <c r="E2900" s="1">
        <v>45837</v>
      </c>
      <c r="F2900" t="s">
        <v>5851</v>
      </c>
      <c r="G2900" s="1">
        <v>45604</v>
      </c>
      <c r="H2900" t="s">
        <v>47</v>
      </c>
      <c r="I2900" t="s">
        <v>48</v>
      </c>
      <c r="J2900" t="s">
        <v>49</v>
      </c>
      <c r="K2900">
        <v>4</v>
      </c>
      <c r="L2900" s="3">
        <f>Working_Data[[#This Row],[price2]]/Working_Data[[#This Row],[quantity]]</f>
        <v>58.732500000000002</v>
      </c>
      <c r="M2900" s="3">
        <v>234.93</v>
      </c>
      <c r="N2900" t="s">
        <v>35</v>
      </c>
      <c r="O2900">
        <v>25</v>
      </c>
      <c r="P2900" s="1">
        <v>45860</v>
      </c>
      <c r="Q2900">
        <v>94</v>
      </c>
      <c r="R2900" t="s">
        <v>43</v>
      </c>
      <c r="S2900">
        <v>1</v>
      </c>
      <c r="T2900" s="1">
        <v>45716</v>
      </c>
      <c r="U2900" t="s">
        <v>60</v>
      </c>
      <c r="V2900" t="str">
        <f>TEXT(WEEKDAY(Working_Data[[#This Row],[order_date]],1),"DDDD")</f>
        <v>Friday</v>
      </c>
      <c r="W2900" t="str">
        <f>TEXT(Working_Data[[#This Row],[order_date]],"mmmm")</f>
        <v>November</v>
      </c>
      <c r="X2900" s="7">
        <f>Working_Data[[#This Row],[last_order_date]]-Working_Data[[#This Row],[signup_date]]</f>
        <v>23</v>
      </c>
      <c r="Y2900" s="7">
        <f>IF(Working_Data[[#This Row],[churned]]="Active",1,0)</f>
        <v>0</v>
      </c>
      <c r="Z2900" s="7">
        <f>YEAR(Working_Data[[#This Row],[order_date]])</f>
        <v>2024</v>
      </c>
    </row>
    <row r="2901" spans="1:26" x14ac:dyDescent="0.25">
      <c r="A2901" t="s">
        <v>5852</v>
      </c>
      <c r="B2901" t="s">
        <v>38</v>
      </c>
      <c r="C2901" t="s">
        <v>39</v>
      </c>
      <c r="D2901" t="s">
        <v>77</v>
      </c>
      <c r="E2901" s="1">
        <v>45841</v>
      </c>
      <c r="F2901" t="s">
        <v>5853</v>
      </c>
      <c r="G2901" s="1">
        <v>45604</v>
      </c>
      <c r="H2901" t="s">
        <v>47</v>
      </c>
      <c r="I2901" t="s">
        <v>63</v>
      </c>
      <c r="J2901" t="s">
        <v>59</v>
      </c>
      <c r="K2901">
        <v>1</v>
      </c>
      <c r="L2901" s="3">
        <f>Working_Data[[#This Row],[price2]]/Working_Data[[#This Row],[quantity]]</f>
        <v>714.9</v>
      </c>
      <c r="M2901" s="3">
        <v>714.9</v>
      </c>
      <c r="N2901" t="s">
        <v>28</v>
      </c>
      <c r="O2901">
        <v>8</v>
      </c>
      <c r="P2901" s="1">
        <v>45640</v>
      </c>
      <c r="Q2901">
        <v>154</v>
      </c>
      <c r="R2901" t="s">
        <v>29</v>
      </c>
      <c r="S2901">
        <v>1</v>
      </c>
      <c r="T2901" s="1">
        <v>45935</v>
      </c>
      <c r="U2901" t="s">
        <v>30</v>
      </c>
      <c r="V2901" t="str">
        <f>TEXT(WEEKDAY(Working_Data[[#This Row],[order_date]],1),"DDDD")</f>
        <v>Friday</v>
      </c>
      <c r="W2901" t="str">
        <f>TEXT(Working_Data[[#This Row],[order_date]],"mmmm")</f>
        <v>November</v>
      </c>
      <c r="X2901" s="7">
        <f>Working_Data[[#This Row],[last_order_date]]-Working_Data[[#This Row],[signup_date]]</f>
        <v>-201</v>
      </c>
      <c r="Y2901" s="7">
        <f>IF(Working_Data[[#This Row],[churned]]="Active",1,0)</f>
        <v>1</v>
      </c>
      <c r="Z2901" s="7">
        <f>YEAR(Working_Data[[#This Row],[order_date]])</f>
        <v>2024</v>
      </c>
    </row>
    <row r="2902" spans="1:26" x14ac:dyDescent="0.25">
      <c r="A2902" t="s">
        <v>5854</v>
      </c>
      <c r="B2902" t="s">
        <v>21</v>
      </c>
      <c r="C2902" t="s">
        <v>82</v>
      </c>
      <c r="D2902" t="s">
        <v>32</v>
      </c>
      <c r="E2902" s="1">
        <v>45684</v>
      </c>
      <c r="F2902" t="s">
        <v>5855</v>
      </c>
      <c r="G2902" s="1">
        <v>45604</v>
      </c>
      <c r="H2902" t="s">
        <v>47</v>
      </c>
      <c r="I2902" t="s">
        <v>48</v>
      </c>
      <c r="J2902" t="s">
        <v>27</v>
      </c>
      <c r="K2902">
        <v>3</v>
      </c>
      <c r="L2902" s="3">
        <f>Working_Data[[#This Row],[price2]]/Working_Data[[#This Row],[quantity]]</f>
        <v>144.4</v>
      </c>
      <c r="M2902" s="3">
        <v>433.2</v>
      </c>
      <c r="N2902" t="s">
        <v>28</v>
      </c>
      <c r="O2902">
        <v>43</v>
      </c>
      <c r="P2902" s="1">
        <v>45720</v>
      </c>
      <c r="Q2902">
        <v>120</v>
      </c>
      <c r="R2902" t="s">
        <v>43</v>
      </c>
      <c r="S2902">
        <v>5</v>
      </c>
      <c r="T2902" s="1">
        <v>45902</v>
      </c>
      <c r="U2902" t="s">
        <v>60</v>
      </c>
      <c r="V2902" t="str">
        <f>TEXT(WEEKDAY(Working_Data[[#This Row],[order_date]],1),"DDDD")</f>
        <v>Friday</v>
      </c>
      <c r="W2902" t="str">
        <f>TEXT(Working_Data[[#This Row],[order_date]],"mmmm")</f>
        <v>November</v>
      </c>
      <c r="X2902" s="7">
        <f>Working_Data[[#This Row],[last_order_date]]-Working_Data[[#This Row],[signup_date]]</f>
        <v>36</v>
      </c>
      <c r="Y2902" s="7">
        <f>IF(Working_Data[[#This Row],[churned]]="Active",1,0)</f>
        <v>0</v>
      </c>
      <c r="Z2902" s="7">
        <f>YEAR(Working_Data[[#This Row],[order_date]])</f>
        <v>2024</v>
      </c>
    </row>
    <row r="2903" spans="1:26" x14ac:dyDescent="0.25">
      <c r="A2903" t="s">
        <v>5856</v>
      </c>
      <c r="B2903" t="s">
        <v>45</v>
      </c>
      <c r="C2903" t="s">
        <v>39</v>
      </c>
      <c r="D2903" t="s">
        <v>56</v>
      </c>
      <c r="E2903" s="1">
        <v>45247</v>
      </c>
      <c r="F2903" t="s">
        <v>5857</v>
      </c>
      <c r="G2903" s="1">
        <v>45604</v>
      </c>
      <c r="H2903" t="s">
        <v>47</v>
      </c>
      <c r="I2903" t="s">
        <v>63</v>
      </c>
      <c r="J2903" t="s">
        <v>64</v>
      </c>
      <c r="K2903">
        <v>5</v>
      </c>
      <c r="L2903" s="3">
        <f>Working_Data[[#This Row],[price2]]/Working_Data[[#This Row],[quantity]]</f>
        <v>233.68</v>
      </c>
      <c r="M2903" s="3">
        <v>1168.4000000000001</v>
      </c>
      <c r="N2903" t="s">
        <v>28</v>
      </c>
      <c r="O2903">
        <v>39</v>
      </c>
      <c r="P2903" s="1">
        <v>45649</v>
      </c>
      <c r="Q2903">
        <v>23</v>
      </c>
      <c r="R2903" t="s">
        <v>29</v>
      </c>
      <c r="S2903">
        <v>2</v>
      </c>
      <c r="T2903" s="1">
        <v>45589</v>
      </c>
      <c r="U2903" t="s">
        <v>30</v>
      </c>
      <c r="V2903" t="str">
        <f>TEXT(WEEKDAY(Working_Data[[#This Row],[order_date]],1),"DDDD")</f>
        <v>Friday</v>
      </c>
      <c r="W2903" t="str">
        <f>TEXT(Working_Data[[#This Row],[order_date]],"mmmm")</f>
        <v>November</v>
      </c>
      <c r="X2903" s="7">
        <f>Working_Data[[#This Row],[last_order_date]]-Working_Data[[#This Row],[signup_date]]</f>
        <v>402</v>
      </c>
      <c r="Y2903" s="7">
        <f>IF(Working_Data[[#This Row],[churned]]="Active",1,0)</f>
        <v>1</v>
      </c>
      <c r="Z2903" s="7">
        <f>YEAR(Working_Data[[#This Row],[order_date]])</f>
        <v>2024</v>
      </c>
    </row>
    <row r="2904" spans="1:26" x14ac:dyDescent="0.25">
      <c r="A2904" t="s">
        <v>5858</v>
      </c>
      <c r="B2904" t="s">
        <v>38</v>
      </c>
      <c r="C2904" t="s">
        <v>22</v>
      </c>
      <c r="D2904" t="s">
        <v>52</v>
      </c>
      <c r="E2904" s="1">
        <v>45603</v>
      </c>
      <c r="F2904" t="s">
        <v>5859</v>
      </c>
      <c r="G2904" s="1">
        <v>45604</v>
      </c>
      <c r="H2904" t="s">
        <v>25</v>
      </c>
      <c r="I2904" t="s">
        <v>42</v>
      </c>
      <c r="J2904" t="s">
        <v>64</v>
      </c>
      <c r="K2904">
        <v>1</v>
      </c>
      <c r="L2904" s="3">
        <f>Working_Data[[#This Row],[price2]]/Working_Data[[#This Row],[quantity]]</f>
        <v>794.41</v>
      </c>
      <c r="M2904" s="3">
        <v>794.41</v>
      </c>
      <c r="N2904" t="s">
        <v>35</v>
      </c>
      <c r="O2904">
        <v>28</v>
      </c>
      <c r="P2904" s="1">
        <v>45612</v>
      </c>
      <c r="Q2904">
        <v>495</v>
      </c>
      <c r="R2904" t="s">
        <v>29</v>
      </c>
      <c r="S2904">
        <v>1</v>
      </c>
      <c r="T2904" s="1">
        <v>45812</v>
      </c>
      <c r="U2904" t="s">
        <v>36</v>
      </c>
      <c r="V2904" t="str">
        <f>TEXT(WEEKDAY(Working_Data[[#This Row],[order_date]],1),"DDDD")</f>
        <v>Friday</v>
      </c>
      <c r="W2904" t="str">
        <f>TEXT(Working_Data[[#This Row],[order_date]],"mmmm")</f>
        <v>November</v>
      </c>
      <c r="X2904" s="7">
        <f>Working_Data[[#This Row],[last_order_date]]-Working_Data[[#This Row],[signup_date]]</f>
        <v>9</v>
      </c>
      <c r="Y2904" s="7">
        <f>IF(Working_Data[[#This Row],[churned]]="Active",1,0)</f>
        <v>1</v>
      </c>
      <c r="Z2904" s="7">
        <f>YEAR(Working_Data[[#This Row],[order_date]])</f>
        <v>2024</v>
      </c>
    </row>
    <row r="2905" spans="1:26" x14ac:dyDescent="0.25">
      <c r="A2905" t="s">
        <v>5860</v>
      </c>
      <c r="B2905" t="s">
        <v>21</v>
      </c>
      <c r="C2905" t="s">
        <v>39</v>
      </c>
      <c r="D2905" t="s">
        <v>23</v>
      </c>
      <c r="E2905" s="1">
        <v>45169</v>
      </c>
      <c r="F2905" t="s">
        <v>5861</v>
      </c>
      <c r="G2905" s="1">
        <v>45604</v>
      </c>
      <c r="H2905" t="s">
        <v>47</v>
      </c>
      <c r="I2905" t="s">
        <v>54</v>
      </c>
      <c r="J2905" t="s">
        <v>27</v>
      </c>
      <c r="K2905">
        <v>5</v>
      </c>
      <c r="L2905" s="3">
        <f>Working_Data[[#This Row],[price2]]/Working_Data[[#This Row],[quantity]]</f>
        <v>263.56200000000001</v>
      </c>
      <c r="M2905" s="3">
        <v>1317.81</v>
      </c>
      <c r="N2905" t="s">
        <v>28</v>
      </c>
      <c r="O2905">
        <v>42</v>
      </c>
      <c r="P2905" s="1">
        <v>45718</v>
      </c>
      <c r="Q2905">
        <v>110</v>
      </c>
      <c r="R2905" t="s">
        <v>43</v>
      </c>
      <c r="S2905">
        <v>2</v>
      </c>
      <c r="T2905" s="1">
        <v>45901</v>
      </c>
      <c r="U2905" t="s">
        <v>60</v>
      </c>
      <c r="V2905" t="str">
        <f>TEXT(WEEKDAY(Working_Data[[#This Row],[order_date]],1),"DDDD")</f>
        <v>Friday</v>
      </c>
      <c r="W2905" t="str">
        <f>TEXT(Working_Data[[#This Row],[order_date]],"mmmm")</f>
        <v>November</v>
      </c>
      <c r="X2905" s="7">
        <f>Working_Data[[#This Row],[last_order_date]]-Working_Data[[#This Row],[signup_date]]</f>
        <v>549</v>
      </c>
      <c r="Y2905" s="7">
        <f>IF(Working_Data[[#This Row],[churned]]="Active",1,0)</f>
        <v>0</v>
      </c>
      <c r="Z2905" s="7">
        <f>YEAR(Working_Data[[#This Row],[order_date]])</f>
        <v>2024</v>
      </c>
    </row>
    <row r="2906" spans="1:26" x14ac:dyDescent="0.25">
      <c r="A2906" t="s">
        <v>5862</v>
      </c>
      <c r="B2906" t="s">
        <v>45</v>
      </c>
      <c r="C2906" t="s">
        <v>82</v>
      </c>
      <c r="D2906" t="s">
        <v>52</v>
      </c>
      <c r="E2906" s="1">
        <v>45550</v>
      </c>
      <c r="F2906" t="s">
        <v>5863</v>
      </c>
      <c r="G2906" s="1">
        <v>45604</v>
      </c>
      <c r="H2906" t="s">
        <v>25</v>
      </c>
      <c r="I2906" t="s">
        <v>48</v>
      </c>
      <c r="J2906" t="s">
        <v>27</v>
      </c>
      <c r="K2906">
        <v>2</v>
      </c>
      <c r="L2906" s="3">
        <f>Working_Data[[#This Row],[price2]]/Working_Data[[#This Row],[quantity]]</f>
        <v>85.495000000000005</v>
      </c>
      <c r="M2906" s="3">
        <v>170.99</v>
      </c>
      <c r="N2906" t="s">
        <v>28</v>
      </c>
      <c r="O2906">
        <v>21</v>
      </c>
      <c r="P2906" s="1">
        <v>45301</v>
      </c>
      <c r="Q2906">
        <v>370</v>
      </c>
      <c r="R2906" t="s">
        <v>29</v>
      </c>
      <c r="S2906">
        <v>1</v>
      </c>
      <c r="T2906" s="1">
        <v>45531</v>
      </c>
      <c r="U2906" t="s">
        <v>30</v>
      </c>
      <c r="V2906" t="str">
        <f>TEXT(WEEKDAY(Working_Data[[#This Row],[order_date]],1),"DDDD")</f>
        <v>Friday</v>
      </c>
      <c r="W2906" t="str">
        <f>TEXT(Working_Data[[#This Row],[order_date]],"mmmm")</f>
        <v>November</v>
      </c>
      <c r="X2906" s="7">
        <f>Working_Data[[#This Row],[last_order_date]]-Working_Data[[#This Row],[signup_date]]</f>
        <v>-249</v>
      </c>
      <c r="Y2906" s="7">
        <f>IF(Working_Data[[#This Row],[churned]]="Active",1,0)</f>
        <v>1</v>
      </c>
      <c r="Z2906" s="7">
        <f>YEAR(Working_Data[[#This Row],[order_date]])</f>
        <v>2024</v>
      </c>
    </row>
    <row r="2907" spans="1:26" x14ac:dyDescent="0.25">
      <c r="A2907" t="s">
        <v>5864</v>
      </c>
      <c r="B2907" t="s">
        <v>38</v>
      </c>
      <c r="C2907" t="s">
        <v>39</v>
      </c>
      <c r="D2907" t="s">
        <v>56</v>
      </c>
      <c r="E2907" s="1">
        <v>45887</v>
      </c>
      <c r="F2907" t="s">
        <v>5865</v>
      </c>
      <c r="G2907" s="1">
        <v>45604</v>
      </c>
      <c r="H2907" t="s">
        <v>58</v>
      </c>
      <c r="I2907" t="s">
        <v>48</v>
      </c>
      <c r="J2907" t="s">
        <v>49</v>
      </c>
      <c r="K2907">
        <v>2</v>
      </c>
      <c r="L2907" s="3">
        <f>Working_Data[[#This Row],[price2]]/Working_Data[[#This Row],[quantity]]</f>
        <v>322.69</v>
      </c>
      <c r="M2907" s="3">
        <v>645.38</v>
      </c>
      <c r="N2907" t="s">
        <v>28</v>
      </c>
      <c r="O2907">
        <v>40</v>
      </c>
      <c r="P2907" s="1">
        <v>45804</v>
      </c>
      <c r="Q2907">
        <v>394</v>
      </c>
      <c r="R2907" t="s">
        <v>43</v>
      </c>
      <c r="S2907">
        <v>5</v>
      </c>
      <c r="T2907" s="1">
        <v>45936</v>
      </c>
      <c r="U2907" t="s">
        <v>36</v>
      </c>
      <c r="V2907" t="str">
        <f>TEXT(WEEKDAY(Working_Data[[#This Row],[order_date]],1),"DDDD")</f>
        <v>Friday</v>
      </c>
      <c r="W2907" t="str">
        <f>TEXT(Working_Data[[#This Row],[order_date]],"mmmm")</f>
        <v>November</v>
      </c>
      <c r="X2907" s="7">
        <f>Working_Data[[#This Row],[last_order_date]]-Working_Data[[#This Row],[signup_date]]</f>
        <v>-83</v>
      </c>
      <c r="Y2907" s="7">
        <f>IF(Working_Data[[#This Row],[churned]]="Active",1,0)</f>
        <v>0</v>
      </c>
      <c r="Z2907" s="7">
        <f>YEAR(Working_Data[[#This Row],[order_date]])</f>
        <v>2024</v>
      </c>
    </row>
    <row r="2908" spans="1:26" x14ac:dyDescent="0.25">
      <c r="A2908" t="s">
        <v>5866</v>
      </c>
      <c r="B2908" t="s">
        <v>45</v>
      </c>
      <c r="C2908" t="s">
        <v>22</v>
      </c>
      <c r="D2908" t="s">
        <v>56</v>
      </c>
      <c r="E2908" s="1">
        <v>45778</v>
      </c>
      <c r="F2908" t="s">
        <v>5867</v>
      </c>
      <c r="G2908" s="1">
        <v>45604</v>
      </c>
      <c r="H2908" t="s">
        <v>25</v>
      </c>
      <c r="I2908" t="s">
        <v>26</v>
      </c>
      <c r="J2908" t="s">
        <v>59</v>
      </c>
      <c r="K2908">
        <v>4</v>
      </c>
      <c r="L2908" s="3">
        <f>Working_Data[[#This Row],[price2]]/Working_Data[[#This Row],[quantity]]</f>
        <v>66.37</v>
      </c>
      <c r="M2908" s="3">
        <v>265.48</v>
      </c>
      <c r="N2908" t="s">
        <v>50</v>
      </c>
      <c r="O2908">
        <v>22</v>
      </c>
      <c r="P2908" s="1">
        <v>45659</v>
      </c>
      <c r="Q2908">
        <v>195</v>
      </c>
      <c r="R2908" t="s">
        <v>43</v>
      </c>
      <c r="S2908">
        <v>2</v>
      </c>
      <c r="T2908" s="1">
        <v>45889</v>
      </c>
      <c r="U2908" t="s">
        <v>60</v>
      </c>
      <c r="V2908" t="str">
        <f>TEXT(WEEKDAY(Working_Data[[#This Row],[order_date]],1),"DDDD")</f>
        <v>Friday</v>
      </c>
      <c r="W2908" t="str">
        <f>TEXT(Working_Data[[#This Row],[order_date]],"mmmm")</f>
        <v>November</v>
      </c>
      <c r="X2908" s="7">
        <f>Working_Data[[#This Row],[last_order_date]]-Working_Data[[#This Row],[signup_date]]</f>
        <v>-119</v>
      </c>
      <c r="Y2908" s="7">
        <f>IF(Working_Data[[#This Row],[churned]]="Active",1,0)</f>
        <v>0</v>
      </c>
      <c r="Z2908" s="7">
        <f>YEAR(Working_Data[[#This Row],[order_date]])</f>
        <v>2024</v>
      </c>
    </row>
    <row r="2909" spans="1:26" x14ac:dyDescent="0.25">
      <c r="A2909" t="s">
        <v>5868</v>
      </c>
      <c r="B2909" t="s">
        <v>21</v>
      </c>
      <c r="C2909" t="s">
        <v>22</v>
      </c>
      <c r="D2909" t="s">
        <v>56</v>
      </c>
      <c r="E2909" s="1">
        <v>45556</v>
      </c>
      <c r="F2909" t="s">
        <v>5869</v>
      </c>
      <c r="G2909" s="1">
        <v>45604</v>
      </c>
      <c r="H2909" t="s">
        <v>41</v>
      </c>
      <c r="I2909" t="s">
        <v>63</v>
      </c>
      <c r="J2909" t="s">
        <v>67</v>
      </c>
      <c r="K2909">
        <v>5</v>
      </c>
      <c r="L2909" s="3">
        <f>Working_Data[[#This Row],[price2]]/Working_Data[[#This Row],[quantity]]</f>
        <v>153.108</v>
      </c>
      <c r="M2909" s="3">
        <v>765.54</v>
      </c>
      <c r="N2909" t="s">
        <v>50</v>
      </c>
      <c r="O2909">
        <v>40</v>
      </c>
      <c r="P2909" s="1">
        <v>45514</v>
      </c>
      <c r="Q2909">
        <v>34</v>
      </c>
      <c r="R2909" t="s">
        <v>29</v>
      </c>
      <c r="S2909">
        <v>2</v>
      </c>
      <c r="T2909" s="1">
        <v>45660</v>
      </c>
      <c r="U2909" t="s">
        <v>36</v>
      </c>
      <c r="V2909" t="str">
        <f>TEXT(WEEKDAY(Working_Data[[#This Row],[order_date]],1),"DDDD")</f>
        <v>Friday</v>
      </c>
      <c r="W2909" t="str">
        <f>TEXT(Working_Data[[#This Row],[order_date]],"mmmm")</f>
        <v>November</v>
      </c>
      <c r="X2909" s="7">
        <f>Working_Data[[#This Row],[last_order_date]]-Working_Data[[#This Row],[signup_date]]</f>
        <v>-42</v>
      </c>
      <c r="Y2909" s="7">
        <f>IF(Working_Data[[#This Row],[churned]]="Active",1,0)</f>
        <v>1</v>
      </c>
      <c r="Z2909" s="7">
        <f>YEAR(Working_Data[[#This Row],[order_date]])</f>
        <v>2024</v>
      </c>
    </row>
    <row r="2910" spans="1:26" x14ac:dyDescent="0.25">
      <c r="A2910" t="s">
        <v>5870</v>
      </c>
      <c r="B2910" t="s">
        <v>45</v>
      </c>
      <c r="C2910" t="s">
        <v>22</v>
      </c>
      <c r="D2910" t="s">
        <v>52</v>
      </c>
      <c r="E2910" s="1">
        <v>45199</v>
      </c>
      <c r="F2910" t="s">
        <v>5871</v>
      </c>
      <c r="G2910" s="1">
        <v>45604</v>
      </c>
      <c r="H2910" t="s">
        <v>34</v>
      </c>
      <c r="I2910" t="s">
        <v>54</v>
      </c>
      <c r="J2910" t="s">
        <v>59</v>
      </c>
      <c r="K2910">
        <v>3</v>
      </c>
      <c r="L2910" s="3">
        <f>Working_Data[[#This Row],[price2]]/Working_Data[[#This Row],[quantity]]</f>
        <v>119.63333333333333</v>
      </c>
      <c r="M2910" s="3">
        <v>358.9</v>
      </c>
      <c r="N2910" t="s">
        <v>35</v>
      </c>
      <c r="O2910">
        <v>21</v>
      </c>
      <c r="P2910" s="1">
        <v>45514</v>
      </c>
      <c r="Q2910">
        <v>492</v>
      </c>
      <c r="R2910" t="s">
        <v>43</v>
      </c>
      <c r="S2910">
        <v>3</v>
      </c>
      <c r="T2910" s="1">
        <v>45711</v>
      </c>
      <c r="U2910" t="s">
        <v>30</v>
      </c>
      <c r="V2910" t="str">
        <f>TEXT(WEEKDAY(Working_Data[[#This Row],[order_date]],1),"DDDD")</f>
        <v>Friday</v>
      </c>
      <c r="W2910" t="str">
        <f>TEXT(Working_Data[[#This Row],[order_date]],"mmmm")</f>
        <v>November</v>
      </c>
      <c r="X2910" s="7">
        <f>Working_Data[[#This Row],[last_order_date]]-Working_Data[[#This Row],[signup_date]]</f>
        <v>315</v>
      </c>
      <c r="Y2910" s="7">
        <f>IF(Working_Data[[#This Row],[churned]]="Active",1,0)</f>
        <v>0</v>
      </c>
      <c r="Z2910" s="7">
        <f>YEAR(Working_Data[[#This Row],[order_date]])</f>
        <v>2024</v>
      </c>
    </row>
    <row r="2911" spans="1:26" x14ac:dyDescent="0.25">
      <c r="A2911" t="s">
        <v>5872</v>
      </c>
      <c r="B2911" t="s">
        <v>21</v>
      </c>
      <c r="C2911" t="s">
        <v>22</v>
      </c>
      <c r="D2911" t="s">
        <v>52</v>
      </c>
      <c r="E2911" s="1">
        <v>45906</v>
      </c>
      <c r="F2911" t="s">
        <v>5873</v>
      </c>
      <c r="G2911" s="1">
        <v>45634</v>
      </c>
      <c r="H2911" t="s">
        <v>58</v>
      </c>
      <c r="I2911" t="s">
        <v>48</v>
      </c>
      <c r="J2911" t="s">
        <v>27</v>
      </c>
      <c r="K2911">
        <v>1</v>
      </c>
      <c r="L2911" s="3">
        <f>Working_Data[[#This Row],[price2]]/Working_Data[[#This Row],[quantity]]</f>
        <v>145.91999999999999</v>
      </c>
      <c r="M2911" s="3">
        <v>145.91999999999999</v>
      </c>
      <c r="N2911" t="s">
        <v>50</v>
      </c>
      <c r="O2911">
        <v>43</v>
      </c>
      <c r="P2911" s="1">
        <v>45574</v>
      </c>
      <c r="Q2911">
        <v>409</v>
      </c>
      <c r="R2911" t="s">
        <v>29</v>
      </c>
      <c r="S2911">
        <v>2</v>
      </c>
      <c r="T2911" s="1">
        <v>45393</v>
      </c>
      <c r="U2911" t="s">
        <v>60</v>
      </c>
      <c r="V2911" t="str">
        <f>TEXT(WEEKDAY(Working_Data[[#This Row],[order_date]],1),"DDDD")</f>
        <v>Sunday</v>
      </c>
      <c r="W2911" t="str">
        <f>TEXT(Working_Data[[#This Row],[order_date]],"mmmm")</f>
        <v>December</v>
      </c>
      <c r="X2911" s="7">
        <f>Working_Data[[#This Row],[last_order_date]]-Working_Data[[#This Row],[signup_date]]</f>
        <v>-332</v>
      </c>
      <c r="Y2911" s="7">
        <f>IF(Working_Data[[#This Row],[churned]]="Active",1,0)</f>
        <v>1</v>
      </c>
      <c r="Z2911" s="7">
        <f>YEAR(Working_Data[[#This Row],[order_date]])</f>
        <v>2024</v>
      </c>
    </row>
    <row r="2912" spans="1:26" x14ac:dyDescent="0.25">
      <c r="A2912" t="s">
        <v>5874</v>
      </c>
      <c r="B2912" t="s">
        <v>38</v>
      </c>
      <c r="C2912" t="s">
        <v>39</v>
      </c>
      <c r="D2912" t="s">
        <v>23</v>
      </c>
      <c r="E2912" s="1">
        <v>45223</v>
      </c>
      <c r="F2912" t="s">
        <v>5875</v>
      </c>
      <c r="G2912" s="1">
        <v>45634</v>
      </c>
      <c r="H2912" t="s">
        <v>34</v>
      </c>
      <c r="I2912" t="s">
        <v>42</v>
      </c>
      <c r="J2912" t="s">
        <v>59</v>
      </c>
      <c r="K2912">
        <v>3</v>
      </c>
      <c r="L2912" s="3">
        <f>Working_Data[[#This Row],[price2]]/Working_Data[[#This Row],[quantity]]</f>
        <v>343.9666666666667</v>
      </c>
      <c r="M2912" s="3">
        <v>1031.9000000000001</v>
      </c>
      <c r="N2912" t="s">
        <v>50</v>
      </c>
      <c r="O2912">
        <v>40</v>
      </c>
      <c r="P2912" s="1">
        <v>45688</v>
      </c>
      <c r="Q2912">
        <v>335</v>
      </c>
      <c r="R2912" t="s">
        <v>43</v>
      </c>
      <c r="S2912">
        <v>2</v>
      </c>
      <c r="T2912" s="1">
        <v>45422</v>
      </c>
      <c r="U2912" t="s">
        <v>60</v>
      </c>
      <c r="V2912" t="str">
        <f>TEXT(WEEKDAY(Working_Data[[#This Row],[order_date]],1),"DDDD")</f>
        <v>Sunday</v>
      </c>
      <c r="W2912" t="str">
        <f>TEXT(Working_Data[[#This Row],[order_date]],"mmmm")</f>
        <v>December</v>
      </c>
      <c r="X2912" s="7">
        <f>Working_Data[[#This Row],[last_order_date]]-Working_Data[[#This Row],[signup_date]]</f>
        <v>465</v>
      </c>
      <c r="Y2912" s="7">
        <f>IF(Working_Data[[#This Row],[churned]]="Active",1,0)</f>
        <v>0</v>
      </c>
      <c r="Z2912" s="7">
        <f>YEAR(Working_Data[[#This Row],[order_date]])</f>
        <v>2024</v>
      </c>
    </row>
    <row r="2913" spans="1:26" x14ac:dyDescent="0.25">
      <c r="A2913" t="s">
        <v>5876</v>
      </c>
      <c r="B2913" t="s">
        <v>45</v>
      </c>
      <c r="C2913" t="s">
        <v>22</v>
      </c>
      <c r="D2913" t="s">
        <v>77</v>
      </c>
      <c r="E2913" s="1">
        <v>45057</v>
      </c>
      <c r="F2913" t="s">
        <v>5877</v>
      </c>
      <c r="G2913" s="1">
        <v>45634</v>
      </c>
      <c r="H2913" t="s">
        <v>34</v>
      </c>
      <c r="I2913" t="s">
        <v>54</v>
      </c>
      <c r="J2913" t="s">
        <v>59</v>
      </c>
      <c r="K2913">
        <v>3</v>
      </c>
      <c r="L2913" s="3">
        <f>Working_Data[[#This Row],[price2]]/Working_Data[[#This Row],[quantity]]</f>
        <v>216.65</v>
      </c>
      <c r="M2913" s="3">
        <v>649.95000000000005</v>
      </c>
      <c r="N2913" t="s">
        <v>50</v>
      </c>
      <c r="O2913">
        <v>27</v>
      </c>
      <c r="P2913" s="1">
        <v>45660</v>
      </c>
      <c r="Q2913">
        <v>390</v>
      </c>
      <c r="R2913" t="s">
        <v>29</v>
      </c>
      <c r="S2913">
        <v>1</v>
      </c>
      <c r="T2913" s="1">
        <v>45647</v>
      </c>
      <c r="U2913" t="s">
        <v>60</v>
      </c>
      <c r="V2913" t="str">
        <f>TEXT(WEEKDAY(Working_Data[[#This Row],[order_date]],1),"DDDD")</f>
        <v>Sunday</v>
      </c>
      <c r="W2913" t="str">
        <f>TEXT(Working_Data[[#This Row],[order_date]],"mmmm")</f>
        <v>December</v>
      </c>
      <c r="X2913" s="7">
        <f>Working_Data[[#This Row],[last_order_date]]-Working_Data[[#This Row],[signup_date]]</f>
        <v>603</v>
      </c>
      <c r="Y2913" s="7">
        <f>IF(Working_Data[[#This Row],[churned]]="Active",1,0)</f>
        <v>1</v>
      </c>
      <c r="Z2913" s="7">
        <f>YEAR(Working_Data[[#This Row],[order_date]])</f>
        <v>2024</v>
      </c>
    </row>
    <row r="2914" spans="1:26" x14ac:dyDescent="0.25">
      <c r="A2914" t="s">
        <v>5878</v>
      </c>
      <c r="B2914" t="s">
        <v>45</v>
      </c>
      <c r="C2914" t="s">
        <v>39</v>
      </c>
      <c r="D2914" t="s">
        <v>23</v>
      </c>
      <c r="E2914" s="1">
        <v>45119</v>
      </c>
      <c r="F2914" t="s">
        <v>5879</v>
      </c>
      <c r="G2914" s="1">
        <v>45634</v>
      </c>
      <c r="H2914" t="s">
        <v>25</v>
      </c>
      <c r="I2914" t="s">
        <v>26</v>
      </c>
      <c r="J2914" t="s">
        <v>59</v>
      </c>
      <c r="K2914">
        <v>2</v>
      </c>
      <c r="L2914" s="3">
        <f>Working_Data[[#This Row],[price2]]/Working_Data[[#This Row],[quantity]]</f>
        <v>139.97499999999999</v>
      </c>
      <c r="M2914" s="3">
        <v>279.95</v>
      </c>
      <c r="N2914" t="s">
        <v>35</v>
      </c>
      <c r="O2914">
        <v>50</v>
      </c>
      <c r="P2914" s="1">
        <v>45584</v>
      </c>
      <c r="Q2914">
        <v>468</v>
      </c>
      <c r="R2914" t="s">
        <v>29</v>
      </c>
      <c r="S2914">
        <v>5</v>
      </c>
      <c r="T2914" s="1">
        <v>45864</v>
      </c>
      <c r="U2914" t="s">
        <v>36</v>
      </c>
      <c r="V2914" t="str">
        <f>TEXT(WEEKDAY(Working_Data[[#This Row],[order_date]],1),"DDDD")</f>
        <v>Sunday</v>
      </c>
      <c r="W2914" t="str">
        <f>TEXT(Working_Data[[#This Row],[order_date]],"mmmm")</f>
        <v>December</v>
      </c>
      <c r="X2914" s="7">
        <f>Working_Data[[#This Row],[last_order_date]]-Working_Data[[#This Row],[signup_date]]</f>
        <v>465</v>
      </c>
      <c r="Y2914" s="7">
        <f>IF(Working_Data[[#This Row],[churned]]="Active",1,0)</f>
        <v>1</v>
      </c>
      <c r="Z2914" s="7">
        <f>YEAR(Working_Data[[#This Row],[order_date]])</f>
        <v>2024</v>
      </c>
    </row>
    <row r="2915" spans="1:26" x14ac:dyDescent="0.25">
      <c r="A2915" t="s">
        <v>5880</v>
      </c>
      <c r="B2915" t="s">
        <v>21</v>
      </c>
      <c r="C2915" t="s">
        <v>22</v>
      </c>
      <c r="D2915" t="s">
        <v>23</v>
      </c>
      <c r="E2915" s="1">
        <v>45886</v>
      </c>
      <c r="F2915" t="s">
        <v>5881</v>
      </c>
      <c r="G2915" s="1">
        <v>45517</v>
      </c>
      <c r="H2915" t="s">
        <v>41</v>
      </c>
      <c r="I2915" t="s">
        <v>63</v>
      </c>
      <c r="J2915" t="s">
        <v>27</v>
      </c>
      <c r="K2915">
        <v>3</v>
      </c>
      <c r="L2915" s="3">
        <f>Working_Data[[#This Row],[price2]]/Working_Data[[#This Row],[quantity]]</f>
        <v>262.96666666666664</v>
      </c>
      <c r="M2915" s="3">
        <v>788.9</v>
      </c>
      <c r="N2915" t="s">
        <v>28</v>
      </c>
      <c r="O2915">
        <v>36</v>
      </c>
      <c r="P2915" s="1">
        <v>45482</v>
      </c>
      <c r="Q2915">
        <v>405</v>
      </c>
      <c r="R2915" t="s">
        <v>43</v>
      </c>
      <c r="S2915">
        <v>1</v>
      </c>
      <c r="T2915" s="1">
        <v>45534</v>
      </c>
      <c r="U2915" t="s">
        <v>36</v>
      </c>
      <c r="V2915" t="str">
        <f>TEXT(WEEKDAY(Working_Data[[#This Row],[order_date]],1),"DDDD")</f>
        <v>Tuesday</v>
      </c>
      <c r="W2915" t="str">
        <f>TEXT(Working_Data[[#This Row],[order_date]],"mmmm")</f>
        <v>August</v>
      </c>
      <c r="X2915" s="7">
        <f>Working_Data[[#This Row],[last_order_date]]-Working_Data[[#This Row],[signup_date]]</f>
        <v>-404</v>
      </c>
      <c r="Y2915" s="7">
        <f>IF(Working_Data[[#This Row],[churned]]="Active",1,0)</f>
        <v>0</v>
      </c>
      <c r="Z2915" s="7">
        <f>YEAR(Working_Data[[#This Row],[order_date]])</f>
        <v>2024</v>
      </c>
    </row>
    <row r="2916" spans="1:26" x14ac:dyDescent="0.25">
      <c r="A2916" t="s">
        <v>5882</v>
      </c>
      <c r="B2916" t="s">
        <v>21</v>
      </c>
      <c r="C2916" t="s">
        <v>39</v>
      </c>
      <c r="D2916" t="s">
        <v>52</v>
      </c>
      <c r="E2916" s="1">
        <v>45586</v>
      </c>
      <c r="F2916" t="s">
        <v>5883</v>
      </c>
      <c r="G2916" s="1">
        <v>45517</v>
      </c>
      <c r="H2916" t="s">
        <v>47</v>
      </c>
      <c r="I2916" t="s">
        <v>48</v>
      </c>
      <c r="J2916" t="s">
        <v>49</v>
      </c>
      <c r="K2916">
        <v>1</v>
      </c>
      <c r="L2916" s="3">
        <f>Working_Data[[#This Row],[price2]]/Working_Data[[#This Row],[quantity]]</f>
        <v>539.73</v>
      </c>
      <c r="M2916" s="3">
        <v>539.73</v>
      </c>
      <c r="N2916" t="s">
        <v>35</v>
      </c>
      <c r="O2916">
        <v>9</v>
      </c>
      <c r="P2916" s="1">
        <v>45742</v>
      </c>
      <c r="Q2916">
        <v>416</v>
      </c>
      <c r="R2916" t="s">
        <v>43</v>
      </c>
      <c r="S2916">
        <v>5</v>
      </c>
      <c r="T2916" s="1">
        <v>45644</v>
      </c>
      <c r="U2916" t="s">
        <v>36</v>
      </c>
      <c r="V2916" t="str">
        <f>TEXT(WEEKDAY(Working_Data[[#This Row],[order_date]],1),"DDDD")</f>
        <v>Tuesday</v>
      </c>
      <c r="W2916" t="str">
        <f>TEXT(Working_Data[[#This Row],[order_date]],"mmmm")</f>
        <v>August</v>
      </c>
      <c r="X2916" s="7">
        <f>Working_Data[[#This Row],[last_order_date]]-Working_Data[[#This Row],[signup_date]]</f>
        <v>156</v>
      </c>
      <c r="Y2916" s="7">
        <f>IF(Working_Data[[#This Row],[churned]]="Active",1,0)</f>
        <v>0</v>
      </c>
      <c r="Z2916" s="7">
        <f>YEAR(Working_Data[[#This Row],[order_date]])</f>
        <v>2024</v>
      </c>
    </row>
    <row r="2917" spans="1:26" x14ac:dyDescent="0.25">
      <c r="A2917" t="s">
        <v>5884</v>
      </c>
      <c r="B2917" t="s">
        <v>21</v>
      </c>
      <c r="C2917" t="s">
        <v>82</v>
      </c>
      <c r="D2917" t="s">
        <v>52</v>
      </c>
      <c r="E2917" s="1">
        <v>45512</v>
      </c>
      <c r="F2917" t="s">
        <v>5885</v>
      </c>
      <c r="G2917" s="1">
        <v>45517</v>
      </c>
      <c r="H2917" t="s">
        <v>41</v>
      </c>
      <c r="I2917" t="s">
        <v>42</v>
      </c>
      <c r="J2917" t="s">
        <v>64</v>
      </c>
      <c r="K2917">
        <v>5</v>
      </c>
      <c r="L2917" s="3">
        <f>Working_Data[[#This Row],[price2]]/Working_Data[[#This Row],[quantity]]</f>
        <v>53.739999999999995</v>
      </c>
      <c r="M2917" s="3">
        <v>268.7</v>
      </c>
      <c r="N2917" t="s">
        <v>50</v>
      </c>
      <c r="O2917">
        <v>2</v>
      </c>
      <c r="P2917" s="1">
        <v>45588</v>
      </c>
      <c r="Q2917">
        <v>219</v>
      </c>
      <c r="R2917" t="s">
        <v>43</v>
      </c>
      <c r="S2917">
        <v>2</v>
      </c>
      <c r="T2917" s="1">
        <v>45838</v>
      </c>
      <c r="U2917" t="s">
        <v>36</v>
      </c>
      <c r="V2917" t="str">
        <f>TEXT(WEEKDAY(Working_Data[[#This Row],[order_date]],1),"DDDD")</f>
        <v>Tuesday</v>
      </c>
      <c r="W2917" t="str">
        <f>TEXT(Working_Data[[#This Row],[order_date]],"mmmm")</f>
        <v>August</v>
      </c>
      <c r="X2917" s="7">
        <f>Working_Data[[#This Row],[last_order_date]]-Working_Data[[#This Row],[signup_date]]</f>
        <v>76</v>
      </c>
      <c r="Y2917" s="7">
        <f>IF(Working_Data[[#This Row],[churned]]="Active",1,0)</f>
        <v>0</v>
      </c>
      <c r="Z2917" s="7">
        <f>YEAR(Working_Data[[#This Row],[order_date]])</f>
        <v>2024</v>
      </c>
    </row>
    <row r="2918" spans="1:26" x14ac:dyDescent="0.25">
      <c r="A2918" t="s">
        <v>5886</v>
      </c>
      <c r="B2918" t="s">
        <v>45</v>
      </c>
      <c r="C2918" t="s">
        <v>22</v>
      </c>
      <c r="D2918" t="s">
        <v>23</v>
      </c>
      <c r="E2918" s="1">
        <v>45343</v>
      </c>
      <c r="F2918" t="s">
        <v>5887</v>
      </c>
      <c r="G2918" s="1">
        <v>45517</v>
      </c>
      <c r="H2918" t="s">
        <v>58</v>
      </c>
      <c r="I2918" t="s">
        <v>54</v>
      </c>
      <c r="J2918" t="s">
        <v>27</v>
      </c>
      <c r="K2918">
        <v>1</v>
      </c>
      <c r="L2918" s="3">
        <f>Working_Data[[#This Row],[price2]]/Working_Data[[#This Row],[quantity]]</f>
        <v>913.4</v>
      </c>
      <c r="M2918" s="3">
        <v>913.4</v>
      </c>
      <c r="N2918" t="s">
        <v>50</v>
      </c>
      <c r="O2918">
        <v>46</v>
      </c>
      <c r="P2918" s="1">
        <v>45994</v>
      </c>
      <c r="Q2918">
        <v>125</v>
      </c>
      <c r="R2918" t="s">
        <v>29</v>
      </c>
      <c r="S2918">
        <v>4</v>
      </c>
      <c r="T2918" s="1">
        <v>45735</v>
      </c>
      <c r="U2918" t="s">
        <v>60</v>
      </c>
      <c r="V2918" t="str">
        <f>TEXT(WEEKDAY(Working_Data[[#This Row],[order_date]],1),"DDDD")</f>
        <v>Tuesday</v>
      </c>
      <c r="W2918" t="str">
        <f>TEXT(Working_Data[[#This Row],[order_date]],"mmmm")</f>
        <v>August</v>
      </c>
      <c r="X2918" s="7">
        <f>Working_Data[[#This Row],[last_order_date]]-Working_Data[[#This Row],[signup_date]]</f>
        <v>651</v>
      </c>
      <c r="Y2918" s="7">
        <f>IF(Working_Data[[#This Row],[churned]]="Active",1,0)</f>
        <v>1</v>
      </c>
      <c r="Z2918" s="7">
        <f>YEAR(Working_Data[[#This Row],[order_date]])</f>
        <v>2024</v>
      </c>
    </row>
    <row r="2919" spans="1:26" x14ac:dyDescent="0.25">
      <c r="A2919" t="s">
        <v>5888</v>
      </c>
      <c r="B2919" t="s">
        <v>45</v>
      </c>
      <c r="C2919" t="s">
        <v>22</v>
      </c>
      <c r="D2919" t="s">
        <v>32</v>
      </c>
      <c r="E2919" s="1">
        <v>45179</v>
      </c>
      <c r="F2919" t="s">
        <v>5889</v>
      </c>
      <c r="G2919" s="1">
        <v>45517</v>
      </c>
      <c r="H2919" t="s">
        <v>34</v>
      </c>
      <c r="I2919" t="s">
        <v>42</v>
      </c>
      <c r="J2919" t="s">
        <v>27</v>
      </c>
      <c r="K2919">
        <v>5</v>
      </c>
      <c r="L2919" s="3">
        <f>Working_Data[[#This Row],[price2]]/Working_Data[[#This Row],[quantity]]</f>
        <v>60.603999999999999</v>
      </c>
      <c r="M2919" s="3">
        <v>303.02</v>
      </c>
      <c r="N2919" t="s">
        <v>50</v>
      </c>
      <c r="O2919">
        <v>26</v>
      </c>
      <c r="P2919" s="1">
        <v>45858</v>
      </c>
      <c r="Q2919">
        <v>448</v>
      </c>
      <c r="R2919" t="s">
        <v>29</v>
      </c>
      <c r="S2919">
        <v>3</v>
      </c>
      <c r="T2919" s="1">
        <v>45751</v>
      </c>
      <c r="U2919" t="s">
        <v>30</v>
      </c>
      <c r="V2919" t="str">
        <f>TEXT(WEEKDAY(Working_Data[[#This Row],[order_date]],1),"DDDD")</f>
        <v>Tuesday</v>
      </c>
      <c r="W2919" t="str">
        <f>TEXT(Working_Data[[#This Row],[order_date]],"mmmm")</f>
        <v>August</v>
      </c>
      <c r="X2919" s="7">
        <f>Working_Data[[#This Row],[last_order_date]]-Working_Data[[#This Row],[signup_date]]</f>
        <v>679</v>
      </c>
      <c r="Y2919" s="7">
        <f>IF(Working_Data[[#This Row],[churned]]="Active",1,0)</f>
        <v>1</v>
      </c>
      <c r="Z2919" s="7">
        <f>YEAR(Working_Data[[#This Row],[order_date]])</f>
        <v>2024</v>
      </c>
    </row>
    <row r="2920" spans="1:26" x14ac:dyDescent="0.25">
      <c r="A2920" t="s">
        <v>5890</v>
      </c>
      <c r="B2920" t="s">
        <v>38</v>
      </c>
      <c r="C2920" t="s">
        <v>22</v>
      </c>
      <c r="D2920" t="s">
        <v>56</v>
      </c>
      <c r="E2920" s="1">
        <v>45446</v>
      </c>
      <c r="F2920" t="s">
        <v>5891</v>
      </c>
      <c r="G2920" s="1">
        <v>45517</v>
      </c>
      <c r="H2920" t="s">
        <v>58</v>
      </c>
      <c r="I2920" t="s">
        <v>48</v>
      </c>
      <c r="J2920" t="s">
        <v>49</v>
      </c>
      <c r="K2920">
        <v>5</v>
      </c>
      <c r="L2920" s="3">
        <f>Working_Data[[#This Row],[price2]]/Working_Data[[#This Row],[quantity]]</f>
        <v>41.863999999999997</v>
      </c>
      <c r="M2920" s="3">
        <v>209.32</v>
      </c>
      <c r="N2920" t="s">
        <v>50</v>
      </c>
      <c r="O2920">
        <v>14</v>
      </c>
      <c r="P2920" s="1">
        <v>45763</v>
      </c>
      <c r="Q2920">
        <v>477</v>
      </c>
      <c r="R2920" t="s">
        <v>29</v>
      </c>
      <c r="S2920">
        <v>3</v>
      </c>
      <c r="T2920" s="1">
        <v>45709</v>
      </c>
      <c r="U2920" t="s">
        <v>36</v>
      </c>
      <c r="V2920" t="str">
        <f>TEXT(WEEKDAY(Working_Data[[#This Row],[order_date]],1),"DDDD")</f>
        <v>Tuesday</v>
      </c>
      <c r="W2920" t="str">
        <f>TEXT(Working_Data[[#This Row],[order_date]],"mmmm")</f>
        <v>August</v>
      </c>
      <c r="X2920" s="7">
        <f>Working_Data[[#This Row],[last_order_date]]-Working_Data[[#This Row],[signup_date]]</f>
        <v>317</v>
      </c>
      <c r="Y2920" s="7">
        <f>IF(Working_Data[[#This Row],[churned]]="Active",1,0)</f>
        <v>1</v>
      </c>
      <c r="Z2920" s="7">
        <f>YEAR(Working_Data[[#This Row],[order_date]])</f>
        <v>2024</v>
      </c>
    </row>
    <row r="2921" spans="1:26" x14ac:dyDescent="0.25">
      <c r="A2921" t="s">
        <v>5892</v>
      </c>
      <c r="B2921" t="s">
        <v>38</v>
      </c>
      <c r="C2921" t="s">
        <v>22</v>
      </c>
      <c r="D2921" t="s">
        <v>77</v>
      </c>
      <c r="E2921" s="1">
        <v>45889</v>
      </c>
      <c r="F2921" t="s">
        <v>5893</v>
      </c>
      <c r="G2921" s="1">
        <v>45517</v>
      </c>
      <c r="H2921" t="s">
        <v>34</v>
      </c>
      <c r="I2921" t="s">
        <v>26</v>
      </c>
      <c r="J2921" t="s">
        <v>67</v>
      </c>
      <c r="K2921">
        <v>5</v>
      </c>
      <c r="L2921" s="3">
        <f>Working_Data[[#This Row],[price2]]/Working_Data[[#This Row],[quantity]]</f>
        <v>56.085999999999999</v>
      </c>
      <c r="M2921" s="3">
        <v>280.43</v>
      </c>
      <c r="N2921" t="s">
        <v>28</v>
      </c>
      <c r="O2921">
        <v>21</v>
      </c>
      <c r="P2921" s="1">
        <v>45656</v>
      </c>
      <c r="Q2921">
        <v>136</v>
      </c>
      <c r="R2921" t="s">
        <v>29</v>
      </c>
      <c r="S2921">
        <v>2</v>
      </c>
      <c r="T2921" s="1">
        <v>45452</v>
      </c>
      <c r="U2921" t="s">
        <v>60</v>
      </c>
      <c r="V2921" t="str">
        <f>TEXT(WEEKDAY(Working_Data[[#This Row],[order_date]],1),"DDDD")</f>
        <v>Tuesday</v>
      </c>
      <c r="W2921" t="str">
        <f>TEXT(Working_Data[[#This Row],[order_date]],"mmmm")</f>
        <v>August</v>
      </c>
      <c r="X2921" s="7">
        <f>Working_Data[[#This Row],[last_order_date]]-Working_Data[[#This Row],[signup_date]]</f>
        <v>-233</v>
      </c>
      <c r="Y2921" s="7">
        <f>IF(Working_Data[[#This Row],[churned]]="Active",1,0)</f>
        <v>1</v>
      </c>
      <c r="Z2921" s="7">
        <f>YEAR(Working_Data[[#This Row],[order_date]])</f>
        <v>2024</v>
      </c>
    </row>
    <row r="2922" spans="1:26" x14ac:dyDescent="0.25">
      <c r="A2922" t="s">
        <v>5894</v>
      </c>
      <c r="B2922" t="s">
        <v>45</v>
      </c>
      <c r="C2922" t="s">
        <v>22</v>
      </c>
      <c r="D2922" t="s">
        <v>52</v>
      </c>
      <c r="E2922" s="1">
        <v>45719</v>
      </c>
      <c r="F2922" t="s">
        <v>5895</v>
      </c>
      <c r="G2922" s="1">
        <v>45518</v>
      </c>
      <c r="H2922" t="s">
        <v>47</v>
      </c>
      <c r="I2922" t="s">
        <v>48</v>
      </c>
      <c r="J2922" t="s">
        <v>49</v>
      </c>
      <c r="K2922">
        <v>3</v>
      </c>
      <c r="L2922" s="3">
        <f>Working_Data[[#This Row],[price2]]/Working_Data[[#This Row],[quantity]]</f>
        <v>208.40333333333334</v>
      </c>
      <c r="M2922" s="3">
        <v>625.21</v>
      </c>
      <c r="N2922" t="s">
        <v>50</v>
      </c>
      <c r="O2922">
        <v>42</v>
      </c>
      <c r="P2922" s="1">
        <v>45745</v>
      </c>
      <c r="Q2922">
        <v>103</v>
      </c>
      <c r="R2922" t="s">
        <v>43</v>
      </c>
      <c r="S2922">
        <v>2</v>
      </c>
      <c r="T2922" s="1">
        <v>45723</v>
      </c>
      <c r="U2922" t="s">
        <v>30</v>
      </c>
      <c r="V2922" t="str">
        <f>TEXT(WEEKDAY(Working_Data[[#This Row],[order_date]],1),"DDDD")</f>
        <v>Wednesday</v>
      </c>
      <c r="W2922" t="str">
        <f>TEXT(Working_Data[[#This Row],[order_date]],"mmmm")</f>
        <v>August</v>
      </c>
      <c r="X2922" s="7">
        <f>Working_Data[[#This Row],[last_order_date]]-Working_Data[[#This Row],[signup_date]]</f>
        <v>26</v>
      </c>
      <c r="Y2922" s="7">
        <f>IF(Working_Data[[#This Row],[churned]]="Active",1,0)</f>
        <v>0</v>
      </c>
      <c r="Z2922" s="7">
        <f>YEAR(Working_Data[[#This Row],[order_date]])</f>
        <v>2024</v>
      </c>
    </row>
    <row r="2923" spans="1:26" x14ac:dyDescent="0.25">
      <c r="A2923" t="s">
        <v>5896</v>
      </c>
      <c r="B2923" t="s">
        <v>45</v>
      </c>
      <c r="C2923" t="s">
        <v>22</v>
      </c>
      <c r="D2923" t="s">
        <v>32</v>
      </c>
      <c r="E2923" s="1">
        <v>45872</v>
      </c>
      <c r="F2923" t="s">
        <v>5897</v>
      </c>
      <c r="G2923" s="1">
        <v>45518</v>
      </c>
      <c r="H2923" t="s">
        <v>41</v>
      </c>
      <c r="I2923" t="s">
        <v>48</v>
      </c>
      <c r="J2923" t="s">
        <v>49</v>
      </c>
      <c r="K2923">
        <v>5</v>
      </c>
      <c r="L2923" s="3">
        <f>Working_Data[[#This Row],[price2]]/Working_Data[[#This Row],[quantity]]</f>
        <v>106.53</v>
      </c>
      <c r="M2923" s="3">
        <v>532.65</v>
      </c>
      <c r="N2923" t="s">
        <v>50</v>
      </c>
      <c r="O2923">
        <v>29</v>
      </c>
      <c r="P2923" s="1">
        <v>45616</v>
      </c>
      <c r="Q2923">
        <v>410</v>
      </c>
      <c r="R2923" t="s">
        <v>29</v>
      </c>
      <c r="S2923">
        <v>5</v>
      </c>
      <c r="T2923" s="1">
        <v>45903</v>
      </c>
      <c r="U2923" t="s">
        <v>60</v>
      </c>
      <c r="V2923" t="str">
        <f>TEXT(WEEKDAY(Working_Data[[#This Row],[order_date]],1),"DDDD")</f>
        <v>Wednesday</v>
      </c>
      <c r="W2923" t="str">
        <f>TEXT(Working_Data[[#This Row],[order_date]],"mmmm")</f>
        <v>August</v>
      </c>
      <c r="X2923" s="7">
        <f>Working_Data[[#This Row],[last_order_date]]-Working_Data[[#This Row],[signup_date]]</f>
        <v>-256</v>
      </c>
      <c r="Y2923" s="7">
        <f>IF(Working_Data[[#This Row],[churned]]="Active",1,0)</f>
        <v>1</v>
      </c>
      <c r="Z2923" s="7">
        <f>YEAR(Working_Data[[#This Row],[order_date]])</f>
        <v>2024</v>
      </c>
    </row>
    <row r="2924" spans="1:26" x14ac:dyDescent="0.25">
      <c r="A2924" t="s">
        <v>5898</v>
      </c>
      <c r="B2924" t="s">
        <v>45</v>
      </c>
      <c r="C2924" t="s">
        <v>82</v>
      </c>
      <c r="D2924" t="s">
        <v>56</v>
      </c>
      <c r="E2924" s="1">
        <v>45270</v>
      </c>
      <c r="F2924" t="s">
        <v>5899</v>
      </c>
      <c r="G2924" s="1">
        <v>45518</v>
      </c>
      <c r="H2924" t="s">
        <v>47</v>
      </c>
      <c r="I2924" t="s">
        <v>63</v>
      </c>
      <c r="J2924" t="s">
        <v>59</v>
      </c>
      <c r="K2924">
        <v>3</v>
      </c>
      <c r="L2924" s="3">
        <f>Working_Data[[#This Row],[price2]]/Working_Data[[#This Row],[quantity]]</f>
        <v>135.65</v>
      </c>
      <c r="M2924" s="3">
        <v>406.95</v>
      </c>
      <c r="N2924" t="s">
        <v>28</v>
      </c>
      <c r="O2924">
        <v>9</v>
      </c>
      <c r="P2924" s="1">
        <v>45854</v>
      </c>
      <c r="Q2924">
        <v>400</v>
      </c>
      <c r="R2924" t="s">
        <v>43</v>
      </c>
      <c r="S2924">
        <v>1</v>
      </c>
      <c r="T2924" s="1">
        <v>45824</v>
      </c>
      <c r="U2924" t="s">
        <v>60</v>
      </c>
      <c r="V2924" t="str">
        <f>TEXT(WEEKDAY(Working_Data[[#This Row],[order_date]],1),"DDDD")</f>
        <v>Wednesday</v>
      </c>
      <c r="W2924" t="str">
        <f>TEXT(Working_Data[[#This Row],[order_date]],"mmmm")</f>
        <v>August</v>
      </c>
      <c r="X2924" s="7">
        <f>Working_Data[[#This Row],[last_order_date]]-Working_Data[[#This Row],[signup_date]]</f>
        <v>584</v>
      </c>
      <c r="Y2924" s="7">
        <f>IF(Working_Data[[#This Row],[churned]]="Active",1,0)</f>
        <v>0</v>
      </c>
      <c r="Z2924" s="7">
        <f>YEAR(Working_Data[[#This Row],[order_date]])</f>
        <v>2024</v>
      </c>
    </row>
    <row r="2925" spans="1:26" x14ac:dyDescent="0.25">
      <c r="A2925" t="s">
        <v>5900</v>
      </c>
      <c r="B2925" t="s">
        <v>45</v>
      </c>
      <c r="C2925" t="s">
        <v>82</v>
      </c>
      <c r="D2925" t="s">
        <v>56</v>
      </c>
      <c r="E2925" s="1">
        <v>45529</v>
      </c>
      <c r="F2925" t="s">
        <v>5901</v>
      </c>
      <c r="G2925" s="1">
        <v>45518</v>
      </c>
      <c r="H2925" t="s">
        <v>41</v>
      </c>
      <c r="I2925" t="s">
        <v>42</v>
      </c>
      <c r="J2925" t="s">
        <v>64</v>
      </c>
      <c r="K2925">
        <v>3</v>
      </c>
      <c r="L2925" s="3">
        <f>Working_Data[[#This Row],[price2]]/Working_Data[[#This Row],[quantity]]</f>
        <v>112.22666666666667</v>
      </c>
      <c r="M2925" s="3">
        <v>336.68</v>
      </c>
      <c r="N2925" t="s">
        <v>35</v>
      </c>
      <c r="O2925">
        <v>5</v>
      </c>
      <c r="P2925" s="1">
        <v>45516</v>
      </c>
      <c r="Q2925">
        <v>286</v>
      </c>
      <c r="R2925" t="s">
        <v>43</v>
      </c>
      <c r="S2925">
        <v>2</v>
      </c>
      <c r="T2925" s="1">
        <v>45858</v>
      </c>
      <c r="U2925" t="s">
        <v>30</v>
      </c>
      <c r="V2925" t="str">
        <f>TEXT(WEEKDAY(Working_Data[[#This Row],[order_date]],1),"DDDD")</f>
        <v>Wednesday</v>
      </c>
      <c r="W2925" t="str">
        <f>TEXT(Working_Data[[#This Row],[order_date]],"mmmm")</f>
        <v>August</v>
      </c>
      <c r="X2925" s="7">
        <f>Working_Data[[#This Row],[last_order_date]]-Working_Data[[#This Row],[signup_date]]</f>
        <v>-13</v>
      </c>
      <c r="Y2925" s="7">
        <f>IF(Working_Data[[#This Row],[churned]]="Active",1,0)</f>
        <v>0</v>
      </c>
      <c r="Z2925" s="7">
        <f>YEAR(Working_Data[[#This Row],[order_date]])</f>
        <v>2024</v>
      </c>
    </row>
    <row r="2926" spans="1:26" x14ac:dyDescent="0.25">
      <c r="A2926" t="s">
        <v>5902</v>
      </c>
      <c r="B2926" t="s">
        <v>38</v>
      </c>
      <c r="C2926" t="s">
        <v>82</v>
      </c>
      <c r="D2926" t="s">
        <v>32</v>
      </c>
      <c r="E2926" s="1">
        <v>45223</v>
      </c>
      <c r="F2926" t="s">
        <v>5903</v>
      </c>
      <c r="G2926" s="1">
        <v>45518</v>
      </c>
      <c r="H2926" t="s">
        <v>47</v>
      </c>
      <c r="I2926" t="s">
        <v>48</v>
      </c>
      <c r="J2926" t="s">
        <v>49</v>
      </c>
      <c r="K2926">
        <v>2</v>
      </c>
      <c r="L2926" s="3">
        <f>Working_Data[[#This Row],[price2]]/Working_Data[[#This Row],[quantity]]</f>
        <v>274.33499999999998</v>
      </c>
      <c r="M2926" s="3">
        <v>548.66999999999996</v>
      </c>
      <c r="N2926" t="s">
        <v>28</v>
      </c>
      <c r="O2926">
        <v>30</v>
      </c>
      <c r="P2926" s="1">
        <v>45576</v>
      </c>
      <c r="Q2926">
        <v>159</v>
      </c>
      <c r="R2926" t="s">
        <v>29</v>
      </c>
      <c r="S2926">
        <v>2</v>
      </c>
      <c r="T2926" s="1">
        <v>45659</v>
      </c>
      <c r="U2926" t="s">
        <v>36</v>
      </c>
      <c r="V2926" t="str">
        <f>TEXT(WEEKDAY(Working_Data[[#This Row],[order_date]],1),"DDDD")</f>
        <v>Wednesday</v>
      </c>
      <c r="W2926" t="str">
        <f>TEXT(Working_Data[[#This Row],[order_date]],"mmmm")</f>
        <v>August</v>
      </c>
      <c r="X2926" s="7">
        <f>Working_Data[[#This Row],[last_order_date]]-Working_Data[[#This Row],[signup_date]]</f>
        <v>353</v>
      </c>
      <c r="Y2926" s="7">
        <f>IF(Working_Data[[#This Row],[churned]]="Active",1,0)</f>
        <v>1</v>
      </c>
      <c r="Z2926" s="7">
        <f>YEAR(Working_Data[[#This Row],[order_date]])</f>
        <v>2024</v>
      </c>
    </row>
    <row r="2927" spans="1:26" x14ac:dyDescent="0.25">
      <c r="A2927" t="s">
        <v>5904</v>
      </c>
      <c r="B2927" t="s">
        <v>45</v>
      </c>
      <c r="C2927" t="s">
        <v>22</v>
      </c>
      <c r="D2927" t="s">
        <v>77</v>
      </c>
      <c r="E2927" s="1">
        <v>45468</v>
      </c>
      <c r="F2927" t="s">
        <v>5905</v>
      </c>
      <c r="G2927" s="1">
        <v>45518</v>
      </c>
      <c r="H2927" t="s">
        <v>58</v>
      </c>
      <c r="I2927" t="s">
        <v>42</v>
      </c>
      <c r="J2927" t="s">
        <v>64</v>
      </c>
      <c r="K2927">
        <v>1</v>
      </c>
      <c r="L2927" s="3">
        <f>Working_Data[[#This Row],[price2]]/Working_Data[[#This Row],[quantity]]</f>
        <v>1468.12</v>
      </c>
      <c r="M2927" s="3">
        <v>1468.12</v>
      </c>
      <c r="N2927" t="s">
        <v>35</v>
      </c>
      <c r="O2927">
        <v>26</v>
      </c>
      <c r="P2927" s="1">
        <v>45802</v>
      </c>
      <c r="Q2927">
        <v>193</v>
      </c>
      <c r="R2927" t="s">
        <v>43</v>
      </c>
      <c r="S2927">
        <v>4</v>
      </c>
      <c r="T2927" s="1">
        <v>45843</v>
      </c>
      <c r="U2927" t="s">
        <v>60</v>
      </c>
      <c r="V2927" t="str">
        <f>TEXT(WEEKDAY(Working_Data[[#This Row],[order_date]],1),"DDDD")</f>
        <v>Wednesday</v>
      </c>
      <c r="W2927" t="str">
        <f>TEXT(Working_Data[[#This Row],[order_date]],"mmmm")</f>
        <v>August</v>
      </c>
      <c r="X2927" s="7">
        <f>Working_Data[[#This Row],[last_order_date]]-Working_Data[[#This Row],[signup_date]]</f>
        <v>334</v>
      </c>
      <c r="Y2927" s="7">
        <f>IF(Working_Data[[#This Row],[churned]]="Active",1,0)</f>
        <v>0</v>
      </c>
      <c r="Z2927" s="7">
        <f>YEAR(Working_Data[[#This Row],[order_date]])</f>
        <v>2024</v>
      </c>
    </row>
    <row r="2928" spans="1:26" x14ac:dyDescent="0.25">
      <c r="A2928" t="s">
        <v>5906</v>
      </c>
      <c r="B2928" t="s">
        <v>21</v>
      </c>
      <c r="C2928" t="s">
        <v>82</v>
      </c>
      <c r="D2928" t="s">
        <v>77</v>
      </c>
      <c r="E2928" s="1">
        <v>45422</v>
      </c>
      <c r="F2928" t="s">
        <v>5907</v>
      </c>
      <c r="G2928" s="1">
        <v>45518</v>
      </c>
      <c r="H2928" t="s">
        <v>34</v>
      </c>
      <c r="I2928" t="s">
        <v>63</v>
      </c>
      <c r="J2928" t="s">
        <v>67</v>
      </c>
      <c r="K2928">
        <v>2</v>
      </c>
      <c r="L2928" s="3">
        <f>Working_Data[[#This Row],[price2]]/Working_Data[[#This Row],[quantity]]</f>
        <v>434.33499999999998</v>
      </c>
      <c r="M2928" s="3">
        <v>868.67</v>
      </c>
      <c r="N2928" t="s">
        <v>35</v>
      </c>
      <c r="O2928">
        <v>35</v>
      </c>
      <c r="P2928" s="1">
        <v>45709</v>
      </c>
      <c r="Q2928">
        <v>290</v>
      </c>
      <c r="R2928" t="s">
        <v>43</v>
      </c>
      <c r="S2928">
        <v>3</v>
      </c>
      <c r="T2928" s="1">
        <v>45851</v>
      </c>
      <c r="U2928" t="s">
        <v>30</v>
      </c>
      <c r="V2928" t="str">
        <f>TEXT(WEEKDAY(Working_Data[[#This Row],[order_date]],1),"DDDD")</f>
        <v>Wednesday</v>
      </c>
      <c r="W2928" t="str">
        <f>TEXT(Working_Data[[#This Row],[order_date]],"mmmm")</f>
        <v>August</v>
      </c>
      <c r="X2928" s="7">
        <f>Working_Data[[#This Row],[last_order_date]]-Working_Data[[#This Row],[signup_date]]</f>
        <v>287</v>
      </c>
      <c r="Y2928" s="7">
        <f>IF(Working_Data[[#This Row],[churned]]="Active",1,0)</f>
        <v>0</v>
      </c>
      <c r="Z2928" s="7">
        <f>YEAR(Working_Data[[#This Row],[order_date]])</f>
        <v>2024</v>
      </c>
    </row>
    <row r="2929" spans="1:26" x14ac:dyDescent="0.25">
      <c r="A2929" t="s">
        <v>5908</v>
      </c>
      <c r="B2929" t="s">
        <v>38</v>
      </c>
      <c r="C2929" t="s">
        <v>39</v>
      </c>
      <c r="D2929" t="s">
        <v>23</v>
      </c>
      <c r="E2929" s="1">
        <v>45244</v>
      </c>
      <c r="F2929" t="s">
        <v>5909</v>
      </c>
      <c r="G2929" s="1">
        <v>45518</v>
      </c>
      <c r="H2929" t="s">
        <v>34</v>
      </c>
      <c r="I2929" t="s">
        <v>63</v>
      </c>
      <c r="J2929" t="s">
        <v>49</v>
      </c>
      <c r="K2929">
        <v>4</v>
      </c>
      <c r="L2929" s="3">
        <f>Working_Data[[#This Row],[price2]]/Working_Data[[#This Row],[quantity]]</f>
        <v>190.08750000000001</v>
      </c>
      <c r="M2929" s="3">
        <v>760.35</v>
      </c>
      <c r="N2929" t="s">
        <v>35</v>
      </c>
      <c r="O2929">
        <v>11</v>
      </c>
      <c r="P2929" s="1">
        <v>45673</v>
      </c>
      <c r="Q2929">
        <v>2</v>
      </c>
      <c r="R2929" t="s">
        <v>43</v>
      </c>
      <c r="S2929">
        <v>5</v>
      </c>
      <c r="T2929" s="1">
        <v>45842</v>
      </c>
      <c r="U2929" t="s">
        <v>60</v>
      </c>
      <c r="V2929" t="str">
        <f>TEXT(WEEKDAY(Working_Data[[#This Row],[order_date]],1),"DDDD")</f>
        <v>Wednesday</v>
      </c>
      <c r="W2929" t="str">
        <f>TEXT(Working_Data[[#This Row],[order_date]],"mmmm")</f>
        <v>August</v>
      </c>
      <c r="X2929" s="7">
        <f>Working_Data[[#This Row],[last_order_date]]-Working_Data[[#This Row],[signup_date]]</f>
        <v>429</v>
      </c>
      <c r="Y2929" s="7">
        <f>IF(Working_Data[[#This Row],[churned]]="Active",1,0)</f>
        <v>0</v>
      </c>
      <c r="Z2929" s="7">
        <f>YEAR(Working_Data[[#This Row],[order_date]])</f>
        <v>2024</v>
      </c>
    </row>
    <row r="2930" spans="1:26" x14ac:dyDescent="0.25">
      <c r="A2930" t="s">
        <v>5910</v>
      </c>
      <c r="B2930" t="s">
        <v>38</v>
      </c>
      <c r="C2930" t="s">
        <v>82</v>
      </c>
      <c r="D2930" t="s">
        <v>52</v>
      </c>
      <c r="E2930" s="1">
        <v>45780</v>
      </c>
      <c r="F2930" t="s">
        <v>5911</v>
      </c>
      <c r="G2930" s="1">
        <v>45518</v>
      </c>
      <c r="H2930" t="s">
        <v>41</v>
      </c>
      <c r="I2930" t="s">
        <v>48</v>
      </c>
      <c r="J2930" t="s">
        <v>67</v>
      </c>
      <c r="K2930">
        <v>2</v>
      </c>
      <c r="L2930" s="3">
        <f>Working_Data[[#This Row],[price2]]/Working_Data[[#This Row],[quantity]]</f>
        <v>352.99</v>
      </c>
      <c r="M2930" s="3">
        <v>705.98</v>
      </c>
      <c r="N2930" t="s">
        <v>28</v>
      </c>
      <c r="O2930">
        <v>8</v>
      </c>
      <c r="P2930" s="1">
        <v>45743</v>
      </c>
      <c r="Q2930">
        <v>318</v>
      </c>
      <c r="R2930" t="s">
        <v>29</v>
      </c>
      <c r="S2930">
        <v>2</v>
      </c>
      <c r="T2930" s="1">
        <v>45582</v>
      </c>
      <c r="U2930" t="s">
        <v>60</v>
      </c>
      <c r="V2930" t="str">
        <f>TEXT(WEEKDAY(Working_Data[[#This Row],[order_date]],1),"DDDD")</f>
        <v>Wednesday</v>
      </c>
      <c r="W2930" t="str">
        <f>TEXT(Working_Data[[#This Row],[order_date]],"mmmm")</f>
        <v>August</v>
      </c>
      <c r="X2930" s="7">
        <f>Working_Data[[#This Row],[last_order_date]]-Working_Data[[#This Row],[signup_date]]</f>
        <v>-37</v>
      </c>
      <c r="Y2930" s="7">
        <f>IF(Working_Data[[#This Row],[churned]]="Active",1,0)</f>
        <v>1</v>
      </c>
      <c r="Z2930" s="7">
        <f>YEAR(Working_Data[[#This Row],[order_date]])</f>
        <v>2024</v>
      </c>
    </row>
    <row r="2931" spans="1:26" x14ac:dyDescent="0.25">
      <c r="A2931" t="s">
        <v>5912</v>
      </c>
      <c r="B2931" t="s">
        <v>45</v>
      </c>
      <c r="C2931" t="s">
        <v>82</v>
      </c>
      <c r="D2931" t="s">
        <v>56</v>
      </c>
      <c r="E2931" s="1">
        <v>45747</v>
      </c>
      <c r="F2931" t="s">
        <v>5913</v>
      </c>
      <c r="G2931" s="1">
        <v>45518</v>
      </c>
      <c r="H2931" t="s">
        <v>25</v>
      </c>
      <c r="I2931" t="s">
        <v>26</v>
      </c>
      <c r="J2931" t="s">
        <v>49</v>
      </c>
      <c r="K2931">
        <v>4</v>
      </c>
      <c r="L2931" s="3">
        <f>Working_Data[[#This Row],[price2]]/Working_Data[[#This Row],[quantity]]</f>
        <v>227.97749999999999</v>
      </c>
      <c r="M2931" s="3">
        <v>911.91</v>
      </c>
      <c r="N2931" t="s">
        <v>28</v>
      </c>
      <c r="O2931">
        <v>24</v>
      </c>
      <c r="P2931" s="1">
        <v>45869</v>
      </c>
      <c r="Q2931">
        <v>103</v>
      </c>
      <c r="R2931" t="s">
        <v>29</v>
      </c>
      <c r="S2931">
        <v>1</v>
      </c>
      <c r="T2931" s="1">
        <v>45814</v>
      </c>
      <c r="U2931" t="s">
        <v>36</v>
      </c>
      <c r="V2931" t="str">
        <f>TEXT(WEEKDAY(Working_Data[[#This Row],[order_date]],1),"DDDD")</f>
        <v>Wednesday</v>
      </c>
      <c r="W2931" t="str">
        <f>TEXT(Working_Data[[#This Row],[order_date]],"mmmm")</f>
        <v>August</v>
      </c>
      <c r="X2931" s="7">
        <f>Working_Data[[#This Row],[last_order_date]]-Working_Data[[#This Row],[signup_date]]</f>
        <v>122</v>
      </c>
      <c r="Y2931" s="7">
        <f>IF(Working_Data[[#This Row],[churned]]="Active",1,0)</f>
        <v>1</v>
      </c>
      <c r="Z2931" s="7">
        <f>YEAR(Working_Data[[#This Row],[order_date]])</f>
        <v>2024</v>
      </c>
    </row>
    <row r="2932" spans="1:26" x14ac:dyDescent="0.25">
      <c r="A2932" t="s">
        <v>5914</v>
      </c>
      <c r="B2932" t="s">
        <v>38</v>
      </c>
      <c r="C2932" t="s">
        <v>39</v>
      </c>
      <c r="D2932" t="s">
        <v>52</v>
      </c>
      <c r="E2932" s="1">
        <v>44938</v>
      </c>
      <c r="F2932" t="s">
        <v>5915</v>
      </c>
      <c r="G2932" s="1">
        <v>45518</v>
      </c>
      <c r="H2932" t="s">
        <v>41</v>
      </c>
      <c r="I2932" t="s">
        <v>26</v>
      </c>
      <c r="J2932" t="s">
        <v>49</v>
      </c>
      <c r="K2932">
        <v>4</v>
      </c>
      <c r="L2932" s="3">
        <f>Working_Data[[#This Row],[price2]]/Working_Data[[#This Row],[quantity]]</f>
        <v>241.065</v>
      </c>
      <c r="M2932" s="3">
        <v>964.26</v>
      </c>
      <c r="N2932" t="s">
        <v>50</v>
      </c>
      <c r="O2932">
        <v>37</v>
      </c>
      <c r="P2932" s="1">
        <v>45576</v>
      </c>
      <c r="Q2932">
        <v>495</v>
      </c>
      <c r="R2932" t="s">
        <v>43</v>
      </c>
      <c r="S2932">
        <v>1</v>
      </c>
      <c r="T2932" s="1">
        <v>45763</v>
      </c>
      <c r="U2932" t="s">
        <v>30</v>
      </c>
      <c r="V2932" t="str">
        <f>TEXT(WEEKDAY(Working_Data[[#This Row],[order_date]],1),"DDDD")</f>
        <v>Wednesday</v>
      </c>
      <c r="W2932" t="str">
        <f>TEXT(Working_Data[[#This Row],[order_date]],"mmmm")</f>
        <v>August</v>
      </c>
      <c r="X2932" s="7">
        <f>Working_Data[[#This Row],[last_order_date]]-Working_Data[[#This Row],[signup_date]]</f>
        <v>638</v>
      </c>
      <c r="Y2932" s="7">
        <f>IF(Working_Data[[#This Row],[churned]]="Active",1,0)</f>
        <v>0</v>
      </c>
      <c r="Z2932" s="7">
        <f>YEAR(Working_Data[[#This Row],[order_date]])</f>
        <v>2024</v>
      </c>
    </row>
    <row r="2933" spans="1:26" x14ac:dyDescent="0.25">
      <c r="A2933" t="s">
        <v>5916</v>
      </c>
      <c r="B2933" t="s">
        <v>38</v>
      </c>
      <c r="C2933" t="s">
        <v>82</v>
      </c>
      <c r="D2933" t="s">
        <v>77</v>
      </c>
      <c r="E2933" s="1">
        <v>44968</v>
      </c>
      <c r="F2933" t="s">
        <v>5917</v>
      </c>
      <c r="G2933" s="1">
        <v>45518</v>
      </c>
      <c r="H2933" t="s">
        <v>47</v>
      </c>
      <c r="I2933" t="s">
        <v>63</v>
      </c>
      <c r="J2933" t="s">
        <v>64</v>
      </c>
      <c r="K2933">
        <v>3</v>
      </c>
      <c r="L2933" s="3">
        <f>Working_Data[[#This Row],[price2]]/Working_Data[[#This Row],[quantity]]</f>
        <v>134.45666666666668</v>
      </c>
      <c r="M2933" s="3">
        <v>403.37</v>
      </c>
      <c r="N2933" t="s">
        <v>50</v>
      </c>
      <c r="O2933">
        <v>2</v>
      </c>
      <c r="P2933" s="1">
        <v>45558</v>
      </c>
      <c r="Q2933">
        <v>259</v>
      </c>
      <c r="R2933" t="s">
        <v>29</v>
      </c>
      <c r="S2933">
        <v>3</v>
      </c>
      <c r="T2933" s="1">
        <v>45829</v>
      </c>
      <c r="U2933" t="s">
        <v>60</v>
      </c>
      <c r="V2933" t="str">
        <f>TEXT(WEEKDAY(Working_Data[[#This Row],[order_date]],1),"DDDD")</f>
        <v>Wednesday</v>
      </c>
      <c r="W2933" t="str">
        <f>TEXT(Working_Data[[#This Row],[order_date]],"mmmm")</f>
        <v>August</v>
      </c>
      <c r="X2933" s="7">
        <f>Working_Data[[#This Row],[last_order_date]]-Working_Data[[#This Row],[signup_date]]</f>
        <v>590</v>
      </c>
      <c r="Y2933" s="7">
        <f>IF(Working_Data[[#This Row],[churned]]="Active",1,0)</f>
        <v>1</v>
      </c>
      <c r="Z2933" s="7">
        <f>YEAR(Working_Data[[#This Row],[order_date]])</f>
        <v>2024</v>
      </c>
    </row>
    <row r="2934" spans="1:26" x14ac:dyDescent="0.25">
      <c r="A2934" t="s">
        <v>5918</v>
      </c>
      <c r="B2934" t="s">
        <v>38</v>
      </c>
      <c r="C2934" t="s">
        <v>39</v>
      </c>
      <c r="D2934" t="s">
        <v>52</v>
      </c>
      <c r="E2934" s="1">
        <v>45835</v>
      </c>
      <c r="F2934" t="s">
        <v>5919</v>
      </c>
      <c r="G2934" s="1">
        <v>45519</v>
      </c>
      <c r="H2934" t="s">
        <v>25</v>
      </c>
      <c r="I2934" t="s">
        <v>63</v>
      </c>
      <c r="J2934" t="s">
        <v>27</v>
      </c>
      <c r="K2934">
        <v>3</v>
      </c>
      <c r="L2934" s="3">
        <f>Working_Data[[#This Row],[price2]]/Working_Data[[#This Row],[quantity]]</f>
        <v>40.906666666666666</v>
      </c>
      <c r="M2934" s="3">
        <v>122.72</v>
      </c>
      <c r="N2934" t="s">
        <v>35</v>
      </c>
      <c r="O2934">
        <v>8</v>
      </c>
      <c r="P2934" s="1">
        <v>45659</v>
      </c>
      <c r="Q2934">
        <v>250</v>
      </c>
      <c r="R2934" t="s">
        <v>43</v>
      </c>
      <c r="S2934">
        <v>3</v>
      </c>
      <c r="T2934" s="1">
        <v>45303</v>
      </c>
      <c r="U2934" t="s">
        <v>30</v>
      </c>
      <c r="V2934" t="str">
        <f>TEXT(WEEKDAY(Working_Data[[#This Row],[order_date]],1),"DDDD")</f>
        <v>Thursday</v>
      </c>
      <c r="W2934" t="str">
        <f>TEXT(Working_Data[[#This Row],[order_date]],"mmmm")</f>
        <v>August</v>
      </c>
      <c r="X2934" s="7">
        <f>Working_Data[[#This Row],[last_order_date]]-Working_Data[[#This Row],[signup_date]]</f>
        <v>-176</v>
      </c>
      <c r="Y2934" s="7">
        <f>IF(Working_Data[[#This Row],[churned]]="Active",1,0)</f>
        <v>0</v>
      </c>
      <c r="Z2934" s="7">
        <f>YEAR(Working_Data[[#This Row],[order_date]])</f>
        <v>2024</v>
      </c>
    </row>
    <row r="2935" spans="1:26" x14ac:dyDescent="0.25">
      <c r="A2935" t="s">
        <v>5920</v>
      </c>
      <c r="B2935" t="s">
        <v>45</v>
      </c>
      <c r="C2935" t="s">
        <v>39</v>
      </c>
      <c r="D2935" t="s">
        <v>52</v>
      </c>
      <c r="E2935" s="1">
        <v>45801</v>
      </c>
      <c r="F2935" t="s">
        <v>5921</v>
      </c>
      <c r="G2935" s="1">
        <v>45519</v>
      </c>
      <c r="H2935" t="s">
        <v>34</v>
      </c>
      <c r="I2935" t="s">
        <v>63</v>
      </c>
      <c r="J2935" t="s">
        <v>59</v>
      </c>
      <c r="K2935">
        <v>1</v>
      </c>
      <c r="L2935" s="3">
        <f>Working_Data[[#This Row],[price2]]/Working_Data[[#This Row],[quantity]]</f>
        <v>405.64</v>
      </c>
      <c r="M2935" s="3">
        <v>405.64</v>
      </c>
      <c r="N2935" t="s">
        <v>35</v>
      </c>
      <c r="O2935">
        <v>41</v>
      </c>
      <c r="P2935" s="1">
        <v>45785</v>
      </c>
      <c r="Q2935">
        <v>350</v>
      </c>
      <c r="R2935" t="s">
        <v>43</v>
      </c>
      <c r="S2935">
        <v>5</v>
      </c>
      <c r="T2935" s="1">
        <v>45592</v>
      </c>
      <c r="U2935" t="s">
        <v>60</v>
      </c>
      <c r="V2935" t="str">
        <f>TEXT(WEEKDAY(Working_Data[[#This Row],[order_date]],1),"DDDD")</f>
        <v>Thursday</v>
      </c>
      <c r="W2935" t="str">
        <f>TEXT(Working_Data[[#This Row],[order_date]],"mmmm")</f>
        <v>August</v>
      </c>
      <c r="X2935" s="7">
        <f>Working_Data[[#This Row],[last_order_date]]-Working_Data[[#This Row],[signup_date]]</f>
        <v>-16</v>
      </c>
      <c r="Y2935" s="7">
        <f>IF(Working_Data[[#This Row],[churned]]="Active",1,0)</f>
        <v>0</v>
      </c>
      <c r="Z2935" s="7">
        <f>YEAR(Working_Data[[#This Row],[order_date]])</f>
        <v>2024</v>
      </c>
    </row>
    <row r="2936" spans="1:26" x14ac:dyDescent="0.25">
      <c r="A2936" t="s">
        <v>5922</v>
      </c>
      <c r="B2936" t="s">
        <v>45</v>
      </c>
      <c r="C2936" t="s">
        <v>39</v>
      </c>
      <c r="D2936" t="s">
        <v>77</v>
      </c>
      <c r="E2936" s="1">
        <v>45471</v>
      </c>
      <c r="F2936" t="s">
        <v>5923</v>
      </c>
      <c r="G2936" s="1">
        <v>45519</v>
      </c>
      <c r="H2936" t="s">
        <v>47</v>
      </c>
      <c r="I2936" t="s">
        <v>54</v>
      </c>
      <c r="J2936" t="s">
        <v>64</v>
      </c>
      <c r="K2936">
        <v>1</v>
      </c>
      <c r="L2936" s="3">
        <f>Working_Data[[#This Row],[price2]]/Working_Data[[#This Row],[quantity]]</f>
        <v>1062.48</v>
      </c>
      <c r="M2936" s="3">
        <v>1062.48</v>
      </c>
      <c r="N2936" t="s">
        <v>50</v>
      </c>
      <c r="O2936">
        <v>4</v>
      </c>
      <c r="P2936" s="1">
        <v>45811</v>
      </c>
      <c r="Q2936">
        <v>22</v>
      </c>
      <c r="R2936" t="s">
        <v>29</v>
      </c>
      <c r="S2936">
        <v>5</v>
      </c>
      <c r="T2936" s="1">
        <v>45866</v>
      </c>
      <c r="U2936" t="s">
        <v>60</v>
      </c>
      <c r="V2936" t="str">
        <f>TEXT(WEEKDAY(Working_Data[[#This Row],[order_date]],1),"DDDD")</f>
        <v>Thursday</v>
      </c>
      <c r="W2936" t="str">
        <f>TEXT(Working_Data[[#This Row],[order_date]],"mmmm")</f>
        <v>August</v>
      </c>
      <c r="X2936" s="7">
        <f>Working_Data[[#This Row],[last_order_date]]-Working_Data[[#This Row],[signup_date]]</f>
        <v>340</v>
      </c>
      <c r="Y2936" s="7">
        <f>IF(Working_Data[[#This Row],[churned]]="Active",1,0)</f>
        <v>1</v>
      </c>
      <c r="Z2936" s="7">
        <f>YEAR(Working_Data[[#This Row],[order_date]])</f>
        <v>2024</v>
      </c>
    </row>
    <row r="2937" spans="1:26" x14ac:dyDescent="0.25">
      <c r="A2937" t="s">
        <v>5924</v>
      </c>
      <c r="B2937" t="s">
        <v>38</v>
      </c>
      <c r="C2937" t="s">
        <v>22</v>
      </c>
      <c r="D2937" t="s">
        <v>56</v>
      </c>
      <c r="E2937" s="1">
        <v>45323</v>
      </c>
      <c r="F2937" t="s">
        <v>5925</v>
      </c>
      <c r="G2937" s="1">
        <v>45519</v>
      </c>
      <c r="H2937" t="s">
        <v>58</v>
      </c>
      <c r="I2937" t="s">
        <v>63</v>
      </c>
      <c r="J2937" t="s">
        <v>67</v>
      </c>
      <c r="K2937">
        <v>2</v>
      </c>
      <c r="L2937" s="3">
        <f>Working_Data[[#This Row],[price2]]/Working_Data[[#This Row],[quantity]]</f>
        <v>161.33500000000001</v>
      </c>
      <c r="M2937" s="3">
        <v>322.67</v>
      </c>
      <c r="N2937" t="s">
        <v>50</v>
      </c>
      <c r="O2937">
        <v>16</v>
      </c>
      <c r="P2937" s="1">
        <v>45672</v>
      </c>
      <c r="Q2937">
        <v>428</v>
      </c>
      <c r="R2937" t="s">
        <v>43</v>
      </c>
      <c r="S2937">
        <v>4</v>
      </c>
      <c r="T2937" s="1">
        <v>45332</v>
      </c>
      <c r="U2937" t="s">
        <v>30</v>
      </c>
      <c r="V2937" t="str">
        <f>TEXT(WEEKDAY(Working_Data[[#This Row],[order_date]],1),"DDDD")</f>
        <v>Thursday</v>
      </c>
      <c r="W2937" t="str">
        <f>TEXT(Working_Data[[#This Row],[order_date]],"mmmm")</f>
        <v>August</v>
      </c>
      <c r="X2937" s="7">
        <f>Working_Data[[#This Row],[last_order_date]]-Working_Data[[#This Row],[signup_date]]</f>
        <v>349</v>
      </c>
      <c r="Y2937" s="7">
        <f>IF(Working_Data[[#This Row],[churned]]="Active",1,0)</f>
        <v>0</v>
      </c>
      <c r="Z2937" s="7">
        <f>YEAR(Working_Data[[#This Row],[order_date]])</f>
        <v>2024</v>
      </c>
    </row>
    <row r="2938" spans="1:26" x14ac:dyDescent="0.25">
      <c r="A2938" t="s">
        <v>5926</v>
      </c>
      <c r="B2938" t="s">
        <v>21</v>
      </c>
      <c r="C2938" t="s">
        <v>82</v>
      </c>
      <c r="D2938" t="s">
        <v>77</v>
      </c>
      <c r="E2938" s="1">
        <v>45752</v>
      </c>
      <c r="F2938" t="s">
        <v>5927</v>
      </c>
      <c r="G2938" s="1">
        <v>45519</v>
      </c>
      <c r="H2938" t="s">
        <v>47</v>
      </c>
      <c r="I2938" t="s">
        <v>26</v>
      </c>
      <c r="J2938" t="s">
        <v>27</v>
      </c>
      <c r="K2938">
        <v>4</v>
      </c>
      <c r="L2938" s="3">
        <f>Working_Data[[#This Row],[price2]]/Working_Data[[#This Row],[quantity]]</f>
        <v>202.22</v>
      </c>
      <c r="M2938" s="3">
        <v>808.88</v>
      </c>
      <c r="N2938" t="s">
        <v>50</v>
      </c>
      <c r="O2938">
        <v>35</v>
      </c>
      <c r="P2938" s="1">
        <v>45332</v>
      </c>
      <c r="Q2938">
        <v>162</v>
      </c>
      <c r="R2938" t="s">
        <v>43</v>
      </c>
      <c r="S2938">
        <v>2</v>
      </c>
      <c r="T2938" s="1">
        <v>45664</v>
      </c>
      <c r="U2938" t="s">
        <v>36</v>
      </c>
      <c r="V2938" t="str">
        <f>TEXT(WEEKDAY(Working_Data[[#This Row],[order_date]],1),"DDDD")</f>
        <v>Thursday</v>
      </c>
      <c r="W2938" t="str">
        <f>TEXT(Working_Data[[#This Row],[order_date]],"mmmm")</f>
        <v>August</v>
      </c>
      <c r="X2938" s="7">
        <f>Working_Data[[#This Row],[last_order_date]]-Working_Data[[#This Row],[signup_date]]</f>
        <v>-420</v>
      </c>
      <c r="Y2938" s="7">
        <f>IF(Working_Data[[#This Row],[churned]]="Active",1,0)</f>
        <v>0</v>
      </c>
      <c r="Z2938" s="7">
        <f>YEAR(Working_Data[[#This Row],[order_date]])</f>
        <v>2024</v>
      </c>
    </row>
    <row r="2939" spans="1:26" x14ac:dyDescent="0.25">
      <c r="A2939" t="s">
        <v>5928</v>
      </c>
      <c r="B2939" t="s">
        <v>45</v>
      </c>
      <c r="C2939" t="s">
        <v>39</v>
      </c>
      <c r="D2939" t="s">
        <v>23</v>
      </c>
      <c r="E2939" s="1">
        <v>45319</v>
      </c>
      <c r="F2939" t="s">
        <v>5929</v>
      </c>
      <c r="G2939" s="1">
        <v>45519</v>
      </c>
      <c r="H2939" t="s">
        <v>58</v>
      </c>
      <c r="I2939" t="s">
        <v>54</v>
      </c>
      <c r="J2939" t="s">
        <v>27</v>
      </c>
      <c r="K2939">
        <v>3</v>
      </c>
      <c r="L2939" s="3">
        <f>Working_Data[[#This Row],[price2]]/Working_Data[[#This Row],[quantity]]</f>
        <v>237.96333333333334</v>
      </c>
      <c r="M2939" s="3">
        <v>713.89</v>
      </c>
      <c r="N2939" t="s">
        <v>28</v>
      </c>
      <c r="O2939">
        <v>33</v>
      </c>
      <c r="P2939" s="1">
        <v>45483</v>
      </c>
      <c r="Q2939">
        <v>315</v>
      </c>
      <c r="R2939" t="s">
        <v>43</v>
      </c>
      <c r="S2939">
        <v>5</v>
      </c>
      <c r="T2939" s="1">
        <v>45657</v>
      </c>
      <c r="U2939" t="s">
        <v>36</v>
      </c>
      <c r="V2939" t="str">
        <f>TEXT(WEEKDAY(Working_Data[[#This Row],[order_date]],1),"DDDD")</f>
        <v>Thursday</v>
      </c>
      <c r="W2939" t="str">
        <f>TEXT(Working_Data[[#This Row],[order_date]],"mmmm")</f>
        <v>August</v>
      </c>
      <c r="X2939" s="7">
        <f>Working_Data[[#This Row],[last_order_date]]-Working_Data[[#This Row],[signup_date]]</f>
        <v>164</v>
      </c>
      <c r="Y2939" s="7">
        <f>IF(Working_Data[[#This Row],[churned]]="Active",1,0)</f>
        <v>0</v>
      </c>
      <c r="Z2939" s="7">
        <f>YEAR(Working_Data[[#This Row],[order_date]])</f>
        <v>2024</v>
      </c>
    </row>
    <row r="2940" spans="1:26" x14ac:dyDescent="0.25">
      <c r="A2940" t="s">
        <v>5930</v>
      </c>
      <c r="B2940" t="s">
        <v>38</v>
      </c>
      <c r="C2940" t="s">
        <v>82</v>
      </c>
      <c r="D2940" t="s">
        <v>56</v>
      </c>
      <c r="E2940" s="1">
        <v>45343</v>
      </c>
      <c r="F2940" t="s">
        <v>5931</v>
      </c>
      <c r="G2940" s="1">
        <v>45519</v>
      </c>
      <c r="H2940" t="s">
        <v>25</v>
      </c>
      <c r="I2940" t="s">
        <v>48</v>
      </c>
      <c r="J2940" t="s">
        <v>64</v>
      </c>
      <c r="K2940">
        <v>3</v>
      </c>
      <c r="L2940" s="3">
        <f>Working_Data[[#This Row],[price2]]/Working_Data[[#This Row],[quantity]]</f>
        <v>60.35</v>
      </c>
      <c r="M2940" s="3">
        <v>181.05</v>
      </c>
      <c r="N2940" t="s">
        <v>28</v>
      </c>
      <c r="O2940">
        <v>13</v>
      </c>
      <c r="P2940" s="1">
        <v>45693</v>
      </c>
      <c r="Q2940">
        <v>476</v>
      </c>
      <c r="R2940" t="s">
        <v>43</v>
      </c>
      <c r="S2940">
        <v>5</v>
      </c>
      <c r="T2940" s="1">
        <v>45636</v>
      </c>
      <c r="U2940" t="s">
        <v>30</v>
      </c>
      <c r="V2940" t="str">
        <f>TEXT(WEEKDAY(Working_Data[[#This Row],[order_date]],1),"DDDD")</f>
        <v>Thursday</v>
      </c>
      <c r="W2940" t="str">
        <f>TEXT(Working_Data[[#This Row],[order_date]],"mmmm")</f>
        <v>August</v>
      </c>
      <c r="X2940" s="7">
        <f>Working_Data[[#This Row],[last_order_date]]-Working_Data[[#This Row],[signup_date]]</f>
        <v>350</v>
      </c>
      <c r="Y2940" s="7">
        <f>IF(Working_Data[[#This Row],[churned]]="Active",1,0)</f>
        <v>0</v>
      </c>
      <c r="Z2940" s="7">
        <f>YEAR(Working_Data[[#This Row],[order_date]])</f>
        <v>2024</v>
      </c>
    </row>
    <row r="2941" spans="1:26" x14ac:dyDescent="0.25">
      <c r="A2941" t="s">
        <v>5932</v>
      </c>
      <c r="B2941" t="s">
        <v>21</v>
      </c>
      <c r="C2941" t="s">
        <v>22</v>
      </c>
      <c r="D2941" t="s">
        <v>56</v>
      </c>
      <c r="E2941" s="1">
        <v>45651</v>
      </c>
      <c r="F2941" t="s">
        <v>5933</v>
      </c>
      <c r="G2941" s="1">
        <v>45519</v>
      </c>
      <c r="H2941" t="s">
        <v>58</v>
      </c>
      <c r="I2941" t="s">
        <v>26</v>
      </c>
      <c r="J2941" t="s">
        <v>67</v>
      </c>
      <c r="K2941">
        <v>2</v>
      </c>
      <c r="L2941" s="3">
        <f>Working_Data[[#This Row],[price2]]/Working_Data[[#This Row],[quantity]]</f>
        <v>582.23</v>
      </c>
      <c r="M2941" s="3">
        <v>1164.46</v>
      </c>
      <c r="N2941" t="s">
        <v>28</v>
      </c>
      <c r="O2941">
        <v>14</v>
      </c>
      <c r="P2941" s="1">
        <v>45852</v>
      </c>
      <c r="Q2941">
        <v>473</v>
      </c>
      <c r="R2941" t="s">
        <v>43</v>
      </c>
      <c r="S2941">
        <v>1</v>
      </c>
      <c r="T2941" s="1">
        <v>45647</v>
      </c>
      <c r="U2941" t="s">
        <v>30</v>
      </c>
      <c r="V2941" t="str">
        <f>TEXT(WEEKDAY(Working_Data[[#This Row],[order_date]],1),"DDDD")</f>
        <v>Thursday</v>
      </c>
      <c r="W2941" t="str">
        <f>TEXT(Working_Data[[#This Row],[order_date]],"mmmm")</f>
        <v>August</v>
      </c>
      <c r="X2941" s="7">
        <f>Working_Data[[#This Row],[last_order_date]]-Working_Data[[#This Row],[signup_date]]</f>
        <v>201</v>
      </c>
      <c r="Y2941" s="7">
        <f>IF(Working_Data[[#This Row],[churned]]="Active",1,0)</f>
        <v>0</v>
      </c>
      <c r="Z2941" s="7">
        <f>YEAR(Working_Data[[#This Row],[order_date]])</f>
        <v>2024</v>
      </c>
    </row>
    <row r="2942" spans="1:26" x14ac:dyDescent="0.25">
      <c r="A2942" t="s">
        <v>5934</v>
      </c>
      <c r="B2942" t="s">
        <v>45</v>
      </c>
      <c r="C2942" t="s">
        <v>22</v>
      </c>
      <c r="D2942" t="s">
        <v>32</v>
      </c>
      <c r="E2942" s="1">
        <v>45193</v>
      </c>
      <c r="F2942" t="s">
        <v>5935</v>
      </c>
      <c r="G2942" s="1">
        <v>45519</v>
      </c>
      <c r="H2942" t="s">
        <v>41</v>
      </c>
      <c r="I2942" t="s">
        <v>48</v>
      </c>
      <c r="J2942" t="s">
        <v>67</v>
      </c>
      <c r="K2942">
        <v>5</v>
      </c>
      <c r="L2942" s="3">
        <f>Working_Data[[#This Row],[price2]]/Working_Data[[#This Row],[quantity]]</f>
        <v>181.762</v>
      </c>
      <c r="M2942" s="3">
        <v>908.81</v>
      </c>
      <c r="N2942" t="s">
        <v>35</v>
      </c>
      <c r="O2942">
        <v>20</v>
      </c>
      <c r="P2942" s="1">
        <v>45422</v>
      </c>
      <c r="Q2942">
        <v>387</v>
      </c>
      <c r="R2942" t="s">
        <v>29</v>
      </c>
      <c r="S2942">
        <v>3</v>
      </c>
      <c r="T2942" s="1">
        <v>45453</v>
      </c>
      <c r="U2942" t="s">
        <v>60</v>
      </c>
      <c r="V2942" t="str">
        <f>TEXT(WEEKDAY(Working_Data[[#This Row],[order_date]],1),"DDDD")</f>
        <v>Thursday</v>
      </c>
      <c r="W2942" t="str">
        <f>TEXT(Working_Data[[#This Row],[order_date]],"mmmm")</f>
        <v>August</v>
      </c>
      <c r="X2942" s="7">
        <f>Working_Data[[#This Row],[last_order_date]]-Working_Data[[#This Row],[signup_date]]</f>
        <v>229</v>
      </c>
      <c r="Y2942" s="7">
        <f>IF(Working_Data[[#This Row],[churned]]="Active",1,0)</f>
        <v>1</v>
      </c>
      <c r="Z2942" s="7">
        <f>YEAR(Working_Data[[#This Row],[order_date]])</f>
        <v>2024</v>
      </c>
    </row>
    <row r="2943" spans="1:26" x14ac:dyDescent="0.25">
      <c r="A2943" t="s">
        <v>5936</v>
      </c>
      <c r="B2943" t="s">
        <v>45</v>
      </c>
      <c r="C2943" t="s">
        <v>82</v>
      </c>
      <c r="D2943" t="s">
        <v>77</v>
      </c>
      <c r="E2943" s="1">
        <v>45322</v>
      </c>
      <c r="F2943" t="s">
        <v>5937</v>
      </c>
      <c r="G2943" s="1">
        <v>45519</v>
      </c>
      <c r="H2943" t="s">
        <v>58</v>
      </c>
      <c r="I2943" t="s">
        <v>54</v>
      </c>
      <c r="J2943" t="s">
        <v>59</v>
      </c>
      <c r="K2943">
        <v>4</v>
      </c>
      <c r="L2943" s="3">
        <f>Working_Data[[#This Row],[price2]]/Working_Data[[#This Row],[quantity]]</f>
        <v>183.57249999999999</v>
      </c>
      <c r="M2943" s="3">
        <v>734.29</v>
      </c>
      <c r="N2943" t="s">
        <v>50</v>
      </c>
      <c r="O2943">
        <v>28</v>
      </c>
      <c r="P2943" s="1">
        <v>45693</v>
      </c>
      <c r="Q2943">
        <v>421</v>
      </c>
      <c r="R2943" t="s">
        <v>43</v>
      </c>
      <c r="S2943">
        <v>4</v>
      </c>
      <c r="T2943" s="1">
        <v>45770</v>
      </c>
      <c r="U2943" t="s">
        <v>36</v>
      </c>
      <c r="V2943" t="str">
        <f>TEXT(WEEKDAY(Working_Data[[#This Row],[order_date]],1),"DDDD")</f>
        <v>Thursday</v>
      </c>
      <c r="W2943" t="str">
        <f>TEXT(Working_Data[[#This Row],[order_date]],"mmmm")</f>
        <v>August</v>
      </c>
      <c r="X2943" s="7">
        <f>Working_Data[[#This Row],[last_order_date]]-Working_Data[[#This Row],[signup_date]]</f>
        <v>371</v>
      </c>
      <c r="Y2943" s="7">
        <f>IF(Working_Data[[#This Row],[churned]]="Active",1,0)</f>
        <v>0</v>
      </c>
      <c r="Z2943" s="7">
        <f>YEAR(Working_Data[[#This Row],[order_date]])</f>
        <v>2024</v>
      </c>
    </row>
    <row r="2944" spans="1:26" x14ac:dyDescent="0.25">
      <c r="A2944" t="s">
        <v>5938</v>
      </c>
      <c r="B2944" t="s">
        <v>38</v>
      </c>
      <c r="C2944" t="s">
        <v>22</v>
      </c>
      <c r="D2944" t="s">
        <v>77</v>
      </c>
      <c r="E2944" s="1">
        <v>45602</v>
      </c>
      <c r="F2944" t="s">
        <v>5939</v>
      </c>
      <c r="G2944" s="1">
        <v>45519</v>
      </c>
      <c r="H2944" t="s">
        <v>25</v>
      </c>
      <c r="I2944" t="s">
        <v>63</v>
      </c>
      <c r="J2944" t="s">
        <v>27</v>
      </c>
      <c r="K2944">
        <v>3</v>
      </c>
      <c r="L2944" s="3">
        <f>Working_Data[[#This Row],[price2]]/Working_Data[[#This Row],[quantity]]</f>
        <v>254.84333333333333</v>
      </c>
      <c r="M2944" s="3">
        <v>764.53</v>
      </c>
      <c r="N2944" t="s">
        <v>28</v>
      </c>
      <c r="O2944">
        <v>36</v>
      </c>
      <c r="P2944" s="1">
        <v>45887</v>
      </c>
      <c r="Q2944">
        <v>193</v>
      </c>
      <c r="R2944" t="s">
        <v>43</v>
      </c>
      <c r="S2944">
        <v>4</v>
      </c>
      <c r="T2944" s="1">
        <v>45822</v>
      </c>
      <c r="U2944" t="s">
        <v>60</v>
      </c>
      <c r="V2944" t="str">
        <f>TEXT(WEEKDAY(Working_Data[[#This Row],[order_date]],1),"DDDD")</f>
        <v>Thursday</v>
      </c>
      <c r="W2944" t="str">
        <f>TEXT(Working_Data[[#This Row],[order_date]],"mmmm")</f>
        <v>August</v>
      </c>
      <c r="X2944" s="7">
        <f>Working_Data[[#This Row],[last_order_date]]-Working_Data[[#This Row],[signup_date]]</f>
        <v>285</v>
      </c>
      <c r="Y2944" s="7">
        <f>IF(Working_Data[[#This Row],[churned]]="Active",1,0)</f>
        <v>0</v>
      </c>
      <c r="Z2944" s="7">
        <f>YEAR(Working_Data[[#This Row],[order_date]])</f>
        <v>2024</v>
      </c>
    </row>
    <row r="2945" spans="1:26" x14ac:dyDescent="0.25">
      <c r="A2945" t="s">
        <v>5940</v>
      </c>
      <c r="B2945" t="s">
        <v>38</v>
      </c>
      <c r="C2945" t="s">
        <v>82</v>
      </c>
      <c r="D2945" t="s">
        <v>77</v>
      </c>
      <c r="E2945" s="1">
        <v>45258</v>
      </c>
      <c r="F2945" t="s">
        <v>5941</v>
      </c>
      <c r="G2945" s="1">
        <v>45520</v>
      </c>
      <c r="H2945" t="s">
        <v>58</v>
      </c>
      <c r="I2945" t="s">
        <v>63</v>
      </c>
      <c r="J2945" t="s">
        <v>67</v>
      </c>
      <c r="K2945">
        <v>2</v>
      </c>
      <c r="L2945" s="3">
        <f>Working_Data[[#This Row],[price2]]/Working_Data[[#This Row],[quantity]]</f>
        <v>265.45499999999998</v>
      </c>
      <c r="M2945" s="3">
        <v>530.91</v>
      </c>
      <c r="N2945" t="s">
        <v>28</v>
      </c>
      <c r="O2945">
        <v>24</v>
      </c>
      <c r="P2945" s="1">
        <v>45701</v>
      </c>
      <c r="Q2945">
        <v>357</v>
      </c>
      <c r="R2945" t="s">
        <v>43</v>
      </c>
      <c r="S2945">
        <v>3</v>
      </c>
      <c r="T2945" s="1">
        <v>45527</v>
      </c>
      <c r="U2945" t="s">
        <v>30</v>
      </c>
      <c r="V2945" t="str">
        <f>TEXT(WEEKDAY(Working_Data[[#This Row],[order_date]],1),"DDDD")</f>
        <v>Friday</v>
      </c>
      <c r="W2945" t="str">
        <f>TEXT(Working_Data[[#This Row],[order_date]],"mmmm")</f>
        <v>August</v>
      </c>
      <c r="X2945" s="7">
        <f>Working_Data[[#This Row],[last_order_date]]-Working_Data[[#This Row],[signup_date]]</f>
        <v>443</v>
      </c>
      <c r="Y2945" s="7">
        <f>IF(Working_Data[[#This Row],[churned]]="Active",1,0)</f>
        <v>0</v>
      </c>
      <c r="Z2945" s="7">
        <f>YEAR(Working_Data[[#This Row],[order_date]])</f>
        <v>2024</v>
      </c>
    </row>
    <row r="2946" spans="1:26" x14ac:dyDescent="0.25">
      <c r="A2946" t="s">
        <v>5942</v>
      </c>
      <c r="B2946" t="s">
        <v>45</v>
      </c>
      <c r="C2946" t="s">
        <v>82</v>
      </c>
      <c r="D2946" t="s">
        <v>77</v>
      </c>
      <c r="E2946" s="1">
        <v>45659</v>
      </c>
      <c r="F2946" t="s">
        <v>5943</v>
      </c>
      <c r="G2946" s="1">
        <v>45520</v>
      </c>
      <c r="H2946" t="s">
        <v>58</v>
      </c>
      <c r="I2946" t="s">
        <v>42</v>
      </c>
      <c r="J2946" t="s">
        <v>67</v>
      </c>
      <c r="K2946">
        <v>3</v>
      </c>
      <c r="L2946" s="3">
        <f>Working_Data[[#This Row],[price2]]/Working_Data[[#This Row],[quantity]]</f>
        <v>340.08</v>
      </c>
      <c r="M2946" s="3">
        <v>1020.24</v>
      </c>
      <c r="N2946" t="s">
        <v>28</v>
      </c>
      <c r="O2946">
        <v>42</v>
      </c>
      <c r="P2946" s="1">
        <v>45790</v>
      </c>
      <c r="Q2946">
        <v>72</v>
      </c>
      <c r="R2946" t="s">
        <v>43</v>
      </c>
      <c r="S2946">
        <v>2</v>
      </c>
      <c r="T2946" s="1">
        <v>45655</v>
      </c>
      <c r="U2946" t="s">
        <v>60</v>
      </c>
      <c r="V2946" t="str">
        <f>TEXT(WEEKDAY(Working_Data[[#This Row],[order_date]],1),"DDDD")</f>
        <v>Friday</v>
      </c>
      <c r="W2946" t="str">
        <f>TEXT(Working_Data[[#This Row],[order_date]],"mmmm")</f>
        <v>August</v>
      </c>
      <c r="X2946" s="7">
        <f>Working_Data[[#This Row],[last_order_date]]-Working_Data[[#This Row],[signup_date]]</f>
        <v>131</v>
      </c>
      <c r="Y2946" s="7">
        <f>IF(Working_Data[[#This Row],[churned]]="Active",1,0)</f>
        <v>0</v>
      </c>
      <c r="Z2946" s="7">
        <f>YEAR(Working_Data[[#This Row],[order_date]])</f>
        <v>2024</v>
      </c>
    </row>
    <row r="2947" spans="1:26" x14ac:dyDescent="0.25">
      <c r="A2947" t="s">
        <v>5944</v>
      </c>
      <c r="B2947" t="s">
        <v>21</v>
      </c>
      <c r="C2947" t="s">
        <v>39</v>
      </c>
      <c r="D2947" t="s">
        <v>52</v>
      </c>
      <c r="E2947" s="1">
        <v>45296</v>
      </c>
      <c r="F2947" t="s">
        <v>5945</v>
      </c>
      <c r="G2947" s="1">
        <v>45520</v>
      </c>
      <c r="H2947" t="s">
        <v>25</v>
      </c>
      <c r="I2947" t="s">
        <v>26</v>
      </c>
      <c r="J2947" t="s">
        <v>27</v>
      </c>
      <c r="K2947">
        <v>1</v>
      </c>
      <c r="L2947" s="3">
        <f>Working_Data[[#This Row],[price2]]/Working_Data[[#This Row],[quantity]]</f>
        <v>1007.36</v>
      </c>
      <c r="M2947" s="3">
        <v>1007.36</v>
      </c>
      <c r="N2947" t="s">
        <v>28</v>
      </c>
      <c r="O2947">
        <v>19</v>
      </c>
      <c r="P2947" s="1">
        <v>45821</v>
      </c>
      <c r="Q2947">
        <v>392</v>
      </c>
      <c r="R2947" t="s">
        <v>43</v>
      </c>
      <c r="S2947">
        <v>3</v>
      </c>
      <c r="T2947" s="1">
        <v>45876</v>
      </c>
      <c r="U2947" t="s">
        <v>36</v>
      </c>
      <c r="V2947" t="str">
        <f>TEXT(WEEKDAY(Working_Data[[#This Row],[order_date]],1),"DDDD")</f>
        <v>Friday</v>
      </c>
      <c r="W2947" t="str">
        <f>TEXT(Working_Data[[#This Row],[order_date]],"mmmm")</f>
        <v>August</v>
      </c>
      <c r="X2947" s="7">
        <f>Working_Data[[#This Row],[last_order_date]]-Working_Data[[#This Row],[signup_date]]</f>
        <v>525</v>
      </c>
      <c r="Y2947" s="7">
        <f>IF(Working_Data[[#This Row],[churned]]="Active",1,0)</f>
        <v>0</v>
      </c>
      <c r="Z2947" s="7">
        <f>YEAR(Working_Data[[#This Row],[order_date]])</f>
        <v>2024</v>
      </c>
    </row>
    <row r="2948" spans="1:26" x14ac:dyDescent="0.25">
      <c r="A2948" t="s">
        <v>5946</v>
      </c>
      <c r="B2948" t="s">
        <v>38</v>
      </c>
      <c r="C2948" t="s">
        <v>82</v>
      </c>
      <c r="D2948" t="s">
        <v>52</v>
      </c>
      <c r="E2948" s="1">
        <v>45405</v>
      </c>
      <c r="F2948" t="s">
        <v>5947</v>
      </c>
      <c r="G2948" s="1">
        <v>45520</v>
      </c>
      <c r="H2948" t="s">
        <v>58</v>
      </c>
      <c r="I2948" t="s">
        <v>42</v>
      </c>
      <c r="J2948" t="s">
        <v>59</v>
      </c>
      <c r="K2948">
        <v>2</v>
      </c>
      <c r="L2948" s="3">
        <f>Working_Data[[#This Row],[price2]]/Working_Data[[#This Row],[quantity]]</f>
        <v>385.065</v>
      </c>
      <c r="M2948" s="3">
        <v>770.13</v>
      </c>
      <c r="N2948" t="s">
        <v>35</v>
      </c>
      <c r="O2948">
        <v>16</v>
      </c>
      <c r="P2948" s="1">
        <v>45574</v>
      </c>
      <c r="Q2948">
        <v>334</v>
      </c>
      <c r="R2948" t="s">
        <v>43</v>
      </c>
      <c r="S2948">
        <v>4</v>
      </c>
      <c r="T2948" s="1">
        <v>45583</v>
      </c>
      <c r="U2948" t="s">
        <v>60</v>
      </c>
      <c r="V2948" t="str">
        <f>TEXT(WEEKDAY(Working_Data[[#This Row],[order_date]],1),"DDDD")</f>
        <v>Friday</v>
      </c>
      <c r="W2948" t="str">
        <f>TEXT(Working_Data[[#This Row],[order_date]],"mmmm")</f>
        <v>August</v>
      </c>
      <c r="X2948" s="7">
        <f>Working_Data[[#This Row],[last_order_date]]-Working_Data[[#This Row],[signup_date]]</f>
        <v>169</v>
      </c>
      <c r="Y2948" s="7">
        <f>IF(Working_Data[[#This Row],[churned]]="Active",1,0)</f>
        <v>0</v>
      </c>
      <c r="Z2948" s="7">
        <f>YEAR(Working_Data[[#This Row],[order_date]])</f>
        <v>2024</v>
      </c>
    </row>
    <row r="2949" spans="1:26" x14ac:dyDescent="0.25">
      <c r="A2949" t="s">
        <v>5948</v>
      </c>
      <c r="B2949" t="s">
        <v>38</v>
      </c>
      <c r="C2949" t="s">
        <v>39</v>
      </c>
      <c r="D2949" t="s">
        <v>32</v>
      </c>
      <c r="E2949" s="1">
        <v>45479</v>
      </c>
      <c r="F2949" t="s">
        <v>5949</v>
      </c>
      <c r="G2949" s="1">
        <v>45520</v>
      </c>
      <c r="H2949" t="s">
        <v>58</v>
      </c>
      <c r="I2949" t="s">
        <v>26</v>
      </c>
      <c r="J2949" t="s">
        <v>64</v>
      </c>
      <c r="K2949">
        <v>1</v>
      </c>
      <c r="L2949" s="3">
        <f>Working_Data[[#This Row],[price2]]/Working_Data[[#This Row],[quantity]]</f>
        <v>807.59</v>
      </c>
      <c r="M2949" s="3">
        <v>807.59</v>
      </c>
      <c r="N2949" t="s">
        <v>35</v>
      </c>
      <c r="O2949">
        <v>12</v>
      </c>
      <c r="P2949" s="1">
        <v>45844</v>
      </c>
      <c r="Q2949">
        <v>499</v>
      </c>
      <c r="R2949" t="s">
        <v>29</v>
      </c>
      <c r="S2949">
        <v>4</v>
      </c>
      <c r="T2949" s="1">
        <v>45790</v>
      </c>
      <c r="U2949" t="s">
        <v>36</v>
      </c>
      <c r="V2949" t="str">
        <f>TEXT(WEEKDAY(Working_Data[[#This Row],[order_date]],1),"DDDD")</f>
        <v>Friday</v>
      </c>
      <c r="W2949" t="str">
        <f>TEXT(Working_Data[[#This Row],[order_date]],"mmmm")</f>
        <v>August</v>
      </c>
      <c r="X2949" s="7">
        <f>Working_Data[[#This Row],[last_order_date]]-Working_Data[[#This Row],[signup_date]]</f>
        <v>365</v>
      </c>
      <c r="Y2949" s="7">
        <f>IF(Working_Data[[#This Row],[churned]]="Active",1,0)</f>
        <v>1</v>
      </c>
      <c r="Z2949" s="7">
        <f>YEAR(Working_Data[[#This Row],[order_date]])</f>
        <v>2024</v>
      </c>
    </row>
    <row r="2950" spans="1:26" x14ac:dyDescent="0.25">
      <c r="A2950" t="s">
        <v>5950</v>
      </c>
      <c r="B2950" t="s">
        <v>38</v>
      </c>
      <c r="C2950" t="s">
        <v>82</v>
      </c>
      <c r="D2950" t="s">
        <v>32</v>
      </c>
      <c r="E2950" s="1">
        <v>45334</v>
      </c>
      <c r="F2950" t="s">
        <v>5951</v>
      </c>
      <c r="G2950" s="1">
        <v>45520</v>
      </c>
      <c r="H2950" t="s">
        <v>47</v>
      </c>
      <c r="I2950" t="s">
        <v>48</v>
      </c>
      <c r="J2950" t="s">
        <v>64</v>
      </c>
      <c r="K2950">
        <v>2</v>
      </c>
      <c r="L2950" s="3">
        <f>Working_Data[[#This Row],[price2]]/Working_Data[[#This Row],[quantity]]</f>
        <v>117.905</v>
      </c>
      <c r="M2950" s="3">
        <v>235.81</v>
      </c>
      <c r="N2950" t="s">
        <v>50</v>
      </c>
      <c r="O2950">
        <v>2</v>
      </c>
      <c r="P2950" s="1">
        <v>45705</v>
      </c>
      <c r="Q2950">
        <v>28</v>
      </c>
      <c r="R2950" t="s">
        <v>43</v>
      </c>
      <c r="S2950">
        <v>3</v>
      </c>
      <c r="T2950" s="1">
        <v>45564</v>
      </c>
      <c r="U2950" t="s">
        <v>60</v>
      </c>
      <c r="V2950" t="str">
        <f>TEXT(WEEKDAY(Working_Data[[#This Row],[order_date]],1),"DDDD")</f>
        <v>Friday</v>
      </c>
      <c r="W2950" t="str">
        <f>TEXT(Working_Data[[#This Row],[order_date]],"mmmm")</f>
        <v>August</v>
      </c>
      <c r="X2950" s="7">
        <f>Working_Data[[#This Row],[last_order_date]]-Working_Data[[#This Row],[signup_date]]</f>
        <v>371</v>
      </c>
      <c r="Y2950" s="7">
        <f>IF(Working_Data[[#This Row],[churned]]="Active",1,0)</f>
        <v>0</v>
      </c>
      <c r="Z2950" s="7">
        <f>YEAR(Working_Data[[#This Row],[order_date]])</f>
        <v>2024</v>
      </c>
    </row>
    <row r="2951" spans="1:26" x14ac:dyDescent="0.25">
      <c r="A2951" t="s">
        <v>5952</v>
      </c>
      <c r="B2951" t="s">
        <v>45</v>
      </c>
      <c r="C2951" t="s">
        <v>39</v>
      </c>
      <c r="D2951" t="s">
        <v>23</v>
      </c>
      <c r="E2951" s="1">
        <v>45229</v>
      </c>
      <c r="F2951" t="s">
        <v>5953</v>
      </c>
      <c r="G2951" s="1">
        <v>45520</v>
      </c>
      <c r="H2951" t="s">
        <v>34</v>
      </c>
      <c r="I2951" t="s">
        <v>42</v>
      </c>
      <c r="J2951" t="s">
        <v>64</v>
      </c>
      <c r="K2951">
        <v>5</v>
      </c>
      <c r="L2951" s="3">
        <f>Working_Data[[#This Row],[price2]]/Working_Data[[#This Row],[quantity]]</f>
        <v>242.95400000000001</v>
      </c>
      <c r="M2951" s="3">
        <v>1214.77</v>
      </c>
      <c r="N2951" t="s">
        <v>28</v>
      </c>
      <c r="O2951">
        <v>33</v>
      </c>
      <c r="P2951" s="1">
        <v>45333</v>
      </c>
      <c r="Q2951">
        <v>63</v>
      </c>
      <c r="R2951" t="s">
        <v>29</v>
      </c>
      <c r="S2951">
        <v>4</v>
      </c>
      <c r="T2951" s="1">
        <v>45527</v>
      </c>
      <c r="U2951" t="s">
        <v>60</v>
      </c>
      <c r="V2951" t="str">
        <f>TEXT(WEEKDAY(Working_Data[[#This Row],[order_date]],1),"DDDD")</f>
        <v>Friday</v>
      </c>
      <c r="W2951" t="str">
        <f>TEXT(Working_Data[[#This Row],[order_date]],"mmmm")</f>
        <v>August</v>
      </c>
      <c r="X2951" s="7">
        <f>Working_Data[[#This Row],[last_order_date]]-Working_Data[[#This Row],[signup_date]]</f>
        <v>104</v>
      </c>
      <c r="Y2951" s="7">
        <f>IF(Working_Data[[#This Row],[churned]]="Active",1,0)</f>
        <v>1</v>
      </c>
      <c r="Z2951" s="7">
        <f>YEAR(Working_Data[[#This Row],[order_date]])</f>
        <v>2024</v>
      </c>
    </row>
    <row r="2952" spans="1:26" x14ac:dyDescent="0.25">
      <c r="A2952" t="s">
        <v>5954</v>
      </c>
      <c r="B2952" t="s">
        <v>38</v>
      </c>
      <c r="C2952" t="s">
        <v>22</v>
      </c>
      <c r="D2952" t="s">
        <v>77</v>
      </c>
      <c r="E2952" s="1">
        <v>45252</v>
      </c>
      <c r="F2952" t="s">
        <v>5955</v>
      </c>
      <c r="G2952" s="1">
        <v>45520</v>
      </c>
      <c r="H2952" t="s">
        <v>47</v>
      </c>
      <c r="I2952" t="s">
        <v>42</v>
      </c>
      <c r="J2952" t="s">
        <v>49</v>
      </c>
      <c r="K2952">
        <v>3</v>
      </c>
      <c r="L2952" s="3">
        <f>Working_Data[[#This Row],[price2]]/Working_Data[[#This Row],[quantity]]</f>
        <v>439.98333333333335</v>
      </c>
      <c r="M2952" s="3">
        <v>1319.95</v>
      </c>
      <c r="N2952" t="s">
        <v>50</v>
      </c>
      <c r="O2952">
        <v>27</v>
      </c>
      <c r="P2952" s="1">
        <v>45766</v>
      </c>
      <c r="Q2952">
        <v>116</v>
      </c>
      <c r="R2952" t="s">
        <v>29</v>
      </c>
      <c r="S2952">
        <v>3</v>
      </c>
      <c r="T2952" s="1">
        <v>45774</v>
      </c>
      <c r="U2952" t="s">
        <v>30</v>
      </c>
      <c r="V2952" t="str">
        <f>TEXT(WEEKDAY(Working_Data[[#This Row],[order_date]],1),"DDDD")</f>
        <v>Friday</v>
      </c>
      <c r="W2952" t="str">
        <f>TEXT(Working_Data[[#This Row],[order_date]],"mmmm")</f>
        <v>August</v>
      </c>
      <c r="X2952" s="7">
        <f>Working_Data[[#This Row],[last_order_date]]-Working_Data[[#This Row],[signup_date]]</f>
        <v>514</v>
      </c>
      <c r="Y2952" s="7">
        <f>IF(Working_Data[[#This Row],[churned]]="Active",1,0)</f>
        <v>1</v>
      </c>
      <c r="Z2952" s="7">
        <f>YEAR(Working_Data[[#This Row],[order_date]])</f>
        <v>2024</v>
      </c>
    </row>
    <row r="2953" spans="1:26" x14ac:dyDescent="0.25">
      <c r="A2953" t="s">
        <v>5956</v>
      </c>
      <c r="B2953" t="s">
        <v>45</v>
      </c>
      <c r="C2953" t="s">
        <v>82</v>
      </c>
      <c r="D2953" t="s">
        <v>77</v>
      </c>
      <c r="E2953" s="1">
        <v>45378</v>
      </c>
      <c r="F2953" t="s">
        <v>5957</v>
      </c>
      <c r="G2953" s="1">
        <v>45521</v>
      </c>
      <c r="H2953" t="s">
        <v>47</v>
      </c>
      <c r="I2953" t="s">
        <v>54</v>
      </c>
      <c r="J2953" t="s">
        <v>49</v>
      </c>
      <c r="K2953">
        <v>4</v>
      </c>
      <c r="L2953" s="3">
        <f>Working_Data[[#This Row],[price2]]/Working_Data[[#This Row],[quantity]]</f>
        <v>284.375</v>
      </c>
      <c r="M2953" s="3">
        <v>1137.5</v>
      </c>
      <c r="N2953" t="s">
        <v>50</v>
      </c>
      <c r="O2953">
        <v>49</v>
      </c>
      <c r="P2953" s="1">
        <v>45582</v>
      </c>
      <c r="Q2953">
        <v>17</v>
      </c>
      <c r="R2953" t="s">
        <v>29</v>
      </c>
      <c r="S2953">
        <v>2</v>
      </c>
      <c r="T2953" s="1">
        <v>45714</v>
      </c>
      <c r="U2953" t="s">
        <v>36</v>
      </c>
      <c r="V2953" t="str">
        <f>TEXT(WEEKDAY(Working_Data[[#This Row],[order_date]],1),"DDDD")</f>
        <v>Saturday</v>
      </c>
      <c r="W2953" t="str">
        <f>TEXT(Working_Data[[#This Row],[order_date]],"mmmm")</f>
        <v>August</v>
      </c>
      <c r="X2953" s="7">
        <f>Working_Data[[#This Row],[last_order_date]]-Working_Data[[#This Row],[signup_date]]</f>
        <v>204</v>
      </c>
      <c r="Y2953" s="7">
        <f>IF(Working_Data[[#This Row],[churned]]="Active",1,0)</f>
        <v>1</v>
      </c>
      <c r="Z2953" s="7">
        <f>YEAR(Working_Data[[#This Row],[order_date]])</f>
        <v>2024</v>
      </c>
    </row>
    <row r="2954" spans="1:26" x14ac:dyDescent="0.25">
      <c r="A2954" t="s">
        <v>5958</v>
      </c>
      <c r="B2954" t="s">
        <v>38</v>
      </c>
      <c r="C2954" t="s">
        <v>39</v>
      </c>
      <c r="D2954" t="s">
        <v>56</v>
      </c>
      <c r="E2954" s="1">
        <v>45362</v>
      </c>
      <c r="F2954" t="s">
        <v>5959</v>
      </c>
      <c r="G2954" s="1">
        <v>45521</v>
      </c>
      <c r="H2954" t="s">
        <v>25</v>
      </c>
      <c r="I2954" t="s">
        <v>26</v>
      </c>
      <c r="J2954" t="s">
        <v>59</v>
      </c>
      <c r="K2954">
        <v>3</v>
      </c>
      <c r="L2954" s="3">
        <f>Working_Data[[#This Row],[price2]]/Working_Data[[#This Row],[quantity]]</f>
        <v>48.860000000000007</v>
      </c>
      <c r="M2954" s="3">
        <v>146.58000000000001</v>
      </c>
      <c r="N2954" t="s">
        <v>35</v>
      </c>
      <c r="O2954">
        <v>10</v>
      </c>
      <c r="P2954" s="1">
        <v>45360</v>
      </c>
      <c r="Q2954">
        <v>136</v>
      </c>
      <c r="R2954" t="s">
        <v>43</v>
      </c>
      <c r="S2954">
        <v>4</v>
      </c>
      <c r="T2954" s="1">
        <v>45748</v>
      </c>
      <c r="U2954" t="s">
        <v>36</v>
      </c>
      <c r="V2954" t="str">
        <f>TEXT(WEEKDAY(Working_Data[[#This Row],[order_date]],1),"DDDD")</f>
        <v>Saturday</v>
      </c>
      <c r="W2954" t="str">
        <f>TEXT(Working_Data[[#This Row],[order_date]],"mmmm")</f>
        <v>August</v>
      </c>
      <c r="X2954" s="7">
        <f>Working_Data[[#This Row],[last_order_date]]-Working_Data[[#This Row],[signup_date]]</f>
        <v>-2</v>
      </c>
      <c r="Y2954" s="7">
        <f>IF(Working_Data[[#This Row],[churned]]="Active",1,0)</f>
        <v>0</v>
      </c>
      <c r="Z2954" s="7">
        <f>YEAR(Working_Data[[#This Row],[order_date]])</f>
        <v>2024</v>
      </c>
    </row>
    <row r="2955" spans="1:26" x14ac:dyDescent="0.25">
      <c r="A2955" t="s">
        <v>5960</v>
      </c>
      <c r="B2955" t="s">
        <v>21</v>
      </c>
      <c r="C2955" t="s">
        <v>22</v>
      </c>
      <c r="D2955" t="s">
        <v>77</v>
      </c>
      <c r="E2955" s="1">
        <v>45662</v>
      </c>
      <c r="F2955" t="s">
        <v>5961</v>
      </c>
      <c r="G2955" s="1">
        <v>45521</v>
      </c>
      <c r="H2955" t="s">
        <v>41</v>
      </c>
      <c r="I2955" t="s">
        <v>54</v>
      </c>
      <c r="J2955" t="s">
        <v>64</v>
      </c>
      <c r="K2955">
        <v>3</v>
      </c>
      <c r="L2955" s="3">
        <f>Working_Data[[#This Row],[price2]]/Working_Data[[#This Row],[quantity]]</f>
        <v>72.473333333333329</v>
      </c>
      <c r="M2955" s="3">
        <v>217.42</v>
      </c>
      <c r="N2955" t="s">
        <v>35</v>
      </c>
      <c r="O2955">
        <v>2</v>
      </c>
      <c r="P2955" s="1">
        <v>45735</v>
      </c>
      <c r="Q2955">
        <v>244</v>
      </c>
      <c r="R2955" t="s">
        <v>43</v>
      </c>
      <c r="S2955">
        <v>3</v>
      </c>
      <c r="T2955" s="1">
        <v>45535</v>
      </c>
      <c r="U2955" t="s">
        <v>36</v>
      </c>
      <c r="V2955" t="str">
        <f>TEXT(WEEKDAY(Working_Data[[#This Row],[order_date]],1),"DDDD")</f>
        <v>Saturday</v>
      </c>
      <c r="W2955" t="str">
        <f>TEXT(Working_Data[[#This Row],[order_date]],"mmmm")</f>
        <v>August</v>
      </c>
      <c r="X2955" s="7">
        <f>Working_Data[[#This Row],[last_order_date]]-Working_Data[[#This Row],[signup_date]]</f>
        <v>73</v>
      </c>
      <c r="Y2955" s="7">
        <f>IF(Working_Data[[#This Row],[churned]]="Active",1,0)</f>
        <v>0</v>
      </c>
      <c r="Z2955" s="7">
        <f>YEAR(Working_Data[[#This Row],[order_date]])</f>
        <v>2024</v>
      </c>
    </row>
    <row r="2956" spans="1:26" x14ac:dyDescent="0.25">
      <c r="A2956" t="s">
        <v>5962</v>
      </c>
      <c r="B2956" t="s">
        <v>21</v>
      </c>
      <c r="C2956" t="s">
        <v>82</v>
      </c>
      <c r="D2956" t="s">
        <v>32</v>
      </c>
      <c r="E2956" s="1">
        <v>45800</v>
      </c>
      <c r="F2956" t="s">
        <v>5963</v>
      </c>
      <c r="G2956" s="1">
        <v>45521</v>
      </c>
      <c r="H2956" t="s">
        <v>47</v>
      </c>
      <c r="I2956" t="s">
        <v>63</v>
      </c>
      <c r="J2956" t="s">
        <v>27</v>
      </c>
      <c r="K2956">
        <v>1</v>
      </c>
      <c r="L2956" s="3">
        <f>Working_Data[[#This Row],[price2]]/Working_Data[[#This Row],[quantity]]</f>
        <v>195.29</v>
      </c>
      <c r="M2956" s="3">
        <v>195.29</v>
      </c>
      <c r="N2956" t="s">
        <v>28</v>
      </c>
      <c r="O2956">
        <v>45</v>
      </c>
      <c r="P2956" s="1">
        <v>45682</v>
      </c>
      <c r="Q2956">
        <v>204</v>
      </c>
      <c r="R2956" t="s">
        <v>29</v>
      </c>
      <c r="S2956">
        <v>5</v>
      </c>
      <c r="T2956" s="1">
        <v>45851</v>
      </c>
      <c r="U2956" t="s">
        <v>36</v>
      </c>
      <c r="V2956" t="str">
        <f>TEXT(WEEKDAY(Working_Data[[#This Row],[order_date]],1),"DDDD")</f>
        <v>Saturday</v>
      </c>
      <c r="W2956" t="str">
        <f>TEXT(Working_Data[[#This Row],[order_date]],"mmmm")</f>
        <v>August</v>
      </c>
      <c r="X2956" s="7">
        <f>Working_Data[[#This Row],[last_order_date]]-Working_Data[[#This Row],[signup_date]]</f>
        <v>-118</v>
      </c>
      <c r="Y2956" s="7">
        <f>IF(Working_Data[[#This Row],[churned]]="Active",1,0)</f>
        <v>1</v>
      </c>
      <c r="Z2956" s="7">
        <f>YEAR(Working_Data[[#This Row],[order_date]])</f>
        <v>2024</v>
      </c>
    </row>
    <row r="2957" spans="1:26" x14ac:dyDescent="0.25">
      <c r="A2957" t="s">
        <v>5964</v>
      </c>
      <c r="B2957" t="s">
        <v>21</v>
      </c>
      <c r="C2957" t="s">
        <v>39</v>
      </c>
      <c r="D2957" t="s">
        <v>23</v>
      </c>
      <c r="E2957" s="1">
        <v>45809</v>
      </c>
      <c r="F2957" t="s">
        <v>5965</v>
      </c>
      <c r="G2957" s="1">
        <v>45521</v>
      </c>
      <c r="H2957" t="s">
        <v>41</v>
      </c>
      <c r="I2957" t="s">
        <v>48</v>
      </c>
      <c r="J2957" t="s">
        <v>49</v>
      </c>
      <c r="K2957">
        <v>2</v>
      </c>
      <c r="L2957" s="3">
        <f>Working_Data[[#This Row],[price2]]/Working_Data[[#This Row],[quantity]]</f>
        <v>392.59</v>
      </c>
      <c r="M2957" s="3">
        <v>785.18</v>
      </c>
      <c r="N2957" t="s">
        <v>50</v>
      </c>
      <c r="O2957">
        <v>15</v>
      </c>
      <c r="P2957" s="1">
        <v>45578</v>
      </c>
      <c r="Q2957">
        <v>46</v>
      </c>
      <c r="R2957" t="s">
        <v>43</v>
      </c>
      <c r="S2957">
        <v>4</v>
      </c>
      <c r="T2957" s="1">
        <v>45766</v>
      </c>
      <c r="U2957" t="s">
        <v>36</v>
      </c>
      <c r="V2957" t="str">
        <f>TEXT(WEEKDAY(Working_Data[[#This Row],[order_date]],1),"DDDD")</f>
        <v>Saturday</v>
      </c>
      <c r="W2957" t="str">
        <f>TEXT(Working_Data[[#This Row],[order_date]],"mmmm")</f>
        <v>August</v>
      </c>
      <c r="X2957" s="7">
        <f>Working_Data[[#This Row],[last_order_date]]-Working_Data[[#This Row],[signup_date]]</f>
        <v>-231</v>
      </c>
      <c r="Y2957" s="7">
        <f>IF(Working_Data[[#This Row],[churned]]="Active",1,0)</f>
        <v>0</v>
      </c>
      <c r="Z2957" s="7">
        <f>YEAR(Working_Data[[#This Row],[order_date]])</f>
        <v>2024</v>
      </c>
    </row>
    <row r="2958" spans="1:26" x14ac:dyDescent="0.25">
      <c r="A2958" t="s">
        <v>5966</v>
      </c>
      <c r="B2958" t="s">
        <v>21</v>
      </c>
      <c r="C2958" t="s">
        <v>22</v>
      </c>
      <c r="D2958" t="s">
        <v>32</v>
      </c>
      <c r="E2958" s="1">
        <v>45594</v>
      </c>
      <c r="F2958" t="s">
        <v>5967</v>
      </c>
      <c r="G2958" s="1">
        <v>45521</v>
      </c>
      <c r="H2958" t="s">
        <v>41</v>
      </c>
      <c r="I2958" t="s">
        <v>54</v>
      </c>
      <c r="J2958" t="s">
        <v>27</v>
      </c>
      <c r="K2958">
        <v>5</v>
      </c>
      <c r="L2958" s="3">
        <f>Working_Data[[#This Row],[price2]]/Working_Data[[#This Row],[quantity]]</f>
        <v>121.41400000000002</v>
      </c>
      <c r="M2958" s="3">
        <v>607.07000000000005</v>
      </c>
      <c r="N2958" t="s">
        <v>35</v>
      </c>
      <c r="O2958">
        <v>31</v>
      </c>
      <c r="P2958" s="1">
        <v>45799</v>
      </c>
      <c r="Q2958">
        <v>29</v>
      </c>
      <c r="R2958" t="s">
        <v>43</v>
      </c>
      <c r="S2958">
        <v>4</v>
      </c>
      <c r="T2958" s="1">
        <v>45936</v>
      </c>
      <c r="U2958" t="s">
        <v>36</v>
      </c>
      <c r="V2958" t="str">
        <f>TEXT(WEEKDAY(Working_Data[[#This Row],[order_date]],1),"DDDD")</f>
        <v>Saturday</v>
      </c>
      <c r="W2958" t="str">
        <f>TEXT(Working_Data[[#This Row],[order_date]],"mmmm")</f>
        <v>August</v>
      </c>
      <c r="X2958" s="7">
        <f>Working_Data[[#This Row],[last_order_date]]-Working_Data[[#This Row],[signup_date]]</f>
        <v>205</v>
      </c>
      <c r="Y2958" s="7">
        <f>IF(Working_Data[[#This Row],[churned]]="Active",1,0)</f>
        <v>0</v>
      </c>
      <c r="Z2958" s="7">
        <f>YEAR(Working_Data[[#This Row],[order_date]])</f>
        <v>2024</v>
      </c>
    </row>
    <row r="2959" spans="1:26" x14ac:dyDescent="0.25">
      <c r="A2959" t="s">
        <v>5968</v>
      </c>
      <c r="B2959" t="s">
        <v>21</v>
      </c>
      <c r="C2959" t="s">
        <v>39</v>
      </c>
      <c r="D2959" t="s">
        <v>23</v>
      </c>
      <c r="E2959" s="1">
        <v>45438</v>
      </c>
      <c r="F2959" t="s">
        <v>5969</v>
      </c>
      <c r="G2959" s="1">
        <v>45521</v>
      </c>
      <c r="H2959" t="s">
        <v>41</v>
      </c>
      <c r="I2959" t="s">
        <v>54</v>
      </c>
      <c r="J2959" t="s">
        <v>59</v>
      </c>
      <c r="K2959">
        <v>2</v>
      </c>
      <c r="L2959" s="3">
        <f>Working_Data[[#This Row],[price2]]/Working_Data[[#This Row],[quantity]]</f>
        <v>606.96</v>
      </c>
      <c r="M2959" s="3">
        <v>1213.92</v>
      </c>
      <c r="N2959" t="s">
        <v>28</v>
      </c>
      <c r="O2959">
        <v>3</v>
      </c>
      <c r="P2959" s="1">
        <v>45882</v>
      </c>
      <c r="Q2959">
        <v>494</v>
      </c>
      <c r="R2959" t="s">
        <v>43</v>
      </c>
      <c r="S2959">
        <v>5</v>
      </c>
      <c r="T2959" s="1">
        <v>45689</v>
      </c>
      <c r="U2959" t="s">
        <v>60</v>
      </c>
      <c r="V2959" t="str">
        <f>TEXT(WEEKDAY(Working_Data[[#This Row],[order_date]],1),"DDDD")</f>
        <v>Saturday</v>
      </c>
      <c r="W2959" t="str">
        <f>TEXT(Working_Data[[#This Row],[order_date]],"mmmm")</f>
        <v>August</v>
      </c>
      <c r="X2959" s="7">
        <f>Working_Data[[#This Row],[last_order_date]]-Working_Data[[#This Row],[signup_date]]</f>
        <v>444</v>
      </c>
      <c r="Y2959" s="7">
        <f>IF(Working_Data[[#This Row],[churned]]="Active",1,0)</f>
        <v>0</v>
      </c>
      <c r="Z2959" s="7">
        <f>YEAR(Working_Data[[#This Row],[order_date]])</f>
        <v>2024</v>
      </c>
    </row>
    <row r="2960" spans="1:26" x14ac:dyDescent="0.25">
      <c r="A2960" t="s">
        <v>5970</v>
      </c>
      <c r="B2960" t="s">
        <v>21</v>
      </c>
      <c r="C2960" t="s">
        <v>22</v>
      </c>
      <c r="D2960" t="s">
        <v>23</v>
      </c>
      <c r="E2960" s="1">
        <v>45221</v>
      </c>
      <c r="F2960" t="s">
        <v>5971</v>
      </c>
      <c r="G2960" s="1">
        <v>45521</v>
      </c>
      <c r="H2960" t="s">
        <v>47</v>
      </c>
      <c r="I2960" t="s">
        <v>42</v>
      </c>
      <c r="J2960" t="s">
        <v>67</v>
      </c>
      <c r="K2960">
        <v>3</v>
      </c>
      <c r="L2960" s="3">
        <f>Working_Data[[#This Row],[price2]]/Working_Data[[#This Row],[quantity]]</f>
        <v>227.87</v>
      </c>
      <c r="M2960" s="3">
        <v>683.61</v>
      </c>
      <c r="N2960" t="s">
        <v>50</v>
      </c>
      <c r="O2960">
        <v>22</v>
      </c>
      <c r="P2960" s="1">
        <v>45706</v>
      </c>
      <c r="Q2960">
        <v>497</v>
      </c>
      <c r="R2960" t="s">
        <v>43</v>
      </c>
      <c r="S2960">
        <v>3</v>
      </c>
      <c r="T2960" s="1">
        <v>45676</v>
      </c>
      <c r="U2960" t="s">
        <v>60</v>
      </c>
      <c r="V2960" t="str">
        <f>TEXT(WEEKDAY(Working_Data[[#This Row],[order_date]],1),"DDDD")</f>
        <v>Saturday</v>
      </c>
      <c r="W2960" t="str">
        <f>TEXT(Working_Data[[#This Row],[order_date]],"mmmm")</f>
        <v>August</v>
      </c>
      <c r="X2960" s="7">
        <f>Working_Data[[#This Row],[last_order_date]]-Working_Data[[#This Row],[signup_date]]</f>
        <v>485</v>
      </c>
      <c r="Y2960" s="7">
        <f>IF(Working_Data[[#This Row],[churned]]="Active",1,0)</f>
        <v>0</v>
      </c>
      <c r="Z2960" s="7">
        <f>YEAR(Working_Data[[#This Row],[order_date]])</f>
        <v>2024</v>
      </c>
    </row>
    <row r="2961" spans="1:26" x14ac:dyDescent="0.25">
      <c r="A2961" t="s">
        <v>5972</v>
      </c>
      <c r="B2961" t="s">
        <v>45</v>
      </c>
      <c r="C2961" t="s">
        <v>22</v>
      </c>
      <c r="D2961" t="s">
        <v>56</v>
      </c>
      <c r="E2961" s="1">
        <v>45703</v>
      </c>
      <c r="F2961" t="s">
        <v>5973</v>
      </c>
      <c r="G2961" s="1">
        <v>45521</v>
      </c>
      <c r="H2961" t="s">
        <v>58</v>
      </c>
      <c r="I2961" t="s">
        <v>54</v>
      </c>
      <c r="J2961" t="s">
        <v>27</v>
      </c>
      <c r="K2961">
        <v>5</v>
      </c>
      <c r="L2961" s="3">
        <f>Working_Data[[#This Row],[price2]]/Working_Data[[#This Row],[quantity]]</f>
        <v>64.75</v>
      </c>
      <c r="M2961" s="3">
        <v>323.75</v>
      </c>
      <c r="N2961" t="s">
        <v>28</v>
      </c>
      <c r="O2961">
        <v>35</v>
      </c>
      <c r="P2961" s="1">
        <v>45826</v>
      </c>
      <c r="Q2961">
        <v>313</v>
      </c>
      <c r="R2961" t="s">
        <v>43</v>
      </c>
      <c r="S2961">
        <v>2</v>
      </c>
      <c r="T2961" s="1">
        <v>45778</v>
      </c>
      <c r="U2961" t="s">
        <v>36</v>
      </c>
      <c r="V2961" t="str">
        <f>TEXT(WEEKDAY(Working_Data[[#This Row],[order_date]],1),"DDDD")</f>
        <v>Saturday</v>
      </c>
      <c r="W2961" t="str">
        <f>TEXT(Working_Data[[#This Row],[order_date]],"mmmm")</f>
        <v>August</v>
      </c>
      <c r="X2961" s="7">
        <f>Working_Data[[#This Row],[last_order_date]]-Working_Data[[#This Row],[signup_date]]</f>
        <v>123</v>
      </c>
      <c r="Y2961" s="7">
        <f>IF(Working_Data[[#This Row],[churned]]="Active",1,0)</f>
        <v>0</v>
      </c>
      <c r="Z2961" s="7">
        <f>YEAR(Working_Data[[#This Row],[order_date]])</f>
        <v>2024</v>
      </c>
    </row>
    <row r="2962" spans="1:26" x14ac:dyDescent="0.25">
      <c r="A2962" t="s">
        <v>5974</v>
      </c>
      <c r="B2962" t="s">
        <v>45</v>
      </c>
      <c r="C2962" t="s">
        <v>22</v>
      </c>
      <c r="D2962" t="s">
        <v>56</v>
      </c>
      <c r="E2962" s="1">
        <v>45840</v>
      </c>
      <c r="F2962" t="s">
        <v>5975</v>
      </c>
      <c r="G2962" s="1">
        <v>45521</v>
      </c>
      <c r="H2962" t="s">
        <v>34</v>
      </c>
      <c r="I2962" t="s">
        <v>54</v>
      </c>
      <c r="J2962" t="s">
        <v>67</v>
      </c>
      <c r="K2962">
        <v>5</v>
      </c>
      <c r="L2962" s="3">
        <f>Working_Data[[#This Row],[price2]]/Working_Data[[#This Row],[quantity]]</f>
        <v>36.783999999999999</v>
      </c>
      <c r="M2962" s="3">
        <v>183.92</v>
      </c>
      <c r="N2962" t="s">
        <v>28</v>
      </c>
      <c r="O2962">
        <v>34</v>
      </c>
      <c r="P2962" s="1">
        <v>45696</v>
      </c>
      <c r="Q2962">
        <v>236</v>
      </c>
      <c r="R2962" t="s">
        <v>29</v>
      </c>
      <c r="S2962">
        <v>1</v>
      </c>
      <c r="T2962" s="1">
        <v>45705</v>
      </c>
      <c r="U2962" t="s">
        <v>36</v>
      </c>
      <c r="V2962" t="str">
        <f>TEXT(WEEKDAY(Working_Data[[#This Row],[order_date]],1),"DDDD")</f>
        <v>Saturday</v>
      </c>
      <c r="W2962" t="str">
        <f>TEXT(Working_Data[[#This Row],[order_date]],"mmmm")</f>
        <v>August</v>
      </c>
      <c r="X2962" s="7">
        <f>Working_Data[[#This Row],[last_order_date]]-Working_Data[[#This Row],[signup_date]]</f>
        <v>-144</v>
      </c>
      <c r="Y2962" s="7">
        <f>IF(Working_Data[[#This Row],[churned]]="Active",1,0)</f>
        <v>1</v>
      </c>
      <c r="Z2962" s="7">
        <f>YEAR(Working_Data[[#This Row],[order_date]])</f>
        <v>2024</v>
      </c>
    </row>
    <row r="2963" spans="1:26" x14ac:dyDescent="0.25">
      <c r="A2963" t="s">
        <v>5976</v>
      </c>
      <c r="B2963" t="s">
        <v>21</v>
      </c>
      <c r="C2963" t="s">
        <v>39</v>
      </c>
      <c r="D2963" t="s">
        <v>23</v>
      </c>
      <c r="E2963" s="1">
        <v>45851</v>
      </c>
      <c r="F2963" t="s">
        <v>5977</v>
      </c>
      <c r="G2963" s="1">
        <v>45521</v>
      </c>
      <c r="H2963" t="s">
        <v>25</v>
      </c>
      <c r="I2963" t="s">
        <v>63</v>
      </c>
      <c r="J2963" t="s">
        <v>59</v>
      </c>
      <c r="K2963">
        <v>4</v>
      </c>
      <c r="L2963" s="3">
        <f>Working_Data[[#This Row],[price2]]/Working_Data[[#This Row],[quantity]]</f>
        <v>230.19499999999999</v>
      </c>
      <c r="M2963" s="3">
        <v>920.78</v>
      </c>
      <c r="N2963" t="s">
        <v>35</v>
      </c>
      <c r="O2963">
        <v>15</v>
      </c>
      <c r="P2963" s="1">
        <v>45720</v>
      </c>
      <c r="Q2963">
        <v>399</v>
      </c>
      <c r="R2963" t="s">
        <v>43</v>
      </c>
      <c r="S2963">
        <v>5</v>
      </c>
      <c r="T2963" s="1">
        <v>45529</v>
      </c>
      <c r="U2963" t="s">
        <v>30</v>
      </c>
      <c r="V2963" t="str">
        <f>TEXT(WEEKDAY(Working_Data[[#This Row],[order_date]],1),"DDDD")</f>
        <v>Saturday</v>
      </c>
      <c r="W2963" t="str">
        <f>TEXT(Working_Data[[#This Row],[order_date]],"mmmm")</f>
        <v>August</v>
      </c>
      <c r="X2963" s="7">
        <f>Working_Data[[#This Row],[last_order_date]]-Working_Data[[#This Row],[signup_date]]</f>
        <v>-131</v>
      </c>
      <c r="Y2963" s="7">
        <f>IF(Working_Data[[#This Row],[churned]]="Active",1,0)</f>
        <v>0</v>
      </c>
      <c r="Z2963" s="7">
        <f>YEAR(Working_Data[[#This Row],[order_date]])</f>
        <v>2024</v>
      </c>
    </row>
    <row r="2964" spans="1:26" x14ac:dyDescent="0.25">
      <c r="A2964" t="s">
        <v>5978</v>
      </c>
      <c r="B2964" t="s">
        <v>21</v>
      </c>
      <c r="C2964" t="s">
        <v>39</v>
      </c>
      <c r="D2964" t="s">
        <v>56</v>
      </c>
      <c r="E2964" s="1">
        <v>45568</v>
      </c>
      <c r="F2964" t="s">
        <v>5979</v>
      </c>
      <c r="G2964" s="1">
        <v>45521</v>
      </c>
      <c r="H2964" t="s">
        <v>41</v>
      </c>
      <c r="I2964" t="s">
        <v>63</v>
      </c>
      <c r="J2964" t="s">
        <v>27</v>
      </c>
      <c r="K2964">
        <v>1</v>
      </c>
      <c r="L2964" s="3">
        <f>Working_Data[[#This Row],[price2]]/Working_Data[[#This Row],[quantity]]</f>
        <v>514.15</v>
      </c>
      <c r="M2964" s="3">
        <v>514.15</v>
      </c>
      <c r="N2964" t="s">
        <v>28</v>
      </c>
      <c r="O2964">
        <v>32</v>
      </c>
      <c r="P2964" s="1">
        <v>45887</v>
      </c>
      <c r="Q2964">
        <v>352</v>
      </c>
      <c r="R2964" t="s">
        <v>43</v>
      </c>
      <c r="S2964">
        <v>5</v>
      </c>
      <c r="T2964" s="1">
        <v>45614</v>
      </c>
      <c r="U2964" t="s">
        <v>36</v>
      </c>
      <c r="V2964" t="str">
        <f>TEXT(WEEKDAY(Working_Data[[#This Row],[order_date]],1),"DDDD")</f>
        <v>Saturday</v>
      </c>
      <c r="W2964" t="str">
        <f>TEXT(Working_Data[[#This Row],[order_date]],"mmmm")</f>
        <v>August</v>
      </c>
      <c r="X2964" s="7">
        <f>Working_Data[[#This Row],[last_order_date]]-Working_Data[[#This Row],[signup_date]]</f>
        <v>319</v>
      </c>
      <c r="Y2964" s="7">
        <f>IF(Working_Data[[#This Row],[churned]]="Active",1,0)</f>
        <v>0</v>
      </c>
      <c r="Z2964" s="7">
        <f>YEAR(Working_Data[[#This Row],[order_date]])</f>
        <v>2024</v>
      </c>
    </row>
    <row r="2965" spans="1:26" x14ac:dyDescent="0.25">
      <c r="A2965" t="s">
        <v>5980</v>
      </c>
      <c r="B2965" t="s">
        <v>38</v>
      </c>
      <c r="C2965" t="s">
        <v>22</v>
      </c>
      <c r="D2965" t="s">
        <v>23</v>
      </c>
      <c r="E2965" s="1">
        <v>45196</v>
      </c>
      <c r="F2965" t="s">
        <v>5981</v>
      </c>
      <c r="G2965" s="1">
        <v>45522</v>
      </c>
      <c r="H2965" t="s">
        <v>41</v>
      </c>
      <c r="I2965" t="s">
        <v>63</v>
      </c>
      <c r="J2965" t="s">
        <v>67</v>
      </c>
      <c r="K2965">
        <v>4</v>
      </c>
      <c r="L2965" s="3">
        <f>Working_Data[[#This Row],[price2]]/Working_Data[[#This Row],[quantity]]</f>
        <v>224.10249999999999</v>
      </c>
      <c r="M2965" s="3">
        <v>896.41</v>
      </c>
      <c r="N2965" t="s">
        <v>50</v>
      </c>
      <c r="O2965">
        <v>14</v>
      </c>
      <c r="P2965" s="1">
        <v>45999</v>
      </c>
      <c r="Q2965">
        <v>334</v>
      </c>
      <c r="R2965" t="s">
        <v>29</v>
      </c>
      <c r="S2965">
        <v>3</v>
      </c>
      <c r="T2965" s="1">
        <v>45744</v>
      </c>
      <c r="U2965" t="s">
        <v>36</v>
      </c>
      <c r="V2965" t="str">
        <f>TEXT(WEEKDAY(Working_Data[[#This Row],[order_date]],1),"DDDD")</f>
        <v>Sunday</v>
      </c>
      <c r="W2965" t="str">
        <f>TEXT(Working_Data[[#This Row],[order_date]],"mmmm")</f>
        <v>August</v>
      </c>
      <c r="X2965" s="7">
        <f>Working_Data[[#This Row],[last_order_date]]-Working_Data[[#This Row],[signup_date]]</f>
        <v>803</v>
      </c>
      <c r="Y2965" s="7">
        <f>IF(Working_Data[[#This Row],[churned]]="Active",1,0)</f>
        <v>1</v>
      </c>
      <c r="Z2965" s="7">
        <f>YEAR(Working_Data[[#This Row],[order_date]])</f>
        <v>2024</v>
      </c>
    </row>
    <row r="2966" spans="1:26" x14ac:dyDescent="0.25">
      <c r="A2966" t="s">
        <v>5982</v>
      </c>
      <c r="B2966" t="s">
        <v>38</v>
      </c>
      <c r="C2966" t="s">
        <v>82</v>
      </c>
      <c r="D2966" t="s">
        <v>77</v>
      </c>
      <c r="E2966" s="1">
        <v>45677</v>
      </c>
      <c r="F2966" t="s">
        <v>5983</v>
      </c>
      <c r="G2966" s="1">
        <v>45522</v>
      </c>
      <c r="H2966" t="s">
        <v>34</v>
      </c>
      <c r="I2966" t="s">
        <v>42</v>
      </c>
      <c r="J2966" t="s">
        <v>59</v>
      </c>
      <c r="K2966">
        <v>1</v>
      </c>
      <c r="L2966" s="3">
        <f>Working_Data[[#This Row],[price2]]/Working_Data[[#This Row],[quantity]]</f>
        <v>384.84</v>
      </c>
      <c r="M2966" s="3">
        <v>384.84</v>
      </c>
      <c r="N2966" t="s">
        <v>35</v>
      </c>
      <c r="O2966">
        <v>2</v>
      </c>
      <c r="P2966" s="1">
        <v>45592</v>
      </c>
      <c r="Q2966">
        <v>11</v>
      </c>
      <c r="R2966" t="s">
        <v>43</v>
      </c>
      <c r="S2966">
        <v>3</v>
      </c>
      <c r="T2966" s="1">
        <v>45611</v>
      </c>
      <c r="U2966" t="s">
        <v>30</v>
      </c>
      <c r="V2966" t="str">
        <f>TEXT(WEEKDAY(Working_Data[[#This Row],[order_date]],1),"DDDD")</f>
        <v>Sunday</v>
      </c>
      <c r="W2966" t="str">
        <f>TEXT(Working_Data[[#This Row],[order_date]],"mmmm")</f>
        <v>August</v>
      </c>
      <c r="X2966" s="7">
        <f>Working_Data[[#This Row],[last_order_date]]-Working_Data[[#This Row],[signup_date]]</f>
        <v>-85</v>
      </c>
      <c r="Y2966" s="7">
        <f>IF(Working_Data[[#This Row],[churned]]="Active",1,0)</f>
        <v>0</v>
      </c>
      <c r="Z2966" s="7">
        <f>YEAR(Working_Data[[#This Row],[order_date]])</f>
        <v>2024</v>
      </c>
    </row>
    <row r="2967" spans="1:26" x14ac:dyDescent="0.25">
      <c r="A2967" t="s">
        <v>5984</v>
      </c>
      <c r="B2967" t="s">
        <v>38</v>
      </c>
      <c r="C2967" t="s">
        <v>39</v>
      </c>
      <c r="D2967" t="s">
        <v>52</v>
      </c>
      <c r="E2967" s="1">
        <v>45161</v>
      </c>
      <c r="F2967" t="s">
        <v>5985</v>
      </c>
      <c r="G2967" s="1">
        <v>45522</v>
      </c>
      <c r="H2967" t="s">
        <v>47</v>
      </c>
      <c r="I2967" t="s">
        <v>42</v>
      </c>
      <c r="J2967" t="s">
        <v>67</v>
      </c>
      <c r="K2967">
        <v>2</v>
      </c>
      <c r="L2967" s="3">
        <f>Working_Data[[#This Row],[price2]]/Working_Data[[#This Row],[quantity]]</f>
        <v>227.94</v>
      </c>
      <c r="M2967" s="3">
        <v>455.88</v>
      </c>
      <c r="N2967" t="s">
        <v>28</v>
      </c>
      <c r="O2967">
        <v>30</v>
      </c>
      <c r="P2967" s="1">
        <v>45423</v>
      </c>
      <c r="Q2967">
        <v>35</v>
      </c>
      <c r="R2967" t="s">
        <v>43</v>
      </c>
      <c r="S2967">
        <v>2</v>
      </c>
      <c r="T2967" s="1">
        <v>45581</v>
      </c>
      <c r="U2967" t="s">
        <v>30</v>
      </c>
      <c r="V2967" t="str">
        <f>TEXT(WEEKDAY(Working_Data[[#This Row],[order_date]],1),"DDDD")</f>
        <v>Sunday</v>
      </c>
      <c r="W2967" t="str">
        <f>TEXT(Working_Data[[#This Row],[order_date]],"mmmm")</f>
        <v>August</v>
      </c>
      <c r="X2967" s="7">
        <f>Working_Data[[#This Row],[last_order_date]]-Working_Data[[#This Row],[signup_date]]</f>
        <v>262</v>
      </c>
      <c r="Y2967" s="7">
        <f>IF(Working_Data[[#This Row],[churned]]="Active",1,0)</f>
        <v>0</v>
      </c>
      <c r="Z2967" s="7">
        <f>YEAR(Working_Data[[#This Row],[order_date]])</f>
        <v>2024</v>
      </c>
    </row>
    <row r="2968" spans="1:26" x14ac:dyDescent="0.25">
      <c r="A2968" t="s">
        <v>5986</v>
      </c>
      <c r="B2968" t="s">
        <v>21</v>
      </c>
      <c r="C2968" t="s">
        <v>82</v>
      </c>
      <c r="D2968" t="s">
        <v>32</v>
      </c>
      <c r="E2968" s="1">
        <v>45627</v>
      </c>
      <c r="F2968" t="s">
        <v>5987</v>
      </c>
      <c r="G2968" s="1">
        <v>45522</v>
      </c>
      <c r="H2968" t="s">
        <v>47</v>
      </c>
      <c r="I2968" t="s">
        <v>54</v>
      </c>
      <c r="J2968" t="s">
        <v>64</v>
      </c>
      <c r="K2968">
        <v>2</v>
      </c>
      <c r="L2968" s="3">
        <f>Working_Data[[#This Row],[price2]]/Working_Data[[#This Row],[quantity]]</f>
        <v>210.495</v>
      </c>
      <c r="M2968" s="3">
        <v>420.99</v>
      </c>
      <c r="N2968" t="s">
        <v>35</v>
      </c>
      <c r="O2968">
        <v>25</v>
      </c>
      <c r="P2968" s="1">
        <v>45752</v>
      </c>
      <c r="Q2968">
        <v>82</v>
      </c>
      <c r="R2968" t="s">
        <v>29</v>
      </c>
      <c r="S2968">
        <v>1</v>
      </c>
      <c r="T2968" s="1">
        <v>45452</v>
      </c>
      <c r="U2968" t="s">
        <v>60</v>
      </c>
      <c r="V2968" t="str">
        <f>TEXT(WEEKDAY(Working_Data[[#This Row],[order_date]],1),"DDDD")</f>
        <v>Sunday</v>
      </c>
      <c r="W2968" t="str">
        <f>TEXT(Working_Data[[#This Row],[order_date]],"mmmm")</f>
        <v>August</v>
      </c>
      <c r="X2968" s="7">
        <f>Working_Data[[#This Row],[last_order_date]]-Working_Data[[#This Row],[signup_date]]</f>
        <v>125</v>
      </c>
      <c r="Y2968" s="7">
        <f>IF(Working_Data[[#This Row],[churned]]="Active",1,0)</f>
        <v>1</v>
      </c>
      <c r="Z2968" s="7">
        <f>YEAR(Working_Data[[#This Row],[order_date]])</f>
        <v>2024</v>
      </c>
    </row>
    <row r="2969" spans="1:26" x14ac:dyDescent="0.25">
      <c r="A2969" t="s">
        <v>5988</v>
      </c>
      <c r="B2969" t="s">
        <v>21</v>
      </c>
      <c r="C2969" t="s">
        <v>22</v>
      </c>
      <c r="D2969" t="s">
        <v>32</v>
      </c>
      <c r="E2969" s="1">
        <v>45584</v>
      </c>
      <c r="F2969" t="s">
        <v>5989</v>
      </c>
      <c r="G2969" s="1">
        <v>45522</v>
      </c>
      <c r="H2969" t="s">
        <v>58</v>
      </c>
      <c r="I2969" t="s">
        <v>48</v>
      </c>
      <c r="J2969" t="s">
        <v>64</v>
      </c>
      <c r="K2969">
        <v>2</v>
      </c>
      <c r="L2969" s="3">
        <f>Working_Data[[#This Row],[price2]]/Working_Data[[#This Row],[quantity]]</f>
        <v>135.55500000000001</v>
      </c>
      <c r="M2969" s="3">
        <v>271.11</v>
      </c>
      <c r="N2969" t="s">
        <v>35</v>
      </c>
      <c r="O2969">
        <v>8</v>
      </c>
      <c r="P2969" s="1">
        <v>45594</v>
      </c>
      <c r="Q2969">
        <v>191</v>
      </c>
      <c r="R2969" t="s">
        <v>43</v>
      </c>
      <c r="S2969">
        <v>4</v>
      </c>
      <c r="T2969" s="1">
        <v>45334</v>
      </c>
      <c r="U2969" t="s">
        <v>30</v>
      </c>
      <c r="V2969" t="str">
        <f>TEXT(WEEKDAY(Working_Data[[#This Row],[order_date]],1),"DDDD")</f>
        <v>Sunday</v>
      </c>
      <c r="W2969" t="str">
        <f>TEXT(Working_Data[[#This Row],[order_date]],"mmmm")</f>
        <v>August</v>
      </c>
      <c r="X2969" s="7">
        <f>Working_Data[[#This Row],[last_order_date]]-Working_Data[[#This Row],[signup_date]]</f>
        <v>10</v>
      </c>
      <c r="Y2969" s="7">
        <f>IF(Working_Data[[#This Row],[churned]]="Active",1,0)</f>
        <v>0</v>
      </c>
      <c r="Z2969" s="7">
        <f>YEAR(Working_Data[[#This Row],[order_date]])</f>
        <v>2024</v>
      </c>
    </row>
    <row r="2970" spans="1:26" x14ac:dyDescent="0.25">
      <c r="A2970" t="s">
        <v>5990</v>
      </c>
      <c r="B2970" t="s">
        <v>38</v>
      </c>
      <c r="C2970" t="s">
        <v>39</v>
      </c>
      <c r="D2970" t="s">
        <v>23</v>
      </c>
      <c r="E2970" s="1">
        <v>45637</v>
      </c>
      <c r="F2970" t="s">
        <v>5991</v>
      </c>
      <c r="G2970" s="1">
        <v>45522</v>
      </c>
      <c r="H2970" t="s">
        <v>34</v>
      </c>
      <c r="I2970" t="s">
        <v>42</v>
      </c>
      <c r="J2970" t="s">
        <v>64</v>
      </c>
      <c r="K2970">
        <v>1</v>
      </c>
      <c r="L2970" s="3">
        <f>Working_Data[[#This Row],[price2]]/Working_Data[[#This Row],[quantity]]</f>
        <v>1203.67</v>
      </c>
      <c r="M2970" s="3">
        <v>1203.67</v>
      </c>
      <c r="N2970" t="s">
        <v>28</v>
      </c>
      <c r="O2970">
        <v>20</v>
      </c>
      <c r="P2970" s="1">
        <v>45561</v>
      </c>
      <c r="Q2970">
        <v>251</v>
      </c>
      <c r="R2970" t="s">
        <v>29</v>
      </c>
      <c r="S2970">
        <v>4</v>
      </c>
      <c r="T2970" s="1">
        <v>45609</v>
      </c>
      <c r="U2970" t="s">
        <v>36</v>
      </c>
      <c r="V2970" t="str">
        <f>TEXT(WEEKDAY(Working_Data[[#This Row],[order_date]],1),"DDDD")</f>
        <v>Sunday</v>
      </c>
      <c r="W2970" t="str">
        <f>TEXT(Working_Data[[#This Row],[order_date]],"mmmm")</f>
        <v>August</v>
      </c>
      <c r="X2970" s="7">
        <f>Working_Data[[#This Row],[last_order_date]]-Working_Data[[#This Row],[signup_date]]</f>
        <v>-76</v>
      </c>
      <c r="Y2970" s="7">
        <f>IF(Working_Data[[#This Row],[churned]]="Active",1,0)</f>
        <v>1</v>
      </c>
      <c r="Z2970" s="7">
        <f>YEAR(Working_Data[[#This Row],[order_date]])</f>
        <v>2024</v>
      </c>
    </row>
    <row r="2971" spans="1:26" x14ac:dyDescent="0.25">
      <c r="A2971" t="s">
        <v>5992</v>
      </c>
      <c r="B2971" t="s">
        <v>21</v>
      </c>
      <c r="C2971" t="s">
        <v>22</v>
      </c>
      <c r="D2971" t="s">
        <v>23</v>
      </c>
      <c r="E2971" s="1">
        <v>45623</v>
      </c>
      <c r="F2971" t="s">
        <v>5993</v>
      </c>
      <c r="G2971" s="1">
        <v>45522</v>
      </c>
      <c r="H2971" t="s">
        <v>41</v>
      </c>
      <c r="I2971" t="s">
        <v>54</v>
      </c>
      <c r="J2971" t="s">
        <v>59</v>
      </c>
      <c r="K2971">
        <v>1</v>
      </c>
      <c r="L2971" s="3">
        <f>Working_Data[[#This Row],[price2]]/Working_Data[[#This Row],[quantity]]</f>
        <v>863.12</v>
      </c>
      <c r="M2971" s="3">
        <v>863.12</v>
      </c>
      <c r="N2971" t="s">
        <v>28</v>
      </c>
      <c r="O2971">
        <v>17</v>
      </c>
      <c r="P2971" s="1">
        <v>45753</v>
      </c>
      <c r="Q2971">
        <v>206</v>
      </c>
      <c r="R2971" t="s">
        <v>29</v>
      </c>
      <c r="S2971">
        <v>2</v>
      </c>
      <c r="T2971" s="1">
        <v>45528</v>
      </c>
      <c r="U2971" t="s">
        <v>60</v>
      </c>
      <c r="V2971" t="str">
        <f>TEXT(WEEKDAY(Working_Data[[#This Row],[order_date]],1),"DDDD")</f>
        <v>Sunday</v>
      </c>
      <c r="W2971" t="str">
        <f>TEXT(Working_Data[[#This Row],[order_date]],"mmmm")</f>
        <v>August</v>
      </c>
      <c r="X2971" s="7">
        <f>Working_Data[[#This Row],[last_order_date]]-Working_Data[[#This Row],[signup_date]]</f>
        <v>130</v>
      </c>
      <c r="Y2971" s="7">
        <f>IF(Working_Data[[#This Row],[churned]]="Active",1,0)</f>
        <v>1</v>
      </c>
      <c r="Z2971" s="7">
        <f>YEAR(Working_Data[[#This Row],[order_date]])</f>
        <v>2024</v>
      </c>
    </row>
    <row r="2972" spans="1:26" x14ac:dyDescent="0.25">
      <c r="A2972" t="s">
        <v>5994</v>
      </c>
      <c r="B2972" t="s">
        <v>21</v>
      </c>
      <c r="C2972" t="s">
        <v>82</v>
      </c>
      <c r="D2972" t="s">
        <v>52</v>
      </c>
      <c r="E2972" s="1">
        <v>45470</v>
      </c>
      <c r="F2972" t="s">
        <v>5995</v>
      </c>
      <c r="G2972" s="1">
        <v>45522</v>
      </c>
      <c r="H2972" t="s">
        <v>34</v>
      </c>
      <c r="I2972" t="s">
        <v>63</v>
      </c>
      <c r="J2972" t="s">
        <v>49</v>
      </c>
      <c r="K2972">
        <v>4</v>
      </c>
      <c r="L2972" s="3">
        <f>Working_Data[[#This Row],[price2]]/Working_Data[[#This Row],[quantity]]</f>
        <v>294.06</v>
      </c>
      <c r="M2972" s="3">
        <v>1176.24</v>
      </c>
      <c r="N2972" t="s">
        <v>35</v>
      </c>
      <c r="O2972">
        <v>37</v>
      </c>
      <c r="P2972" s="1">
        <v>45816</v>
      </c>
      <c r="Q2972">
        <v>446</v>
      </c>
      <c r="R2972" t="s">
        <v>29</v>
      </c>
      <c r="S2972">
        <v>3</v>
      </c>
      <c r="T2972" s="1">
        <v>45673</v>
      </c>
      <c r="U2972" t="s">
        <v>30</v>
      </c>
      <c r="V2972" t="str">
        <f>TEXT(WEEKDAY(Working_Data[[#This Row],[order_date]],1),"DDDD")</f>
        <v>Sunday</v>
      </c>
      <c r="W2972" t="str">
        <f>TEXT(Working_Data[[#This Row],[order_date]],"mmmm")</f>
        <v>August</v>
      </c>
      <c r="X2972" s="7">
        <f>Working_Data[[#This Row],[last_order_date]]-Working_Data[[#This Row],[signup_date]]</f>
        <v>346</v>
      </c>
      <c r="Y2972" s="7">
        <f>IF(Working_Data[[#This Row],[churned]]="Active",1,0)</f>
        <v>1</v>
      </c>
      <c r="Z2972" s="7">
        <f>YEAR(Working_Data[[#This Row],[order_date]])</f>
        <v>2024</v>
      </c>
    </row>
    <row r="2973" spans="1:26" x14ac:dyDescent="0.25">
      <c r="A2973" t="s">
        <v>5996</v>
      </c>
      <c r="B2973" t="s">
        <v>38</v>
      </c>
      <c r="C2973" t="s">
        <v>22</v>
      </c>
      <c r="D2973" t="s">
        <v>77</v>
      </c>
      <c r="E2973" s="1">
        <v>45865</v>
      </c>
      <c r="F2973" t="s">
        <v>5997</v>
      </c>
      <c r="G2973" s="1">
        <v>45522</v>
      </c>
      <c r="H2973" t="s">
        <v>34</v>
      </c>
      <c r="I2973" t="s">
        <v>48</v>
      </c>
      <c r="J2973" t="s">
        <v>67</v>
      </c>
      <c r="K2973">
        <v>4</v>
      </c>
      <c r="L2973" s="3">
        <f>Working_Data[[#This Row],[price2]]/Working_Data[[#This Row],[quantity]]</f>
        <v>79.872500000000002</v>
      </c>
      <c r="M2973" s="3">
        <v>319.49</v>
      </c>
      <c r="N2973" t="s">
        <v>35</v>
      </c>
      <c r="O2973">
        <v>30</v>
      </c>
      <c r="P2973" s="1">
        <v>45877</v>
      </c>
      <c r="Q2973">
        <v>222</v>
      </c>
      <c r="R2973" t="s">
        <v>43</v>
      </c>
      <c r="S2973">
        <v>4</v>
      </c>
      <c r="T2973" s="1">
        <v>45482</v>
      </c>
      <c r="U2973" t="s">
        <v>30</v>
      </c>
      <c r="V2973" t="str">
        <f>TEXT(WEEKDAY(Working_Data[[#This Row],[order_date]],1),"DDDD")</f>
        <v>Sunday</v>
      </c>
      <c r="W2973" t="str">
        <f>TEXT(Working_Data[[#This Row],[order_date]],"mmmm")</f>
        <v>August</v>
      </c>
      <c r="X2973" s="7">
        <f>Working_Data[[#This Row],[last_order_date]]-Working_Data[[#This Row],[signup_date]]</f>
        <v>12</v>
      </c>
      <c r="Y2973" s="7">
        <f>IF(Working_Data[[#This Row],[churned]]="Active",1,0)</f>
        <v>0</v>
      </c>
      <c r="Z2973" s="7">
        <f>YEAR(Working_Data[[#This Row],[order_date]])</f>
        <v>2024</v>
      </c>
    </row>
    <row r="2974" spans="1:26" x14ac:dyDescent="0.25">
      <c r="A2974" t="s">
        <v>5998</v>
      </c>
      <c r="B2974" t="s">
        <v>21</v>
      </c>
      <c r="C2974" t="s">
        <v>39</v>
      </c>
      <c r="D2974" t="s">
        <v>52</v>
      </c>
      <c r="E2974" s="1">
        <v>45324</v>
      </c>
      <c r="F2974" t="s">
        <v>5999</v>
      </c>
      <c r="G2974" s="1">
        <v>45523</v>
      </c>
      <c r="H2974" t="s">
        <v>41</v>
      </c>
      <c r="I2974" t="s">
        <v>63</v>
      </c>
      <c r="J2974" t="s">
        <v>27</v>
      </c>
      <c r="K2974">
        <v>2</v>
      </c>
      <c r="L2974" s="3">
        <f>Working_Data[[#This Row],[price2]]/Working_Data[[#This Row],[quantity]]</f>
        <v>665.24</v>
      </c>
      <c r="M2974" s="3">
        <v>1330.48</v>
      </c>
      <c r="N2974" t="s">
        <v>28</v>
      </c>
      <c r="O2974">
        <v>47</v>
      </c>
      <c r="P2974" s="1">
        <v>45455</v>
      </c>
      <c r="Q2974">
        <v>356</v>
      </c>
      <c r="R2974" t="s">
        <v>29</v>
      </c>
      <c r="S2974">
        <v>2</v>
      </c>
      <c r="T2974" s="1">
        <v>45932</v>
      </c>
      <c r="U2974" t="s">
        <v>36</v>
      </c>
      <c r="V2974" t="str">
        <f>TEXT(WEEKDAY(Working_Data[[#This Row],[order_date]],1),"DDDD")</f>
        <v>Monday</v>
      </c>
      <c r="W2974" t="str">
        <f>TEXT(Working_Data[[#This Row],[order_date]],"mmmm")</f>
        <v>August</v>
      </c>
      <c r="X2974" s="7">
        <f>Working_Data[[#This Row],[last_order_date]]-Working_Data[[#This Row],[signup_date]]</f>
        <v>131</v>
      </c>
      <c r="Y2974" s="7">
        <f>IF(Working_Data[[#This Row],[churned]]="Active",1,0)</f>
        <v>1</v>
      </c>
      <c r="Z2974" s="7">
        <f>YEAR(Working_Data[[#This Row],[order_date]])</f>
        <v>2024</v>
      </c>
    </row>
    <row r="2975" spans="1:26" x14ac:dyDescent="0.25">
      <c r="A2975" t="s">
        <v>6000</v>
      </c>
      <c r="B2975" t="s">
        <v>38</v>
      </c>
      <c r="C2975" t="s">
        <v>39</v>
      </c>
      <c r="D2975" t="s">
        <v>52</v>
      </c>
      <c r="E2975" s="1">
        <v>45546</v>
      </c>
      <c r="F2975" t="s">
        <v>6001</v>
      </c>
      <c r="G2975" s="1">
        <v>45523</v>
      </c>
      <c r="H2975" t="s">
        <v>58</v>
      </c>
      <c r="I2975" t="s">
        <v>42</v>
      </c>
      <c r="J2975" t="s">
        <v>27</v>
      </c>
      <c r="K2975">
        <v>2</v>
      </c>
      <c r="L2975" s="3">
        <f>Working_Data[[#This Row],[price2]]/Working_Data[[#This Row],[quantity]]</f>
        <v>642.64499999999998</v>
      </c>
      <c r="M2975" s="3">
        <v>1285.29</v>
      </c>
      <c r="N2975" t="s">
        <v>35</v>
      </c>
      <c r="O2975">
        <v>32</v>
      </c>
      <c r="P2975" s="1">
        <v>45938</v>
      </c>
      <c r="Q2975">
        <v>203</v>
      </c>
      <c r="R2975" t="s">
        <v>29</v>
      </c>
      <c r="S2975">
        <v>4</v>
      </c>
      <c r="T2975" s="1">
        <v>45704</v>
      </c>
      <c r="U2975" t="s">
        <v>36</v>
      </c>
      <c r="V2975" t="str">
        <f>TEXT(WEEKDAY(Working_Data[[#This Row],[order_date]],1),"DDDD")</f>
        <v>Monday</v>
      </c>
      <c r="W2975" t="str">
        <f>TEXT(Working_Data[[#This Row],[order_date]],"mmmm")</f>
        <v>August</v>
      </c>
      <c r="X2975" s="7">
        <f>Working_Data[[#This Row],[last_order_date]]-Working_Data[[#This Row],[signup_date]]</f>
        <v>392</v>
      </c>
      <c r="Y2975" s="7">
        <f>IF(Working_Data[[#This Row],[churned]]="Active",1,0)</f>
        <v>1</v>
      </c>
      <c r="Z2975" s="7">
        <f>YEAR(Working_Data[[#This Row],[order_date]])</f>
        <v>2024</v>
      </c>
    </row>
    <row r="2976" spans="1:26" x14ac:dyDescent="0.25">
      <c r="A2976" t="s">
        <v>6002</v>
      </c>
      <c r="B2976" t="s">
        <v>21</v>
      </c>
      <c r="C2976" t="s">
        <v>22</v>
      </c>
      <c r="D2976" t="s">
        <v>23</v>
      </c>
      <c r="E2976" s="1">
        <v>45802</v>
      </c>
      <c r="F2976" t="s">
        <v>6003</v>
      </c>
      <c r="G2976" s="1">
        <v>45523</v>
      </c>
      <c r="H2976" t="s">
        <v>58</v>
      </c>
      <c r="I2976" t="s">
        <v>63</v>
      </c>
      <c r="J2976" t="s">
        <v>64</v>
      </c>
      <c r="K2976">
        <v>3</v>
      </c>
      <c r="L2976" s="3">
        <f>Working_Data[[#This Row],[price2]]/Working_Data[[#This Row],[quantity]]</f>
        <v>101.98</v>
      </c>
      <c r="M2976" s="3">
        <v>305.94</v>
      </c>
      <c r="N2976" t="s">
        <v>35</v>
      </c>
      <c r="O2976">
        <v>47</v>
      </c>
      <c r="P2976" s="1">
        <v>45968</v>
      </c>
      <c r="Q2976">
        <v>353</v>
      </c>
      <c r="R2976" t="s">
        <v>43</v>
      </c>
      <c r="S2976">
        <v>5</v>
      </c>
      <c r="T2976" s="1">
        <v>45586</v>
      </c>
      <c r="U2976" t="s">
        <v>36</v>
      </c>
      <c r="V2976" t="str">
        <f>TEXT(WEEKDAY(Working_Data[[#This Row],[order_date]],1),"DDDD")</f>
        <v>Monday</v>
      </c>
      <c r="W2976" t="str">
        <f>TEXT(Working_Data[[#This Row],[order_date]],"mmmm")</f>
        <v>August</v>
      </c>
      <c r="X2976" s="7">
        <f>Working_Data[[#This Row],[last_order_date]]-Working_Data[[#This Row],[signup_date]]</f>
        <v>166</v>
      </c>
      <c r="Y2976" s="7">
        <f>IF(Working_Data[[#This Row],[churned]]="Active",1,0)</f>
        <v>0</v>
      </c>
      <c r="Z2976" s="7">
        <f>YEAR(Working_Data[[#This Row],[order_date]])</f>
        <v>2024</v>
      </c>
    </row>
    <row r="2977" spans="1:26" x14ac:dyDescent="0.25">
      <c r="A2977" t="s">
        <v>6004</v>
      </c>
      <c r="B2977" t="s">
        <v>38</v>
      </c>
      <c r="C2977" t="s">
        <v>82</v>
      </c>
      <c r="D2977" t="s">
        <v>23</v>
      </c>
      <c r="E2977" s="1">
        <v>45594</v>
      </c>
      <c r="F2977" t="s">
        <v>6005</v>
      </c>
      <c r="G2977" s="1">
        <v>45523</v>
      </c>
      <c r="H2977" t="s">
        <v>25</v>
      </c>
      <c r="I2977" t="s">
        <v>42</v>
      </c>
      <c r="J2977" t="s">
        <v>27</v>
      </c>
      <c r="K2977">
        <v>2</v>
      </c>
      <c r="L2977" s="3">
        <f>Working_Data[[#This Row],[price2]]/Working_Data[[#This Row],[quantity]]</f>
        <v>382.245</v>
      </c>
      <c r="M2977" s="3">
        <v>764.49</v>
      </c>
      <c r="N2977" t="s">
        <v>50</v>
      </c>
      <c r="O2977">
        <v>25</v>
      </c>
      <c r="P2977" s="1">
        <v>45482</v>
      </c>
      <c r="Q2977">
        <v>158</v>
      </c>
      <c r="R2977" t="s">
        <v>43</v>
      </c>
      <c r="S2977">
        <v>3</v>
      </c>
      <c r="T2977" s="1">
        <v>45550</v>
      </c>
      <c r="U2977" t="s">
        <v>30</v>
      </c>
      <c r="V2977" t="str">
        <f>TEXT(WEEKDAY(Working_Data[[#This Row],[order_date]],1),"DDDD")</f>
        <v>Monday</v>
      </c>
      <c r="W2977" t="str">
        <f>TEXT(Working_Data[[#This Row],[order_date]],"mmmm")</f>
        <v>August</v>
      </c>
      <c r="X2977" s="7">
        <f>Working_Data[[#This Row],[last_order_date]]-Working_Data[[#This Row],[signup_date]]</f>
        <v>-112</v>
      </c>
      <c r="Y2977" s="7">
        <f>IF(Working_Data[[#This Row],[churned]]="Active",1,0)</f>
        <v>0</v>
      </c>
      <c r="Z2977" s="7">
        <f>YEAR(Working_Data[[#This Row],[order_date]])</f>
        <v>2024</v>
      </c>
    </row>
    <row r="2978" spans="1:26" x14ac:dyDescent="0.25">
      <c r="A2978" t="s">
        <v>6006</v>
      </c>
      <c r="B2978" t="s">
        <v>38</v>
      </c>
      <c r="C2978" t="s">
        <v>39</v>
      </c>
      <c r="D2978" t="s">
        <v>52</v>
      </c>
      <c r="E2978" s="1">
        <v>45522</v>
      </c>
      <c r="F2978" t="s">
        <v>6007</v>
      </c>
      <c r="G2978" s="1">
        <v>45523</v>
      </c>
      <c r="H2978" t="s">
        <v>34</v>
      </c>
      <c r="I2978" t="s">
        <v>54</v>
      </c>
      <c r="J2978" t="s">
        <v>59</v>
      </c>
      <c r="K2978">
        <v>4</v>
      </c>
      <c r="L2978" s="3">
        <f>Working_Data[[#This Row],[price2]]/Working_Data[[#This Row],[quantity]]</f>
        <v>107.86</v>
      </c>
      <c r="M2978" s="3">
        <v>431.44</v>
      </c>
      <c r="N2978" t="s">
        <v>35</v>
      </c>
      <c r="O2978">
        <v>30</v>
      </c>
      <c r="P2978" s="1">
        <v>45717</v>
      </c>
      <c r="Q2978">
        <v>484</v>
      </c>
      <c r="R2978" t="s">
        <v>29</v>
      </c>
      <c r="S2978">
        <v>3</v>
      </c>
      <c r="T2978" s="1">
        <v>45806</v>
      </c>
      <c r="U2978" t="s">
        <v>30</v>
      </c>
      <c r="V2978" t="str">
        <f>TEXT(WEEKDAY(Working_Data[[#This Row],[order_date]],1),"DDDD")</f>
        <v>Monday</v>
      </c>
      <c r="W2978" t="str">
        <f>TEXT(Working_Data[[#This Row],[order_date]],"mmmm")</f>
        <v>August</v>
      </c>
      <c r="X2978" s="7">
        <f>Working_Data[[#This Row],[last_order_date]]-Working_Data[[#This Row],[signup_date]]</f>
        <v>195</v>
      </c>
      <c r="Y2978" s="7">
        <f>IF(Working_Data[[#This Row],[churned]]="Active",1,0)</f>
        <v>1</v>
      </c>
      <c r="Z2978" s="7">
        <f>YEAR(Working_Data[[#This Row],[order_date]])</f>
        <v>2024</v>
      </c>
    </row>
    <row r="2979" spans="1:26" x14ac:dyDescent="0.25">
      <c r="A2979" t="s">
        <v>6008</v>
      </c>
      <c r="B2979" t="s">
        <v>21</v>
      </c>
      <c r="C2979" t="s">
        <v>39</v>
      </c>
      <c r="D2979" t="s">
        <v>56</v>
      </c>
      <c r="E2979" s="1">
        <v>45646</v>
      </c>
      <c r="F2979" t="s">
        <v>6009</v>
      </c>
      <c r="G2979" s="1">
        <v>45523</v>
      </c>
      <c r="H2979" t="s">
        <v>41</v>
      </c>
      <c r="I2979" t="s">
        <v>63</v>
      </c>
      <c r="J2979" t="s">
        <v>49</v>
      </c>
      <c r="K2979">
        <v>5</v>
      </c>
      <c r="L2979" s="3">
        <f>Working_Data[[#This Row],[price2]]/Working_Data[[#This Row],[quantity]]</f>
        <v>229.21799999999999</v>
      </c>
      <c r="M2979" s="3">
        <v>1146.0899999999999</v>
      </c>
      <c r="N2979" t="s">
        <v>28</v>
      </c>
      <c r="O2979">
        <v>50</v>
      </c>
      <c r="P2979" s="1">
        <v>45967</v>
      </c>
      <c r="Q2979">
        <v>246</v>
      </c>
      <c r="R2979" t="s">
        <v>29</v>
      </c>
      <c r="S2979">
        <v>2</v>
      </c>
      <c r="T2979" s="1">
        <v>45811</v>
      </c>
      <c r="U2979" t="s">
        <v>60</v>
      </c>
      <c r="V2979" t="str">
        <f>TEXT(WEEKDAY(Working_Data[[#This Row],[order_date]],1),"DDDD")</f>
        <v>Monday</v>
      </c>
      <c r="W2979" t="str">
        <f>TEXT(Working_Data[[#This Row],[order_date]],"mmmm")</f>
        <v>August</v>
      </c>
      <c r="X2979" s="7">
        <f>Working_Data[[#This Row],[last_order_date]]-Working_Data[[#This Row],[signup_date]]</f>
        <v>321</v>
      </c>
      <c r="Y2979" s="7">
        <f>IF(Working_Data[[#This Row],[churned]]="Active",1,0)</f>
        <v>1</v>
      </c>
      <c r="Z2979" s="7">
        <f>YEAR(Working_Data[[#This Row],[order_date]])</f>
        <v>2024</v>
      </c>
    </row>
    <row r="2980" spans="1:26" x14ac:dyDescent="0.25">
      <c r="A2980" t="s">
        <v>6010</v>
      </c>
      <c r="B2980" t="s">
        <v>45</v>
      </c>
      <c r="C2980" t="s">
        <v>22</v>
      </c>
      <c r="D2980" t="s">
        <v>32</v>
      </c>
      <c r="E2980" s="1">
        <v>45341</v>
      </c>
      <c r="F2980" t="s">
        <v>6011</v>
      </c>
      <c r="G2980" s="1">
        <v>45523</v>
      </c>
      <c r="H2980" t="s">
        <v>25</v>
      </c>
      <c r="I2980" t="s">
        <v>26</v>
      </c>
      <c r="J2980" t="s">
        <v>27</v>
      </c>
      <c r="K2980">
        <v>1</v>
      </c>
      <c r="L2980" s="3">
        <f>Working_Data[[#This Row],[price2]]/Working_Data[[#This Row],[quantity]]</f>
        <v>1259.02</v>
      </c>
      <c r="M2980" s="3">
        <v>1259.02</v>
      </c>
      <c r="N2980" t="s">
        <v>50</v>
      </c>
      <c r="O2980">
        <v>24</v>
      </c>
      <c r="P2980" s="1">
        <v>45740</v>
      </c>
      <c r="Q2980">
        <v>0</v>
      </c>
      <c r="R2980" t="s">
        <v>43</v>
      </c>
      <c r="S2980">
        <v>2</v>
      </c>
      <c r="T2980" s="1">
        <v>45361</v>
      </c>
      <c r="U2980" t="s">
        <v>60</v>
      </c>
      <c r="V2980" t="str">
        <f>TEXT(WEEKDAY(Working_Data[[#This Row],[order_date]],1),"DDDD")</f>
        <v>Monday</v>
      </c>
      <c r="W2980" t="str">
        <f>TEXT(Working_Data[[#This Row],[order_date]],"mmmm")</f>
        <v>August</v>
      </c>
      <c r="X2980" s="7">
        <f>Working_Data[[#This Row],[last_order_date]]-Working_Data[[#This Row],[signup_date]]</f>
        <v>399</v>
      </c>
      <c r="Y2980" s="7">
        <f>IF(Working_Data[[#This Row],[churned]]="Active",1,0)</f>
        <v>0</v>
      </c>
      <c r="Z2980" s="7">
        <f>YEAR(Working_Data[[#This Row],[order_date]])</f>
        <v>2024</v>
      </c>
    </row>
    <row r="2981" spans="1:26" x14ac:dyDescent="0.25">
      <c r="A2981" t="s">
        <v>6012</v>
      </c>
      <c r="B2981" t="s">
        <v>45</v>
      </c>
      <c r="C2981" t="s">
        <v>82</v>
      </c>
      <c r="D2981" t="s">
        <v>77</v>
      </c>
      <c r="E2981" s="1">
        <v>45249</v>
      </c>
      <c r="F2981" t="s">
        <v>6013</v>
      </c>
      <c r="G2981" s="1">
        <v>45523</v>
      </c>
      <c r="H2981" t="s">
        <v>34</v>
      </c>
      <c r="I2981" t="s">
        <v>42</v>
      </c>
      <c r="J2981" t="s">
        <v>27</v>
      </c>
      <c r="K2981">
        <v>5</v>
      </c>
      <c r="L2981" s="3">
        <f>Working_Data[[#This Row],[price2]]/Working_Data[[#This Row],[quantity]]</f>
        <v>127.85</v>
      </c>
      <c r="M2981" s="3">
        <v>639.25</v>
      </c>
      <c r="N2981" t="s">
        <v>35</v>
      </c>
      <c r="O2981">
        <v>14</v>
      </c>
      <c r="P2981" s="1">
        <v>45644</v>
      </c>
      <c r="Q2981">
        <v>300</v>
      </c>
      <c r="R2981" t="s">
        <v>43</v>
      </c>
      <c r="S2981">
        <v>4</v>
      </c>
      <c r="T2981" s="1">
        <v>45775</v>
      </c>
      <c r="U2981" t="s">
        <v>60</v>
      </c>
      <c r="V2981" t="str">
        <f>TEXT(WEEKDAY(Working_Data[[#This Row],[order_date]],1),"DDDD")</f>
        <v>Monday</v>
      </c>
      <c r="W2981" t="str">
        <f>TEXT(Working_Data[[#This Row],[order_date]],"mmmm")</f>
        <v>August</v>
      </c>
      <c r="X2981" s="7">
        <f>Working_Data[[#This Row],[last_order_date]]-Working_Data[[#This Row],[signup_date]]</f>
        <v>395</v>
      </c>
      <c r="Y2981" s="7">
        <f>IF(Working_Data[[#This Row],[churned]]="Active",1,0)</f>
        <v>0</v>
      </c>
      <c r="Z2981" s="7">
        <f>YEAR(Working_Data[[#This Row],[order_date]])</f>
        <v>2024</v>
      </c>
    </row>
    <row r="2982" spans="1:26" x14ac:dyDescent="0.25">
      <c r="A2982" t="s">
        <v>6014</v>
      </c>
      <c r="B2982" t="s">
        <v>45</v>
      </c>
      <c r="C2982" t="s">
        <v>22</v>
      </c>
      <c r="D2982" t="s">
        <v>56</v>
      </c>
      <c r="E2982" s="1">
        <v>45311</v>
      </c>
      <c r="F2982" t="s">
        <v>6015</v>
      </c>
      <c r="G2982" s="1">
        <v>45523</v>
      </c>
      <c r="H2982" t="s">
        <v>34</v>
      </c>
      <c r="I2982" t="s">
        <v>63</v>
      </c>
      <c r="J2982" t="s">
        <v>59</v>
      </c>
      <c r="K2982">
        <v>5</v>
      </c>
      <c r="L2982" s="3">
        <f>Working_Data[[#This Row],[price2]]/Working_Data[[#This Row],[quantity]]</f>
        <v>74.867999999999995</v>
      </c>
      <c r="M2982" s="3">
        <v>374.34</v>
      </c>
      <c r="N2982" t="s">
        <v>50</v>
      </c>
      <c r="O2982">
        <v>26</v>
      </c>
      <c r="P2982" s="1">
        <v>45660</v>
      </c>
      <c r="Q2982">
        <v>254</v>
      </c>
      <c r="R2982" t="s">
        <v>43</v>
      </c>
      <c r="S2982">
        <v>2</v>
      </c>
      <c r="T2982" s="1">
        <v>45783</v>
      </c>
      <c r="U2982" t="s">
        <v>36</v>
      </c>
      <c r="V2982" t="str">
        <f>TEXT(WEEKDAY(Working_Data[[#This Row],[order_date]],1),"DDDD")</f>
        <v>Monday</v>
      </c>
      <c r="W2982" t="str">
        <f>TEXT(Working_Data[[#This Row],[order_date]],"mmmm")</f>
        <v>August</v>
      </c>
      <c r="X2982" s="7">
        <f>Working_Data[[#This Row],[last_order_date]]-Working_Data[[#This Row],[signup_date]]</f>
        <v>349</v>
      </c>
      <c r="Y2982" s="7">
        <f>IF(Working_Data[[#This Row],[churned]]="Active",1,0)</f>
        <v>0</v>
      </c>
      <c r="Z2982" s="7">
        <f>YEAR(Working_Data[[#This Row],[order_date]])</f>
        <v>2024</v>
      </c>
    </row>
    <row r="2983" spans="1:26" x14ac:dyDescent="0.25">
      <c r="A2983" t="s">
        <v>6016</v>
      </c>
      <c r="B2983" t="s">
        <v>38</v>
      </c>
      <c r="C2983" t="s">
        <v>22</v>
      </c>
      <c r="D2983" t="s">
        <v>77</v>
      </c>
      <c r="E2983" s="1">
        <v>45541</v>
      </c>
      <c r="F2983" t="s">
        <v>6017</v>
      </c>
      <c r="G2983" s="1">
        <v>45524</v>
      </c>
      <c r="H2983" t="s">
        <v>34</v>
      </c>
      <c r="I2983" t="s">
        <v>42</v>
      </c>
      <c r="J2983" t="s">
        <v>27</v>
      </c>
      <c r="K2983">
        <v>3</v>
      </c>
      <c r="L2983" s="3">
        <f>Working_Data[[#This Row],[price2]]/Working_Data[[#This Row],[quantity]]</f>
        <v>405.34</v>
      </c>
      <c r="M2983" s="3">
        <v>1216.02</v>
      </c>
      <c r="N2983" t="s">
        <v>50</v>
      </c>
      <c r="O2983">
        <v>18</v>
      </c>
      <c r="P2983" s="1">
        <v>45681</v>
      </c>
      <c r="Q2983">
        <v>269</v>
      </c>
      <c r="R2983" t="s">
        <v>29</v>
      </c>
      <c r="S2983">
        <v>1</v>
      </c>
      <c r="T2983" s="1">
        <v>45642</v>
      </c>
      <c r="U2983" t="s">
        <v>36</v>
      </c>
      <c r="V2983" t="str">
        <f>TEXT(WEEKDAY(Working_Data[[#This Row],[order_date]],1),"DDDD")</f>
        <v>Tuesday</v>
      </c>
      <c r="W2983" t="str">
        <f>TEXT(Working_Data[[#This Row],[order_date]],"mmmm")</f>
        <v>August</v>
      </c>
      <c r="X2983" s="7">
        <f>Working_Data[[#This Row],[last_order_date]]-Working_Data[[#This Row],[signup_date]]</f>
        <v>140</v>
      </c>
      <c r="Y2983" s="7">
        <f>IF(Working_Data[[#This Row],[churned]]="Active",1,0)</f>
        <v>1</v>
      </c>
      <c r="Z2983" s="7">
        <f>YEAR(Working_Data[[#This Row],[order_date]])</f>
        <v>2024</v>
      </c>
    </row>
    <row r="2984" spans="1:26" x14ac:dyDescent="0.25">
      <c r="A2984" t="s">
        <v>6018</v>
      </c>
      <c r="B2984" t="s">
        <v>38</v>
      </c>
      <c r="C2984" t="s">
        <v>82</v>
      </c>
      <c r="D2984" t="s">
        <v>32</v>
      </c>
      <c r="E2984" s="1">
        <v>45260</v>
      </c>
      <c r="F2984" t="s">
        <v>6019</v>
      </c>
      <c r="G2984" s="1">
        <v>45524</v>
      </c>
      <c r="H2984" t="s">
        <v>47</v>
      </c>
      <c r="I2984" t="s">
        <v>63</v>
      </c>
      <c r="J2984" t="s">
        <v>67</v>
      </c>
      <c r="K2984">
        <v>3</v>
      </c>
      <c r="L2984" s="3">
        <f>Working_Data[[#This Row],[price2]]/Working_Data[[#This Row],[quantity]]</f>
        <v>355.13666666666671</v>
      </c>
      <c r="M2984" s="3">
        <v>1065.4100000000001</v>
      </c>
      <c r="N2984" t="s">
        <v>50</v>
      </c>
      <c r="O2984">
        <v>24</v>
      </c>
      <c r="P2984" s="1">
        <v>45845</v>
      </c>
      <c r="Q2984">
        <v>315</v>
      </c>
      <c r="R2984" t="s">
        <v>43</v>
      </c>
      <c r="S2984">
        <v>4</v>
      </c>
      <c r="T2984" s="1">
        <v>45637</v>
      </c>
      <c r="U2984" t="s">
        <v>36</v>
      </c>
      <c r="V2984" t="str">
        <f>TEXT(WEEKDAY(Working_Data[[#This Row],[order_date]],1),"DDDD")</f>
        <v>Tuesday</v>
      </c>
      <c r="W2984" t="str">
        <f>TEXT(Working_Data[[#This Row],[order_date]],"mmmm")</f>
        <v>August</v>
      </c>
      <c r="X2984" s="7">
        <f>Working_Data[[#This Row],[last_order_date]]-Working_Data[[#This Row],[signup_date]]</f>
        <v>585</v>
      </c>
      <c r="Y2984" s="7">
        <f>IF(Working_Data[[#This Row],[churned]]="Active",1,0)</f>
        <v>0</v>
      </c>
      <c r="Z2984" s="7">
        <f>YEAR(Working_Data[[#This Row],[order_date]])</f>
        <v>2024</v>
      </c>
    </row>
    <row r="2985" spans="1:26" x14ac:dyDescent="0.25">
      <c r="A2985" t="s">
        <v>6020</v>
      </c>
      <c r="B2985" t="s">
        <v>38</v>
      </c>
      <c r="C2985" t="s">
        <v>82</v>
      </c>
      <c r="D2985" t="s">
        <v>32</v>
      </c>
      <c r="E2985" s="1">
        <v>45433</v>
      </c>
      <c r="F2985" t="s">
        <v>6021</v>
      </c>
      <c r="G2985" s="1">
        <v>45524</v>
      </c>
      <c r="H2985" t="s">
        <v>47</v>
      </c>
      <c r="I2985" t="s">
        <v>63</v>
      </c>
      <c r="J2985" t="s">
        <v>27</v>
      </c>
      <c r="K2985">
        <v>5</v>
      </c>
      <c r="L2985" s="3">
        <f>Working_Data[[#This Row],[price2]]/Working_Data[[#This Row],[quantity]]</f>
        <v>198.124</v>
      </c>
      <c r="M2985" s="3">
        <v>990.62</v>
      </c>
      <c r="N2985" t="s">
        <v>28</v>
      </c>
      <c r="O2985">
        <v>29</v>
      </c>
      <c r="P2985" s="1">
        <v>45613</v>
      </c>
      <c r="Q2985">
        <v>403</v>
      </c>
      <c r="R2985" t="s">
        <v>43</v>
      </c>
      <c r="S2985">
        <v>3</v>
      </c>
      <c r="T2985" s="1">
        <v>45550</v>
      </c>
      <c r="U2985" t="s">
        <v>60</v>
      </c>
      <c r="V2985" t="str">
        <f>TEXT(WEEKDAY(Working_Data[[#This Row],[order_date]],1),"DDDD")</f>
        <v>Tuesday</v>
      </c>
      <c r="W2985" t="str">
        <f>TEXT(Working_Data[[#This Row],[order_date]],"mmmm")</f>
        <v>August</v>
      </c>
      <c r="X2985" s="7">
        <f>Working_Data[[#This Row],[last_order_date]]-Working_Data[[#This Row],[signup_date]]</f>
        <v>180</v>
      </c>
      <c r="Y2985" s="7">
        <f>IF(Working_Data[[#This Row],[churned]]="Active",1,0)</f>
        <v>0</v>
      </c>
      <c r="Z2985" s="7">
        <f>YEAR(Working_Data[[#This Row],[order_date]])</f>
        <v>2024</v>
      </c>
    </row>
    <row r="2986" spans="1:26" x14ac:dyDescent="0.25">
      <c r="A2986" t="s">
        <v>6022</v>
      </c>
      <c r="B2986" t="s">
        <v>21</v>
      </c>
      <c r="C2986" t="s">
        <v>82</v>
      </c>
      <c r="D2986" t="s">
        <v>77</v>
      </c>
      <c r="E2986" s="1">
        <v>45566</v>
      </c>
      <c r="F2986" t="s">
        <v>6023</v>
      </c>
      <c r="G2986" s="1">
        <v>45524</v>
      </c>
      <c r="H2986" t="s">
        <v>34</v>
      </c>
      <c r="I2986" t="s">
        <v>63</v>
      </c>
      <c r="J2986" t="s">
        <v>27</v>
      </c>
      <c r="K2986">
        <v>4</v>
      </c>
      <c r="L2986" s="3">
        <f>Working_Data[[#This Row],[price2]]/Working_Data[[#This Row],[quantity]]</f>
        <v>121.515</v>
      </c>
      <c r="M2986" s="3">
        <v>486.06</v>
      </c>
      <c r="N2986" t="s">
        <v>50</v>
      </c>
      <c r="O2986">
        <v>40</v>
      </c>
      <c r="P2986" s="1">
        <v>45839</v>
      </c>
      <c r="Q2986">
        <v>259</v>
      </c>
      <c r="R2986" t="s">
        <v>29</v>
      </c>
      <c r="S2986">
        <v>3</v>
      </c>
      <c r="T2986" s="1">
        <v>45815</v>
      </c>
      <c r="U2986" t="s">
        <v>30</v>
      </c>
      <c r="V2986" t="str">
        <f>TEXT(WEEKDAY(Working_Data[[#This Row],[order_date]],1),"DDDD")</f>
        <v>Tuesday</v>
      </c>
      <c r="W2986" t="str">
        <f>TEXT(Working_Data[[#This Row],[order_date]],"mmmm")</f>
        <v>August</v>
      </c>
      <c r="X2986" s="7">
        <f>Working_Data[[#This Row],[last_order_date]]-Working_Data[[#This Row],[signup_date]]</f>
        <v>273</v>
      </c>
      <c r="Y2986" s="7">
        <f>IF(Working_Data[[#This Row],[churned]]="Active",1,0)</f>
        <v>1</v>
      </c>
      <c r="Z2986" s="7">
        <f>YEAR(Working_Data[[#This Row],[order_date]])</f>
        <v>2024</v>
      </c>
    </row>
    <row r="2987" spans="1:26" x14ac:dyDescent="0.25">
      <c r="A2987" t="s">
        <v>6024</v>
      </c>
      <c r="B2987" t="s">
        <v>38</v>
      </c>
      <c r="C2987" t="s">
        <v>82</v>
      </c>
      <c r="D2987" t="s">
        <v>52</v>
      </c>
      <c r="E2987" s="1">
        <v>45228</v>
      </c>
      <c r="F2987" t="s">
        <v>6025</v>
      </c>
      <c r="G2987" s="1">
        <v>45524</v>
      </c>
      <c r="H2987" t="s">
        <v>47</v>
      </c>
      <c r="I2987" t="s">
        <v>26</v>
      </c>
      <c r="J2987" t="s">
        <v>27</v>
      </c>
      <c r="K2987">
        <v>3</v>
      </c>
      <c r="L2987" s="3">
        <f>Working_Data[[#This Row],[price2]]/Working_Data[[#This Row],[quantity]]</f>
        <v>102.27333333333333</v>
      </c>
      <c r="M2987" s="3">
        <v>306.82</v>
      </c>
      <c r="N2987" t="s">
        <v>50</v>
      </c>
      <c r="O2987">
        <v>49</v>
      </c>
      <c r="P2987" s="1">
        <v>45873</v>
      </c>
      <c r="Q2987">
        <v>258</v>
      </c>
      <c r="R2987" t="s">
        <v>29</v>
      </c>
      <c r="S2987">
        <v>3</v>
      </c>
      <c r="T2987" s="1">
        <v>45681</v>
      </c>
      <c r="U2987" t="s">
        <v>60</v>
      </c>
      <c r="V2987" t="str">
        <f>TEXT(WEEKDAY(Working_Data[[#This Row],[order_date]],1),"DDDD")</f>
        <v>Tuesday</v>
      </c>
      <c r="W2987" t="str">
        <f>TEXT(Working_Data[[#This Row],[order_date]],"mmmm")</f>
        <v>August</v>
      </c>
      <c r="X2987" s="7">
        <f>Working_Data[[#This Row],[last_order_date]]-Working_Data[[#This Row],[signup_date]]</f>
        <v>645</v>
      </c>
      <c r="Y2987" s="7">
        <f>IF(Working_Data[[#This Row],[churned]]="Active",1,0)</f>
        <v>1</v>
      </c>
      <c r="Z2987" s="7">
        <f>YEAR(Working_Data[[#This Row],[order_date]])</f>
        <v>2024</v>
      </c>
    </row>
    <row r="2988" spans="1:26" x14ac:dyDescent="0.25">
      <c r="A2988" t="s">
        <v>6026</v>
      </c>
      <c r="B2988" t="s">
        <v>45</v>
      </c>
      <c r="C2988" t="s">
        <v>82</v>
      </c>
      <c r="D2988" t="s">
        <v>32</v>
      </c>
      <c r="E2988" s="1">
        <v>45418</v>
      </c>
      <c r="F2988" t="s">
        <v>6027</v>
      </c>
      <c r="G2988" s="1">
        <v>45524</v>
      </c>
      <c r="H2988" t="s">
        <v>25</v>
      </c>
      <c r="I2988" t="s">
        <v>26</v>
      </c>
      <c r="J2988" t="s">
        <v>64</v>
      </c>
      <c r="K2988">
        <v>3</v>
      </c>
      <c r="L2988" s="3">
        <f>Working_Data[[#This Row],[price2]]/Working_Data[[#This Row],[quantity]]</f>
        <v>423.2833333333333</v>
      </c>
      <c r="M2988" s="3">
        <v>1269.8499999999999</v>
      </c>
      <c r="N2988" t="s">
        <v>35</v>
      </c>
      <c r="O2988">
        <v>5</v>
      </c>
      <c r="P2988" s="1">
        <v>45966</v>
      </c>
      <c r="Q2988">
        <v>480</v>
      </c>
      <c r="R2988" t="s">
        <v>29</v>
      </c>
      <c r="S2988">
        <v>5</v>
      </c>
      <c r="T2988" s="1">
        <v>45742</v>
      </c>
      <c r="U2988" t="s">
        <v>30</v>
      </c>
      <c r="V2988" t="str">
        <f>TEXT(WEEKDAY(Working_Data[[#This Row],[order_date]],1),"DDDD")</f>
        <v>Tuesday</v>
      </c>
      <c r="W2988" t="str">
        <f>TEXT(Working_Data[[#This Row],[order_date]],"mmmm")</f>
        <v>August</v>
      </c>
      <c r="X2988" s="7">
        <f>Working_Data[[#This Row],[last_order_date]]-Working_Data[[#This Row],[signup_date]]</f>
        <v>548</v>
      </c>
      <c r="Y2988" s="7">
        <f>IF(Working_Data[[#This Row],[churned]]="Active",1,0)</f>
        <v>1</v>
      </c>
      <c r="Z2988" s="7">
        <f>YEAR(Working_Data[[#This Row],[order_date]])</f>
        <v>2024</v>
      </c>
    </row>
    <row r="2989" spans="1:26" x14ac:dyDescent="0.25">
      <c r="A2989" t="s">
        <v>6028</v>
      </c>
      <c r="B2989" t="s">
        <v>45</v>
      </c>
      <c r="C2989" t="s">
        <v>22</v>
      </c>
      <c r="D2989" t="s">
        <v>77</v>
      </c>
      <c r="E2989" s="1">
        <v>45581</v>
      </c>
      <c r="F2989" t="s">
        <v>6029</v>
      </c>
      <c r="G2989" s="1">
        <v>45524</v>
      </c>
      <c r="H2989" t="s">
        <v>41</v>
      </c>
      <c r="I2989" t="s">
        <v>42</v>
      </c>
      <c r="J2989" t="s">
        <v>49</v>
      </c>
      <c r="K2989">
        <v>1</v>
      </c>
      <c r="L2989" s="3">
        <f>Working_Data[[#This Row],[price2]]/Working_Data[[#This Row],[quantity]]</f>
        <v>371.78</v>
      </c>
      <c r="M2989" s="3">
        <v>371.78</v>
      </c>
      <c r="N2989" t="s">
        <v>50</v>
      </c>
      <c r="O2989">
        <v>50</v>
      </c>
      <c r="P2989" s="1">
        <v>45303</v>
      </c>
      <c r="Q2989">
        <v>452</v>
      </c>
      <c r="R2989" t="s">
        <v>43</v>
      </c>
      <c r="S2989">
        <v>5</v>
      </c>
      <c r="T2989" s="1">
        <v>45454</v>
      </c>
      <c r="U2989" t="s">
        <v>30</v>
      </c>
      <c r="V2989" t="str">
        <f>TEXT(WEEKDAY(Working_Data[[#This Row],[order_date]],1),"DDDD")</f>
        <v>Tuesday</v>
      </c>
      <c r="W2989" t="str">
        <f>TEXT(Working_Data[[#This Row],[order_date]],"mmmm")</f>
        <v>August</v>
      </c>
      <c r="X2989" s="7">
        <f>Working_Data[[#This Row],[last_order_date]]-Working_Data[[#This Row],[signup_date]]</f>
        <v>-278</v>
      </c>
      <c r="Y2989" s="7">
        <f>IF(Working_Data[[#This Row],[churned]]="Active",1,0)</f>
        <v>0</v>
      </c>
      <c r="Z2989" s="7">
        <f>YEAR(Working_Data[[#This Row],[order_date]])</f>
        <v>2024</v>
      </c>
    </row>
    <row r="2990" spans="1:26" x14ac:dyDescent="0.25">
      <c r="A2990" t="s">
        <v>6030</v>
      </c>
      <c r="B2990" t="s">
        <v>45</v>
      </c>
      <c r="C2990" t="s">
        <v>39</v>
      </c>
      <c r="D2990" t="s">
        <v>32</v>
      </c>
      <c r="E2990" s="1">
        <v>45437</v>
      </c>
      <c r="F2990" t="s">
        <v>6031</v>
      </c>
      <c r="G2990" s="1">
        <v>45524</v>
      </c>
      <c r="H2990" t="s">
        <v>47</v>
      </c>
      <c r="I2990" t="s">
        <v>26</v>
      </c>
      <c r="J2990" t="s">
        <v>27</v>
      </c>
      <c r="K2990">
        <v>1</v>
      </c>
      <c r="L2990" s="3">
        <f>Working_Data[[#This Row],[price2]]/Working_Data[[#This Row],[quantity]]</f>
        <v>1025.18</v>
      </c>
      <c r="M2990" s="3">
        <v>1025.18</v>
      </c>
      <c r="N2990" t="s">
        <v>35</v>
      </c>
      <c r="O2990">
        <v>45</v>
      </c>
      <c r="P2990" s="1">
        <v>45741</v>
      </c>
      <c r="Q2990">
        <v>9</v>
      </c>
      <c r="R2990" t="s">
        <v>43</v>
      </c>
      <c r="S2990">
        <v>3</v>
      </c>
      <c r="T2990" s="1">
        <v>45874</v>
      </c>
      <c r="U2990" t="s">
        <v>30</v>
      </c>
      <c r="V2990" t="str">
        <f>TEXT(WEEKDAY(Working_Data[[#This Row],[order_date]],1),"DDDD")</f>
        <v>Tuesday</v>
      </c>
      <c r="W2990" t="str">
        <f>TEXT(Working_Data[[#This Row],[order_date]],"mmmm")</f>
        <v>August</v>
      </c>
      <c r="X2990" s="7">
        <f>Working_Data[[#This Row],[last_order_date]]-Working_Data[[#This Row],[signup_date]]</f>
        <v>304</v>
      </c>
      <c r="Y2990" s="7">
        <f>IF(Working_Data[[#This Row],[churned]]="Active",1,0)</f>
        <v>0</v>
      </c>
      <c r="Z2990" s="7">
        <f>YEAR(Working_Data[[#This Row],[order_date]])</f>
        <v>2024</v>
      </c>
    </row>
    <row r="2991" spans="1:26" x14ac:dyDescent="0.25">
      <c r="A2991" t="s">
        <v>6032</v>
      </c>
      <c r="B2991" t="s">
        <v>45</v>
      </c>
      <c r="C2991" t="s">
        <v>39</v>
      </c>
      <c r="D2991" t="s">
        <v>56</v>
      </c>
      <c r="E2991" s="1">
        <v>45628</v>
      </c>
      <c r="F2991" t="s">
        <v>6033</v>
      </c>
      <c r="G2991" s="1">
        <v>45524</v>
      </c>
      <c r="H2991" t="s">
        <v>58</v>
      </c>
      <c r="I2991" t="s">
        <v>48</v>
      </c>
      <c r="J2991" t="s">
        <v>49</v>
      </c>
      <c r="K2991">
        <v>2</v>
      </c>
      <c r="L2991" s="3">
        <f>Working_Data[[#This Row],[price2]]/Working_Data[[#This Row],[quantity]]</f>
        <v>431.84</v>
      </c>
      <c r="M2991" s="3">
        <v>863.68</v>
      </c>
      <c r="N2991" t="s">
        <v>50</v>
      </c>
      <c r="O2991">
        <v>19</v>
      </c>
      <c r="P2991" s="1">
        <v>45859</v>
      </c>
      <c r="Q2991">
        <v>449</v>
      </c>
      <c r="R2991" t="s">
        <v>43</v>
      </c>
      <c r="S2991">
        <v>3</v>
      </c>
      <c r="T2991" s="1">
        <v>45800</v>
      </c>
      <c r="U2991" t="s">
        <v>30</v>
      </c>
      <c r="V2991" t="str">
        <f>TEXT(WEEKDAY(Working_Data[[#This Row],[order_date]],1),"DDDD")</f>
        <v>Tuesday</v>
      </c>
      <c r="W2991" t="str">
        <f>TEXT(Working_Data[[#This Row],[order_date]],"mmmm")</f>
        <v>August</v>
      </c>
      <c r="X2991" s="7">
        <f>Working_Data[[#This Row],[last_order_date]]-Working_Data[[#This Row],[signup_date]]</f>
        <v>231</v>
      </c>
      <c r="Y2991" s="7">
        <f>IF(Working_Data[[#This Row],[churned]]="Active",1,0)</f>
        <v>0</v>
      </c>
      <c r="Z2991" s="7">
        <f>YEAR(Working_Data[[#This Row],[order_date]])</f>
        <v>2024</v>
      </c>
    </row>
    <row r="2992" spans="1:26" x14ac:dyDescent="0.25">
      <c r="A2992" t="s">
        <v>6034</v>
      </c>
      <c r="B2992" t="s">
        <v>21</v>
      </c>
      <c r="C2992" t="s">
        <v>39</v>
      </c>
      <c r="D2992" t="s">
        <v>32</v>
      </c>
      <c r="E2992" s="1">
        <v>45574</v>
      </c>
      <c r="F2992" t="s">
        <v>6035</v>
      </c>
      <c r="G2992" s="1">
        <v>45525</v>
      </c>
      <c r="H2992" t="s">
        <v>34</v>
      </c>
      <c r="I2992" t="s">
        <v>48</v>
      </c>
      <c r="J2992" t="s">
        <v>59</v>
      </c>
      <c r="K2992">
        <v>4</v>
      </c>
      <c r="L2992" s="3">
        <f>Working_Data[[#This Row],[price2]]/Working_Data[[#This Row],[quantity]]</f>
        <v>69.112499999999997</v>
      </c>
      <c r="M2992" s="3">
        <v>276.45</v>
      </c>
      <c r="N2992" t="s">
        <v>28</v>
      </c>
      <c r="O2992">
        <v>41</v>
      </c>
      <c r="P2992" s="1">
        <v>45392</v>
      </c>
      <c r="Q2992">
        <v>190</v>
      </c>
      <c r="R2992" t="s">
        <v>29</v>
      </c>
      <c r="S2992">
        <v>2</v>
      </c>
      <c r="T2992" s="1">
        <v>45562</v>
      </c>
      <c r="U2992" t="s">
        <v>30</v>
      </c>
      <c r="V2992" t="str">
        <f>TEXT(WEEKDAY(Working_Data[[#This Row],[order_date]],1),"DDDD")</f>
        <v>Wednesday</v>
      </c>
      <c r="W2992" t="str">
        <f>TEXT(Working_Data[[#This Row],[order_date]],"mmmm")</f>
        <v>August</v>
      </c>
      <c r="X2992" s="7">
        <f>Working_Data[[#This Row],[last_order_date]]-Working_Data[[#This Row],[signup_date]]</f>
        <v>-182</v>
      </c>
      <c r="Y2992" s="7">
        <f>IF(Working_Data[[#This Row],[churned]]="Active",1,0)</f>
        <v>1</v>
      </c>
      <c r="Z2992" s="7">
        <f>YEAR(Working_Data[[#This Row],[order_date]])</f>
        <v>2024</v>
      </c>
    </row>
    <row r="2993" spans="1:26" x14ac:dyDescent="0.25">
      <c r="A2993" t="s">
        <v>6036</v>
      </c>
      <c r="B2993" t="s">
        <v>45</v>
      </c>
      <c r="C2993" t="s">
        <v>82</v>
      </c>
      <c r="D2993" t="s">
        <v>77</v>
      </c>
      <c r="E2993" s="1">
        <v>45857</v>
      </c>
      <c r="F2993" t="s">
        <v>6037</v>
      </c>
      <c r="G2993" s="1">
        <v>45525</v>
      </c>
      <c r="H2993" t="s">
        <v>25</v>
      </c>
      <c r="I2993" t="s">
        <v>54</v>
      </c>
      <c r="J2993" t="s">
        <v>64</v>
      </c>
      <c r="K2993">
        <v>1</v>
      </c>
      <c r="L2993" s="3">
        <f>Working_Data[[#This Row],[price2]]/Working_Data[[#This Row],[quantity]]</f>
        <v>417.52</v>
      </c>
      <c r="M2993" s="3">
        <v>417.52</v>
      </c>
      <c r="N2993" t="s">
        <v>50</v>
      </c>
      <c r="O2993">
        <v>21</v>
      </c>
      <c r="P2993" s="1">
        <v>45624</v>
      </c>
      <c r="Q2993">
        <v>6</v>
      </c>
      <c r="R2993" t="s">
        <v>43</v>
      </c>
      <c r="S2993">
        <v>2</v>
      </c>
      <c r="T2993" s="1">
        <v>45620</v>
      </c>
      <c r="U2993" t="s">
        <v>60</v>
      </c>
      <c r="V2993" t="str">
        <f>TEXT(WEEKDAY(Working_Data[[#This Row],[order_date]],1),"DDDD")</f>
        <v>Wednesday</v>
      </c>
      <c r="W2993" t="str">
        <f>TEXT(Working_Data[[#This Row],[order_date]],"mmmm")</f>
        <v>August</v>
      </c>
      <c r="X2993" s="7">
        <f>Working_Data[[#This Row],[last_order_date]]-Working_Data[[#This Row],[signup_date]]</f>
        <v>-233</v>
      </c>
      <c r="Y2993" s="7">
        <f>IF(Working_Data[[#This Row],[churned]]="Active",1,0)</f>
        <v>0</v>
      </c>
      <c r="Z2993" s="7">
        <f>YEAR(Working_Data[[#This Row],[order_date]])</f>
        <v>2024</v>
      </c>
    </row>
    <row r="2994" spans="1:26" x14ac:dyDescent="0.25">
      <c r="A2994" t="s">
        <v>6038</v>
      </c>
      <c r="B2994" t="s">
        <v>21</v>
      </c>
      <c r="C2994" t="s">
        <v>39</v>
      </c>
      <c r="D2994" t="s">
        <v>23</v>
      </c>
      <c r="E2994" s="1">
        <v>45827</v>
      </c>
      <c r="F2994" t="s">
        <v>6039</v>
      </c>
      <c r="G2994" s="1">
        <v>45525</v>
      </c>
      <c r="H2994" t="s">
        <v>41</v>
      </c>
      <c r="I2994" t="s">
        <v>63</v>
      </c>
      <c r="J2994" t="s">
        <v>67</v>
      </c>
      <c r="K2994">
        <v>1</v>
      </c>
      <c r="L2994" s="3">
        <f>Working_Data[[#This Row],[price2]]/Working_Data[[#This Row],[quantity]]</f>
        <v>291.22000000000003</v>
      </c>
      <c r="M2994" s="3">
        <v>291.22000000000003</v>
      </c>
      <c r="N2994" t="s">
        <v>35</v>
      </c>
      <c r="O2994">
        <v>40</v>
      </c>
      <c r="P2994" s="1">
        <v>45857</v>
      </c>
      <c r="Q2994">
        <v>182</v>
      </c>
      <c r="R2994" t="s">
        <v>29</v>
      </c>
      <c r="S2994">
        <v>2</v>
      </c>
      <c r="T2994" s="1">
        <v>45607</v>
      </c>
      <c r="U2994" t="s">
        <v>30</v>
      </c>
      <c r="V2994" t="str">
        <f>TEXT(WEEKDAY(Working_Data[[#This Row],[order_date]],1),"DDDD")</f>
        <v>Wednesday</v>
      </c>
      <c r="W2994" t="str">
        <f>TEXT(Working_Data[[#This Row],[order_date]],"mmmm")</f>
        <v>August</v>
      </c>
      <c r="X2994" s="7">
        <f>Working_Data[[#This Row],[last_order_date]]-Working_Data[[#This Row],[signup_date]]</f>
        <v>30</v>
      </c>
      <c r="Y2994" s="7">
        <f>IF(Working_Data[[#This Row],[churned]]="Active",1,0)</f>
        <v>1</v>
      </c>
      <c r="Z2994" s="7">
        <f>YEAR(Working_Data[[#This Row],[order_date]])</f>
        <v>2024</v>
      </c>
    </row>
    <row r="2995" spans="1:26" x14ac:dyDescent="0.25">
      <c r="A2995" t="s">
        <v>6040</v>
      </c>
      <c r="B2995" t="s">
        <v>38</v>
      </c>
      <c r="C2995" t="s">
        <v>82</v>
      </c>
      <c r="D2995" t="s">
        <v>32</v>
      </c>
      <c r="E2995" s="1">
        <v>45708</v>
      </c>
      <c r="F2995" t="s">
        <v>6041</v>
      </c>
      <c r="G2995" s="1">
        <v>45525</v>
      </c>
      <c r="H2995" t="s">
        <v>58</v>
      </c>
      <c r="I2995" t="s">
        <v>26</v>
      </c>
      <c r="J2995" t="s">
        <v>49</v>
      </c>
      <c r="K2995">
        <v>1</v>
      </c>
      <c r="L2995" s="3">
        <f>Working_Data[[#This Row],[price2]]/Working_Data[[#This Row],[quantity]]</f>
        <v>162.13</v>
      </c>
      <c r="M2995" s="3">
        <v>162.13</v>
      </c>
      <c r="N2995" t="s">
        <v>50</v>
      </c>
      <c r="O2995">
        <v>19</v>
      </c>
      <c r="P2995" s="1">
        <v>45999</v>
      </c>
      <c r="Q2995">
        <v>161</v>
      </c>
      <c r="R2995" t="s">
        <v>43</v>
      </c>
      <c r="S2995">
        <v>4</v>
      </c>
      <c r="T2995" s="1">
        <v>45705</v>
      </c>
      <c r="U2995" t="s">
        <v>36</v>
      </c>
      <c r="V2995" t="str">
        <f>TEXT(WEEKDAY(Working_Data[[#This Row],[order_date]],1),"DDDD")</f>
        <v>Wednesday</v>
      </c>
      <c r="W2995" t="str">
        <f>TEXT(Working_Data[[#This Row],[order_date]],"mmmm")</f>
        <v>August</v>
      </c>
      <c r="X2995" s="7">
        <f>Working_Data[[#This Row],[last_order_date]]-Working_Data[[#This Row],[signup_date]]</f>
        <v>291</v>
      </c>
      <c r="Y2995" s="7">
        <f>IF(Working_Data[[#This Row],[churned]]="Active",1,0)</f>
        <v>0</v>
      </c>
      <c r="Z2995" s="7">
        <f>YEAR(Working_Data[[#This Row],[order_date]])</f>
        <v>2024</v>
      </c>
    </row>
    <row r="2996" spans="1:26" x14ac:dyDescent="0.25">
      <c r="A2996" t="s">
        <v>6042</v>
      </c>
      <c r="B2996" t="s">
        <v>38</v>
      </c>
      <c r="C2996" t="s">
        <v>22</v>
      </c>
      <c r="D2996" t="s">
        <v>52</v>
      </c>
      <c r="E2996" s="1">
        <v>45604</v>
      </c>
      <c r="F2996" t="s">
        <v>6043</v>
      </c>
      <c r="G2996" s="1">
        <v>45525</v>
      </c>
      <c r="H2996" t="s">
        <v>58</v>
      </c>
      <c r="I2996" t="s">
        <v>54</v>
      </c>
      <c r="J2996" t="s">
        <v>59</v>
      </c>
      <c r="K2996">
        <v>1</v>
      </c>
      <c r="L2996" s="3">
        <f>Working_Data[[#This Row],[price2]]/Working_Data[[#This Row],[quantity]]</f>
        <v>479.68</v>
      </c>
      <c r="M2996" s="3">
        <v>479.68</v>
      </c>
      <c r="N2996" t="s">
        <v>35</v>
      </c>
      <c r="O2996">
        <v>26</v>
      </c>
      <c r="P2996" s="1">
        <v>45719</v>
      </c>
      <c r="Q2996">
        <v>69</v>
      </c>
      <c r="R2996" t="s">
        <v>29</v>
      </c>
      <c r="S2996">
        <v>1</v>
      </c>
      <c r="T2996" s="1">
        <v>45482</v>
      </c>
      <c r="U2996" t="s">
        <v>30</v>
      </c>
      <c r="V2996" t="str">
        <f>TEXT(WEEKDAY(Working_Data[[#This Row],[order_date]],1),"DDDD")</f>
        <v>Wednesday</v>
      </c>
      <c r="W2996" t="str">
        <f>TEXT(Working_Data[[#This Row],[order_date]],"mmmm")</f>
        <v>August</v>
      </c>
      <c r="X2996" s="7">
        <f>Working_Data[[#This Row],[last_order_date]]-Working_Data[[#This Row],[signup_date]]</f>
        <v>115</v>
      </c>
      <c r="Y2996" s="7">
        <f>IF(Working_Data[[#This Row],[churned]]="Active",1,0)</f>
        <v>1</v>
      </c>
      <c r="Z2996" s="7">
        <f>YEAR(Working_Data[[#This Row],[order_date]])</f>
        <v>2024</v>
      </c>
    </row>
    <row r="2997" spans="1:26" x14ac:dyDescent="0.25">
      <c r="A2997" t="s">
        <v>6044</v>
      </c>
      <c r="B2997" t="s">
        <v>45</v>
      </c>
      <c r="C2997" t="s">
        <v>22</v>
      </c>
      <c r="D2997" t="s">
        <v>77</v>
      </c>
      <c r="E2997" s="1">
        <v>45380</v>
      </c>
      <c r="F2997" t="s">
        <v>6045</v>
      </c>
      <c r="G2997" s="1">
        <v>45525</v>
      </c>
      <c r="H2997" t="s">
        <v>41</v>
      </c>
      <c r="I2997" t="s">
        <v>26</v>
      </c>
      <c r="J2997" t="s">
        <v>59</v>
      </c>
      <c r="K2997">
        <v>4</v>
      </c>
      <c r="L2997" s="3">
        <f>Working_Data[[#This Row],[price2]]/Working_Data[[#This Row],[quantity]]</f>
        <v>123.56</v>
      </c>
      <c r="M2997" s="3">
        <v>494.24</v>
      </c>
      <c r="N2997" t="s">
        <v>28</v>
      </c>
      <c r="O2997">
        <v>36</v>
      </c>
      <c r="P2997" s="1">
        <v>45830</v>
      </c>
      <c r="Q2997">
        <v>377</v>
      </c>
      <c r="R2997" t="s">
        <v>29</v>
      </c>
      <c r="S2997">
        <v>3</v>
      </c>
      <c r="T2997" s="1">
        <v>45515</v>
      </c>
      <c r="U2997" t="s">
        <v>36</v>
      </c>
      <c r="V2997" t="str">
        <f>TEXT(WEEKDAY(Working_Data[[#This Row],[order_date]],1),"DDDD")</f>
        <v>Wednesday</v>
      </c>
      <c r="W2997" t="str">
        <f>TEXT(Working_Data[[#This Row],[order_date]],"mmmm")</f>
        <v>August</v>
      </c>
      <c r="X2997" s="7">
        <f>Working_Data[[#This Row],[last_order_date]]-Working_Data[[#This Row],[signup_date]]</f>
        <v>450</v>
      </c>
      <c r="Y2997" s="7">
        <f>IF(Working_Data[[#This Row],[churned]]="Active",1,0)</f>
        <v>1</v>
      </c>
      <c r="Z2997" s="7">
        <f>YEAR(Working_Data[[#This Row],[order_date]])</f>
        <v>2024</v>
      </c>
    </row>
    <row r="2998" spans="1:26" x14ac:dyDescent="0.25">
      <c r="A2998" t="s">
        <v>6046</v>
      </c>
      <c r="B2998" t="s">
        <v>21</v>
      </c>
      <c r="C2998" t="s">
        <v>22</v>
      </c>
      <c r="D2998" t="s">
        <v>23</v>
      </c>
      <c r="E2998" s="1">
        <v>45601</v>
      </c>
      <c r="F2998" t="s">
        <v>6047</v>
      </c>
      <c r="G2998" s="1">
        <v>45525</v>
      </c>
      <c r="H2998" t="s">
        <v>41</v>
      </c>
      <c r="I2998" t="s">
        <v>42</v>
      </c>
      <c r="J2998" t="s">
        <v>49</v>
      </c>
      <c r="K2998">
        <v>2</v>
      </c>
      <c r="L2998" s="3">
        <f>Working_Data[[#This Row],[price2]]/Working_Data[[#This Row],[quantity]]</f>
        <v>681.82</v>
      </c>
      <c r="M2998" s="3">
        <v>1363.64</v>
      </c>
      <c r="N2998" t="s">
        <v>28</v>
      </c>
      <c r="O2998">
        <v>2</v>
      </c>
      <c r="P2998" s="1">
        <v>45936</v>
      </c>
      <c r="Q2998">
        <v>385</v>
      </c>
      <c r="R2998" t="s">
        <v>43</v>
      </c>
      <c r="S2998">
        <v>1</v>
      </c>
      <c r="T2998" s="1">
        <v>45760</v>
      </c>
      <c r="U2998" t="s">
        <v>30</v>
      </c>
      <c r="V2998" t="str">
        <f>TEXT(WEEKDAY(Working_Data[[#This Row],[order_date]],1),"DDDD")</f>
        <v>Wednesday</v>
      </c>
      <c r="W2998" t="str">
        <f>TEXT(Working_Data[[#This Row],[order_date]],"mmmm")</f>
        <v>August</v>
      </c>
      <c r="X2998" s="7">
        <f>Working_Data[[#This Row],[last_order_date]]-Working_Data[[#This Row],[signup_date]]</f>
        <v>335</v>
      </c>
      <c r="Y2998" s="7">
        <f>IF(Working_Data[[#This Row],[churned]]="Active",1,0)</f>
        <v>0</v>
      </c>
      <c r="Z2998" s="7">
        <f>YEAR(Working_Data[[#This Row],[order_date]])</f>
        <v>2024</v>
      </c>
    </row>
    <row r="2999" spans="1:26" x14ac:dyDescent="0.25">
      <c r="A2999" t="s">
        <v>6048</v>
      </c>
      <c r="B2999" t="s">
        <v>38</v>
      </c>
      <c r="C2999" t="s">
        <v>39</v>
      </c>
      <c r="D2999" t="s">
        <v>52</v>
      </c>
      <c r="E2999" s="1">
        <v>45434</v>
      </c>
      <c r="F2999" t="s">
        <v>6049</v>
      </c>
      <c r="G2999" s="1">
        <v>45525</v>
      </c>
      <c r="H2999" t="s">
        <v>34</v>
      </c>
      <c r="I2999" t="s">
        <v>42</v>
      </c>
      <c r="J2999" t="s">
        <v>27</v>
      </c>
      <c r="K2999">
        <v>5</v>
      </c>
      <c r="L2999" s="3">
        <f>Working_Data[[#This Row],[price2]]/Working_Data[[#This Row],[quantity]]</f>
        <v>297.54200000000003</v>
      </c>
      <c r="M2999" s="3">
        <v>1487.71</v>
      </c>
      <c r="N2999" t="s">
        <v>35</v>
      </c>
      <c r="O2999">
        <v>27</v>
      </c>
      <c r="P2999" s="1">
        <v>45608</v>
      </c>
      <c r="Q2999">
        <v>445</v>
      </c>
      <c r="R2999" t="s">
        <v>43</v>
      </c>
      <c r="S2999">
        <v>3</v>
      </c>
      <c r="T2999" s="1">
        <v>45659</v>
      </c>
      <c r="U2999" t="s">
        <v>60</v>
      </c>
      <c r="V2999" t="str">
        <f>TEXT(WEEKDAY(Working_Data[[#This Row],[order_date]],1),"DDDD")</f>
        <v>Wednesday</v>
      </c>
      <c r="W2999" t="str">
        <f>TEXT(Working_Data[[#This Row],[order_date]],"mmmm")</f>
        <v>August</v>
      </c>
      <c r="X2999" s="7">
        <f>Working_Data[[#This Row],[last_order_date]]-Working_Data[[#This Row],[signup_date]]</f>
        <v>174</v>
      </c>
      <c r="Y2999" s="7">
        <f>IF(Working_Data[[#This Row],[churned]]="Active",1,0)</f>
        <v>0</v>
      </c>
      <c r="Z2999" s="7">
        <f>YEAR(Working_Data[[#This Row],[order_date]])</f>
        <v>2024</v>
      </c>
    </row>
    <row r="3000" spans="1:26" x14ac:dyDescent="0.25">
      <c r="A3000" t="s">
        <v>6050</v>
      </c>
      <c r="B3000" t="s">
        <v>38</v>
      </c>
      <c r="C3000" t="s">
        <v>22</v>
      </c>
      <c r="D3000" t="s">
        <v>32</v>
      </c>
      <c r="E3000" s="1">
        <v>45845</v>
      </c>
      <c r="F3000" t="s">
        <v>6051</v>
      </c>
      <c r="G3000" s="1">
        <v>45525</v>
      </c>
      <c r="H3000" t="s">
        <v>25</v>
      </c>
      <c r="I3000" t="s">
        <v>42</v>
      </c>
      <c r="J3000" t="s">
        <v>64</v>
      </c>
      <c r="K3000">
        <v>3</v>
      </c>
      <c r="L3000" s="3">
        <f>Working_Data[[#This Row],[price2]]/Working_Data[[#This Row],[quantity]]</f>
        <v>134.14666666666668</v>
      </c>
      <c r="M3000" s="3">
        <v>402.44</v>
      </c>
      <c r="N3000" t="s">
        <v>28</v>
      </c>
      <c r="O3000">
        <v>11</v>
      </c>
      <c r="P3000" s="1">
        <v>45808</v>
      </c>
      <c r="Q3000">
        <v>164</v>
      </c>
      <c r="R3000" t="s">
        <v>29</v>
      </c>
      <c r="S3000">
        <v>3</v>
      </c>
      <c r="T3000" s="1">
        <v>45532</v>
      </c>
      <c r="U3000" t="s">
        <v>30</v>
      </c>
      <c r="V3000" t="str">
        <f>TEXT(WEEKDAY(Working_Data[[#This Row],[order_date]],1),"DDDD")</f>
        <v>Wednesday</v>
      </c>
      <c r="W3000" t="str">
        <f>TEXT(Working_Data[[#This Row],[order_date]],"mmmm")</f>
        <v>August</v>
      </c>
      <c r="X3000" s="7">
        <f>Working_Data[[#This Row],[last_order_date]]-Working_Data[[#This Row],[signup_date]]</f>
        <v>-37</v>
      </c>
      <c r="Y3000" s="7">
        <f>IF(Working_Data[[#This Row],[churned]]="Active",1,0)</f>
        <v>1</v>
      </c>
      <c r="Z3000" s="7">
        <f>YEAR(Working_Data[[#This Row],[order_date]])</f>
        <v>2024</v>
      </c>
    </row>
    <row r="3001" spans="1:26" x14ac:dyDescent="0.25">
      <c r="A3001" t="s">
        <v>6052</v>
      </c>
      <c r="B3001" t="s">
        <v>38</v>
      </c>
      <c r="C3001" t="s">
        <v>82</v>
      </c>
      <c r="D3001" t="s">
        <v>32</v>
      </c>
      <c r="E3001" s="1">
        <v>45197</v>
      </c>
      <c r="F3001" t="s">
        <v>6053</v>
      </c>
      <c r="G3001" s="1">
        <v>45526</v>
      </c>
      <c r="H3001" t="s">
        <v>47</v>
      </c>
      <c r="I3001" t="s">
        <v>54</v>
      </c>
      <c r="J3001" t="s">
        <v>64</v>
      </c>
      <c r="K3001">
        <v>2</v>
      </c>
      <c r="L3001" s="3">
        <f>Working_Data[[#This Row],[price2]]/Working_Data[[#This Row],[quantity]]</f>
        <v>247.625</v>
      </c>
      <c r="M3001" s="3">
        <v>495.25</v>
      </c>
      <c r="N3001" t="s">
        <v>35</v>
      </c>
      <c r="O3001">
        <v>30</v>
      </c>
      <c r="P3001" s="1">
        <v>45592</v>
      </c>
      <c r="Q3001">
        <v>41</v>
      </c>
      <c r="R3001" t="s">
        <v>43</v>
      </c>
      <c r="S3001">
        <v>5</v>
      </c>
      <c r="T3001" s="1">
        <v>45625</v>
      </c>
      <c r="U3001" t="s">
        <v>60</v>
      </c>
      <c r="V3001" t="str">
        <f>TEXT(WEEKDAY(Working_Data[[#This Row],[order_date]],1),"DDDD")</f>
        <v>Thursday</v>
      </c>
      <c r="W3001" t="str">
        <f>TEXT(Working_Data[[#This Row],[order_date]],"mmmm")</f>
        <v>August</v>
      </c>
      <c r="X3001" s="7">
        <f>Working_Data[[#This Row],[last_order_date]]-Working_Data[[#This Row],[signup_date]]</f>
        <v>395</v>
      </c>
      <c r="Y3001" s="7">
        <f>IF(Working_Data[[#This Row],[churned]]="Active",1,0)</f>
        <v>0</v>
      </c>
      <c r="Z3001" s="7">
        <f>YEAR(Working_Data[[#This Row],[order_date]])</f>
        <v>2024</v>
      </c>
    </row>
    <row r="3002" spans="1:26" x14ac:dyDescent="0.25">
      <c r="A3002" t="s">
        <v>6054</v>
      </c>
      <c r="B3002" t="s">
        <v>45</v>
      </c>
      <c r="C3002" t="s">
        <v>39</v>
      </c>
      <c r="D3002" t="s">
        <v>56</v>
      </c>
      <c r="E3002" s="1">
        <v>45347</v>
      </c>
      <c r="F3002" t="s">
        <v>6055</v>
      </c>
      <c r="G3002" s="1">
        <v>45526</v>
      </c>
      <c r="H3002" t="s">
        <v>47</v>
      </c>
      <c r="I3002" t="s">
        <v>42</v>
      </c>
      <c r="J3002" t="s">
        <v>64</v>
      </c>
      <c r="K3002">
        <v>3</v>
      </c>
      <c r="L3002" s="3">
        <f>Working_Data[[#This Row],[price2]]/Working_Data[[#This Row],[quantity]]</f>
        <v>297.84666666666664</v>
      </c>
      <c r="M3002" s="3">
        <v>893.54</v>
      </c>
      <c r="N3002" t="s">
        <v>28</v>
      </c>
      <c r="O3002">
        <v>38</v>
      </c>
      <c r="P3002" s="1">
        <v>45832</v>
      </c>
      <c r="Q3002">
        <v>489</v>
      </c>
      <c r="R3002" t="s">
        <v>43</v>
      </c>
      <c r="S3002">
        <v>2</v>
      </c>
      <c r="T3002" s="1">
        <v>45675</v>
      </c>
      <c r="U3002" t="s">
        <v>30</v>
      </c>
      <c r="V3002" t="str">
        <f>TEXT(WEEKDAY(Working_Data[[#This Row],[order_date]],1),"DDDD")</f>
        <v>Thursday</v>
      </c>
      <c r="W3002" t="str">
        <f>TEXT(Working_Data[[#This Row],[order_date]],"mmmm")</f>
        <v>August</v>
      </c>
      <c r="X3002" s="7">
        <f>Working_Data[[#This Row],[last_order_date]]-Working_Data[[#This Row],[signup_date]]</f>
        <v>485</v>
      </c>
      <c r="Y3002" s="7">
        <f>IF(Working_Data[[#This Row],[churned]]="Active",1,0)</f>
        <v>0</v>
      </c>
      <c r="Z3002" s="7">
        <f>YEAR(Working_Data[[#This Row],[order_date]])</f>
        <v>2024</v>
      </c>
    </row>
    <row r="3003" spans="1:26" x14ac:dyDescent="0.25">
      <c r="A3003" t="s">
        <v>6056</v>
      </c>
      <c r="B3003" t="s">
        <v>21</v>
      </c>
      <c r="C3003" t="s">
        <v>82</v>
      </c>
      <c r="D3003" t="s">
        <v>77</v>
      </c>
      <c r="E3003" s="1">
        <v>45259</v>
      </c>
      <c r="F3003" t="s">
        <v>6057</v>
      </c>
      <c r="G3003" s="1">
        <v>45526</v>
      </c>
      <c r="H3003" t="s">
        <v>41</v>
      </c>
      <c r="I3003" t="s">
        <v>42</v>
      </c>
      <c r="J3003" t="s">
        <v>27</v>
      </c>
      <c r="K3003">
        <v>2</v>
      </c>
      <c r="L3003" s="3">
        <f>Working_Data[[#This Row],[price2]]/Working_Data[[#This Row],[quantity]]</f>
        <v>302.20999999999998</v>
      </c>
      <c r="M3003" s="3">
        <v>604.41999999999996</v>
      </c>
      <c r="N3003" t="s">
        <v>50</v>
      </c>
      <c r="O3003">
        <v>37</v>
      </c>
      <c r="P3003" s="1">
        <v>45783</v>
      </c>
      <c r="Q3003">
        <v>423</v>
      </c>
      <c r="R3003" t="s">
        <v>29</v>
      </c>
      <c r="S3003">
        <v>2</v>
      </c>
      <c r="T3003" s="1">
        <v>45531</v>
      </c>
      <c r="U3003" t="s">
        <v>30</v>
      </c>
      <c r="V3003" t="str">
        <f>TEXT(WEEKDAY(Working_Data[[#This Row],[order_date]],1),"DDDD")</f>
        <v>Thursday</v>
      </c>
      <c r="W3003" t="str">
        <f>TEXT(Working_Data[[#This Row],[order_date]],"mmmm")</f>
        <v>August</v>
      </c>
      <c r="X3003" s="7">
        <f>Working_Data[[#This Row],[last_order_date]]-Working_Data[[#This Row],[signup_date]]</f>
        <v>524</v>
      </c>
      <c r="Y3003" s="7">
        <f>IF(Working_Data[[#This Row],[churned]]="Active",1,0)</f>
        <v>1</v>
      </c>
      <c r="Z3003" s="7">
        <f>YEAR(Working_Data[[#This Row],[order_date]])</f>
        <v>2024</v>
      </c>
    </row>
    <row r="3004" spans="1:26" x14ac:dyDescent="0.25">
      <c r="A3004" t="s">
        <v>6058</v>
      </c>
      <c r="B3004" t="s">
        <v>45</v>
      </c>
      <c r="C3004" t="s">
        <v>22</v>
      </c>
      <c r="D3004" t="s">
        <v>56</v>
      </c>
      <c r="E3004" s="1">
        <v>45189</v>
      </c>
      <c r="F3004" t="s">
        <v>6059</v>
      </c>
      <c r="G3004" s="1">
        <v>45526</v>
      </c>
      <c r="H3004" t="s">
        <v>34</v>
      </c>
      <c r="I3004" t="s">
        <v>48</v>
      </c>
      <c r="J3004" t="s">
        <v>59</v>
      </c>
      <c r="K3004">
        <v>1</v>
      </c>
      <c r="L3004" s="3">
        <f>Working_Data[[#This Row],[price2]]/Working_Data[[#This Row],[quantity]]</f>
        <v>1382.53</v>
      </c>
      <c r="M3004" s="3">
        <v>1382.53</v>
      </c>
      <c r="N3004" t="s">
        <v>35</v>
      </c>
      <c r="O3004">
        <v>20</v>
      </c>
      <c r="P3004" s="1">
        <v>45589</v>
      </c>
      <c r="Q3004">
        <v>328</v>
      </c>
      <c r="R3004" t="s">
        <v>29</v>
      </c>
      <c r="S3004">
        <v>3</v>
      </c>
      <c r="T3004" s="1">
        <v>45706</v>
      </c>
      <c r="U3004" t="s">
        <v>30</v>
      </c>
      <c r="V3004" t="str">
        <f>TEXT(WEEKDAY(Working_Data[[#This Row],[order_date]],1),"DDDD")</f>
        <v>Thursday</v>
      </c>
      <c r="W3004" t="str">
        <f>TEXT(Working_Data[[#This Row],[order_date]],"mmmm")</f>
        <v>August</v>
      </c>
      <c r="X3004" s="7">
        <f>Working_Data[[#This Row],[last_order_date]]-Working_Data[[#This Row],[signup_date]]</f>
        <v>400</v>
      </c>
      <c r="Y3004" s="7">
        <f>IF(Working_Data[[#This Row],[churned]]="Active",1,0)</f>
        <v>1</v>
      </c>
      <c r="Z3004" s="7">
        <f>YEAR(Working_Data[[#This Row],[order_date]])</f>
        <v>2024</v>
      </c>
    </row>
    <row r="3005" spans="1:26" x14ac:dyDescent="0.25">
      <c r="A3005" t="s">
        <v>6060</v>
      </c>
      <c r="B3005" t="s">
        <v>45</v>
      </c>
      <c r="C3005" t="s">
        <v>39</v>
      </c>
      <c r="D3005" t="s">
        <v>56</v>
      </c>
      <c r="E3005" s="1">
        <v>45678</v>
      </c>
      <c r="F3005" t="s">
        <v>6061</v>
      </c>
      <c r="G3005" s="1">
        <v>45526</v>
      </c>
      <c r="H3005" t="s">
        <v>34</v>
      </c>
      <c r="I3005" t="s">
        <v>26</v>
      </c>
      <c r="J3005" t="s">
        <v>27</v>
      </c>
      <c r="K3005">
        <v>2</v>
      </c>
      <c r="L3005" s="3">
        <f>Working_Data[[#This Row],[price2]]/Working_Data[[#This Row],[quantity]]</f>
        <v>534.79</v>
      </c>
      <c r="M3005" s="3">
        <v>1069.58</v>
      </c>
      <c r="N3005" t="s">
        <v>28</v>
      </c>
      <c r="O3005">
        <v>47</v>
      </c>
      <c r="P3005" s="1">
        <v>45805</v>
      </c>
      <c r="Q3005">
        <v>51</v>
      </c>
      <c r="R3005" t="s">
        <v>29</v>
      </c>
      <c r="S3005">
        <v>2</v>
      </c>
      <c r="T3005" s="1">
        <v>45613</v>
      </c>
      <c r="U3005" t="s">
        <v>60</v>
      </c>
      <c r="V3005" t="str">
        <f>TEXT(WEEKDAY(Working_Data[[#This Row],[order_date]],1),"DDDD")</f>
        <v>Thursday</v>
      </c>
      <c r="W3005" t="str">
        <f>TEXT(Working_Data[[#This Row],[order_date]],"mmmm")</f>
        <v>August</v>
      </c>
      <c r="X3005" s="7">
        <f>Working_Data[[#This Row],[last_order_date]]-Working_Data[[#This Row],[signup_date]]</f>
        <v>127</v>
      </c>
      <c r="Y3005" s="7">
        <f>IF(Working_Data[[#This Row],[churned]]="Active",1,0)</f>
        <v>1</v>
      </c>
      <c r="Z3005" s="7">
        <f>YEAR(Working_Data[[#This Row],[order_date]])</f>
        <v>2024</v>
      </c>
    </row>
    <row r="3006" spans="1:26" x14ac:dyDescent="0.25">
      <c r="A3006" t="s">
        <v>6062</v>
      </c>
      <c r="B3006" t="s">
        <v>45</v>
      </c>
      <c r="C3006" t="s">
        <v>39</v>
      </c>
      <c r="D3006" t="s">
        <v>52</v>
      </c>
      <c r="E3006" s="1">
        <v>45190</v>
      </c>
      <c r="F3006" t="s">
        <v>6063</v>
      </c>
      <c r="G3006" s="1">
        <v>45526</v>
      </c>
      <c r="H3006" t="s">
        <v>58</v>
      </c>
      <c r="I3006" t="s">
        <v>26</v>
      </c>
      <c r="J3006" t="s">
        <v>59</v>
      </c>
      <c r="K3006">
        <v>1</v>
      </c>
      <c r="L3006" s="3">
        <f>Working_Data[[#This Row],[price2]]/Working_Data[[#This Row],[quantity]]</f>
        <v>1122.32</v>
      </c>
      <c r="M3006" s="3">
        <v>1122.32</v>
      </c>
      <c r="N3006" t="s">
        <v>28</v>
      </c>
      <c r="O3006">
        <v>37</v>
      </c>
      <c r="P3006" s="1">
        <v>45813</v>
      </c>
      <c r="Q3006">
        <v>402</v>
      </c>
      <c r="R3006" t="s">
        <v>29</v>
      </c>
      <c r="S3006">
        <v>4</v>
      </c>
      <c r="T3006" s="1">
        <v>45964</v>
      </c>
      <c r="U3006" t="s">
        <v>36</v>
      </c>
      <c r="V3006" t="str">
        <f>TEXT(WEEKDAY(Working_Data[[#This Row],[order_date]],1),"DDDD")</f>
        <v>Thursday</v>
      </c>
      <c r="W3006" t="str">
        <f>TEXT(Working_Data[[#This Row],[order_date]],"mmmm")</f>
        <v>August</v>
      </c>
      <c r="X3006" s="7">
        <f>Working_Data[[#This Row],[last_order_date]]-Working_Data[[#This Row],[signup_date]]</f>
        <v>623</v>
      </c>
      <c r="Y3006" s="7">
        <f>IF(Working_Data[[#This Row],[churned]]="Active",1,0)</f>
        <v>1</v>
      </c>
      <c r="Z3006" s="7">
        <f>YEAR(Working_Data[[#This Row],[order_date]])</f>
        <v>2024</v>
      </c>
    </row>
    <row r="3007" spans="1:26" x14ac:dyDescent="0.25">
      <c r="A3007" t="s">
        <v>6064</v>
      </c>
      <c r="B3007" t="s">
        <v>45</v>
      </c>
      <c r="C3007" t="s">
        <v>22</v>
      </c>
      <c r="D3007" t="s">
        <v>52</v>
      </c>
      <c r="E3007" s="1">
        <v>45229</v>
      </c>
      <c r="F3007" t="s">
        <v>6065</v>
      </c>
      <c r="G3007" s="1">
        <v>45526</v>
      </c>
      <c r="H3007" t="s">
        <v>34</v>
      </c>
      <c r="I3007" t="s">
        <v>63</v>
      </c>
      <c r="J3007" t="s">
        <v>64</v>
      </c>
      <c r="K3007">
        <v>3</v>
      </c>
      <c r="L3007" s="3">
        <f>Working_Data[[#This Row],[price2]]/Working_Data[[#This Row],[quantity]]</f>
        <v>143.84</v>
      </c>
      <c r="M3007" s="3">
        <v>431.52</v>
      </c>
      <c r="N3007" t="s">
        <v>28</v>
      </c>
      <c r="O3007">
        <v>14</v>
      </c>
      <c r="P3007" s="1">
        <v>45680</v>
      </c>
      <c r="Q3007">
        <v>292</v>
      </c>
      <c r="R3007" t="s">
        <v>43</v>
      </c>
      <c r="S3007">
        <v>5</v>
      </c>
      <c r="T3007" s="1">
        <v>45650</v>
      </c>
      <c r="U3007" t="s">
        <v>30</v>
      </c>
      <c r="V3007" t="str">
        <f>TEXT(WEEKDAY(Working_Data[[#This Row],[order_date]],1),"DDDD")</f>
        <v>Thursday</v>
      </c>
      <c r="W3007" t="str">
        <f>TEXT(Working_Data[[#This Row],[order_date]],"mmmm")</f>
        <v>August</v>
      </c>
      <c r="X3007" s="7">
        <f>Working_Data[[#This Row],[last_order_date]]-Working_Data[[#This Row],[signup_date]]</f>
        <v>451</v>
      </c>
      <c r="Y3007" s="7">
        <f>IF(Working_Data[[#This Row],[churned]]="Active",1,0)</f>
        <v>0</v>
      </c>
      <c r="Z3007" s="7">
        <f>YEAR(Working_Data[[#This Row],[order_date]])</f>
        <v>2024</v>
      </c>
    </row>
    <row r="3008" spans="1:26" x14ac:dyDescent="0.25">
      <c r="A3008" t="s">
        <v>6066</v>
      </c>
      <c r="B3008" t="s">
        <v>45</v>
      </c>
      <c r="C3008" t="s">
        <v>82</v>
      </c>
      <c r="D3008" t="s">
        <v>56</v>
      </c>
      <c r="E3008" s="1">
        <v>45277</v>
      </c>
      <c r="F3008" t="s">
        <v>6067</v>
      </c>
      <c r="G3008" s="1">
        <v>45526</v>
      </c>
      <c r="H3008" t="s">
        <v>47</v>
      </c>
      <c r="I3008" t="s">
        <v>48</v>
      </c>
      <c r="J3008" t="s">
        <v>64</v>
      </c>
      <c r="K3008">
        <v>3</v>
      </c>
      <c r="L3008" s="3">
        <f>Working_Data[[#This Row],[price2]]/Working_Data[[#This Row],[quantity]]</f>
        <v>298.80666666666667</v>
      </c>
      <c r="M3008" s="3">
        <v>896.42</v>
      </c>
      <c r="N3008" t="s">
        <v>28</v>
      </c>
      <c r="O3008">
        <v>25</v>
      </c>
      <c r="P3008" s="1">
        <v>45653</v>
      </c>
      <c r="Q3008">
        <v>471</v>
      </c>
      <c r="R3008" t="s">
        <v>29</v>
      </c>
      <c r="S3008">
        <v>3</v>
      </c>
      <c r="T3008" s="1">
        <v>45680</v>
      </c>
      <c r="U3008" t="s">
        <v>30</v>
      </c>
      <c r="V3008" t="str">
        <f>TEXT(WEEKDAY(Working_Data[[#This Row],[order_date]],1),"DDDD")</f>
        <v>Thursday</v>
      </c>
      <c r="W3008" t="str">
        <f>TEXT(Working_Data[[#This Row],[order_date]],"mmmm")</f>
        <v>August</v>
      </c>
      <c r="X3008" s="7">
        <f>Working_Data[[#This Row],[last_order_date]]-Working_Data[[#This Row],[signup_date]]</f>
        <v>376</v>
      </c>
      <c r="Y3008" s="7">
        <f>IF(Working_Data[[#This Row],[churned]]="Active",1,0)</f>
        <v>1</v>
      </c>
      <c r="Z3008" s="7">
        <f>YEAR(Working_Data[[#This Row],[order_date]])</f>
        <v>2024</v>
      </c>
    </row>
    <row r="3009" spans="1:26" x14ac:dyDescent="0.25">
      <c r="A3009" t="s">
        <v>6068</v>
      </c>
      <c r="B3009" t="s">
        <v>38</v>
      </c>
      <c r="C3009" t="s">
        <v>39</v>
      </c>
      <c r="D3009" t="s">
        <v>56</v>
      </c>
      <c r="E3009" s="1">
        <v>45459</v>
      </c>
      <c r="F3009" t="s">
        <v>6069</v>
      </c>
      <c r="G3009" s="1">
        <v>45526</v>
      </c>
      <c r="H3009" t="s">
        <v>58</v>
      </c>
      <c r="I3009" t="s">
        <v>26</v>
      </c>
      <c r="J3009" t="s">
        <v>27</v>
      </c>
      <c r="K3009">
        <v>2</v>
      </c>
      <c r="L3009" s="3">
        <f>Working_Data[[#This Row],[price2]]/Working_Data[[#This Row],[quantity]]</f>
        <v>368.61500000000001</v>
      </c>
      <c r="M3009" s="3">
        <v>737.23</v>
      </c>
      <c r="N3009" t="s">
        <v>35</v>
      </c>
      <c r="O3009">
        <v>39</v>
      </c>
      <c r="P3009" s="1">
        <v>45934</v>
      </c>
      <c r="Q3009">
        <v>28</v>
      </c>
      <c r="R3009" t="s">
        <v>43</v>
      </c>
      <c r="S3009">
        <v>3</v>
      </c>
      <c r="T3009" s="1">
        <v>45423</v>
      </c>
      <c r="U3009" t="s">
        <v>60</v>
      </c>
      <c r="V3009" t="str">
        <f>TEXT(WEEKDAY(Working_Data[[#This Row],[order_date]],1),"DDDD")</f>
        <v>Thursday</v>
      </c>
      <c r="W3009" t="str">
        <f>TEXT(Working_Data[[#This Row],[order_date]],"mmmm")</f>
        <v>August</v>
      </c>
      <c r="X3009" s="7">
        <f>Working_Data[[#This Row],[last_order_date]]-Working_Data[[#This Row],[signup_date]]</f>
        <v>475</v>
      </c>
      <c r="Y3009" s="7">
        <f>IF(Working_Data[[#This Row],[churned]]="Active",1,0)</f>
        <v>0</v>
      </c>
      <c r="Z3009" s="7">
        <f>YEAR(Working_Data[[#This Row],[order_date]])</f>
        <v>2024</v>
      </c>
    </row>
    <row r="3010" spans="1:26" x14ac:dyDescent="0.25">
      <c r="A3010" t="s">
        <v>6070</v>
      </c>
      <c r="B3010" t="s">
        <v>21</v>
      </c>
      <c r="C3010" t="s">
        <v>22</v>
      </c>
      <c r="D3010" t="s">
        <v>52</v>
      </c>
      <c r="E3010" s="1">
        <v>45246</v>
      </c>
      <c r="F3010" t="s">
        <v>6071</v>
      </c>
      <c r="G3010" s="1">
        <v>45527</v>
      </c>
      <c r="H3010" t="s">
        <v>25</v>
      </c>
      <c r="I3010" t="s">
        <v>63</v>
      </c>
      <c r="J3010" t="s">
        <v>64</v>
      </c>
      <c r="K3010">
        <v>5</v>
      </c>
      <c r="L3010" s="3">
        <f>Working_Data[[#This Row],[price2]]/Working_Data[[#This Row],[quantity]]</f>
        <v>222.85</v>
      </c>
      <c r="M3010" s="3">
        <v>1114.25</v>
      </c>
      <c r="N3010" t="s">
        <v>35</v>
      </c>
      <c r="O3010">
        <v>26</v>
      </c>
      <c r="P3010" s="1">
        <v>45838</v>
      </c>
      <c r="Q3010">
        <v>0</v>
      </c>
      <c r="R3010" t="s">
        <v>29</v>
      </c>
      <c r="S3010">
        <v>4</v>
      </c>
      <c r="T3010" s="1">
        <v>45551</v>
      </c>
      <c r="U3010" t="s">
        <v>60</v>
      </c>
      <c r="V3010" t="str">
        <f>TEXT(WEEKDAY(Working_Data[[#This Row],[order_date]],1),"DDDD")</f>
        <v>Friday</v>
      </c>
      <c r="W3010" t="str">
        <f>TEXT(Working_Data[[#This Row],[order_date]],"mmmm")</f>
        <v>August</v>
      </c>
      <c r="X3010" s="7">
        <f>Working_Data[[#This Row],[last_order_date]]-Working_Data[[#This Row],[signup_date]]</f>
        <v>592</v>
      </c>
      <c r="Y3010" s="7">
        <f>IF(Working_Data[[#This Row],[churned]]="Active",1,0)</f>
        <v>1</v>
      </c>
      <c r="Z3010" s="7">
        <f>YEAR(Working_Data[[#This Row],[order_date]])</f>
        <v>2024</v>
      </c>
    </row>
    <row r="3011" spans="1:26" x14ac:dyDescent="0.25">
      <c r="A3011" t="s">
        <v>6072</v>
      </c>
      <c r="B3011" t="s">
        <v>45</v>
      </c>
      <c r="C3011" t="s">
        <v>82</v>
      </c>
      <c r="D3011" t="s">
        <v>23</v>
      </c>
      <c r="E3011" s="1">
        <v>45552</v>
      </c>
      <c r="F3011" t="s">
        <v>6073</v>
      </c>
      <c r="G3011" s="1">
        <v>45527</v>
      </c>
      <c r="H3011" t="s">
        <v>58</v>
      </c>
      <c r="I3011" t="s">
        <v>48</v>
      </c>
      <c r="J3011" t="s">
        <v>64</v>
      </c>
      <c r="K3011">
        <v>1</v>
      </c>
      <c r="L3011" s="3">
        <f>Working_Data[[#This Row],[price2]]/Working_Data[[#This Row],[quantity]]</f>
        <v>981.21</v>
      </c>
      <c r="M3011" s="3">
        <v>981.21</v>
      </c>
      <c r="N3011" t="s">
        <v>35</v>
      </c>
      <c r="O3011">
        <v>8</v>
      </c>
      <c r="P3011" s="1">
        <v>45846</v>
      </c>
      <c r="Q3011">
        <v>15</v>
      </c>
      <c r="R3011" t="s">
        <v>29</v>
      </c>
      <c r="S3011">
        <v>4</v>
      </c>
      <c r="T3011" s="1">
        <v>45665</v>
      </c>
      <c r="U3011" t="s">
        <v>60</v>
      </c>
      <c r="V3011" t="str">
        <f>TEXT(WEEKDAY(Working_Data[[#This Row],[order_date]],1),"DDDD")</f>
        <v>Friday</v>
      </c>
      <c r="W3011" t="str">
        <f>TEXT(Working_Data[[#This Row],[order_date]],"mmmm")</f>
        <v>August</v>
      </c>
      <c r="X3011" s="7">
        <f>Working_Data[[#This Row],[last_order_date]]-Working_Data[[#This Row],[signup_date]]</f>
        <v>294</v>
      </c>
      <c r="Y3011" s="7">
        <f>IF(Working_Data[[#This Row],[churned]]="Active",1,0)</f>
        <v>1</v>
      </c>
      <c r="Z3011" s="7">
        <f>YEAR(Working_Data[[#This Row],[order_date]])</f>
        <v>2024</v>
      </c>
    </row>
    <row r="3012" spans="1:26" x14ac:dyDescent="0.25">
      <c r="A3012" t="s">
        <v>6074</v>
      </c>
      <c r="B3012" t="s">
        <v>21</v>
      </c>
      <c r="C3012" t="s">
        <v>82</v>
      </c>
      <c r="D3012" t="s">
        <v>52</v>
      </c>
      <c r="E3012" s="1">
        <v>45691</v>
      </c>
      <c r="F3012" t="s">
        <v>6075</v>
      </c>
      <c r="G3012" s="1">
        <v>45527</v>
      </c>
      <c r="H3012" t="s">
        <v>47</v>
      </c>
      <c r="I3012" t="s">
        <v>63</v>
      </c>
      <c r="J3012" t="s">
        <v>67</v>
      </c>
      <c r="K3012">
        <v>4</v>
      </c>
      <c r="L3012" s="3">
        <f>Working_Data[[#This Row],[price2]]/Working_Data[[#This Row],[quantity]]</f>
        <v>345.64</v>
      </c>
      <c r="M3012" s="3">
        <v>1382.56</v>
      </c>
      <c r="N3012" t="s">
        <v>50</v>
      </c>
      <c r="O3012">
        <v>18</v>
      </c>
      <c r="P3012" s="1">
        <v>45577</v>
      </c>
      <c r="Q3012">
        <v>452</v>
      </c>
      <c r="R3012" t="s">
        <v>29</v>
      </c>
      <c r="S3012">
        <v>2</v>
      </c>
      <c r="T3012" s="1">
        <v>45742</v>
      </c>
      <c r="U3012" t="s">
        <v>60</v>
      </c>
      <c r="V3012" t="str">
        <f>TEXT(WEEKDAY(Working_Data[[#This Row],[order_date]],1),"DDDD")</f>
        <v>Friday</v>
      </c>
      <c r="W3012" t="str">
        <f>TEXT(Working_Data[[#This Row],[order_date]],"mmmm")</f>
        <v>August</v>
      </c>
      <c r="X3012" s="7">
        <f>Working_Data[[#This Row],[last_order_date]]-Working_Data[[#This Row],[signup_date]]</f>
        <v>-114</v>
      </c>
      <c r="Y3012" s="7">
        <f>IF(Working_Data[[#This Row],[churned]]="Active",1,0)</f>
        <v>1</v>
      </c>
      <c r="Z3012" s="7">
        <f>YEAR(Working_Data[[#This Row],[order_date]])</f>
        <v>2024</v>
      </c>
    </row>
    <row r="3013" spans="1:26" x14ac:dyDescent="0.25">
      <c r="A3013" t="s">
        <v>6076</v>
      </c>
      <c r="B3013" t="s">
        <v>38</v>
      </c>
      <c r="C3013" t="s">
        <v>39</v>
      </c>
      <c r="D3013" t="s">
        <v>77</v>
      </c>
      <c r="E3013" s="1">
        <v>45351</v>
      </c>
      <c r="F3013" t="s">
        <v>6077</v>
      </c>
      <c r="G3013" s="1">
        <v>45527</v>
      </c>
      <c r="H3013" t="s">
        <v>25</v>
      </c>
      <c r="I3013" t="s">
        <v>42</v>
      </c>
      <c r="J3013" t="s">
        <v>27</v>
      </c>
      <c r="K3013">
        <v>4</v>
      </c>
      <c r="L3013" s="3">
        <f>Working_Data[[#This Row],[price2]]/Working_Data[[#This Row],[quantity]]</f>
        <v>266.14</v>
      </c>
      <c r="M3013" s="3">
        <v>1064.56</v>
      </c>
      <c r="N3013" t="s">
        <v>28</v>
      </c>
      <c r="O3013">
        <v>7</v>
      </c>
      <c r="P3013" s="1">
        <v>45559</v>
      </c>
      <c r="Q3013">
        <v>148</v>
      </c>
      <c r="R3013" t="s">
        <v>29</v>
      </c>
      <c r="S3013">
        <v>3</v>
      </c>
      <c r="T3013" s="1">
        <v>45746</v>
      </c>
      <c r="U3013" t="s">
        <v>30</v>
      </c>
      <c r="V3013" t="str">
        <f>TEXT(WEEKDAY(Working_Data[[#This Row],[order_date]],1),"DDDD")</f>
        <v>Friday</v>
      </c>
      <c r="W3013" t="str">
        <f>TEXT(Working_Data[[#This Row],[order_date]],"mmmm")</f>
        <v>August</v>
      </c>
      <c r="X3013" s="7">
        <f>Working_Data[[#This Row],[last_order_date]]-Working_Data[[#This Row],[signup_date]]</f>
        <v>208</v>
      </c>
      <c r="Y3013" s="7">
        <f>IF(Working_Data[[#This Row],[churned]]="Active",1,0)</f>
        <v>1</v>
      </c>
      <c r="Z3013" s="7">
        <f>YEAR(Working_Data[[#This Row],[order_date]])</f>
        <v>2024</v>
      </c>
    </row>
    <row r="3014" spans="1:26" x14ac:dyDescent="0.25">
      <c r="A3014" t="s">
        <v>6078</v>
      </c>
      <c r="B3014" t="s">
        <v>45</v>
      </c>
      <c r="C3014" t="s">
        <v>22</v>
      </c>
      <c r="D3014" t="s">
        <v>32</v>
      </c>
      <c r="E3014" s="1">
        <v>45889</v>
      </c>
      <c r="F3014" t="s">
        <v>6079</v>
      </c>
      <c r="G3014" s="1">
        <v>45528</v>
      </c>
      <c r="H3014" t="s">
        <v>25</v>
      </c>
      <c r="I3014" t="s">
        <v>63</v>
      </c>
      <c r="J3014" t="s">
        <v>59</v>
      </c>
      <c r="K3014">
        <v>3</v>
      </c>
      <c r="L3014" s="3">
        <f>Working_Data[[#This Row],[price2]]/Working_Data[[#This Row],[quantity]]</f>
        <v>202.53333333333333</v>
      </c>
      <c r="M3014" s="3">
        <v>607.6</v>
      </c>
      <c r="N3014" t="s">
        <v>28</v>
      </c>
      <c r="O3014">
        <v>9</v>
      </c>
      <c r="P3014" s="1">
        <v>45762</v>
      </c>
      <c r="Q3014">
        <v>373</v>
      </c>
      <c r="R3014" t="s">
        <v>29</v>
      </c>
      <c r="S3014">
        <v>1</v>
      </c>
      <c r="T3014" s="1">
        <v>45815</v>
      </c>
      <c r="U3014" t="s">
        <v>60</v>
      </c>
      <c r="V3014" t="str">
        <f>TEXT(WEEKDAY(Working_Data[[#This Row],[order_date]],1),"DDDD")</f>
        <v>Saturday</v>
      </c>
      <c r="W3014" t="str">
        <f>TEXT(Working_Data[[#This Row],[order_date]],"mmmm")</f>
        <v>August</v>
      </c>
      <c r="X3014" s="7">
        <f>Working_Data[[#This Row],[last_order_date]]-Working_Data[[#This Row],[signup_date]]</f>
        <v>-127</v>
      </c>
      <c r="Y3014" s="7">
        <f>IF(Working_Data[[#This Row],[churned]]="Active",1,0)</f>
        <v>1</v>
      </c>
      <c r="Z3014" s="7">
        <f>YEAR(Working_Data[[#This Row],[order_date]])</f>
        <v>2024</v>
      </c>
    </row>
    <row r="3015" spans="1:26" x14ac:dyDescent="0.25">
      <c r="A3015" t="s">
        <v>6080</v>
      </c>
      <c r="B3015" t="s">
        <v>21</v>
      </c>
      <c r="C3015" t="s">
        <v>39</v>
      </c>
      <c r="D3015" t="s">
        <v>52</v>
      </c>
      <c r="E3015" s="1">
        <v>45802</v>
      </c>
      <c r="F3015" t="s">
        <v>6081</v>
      </c>
      <c r="G3015" s="1">
        <v>45528</v>
      </c>
      <c r="H3015" t="s">
        <v>58</v>
      </c>
      <c r="I3015" t="s">
        <v>26</v>
      </c>
      <c r="J3015" t="s">
        <v>49</v>
      </c>
      <c r="K3015">
        <v>5</v>
      </c>
      <c r="L3015" s="3">
        <f>Working_Data[[#This Row],[price2]]/Working_Data[[#This Row],[quantity]]</f>
        <v>244.01</v>
      </c>
      <c r="M3015" s="3">
        <v>1220.05</v>
      </c>
      <c r="N3015" t="s">
        <v>28</v>
      </c>
      <c r="O3015">
        <v>48</v>
      </c>
      <c r="P3015" s="1">
        <v>45901</v>
      </c>
      <c r="Q3015">
        <v>189</v>
      </c>
      <c r="R3015" t="s">
        <v>43</v>
      </c>
      <c r="S3015">
        <v>3</v>
      </c>
      <c r="T3015" s="1">
        <v>45513</v>
      </c>
      <c r="U3015" t="s">
        <v>30</v>
      </c>
      <c r="V3015" t="str">
        <f>TEXT(WEEKDAY(Working_Data[[#This Row],[order_date]],1),"DDDD")</f>
        <v>Saturday</v>
      </c>
      <c r="W3015" t="str">
        <f>TEXT(Working_Data[[#This Row],[order_date]],"mmmm")</f>
        <v>August</v>
      </c>
      <c r="X3015" s="7">
        <f>Working_Data[[#This Row],[last_order_date]]-Working_Data[[#This Row],[signup_date]]</f>
        <v>99</v>
      </c>
      <c r="Y3015" s="7">
        <f>IF(Working_Data[[#This Row],[churned]]="Active",1,0)</f>
        <v>0</v>
      </c>
      <c r="Z3015" s="7">
        <f>YEAR(Working_Data[[#This Row],[order_date]])</f>
        <v>2024</v>
      </c>
    </row>
    <row r="3016" spans="1:26" x14ac:dyDescent="0.25">
      <c r="A3016" t="s">
        <v>6082</v>
      </c>
      <c r="B3016" t="s">
        <v>21</v>
      </c>
      <c r="C3016" t="s">
        <v>22</v>
      </c>
      <c r="D3016" t="s">
        <v>32</v>
      </c>
      <c r="E3016" s="1">
        <v>45796</v>
      </c>
      <c r="F3016" t="s">
        <v>6083</v>
      </c>
      <c r="G3016" s="1">
        <v>45528</v>
      </c>
      <c r="H3016" t="s">
        <v>58</v>
      </c>
      <c r="I3016" t="s">
        <v>42</v>
      </c>
      <c r="J3016" t="s">
        <v>64</v>
      </c>
      <c r="K3016">
        <v>2</v>
      </c>
      <c r="L3016" s="3">
        <f>Working_Data[[#This Row],[price2]]/Working_Data[[#This Row],[quantity]]</f>
        <v>470.39</v>
      </c>
      <c r="M3016" s="3">
        <v>940.78</v>
      </c>
      <c r="N3016" t="s">
        <v>35</v>
      </c>
      <c r="O3016">
        <v>34</v>
      </c>
      <c r="P3016" s="1">
        <v>45360</v>
      </c>
      <c r="Q3016">
        <v>75</v>
      </c>
      <c r="R3016" t="s">
        <v>29</v>
      </c>
      <c r="S3016">
        <v>2</v>
      </c>
      <c r="T3016" s="1">
        <v>45835</v>
      </c>
      <c r="U3016" t="s">
        <v>36</v>
      </c>
      <c r="V3016" t="str">
        <f>TEXT(WEEKDAY(Working_Data[[#This Row],[order_date]],1),"DDDD")</f>
        <v>Saturday</v>
      </c>
      <c r="W3016" t="str">
        <f>TEXT(Working_Data[[#This Row],[order_date]],"mmmm")</f>
        <v>August</v>
      </c>
      <c r="X3016" s="7">
        <f>Working_Data[[#This Row],[last_order_date]]-Working_Data[[#This Row],[signup_date]]</f>
        <v>-436</v>
      </c>
      <c r="Y3016" s="7">
        <f>IF(Working_Data[[#This Row],[churned]]="Active",1,0)</f>
        <v>1</v>
      </c>
      <c r="Z3016" s="7">
        <f>YEAR(Working_Data[[#This Row],[order_date]])</f>
        <v>2024</v>
      </c>
    </row>
    <row r="3017" spans="1:26" x14ac:dyDescent="0.25">
      <c r="A3017" t="s">
        <v>6084</v>
      </c>
      <c r="B3017" t="s">
        <v>38</v>
      </c>
      <c r="C3017" t="s">
        <v>82</v>
      </c>
      <c r="D3017" t="s">
        <v>56</v>
      </c>
      <c r="E3017" s="1">
        <v>45888</v>
      </c>
      <c r="F3017" t="s">
        <v>6085</v>
      </c>
      <c r="G3017" s="1">
        <v>45528</v>
      </c>
      <c r="H3017" t="s">
        <v>25</v>
      </c>
      <c r="I3017" t="s">
        <v>54</v>
      </c>
      <c r="J3017" t="s">
        <v>59</v>
      </c>
      <c r="K3017">
        <v>5</v>
      </c>
      <c r="L3017" s="3">
        <f>Working_Data[[#This Row],[price2]]/Working_Data[[#This Row],[quantity]]</f>
        <v>45.826000000000001</v>
      </c>
      <c r="M3017" s="3">
        <v>229.13</v>
      </c>
      <c r="N3017" t="s">
        <v>35</v>
      </c>
      <c r="O3017">
        <v>39</v>
      </c>
      <c r="P3017" s="1">
        <v>45745</v>
      </c>
      <c r="Q3017">
        <v>435</v>
      </c>
      <c r="R3017" t="s">
        <v>43</v>
      </c>
      <c r="S3017">
        <v>4</v>
      </c>
      <c r="T3017" s="1">
        <v>45808</v>
      </c>
      <c r="U3017" t="s">
        <v>60</v>
      </c>
      <c r="V3017" t="str">
        <f>TEXT(WEEKDAY(Working_Data[[#This Row],[order_date]],1),"DDDD")</f>
        <v>Saturday</v>
      </c>
      <c r="W3017" t="str">
        <f>TEXT(Working_Data[[#This Row],[order_date]],"mmmm")</f>
        <v>August</v>
      </c>
      <c r="X3017" s="7">
        <f>Working_Data[[#This Row],[last_order_date]]-Working_Data[[#This Row],[signup_date]]</f>
        <v>-143</v>
      </c>
      <c r="Y3017" s="7">
        <f>IF(Working_Data[[#This Row],[churned]]="Active",1,0)</f>
        <v>0</v>
      </c>
      <c r="Z3017" s="7">
        <f>YEAR(Working_Data[[#This Row],[order_date]])</f>
        <v>2024</v>
      </c>
    </row>
    <row r="3018" spans="1:26" x14ac:dyDescent="0.25">
      <c r="A3018" t="s">
        <v>6086</v>
      </c>
      <c r="B3018" t="s">
        <v>38</v>
      </c>
      <c r="C3018" t="s">
        <v>22</v>
      </c>
      <c r="D3018" t="s">
        <v>56</v>
      </c>
      <c r="E3018" s="1">
        <v>45998</v>
      </c>
      <c r="F3018" t="s">
        <v>6087</v>
      </c>
      <c r="G3018" s="1">
        <v>45528</v>
      </c>
      <c r="H3018" t="s">
        <v>34</v>
      </c>
      <c r="I3018" t="s">
        <v>63</v>
      </c>
      <c r="J3018" t="s">
        <v>49</v>
      </c>
      <c r="K3018">
        <v>4</v>
      </c>
      <c r="L3018" s="3">
        <f>Working_Data[[#This Row],[price2]]/Working_Data[[#This Row],[quantity]]</f>
        <v>213.0025</v>
      </c>
      <c r="M3018" s="3">
        <v>852.01</v>
      </c>
      <c r="N3018" t="s">
        <v>35</v>
      </c>
      <c r="O3018">
        <v>8</v>
      </c>
      <c r="P3018" s="1">
        <v>45642</v>
      </c>
      <c r="Q3018">
        <v>161</v>
      </c>
      <c r="R3018" t="s">
        <v>43</v>
      </c>
      <c r="S3018">
        <v>4</v>
      </c>
      <c r="T3018" s="1">
        <v>45934</v>
      </c>
      <c r="U3018" t="s">
        <v>60</v>
      </c>
      <c r="V3018" t="str">
        <f>TEXT(WEEKDAY(Working_Data[[#This Row],[order_date]],1),"DDDD")</f>
        <v>Saturday</v>
      </c>
      <c r="W3018" t="str">
        <f>TEXT(Working_Data[[#This Row],[order_date]],"mmmm")</f>
        <v>August</v>
      </c>
      <c r="X3018" s="7">
        <f>Working_Data[[#This Row],[last_order_date]]-Working_Data[[#This Row],[signup_date]]</f>
        <v>-356</v>
      </c>
      <c r="Y3018" s="7">
        <f>IF(Working_Data[[#This Row],[churned]]="Active",1,0)</f>
        <v>0</v>
      </c>
      <c r="Z3018" s="7">
        <f>YEAR(Working_Data[[#This Row],[order_date]])</f>
        <v>2024</v>
      </c>
    </row>
    <row r="3019" spans="1:26" x14ac:dyDescent="0.25">
      <c r="A3019" t="s">
        <v>6088</v>
      </c>
      <c r="B3019" t="s">
        <v>21</v>
      </c>
      <c r="C3019" t="s">
        <v>22</v>
      </c>
      <c r="D3019" t="s">
        <v>77</v>
      </c>
      <c r="E3019" s="1">
        <v>45058</v>
      </c>
      <c r="F3019" t="s">
        <v>6089</v>
      </c>
      <c r="G3019" s="1">
        <v>45528</v>
      </c>
      <c r="H3019" t="s">
        <v>41</v>
      </c>
      <c r="I3019" t="s">
        <v>63</v>
      </c>
      <c r="J3019" t="s">
        <v>64</v>
      </c>
      <c r="K3019">
        <v>5</v>
      </c>
      <c r="L3019" s="3">
        <f>Working_Data[[#This Row],[price2]]/Working_Data[[#This Row],[quantity]]</f>
        <v>170.292</v>
      </c>
      <c r="M3019" s="3">
        <v>851.46</v>
      </c>
      <c r="N3019" t="s">
        <v>35</v>
      </c>
      <c r="O3019">
        <v>3</v>
      </c>
      <c r="P3019" s="1">
        <v>45592</v>
      </c>
      <c r="Q3019">
        <v>195</v>
      </c>
      <c r="R3019" t="s">
        <v>43</v>
      </c>
      <c r="S3019">
        <v>4</v>
      </c>
      <c r="T3019" s="1">
        <v>45846</v>
      </c>
      <c r="U3019" t="s">
        <v>60</v>
      </c>
      <c r="V3019" t="str">
        <f>TEXT(WEEKDAY(Working_Data[[#This Row],[order_date]],1),"DDDD")</f>
        <v>Saturday</v>
      </c>
      <c r="W3019" t="str">
        <f>TEXT(Working_Data[[#This Row],[order_date]],"mmmm")</f>
        <v>August</v>
      </c>
      <c r="X3019" s="7">
        <f>Working_Data[[#This Row],[last_order_date]]-Working_Data[[#This Row],[signup_date]]</f>
        <v>534</v>
      </c>
      <c r="Y3019" s="7">
        <f>IF(Working_Data[[#This Row],[churned]]="Active",1,0)</f>
        <v>0</v>
      </c>
      <c r="Z3019" s="7">
        <f>YEAR(Working_Data[[#This Row],[order_date]])</f>
        <v>2024</v>
      </c>
    </row>
    <row r="3020" spans="1:26" x14ac:dyDescent="0.25">
      <c r="A3020" t="s">
        <v>6090</v>
      </c>
      <c r="B3020" t="s">
        <v>21</v>
      </c>
      <c r="C3020" t="s">
        <v>39</v>
      </c>
      <c r="D3020" t="s">
        <v>52</v>
      </c>
      <c r="E3020" s="1">
        <v>45350</v>
      </c>
      <c r="F3020" t="s">
        <v>6091</v>
      </c>
      <c r="G3020" s="1">
        <v>45529</v>
      </c>
      <c r="H3020" t="s">
        <v>47</v>
      </c>
      <c r="I3020" t="s">
        <v>63</v>
      </c>
      <c r="J3020" t="s">
        <v>67</v>
      </c>
      <c r="K3020">
        <v>4</v>
      </c>
      <c r="L3020" s="3">
        <f>Working_Data[[#This Row],[price2]]/Working_Data[[#This Row],[quantity]]</f>
        <v>162.8425</v>
      </c>
      <c r="M3020" s="3">
        <v>651.37</v>
      </c>
      <c r="N3020" t="s">
        <v>50</v>
      </c>
      <c r="O3020">
        <v>24</v>
      </c>
      <c r="P3020" s="1">
        <v>45547</v>
      </c>
      <c r="Q3020">
        <v>71</v>
      </c>
      <c r="R3020" t="s">
        <v>43</v>
      </c>
      <c r="S3020">
        <v>1</v>
      </c>
      <c r="T3020" s="1">
        <v>45564</v>
      </c>
      <c r="U3020" t="s">
        <v>30</v>
      </c>
      <c r="V3020" t="str">
        <f>TEXT(WEEKDAY(Working_Data[[#This Row],[order_date]],1),"DDDD")</f>
        <v>Sunday</v>
      </c>
      <c r="W3020" t="str">
        <f>TEXT(Working_Data[[#This Row],[order_date]],"mmmm")</f>
        <v>August</v>
      </c>
      <c r="X3020" s="7">
        <f>Working_Data[[#This Row],[last_order_date]]-Working_Data[[#This Row],[signup_date]]</f>
        <v>197</v>
      </c>
      <c r="Y3020" s="7">
        <f>IF(Working_Data[[#This Row],[churned]]="Active",1,0)</f>
        <v>0</v>
      </c>
      <c r="Z3020" s="7">
        <f>YEAR(Working_Data[[#This Row],[order_date]])</f>
        <v>2024</v>
      </c>
    </row>
    <row r="3021" spans="1:26" x14ac:dyDescent="0.25">
      <c r="A3021" t="s">
        <v>6092</v>
      </c>
      <c r="B3021" t="s">
        <v>38</v>
      </c>
      <c r="C3021" t="s">
        <v>82</v>
      </c>
      <c r="D3021" t="s">
        <v>32</v>
      </c>
      <c r="E3021" s="1">
        <v>45283</v>
      </c>
      <c r="F3021" t="s">
        <v>6093</v>
      </c>
      <c r="G3021" s="1">
        <v>45529</v>
      </c>
      <c r="H3021" t="s">
        <v>47</v>
      </c>
      <c r="I3021" t="s">
        <v>26</v>
      </c>
      <c r="J3021" t="s">
        <v>27</v>
      </c>
      <c r="K3021">
        <v>3</v>
      </c>
      <c r="L3021" s="3">
        <f>Working_Data[[#This Row],[price2]]/Working_Data[[#This Row],[quantity]]</f>
        <v>306.40333333333336</v>
      </c>
      <c r="M3021" s="3">
        <v>919.21</v>
      </c>
      <c r="N3021" t="s">
        <v>35</v>
      </c>
      <c r="O3021">
        <v>4</v>
      </c>
      <c r="P3021" s="1">
        <v>45869</v>
      </c>
      <c r="Q3021">
        <v>131</v>
      </c>
      <c r="R3021" t="s">
        <v>43</v>
      </c>
      <c r="S3021">
        <v>5</v>
      </c>
      <c r="T3021" s="1">
        <v>45860</v>
      </c>
      <c r="U3021" t="s">
        <v>60</v>
      </c>
      <c r="V3021" t="str">
        <f>TEXT(WEEKDAY(Working_Data[[#This Row],[order_date]],1),"DDDD")</f>
        <v>Sunday</v>
      </c>
      <c r="W3021" t="str">
        <f>TEXT(Working_Data[[#This Row],[order_date]],"mmmm")</f>
        <v>August</v>
      </c>
      <c r="X3021" s="7">
        <f>Working_Data[[#This Row],[last_order_date]]-Working_Data[[#This Row],[signup_date]]</f>
        <v>586</v>
      </c>
      <c r="Y3021" s="7">
        <f>IF(Working_Data[[#This Row],[churned]]="Active",1,0)</f>
        <v>0</v>
      </c>
      <c r="Z3021" s="7">
        <f>YEAR(Working_Data[[#This Row],[order_date]])</f>
        <v>2024</v>
      </c>
    </row>
    <row r="3022" spans="1:26" x14ac:dyDescent="0.25">
      <c r="A3022" t="s">
        <v>6094</v>
      </c>
      <c r="B3022" t="s">
        <v>21</v>
      </c>
      <c r="C3022" t="s">
        <v>22</v>
      </c>
      <c r="D3022" t="s">
        <v>52</v>
      </c>
      <c r="E3022" s="1">
        <v>45800</v>
      </c>
      <c r="F3022" t="s">
        <v>6095</v>
      </c>
      <c r="G3022" s="1">
        <v>45529</v>
      </c>
      <c r="H3022" t="s">
        <v>41</v>
      </c>
      <c r="I3022" t="s">
        <v>26</v>
      </c>
      <c r="J3022" t="s">
        <v>67</v>
      </c>
      <c r="K3022">
        <v>5</v>
      </c>
      <c r="L3022" s="3">
        <f>Working_Data[[#This Row],[price2]]/Working_Data[[#This Row],[quantity]]</f>
        <v>91.328000000000003</v>
      </c>
      <c r="M3022" s="3">
        <v>456.64</v>
      </c>
      <c r="N3022" t="s">
        <v>50</v>
      </c>
      <c r="O3022">
        <v>41</v>
      </c>
      <c r="P3022" s="1">
        <v>45749</v>
      </c>
      <c r="Q3022">
        <v>273</v>
      </c>
      <c r="R3022" t="s">
        <v>29</v>
      </c>
      <c r="S3022">
        <v>2</v>
      </c>
      <c r="T3022" s="1">
        <v>45708</v>
      </c>
      <c r="U3022" t="s">
        <v>60</v>
      </c>
      <c r="V3022" t="str">
        <f>TEXT(WEEKDAY(Working_Data[[#This Row],[order_date]],1),"DDDD")</f>
        <v>Sunday</v>
      </c>
      <c r="W3022" t="str">
        <f>TEXT(Working_Data[[#This Row],[order_date]],"mmmm")</f>
        <v>August</v>
      </c>
      <c r="X3022" s="7">
        <f>Working_Data[[#This Row],[last_order_date]]-Working_Data[[#This Row],[signup_date]]</f>
        <v>-51</v>
      </c>
      <c r="Y3022" s="7">
        <f>IF(Working_Data[[#This Row],[churned]]="Active",1,0)</f>
        <v>1</v>
      </c>
      <c r="Z3022" s="7">
        <f>YEAR(Working_Data[[#This Row],[order_date]])</f>
        <v>2024</v>
      </c>
    </row>
    <row r="3023" spans="1:26" x14ac:dyDescent="0.25">
      <c r="A3023" t="s">
        <v>6096</v>
      </c>
      <c r="B3023" t="s">
        <v>21</v>
      </c>
      <c r="C3023" t="s">
        <v>82</v>
      </c>
      <c r="D3023" t="s">
        <v>56</v>
      </c>
      <c r="E3023" s="1">
        <v>45463</v>
      </c>
      <c r="F3023" t="s">
        <v>6097</v>
      </c>
      <c r="G3023" s="1">
        <v>45529</v>
      </c>
      <c r="H3023" t="s">
        <v>58</v>
      </c>
      <c r="I3023" t="s">
        <v>48</v>
      </c>
      <c r="J3023" t="s">
        <v>64</v>
      </c>
      <c r="K3023">
        <v>4</v>
      </c>
      <c r="L3023" s="3">
        <f>Working_Data[[#This Row],[price2]]/Working_Data[[#This Row],[quantity]]</f>
        <v>194.57749999999999</v>
      </c>
      <c r="M3023" s="3">
        <v>778.31</v>
      </c>
      <c r="N3023" t="s">
        <v>28</v>
      </c>
      <c r="O3023">
        <v>32</v>
      </c>
      <c r="P3023" s="1">
        <v>45877</v>
      </c>
      <c r="Q3023">
        <v>52</v>
      </c>
      <c r="R3023" t="s">
        <v>29</v>
      </c>
      <c r="S3023">
        <v>2</v>
      </c>
      <c r="T3023" s="1">
        <v>45843</v>
      </c>
      <c r="U3023" t="s">
        <v>60</v>
      </c>
      <c r="V3023" t="str">
        <f>TEXT(WEEKDAY(Working_Data[[#This Row],[order_date]],1),"DDDD")</f>
        <v>Sunday</v>
      </c>
      <c r="W3023" t="str">
        <f>TEXT(Working_Data[[#This Row],[order_date]],"mmmm")</f>
        <v>August</v>
      </c>
      <c r="X3023" s="7">
        <f>Working_Data[[#This Row],[last_order_date]]-Working_Data[[#This Row],[signup_date]]</f>
        <v>414</v>
      </c>
      <c r="Y3023" s="7">
        <f>IF(Working_Data[[#This Row],[churned]]="Active",1,0)</f>
        <v>1</v>
      </c>
      <c r="Z3023" s="7">
        <f>YEAR(Working_Data[[#This Row],[order_date]])</f>
        <v>2024</v>
      </c>
    </row>
    <row r="3024" spans="1:26" x14ac:dyDescent="0.25">
      <c r="A3024" t="s">
        <v>6098</v>
      </c>
      <c r="B3024" t="s">
        <v>38</v>
      </c>
      <c r="C3024" t="s">
        <v>39</v>
      </c>
      <c r="D3024" t="s">
        <v>56</v>
      </c>
      <c r="E3024" s="1">
        <v>45997</v>
      </c>
      <c r="F3024" t="s">
        <v>6099</v>
      </c>
      <c r="G3024" s="1">
        <v>45529</v>
      </c>
      <c r="H3024" t="s">
        <v>47</v>
      </c>
      <c r="I3024" t="s">
        <v>26</v>
      </c>
      <c r="J3024" t="s">
        <v>59</v>
      </c>
      <c r="K3024">
        <v>1</v>
      </c>
      <c r="L3024" s="3">
        <f>Working_Data[[#This Row],[price2]]/Working_Data[[#This Row],[quantity]]</f>
        <v>819.41</v>
      </c>
      <c r="M3024" s="3">
        <v>819.41</v>
      </c>
      <c r="N3024" t="s">
        <v>28</v>
      </c>
      <c r="O3024">
        <v>24</v>
      </c>
      <c r="P3024" s="1">
        <v>45935</v>
      </c>
      <c r="Q3024">
        <v>417</v>
      </c>
      <c r="R3024" t="s">
        <v>29</v>
      </c>
      <c r="S3024">
        <v>4</v>
      </c>
      <c r="T3024" s="1">
        <v>45609</v>
      </c>
      <c r="U3024" t="s">
        <v>30</v>
      </c>
      <c r="V3024" t="str">
        <f>TEXT(WEEKDAY(Working_Data[[#This Row],[order_date]],1),"DDDD")</f>
        <v>Sunday</v>
      </c>
      <c r="W3024" t="str">
        <f>TEXT(Working_Data[[#This Row],[order_date]],"mmmm")</f>
        <v>August</v>
      </c>
      <c r="X3024" s="7">
        <f>Working_Data[[#This Row],[last_order_date]]-Working_Data[[#This Row],[signup_date]]</f>
        <v>-62</v>
      </c>
      <c r="Y3024" s="7">
        <f>IF(Working_Data[[#This Row],[churned]]="Active",1,0)</f>
        <v>1</v>
      </c>
      <c r="Z3024" s="7">
        <f>YEAR(Working_Data[[#This Row],[order_date]])</f>
        <v>2024</v>
      </c>
    </row>
    <row r="3025" spans="1:26" x14ac:dyDescent="0.25">
      <c r="A3025" t="s">
        <v>6100</v>
      </c>
      <c r="B3025" t="s">
        <v>21</v>
      </c>
      <c r="C3025" t="s">
        <v>82</v>
      </c>
      <c r="D3025" t="s">
        <v>23</v>
      </c>
      <c r="E3025" s="1">
        <v>45281</v>
      </c>
      <c r="F3025" t="s">
        <v>6101</v>
      </c>
      <c r="G3025" s="1">
        <v>45529</v>
      </c>
      <c r="H3025" t="s">
        <v>34</v>
      </c>
      <c r="I3025" t="s">
        <v>48</v>
      </c>
      <c r="J3025" t="s">
        <v>49</v>
      </c>
      <c r="K3025">
        <v>5</v>
      </c>
      <c r="L3025" s="3">
        <f>Working_Data[[#This Row],[price2]]/Working_Data[[#This Row],[quantity]]</f>
        <v>172.47</v>
      </c>
      <c r="M3025" s="3">
        <v>862.35</v>
      </c>
      <c r="N3025" t="s">
        <v>50</v>
      </c>
      <c r="O3025">
        <v>39</v>
      </c>
      <c r="P3025" s="1">
        <v>45738</v>
      </c>
      <c r="Q3025">
        <v>131</v>
      </c>
      <c r="R3025" t="s">
        <v>29</v>
      </c>
      <c r="S3025">
        <v>3</v>
      </c>
      <c r="T3025" s="1">
        <v>45774</v>
      </c>
      <c r="U3025" t="s">
        <v>36</v>
      </c>
      <c r="V3025" t="str">
        <f>TEXT(WEEKDAY(Working_Data[[#This Row],[order_date]],1),"DDDD")</f>
        <v>Sunday</v>
      </c>
      <c r="W3025" t="str">
        <f>TEXT(Working_Data[[#This Row],[order_date]],"mmmm")</f>
        <v>August</v>
      </c>
      <c r="X3025" s="7">
        <f>Working_Data[[#This Row],[last_order_date]]-Working_Data[[#This Row],[signup_date]]</f>
        <v>457</v>
      </c>
      <c r="Y3025" s="7">
        <f>IF(Working_Data[[#This Row],[churned]]="Active",1,0)</f>
        <v>1</v>
      </c>
      <c r="Z3025" s="7">
        <f>YEAR(Working_Data[[#This Row],[order_date]])</f>
        <v>2024</v>
      </c>
    </row>
    <row r="3026" spans="1:26" x14ac:dyDescent="0.25">
      <c r="A3026" t="s">
        <v>6102</v>
      </c>
      <c r="B3026" t="s">
        <v>38</v>
      </c>
      <c r="C3026" t="s">
        <v>82</v>
      </c>
      <c r="D3026" t="s">
        <v>32</v>
      </c>
      <c r="E3026" s="1">
        <v>45216</v>
      </c>
      <c r="F3026" t="s">
        <v>6103</v>
      </c>
      <c r="G3026" s="1">
        <v>45529</v>
      </c>
      <c r="H3026" t="s">
        <v>58</v>
      </c>
      <c r="I3026" t="s">
        <v>26</v>
      </c>
      <c r="J3026" t="s">
        <v>59</v>
      </c>
      <c r="K3026">
        <v>5</v>
      </c>
      <c r="L3026" s="3">
        <f>Working_Data[[#This Row],[price2]]/Working_Data[[#This Row],[quantity]]</f>
        <v>198.374</v>
      </c>
      <c r="M3026" s="3">
        <v>991.87</v>
      </c>
      <c r="N3026" t="s">
        <v>28</v>
      </c>
      <c r="O3026">
        <v>13</v>
      </c>
      <c r="P3026" s="1">
        <v>45615</v>
      </c>
      <c r="Q3026">
        <v>303</v>
      </c>
      <c r="R3026" t="s">
        <v>43</v>
      </c>
      <c r="S3026">
        <v>3</v>
      </c>
      <c r="T3026" s="1">
        <v>45593</v>
      </c>
      <c r="U3026" t="s">
        <v>36</v>
      </c>
      <c r="V3026" t="str">
        <f>TEXT(WEEKDAY(Working_Data[[#This Row],[order_date]],1),"DDDD")</f>
        <v>Sunday</v>
      </c>
      <c r="W3026" t="str">
        <f>TEXT(Working_Data[[#This Row],[order_date]],"mmmm")</f>
        <v>August</v>
      </c>
      <c r="X3026" s="7">
        <f>Working_Data[[#This Row],[last_order_date]]-Working_Data[[#This Row],[signup_date]]</f>
        <v>399</v>
      </c>
      <c r="Y3026" s="7">
        <f>IF(Working_Data[[#This Row],[churned]]="Active",1,0)</f>
        <v>0</v>
      </c>
      <c r="Z3026" s="7">
        <f>YEAR(Working_Data[[#This Row],[order_date]])</f>
        <v>2024</v>
      </c>
    </row>
    <row r="3027" spans="1:26" x14ac:dyDescent="0.25">
      <c r="A3027" t="s">
        <v>6104</v>
      </c>
      <c r="B3027" t="s">
        <v>45</v>
      </c>
      <c r="C3027" t="s">
        <v>39</v>
      </c>
      <c r="D3027" t="s">
        <v>77</v>
      </c>
      <c r="E3027" s="1">
        <v>45717</v>
      </c>
      <c r="F3027" t="s">
        <v>6105</v>
      </c>
      <c r="G3027" s="1">
        <v>45529</v>
      </c>
      <c r="H3027" t="s">
        <v>34</v>
      </c>
      <c r="I3027" t="s">
        <v>26</v>
      </c>
      <c r="J3027" t="s">
        <v>27</v>
      </c>
      <c r="K3027">
        <v>3</v>
      </c>
      <c r="L3027" s="3">
        <f>Working_Data[[#This Row],[price2]]/Working_Data[[#This Row],[quantity]]</f>
        <v>172.19333333333336</v>
      </c>
      <c r="M3027" s="3">
        <v>516.58000000000004</v>
      </c>
      <c r="N3027" t="s">
        <v>28</v>
      </c>
      <c r="O3027">
        <v>20</v>
      </c>
      <c r="P3027" s="1">
        <v>45738</v>
      </c>
      <c r="Q3027">
        <v>209</v>
      </c>
      <c r="R3027" t="s">
        <v>29</v>
      </c>
      <c r="S3027">
        <v>5</v>
      </c>
      <c r="T3027" s="1">
        <v>45363</v>
      </c>
      <c r="U3027" t="s">
        <v>60</v>
      </c>
      <c r="V3027" t="str">
        <f>TEXT(WEEKDAY(Working_Data[[#This Row],[order_date]],1),"DDDD")</f>
        <v>Sunday</v>
      </c>
      <c r="W3027" t="str">
        <f>TEXT(Working_Data[[#This Row],[order_date]],"mmmm")</f>
        <v>August</v>
      </c>
      <c r="X3027" s="7">
        <f>Working_Data[[#This Row],[last_order_date]]-Working_Data[[#This Row],[signup_date]]</f>
        <v>21</v>
      </c>
      <c r="Y3027" s="7">
        <f>IF(Working_Data[[#This Row],[churned]]="Active",1,0)</f>
        <v>1</v>
      </c>
      <c r="Z3027" s="7">
        <f>YEAR(Working_Data[[#This Row],[order_date]])</f>
        <v>2024</v>
      </c>
    </row>
    <row r="3028" spans="1:26" x14ac:dyDescent="0.25">
      <c r="A3028" t="s">
        <v>6106</v>
      </c>
      <c r="B3028" t="s">
        <v>45</v>
      </c>
      <c r="C3028" t="s">
        <v>82</v>
      </c>
      <c r="D3028" t="s">
        <v>32</v>
      </c>
      <c r="E3028" s="1">
        <v>45683</v>
      </c>
      <c r="F3028" t="s">
        <v>6107</v>
      </c>
      <c r="G3028" s="1">
        <v>45529</v>
      </c>
      <c r="H3028" t="s">
        <v>47</v>
      </c>
      <c r="I3028" t="s">
        <v>54</v>
      </c>
      <c r="J3028" t="s">
        <v>27</v>
      </c>
      <c r="K3028">
        <v>5</v>
      </c>
      <c r="L3028" s="3">
        <f>Working_Data[[#This Row],[price2]]/Working_Data[[#This Row],[quantity]]</f>
        <v>22.277999999999999</v>
      </c>
      <c r="M3028" s="3">
        <v>111.39</v>
      </c>
      <c r="N3028" t="s">
        <v>28</v>
      </c>
      <c r="O3028">
        <v>11</v>
      </c>
      <c r="P3028" s="1">
        <v>45605</v>
      </c>
      <c r="Q3028">
        <v>408</v>
      </c>
      <c r="R3028" t="s">
        <v>43</v>
      </c>
      <c r="S3028">
        <v>4</v>
      </c>
      <c r="T3028" s="1">
        <v>45822</v>
      </c>
      <c r="U3028" t="s">
        <v>30</v>
      </c>
      <c r="V3028" t="str">
        <f>TEXT(WEEKDAY(Working_Data[[#This Row],[order_date]],1),"DDDD")</f>
        <v>Sunday</v>
      </c>
      <c r="W3028" t="str">
        <f>TEXT(Working_Data[[#This Row],[order_date]],"mmmm")</f>
        <v>August</v>
      </c>
      <c r="X3028" s="7">
        <f>Working_Data[[#This Row],[last_order_date]]-Working_Data[[#This Row],[signup_date]]</f>
        <v>-78</v>
      </c>
      <c r="Y3028" s="7">
        <f>IF(Working_Data[[#This Row],[churned]]="Active",1,0)</f>
        <v>0</v>
      </c>
      <c r="Z3028" s="7">
        <f>YEAR(Working_Data[[#This Row],[order_date]])</f>
        <v>2024</v>
      </c>
    </row>
    <row r="3029" spans="1:26" x14ac:dyDescent="0.25">
      <c r="A3029" t="s">
        <v>6108</v>
      </c>
      <c r="B3029" t="s">
        <v>45</v>
      </c>
      <c r="C3029" t="s">
        <v>22</v>
      </c>
      <c r="D3029" t="s">
        <v>77</v>
      </c>
      <c r="E3029" s="1">
        <v>45055</v>
      </c>
      <c r="F3029" t="s">
        <v>6109</v>
      </c>
      <c r="G3029" s="1">
        <v>45529</v>
      </c>
      <c r="H3029" t="s">
        <v>47</v>
      </c>
      <c r="I3029" t="s">
        <v>26</v>
      </c>
      <c r="J3029" t="s">
        <v>59</v>
      </c>
      <c r="K3029">
        <v>1</v>
      </c>
      <c r="L3029" s="3">
        <f>Working_Data[[#This Row],[price2]]/Working_Data[[#This Row],[quantity]]</f>
        <v>119.72</v>
      </c>
      <c r="M3029" s="3">
        <v>119.72</v>
      </c>
      <c r="N3029" t="s">
        <v>35</v>
      </c>
      <c r="O3029">
        <v>2</v>
      </c>
      <c r="P3029" s="1">
        <v>45560</v>
      </c>
      <c r="Q3029">
        <v>302</v>
      </c>
      <c r="R3029" t="s">
        <v>29</v>
      </c>
      <c r="S3029">
        <v>5</v>
      </c>
      <c r="T3029" s="1">
        <v>45484</v>
      </c>
      <c r="U3029" t="s">
        <v>36</v>
      </c>
      <c r="V3029" t="str">
        <f>TEXT(WEEKDAY(Working_Data[[#This Row],[order_date]],1),"DDDD")</f>
        <v>Sunday</v>
      </c>
      <c r="W3029" t="str">
        <f>TEXT(Working_Data[[#This Row],[order_date]],"mmmm")</f>
        <v>August</v>
      </c>
      <c r="X3029" s="7">
        <f>Working_Data[[#This Row],[last_order_date]]-Working_Data[[#This Row],[signup_date]]</f>
        <v>505</v>
      </c>
      <c r="Y3029" s="7">
        <f>IF(Working_Data[[#This Row],[churned]]="Active",1,0)</f>
        <v>1</v>
      </c>
      <c r="Z3029" s="7">
        <f>YEAR(Working_Data[[#This Row],[order_date]])</f>
        <v>2024</v>
      </c>
    </row>
    <row r="3030" spans="1:26" x14ac:dyDescent="0.25">
      <c r="A3030" t="s">
        <v>6110</v>
      </c>
      <c r="B3030" t="s">
        <v>21</v>
      </c>
      <c r="C3030" t="s">
        <v>22</v>
      </c>
      <c r="D3030" t="s">
        <v>77</v>
      </c>
      <c r="E3030" s="1">
        <v>45271</v>
      </c>
      <c r="F3030" t="s">
        <v>6111</v>
      </c>
      <c r="G3030" s="1">
        <v>45529</v>
      </c>
      <c r="H3030" t="s">
        <v>25</v>
      </c>
      <c r="I3030" t="s">
        <v>54</v>
      </c>
      <c r="J3030" t="s">
        <v>64</v>
      </c>
      <c r="K3030">
        <v>3</v>
      </c>
      <c r="L3030" s="3">
        <f>Working_Data[[#This Row],[price2]]/Working_Data[[#This Row],[quantity]]</f>
        <v>479.55666666666667</v>
      </c>
      <c r="M3030" s="3">
        <v>1438.67</v>
      </c>
      <c r="N3030" t="s">
        <v>35</v>
      </c>
      <c r="O3030">
        <v>25</v>
      </c>
      <c r="P3030" s="1">
        <v>45613</v>
      </c>
      <c r="Q3030">
        <v>266</v>
      </c>
      <c r="R3030" t="s">
        <v>43</v>
      </c>
      <c r="S3030">
        <v>1</v>
      </c>
      <c r="T3030" s="1">
        <v>45613</v>
      </c>
      <c r="U3030" t="s">
        <v>60</v>
      </c>
      <c r="V3030" t="str">
        <f>TEXT(WEEKDAY(Working_Data[[#This Row],[order_date]],1),"DDDD")</f>
        <v>Sunday</v>
      </c>
      <c r="W3030" t="str">
        <f>TEXT(Working_Data[[#This Row],[order_date]],"mmmm")</f>
        <v>August</v>
      </c>
      <c r="X3030" s="7">
        <f>Working_Data[[#This Row],[last_order_date]]-Working_Data[[#This Row],[signup_date]]</f>
        <v>342</v>
      </c>
      <c r="Y3030" s="7">
        <f>IF(Working_Data[[#This Row],[churned]]="Active",1,0)</f>
        <v>0</v>
      </c>
      <c r="Z3030" s="7">
        <f>YEAR(Working_Data[[#This Row],[order_date]])</f>
        <v>2024</v>
      </c>
    </row>
    <row r="3031" spans="1:26" x14ac:dyDescent="0.25">
      <c r="A3031" t="s">
        <v>6112</v>
      </c>
      <c r="B3031" t="s">
        <v>21</v>
      </c>
      <c r="C3031" t="s">
        <v>22</v>
      </c>
      <c r="D3031" t="s">
        <v>23</v>
      </c>
      <c r="E3031" s="1">
        <v>45782</v>
      </c>
      <c r="F3031" t="s">
        <v>6113</v>
      </c>
      <c r="G3031" s="1">
        <v>45529</v>
      </c>
      <c r="H3031" t="s">
        <v>41</v>
      </c>
      <c r="I3031" t="s">
        <v>63</v>
      </c>
      <c r="J3031" t="s">
        <v>49</v>
      </c>
      <c r="K3031">
        <v>1</v>
      </c>
      <c r="L3031" s="3">
        <f>Working_Data[[#This Row],[price2]]/Working_Data[[#This Row],[quantity]]</f>
        <v>1289.8</v>
      </c>
      <c r="M3031" s="3">
        <v>1289.8</v>
      </c>
      <c r="N3031" t="s">
        <v>28</v>
      </c>
      <c r="O3031">
        <v>28</v>
      </c>
      <c r="P3031" s="1">
        <v>45815</v>
      </c>
      <c r="Q3031">
        <v>459</v>
      </c>
      <c r="R3031" t="s">
        <v>43</v>
      </c>
      <c r="S3031">
        <v>3</v>
      </c>
      <c r="T3031" s="1">
        <v>45877</v>
      </c>
      <c r="U3031" t="s">
        <v>36</v>
      </c>
      <c r="V3031" t="str">
        <f>TEXT(WEEKDAY(Working_Data[[#This Row],[order_date]],1),"DDDD")</f>
        <v>Sunday</v>
      </c>
      <c r="W3031" t="str">
        <f>TEXT(Working_Data[[#This Row],[order_date]],"mmmm")</f>
        <v>August</v>
      </c>
      <c r="X3031" s="7">
        <f>Working_Data[[#This Row],[last_order_date]]-Working_Data[[#This Row],[signup_date]]</f>
        <v>33</v>
      </c>
      <c r="Y3031" s="7">
        <f>IF(Working_Data[[#This Row],[churned]]="Active",1,0)</f>
        <v>0</v>
      </c>
      <c r="Z3031" s="7">
        <f>YEAR(Working_Data[[#This Row],[order_date]])</f>
        <v>2024</v>
      </c>
    </row>
    <row r="3032" spans="1:26" x14ac:dyDescent="0.25">
      <c r="A3032" t="s">
        <v>6114</v>
      </c>
      <c r="B3032" t="s">
        <v>38</v>
      </c>
      <c r="C3032" t="s">
        <v>22</v>
      </c>
      <c r="D3032" t="s">
        <v>56</v>
      </c>
      <c r="E3032" s="1">
        <v>45932</v>
      </c>
      <c r="F3032" t="s">
        <v>6115</v>
      </c>
      <c r="G3032" s="1">
        <v>45529</v>
      </c>
      <c r="H3032" t="s">
        <v>47</v>
      </c>
      <c r="I3032" t="s">
        <v>54</v>
      </c>
      <c r="J3032" t="s">
        <v>27</v>
      </c>
      <c r="K3032">
        <v>1</v>
      </c>
      <c r="L3032" s="3">
        <f>Working_Data[[#This Row],[price2]]/Working_Data[[#This Row],[quantity]]</f>
        <v>1138.1500000000001</v>
      </c>
      <c r="M3032" s="3">
        <v>1138.1500000000001</v>
      </c>
      <c r="N3032" t="s">
        <v>28</v>
      </c>
      <c r="O3032">
        <v>10</v>
      </c>
      <c r="P3032" s="1">
        <v>45684</v>
      </c>
      <c r="Q3032">
        <v>101</v>
      </c>
      <c r="R3032" t="s">
        <v>29</v>
      </c>
      <c r="S3032">
        <v>3</v>
      </c>
      <c r="T3032" s="1">
        <v>45533</v>
      </c>
      <c r="U3032" t="s">
        <v>60</v>
      </c>
      <c r="V3032" t="str">
        <f>TEXT(WEEKDAY(Working_Data[[#This Row],[order_date]],1),"DDDD")</f>
        <v>Sunday</v>
      </c>
      <c r="W3032" t="str">
        <f>TEXT(Working_Data[[#This Row],[order_date]],"mmmm")</f>
        <v>August</v>
      </c>
      <c r="X3032" s="7">
        <f>Working_Data[[#This Row],[last_order_date]]-Working_Data[[#This Row],[signup_date]]</f>
        <v>-248</v>
      </c>
      <c r="Y3032" s="7">
        <f>IF(Working_Data[[#This Row],[churned]]="Active",1,0)</f>
        <v>1</v>
      </c>
      <c r="Z3032" s="7">
        <f>YEAR(Working_Data[[#This Row],[order_date]])</f>
        <v>2024</v>
      </c>
    </row>
    <row r="3033" spans="1:26" x14ac:dyDescent="0.25">
      <c r="A3033" t="s">
        <v>6116</v>
      </c>
      <c r="B3033" t="s">
        <v>45</v>
      </c>
      <c r="C3033" t="s">
        <v>22</v>
      </c>
      <c r="D3033" t="s">
        <v>56</v>
      </c>
      <c r="E3033" s="1">
        <v>45702</v>
      </c>
      <c r="F3033" t="s">
        <v>6117</v>
      </c>
      <c r="G3033" s="1">
        <v>45529</v>
      </c>
      <c r="H3033" t="s">
        <v>34</v>
      </c>
      <c r="I3033" t="s">
        <v>54</v>
      </c>
      <c r="J3033" t="s">
        <v>59</v>
      </c>
      <c r="K3033">
        <v>1</v>
      </c>
      <c r="L3033" s="3">
        <f>Working_Data[[#This Row],[price2]]/Working_Data[[#This Row],[quantity]]</f>
        <v>121.23</v>
      </c>
      <c r="M3033" s="3">
        <v>121.23</v>
      </c>
      <c r="N3033" t="s">
        <v>50</v>
      </c>
      <c r="O3033">
        <v>27</v>
      </c>
      <c r="P3033" s="1">
        <v>45763</v>
      </c>
      <c r="Q3033">
        <v>481</v>
      </c>
      <c r="R3033" t="s">
        <v>43</v>
      </c>
      <c r="S3033">
        <v>2</v>
      </c>
      <c r="T3033" s="1">
        <v>45659</v>
      </c>
      <c r="U3033" t="s">
        <v>30</v>
      </c>
      <c r="V3033" t="str">
        <f>TEXT(WEEKDAY(Working_Data[[#This Row],[order_date]],1),"DDDD")</f>
        <v>Sunday</v>
      </c>
      <c r="W3033" t="str">
        <f>TEXT(Working_Data[[#This Row],[order_date]],"mmmm")</f>
        <v>August</v>
      </c>
      <c r="X3033" s="7">
        <f>Working_Data[[#This Row],[last_order_date]]-Working_Data[[#This Row],[signup_date]]</f>
        <v>61</v>
      </c>
      <c r="Y3033" s="7">
        <f>IF(Working_Data[[#This Row],[churned]]="Active",1,0)</f>
        <v>0</v>
      </c>
      <c r="Z3033" s="7">
        <f>YEAR(Working_Data[[#This Row],[order_date]])</f>
        <v>2024</v>
      </c>
    </row>
    <row r="3034" spans="1:26" x14ac:dyDescent="0.25">
      <c r="A3034" t="s">
        <v>6118</v>
      </c>
      <c r="B3034" t="s">
        <v>45</v>
      </c>
      <c r="C3034" t="s">
        <v>22</v>
      </c>
      <c r="D3034" t="s">
        <v>56</v>
      </c>
      <c r="E3034" s="1">
        <v>45397</v>
      </c>
      <c r="F3034" t="s">
        <v>6119</v>
      </c>
      <c r="G3034" s="1">
        <v>45529</v>
      </c>
      <c r="H3034" t="s">
        <v>58</v>
      </c>
      <c r="I3034" t="s">
        <v>26</v>
      </c>
      <c r="J3034" t="s">
        <v>59</v>
      </c>
      <c r="K3034">
        <v>5</v>
      </c>
      <c r="L3034" s="3">
        <f>Working_Data[[#This Row],[price2]]/Working_Data[[#This Row],[quantity]]</f>
        <v>123.396</v>
      </c>
      <c r="M3034" s="3">
        <v>616.98</v>
      </c>
      <c r="N3034" t="s">
        <v>50</v>
      </c>
      <c r="O3034">
        <v>26</v>
      </c>
      <c r="P3034" s="1">
        <v>45557</v>
      </c>
      <c r="Q3034">
        <v>9</v>
      </c>
      <c r="R3034" t="s">
        <v>43</v>
      </c>
      <c r="S3034">
        <v>2</v>
      </c>
      <c r="T3034" s="1">
        <v>45800</v>
      </c>
      <c r="U3034" t="s">
        <v>30</v>
      </c>
      <c r="V3034" t="str">
        <f>TEXT(WEEKDAY(Working_Data[[#This Row],[order_date]],1),"DDDD")</f>
        <v>Sunday</v>
      </c>
      <c r="W3034" t="str">
        <f>TEXT(Working_Data[[#This Row],[order_date]],"mmmm")</f>
        <v>August</v>
      </c>
      <c r="X3034" s="7">
        <f>Working_Data[[#This Row],[last_order_date]]-Working_Data[[#This Row],[signup_date]]</f>
        <v>160</v>
      </c>
      <c r="Y3034" s="7">
        <f>IF(Working_Data[[#This Row],[churned]]="Active",1,0)</f>
        <v>0</v>
      </c>
      <c r="Z3034" s="7">
        <f>YEAR(Working_Data[[#This Row],[order_date]])</f>
        <v>2024</v>
      </c>
    </row>
    <row r="3035" spans="1:26" x14ac:dyDescent="0.25">
      <c r="A3035" t="s">
        <v>6120</v>
      </c>
      <c r="B3035" t="s">
        <v>45</v>
      </c>
      <c r="C3035" t="s">
        <v>39</v>
      </c>
      <c r="D3035" t="s">
        <v>23</v>
      </c>
      <c r="E3035" s="1">
        <v>45370</v>
      </c>
      <c r="F3035" t="s">
        <v>6121</v>
      </c>
      <c r="G3035" s="1">
        <v>45530</v>
      </c>
      <c r="H3035" t="s">
        <v>25</v>
      </c>
      <c r="I3035" t="s">
        <v>63</v>
      </c>
      <c r="J3035" t="s">
        <v>49</v>
      </c>
      <c r="K3035">
        <v>2</v>
      </c>
      <c r="L3035" s="3">
        <f>Working_Data[[#This Row],[price2]]/Working_Data[[#This Row],[quantity]]</f>
        <v>241.245</v>
      </c>
      <c r="M3035" s="3">
        <v>482.49</v>
      </c>
      <c r="N3035" t="s">
        <v>35</v>
      </c>
      <c r="O3035">
        <v>18</v>
      </c>
      <c r="P3035" s="1">
        <v>45455</v>
      </c>
      <c r="Q3035">
        <v>323</v>
      </c>
      <c r="R3035" t="s">
        <v>43</v>
      </c>
      <c r="S3035">
        <v>3</v>
      </c>
      <c r="T3035" s="1">
        <v>45870</v>
      </c>
      <c r="U3035" t="s">
        <v>36</v>
      </c>
      <c r="V3035" t="str">
        <f>TEXT(WEEKDAY(Working_Data[[#This Row],[order_date]],1),"DDDD")</f>
        <v>Monday</v>
      </c>
      <c r="W3035" t="str">
        <f>TEXT(Working_Data[[#This Row],[order_date]],"mmmm")</f>
        <v>August</v>
      </c>
      <c r="X3035" s="7">
        <f>Working_Data[[#This Row],[last_order_date]]-Working_Data[[#This Row],[signup_date]]</f>
        <v>85</v>
      </c>
      <c r="Y3035" s="7">
        <f>IF(Working_Data[[#This Row],[churned]]="Active",1,0)</f>
        <v>0</v>
      </c>
      <c r="Z3035" s="7">
        <f>YEAR(Working_Data[[#This Row],[order_date]])</f>
        <v>2024</v>
      </c>
    </row>
    <row r="3036" spans="1:26" x14ac:dyDescent="0.25">
      <c r="A3036" t="s">
        <v>6122</v>
      </c>
      <c r="B3036" t="s">
        <v>38</v>
      </c>
      <c r="C3036" t="s">
        <v>22</v>
      </c>
      <c r="D3036" t="s">
        <v>52</v>
      </c>
      <c r="E3036" s="1">
        <v>45395</v>
      </c>
      <c r="F3036" t="s">
        <v>6123</v>
      </c>
      <c r="G3036" s="1">
        <v>45530</v>
      </c>
      <c r="H3036" t="s">
        <v>34</v>
      </c>
      <c r="I3036" t="s">
        <v>54</v>
      </c>
      <c r="J3036" t="s">
        <v>59</v>
      </c>
      <c r="K3036">
        <v>4</v>
      </c>
      <c r="L3036" s="3">
        <f>Working_Data[[#This Row],[price2]]/Working_Data[[#This Row],[quantity]]</f>
        <v>252.11500000000001</v>
      </c>
      <c r="M3036" s="3">
        <v>1008.46</v>
      </c>
      <c r="N3036" t="s">
        <v>35</v>
      </c>
      <c r="O3036">
        <v>10</v>
      </c>
      <c r="P3036" s="1">
        <v>45993</v>
      </c>
      <c r="Q3036">
        <v>490</v>
      </c>
      <c r="R3036" t="s">
        <v>43</v>
      </c>
      <c r="S3036">
        <v>2</v>
      </c>
      <c r="T3036" s="1">
        <v>45742</v>
      </c>
      <c r="U3036" t="s">
        <v>36</v>
      </c>
      <c r="V3036" t="str">
        <f>TEXT(WEEKDAY(Working_Data[[#This Row],[order_date]],1),"DDDD")</f>
        <v>Monday</v>
      </c>
      <c r="W3036" t="str">
        <f>TEXT(Working_Data[[#This Row],[order_date]],"mmmm")</f>
        <v>August</v>
      </c>
      <c r="X3036" s="7">
        <f>Working_Data[[#This Row],[last_order_date]]-Working_Data[[#This Row],[signup_date]]</f>
        <v>598</v>
      </c>
      <c r="Y3036" s="7">
        <f>IF(Working_Data[[#This Row],[churned]]="Active",1,0)</f>
        <v>0</v>
      </c>
      <c r="Z3036" s="7">
        <f>YEAR(Working_Data[[#This Row],[order_date]])</f>
        <v>2024</v>
      </c>
    </row>
    <row r="3037" spans="1:26" x14ac:dyDescent="0.25">
      <c r="A3037" t="s">
        <v>6124</v>
      </c>
      <c r="B3037" t="s">
        <v>45</v>
      </c>
      <c r="C3037" t="s">
        <v>39</v>
      </c>
      <c r="D3037" t="s">
        <v>77</v>
      </c>
      <c r="E3037" s="1">
        <v>45366</v>
      </c>
      <c r="F3037" t="s">
        <v>6125</v>
      </c>
      <c r="G3037" s="1">
        <v>45530</v>
      </c>
      <c r="H3037" t="s">
        <v>34</v>
      </c>
      <c r="I3037" t="s">
        <v>48</v>
      </c>
      <c r="J3037" t="s">
        <v>59</v>
      </c>
      <c r="K3037">
        <v>3</v>
      </c>
      <c r="L3037" s="3">
        <f>Working_Data[[#This Row],[price2]]/Working_Data[[#This Row],[quantity]]</f>
        <v>308.67333333333335</v>
      </c>
      <c r="M3037" s="3">
        <v>926.02</v>
      </c>
      <c r="N3037" t="s">
        <v>35</v>
      </c>
      <c r="O3037">
        <v>45</v>
      </c>
      <c r="P3037" s="1">
        <v>45753</v>
      </c>
      <c r="Q3037">
        <v>79</v>
      </c>
      <c r="R3037" t="s">
        <v>29</v>
      </c>
      <c r="S3037">
        <v>1</v>
      </c>
      <c r="T3037" s="1">
        <v>45650</v>
      </c>
      <c r="U3037" t="s">
        <v>30</v>
      </c>
      <c r="V3037" t="str">
        <f>TEXT(WEEKDAY(Working_Data[[#This Row],[order_date]],1),"DDDD")</f>
        <v>Monday</v>
      </c>
      <c r="W3037" t="str">
        <f>TEXT(Working_Data[[#This Row],[order_date]],"mmmm")</f>
        <v>August</v>
      </c>
      <c r="X3037" s="7">
        <f>Working_Data[[#This Row],[last_order_date]]-Working_Data[[#This Row],[signup_date]]</f>
        <v>387</v>
      </c>
      <c r="Y3037" s="7">
        <f>IF(Working_Data[[#This Row],[churned]]="Active",1,0)</f>
        <v>1</v>
      </c>
      <c r="Z3037" s="7">
        <f>YEAR(Working_Data[[#This Row],[order_date]])</f>
        <v>2024</v>
      </c>
    </row>
    <row r="3038" spans="1:26" x14ac:dyDescent="0.25">
      <c r="A3038" t="s">
        <v>6126</v>
      </c>
      <c r="B3038" t="s">
        <v>45</v>
      </c>
      <c r="C3038" t="s">
        <v>39</v>
      </c>
      <c r="D3038" t="s">
        <v>23</v>
      </c>
      <c r="E3038" s="1">
        <v>45270</v>
      </c>
      <c r="F3038" t="s">
        <v>6127</v>
      </c>
      <c r="G3038" s="1">
        <v>45530</v>
      </c>
      <c r="H3038" t="s">
        <v>47</v>
      </c>
      <c r="I3038" t="s">
        <v>26</v>
      </c>
      <c r="J3038" t="s">
        <v>64</v>
      </c>
      <c r="K3038">
        <v>5</v>
      </c>
      <c r="L3038" s="3">
        <f>Working_Data[[#This Row],[price2]]/Working_Data[[#This Row],[quantity]]</f>
        <v>71.62</v>
      </c>
      <c r="M3038" s="3">
        <v>358.1</v>
      </c>
      <c r="N3038" t="s">
        <v>35</v>
      </c>
      <c r="O3038">
        <v>22</v>
      </c>
      <c r="P3038" s="1">
        <v>45526</v>
      </c>
      <c r="Q3038">
        <v>186</v>
      </c>
      <c r="R3038" t="s">
        <v>43</v>
      </c>
      <c r="S3038">
        <v>1</v>
      </c>
      <c r="T3038" s="1">
        <v>45394</v>
      </c>
      <c r="U3038" t="s">
        <v>60</v>
      </c>
      <c r="V3038" t="str">
        <f>TEXT(WEEKDAY(Working_Data[[#This Row],[order_date]],1),"DDDD")</f>
        <v>Monday</v>
      </c>
      <c r="W3038" t="str">
        <f>TEXT(Working_Data[[#This Row],[order_date]],"mmmm")</f>
        <v>August</v>
      </c>
      <c r="X3038" s="7">
        <f>Working_Data[[#This Row],[last_order_date]]-Working_Data[[#This Row],[signup_date]]</f>
        <v>256</v>
      </c>
      <c r="Y3038" s="7">
        <f>IF(Working_Data[[#This Row],[churned]]="Active",1,0)</f>
        <v>0</v>
      </c>
      <c r="Z3038" s="7">
        <f>YEAR(Working_Data[[#This Row],[order_date]])</f>
        <v>2024</v>
      </c>
    </row>
    <row r="3039" spans="1:26" x14ac:dyDescent="0.25">
      <c r="A3039" t="s">
        <v>6128</v>
      </c>
      <c r="B3039" t="s">
        <v>45</v>
      </c>
      <c r="C3039" t="s">
        <v>22</v>
      </c>
      <c r="D3039" t="s">
        <v>32</v>
      </c>
      <c r="E3039" s="1">
        <v>45503</v>
      </c>
      <c r="F3039" t="s">
        <v>6129</v>
      </c>
      <c r="G3039" s="1">
        <v>45530</v>
      </c>
      <c r="H3039" t="s">
        <v>58</v>
      </c>
      <c r="I3039" t="s">
        <v>54</v>
      </c>
      <c r="J3039" t="s">
        <v>67</v>
      </c>
      <c r="K3039">
        <v>3</v>
      </c>
      <c r="L3039" s="3">
        <f>Working_Data[[#This Row],[price2]]/Working_Data[[#This Row],[quantity]]</f>
        <v>165.28</v>
      </c>
      <c r="M3039" s="3">
        <v>495.84</v>
      </c>
      <c r="N3039" t="s">
        <v>50</v>
      </c>
      <c r="O3039">
        <v>27</v>
      </c>
      <c r="P3039" s="1">
        <v>45484</v>
      </c>
      <c r="Q3039">
        <v>41</v>
      </c>
      <c r="R3039" t="s">
        <v>43</v>
      </c>
      <c r="S3039">
        <v>2</v>
      </c>
      <c r="T3039" s="1">
        <v>45863</v>
      </c>
      <c r="U3039" t="s">
        <v>30</v>
      </c>
      <c r="V3039" t="str">
        <f>TEXT(WEEKDAY(Working_Data[[#This Row],[order_date]],1),"DDDD")</f>
        <v>Monday</v>
      </c>
      <c r="W3039" t="str">
        <f>TEXT(Working_Data[[#This Row],[order_date]],"mmmm")</f>
        <v>August</v>
      </c>
      <c r="X3039" s="7">
        <f>Working_Data[[#This Row],[last_order_date]]-Working_Data[[#This Row],[signup_date]]</f>
        <v>-19</v>
      </c>
      <c r="Y3039" s="7">
        <f>IF(Working_Data[[#This Row],[churned]]="Active",1,0)</f>
        <v>0</v>
      </c>
      <c r="Z3039" s="7">
        <f>YEAR(Working_Data[[#This Row],[order_date]])</f>
        <v>2024</v>
      </c>
    </row>
    <row r="3040" spans="1:26" x14ac:dyDescent="0.25">
      <c r="A3040" t="s">
        <v>6130</v>
      </c>
      <c r="B3040" t="s">
        <v>38</v>
      </c>
      <c r="C3040" t="s">
        <v>39</v>
      </c>
      <c r="D3040" t="s">
        <v>52</v>
      </c>
      <c r="E3040" s="1">
        <v>45393</v>
      </c>
      <c r="F3040" t="s">
        <v>6131</v>
      </c>
      <c r="G3040" s="1">
        <v>45530</v>
      </c>
      <c r="H3040" t="s">
        <v>58</v>
      </c>
      <c r="I3040" t="s">
        <v>26</v>
      </c>
      <c r="J3040" t="s">
        <v>64</v>
      </c>
      <c r="K3040">
        <v>5</v>
      </c>
      <c r="L3040" s="3">
        <f>Working_Data[[#This Row],[price2]]/Working_Data[[#This Row],[quantity]]</f>
        <v>245.24799999999999</v>
      </c>
      <c r="M3040" s="3">
        <v>1226.24</v>
      </c>
      <c r="N3040" t="s">
        <v>35</v>
      </c>
      <c r="O3040">
        <v>39</v>
      </c>
      <c r="P3040" s="1">
        <v>45854</v>
      </c>
      <c r="Q3040">
        <v>234</v>
      </c>
      <c r="R3040" t="s">
        <v>43</v>
      </c>
      <c r="S3040">
        <v>3</v>
      </c>
      <c r="T3040" s="1">
        <v>45720</v>
      </c>
      <c r="U3040" t="s">
        <v>36</v>
      </c>
      <c r="V3040" t="str">
        <f>TEXT(WEEKDAY(Working_Data[[#This Row],[order_date]],1),"DDDD")</f>
        <v>Monday</v>
      </c>
      <c r="W3040" t="str">
        <f>TEXT(Working_Data[[#This Row],[order_date]],"mmmm")</f>
        <v>August</v>
      </c>
      <c r="X3040" s="7">
        <f>Working_Data[[#This Row],[last_order_date]]-Working_Data[[#This Row],[signup_date]]</f>
        <v>461</v>
      </c>
      <c r="Y3040" s="7">
        <f>IF(Working_Data[[#This Row],[churned]]="Active",1,0)</f>
        <v>0</v>
      </c>
      <c r="Z3040" s="7">
        <f>YEAR(Working_Data[[#This Row],[order_date]])</f>
        <v>2024</v>
      </c>
    </row>
    <row r="3041" spans="1:26" x14ac:dyDescent="0.25">
      <c r="A3041" t="s">
        <v>6132</v>
      </c>
      <c r="B3041" t="s">
        <v>21</v>
      </c>
      <c r="C3041" t="s">
        <v>82</v>
      </c>
      <c r="D3041" t="s">
        <v>23</v>
      </c>
      <c r="E3041" s="1">
        <v>45612</v>
      </c>
      <c r="F3041" t="s">
        <v>6133</v>
      </c>
      <c r="G3041" s="1">
        <v>45531</v>
      </c>
      <c r="H3041" t="s">
        <v>58</v>
      </c>
      <c r="I3041" t="s">
        <v>42</v>
      </c>
      <c r="J3041" t="s">
        <v>64</v>
      </c>
      <c r="K3041">
        <v>4</v>
      </c>
      <c r="L3041" s="3">
        <f>Working_Data[[#This Row],[price2]]/Working_Data[[#This Row],[quantity]]</f>
        <v>354.57749999999999</v>
      </c>
      <c r="M3041" s="3">
        <v>1418.31</v>
      </c>
      <c r="N3041" t="s">
        <v>35</v>
      </c>
      <c r="O3041">
        <v>7</v>
      </c>
      <c r="P3041" s="1">
        <v>45563</v>
      </c>
      <c r="Q3041">
        <v>441</v>
      </c>
      <c r="R3041" t="s">
        <v>43</v>
      </c>
      <c r="S3041">
        <v>5</v>
      </c>
      <c r="T3041" s="1">
        <v>45995</v>
      </c>
      <c r="U3041" t="s">
        <v>36</v>
      </c>
      <c r="V3041" t="str">
        <f>TEXT(WEEKDAY(Working_Data[[#This Row],[order_date]],1),"DDDD")</f>
        <v>Tuesday</v>
      </c>
      <c r="W3041" t="str">
        <f>TEXT(Working_Data[[#This Row],[order_date]],"mmmm")</f>
        <v>August</v>
      </c>
      <c r="X3041" s="7">
        <f>Working_Data[[#This Row],[last_order_date]]-Working_Data[[#This Row],[signup_date]]</f>
        <v>-49</v>
      </c>
      <c r="Y3041" s="7">
        <f>IF(Working_Data[[#This Row],[churned]]="Active",1,0)</f>
        <v>0</v>
      </c>
      <c r="Z3041" s="7">
        <f>YEAR(Working_Data[[#This Row],[order_date]])</f>
        <v>2024</v>
      </c>
    </row>
    <row r="3042" spans="1:26" x14ac:dyDescent="0.25">
      <c r="A3042" t="s">
        <v>6134</v>
      </c>
      <c r="B3042" t="s">
        <v>21</v>
      </c>
      <c r="C3042" t="s">
        <v>82</v>
      </c>
      <c r="D3042" t="s">
        <v>77</v>
      </c>
      <c r="E3042" s="1">
        <v>45997</v>
      </c>
      <c r="F3042" t="s">
        <v>6135</v>
      </c>
      <c r="G3042" s="1">
        <v>45531</v>
      </c>
      <c r="H3042" t="s">
        <v>34</v>
      </c>
      <c r="I3042" t="s">
        <v>42</v>
      </c>
      <c r="J3042" t="s">
        <v>67</v>
      </c>
      <c r="K3042">
        <v>4</v>
      </c>
      <c r="L3042" s="3">
        <f>Working_Data[[#This Row],[price2]]/Working_Data[[#This Row],[quantity]]</f>
        <v>332.78750000000002</v>
      </c>
      <c r="M3042" s="3">
        <v>1331.15</v>
      </c>
      <c r="N3042" t="s">
        <v>28</v>
      </c>
      <c r="O3042">
        <v>27</v>
      </c>
      <c r="P3042" s="1">
        <v>45720</v>
      </c>
      <c r="Q3042">
        <v>28</v>
      </c>
      <c r="R3042" t="s">
        <v>43</v>
      </c>
      <c r="S3042">
        <v>1</v>
      </c>
      <c r="T3042" s="1">
        <v>45555</v>
      </c>
      <c r="U3042" t="s">
        <v>60</v>
      </c>
      <c r="V3042" t="str">
        <f>TEXT(WEEKDAY(Working_Data[[#This Row],[order_date]],1),"DDDD")</f>
        <v>Tuesday</v>
      </c>
      <c r="W3042" t="str">
        <f>TEXT(Working_Data[[#This Row],[order_date]],"mmmm")</f>
        <v>August</v>
      </c>
      <c r="X3042" s="7">
        <f>Working_Data[[#This Row],[last_order_date]]-Working_Data[[#This Row],[signup_date]]</f>
        <v>-277</v>
      </c>
      <c r="Y3042" s="7">
        <f>IF(Working_Data[[#This Row],[churned]]="Active",1,0)</f>
        <v>0</v>
      </c>
      <c r="Z3042" s="7">
        <f>YEAR(Working_Data[[#This Row],[order_date]])</f>
        <v>2024</v>
      </c>
    </row>
    <row r="3043" spans="1:26" x14ac:dyDescent="0.25">
      <c r="A3043" t="s">
        <v>6136</v>
      </c>
      <c r="B3043" t="s">
        <v>38</v>
      </c>
      <c r="C3043" t="s">
        <v>22</v>
      </c>
      <c r="D3043" t="s">
        <v>77</v>
      </c>
      <c r="E3043" s="1">
        <v>45307</v>
      </c>
      <c r="F3043" t="s">
        <v>6137</v>
      </c>
      <c r="G3043" s="1">
        <v>45531</v>
      </c>
      <c r="H3043" t="s">
        <v>34</v>
      </c>
      <c r="I3043" t="s">
        <v>48</v>
      </c>
      <c r="J3043" t="s">
        <v>64</v>
      </c>
      <c r="K3043">
        <v>3</v>
      </c>
      <c r="L3043" s="3">
        <f>Working_Data[[#This Row],[price2]]/Working_Data[[#This Row],[quantity]]</f>
        <v>81.456666666666663</v>
      </c>
      <c r="M3043" s="3">
        <v>244.37</v>
      </c>
      <c r="N3043" t="s">
        <v>28</v>
      </c>
      <c r="O3043">
        <v>38</v>
      </c>
      <c r="P3043" s="1">
        <v>45964</v>
      </c>
      <c r="Q3043">
        <v>370</v>
      </c>
      <c r="R3043" t="s">
        <v>43</v>
      </c>
      <c r="S3043">
        <v>5</v>
      </c>
      <c r="T3043" s="1">
        <v>45768</v>
      </c>
      <c r="U3043" t="s">
        <v>30</v>
      </c>
      <c r="V3043" t="str">
        <f>TEXT(WEEKDAY(Working_Data[[#This Row],[order_date]],1),"DDDD")</f>
        <v>Tuesday</v>
      </c>
      <c r="W3043" t="str">
        <f>TEXT(Working_Data[[#This Row],[order_date]],"mmmm")</f>
        <v>August</v>
      </c>
      <c r="X3043" s="7">
        <f>Working_Data[[#This Row],[last_order_date]]-Working_Data[[#This Row],[signup_date]]</f>
        <v>657</v>
      </c>
      <c r="Y3043" s="7">
        <f>IF(Working_Data[[#This Row],[churned]]="Active",1,0)</f>
        <v>0</v>
      </c>
      <c r="Z3043" s="7">
        <f>YEAR(Working_Data[[#This Row],[order_date]])</f>
        <v>2024</v>
      </c>
    </row>
    <row r="3044" spans="1:26" x14ac:dyDescent="0.25">
      <c r="A3044" t="s">
        <v>6138</v>
      </c>
      <c r="B3044" t="s">
        <v>21</v>
      </c>
      <c r="C3044" t="s">
        <v>22</v>
      </c>
      <c r="D3044" t="s">
        <v>32</v>
      </c>
      <c r="E3044" s="1">
        <v>45628</v>
      </c>
      <c r="F3044" t="s">
        <v>6139</v>
      </c>
      <c r="G3044" s="1">
        <v>45531</v>
      </c>
      <c r="H3044" t="s">
        <v>25</v>
      </c>
      <c r="I3044" t="s">
        <v>48</v>
      </c>
      <c r="J3044" t="s">
        <v>59</v>
      </c>
      <c r="K3044">
        <v>1</v>
      </c>
      <c r="L3044" s="3">
        <f>Working_Data[[#This Row],[price2]]/Working_Data[[#This Row],[quantity]]</f>
        <v>1415.56</v>
      </c>
      <c r="M3044" s="3">
        <v>1415.56</v>
      </c>
      <c r="N3044" t="s">
        <v>50</v>
      </c>
      <c r="O3044">
        <v>6</v>
      </c>
      <c r="P3044" s="1">
        <v>45531</v>
      </c>
      <c r="Q3044">
        <v>23</v>
      </c>
      <c r="R3044" t="s">
        <v>43</v>
      </c>
      <c r="S3044">
        <v>3</v>
      </c>
      <c r="T3044" s="1">
        <v>45738</v>
      </c>
      <c r="U3044" t="s">
        <v>36</v>
      </c>
      <c r="V3044" t="str">
        <f>TEXT(WEEKDAY(Working_Data[[#This Row],[order_date]],1),"DDDD")</f>
        <v>Tuesday</v>
      </c>
      <c r="W3044" t="str">
        <f>TEXT(Working_Data[[#This Row],[order_date]],"mmmm")</f>
        <v>August</v>
      </c>
      <c r="X3044" s="7">
        <f>Working_Data[[#This Row],[last_order_date]]-Working_Data[[#This Row],[signup_date]]</f>
        <v>-97</v>
      </c>
      <c r="Y3044" s="7">
        <f>IF(Working_Data[[#This Row],[churned]]="Active",1,0)</f>
        <v>0</v>
      </c>
      <c r="Z3044" s="7">
        <f>YEAR(Working_Data[[#This Row],[order_date]])</f>
        <v>2024</v>
      </c>
    </row>
    <row r="3045" spans="1:26" x14ac:dyDescent="0.25">
      <c r="A3045" t="s">
        <v>6140</v>
      </c>
      <c r="B3045" t="s">
        <v>21</v>
      </c>
      <c r="C3045" t="s">
        <v>39</v>
      </c>
      <c r="D3045" t="s">
        <v>77</v>
      </c>
      <c r="E3045" s="1">
        <v>45347</v>
      </c>
      <c r="F3045" t="s">
        <v>6141</v>
      </c>
      <c r="G3045" s="1">
        <v>45531</v>
      </c>
      <c r="H3045" t="s">
        <v>25</v>
      </c>
      <c r="I3045" t="s">
        <v>26</v>
      </c>
      <c r="J3045" t="s">
        <v>67</v>
      </c>
      <c r="K3045">
        <v>3</v>
      </c>
      <c r="L3045" s="3">
        <f>Working_Data[[#This Row],[price2]]/Working_Data[[#This Row],[quantity]]</f>
        <v>151.64000000000001</v>
      </c>
      <c r="M3045" s="3">
        <v>454.92</v>
      </c>
      <c r="N3045" t="s">
        <v>50</v>
      </c>
      <c r="O3045">
        <v>22</v>
      </c>
      <c r="P3045" s="1">
        <v>45485</v>
      </c>
      <c r="Q3045">
        <v>253</v>
      </c>
      <c r="R3045" t="s">
        <v>43</v>
      </c>
      <c r="S3045">
        <v>1</v>
      </c>
      <c r="T3045" s="1">
        <v>45822</v>
      </c>
      <c r="U3045" t="s">
        <v>30</v>
      </c>
      <c r="V3045" t="str">
        <f>TEXT(WEEKDAY(Working_Data[[#This Row],[order_date]],1),"DDDD")</f>
        <v>Tuesday</v>
      </c>
      <c r="W3045" t="str">
        <f>TEXT(Working_Data[[#This Row],[order_date]],"mmmm")</f>
        <v>August</v>
      </c>
      <c r="X3045" s="7">
        <f>Working_Data[[#This Row],[last_order_date]]-Working_Data[[#This Row],[signup_date]]</f>
        <v>138</v>
      </c>
      <c r="Y3045" s="7">
        <f>IF(Working_Data[[#This Row],[churned]]="Active",1,0)</f>
        <v>0</v>
      </c>
      <c r="Z3045" s="7">
        <f>YEAR(Working_Data[[#This Row],[order_date]])</f>
        <v>2024</v>
      </c>
    </row>
    <row r="3046" spans="1:26" x14ac:dyDescent="0.25">
      <c r="A3046" t="s">
        <v>6142</v>
      </c>
      <c r="B3046" t="s">
        <v>38</v>
      </c>
      <c r="C3046" t="s">
        <v>82</v>
      </c>
      <c r="D3046" t="s">
        <v>56</v>
      </c>
      <c r="E3046" s="1">
        <v>45711</v>
      </c>
      <c r="F3046" t="s">
        <v>6143</v>
      </c>
      <c r="G3046" s="1">
        <v>45531</v>
      </c>
      <c r="H3046" t="s">
        <v>25</v>
      </c>
      <c r="I3046" t="s">
        <v>63</v>
      </c>
      <c r="J3046" t="s">
        <v>64</v>
      </c>
      <c r="K3046">
        <v>4</v>
      </c>
      <c r="L3046" s="3">
        <f>Working_Data[[#This Row],[price2]]/Working_Data[[#This Row],[quantity]]</f>
        <v>115.84</v>
      </c>
      <c r="M3046" s="3">
        <v>463.36</v>
      </c>
      <c r="N3046" t="s">
        <v>28</v>
      </c>
      <c r="O3046">
        <v>23</v>
      </c>
      <c r="P3046" s="1">
        <v>45906</v>
      </c>
      <c r="Q3046">
        <v>99</v>
      </c>
      <c r="R3046" t="s">
        <v>43</v>
      </c>
      <c r="S3046">
        <v>5</v>
      </c>
      <c r="T3046" s="1">
        <v>45766</v>
      </c>
      <c r="U3046" t="s">
        <v>36</v>
      </c>
      <c r="V3046" t="str">
        <f>TEXT(WEEKDAY(Working_Data[[#This Row],[order_date]],1),"DDDD")</f>
        <v>Tuesday</v>
      </c>
      <c r="W3046" t="str">
        <f>TEXT(Working_Data[[#This Row],[order_date]],"mmmm")</f>
        <v>August</v>
      </c>
      <c r="X3046" s="7">
        <f>Working_Data[[#This Row],[last_order_date]]-Working_Data[[#This Row],[signup_date]]</f>
        <v>195</v>
      </c>
      <c r="Y3046" s="7">
        <f>IF(Working_Data[[#This Row],[churned]]="Active",1,0)</f>
        <v>0</v>
      </c>
      <c r="Z3046" s="7">
        <f>YEAR(Working_Data[[#This Row],[order_date]])</f>
        <v>2024</v>
      </c>
    </row>
    <row r="3047" spans="1:26" x14ac:dyDescent="0.25">
      <c r="A3047" t="s">
        <v>6144</v>
      </c>
      <c r="B3047" t="s">
        <v>21</v>
      </c>
      <c r="C3047" t="s">
        <v>22</v>
      </c>
      <c r="D3047" t="s">
        <v>23</v>
      </c>
      <c r="E3047" s="1">
        <v>45472</v>
      </c>
      <c r="F3047" t="s">
        <v>6145</v>
      </c>
      <c r="G3047" s="1">
        <v>45531</v>
      </c>
      <c r="H3047" t="s">
        <v>34</v>
      </c>
      <c r="I3047" t="s">
        <v>54</v>
      </c>
      <c r="J3047" t="s">
        <v>27</v>
      </c>
      <c r="K3047">
        <v>4</v>
      </c>
      <c r="L3047" s="3">
        <f>Working_Data[[#This Row],[price2]]/Working_Data[[#This Row],[quantity]]</f>
        <v>311.07</v>
      </c>
      <c r="M3047" s="3">
        <v>1244.28</v>
      </c>
      <c r="N3047" t="s">
        <v>50</v>
      </c>
      <c r="O3047">
        <v>25</v>
      </c>
      <c r="P3047" s="1">
        <v>45763</v>
      </c>
      <c r="Q3047">
        <v>240</v>
      </c>
      <c r="R3047" t="s">
        <v>29</v>
      </c>
      <c r="S3047">
        <v>3</v>
      </c>
      <c r="T3047" s="1">
        <v>45734</v>
      </c>
      <c r="U3047" t="s">
        <v>36</v>
      </c>
      <c r="V3047" t="str">
        <f>TEXT(WEEKDAY(Working_Data[[#This Row],[order_date]],1),"DDDD")</f>
        <v>Tuesday</v>
      </c>
      <c r="W3047" t="str">
        <f>TEXT(Working_Data[[#This Row],[order_date]],"mmmm")</f>
        <v>August</v>
      </c>
      <c r="X3047" s="7">
        <f>Working_Data[[#This Row],[last_order_date]]-Working_Data[[#This Row],[signup_date]]</f>
        <v>291</v>
      </c>
      <c r="Y3047" s="7">
        <f>IF(Working_Data[[#This Row],[churned]]="Active",1,0)</f>
        <v>1</v>
      </c>
      <c r="Z3047" s="7">
        <f>YEAR(Working_Data[[#This Row],[order_date]])</f>
        <v>2024</v>
      </c>
    </row>
    <row r="3048" spans="1:26" x14ac:dyDescent="0.25">
      <c r="A3048" t="s">
        <v>6146</v>
      </c>
      <c r="B3048" t="s">
        <v>45</v>
      </c>
      <c r="C3048" t="s">
        <v>39</v>
      </c>
      <c r="D3048" t="s">
        <v>56</v>
      </c>
      <c r="E3048" s="1">
        <v>45412</v>
      </c>
      <c r="F3048" t="s">
        <v>6147</v>
      </c>
      <c r="G3048" s="1">
        <v>45531</v>
      </c>
      <c r="H3048" t="s">
        <v>58</v>
      </c>
      <c r="I3048" t="s">
        <v>54</v>
      </c>
      <c r="J3048" t="s">
        <v>59</v>
      </c>
      <c r="K3048">
        <v>4</v>
      </c>
      <c r="L3048" s="3">
        <f>Working_Data[[#This Row],[price2]]/Working_Data[[#This Row],[quantity]]</f>
        <v>167.685</v>
      </c>
      <c r="M3048" s="3">
        <v>670.74</v>
      </c>
      <c r="N3048" t="s">
        <v>50</v>
      </c>
      <c r="O3048">
        <v>6</v>
      </c>
      <c r="P3048" s="1">
        <v>45659</v>
      </c>
      <c r="Q3048">
        <v>94</v>
      </c>
      <c r="R3048" t="s">
        <v>29</v>
      </c>
      <c r="S3048">
        <v>4</v>
      </c>
      <c r="T3048" s="1">
        <v>45888</v>
      </c>
      <c r="U3048" t="s">
        <v>60</v>
      </c>
      <c r="V3048" t="str">
        <f>TEXT(WEEKDAY(Working_Data[[#This Row],[order_date]],1),"DDDD")</f>
        <v>Tuesday</v>
      </c>
      <c r="W3048" t="str">
        <f>TEXT(Working_Data[[#This Row],[order_date]],"mmmm")</f>
        <v>August</v>
      </c>
      <c r="X3048" s="7">
        <f>Working_Data[[#This Row],[last_order_date]]-Working_Data[[#This Row],[signup_date]]</f>
        <v>247</v>
      </c>
      <c r="Y3048" s="7">
        <f>IF(Working_Data[[#This Row],[churned]]="Active",1,0)</f>
        <v>1</v>
      </c>
      <c r="Z3048" s="7">
        <f>YEAR(Working_Data[[#This Row],[order_date]])</f>
        <v>2024</v>
      </c>
    </row>
    <row r="3049" spans="1:26" x14ac:dyDescent="0.25">
      <c r="A3049" t="s">
        <v>6148</v>
      </c>
      <c r="B3049" t="s">
        <v>21</v>
      </c>
      <c r="C3049" t="s">
        <v>22</v>
      </c>
      <c r="D3049" t="s">
        <v>56</v>
      </c>
      <c r="E3049" s="1">
        <v>45378</v>
      </c>
      <c r="F3049" t="s">
        <v>6149</v>
      </c>
      <c r="G3049" s="1">
        <v>45531</v>
      </c>
      <c r="H3049" t="s">
        <v>41</v>
      </c>
      <c r="I3049" t="s">
        <v>54</v>
      </c>
      <c r="J3049" t="s">
        <v>49</v>
      </c>
      <c r="K3049">
        <v>3</v>
      </c>
      <c r="L3049" s="3">
        <f>Working_Data[[#This Row],[price2]]/Working_Data[[#This Row],[quantity]]</f>
        <v>318.23666666666668</v>
      </c>
      <c r="M3049" s="3">
        <v>954.71</v>
      </c>
      <c r="N3049" t="s">
        <v>50</v>
      </c>
      <c r="O3049">
        <v>8</v>
      </c>
      <c r="P3049" s="1">
        <v>45665</v>
      </c>
      <c r="Q3049">
        <v>249</v>
      </c>
      <c r="R3049" t="s">
        <v>29</v>
      </c>
      <c r="S3049">
        <v>1</v>
      </c>
      <c r="T3049" s="1">
        <v>45656</v>
      </c>
      <c r="U3049" t="s">
        <v>30</v>
      </c>
      <c r="V3049" t="str">
        <f>TEXT(WEEKDAY(Working_Data[[#This Row],[order_date]],1),"DDDD")</f>
        <v>Tuesday</v>
      </c>
      <c r="W3049" t="str">
        <f>TEXT(Working_Data[[#This Row],[order_date]],"mmmm")</f>
        <v>August</v>
      </c>
      <c r="X3049" s="7">
        <f>Working_Data[[#This Row],[last_order_date]]-Working_Data[[#This Row],[signup_date]]</f>
        <v>287</v>
      </c>
      <c r="Y3049" s="7">
        <f>IF(Working_Data[[#This Row],[churned]]="Active",1,0)</f>
        <v>1</v>
      </c>
      <c r="Z3049" s="7">
        <f>YEAR(Working_Data[[#This Row],[order_date]])</f>
        <v>2024</v>
      </c>
    </row>
    <row r="3050" spans="1:26" x14ac:dyDescent="0.25">
      <c r="A3050" t="s">
        <v>6150</v>
      </c>
      <c r="B3050" t="s">
        <v>38</v>
      </c>
      <c r="C3050" t="s">
        <v>39</v>
      </c>
      <c r="D3050" t="s">
        <v>77</v>
      </c>
      <c r="E3050" s="1">
        <v>45303</v>
      </c>
      <c r="F3050" t="s">
        <v>6151</v>
      </c>
      <c r="G3050" s="1">
        <v>45532</v>
      </c>
      <c r="H3050" t="s">
        <v>58</v>
      </c>
      <c r="I3050" t="s">
        <v>48</v>
      </c>
      <c r="J3050" t="s">
        <v>27</v>
      </c>
      <c r="K3050">
        <v>5</v>
      </c>
      <c r="L3050" s="3">
        <f>Working_Data[[#This Row],[price2]]/Working_Data[[#This Row],[quantity]]</f>
        <v>255.80199999999999</v>
      </c>
      <c r="M3050" s="3">
        <v>1279.01</v>
      </c>
      <c r="N3050" t="s">
        <v>28</v>
      </c>
      <c r="O3050">
        <v>25</v>
      </c>
      <c r="P3050" s="1">
        <v>45782</v>
      </c>
      <c r="Q3050">
        <v>132</v>
      </c>
      <c r="R3050" t="s">
        <v>43</v>
      </c>
      <c r="S3050">
        <v>2</v>
      </c>
      <c r="T3050" s="1">
        <v>45783</v>
      </c>
      <c r="U3050" t="s">
        <v>30</v>
      </c>
      <c r="V3050" t="str">
        <f>TEXT(WEEKDAY(Working_Data[[#This Row],[order_date]],1),"DDDD")</f>
        <v>Wednesday</v>
      </c>
      <c r="W3050" t="str">
        <f>TEXT(Working_Data[[#This Row],[order_date]],"mmmm")</f>
        <v>August</v>
      </c>
      <c r="X3050" s="7">
        <f>Working_Data[[#This Row],[last_order_date]]-Working_Data[[#This Row],[signup_date]]</f>
        <v>479</v>
      </c>
      <c r="Y3050" s="7">
        <f>IF(Working_Data[[#This Row],[churned]]="Active",1,0)</f>
        <v>0</v>
      </c>
      <c r="Z3050" s="7">
        <f>YEAR(Working_Data[[#This Row],[order_date]])</f>
        <v>2024</v>
      </c>
    </row>
    <row r="3051" spans="1:26" x14ac:dyDescent="0.25">
      <c r="A3051" t="s">
        <v>6152</v>
      </c>
      <c r="B3051" t="s">
        <v>38</v>
      </c>
      <c r="C3051" t="s">
        <v>82</v>
      </c>
      <c r="D3051" t="s">
        <v>23</v>
      </c>
      <c r="E3051" s="1">
        <v>45446</v>
      </c>
      <c r="F3051" t="s">
        <v>6153</v>
      </c>
      <c r="G3051" s="1">
        <v>45532</v>
      </c>
      <c r="H3051" t="s">
        <v>34</v>
      </c>
      <c r="I3051" t="s">
        <v>42</v>
      </c>
      <c r="J3051" t="s">
        <v>64</v>
      </c>
      <c r="K3051">
        <v>1</v>
      </c>
      <c r="L3051" s="3">
        <f>Working_Data[[#This Row],[price2]]/Working_Data[[#This Row],[quantity]]</f>
        <v>1392.6</v>
      </c>
      <c r="M3051" s="3">
        <v>1392.6</v>
      </c>
      <c r="N3051" t="s">
        <v>50</v>
      </c>
      <c r="O3051">
        <v>6</v>
      </c>
      <c r="P3051" s="1">
        <v>45872</v>
      </c>
      <c r="Q3051">
        <v>182</v>
      </c>
      <c r="R3051" t="s">
        <v>43</v>
      </c>
      <c r="S3051">
        <v>4</v>
      </c>
      <c r="T3051" s="1">
        <v>45832</v>
      </c>
      <c r="U3051" t="s">
        <v>36</v>
      </c>
      <c r="V3051" t="str">
        <f>TEXT(WEEKDAY(Working_Data[[#This Row],[order_date]],1),"DDDD")</f>
        <v>Wednesday</v>
      </c>
      <c r="W3051" t="str">
        <f>TEXT(Working_Data[[#This Row],[order_date]],"mmmm")</f>
        <v>August</v>
      </c>
      <c r="X3051" s="7">
        <f>Working_Data[[#This Row],[last_order_date]]-Working_Data[[#This Row],[signup_date]]</f>
        <v>426</v>
      </c>
      <c r="Y3051" s="7">
        <f>IF(Working_Data[[#This Row],[churned]]="Active",1,0)</f>
        <v>0</v>
      </c>
      <c r="Z3051" s="7">
        <f>YEAR(Working_Data[[#This Row],[order_date]])</f>
        <v>2024</v>
      </c>
    </row>
    <row r="3052" spans="1:26" x14ac:dyDescent="0.25">
      <c r="A3052" t="s">
        <v>6154</v>
      </c>
      <c r="B3052" t="s">
        <v>38</v>
      </c>
      <c r="C3052" t="s">
        <v>39</v>
      </c>
      <c r="D3052" t="s">
        <v>23</v>
      </c>
      <c r="E3052" s="1">
        <v>45382</v>
      </c>
      <c r="F3052" t="s">
        <v>6155</v>
      </c>
      <c r="G3052" s="1">
        <v>45532</v>
      </c>
      <c r="H3052" t="s">
        <v>47</v>
      </c>
      <c r="I3052" t="s">
        <v>42</v>
      </c>
      <c r="J3052" t="s">
        <v>64</v>
      </c>
      <c r="K3052">
        <v>1</v>
      </c>
      <c r="L3052" s="3">
        <f>Working_Data[[#This Row],[price2]]/Working_Data[[#This Row],[quantity]]</f>
        <v>1229.0999999999999</v>
      </c>
      <c r="M3052" s="3">
        <v>1229.0999999999999</v>
      </c>
      <c r="N3052" t="s">
        <v>35</v>
      </c>
      <c r="O3052">
        <v>18</v>
      </c>
      <c r="P3052" s="1">
        <v>45764</v>
      </c>
      <c r="Q3052">
        <v>100</v>
      </c>
      <c r="R3052" t="s">
        <v>43</v>
      </c>
      <c r="S3052">
        <v>5</v>
      </c>
      <c r="T3052" s="1">
        <v>45589</v>
      </c>
      <c r="U3052" t="s">
        <v>30</v>
      </c>
      <c r="V3052" t="str">
        <f>TEXT(WEEKDAY(Working_Data[[#This Row],[order_date]],1),"DDDD")</f>
        <v>Wednesday</v>
      </c>
      <c r="W3052" t="str">
        <f>TEXT(Working_Data[[#This Row],[order_date]],"mmmm")</f>
        <v>August</v>
      </c>
      <c r="X3052" s="7">
        <f>Working_Data[[#This Row],[last_order_date]]-Working_Data[[#This Row],[signup_date]]</f>
        <v>382</v>
      </c>
      <c r="Y3052" s="7">
        <f>IF(Working_Data[[#This Row],[churned]]="Active",1,0)</f>
        <v>0</v>
      </c>
      <c r="Z3052" s="7">
        <f>YEAR(Working_Data[[#This Row],[order_date]])</f>
        <v>2024</v>
      </c>
    </row>
    <row r="3053" spans="1:26" x14ac:dyDescent="0.25">
      <c r="A3053" t="s">
        <v>6156</v>
      </c>
      <c r="B3053" t="s">
        <v>45</v>
      </c>
      <c r="C3053" t="s">
        <v>39</v>
      </c>
      <c r="D3053" t="s">
        <v>52</v>
      </c>
      <c r="E3053" s="1">
        <v>45648</v>
      </c>
      <c r="F3053" t="s">
        <v>6157</v>
      </c>
      <c r="G3053" s="1">
        <v>45532</v>
      </c>
      <c r="H3053" t="s">
        <v>58</v>
      </c>
      <c r="I3053" t="s">
        <v>26</v>
      </c>
      <c r="J3053" t="s">
        <v>67</v>
      </c>
      <c r="K3053">
        <v>1</v>
      </c>
      <c r="L3053" s="3">
        <f>Working_Data[[#This Row],[price2]]/Working_Data[[#This Row],[quantity]]</f>
        <v>1061.75</v>
      </c>
      <c r="M3053" s="3">
        <v>1061.75</v>
      </c>
      <c r="N3053" t="s">
        <v>35</v>
      </c>
      <c r="O3053">
        <v>41</v>
      </c>
      <c r="P3053" s="1">
        <v>45754</v>
      </c>
      <c r="Q3053">
        <v>365</v>
      </c>
      <c r="R3053" t="s">
        <v>43</v>
      </c>
      <c r="S3053">
        <v>2</v>
      </c>
      <c r="T3053" s="1">
        <v>45729</v>
      </c>
      <c r="U3053" t="s">
        <v>36</v>
      </c>
      <c r="V3053" t="str">
        <f>TEXT(WEEKDAY(Working_Data[[#This Row],[order_date]],1),"DDDD")</f>
        <v>Wednesday</v>
      </c>
      <c r="W3053" t="str">
        <f>TEXT(Working_Data[[#This Row],[order_date]],"mmmm")</f>
        <v>August</v>
      </c>
      <c r="X3053" s="7">
        <f>Working_Data[[#This Row],[last_order_date]]-Working_Data[[#This Row],[signup_date]]</f>
        <v>106</v>
      </c>
      <c r="Y3053" s="7">
        <f>IF(Working_Data[[#This Row],[churned]]="Active",1,0)</f>
        <v>0</v>
      </c>
      <c r="Z3053" s="7">
        <f>YEAR(Working_Data[[#This Row],[order_date]])</f>
        <v>2024</v>
      </c>
    </row>
    <row r="3054" spans="1:26" x14ac:dyDescent="0.25">
      <c r="A3054" t="s">
        <v>6158</v>
      </c>
      <c r="B3054" t="s">
        <v>45</v>
      </c>
      <c r="C3054" t="s">
        <v>82</v>
      </c>
      <c r="D3054" t="s">
        <v>56</v>
      </c>
      <c r="E3054" s="1">
        <v>45390</v>
      </c>
      <c r="F3054" t="s">
        <v>6159</v>
      </c>
      <c r="G3054" s="1">
        <v>45532</v>
      </c>
      <c r="H3054" t="s">
        <v>58</v>
      </c>
      <c r="I3054" t="s">
        <v>63</v>
      </c>
      <c r="J3054" t="s">
        <v>64</v>
      </c>
      <c r="K3054">
        <v>3</v>
      </c>
      <c r="L3054" s="3">
        <f>Working_Data[[#This Row],[price2]]/Working_Data[[#This Row],[quantity]]</f>
        <v>271.80333333333334</v>
      </c>
      <c r="M3054" s="3">
        <v>815.41</v>
      </c>
      <c r="N3054" t="s">
        <v>35</v>
      </c>
      <c r="O3054">
        <v>18</v>
      </c>
      <c r="P3054" s="1">
        <v>45903</v>
      </c>
      <c r="Q3054">
        <v>355</v>
      </c>
      <c r="R3054" t="s">
        <v>29</v>
      </c>
      <c r="S3054">
        <v>4</v>
      </c>
      <c r="T3054" s="1">
        <v>45795</v>
      </c>
      <c r="U3054" t="s">
        <v>36</v>
      </c>
      <c r="V3054" t="str">
        <f>TEXT(WEEKDAY(Working_Data[[#This Row],[order_date]],1),"DDDD")</f>
        <v>Wednesday</v>
      </c>
      <c r="W3054" t="str">
        <f>TEXT(Working_Data[[#This Row],[order_date]],"mmmm")</f>
        <v>August</v>
      </c>
      <c r="X3054" s="7">
        <f>Working_Data[[#This Row],[last_order_date]]-Working_Data[[#This Row],[signup_date]]</f>
        <v>513</v>
      </c>
      <c r="Y3054" s="7">
        <f>IF(Working_Data[[#This Row],[churned]]="Active",1,0)</f>
        <v>1</v>
      </c>
      <c r="Z3054" s="7">
        <f>YEAR(Working_Data[[#This Row],[order_date]])</f>
        <v>2024</v>
      </c>
    </row>
    <row r="3055" spans="1:26" x14ac:dyDescent="0.25">
      <c r="A3055" t="s">
        <v>6160</v>
      </c>
      <c r="B3055" t="s">
        <v>21</v>
      </c>
      <c r="C3055" t="s">
        <v>22</v>
      </c>
      <c r="D3055" t="s">
        <v>52</v>
      </c>
      <c r="E3055" s="1">
        <v>45590</v>
      </c>
      <c r="F3055" t="s">
        <v>6161</v>
      </c>
      <c r="G3055" s="1">
        <v>45532</v>
      </c>
      <c r="H3055" t="s">
        <v>47</v>
      </c>
      <c r="I3055" t="s">
        <v>42</v>
      </c>
      <c r="J3055" t="s">
        <v>59</v>
      </c>
      <c r="K3055">
        <v>4</v>
      </c>
      <c r="L3055" s="3">
        <f>Working_Data[[#This Row],[price2]]/Working_Data[[#This Row],[quantity]]</f>
        <v>161.33000000000001</v>
      </c>
      <c r="M3055" s="3">
        <v>645.32000000000005</v>
      </c>
      <c r="N3055" t="s">
        <v>35</v>
      </c>
      <c r="O3055">
        <v>26</v>
      </c>
      <c r="P3055" s="1">
        <v>45762</v>
      </c>
      <c r="Q3055">
        <v>168</v>
      </c>
      <c r="R3055" t="s">
        <v>43</v>
      </c>
      <c r="S3055">
        <v>3</v>
      </c>
      <c r="T3055" s="1">
        <v>45423</v>
      </c>
      <c r="U3055" t="s">
        <v>30</v>
      </c>
      <c r="V3055" t="str">
        <f>TEXT(WEEKDAY(Working_Data[[#This Row],[order_date]],1),"DDDD")</f>
        <v>Wednesday</v>
      </c>
      <c r="W3055" t="str">
        <f>TEXT(Working_Data[[#This Row],[order_date]],"mmmm")</f>
        <v>August</v>
      </c>
      <c r="X3055" s="7">
        <f>Working_Data[[#This Row],[last_order_date]]-Working_Data[[#This Row],[signup_date]]</f>
        <v>172</v>
      </c>
      <c r="Y3055" s="7">
        <f>IF(Working_Data[[#This Row],[churned]]="Active",1,0)</f>
        <v>0</v>
      </c>
      <c r="Z3055" s="7">
        <f>YEAR(Working_Data[[#This Row],[order_date]])</f>
        <v>2024</v>
      </c>
    </row>
    <row r="3056" spans="1:26" x14ac:dyDescent="0.25">
      <c r="A3056" t="s">
        <v>6162</v>
      </c>
      <c r="B3056" t="s">
        <v>38</v>
      </c>
      <c r="C3056" t="s">
        <v>39</v>
      </c>
      <c r="D3056" t="s">
        <v>77</v>
      </c>
      <c r="E3056" s="1">
        <v>45413</v>
      </c>
      <c r="F3056" t="s">
        <v>6163</v>
      </c>
      <c r="G3056" s="1">
        <v>45532</v>
      </c>
      <c r="H3056" t="s">
        <v>47</v>
      </c>
      <c r="I3056" t="s">
        <v>63</v>
      </c>
      <c r="J3056" t="s">
        <v>67</v>
      </c>
      <c r="K3056">
        <v>2</v>
      </c>
      <c r="L3056" s="3">
        <f>Working_Data[[#This Row],[price2]]/Working_Data[[#This Row],[quantity]]</f>
        <v>342.875</v>
      </c>
      <c r="M3056" s="3">
        <v>685.75</v>
      </c>
      <c r="N3056" t="s">
        <v>35</v>
      </c>
      <c r="O3056">
        <v>6</v>
      </c>
      <c r="P3056" s="1">
        <v>45833</v>
      </c>
      <c r="Q3056">
        <v>236</v>
      </c>
      <c r="R3056" t="s">
        <v>29</v>
      </c>
      <c r="S3056">
        <v>3</v>
      </c>
      <c r="T3056" s="1">
        <v>45740</v>
      </c>
      <c r="U3056" t="s">
        <v>60</v>
      </c>
      <c r="V3056" t="str">
        <f>TEXT(WEEKDAY(Working_Data[[#This Row],[order_date]],1),"DDDD")</f>
        <v>Wednesday</v>
      </c>
      <c r="W3056" t="str">
        <f>TEXT(Working_Data[[#This Row],[order_date]],"mmmm")</f>
        <v>August</v>
      </c>
      <c r="X3056" s="7">
        <f>Working_Data[[#This Row],[last_order_date]]-Working_Data[[#This Row],[signup_date]]</f>
        <v>420</v>
      </c>
      <c r="Y3056" s="7">
        <f>IF(Working_Data[[#This Row],[churned]]="Active",1,0)</f>
        <v>1</v>
      </c>
      <c r="Z3056" s="7">
        <f>YEAR(Working_Data[[#This Row],[order_date]])</f>
        <v>2024</v>
      </c>
    </row>
    <row r="3057" spans="1:26" x14ac:dyDescent="0.25">
      <c r="A3057" t="s">
        <v>6164</v>
      </c>
      <c r="B3057" t="s">
        <v>21</v>
      </c>
      <c r="C3057" t="s">
        <v>39</v>
      </c>
      <c r="D3057" t="s">
        <v>23</v>
      </c>
      <c r="E3057" s="1">
        <v>45776</v>
      </c>
      <c r="F3057" t="s">
        <v>6165</v>
      </c>
      <c r="G3057" s="1">
        <v>45532</v>
      </c>
      <c r="H3057" t="s">
        <v>25</v>
      </c>
      <c r="I3057" t="s">
        <v>48</v>
      </c>
      <c r="J3057" t="s">
        <v>59</v>
      </c>
      <c r="K3057">
        <v>1</v>
      </c>
      <c r="L3057" s="3">
        <f>Working_Data[[#This Row],[price2]]/Working_Data[[#This Row],[quantity]]</f>
        <v>1388.82</v>
      </c>
      <c r="M3057" s="3">
        <v>1388.82</v>
      </c>
      <c r="N3057" t="s">
        <v>50</v>
      </c>
      <c r="O3057">
        <v>4</v>
      </c>
      <c r="P3057" s="1">
        <v>45528</v>
      </c>
      <c r="Q3057">
        <v>192</v>
      </c>
      <c r="R3057" t="s">
        <v>43</v>
      </c>
      <c r="S3057">
        <v>1</v>
      </c>
      <c r="T3057" s="1">
        <v>45867</v>
      </c>
      <c r="U3057" t="s">
        <v>30</v>
      </c>
      <c r="V3057" t="str">
        <f>TEXT(WEEKDAY(Working_Data[[#This Row],[order_date]],1),"DDDD")</f>
        <v>Wednesday</v>
      </c>
      <c r="W3057" t="str">
        <f>TEXT(Working_Data[[#This Row],[order_date]],"mmmm")</f>
        <v>August</v>
      </c>
      <c r="X3057" s="7">
        <f>Working_Data[[#This Row],[last_order_date]]-Working_Data[[#This Row],[signup_date]]</f>
        <v>-248</v>
      </c>
      <c r="Y3057" s="7">
        <f>IF(Working_Data[[#This Row],[churned]]="Active",1,0)</f>
        <v>0</v>
      </c>
      <c r="Z3057" s="7">
        <f>YEAR(Working_Data[[#This Row],[order_date]])</f>
        <v>2024</v>
      </c>
    </row>
    <row r="3058" spans="1:26" x14ac:dyDescent="0.25">
      <c r="A3058" t="s">
        <v>6166</v>
      </c>
      <c r="B3058" t="s">
        <v>21</v>
      </c>
      <c r="C3058" t="s">
        <v>82</v>
      </c>
      <c r="D3058" t="s">
        <v>52</v>
      </c>
      <c r="E3058" s="1">
        <v>45419</v>
      </c>
      <c r="F3058" t="s">
        <v>6167</v>
      </c>
      <c r="G3058" s="1">
        <v>45532</v>
      </c>
      <c r="H3058" t="s">
        <v>41</v>
      </c>
      <c r="I3058" t="s">
        <v>63</v>
      </c>
      <c r="J3058" t="s">
        <v>64</v>
      </c>
      <c r="K3058">
        <v>2</v>
      </c>
      <c r="L3058" s="3">
        <f>Working_Data[[#This Row],[price2]]/Working_Data[[#This Row],[quantity]]</f>
        <v>241.28</v>
      </c>
      <c r="M3058" s="3">
        <v>482.56</v>
      </c>
      <c r="N3058" t="s">
        <v>28</v>
      </c>
      <c r="O3058">
        <v>39</v>
      </c>
      <c r="P3058" s="1">
        <v>45544</v>
      </c>
      <c r="Q3058">
        <v>455</v>
      </c>
      <c r="R3058" t="s">
        <v>43</v>
      </c>
      <c r="S3058">
        <v>2</v>
      </c>
      <c r="T3058" s="1">
        <v>45702</v>
      </c>
      <c r="U3058" t="s">
        <v>36</v>
      </c>
      <c r="V3058" t="str">
        <f>TEXT(WEEKDAY(Working_Data[[#This Row],[order_date]],1),"DDDD")</f>
        <v>Wednesday</v>
      </c>
      <c r="W3058" t="str">
        <f>TEXT(Working_Data[[#This Row],[order_date]],"mmmm")</f>
        <v>August</v>
      </c>
      <c r="X3058" s="7">
        <f>Working_Data[[#This Row],[last_order_date]]-Working_Data[[#This Row],[signup_date]]</f>
        <v>125</v>
      </c>
      <c r="Y3058" s="7">
        <f>IF(Working_Data[[#This Row],[churned]]="Active",1,0)</f>
        <v>0</v>
      </c>
      <c r="Z3058" s="7">
        <f>YEAR(Working_Data[[#This Row],[order_date]])</f>
        <v>2024</v>
      </c>
    </row>
    <row r="3059" spans="1:26" x14ac:dyDescent="0.25">
      <c r="A3059" t="s">
        <v>6168</v>
      </c>
      <c r="B3059" t="s">
        <v>21</v>
      </c>
      <c r="C3059" t="s">
        <v>22</v>
      </c>
      <c r="D3059" t="s">
        <v>32</v>
      </c>
      <c r="E3059" s="1">
        <v>45165</v>
      </c>
      <c r="F3059" t="s">
        <v>6169</v>
      </c>
      <c r="G3059" s="1">
        <v>45533</v>
      </c>
      <c r="H3059" t="s">
        <v>34</v>
      </c>
      <c r="I3059" t="s">
        <v>42</v>
      </c>
      <c r="J3059" t="s">
        <v>27</v>
      </c>
      <c r="K3059">
        <v>1</v>
      </c>
      <c r="L3059" s="3">
        <f>Working_Data[[#This Row],[price2]]/Working_Data[[#This Row],[quantity]]</f>
        <v>467.23</v>
      </c>
      <c r="M3059" s="3">
        <v>467.23</v>
      </c>
      <c r="N3059" t="s">
        <v>50</v>
      </c>
      <c r="O3059">
        <v>8</v>
      </c>
      <c r="P3059" s="1">
        <v>45637</v>
      </c>
      <c r="Q3059">
        <v>70</v>
      </c>
      <c r="R3059" t="s">
        <v>29</v>
      </c>
      <c r="S3059">
        <v>3</v>
      </c>
      <c r="T3059" s="1">
        <v>45938</v>
      </c>
      <c r="U3059" t="s">
        <v>30</v>
      </c>
      <c r="V3059" t="str">
        <f>TEXT(WEEKDAY(Working_Data[[#This Row],[order_date]],1),"DDDD")</f>
        <v>Thursday</v>
      </c>
      <c r="W3059" t="str">
        <f>TEXT(Working_Data[[#This Row],[order_date]],"mmmm")</f>
        <v>August</v>
      </c>
      <c r="X3059" s="7">
        <f>Working_Data[[#This Row],[last_order_date]]-Working_Data[[#This Row],[signup_date]]</f>
        <v>472</v>
      </c>
      <c r="Y3059" s="7">
        <f>IF(Working_Data[[#This Row],[churned]]="Active",1,0)</f>
        <v>1</v>
      </c>
      <c r="Z3059" s="7">
        <f>YEAR(Working_Data[[#This Row],[order_date]])</f>
        <v>2024</v>
      </c>
    </row>
    <row r="3060" spans="1:26" x14ac:dyDescent="0.25">
      <c r="A3060" t="s">
        <v>6170</v>
      </c>
      <c r="B3060" t="s">
        <v>38</v>
      </c>
      <c r="C3060" t="s">
        <v>22</v>
      </c>
      <c r="D3060" t="s">
        <v>77</v>
      </c>
      <c r="E3060" s="1">
        <v>45494</v>
      </c>
      <c r="F3060" t="s">
        <v>6171</v>
      </c>
      <c r="G3060" s="1">
        <v>45533</v>
      </c>
      <c r="H3060" t="s">
        <v>47</v>
      </c>
      <c r="I3060" t="s">
        <v>63</v>
      </c>
      <c r="J3060" t="s">
        <v>64</v>
      </c>
      <c r="K3060">
        <v>2</v>
      </c>
      <c r="L3060" s="3">
        <f>Working_Data[[#This Row],[price2]]/Working_Data[[#This Row],[quantity]]</f>
        <v>702.37</v>
      </c>
      <c r="M3060" s="3">
        <v>1404.74</v>
      </c>
      <c r="N3060" t="s">
        <v>35</v>
      </c>
      <c r="O3060">
        <v>21</v>
      </c>
      <c r="P3060" s="1">
        <v>45544</v>
      </c>
      <c r="Q3060">
        <v>166</v>
      </c>
      <c r="R3060" t="s">
        <v>43</v>
      </c>
      <c r="S3060">
        <v>3</v>
      </c>
      <c r="T3060" s="1">
        <v>45546</v>
      </c>
      <c r="U3060" t="s">
        <v>36</v>
      </c>
      <c r="V3060" t="str">
        <f>TEXT(WEEKDAY(Working_Data[[#This Row],[order_date]],1),"DDDD")</f>
        <v>Thursday</v>
      </c>
      <c r="W3060" t="str">
        <f>TEXT(Working_Data[[#This Row],[order_date]],"mmmm")</f>
        <v>August</v>
      </c>
      <c r="X3060" s="7">
        <f>Working_Data[[#This Row],[last_order_date]]-Working_Data[[#This Row],[signup_date]]</f>
        <v>50</v>
      </c>
      <c r="Y3060" s="7">
        <f>IF(Working_Data[[#This Row],[churned]]="Active",1,0)</f>
        <v>0</v>
      </c>
      <c r="Z3060" s="7">
        <f>YEAR(Working_Data[[#This Row],[order_date]])</f>
        <v>2024</v>
      </c>
    </row>
    <row r="3061" spans="1:26" x14ac:dyDescent="0.25">
      <c r="A3061" t="s">
        <v>6172</v>
      </c>
      <c r="B3061" t="s">
        <v>38</v>
      </c>
      <c r="C3061" t="s">
        <v>22</v>
      </c>
      <c r="D3061" t="s">
        <v>56</v>
      </c>
      <c r="E3061" s="1">
        <v>45119</v>
      </c>
      <c r="F3061" t="s">
        <v>6173</v>
      </c>
      <c r="G3061" s="1">
        <v>45533</v>
      </c>
      <c r="H3061" t="s">
        <v>25</v>
      </c>
      <c r="I3061" t="s">
        <v>42</v>
      </c>
      <c r="J3061" t="s">
        <v>67</v>
      </c>
      <c r="K3061">
        <v>1</v>
      </c>
      <c r="L3061" s="3">
        <f>Working_Data[[#This Row],[price2]]/Working_Data[[#This Row],[quantity]]</f>
        <v>734.61</v>
      </c>
      <c r="M3061" s="3">
        <v>734.61</v>
      </c>
      <c r="N3061" t="s">
        <v>35</v>
      </c>
      <c r="O3061">
        <v>34</v>
      </c>
      <c r="P3061" s="1">
        <v>45701</v>
      </c>
      <c r="Q3061">
        <v>70</v>
      </c>
      <c r="R3061" t="s">
        <v>43</v>
      </c>
      <c r="S3061">
        <v>4</v>
      </c>
      <c r="T3061" s="1">
        <v>45515</v>
      </c>
      <c r="U3061" t="s">
        <v>30</v>
      </c>
      <c r="V3061" t="str">
        <f>TEXT(WEEKDAY(Working_Data[[#This Row],[order_date]],1),"DDDD")</f>
        <v>Thursday</v>
      </c>
      <c r="W3061" t="str">
        <f>TEXT(Working_Data[[#This Row],[order_date]],"mmmm")</f>
        <v>August</v>
      </c>
      <c r="X3061" s="7">
        <f>Working_Data[[#This Row],[last_order_date]]-Working_Data[[#This Row],[signup_date]]</f>
        <v>582</v>
      </c>
      <c r="Y3061" s="7">
        <f>IF(Working_Data[[#This Row],[churned]]="Active",1,0)</f>
        <v>0</v>
      </c>
      <c r="Z3061" s="7">
        <f>YEAR(Working_Data[[#This Row],[order_date]])</f>
        <v>2024</v>
      </c>
    </row>
    <row r="3062" spans="1:26" x14ac:dyDescent="0.25">
      <c r="A3062" t="s">
        <v>6174</v>
      </c>
      <c r="B3062" t="s">
        <v>45</v>
      </c>
      <c r="C3062" t="s">
        <v>39</v>
      </c>
      <c r="D3062" t="s">
        <v>77</v>
      </c>
      <c r="E3062" s="1">
        <v>45614</v>
      </c>
      <c r="F3062" t="s">
        <v>6175</v>
      </c>
      <c r="G3062" s="1">
        <v>45533</v>
      </c>
      <c r="H3062" t="s">
        <v>25</v>
      </c>
      <c r="I3062" t="s">
        <v>54</v>
      </c>
      <c r="J3062" t="s">
        <v>67</v>
      </c>
      <c r="K3062">
        <v>3</v>
      </c>
      <c r="L3062" s="3">
        <f>Working_Data[[#This Row],[price2]]/Working_Data[[#This Row],[quantity]]</f>
        <v>77.739999999999995</v>
      </c>
      <c r="M3062" s="3">
        <v>233.22</v>
      </c>
      <c r="N3062" t="s">
        <v>50</v>
      </c>
      <c r="O3062">
        <v>38</v>
      </c>
      <c r="P3062" s="1">
        <v>45361</v>
      </c>
      <c r="Q3062">
        <v>113</v>
      </c>
      <c r="R3062" t="s">
        <v>43</v>
      </c>
      <c r="S3062">
        <v>3</v>
      </c>
      <c r="T3062" s="1">
        <v>45874</v>
      </c>
      <c r="U3062" t="s">
        <v>30</v>
      </c>
      <c r="V3062" t="str">
        <f>TEXT(WEEKDAY(Working_Data[[#This Row],[order_date]],1),"DDDD")</f>
        <v>Thursday</v>
      </c>
      <c r="W3062" t="str">
        <f>TEXT(Working_Data[[#This Row],[order_date]],"mmmm")</f>
        <v>August</v>
      </c>
      <c r="X3062" s="7">
        <f>Working_Data[[#This Row],[last_order_date]]-Working_Data[[#This Row],[signup_date]]</f>
        <v>-253</v>
      </c>
      <c r="Y3062" s="7">
        <f>IF(Working_Data[[#This Row],[churned]]="Active",1,0)</f>
        <v>0</v>
      </c>
      <c r="Z3062" s="7">
        <f>YEAR(Working_Data[[#This Row],[order_date]])</f>
        <v>2024</v>
      </c>
    </row>
    <row r="3063" spans="1:26" x14ac:dyDescent="0.25">
      <c r="A3063" t="s">
        <v>6176</v>
      </c>
      <c r="B3063" t="s">
        <v>45</v>
      </c>
      <c r="C3063" t="s">
        <v>82</v>
      </c>
      <c r="D3063" t="s">
        <v>32</v>
      </c>
      <c r="E3063" s="1">
        <v>45614</v>
      </c>
      <c r="F3063" t="s">
        <v>6177</v>
      </c>
      <c r="G3063" s="1">
        <v>45533</v>
      </c>
      <c r="H3063" t="s">
        <v>58</v>
      </c>
      <c r="I3063" t="s">
        <v>63</v>
      </c>
      <c r="J3063" t="s">
        <v>49</v>
      </c>
      <c r="K3063">
        <v>3</v>
      </c>
      <c r="L3063" s="3">
        <f>Working_Data[[#This Row],[price2]]/Working_Data[[#This Row],[quantity]]</f>
        <v>146.56</v>
      </c>
      <c r="M3063" s="3">
        <v>439.68</v>
      </c>
      <c r="N3063" t="s">
        <v>35</v>
      </c>
      <c r="O3063">
        <v>18</v>
      </c>
      <c r="P3063" s="1">
        <v>45720</v>
      </c>
      <c r="Q3063">
        <v>356</v>
      </c>
      <c r="R3063" t="s">
        <v>29</v>
      </c>
      <c r="S3063">
        <v>1</v>
      </c>
      <c r="T3063" s="1">
        <v>45590</v>
      </c>
      <c r="U3063" t="s">
        <v>60</v>
      </c>
      <c r="V3063" t="str">
        <f>TEXT(WEEKDAY(Working_Data[[#This Row],[order_date]],1),"DDDD")</f>
        <v>Thursday</v>
      </c>
      <c r="W3063" t="str">
        <f>TEXT(Working_Data[[#This Row],[order_date]],"mmmm")</f>
        <v>August</v>
      </c>
      <c r="X3063" s="7">
        <f>Working_Data[[#This Row],[last_order_date]]-Working_Data[[#This Row],[signup_date]]</f>
        <v>106</v>
      </c>
      <c r="Y3063" s="7">
        <f>IF(Working_Data[[#This Row],[churned]]="Active",1,0)</f>
        <v>1</v>
      </c>
      <c r="Z3063" s="7">
        <f>YEAR(Working_Data[[#This Row],[order_date]])</f>
        <v>2024</v>
      </c>
    </row>
    <row r="3064" spans="1:26" x14ac:dyDescent="0.25">
      <c r="A3064" t="s">
        <v>6178</v>
      </c>
      <c r="B3064" t="s">
        <v>45</v>
      </c>
      <c r="C3064" t="s">
        <v>39</v>
      </c>
      <c r="D3064" t="s">
        <v>32</v>
      </c>
      <c r="E3064" s="1">
        <v>45722</v>
      </c>
      <c r="F3064" t="s">
        <v>6179</v>
      </c>
      <c r="G3064" s="1">
        <v>45533</v>
      </c>
      <c r="H3064" t="s">
        <v>58</v>
      </c>
      <c r="I3064" t="s">
        <v>42</v>
      </c>
      <c r="J3064" t="s">
        <v>59</v>
      </c>
      <c r="K3064">
        <v>3</v>
      </c>
      <c r="L3064" s="3">
        <f>Working_Data[[#This Row],[price2]]/Working_Data[[#This Row],[quantity]]</f>
        <v>177.50333333333333</v>
      </c>
      <c r="M3064" s="3">
        <v>532.51</v>
      </c>
      <c r="N3064" t="s">
        <v>28</v>
      </c>
      <c r="O3064">
        <v>48</v>
      </c>
      <c r="P3064" s="1">
        <v>45640</v>
      </c>
      <c r="Q3064">
        <v>9</v>
      </c>
      <c r="R3064" t="s">
        <v>43</v>
      </c>
      <c r="S3064">
        <v>3</v>
      </c>
      <c r="T3064" s="1">
        <v>45576</v>
      </c>
      <c r="U3064" t="s">
        <v>36</v>
      </c>
      <c r="V3064" t="str">
        <f>TEXT(WEEKDAY(Working_Data[[#This Row],[order_date]],1),"DDDD")</f>
        <v>Thursday</v>
      </c>
      <c r="W3064" t="str">
        <f>TEXT(Working_Data[[#This Row],[order_date]],"mmmm")</f>
        <v>August</v>
      </c>
      <c r="X3064" s="7">
        <f>Working_Data[[#This Row],[last_order_date]]-Working_Data[[#This Row],[signup_date]]</f>
        <v>-82</v>
      </c>
      <c r="Y3064" s="7">
        <f>IF(Working_Data[[#This Row],[churned]]="Active",1,0)</f>
        <v>0</v>
      </c>
      <c r="Z3064" s="7">
        <f>YEAR(Working_Data[[#This Row],[order_date]])</f>
        <v>2024</v>
      </c>
    </row>
    <row r="3065" spans="1:26" x14ac:dyDescent="0.25">
      <c r="A3065" t="s">
        <v>6180</v>
      </c>
      <c r="B3065" t="s">
        <v>45</v>
      </c>
      <c r="C3065" t="s">
        <v>22</v>
      </c>
      <c r="D3065" t="s">
        <v>77</v>
      </c>
      <c r="E3065" s="1">
        <v>45797</v>
      </c>
      <c r="F3065" t="s">
        <v>6181</v>
      </c>
      <c r="G3065" s="1">
        <v>45533</v>
      </c>
      <c r="H3065" t="s">
        <v>34</v>
      </c>
      <c r="I3065" t="s">
        <v>42</v>
      </c>
      <c r="J3065" t="s">
        <v>49</v>
      </c>
      <c r="K3065">
        <v>2</v>
      </c>
      <c r="L3065" s="3">
        <f>Working_Data[[#This Row],[price2]]/Working_Data[[#This Row],[quantity]]</f>
        <v>81.305000000000007</v>
      </c>
      <c r="M3065" s="3">
        <v>162.61000000000001</v>
      </c>
      <c r="N3065" t="s">
        <v>28</v>
      </c>
      <c r="O3065">
        <v>10</v>
      </c>
      <c r="P3065" s="1">
        <v>45654</v>
      </c>
      <c r="Q3065">
        <v>366</v>
      </c>
      <c r="R3065" t="s">
        <v>43</v>
      </c>
      <c r="S3065">
        <v>1</v>
      </c>
      <c r="T3065" s="1">
        <v>45626</v>
      </c>
      <c r="U3065" t="s">
        <v>30</v>
      </c>
      <c r="V3065" t="str">
        <f>TEXT(WEEKDAY(Working_Data[[#This Row],[order_date]],1),"DDDD")</f>
        <v>Thursday</v>
      </c>
      <c r="W3065" t="str">
        <f>TEXT(Working_Data[[#This Row],[order_date]],"mmmm")</f>
        <v>August</v>
      </c>
      <c r="X3065" s="7">
        <f>Working_Data[[#This Row],[last_order_date]]-Working_Data[[#This Row],[signup_date]]</f>
        <v>-143</v>
      </c>
      <c r="Y3065" s="7">
        <f>IF(Working_Data[[#This Row],[churned]]="Active",1,0)</f>
        <v>0</v>
      </c>
      <c r="Z3065" s="7">
        <f>YEAR(Working_Data[[#This Row],[order_date]])</f>
        <v>2024</v>
      </c>
    </row>
    <row r="3066" spans="1:26" x14ac:dyDescent="0.25">
      <c r="A3066" t="s">
        <v>6182</v>
      </c>
      <c r="B3066" t="s">
        <v>38</v>
      </c>
      <c r="C3066" t="s">
        <v>39</v>
      </c>
      <c r="D3066" t="s">
        <v>23</v>
      </c>
      <c r="E3066" s="1">
        <v>45865</v>
      </c>
      <c r="F3066" t="s">
        <v>6183</v>
      </c>
      <c r="G3066" s="1">
        <v>45534</v>
      </c>
      <c r="H3066" t="s">
        <v>25</v>
      </c>
      <c r="I3066" t="s">
        <v>48</v>
      </c>
      <c r="J3066" t="s">
        <v>59</v>
      </c>
      <c r="K3066">
        <v>3</v>
      </c>
      <c r="L3066" s="3">
        <f>Working_Data[[#This Row],[price2]]/Working_Data[[#This Row],[quantity]]</f>
        <v>380.24</v>
      </c>
      <c r="M3066" s="3">
        <v>1140.72</v>
      </c>
      <c r="N3066" t="s">
        <v>28</v>
      </c>
      <c r="O3066">
        <v>32</v>
      </c>
      <c r="P3066" s="1">
        <v>45671</v>
      </c>
      <c r="Q3066">
        <v>392</v>
      </c>
      <c r="R3066" t="s">
        <v>43</v>
      </c>
      <c r="S3066">
        <v>1</v>
      </c>
      <c r="T3066" s="1">
        <v>45888</v>
      </c>
      <c r="U3066" t="s">
        <v>30</v>
      </c>
      <c r="V3066" t="str">
        <f>TEXT(WEEKDAY(Working_Data[[#This Row],[order_date]],1),"DDDD")</f>
        <v>Friday</v>
      </c>
      <c r="W3066" t="str">
        <f>TEXT(Working_Data[[#This Row],[order_date]],"mmmm")</f>
        <v>August</v>
      </c>
      <c r="X3066" s="7">
        <f>Working_Data[[#This Row],[last_order_date]]-Working_Data[[#This Row],[signup_date]]</f>
        <v>-194</v>
      </c>
      <c r="Y3066" s="7">
        <f>IF(Working_Data[[#This Row],[churned]]="Active",1,0)</f>
        <v>0</v>
      </c>
      <c r="Z3066" s="7">
        <f>YEAR(Working_Data[[#This Row],[order_date]])</f>
        <v>2024</v>
      </c>
    </row>
    <row r="3067" spans="1:26" x14ac:dyDescent="0.25">
      <c r="A3067" t="s">
        <v>6184</v>
      </c>
      <c r="B3067" t="s">
        <v>38</v>
      </c>
      <c r="C3067" t="s">
        <v>39</v>
      </c>
      <c r="D3067" t="s">
        <v>56</v>
      </c>
      <c r="E3067" s="1">
        <v>45656</v>
      </c>
      <c r="F3067" t="s">
        <v>6185</v>
      </c>
      <c r="G3067" s="1">
        <v>45534</v>
      </c>
      <c r="H3067" t="s">
        <v>34</v>
      </c>
      <c r="I3067" t="s">
        <v>63</v>
      </c>
      <c r="J3067" t="s">
        <v>59</v>
      </c>
      <c r="K3067">
        <v>3</v>
      </c>
      <c r="L3067" s="3">
        <f>Working_Data[[#This Row],[price2]]/Working_Data[[#This Row],[quantity]]</f>
        <v>148.54</v>
      </c>
      <c r="M3067" s="3">
        <v>445.62</v>
      </c>
      <c r="N3067" t="s">
        <v>28</v>
      </c>
      <c r="O3067">
        <v>28</v>
      </c>
      <c r="P3067" s="1">
        <v>45828</v>
      </c>
      <c r="Q3067">
        <v>38</v>
      </c>
      <c r="R3067" t="s">
        <v>43</v>
      </c>
      <c r="S3067">
        <v>4</v>
      </c>
      <c r="T3067" s="1">
        <v>45821</v>
      </c>
      <c r="U3067" t="s">
        <v>36</v>
      </c>
      <c r="V3067" t="str">
        <f>TEXT(WEEKDAY(Working_Data[[#This Row],[order_date]],1),"DDDD")</f>
        <v>Friday</v>
      </c>
      <c r="W3067" t="str">
        <f>TEXT(Working_Data[[#This Row],[order_date]],"mmmm")</f>
        <v>August</v>
      </c>
      <c r="X3067" s="7">
        <f>Working_Data[[#This Row],[last_order_date]]-Working_Data[[#This Row],[signup_date]]</f>
        <v>172</v>
      </c>
      <c r="Y3067" s="7">
        <f>IF(Working_Data[[#This Row],[churned]]="Active",1,0)</f>
        <v>0</v>
      </c>
      <c r="Z3067" s="7">
        <f>YEAR(Working_Data[[#This Row],[order_date]])</f>
        <v>2024</v>
      </c>
    </row>
    <row r="3068" spans="1:26" x14ac:dyDescent="0.25">
      <c r="A3068" t="s">
        <v>6186</v>
      </c>
      <c r="B3068" t="s">
        <v>21</v>
      </c>
      <c r="C3068" t="s">
        <v>22</v>
      </c>
      <c r="D3068" t="s">
        <v>77</v>
      </c>
      <c r="E3068" s="1">
        <v>45257</v>
      </c>
      <c r="F3068" t="s">
        <v>6187</v>
      </c>
      <c r="G3068" s="1">
        <v>45534</v>
      </c>
      <c r="H3068" t="s">
        <v>58</v>
      </c>
      <c r="I3068" t="s">
        <v>48</v>
      </c>
      <c r="J3068" t="s">
        <v>64</v>
      </c>
      <c r="K3068">
        <v>4</v>
      </c>
      <c r="L3068" s="3">
        <f>Working_Data[[#This Row],[price2]]/Working_Data[[#This Row],[quantity]]</f>
        <v>103.92</v>
      </c>
      <c r="M3068" s="3">
        <v>415.68</v>
      </c>
      <c r="N3068" t="s">
        <v>50</v>
      </c>
      <c r="O3068">
        <v>13</v>
      </c>
      <c r="P3068" s="1">
        <v>45834</v>
      </c>
      <c r="Q3068">
        <v>199</v>
      </c>
      <c r="R3068" t="s">
        <v>43</v>
      </c>
      <c r="S3068">
        <v>2</v>
      </c>
      <c r="T3068" s="1">
        <v>45394</v>
      </c>
      <c r="U3068" t="s">
        <v>30</v>
      </c>
      <c r="V3068" t="str">
        <f>TEXT(WEEKDAY(Working_Data[[#This Row],[order_date]],1),"DDDD")</f>
        <v>Friday</v>
      </c>
      <c r="W3068" t="str">
        <f>TEXT(Working_Data[[#This Row],[order_date]],"mmmm")</f>
        <v>August</v>
      </c>
      <c r="X3068" s="7">
        <f>Working_Data[[#This Row],[last_order_date]]-Working_Data[[#This Row],[signup_date]]</f>
        <v>577</v>
      </c>
      <c r="Y3068" s="7">
        <f>IF(Working_Data[[#This Row],[churned]]="Active",1,0)</f>
        <v>0</v>
      </c>
      <c r="Z3068" s="7">
        <f>YEAR(Working_Data[[#This Row],[order_date]])</f>
        <v>2024</v>
      </c>
    </row>
    <row r="3069" spans="1:26" x14ac:dyDescent="0.25">
      <c r="A3069" t="s">
        <v>6188</v>
      </c>
      <c r="B3069" t="s">
        <v>45</v>
      </c>
      <c r="C3069" t="s">
        <v>22</v>
      </c>
      <c r="D3069" t="s">
        <v>52</v>
      </c>
      <c r="E3069" s="1">
        <v>45874</v>
      </c>
      <c r="F3069" t="s">
        <v>6189</v>
      </c>
      <c r="G3069" s="1">
        <v>45534</v>
      </c>
      <c r="H3069" t="s">
        <v>41</v>
      </c>
      <c r="I3069" t="s">
        <v>54</v>
      </c>
      <c r="J3069" t="s">
        <v>67</v>
      </c>
      <c r="K3069">
        <v>3</v>
      </c>
      <c r="L3069" s="3">
        <f>Working_Data[[#This Row],[price2]]/Working_Data[[#This Row],[quantity]]</f>
        <v>41.839999999999996</v>
      </c>
      <c r="M3069" s="3">
        <v>125.52</v>
      </c>
      <c r="N3069" t="s">
        <v>35</v>
      </c>
      <c r="O3069">
        <v>22</v>
      </c>
      <c r="P3069" s="1">
        <v>45862</v>
      </c>
      <c r="Q3069">
        <v>354</v>
      </c>
      <c r="R3069" t="s">
        <v>29</v>
      </c>
      <c r="S3069">
        <v>2</v>
      </c>
      <c r="T3069" s="1">
        <v>45670</v>
      </c>
      <c r="U3069" t="s">
        <v>36</v>
      </c>
      <c r="V3069" t="str">
        <f>TEXT(WEEKDAY(Working_Data[[#This Row],[order_date]],1),"DDDD")</f>
        <v>Friday</v>
      </c>
      <c r="W3069" t="str">
        <f>TEXT(Working_Data[[#This Row],[order_date]],"mmmm")</f>
        <v>August</v>
      </c>
      <c r="X3069" s="7">
        <f>Working_Data[[#This Row],[last_order_date]]-Working_Data[[#This Row],[signup_date]]</f>
        <v>-12</v>
      </c>
      <c r="Y3069" s="7">
        <f>IF(Working_Data[[#This Row],[churned]]="Active",1,0)</f>
        <v>1</v>
      </c>
      <c r="Z3069" s="7">
        <f>YEAR(Working_Data[[#This Row],[order_date]])</f>
        <v>2024</v>
      </c>
    </row>
    <row r="3070" spans="1:26" x14ac:dyDescent="0.25">
      <c r="A3070" t="s">
        <v>6190</v>
      </c>
      <c r="B3070" t="s">
        <v>21</v>
      </c>
      <c r="C3070" t="s">
        <v>82</v>
      </c>
      <c r="D3070" t="s">
        <v>56</v>
      </c>
      <c r="E3070" s="1">
        <v>45905</v>
      </c>
      <c r="F3070" t="s">
        <v>6191</v>
      </c>
      <c r="G3070" s="1">
        <v>45534</v>
      </c>
      <c r="H3070" t="s">
        <v>47</v>
      </c>
      <c r="I3070" t="s">
        <v>42</v>
      </c>
      <c r="J3070" t="s">
        <v>27</v>
      </c>
      <c r="K3070">
        <v>3</v>
      </c>
      <c r="L3070" s="3">
        <f>Working_Data[[#This Row],[price2]]/Working_Data[[#This Row],[quantity]]</f>
        <v>298.01666666666665</v>
      </c>
      <c r="M3070" s="3">
        <v>894.05</v>
      </c>
      <c r="N3070" t="s">
        <v>28</v>
      </c>
      <c r="O3070">
        <v>37</v>
      </c>
      <c r="P3070" s="1">
        <v>45535</v>
      </c>
      <c r="Q3070">
        <v>272</v>
      </c>
      <c r="R3070" t="s">
        <v>43</v>
      </c>
      <c r="S3070">
        <v>2</v>
      </c>
      <c r="T3070" s="1">
        <v>45744</v>
      </c>
      <c r="U3070" t="s">
        <v>30</v>
      </c>
      <c r="V3070" t="str">
        <f>TEXT(WEEKDAY(Working_Data[[#This Row],[order_date]],1),"DDDD")</f>
        <v>Friday</v>
      </c>
      <c r="W3070" t="str">
        <f>TEXT(Working_Data[[#This Row],[order_date]],"mmmm")</f>
        <v>August</v>
      </c>
      <c r="X3070" s="7">
        <f>Working_Data[[#This Row],[last_order_date]]-Working_Data[[#This Row],[signup_date]]</f>
        <v>-370</v>
      </c>
      <c r="Y3070" s="7">
        <f>IF(Working_Data[[#This Row],[churned]]="Active",1,0)</f>
        <v>0</v>
      </c>
      <c r="Z3070" s="7">
        <f>YEAR(Working_Data[[#This Row],[order_date]])</f>
        <v>2024</v>
      </c>
    </row>
    <row r="3071" spans="1:26" x14ac:dyDescent="0.25">
      <c r="A3071" t="s">
        <v>6192</v>
      </c>
      <c r="B3071" t="s">
        <v>21</v>
      </c>
      <c r="C3071" t="s">
        <v>82</v>
      </c>
      <c r="D3071" t="s">
        <v>56</v>
      </c>
      <c r="E3071" s="1">
        <v>45696</v>
      </c>
      <c r="F3071" t="s">
        <v>6193</v>
      </c>
      <c r="G3071" s="1">
        <v>45534</v>
      </c>
      <c r="H3071" t="s">
        <v>58</v>
      </c>
      <c r="I3071" t="s">
        <v>26</v>
      </c>
      <c r="J3071" t="s">
        <v>49</v>
      </c>
      <c r="K3071">
        <v>2</v>
      </c>
      <c r="L3071" s="3">
        <f>Working_Data[[#This Row],[price2]]/Working_Data[[#This Row],[quantity]]</f>
        <v>204.285</v>
      </c>
      <c r="M3071" s="3">
        <v>408.57</v>
      </c>
      <c r="N3071" t="s">
        <v>50</v>
      </c>
      <c r="O3071">
        <v>29</v>
      </c>
      <c r="P3071" s="1">
        <v>45749</v>
      </c>
      <c r="Q3071">
        <v>226</v>
      </c>
      <c r="R3071" t="s">
        <v>43</v>
      </c>
      <c r="S3071">
        <v>4</v>
      </c>
      <c r="T3071" s="1">
        <v>45533</v>
      </c>
      <c r="U3071" t="s">
        <v>30</v>
      </c>
      <c r="V3071" t="str">
        <f>TEXT(WEEKDAY(Working_Data[[#This Row],[order_date]],1),"DDDD")</f>
        <v>Friday</v>
      </c>
      <c r="W3071" t="str">
        <f>TEXT(Working_Data[[#This Row],[order_date]],"mmmm")</f>
        <v>August</v>
      </c>
      <c r="X3071" s="7">
        <f>Working_Data[[#This Row],[last_order_date]]-Working_Data[[#This Row],[signup_date]]</f>
        <v>53</v>
      </c>
      <c r="Y3071" s="7">
        <f>IF(Working_Data[[#This Row],[churned]]="Active",1,0)</f>
        <v>0</v>
      </c>
      <c r="Z3071" s="7">
        <f>YEAR(Working_Data[[#This Row],[order_date]])</f>
        <v>2024</v>
      </c>
    </row>
    <row r="3072" spans="1:26" x14ac:dyDescent="0.25">
      <c r="A3072" t="s">
        <v>6194</v>
      </c>
      <c r="B3072" t="s">
        <v>21</v>
      </c>
      <c r="C3072" t="s">
        <v>39</v>
      </c>
      <c r="D3072" t="s">
        <v>52</v>
      </c>
      <c r="E3072" s="1">
        <v>45280</v>
      </c>
      <c r="F3072" t="s">
        <v>6195</v>
      </c>
      <c r="G3072" s="1">
        <v>45534</v>
      </c>
      <c r="H3072" t="s">
        <v>34</v>
      </c>
      <c r="I3072" t="s">
        <v>63</v>
      </c>
      <c r="J3072" t="s">
        <v>27</v>
      </c>
      <c r="K3072">
        <v>5</v>
      </c>
      <c r="L3072" s="3">
        <f>Working_Data[[#This Row],[price2]]/Working_Data[[#This Row],[quantity]]</f>
        <v>104.47200000000001</v>
      </c>
      <c r="M3072" s="3">
        <v>522.36</v>
      </c>
      <c r="N3072" t="s">
        <v>28</v>
      </c>
      <c r="O3072">
        <v>12</v>
      </c>
      <c r="P3072" s="1">
        <v>45392</v>
      </c>
      <c r="Q3072">
        <v>384</v>
      </c>
      <c r="R3072" t="s">
        <v>43</v>
      </c>
      <c r="S3072">
        <v>1</v>
      </c>
      <c r="T3072" s="1">
        <v>45839</v>
      </c>
      <c r="U3072" t="s">
        <v>30</v>
      </c>
      <c r="V3072" t="str">
        <f>TEXT(WEEKDAY(Working_Data[[#This Row],[order_date]],1),"DDDD")</f>
        <v>Friday</v>
      </c>
      <c r="W3072" t="str">
        <f>TEXT(Working_Data[[#This Row],[order_date]],"mmmm")</f>
        <v>August</v>
      </c>
      <c r="X3072" s="7">
        <f>Working_Data[[#This Row],[last_order_date]]-Working_Data[[#This Row],[signup_date]]</f>
        <v>112</v>
      </c>
      <c r="Y3072" s="7">
        <f>IF(Working_Data[[#This Row],[churned]]="Active",1,0)</f>
        <v>0</v>
      </c>
      <c r="Z3072" s="7">
        <f>YEAR(Working_Data[[#This Row],[order_date]])</f>
        <v>2024</v>
      </c>
    </row>
    <row r="3073" spans="1:26" x14ac:dyDescent="0.25">
      <c r="A3073" t="s">
        <v>6196</v>
      </c>
      <c r="B3073" t="s">
        <v>38</v>
      </c>
      <c r="C3073" t="s">
        <v>82</v>
      </c>
      <c r="D3073" t="s">
        <v>23</v>
      </c>
      <c r="E3073" s="1">
        <v>44936</v>
      </c>
      <c r="F3073" t="s">
        <v>6197</v>
      </c>
      <c r="G3073" s="1">
        <v>45534</v>
      </c>
      <c r="H3073" t="s">
        <v>34</v>
      </c>
      <c r="I3073" t="s">
        <v>54</v>
      </c>
      <c r="J3073" t="s">
        <v>49</v>
      </c>
      <c r="K3073">
        <v>5</v>
      </c>
      <c r="L3073" s="3">
        <f>Working_Data[[#This Row],[price2]]/Working_Data[[#This Row],[quantity]]</f>
        <v>155.14600000000002</v>
      </c>
      <c r="M3073" s="3">
        <v>775.73</v>
      </c>
      <c r="N3073" t="s">
        <v>50</v>
      </c>
      <c r="O3073">
        <v>14</v>
      </c>
      <c r="P3073" s="1">
        <v>45869</v>
      </c>
      <c r="Q3073">
        <v>312</v>
      </c>
      <c r="R3073" t="s">
        <v>29</v>
      </c>
      <c r="S3073">
        <v>3</v>
      </c>
      <c r="T3073" s="1">
        <v>45741</v>
      </c>
      <c r="U3073" t="s">
        <v>30</v>
      </c>
      <c r="V3073" t="str">
        <f>TEXT(WEEKDAY(Working_Data[[#This Row],[order_date]],1),"DDDD")</f>
        <v>Friday</v>
      </c>
      <c r="W3073" t="str">
        <f>TEXT(Working_Data[[#This Row],[order_date]],"mmmm")</f>
        <v>August</v>
      </c>
      <c r="X3073" s="7">
        <f>Working_Data[[#This Row],[last_order_date]]-Working_Data[[#This Row],[signup_date]]</f>
        <v>933</v>
      </c>
      <c r="Y3073" s="7">
        <f>IF(Working_Data[[#This Row],[churned]]="Active",1,0)</f>
        <v>1</v>
      </c>
      <c r="Z3073" s="7">
        <f>YEAR(Working_Data[[#This Row],[order_date]])</f>
        <v>2024</v>
      </c>
    </row>
    <row r="3074" spans="1:26" x14ac:dyDescent="0.25">
      <c r="A3074" t="s">
        <v>6198</v>
      </c>
      <c r="B3074" t="s">
        <v>21</v>
      </c>
      <c r="C3074" t="s">
        <v>22</v>
      </c>
      <c r="D3074" t="s">
        <v>77</v>
      </c>
      <c r="E3074" s="1">
        <v>45295</v>
      </c>
      <c r="F3074" t="s">
        <v>6199</v>
      </c>
      <c r="G3074" s="1">
        <v>45534</v>
      </c>
      <c r="H3074" t="s">
        <v>47</v>
      </c>
      <c r="I3074" t="s">
        <v>48</v>
      </c>
      <c r="J3074" t="s">
        <v>67</v>
      </c>
      <c r="K3074">
        <v>1</v>
      </c>
      <c r="L3074" s="3">
        <f>Working_Data[[#This Row],[price2]]/Working_Data[[#This Row],[quantity]]</f>
        <v>213.48</v>
      </c>
      <c r="M3074" s="3">
        <v>213.48</v>
      </c>
      <c r="N3074" t="s">
        <v>35</v>
      </c>
      <c r="O3074">
        <v>10</v>
      </c>
      <c r="P3074" s="1">
        <v>45864</v>
      </c>
      <c r="Q3074">
        <v>277</v>
      </c>
      <c r="R3074" t="s">
        <v>43</v>
      </c>
      <c r="S3074">
        <v>1</v>
      </c>
      <c r="T3074" s="1">
        <v>45908</v>
      </c>
      <c r="U3074" t="s">
        <v>60</v>
      </c>
      <c r="V3074" t="str">
        <f>TEXT(WEEKDAY(Working_Data[[#This Row],[order_date]],1),"DDDD")</f>
        <v>Friday</v>
      </c>
      <c r="W3074" t="str">
        <f>TEXT(Working_Data[[#This Row],[order_date]],"mmmm")</f>
        <v>August</v>
      </c>
      <c r="X3074" s="7">
        <f>Working_Data[[#This Row],[last_order_date]]-Working_Data[[#This Row],[signup_date]]</f>
        <v>569</v>
      </c>
      <c r="Y3074" s="7">
        <f>IF(Working_Data[[#This Row],[churned]]="Active",1,0)</f>
        <v>0</v>
      </c>
      <c r="Z3074" s="7">
        <f>YEAR(Working_Data[[#This Row],[order_date]])</f>
        <v>2024</v>
      </c>
    </row>
    <row r="3075" spans="1:26" x14ac:dyDescent="0.25">
      <c r="A3075" t="s">
        <v>6200</v>
      </c>
      <c r="B3075" t="s">
        <v>21</v>
      </c>
      <c r="C3075" t="s">
        <v>22</v>
      </c>
      <c r="D3075" t="s">
        <v>52</v>
      </c>
      <c r="E3075" s="1">
        <v>45783</v>
      </c>
      <c r="F3075" t="s">
        <v>6201</v>
      </c>
      <c r="G3075" s="1">
        <v>45534</v>
      </c>
      <c r="H3075" t="s">
        <v>58</v>
      </c>
      <c r="I3075" t="s">
        <v>63</v>
      </c>
      <c r="J3075" t="s">
        <v>67</v>
      </c>
      <c r="K3075">
        <v>5</v>
      </c>
      <c r="L3075" s="3">
        <f>Working_Data[[#This Row],[price2]]/Working_Data[[#This Row],[quantity]]</f>
        <v>106.08800000000001</v>
      </c>
      <c r="M3075" s="3">
        <v>530.44000000000005</v>
      </c>
      <c r="N3075" t="s">
        <v>35</v>
      </c>
      <c r="O3075">
        <v>2</v>
      </c>
      <c r="P3075" s="1">
        <v>45815</v>
      </c>
      <c r="Q3075">
        <v>454</v>
      </c>
      <c r="R3075" t="s">
        <v>29</v>
      </c>
      <c r="S3075">
        <v>4</v>
      </c>
      <c r="T3075" s="1">
        <v>45793</v>
      </c>
      <c r="U3075" t="s">
        <v>60</v>
      </c>
      <c r="V3075" t="str">
        <f>TEXT(WEEKDAY(Working_Data[[#This Row],[order_date]],1),"DDDD")</f>
        <v>Friday</v>
      </c>
      <c r="W3075" t="str">
        <f>TEXT(Working_Data[[#This Row],[order_date]],"mmmm")</f>
        <v>August</v>
      </c>
      <c r="X3075" s="7">
        <f>Working_Data[[#This Row],[last_order_date]]-Working_Data[[#This Row],[signup_date]]</f>
        <v>32</v>
      </c>
      <c r="Y3075" s="7">
        <f>IF(Working_Data[[#This Row],[churned]]="Active",1,0)</f>
        <v>1</v>
      </c>
      <c r="Z3075" s="7">
        <f>YEAR(Working_Data[[#This Row],[order_date]])</f>
        <v>2024</v>
      </c>
    </row>
    <row r="3076" spans="1:26" x14ac:dyDescent="0.25">
      <c r="A3076" t="s">
        <v>6202</v>
      </c>
      <c r="B3076" t="s">
        <v>21</v>
      </c>
      <c r="C3076" t="s">
        <v>22</v>
      </c>
      <c r="D3076" t="s">
        <v>56</v>
      </c>
      <c r="E3076" s="1">
        <v>45444</v>
      </c>
      <c r="F3076" t="s">
        <v>6203</v>
      </c>
      <c r="G3076" s="1">
        <v>45534</v>
      </c>
      <c r="H3076" t="s">
        <v>41</v>
      </c>
      <c r="I3076" t="s">
        <v>54</v>
      </c>
      <c r="J3076" t="s">
        <v>49</v>
      </c>
      <c r="K3076">
        <v>5</v>
      </c>
      <c r="L3076" s="3">
        <f>Working_Data[[#This Row],[price2]]/Working_Data[[#This Row],[quantity]]</f>
        <v>164.964</v>
      </c>
      <c r="M3076" s="3">
        <v>824.82</v>
      </c>
      <c r="N3076" t="s">
        <v>28</v>
      </c>
      <c r="O3076">
        <v>22</v>
      </c>
      <c r="P3076" s="1">
        <v>45869</v>
      </c>
      <c r="Q3076">
        <v>114</v>
      </c>
      <c r="R3076" t="s">
        <v>29</v>
      </c>
      <c r="S3076">
        <v>5</v>
      </c>
      <c r="T3076" s="1">
        <v>45453</v>
      </c>
      <c r="U3076" t="s">
        <v>60</v>
      </c>
      <c r="V3076" t="str">
        <f>TEXT(WEEKDAY(Working_Data[[#This Row],[order_date]],1),"DDDD")</f>
        <v>Friday</v>
      </c>
      <c r="W3076" t="str">
        <f>TEXT(Working_Data[[#This Row],[order_date]],"mmmm")</f>
        <v>August</v>
      </c>
      <c r="X3076" s="7">
        <f>Working_Data[[#This Row],[last_order_date]]-Working_Data[[#This Row],[signup_date]]</f>
        <v>425</v>
      </c>
      <c r="Y3076" s="7">
        <f>IF(Working_Data[[#This Row],[churned]]="Active",1,0)</f>
        <v>1</v>
      </c>
      <c r="Z3076" s="7">
        <f>YEAR(Working_Data[[#This Row],[order_date]])</f>
        <v>2024</v>
      </c>
    </row>
    <row r="3077" spans="1:26" x14ac:dyDescent="0.25">
      <c r="A3077" t="s">
        <v>6204</v>
      </c>
      <c r="B3077" t="s">
        <v>38</v>
      </c>
      <c r="C3077" t="s">
        <v>22</v>
      </c>
      <c r="D3077" t="s">
        <v>52</v>
      </c>
      <c r="E3077" s="1">
        <v>45702</v>
      </c>
      <c r="F3077" t="s">
        <v>6205</v>
      </c>
      <c r="G3077" s="1">
        <v>45535</v>
      </c>
      <c r="H3077" t="s">
        <v>58</v>
      </c>
      <c r="I3077" t="s">
        <v>54</v>
      </c>
      <c r="J3077" t="s">
        <v>64</v>
      </c>
      <c r="K3077">
        <v>1</v>
      </c>
      <c r="L3077" s="3">
        <f>Working_Data[[#This Row],[price2]]/Working_Data[[#This Row],[quantity]]</f>
        <v>1269.19</v>
      </c>
      <c r="M3077" s="3">
        <v>1269.19</v>
      </c>
      <c r="N3077" t="s">
        <v>28</v>
      </c>
      <c r="O3077">
        <v>36</v>
      </c>
      <c r="P3077" s="1">
        <v>45485</v>
      </c>
      <c r="Q3077">
        <v>454</v>
      </c>
      <c r="R3077" t="s">
        <v>29</v>
      </c>
      <c r="S3077">
        <v>1</v>
      </c>
      <c r="T3077" s="1">
        <v>45831</v>
      </c>
      <c r="U3077" t="s">
        <v>30</v>
      </c>
      <c r="V3077" t="str">
        <f>TEXT(WEEKDAY(Working_Data[[#This Row],[order_date]],1),"DDDD")</f>
        <v>Saturday</v>
      </c>
      <c r="W3077" t="str">
        <f>TEXT(Working_Data[[#This Row],[order_date]],"mmmm")</f>
        <v>August</v>
      </c>
      <c r="X3077" s="7">
        <f>Working_Data[[#This Row],[last_order_date]]-Working_Data[[#This Row],[signup_date]]</f>
        <v>-217</v>
      </c>
      <c r="Y3077" s="7">
        <f>IF(Working_Data[[#This Row],[churned]]="Active",1,0)</f>
        <v>1</v>
      </c>
      <c r="Z3077" s="7">
        <f>YEAR(Working_Data[[#This Row],[order_date]])</f>
        <v>2024</v>
      </c>
    </row>
    <row r="3078" spans="1:26" x14ac:dyDescent="0.25">
      <c r="A3078" t="s">
        <v>6206</v>
      </c>
      <c r="B3078" t="s">
        <v>45</v>
      </c>
      <c r="C3078" t="s">
        <v>82</v>
      </c>
      <c r="D3078" t="s">
        <v>77</v>
      </c>
      <c r="E3078" s="1">
        <v>45755</v>
      </c>
      <c r="F3078" t="s">
        <v>6207</v>
      </c>
      <c r="G3078" s="1">
        <v>45535</v>
      </c>
      <c r="H3078" t="s">
        <v>41</v>
      </c>
      <c r="I3078" t="s">
        <v>54</v>
      </c>
      <c r="J3078" t="s">
        <v>64</v>
      </c>
      <c r="K3078">
        <v>3</v>
      </c>
      <c r="L3078" s="3">
        <f>Working_Data[[#This Row],[price2]]/Working_Data[[#This Row],[quantity]]</f>
        <v>230.45000000000002</v>
      </c>
      <c r="M3078" s="3">
        <v>691.35</v>
      </c>
      <c r="N3078" t="s">
        <v>50</v>
      </c>
      <c r="O3078">
        <v>41</v>
      </c>
      <c r="P3078" s="1">
        <v>45583</v>
      </c>
      <c r="Q3078">
        <v>108</v>
      </c>
      <c r="R3078" t="s">
        <v>29</v>
      </c>
      <c r="S3078">
        <v>2</v>
      </c>
      <c r="T3078" s="1">
        <v>45605</v>
      </c>
      <c r="U3078" t="s">
        <v>60</v>
      </c>
      <c r="V3078" t="str">
        <f>TEXT(WEEKDAY(Working_Data[[#This Row],[order_date]],1),"DDDD")</f>
        <v>Saturday</v>
      </c>
      <c r="W3078" t="str">
        <f>TEXT(Working_Data[[#This Row],[order_date]],"mmmm")</f>
        <v>August</v>
      </c>
      <c r="X3078" s="7">
        <f>Working_Data[[#This Row],[last_order_date]]-Working_Data[[#This Row],[signup_date]]</f>
        <v>-172</v>
      </c>
      <c r="Y3078" s="7">
        <f>IF(Working_Data[[#This Row],[churned]]="Active",1,0)</f>
        <v>1</v>
      </c>
      <c r="Z3078" s="7">
        <f>YEAR(Working_Data[[#This Row],[order_date]])</f>
        <v>2024</v>
      </c>
    </row>
    <row r="3079" spans="1:26" x14ac:dyDescent="0.25">
      <c r="A3079" t="s">
        <v>6208</v>
      </c>
      <c r="B3079" t="s">
        <v>38</v>
      </c>
      <c r="C3079" t="s">
        <v>22</v>
      </c>
      <c r="D3079" t="s">
        <v>52</v>
      </c>
      <c r="E3079" s="1">
        <v>45572</v>
      </c>
      <c r="F3079" t="s">
        <v>6209</v>
      </c>
      <c r="G3079" s="1">
        <v>45535</v>
      </c>
      <c r="H3079" t="s">
        <v>25</v>
      </c>
      <c r="I3079" t="s">
        <v>54</v>
      </c>
      <c r="J3079" t="s">
        <v>59</v>
      </c>
      <c r="K3079">
        <v>1</v>
      </c>
      <c r="L3079" s="3">
        <f>Working_Data[[#This Row],[price2]]/Working_Data[[#This Row],[quantity]]</f>
        <v>1231.6300000000001</v>
      </c>
      <c r="M3079" s="3">
        <v>1231.6300000000001</v>
      </c>
      <c r="N3079" t="s">
        <v>28</v>
      </c>
      <c r="O3079">
        <v>26</v>
      </c>
      <c r="P3079" s="1">
        <v>45591</v>
      </c>
      <c r="Q3079">
        <v>251</v>
      </c>
      <c r="R3079" t="s">
        <v>29</v>
      </c>
      <c r="S3079">
        <v>5</v>
      </c>
      <c r="T3079" s="1">
        <v>45658</v>
      </c>
      <c r="U3079" t="s">
        <v>60</v>
      </c>
      <c r="V3079" t="str">
        <f>TEXT(WEEKDAY(Working_Data[[#This Row],[order_date]],1),"DDDD")</f>
        <v>Saturday</v>
      </c>
      <c r="W3079" t="str">
        <f>TEXT(Working_Data[[#This Row],[order_date]],"mmmm")</f>
        <v>August</v>
      </c>
      <c r="X3079" s="7">
        <f>Working_Data[[#This Row],[last_order_date]]-Working_Data[[#This Row],[signup_date]]</f>
        <v>19</v>
      </c>
      <c r="Y3079" s="7">
        <f>IF(Working_Data[[#This Row],[churned]]="Active",1,0)</f>
        <v>1</v>
      </c>
      <c r="Z3079" s="7">
        <f>YEAR(Working_Data[[#This Row],[order_date]])</f>
        <v>2024</v>
      </c>
    </row>
    <row r="3080" spans="1:26" x14ac:dyDescent="0.25">
      <c r="A3080" t="s">
        <v>6210</v>
      </c>
      <c r="B3080" t="s">
        <v>38</v>
      </c>
      <c r="C3080" t="s">
        <v>82</v>
      </c>
      <c r="D3080" t="s">
        <v>56</v>
      </c>
      <c r="E3080" s="1">
        <v>45503</v>
      </c>
      <c r="F3080" t="s">
        <v>6211</v>
      </c>
      <c r="G3080" s="1">
        <v>45535</v>
      </c>
      <c r="H3080" t="s">
        <v>25</v>
      </c>
      <c r="I3080" t="s">
        <v>54</v>
      </c>
      <c r="J3080" t="s">
        <v>64</v>
      </c>
      <c r="K3080">
        <v>2</v>
      </c>
      <c r="L3080" s="3">
        <f>Working_Data[[#This Row],[price2]]/Working_Data[[#This Row],[quantity]]</f>
        <v>244.52500000000001</v>
      </c>
      <c r="M3080" s="3">
        <v>489.05</v>
      </c>
      <c r="N3080" t="s">
        <v>50</v>
      </c>
      <c r="O3080">
        <v>6</v>
      </c>
      <c r="P3080" s="1">
        <v>45781</v>
      </c>
      <c r="Q3080">
        <v>357</v>
      </c>
      <c r="R3080" t="s">
        <v>29</v>
      </c>
      <c r="S3080">
        <v>5</v>
      </c>
      <c r="T3080" s="1">
        <v>45814</v>
      </c>
      <c r="U3080" t="s">
        <v>36</v>
      </c>
      <c r="V3080" t="str">
        <f>TEXT(WEEKDAY(Working_Data[[#This Row],[order_date]],1),"DDDD")</f>
        <v>Saturday</v>
      </c>
      <c r="W3080" t="str">
        <f>TEXT(Working_Data[[#This Row],[order_date]],"mmmm")</f>
        <v>August</v>
      </c>
      <c r="X3080" s="7">
        <f>Working_Data[[#This Row],[last_order_date]]-Working_Data[[#This Row],[signup_date]]</f>
        <v>278</v>
      </c>
      <c r="Y3080" s="7">
        <f>IF(Working_Data[[#This Row],[churned]]="Active",1,0)</f>
        <v>1</v>
      </c>
      <c r="Z3080" s="7">
        <f>YEAR(Working_Data[[#This Row],[order_date]])</f>
        <v>2024</v>
      </c>
    </row>
    <row r="3081" spans="1:26" x14ac:dyDescent="0.25">
      <c r="A3081" t="s">
        <v>6212</v>
      </c>
      <c r="B3081" t="s">
        <v>45</v>
      </c>
      <c r="C3081" t="s">
        <v>82</v>
      </c>
      <c r="D3081" t="s">
        <v>23</v>
      </c>
      <c r="E3081" s="1">
        <v>45612</v>
      </c>
      <c r="F3081" t="s">
        <v>6213</v>
      </c>
      <c r="G3081" s="1">
        <v>45300</v>
      </c>
      <c r="H3081" t="s">
        <v>34</v>
      </c>
      <c r="I3081" t="s">
        <v>42</v>
      </c>
      <c r="J3081" t="s">
        <v>27</v>
      </c>
      <c r="K3081">
        <v>3</v>
      </c>
      <c r="L3081" s="3">
        <f>Working_Data[[#This Row],[price2]]/Working_Data[[#This Row],[quantity]]</f>
        <v>483.04333333333335</v>
      </c>
      <c r="M3081" s="3">
        <v>1449.13</v>
      </c>
      <c r="N3081" t="s">
        <v>35</v>
      </c>
      <c r="O3081">
        <v>44</v>
      </c>
      <c r="P3081" s="1">
        <v>45716</v>
      </c>
      <c r="Q3081">
        <v>472</v>
      </c>
      <c r="R3081" t="s">
        <v>29</v>
      </c>
      <c r="S3081">
        <v>2</v>
      </c>
      <c r="T3081" s="1">
        <v>45992</v>
      </c>
      <c r="U3081" t="s">
        <v>60</v>
      </c>
      <c r="V3081" t="str">
        <f>TEXT(WEEKDAY(Working_Data[[#This Row],[order_date]],1),"DDDD")</f>
        <v>Tuesday</v>
      </c>
      <c r="W3081" t="str">
        <f>TEXT(Working_Data[[#This Row],[order_date]],"mmmm")</f>
        <v>January</v>
      </c>
      <c r="X3081" s="7">
        <f>Working_Data[[#This Row],[last_order_date]]-Working_Data[[#This Row],[signup_date]]</f>
        <v>104</v>
      </c>
      <c r="Y3081" s="7">
        <f>IF(Working_Data[[#This Row],[churned]]="Active",1,0)</f>
        <v>1</v>
      </c>
      <c r="Z3081" s="7">
        <f>YEAR(Working_Data[[#This Row],[order_date]])</f>
        <v>2024</v>
      </c>
    </row>
    <row r="3082" spans="1:26" x14ac:dyDescent="0.25">
      <c r="A3082" t="s">
        <v>6214</v>
      </c>
      <c r="B3082" t="s">
        <v>21</v>
      </c>
      <c r="C3082" t="s">
        <v>39</v>
      </c>
      <c r="D3082" t="s">
        <v>52</v>
      </c>
      <c r="E3082" s="1">
        <v>45026</v>
      </c>
      <c r="F3082" t="s">
        <v>6215</v>
      </c>
      <c r="G3082" s="1">
        <v>45300</v>
      </c>
      <c r="H3082" t="s">
        <v>25</v>
      </c>
      <c r="I3082" t="s">
        <v>48</v>
      </c>
      <c r="J3082" t="s">
        <v>49</v>
      </c>
      <c r="K3082">
        <v>4</v>
      </c>
      <c r="L3082" s="3">
        <f>Working_Data[[#This Row],[price2]]/Working_Data[[#This Row],[quantity]]</f>
        <v>86.02</v>
      </c>
      <c r="M3082" s="3">
        <v>344.08</v>
      </c>
      <c r="N3082" t="s">
        <v>28</v>
      </c>
      <c r="O3082">
        <v>49</v>
      </c>
      <c r="P3082" s="1">
        <v>45736</v>
      </c>
      <c r="Q3082">
        <v>310</v>
      </c>
      <c r="R3082" t="s">
        <v>29</v>
      </c>
      <c r="S3082">
        <v>5</v>
      </c>
      <c r="T3082" s="1">
        <v>45743</v>
      </c>
      <c r="U3082" t="s">
        <v>36</v>
      </c>
      <c r="V3082" t="str">
        <f>TEXT(WEEKDAY(Working_Data[[#This Row],[order_date]],1),"DDDD")</f>
        <v>Tuesday</v>
      </c>
      <c r="W3082" t="str">
        <f>TEXT(Working_Data[[#This Row],[order_date]],"mmmm")</f>
        <v>January</v>
      </c>
      <c r="X3082" s="7">
        <f>Working_Data[[#This Row],[last_order_date]]-Working_Data[[#This Row],[signup_date]]</f>
        <v>710</v>
      </c>
      <c r="Y3082" s="7">
        <f>IF(Working_Data[[#This Row],[churned]]="Active",1,0)</f>
        <v>1</v>
      </c>
      <c r="Z3082" s="7">
        <f>YEAR(Working_Data[[#This Row],[order_date]])</f>
        <v>2024</v>
      </c>
    </row>
    <row r="3083" spans="1:26" x14ac:dyDescent="0.25">
      <c r="A3083" t="s">
        <v>6216</v>
      </c>
      <c r="B3083" t="s">
        <v>45</v>
      </c>
      <c r="C3083" t="s">
        <v>22</v>
      </c>
      <c r="D3083" t="s">
        <v>77</v>
      </c>
      <c r="E3083" s="1">
        <v>45025</v>
      </c>
      <c r="F3083" t="s">
        <v>6217</v>
      </c>
      <c r="G3083" s="1">
        <v>45300</v>
      </c>
      <c r="H3083" t="s">
        <v>25</v>
      </c>
      <c r="I3083" t="s">
        <v>63</v>
      </c>
      <c r="J3083" t="s">
        <v>27</v>
      </c>
      <c r="K3083">
        <v>5</v>
      </c>
      <c r="L3083" s="3">
        <f>Working_Data[[#This Row],[price2]]/Working_Data[[#This Row],[quantity]]</f>
        <v>109.49000000000001</v>
      </c>
      <c r="M3083" s="3">
        <v>547.45000000000005</v>
      </c>
      <c r="N3083" t="s">
        <v>50</v>
      </c>
      <c r="O3083">
        <v>40</v>
      </c>
      <c r="P3083" s="1">
        <v>45677</v>
      </c>
      <c r="Q3083">
        <v>392</v>
      </c>
      <c r="R3083" t="s">
        <v>43</v>
      </c>
      <c r="S3083">
        <v>1</v>
      </c>
      <c r="T3083" s="1">
        <v>45619</v>
      </c>
      <c r="U3083" t="s">
        <v>36</v>
      </c>
      <c r="V3083" t="str">
        <f>TEXT(WEEKDAY(Working_Data[[#This Row],[order_date]],1),"DDDD")</f>
        <v>Tuesday</v>
      </c>
      <c r="W3083" t="str">
        <f>TEXT(Working_Data[[#This Row],[order_date]],"mmmm")</f>
        <v>January</v>
      </c>
      <c r="X3083" s="7">
        <f>Working_Data[[#This Row],[last_order_date]]-Working_Data[[#This Row],[signup_date]]</f>
        <v>652</v>
      </c>
      <c r="Y3083" s="7">
        <f>IF(Working_Data[[#This Row],[churned]]="Active",1,0)</f>
        <v>0</v>
      </c>
      <c r="Z3083" s="7">
        <f>YEAR(Working_Data[[#This Row],[order_date]])</f>
        <v>2024</v>
      </c>
    </row>
    <row r="3084" spans="1:26" x14ac:dyDescent="0.25">
      <c r="A3084" t="s">
        <v>6218</v>
      </c>
      <c r="B3084" t="s">
        <v>45</v>
      </c>
      <c r="C3084" t="s">
        <v>39</v>
      </c>
      <c r="D3084" t="s">
        <v>52</v>
      </c>
      <c r="E3084" s="1">
        <v>45857</v>
      </c>
      <c r="F3084" t="s">
        <v>6219</v>
      </c>
      <c r="G3084" s="1">
        <v>45300</v>
      </c>
      <c r="H3084" t="s">
        <v>41</v>
      </c>
      <c r="I3084" t="s">
        <v>54</v>
      </c>
      <c r="J3084" t="s">
        <v>67</v>
      </c>
      <c r="K3084">
        <v>1</v>
      </c>
      <c r="L3084" s="3">
        <f>Working_Data[[#This Row],[price2]]/Working_Data[[#This Row],[quantity]]</f>
        <v>240.77</v>
      </c>
      <c r="M3084" s="3">
        <v>240.77</v>
      </c>
      <c r="N3084" t="s">
        <v>50</v>
      </c>
      <c r="O3084">
        <v>14</v>
      </c>
      <c r="P3084" s="1">
        <v>45534</v>
      </c>
      <c r="Q3084">
        <v>179</v>
      </c>
      <c r="R3084" t="s">
        <v>43</v>
      </c>
      <c r="S3084">
        <v>1</v>
      </c>
      <c r="T3084" s="1">
        <v>45937</v>
      </c>
      <c r="U3084" t="s">
        <v>60</v>
      </c>
      <c r="V3084" t="str">
        <f>TEXT(WEEKDAY(Working_Data[[#This Row],[order_date]],1),"DDDD")</f>
        <v>Tuesday</v>
      </c>
      <c r="W3084" t="str">
        <f>TEXT(Working_Data[[#This Row],[order_date]],"mmmm")</f>
        <v>January</v>
      </c>
      <c r="X3084" s="7">
        <f>Working_Data[[#This Row],[last_order_date]]-Working_Data[[#This Row],[signup_date]]</f>
        <v>-323</v>
      </c>
      <c r="Y3084" s="7">
        <f>IF(Working_Data[[#This Row],[churned]]="Active",1,0)</f>
        <v>0</v>
      </c>
      <c r="Z3084" s="7">
        <f>YEAR(Working_Data[[#This Row],[order_date]])</f>
        <v>2024</v>
      </c>
    </row>
    <row r="3085" spans="1:26" x14ac:dyDescent="0.25">
      <c r="A3085" t="s">
        <v>6220</v>
      </c>
      <c r="B3085" t="s">
        <v>45</v>
      </c>
      <c r="C3085" t="s">
        <v>39</v>
      </c>
      <c r="D3085" t="s">
        <v>77</v>
      </c>
      <c r="E3085" s="1">
        <v>45968</v>
      </c>
      <c r="F3085" t="s">
        <v>6221</v>
      </c>
      <c r="G3085" s="1">
        <v>45300</v>
      </c>
      <c r="H3085" t="s">
        <v>47</v>
      </c>
      <c r="I3085" t="s">
        <v>48</v>
      </c>
      <c r="J3085" t="s">
        <v>27</v>
      </c>
      <c r="K3085">
        <v>1</v>
      </c>
      <c r="L3085" s="3">
        <f>Working_Data[[#This Row],[price2]]/Working_Data[[#This Row],[quantity]]</f>
        <v>114.73</v>
      </c>
      <c r="M3085" s="3">
        <v>114.73</v>
      </c>
      <c r="N3085" t="s">
        <v>50</v>
      </c>
      <c r="O3085">
        <v>20</v>
      </c>
      <c r="P3085" s="1">
        <v>45735</v>
      </c>
      <c r="Q3085">
        <v>386</v>
      </c>
      <c r="R3085" t="s">
        <v>29</v>
      </c>
      <c r="S3085">
        <v>5</v>
      </c>
      <c r="T3085" s="1">
        <v>45483</v>
      </c>
      <c r="U3085" t="s">
        <v>60</v>
      </c>
      <c r="V3085" t="str">
        <f>TEXT(WEEKDAY(Working_Data[[#This Row],[order_date]],1),"DDDD")</f>
        <v>Tuesday</v>
      </c>
      <c r="W3085" t="str">
        <f>TEXT(Working_Data[[#This Row],[order_date]],"mmmm")</f>
        <v>January</v>
      </c>
      <c r="X3085" s="7">
        <f>Working_Data[[#This Row],[last_order_date]]-Working_Data[[#This Row],[signup_date]]</f>
        <v>-233</v>
      </c>
      <c r="Y3085" s="7">
        <f>IF(Working_Data[[#This Row],[churned]]="Active",1,0)</f>
        <v>1</v>
      </c>
      <c r="Z3085" s="7">
        <f>YEAR(Working_Data[[#This Row],[order_date]])</f>
        <v>2024</v>
      </c>
    </row>
    <row r="3086" spans="1:26" x14ac:dyDescent="0.25">
      <c r="A3086" t="s">
        <v>6222</v>
      </c>
      <c r="B3086" t="s">
        <v>21</v>
      </c>
      <c r="C3086" t="s">
        <v>39</v>
      </c>
      <c r="D3086" t="s">
        <v>23</v>
      </c>
      <c r="E3086" s="1">
        <v>45405</v>
      </c>
      <c r="F3086" t="s">
        <v>6223</v>
      </c>
      <c r="G3086" s="1">
        <v>45300</v>
      </c>
      <c r="H3086" t="s">
        <v>25</v>
      </c>
      <c r="I3086" t="s">
        <v>48</v>
      </c>
      <c r="J3086" t="s">
        <v>49</v>
      </c>
      <c r="K3086">
        <v>4</v>
      </c>
      <c r="L3086" s="3">
        <f>Working_Data[[#This Row],[price2]]/Working_Data[[#This Row],[quantity]]</f>
        <v>207.7525</v>
      </c>
      <c r="M3086" s="3">
        <v>831.01</v>
      </c>
      <c r="N3086" t="s">
        <v>50</v>
      </c>
      <c r="O3086">
        <v>49</v>
      </c>
      <c r="P3086" s="1">
        <v>45546</v>
      </c>
      <c r="Q3086">
        <v>112</v>
      </c>
      <c r="R3086" t="s">
        <v>29</v>
      </c>
      <c r="S3086">
        <v>3</v>
      </c>
      <c r="T3086" s="1">
        <v>45645</v>
      </c>
      <c r="U3086" t="s">
        <v>30</v>
      </c>
      <c r="V3086" t="str">
        <f>TEXT(WEEKDAY(Working_Data[[#This Row],[order_date]],1),"DDDD")</f>
        <v>Tuesday</v>
      </c>
      <c r="W3086" t="str">
        <f>TEXT(Working_Data[[#This Row],[order_date]],"mmmm")</f>
        <v>January</v>
      </c>
      <c r="X3086" s="7">
        <f>Working_Data[[#This Row],[last_order_date]]-Working_Data[[#This Row],[signup_date]]</f>
        <v>141</v>
      </c>
      <c r="Y3086" s="7">
        <f>IF(Working_Data[[#This Row],[churned]]="Active",1,0)</f>
        <v>1</v>
      </c>
      <c r="Z3086" s="7">
        <f>YEAR(Working_Data[[#This Row],[order_date]])</f>
        <v>2024</v>
      </c>
    </row>
    <row r="3087" spans="1:26" x14ac:dyDescent="0.25">
      <c r="A3087" t="s">
        <v>6224</v>
      </c>
      <c r="B3087" t="s">
        <v>21</v>
      </c>
      <c r="C3087" t="s">
        <v>22</v>
      </c>
      <c r="D3087" t="s">
        <v>56</v>
      </c>
      <c r="E3087" s="1">
        <v>45469</v>
      </c>
      <c r="F3087" t="s">
        <v>6225</v>
      </c>
      <c r="G3087" s="1">
        <v>45300</v>
      </c>
      <c r="H3087" t="s">
        <v>41</v>
      </c>
      <c r="I3087" t="s">
        <v>26</v>
      </c>
      <c r="J3087" t="s">
        <v>59</v>
      </c>
      <c r="K3087">
        <v>2</v>
      </c>
      <c r="L3087" s="3">
        <f>Working_Data[[#This Row],[price2]]/Working_Data[[#This Row],[quantity]]</f>
        <v>424.58499999999998</v>
      </c>
      <c r="M3087" s="3">
        <v>849.17</v>
      </c>
      <c r="N3087" t="s">
        <v>50</v>
      </c>
      <c r="O3087">
        <v>15</v>
      </c>
      <c r="P3087" s="1">
        <v>45767</v>
      </c>
      <c r="Q3087">
        <v>67</v>
      </c>
      <c r="R3087" t="s">
        <v>29</v>
      </c>
      <c r="S3087">
        <v>1</v>
      </c>
      <c r="T3087" s="1">
        <v>45830</v>
      </c>
      <c r="U3087" t="s">
        <v>30</v>
      </c>
      <c r="V3087" t="str">
        <f>TEXT(WEEKDAY(Working_Data[[#This Row],[order_date]],1),"DDDD")</f>
        <v>Tuesday</v>
      </c>
      <c r="W3087" t="str">
        <f>TEXT(Working_Data[[#This Row],[order_date]],"mmmm")</f>
        <v>January</v>
      </c>
      <c r="X3087" s="7">
        <f>Working_Data[[#This Row],[last_order_date]]-Working_Data[[#This Row],[signup_date]]</f>
        <v>298</v>
      </c>
      <c r="Y3087" s="7">
        <f>IF(Working_Data[[#This Row],[churned]]="Active",1,0)</f>
        <v>1</v>
      </c>
      <c r="Z3087" s="7">
        <f>YEAR(Working_Data[[#This Row],[order_date]])</f>
        <v>2024</v>
      </c>
    </row>
    <row r="3088" spans="1:26" x14ac:dyDescent="0.25">
      <c r="A3088" t="s">
        <v>6226</v>
      </c>
      <c r="B3088" t="s">
        <v>38</v>
      </c>
      <c r="C3088" t="s">
        <v>39</v>
      </c>
      <c r="D3088" t="s">
        <v>77</v>
      </c>
      <c r="E3088" s="1">
        <v>45481</v>
      </c>
      <c r="F3088" t="s">
        <v>6227</v>
      </c>
      <c r="G3088" s="1">
        <v>45300</v>
      </c>
      <c r="H3088" t="s">
        <v>34</v>
      </c>
      <c r="I3088" t="s">
        <v>26</v>
      </c>
      <c r="J3088" t="s">
        <v>59</v>
      </c>
      <c r="K3088">
        <v>4</v>
      </c>
      <c r="L3088" s="3">
        <f>Working_Data[[#This Row],[price2]]/Working_Data[[#This Row],[quantity]]</f>
        <v>323.02999999999997</v>
      </c>
      <c r="M3088" s="3">
        <v>1292.1199999999999</v>
      </c>
      <c r="N3088" t="s">
        <v>35</v>
      </c>
      <c r="O3088">
        <v>40</v>
      </c>
      <c r="P3088" s="1">
        <v>45795</v>
      </c>
      <c r="Q3088">
        <v>214</v>
      </c>
      <c r="R3088" t="s">
        <v>29</v>
      </c>
      <c r="S3088">
        <v>3</v>
      </c>
      <c r="T3088" s="1">
        <v>45644</v>
      </c>
      <c r="U3088" t="s">
        <v>60</v>
      </c>
      <c r="V3088" t="str">
        <f>TEXT(WEEKDAY(Working_Data[[#This Row],[order_date]],1),"DDDD")</f>
        <v>Tuesday</v>
      </c>
      <c r="W3088" t="str">
        <f>TEXT(Working_Data[[#This Row],[order_date]],"mmmm")</f>
        <v>January</v>
      </c>
      <c r="X3088" s="7">
        <f>Working_Data[[#This Row],[last_order_date]]-Working_Data[[#This Row],[signup_date]]</f>
        <v>314</v>
      </c>
      <c r="Y3088" s="7">
        <f>IF(Working_Data[[#This Row],[churned]]="Active",1,0)</f>
        <v>1</v>
      </c>
      <c r="Z3088" s="7">
        <f>YEAR(Working_Data[[#This Row],[order_date]])</f>
        <v>2024</v>
      </c>
    </row>
    <row r="3089" spans="1:26" x14ac:dyDescent="0.25">
      <c r="A3089" t="s">
        <v>6228</v>
      </c>
      <c r="B3089" t="s">
        <v>21</v>
      </c>
      <c r="C3089" t="s">
        <v>22</v>
      </c>
      <c r="D3089" t="s">
        <v>56</v>
      </c>
      <c r="E3089" s="1">
        <v>45675</v>
      </c>
      <c r="F3089" t="s">
        <v>6229</v>
      </c>
      <c r="G3089" s="1">
        <v>45300</v>
      </c>
      <c r="H3089" t="s">
        <v>41</v>
      </c>
      <c r="I3089" t="s">
        <v>63</v>
      </c>
      <c r="J3089" t="s">
        <v>27</v>
      </c>
      <c r="K3089">
        <v>5</v>
      </c>
      <c r="L3089" s="3">
        <f>Working_Data[[#This Row],[price2]]/Working_Data[[#This Row],[quantity]]</f>
        <v>182.90799999999999</v>
      </c>
      <c r="M3089" s="3">
        <v>914.54</v>
      </c>
      <c r="N3089" t="s">
        <v>28</v>
      </c>
      <c r="O3089">
        <v>33</v>
      </c>
      <c r="P3089" s="1">
        <v>45907</v>
      </c>
      <c r="Q3089">
        <v>181</v>
      </c>
      <c r="R3089" t="s">
        <v>29</v>
      </c>
      <c r="S3089">
        <v>4</v>
      </c>
      <c r="T3089" s="1">
        <v>45877</v>
      </c>
      <c r="U3089" t="s">
        <v>30</v>
      </c>
      <c r="V3089" t="str">
        <f>TEXT(WEEKDAY(Working_Data[[#This Row],[order_date]],1),"DDDD")</f>
        <v>Tuesday</v>
      </c>
      <c r="W3089" t="str">
        <f>TEXT(Working_Data[[#This Row],[order_date]],"mmmm")</f>
        <v>January</v>
      </c>
      <c r="X3089" s="7">
        <f>Working_Data[[#This Row],[last_order_date]]-Working_Data[[#This Row],[signup_date]]</f>
        <v>232</v>
      </c>
      <c r="Y3089" s="7">
        <f>IF(Working_Data[[#This Row],[churned]]="Active",1,0)</f>
        <v>1</v>
      </c>
      <c r="Z3089" s="7">
        <f>YEAR(Working_Data[[#This Row],[order_date]])</f>
        <v>2024</v>
      </c>
    </row>
    <row r="3090" spans="1:26" x14ac:dyDescent="0.25">
      <c r="A3090" t="s">
        <v>6230</v>
      </c>
      <c r="B3090" t="s">
        <v>45</v>
      </c>
      <c r="C3090" t="s">
        <v>82</v>
      </c>
      <c r="D3090" t="s">
        <v>23</v>
      </c>
      <c r="E3090" s="1">
        <v>45164</v>
      </c>
      <c r="F3090" t="s">
        <v>6231</v>
      </c>
      <c r="G3090" s="1">
        <v>45331</v>
      </c>
      <c r="H3090" t="s">
        <v>25</v>
      </c>
      <c r="I3090" t="s">
        <v>26</v>
      </c>
      <c r="J3090" t="s">
        <v>49</v>
      </c>
      <c r="K3090">
        <v>3</v>
      </c>
      <c r="L3090" s="3">
        <f>Working_Data[[#This Row],[price2]]/Working_Data[[#This Row],[quantity]]</f>
        <v>327.98333333333335</v>
      </c>
      <c r="M3090" s="3">
        <v>983.95</v>
      </c>
      <c r="N3090" t="s">
        <v>28</v>
      </c>
      <c r="O3090">
        <v>45</v>
      </c>
      <c r="P3090" s="1">
        <v>45333</v>
      </c>
      <c r="Q3090">
        <v>164</v>
      </c>
      <c r="R3090" t="s">
        <v>29</v>
      </c>
      <c r="S3090">
        <v>4</v>
      </c>
      <c r="T3090" s="1">
        <v>45859</v>
      </c>
      <c r="U3090" t="s">
        <v>60</v>
      </c>
      <c r="V3090" t="str">
        <f>TEXT(WEEKDAY(Working_Data[[#This Row],[order_date]],1),"DDDD")</f>
        <v>Friday</v>
      </c>
      <c r="W3090" t="str">
        <f>TEXT(Working_Data[[#This Row],[order_date]],"mmmm")</f>
        <v>February</v>
      </c>
      <c r="X3090" s="7">
        <f>Working_Data[[#This Row],[last_order_date]]-Working_Data[[#This Row],[signup_date]]</f>
        <v>169</v>
      </c>
      <c r="Y3090" s="7">
        <f>IF(Working_Data[[#This Row],[churned]]="Active",1,0)</f>
        <v>1</v>
      </c>
      <c r="Z3090" s="7">
        <f>YEAR(Working_Data[[#This Row],[order_date]])</f>
        <v>2024</v>
      </c>
    </row>
    <row r="3091" spans="1:26" x14ac:dyDescent="0.25">
      <c r="A3091" t="s">
        <v>6232</v>
      </c>
      <c r="B3091" t="s">
        <v>21</v>
      </c>
      <c r="C3091" t="s">
        <v>82</v>
      </c>
      <c r="D3091" t="s">
        <v>77</v>
      </c>
      <c r="E3091" s="1">
        <v>45733</v>
      </c>
      <c r="F3091" t="s">
        <v>6233</v>
      </c>
      <c r="G3091" s="1">
        <v>45331</v>
      </c>
      <c r="H3091" t="s">
        <v>25</v>
      </c>
      <c r="I3091" t="s">
        <v>54</v>
      </c>
      <c r="J3091" t="s">
        <v>49</v>
      </c>
      <c r="K3091">
        <v>2</v>
      </c>
      <c r="L3091" s="3">
        <f>Working_Data[[#This Row],[price2]]/Working_Data[[#This Row],[quantity]]</f>
        <v>366.69</v>
      </c>
      <c r="M3091" s="3">
        <v>733.38</v>
      </c>
      <c r="N3091" t="s">
        <v>50</v>
      </c>
      <c r="O3091">
        <v>19</v>
      </c>
      <c r="P3091" s="1">
        <v>45846</v>
      </c>
      <c r="Q3091">
        <v>85</v>
      </c>
      <c r="R3091" t="s">
        <v>29</v>
      </c>
      <c r="S3091">
        <v>1</v>
      </c>
      <c r="T3091" s="1">
        <v>45852</v>
      </c>
      <c r="U3091" t="s">
        <v>30</v>
      </c>
      <c r="V3091" t="str">
        <f>TEXT(WEEKDAY(Working_Data[[#This Row],[order_date]],1),"DDDD")</f>
        <v>Friday</v>
      </c>
      <c r="W3091" t="str">
        <f>TEXT(Working_Data[[#This Row],[order_date]],"mmmm")</f>
        <v>February</v>
      </c>
      <c r="X3091" s="7">
        <f>Working_Data[[#This Row],[last_order_date]]-Working_Data[[#This Row],[signup_date]]</f>
        <v>113</v>
      </c>
      <c r="Y3091" s="7">
        <f>IF(Working_Data[[#This Row],[churned]]="Active",1,0)</f>
        <v>1</v>
      </c>
      <c r="Z3091" s="7">
        <f>YEAR(Working_Data[[#This Row],[order_date]])</f>
        <v>2024</v>
      </c>
    </row>
    <row r="3092" spans="1:26" x14ac:dyDescent="0.25">
      <c r="A3092" t="s">
        <v>6234</v>
      </c>
      <c r="B3092" t="s">
        <v>38</v>
      </c>
      <c r="C3092" t="s">
        <v>22</v>
      </c>
      <c r="D3092" t="s">
        <v>52</v>
      </c>
      <c r="E3092" s="1">
        <v>45424</v>
      </c>
      <c r="F3092" t="s">
        <v>6235</v>
      </c>
      <c r="G3092" s="1">
        <v>45331</v>
      </c>
      <c r="H3092" t="s">
        <v>41</v>
      </c>
      <c r="I3092" t="s">
        <v>48</v>
      </c>
      <c r="J3092" t="s">
        <v>59</v>
      </c>
      <c r="K3092">
        <v>3</v>
      </c>
      <c r="L3092" s="3">
        <f>Working_Data[[#This Row],[price2]]/Working_Data[[#This Row],[quantity]]</f>
        <v>93.563333333333333</v>
      </c>
      <c r="M3092" s="3">
        <v>280.69</v>
      </c>
      <c r="N3092" t="s">
        <v>35</v>
      </c>
      <c r="O3092">
        <v>21</v>
      </c>
      <c r="P3092" s="1">
        <v>45423</v>
      </c>
      <c r="Q3092">
        <v>95</v>
      </c>
      <c r="R3092" t="s">
        <v>29</v>
      </c>
      <c r="S3092">
        <v>1</v>
      </c>
      <c r="T3092" s="1">
        <v>45729</v>
      </c>
      <c r="U3092" t="s">
        <v>60</v>
      </c>
      <c r="V3092" t="str">
        <f>TEXT(WEEKDAY(Working_Data[[#This Row],[order_date]],1),"DDDD")</f>
        <v>Friday</v>
      </c>
      <c r="W3092" t="str">
        <f>TEXT(Working_Data[[#This Row],[order_date]],"mmmm")</f>
        <v>February</v>
      </c>
      <c r="X3092" s="7">
        <f>Working_Data[[#This Row],[last_order_date]]-Working_Data[[#This Row],[signup_date]]</f>
        <v>-1</v>
      </c>
      <c r="Y3092" s="7">
        <f>IF(Working_Data[[#This Row],[churned]]="Active",1,0)</f>
        <v>1</v>
      </c>
      <c r="Z3092" s="7">
        <f>YEAR(Working_Data[[#This Row],[order_date]])</f>
        <v>2024</v>
      </c>
    </row>
    <row r="3093" spans="1:26" x14ac:dyDescent="0.25">
      <c r="A3093" t="s">
        <v>6236</v>
      </c>
      <c r="B3093" t="s">
        <v>45</v>
      </c>
      <c r="C3093" t="s">
        <v>22</v>
      </c>
      <c r="D3093" t="s">
        <v>52</v>
      </c>
      <c r="E3093" s="1">
        <v>45748</v>
      </c>
      <c r="F3093" t="s">
        <v>6237</v>
      </c>
      <c r="G3093" s="1">
        <v>45331</v>
      </c>
      <c r="H3093" t="s">
        <v>47</v>
      </c>
      <c r="I3093" t="s">
        <v>26</v>
      </c>
      <c r="J3093" t="s">
        <v>67</v>
      </c>
      <c r="K3093">
        <v>3</v>
      </c>
      <c r="L3093" s="3">
        <f>Working_Data[[#This Row],[price2]]/Working_Data[[#This Row],[quantity]]</f>
        <v>420.57</v>
      </c>
      <c r="M3093" s="3">
        <v>1261.71</v>
      </c>
      <c r="N3093" t="s">
        <v>35</v>
      </c>
      <c r="O3093">
        <v>2</v>
      </c>
      <c r="P3093" s="1">
        <v>45996</v>
      </c>
      <c r="Q3093">
        <v>198</v>
      </c>
      <c r="R3093" t="s">
        <v>29</v>
      </c>
      <c r="S3093">
        <v>1</v>
      </c>
      <c r="T3093" s="1">
        <v>45664</v>
      </c>
      <c r="U3093" t="s">
        <v>36</v>
      </c>
      <c r="V3093" t="str">
        <f>TEXT(WEEKDAY(Working_Data[[#This Row],[order_date]],1),"DDDD")</f>
        <v>Friday</v>
      </c>
      <c r="W3093" t="str">
        <f>TEXT(Working_Data[[#This Row],[order_date]],"mmmm")</f>
        <v>February</v>
      </c>
      <c r="X3093" s="7">
        <f>Working_Data[[#This Row],[last_order_date]]-Working_Data[[#This Row],[signup_date]]</f>
        <v>248</v>
      </c>
      <c r="Y3093" s="7">
        <f>IF(Working_Data[[#This Row],[churned]]="Active",1,0)</f>
        <v>1</v>
      </c>
      <c r="Z3093" s="7">
        <f>YEAR(Working_Data[[#This Row],[order_date]])</f>
        <v>2024</v>
      </c>
    </row>
    <row r="3094" spans="1:26" x14ac:dyDescent="0.25">
      <c r="A3094" t="s">
        <v>6238</v>
      </c>
      <c r="B3094" t="s">
        <v>38</v>
      </c>
      <c r="C3094" t="s">
        <v>22</v>
      </c>
      <c r="D3094" t="s">
        <v>52</v>
      </c>
      <c r="E3094" s="1">
        <v>45474</v>
      </c>
      <c r="F3094" t="s">
        <v>6239</v>
      </c>
      <c r="G3094" s="1">
        <v>45331</v>
      </c>
      <c r="H3094" t="s">
        <v>25</v>
      </c>
      <c r="I3094" t="s">
        <v>54</v>
      </c>
      <c r="J3094" t="s">
        <v>64</v>
      </c>
      <c r="K3094">
        <v>4</v>
      </c>
      <c r="L3094" s="3">
        <f>Working_Data[[#This Row],[price2]]/Working_Data[[#This Row],[quantity]]</f>
        <v>82.66</v>
      </c>
      <c r="M3094" s="3">
        <v>330.64</v>
      </c>
      <c r="N3094" t="s">
        <v>28</v>
      </c>
      <c r="O3094">
        <v>19</v>
      </c>
      <c r="P3094" s="1">
        <v>45611</v>
      </c>
      <c r="Q3094">
        <v>73</v>
      </c>
      <c r="R3094" t="s">
        <v>29</v>
      </c>
      <c r="S3094">
        <v>4</v>
      </c>
      <c r="T3094" s="1">
        <v>45747</v>
      </c>
      <c r="U3094" t="s">
        <v>60</v>
      </c>
      <c r="V3094" t="str">
        <f>TEXT(WEEKDAY(Working_Data[[#This Row],[order_date]],1),"DDDD")</f>
        <v>Friday</v>
      </c>
      <c r="W3094" t="str">
        <f>TEXT(Working_Data[[#This Row],[order_date]],"mmmm")</f>
        <v>February</v>
      </c>
      <c r="X3094" s="7">
        <f>Working_Data[[#This Row],[last_order_date]]-Working_Data[[#This Row],[signup_date]]</f>
        <v>137</v>
      </c>
      <c r="Y3094" s="7">
        <f>IF(Working_Data[[#This Row],[churned]]="Active",1,0)</f>
        <v>1</v>
      </c>
      <c r="Z3094" s="7">
        <f>YEAR(Working_Data[[#This Row],[order_date]])</f>
        <v>2024</v>
      </c>
    </row>
    <row r="3095" spans="1:26" x14ac:dyDescent="0.25">
      <c r="A3095" t="s">
        <v>6240</v>
      </c>
      <c r="B3095" t="s">
        <v>45</v>
      </c>
      <c r="C3095" t="s">
        <v>82</v>
      </c>
      <c r="D3095" t="s">
        <v>23</v>
      </c>
      <c r="E3095" s="1">
        <v>45445</v>
      </c>
      <c r="F3095" t="s">
        <v>6241</v>
      </c>
      <c r="G3095" s="1">
        <v>45331</v>
      </c>
      <c r="H3095" t="s">
        <v>47</v>
      </c>
      <c r="I3095" t="s">
        <v>48</v>
      </c>
      <c r="J3095" t="s">
        <v>67</v>
      </c>
      <c r="K3095">
        <v>3</v>
      </c>
      <c r="L3095" s="3">
        <f>Working_Data[[#This Row],[price2]]/Working_Data[[#This Row],[quantity]]</f>
        <v>496.84333333333331</v>
      </c>
      <c r="M3095" s="3">
        <v>1490.53</v>
      </c>
      <c r="N3095" t="s">
        <v>35</v>
      </c>
      <c r="O3095">
        <v>38</v>
      </c>
      <c r="P3095" s="1">
        <v>45361</v>
      </c>
      <c r="Q3095">
        <v>455</v>
      </c>
      <c r="R3095" t="s">
        <v>43</v>
      </c>
      <c r="S3095">
        <v>4</v>
      </c>
      <c r="T3095" s="1">
        <v>45865</v>
      </c>
      <c r="U3095" t="s">
        <v>36</v>
      </c>
      <c r="V3095" t="str">
        <f>TEXT(WEEKDAY(Working_Data[[#This Row],[order_date]],1),"DDDD")</f>
        <v>Friday</v>
      </c>
      <c r="W3095" t="str">
        <f>TEXT(Working_Data[[#This Row],[order_date]],"mmmm")</f>
        <v>February</v>
      </c>
      <c r="X3095" s="7">
        <f>Working_Data[[#This Row],[last_order_date]]-Working_Data[[#This Row],[signup_date]]</f>
        <v>-84</v>
      </c>
      <c r="Y3095" s="7">
        <f>IF(Working_Data[[#This Row],[churned]]="Active",1,0)</f>
        <v>0</v>
      </c>
      <c r="Z3095" s="7">
        <f>YEAR(Working_Data[[#This Row],[order_date]])</f>
        <v>2024</v>
      </c>
    </row>
    <row r="3096" spans="1:26" x14ac:dyDescent="0.25">
      <c r="A3096" t="s">
        <v>6242</v>
      </c>
      <c r="B3096" t="s">
        <v>21</v>
      </c>
      <c r="C3096" t="s">
        <v>82</v>
      </c>
      <c r="D3096" t="s">
        <v>52</v>
      </c>
      <c r="E3096" s="1">
        <v>45485</v>
      </c>
      <c r="F3096" t="s">
        <v>6243</v>
      </c>
      <c r="G3096" s="1">
        <v>45331</v>
      </c>
      <c r="H3096" t="s">
        <v>47</v>
      </c>
      <c r="I3096" t="s">
        <v>42</v>
      </c>
      <c r="J3096" t="s">
        <v>27</v>
      </c>
      <c r="K3096">
        <v>5</v>
      </c>
      <c r="L3096" s="3">
        <f>Working_Data[[#This Row],[price2]]/Working_Data[[#This Row],[quantity]]</f>
        <v>185.858</v>
      </c>
      <c r="M3096" s="3">
        <v>929.29</v>
      </c>
      <c r="N3096" t="s">
        <v>35</v>
      </c>
      <c r="O3096">
        <v>37</v>
      </c>
      <c r="P3096" s="1">
        <v>45780</v>
      </c>
      <c r="Q3096">
        <v>265</v>
      </c>
      <c r="R3096" t="s">
        <v>29</v>
      </c>
      <c r="S3096">
        <v>3</v>
      </c>
      <c r="T3096" s="1">
        <v>45774</v>
      </c>
      <c r="U3096" t="s">
        <v>36</v>
      </c>
      <c r="V3096" t="str">
        <f>TEXT(WEEKDAY(Working_Data[[#This Row],[order_date]],1),"DDDD")</f>
        <v>Friday</v>
      </c>
      <c r="W3096" t="str">
        <f>TEXT(Working_Data[[#This Row],[order_date]],"mmmm")</f>
        <v>February</v>
      </c>
      <c r="X3096" s="7">
        <f>Working_Data[[#This Row],[last_order_date]]-Working_Data[[#This Row],[signup_date]]</f>
        <v>295</v>
      </c>
      <c r="Y3096" s="7">
        <f>IF(Working_Data[[#This Row],[churned]]="Active",1,0)</f>
        <v>1</v>
      </c>
      <c r="Z3096" s="7">
        <f>YEAR(Working_Data[[#This Row],[order_date]])</f>
        <v>2024</v>
      </c>
    </row>
    <row r="3097" spans="1:26" x14ac:dyDescent="0.25">
      <c r="A3097" t="s">
        <v>6244</v>
      </c>
      <c r="B3097" t="s">
        <v>45</v>
      </c>
      <c r="C3097" t="s">
        <v>39</v>
      </c>
      <c r="D3097" t="s">
        <v>23</v>
      </c>
      <c r="E3097" s="1">
        <v>45617</v>
      </c>
      <c r="F3097" t="s">
        <v>6245</v>
      </c>
      <c r="G3097" s="1">
        <v>45331</v>
      </c>
      <c r="H3097" t="s">
        <v>25</v>
      </c>
      <c r="I3097" t="s">
        <v>26</v>
      </c>
      <c r="J3097" t="s">
        <v>67</v>
      </c>
      <c r="K3097">
        <v>1</v>
      </c>
      <c r="L3097" s="3">
        <f>Working_Data[[#This Row],[price2]]/Working_Data[[#This Row],[quantity]]</f>
        <v>278.92</v>
      </c>
      <c r="M3097" s="3">
        <v>278.92</v>
      </c>
      <c r="N3097" t="s">
        <v>35</v>
      </c>
      <c r="O3097">
        <v>31</v>
      </c>
      <c r="P3097" s="1">
        <v>45423</v>
      </c>
      <c r="Q3097">
        <v>476</v>
      </c>
      <c r="R3097" t="s">
        <v>43</v>
      </c>
      <c r="S3097">
        <v>4</v>
      </c>
      <c r="T3097" s="1">
        <v>45626</v>
      </c>
      <c r="U3097" t="s">
        <v>30</v>
      </c>
      <c r="V3097" t="str">
        <f>TEXT(WEEKDAY(Working_Data[[#This Row],[order_date]],1),"DDDD")</f>
        <v>Friday</v>
      </c>
      <c r="W3097" t="str">
        <f>TEXT(Working_Data[[#This Row],[order_date]],"mmmm")</f>
        <v>February</v>
      </c>
      <c r="X3097" s="7">
        <f>Working_Data[[#This Row],[last_order_date]]-Working_Data[[#This Row],[signup_date]]</f>
        <v>-194</v>
      </c>
      <c r="Y3097" s="7">
        <f>IF(Working_Data[[#This Row],[churned]]="Active",1,0)</f>
        <v>0</v>
      </c>
      <c r="Z3097" s="7">
        <f>YEAR(Working_Data[[#This Row],[order_date]])</f>
        <v>2024</v>
      </c>
    </row>
    <row r="3098" spans="1:26" x14ac:dyDescent="0.25">
      <c r="A3098" t="s">
        <v>6246</v>
      </c>
      <c r="B3098" t="s">
        <v>21</v>
      </c>
      <c r="C3098" t="s">
        <v>39</v>
      </c>
      <c r="D3098" t="s">
        <v>77</v>
      </c>
      <c r="E3098" s="1">
        <v>45794</v>
      </c>
      <c r="F3098" t="s">
        <v>6247</v>
      </c>
      <c r="G3098" s="1">
        <v>45360</v>
      </c>
      <c r="H3098" t="s">
        <v>47</v>
      </c>
      <c r="I3098" t="s">
        <v>42</v>
      </c>
      <c r="J3098" t="s">
        <v>59</v>
      </c>
      <c r="K3098">
        <v>2</v>
      </c>
      <c r="L3098" s="3">
        <f>Working_Data[[#This Row],[price2]]/Working_Data[[#This Row],[quantity]]</f>
        <v>85.01</v>
      </c>
      <c r="M3098" s="3">
        <v>170.02</v>
      </c>
      <c r="N3098" t="s">
        <v>35</v>
      </c>
      <c r="O3098">
        <v>27</v>
      </c>
      <c r="P3098" s="1">
        <v>45553</v>
      </c>
      <c r="Q3098">
        <v>314</v>
      </c>
      <c r="R3098" t="s">
        <v>43</v>
      </c>
      <c r="S3098">
        <v>2</v>
      </c>
      <c r="T3098" s="1">
        <v>45906</v>
      </c>
      <c r="U3098" t="s">
        <v>60</v>
      </c>
      <c r="V3098" t="str">
        <f>TEXT(WEEKDAY(Working_Data[[#This Row],[order_date]],1),"DDDD")</f>
        <v>Saturday</v>
      </c>
      <c r="W3098" t="str">
        <f>TEXT(Working_Data[[#This Row],[order_date]],"mmmm")</f>
        <v>March</v>
      </c>
      <c r="X3098" s="7">
        <f>Working_Data[[#This Row],[last_order_date]]-Working_Data[[#This Row],[signup_date]]</f>
        <v>-241</v>
      </c>
      <c r="Y3098" s="7">
        <f>IF(Working_Data[[#This Row],[churned]]="Active",1,0)</f>
        <v>0</v>
      </c>
      <c r="Z3098" s="7">
        <f>YEAR(Working_Data[[#This Row],[order_date]])</f>
        <v>2024</v>
      </c>
    </row>
    <row r="3099" spans="1:26" x14ac:dyDescent="0.25">
      <c r="A3099" t="s">
        <v>6248</v>
      </c>
      <c r="B3099" t="s">
        <v>38</v>
      </c>
      <c r="C3099" t="s">
        <v>39</v>
      </c>
      <c r="D3099" t="s">
        <v>32</v>
      </c>
      <c r="E3099" s="1">
        <v>45515</v>
      </c>
      <c r="F3099" t="s">
        <v>6249</v>
      </c>
      <c r="G3099" s="1">
        <v>45360</v>
      </c>
      <c r="H3099" t="s">
        <v>41</v>
      </c>
      <c r="I3099" t="s">
        <v>63</v>
      </c>
      <c r="J3099" t="s">
        <v>27</v>
      </c>
      <c r="K3099">
        <v>2</v>
      </c>
      <c r="L3099" s="3">
        <f>Working_Data[[#This Row],[price2]]/Working_Data[[#This Row],[quantity]]</f>
        <v>343.42</v>
      </c>
      <c r="M3099" s="3">
        <v>686.84</v>
      </c>
      <c r="N3099" t="s">
        <v>50</v>
      </c>
      <c r="O3099">
        <v>5</v>
      </c>
      <c r="P3099" s="1">
        <v>45800</v>
      </c>
      <c r="Q3099">
        <v>224</v>
      </c>
      <c r="R3099" t="s">
        <v>29</v>
      </c>
      <c r="S3099">
        <v>2</v>
      </c>
      <c r="T3099" s="1">
        <v>45650</v>
      </c>
      <c r="U3099" t="s">
        <v>60</v>
      </c>
      <c r="V3099" t="str">
        <f>TEXT(WEEKDAY(Working_Data[[#This Row],[order_date]],1),"DDDD")</f>
        <v>Saturday</v>
      </c>
      <c r="W3099" t="str">
        <f>TEXT(Working_Data[[#This Row],[order_date]],"mmmm")</f>
        <v>March</v>
      </c>
      <c r="X3099" s="7">
        <f>Working_Data[[#This Row],[last_order_date]]-Working_Data[[#This Row],[signup_date]]</f>
        <v>285</v>
      </c>
      <c r="Y3099" s="7">
        <f>IF(Working_Data[[#This Row],[churned]]="Active",1,0)</f>
        <v>1</v>
      </c>
      <c r="Z3099" s="7">
        <f>YEAR(Working_Data[[#This Row],[order_date]])</f>
        <v>2024</v>
      </c>
    </row>
    <row r="3100" spans="1:26" x14ac:dyDescent="0.25">
      <c r="A3100" t="s">
        <v>6250</v>
      </c>
      <c r="B3100" t="s">
        <v>45</v>
      </c>
      <c r="C3100" t="s">
        <v>39</v>
      </c>
      <c r="D3100" t="s">
        <v>32</v>
      </c>
      <c r="E3100" s="1">
        <v>45511</v>
      </c>
      <c r="F3100" t="s">
        <v>6251</v>
      </c>
      <c r="G3100" s="1">
        <v>45360</v>
      </c>
      <c r="H3100" t="s">
        <v>25</v>
      </c>
      <c r="I3100" t="s">
        <v>48</v>
      </c>
      <c r="J3100" t="s">
        <v>49</v>
      </c>
      <c r="K3100">
        <v>3</v>
      </c>
      <c r="L3100" s="3">
        <f>Working_Data[[#This Row],[price2]]/Working_Data[[#This Row],[quantity]]</f>
        <v>261.58999999999997</v>
      </c>
      <c r="M3100" s="3">
        <v>784.77</v>
      </c>
      <c r="N3100" t="s">
        <v>50</v>
      </c>
      <c r="O3100">
        <v>31</v>
      </c>
      <c r="P3100" s="1">
        <v>45888</v>
      </c>
      <c r="Q3100">
        <v>43</v>
      </c>
      <c r="R3100" t="s">
        <v>43</v>
      </c>
      <c r="S3100">
        <v>4</v>
      </c>
      <c r="T3100" s="1">
        <v>45747</v>
      </c>
      <c r="U3100" t="s">
        <v>36</v>
      </c>
      <c r="V3100" t="str">
        <f>TEXT(WEEKDAY(Working_Data[[#This Row],[order_date]],1),"DDDD")</f>
        <v>Saturday</v>
      </c>
      <c r="W3100" t="str">
        <f>TEXT(Working_Data[[#This Row],[order_date]],"mmmm")</f>
        <v>March</v>
      </c>
      <c r="X3100" s="7">
        <f>Working_Data[[#This Row],[last_order_date]]-Working_Data[[#This Row],[signup_date]]</f>
        <v>377</v>
      </c>
      <c r="Y3100" s="7">
        <f>IF(Working_Data[[#This Row],[churned]]="Active",1,0)</f>
        <v>0</v>
      </c>
      <c r="Z3100" s="7">
        <f>YEAR(Working_Data[[#This Row],[order_date]])</f>
        <v>2024</v>
      </c>
    </row>
    <row r="3101" spans="1:26" x14ac:dyDescent="0.25">
      <c r="A3101" t="s">
        <v>6252</v>
      </c>
      <c r="B3101" t="s">
        <v>45</v>
      </c>
      <c r="C3101" t="s">
        <v>22</v>
      </c>
      <c r="D3101" t="s">
        <v>52</v>
      </c>
      <c r="E3101" s="1">
        <v>45396</v>
      </c>
      <c r="F3101" t="s">
        <v>6253</v>
      </c>
      <c r="G3101" s="1">
        <v>45360</v>
      </c>
      <c r="H3101" t="s">
        <v>58</v>
      </c>
      <c r="I3101" t="s">
        <v>63</v>
      </c>
      <c r="J3101" t="s">
        <v>49</v>
      </c>
      <c r="K3101">
        <v>5</v>
      </c>
      <c r="L3101" s="3">
        <f>Working_Data[[#This Row],[price2]]/Working_Data[[#This Row],[quantity]]</f>
        <v>24.244</v>
      </c>
      <c r="M3101" s="3">
        <v>121.22</v>
      </c>
      <c r="N3101" t="s">
        <v>50</v>
      </c>
      <c r="O3101">
        <v>15</v>
      </c>
      <c r="P3101" s="1">
        <v>45582</v>
      </c>
      <c r="Q3101">
        <v>257</v>
      </c>
      <c r="R3101" t="s">
        <v>43</v>
      </c>
      <c r="S3101">
        <v>5</v>
      </c>
      <c r="T3101" s="1">
        <v>45547</v>
      </c>
      <c r="U3101" t="s">
        <v>30</v>
      </c>
      <c r="V3101" t="str">
        <f>TEXT(WEEKDAY(Working_Data[[#This Row],[order_date]],1),"DDDD")</f>
        <v>Saturday</v>
      </c>
      <c r="W3101" t="str">
        <f>TEXT(Working_Data[[#This Row],[order_date]],"mmmm")</f>
        <v>March</v>
      </c>
      <c r="X3101" s="7">
        <f>Working_Data[[#This Row],[last_order_date]]-Working_Data[[#This Row],[signup_date]]</f>
        <v>186</v>
      </c>
      <c r="Y3101" s="7">
        <f>IF(Working_Data[[#This Row],[churned]]="Active",1,0)</f>
        <v>0</v>
      </c>
      <c r="Z3101" s="7">
        <f>YEAR(Working_Data[[#This Row],[order_date]])</f>
        <v>2024</v>
      </c>
    </row>
    <row r="3102" spans="1:26" x14ac:dyDescent="0.25">
      <c r="A3102" t="s">
        <v>6254</v>
      </c>
      <c r="B3102" t="s">
        <v>21</v>
      </c>
      <c r="C3102" t="s">
        <v>82</v>
      </c>
      <c r="D3102" t="s">
        <v>52</v>
      </c>
      <c r="E3102" s="1">
        <v>45694</v>
      </c>
      <c r="F3102" t="s">
        <v>6255</v>
      </c>
      <c r="G3102" s="1">
        <v>45360</v>
      </c>
      <c r="H3102" t="s">
        <v>25</v>
      </c>
      <c r="I3102" t="s">
        <v>48</v>
      </c>
      <c r="J3102" t="s">
        <v>59</v>
      </c>
      <c r="K3102">
        <v>4</v>
      </c>
      <c r="L3102" s="3">
        <f>Working_Data[[#This Row],[price2]]/Working_Data[[#This Row],[quantity]]</f>
        <v>257.24250000000001</v>
      </c>
      <c r="M3102" s="3">
        <v>1028.97</v>
      </c>
      <c r="N3102" t="s">
        <v>35</v>
      </c>
      <c r="O3102">
        <v>12</v>
      </c>
      <c r="P3102" s="1">
        <v>45639</v>
      </c>
      <c r="Q3102">
        <v>177</v>
      </c>
      <c r="R3102" t="s">
        <v>43</v>
      </c>
      <c r="S3102">
        <v>1</v>
      </c>
      <c r="T3102" s="1">
        <v>45693</v>
      </c>
      <c r="U3102" t="s">
        <v>60</v>
      </c>
      <c r="V3102" t="str">
        <f>TEXT(WEEKDAY(Working_Data[[#This Row],[order_date]],1),"DDDD")</f>
        <v>Saturday</v>
      </c>
      <c r="W3102" t="str">
        <f>TEXT(Working_Data[[#This Row],[order_date]],"mmmm")</f>
        <v>March</v>
      </c>
      <c r="X3102" s="7">
        <f>Working_Data[[#This Row],[last_order_date]]-Working_Data[[#This Row],[signup_date]]</f>
        <v>-55</v>
      </c>
      <c r="Y3102" s="7">
        <f>IF(Working_Data[[#This Row],[churned]]="Active",1,0)</f>
        <v>0</v>
      </c>
      <c r="Z3102" s="7">
        <f>YEAR(Working_Data[[#This Row],[order_date]])</f>
        <v>2024</v>
      </c>
    </row>
    <row r="3103" spans="1:26" x14ac:dyDescent="0.25">
      <c r="A3103" t="s">
        <v>6256</v>
      </c>
      <c r="B3103" t="s">
        <v>38</v>
      </c>
      <c r="C3103" t="s">
        <v>82</v>
      </c>
      <c r="D3103" t="s">
        <v>77</v>
      </c>
      <c r="E3103" s="1">
        <v>45210</v>
      </c>
      <c r="F3103" t="s">
        <v>6257</v>
      </c>
      <c r="G3103" s="1">
        <v>45360</v>
      </c>
      <c r="H3103" t="s">
        <v>58</v>
      </c>
      <c r="I3103" t="s">
        <v>48</v>
      </c>
      <c r="J3103" t="s">
        <v>49</v>
      </c>
      <c r="K3103">
        <v>1</v>
      </c>
      <c r="L3103" s="3">
        <f>Working_Data[[#This Row],[price2]]/Working_Data[[#This Row],[quantity]]</f>
        <v>179.46</v>
      </c>
      <c r="M3103" s="3">
        <v>179.46</v>
      </c>
      <c r="N3103" t="s">
        <v>50</v>
      </c>
      <c r="O3103">
        <v>1</v>
      </c>
      <c r="P3103" s="1">
        <v>45655</v>
      </c>
      <c r="Q3103">
        <v>258</v>
      </c>
      <c r="R3103" t="s">
        <v>29</v>
      </c>
      <c r="S3103">
        <v>3</v>
      </c>
      <c r="T3103" s="1">
        <v>45615</v>
      </c>
      <c r="U3103" t="s">
        <v>36</v>
      </c>
      <c r="V3103" t="str">
        <f>TEXT(WEEKDAY(Working_Data[[#This Row],[order_date]],1),"DDDD")</f>
        <v>Saturday</v>
      </c>
      <c r="W3103" t="str">
        <f>TEXT(Working_Data[[#This Row],[order_date]],"mmmm")</f>
        <v>March</v>
      </c>
      <c r="X3103" s="7">
        <f>Working_Data[[#This Row],[last_order_date]]-Working_Data[[#This Row],[signup_date]]</f>
        <v>445</v>
      </c>
      <c r="Y3103" s="7">
        <f>IF(Working_Data[[#This Row],[churned]]="Active",1,0)</f>
        <v>1</v>
      </c>
      <c r="Z3103" s="7">
        <f>YEAR(Working_Data[[#This Row],[order_date]])</f>
        <v>2024</v>
      </c>
    </row>
    <row r="3104" spans="1:26" x14ac:dyDescent="0.25">
      <c r="A3104" t="s">
        <v>6258</v>
      </c>
      <c r="B3104" t="s">
        <v>45</v>
      </c>
      <c r="C3104" t="s">
        <v>39</v>
      </c>
      <c r="D3104" t="s">
        <v>52</v>
      </c>
      <c r="E3104" s="1">
        <v>45301</v>
      </c>
      <c r="F3104" t="s">
        <v>6259</v>
      </c>
      <c r="G3104" s="1">
        <v>45360</v>
      </c>
      <c r="H3104" t="s">
        <v>41</v>
      </c>
      <c r="I3104" t="s">
        <v>63</v>
      </c>
      <c r="J3104" t="s">
        <v>27</v>
      </c>
      <c r="K3104">
        <v>2</v>
      </c>
      <c r="L3104" s="3">
        <f>Working_Data[[#This Row],[price2]]/Working_Data[[#This Row],[quantity]]</f>
        <v>542.64</v>
      </c>
      <c r="M3104" s="3">
        <v>1085.28</v>
      </c>
      <c r="N3104" t="s">
        <v>28</v>
      </c>
      <c r="O3104">
        <v>8</v>
      </c>
      <c r="P3104" s="1">
        <v>45644</v>
      </c>
      <c r="Q3104">
        <v>46</v>
      </c>
      <c r="R3104" t="s">
        <v>43</v>
      </c>
      <c r="S3104">
        <v>1</v>
      </c>
      <c r="T3104" s="1">
        <v>45997</v>
      </c>
      <c r="U3104" t="s">
        <v>36</v>
      </c>
      <c r="V3104" t="str">
        <f>TEXT(WEEKDAY(Working_Data[[#This Row],[order_date]],1),"DDDD")</f>
        <v>Saturday</v>
      </c>
      <c r="W3104" t="str">
        <f>TEXT(Working_Data[[#This Row],[order_date]],"mmmm")</f>
        <v>March</v>
      </c>
      <c r="X3104" s="7">
        <f>Working_Data[[#This Row],[last_order_date]]-Working_Data[[#This Row],[signup_date]]</f>
        <v>343</v>
      </c>
      <c r="Y3104" s="7">
        <f>IF(Working_Data[[#This Row],[churned]]="Active",1,0)</f>
        <v>0</v>
      </c>
      <c r="Z3104" s="7">
        <f>YEAR(Working_Data[[#This Row],[order_date]])</f>
        <v>2024</v>
      </c>
    </row>
    <row r="3105" spans="1:26" x14ac:dyDescent="0.25">
      <c r="A3105" t="s">
        <v>6260</v>
      </c>
      <c r="B3105" t="s">
        <v>45</v>
      </c>
      <c r="C3105" t="s">
        <v>22</v>
      </c>
      <c r="D3105" t="s">
        <v>52</v>
      </c>
      <c r="E3105" s="1">
        <v>45509</v>
      </c>
      <c r="F3105" t="s">
        <v>6261</v>
      </c>
      <c r="G3105" s="1">
        <v>45360</v>
      </c>
      <c r="H3105" t="s">
        <v>25</v>
      </c>
      <c r="I3105" t="s">
        <v>63</v>
      </c>
      <c r="J3105" t="s">
        <v>64</v>
      </c>
      <c r="K3105">
        <v>5</v>
      </c>
      <c r="L3105" s="3">
        <f>Working_Data[[#This Row],[price2]]/Working_Data[[#This Row],[quantity]]</f>
        <v>269.85599999999999</v>
      </c>
      <c r="M3105" s="3">
        <v>1349.28</v>
      </c>
      <c r="N3105" t="s">
        <v>35</v>
      </c>
      <c r="O3105">
        <v>28</v>
      </c>
      <c r="P3105" s="1">
        <v>45885</v>
      </c>
      <c r="Q3105">
        <v>297</v>
      </c>
      <c r="R3105" t="s">
        <v>43</v>
      </c>
      <c r="S3105">
        <v>2</v>
      </c>
      <c r="T3105" s="1">
        <v>45552</v>
      </c>
      <c r="U3105" t="s">
        <v>36</v>
      </c>
      <c r="V3105" t="str">
        <f>TEXT(WEEKDAY(Working_Data[[#This Row],[order_date]],1),"DDDD")</f>
        <v>Saturday</v>
      </c>
      <c r="W3105" t="str">
        <f>TEXT(Working_Data[[#This Row],[order_date]],"mmmm")</f>
        <v>March</v>
      </c>
      <c r="X3105" s="7">
        <f>Working_Data[[#This Row],[last_order_date]]-Working_Data[[#This Row],[signup_date]]</f>
        <v>376</v>
      </c>
      <c r="Y3105" s="7">
        <f>IF(Working_Data[[#This Row],[churned]]="Active",1,0)</f>
        <v>0</v>
      </c>
      <c r="Z3105" s="7">
        <f>YEAR(Working_Data[[#This Row],[order_date]])</f>
        <v>2024</v>
      </c>
    </row>
    <row r="3106" spans="1:26" x14ac:dyDescent="0.25">
      <c r="A3106" t="s">
        <v>6262</v>
      </c>
      <c r="B3106" t="s">
        <v>38</v>
      </c>
      <c r="C3106" t="s">
        <v>82</v>
      </c>
      <c r="D3106" t="s">
        <v>23</v>
      </c>
      <c r="E3106" s="1">
        <v>45754</v>
      </c>
      <c r="F3106" t="s">
        <v>6263</v>
      </c>
      <c r="G3106" s="1">
        <v>45360</v>
      </c>
      <c r="H3106" t="s">
        <v>34</v>
      </c>
      <c r="I3106" t="s">
        <v>26</v>
      </c>
      <c r="J3106" t="s">
        <v>49</v>
      </c>
      <c r="K3106">
        <v>1</v>
      </c>
      <c r="L3106" s="3">
        <f>Working_Data[[#This Row],[price2]]/Working_Data[[#This Row],[quantity]]</f>
        <v>1161.95</v>
      </c>
      <c r="M3106" s="3">
        <v>1161.95</v>
      </c>
      <c r="N3106" t="s">
        <v>50</v>
      </c>
      <c r="O3106">
        <v>41</v>
      </c>
      <c r="P3106" s="1">
        <v>45618</v>
      </c>
      <c r="Q3106">
        <v>263</v>
      </c>
      <c r="R3106" t="s">
        <v>43</v>
      </c>
      <c r="S3106">
        <v>3</v>
      </c>
      <c r="T3106" s="1">
        <v>45866</v>
      </c>
      <c r="U3106" t="s">
        <v>60</v>
      </c>
      <c r="V3106" t="str">
        <f>TEXT(WEEKDAY(Working_Data[[#This Row],[order_date]],1),"DDDD")</f>
        <v>Saturday</v>
      </c>
      <c r="W3106" t="str">
        <f>TEXT(Working_Data[[#This Row],[order_date]],"mmmm")</f>
        <v>March</v>
      </c>
      <c r="X3106" s="7">
        <f>Working_Data[[#This Row],[last_order_date]]-Working_Data[[#This Row],[signup_date]]</f>
        <v>-136</v>
      </c>
      <c r="Y3106" s="7">
        <f>IF(Working_Data[[#This Row],[churned]]="Active",1,0)</f>
        <v>0</v>
      </c>
      <c r="Z3106" s="7">
        <f>YEAR(Working_Data[[#This Row],[order_date]])</f>
        <v>2024</v>
      </c>
    </row>
    <row r="3107" spans="1:26" x14ac:dyDescent="0.25">
      <c r="A3107" t="s">
        <v>6264</v>
      </c>
      <c r="B3107" t="s">
        <v>21</v>
      </c>
      <c r="C3107" t="s">
        <v>39</v>
      </c>
      <c r="D3107" t="s">
        <v>32</v>
      </c>
      <c r="E3107" s="1">
        <v>45380</v>
      </c>
      <c r="F3107" t="s">
        <v>6265</v>
      </c>
      <c r="G3107" s="1">
        <v>45360</v>
      </c>
      <c r="H3107" t="s">
        <v>25</v>
      </c>
      <c r="I3107" t="s">
        <v>26</v>
      </c>
      <c r="J3107" t="s">
        <v>67</v>
      </c>
      <c r="K3107">
        <v>2</v>
      </c>
      <c r="L3107" s="3">
        <f>Working_Data[[#This Row],[price2]]/Working_Data[[#This Row],[quantity]]</f>
        <v>69.015000000000001</v>
      </c>
      <c r="M3107" s="3">
        <v>138.03</v>
      </c>
      <c r="N3107" t="s">
        <v>50</v>
      </c>
      <c r="O3107">
        <v>46</v>
      </c>
      <c r="P3107" s="1">
        <v>45556</v>
      </c>
      <c r="Q3107">
        <v>472</v>
      </c>
      <c r="R3107" t="s">
        <v>29</v>
      </c>
      <c r="S3107">
        <v>1</v>
      </c>
      <c r="T3107" s="1">
        <v>45853</v>
      </c>
      <c r="U3107" t="s">
        <v>30</v>
      </c>
      <c r="V3107" t="str">
        <f>TEXT(WEEKDAY(Working_Data[[#This Row],[order_date]],1),"DDDD")</f>
        <v>Saturday</v>
      </c>
      <c r="W3107" t="str">
        <f>TEXT(Working_Data[[#This Row],[order_date]],"mmmm")</f>
        <v>March</v>
      </c>
      <c r="X3107" s="7">
        <f>Working_Data[[#This Row],[last_order_date]]-Working_Data[[#This Row],[signup_date]]</f>
        <v>176</v>
      </c>
      <c r="Y3107" s="7">
        <f>IF(Working_Data[[#This Row],[churned]]="Active",1,0)</f>
        <v>1</v>
      </c>
      <c r="Z3107" s="7">
        <f>YEAR(Working_Data[[#This Row],[order_date]])</f>
        <v>2024</v>
      </c>
    </row>
    <row r="3108" spans="1:26" x14ac:dyDescent="0.25">
      <c r="A3108" t="s">
        <v>6266</v>
      </c>
      <c r="B3108" t="s">
        <v>45</v>
      </c>
      <c r="C3108" t="s">
        <v>22</v>
      </c>
      <c r="D3108" t="s">
        <v>56</v>
      </c>
      <c r="E3108" s="1">
        <v>45148</v>
      </c>
      <c r="F3108" t="s">
        <v>6267</v>
      </c>
      <c r="G3108" s="1">
        <v>45391</v>
      </c>
      <c r="H3108" t="s">
        <v>41</v>
      </c>
      <c r="I3108" t="s">
        <v>63</v>
      </c>
      <c r="J3108" t="s">
        <v>49</v>
      </c>
      <c r="K3108">
        <v>2</v>
      </c>
      <c r="L3108" s="3">
        <f>Working_Data[[#This Row],[price2]]/Working_Data[[#This Row],[quantity]]</f>
        <v>592.08000000000004</v>
      </c>
      <c r="M3108" s="3">
        <v>1184.1600000000001</v>
      </c>
      <c r="N3108" t="s">
        <v>35</v>
      </c>
      <c r="O3108">
        <v>10</v>
      </c>
      <c r="P3108" s="1">
        <v>45391</v>
      </c>
      <c r="Q3108">
        <v>453</v>
      </c>
      <c r="R3108" t="s">
        <v>43</v>
      </c>
      <c r="S3108">
        <v>1</v>
      </c>
      <c r="T3108" s="1">
        <v>45303</v>
      </c>
      <c r="U3108" t="s">
        <v>60</v>
      </c>
      <c r="V3108" t="str">
        <f>TEXT(WEEKDAY(Working_Data[[#This Row],[order_date]],1),"DDDD")</f>
        <v>Tuesday</v>
      </c>
      <c r="W3108" t="str">
        <f>TEXT(Working_Data[[#This Row],[order_date]],"mmmm")</f>
        <v>April</v>
      </c>
      <c r="X3108" s="7">
        <f>Working_Data[[#This Row],[last_order_date]]-Working_Data[[#This Row],[signup_date]]</f>
        <v>243</v>
      </c>
      <c r="Y3108" s="7">
        <f>IF(Working_Data[[#This Row],[churned]]="Active",1,0)</f>
        <v>0</v>
      </c>
      <c r="Z3108" s="7">
        <f>YEAR(Working_Data[[#This Row],[order_date]])</f>
        <v>2024</v>
      </c>
    </row>
    <row r="3109" spans="1:26" x14ac:dyDescent="0.25">
      <c r="A3109" t="s">
        <v>6268</v>
      </c>
      <c r="B3109" t="s">
        <v>38</v>
      </c>
      <c r="C3109" t="s">
        <v>82</v>
      </c>
      <c r="D3109" t="s">
        <v>52</v>
      </c>
      <c r="E3109" s="1">
        <v>45707</v>
      </c>
      <c r="F3109" t="s">
        <v>6269</v>
      </c>
      <c r="G3109" s="1">
        <v>45391</v>
      </c>
      <c r="H3109" t="s">
        <v>34</v>
      </c>
      <c r="I3109" t="s">
        <v>26</v>
      </c>
      <c r="J3109" t="s">
        <v>67</v>
      </c>
      <c r="K3109">
        <v>1</v>
      </c>
      <c r="L3109" s="3">
        <f>Working_Data[[#This Row],[price2]]/Working_Data[[#This Row],[quantity]]</f>
        <v>1030.3</v>
      </c>
      <c r="M3109" s="3">
        <v>1030.3</v>
      </c>
      <c r="N3109" t="s">
        <v>50</v>
      </c>
      <c r="O3109">
        <v>35</v>
      </c>
      <c r="P3109" s="1">
        <v>45580</v>
      </c>
      <c r="Q3109">
        <v>381</v>
      </c>
      <c r="R3109" t="s">
        <v>43</v>
      </c>
      <c r="S3109">
        <v>5</v>
      </c>
      <c r="T3109" s="1">
        <v>45653</v>
      </c>
      <c r="U3109" t="s">
        <v>60</v>
      </c>
      <c r="V3109" t="str">
        <f>TEXT(WEEKDAY(Working_Data[[#This Row],[order_date]],1),"DDDD")</f>
        <v>Tuesday</v>
      </c>
      <c r="W3109" t="str">
        <f>TEXT(Working_Data[[#This Row],[order_date]],"mmmm")</f>
        <v>April</v>
      </c>
      <c r="X3109" s="7">
        <f>Working_Data[[#This Row],[last_order_date]]-Working_Data[[#This Row],[signup_date]]</f>
        <v>-127</v>
      </c>
      <c r="Y3109" s="7">
        <f>IF(Working_Data[[#This Row],[churned]]="Active",1,0)</f>
        <v>0</v>
      </c>
      <c r="Z3109" s="7">
        <f>YEAR(Working_Data[[#This Row],[order_date]])</f>
        <v>2024</v>
      </c>
    </row>
    <row r="3110" spans="1:26" x14ac:dyDescent="0.25">
      <c r="A3110" t="s">
        <v>6270</v>
      </c>
      <c r="B3110" t="s">
        <v>38</v>
      </c>
      <c r="C3110" t="s">
        <v>39</v>
      </c>
      <c r="D3110" t="s">
        <v>52</v>
      </c>
      <c r="E3110" s="1">
        <v>45523</v>
      </c>
      <c r="F3110" t="s">
        <v>6271</v>
      </c>
      <c r="G3110" s="1">
        <v>45391</v>
      </c>
      <c r="H3110" t="s">
        <v>34</v>
      </c>
      <c r="I3110" t="s">
        <v>48</v>
      </c>
      <c r="J3110" t="s">
        <v>27</v>
      </c>
      <c r="K3110">
        <v>3</v>
      </c>
      <c r="L3110" s="3">
        <f>Working_Data[[#This Row],[price2]]/Working_Data[[#This Row],[quantity]]</f>
        <v>213.38</v>
      </c>
      <c r="M3110" s="3">
        <v>640.14</v>
      </c>
      <c r="N3110" t="s">
        <v>50</v>
      </c>
      <c r="O3110">
        <v>38</v>
      </c>
      <c r="P3110" s="1">
        <v>45963</v>
      </c>
      <c r="Q3110">
        <v>495</v>
      </c>
      <c r="R3110" t="s">
        <v>29</v>
      </c>
      <c r="S3110">
        <v>1</v>
      </c>
      <c r="T3110" s="1">
        <v>45682</v>
      </c>
      <c r="U3110" t="s">
        <v>36</v>
      </c>
      <c r="V3110" t="str">
        <f>TEXT(WEEKDAY(Working_Data[[#This Row],[order_date]],1),"DDDD")</f>
        <v>Tuesday</v>
      </c>
      <c r="W3110" t="str">
        <f>TEXT(Working_Data[[#This Row],[order_date]],"mmmm")</f>
        <v>April</v>
      </c>
      <c r="X3110" s="7">
        <f>Working_Data[[#This Row],[last_order_date]]-Working_Data[[#This Row],[signup_date]]</f>
        <v>440</v>
      </c>
      <c r="Y3110" s="7">
        <f>IF(Working_Data[[#This Row],[churned]]="Active",1,0)</f>
        <v>1</v>
      </c>
      <c r="Z3110" s="7">
        <f>YEAR(Working_Data[[#This Row],[order_date]])</f>
        <v>2024</v>
      </c>
    </row>
    <row r="3111" spans="1:26" x14ac:dyDescent="0.25">
      <c r="A3111" t="s">
        <v>6272</v>
      </c>
      <c r="B3111" t="s">
        <v>38</v>
      </c>
      <c r="C3111" t="s">
        <v>39</v>
      </c>
      <c r="D3111" t="s">
        <v>56</v>
      </c>
      <c r="E3111" s="1">
        <v>45500</v>
      </c>
      <c r="F3111" t="s">
        <v>6273</v>
      </c>
      <c r="G3111" s="1">
        <v>45391</v>
      </c>
      <c r="H3111" t="s">
        <v>41</v>
      </c>
      <c r="I3111" t="s">
        <v>42</v>
      </c>
      <c r="J3111" t="s">
        <v>59</v>
      </c>
      <c r="K3111">
        <v>5</v>
      </c>
      <c r="L3111" s="3">
        <f>Working_Data[[#This Row],[price2]]/Working_Data[[#This Row],[quantity]]</f>
        <v>84.518000000000001</v>
      </c>
      <c r="M3111" s="3">
        <v>422.59</v>
      </c>
      <c r="N3111" t="s">
        <v>50</v>
      </c>
      <c r="O3111">
        <v>11</v>
      </c>
      <c r="P3111" s="1">
        <v>45761</v>
      </c>
      <c r="Q3111">
        <v>390</v>
      </c>
      <c r="R3111" t="s">
        <v>43</v>
      </c>
      <c r="S3111">
        <v>4</v>
      </c>
      <c r="T3111" s="1">
        <v>45785</v>
      </c>
      <c r="U3111" t="s">
        <v>60</v>
      </c>
      <c r="V3111" t="str">
        <f>TEXT(WEEKDAY(Working_Data[[#This Row],[order_date]],1),"DDDD")</f>
        <v>Tuesday</v>
      </c>
      <c r="W3111" t="str">
        <f>TEXT(Working_Data[[#This Row],[order_date]],"mmmm")</f>
        <v>April</v>
      </c>
      <c r="X3111" s="7">
        <f>Working_Data[[#This Row],[last_order_date]]-Working_Data[[#This Row],[signup_date]]</f>
        <v>261</v>
      </c>
      <c r="Y3111" s="7">
        <f>IF(Working_Data[[#This Row],[churned]]="Active",1,0)</f>
        <v>0</v>
      </c>
      <c r="Z3111" s="7">
        <f>YEAR(Working_Data[[#This Row],[order_date]])</f>
        <v>2024</v>
      </c>
    </row>
    <row r="3112" spans="1:26" x14ac:dyDescent="0.25">
      <c r="A3112" t="s">
        <v>6274</v>
      </c>
      <c r="B3112" t="s">
        <v>21</v>
      </c>
      <c r="C3112" t="s">
        <v>82</v>
      </c>
      <c r="D3112" t="s">
        <v>23</v>
      </c>
      <c r="E3112" s="1">
        <v>45240</v>
      </c>
      <c r="F3112" t="s">
        <v>6275</v>
      </c>
      <c r="G3112" s="1">
        <v>45391</v>
      </c>
      <c r="H3112" t="s">
        <v>47</v>
      </c>
      <c r="I3112" t="s">
        <v>26</v>
      </c>
      <c r="J3112" t="s">
        <v>49</v>
      </c>
      <c r="K3112">
        <v>5</v>
      </c>
      <c r="L3112" s="3">
        <f>Working_Data[[#This Row],[price2]]/Working_Data[[#This Row],[quantity]]</f>
        <v>126.79400000000001</v>
      </c>
      <c r="M3112" s="3">
        <v>633.97</v>
      </c>
      <c r="N3112" t="s">
        <v>35</v>
      </c>
      <c r="O3112">
        <v>8</v>
      </c>
      <c r="P3112" s="1">
        <v>45865</v>
      </c>
      <c r="Q3112">
        <v>382</v>
      </c>
      <c r="R3112" t="s">
        <v>43</v>
      </c>
      <c r="S3112">
        <v>4</v>
      </c>
      <c r="T3112" s="1">
        <v>45824</v>
      </c>
      <c r="U3112" t="s">
        <v>60</v>
      </c>
      <c r="V3112" t="str">
        <f>TEXT(WEEKDAY(Working_Data[[#This Row],[order_date]],1),"DDDD")</f>
        <v>Tuesday</v>
      </c>
      <c r="W3112" t="str">
        <f>TEXT(Working_Data[[#This Row],[order_date]],"mmmm")</f>
        <v>April</v>
      </c>
      <c r="X3112" s="7">
        <f>Working_Data[[#This Row],[last_order_date]]-Working_Data[[#This Row],[signup_date]]</f>
        <v>625</v>
      </c>
      <c r="Y3112" s="7">
        <f>IF(Working_Data[[#This Row],[churned]]="Active",1,0)</f>
        <v>0</v>
      </c>
      <c r="Z3112" s="7">
        <f>YEAR(Working_Data[[#This Row],[order_date]])</f>
        <v>2024</v>
      </c>
    </row>
    <row r="3113" spans="1:26" x14ac:dyDescent="0.25">
      <c r="A3113" t="s">
        <v>6276</v>
      </c>
      <c r="B3113" t="s">
        <v>21</v>
      </c>
      <c r="C3113" t="s">
        <v>39</v>
      </c>
      <c r="D3113" t="s">
        <v>56</v>
      </c>
      <c r="E3113" s="1">
        <v>45660</v>
      </c>
      <c r="F3113" t="s">
        <v>6277</v>
      </c>
      <c r="G3113" s="1">
        <v>45391</v>
      </c>
      <c r="H3113" t="s">
        <v>41</v>
      </c>
      <c r="I3113" t="s">
        <v>54</v>
      </c>
      <c r="J3113" t="s">
        <v>27</v>
      </c>
      <c r="K3113">
        <v>5</v>
      </c>
      <c r="L3113" s="3">
        <f>Working_Data[[#This Row],[price2]]/Working_Data[[#This Row],[quantity]]</f>
        <v>201.32599999999999</v>
      </c>
      <c r="M3113" s="3">
        <v>1006.63</v>
      </c>
      <c r="N3113" t="s">
        <v>35</v>
      </c>
      <c r="O3113">
        <v>36</v>
      </c>
      <c r="P3113" s="1">
        <v>45844</v>
      </c>
      <c r="Q3113">
        <v>154</v>
      </c>
      <c r="R3113" t="s">
        <v>43</v>
      </c>
      <c r="S3113">
        <v>3</v>
      </c>
      <c r="T3113" s="1">
        <v>45550</v>
      </c>
      <c r="U3113" t="s">
        <v>60</v>
      </c>
      <c r="V3113" t="str">
        <f>TEXT(WEEKDAY(Working_Data[[#This Row],[order_date]],1),"DDDD")</f>
        <v>Tuesday</v>
      </c>
      <c r="W3113" t="str">
        <f>TEXT(Working_Data[[#This Row],[order_date]],"mmmm")</f>
        <v>April</v>
      </c>
      <c r="X3113" s="7">
        <f>Working_Data[[#This Row],[last_order_date]]-Working_Data[[#This Row],[signup_date]]</f>
        <v>184</v>
      </c>
      <c r="Y3113" s="7">
        <f>IF(Working_Data[[#This Row],[churned]]="Active",1,0)</f>
        <v>0</v>
      </c>
      <c r="Z3113" s="7">
        <f>YEAR(Working_Data[[#This Row],[order_date]])</f>
        <v>2024</v>
      </c>
    </row>
    <row r="3114" spans="1:26" x14ac:dyDescent="0.25">
      <c r="A3114" t="s">
        <v>6278</v>
      </c>
      <c r="B3114" t="s">
        <v>21</v>
      </c>
      <c r="C3114" t="s">
        <v>22</v>
      </c>
      <c r="D3114" t="s">
        <v>52</v>
      </c>
      <c r="E3114" s="1">
        <v>45603</v>
      </c>
      <c r="F3114" t="s">
        <v>6279</v>
      </c>
      <c r="G3114" s="1">
        <v>45391</v>
      </c>
      <c r="H3114" t="s">
        <v>25</v>
      </c>
      <c r="I3114" t="s">
        <v>48</v>
      </c>
      <c r="J3114" t="s">
        <v>27</v>
      </c>
      <c r="K3114">
        <v>3</v>
      </c>
      <c r="L3114" s="3">
        <f>Working_Data[[#This Row],[price2]]/Working_Data[[#This Row],[quantity]]</f>
        <v>239.90333333333334</v>
      </c>
      <c r="M3114" s="3">
        <v>719.71</v>
      </c>
      <c r="N3114" t="s">
        <v>28</v>
      </c>
      <c r="O3114">
        <v>29</v>
      </c>
      <c r="P3114" s="1">
        <v>45969</v>
      </c>
      <c r="Q3114">
        <v>402</v>
      </c>
      <c r="R3114" t="s">
        <v>29</v>
      </c>
      <c r="S3114">
        <v>2</v>
      </c>
      <c r="T3114" s="1">
        <v>45619</v>
      </c>
      <c r="U3114" t="s">
        <v>36</v>
      </c>
      <c r="V3114" t="str">
        <f>TEXT(WEEKDAY(Working_Data[[#This Row],[order_date]],1),"DDDD")</f>
        <v>Tuesday</v>
      </c>
      <c r="W3114" t="str">
        <f>TEXT(Working_Data[[#This Row],[order_date]],"mmmm")</f>
        <v>April</v>
      </c>
      <c r="X3114" s="7">
        <f>Working_Data[[#This Row],[last_order_date]]-Working_Data[[#This Row],[signup_date]]</f>
        <v>366</v>
      </c>
      <c r="Y3114" s="7">
        <f>IF(Working_Data[[#This Row],[churned]]="Active",1,0)</f>
        <v>1</v>
      </c>
      <c r="Z3114" s="7">
        <f>YEAR(Working_Data[[#This Row],[order_date]])</f>
        <v>2024</v>
      </c>
    </row>
    <row r="3115" spans="1:26" x14ac:dyDescent="0.25">
      <c r="A3115" t="s">
        <v>6280</v>
      </c>
      <c r="B3115" t="s">
        <v>38</v>
      </c>
      <c r="C3115" t="s">
        <v>22</v>
      </c>
      <c r="D3115" t="s">
        <v>32</v>
      </c>
      <c r="E3115" s="1">
        <v>45638</v>
      </c>
      <c r="F3115" t="s">
        <v>6281</v>
      </c>
      <c r="G3115" s="1">
        <v>45421</v>
      </c>
      <c r="H3115" t="s">
        <v>58</v>
      </c>
      <c r="I3115" t="s">
        <v>42</v>
      </c>
      <c r="J3115" t="s">
        <v>27</v>
      </c>
      <c r="K3115">
        <v>5</v>
      </c>
      <c r="L3115" s="3">
        <f>Working_Data[[#This Row],[price2]]/Working_Data[[#This Row],[quantity]]</f>
        <v>77.378</v>
      </c>
      <c r="M3115" s="3">
        <v>386.89</v>
      </c>
      <c r="N3115" t="s">
        <v>50</v>
      </c>
      <c r="O3115">
        <v>38</v>
      </c>
      <c r="P3115" s="1">
        <v>45586</v>
      </c>
      <c r="Q3115">
        <v>272</v>
      </c>
      <c r="R3115" t="s">
        <v>29</v>
      </c>
      <c r="S3115">
        <v>2</v>
      </c>
      <c r="T3115" s="1">
        <v>45672</v>
      </c>
      <c r="U3115" t="s">
        <v>30</v>
      </c>
      <c r="V3115" t="str">
        <f>TEXT(WEEKDAY(Working_Data[[#This Row],[order_date]],1),"DDDD")</f>
        <v>Thursday</v>
      </c>
      <c r="W3115" t="str">
        <f>TEXT(Working_Data[[#This Row],[order_date]],"mmmm")</f>
        <v>May</v>
      </c>
      <c r="X3115" s="7">
        <f>Working_Data[[#This Row],[last_order_date]]-Working_Data[[#This Row],[signup_date]]</f>
        <v>-52</v>
      </c>
      <c r="Y3115" s="7">
        <f>IF(Working_Data[[#This Row],[churned]]="Active",1,0)</f>
        <v>1</v>
      </c>
      <c r="Z3115" s="7">
        <f>YEAR(Working_Data[[#This Row],[order_date]])</f>
        <v>2024</v>
      </c>
    </row>
    <row r="3116" spans="1:26" x14ac:dyDescent="0.25">
      <c r="A3116" t="s">
        <v>6282</v>
      </c>
      <c r="B3116" t="s">
        <v>38</v>
      </c>
      <c r="C3116" t="s">
        <v>82</v>
      </c>
      <c r="D3116" t="s">
        <v>32</v>
      </c>
      <c r="E3116" s="1">
        <v>45220</v>
      </c>
      <c r="F3116" t="s">
        <v>6283</v>
      </c>
      <c r="G3116" s="1">
        <v>45421</v>
      </c>
      <c r="H3116" t="s">
        <v>58</v>
      </c>
      <c r="I3116" t="s">
        <v>42</v>
      </c>
      <c r="J3116" t="s">
        <v>67</v>
      </c>
      <c r="K3116">
        <v>2</v>
      </c>
      <c r="L3116" s="3">
        <f>Working_Data[[#This Row],[price2]]/Working_Data[[#This Row],[quantity]]</f>
        <v>457.54</v>
      </c>
      <c r="M3116" s="3">
        <v>915.08</v>
      </c>
      <c r="N3116" t="s">
        <v>50</v>
      </c>
      <c r="O3116">
        <v>44</v>
      </c>
      <c r="P3116" s="1">
        <v>45557</v>
      </c>
      <c r="Q3116">
        <v>459</v>
      </c>
      <c r="R3116" t="s">
        <v>43</v>
      </c>
      <c r="S3116">
        <v>2</v>
      </c>
      <c r="T3116" s="1">
        <v>45643</v>
      </c>
      <c r="U3116" t="s">
        <v>36</v>
      </c>
      <c r="V3116" t="str">
        <f>TEXT(WEEKDAY(Working_Data[[#This Row],[order_date]],1),"DDDD")</f>
        <v>Thursday</v>
      </c>
      <c r="W3116" t="str">
        <f>TEXT(Working_Data[[#This Row],[order_date]],"mmmm")</f>
        <v>May</v>
      </c>
      <c r="X3116" s="7">
        <f>Working_Data[[#This Row],[last_order_date]]-Working_Data[[#This Row],[signup_date]]</f>
        <v>337</v>
      </c>
      <c r="Y3116" s="7">
        <f>IF(Working_Data[[#This Row],[churned]]="Active",1,0)</f>
        <v>0</v>
      </c>
      <c r="Z3116" s="7">
        <f>YEAR(Working_Data[[#This Row],[order_date]])</f>
        <v>2024</v>
      </c>
    </row>
    <row r="3117" spans="1:26" x14ac:dyDescent="0.25">
      <c r="A3117" t="s">
        <v>6284</v>
      </c>
      <c r="B3117" t="s">
        <v>21</v>
      </c>
      <c r="C3117" t="s">
        <v>82</v>
      </c>
      <c r="D3117" t="s">
        <v>23</v>
      </c>
      <c r="E3117" s="1">
        <v>45332</v>
      </c>
      <c r="F3117" t="s">
        <v>6285</v>
      </c>
      <c r="G3117" s="1">
        <v>45421</v>
      </c>
      <c r="H3117" t="s">
        <v>47</v>
      </c>
      <c r="I3117" t="s">
        <v>48</v>
      </c>
      <c r="J3117" t="s">
        <v>49</v>
      </c>
      <c r="K3117">
        <v>4</v>
      </c>
      <c r="L3117" s="3">
        <f>Working_Data[[#This Row],[price2]]/Working_Data[[#This Row],[quantity]]</f>
        <v>180.2475</v>
      </c>
      <c r="M3117" s="3">
        <v>720.99</v>
      </c>
      <c r="N3117" t="s">
        <v>50</v>
      </c>
      <c r="O3117">
        <v>41</v>
      </c>
      <c r="P3117" s="1">
        <v>45790</v>
      </c>
      <c r="Q3117">
        <v>62</v>
      </c>
      <c r="R3117" t="s">
        <v>29</v>
      </c>
      <c r="S3117">
        <v>4</v>
      </c>
      <c r="T3117" s="1">
        <v>45765</v>
      </c>
      <c r="U3117" t="s">
        <v>60</v>
      </c>
      <c r="V3117" t="str">
        <f>TEXT(WEEKDAY(Working_Data[[#This Row],[order_date]],1),"DDDD")</f>
        <v>Thursday</v>
      </c>
      <c r="W3117" t="str">
        <f>TEXT(Working_Data[[#This Row],[order_date]],"mmmm")</f>
        <v>May</v>
      </c>
      <c r="X3117" s="7">
        <f>Working_Data[[#This Row],[last_order_date]]-Working_Data[[#This Row],[signup_date]]</f>
        <v>458</v>
      </c>
      <c r="Y3117" s="7">
        <f>IF(Working_Data[[#This Row],[churned]]="Active",1,0)</f>
        <v>1</v>
      </c>
      <c r="Z3117" s="7">
        <f>YEAR(Working_Data[[#This Row],[order_date]])</f>
        <v>2024</v>
      </c>
    </row>
    <row r="3118" spans="1:26" x14ac:dyDescent="0.25">
      <c r="A3118" t="s">
        <v>6286</v>
      </c>
      <c r="B3118" t="s">
        <v>38</v>
      </c>
      <c r="C3118" t="s">
        <v>39</v>
      </c>
      <c r="D3118" t="s">
        <v>32</v>
      </c>
      <c r="E3118" s="1">
        <v>45904</v>
      </c>
      <c r="F3118" t="s">
        <v>6287</v>
      </c>
      <c r="G3118" s="1">
        <v>45421</v>
      </c>
      <c r="H3118" t="s">
        <v>47</v>
      </c>
      <c r="I3118" t="s">
        <v>26</v>
      </c>
      <c r="J3118" t="s">
        <v>49</v>
      </c>
      <c r="K3118">
        <v>3</v>
      </c>
      <c r="L3118" s="3">
        <f>Working_Data[[#This Row],[price2]]/Working_Data[[#This Row],[quantity]]</f>
        <v>427.22666666666669</v>
      </c>
      <c r="M3118" s="3">
        <v>1281.68</v>
      </c>
      <c r="N3118" t="s">
        <v>50</v>
      </c>
      <c r="O3118">
        <v>31</v>
      </c>
      <c r="P3118" s="1">
        <v>45775</v>
      </c>
      <c r="Q3118">
        <v>281</v>
      </c>
      <c r="R3118" t="s">
        <v>29</v>
      </c>
      <c r="S3118">
        <v>3</v>
      </c>
      <c r="T3118" s="1">
        <v>45832</v>
      </c>
      <c r="U3118" t="s">
        <v>60</v>
      </c>
      <c r="V3118" t="str">
        <f>TEXT(WEEKDAY(Working_Data[[#This Row],[order_date]],1),"DDDD")</f>
        <v>Thursday</v>
      </c>
      <c r="W3118" t="str">
        <f>TEXT(Working_Data[[#This Row],[order_date]],"mmmm")</f>
        <v>May</v>
      </c>
      <c r="X3118" s="7">
        <f>Working_Data[[#This Row],[last_order_date]]-Working_Data[[#This Row],[signup_date]]</f>
        <v>-129</v>
      </c>
      <c r="Y3118" s="7">
        <f>IF(Working_Data[[#This Row],[churned]]="Active",1,0)</f>
        <v>1</v>
      </c>
      <c r="Z3118" s="7">
        <f>YEAR(Working_Data[[#This Row],[order_date]])</f>
        <v>2024</v>
      </c>
    </row>
    <row r="3119" spans="1:26" x14ac:dyDescent="0.25">
      <c r="A3119" t="s">
        <v>6288</v>
      </c>
      <c r="B3119" t="s">
        <v>21</v>
      </c>
      <c r="C3119" t="s">
        <v>22</v>
      </c>
      <c r="D3119" t="s">
        <v>77</v>
      </c>
      <c r="E3119" s="1">
        <v>45194</v>
      </c>
      <c r="F3119" t="s">
        <v>6289</v>
      </c>
      <c r="G3119" s="1">
        <v>45421</v>
      </c>
      <c r="H3119" t="s">
        <v>58</v>
      </c>
      <c r="I3119" t="s">
        <v>48</v>
      </c>
      <c r="J3119" t="s">
        <v>27</v>
      </c>
      <c r="K3119">
        <v>3</v>
      </c>
      <c r="L3119" s="3">
        <f>Working_Data[[#This Row],[price2]]/Working_Data[[#This Row],[quantity]]</f>
        <v>266.30666666666667</v>
      </c>
      <c r="M3119" s="3">
        <v>798.92</v>
      </c>
      <c r="N3119" t="s">
        <v>35</v>
      </c>
      <c r="O3119">
        <v>40</v>
      </c>
      <c r="P3119" s="1">
        <v>45643</v>
      </c>
      <c r="Q3119">
        <v>147</v>
      </c>
      <c r="R3119" t="s">
        <v>43</v>
      </c>
      <c r="S3119">
        <v>3</v>
      </c>
      <c r="T3119" s="1">
        <v>45993</v>
      </c>
      <c r="U3119" t="s">
        <v>30</v>
      </c>
      <c r="V3119" t="str">
        <f>TEXT(WEEKDAY(Working_Data[[#This Row],[order_date]],1),"DDDD")</f>
        <v>Thursday</v>
      </c>
      <c r="W3119" t="str">
        <f>TEXT(Working_Data[[#This Row],[order_date]],"mmmm")</f>
        <v>May</v>
      </c>
      <c r="X3119" s="7">
        <f>Working_Data[[#This Row],[last_order_date]]-Working_Data[[#This Row],[signup_date]]</f>
        <v>449</v>
      </c>
      <c r="Y3119" s="7">
        <f>IF(Working_Data[[#This Row],[churned]]="Active",1,0)</f>
        <v>0</v>
      </c>
      <c r="Z3119" s="7">
        <f>YEAR(Working_Data[[#This Row],[order_date]])</f>
        <v>2024</v>
      </c>
    </row>
    <row r="3120" spans="1:26" x14ac:dyDescent="0.25">
      <c r="A3120" t="s">
        <v>6290</v>
      </c>
      <c r="B3120" t="s">
        <v>38</v>
      </c>
      <c r="C3120" t="s">
        <v>82</v>
      </c>
      <c r="D3120" t="s">
        <v>56</v>
      </c>
      <c r="E3120" s="1">
        <v>45904</v>
      </c>
      <c r="F3120" t="s">
        <v>6291</v>
      </c>
      <c r="G3120" s="1">
        <v>45421</v>
      </c>
      <c r="H3120" t="s">
        <v>47</v>
      </c>
      <c r="I3120" t="s">
        <v>63</v>
      </c>
      <c r="J3120" t="s">
        <v>59</v>
      </c>
      <c r="K3120">
        <v>5</v>
      </c>
      <c r="L3120" s="3">
        <f>Working_Data[[#This Row],[price2]]/Working_Data[[#This Row],[quantity]]</f>
        <v>282.05200000000002</v>
      </c>
      <c r="M3120" s="3">
        <v>1410.26</v>
      </c>
      <c r="N3120" t="s">
        <v>50</v>
      </c>
      <c r="O3120">
        <v>28</v>
      </c>
      <c r="P3120" s="1">
        <v>45776</v>
      </c>
      <c r="Q3120">
        <v>477</v>
      </c>
      <c r="R3120" t="s">
        <v>43</v>
      </c>
      <c r="S3120">
        <v>2</v>
      </c>
      <c r="T3120" s="1">
        <v>45563</v>
      </c>
      <c r="U3120" t="s">
        <v>36</v>
      </c>
      <c r="V3120" t="str">
        <f>TEXT(WEEKDAY(Working_Data[[#This Row],[order_date]],1),"DDDD")</f>
        <v>Thursday</v>
      </c>
      <c r="W3120" t="str">
        <f>TEXT(Working_Data[[#This Row],[order_date]],"mmmm")</f>
        <v>May</v>
      </c>
      <c r="X3120" s="7">
        <f>Working_Data[[#This Row],[last_order_date]]-Working_Data[[#This Row],[signup_date]]</f>
        <v>-128</v>
      </c>
      <c r="Y3120" s="7">
        <f>IF(Working_Data[[#This Row],[churned]]="Active",1,0)</f>
        <v>0</v>
      </c>
      <c r="Z3120" s="7">
        <f>YEAR(Working_Data[[#This Row],[order_date]])</f>
        <v>2024</v>
      </c>
    </row>
    <row r="3121" spans="1:26" x14ac:dyDescent="0.25">
      <c r="A3121" t="s">
        <v>6292</v>
      </c>
      <c r="B3121" t="s">
        <v>38</v>
      </c>
      <c r="C3121" t="s">
        <v>22</v>
      </c>
      <c r="D3121" t="s">
        <v>23</v>
      </c>
      <c r="E3121" s="1">
        <v>45627</v>
      </c>
      <c r="F3121" t="s">
        <v>6293</v>
      </c>
      <c r="G3121" s="1">
        <v>45421</v>
      </c>
      <c r="H3121" t="s">
        <v>47</v>
      </c>
      <c r="I3121" t="s">
        <v>63</v>
      </c>
      <c r="J3121" t="s">
        <v>64</v>
      </c>
      <c r="K3121">
        <v>2</v>
      </c>
      <c r="L3121" s="3">
        <f>Working_Data[[#This Row],[price2]]/Working_Data[[#This Row],[quantity]]</f>
        <v>563.61</v>
      </c>
      <c r="M3121" s="3">
        <v>1127.22</v>
      </c>
      <c r="N3121" t="s">
        <v>28</v>
      </c>
      <c r="O3121">
        <v>8</v>
      </c>
      <c r="P3121" s="1">
        <v>45671</v>
      </c>
      <c r="Q3121">
        <v>311</v>
      </c>
      <c r="R3121" t="s">
        <v>29</v>
      </c>
      <c r="S3121">
        <v>4</v>
      </c>
      <c r="T3121" s="1">
        <v>45889</v>
      </c>
      <c r="U3121" t="s">
        <v>36</v>
      </c>
      <c r="V3121" t="str">
        <f>TEXT(WEEKDAY(Working_Data[[#This Row],[order_date]],1),"DDDD")</f>
        <v>Thursday</v>
      </c>
      <c r="W3121" t="str">
        <f>TEXT(Working_Data[[#This Row],[order_date]],"mmmm")</f>
        <v>May</v>
      </c>
      <c r="X3121" s="7">
        <f>Working_Data[[#This Row],[last_order_date]]-Working_Data[[#This Row],[signup_date]]</f>
        <v>44</v>
      </c>
      <c r="Y3121" s="7">
        <f>IF(Working_Data[[#This Row],[churned]]="Active",1,0)</f>
        <v>1</v>
      </c>
      <c r="Z3121" s="7">
        <f>YEAR(Working_Data[[#This Row],[order_date]])</f>
        <v>2024</v>
      </c>
    </row>
    <row r="3122" spans="1:26" x14ac:dyDescent="0.25">
      <c r="A3122" t="s">
        <v>6294</v>
      </c>
      <c r="B3122" t="s">
        <v>38</v>
      </c>
      <c r="C3122" t="s">
        <v>82</v>
      </c>
      <c r="D3122" t="s">
        <v>32</v>
      </c>
      <c r="E3122" s="1">
        <v>45664</v>
      </c>
      <c r="F3122" t="s">
        <v>6295</v>
      </c>
      <c r="G3122" s="1">
        <v>45421</v>
      </c>
      <c r="H3122" t="s">
        <v>47</v>
      </c>
      <c r="I3122" t="s">
        <v>63</v>
      </c>
      <c r="J3122" t="s">
        <v>64</v>
      </c>
      <c r="K3122">
        <v>3</v>
      </c>
      <c r="L3122" s="3">
        <f>Working_Data[[#This Row],[price2]]/Working_Data[[#This Row],[quantity]]</f>
        <v>216.77666666666667</v>
      </c>
      <c r="M3122" s="3">
        <v>650.33000000000004</v>
      </c>
      <c r="N3122" t="s">
        <v>28</v>
      </c>
      <c r="O3122">
        <v>27</v>
      </c>
      <c r="P3122" s="1">
        <v>45592</v>
      </c>
      <c r="Q3122">
        <v>32</v>
      </c>
      <c r="R3122" t="s">
        <v>43</v>
      </c>
      <c r="S3122">
        <v>1</v>
      </c>
      <c r="T3122" s="1">
        <v>45684</v>
      </c>
      <c r="U3122" t="s">
        <v>60</v>
      </c>
      <c r="V3122" t="str">
        <f>TEXT(WEEKDAY(Working_Data[[#This Row],[order_date]],1),"DDDD")</f>
        <v>Thursday</v>
      </c>
      <c r="W3122" t="str">
        <f>TEXT(Working_Data[[#This Row],[order_date]],"mmmm")</f>
        <v>May</v>
      </c>
      <c r="X3122" s="7">
        <f>Working_Data[[#This Row],[last_order_date]]-Working_Data[[#This Row],[signup_date]]</f>
        <v>-72</v>
      </c>
      <c r="Y3122" s="7">
        <f>IF(Working_Data[[#This Row],[churned]]="Active",1,0)</f>
        <v>0</v>
      </c>
      <c r="Z3122" s="7">
        <f>YEAR(Working_Data[[#This Row],[order_date]])</f>
        <v>2024</v>
      </c>
    </row>
    <row r="3123" spans="1:26" x14ac:dyDescent="0.25">
      <c r="A3123" t="s">
        <v>6296</v>
      </c>
      <c r="B3123" t="s">
        <v>38</v>
      </c>
      <c r="C3123" t="s">
        <v>39</v>
      </c>
      <c r="D3123" t="s">
        <v>52</v>
      </c>
      <c r="E3123" s="1">
        <v>45485</v>
      </c>
      <c r="F3123" t="s">
        <v>6297</v>
      </c>
      <c r="G3123" s="1">
        <v>45421</v>
      </c>
      <c r="H3123" t="s">
        <v>47</v>
      </c>
      <c r="I3123" t="s">
        <v>63</v>
      </c>
      <c r="J3123" t="s">
        <v>64</v>
      </c>
      <c r="K3123">
        <v>5</v>
      </c>
      <c r="L3123" s="3">
        <f>Working_Data[[#This Row],[price2]]/Working_Data[[#This Row],[quantity]]</f>
        <v>193.98</v>
      </c>
      <c r="M3123" s="3">
        <v>969.9</v>
      </c>
      <c r="N3123" t="s">
        <v>28</v>
      </c>
      <c r="O3123">
        <v>32</v>
      </c>
      <c r="P3123" s="1">
        <v>45484</v>
      </c>
      <c r="Q3123">
        <v>376</v>
      </c>
      <c r="R3123" t="s">
        <v>29</v>
      </c>
      <c r="S3123">
        <v>4</v>
      </c>
      <c r="T3123" s="1">
        <v>45834</v>
      </c>
      <c r="U3123" t="s">
        <v>36</v>
      </c>
      <c r="V3123" t="str">
        <f>TEXT(WEEKDAY(Working_Data[[#This Row],[order_date]],1),"DDDD")</f>
        <v>Thursday</v>
      </c>
      <c r="W3123" t="str">
        <f>TEXT(Working_Data[[#This Row],[order_date]],"mmmm")</f>
        <v>May</v>
      </c>
      <c r="X3123" s="7">
        <f>Working_Data[[#This Row],[last_order_date]]-Working_Data[[#This Row],[signup_date]]</f>
        <v>-1</v>
      </c>
      <c r="Y3123" s="7">
        <f>IF(Working_Data[[#This Row],[churned]]="Active",1,0)</f>
        <v>1</v>
      </c>
      <c r="Z3123" s="7">
        <f>YEAR(Working_Data[[#This Row],[order_date]])</f>
        <v>2024</v>
      </c>
    </row>
    <row r="3124" spans="1:26" x14ac:dyDescent="0.25">
      <c r="A3124" t="s">
        <v>6298</v>
      </c>
      <c r="B3124" t="s">
        <v>21</v>
      </c>
      <c r="C3124" t="s">
        <v>22</v>
      </c>
      <c r="D3124" t="s">
        <v>32</v>
      </c>
      <c r="E3124" s="1">
        <v>45932</v>
      </c>
      <c r="F3124" t="s">
        <v>6299</v>
      </c>
      <c r="G3124" s="1">
        <v>45452</v>
      </c>
      <c r="H3124" t="s">
        <v>25</v>
      </c>
      <c r="I3124" t="s">
        <v>48</v>
      </c>
      <c r="J3124" t="s">
        <v>64</v>
      </c>
      <c r="K3124">
        <v>4</v>
      </c>
      <c r="L3124" s="3">
        <f>Working_Data[[#This Row],[price2]]/Working_Data[[#This Row],[quantity]]</f>
        <v>130.33500000000001</v>
      </c>
      <c r="M3124" s="3">
        <v>521.34</v>
      </c>
      <c r="N3124" t="s">
        <v>28</v>
      </c>
      <c r="O3124">
        <v>42</v>
      </c>
      <c r="P3124" s="1">
        <v>45724</v>
      </c>
      <c r="Q3124">
        <v>206</v>
      </c>
      <c r="R3124" t="s">
        <v>29</v>
      </c>
      <c r="S3124">
        <v>2</v>
      </c>
      <c r="T3124" s="1">
        <v>45792</v>
      </c>
      <c r="U3124" t="s">
        <v>36</v>
      </c>
      <c r="V3124" t="str">
        <f>TEXT(WEEKDAY(Working_Data[[#This Row],[order_date]],1),"DDDD")</f>
        <v>Sunday</v>
      </c>
      <c r="W3124" t="str">
        <f>TEXT(Working_Data[[#This Row],[order_date]],"mmmm")</f>
        <v>June</v>
      </c>
      <c r="X3124" s="7">
        <f>Working_Data[[#This Row],[last_order_date]]-Working_Data[[#This Row],[signup_date]]</f>
        <v>-208</v>
      </c>
      <c r="Y3124" s="7">
        <f>IF(Working_Data[[#This Row],[churned]]="Active",1,0)</f>
        <v>1</v>
      </c>
      <c r="Z3124" s="7">
        <f>YEAR(Working_Data[[#This Row],[order_date]])</f>
        <v>2024</v>
      </c>
    </row>
    <row r="3125" spans="1:26" x14ac:dyDescent="0.25">
      <c r="A3125" t="s">
        <v>6300</v>
      </c>
      <c r="B3125" t="s">
        <v>38</v>
      </c>
      <c r="C3125" t="s">
        <v>22</v>
      </c>
      <c r="D3125" t="s">
        <v>32</v>
      </c>
      <c r="E3125" s="1">
        <v>45168</v>
      </c>
      <c r="F3125" t="s">
        <v>6301</v>
      </c>
      <c r="G3125" s="1">
        <v>45452</v>
      </c>
      <c r="H3125" t="s">
        <v>34</v>
      </c>
      <c r="I3125" t="s">
        <v>26</v>
      </c>
      <c r="J3125" t="s">
        <v>67</v>
      </c>
      <c r="K3125">
        <v>1</v>
      </c>
      <c r="L3125" s="3">
        <f>Working_Data[[#This Row],[price2]]/Working_Data[[#This Row],[quantity]]</f>
        <v>1327.48</v>
      </c>
      <c r="M3125" s="3">
        <v>1327.48</v>
      </c>
      <c r="N3125" t="s">
        <v>50</v>
      </c>
      <c r="O3125">
        <v>1</v>
      </c>
      <c r="P3125" s="1">
        <v>45423</v>
      </c>
      <c r="Q3125">
        <v>165</v>
      </c>
      <c r="R3125" t="s">
        <v>43</v>
      </c>
      <c r="S3125">
        <v>1</v>
      </c>
      <c r="T3125" s="1">
        <v>45830</v>
      </c>
      <c r="U3125" t="s">
        <v>60</v>
      </c>
      <c r="V3125" t="str">
        <f>TEXT(WEEKDAY(Working_Data[[#This Row],[order_date]],1),"DDDD")</f>
        <v>Sunday</v>
      </c>
      <c r="W3125" t="str">
        <f>TEXT(Working_Data[[#This Row],[order_date]],"mmmm")</f>
        <v>June</v>
      </c>
      <c r="X3125" s="7">
        <f>Working_Data[[#This Row],[last_order_date]]-Working_Data[[#This Row],[signup_date]]</f>
        <v>255</v>
      </c>
      <c r="Y3125" s="7">
        <f>IF(Working_Data[[#This Row],[churned]]="Active",1,0)</f>
        <v>0</v>
      </c>
      <c r="Z3125" s="7">
        <f>YEAR(Working_Data[[#This Row],[order_date]])</f>
        <v>2024</v>
      </c>
    </row>
    <row r="3126" spans="1:26" x14ac:dyDescent="0.25">
      <c r="A3126" t="s">
        <v>6302</v>
      </c>
      <c r="B3126" t="s">
        <v>21</v>
      </c>
      <c r="C3126" t="s">
        <v>82</v>
      </c>
      <c r="D3126" t="s">
        <v>77</v>
      </c>
      <c r="E3126" s="1">
        <v>45422</v>
      </c>
      <c r="F3126" t="s">
        <v>6303</v>
      </c>
      <c r="G3126" s="1">
        <v>45452</v>
      </c>
      <c r="H3126" t="s">
        <v>47</v>
      </c>
      <c r="I3126" t="s">
        <v>42</v>
      </c>
      <c r="J3126" t="s">
        <v>49</v>
      </c>
      <c r="K3126">
        <v>1</v>
      </c>
      <c r="L3126" s="3">
        <f>Working_Data[[#This Row],[price2]]/Working_Data[[#This Row],[quantity]]</f>
        <v>736.08</v>
      </c>
      <c r="M3126" s="3">
        <v>736.08</v>
      </c>
      <c r="N3126" t="s">
        <v>50</v>
      </c>
      <c r="O3126">
        <v>26</v>
      </c>
      <c r="P3126" s="1">
        <v>45577</v>
      </c>
      <c r="Q3126">
        <v>367</v>
      </c>
      <c r="R3126" t="s">
        <v>29</v>
      </c>
      <c r="S3126">
        <v>2</v>
      </c>
      <c r="T3126" s="1">
        <v>45768</v>
      </c>
      <c r="U3126" t="s">
        <v>60</v>
      </c>
      <c r="V3126" t="str">
        <f>TEXT(WEEKDAY(Working_Data[[#This Row],[order_date]],1),"DDDD")</f>
        <v>Sunday</v>
      </c>
      <c r="W3126" t="str">
        <f>TEXT(Working_Data[[#This Row],[order_date]],"mmmm")</f>
        <v>June</v>
      </c>
      <c r="X3126" s="7">
        <f>Working_Data[[#This Row],[last_order_date]]-Working_Data[[#This Row],[signup_date]]</f>
        <v>155</v>
      </c>
      <c r="Y3126" s="7">
        <f>IF(Working_Data[[#This Row],[churned]]="Active",1,0)</f>
        <v>1</v>
      </c>
      <c r="Z3126" s="7">
        <f>YEAR(Working_Data[[#This Row],[order_date]])</f>
        <v>2024</v>
      </c>
    </row>
    <row r="3127" spans="1:26" x14ac:dyDescent="0.25">
      <c r="A3127" t="s">
        <v>6304</v>
      </c>
      <c r="B3127" t="s">
        <v>45</v>
      </c>
      <c r="C3127" t="s">
        <v>82</v>
      </c>
      <c r="D3127" t="s">
        <v>52</v>
      </c>
      <c r="E3127" s="1">
        <v>45907</v>
      </c>
      <c r="F3127" t="s">
        <v>6305</v>
      </c>
      <c r="G3127" s="1">
        <v>45452</v>
      </c>
      <c r="H3127" t="s">
        <v>58</v>
      </c>
      <c r="I3127" t="s">
        <v>63</v>
      </c>
      <c r="J3127" t="s">
        <v>67</v>
      </c>
      <c r="K3127">
        <v>5</v>
      </c>
      <c r="L3127" s="3">
        <f>Working_Data[[#This Row],[price2]]/Working_Data[[#This Row],[quantity]]</f>
        <v>169.26600000000002</v>
      </c>
      <c r="M3127" s="3">
        <v>846.33</v>
      </c>
      <c r="N3127" t="s">
        <v>35</v>
      </c>
      <c r="O3127">
        <v>35</v>
      </c>
      <c r="P3127" s="1">
        <v>45902</v>
      </c>
      <c r="Q3127">
        <v>35</v>
      </c>
      <c r="R3127" t="s">
        <v>29</v>
      </c>
      <c r="S3127">
        <v>1</v>
      </c>
      <c r="T3127" s="1">
        <v>45837</v>
      </c>
      <c r="U3127" t="s">
        <v>60</v>
      </c>
      <c r="V3127" t="str">
        <f>TEXT(WEEKDAY(Working_Data[[#This Row],[order_date]],1),"DDDD")</f>
        <v>Sunday</v>
      </c>
      <c r="W3127" t="str">
        <f>TEXT(Working_Data[[#This Row],[order_date]],"mmmm")</f>
        <v>June</v>
      </c>
      <c r="X3127" s="7">
        <f>Working_Data[[#This Row],[last_order_date]]-Working_Data[[#This Row],[signup_date]]</f>
        <v>-5</v>
      </c>
      <c r="Y3127" s="7">
        <f>IF(Working_Data[[#This Row],[churned]]="Active",1,0)</f>
        <v>1</v>
      </c>
      <c r="Z3127" s="7">
        <f>YEAR(Working_Data[[#This Row],[order_date]])</f>
        <v>2024</v>
      </c>
    </row>
    <row r="3128" spans="1:26" x14ac:dyDescent="0.25">
      <c r="A3128" t="s">
        <v>6306</v>
      </c>
      <c r="B3128" t="s">
        <v>38</v>
      </c>
      <c r="C3128" t="s">
        <v>82</v>
      </c>
      <c r="D3128" t="s">
        <v>77</v>
      </c>
      <c r="E3128" s="1">
        <v>45642</v>
      </c>
      <c r="F3128" t="s">
        <v>6307</v>
      </c>
      <c r="G3128" s="1">
        <v>45452</v>
      </c>
      <c r="H3128" t="s">
        <v>58</v>
      </c>
      <c r="I3128" t="s">
        <v>54</v>
      </c>
      <c r="J3128" t="s">
        <v>67</v>
      </c>
      <c r="K3128">
        <v>5</v>
      </c>
      <c r="L3128" s="3">
        <f>Working_Data[[#This Row],[price2]]/Working_Data[[#This Row],[quantity]]</f>
        <v>56.772000000000006</v>
      </c>
      <c r="M3128" s="3">
        <v>283.86</v>
      </c>
      <c r="N3128" t="s">
        <v>50</v>
      </c>
      <c r="O3128">
        <v>48</v>
      </c>
      <c r="P3128" s="1">
        <v>45529</v>
      </c>
      <c r="Q3128">
        <v>459</v>
      </c>
      <c r="R3128" t="s">
        <v>29</v>
      </c>
      <c r="S3128">
        <v>3</v>
      </c>
      <c r="T3128" s="1">
        <v>45712</v>
      </c>
      <c r="U3128" t="s">
        <v>36</v>
      </c>
      <c r="V3128" t="str">
        <f>TEXT(WEEKDAY(Working_Data[[#This Row],[order_date]],1),"DDDD")</f>
        <v>Sunday</v>
      </c>
      <c r="W3128" t="str">
        <f>TEXT(Working_Data[[#This Row],[order_date]],"mmmm")</f>
        <v>June</v>
      </c>
      <c r="X3128" s="7">
        <f>Working_Data[[#This Row],[last_order_date]]-Working_Data[[#This Row],[signup_date]]</f>
        <v>-113</v>
      </c>
      <c r="Y3128" s="7">
        <f>IF(Working_Data[[#This Row],[churned]]="Active",1,0)</f>
        <v>1</v>
      </c>
      <c r="Z3128" s="7">
        <f>YEAR(Working_Data[[#This Row],[order_date]])</f>
        <v>2024</v>
      </c>
    </row>
    <row r="3129" spans="1:26" x14ac:dyDescent="0.25">
      <c r="A3129" t="s">
        <v>6308</v>
      </c>
      <c r="B3129" t="s">
        <v>45</v>
      </c>
      <c r="C3129" t="s">
        <v>22</v>
      </c>
      <c r="D3129" t="s">
        <v>23</v>
      </c>
      <c r="E3129" s="1">
        <v>45598</v>
      </c>
      <c r="F3129" t="s">
        <v>6309</v>
      </c>
      <c r="G3129" s="1">
        <v>45452</v>
      </c>
      <c r="H3129" t="s">
        <v>58</v>
      </c>
      <c r="I3129" t="s">
        <v>63</v>
      </c>
      <c r="J3129" t="s">
        <v>64</v>
      </c>
      <c r="K3129">
        <v>5</v>
      </c>
      <c r="L3129" s="3">
        <f>Working_Data[[#This Row],[price2]]/Working_Data[[#This Row],[quantity]]</f>
        <v>139.46800000000002</v>
      </c>
      <c r="M3129" s="3">
        <v>697.34</v>
      </c>
      <c r="N3129" t="s">
        <v>35</v>
      </c>
      <c r="O3129">
        <v>34</v>
      </c>
      <c r="P3129" s="1">
        <v>45963</v>
      </c>
      <c r="Q3129">
        <v>394</v>
      </c>
      <c r="R3129" t="s">
        <v>43</v>
      </c>
      <c r="S3129">
        <v>1</v>
      </c>
      <c r="T3129" s="1">
        <v>45607</v>
      </c>
      <c r="U3129" t="s">
        <v>60</v>
      </c>
      <c r="V3129" t="str">
        <f>TEXT(WEEKDAY(Working_Data[[#This Row],[order_date]],1),"DDDD")</f>
        <v>Sunday</v>
      </c>
      <c r="W3129" t="str">
        <f>TEXT(Working_Data[[#This Row],[order_date]],"mmmm")</f>
        <v>June</v>
      </c>
      <c r="X3129" s="7">
        <f>Working_Data[[#This Row],[last_order_date]]-Working_Data[[#This Row],[signup_date]]</f>
        <v>365</v>
      </c>
      <c r="Y3129" s="7">
        <f>IF(Working_Data[[#This Row],[churned]]="Active",1,0)</f>
        <v>0</v>
      </c>
      <c r="Z3129" s="7">
        <f>YEAR(Working_Data[[#This Row],[order_date]])</f>
        <v>2024</v>
      </c>
    </row>
    <row r="3130" spans="1:26" x14ac:dyDescent="0.25">
      <c r="A3130" t="s">
        <v>6310</v>
      </c>
      <c r="B3130" t="s">
        <v>21</v>
      </c>
      <c r="C3130" t="s">
        <v>22</v>
      </c>
      <c r="D3130" t="s">
        <v>77</v>
      </c>
      <c r="E3130" s="1">
        <v>45845</v>
      </c>
      <c r="F3130" t="s">
        <v>6311</v>
      </c>
      <c r="G3130" s="1">
        <v>45452</v>
      </c>
      <c r="H3130" t="s">
        <v>41</v>
      </c>
      <c r="I3130" t="s">
        <v>26</v>
      </c>
      <c r="J3130" t="s">
        <v>64</v>
      </c>
      <c r="K3130">
        <v>4</v>
      </c>
      <c r="L3130" s="3">
        <f>Working_Data[[#This Row],[price2]]/Working_Data[[#This Row],[quantity]]</f>
        <v>260.47000000000003</v>
      </c>
      <c r="M3130" s="3">
        <v>1041.8800000000001</v>
      </c>
      <c r="N3130" t="s">
        <v>35</v>
      </c>
      <c r="O3130">
        <v>3</v>
      </c>
      <c r="P3130" s="1">
        <v>45594</v>
      </c>
      <c r="Q3130">
        <v>461</v>
      </c>
      <c r="R3130" t="s">
        <v>43</v>
      </c>
      <c r="S3130">
        <v>2</v>
      </c>
      <c r="T3130" s="1">
        <v>45452</v>
      </c>
      <c r="U3130" t="s">
        <v>36</v>
      </c>
      <c r="V3130" t="str">
        <f>TEXT(WEEKDAY(Working_Data[[#This Row],[order_date]],1),"DDDD")</f>
        <v>Sunday</v>
      </c>
      <c r="W3130" t="str">
        <f>TEXT(Working_Data[[#This Row],[order_date]],"mmmm")</f>
        <v>June</v>
      </c>
      <c r="X3130" s="7">
        <f>Working_Data[[#This Row],[last_order_date]]-Working_Data[[#This Row],[signup_date]]</f>
        <v>-251</v>
      </c>
      <c r="Y3130" s="7">
        <f>IF(Working_Data[[#This Row],[churned]]="Active",1,0)</f>
        <v>0</v>
      </c>
      <c r="Z3130" s="7">
        <f>YEAR(Working_Data[[#This Row],[order_date]])</f>
        <v>2024</v>
      </c>
    </row>
    <row r="3131" spans="1:26" x14ac:dyDescent="0.25">
      <c r="A3131" t="s">
        <v>6312</v>
      </c>
      <c r="B3131" t="s">
        <v>21</v>
      </c>
      <c r="C3131" t="s">
        <v>82</v>
      </c>
      <c r="D3131" t="s">
        <v>32</v>
      </c>
      <c r="E3131" s="1">
        <v>45540</v>
      </c>
      <c r="F3131" t="s">
        <v>6313</v>
      </c>
      <c r="G3131" s="1">
        <v>45452</v>
      </c>
      <c r="H3131" t="s">
        <v>47</v>
      </c>
      <c r="I3131" t="s">
        <v>48</v>
      </c>
      <c r="J3131" t="s">
        <v>49</v>
      </c>
      <c r="K3131">
        <v>2</v>
      </c>
      <c r="L3131" s="3">
        <f>Working_Data[[#This Row],[price2]]/Working_Data[[#This Row],[quantity]]</f>
        <v>470.42500000000001</v>
      </c>
      <c r="M3131" s="3">
        <v>940.85</v>
      </c>
      <c r="N3131" t="s">
        <v>35</v>
      </c>
      <c r="O3131">
        <v>37</v>
      </c>
      <c r="P3131" s="1">
        <v>45733</v>
      </c>
      <c r="Q3131">
        <v>487</v>
      </c>
      <c r="R3131" t="s">
        <v>29</v>
      </c>
      <c r="S3131">
        <v>2</v>
      </c>
      <c r="T3131" s="1">
        <v>45422</v>
      </c>
      <c r="U3131" t="s">
        <v>36</v>
      </c>
      <c r="V3131" t="str">
        <f>TEXT(WEEKDAY(Working_Data[[#This Row],[order_date]],1),"DDDD")</f>
        <v>Sunday</v>
      </c>
      <c r="W3131" t="str">
        <f>TEXT(Working_Data[[#This Row],[order_date]],"mmmm")</f>
        <v>June</v>
      </c>
      <c r="X3131" s="7">
        <f>Working_Data[[#This Row],[last_order_date]]-Working_Data[[#This Row],[signup_date]]</f>
        <v>193</v>
      </c>
      <c r="Y3131" s="7">
        <f>IF(Working_Data[[#This Row],[churned]]="Active",1,0)</f>
        <v>1</v>
      </c>
      <c r="Z3131" s="7">
        <f>YEAR(Working_Data[[#This Row],[order_date]])</f>
        <v>2024</v>
      </c>
    </row>
    <row r="3132" spans="1:26" x14ac:dyDescent="0.25">
      <c r="A3132" t="s">
        <v>6314</v>
      </c>
      <c r="B3132" t="s">
        <v>21</v>
      </c>
      <c r="C3132" t="s">
        <v>39</v>
      </c>
      <c r="D3132" t="s">
        <v>23</v>
      </c>
      <c r="E3132" s="1">
        <v>45400</v>
      </c>
      <c r="F3132" t="s">
        <v>6315</v>
      </c>
      <c r="G3132" s="1">
        <v>45482</v>
      </c>
      <c r="H3132" t="s">
        <v>34</v>
      </c>
      <c r="I3132" t="s">
        <v>48</v>
      </c>
      <c r="J3132" t="s">
        <v>64</v>
      </c>
      <c r="K3132">
        <v>2</v>
      </c>
      <c r="L3132" s="3">
        <f>Working_Data[[#This Row],[price2]]/Working_Data[[#This Row],[quantity]]</f>
        <v>521.34</v>
      </c>
      <c r="M3132" s="3">
        <v>1042.68</v>
      </c>
      <c r="N3132" t="s">
        <v>50</v>
      </c>
      <c r="O3132">
        <v>24</v>
      </c>
      <c r="P3132" s="1">
        <v>45623</v>
      </c>
      <c r="Q3132">
        <v>354</v>
      </c>
      <c r="R3132" t="s">
        <v>43</v>
      </c>
      <c r="S3132">
        <v>1</v>
      </c>
      <c r="T3132" s="1">
        <v>45649</v>
      </c>
      <c r="U3132" t="s">
        <v>30</v>
      </c>
      <c r="V3132" t="str">
        <f>TEXT(WEEKDAY(Working_Data[[#This Row],[order_date]],1),"DDDD")</f>
        <v>Tuesday</v>
      </c>
      <c r="W3132" t="str">
        <f>TEXT(Working_Data[[#This Row],[order_date]],"mmmm")</f>
        <v>July</v>
      </c>
      <c r="X3132" s="7">
        <f>Working_Data[[#This Row],[last_order_date]]-Working_Data[[#This Row],[signup_date]]</f>
        <v>223</v>
      </c>
      <c r="Y3132" s="7">
        <f>IF(Working_Data[[#This Row],[churned]]="Active",1,0)</f>
        <v>0</v>
      </c>
      <c r="Z3132" s="7">
        <f>YEAR(Working_Data[[#This Row],[order_date]])</f>
        <v>2024</v>
      </c>
    </row>
    <row r="3133" spans="1:26" x14ac:dyDescent="0.25">
      <c r="A3133" t="s">
        <v>6316</v>
      </c>
      <c r="B3133" t="s">
        <v>45</v>
      </c>
      <c r="C3133" t="s">
        <v>22</v>
      </c>
      <c r="D3133" t="s">
        <v>77</v>
      </c>
      <c r="E3133" s="1">
        <v>45573</v>
      </c>
      <c r="F3133" t="s">
        <v>6317</v>
      </c>
      <c r="G3133" s="1">
        <v>45482</v>
      </c>
      <c r="H3133" t="s">
        <v>47</v>
      </c>
      <c r="I3133" t="s">
        <v>54</v>
      </c>
      <c r="J3133" t="s">
        <v>64</v>
      </c>
      <c r="K3133">
        <v>1</v>
      </c>
      <c r="L3133" s="3">
        <f>Working_Data[[#This Row],[price2]]/Working_Data[[#This Row],[quantity]]</f>
        <v>900.46</v>
      </c>
      <c r="M3133" s="3">
        <v>900.46</v>
      </c>
      <c r="N3133" t="s">
        <v>28</v>
      </c>
      <c r="O3133">
        <v>1</v>
      </c>
      <c r="P3133" s="1">
        <v>45514</v>
      </c>
      <c r="Q3133">
        <v>111</v>
      </c>
      <c r="R3133" t="s">
        <v>29</v>
      </c>
      <c r="S3133">
        <v>4</v>
      </c>
      <c r="T3133" s="1">
        <v>45710</v>
      </c>
      <c r="U3133" t="s">
        <v>30</v>
      </c>
      <c r="V3133" t="str">
        <f>TEXT(WEEKDAY(Working_Data[[#This Row],[order_date]],1),"DDDD")</f>
        <v>Tuesday</v>
      </c>
      <c r="W3133" t="str">
        <f>TEXT(Working_Data[[#This Row],[order_date]],"mmmm")</f>
        <v>July</v>
      </c>
      <c r="X3133" s="7">
        <f>Working_Data[[#This Row],[last_order_date]]-Working_Data[[#This Row],[signup_date]]</f>
        <v>-59</v>
      </c>
      <c r="Y3133" s="7">
        <f>IF(Working_Data[[#This Row],[churned]]="Active",1,0)</f>
        <v>1</v>
      </c>
      <c r="Z3133" s="7">
        <f>YEAR(Working_Data[[#This Row],[order_date]])</f>
        <v>2024</v>
      </c>
    </row>
    <row r="3134" spans="1:26" x14ac:dyDescent="0.25">
      <c r="A3134" t="s">
        <v>6318</v>
      </c>
      <c r="B3134" t="s">
        <v>38</v>
      </c>
      <c r="C3134" t="s">
        <v>22</v>
      </c>
      <c r="D3134" t="s">
        <v>23</v>
      </c>
      <c r="E3134" s="1">
        <v>45520</v>
      </c>
      <c r="F3134" t="s">
        <v>6319</v>
      </c>
      <c r="G3134" s="1">
        <v>45482</v>
      </c>
      <c r="H3134" t="s">
        <v>25</v>
      </c>
      <c r="I3134" t="s">
        <v>42</v>
      </c>
      <c r="J3134" t="s">
        <v>59</v>
      </c>
      <c r="K3134">
        <v>1</v>
      </c>
      <c r="L3134" s="3">
        <f>Working_Data[[#This Row],[price2]]/Working_Data[[#This Row],[quantity]]</f>
        <v>1336.21</v>
      </c>
      <c r="M3134" s="3">
        <v>1336.21</v>
      </c>
      <c r="N3134" t="s">
        <v>28</v>
      </c>
      <c r="O3134">
        <v>49</v>
      </c>
      <c r="P3134" s="1">
        <v>45636</v>
      </c>
      <c r="Q3134">
        <v>44</v>
      </c>
      <c r="R3134" t="s">
        <v>43</v>
      </c>
      <c r="S3134">
        <v>2</v>
      </c>
      <c r="T3134" s="1">
        <v>45392</v>
      </c>
      <c r="U3134" t="s">
        <v>60</v>
      </c>
      <c r="V3134" t="str">
        <f>TEXT(WEEKDAY(Working_Data[[#This Row],[order_date]],1),"DDDD")</f>
        <v>Tuesday</v>
      </c>
      <c r="W3134" t="str">
        <f>TEXT(Working_Data[[#This Row],[order_date]],"mmmm")</f>
        <v>July</v>
      </c>
      <c r="X3134" s="7">
        <f>Working_Data[[#This Row],[last_order_date]]-Working_Data[[#This Row],[signup_date]]</f>
        <v>116</v>
      </c>
      <c r="Y3134" s="7">
        <f>IF(Working_Data[[#This Row],[churned]]="Active",1,0)</f>
        <v>0</v>
      </c>
      <c r="Z3134" s="7">
        <f>YEAR(Working_Data[[#This Row],[order_date]])</f>
        <v>2024</v>
      </c>
    </row>
    <row r="3135" spans="1:26" x14ac:dyDescent="0.25">
      <c r="A3135" t="s">
        <v>6320</v>
      </c>
      <c r="B3135" t="s">
        <v>21</v>
      </c>
      <c r="C3135" t="s">
        <v>82</v>
      </c>
      <c r="D3135" t="s">
        <v>52</v>
      </c>
      <c r="E3135" s="1">
        <v>45223</v>
      </c>
      <c r="F3135" t="s">
        <v>6321</v>
      </c>
      <c r="G3135" s="1">
        <v>45482</v>
      </c>
      <c r="H3135" t="s">
        <v>47</v>
      </c>
      <c r="I3135" t="s">
        <v>54</v>
      </c>
      <c r="J3135" t="s">
        <v>59</v>
      </c>
      <c r="K3135">
        <v>3</v>
      </c>
      <c r="L3135" s="3">
        <f>Working_Data[[#This Row],[price2]]/Working_Data[[#This Row],[quantity]]</f>
        <v>485.85999999999996</v>
      </c>
      <c r="M3135" s="3">
        <v>1457.58</v>
      </c>
      <c r="N3135" t="s">
        <v>35</v>
      </c>
      <c r="O3135">
        <v>4</v>
      </c>
      <c r="P3135" s="1">
        <v>45992</v>
      </c>
      <c r="Q3135">
        <v>496</v>
      </c>
      <c r="R3135" t="s">
        <v>43</v>
      </c>
      <c r="S3135">
        <v>2</v>
      </c>
      <c r="T3135" s="1">
        <v>45575</v>
      </c>
      <c r="U3135" t="s">
        <v>60</v>
      </c>
      <c r="V3135" t="str">
        <f>TEXT(WEEKDAY(Working_Data[[#This Row],[order_date]],1),"DDDD")</f>
        <v>Tuesday</v>
      </c>
      <c r="W3135" t="str">
        <f>TEXT(Working_Data[[#This Row],[order_date]],"mmmm")</f>
        <v>July</v>
      </c>
      <c r="X3135" s="7">
        <f>Working_Data[[#This Row],[last_order_date]]-Working_Data[[#This Row],[signup_date]]</f>
        <v>769</v>
      </c>
      <c r="Y3135" s="7">
        <f>IF(Working_Data[[#This Row],[churned]]="Active",1,0)</f>
        <v>0</v>
      </c>
      <c r="Z3135" s="7">
        <f>YEAR(Working_Data[[#This Row],[order_date]])</f>
        <v>2024</v>
      </c>
    </row>
    <row r="3136" spans="1:26" x14ac:dyDescent="0.25">
      <c r="A3136" t="s">
        <v>6322</v>
      </c>
      <c r="B3136" t="s">
        <v>21</v>
      </c>
      <c r="C3136" t="s">
        <v>39</v>
      </c>
      <c r="D3136" t="s">
        <v>23</v>
      </c>
      <c r="E3136" s="1">
        <v>45056</v>
      </c>
      <c r="F3136" t="s">
        <v>6323</v>
      </c>
      <c r="G3136" s="1">
        <v>45482</v>
      </c>
      <c r="H3136" t="s">
        <v>34</v>
      </c>
      <c r="I3136" t="s">
        <v>63</v>
      </c>
      <c r="J3136" t="s">
        <v>59</v>
      </c>
      <c r="K3136">
        <v>3</v>
      </c>
      <c r="L3136" s="3">
        <f>Working_Data[[#This Row],[price2]]/Working_Data[[#This Row],[quantity]]</f>
        <v>132.34666666666666</v>
      </c>
      <c r="M3136" s="3">
        <v>397.04</v>
      </c>
      <c r="N3136" t="s">
        <v>35</v>
      </c>
      <c r="O3136">
        <v>24</v>
      </c>
      <c r="P3136" s="1">
        <v>45680</v>
      </c>
      <c r="Q3136">
        <v>491</v>
      </c>
      <c r="R3136" t="s">
        <v>43</v>
      </c>
      <c r="S3136">
        <v>4</v>
      </c>
      <c r="T3136" s="1">
        <v>45649</v>
      </c>
      <c r="U3136" t="s">
        <v>30</v>
      </c>
      <c r="V3136" t="str">
        <f>TEXT(WEEKDAY(Working_Data[[#This Row],[order_date]],1),"DDDD")</f>
        <v>Tuesday</v>
      </c>
      <c r="W3136" t="str">
        <f>TEXT(Working_Data[[#This Row],[order_date]],"mmmm")</f>
        <v>July</v>
      </c>
      <c r="X3136" s="7">
        <f>Working_Data[[#This Row],[last_order_date]]-Working_Data[[#This Row],[signup_date]]</f>
        <v>624</v>
      </c>
      <c r="Y3136" s="7">
        <f>IF(Working_Data[[#This Row],[churned]]="Active",1,0)</f>
        <v>0</v>
      </c>
      <c r="Z3136" s="7">
        <f>YEAR(Working_Data[[#This Row],[order_date]])</f>
        <v>2024</v>
      </c>
    </row>
    <row r="3137" spans="1:26" x14ac:dyDescent="0.25">
      <c r="A3137" t="s">
        <v>6324</v>
      </c>
      <c r="B3137" t="s">
        <v>38</v>
      </c>
      <c r="C3137" t="s">
        <v>82</v>
      </c>
      <c r="D3137" t="s">
        <v>32</v>
      </c>
      <c r="E3137" s="1">
        <v>45305</v>
      </c>
      <c r="F3137" t="s">
        <v>6325</v>
      </c>
      <c r="G3137" s="1">
        <v>45482</v>
      </c>
      <c r="H3137" t="s">
        <v>47</v>
      </c>
      <c r="I3137" t="s">
        <v>54</v>
      </c>
      <c r="J3137" t="s">
        <v>67</v>
      </c>
      <c r="K3137">
        <v>2</v>
      </c>
      <c r="L3137" s="3">
        <f>Working_Data[[#This Row],[price2]]/Working_Data[[#This Row],[quantity]]</f>
        <v>719.65</v>
      </c>
      <c r="M3137" s="3">
        <v>1439.3</v>
      </c>
      <c r="N3137" t="s">
        <v>28</v>
      </c>
      <c r="O3137">
        <v>29</v>
      </c>
      <c r="P3137" s="1">
        <v>45639</v>
      </c>
      <c r="Q3137">
        <v>286</v>
      </c>
      <c r="R3137" t="s">
        <v>29</v>
      </c>
      <c r="S3137">
        <v>3</v>
      </c>
      <c r="T3137" s="1">
        <v>45640</v>
      </c>
      <c r="U3137" t="s">
        <v>30</v>
      </c>
      <c r="V3137" t="str">
        <f>TEXT(WEEKDAY(Working_Data[[#This Row],[order_date]],1),"DDDD")</f>
        <v>Tuesday</v>
      </c>
      <c r="W3137" t="str">
        <f>TEXT(Working_Data[[#This Row],[order_date]],"mmmm")</f>
        <v>July</v>
      </c>
      <c r="X3137" s="7">
        <f>Working_Data[[#This Row],[last_order_date]]-Working_Data[[#This Row],[signup_date]]</f>
        <v>334</v>
      </c>
      <c r="Y3137" s="7">
        <f>IF(Working_Data[[#This Row],[churned]]="Active",1,0)</f>
        <v>1</v>
      </c>
      <c r="Z3137" s="7">
        <f>YEAR(Working_Data[[#This Row],[order_date]])</f>
        <v>2024</v>
      </c>
    </row>
    <row r="3138" spans="1:26" x14ac:dyDescent="0.25">
      <c r="A3138" t="s">
        <v>6326</v>
      </c>
      <c r="B3138" t="s">
        <v>21</v>
      </c>
      <c r="C3138" t="s">
        <v>82</v>
      </c>
      <c r="D3138" t="s">
        <v>56</v>
      </c>
      <c r="E3138" s="1">
        <v>45776</v>
      </c>
      <c r="F3138" t="s">
        <v>6327</v>
      </c>
      <c r="G3138" s="1">
        <v>45482</v>
      </c>
      <c r="H3138" t="s">
        <v>25</v>
      </c>
      <c r="I3138" t="s">
        <v>63</v>
      </c>
      <c r="J3138" t="s">
        <v>64</v>
      </c>
      <c r="K3138">
        <v>1</v>
      </c>
      <c r="L3138" s="3">
        <f>Working_Data[[#This Row],[price2]]/Working_Data[[#This Row],[quantity]]</f>
        <v>512.22</v>
      </c>
      <c r="M3138" s="3">
        <v>512.22</v>
      </c>
      <c r="N3138" t="s">
        <v>28</v>
      </c>
      <c r="O3138">
        <v>49</v>
      </c>
      <c r="P3138" s="1">
        <v>45772</v>
      </c>
      <c r="Q3138">
        <v>20</v>
      </c>
      <c r="R3138" t="s">
        <v>43</v>
      </c>
      <c r="S3138">
        <v>1</v>
      </c>
      <c r="T3138" s="1">
        <v>45423</v>
      </c>
      <c r="U3138" t="s">
        <v>60</v>
      </c>
      <c r="V3138" t="str">
        <f>TEXT(WEEKDAY(Working_Data[[#This Row],[order_date]],1),"DDDD")</f>
        <v>Tuesday</v>
      </c>
      <c r="W3138" t="str">
        <f>TEXT(Working_Data[[#This Row],[order_date]],"mmmm")</f>
        <v>July</v>
      </c>
      <c r="X3138" s="7">
        <f>Working_Data[[#This Row],[last_order_date]]-Working_Data[[#This Row],[signup_date]]</f>
        <v>-4</v>
      </c>
      <c r="Y3138" s="7">
        <f>IF(Working_Data[[#This Row],[churned]]="Active",1,0)</f>
        <v>0</v>
      </c>
      <c r="Z3138" s="7">
        <f>YEAR(Working_Data[[#This Row],[order_date]])</f>
        <v>2024</v>
      </c>
    </row>
    <row r="3139" spans="1:26" x14ac:dyDescent="0.25">
      <c r="A3139" t="s">
        <v>6328</v>
      </c>
      <c r="B3139" t="s">
        <v>21</v>
      </c>
      <c r="C3139" t="s">
        <v>39</v>
      </c>
      <c r="D3139" t="s">
        <v>32</v>
      </c>
      <c r="E3139" s="1">
        <v>45643</v>
      </c>
      <c r="F3139" t="s">
        <v>6329</v>
      </c>
      <c r="G3139" s="1">
        <v>45482</v>
      </c>
      <c r="H3139" t="s">
        <v>58</v>
      </c>
      <c r="I3139" t="s">
        <v>26</v>
      </c>
      <c r="J3139" t="s">
        <v>59</v>
      </c>
      <c r="K3139">
        <v>2</v>
      </c>
      <c r="L3139" s="3">
        <f>Working_Data[[#This Row],[price2]]/Working_Data[[#This Row],[quantity]]</f>
        <v>623.755</v>
      </c>
      <c r="M3139" s="3">
        <v>1247.51</v>
      </c>
      <c r="N3139" t="s">
        <v>35</v>
      </c>
      <c r="O3139">
        <v>3</v>
      </c>
      <c r="P3139" s="1">
        <v>45862</v>
      </c>
      <c r="Q3139">
        <v>305</v>
      </c>
      <c r="R3139" t="s">
        <v>43</v>
      </c>
      <c r="S3139">
        <v>5</v>
      </c>
      <c r="T3139" s="1">
        <v>45596</v>
      </c>
      <c r="U3139" t="s">
        <v>60</v>
      </c>
      <c r="V3139" t="str">
        <f>TEXT(WEEKDAY(Working_Data[[#This Row],[order_date]],1),"DDDD")</f>
        <v>Tuesday</v>
      </c>
      <c r="W3139" t="str">
        <f>TEXT(Working_Data[[#This Row],[order_date]],"mmmm")</f>
        <v>July</v>
      </c>
      <c r="X3139" s="7">
        <f>Working_Data[[#This Row],[last_order_date]]-Working_Data[[#This Row],[signup_date]]</f>
        <v>219</v>
      </c>
      <c r="Y3139" s="7">
        <f>IF(Working_Data[[#This Row],[churned]]="Active",1,0)</f>
        <v>0</v>
      </c>
      <c r="Z3139" s="7">
        <f>YEAR(Working_Data[[#This Row],[order_date]])</f>
        <v>2024</v>
      </c>
    </row>
    <row r="3140" spans="1:26" x14ac:dyDescent="0.25">
      <c r="A3140" t="s">
        <v>6330</v>
      </c>
      <c r="B3140" t="s">
        <v>45</v>
      </c>
      <c r="C3140" t="s">
        <v>39</v>
      </c>
      <c r="D3140" t="s">
        <v>32</v>
      </c>
      <c r="E3140" s="1">
        <v>45769</v>
      </c>
      <c r="F3140" t="s">
        <v>6331</v>
      </c>
      <c r="G3140" s="1">
        <v>45482</v>
      </c>
      <c r="H3140" t="s">
        <v>58</v>
      </c>
      <c r="I3140" t="s">
        <v>48</v>
      </c>
      <c r="J3140" t="s">
        <v>27</v>
      </c>
      <c r="K3140">
        <v>1</v>
      </c>
      <c r="L3140" s="3">
        <f>Working_Data[[#This Row],[price2]]/Working_Data[[#This Row],[quantity]]</f>
        <v>1085.57</v>
      </c>
      <c r="M3140" s="3">
        <v>1085.57</v>
      </c>
      <c r="N3140" t="s">
        <v>50</v>
      </c>
      <c r="O3140">
        <v>25</v>
      </c>
      <c r="P3140" s="1">
        <v>45684</v>
      </c>
      <c r="Q3140">
        <v>238</v>
      </c>
      <c r="R3140" t="s">
        <v>43</v>
      </c>
      <c r="S3140">
        <v>4</v>
      </c>
      <c r="T3140" s="1">
        <v>45334</v>
      </c>
      <c r="U3140" t="s">
        <v>60</v>
      </c>
      <c r="V3140" t="str">
        <f>TEXT(WEEKDAY(Working_Data[[#This Row],[order_date]],1),"DDDD")</f>
        <v>Tuesday</v>
      </c>
      <c r="W3140" t="str">
        <f>TEXT(Working_Data[[#This Row],[order_date]],"mmmm")</f>
        <v>July</v>
      </c>
      <c r="X3140" s="7">
        <f>Working_Data[[#This Row],[last_order_date]]-Working_Data[[#This Row],[signup_date]]</f>
        <v>-85</v>
      </c>
      <c r="Y3140" s="7">
        <f>IF(Working_Data[[#This Row],[churned]]="Active",1,0)</f>
        <v>0</v>
      </c>
      <c r="Z3140" s="7">
        <f>YEAR(Working_Data[[#This Row],[order_date]])</f>
        <v>2024</v>
      </c>
    </row>
    <row r="3141" spans="1:26" x14ac:dyDescent="0.25">
      <c r="A3141" t="s">
        <v>6332</v>
      </c>
      <c r="B3141" t="s">
        <v>38</v>
      </c>
      <c r="C3141" t="s">
        <v>82</v>
      </c>
      <c r="D3141" t="s">
        <v>23</v>
      </c>
      <c r="E3141" s="1">
        <v>45517</v>
      </c>
      <c r="F3141" t="s">
        <v>6333</v>
      </c>
      <c r="G3141" s="1">
        <v>45513</v>
      </c>
      <c r="H3141" t="s">
        <v>41</v>
      </c>
      <c r="I3141" t="s">
        <v>54</v>
      </c>
      <c r="J3141" t="s">
        <v>27</v>
      </c>
      <c r="K3141">
        <v>1</v>
      </c>
      <c r="L3141" s="3">
        <f>Working_Data[[#This Row],[price2]]/Working_Data[[#This Row],[quantity]]</f>
        <v>1396.57</v>
      </c>
      <c r="M3141" s="3">
        <v>1396.57</v>
      </c>
      <c r="N3141" t="s">
        <v>28</v>
      </c>
      <c r="O3141">
        <v>29</v>
      </c>
      <c r="P3141" s="1">
        <v>45577</v>
      </c>
      <c r="Q3141">
        <v>236</v>
      </c>
      <c r="R3141" t="s">
        <v>29</v>
      </c>
      <c r="S3141">
        <v>5</v>
      </c>
      <c r="T3141" s="1">
        <v>45710</v>
      </c>
      <c r="U3141" t="s">
        <v>30</v>
      </c>
      <c r="V3141" t="str">
        <f>TEXT(WEEKDAY(Working_Data[[#This Row],[order_date]],1),"DDDD")</f>
        <v>Friday</v>
      </c>
      <c r="W3141" t="str">
        <f>TEXT(Working_Data[[#This Row],[order_date]],"mmmm")</f>
        <v>August</v>
      </c>
      <c r="X3141" s="7">
        <f>Working_Data[[#This Row],[last_order_date]]-Working_Data[[#This Row],[signup_date]]</f>
        <v>60</v>
      </c>
      <c r="Y3141" s="7">
        <f>IF(Working_Data[[#This Row],[churned]]="Active",1,0)</f>
        <v>1</v>
      </c>
      <c r="Z3141" s="7">
        <f>YEAR(Working_Data[[#This Row],[order_date]])</f>
        <v>2024</v>
      </c>
    </row>
    <row r="3142" spans="1:26" x14ac:dyDescent="0.25">
      <c r="A3142" t="s">
        <v>6334</v>
      </c>
      <c r="B3142" t="s">
        <v>45</v>
      </c>
      <c r="C3142" t="s">
        <v>82</v>
      </c>
      <c r="D3142" t="s">
        <v>32</v>
      </c>
      <c r="E3142" s="1">
        <v>45086</v>
      </c>
      <c r="F3142" t="s">
        <v>6335</v>
      </c>
      <c r="G3142" s="1">
        <v>45513</v>
      </c>
      <c r="H3142" t="s">
        <v>34</v>
      </c>
      <c r="I3142" t="s">
        <v>48</v>
      </c>
      <c r="J3142" t="s">
        <v>64</v>
      </c>
      <c r="K3142">
        <v>2</v>
      </c>
      <c r="L3142" s="3">
        <f>Working_Data[[#This Row],[price2]]/Working_Data[[#This Row],[quantity]]</f>
        <v>231.70500000000001</v>
      </c>
      <c r="M3142" s="3">
        <v>463.41</v>
      </c>
      <c r="N3142" t="s">
        <v>28</v>
      </c>
      <c r="O3142">
        <v>34</v>
      </c>
      <c r="P3142" s="1">
        <v>45997</v>
      </c>
      <c r="Q3142">
        <v>415</v>
      </c>
      <c r="R3142" t="s">
        <v>43</v>
      </c>
      <c r="S3142">
        <v>4</v>
      </c>
      <c r="T3142" s="1">
        <v>45704</v>
      </c>
      <c r="U3142" t="s">
        <v>60</v>
      </c>
      <c r="V3142" t="str">
        <f>TEXT(WEEKDAY(Working_Data[[#This Row],[order_date]],1),"DDDD")</f>
        <v>Friday</v>
      </c>
      <c r="W3142" t="str">
        <f>TEXT(Working_Data[[#This Row],[order_date]],"mmmm")</f>
        <v>August</v>
      </c>
      <c r="X3142" s="7">
        <f>Working_Data[[#This Row],[last_order_date]]-Working_Data[[#This Row],[signup_date]]</f>
        <v>911</v>
      </c>
      <c r="Y3142" s="7">
        <f>IF(Working_Data[[#This Row],[churned]]="Active",1,0)</f>
        <v>0</v>
      </c>
      <c r="Z3142" s="7">
        <f>YEAR(Working_Data[[#This Row],[order_date]])</f>
        <v>2024</v>
      </c>
    </row>
    <row r="3143" spans="1:26" x14ac:dyDescent="0.25">
      <c r="A3143" t="s">
        <v>6336</v>
      </c>
      <c r="B3143" t="s">
        <v>21</v>
      </c>
      <c r="C3143" t="s">
        <v>22</v>
      </c>
      <c r="D3143" t="s">
        <v>23</v>
      </c>
      <c r="E3143" s="1">
        <v>45242</v>
      </c>
      <c r="F3143" t="s">
        <v>6337</v>
      </c>
      <c r="G3143" s="1">
        <v>45513</v>
      </c>
      <c r="H3143" t="s">
        <v>34</v>
      </c>
      <c r="I3143" t="s">
        <v>42</v>
      </c>
      <c r="J3143" t="s">
        <v>59</v>
      </c>
      <c r="K3143">
        <v>1</v>
      </c>
      <c r="L3143" s="3">
        <f>Working_Data[[#This Row],[price2]]/Working_Data[[#This Row],[quantity]]</f>
        <v>769.19</v>
      </c>
      <c r="M3143" s="3">
        <v>769.19</v>
      </c>
      <c r="N3143" t="s">
        <v>28</v>
      </c>
      <c r="O3143">
        <v>31</v>
      </c>
      <c r="P3143" s="1">
        <v>45515</v>
      </c>
      <c r="Q3143">
        <v>67</v>
      </c>
      <c r="R3143" t="s">
        <v>29</v>
      </c>
      <c r="S3143">
        <v>4</v>
      </c>
      <c r="T3143" s="1">
        <v>45635</v>
      </c>
      <c r="U3143" t="s">
        <v>60</v>
      </c>
      <c r="V3143" t="str">
        <f>TEXT(WEEKDAY(Working_Data[[#This Row],[order_date]],1),"DDDD")</f>
        <v>Friday</v>
      </c>
      <c r="W3143" t="str">
        <f>TEXT(Working_Data[[#This Row],[order_date]],"mmmm")</f>
        <v>August</v>
      </c>
      <c r="X3143" s="7">
        <f>Working_Data[[#This Row],[last_order_date]]-Working_Data[[#This Row],[signup_date]]</f>
        <v>273</v>
      </c>
      <c r="Y3143" s="7">
        <f>IF(Working_Data[[#This Row],[churned]]="Active",1,0)</f>
        <v>1</v>
      </c>
      <c r="Z3143" s="7">
        <f>YEAR(Working_Data[[#This Row],[order_date]])</f>
        <v>2024</v>
      </c>
    </row>
    <row r="3144" spans="1:26" x14ac:dyDescent="0.25">
      <c r="A3144" t="s">
        <v>6338</v>
      </c>
      <c r="B3144" t="s">
        <v>21</v>
      </c>
      <c r="C3144" t="s">
        <v>22</v>
      </c>
      <c r="D3144" t="s">
        <v>52</v>
      </c>
      <c r="E3144" s="1">
        <v>45472</v>
      </c>
      <c r="F3144" t="s">
        <v>6339</v>
      </c>
      <c r="G3144" s="1">
        <v>45513</v>
      </c>
      <c r="H3144" t="s">
        <v>34</v>
      </c>
      <c r="I3144" t="s">
        <v>63</v>
      </c>
      <c r="J3144" t="s">
        <v>27</v>
      </c>
      <c r="K3144">
        <v>4</v>
      </c>
      <c r="L3144" s="3">
        <f>Working_Data[[#This Row],[price2]]/Working_Data[[#This Row],[quantity]]</f>
        <v>37.782499999999999</v>
      </c>
      <c r="M3144" s="3">
        <v>151.13</v>
      </c>
      <c r="N3144" t="s">
        <v>35</v>
      </c>
      <c r="O3144">
        <v>15</v>
      </c>
      <c r="P3144" s="1">
        <v>45827</v>
      </c>
      <c r="Q3144">
        <v>397</v>
      </c>
      <c r="R3144" t="s">
        <v>29</v>
      </c>
      <c r="S3144">
        <v>1</v>
      </c>
      <c r="T3144" s="1">
        <v>45750</v>
      </c>
      <c r="U3144" t="s">
        <v>60</v>
      </c>
      <c r="V3144" t="str">
        <f>TEXT(WEEKDAY(Working_Data[[#This Row],[order_date]],1),"DDDD")</f>
        <v>Friday</v>
      </c>
      <c r="W3144" t="str">
        <f>TEXT(Working_Data[[#This Row],[order_date]],"mmmm")</f>
        <v>August</v>
      </c>
      <c r="X3144" s="7">
        <f>Working_Data[[#This Row],[last_order_date]]-Working_Data[[#This Row],[signup_date]]</f>
        <v>355</v>
      </c>
      <c r="Y3144" s="7">
        <f>IF(Working_Data[[#This Row],[churned]]="Active",1,0)</f>
        <v>1</v>
      </c>
      <c r="Z3144" s="7">
        <f>YEAR(Working_Data[[#This Row],[order_date]])</f>
        <v>2024</v>
      </c>
    </row>
    <row r="3145" spans="1:26" x14ac:dyDescent="0.25">
      <c r="A3145" t="s">
        <v>6340</v>
      </c>
      <c r="B3145" t="s">
        <v>21</v>
      </c>
      <c r="C3145" t="s">
        <v>22</v>
      </c>
      <c r="D3145" t="s">
        <v>52</v>
      </c>
      <c r="E3145" s="1">
        <v>45412</v>
      </c>
      <c r="F3145" t="s">
        <v>6341</v>
      </c>
      <c r="G3145" s="1">
        <v>45513</v>
      </c>
      <c r="H3145" t="s">
        <v>41</v>
      </c>
      <c r="I3145" t="s">
        <v>42</v>
      </c>
      <c r="J3145" t="s">
        <v>27</v>
      </c>
      <c r="K3145">
        <v>3</v>
      </c>
      <c r="L3145" s="3">
        <f>Working_Data[[#This Row],[price2]]/Working_Data[[#This Row],[quantity]]</f>
        <v>446.77333333333331</v>
      </c>
      <c r="M3145" s="3">
        <v>1340.32</v>
      </c>
      <c r="N3145" t="s">
        <v>28</v>
      </c>
      <c r="O3145">
        <v>48</v>
      </c>
      <c r="P3145" s="1">
        <v>45803</v>
      </c>
      <c r="Q3145">
        <v>395</v>
      </c>
      <c r="R3145" t="s">
        <v>43</v>
      </c>
      <c r="S3145">
        <v>2</v>
      </c>
      <c r="T3145" s="1">
        <v>45823</v>
      </c>
      <c r="U3145" t="s">
        <v>36</v>
      </c>
      <c r="V3145" t="str">
        <f>TEXT(WEEKDAY(Working_Data[[#This Row],[order_date]],1),"DDDD")</f>
        <v>Friday</v>
      </c>
      <c r="W3145" t="str">
        <f>TEXT(Working_Data[[#This Row],[order_date]],"mmmm")</f>
        <v>August</v>
      </c>
      <c r="X3145" s="7">
        <f>Working_Data[[#This Row],[last_order_date]]-Working_Data[[#This Row],[signup_date]]</f>
        <v>391</v>
      </c>
      <c r="Y3145" s="7">
        <f>IF(Working_Data[[#This Row],[churned]]="Active",1,0)</f>
        <v>0</v>
      </c>
      <c r="Z3145" s="7">
        <f>YEAR(Working_Data[[#This Row],[order_date]])</f>
        <v>2024</v>
      </c>
    </row>
    <row r="3146" spans="1:26" x14ac:dyDescent="0.25">
      <c r="A3146" t="s">
        <v>6342</v>
      </c>
      <c r="B3146" t="s">
        <v>21</v>
      </c>
      <c r="C3146" t="s">
        <v>82</v>
      </c>
      <c r="D3146" t="s">
        <v>23</v>
      </c>
      <c r="E3146" s="1">
        <v>45811</v>
      </c>
      <c r="F3146" t="s">
        <v>6343</v>
      </c>
      <c r="G3146" s="1">
        <v>45513</v>
      </c>
      <c r="H3146" t="s">
        <v>34</v>
      </c>
      <c r="I3146" t="s">
        <v>26</v>
      </c>
      <c r="J3146" t="s">
        <v>59</v>
      </c>
      <c r="K3146">
        <v>5</v>
      </c>
      <c r="L3146" s="3">
        <f>Working_Data[[#This Row],[price2]]/Working_Data[[#This Row],[quantity]]</f>
        <v>213.75799999999998</v>
      </c>
      <c r="M3146" s="3">
        <v>1068.79</v>
      </c>
      <c r="N3146" t="s">
        <v>35</v>
      </c>
      <c r="O3146">
        <v>12</v>
      </c>
      <c r="P3146" s="1">
        <v>45769</v>
      </c>
      <c r="Q3146">
        <v>324</v>
      </c>
      <c r="R3146" t="s">
        <v>43</v>
      </c>
      <c r="S3146">
        <v>4</v>
      </c>
      <c r="T3146" s="1">
        <v>45706</v>
      </c>
      <c r="U3146" t="s">
        <v>30</v>
      </c>
      <c r="V3146" t="str">
        <f>TEXT(WEEKDAY(Working_Data[[#This Row],[order_date]],1),"DDDD")</f>
        <v>Friday</v>
      </c>
      <c r="W3146" t="str">
        <f>TEXT(Working_Data[[#This Row],[order_date]],"mmmm")</f>
        <v>August</v>
      </c>
      <c r="X3146" s="7">
        <f>Working_Data[[#This Row],[last_order_date]]-Working_Data[[#This Row],[signup_date]]</f>
        <v>-42</v>
      </c>
      <c r="Y3146" s="7">
        <f>IF(Working_Data[[#This Row],[churned]]="Active",1,0)</f>
        <v>0</v>
      </c>
      <c r="Z3146" s="7">
        <f>YEAR(Working_Data[[#This Row],[order_date]])</f>
        <v>2024</v>
      </c>
    </row>
    <row r="3147" spans="1:26" x14ac:dyDescent="0.25">
      <c r="A3147" t="s">
        <v>6344</v>
      </c>
      <c r="B3147" t="s">
        <v>21</v>
      </c>
      <c r="C3147" t="s">
        <v>82</v>
      </c>
      <c r="D3147" t="s">
        <v>52</v>
      </c>
      <c r="E3147" s="1">
        <v>45484</v>
      </c>
      <c r="F3147" t="s">
        <v>6345</v>
      </c>
      <c r="G3147" s="1">
        <v>45513</v>
      </c>
      <c r="H3147" t="s">
        <v>47</v>
      </c>
      <c r="I3147" t="s">
        <v>48</v>
      </c>
      <c r="J3147" t="s">
        <v>59</v>
      </c>
      <c r="K3147">
        <v>4</v>
      </c>
      <c r="L3147" s="3">
        <f>Working_Data[[#This Row],[price2]]/Working_Data[[#This Row],[quantity]]</f>
        <v>118.55</v>
      </c>
      <c r="M3147" s="3">
        <v>474.2</v>
      </c>
      <c r="N3147" t="s">
        <v>50</v>
      </c>
      <c r="O3147">
        <v>10</v>
      </c>
      <c r="P3147" s="1">
        <v>45858</v>
      </c>
      <c r="Q3147">
        <v>207</v>
      </c>
      <c r="R3147" t="s">
        <v>43</v>
      </c>
      <c r="S3147">
        <v>4</v>
      </c>
      <c r="T3147" s="1">
        <v>45794</v>
      </c>
      <c r="U3147" t="s">
        <v>30</v>
      </c>
      <c r="V3147" t="str">
        <f>TEXT(WEEKDAY(Working_Data[[#This Row],[order_date]],1),"DDDD")</f>
        <v>Friday</v>
      </c>
      <c r="W3147" t="str">
        <f>TEXT(Working_Data[[#This Row],[order_date]],"mmmm")</f>
        <v>August</v>
      </c>
      <c r="X3147" s="7">
        <f>Working_Data[[#This Row],[last_order_date]]-Working_Data[[#This Row],[signup_date]]</f>
        <v>374</v>
      </c>
      <c r="Y3147" s="7">
        <f>IF(Working_Data[[#This Row],[churned]]="Active",1,0)</f>
        <v>0</v>
      </c>
      <c r="Z3147" s="7">
        <f>YEAR(Working_Data[[#This Row],[order_date]])</f>
        <v>2024</v>
      </c>
    </row>
    <row r="3148" spans="1:26" x14ac:dyDescent="0.25">
      <c r="A3148" t="s">
        <v>6346</v>
      </c>
      <c r="B3148" t="s">
        <v>21</v>
      </c>
      <c r="C3148" t="s">
        <v>82</v>
      </c>
      <c r="D3148" t="s">
        <v>32</v>
      </c>
      <c r="E3148" s="1">
        <v>45160</v>
      </c>
      <c r="F3148" t="s">
        <v>6347</v>
      </c>
      <c r="G3148" s="1">
        <v>45513</v>
      </c>
      <c r="H3148" t="s">
        <v>41</v>
      </c>
      <c r="I3148" t="s">
        <v>42</v>
      </c>
      <c r="J3148" t="s">
        <v>64</v>
      </c>
      <c r="K3148">
        <v>4</v>
      </c>
      <c r="L3148" s="3">
        <f>Working_Data[[#This Row],[price2]]/Working_Data[[#This Row],[quantity]]</f>
        <v>337.65499999999997</v>
      </c>
      <c r="M3148" s="3">
        <v>1350.62</v>
      </c>
      <c r="N3148" t="s">
        <v>28</v>
      </c>
      <c r="O3148">
        <v>5</v>
      </c>
      <c r="P3148" s="1">
        <v>45805</v>
      </c>
      <c r="Q3148">
        <v>69</v>
      </c>
      <c r="R3148" t="s">
        <v>43</v>
      </c>
      <c r="S3148">
        <v>2</v>
      </c>
      <c r="T3148" s="1">
        <v>45718</v>
      </c>
      <c r="U3148" t="s">
        <v>60</v>
      </c>
      <c r="V3148" t="str">
        <f>TEXT(WEEKDAY(Working_Data[[#This Row],[order_date]],1),"DDDD")</f>
        <v>Friday</v>
      </c>
      <c r="W3148" t="str">
        <f>TEXT(Working_Data[[#This Row],[order_date]],"mmmm")</f>
        <v>August</v>
      </c>
      <c r="X3148" s="7">
        <f>Working_Data[[#This Row],[last_order_date]]-Working_Data[[#This Row],[signup_date]]</f>
        <v>645</v>
      </c>
      <c r="Y3148" s="7">
        <f>IF(Working_Data[[#This Row],[churned]]="Active",1,0)</f>
        <v>0</v>
      </c>
      <c r="Z3148" s="7">
        <f>YEAR(Working_Data[[#This Row],[order_date]])</f>
        <v>2024</v>
      </c>
    </row>
    <row r="3149" spans="1:26" x14ac:dyDescent="0.25">
      <c r="A3149" t="s">
        <v>6348</v>
      </c>
      <c r="B3149" t="s">
        <v>45</v>
      </c>
      <c r="C3149" t="s">
        <v>39</v>
      </c>
      <c r="D3149" t="s">
        <v>23</v>
      </c>
      <c r="E3149" s="1">
        <v>45769</v>
      </c>
      <c r="F3149" t="s">
        <v>6349</v>
      </c>
      <c r="G3149" s="1">
        <v>45513</v>
      </c>
      <c r="H3149" t="s">
        <v>34</v>
      </c>
      <c r="I3149" t="s">
        <v>42</v>
      </c>
      <c r="J3149" t="s">
        <v>59</v>
      </c>
      <c r="K3149">
        <v>3</v>
      </c>
      <c r="L3149" s="3">
        <f>Working_Data[[#This Row],[price2]]/Working_Data[[#This Row],[quantity]]</f>
        <v>242.00333333333333</v>
      </c>
      <c r="M3149" s="3">
        <v>726.01</v>
      </c>
      <c r="N3149" t="s">
        <v>35</v>
      </c>
      <c r="O3149">
        <v>12</v>
      </c>
      <c r="P3149" s="1">
        <v>45860</v>
      </c>
      <c r="Q3149">
        <v>459</v>
      </c>
      <c r="R3149" t="s">
        <v>29</v>
      </c>
      <c r="S3149">
        <v>2</v>
      </c>
      <c r="T3149" s="1">
        <v>45998</v>
      </c>
      <c r="U3149" t="s">
        <v>30</v>
      </c>
      <c r="V3149" t="str">
        <f>TEXT(WEEKDAY(Working_Data[[#This Row],[order_date]],1),"DDDD")</f>
        <v>Friday</v>
      </c>
      <c r="W3149" t="str">
        <f>TEXT(Working_Data[[#This Row],[order_date]],"mmmm")</f>
        <v>August</v>
      </c>
      <c r="X3149" s="7">
        <f>Working_Data[[#This Row],[last_order_date]]-Working_Data[[#This Row],[signup_date]]</f>
        <v>91</v>
      </c>
      <c r="Y3149" s="7">
        <f>IF(Working_Data[[#This Row],[churned]]="Active",1,0)</f>
        <v>1</v>
      </c>
      <c r="Z3149" s="7">
        <f>YEAR(Working_Data[[#This Row],[order_date]])</f>
        <v>2024</v>
      </c>
    </row>
    <row r="3150" spans="1:26" x14ac:dyDescent="0.25">
      <c r="A3150" t="s">
        <v>6350</v>
      </c>
      <c r="B3150" t="s">
        <v>38</v>
      </c>
      <c r="C3150" t="s">
        <v>39</v>
      </c>
      <c r="D3150" t="s">
        <v>32</v>
      </c>
      <c r="E3150" s="1">
        <v>45683</v>
      </c>
      <c r="F3150" t="s">
        <v>6351</v>
      </c>
      <c r="G3150" s="1">
        <v>45513</v>
      </c>
      <c r="H3150" t="s">
        <v>47</v>
      </c>
      <c r="I3150" t="s">
        <v>26</v>
      </c>
      <c r="J3150" t="s">
        <v>67</v>
      </c>
      <c r="K3150">
        <v>3</v>
      </c>
      <c r="L3150" s="3">
        <f>Working_Data[[#This Row],[price2]]/Working_Data[[#This Row],[quantity]]</f>
        <v>135.82</v>
      </c>
      <c r="M3150" s="3">
        <v>407.46</v>
      </c>
      <c r="N3150" t="s">
        <v>35</v>
      </c>
      <c r="O3150">
        <v>10</v>
      </c>
      <c r="P3150" s="1">
        <v>45888</v>
      </c>
      <c r="Q3150">
        <v>471</v>
      </c>
      <c r="R3150" t="s">
        <v>43</v>
      </c>
      <c r="S3150">
        <v>3</v>
      </c>
      <c r="T3150" s="1">
        <v>45608</v>
      </c>
      <c r="U3150" t="s">
        <v>30</v>
      </c>
      <c r="V3150" t="str">
        <f>TEXT(WEEKDAY(Working_Data[[#This Row],[order_date]],1),"DDDD")</f>
        <v>Friday</v>
      </c>
      <c r="W3150" t="str">
        <f>TEXT(Working_Data[[#This Row],[order_date]],"mmmm")</f>
        <v>August</v>
      </c>
      <c r="X3150" s="7">
        <f>Working_Data[[#This Row],[last_order_date]]-Working_Data[[#This Row],[signup_date]]</f>
        <v>205</v>
      </c>
      <c r="Y3150" s="7">
        <f>IF(Working_Data[[#This Row],[churned]]="Active",1,0)</f>
        <v>0</v>
      </c>
      <c r="Z3150" s="7">
        <f>YEAR(Working_Data[[#This Row],[order_date]])</f>
        <v>2024</v>
      </c>
    </row>
    <row r="3151" spans="1:26" x14ac:dyDescent="0.25">
      <c r="A3151" t="s">
        <v>6352</v>
      </c>
      <c r="B3151" t="s">
        <v>38</v>
      </c>
      <c r="C3151" t="s">
        <v>39</v>
      </c>
      <c r="D3151" t="s">
        <v>32</v>
      </c>
      <c r="E3151" s="1">
        <v>45673</v>
      </c>
      <c r="F3151" t="s">
        <v>6353</v>
      </c>
      <c r="G3151" s="1">
        <v>45513</v>
      </c>
      <c r="H3151" t="s">
        <v>47</v>
      </c>
      <c r="I3151" t="s">
        <v>26</v>
      </c>
      <c r="J3151" t="s">
        <v>27</v>
      </c>
      <c r="K3151">
        <v>2</v>
      </c>
      <c r="L3151" s="3">
        <f>Working_Data[[#This Row],[price2]]/Working_Data[[#This Row],[quantity]]</f>
        <v>323.83999999999997</v>
      </c>
      <c r="M3151" s="3">
        <v>647.67999999999995</v>
      </c>
      <c r="N3151" t="s">
        <v>28</v>
      </c>
      <c r="O3151">
        <v>29</v>
      </c>
      <c r="P3151" s="1">
        <v>45779</v>
      </c>
      <c r="Q3151">
        <v>182</v>
      </c>
      <c r="R3151" t="s">
        <v>43</v>
      </c>
      <c r="S3151">
        <v>4</v>
      </c>
      <c r="T3151" s="1">
        <v>45661</v>
      </c>
      <c r="U3151" t="s">
        <v>30</v>
      </c>
      <c r="V3151" t="str">
        <f>TEXT(WEEKDAY(Working_Data[[#This Row],[order_date]],1),"DDDD")</f>
        <v>Friday</v>
      </c>
      <c r="W3151" t="str">
        <f>TEXT(Working_Data[[#This Row],[order_date]],"mmmm")</f>
        <v>August</v>
      </c>
      <c r="X3151" s="7">
        <f>Working_Data[[#This Row],[last_order_date]]-Working_Data[[#This Row],[signup_date]]</f>
        <v>106</v>
      </c>
      <c r="Y3151" s="7">
        <f>IF(Working_Data[[#This Row],[churned]]="Active",1,0)</f>
        <v>0</v>
      </c>
      <c r="Z3151" s="7">
        <f>YEAR(Working_Data[[#This Row],[order_date]])</f>
        <v>2024</v>
      </c>
    </row>
    <row r="3152" spans="1:26" x14ac:dyDescent="0.25">
      <c r="A3152" t="s">
        <v>6354</v>
      </c>
      <c r="B3152" t="s">
        <v>38</v>
      </c>
      <c r="C3152" t="s">
        <v>22</v>
      </c>
      <c r="D3152" t="s">
        <v>32</v>
      </c>
      <c r="E3152" s="1">
        <v>45554</v>
      </c>
      <c r="F3152" t="s">
        <v>6355</v>
      </c>
      <c r="G3152" s="1">
        <v>45513</v>
      </c>
      <c r="H3152" t="s">
        <v>34</v>
      </c>
      <c r="I3152" t="s">
        <v>54</v>
      </c>
      <c r="J3152" t="s">
        <v>64</v>
      </c>
      <c r="K3152">
        <v>1</v>
      </c>
      <c r="L3152" s="3">
        <f>Working_Data[[#This Row],[price2]]/Working_Data[[#This Row],[quantity]]</f>
        <v>1227.07</v>
      </c>
      <c r="M3152" s="3">
        <v>1227.07</v>
      </c>
      <c r="N3152" t="s">
        <v>28</v>
      </c>
      <c r="O3152">
        <v>46</v>
      </c>
      <c r="P3152" s="1">
        <v>45564</v>
      </c>
      <c r="Q3152">
        <v>84</v>
      </c>
      <c r="R3152" t="s">
        <v>29</v>
      </c>
      <c r="S3152">
        <v>3</v>
      </c>
      <c r="T3152" s="1">
        <v>45797</v>
      </c>
      <c r="U3152" t="s">
        <v>36</v>
      </c>
      <c r="V3152" t="str">
        <f>TEXT(WEEKDAY(Working_Data[[#This Row],[order_date]],1),"DDDD")</f>
        <v>Friday</v>
      </c>
      <c r="W3152" t="str">
        <f>TEXT(Working_Data[[#This Row],[order_date]],"mmmm")</f>
        <v>August</v>
      </c>
      <c r="X3152" s="7">
        <f>Working_Data[[#This Row],[last_order_date]]-Working_Data[[#This Row],[signup_date]]</f>
        <v>10</v>
      </c>
      <c r="Y3152" s="7">
        <f>IF(Working_Data[[#This Row],[churned]]="Active",1,0)</f>
        <v>1</v>
      </c>
      <c r="Z3152" s="7">
        <f>YEAR(Working_Data[[#This Row],[order_date]])</f>
        <v>2024</v>
      </c>
    </row>
    <row r="3153" spans="1:26" x14ac:dyDescent="0.25">
      <c r="A3153" t="s">
        <v>6356</v>
      </c>
      <c r="B3153" t="s">
        <v>21</v>
      </c>
      <c r="C3153" t="s">
        <v>39</v>
      </c>
      <c r="D3153" t="s">
        <v>32</v>
      </c>
      <c r="E3153" s="1">
        <v>45385</v>
      </c>
      <c r="F3153" t="s">
        <v>6357</v>
      </c>
      <c r="G3153" s="1">
        <v>45513</v>
      </c>
      <c r="H3153" t="s">
        <v>58</v>
      </c>
      <c r="I3153" t="s">
        <v>63</v>
      </c>
      <c r="J3153" t="s">
        <v>67</v>
      </c>
      <c r="K3153">
        <v>1</v>
      </c>
      <c r="L3153" s="3">
        <f>Working_Data[[#This Row],[price2]]/Working_Data[[#This Row],[quantity]]</f>
        <v>770.18</v>
      </c>
      <c r="M3153" s="3">
        <v>770.18</v>
      </c>
      <c r="N3153" t="s">
        <v>28</v>
      </c>
      <c r="O3153">
        <v>21</v>
      </c>
      <c r="P3153" s="1">
        <v>45963</v>
      </c>
      <c r="Q3153">
        <v>254</v>
      </c>
      <c r="R3153" t="s">
        <v>43</v>
      </c>
      <c r="S3153">
        <v>1</v>
      </c>
      <c r="T3153" s="1">
        <v>45888</v>
      </c>
      <c r="U3153" t="s">
        <v>36</v>
      </c>
      <c r="V3153" t="str">
        <f>TEXT(WEEKDAY(Working_Data[[#This Row],[order_date]],1),"DDDD")</f>
        <v>Friday</v>
      </c>
      <c r="W3153" t="str">
        <f>TEXT(Working_Data[[#This Row],[order_date]],"mmmm")</f>
        <v>August</v>
      </c>
      <c r="X3153" s="7">
        <f>Working_Data[[#This Row],[last_order_date]]-Working_Data[[#This Row],[signup_date]]</f>
        <v>578</v>
      </c>
      <c r="Y3153" s="7">
        <f>IF(Working_Data[[#This Row],[churned]]="Active",1,0)</f>
        <v>0</v>
      </c>
      <c r="Z3153" s="7">
        <f>YEAR(Working_Data[[#This Row],[order_date]])</f>
        <v>2024</v>
      </c>
    </row>
    <row r="3154" spans="1:26" x14ac:dyDescent="0.25">
      <c r="A3154" t="s">
        <v>6358</v>
      </c>
      <c r="B3154" t="s">
        <v>38</v>
      </c>
      <c r="C3154" t="s">
        <v>39</v>
      </c>
      <c r="D3154" t="s">
        <v>52</v>
      </c>
      <c r="E3154" s="1">
        <v>45196</v>
      </c>
      <c r="F3154" t="s">
        <v>6359</v>
      </c>
      <c r="G3154" s="1">
        <v>45513</v>
      </c>
      <c r="H3154" t="s">
        <v>25</v>
      </c>
      <c r="I3154" t="s">
        <v>42</v>
      </c>
      <c r="J3154" t="s">
        <v>59</v>
      </c>
      <c r="K3154">
        <v>5</v>
      </c>
      <c r="L3154" s="3">
        <f>Working_Data[[#This Row],[price2]]/Working_Data[[#This Row],[quantity]]</f>
        <v>108.398</v>
      </c>
      <c r="M3154" s="3">
        <v>541.99</v>
      </c>
      <c r="N3154" t="s">
        <v>50</v>
      </c>
      <c r="O3154">
        <v>27</v>
      </c>
      <c r="P3154" s="1">
        <v>45966</v>
      </c>
      <c r="Q3154">
        <v>219</v>
      </c>
      <c r="R3154" t="s">
        <v>43</v>
      </c>
      <c r="S3154">
        <v>1</v>
      </c>
      <c r="T3154" s="1">
        <v>45799</v>
      </c>
      <c r="U3154" t="s">
        <v>30</v>
      </c>
      <c r="V3154" t="str">
        <f>TEXT(WEEKDAY(Working_Data[[#This Row],[order_date]],1),"DDDD")</f>
        <v>Friday</v>
      </c>
      <c r="W3154" t="str">
        <f>TEXT(Working_Data[[#This Row],[order_date]],"mmmm")</f>
        <v>August</v>
      </c>
      <c r="X3154" s="7">
        <f>Working_Data[[#This Row],[last_order_date]]-Working_Data[[#This Row],[signup_date]]</f>
        <v>770</v>
      </c>
      <c r="Y3154" s="7">
        <f>IF(Working_Data[[#This Row],[churned]]="Active",1,0)</f>
        <v>0</v>
      </c>
      <c r="Z3154" s="7">
        <f>YEAR(Working_Data[[#This Row],[order_date]])</f>
        <v>2024</v>
      </c>
    </row>
    <row r="3155" spans="1:26" x14ac:dyDescent="0.25">
      <c r="A3155" t="s">
        <v>6360</v>
      </c>
      <c r="B3155" t="s">
        <v>21</v>
      </c>
      <c r="C3155" t="s">
        <v>39</v>
      </c>
      <c r="D3155" t="s">
        <v>23</v>
      </c>
      <c r="E3155" s="1">
        <v>45404</v>
      </c>
      <c r="F3155" t="s">
        <v>6361</v>
      </c>
      <c r="G3155" s="1">
        <v>45513</v>
      </c>
      <c r="H3155" t="s">
        <v>25</v>
      </c>
      <c r="I3155" t="s">
        <v>26</v>
      </c>
      <c r="J3155" t="s">
        <v>49</v>
      </c>
      <c r="K3155">
        <v>5</v>
      </c>
      <c r="L3155" s="3">
        <f>Working_Data[[#This Row],[price2]]/Working_Data[[#This Row],[quantity]]</f>
        <v>119.16600000000001</v>
      </c>
      <c r="M3155" s="3">
        <v>595.83000000000004</v>
      </c>
      <c r="N3155" t="s">
        <v>28</v>
      </c>
      <c r="O3155">
        <v>8</v>
      </c>
      <c r="P3155" s="1">
        <v>45967</v>
      </c>
      <c r="Q3155">
        <v>216</v>
      </c>
      <c r="R3155" t="s">
        <v>43</v>
      </c>
      <c r="S3155">
        <v>2</v>
      </c>
      <c r="T3155" s="1">
        <v>45838</v>
      </c>
      <c r="U3155" t="s">
        <v>60</v>
      </c>
      <c r="V3155" t="str">
        <f>TEXT(WEEKDAY(Working_Data[[#This Row],[order_date]],1),"DDDD")</f>
        <v>Friday</v>
      </c>
      <c r="W3155" t="str">
        <f>TEXT(Working_Data[[#This Row],[order_date]],"mmmm")</f>
        <v>August</v>
      </c>
      <c r="X3155" s="7">
        <f>Working_Data[[#This Row],[last_order_date]]-Working_Data[[#This Row],[signup_date]]</f>
        <v>563</v>
      </c>
      <c r="Y3155" s="7">
        <f>IF(Working_Data[[#This Row],[churned]]="Active",1,0)</f>
        <v>0</v>
      </c>
      <c r="Z3155" s="7">
        <f>YEAR(Working_Data[[#This Row],[order_date]])</f>
        <v>2024</v>
      </c>
    </row>
    <row r="3156" spans="1:26" x14ac:dyDescent="0.25">
      <c r="A3156" t="s">
        <v>6362</v>
      </c>
      <c r="B3156" t="s">
        <v>21</v>
      </c>
      <c r="C3156" t="s">
        <v>82</v>
      </c>
      <c r="D3156" t="s">
        <v>52</v>
      </c>
      <c r="E3156" s="1">
        <v>45298</v>
      </c>
      <c r="F3156" t="s">
        <v>6363</v>
      </c>
      <c r="G3156" s="1">
        <v>45513</v>
      </c>
      <c r="H3156" t="s">
        <v>41</v>
      </c>
      <c r="I3156" t="s">
        <v>26</v>
      </c>
      <c r="J3156" t="s">
        <v>27</v>
      </c>
      <c r="K3156">
        <v>3</v>
      </c>
      <c r="L3156" s="3">
        <f>Working_Data[[#This Row],[price2]]/Working_Data[[#This Row],[quantity]]</f>
        <v>407.61999999999995</v>
      </c>
      <c r="M3156" s="3">
        <v>1222.8599999999999</v>
      </c>
      <c r="N3156" t="s">
        <v>28</v>
      </c>
      <c r="O3156">
        <v>35</v>
      </c>
      <c r="P3156" s="1">
        <v>45670</v>
      </c>
      <c r="Q3156">
        <v>9</v>
      </c>
      <c r="R3156" t="s">
        <v>29</v>
      </c>
      <c r="S3156">
        <v>3</v>
      </c>
      <c r="T3156" s="1">
        <v>45720</v>
      </c>
      <c r="U3156" t="s">
        <v>60</v>
      </c>
      <c r="V3156" t="str">
        <f>TEXT(WEEKDAY(Working_Data[[#This Row],[order_date]],1),"DDDD")</f>
        <v>Friday</v>
      </c>
      <c r="W3156" t="str">
        <f>TEXT(Working_Data[[#This Row],[order_date]],"mmmm")</f>
        <v>August</v>
      </c>
      <c r="X3156" s="7">
        <f>Working_Data[[#This Row],[last_order_date]]-Working_Data[[#This Row],[signup_date]]</f>
        <v>372</v>
      </c>
      <c r="Y3156" s="7">
        <f>IF(Working_Data[[#This Row],[churned]]="Active",1,0)</f>
        <v>1</v>
      </c>
      <c r="Z3156" s="7">
        <f>YEAR(Working_Data[[#This Row],[order_date]])</f>
        <v>2024</v>
      </c>
    </row>
    <row r="3157" spans="1:26" x14ac:dyDescent="0.25">
      <c r="A3157" t="s">
        <v>6364</v>
      </c>
      <c r="B3157" t="s">
        <v>45</v>
      </c>
      <c r="C3157" t="s">
        <v>82</v>
      </c>
      <c r="D3157" t="s">
        <v>32</v>
      </c>
      <c r="E3157" s="1">
        <v>45449</v>
      </c>
      <c r="F3157" t="s">
        <v>6365</v>
      </c>
      <c r="G3157" s="1">
        <v>45513</v>
      </c>
      <c r="H3157" t="s">
        <v>41</v>
      </c>
      <c r="I3157" t="s">
        <v>54</v>
      </c>
      <c r="J3157" t="s">
        <v>49</v>
      </c>
      <c r="K3157">
        <v>5</v>
      </c>
      <c r="L3157" s="3">
        <f>Working_Data[[#This Row],[price2]]/Working_Data[[#This Row],[quantity]]</f>
        <v>220.22800000000001</v>
      </c>
      <c r="M3157" s="3">
        <v>1101.1400000000001</v>
      </c>
      <c r="N3157" t="s">
        <v>50</v>
      </c>
      <c r="O3157">
        <v>28</v>
      </c>
      <c r="P3157" s="1">
        <v>45595</v>
      </c>
      <c r="Q3157">
        <v>413</v>
      </c>
      <c r="R3157" t="s">
        <v>43</v>
      </c>
      <c r="S3157">
        <v>1</v>
      </c>
      <c r="T3157" s="1">
        <v>45692</v>
      </c>
      <c r="U3157" t="s">
        <v>36</v>
      </c>
      <c r="V3157" t="str">
        <f>TEXT(WEEKDAY(Working_Data[[#This Row],[order_date]],1),"DDDD")</f>
        <v>Friday</v>
      </c>
      <c r="W3157" t="str">
        <f>TEXT(Working_Data[[#This Row],[order_date]],"mmmm")</f>
        <v>August</v>
      </c>
      <c r="X3157" s="7">
        <f>Working_Data[[#This Row],[last_order_date]]-Working_Data[[#This Row],[signup_date]]</f>
        <v>146</v>
      </c>
      <c r="Y3157" s="7">
        <f>IF(Working_Data[[#This Row],[churned]]="Active",1,0)</f>
        <v>0</v>
      </c>
      <c r="Z3157" s="7">
        <f>YEAR(Working_Data[[#This Row],[order_date]])</f>
        <v>2024</v>
      </c>
    </row>
    <row r="3158" spans="1:26" x14ac:dyDescent="0.25">
      <c r="A3158" t="s">
        <v>6366</v>
      </c>
      <c r="B3158" t="s">
        <v>45</v>
      </c>
      <c r="C3158" t="s">
        <v>82</v>
      </c>
      <c r="D3158" t="s">
        <v>23</v>
      </c>
      <c r="E3158" s="1">
        <v>45846</v>
      </c>
      <c r="F3158" t="s">
        <v>6367</v>
      </c>
      <c r="G3158" s="1">
        <v>45513</v>
      </c>
      <c r="H3158" t="s">
        <v>58</v>
      </c>
      <c r="I3158" t="s">
        <v>54</v>
      </c>
      <c r="J3158" t="s">
        <v>59</v>
      </c>
      <c r="K3158">
        <v>1</v>
      </c>
      <c r="L3158" s="3">
        <f>Working_Data[[#This Row],[price2]]/Working_Data[[#This Row],[quantity]]</f>
        <v>397.66</v>
      </c>
      <c r="M3158" s="3">
        <v>397.66</v>
      </c>
      <c r="N3158" t="s">
        <v>50</v>
      </c>
      <c r="O3158">
        <v>21</v>
      </c>
      <c r="P3158" s="1">
        <v>45363</v>
      </c>
      <c r="Q3158">
        <v>445</v>
      </c>
      <c r="R3158" t="s">
        <v>29</v>
      </c>
      <c r="S3158">
        <v>5</v>
      </c>
      <c r="T3158" s="1">
        <v>45578</v>
      </c>
      <c r="U3158" t="s">
        <v>60</v>
      </c>
      <c r="V3158" t="str">
        <f>TEXT(WEEKDAY(Working_Data[[#This Row],[order_date]],1),"DDDD")</f>
        <v>Friday</v>
      </c>
      <c r="W3158" t="str">
        <f>TEXT(Working_Data[[#This Row],[order_date]],"mmmm")</f>
        <v>August</v>
      </c>
      <c r="X3158" s="7">
        <f>Working_Data[[#This Row],[last_order_date]]-Working_Data[[#This Row],[signup_date]]</f>
        <v>-483</v>
      </c>
      <c r="Y3158" s="7">
        <f>IF(Working_Data[[#This Row],[churned]]="Active",1,0)</f>
        <v>1</v>
      </c>
      <c r="Z3158" s="7">
        <f>YEAR(Working_Data[[#This Row],[order_date]])</f>
        <v>2024</v>
      </c>
    </row>
    <row r="3159" spans="1:26" x14ac:dyDescent="0.25">
      <c r="A3159" t="s">
        <v>6368</v>
      </c>
      <c r="B3159" t="s">
        <v>38</v>
      </c>
      <c r="C3159" t="s">
        <v>22</v>
      </c>
      <c r="D3159" t="s">
        <v>23</v>
      </c>
      <c r="E3159" s="1">
        <v>45995</v>
      </c>
      <c r="F3159" t="s">
        <v>6369</v>
      </c>
      <c r="G3159" s="1">
        <v>45513</v>
      </c>
      <c r="H3159" t="s">
        <v>41</v>
      </c>
      <c r="I3159" t="s">
        <v>42</v>
      </c>
      <c r="J3159" t="s">
        <v>64</v>
      </c>
      <c r="K3159">
        <v>2</v>
      </c>
      <c r="L3159" s="3">
        <f>Working_Data[[#This Row],[price2]]/Working_Data[[#This Row],[quantity]]</f>
        <v>644.03499999999997</v>
      </c>
      <c r="M3159" s="3">
        <v>1288.07</v>
      </c>
      <c r="N3159" t="s">
        <v>35</v>
      </c>
      <c r="O3159">
        <v>29</v>
      </c>
      <c r="P3159" s="1">
        <v>45620</v>
      </c>
      <c r="Q3159">
        <v>479</v>
      </c>
      <c r="R3159" t="s">
        <v>43</v>
      </c>
      <c r="S3159">
        <v>5</v>
      </c>
      <c r="T3159" s="1">
        <v>45853</v>
      </c>
      <c r="U3159" t="s">
        <v>36</v>
      </c>
      <c r="V3159" t="str">
        <f>TEXT(WEEKDAY(Working_Data[[#This Row],[order_date]],1),"DDDD")</f>
        <v>Friday</v>
      </c>
      <c r="W3159" t="str">
        <f>TEXT(Working_Data[[#This Row],[order_date]],"mmmm")</f>
        <v>August</v>
      </c>
      <c r="X3159" s="7">
        <f>Working_Data[[#This Row],[last_order_date]]-Working_Data[[#This Row],[signup_date]]</f>
        <v>-375</v>
      </c>
      <c r="Y3159" s="7">
        <f>IF(Working_Data[[#This Row],[churned]]="Active",1,0)</f>
        <v>0</v>
      </c>
      <c r="Z3159" s="7">
        <f>YEAR(Working_Data[[#This Row],[order_date]])</f>
        <v>2024</v>
      </c>
    </row>
    <row r="3160" spans="1:26" x14ac:dyDescent="0.25">
      <c r="A3160" t="s">
        <v>6370</v>
      </c>
      <c r="B3160" t="s">
        <v>45</v>
      </c>
      <c r="C3160" t="s">
        <v>39</v>
      </c>
      <c r="D3160" t="s">
        <v>56</v>
      </c>
      <c r="E3160" s="1">
        <v>45350</v>
      </c>
      <c r="F3160" t="s">
        <v>6371</v>
      </c>
      <c r="G3160" s="1">
        <v>45513</v>
      </c>
      <c r="H3160" t="s">
        <v>58</v>
      </c>
      <c r="I3160" t="s">
        <v>26</v>
      </c>
      <c r="J3160" t="s">
        <v>27</v>
      </c>
      <c r="K3160">
        <v>2</v>
      </c>
      <c r="L3160" s="3">
        <f>Working_Data[[#This Row],[price2]]/Working_Data[[#This Row],[quantity]]</f>
        <v>668.81</v>
      </c>
      <c r="M3160" s="3">
        <v>1337.62</v>
      </c>
      <c r="N3160" t="s">
        <v>50</v>
      </c>
      <c r="O3160">
        <v>13</v>
      </c>
      <c r="P3160" s="1">
        <v>45752</v>
      </c>
      <c r="Q3160">
        <v>141</v>
      </c>
      <c r="R3160" t="s">
        <v>43</v>
      </c>
      <c r="S3160">
        <v>5</v>
      </c>
      <c r="T3160" s="1">
        <v>45703</v>
      </c>
      <c r="U3160" t="s">
        <v>36</v>
      </c>
      <c r="V3160" t="str">
        <f>TEXT(WEEKDAY(Working_Data[[#This Row],[order_date]],1),"DDDD")</f>
        <v>Friday</v>
      </c>
      <c r="W3160" t="str">
        <f>TEXT(Working_Data[[#This Row],[order_date]],"mmmm")</f>
        <v>August</v>
      </c>
      <c r="X3160" s="7">
        <f>Working_Data[[#This Row],[last_order_date]]-Working_Data[[#This Row],[signup_date]]</f>
        <v>402</v>
      </c>
      <c r="Y3160" s="7">
        <f>IF(Working_Data[[#This Row],[churned]]="Active",1,0)</f>
        <v>0</v>
      </c>
      <c r="Z3160" s="7">
        <f>YEAR(Working_Data[[#This Row],[order_date]])</f>
        <v>2024</v>
      </c>
    </row>
    <row r="3161" spans="1:26" x14ac:dyDescent="0.25">
      <c r="A3161" t="s">
        <v>6372</v>
      </c>
      <c r="B3161" t="s">
        <v>21</v>
      </c>
      <c r="C3161" t="s">
        <v>82</v>
      </c>
      <c r="D3161" t="s">
        <v>77</v>
      </c>
      <c r="E3161" s="1">
        <v>45348</v>
      </c>
      <c r="F3161" t="s">
        <v>6373</v>
      </c>
      <c r="G3161" s="1">
        <v>45544</v>
      </c>
      <c r="H3161" t="s">
        <v>47</v>
      </c>
      <c r="I3161" t="s">
        <v>63</v>
      </c>
      <c r="J3161" t="s">
        <v>67</v>
      </c>
      <c r="K3161">
        <v>4</v>
      </c>
      <c r="L3161" s="3">
        <f>Working_Data[[#This Row],[price2]]/Working_Data[[#This Row],[quantity]]</f>
        <v>155.97</v>
      </c>
      <c r="M3161" s="3">
        <v>623.88</v>
      </c>
      <c r="N3161" t="s">
        <v>35</v>
      </c>
      <c r="O3161">
        <v>50</v>
      </c>
      <c r="P3161" s="1">
        <v>45746</v>
      </c>
      <c r="Q3161">
        <v>288</v>
      </c>
      <c r="R3161" t="s">
        <v>29</v>
      </c>
      <c r="S3161">
        <v>5</v>
      </c>
      <c r="T3161" s="1">
        <v>45453</v>
      </c>
      <c r="U3161" t="s">
        <v>60</v>
      </c>
      <c r="V3161" t="str">
        <f>TEXT(WEEKDAY(Working_Data[[#This Row],[order_date]],1),"DDDD")</f>
        <v>Monday</v>
      </c>
      <c r="W3161" t="str">
        <f>TEXT(Working_Data[[#This Row],[order_date]],"mmmm")</f>
        <v>September</v>
      </c>
      <c r="X3161" s="7">
        <f>Working_Data[[#This Row],[last_order_date]]-Working_Data[[#This Row],[signup_date]]</f>
        <v>398</v>
      </c>
      <c r="Y3161" s="7">
        <f>IF(Working_Data[[#This Row],[churned]]="Active",1,0)</f>
        <v>1</v>
      </c>
      <c r="Z3161" s="7">
        <f>YEAR(Working_Data[[#This Row],[order_date]])</f>
        <v>2024</v>
      </c>
    </row>
    <row r="3162" spans="1:26" x14ac:dyDescent="0.25">
      <c r="A3162" t="s">
        <v>6374</v>
      </c>
      <c r="B3162" t="s">
        <v>45</v>
      </c>
      <c r="C3162" t="s">
        <v>39</v>
      </c>
      <c r="D3162" t="s">
        <v>23</v>
      </c>
      <c r="E3162" s="1">
        <v>45346</v>
      </c>
      <c r="F3162" t="s">
        <v>6375</v>
      </c>
      <c r="G3162" s="1">
        <v>45544</v>
      </c>
      <c r="H3162" t="s">
        <v>41</v>
      </c>
      <c r="I3162" t="s">
        <v>48</v>
      </c>
      <c r="J3162" t="s">
        <v>64</v>
      </c>
      <c r="K3162">
        <v>2</v>
      </c>
      <c r="L3162" s="3">
        <f>Working_Data[[#This Row],[price2]]/Working_Data[[#This Row],[quantity]]</f>
        <v>335.21</v>
      </c>
      <c r="M3162" s="3">
        <v>670.42</v>
      </c>
      <c r="N3162" t="s">
        <v>50</v>
      </c>
      <c r="O3162">
        <v>17</v>
      </c>
      <c r="P3162" s="1">
        <v>45762</v>
      </c>
      <c r="Q3162">
        <v>466</v>
      </c>
      <c r="R3162" t="s">
        <v>43</v>
      </c>
      <c r="S3162">
        <v>3</v>
      </c>
      <c r="T3162" s="1">
        <v>45827</v>
      </c>
      <c r="U3162" t="s">
        <v>60</v>
      </c>
      <c r="V3162" t="str">
        <f>TEXT(WEEKDAY(Working_Data[[#This Row],[order_date]],1),"DDDD")</f>
        <v>Monday</v>
      </c>
      <c r="W3162" t="str">
        <f>TEXT(Working_Data[[#This Row],[order_date]],"mmmm")</f>
        <v>September</v>
      </c>
      <c r="X3162" s="7">
        <f>Working_Data[[#This Row],[last_order_date]]-Working_Data[[#This Row],[signup_date]]</f>
        <v>416</v>
      </c>
      <c r="Y3162" s="7">
        <f>IF(Working_Data[[#This Row],[churned]]="Active",1,0)</f>
        <v>0</v>
      </c>
      <c r="Z3162" s="7">
        <f>YEAR(Working_Data[[#This Row],[order_date]])</f>
        <v>2024</v>
      </c>
    </row>
    <row r="3163" spans="1:26" x14ac:dyDescent="0.25">
      <c r="A3163" t="s">
        <v>6376</v>
      </c>
      <c r="B3163" t="s">
        <v>38</v>
      </c>
      <c r="C3163" t="s">
        <v>22</v>
      </c>
      <c r="D3163" t="s">
        <v>77</v>
      </c>
      <c r="E3163" s="1">
        <v>44936</v>
      </c>
      <c r="F3163" t="s">
        <v>6377</v>
      </c>
      <c r="G3163" s="1">
        <v>45544</v>
      </c>
      <c r="H3163" t="s">
        <v>41</v>
      </c>
      <c r="I3163" t="s">
        <v>54</v>
      </c>
      <c r="J3163" t="s">
        <v>49</v>
      </c>
      <c r="K3163">
        <v>1</v>
      </c>
      <c r="L3163" s="3">
        <f>Working_Data[[#This Row],[price2]]/Working_Data[[#This Row],[quantity]]</f>
        <v>504.1</v>
      </c>
      <c r="M3163" s="3">
        <v>504.1</v>
      </c>
      <c r="N3163" t="s">
        <v>28</v>
      </c>
      <c r="O3163">
        <v>4</v>
      </c>
      <c r="P3163" s="1">
        <v>45643</v>
      </c>
      <c r="Q3163">
        <v>254</v>
      </c>
      <c r="R3163" t="s">
        <v>43</v>
      </c>
      <c r="S3163">
        <v>2</v>
      </c>
      <c r="T3163" s="1">
        <v>45583</v>
      </c>
      <c r="U3163" t="s">
        <v>30</v>
      </c>
      <c r="V3163" t="str">
        <f>TEXT(WEEKDAY(Working_Data[[#This Row],[order_date]],1),"DDDD")</f>
        <v>Monday</v>
      </c>
      <c r="W3163" t="str">
        <f>TEXT(Working_Data[[#This Row],[order_date]],"mmmm")</f>
        <v>September</v>
      </c>
      <c r="X3163" s="7">
        <f>Working_Data[[#This Row],[last_order_date]]-Working_Data[[#This Row],[signup_date]]</f>
        <v>707</v>
      </c>
      <c r="Y3163" s="7">
        <f>IF(Working_Data[[#This Row],[churned]]="Active",1,0)</f>
        <v>0</v>
      </c>
      <c r="Z3163" s="7">
        <f>YEAR(Working_Data[[#This Row],[order_date]])</f>
        <v>2024</v>
      </c>
    </row>
    <row r="3164" spans="1:26" x14ac:dyDescent="0.25">
      <c r="A3164" t="s">
        <v>6378</v>
      </c>
      <c r="B3164" t="s">
        <v>21</v>
      </c>
      <c r="C3164" t="s">
        <v>39</v>
      </c>
      <c r="D3164" t="s">
        <v>23</v>
      </c>
      <c r="E3164" s="1">
        <v>45646</v>
      </c>
      <c r="F3164" t="s">
        <v>6379</v>
      </c>
      <c r="G3164" s="1">
        <v>45544</v>
      </c>
      <c r="H3164" t="s">
        <v>34</v>
      </c>
      <c r="I3164" t="s">
        <v>48</v>
      </c>
      <c r="J3164" t="s">
        <v>67</v>
      </c>
      <c r="K3164">
        <v>2</v>
      </c>
      <c r="L3164" s="3">
        <f>Working_Data[[#This Row],[price2]]/Working_Data[[#This Row],[quantity]]</f>
        <v>139.86000000000001</v>
      </c>
      <c r="M3164" s="3">
        <v>279.72000000000003</v>
      </c>
      <c r="N3164" t="s">
        <v>28</v>
      </c>
      <c r="O3164">
        <v>39</v>
      </c>
      <c r="P3164" s="1">
        <v>45838</v>
      </c>
      <c r="Q3164">
        <v>336</v>
      </c>
      <c r="R3164" t="s">
        <v>29</v>
      </c>
      <c r="S3164">
        <v>2</v>
      </c>
      <c r="T3164" s="1">
        <v>45821</v>
      </c>
      <c r="U3164" t="s">
        <v>30</v>
      </c>
      <c r="V3164" t="str">
        <f>TEXT(WEEKDAY(Working_Data[[#This Row],[order_date]],1),"DDDD")</f>
        <v>Monday</v>
      </c>
      <c r="W3164" t="str">
        <f>TEXT(Working_Data[[#This Row],[order_date]],"mmmm")</f>
        <v>September</v>
      </c>
      <c r="X3164" s="7">
        <f>Working_Data[[#This Row],[last_order_date]]-Working_Data[[#This Row],[signup_date]]</f>
        <v>192</v>
      </c>
      <c r="Y3164" s="7">
        <f>IF(Working_Data[[#This Row],[churned]]="Active",1,0)</f>
        <v>1</v>
      </c>
      <c r="Z3164" s="7">
        <f>YEAR(Working_Data[[#This Row],[order_date]])</f>
        <v>2024</v>
      </c>
    </row>
    <row r="3165" spans="1:26" x14ac:dyDescent="0.25">
      <c r="A3165" t="s">
        <v>6380</v>
      </c>
      <c r="B3165" t="s">
        <v>38</v>
      </c>
      <c r="C3165" t="s">
        <v>39</v>
      </c>
      <c r="D3165" t="s">
        <v>56</v>
      </c>
      <c r="E3165" s="1">
        <v>45797</v>
      </c>
      <c r="F3165" t="s">
        <v>6381</v>
      </c>
      <c r="G3165" s="1">
        <v>45544</v>
      </c>
      <c r="H3165" t="s">
        <v>47</v>
      </c>
      <c r="I3165" t="s">
        <v>54</v>
      </c>
      <c r="J3165" t="s">
        <v>64</v>
      </c>
      <c r="K3165">
        <v>2</v>
      </c>
      <c r="L3165" s="3">
        <f>Working_Data[[#This Row],[price2]]/Working_Data[[#This Row],[quantity]]</f>
        <v>482.02</v>
      </c>
      <c r="M3165" s="3">
        <v>964.04</v>
      </c>
      <c r="N3165" t="s">
        <v>35</v>
      </c>
      <c r="O3165">
        <v>2</v>
      </c>
      <c r="P3165" s="1">
        <v>45868</v>
      </c>
      <c r="Q3165">
        <v>47</v>
      </c>
      <c r="R3165" t="s">
        <v>43</v>
      </c>
      <c r="S3165">
        <v>1</v>
      </c>
      <c r="T3165" s="1">
        <v>45703</v>
      </c>
      <c r="U3165" t="s">
        <v>36</v>
      </c>
      <c r="V3165" t="str">
        <f>TEXT(WEEKDAY(Working_Data[[#This Row],[order_date]],1),"DDDD")</f>
        <v>Monday</v>
      </c>
      <c r="W3165" t="str">
        <f>TEXT(Working_Data[[#This Row],[order_date]],"mmmm")</f>
        <v>September</v>
      </c>
      <c r="X3165" s="7">
        <f>Working_Data[[#This Row],[last_order_date]]-Working_Data[[#This Row],[signup_date]]</f>
        <v>71</v>
      </c>
      <c r="Y3165" s="7">
        <f>IF(Working_Data[[#This Row],[churned]]="Active",1,0)</f>
        <v>0</v>
      </c>
      <c r="Z3165" s="7">
        <f>YEAR(Working_Data[[#This Row],[order_date]])</f>
        <v>2024</v>
      </c>
    </row>
    <row r="3166" spans="1:26" x14ac:dyDescent="0.25">
      <c r="A3166" t="s">
        <v>6382</v>
      </c>
      <c r="B3166" t="s">
        <v>38</v>
      </c>
      <c r="C3166" t="s">
        <v>82</v>
      </c>
      <c r="D3166" t="s">
        <v>52</v>
      </c>
      <c r="E3166" s="1">
        <v>45502</v>
      </c>
      <c r="F3166" t="s">
        <v>6383</v>
      </c>
      <c r="G3166" s="1">
        <v>45544</v>
      </c>
      <c r="H3166" t="s">
        <v>25</v>
      </c>
      <c r="I3166" t="s">
        <v>26</v>
      </c>
      <c r="J3166" t="s">
        <v>59</v>
      </c>
      <c r="K3166">
        <v>1</v>
      </c>
      <c r="L3166" s="3">
        <f>Working_Data[[#This Row],[price2]]/Working_Data[[#This Row],[quantity]]</f>
        <v>500.88</v>
      </c>
      <c r="M3166" s="3">
        <v>500.88</v>
      </c>
      <c r="N3166" t="s">
        <v>50</v>
      </c>
      <c r="O3166">
        <v>31</v>
      </c>
      <c r="P3166" s="1">
        <v>45882</v>
      </c>
      <c r="Q3166">
        <v>126</v>
      </c>
      <c r="R3166" t="s">
        <v>43</v>
      </c>
      <c r="S3166">
        <v>2</v>
      </c>
      <c r="T3166" s="1">
        <v>45649</v>
      </c>
      <c r="U3166" t="s">
        <v>60</v>
      </c>
      <c r="V3166" t="str">
        <f>TEXT(WEEKDAY(Working_Data[[#This Row],[order_date]],1),"DDDD")</f>
        <v>Monday</v>
      </c>
      <c r="W3166" t="str">
        <f>TEXT(Working_Data[[#This Row],[order_date]],"mmmm")</f>
        <v>September</v>
      </c>
      <c r="X3166" s="7">
        <f>Working_Data[[#This Row],[last_order_date]]-Working_Data[[#This Row],[signup_date]]</f>
        <v>380</v>
      </c>
      <c r="Y3166" s="7">
        <f>IF(Working_Data[[#This Row],[churned]]="Active",1,0)</f>
        <v>0</v>
      </c>
      <c r="Z3166" s="7">
        <f>YEAR(Working_Data[[#This Row],[order_date]])</f>
        <v>2024</v>
      </c>
    </row>
    <row r="3167" spans="1:26" x14ac:dyDescent="0.25">
      <c r="A3167" t="s">
        <v>6384</v>
      </c>
      <c r="B3167" t="s">
        <v>38</v>
      </c>
      <c r="C3167" t="s">
        <v>82</v>
      </c>
      <c r="D3167" t="s">
        <v>77</v>
      </c>
      <c r="E3167" s="1">
        <v>45562</v>
      </c>
      <c r="F3167" t="s">
        <v>6385</v>
      </c>
      <c r="G3167" s="1">
        <v>45544</v>
      </c>
      <c r="H3167" t="s">
        <v>47</v>
      </c>
      <c r="I3167" t="s">
        <v>42</v>
      </c>
      <c r="J3167" t="s">
        <v>27</v>
      </c>
      <c r="K3167">
        <v>2</v>
      </c>
      <c r="L3167" s="3">
        <f>Working_Data[[#This Row],[price2]]/Working_Data[[#This Row],[quantity]]</f>
        <v>560.80499999999995</v>
      </c>
      <c r="M3167" s="3">
        <v>1121.6099999999999</v>
      </c>
      <c r="N3167" t="s">
        <v>28</v>
      </c>
      <c r="O3167">
        <v>12</v>
      </c>
      <c r="P3167" s="1">
        <v>45886</v>
      </c>
      <c r="Q3167">
        <v>418</v>
      </c>
      <c r="R3167" t="s">
        <v>29</v>
      </c>
      <c r="S3167">
        <v>3</v>
      </c>
      <c r="T3167" s="1">
        <v>45762</v>
      </c>
      <c r="U3167" t="s">
        <v>36</v>
      </c>
      <c r="V3167" t="str">
        <f>TEXT(WEEKDAY(Working_Data[[#This Row],[order_date]],1),"DDDD")</f>
        <v>Monday</v>
      </c>
      <c r="W3167" t="str">
        <f>TEXT(Working_Data[[#This Row],[order_date]],"mmmm")</f>
        <v>September</v>
      </c>
      <c r="X3167" s="7">
        <f>Working_Data[[#This Row],[last_order_date]]-Working_Data[[#This Row],[signup_date]]</f>
        <v>324</v>
      </c>
      <c r="Y3167" s="7">
        <f>IF(Working_Data[[#This Row],[churned]]="Active",1,0)</f>
        <v>1</v>
      </c>
      <c r="Z3167" s="7">
        <f>YEAR(Working_Data[[#This Row],[order_date]])</f>
        <v>2024</v>
      </c>
    </row>
    <row r="3168" spans="1:26" x14ac:dyDescent="0.25">
      <c r="A3168" t="s">
        <v>6386</v>
      </c>
      <c r="B3168" t="s">
        <v>45</v>
      </c>
      <c r="C3168" t="s">
        <v>39</v>
      </c>
      <c r="D3168" t="s">
        <v>23</v>
      </c>
      <c r="E3168" s="1">
        <v>45873</v>
      </c>
      <c r="F3168" t="s">
        <v>6387</v>
      </c>
      <c r="G3168" s="1">
        <v>45574</v>
      </c>
      <c r="H3168" t="s">
        <v>47</v>
      </c>
      <c r="I3168" t="s">
        <v>54</v>
      </c>
      <c r="J3168" t="s">
        <v>67</v>
      </c>
      <c r="K3168">
        <v>1</v>
      </c>
      <c r="L3168" s="3">
        <f>Working_Data[[#This Row],[price2]]/Working_Data[[#This Row],[quantity]]</f>
        <v>1393.55</v>
      </c>
      <c r="M3168" s="3">
        <v>1393.55</v>
      </c>
      <c r="N3168" t="s">
        <v>28</v>
      </c>
      <c r="O3168">
        <v>28</v>
      </c>
      <c r="P3168" s="1">
        <v>45823</v>
      </c>
      <c r="Q3168">
        <v>370</v>
      </c>
      <c r="R3168" t="s">
        <v>29</v>
      </c>
      <c r="S3168">
        <v>5</v>
      </c>
      <c r="T3168" s="1">
        <v>45622</v>
      </c>
      <c r="U3168" t="s">
        <v>36</v>
      </c>
      <c r="V3168" t="str">
        <f>TEXT(WEEKDAY(Working_Data[[#This Row],[order_date]],1),"DDDD")</f>
        <v>Wednesday</v>
      </c>
      <c r="W3168" t="str">
        <f>TEXT(Working_Data[[#This Row],[order_date]],"mmmm")</f>
        <v>October</v>
      </c>
      <c r="X3168" s="7">
        <f>Working_Data[[#This Row],[last_order_date]]-Working_Data[[#This Row],[signup_date]]</f>
        <v>-50</v>
      </c>
      <c r="Y3168" s="7">
        <f>IF(Working_Data[[#This Row],[churned]]="Active",1,0)</f>
        <v>1</v>
      </c>
      <c r="Z3168" s="7">
        <f>YEAR(Working_Data[[#This Row],[order_date]])</f>
        <v>2024</v>
      </c>
    </row>
    <row r="3169" spans="1:26" x14ac:dyDescent="0.25">
      <c r="A3169" t="s">
        <v>6388</v>
      </c>
      <c r="B3169" t="s">
        <v>21</v>
      </c>
      <c r="C3169" t="s">
        <v>82</v>
      </c>
      <c r="D3169" t="s">
        <v>23</v>
      </c>
      <c r="E3169" s="1">
        <v>45677</v>
      </c>
      <c r="F3169" t="s">
        <v>6389</v>
      </c>
      <c r="G3169" s="1">
        <v>45574</v>
      </c>
      <c r="H3169" t="s">
        <v>25</v>
      </c>
      <c r="I3169" t="s">
        <v>63</v>
      </c>
      <c r="J3169" t="s">
        <v>67</v>
      </c>
      <c r="K3169">
        <v>4</v>
      </c>
      <c r="L3169" s="3">
        <f>Working_Data[[#This Row],[price2]]/Working_Data[[#This Row],[quantity]]</f>
        <v>257.35500000000002</v>
      </c>
      <c r="M3169" s="3">
        <v>1029.42</v>
      </c>
      <c r="N3169" t="s">
        <v>35</v>
      </c>
      <c r="O3169">
        <v>14</v>
      </c>
      <c r="P3169" s="1">
        <v>45612</v>
      </c>
      <c r="Q3169">
        <v>252</v>
      </c>
      <c r="R3169" t="s">
        <v>29</v>
      </c>
      <c r="S3169">
        <v>3</v>
      </c>
      <c r="T3169" s="1">
        <v>45620</v>
      </c>
      <c r="U3169" t="s">
        <v>60</v>
      </c>
      <c r="V3169" t="str">
        <f>TEXT(WEEKDAY(Working_Data[[#This Row],[order_date]],1),"DDDD")</f>
        <v>Wednesday</v>
      </c>
      <c r="W3169" t="str">
        <f>TEXT(Working_Data[[#This Row],[order_date]],"mmmm")</f>
        <v>October</v>
      </c>
      <c r="X3169" s="7">
        <f>Working_Data[[#This Row],[last_order_date]]-Working_Data[[#This Row],[signup_date]]</f>
        <v>-65</v>
      </c>
      <c r="Y3169" s="7">
        <f>IF(Working_Data[[#This Row],[churned]]="Active",1,0)</f>
        <v>1</v>
      </c>
      <c r="Z3169" s="7">
        <f>YEAR(Working_Data[[#This Row],[order_date]])</f>
        <v>2024</v>
      </c>
    </row>
    <row r="3170" spans="1:26" x14ac:dyDescent="0.25">
      <c r="A3170" t="s">
        <v>6390</v>
      </c>
      <c r="B3170" t="s">
        <v>38</v>
      </c>
      <c r="C3170" t="s">
        <v>22</v>
      </c>
      <c r="D3170" t="s">
        <v>23</v>
      </c>
      <c r="E3170" s="1">
        <v>45664</v>
      </c>
      <c r="F3170" t="s">
        <v>6391</v>
      </c>
      <c r="G3170" s="1">
        <v>45574</v>
      </c>
      <c r="H3170" t="s">
        <v>41</v>
      </c>
      <c r="I3170" t="s">
        <v>54</v>
      </c>
      <c r="J3170" t="s">
        <v>64</v>
      </c>
      <c r="K3170">
        <v>3</v>
      </c>
      <c r="L3170" s="3">
        <f>Working_Data[[#This Row],[price2]]/Working_Data[[#This Row],[quantity]]</f>
        <v>43.389999999999993</v>
      </c>
      <c r="M3170" s="3">
        <v>130.16999999999999</v>
      </c>
      <c r="N3170" t="s">
        <v>50</v>
      </c>
      <c r="O3170">
        <v>5</v>
      </c>
      <c r="P3170" s="1">
        <v>45886</v>
      </c>
      <c r="Q3170">
        <v>54</v>
      </c>
      <c r="R3170" t="s">
        <v>43</v>
      </c>
      <c r="S3170">
        <v>3</v>
      </c>
      <c r="T3170" s="1">
        <v>45846</v>
      </c>
      <c r="U3170" t="s">
        <v>60</v>
      </c>
      <c r="V3170" t="str">
        <f>TEXT(WEEKDAY(Working_Data[[#This Row],[order_date]],1),"DDDD")</f>
        <v>Wednesday</v>
      </c>
      <c r="W3170" t="str">
        <f>TEXT(Working_Data[[#This Row],[order_date]],"mmmm")</f>
        <v>October</v>
      </c>
      <c r="X3170" s="7">
        <f>Working_Data[[#This Row],[last_order_date]]-Working_Data[[#This Row],[signup_date]]</f>
        <v>222</v>
      </c>
      <c r="Y3170" s="7">
        <f>IF(Working_Data[[#This Row],[churned]]="Active",1,0)</f>
        <v>0</v>
      </c>
      <c r="Z3170" s="7">
        <f>YEAR(Working_Data[[#This Row],[order_date]])</f>
        <v>2024</v>
      </c>
    </row>
    <row r="3171" spans="1:26" x14ac:dyDescent="0.25">
      <c r="A3171" t="s">
        <v>6392</v>
      </c>
      <c r="B3171" t="s">
        <v>38</v>
      </c>
      <c r="C3171" t="s">
        <v>22</v>
      </c>
      <c r="D3171" t="s">
        <v>52</v>
      </c>
      <c r="E3171" s="1">
        <v>45380</v>
      </c>
      <c r="F3171" t="s">
        <v>6393</v>
      </c>
      <c r="G3171" s="1">
        <v>45574</v>
      </c>
      <c r="H3171" t="s">
        <v>47</v>
      </c>
      <c r="I3171" t="s">
        <v>48</v>
      </c>
      <c r="J3171" t="s">
        <v>59</v>
      </c>
      <c r="K3171">
        <v>3</v>
      </c>
      <c r="L3171" s="3">
        <f>Working_Data[[#This Row],[price2]]/Working_Data[[#This Row],[quantity]]</f>
        <v>259.49333333333334</v>
      </c>
      <c r="M3171" s="3">
        <v>778.48</v>
      </c>
      <c r="N3171" t="s">
        <v>50</v>
      </c>
      <c r="O3171">
        <v>49</v>
      </c>
      <c r="P3171" s="1">
        <v>45581</v>
      </c>
      <c r="Q3171">
        <v>264</v>
      </c>
      <c r="R3171" t="s">
        <v>43</v>
      </c>
      <c r="S3171">
        <v>4</v>
      </c>
      <c r="T3171" s="1">
        <v>45605</v>
      </c>
      <c r="U3171" t="s">
        <v>60</v>
      </c>
      <c r="V3171" t="str">
        <f>TEXT(WEEKDAY(Working_Data[[#This Row],[order_date]],1),"DDDD")</f>
        <v>Wednesday</v>
      </c>
      <c r="W3171" t="str">
        <f>TEXT(Working_Data[[#This Row],[order_date]],"mmmm")</f>
        <v>October</v>
      </c>
      <c r="X3171" s="7">
        <f>Working_Data[[#This Row],[last_order_date]]-Working_Data[[#This Row],[signup_date]]</f>
        <v>201</v>
      </c>
      <c r="Y3171" s="7">
        <f>IF(Working_Data[[#This Row],[churned]]="Active",1,0)</f>
        <v>0</v>
      </c>
      <c r="Z3171" s="7">
        <f>YEAR(Working_Data[[#This Row],[order_date]])</f>
        <v>2024</v>
      </c>
    </row>
    <row r="3172" spans="1:26" x14ac:dyDescent="0.25">
      <c r="A3172" t="s">
        <v>6394</v>
      </c>
      <c r="B3172" t="s">
        <v>21</v>
      </c>
      <c r="C3172" t="s">
        <v>22</v>
      </c>
      <c r="D3172" t="s">
        <v>23</v>
      </c>
      <c r="E3172" s="1">
        <v>45866</v>
      </c>
      <c r="F3172" t="s">
        <v>6395</v>
      </c>
      <c r="G3172" s="1">
        <v>45574</v>
      </c>
      <c r="H3172" t="s">
        <v>34</v>
      </c>
      <c r="I3172" t="s">
        <v>26</v>
      </c>
      <c r="J3172" t="s">
        <v>64</v>
      </c>
      <c r="K3172">
        <v>1</v>
      </c>
      <c r="L3172" s="3">
        <f>Working_Data[[#This Row],[price2]]/Working_Data[[#This Row],[quantity]]</f>
        <v>929.01</v>
      </c>
      <c r="M3172" s="3">
        <v>929.01</v>
      </c>
      <c r="N3172" t="s">
        <v>35</v>
      </c>
      <c r="O3172">
        <v>44</v>
      </c>
      <c r="P3172" s="1">
        <v>45796</v>
      </c>
      <c r="Q3172">
        <v>206</v>
      </c>
      <c r="R3172" t="s">
        <v>29</v>
      </c>
      <c r="S3172">
        <v>1</v>
      </c>
      <c r="T3172" s="1">
        <v>45907</v>
      </c>
      <c r="U3172" t="s">
        <v>60</v>
      </c>
      <c r="V3172" t="str">
        <f>TEXT(WEEKDAY(Working_Data[[#This Row],[order_date]],1),"DDDD")</f>
        <v>Wednesday</v>
      </c>
      <c r="W3172" t="str">
        <f>TEXT(Working_Data[[#This Row],[order_date]],"mmmm")</f>
        <v>October</v>
      </c>
      <c r="X3172" s="7">
        <f>Working_Data[[#This Row],[last_order_date]]-Working_Data[[#This Row],[signup_date]]</f>
        <v>-70</v>
      </c>
      <c r="Y3172" s="7">
        <f>IF(Working_Data[[#This Row],[churned]]="Active",1,0)</f>
        <v>1</v>
      </c>
      <c r="Z3172" s="7">
        <f>YEAR(Working_Data[[#This Row],[order_date]])</f>
        <v>2024</v>
      </c>
    </row>
    <row r="3173" spans="1:26" x14ac:dyDescent="0.25">
      <c r="A3173" t="s">
        <v>6396</v>
      </c>
      <c r="B3173" t="s">
        <v>45</v>
      </c>
      <c r="C3173" t="s">
        <v>22</v>
      </c>
      <c r="D3173" t="s">
        <v>32</v>
      </c>
      <c r="E3173" s="1">
        <v>45468</v>
      </c>
      <c r="F3173" t="s">
        <v>6397</v>
      </c>
      <c r="G3173" s="1">
        <v>45574</v>
      </c>
      <c r="H3173" t="s">
        <v>41</v>
      </c>
      <c r="I3173" t="s">
        <v>42</v>
      </c>
      <c r="J3173" t="s">
        <v>67</v>
      </c>
      <c r="K3173">
        <v>3</v>
      </c>
      <c r="L3173" s="3">
        <f>Working_Data[[#This Row],[price2]]/Working_Data[[#This Row],[quantity]]</f>
        <v>99.65666666666668</v>
      </c>
      <c r="M3173" s="3">
        <v>298.97000000000003</v>
      </c>
      <c r="N3173" t="s">
        <v>35</v>
      </c>
      <c r="O3173">
        <v>19</v>
      </c>
      <c r="P3173" s="1">
        <v>45392</v>
      </c>
      <c r="Q3173">
        <v>366</v>
      </c>
      <c r="R3173" t="s">
        <v>29</v>
      </c>
      <c r="S3173">
        <v>2</v>
      </c>
      <c r="T3173" s="1">
        <v>45703</v>
      </c>
      <c r="U3173" t="s">
        <v>36</v>
      </c>
      <c r="V3173" t="str">
        <f>TEXT(WEEKDAY(Working_Data[[#This Row],[order_date]],1),"DDDD")</f>
        <v>Wednesday</v>
      </c>
      <c r="W3173" t="str">
        <f>TEXT(Working_Data[[#This Row],[order_date]],"mmmm")</f>
        <v>October</v>
      </c>
      <c r="X3173" s="7">
        <f>Working_Data[[#This Row],[last_order_date]]-Working_Data[[#This Row],[signup_date]]</f>
        <v>-76</v>
      </c>
      <c r="Y3173" s="7">
        <f>IF(Working_Data[[#This Row],[churned]]="Active",1,0)</f>
        <v>1</v>
      </c>
      <c r="Z3173" s="7">
        <f>YEAR(Working_Data[[#This Row],[order_date]])</f>
        <v>2024</v>
      </c>
    </row>
    <row r="3174" spans="1:26" x14ac:dyDescent="0.25">
      <c r="A3174" t="s">
        <v>6398</v>
      </c>
      <c r="B3174" t="s">
        <v>45</v>
      </c>
      <c r="C3174" t="s">
        <v>82</v>
      </c>
      <c r="D3174" t="s">
        <v>56</v>
      </c>
      <c r="E3174" s="1">
        <v>45303</v>
      </c>
      <c r="F3174" t="s">
        <v>6399</v>
      </c>
      <c r="G3174" s="1">
        <v>45574</v>
      </c>
      <c r="H3174" t="s">
        <v>47</v>
      </c>
      <c r="I3174" t="s">
        <v>63</v>
      </c>
      <c r="J3174" t="s">
        <v>64</v>
      </c>
      <c r="K3174">
        <v>5</v>
      </c>
      <c r="L3174" s="3">
        <f>Working_Data[[#This Row],[price2]]/Working_Data[[#This Row],[quantity]]</f>
        <v>199.24600000000001</v>
      </c>
      <c r="M3174" s="3">
        <v>996.23</v>
      </c>
      <c r="N3174" t="s">
        <v>28</v>
      </c>
      <c r="O3174">
        <v>22</v>
      </c>
      <c r="P3174" s="1">
        <v>45764</v>
      </c>
      <c r="Q3174">
        <v>148</v>
      </c>
      <c r="R3174" t="s">
        <v>43</v>
      </c>
      <c r="S3174">
        <v>1</v>
      </c>
      <c r="T3174" s="1">
        <v>45875</v>
      </c>
      <c r="U3174" t="s">
        <v>36</v>
      </c>
      <c r="V3174" t="str">
        <f>TEXT(WEEKDAY(Working_Data[[#This Row],[order_date]],1),"DDDD")</f>
        <v>Wednesday</v>
      </c>
      <c r="W3174" t="str">
        <f>TEXT(Working_Data[[#This Row],[order_date]],"mmmm")</f>
        <v>October</v>
      </c>
      <c r="X3174" s="7">
        <f>Working_Data[[#This Row],[last_order_date]]-Working_Data[[#This Row],[signup_date]]</f>
        <v>461</v>
      </c>
      <c r="Y3174" s="7">
        <f>IF(Working_Data[[#This Row],[churned]]="Active",1,0)</f>
        <v>0</v>
      </c>
      <c r="Z3174" s="7">
        <f>YEAR(Working_Data[[#This Row],[order_date]])</f>
        <v>2024</v>
      </c>
    </row>
    <row r="3175" spans="1:26" x14ac:dyDescent="0.25">
      <c r="A3175" t="s">
        <v>6400</v>
      </c>
      <c r="B3175" t="s">
        <v>21</v>
      </c>
      <c r="C3175" t="s">
        <v>22</v>
      </c>
      <c r="D3175" t="s">
        <v>77</v>
      </c>
      <c r="E3175" s="1">
        <v>45805</v>
      </c>
      <c r="F3175" t="s">
        <v>6401</v>
      </c>
      <c r="G3175" s="1">
        <v>45605</v>
      </c>
      <c r="H3175" t="s">
        <v>25</v>
      </c>
      <c r="I3175" t="s">
        <v>54</v>
      </c>
      <c r="J3175" t="s">
        <v>27</v>
      </c>
      <c r="K3175">
        <v>1</v>
      </c>
      <c r="L3175" s="3">
        <f>Working_Data[[#This Row],[price2]]/Working_Data[[#This Row],[quantity]]</f>
        <v>929.38</v>
      </c>
      <c r="M3175" s="3">
        <v>929.38</v>
      </c>
      <c r="N3175" t="s">
        <v>28</v>
      </c>
      <c r="O3175">
        <v>6</v>
      </c>
      <c r="P3175" s="1">
        <v>45932</v>
      </c>
      <c r="Q3175">
        <v>110</v>
      </c>
      <c r="R3175" t="s">
        <v>29</v>
      </c>
      <c r="S3175">
        <v>4</v>
      </c>
      <c r="T3175" s="1">
        <v>45482</v>
      </c>
      <c r="U3175" t="s">
        <v>60</v>
      </c>
      <c r="V3175" t="str">
        <f>TEXT(WEEKDAY(Working_Data[[#This Row],[order_date]],1),"DDDD")</f>
        <v>Saturday</v>
      </c>
      <c r="W3175" t="str">
        <f>TEXT(Working_Data[[#This Row],[order_date]],"mmmm")</f>
        <v>November</v>
      </c>
      <c r="X3175" s="7">
        <f>Working_Data[[#This Row],[last_order_date]]-Working_Data[[#This Row],[signup_date]]</f>
        <v>127</v>
      </c>
      <c r="Y3175" s="7">
        <f>IF(Working_Data[[#This Row],[churned]]="Active",1,0)</f>
        <v>1</v>
      </c>
      <c r="Z3175" s="7">
        <f>YEAR(Working_Data[[#This Row],[order_date]])</f>
        <v>2024</v>
      </c>
    </row>
    <row r="3176" spans="1:26" x14ac:dyDescent="0.25">
      <c r="A3176" t="s">
        <v>6402</v>
      </c>
      <c r="B3176" t="s">
        <v>45</v>
      </c>
      <c r="C3176" t="s">
        <v>39</v>
      </c>
      <c r="D3176" t="s">
        <v>52</v>
      </c>
      <c r="E3176" s="1">
        <v>45251</v>
      </c>
      <c r="F3176" t="s">
        <v>6403</v>
      </c>
      <c r="G3176" s="1">
        <v>45605</v>
      </c>
      <c r="H3176" t="s">
        <v>34</v>
      </c>
      <c r="I3176" t="s">
        <v>48</v>
      </c>
      <c r="J3176" t="s">
        <v>59</v>
      </c>
      <c r="K3176">
        <v>5</v>
      </c>
      <c r="L3176" s="3">
        <f>Working_Data[[#This Row],[price2]]/Working_Data[[#This Row],[quantity]]</f>
        <v>266.67399999999998</v>
      </c>
      <c r="M3176" s="3">
        <v>1333.37</v>
      </c>
      <c r="N3176" t="s">
        <v>50</v>
      </c>
      <c r="O3176">
        <v>17</v>
      </c>
      <c r="P3176" s="1">
        <v>45647</v>
      </c>
      <c r="Q3176">
        <v>58</v>
      </c>
      <c r="R3176" t="s">
        <v>29</v>
      </c>
      <c r="S3176">
        <v>5</v>
      </c>
      <c r="T3176" s="1">
        <v>45625</v>
      </c>
      <c r="U3176" t="s">
        <v>60</v>
      </c>
      <c r="V3176" t="str">
        <f>TEXT(WEEKDAY(Working_Data[[#This Row],[order_date]],1),"DDDD")</f>
        <v>Saturday</v>
      </c>
      <c r="W3176" t="str">
        <f>TEXT(Working_Data[[#This Row],[order_date]],"mmmm")</f>
        <v>November</v>
      </c>
      <c r="X3176" s="7">
        <f>Working_Data[[#This Row],[last_order_date]]-Working_Data[[#This Row],[signup_date]]</f>
        <v>396</v>
      </c>
      <c r="Y3176" s="7">
        <f>IF(Working_Data[[#This Row],[churned]]="Active",1,0)</f>
        <v>1</v>
      </c>
      <c r="Z3176" s="7">
        <f>YEAR(Working_Data[[#This Row],[order_date]])</f>
        <v>2024</v>
      </c>
    </row>
    <row r="3177" spans="1:26" x14ac:dyDescent="0.25">
      <c r="A3177" t="s">
        <v>6404</v>
      </c>
      <c r="B3177" t="s">
        <v>38</v>
      </c>
      <c r="C3177" t="s">
        <v>82</v>
      </c>
      <c r="D3177" t="s">
        <v>23</v>
      </c>
      <c r="E3177" s="1">
        <v>45296</v>
      </c>
      <c r="F3177" t="s">
        <v>6405</v>
      </c>
      <c r="G3177" s="1">
        <v>45605</v>
      </c>
      <c r="H3177" t="s">
        <v>41</v>
      </c>
      <c r="I3177" t="s">
        <v>63</v>
      </c>
      <c r="J3177" t="s">
        <v>59</v>
      </c>
      <c r="K3177">
        <v>4</v>
      </c>
      <c r="L3177" s="3">
        <f>Working_Data[[#This Row],[price2]]/Working_Data[[#This Row],[quantity]]</f>
        <v>108.455</v>
      </c>
      <c r="M3177" s="3">
        <v>433.82</v>
      </c>
      <c r="N3177" t="s">
        <v>35</v>
      </c>
      <c r="O3177">
        <v>6</v>
      </c>
      <c r="P3177" s="1">
        <v>45618</v>
      </c>
      <c r="Q3177">
        <v>161</v>
      </c>
      <c r="R3177" t="s">
        <v>29</v>
      </c>
      <c r="S3177">
        <v>5</v>
      </c>
      <c r="T3177" s="1">
        <v>45715</v>
      </c>
      <c r="U3177" t="s">
        <v>30</v>
      </c>
      <c r="V3177" t="str">
        <f>TEXT(WEEKDAY(Working_Data[[#This Row],[order_date]],1),"DDDD")</f>
        <v>Saturday</v>
      </c>
      <c r="W3177" t="str">
        <f>TEXT(Working_Data[[#This Row],[order_date]],"mmmm")</f>
        <v>November</v>
      </c>
      <c r="X3177" s="7">
        <f>Working_Data[[#This Row],[last_order_date]]-Working_Data[[#This Row],[signup_date]]</f>
        <v>322</v>
      </c>
      <c r="Y3177" s="7">
        <f>IF(Working_Data[[#This Row],[churned]]="Active",1,0)</f>
        <v>1</v>
      </c>
      <c r="Z3177" s="7">
        <f>YEAR(Working_Data[[#This Row],[order_date]])</f>
        <v>2024</v>
      </c>
    </row>
    <row r="3178" spans="1:26" x14ac:dyDescent="0.25">
      <c r="A3178" t="s">
        <v>6406</v>
      </c>
      <c r="B3178" t="s">
        <v>45</v>
      </c>
      <c r="C3178" t="s">
        <v>22</v>
      </c>
      <c r="D3178" t="s">
        <v>52</v>
      </c>
      <c r="E3178" s="1">
        <v>45254</v>
      </c>
      <c r="F3178" t="s">
        <v>6407</v>
      </c>
      <c r="G3178" s="1">
        <v>45605</v>
      </c>
      <c r="H3178" t="s">
        <v>41</v>
      </c>
      <c r="I3178" t="s">
        <v>26</v>
      </c>
      <c r="J3178" t="s">
        <v>59</v>
      </c>
      <c r="K3178">
        <v>3</v>
      </c>
      <c r="L3178" s="3">
        <f>Working_Data[[#This Row],[price2]]/Working_Data[[#This Row],[quantity]]</f>
        <v>147.95666666666668</v>
      </c>
      <c r="M3178" s="3">
        <v>443.87</v>
      </c>
      <c r="N3178" t="s">
        <v>28</v>
      </c>
      <c r="O3178">
        <v>20</v>
      </c>
      <c r="P3178" s="1">
        <v>45995</v>
      </c>
      <c r="Q3178">
        <v>397</v>
      </c>
      <c r="R3178" t="s">
        <v>29</v>
      </c>
      <c r="S3178">
        <v>3</v>
      </c>
      <c r="T3178" s="1">
        <v>45582</v>
      </c>
      <c r="U3178" t="s">
        <v>60</v>
      </c>
      <c r="V3178" t="str">
        <f>TEXT(WEEKDAY(Working_Data[[#This Row],[order_date]],1),"DDDD")</f>
        <v>Saturday</v>
      </c>
      <c r="W3178" t="str">
        <f>TEXT(Working_Data[[#This Row],[order_date]],"mmmm")</f>
        <v>November</v>
      </c>
      <c r="X3178" s="7">
        <f>Working_Data[[#This Row],[last_order_date]]-Working_Data[[#This Row],[signup_date]]</f>
        <v>741</v>
      </c>
      <c r="Y3178" s="7">
        <f>IF(Working_Data[[#This Row],[churned]]="Active",1,0)</f>
        <v>1</v>
      </c>
      <c r="Z3178" s="7">
        <f>YEAR(Working_Data[[#This Row],[order_date]])</f>
        <v>2024</v>
      </c>
    </row>
    <row r="3179" spans="1:26" x14ac:dyDescent="0.25">
      <c r="A3179" t="s">
        <v>6408</v>
      </c>
      <c r="B3179" t="s">
        <v>38</v>
      </c>
      <c r="C3179" t="s">
        <v>22</v>
      </c>
      <c r="D3179" t="s">
        <v>56</v>
      </c>
      <c r="E3179" s="1">
        <v>45318</v>
      </c>
      <c r="F3179" t="s">
        <v>6409</v>
      </c>
      <c r="G3179" s="1">
        <v>45605</v>
      </c>
      <c r="H3179" t="s">
        <v>41</v>
      </c>
      <c r="I3179" t="s">
        <v>42</v>
      </c>
      <c r="J3179" t="s">
        <v>64</v>
      </c>
      <c r="K3179">
        <v>3</v>
      </c>
      <c r="L3179" s="3">
        <f>Working_Data[[#This Row],[price2]]/Working_Data[[#This Row],[quantity]]</f>
        <v>128.16999999999999</v>
      </c>
      <c r="M3179" s="3">
        <v>384.51</v>
      </c>
      <c r="N3179" t="s">
        <v>28</v>
      </c>
      <c r="O3179">
        <v>49</v>
      </c>
      <c r="P3179" s="1">
        <v>45547</v>
      </c>
      <c r="Q3179">
        <v>328</v>
      </c>
      <c r="R3179" t="s">
        <v>29</v>
      </c>
      <c r="S3179">
        <v>2</v>
      </c>
      <c r="T3179" s="1">
        <v>45778</v>
      </c>
      <c r="U3179" t="s">
        <v>30</v>
      </c>
      <c r="V3179" t="str">
        <f>TEXT(WEEKDAY(Working_Data[[#This Row],[order_date]],1),"DDDD")</f>
        <v>Saturday</v>
      </c>
      <c r="W3179" t="str">
        <f>TEXT(Working_Data[[#This Row],[order_date]],"mmmm")</f>
        <v>November</v>
      </c>
      <c r="X3179" s="7">
        <f>Working_Data[[#This Row],[last_order_date]]-Working_Data[[#This Row],[signup_date]]</f>
        <v>229</v>
      </c>
      <c r="Y3179" s="7">
        <f>IF(Working_Data[[#This Row],[churned]]="Active",1,0)</f>
        <v>1</v>
      </c>
      <c r="Z3179" s="7">
        <f>YEAR(Working_Data[[#This Row],[order_date]])</f>
        <v>2024</v>
      </c>
    </row>
    <row r="3180" spans="1:26" x14ac:dyDescent="0.25">
      <c r="A3180" t="s">
        <v>6410</v>
      </c>
      <c r="B3180" t="s">
        <v>38</v>
      </c>
      <c r="C3180" t="s">
        <v>39</v>
      </c>
      <c r="D3180" t="s">
        <v>23</v>
      </c>
      <c r="E3180" s="1">
        <v>45468</v>
      </c>
      <c r="F3180" t="s">
        <v>6411</v>
      </c>
      <c r="G3180" s="1">
        <v>45605</v>
      </c>
      <c r="H3180" t="s">
        <v>58</v>
      </c>
      <c r="I3180" t="s">
        <v>48</v>
      </c>
      <c r="J3180" t="s">
        <v>59</v>
      </c>
      <c r="K3180">
        <v>4</v>
      </c>
      <c r="L3180" s="3">
        <f>Working_Data[[#This Row],[price2]]/Working_Data[[#This Row],[quantity]]</f>
        <v>291.0625</v>
      </c>
      <c r="M3180" s="3">
        <v>1164.25</v>
      </c>
      <c r="N3180" t="s">
        <v>28</v>
      </c>
      <c r="O3180">
        <v>12</v>
      </c>
      <c r="P3180" s="1">
        <v>45530</v>
      </c>
      <c r="Q3180">
        <v>203</v>
      </c>
      <c r="R3180" t="s">
        <v>29</v>
      </c>
      <c r="S3180">
        <v>4</v>
      </c>
      <c r="T3180" s="1">
        <v>45815</v>
      </c>
      <c r="U3180" t="s">
        <v>36</v>
      </c>
      <c r="V3180" t="str">
        <f>TEXT(WEEKDAY(Working_Data[[#This Row],[order_date]],1),"DDDD")</f>
        <v>Saturday</v>
      </c>
      <c r="W3180" t="str">
        <f>TEXT(Working_Data[[#This Row],[order_date]],"mmmm")</f>
        <v>November</v>
      </c>
      <c r="X3180" s="7">
        <f>Working_Data[[#This Row],[last_order_date]]-Working_Data[[#This Row],[signup_date]]</f>
        <v>62</v>
      </c>
      <c r="Y3180" s="7">
        <f>IF(Working_Data[[#This Row],[churned]]="Active",1,0)</f>
        <v>1</v>
      </c>
      <c r="Z3180" s="7">
        <f>YEAR(Working_Data[[#This Row],[order_date]])</f>
        <v>2024</v>
      </c>
    </row>
    <row r="3181" spans="1:26" x14ac:dyDescent="0.25">
      <c r="A3181" t="s">
        <v>6412</v>
      </c>
      <c r="B3181" t="s">
        <v>21</v>
      </c>
      <c r="C3181" t="s">
        <v>82</v>
      </c>
      <c r="D3181" t="s">
        <v>23</v>
      </c>
      <c r="E3181" s="1">
        <v>45465</v>
      </c>
      <c r="F3181" t="s">
        <v>6413</v>
      </c>
      <c r="G3181" s="1">
        <v>45605</v>
      </c>
      <c r="H3181" t="s">
        <v>25</v>
      </c>
      <c r="I3181" t="s">
        <v>54</v>
      </c>
      <c r="J3181" t="s">
        <v>67</v>
      </c>
      <c r="K3181">
        <v>5</v>
      </c>
      <c r="L3181" s="3">
        <f>Working_Data[[#This Row],[price2]]/Working_Data[[#This Row],[quantity]]</f>
        <v>227.18800000000002</v>
      </c>
      <c r="M3181" s="3">
        <v>1135.94</v>
      </c>
      <c r="N3181" t="s">
        <v>28</v>
      </c>
      <c r="O3181">
        <v>7</v>
      </c>
      <c r="P3181" s="1">
        <v>45710</v>
      </c>
      <c r="Q3181">
        <v>487</v>
      </c>
      <c r="R3181" t="s">
        <v>43</v>
      </c>
      <c r="S3181">
        <v>2</v>
      </c>
      <c r="T3181" s="1">
        <v>45691</v>
      </c>
      <c r="U3181" t="s">
        <v>36</v>
      </c>
      <c r="V3181" t="str">
        <f>TEXT(WEEKDAY(Working_Data[[#This Row],[order_date]],1),"DDDD")</f>
        <v>Saturday</v>
      </c>
      <c r="W3181" t="str">
        <f>TEXT(Working_Data[[#This Row],[order_date]],"mmmm")</f>
        <v>November</v>
      </c>
      <c r="X3181" s="7">
        <f>Working_Data[[#This Row],[last_order_date]]-Working_Data[[#This Row],[signup_date]]</f>
        <v>245</v>
      </c>
      <c r="Y3181" s="7">
        <f>IF(Working_Data[[#This Row],[churned]]="Active",1,0)</f>
        <v>0</v>
      </c>
      <c r="Z3181" s="7">
        <f>YEAR(Working_Data[[#This Row],[order_date]])</f>
        <v>2024</v>
      </c>
    </row>
    <row r="3182" spans="1:26" x14ac:dyDescent="0.25">
      <c r="A3182" t="s">
        <v>6414</v>
      </c>
      <c r="B3182" t="s">
        <v>21</v>
      </c>
      <c r="C3182" t="s">
        <v>82</v>
      </c>
      <c r="D3182" t="s">
        <v>77</v>
      </c>
      <c r="E3182" s="1">
        <v>45468</v>
      </c>
      <c r="F3182" t="s">
        <v>6415</v>
      </c>
      <c r="G3182" s="1">
        <v>45605</v>
      </c>
      <c r="H3182" t="s">
        <v>25</v>
      </c>
      <c r="I3182" t="s">
        <v>42</v>
      </c>
      <c r="J3182" t="s">
        <v>49</v>
      </c>
      <c r="K3182">
        <v>2</v>
      </c>
      <c r="L3182" s="3">
        <f>Working_Data[[#This Row],[price2]]/Working_Data[[#This Row],[quantity]]</f>
        <v>568.45000000000005</v>
      </c>
      <c r="M3182" s="3">
        <v>1136.9000000000001</v>
      </c>
      <c r="N3182" t="s">
        <v>28</v>
      </c>
      <c r="O3182">
        <v>9</v>
      </c>
      <c r="P3182" s="1">
        <v>45515</v>
      </c>
      <c r="Q3182">
        <v>132</v>
      </c>
      <c r="R3182" t="s">
        <v>43</v>
      </c>
      <c r="S3182">
        <v>3</v>
      </c>
      <c r="T3182" s="1">
        <v>45714</v>
      </c>
      <c r="U3182" t="s">
        <v>60</v>
      </c>
      <c r="V3182" t="str">
        <f>TEXT(WEEKDAY(Working_Data[[#This Row],[order_date]],1),"DDDD")</f>
        <v>Saturday</v>
      </c>
      <c r="W3182" t="str">
        <f>TEXT(Working_Data[[#This Row],[order_date]],"mmmm")</f>
        <v>November</v>
      </c>
      <c r="X3182" s="7">
        <f>Working_Data[[#This Row],[last_order_date]]-Working_Data[[#This Row],[signup_date]]</f>
        <v>47</v>
      </c>
      <c r="Y3182" s="7">
        <f>IF(Working_Data[[#This Row],[churned]]="Active",1,0)</f>
        <v>0</v>
      </c>
      <c r="Z3182" s="7">
        <f>YEAR(Working_Data[[#This Row],[order_date]])</f>
        <v>2024</v>
      </c>
    </row>
    <row r="3183" spans="1:26" x14ac:dyDescent="0.25">
      <c r="A3183" t="s">
        <v>6416</v>
      </c>
      <c r="B3183" t="s">
        <v>38</v>
      </c>
      <c r="C3183" t="s">
        <v>22</v>
      </c>
      <c r="D3183" t="s">
        <v>23</v>
      </c>
      <c r="E3183" s="1">
        <v>45542</v>
      </c>
      <c r="F3183" t="s">
        <v>6417</v>
      </c>
      <c r="G3183" s="1">
        <v>45605</v>
      </c>
      <c r="H3183" t="s">
        <v>47</v>
      </c>
      <c r="I3183" t="s">
        <v>26</v>
      </c>
      <c r="J3183" t="s">
        <v>67</v>
      </c>
      <c r="K3183">
        <v>4</v>
      </c>
      <c r="L3183" s="3">
        <f>Working_Data[[#This Row],[price2]]/Working_Data[[#This Row],[quantity]]</f>
        <v>226.42750000000001</v>
      </c>
      <c r="M3183" s="3">
        <v>905.71</v>
      </c>
      <c r="N3183" t="s">
        <v>35</v>
      </c>
      <c r="O3183">
        <v>29</v>
      </c>
      <c r="P3183" s="1">
        <v>45548</v>
      </c>
      <c r="Q3183">
        <v>350</v>
      </c>
      <c r="R3183" t="s">
        <v>43</v>
      </c>
      <c r="S3183">
        <v>4</v>
      </c>
      <c r="T3183" s="1">
        <v>45646</v>
      </c>
      <c r="U3183" t="s">
        <v>30</v>
      </c>
      <c r="V3183" t="str">
        <f>TEXT(WEEKDAY(Working_Data[[#This Row],[order_date]],1),"DDDD")</f>
        <v>Saturday</v>
      </c>
      <c r="W3183" t="str">
        <f>TEXT(Working_Data[[#This Row],[order_date]],"mmmm")</f>
        <v>November</v>
      </c>
      <c r="X3183" s="7">
        <f>Working_Data[[#This Row],[last_order_date]]-Working_Data[[#This Row],[signup_date]]</f>
        <v>6</v>
      </c>
      <c r="Y3183" s="7">
        <f>IF(Working_Data[[#This Row],[churned]]="Active",1,0)</f>
        <v>0</v>
      </c>
      <c r="Z3183" s="7">
        <f>YEAR(Working_Data[[#This Row],[order_date]])</f>
        <v>2024</v>
      </c>
    </row>
    <row r="3184" spans="1:26" x14ac:dyDescent="0.25">
      <c r="A3184" t="s">
        <v>6418</v>
      </c>
      <c r="B3184" t="s">
        <v>38</v>
      </c>
      <c r="C3184" t="s">
        <v>22</v>
      </c>
      <c r="D3184" t="s">
        <v>77</v>
      </c>
      <c r="E3184" s="1">
        <v>45489</v>
      </c>
      <c r="F3184" t="s">
        <v>6419</v>
      </c>
      <c r="G3184" s="1">
        <v>45605</v>
      </c>
      <c r="H3184" t="s">
        <v>34</v>
      </c>
      <c r="I3184" t="s">
        <v>54</v>
      </c>
      <c r="J3184" t="s">
        <v>67</v>
      </c>
      <c r="K3184">
        <v>3</v>
      </c>
      <c r="L3184" s="3">
        <f>Working_Data[[#This Row],[price2]]/Working_Data[[#This Row],[quantity]]</f>
        <v>335.81</v>
      </c>
      <c r="M3184" s="3">
        <v>1007.43</v>
      </c>
      <c r="N3184" t="s">
        <v>35</v>
      </c>
      <c r="O3184">
        <v>36</v>
      </c>
      <c r="P3184" s="1">
        <v>45764</v>
      </c>
      <c r="Q3184">
        <v>45</v>
      </c>
      <c r="R3184" t="s">
        <v>29</v>
      </c>
      <c r="S3184">
        <v>3</v>
      </c>
      <c r="T3184" s="1">
        <v>45763</v>
      </c>
      <c r="U3184" t="s">
        <v>60</v>
      </c>
      <c r="V3184" t="str">
        <f>TEXT(WEEKDAY(Working_Data[[#This Row],[order_date]],1),"DDDD")</f>
        <v>Saturday</v>
      </c>
      <c r="W3184" t="str">
        <f>TEXT(Working_Data[[#This Row],[order_date]],"mmmm")</f>
        <v>November</v>
      </c>
      <c r="X3184" s="7">
        <f>Working_Data[[#This Row],[last_order_date]]-Working_Data[[#This Row],[signup_date]]</f>
        <v>275</v>
      </c>
      <c r="Y3184" s="7">
        <f>IF(Working_Data[[#This Row],[churned]]="Active",1,0)</f>
        <v>1</v>
      </c>
      <c r="Z3184" s="7">
        <f>YEAR(Working_Data[[#This Row],[order_date]])</f>
        <v>2024</v>
      </c>
    </row>
    <row r="3185" spans="1:26" x14ac:dyDescent="0.25">
      <c r="A3185" t="s">
        <v>6420</v>
      </c>
      <c r="B3185" t="s">
        <v>21</v>
      </c>
      <c r="C3185" t="s">
        <v>22</v>
      </c>
      <c r="D3185" t="s">
        <v>52</v>
      </c>
      <c r="E3185" s="1">
        <v>45514</v>
      </c>
      <c r="F3185" t="s">
        <v>6421</v>
      </c>
      <c r="G3185" s="1">
        <v>45605</v>
      </c>
      <c r="H3185" t="s">
        <v>25</v>
      </c>
      <c r="I3185" t="s">
        <v>63</v>
      </c>
      <c r="J3185" t="s">
        <v>49</v>
      </c>
      <c r="K3185">
        <v>3</v>
      </c>
      <c r="L3185" s="3">
        <f>Working_Data[[#This Row],[price2]]/Working_Data[[#This Row],[quantity]]</f>
        <v>332.91666666666669</v>
      </c>
      <c r="M3185" s="3">
        <v>998.75</v>
      </c>
      <c r="N3185" t="s">
        <v>50</v>
      </c>
      <c r="O3185">
        <v>17</v>
      </c>
      <c r="P3185" s="1">
        <v>45962</v>
      </c>
      <c r="Q3185">
        <v>432</v>
      </c>
      <c r="R3185" t="s">
        <v>43</v>
      </c>
      <c r="S3185">
        <v>1</v>
      </c>
      <c r="T3185" s="1">
        <v>45679</v>
      </c>
      <c r="U3185" t="s">
        <v>60</v>
      </c>
      <c r="V3185" t="str">
        <f>TEXT(WEEKDAY(Working_Data[[#This Row],[order_date]],1),"DDDD")</f>
        <v>Saturday</v>
      </c>
      <c r="W3185" t="str">
        <f>TEXT(Working_Data[[#This Row],[order_date]],"mmmm")</f>
        <v>November</v>
      </c>
      <c r="X3185" s="7">
        <f>Working_Data[[#This Row],[last_order_date]]-Working_Data[[#This Row],[signup_date]]</f>
        <v>448</v>
      </c>
      <c r="Y3185" s="7">
        <f>IF(Working_Data[[#This Row],[churned]]="Active",1,0)</f>
        <v>0</v>
      </c>
      <c r="Z3185" s="7">
        <f>YEAR(Working_Data[[#This Row],[order_date]])</f>
        <v>2024</v>
      </c>
    </row>
    <row r="3186" spans="1:26" x14ac:dyDescent="0.25">
      <c r="A3186" t="s">
        <v>6422</v>
      </c>
      <c r="B3186" t="s">
        <v>21</v>
      </c>
      <c r="C3186" t="s">
        <v>39</v>
      </c>
      <c r="D3186" t="s">
        <v>56</v>
      </c>
      <c r="E3186" s="1">
        <v>45458</v>
      </c>
      <c r="F3186" t="s">
        <v>6423</v>
      </c>
      <c r="G3186" s="1">
        <v>45605</v>
      </c>
      <c r="H3186" t="s">
        <v>58</v>
      </c>
      <c r="I3186" t="s">
        <v>42</v>
      </c>
      <c r="J3186" t="s">
        <v>49</v>
      </c>
      <c r="K3186">
        <v>4</v>
      </c>
      <c r="L3186" s="3">
        <f>Working_Data[[#This Row],[price2]]/Working_Data[[#This Row],[quantity]]</f>
        <v>31.864999999999998</v>
      </c>
      <c r="M3186" s="3">
        <v>127.46</v>
      </c>
      <c r="N3186" t="s">
        <v>28</v>
      </c>
      <c r="O3186">
        <v>20</v>
      </c>
      <c r="P3186" s="1">
        <v>45719</v>
      </c>
      <c r="Q3186">
        <v>334</v>
      </c>
      <c r="R3186" t="s">
        <v>29</v>
      </c>
      <c r="S3186">
        <v>4</v>
      </c>
      <c r="T3186" s="1">
        <v>45547</v>
      </c>
      <c r="U3186" t="s">
        <v>30</v>
      </c>
      <c r="V3186" t="str">
        <f>TEXT(WEEKDAY(Working_Data[[#This Row],[order_date]],1),"DDDD")</f>
        <v>Saturday</v>
      </c>
      <c r="W3186" t="str">
        <f>TEXT(Working_Data[[#This Row],[order_date]],"mmmm")</f>
        <v>November</v>
      </c>
      <c r="X3186" s="7">
        <f>Working_Data[[#This Row],[last_order_date]]-Working_Data[[#This Row],[signup_date]]</f>
        <v>261</v>
      </c>
      <c r="Y3186" s="7">
        <f>IF(Working_Data[[#This Row],[churned]]="Active",1,0)</f>
        <v>1</v>
      </c>
      <c r="Z3186" s="7">
        <f>YEAR(Working_Data[[#This Row],[order_date]])</f>
        <v>2024</v>
      </c>
    </row>
    <row r="3187" spans="1:26" x14ac:dyDescent="0.25">
      <c r="A3187" t="s">
        <v>6424</v>
      </c>
      <c r="B3187" t="s">
        <v>38</v>
      </c>
      <c r="C3187" t="s">
        <v>22</v>
      </c>
      <c r="D3187" t="s">
        <v>52</v>
      </c>
      <c r="E3187" s="1">
        <v>45569</v>
      </c>
      <c r="F3187" t="s">
        <v>6425</v>
      </c>
      <c r="G3187" s="1">
        <v>45635</v>
      </c>
      <c r="H3187" t="s">
        <v>34</v>
      </c>
      <c r="I3187" t="s">
        <v>63</v>
      </c>
      <c r="J3187" t="s">
        <v>64</v>
      </c>
      <c r="K3187">
        <v>5</v>
      </c>
      <c r="L3187" s="3">
        <f>Working_Data[[#This Row],[price2]]/Working_Data[[#This Row],[quantity]]</f>
        <v>266.42600000000004</v>
      </c>
      <c r="M3187" s="3">
        <v>1332.13</v>
      </c>
      <c r="N3187" t="s">
        <v>50</v>
      </c>
      <c r="O3187">
        <v>40</v>
      </c>
      <c r="P3187" s="1">
        <v>45554</v>
      </c>
      <c r="Q3187">
        <v>175</v>
      </c>
      <c r="R3187" t="s">
        <v>43</v>
      </c>
      <c r="S3187">
        <v>1</v>
      </c>
      <c r="T3187" s="1">
        <v>45588</v>
      </c>
      <c r="U3187" t="s">
        <v>60</v>
      </c>
      <c r="V3187" t="str">
        <f>TEXT(WEEKDAY(Working_Data[[#This Row],[order_date]],1),"DDDD")</f>
        <v>Monday</v>
      </c>
      <c r="W3187" t="str">
        <f>TEXT(Working_Data[[#This Row],[order_date]],"mmmm")</f>
        <v>December</v>
      </c>
      <c r="X3187" s="7">
        <f>Working_Data[[#This Row],[last_order_date]]-Working_Data[[#This Row],[signup_date]]</f>
        <v>-15</v>
      </c>
      <c r="Y3187" s="7">
        <f>IF(Working_Data[[#This Row],[churned]]="Active",1,0)</f>
        <v>0</v>
      </c>
      <c r="Z3187" s="7">
        <f>YEAR(Working_Data[[#This Row],[order_date]])</f>
        <v>2024</v>
      </c>
    </row>
    <row r="3188" spans="1:26" x14ac:dyDescent="0.25">
      <c r="A3188" t="s">
        <v>6426</v>
      </c>
      <c r="B3188" t="s">
        <v>45</v>
      </c>
      <c r="C3188" t="s">
        <v>39</v>
      </c>
      <c r="D3188" t="s">
        <v>56</v>
      </c>
      <c r="E3188" s="1">
        <v>45737</v>
      </c>
      <c r="F3188" t="s">
        <v>6427</v>
      </c>
      <c r="G3188" s="1">
        <v>45635</v>
      </c>
      <c r="H3188" t="s">
        <v>25</v>
      </c>
      <c r="I3188" t="s">
        <v>63</v>
      </c>
      <c r="J3188" t="s">
        <v>49</v>
      </c>
      <c r="K3188">
        <v>5</v>
      </c>
      <c r="L3188" s="3">
        <f>Working_Data[[#This Row],[price2]]/Working_Data[[#This Row],[quantity]]</f>
        <v>191.52199999999999</v>
      </c>
      <c r="M3188" s="3">
        <v>957.61</v>
      </c>
      <c r="N3188" t="s">
        <v>35</v>
      </c>
      <c r="O3188">
        <v>35</v>
      </c>
      <c r="P3188" s="1">
        <v>45801</v>
      </c>
      <c r="Q3188">
        <v>14</v>
      </c>
      <c r="R3188" t="s">
        <v>43</v>
      </c>
      <c r="S3188">
        <v>4</v>
      </c>
      <c r="T3188" s="1">
        <v>45586</v>
      </c>
      <c r="U3188" t="s">
        <v>60</v>
      </c>
      <c r="V3188" t="str">
        <f>TEXT(WEEKDAY(Working_Data[[#This Row],[order_date]],1),"DDDD")</f>
        <v>Monday</v>
      </c>
      <c r="W3188" t="str">
        <f>TEXT(Working_Data[[#This Row],[order_date]],"mmmm")</f>
        <v>December</v>
      </c>
      <c r="X3188" s="7">
        <f>Working_Data[[#This Row],[last_order_date]]-Working_Data[[#This Row],[signup_date]]</f>
        <v>64</v>
      </c>
      <c r="Y3188" s="7">
        <f>IF(Working_Data[[#This Row],[churned]]="Active",1,0)</f>
        <v>0</v>
      </c>
      <c r="Z3188" s="7">
        <f>YEAR(Working_Data[[#This Row],[order_date]])</f>
        <v>2024</v>
      </c>
    </row>
    <row r="3189" spans="1:26" x14ac:dyDescent="0.25">
      <c r="A3189" t="s">
        <v>6428</v>
      </c>
      <c r="B3189" t="s">
        <v>38</v>
      </c>
      <c r="C3189" t="s">
        <v>82</v>
      </c>
      <c r="D3189" t="s">
        <v>77</v>
      </c>
      <c r="E3189" s="1">
        <v>45402</v>
      </c>
      <c r="F3189" t="s">
        <v>6429</v>
      </c>
      <c r="G3189" s="1">
        <v>45635</v>
      </c>
      <c r="H3189" t="s">
        <v>25</v>
      </c>
      <c r="I3189" t="s">
        <v>48</v>
      </c>
      <c r="J3189" t="s">
        <v>49</v>
      </c>
      <c r="K3189">
        <v>4</v>
      </c>
      <c r="L3189" s="3">
        <f>Working_Data[[#This Row],[price2]]/Working_Data[[#This Row],[quantity]]</f>
        <v>43.727499999999999</v>
      </c>
      <c r="M3189" s="3">
        <v>174.91</v>
      </c>
      <c r="N3189" t="s">
        <v>50</v>
      </c>
      <c r="O3189">
        <v>22</v>
      </c>
      <c r="P3189" s="1">
        <v>45648</v>
      </c>
      <c r="Q3189">
        <v>303</v>
      </c>
      <c r="R3189" t="s">
        <v>29</v>
      </c>
      <c r="S3189">
        <v>5</v>
      </c>
      <c r="T3189" s="1">
        <v>45884</v>
      </c>
      <c r="U3189" t="s">
        <v>36</v>
      </c>
      <c r="V3189" t="str">
        <f>TEXT(WEEKDAY(Working_Data[[#This Row],[order_date]],1),"DDDD")</f>
        <v>Monday</v>
      </c>
      <c r="W3189" t="str">
        <f>TEXT(Working_Data[[#This Row],[order_date]],"mmmm")</f>
        <v>December</v>
      </c>
      <c r="X3189" s="7">
        <f>Working_Data[[#This Row],[last_order_date]]-Working_Data[[#This Row],[signup_date]]</f>
        <v>246</v>
      </c>
      <c r="Y3189" s="7">
        <f>IF(Working_Data[[#This Row],[churned]]="Active",1,0)</f>
        <v>1</v>
      </c>
      <c r="Z3189" s="7">
        <f>YEAR(Working_Data[[#This Row],[order_date]])</f>
        <v>2024</v>
      </c>
    </row>
    <row r="3190" spans="1:26" x14ac:dyDescent="0.25">
      <c r="A3190" t="s">
        <v>6430</v>
      </c>
      <c r="B3190" t="s">
        <v>38</v>
      </c>
      <c r="C3190" t="s">
        <v>22</v>
      </c>
      <c r="D3190" t="s">
        <v>56</v>
      </c>
      <c r="E3190" s="1">
        <v>45862</v>
      </c>
      <c r="F3190" t="s">
        <v>6431</v>
      </c>
      <c r="G3190" s="1">
        <v>45635</v>
      </c>
      <c r="H3190" t="s">
        <v>34</v>
      </c>
      <c r="I3190" t="s">
        <v>42</v>
      </c>
      <c r="J3190" t="s">
        <v>59</v>
      </c>
      <c r="K3190">
        <v>5</v>
      </c>
      <c r="L3190" s="3">
        <f>Working_Data[[#This Row],[price2]]/Working_Data[[#This Row],[quantity]]</f>
        <v>33.795999999999999</v>
      </c>
      <c r="M3190" s="3">
        <v>168.98</v>
      </c>
      <c r="N3190" t="s">
        <v>28</v>
      </c>
      <c r="O3190">
        <v>21</v>
      </c>
      <c r="P3190" s="1">
        <v>45545</v>
      </c>
      <c r="Q3190">
        <v>443</v>
      </c>
      <c r="R3190" t="s">
        <v>29</v>
      </c>
      <c r="S3190">
        <v>5</v>
      </c>
      <c r="T3190" s="1">
        <v>45621</v>
      </c>
      <c r="U3190" t="s">
        <v>60</v>
      </c>
      <c r="V3190" t="str">
        <f>TEXT(WEEKDAY(Working_Data[[#This Row],[order_date]],1),"DDDD")</f>
        <v>Monday</v>
      </c>
      <c r="W3190" t="str">
        <f>TEXT(Working_Data[[#This Row],[order_date]],"mmmm")</f>
        <v>December</v>
      </c>
      <c r="X3190" s="7">
        <f>Working_Data[[#This Row],[last_order_date]]-Working_Data[[#This Row],[signup_date]]</f>
        <v>-317</v>
      </c>
      <c r="Y3190" s="7">
        <f>IF(Working_Data[[#This Row],[churned]]="Active",1,0)</f>
        <v>1</v>
      </c>
      <c r="Z3190" s="7">
        <f>YEAR(Working_Data[[#This Row],[order_date]])</f>
        <v>2024</v>
      </c>
    </row>
    <row r="3191" spans="1:26" x14ac:dyDescent="0.25">
      <c r="A3191" t="s">
        <v>6432</v>
      </c>
      <c r="B3191" t="s">
        <v>45</v>
      </c>
      <c r="C3191" t="s">
        <v>39</v>
      </c>
      <c r="D3191" t="s">
        <v>23</v>
      </c>
      <c r="E3191" s="1">
        <v>45276</v>
      </c>
      <c r="F3191" t="s">
        <v>6433</v>
      </c>
      <c r="G3191" s="1">
        <v>45635</v>
      </c>
      <c r="H3191" t="s">
        <v>58</v>
      </c>
      <c r="I3191" t="s">
        <v>54</v>
      </c>
      <c r="J3191" t="s">
        <v>59</v>
      </c>
      <c r="K3191">
        <v>3</v>
      </c>
      <c r="L3191" s="3">
        <f>Working_Data[[#This Row],[price2]]/Working_Data[[#This Row],[quantity]]</f>
        <v>411.60999999999996</v>
      </c>
      <c r="M3191" s="3">
        <v>1234.83</v>
      </c>
      <c r="N3191" t="s">
        <v>28</v>
      </c>
      <c r="O3191">
        <v>38</v>
      </c>
      <c r="P3191" s="1">
        <v>45740</v>
      </c>
      <c r="Q3191">
        <v>293</v>
      </c>
      <c r="R3191" t="s">
        <v>29</v>
      </c>
      <c r="S3191">
        <v>2</v>
      </c>
      <c r="T3191" s="1">
        <v>45792</v>
      </c>
      <c r="U3191" t="s">
        <v>36</v>
      </c>
      <c r="V3191" t="str">
        <f>TEXT(WEEKDAY(Working_Data[[#This Row],[order_date]],1),"DDDD")</f>
        <v>Monday</v>
      </c>
      <c r="W3191" t="str">
        <f>TEXT(Working_Data[[#This Row],[order_date]],"mmmm")</f>
        <v>December</v>
      </c>
      <c r="X3191" s="7">
        <f>Working_Data[[#This Row],[last_order_date]]-Working_Data[[#This Row],[signup_date]]</f>
        <v>464</v>
      </c>
      <c r="Y3191" s="7">
        <f>IF(Working_Data[[#This Row],[churned]]="Active",1,0)</f>
        <v>1</v>
      </c>
      <c r="Z3191" s="7">
        <f>YEAR(Working_Data[[#This Row],[order_date]])</f>
        <v>2024</v>
      </c>
    </row>
    <row r="3192" spans="1:26" x14ac:dyDescent="0.25">
      <c r="A3192" t="s">
        <v>6434</v>
      </c>
      <c r="B3192" t="s">
        <v>38</v>
      </c>
      <c r="C3192" t="s">
        <v>22</v>
      </c>
      <c r="D3192" t="s">
        <v>56</v>
      </c>
      <c r="E3192" s="1">
        <v>45357</v>
      </c>
      <c r="F3192" t="s">
        <v>6435</v>
      </c>
      <c r="G3192" s="1">
        <v>45635</v>
      </c>
      <c r="H3192" t="s">
        <v>58</v>
      </c>
      <c r="I3192" t="s">
        <v>54</v>
      </c>
      <c r="J3192" t="s">
        <v>59</v>
      </c>
      <c r="K3192">
        <v>2</v>
      </c>
      <c r="L3192" s="3">
        <f>Working_Data[[#This Row],[price2]]/Working_Data[[#This Row],[quantity]]</f>
        <v>602.01</v>
      </c>
      <c r="M3192" s="3">
        <v>1204.02</v>
      </c>
      <c r="N3192" t="s">
        <v>28</v>
      </c>
      <c r="O3192">
        <v>25</v>
      </c>
      <c r="P3192" s="1">
        <v>45718</v>
      </c>
      <c r="Q3192">
        <v>481</v>
      </c>
      <c r="R3192" t="s">
        <v>43</v>
      </c>
      <c r="S3192">
        <v>1</v>
      </c>
      <c r="T3192" s="1">
        <v>45559</v>
      </c>
      <c r="U3192" t="s">
        <v>36</v>
      </c>
      <c r="V3192" t="str">
        <f>TEXT(WEEKDAY(Working_Data[[#This Row],[order_date]],1),"DDDD")</f>
        <v>Monday</v>
      </c>
      <c r="W3192" t="str">
        <f>TEXT(Working_Data[[#This Row],[order_date]],"mmmm")</f>
        <v>December</v>
      </c>
      <c r="X3192" s="7">
        <f>Working_Data[[#This Row],[last_order_date]]-Working_Data[[#This Row],[signup_date]]</f>
        <v>361</v>
      </c>
      <c r="Y3192" s="7">
        <f>IF(Working_Data[[#This Row],[churned]]="Active",1,0)</f>
        <v>0</v>
      </c>
      <c r="Z3192" s="7">
        <f>YEAR(Working_Data[[#This Row],[order_date]])</f>
        <v>2024</v>
      </c>
    </row>
    <row r="3193" spans="1:26" x14ac:dyDescent="0.25">
      <c r="A3193" t="s">
        <v>6436</v>
      </c>
      <c r="B3193" t="s">
        <v>45</v>
      </c>
      <c r="C3193" t="s">
        <v>22</v>
      </c>
      <c r="D3193" t="s">
        <v>23</v>
      </c>
      <c r="E3193" s="1">
        <v>45310</v>
      </c>
      <c r="F3193" t="s">
        <v>6437</v>
      </c>
      <c r="G3193" s="1">
        <v>45635</v>
      </c>
      <c r="H3193" t="s">
        <v>41</v>
      </c>
      <c r="I3193" t="s">
        <v>54</v>
      </c>
      <c r="J3193" t="s">
        <v>67</v>
      </c>
      <c r="K3193">
        <v>3</v>
      </c>
      <c r="L3193" s="3">
        <f>Working_Data[[#This Row],[price2]]/Working_Data[[#This Row],[quantity]]</f>
        <v>202.30999999999997</v>
      </c>
      <c r="M3193" s="3">
        <v>606.92999999999995</v>
      </c>
      <c r="N3193" t="s">
        <v>35</v>
      </c>
      <c r="O3193">
        <v>13</v>
      </c>
      <c r="P3193" s="1">
        <v>45734</v>
      </c>
      <c r="Q3193">
        <v>467</v>
      </c>
      <c r="R3193" t="s">
        <v>29</v>
      </c>
      <c r="S3193">
        <v>4</v>
      </c>
      <c r="T3193" s="1">
        <v>45890</v>
      </c>
      <c r="U3193" t="s">
        <v>60</v>
      </c>
      <c r="V3193" t="str">
        <f>TEXT(WEEKDAY(Working_Data[[#This Row],[order_date]],1),"DDDD")</f>
        <v>Monday</v>
      </c>
      <c r="W3193" t="str">
        <f>TEXT(Working_Data[[#This Row],[order_date]],"mmmm")</f>
        <v>December</v>
      </c>
      <c r="X3193" s="7">
        <f>Working_Data[[#This Row],[last_order_date]]-Working_Data[[#This Row],[signup_date]]</f>
        <v>424</v>
      </c>
      <c r="Y3193" s="7">
        <f>IF(Working_Data[[#This Row],[churned]]="Active",1,0)</f>
        <v>1</v>
      </c>
      <c r="Z3193" s="7">
        <f>YEAR(Working_Data[[#This Row],[order_date]])</f>
        <v>2024</v>
      </c>
    </row>
    <row r="3194" spans="1:26" x14ac:dyDescent="0.25">
      <c r="A3194" t="s">
        <v>6438</v>
      </c>
      <c r="B3194" t="s">
        <v>45</v>
      </c>
      <c r="C3194" t="s">
        <v>22</v>
      </c>
      <c r="D3194" t="s">
        <v>32</v>
      </c>
      <c r="E3194" s="1">
        <v>45425</v>
      </c>
      <c r="F3194" t="s">
        <v>6439</v>
      </c>
      <c r="G3194" s="1">
        <v>45635</v>
      </c>
      <c r="H3194" t="s">
        <v>25</v>
      </c>
      <c r="I3194" t="s">
        <v>48</v>
      </c>
      <c r="J3194" t="s">
        <v>67</v>
      </c>
      <c r="K3194">
        <v>2</v>
      </c>
      <c r="L3194" s="3">
        <f>Working_Data[[#This Row],[price2]]/Working_Data[[#This Row],[quantity]]</f>
        <v>212.45500000000001</v>
      </c>
      <c r="M3194" s="3">
        <v>424.91</v>
      </c>
      <c r="N3194" t="s">
        <v>50</v>
      </c>
      <c r="O3194">
        <v>35</v>
      </c>
      <c r="P3194" s="1">
        <v>45564</v>
      </c>
      <c r="Q3194">
        <v>217</v>
      </c>
      <c r="R3194" t="s">
        <v>43</v>
      </c>
      <c r="S3194">
        <v>1</v>
      </c>
      <c r="T3194" s="1">
        <v>45766</v>
      </c>
      <c r="U3194" t="s">
        <v>60</v>
      </c>
      <c r="V3194" t="str">
        <f>TEXT(WEEKDAY(Working_Data[[#This Row],[order_date]],1),"DDDD")</f>
        <v>Monday</v>
      </c>
      <c r="W3194" t="str">
        <f>TEXT(Working_Data[[#This Row],[order_date]],"mmmm")</f>
        <v>December</v>
      </c>
      <c r="X3194" s="7">
        <f>Working_Data[[#This Row],[last_order_date]]-Working_Data[[#This Row],[signup_date]]</f>
        <v>139</v>
      </c>
      <c r="Y3194" s="7">
        <f>IF(Working_Data[[#This Row],[churned]]="Active",1,0)</f>
        <v>0</v>
      </c>
      <c r="Z3194" s="7">
        <f>YEAR(Working_Data[[#This Row],[order_date]])</f>
        <v>2024</v>
      </c>
    </row>
    <row r="3195" spans="1:26" x14ac:dyDescent="0.25">
      <c r="A3195" t="s">
        <v>6440</v>
      </c>
      <c r="B3195" t="s">
        <v>38</v>
      </c>
      <c r="C3195" t="s">
        <v>82</v>
      </c>
      <c r="D3195" t="s">
        <v>32</v>
      </c>
      <c r="E3195" s="1">
        <v>45751</v>
      </c>
      <c r="F3195" t="s">
        <v>6441</v>
      </c>
      <c r="G3195" s="1">
        <v>45635</v>
      </c>
      <c r="H3195" t="s">
        <v>47</v>
      </c>
      <c r="I3195" t="s">
        <v>54</v>
      </c>
      <c r="J3195" t="s">
        <v>64</v>
      </c>
      <c r="K3195">
        <v>1</v>
      </c>
      <c r="L3195" s="3">
        <f>Working_Data[[#This Row],[price2]]/Working_Data[[#This Row],[quantity]]</f>
        <v>986.49</v>
      </c>
      <c r="M3195" s="3">
        <v>986.49</v>
      </c>
      <c r="N3195" t="s">
        <v>35</v>
      </c>
      <c r="O3195">
        <v>17</v>
      </c>
      <c r="P3195" s="1">
        <v>45606</v>
      </c>
      <c r="Q3195">
        <v>134</v>
      </c>
      <c r="R3195" t="s">
        <v>43</v>
      </c>
      <c r="S3195">
        <v>1</v>
      </c>
      <c r="T3195" s="1">
        <v>45780</v>
      </c>
      <c r="U3195" t="s">
        <v>60</v>
      </c>
      <c r="V3195" t="str">
        <f>TEXT(WEEKDAY(Working_Data[[#This Row],[order_date]],1),"DDDD")</f>
        <v>Monday</v>
      </c>
      <c r="W3195" t="str">
        <f>TEXT(Working_Data[[#This Row],[order_date]],"mmmm")</f>
        <v>December</v>
      </c>
      <c r="X3195" s="7">
        <f>Working_Data[[#This Row],[last_order_date]]-Working_Data[[#This Row],[signup_date]]</f>
        <v>-145</v>
      </c>
      <c r="Y3195" s="7">
        <f>IF(Working_Data[[#This Row],[churned]]="Active",1,0)</f>
        <v>0</v>
      </c>
      <c r="Z3195" s="7">
        <f>YEAR(Working_Data[[#This Row],[order_date]])</f>
        <v>2024</v>
      </c>
    </row>
    <row r="3196" spans="1:26" x14ac:dyDescent="0.25">
      <c r="A3196" t="s">
        <v>6442</v>
      </c>
      <c r="B3196" t="s">
        <v>38</v>
      </c>
      <c r="C3196" t="s">
        <v>39</v>
      </c>
      <c r="D3196" t="s">
        <v>77</v>
      </c>
      <c r="E3196" s="1">
        <v>45595</v>
      </c>
      <c r="F3196" t="s">
        <v>6443</v>
      </c>
      <c r="G3196" s="1">
        <v>45635</v>
      </c>
      <c r="H3196" t="s">
        <v>25</v>
      </c>
      <c r="I3196" t="s">
        <v>26</v>
      </c>
      <c r="J3196" t="s">
        <v>59</v>
      </c>
      <c r="K3196">
        <v>1</v>
      </c>
      <c r="L3196" s="3">
        <f>Working_Data[[#This Row],[price2]]/Working_Data[[#This Row],[quantity]]</f>
        <v>988.23</v>
      </c>
      <c r="M3196" s="3">
        <v>988.23</v>
      </c>
      <c r="N3196" t="s">
        <v>50</v>
      </c>
      <c r="O3196">
        <v>27</v>
      </c>
      <c r="P3196" s="1">
        <v>45731</v>
      </c>
      <c r="Q3196">
        <v>153</v>
      </c>
      <c r="R3196" t="s">
        <v>43</v>
      </c>
      <c r="S3196">
        <v>4</v>
      </c>
      <c r="T3196" s="1">
        <v>45781</v>
      </c>
      <c r="U3196" t="s">
        <v>60</v>
      </c>
      <c r="V3196" t="str">
        <f>TEXT(WEEKDAY(Working_Data[[#This Row],[order_date]],1),"DDDD")</f>
        <v>Monday</v>
      </c>
      <c r="W3196" t="str">
        <f>TEXT(Working_Data[[#This Row],[order_date]],"mmmm")</f>
        <v>December</v>
      </c>
      <c r="X3196" s="7">
        <f>Working_Data[[#This Row],[last_order_date]]-Working_Data[[#This Row],[signup_date]]</f>
        <v>136</v>
      </c>
      <c r="Y3196" s="7">
        <f>IF(Working_Data[[#This Row],[churned]]="Active",1,0)</f>
        <v>0</v>
      </c>
      <c r="Z3196" s="7">
        <f>YEAR(Working_Data[[#This Row],[order_date]])</f>
        <v>2024</v>
      </c>
    </row>
    <row r="3197" spans="1:26" x14ac:dyDescent="0.25">
      <c r="A3197" t="s">
        <v>6444</v>
      </c>
      <c r="B3197" t="s">
        <v>38</v>
      </c>
      <c r="C3197" t="s">
        <v>39</v>
      </c>
      <c r="D3197" t="s">
        <v>56</v>
      </c>
      <c r="E3197" s="1">
        <v>45630</v>
      </c>
      <c r="F3197" t="s">
        <v>6445</v>
      </c>
      <c r="G3197" s="1">
        <v>45635</v>
      </c>
      <c r="H3197" t="s">
        <v>25</v>
      </c>
      <c r="I3197" t="s">
        <v>48</v>
      </c>
      <c r="J3197" t="s">
        <v>64</v>
      </c>
      <c r="K3197">
        <v>3</v>
      </c>
      <c r="L3197" s="3">
        <f>Working_Data[[#This Row],[price2]]/Working_Data[[#This Row],[quantity]]</f>
        <v>258.04333333333335</v>
      </c>
      <c r="M3197" s="3">
        <v>774.13</v>
      </c>
      <c r="N3197" t="s">
        <v>50</v>
      </c>
      <c r="O3197">
        <v>39</v>
      </c>
      <c r="P3197" s="1">
        <v>45702</v>
      </c>
      <c r="Q3197">
        <v>93</v>
      </c>
      <c r="R3197" t="s">
        <v>29</v>
      </c>
      <c r="S3197">
        <v>2</v>
      </c>
      <c r="T3197" s="1">
        <v>45614</v>
      </c>
      <c r="U3197" t="s">
        <v>60</v>
      </c>
      <c r="V3197" t="str">
        <f>TEXT(WEEKDAY(Working_Data[[#This Row],[order_date]],1),"DDDD")</f>
        <v>Monday</v>
      </c>
      <c r="W3197" t="str">
        <f>TEXT(Working_Data[[#This Row],[order_date]],"mmmm")</f>
        <v>December</v>
      </c>
      <c r="X3197" s="7">
        <f>Working_Data[[#This Row],[last_order_date]]-Working_Data[[#This Row],[signup_date]]</f>
        <v>72</v>
      </c>
      <c r="Y3197" s="7">
        <f>IF(Working_Data[[#This Row],[churned]]="Active",1,0)</f>
        <v>1</v>
      </c>
      <c r="Z3197" s="7">
        <f>YEAR(Working_Data[[#This Row],[order_date]])</f>
        <v>2024</v>
      </c>
    </row>
    <row r="3198" spans="1:26" x14ac:dyDescent="0.25">
      <c r="A3198" t="s">
        <v>6446</v>
      </c>
      <c r="B3198" t="s">
        <v>45</v>
      </c>
      <c r="C3198" t="s">
        <v>22</v>
      </c>
      <c r="D3198" t="s">
        <v>32</v>
      </c>
      <c r="E3198" s="1">
        <v>45448</v>
      </c>
      <c r="F3198" t="s">
        <v>6447</v>
      </c>
      <c r="G3198" s="1">
        <v>45635</v>
      </c>
      <c r="H3198" t="s">
        <v>41</v>
      </c>
      <c r="I3198" t="s">
        <v>48</v>
      </c>
      <c r="J3198" t="s">
        <v>27</v>
      </c>
      <c r="K3198">
        <v>5</v>
      </c>
      <c r="L3198" s="3">
        <f>Working_Data[[#This Row],[price2]]/Working_Data[[#This Row],[quantity]]</f>
        <v>256.392</v>
      </c>
      <c r="M3198" s="3">
        <v>1281.96</v>
      </c>
      <c r="N3198" t="s">
        <v>28</v>
      </c>
      <c r="O3198">
        <v>5</v>
      </c>
      <c r="P3198" s="1">
        <v>45858</v>
      </c>
      <c r="Q3198">
        <v>335</v>
      </c>
      <c r="R3198" t="s">
        <v>43</v>
      </c>
      <c r="S3198">
        <v>2</v>
      </c>
      <c r="T3198" s="1">
        <v>45651</v>
      </c>
      <c r="U3198" t="s">
        <v>36</v>
      </c>
      <c r="V3198" t="str">
        <f>TEXT(WEEKDAY(Working_Data[[#This Row],[order_date]],1),"DDDD")</f>
        <v>Monday</v>
      </c>
      <c r="W3198" t="str">
        <f>TEXT(Working_Data[[#This Row],[order_date]],"mmmm")</f>
        <v>December</v>
      </c>
      <c r="X3198" s="7">
        <f>Working_Data[[#This Row],[last_order_date]]-Working_Data[[#This Row],[signup_date]]</f>
        <v>410</v>
      </c>
      <c r="Y3198" s="7">
        <f>IF(Working_Data[[#This Row],[churned]]="Active",1,0)</f>
        <v>0</v>
      </c>
      <c r="Z3198" s="7">
        <f>YEAR(Working_Data[[#This Row],[order_date]])</f>
        <v>2024</v>
      </c>
    </row>
    <row r="3199" spans="1:26" x14ac:dyDescent="0.25">
      <c r="A3199" t="s">
        <v>6448</v>
      </c>
      <c r="B3199" t="s">
        <v>38</v>
      </c>
      <c r="C3199" t="s">
        <v>82</v>
      </c>
      <c r="D3199" t="s">
        <v>52</v>
      </c>
      <c r="E3199" s="1">
        <v>45455</v>
      </c>
      <c r="F3199" t="s">
        <v>6449</v>
      </c>
      <c r="G3199" s="1">
        <v>45635</v>
      </c>
      <c r="H3199" t="s">
        <v>25</v>
      </c>
      <c r="I3199" t="s">
        <v>42</v>
      </c>
      <c r="J3199" t="s">
        <v>64</v>
      </c>
      <c r="K3199">
        <v>4</v>
      </c>
      <c r="L3199" s="3">
        <f>Working_Data[[#This Row],[price2]]/Working_Data[[#This Row],[quantity]]</f>
        <v>90.137500000000003</v>
      </c>
      <c r="M3199" s="3">
        <v>360.55</v>
      </c>
      <c r="N3199" t="s">
        <v>35</v>
      </c>
      <c r="O3199">
        <v>27</v>
      </c>
      <c r="P3199" s="1">
        <v>45574</v>
      </c>
      <c r="Q3199">
        <v>367</v>
      </c>
      <c r="R3199" t="s">
        <v>43</v>
      </c>
      <c r="S3199">
        <v>1</v>
      </c>
      <c r="T3199" s="1">
        <v>45586</v>
      </c>
      <c r="U3199" t="s">
        <v>36</v>
      </c>
      <c r="V3199" t="str">
        <f>TEXT(WEEKDAY(Working_Data[[#This Row],[order_date]],1),"DDDD")</f>
        <v>Monday</v>
      </c>
      <c r="W3199" t="str">
        <f>TEXT(Working_Data[[#This Row],[order_date]],"mmmm")</f>
        <v>December</v>
      </c>
      <c r="X3199" s="7">
        <f>Working_Data[[#This Row],[last_order_date]]-Working_Data[[#This Row],[signup_date]]</f>
        <v>119</v>
      </c>
      <c r="Y3199" s="7">
        <f>IF(Working_Data[[#This Row],[churned]]="Active",1,0)</f>
        <v>0</v>
      </c>
      <c r="Z3199" s="7">
        <f>YEAR(Working_Data[[#This Row],[order_date]])</f>
        <v>2024</v>
      </c>
    </row>
    <row r="3200" spans="1:26" x14ac:dyDescent="0.25">
      <c r="A3200" t="s">
        <v>6450</v>
      </c>
      <c r="B3200" t="s">
        <v>38</v>
      </c>
      <c r="C3200" t="s">
        <v>82</v>
      </c>
      <c r="D3200" t="s">
        <v>77</v>
      </c>
      <c r="E3200" s="1">
        <v>45816</v>
      </c>
      <c r="F3200" t="s">
        <v>6451</v>
      </c>
      <c r="G3200" s="1">
        <v>45635</v>
      </c>
      <c r="H3200" t="s">
        <v>47</v>
      </c>
      <c r="I3200" t="s">
        <v>26</v>
      </c>
      <c r="J3200" t="s">
        <v>27</v>
      </c>
      <c r="K3200">
        <v>3</v>
      </c>
      <c r="L3200" s="3">
        <f>Working_Data[[#This Row],[price2]]/Working_Data[[#This Row],[quantity]]</f>
        <v>266.75666666666666</v>
      </c>
      <c r="M3200" s="3">
        <v>800.27</v>
      </c>
      <c r="N3200" t="s">
        <v>35</v>
      </c>
      <c r="O3200">
        <v>36</v>
      </c>
      <c r="P3200" s="1">
        <v>45650</v>
      </c>
      <c r="Q3200">
        <v>97</v>
      </c>
      <c r="R3200" t="s">
        <v>29</v>
      </c>
      <c r="S3200">
        <v>2</v>
      </c>
      <c r="T3200" s="1">
        <v>45851</v>
      </c>
      <c r="U3200" t="s">
        <v>30</v>
      </c>
      <c r="V3200" t="str">
        <f>TEXT(WEEKDAY(Working_Data[[#This Row],[order_date]],1),"DDDD")</f>
        <v>Monday</v>
      </c>
      <c r="W3200" t="str">
        <f>TEXT(Working_Data[[#This Row],[order_date]],"mmmm")</f>
        <v>December</v>
      </c>
      <c r="X3200" s="7">
        <f>Working_Data[[#This Row],[last_order_date]]-Working_Data[[#This Row],[signup_date]]</f>
        <v>-166</v>
      </c>
      <c r="Y3200" s="7">
        <f>IF(Working_Data[[#This Row],[churned]]="Active",1,0)</f>
        <v>1</v>
      </c>
      <c r="Z3200" s="7">
        <f>YEAR(Working_Data[[#This Row],[order_date]])</f>
        <v>2024</v>
      </c>
    </row>
    <row r="3201" spans="1:26" x14ac:dyDescent="0.25">
      <c r="A3201" t="s">
        <v>6452</v>
      </c>
      <c r="B3201" t="s">
        <v>21</v>
      </c>
      <c r="C3201" t="s">
        <v>39</v>
      </c>
      <c r="D3201" t="s">
        <v>32</v>
      </c>
      <c r="E3201" s="1">
        <v>45167</v>
      </c>
      <c r="F3201" t="s">
        <v>6453</v>
      </c>
      <c r="G3201" s="1">
        <v>45635</v>
      </c>
      <c r="H3201" t="s">
        <v>25</v>
      </c>
      <c r="I3201" t="s">
        <v>63</v>
      </c>
      <c r="J3201" t="s">
        <v>27</v>
      </c>
      <c r="K3201">
        <v>1</v>
      </c>
      <c r="L3201" s="3">
        <f>Working_Data[[#This Row],[price2]]/Working_Data[[#This Row],[quantity]]</f>
        <v>1076.78</v>
      </c>
      <c r="M3201" s="3">
        <v>1076.78</v>
      </c>
      <c r="N3201" t="s">
        <v>35</v>
      </c>
      <c r="O3201">
        <v>29</v>
      </c>
      <c r="P3201" s="1">
        <v>45534</v>
      </c>
      <c r="Q3201">
        <v>500</v>
      </c>
      <c r="R3201" t="s">
        <v>43</v>
      </c>
      <c r="S3201">
        <v>3</v>
      </c>
      <c r="T3201" s="1">
        <v>45966</v>
      </c>
      <c r="U3201" t="s">
        <v>60</v>
      </c>
      <c r="V3201" t="str">
        <f>TEXT(WEEKDAY(Working_Data[[#This Row],[order_date]],1),"DDDD")</f>
        <v>Monday</v>
      </c>
      <c r="W3201" t="str">
        <f>TEXT(Working_Data[[#This Row],[order_date]],"mmmm")</f>
        <v>December</v>
      </c>
      <c r="X3201" s="7">
        <f>Working_Data[[#This Row],[last_order_date]]-Working_Data[[#This Row],[signup_date]]</f>
        <v>367</v>
      </c>
      <c r="Y3201" s="7">
        <f>IF(Working_Data[[#This Row],[churned]]="Active",1,0)</f>
        <v>0</v>
      </c>
      <c r="Z3201" s="7">
        <f>YEAR(Working_Data[[#This Row],[order_date]])</f>
        <v>2024</v>
      </c>
    </row>
    <row r="3202" spans="1:26" x14ac:dyDescent="0.25">
      <c r="A3202" t="s">
        <v>6454</v>
      </c>
      <c r="B3202" t="s">
        <v>38</v>
      </c>
      <c r="C3202" t="s">
        <v>22</v>
      </c>
      <c r="D3202" t="s">
        <v>23</v>
      </c>
      <c r="E3202" s="1">
        <v>45703</v>
      </c>
      <c r="F3202" t="s">
        <v>6455</v>
      </c>
      <c r="G3202" s="1">
        <v>45635</v>
      </c>
      <c r="H3202" t="s">
        <v>41</v>
      </c>
      <c r="I3202" t="s">
        <v>42</v>
      </c>
      <c r="J3202" t="s">
        <v>27</v>
      </c>
      <c r="K3202">
        <v>1</v>
      </c>
      <c r="L3202" s="3">
        <f>Working_Data[[#This Row],[price2]]/Working_Data[[#This Row],[quantity]]</f>
        <v>807.93</v>
      </c>
      <c r="M3202" s="3">
        <v>807.93</v>
      </c>
      <c r="N3202" t="s">
        <v>28</v>
      </c>
      <c r="O3202">
        <v>25</v>
      </c>
      <c r="P3202" s="1">
        <v>45653</v>
      </c>
      <c r="Q3202">
        <v>78</v>
      </c>
      <c r="R3202" t="s">
        <v>43</v>
      </c>
      <c r="S3202">
        <v>2</v>
      </c>
      <c r="T3202" s="1">
        <v>45693</v>
      </c>
      <c r="U3202" t="s">
        <v>30</v>
      </c>
      <c r="V3202" t="str">
        <f>TEXT(WEEKDAY(Working_Data[[#This Row],[order_date]],1),"DDDD")</f>
        <v>Monday</v>
      </c>
      <c r="W3202" t="str">
        <f>TEXT(Working_Data[[#This Row],[order_date]],"mmmm")</f>
        <v>December</v>
      </c>
      <c r="X3202" s="7">
        <f>Working_Data[[#This Row],[last_order_date]]-Working_Data[[#This Row],[signup_date]]</f>
        <v>-50</v>
      </c>
      <c r="Y3202" s="7">
        <f>IF(Working_Data[[#This Row],[churned]]="Active",1,0)</f>
        <v>0</v>
      </c>
      <c r="Z3202" s="7">
        <f>YEAR(Working_Data[[#This Row],[order_date]])</f>
        <v>2024</v>
      </c>
    </row>
    <row r="3203" spans="1:26" x14ac:dyDescent="0.25">
      <c r="A3203" t="s">
        <v>6456</v>
      </c>
      <c r="B3203" t="s">
        <v>45</v>
      </c>
      <c r="C3203" t="s">
        <v>82</v>
      </c>
      <c r="D3203" t="s">
        <v>52</v>
      </c>
      <c r="E3203" s="1">
        <v>45230</v>
      </c>
      <c r="F3203" t="s">
        <v>6457</v>
      </c>
      <c r="G3203" s="1">
        <v>45635</v>
      </c>
      <c r="H3203" t="s">
        <v>58</v>
      </c>
      <c r="I3203" t="s">
        <v>42</v>
      </c>
      <c r="J3203" t="s">
        <v>49</v>
      </c>
      <c r="K3203">
        <v>5</v>
      </c>
      <c r="L3203" s="3">
        <f>Working_Data[[#This Row],[price2]]/Working_Data[[#This Row],[quantity]]</f>
        <v>179.70400000000001</v>
      </c>
      <c r="M3203" s="3">
        <v>898.52</v>
      </c>
      <c r="N3203" t="s">
        <v>28</v>
      </c>
      <c r="O3203">
        <v>16</v>
      </c>
      <c r="P3203" s="1">
        <v>45769</v>
      </c>
      <c r="Q3203">
        <v>321</v>
      </c>
      <c r="R3203" t="s">
        <v>29</v>
      </c>
      <c r="S3203">
        <v>5</v>
      </c>
      <c r="T3203" s="1">
        <v>45616</v>
      </c>
      <c r="U3203" t="s">
        <v>60</v>
      </c>
      <c r="V3203" t="str">
        <f>TEXT(WEEKDAY(Working_Data[[#This Row],[order_date]],1),"DDDD")</f>
        <v>Monday</v>
      </c>
      <c r="W3203" t="str">
        <f>TEXT(Working_Data[[#This Row],[order_date]],"mmmm")</f>
        <v>December</v>
      </c>
      <c r="X3203" s="7">
        <f>Working_Data[[#This Row],[last_order_date]]-Working_Data[[#This Row],[signup_date]]</f>
        <v>539</v>
      </c>
      <c r="Y3203" s="7">
        <f>IF(Working_Data[[#This Row],[churned]]="Active",1,0)</f>
        <v>1</v>
      </c>
      <c r="Z3203" s="7">
        <f>YEAR(Working_Data[[#This Row],[order_date]])</f>
        <v>2024</v>
      </c>
    </row>
    <row r="3204" spans="1:26" x14ac:dyDescent="0.25">
      <c r="A3204" t="s">
        <v>6458</v>
      </c>
      <c r="B3204" t="s">
        <v>21</v>
      </c>
      <c r="C3204" t="s">
        <v>22</v>
      </c>
      <c r="D3204" t="s">
        <v>56</v>
      </c>
      <c r="E3204" s="1">
        <v>45327</v>
      </c>
      <c r="F3204" t="s">
        <v>6459</v>
      </c>
      <c r="G3204" s="1">
        <v>45548</v>
      </c>
      <c r="H3204" t="s">
        <v>25</v>
      </c>
      <c r="I3204" t="s">
        <v>26</v>
      </c>
      <c r="J3204" t="s">
        <v>59</v>
      </c>
      <c r="K3204">
        <v>4</v>
      </c>
      <c r="L3204" s="3">
        <f>Working_Data[[#This Row],[price2]]/Working_Data[[#This Row],[quantity]]</f>
        <v>123.89</v>
      </c>
      <c r="M3204" s="3">
        <v>495.56</v>
      </c>
      <c r="N3204" t="s">
        <v>28</v>
      </c>
      <c r="O3204">
        <v>17</v>
      </c>
      <c r="P3204" s="1">
        <v>45564</v>
      </c>
      <c r="Q3204">
        <v>205</v>
      </c>
      <c r="R3204" t="s">
        <v>29</v>
      </c>
      <c r="S3204">
        <v>4</v>
      </c>
      <c r="T3204" s="1">
        <v>45555</v>
      </c>
      <c r="U3204" t="s">
        <v>30</v>
      </c>
      <c r="V3204" t="str">
        <f>TEXT(WEEKDAY(Working_Data[[#This Row],[order_date]],1),"DDDD")</f>
        <v>Friday</v>
      </c>
      <c r="W3204" t="str">
        <f>TEXT(Working_Data[[#This Row],[order_date]],"mmmm")</f>
        <v>September</v>
      </c>
      <c r="X3204" s="7">
        <f>Working_Data[[#This Row],[last_order_date]]-Working_Data[[#This Row],[signup_date]]</f>
        <v>237</v>
      </c>
      <c r="Y3204" s="7">
        <f>IF(Working_Data[[#This Row],[churned]]="Active",1,0)</f>
        <v>1</v>
      </c>
      <c r="Z3204" s="7">
        <f>YEAR(Working_Data[[#This Row],[order_date]])</f>
        <v>2024</v>
      </c>
    </row>
    <row r="3205" spans="1:26" x14ac:dyDescent="0.25">
      <c r="A3205" t="s">
        <v>6460</v>
      </c>
      <c r="B3205" t="s">
        <v>38</v>
      </c>
      <c r="C3205" t="s">
        <v>82</v>
      </c>
      <c r="D3205" t="s">
        <v>77</v>
      </c>
      <c r="E3205" s="1">
        <v>45366</v>
      </c>
      <c r="F3205" t="s">
        <v>6461</v>
      </c>
      <c r="G3205" s="1">
        <v>45548</v>
      </c>
      <c r="H3205" t="s">
        <v>47</v>
      </c>
      <c r="I3205" t="s">
        <v>48</v>
      </c>
      <c r="J3205" t="s">
        <v>67</v>
      </c>
      <c r="K3205">
        <v>3</v>
      </c>
      <c r="L3205" s="3">
        <f>Working_Data[[#This Row],[price2]]/Working_Data[[#This Row],[quantity]]</f>
        <v>315.9733333333333</v>
      </c>
      <c r="M3205" s="3">
        <v>947.92</v>
      </c>
      <c r="N3205" t="s">
        <v>35</v>
      </c>
      <c r="O3205">
        <v>17</v>
      </c>
      <c r="P3205" s="1">
        <v>45752</v>
      </c>
      <c r="Q3205">
        <v>270</v>
      </c>
      <c r="R3205" t="s">
        <v>29</v>
      </c>
      <c r="S3205">
        <v>1</v>
      </c>
      <c r="T3205" s="1">
        <v>45766</v>
      </c>
      <c r="U3205" t="s">
        <v>36</v>
      </c>
      <c r="V3205" t="str">
        <f>TEXT(WEEKDAY(Working_Data[[#This Row],[order_date]],1),"DDDD")</f>
        <v>Friday</v>
      </c>
      <c r="W3205" t="str">
        <f>TEXT(Working_Data[[#This Row],[order_date]],"mmmm")</f>
        <v>September</v>
      </c>
      <c r="X3205" s="7">
        <f>Working_Data[[#This Row],[last_order_date]]-Working_Data[[#This Row],[signup_date]]</f>
        <v>386</v>
      </c>
      <c r="Y3205" s="7">
        <f>IF(Working_Data[[#This Row],[churned]]="Active",1,0)</f>
        <v>1</v>
      </c>
      <c r="Z3205" s="7">
        <f>YEAR(Working_Data[[#This Row],[order_date]])</f>
        <v>2024</v>
      </c>
    </row>
    <row r="3206" spans="1:26" x14ac:dyDescent="0.25">
      <c r="A3206" t="s">
        <v>6462</v>
      </c>
      <c r="B3206" t="s">
        <v>21</v>
      </c>
      <c r="C3206" t="s">
        <v>22</v>
      </c>
      <c r="D3206" t="s">
        <v>56</v>
      </c>
      <c r="E3206" s="1">
        <v>45297</v>
      </c>
      <c r="F3206" t="s">
        <v>6463</v>
      </c>
      <c r="G3206" s="1">
        <v>45548</v>
      </c>
      <c r="H3206" t="s">
        <v>58</v>
      </c>
      <c r="I3206" t="s">
        <v>63</v>
      </c>
      <c r="J3206" t="s">
        <v>67</v>
      </c>
      <c r="K3206">
        <v>2</v>
      </c>
      <c r="L3206" s="3">
        <f>Working_Data[[#This Row],[price2]]/Working_Data[[#This Row],[quantity]]</f>
        <v>249.18</v>
      </c>
      <c r="M3206" s="3">
        <v>498.36</v>
      </c>
      <c r="N3206" t="s">
        <v>28</v>
      </c>
      <c r="O3206">
        <v>31</v>
      </c>
      <c r="P3206" s="1">
        <v>45584</v>
      </c>
      <c r="Q3206">
        <v>219</v>
      </c>
      <c r="R3206" t="s">
        <v>29</v>
      </c>
      <c r="S3206">
        <v>5</v>
      </c>
      <c r="T3206" s="1">
        <v>45738</v>
      </c>
      <c r="U3206" t="s">
        <v>60</v>
      </c>
      <c r="V3206" t="str">
        <f>TEXT(WEEKDAY(Working_Data[[#This Row],[order_date]],1),"DDDD")</f>
        <v>Friday</v>
      </c>
      <c r="W3206" t="str">
        <f>TEXT(Working_Data[[#This Row],[order_date]],"mmmm")</f>
        <v>September</v>
      </c>
      <c r="X3206" s="7">
        <f>Working_Data[[#This Row],[last_order_date]]-Working_Data[[#This Row],[signup_date]]</f>
        <v>287</v>
      </c>
      <c r="Y3206" s="7">
        <f>IF(Working_Data[[#This Row],[churned]]="Active",1,0)</f>
        <v>1</v>
      </c>
      <c r="Z3206" s="7">
        <f>YEAR(Working_Data[[#This Row],[order_date]])</f>
        <v>2024</v>
      </c>
    </row>
    <row r="3207" spans="1:26" x14ac:dyDescent="0.25">
      <c r="A3207" t="s">
        <v>6464</v>
      </c>
      <c r="B3207" t="s">
        <v>21</v>
      </c>
      <c r="C3207" t="s">
        <v>39</v>
      </c>
      <c r="D3207" t="s">
        <v>52</v>
      </c>
      <c r="E3207" s="1">
        <v>45366</v>
      </c>
      <c r="F3207" t="s">
        <v>6465</v>
      </c>
      <c r="G3207" s="1">
        <v>45548</v>
      </c>
      <c r="H3207" t="s">
        <v>41</v>
      </c>
      <c r="I3207" t="s">
        <v>48</v>
      </c>
      <c r="J3207" t="s">
        <v>27</v>
      </c>
      <c r="K3207">
        <v>2</v>
      </c>
      <c r="L3207" s="3">
        <f>Working_Data[[#This Row],[price2]]/Working_Data[[#This Row],[quantity]]</f>
        <v>703.36</v>
      </c>
      <c r="M3207" s="3">
        <v>1406.72</v>
      </c>
      <c r="N3207" t="s">
        <v>35</v>
      </c>
      <c r="O3207">
        <v>50</v>
      </c>
      <c r="P3207" s="1">
        <v>45938</v>
      </c>
      <c r="Q3207">
        <v>400</v>
      </c>
      <c r="R3207" t="s">
        <v>29</v>
      </c>
      <c r="S3207">
        <v>2</v>
      </c>
      <c r="T3207" s="1">
        <v>45642</v>
      </c>
      <c r="U3207" t="s">
        <v>30</v>
      </c>
      <c r="V3207" t="str">
        <f>TEXT(WEEKDAY(Working_Data[[#This Row],[order_date]],1),"DDDD")</f>
        <v>Friday</v>
      </c>
      <c r="W3207" t="str">
        <f>TEXT(Working_Data[[#This Row],[order_date]],"mmmm")</f>
        <v>September</v>
      </c>
      <c r="X3207" s="7">
        <f>Working_Data[[#This Row],[last_order_date]]-Working_Data[[#This Row],[signup_date]]</f>
        <v>572</v>
      </c>
      <c r="Y3207" s="7">
        <f>IF(Working_Data[[#This Row],[churned]]="Active",1,0)</f>
        <v>1</v>
      </c>
      <c r="Z3207" s="7">
        <f>YEAR(Working_Data[[#This Row],[order_date]])</f>
        <v>2024</v>
      </c>
    </row>
    <row r="3208" spans="1:26" x14ac:dyDescent="0.25">
      <c r="A3208" t="s">
        <v>6466</v>
      </c>
      <c r="B3208" t="s">
        <v>38</v>
      </c>
      <c r="C3208" t="s">
        <v>39</v>
      </c>
      <c r="D3208" t="s">
        <v>32</v>
      </c>
      <c r="E3208" s="1">
        <v>45305</v>
      </c>
      <c r="F3208" t="s">
        <v>6467</v>
      </c>
      <c r="G3208" s="1">
        <v>45548</v>
      </c>
      <c r="H3208" t="s">
        <v>41</v>
      </c>
      <c r="I3208" t="s">
        <v>63</v>
      </c>
      <c r="J3208" t="s">
        <v>64</v>
      </c>
      <c r="K3208">
        <v>3</v>
      </c>
      <c r="L3208" s="3">
        <f>Working_Data[[#This Row],[price2]]/Working_Data[[#This Row],[quantity]]</f>
        <v>324.55666666666667</v>
      </c>
      <c r="M3208" s="3">
        <v>973.67</v>
      </c>
      <c r="N3208" t="s">
        <v>28</v>
      </c>
      <c r="O3208">
        <v>8</v>
      </c>
      <c r="P3208" s="1">
        <v>45553</v>
      </c>
      <c r="Q3208">
        <v>463</v>
      </c>
      <c r="R3208" t="s">
        <v>43</v>
      </c>
      <c r="S3208">
        <v>3</v>
      </c>
      <c r="T3208" s="1">
        <v>45584</v>
      </c>
      <c r="U3208" t="s">
        <v>36</v>
      </c>
      <c r="V3208" t="str">
        <f>TEXT(WEEKDAY(Working_Data[[#This Row],[order_date]],1),"DDDD")</f>
        <v>Friday</v>
      </c>
      <c r="W3208" t="str">
        <f>TEXT(Working_Data[[#This Row],[order_date]],"mmmm")</f>
        <v>September</v>
      </c>
      <c r="X3208" s="7">
        <f>Working_Data[[#This Row],[last_order_date]]-Working_Data[[#This Row],[signup_date]]</f>
        <v>248</v>
      </c>
      <c r="Y3208" s="7">
        <f>IF(Working_Data[[#This Row],[churned]]="Active",1,0)</f>
        <v>0</v>
      </c>
      <c r="Z3208" s="7">
        <f>YEAR(Working_Data[[#This Row],[order_date]])</f>
        <v>2024</v>
      </c>
    </row>
    <row r="3209" spans="1:26" x14ac:dyDescent="0.25">
      <c r="A3209" t="s">
        <v>6468</v>
      </c>
      <c r="B3209" t="s">
        <v>45</v>
      </c>
      <c r="C3209" t="s">
        <v>22</v>
      </c>
      <c r="D3209" t="s">
        <v>52</v>
      </c>
      <c r="E3209" s="1">
        <v>45884</v>
      </c>
      <c r="F3209" t="s">
        <v>6469</v>
      </c>
      <c r="G3209" s="1">
        <v>45548</v>
      </c>
      <c r="H3209" t="s">
        <v>41</v>
      </c>
      <c r="I3209" t="s">
        <v>42</v>
      </c>
      <c r="J3209" t="s">
        <v>49</v>
      </c>
      <c r="K3209">
        <v>2</v>
      </c>
      <c r="L3209" s="3">
        <f>Working_Data[[#This Row],[price2]]/Working_Data[[#This Row],[quantity]]</f>
        <v>161.91999999999999</v>
      </c>
      <c r="M3209" s="3">
        <v>323.83999999999997</v>
      </c>
      <c r="N3209" t="s">
        <v>50</v>
      </c>
      <c r="O3209">
        <v>27</v>
      </c>
      <c r="P3209" s="1">
        <v>45577</v>
      </c>
      <c r="Q3209">
        <v>305</v>
      </c>
      <c r="R3209" t="s">
        <v>43</v>
      </c>
      <c r="S3209">
        <v>4</v>
      </c>
      <c r="T3209" s="1">
        <v>45559</v>
      </c>
      <c r="U3209" t="s">
        <v>30</v>
      </c>
      <c r="V3209" t="str">
        <f>TEXT(WEEKDAY(Working_Data[[#This Row],[order_date]],1),"DDDD")</f>
        <v>Friday</v>
      </c>
      <c r="W3209" t="str">
        <f>TEXT(Working_Data[[#This Row],[order_date]],"mmmm")</f>
        <v>September</v>
      </c>
      <c r="X3209" s="7">
        <f>Working_Data[[#This Row],[last_order_date]]-Working_Data[[#This Row],[signup_date]]</f>
        <v>-307</v>
      </c>
      <c r="Y3209" s="7">
        <f>IF(Working_Data[[#This Row],[churned]]="Active",1,0)</f>
        <v>0</v>
      </c>
      <c r="Z3209" s="7">
        <f>YEAR(Working_Data[[#This Row],[order_date]])</f>
        <v>2024</v>
      </c>
    </row>
    <row r="3210" spans="1:26" x14ac:dyDescent="0.25">
      <c r="A3210" t="s">
        <v>6470</v>
      </c>
      <c r="B3210" t="s">
        <v>38</v>
      </c>
      <c r="C3210" t="s">
        <v>82</v>
      </c>
      <c r="D3210" t="s">
        <v>52</v>
      </c>
      <c r="E3210" s="1">
        <v>45255</v>
      </c>
      <c r="F3210" t="s">
        <v>6471</v>
      </c>
      <c r="G3210" s="1">
        <v>45548</v>
      </c>
      <c r="H3210" t="s">
        <v>47</v>
      </c>
      <c r="I3210" t="s">
        <v>42</v>
      </c>
      <c r="J3210" t="s">
        <v>67</v>
      </c>
      <c r="K3210">
        <v>5</v>
      </c>
      <c r="L3210" s="3">
        <f>Working_Data[[#This Row],[price2]]/Working_Data[[#This Row],[quantity]]</f>
        <v>49.177999999999997</v>
      </c>
      <c r="M3210" s="3">
        <v>245.89</v>
      </c>
      <c r="N3210" t="s">
        <v>35</v>
      </c>
      <c r="O3210">
        <v>11</v>
      </c>
      <c r="P3210" s="1">
        <v>45650</v>
      </c>
      <c r="Q3210">
        <v>291</v>
      </c>
      <c r="R3210" t="s">
        <v>43</v>
      </c>
      <c r="S3210">
        <v>4</v>
      </c>
      <c r="T3210" s="1">
        <v>45969</v>
      </c>
      <c r="U3210" t="s">
        <v>30</v>
      </c>
      <c r="V3210" t="str">
        <f>TEXT(WEEKDAY(Working_Data[[#This Row],[order_date]],1),"DDDD")</f>
        <v>Friday</v>
      </c>
      <c r="W3210" t="str">
        <f>TEXT(Working_Data[[#This Row],[order_date]],"mmmm")</f>
        <v>September</v>
      </c>
      <c r="X3210" s="7">
        <f>Working_Data[[#This Row],[last_order_date]]-Working_Data[[#This Row],[signup_date]]</f>
        <v>395</v>
      </c>
      <c r="Y3210" s="7">
        <f>IF(Working_Data[[#This Row],[churned]]="Active",1,0)</f>
        <v>0</v>
      </c>
      <c r="Z3210" s="7">
        <f>YEAR(Working_Data[[#This Row],[order_date]])</f>
        <v>2024</v>
      </c>
    </row>
    <row r="3211" spans="1:26" x14ac:dyDescent="0.25">
      <c r="A3211" t="s">
        <v>6472</v>
      </c>
      <c r="B3211" t="s">
        <v>21</v>
      </c>
      <c r="C3211" t="s">
        <v>39</v>
      </c>
      <c r="D3211" t="s">
        <v>56</v>
      </c>
      <c r="E3211" s="1">
        <v>45451</v>
      </c>
      <c r="F3211" t="s">
        <v>6473</v>
      </c>
      <c r="G3211" s="1">
        <v>45548</v>
      </c>
      <c r="H3211" t="s">
        <v>47</v>
      </c>
      <c r="I3211" t="s">
        <v>26</v>
      </c>
      <c r="J3211" t="s">
        <v>64</v>
      </c>
      <c r="K3211">
        <v>4</v>
      </c>
      <c r="L3211" s="3">
        <f>Working_Data[[#This Row],[price2]]/Working_Data[[#This Row],[quantity]]</f>
        <v>315.89999999999998</v>
      </c>
      <c r="M3211" s="3">
        <v>1263.5999999999999</v>
      </c>
      <c r="N3211" t="s">
        <v>50</v>
      </c>
      <c r="O3211">
        <v>38</v>
      </c>
      <c r="P3211" s="1">
        <v>45650</v>
      </c>
      <c r="Q3211">
        <v>299</v>
      </c>
      <c r="R3211" t="s">
        <v>29</v>
      </c>
      <c r="S3211">
        <v>2</v>
      </c>
      <c r="T3211" s="1">
        <v>45561</v>
      </c>
      <c r="U3211" t="s">
        <v>60</v>
      </c>
      <c r="V3211" t="str">
        <f>TEXT(WEEKDAY(Working_Data[[#This Row],[order_date]],1),"DDDD")</f>
        <v>Friday</v>
      </c>
      <c r="W3211" t="str">
        <f>TEXT(Working_Data[[#This Row],[order_date]],"mmmm")</f>
        <v>September</v>
      </c>
      <c r="X3211" s="7">
        <f>Working_Data[[#This Row],[last_order_date]]-Working_Data[[#This Row],[signup_date]]</f>
        <v>199</v>
      </c>
      <c r="Y3211" s="7">
        <f>IF(Working_Data[[#This Row],[churned]]="Active",1,0)</f>
        <v>1</v>
      </c>
      <c r="Z3211" s="7">
        <f>YEAR(Working_Data[[#This Row],[order_date]])</f>
        <v>2024</v>
      </c>
    </row>
    <row r="3212" spans="1:26" x14ac:dyDescent="0.25">
      <c r="A3212" t="s">
        <v>6474</v>
      </c>
      <c r="B3212" t="s">
        <v>45</v>
      </c>
      <c r="C3212" t="s">
        <v>82</v>
      </c>
      <c r="D3212" t="s">
        <v>56</v>
      </c>
      <c r="E3212" s="1">
        <v>45580</v>
      </c>
      <c r="F3212" t="s">
        <v>6475</v>
      </c>
      <c r="G3212" s="1">
        <v>45548</v>
      </c>
      <c r="H3212" t="s">
        <v>34</v>
      </c>
      <c r="I3212" t="s">
        <v>26</v>
      </c>
      <c r="J3212" t="s">
        <v>59</v>
      </c>
      <c r="K3212">
        <v>4</v>
      </c>
      <c r="L3212" s="3">
        <f>Working_Data[[#This Row],[price2]]/Working_Data[[#This Row],[quantity]]</f>
        <v>295.90750000000003</v>
      </c>
      <c r="M3212" s="3">
        <v>1183.6300000000001</v>
      </c>
      <c r="N3212" t="s">
        <v>28</v>
      </c>
      <c r="O3212">
        <v>20</v>
      </c>
      <c r="P3212" s="1">
        <v>45747</v>
      </c>
      <c r="Q3212">
        <v>236</v>
      </c>
      <c r="R3212" t="s">
        <v>29</v>
      </c>
      <c r="S3212">
        <v>5</v>
      </c>
      <c r="T3212" s="1">
        <v>45812</v>
      </c>
      <c r="U3212" t="s">
        <v>36</v>
      </c>
      <c r="V3212" t="str">
        <f>TEXT(WEEKDAY(Working_Data[[#This Row],[order_date]],1),"DDDD")</f>
        <v>Friday</v>
      </c>
      <c r="W3212" t="str">
        <f>TEXT(Working_Data[[#This Row],[order_date]],"mmmm")</f>
        <v>September</v>
      </c>
      <c r="X3212" s="7">
        <f>Working_Data[[#This Row],[last_order_date]]-Working_Data[[#This Row],[signup_date]]</f>
        <v>167</v>
      </c>
      <c r="Y3212" s="7">
        <f>IF(Working_Data[[#This Row],[churned]]="Active",1,0)</f>
        <v>1</v>
      </c>
      <c r="Z3212" s="7">
        <f>YEAR(Working_Data[[#This Row],[order_date]])</f>
        <v>2024</v>
      </c>
    </row>
    <row r="3213" spans="1:26" x14ac:dyDescent="0.25">
      <c r="A3213" t="s">
        <v>6476</v>
      </c>
      <c r="B3213" t="s">
        <v>21</v>
      </c>
      <c r="C3213" t="s">
        <v>22</v>
      </c>
      <c r="D3213" t="s">
        <v>23</v>
      </c>
      <c r="E3213" s="1">
        <v>45242</v>
      </c>
      <c r="F3213" t="s">
        <v>6477</v>
      </c>
      <c r="G3213" s="1">
        <v>45548</v>
      </c>
      <c r="H3213" t="s">
        <v>34</v>
      </c>
      <c r="I3213" t="s">
        <v>48</v>
      </c>
      <c r="J3213" t="s">
        <v>27</v>
      </c>
      <c r="K3213">
        <v>3</v>
      </c>
      <c r="L3213" s="3">
        <f>Working_Data[[#This Row],[price2]]/Working_Data[[#This Row],[quantity]]</f>
        <v>93.43</v>
      </c>
      <c r="M3213" s="3">
        <v>280.29000000000002</v>
      </c>
      <c r="N3213" t="s">
        <v>35</v>
      </c>
      <c r="O3213">
        <v>28</v>
      </c>
      <c r="P3213" s="1">
        <v>45835</v>
      </c>
      <c r="Q3213">
        <v>76</v>
      </c>
      <c r="R3213" t="s">
        <v>29</v>
      </c>
      <c r="S3213">
        <v>1</v>
      </c>
      <c r="T3213" s="1">
        <v>45695</v>
      </c>
      <c r="U3213" t="s">
        <v>36</v>
      </c>
      <c r="V3213" t="str">
        <f>TEXT(WEEKDAY(Working_Data[[#This Row],[order_date]],1),"DDDD")</f>
        <v>Friday</v>
      </c>
      <c r="W3213" t="str">
        <f>TEXT(Working_Data[[#This Row],[order_date]],"mmmm")</f>
        <v>September</v>
      </c>
      <c r="X3213" s="7">
        <f>Working_Data[[#This Row],[last_order_date]]-Working_Data[[#This Row],[signup_date]]</f>
        <v>593</v>
      </c>
      <c r="Y3213" s="7">
        <f>IF(Working_Data[[#This Row],[churned]]="Active",1,0)</f>
        <v>1</v>
      </c>
      <c r="Z3213" s="7">
        <f>YEAR(Working_Data[[#This Row],[order_date]])</f>
        <v>2024</v>
      </c>
    </row>
    <row r="3214" spans="1:26" x14ac:dyDescent="0.25">
      <c r="A3214" t="s">
        <v>6478</v>
      </c>
      <c r="B3214" t="s">
        <v>45</v>
      </c>
      <c r="C3214" t="s">
        <v>22</v>
      </c>
      <c r="D3214" t="s">
        <v>23</v>
      </c>
      <c r="E3214" s="1">
        <v>45338</v>
      </c>
      <c r="F3214" t="s">
        <v>6479</v>
      </c>
      <c r="G3214" s="1">
        <v>45548</v>
      </c>
      <c r="H3214" t="s">
        <v>41</v>
      </c>
      <c r="I3214" t="s">
        <v>48</v>
      </c>
      <c r="J3214" t="s">
        <v>67</v>
      </c>
      <c r="K3214">
        <v>5</v>
      </c>
      <c r="L3214" s="3">
        <f>Working_Data[[#This Row],[price2]]/Working_Data[[#This Row],[quantity]]</f>
        <v>249.27399999999997</v>
      </c>
      <c r="M3214" s="3">
        <v>1246.3699999999999</v>
      </c>
      <c r="N3214" t="s">
        <v>50</v>
      </c>
      <c r="O3214">
        <v>25</v>
      </c>
      <c r="P3214" s="1">
        <v>45748</v>
      </c>
      <c r="Q3214">
        <v>265</v>
      </c>
      <c r="R3214" t="s">
        <v>29</v>
      </c>
      <c r="S3214">
        <v>3</v>
      </c>
      <c r="T3214" s="1">
        <v>45873</v>
      </c>
      <c r="U3214" t="s">
        <v>60</v>
      </c>
      <c r="V3214" t="str">
        <f>TEXT(WEEKDAY(Working_Data[[#This Row],[order_date]],1),"DDDD")</f>
        <v>Friday</v>
      </c>
      <c r="W3214" t="str">
        <f>TEXT(Working_Data[[#This Row],[order_date]],"mmmm")</f>
        <v>September</v>
      </c>
      <c r="X3214" s="7">
        <f>Working_Data[[#This Row],[last_order_date]]-Working_Data[[#This Row],[signup_date]]</f>
        <v>410</v>
      </c>
      <c r="Y3214" s="7">
        <f>IF(Working_Data[[#This Row],[churned]]="Active",1,0)</f>
        <v>1</v>
      </c>
      <c r="Z3214" s="7">
        <f>YEAR(Working_Data[[#This Row],[order_date]])</f>
        <v>2024</v>
      </c>
    </row>
    <row r="3215" spans="1:26" x14ac:dyDescent="0.25">
      <c r="A3215" t="s">
        <v>6480</v>
      </c>
      <c r="B3215" t="s">
        <v>21</v>
      </c>
      <c r="C3215" t="s">
        <v>82</v>
      </c>
      <c r="D3215" t="s">
        <v>52</v>
      </c>
      <c r="E3215" s="1">
        <v>44938</v>
      </c>
      <c r="F3215" t="s">
        <v>6481</v>
      </c>
      <c r="G3215" s="1">
        <v>45548</v>
      </c>
      <c r="H3215" t="s">
        <v>34</v>
      </c>
      <c r="I3215" t="s">
        <v>54</v>
      </c>
      <c r="J3215" t="s">
        <v>59</v>
      </c>
      <c r="K3215">
        <v>1</v>
      </c>
      <c r="L3215" s="3">
        <f>Working_Data[[#This Row],[price2]]/Working_Data[[#This Row],[quantity]]</f>
        <v>1061.3599999999999</v>
      </c>
      <c r="M3215" s="3">
        <v>1061.3599999999999</v>
      </c>
      <c r="N3215" t="s">
        <v>35</v>
      </c>
      <c r="O3215">
        <v>29</v>
      </c>
      <c r="P3215" s="1">
        <v>45565</v>
      </c>
      <c r="Q3215">
        <v>140</v>
      </c>
      <c r="R3215" t="s">
        <v>29</v>
      </c>
      <c r="S3215">
        <v>3</v>
      </c>
      <c r="T3215" s="1">
        <v>45747</v>
      </c>
      <c r="U3215" t="s">
        <v>36</v>
      </c>
      <c r="V3215" t="str">
        <f>TEXT(WEEKDAY(Working_Data[[#This Row],[order_date]],1),"DDDD")</f>
        <v>Friday</v>
      </c>
      <c r="W3215" t="str">
        <f>TEXT(Working_Data[[#This Row],[order_date]],"mmmm")</f>
        <v>September</v>
      </c>
      <c r="X3215" s="7">
        <f>Working_Data[[#This Row],[last_order_date]]-Working_Data[[#This Row],[signup_date]]</f>
        <v>627</v>
      </c>
      <c r="Y3215" s="7">
        <f>IF(Working_Data[[#This Row],[churned]]="Active",1,0)</f>
        <v>1</v>
      </c>
      <c r="Z3215" s="7">
        <f>YEAR(Working_Data[[#This Row],[order_date]])</f>
        <v>2024</v>
      </c>
    </row>
    <row r="3216" spans="1:26" x14ac:dyDescent="0.25">
      <c r="A3216" t="s">
        <v>6482</v>
      </c>
      <c r="B3216" t="s">
        <v>45</v>
      </c>
      <c r="C3216" t="s">
        <v>39</v>
      </c>
      <c r="D3216" t="s">
        <v>23</v>
      </c>
      <c r="E3216" s="1">
        <v>45646</v>
      </c>
      <c r="F3216" t="s">
        <v>6483</v>
      </c>
      <c r="G3216" s="1">
        <v>45548</v>
      </c>
      <c r="H3216" t="s">
        <v>58</v>
      </c>
      <c r="I3216" t="s">
        <v>63</v>
      </c>
      <c r="J3216" t="s">
        <v>64</v>
      </c>
      <c r="K3216">
        <v>2</v>
      </c>
      <c r="L3216" s="3">
        <f>Working_Data[[#This Row],[price2]]/Working_Data[[#This Row],[quantity]]</f>
        <v>654.58500000000004</v>
      </c>
      <c r="M3216" s="3">
        <v>1309.17</v>
      </c>
      <c r="N3216" t="s">
        <v>28</v>
      </c>
      <c r="O3216">
        <v>9</v>
      </c>
      <c r="P3216" s="1">
        <v>45659</v>
      </c>
      <c r="Q3216">
        <v>214</v>
      </c>
      <c r="R3216" t="s">
        <v>29</v>
      </c>
      <c r="S3216">
        <v>5</v>
      </c>
      <c r="T3216" s="1">
        <v>45645</v>
      </c>
      <c r="U3216" t="s">
        <v>60</v>
      </c>
      <c r="V3216" t="str">
        <f>TEXT(WEEKDAY(Working_Data[[#This Row],[order_date]],1),"DDDD")</f>
        <v>Friday</v>
      </c>
      <c r="W3216" t="str">
        <f>TEXT(Working_Data[[#This Row],[order_date]],"mmmm")</f>
        <v>September</v>
      </c>
      <c r="X3216" s="7">
        <f>Working_Data[[#This Row],[last_order_date]]-Working_Data[[#This Row],[signup_date]]</f>
        <v>13</v>
      </c>
      <c r="Y3216" s="7">
        <f>IF(Working_Data[[#This Row],[churned]]="Active",1,0)</f>
        <v>1</v>
      </c>
      <c r="Z3216" s="7">
        <f>YEAR(Working_Data[[#This Row],[order_date]])</f>
        <v>2024</v>
      </c>
    </row>
    <row r="3217" spans="1:26" x14ac:dyDescent="0.25">
      <c r="A3217" t="s">
        <v>6484</v>
      </c>
      <c r="B3217" t="s">
        <v>45</v>
      </c>
      <c r="C3217" t="s">
        <v>39</v>
      </c>
      <c r="D3217" t="s">
        <v>77</v>
      </c>
      <c r="E3217" s="1">
        <v>45419</v>
      </c>
      <c r="F3217" t="s">
        <v>6485</v>
      </c>
      <c r="G3217" s="1">
        <v>45548</v>
      </c>
      <c r="H3217" t="s">
        <v>58</v>
      </c>
      <c r="I3217" t="s">
        <v>26</v>
      </c>
      <c r="J3217" t="s">
        <v>27</v>
      </c>
      <c r="K3217">
        <v>1</v>
      </c>
      <c r="L3217" s="3">
        <f>Working_Data[[#This Row],[price2]]/Working_Data[[#This Row],[quantity]]</f>
        <v>1119.25</v>
      </c>
      <c r="M3217" s="3">
        <v>1119.25</v>
      </c>
      <c r="N3217" t="s">
        <v>28</v>
      </c>
      <c r="O3217">
        <v>34</v>
      </c>
      <c r="P3217" s="1">
        <v>45670</v>
      </c>
      <c r="Q3217">
        <v>439</v>
      </c>
      <c r="R3217" t="s">
        <v>43</v>
      </c>
      <c r="S3217">
        <v>4</v>
      </c>
      <c r="T3217" s="1">
        <v>45652</v>
      </c>
      <c r="U3217" t="s">
        <v>36</v>
      </c>
      <c r="V3217" t="str">
        <f>TEXT(WEEKDAY(Working_Data[[#This Row],[order_date]],1),"DDDD")</f>
        <v>Friday</v>
      </c>
      <c r="W3217" t="str">
        <f>TEXT(Working_Data[[#This Row],[order_date]],"mmmm")</f>
        <v>September</v>
      </c>
      <c r="X3217" s="7">
        <f>Working_Data[[#This Row],[last_order_date]]-Working_Data[[#This Row],[signup_date]]</f>
        <v>251</v>
      </c>
      <c r="Y3217" s="7">
        <f>IF(Working_Data[[#This Row],[churned]]="Active",1,0)</f>
        <v>0</v>
      </c>
      <c r="Z3217" s="7">
        <f>YEAR(Working_Data[[#This Row],[order_date]])</f>
        <v>2024</v>
      </c>
    </row>
    <row r="3218" spans="1:26" x14ac:dyDescent="0.25">
      <c r="A3218" t="s">
        <v>6486</v>
      </c>
      <c r="B3218" t="s">
        <v>21</v>
      </c>
      <c r="C3218" t="s">
        <v>22</v>
      </c>
      <c r="D3218" t="s">
        <v>56</v>
      </c>
      <c r="E3218" s="1">
        <v>45188</v>
      </c>
      <c r="F3218" t="s">
        <v>6487</v>
      </c>
      <c r="G3218" s="1">
        <v>45548</v>
      </c>
      <c r="H3218" t="s">
        <v>41</v>
      </c>
      <c r="I3218" t="s">
        <v>54</v>
      </c>
      <c r="J3218" t="s">
        <v>49</v>
      </c>
      <c r="K3218">
        <v>4</v>
      </c>
      <c r="L3218" s="3">
        <f>Working_Data[[#This Row],[price2]]/Working_Data[[#This Row],[quantity]]</f>
        <v>78.237499999999997</v>
      </c>
      <c r="M3218" s="3">
        <v>312.95</v>
      </c>
      <c r="N3218" t="s">
        <v>35</v>
      </c>
      <c r="O3218">
        <v>9</v>
      </c>
      <c r="P3218" s="1">
        <v>45526</v>
      </c>
      <c r="Q3218">
        <v>66</v>
      </c>
      <c r="R3218" t="s">
        <v>29</v>
      </c>
      <c r="S3218">
        <v>5</v>
      </c>
      <c r="T3218" s="1">
        <v>45826</v>
      </c>
      <c r="U3218" t="s">
        <v>36</v>
      </c>
      <c r="V3218" t="str">
        <f>TEXT(WEEKDAY(Working_Data[[#This Row],[order_date]],1),"DDDD")</f>
        <v>Friday</v>
      </c>
      <c r="W3218" t="str">
        <f>TEXT(Working_Data[[#This Row],[order_date]],"mmmm")</f>
        <v>September</v>
      </c>
      <c r="X3218" s="7">
        <f>Working_Data[[#This Row],[last_order_date]]-Working_Data[[#This Row],[signup_date]]</f>
        <v>338</v>
      </c>
      <c r="Y3218" s="7">
        <f>IF(Working_Data[[#This Row],[churned]]="Active",1,0)</f>
        <v>1</v>
      </c>
      <c r="Z3218" s="7">
        <f>YEAR(Working_Data[[#This Row],[order_date]])</f>
        <v>2024</v>
      </c>
    </row>
    <row r="3219" spans="1:26" x14ac:dyDescent="0.25">
      <c r="A3219" t="s">
        <v>6488</v>
      </c>
      <c r="B3219" t="s">
        <v>45</v>
      </c>
      <c r="C3219" t="s">
        <v>82</v>
      </c>
      <c r="D3219" t="s">
        <v>23</v>
      </c>
      <c r="E3219" s="1">
        <v>45784</v>
      </c>
      <c r="F3219" t="s">
        <v>6489</v>
      </c>
      <c r="G3219" s="1">
        <v>45549</v>
      </c>
      <c r="H3219" t="s">
        <v>25</v>
      </c>
      <c r="I3219" t="s">
        <v>48</v>
      </c>
      <c r="J3219" t="s">
        <v>59</v>
      </c>
      <c r="K3219">
        <v>5</v>
      </c>
      <c r="L3219" s="3">
        <f>Working_Data[[#This Row],[price2]]/Working_Data[[#This Row],[quantity]]</f>
        <v>65.335999999999999</v>
      </c>
      <c r="M3219" s="3">
        <v>326.68</v>
      </c>
      <c r="N3219" t="s">
        <v>50</v>
      </c>
      <c r="O3219">
        <v>3</v>
      </c>
      <c r="P3219" s="1">
        <v>45755</v>
      </c>
      <c r="Q3219">
        <v>167</v>
      </c>
      <c r="R3219" t="s">
        <v>43</v>
      </c>
      <c r="S3219">
        <v>3</v>
      </c>
      <c r="T3219" s="1">
        <v>45852</v>
      </c>
      <c r="U3219" t="s">
        <v>60</v>
      </c>
      <c r="V3219" t="str">
        <f>TEXT(WEEKDAY(Working_Data[[#This Row],[order_date]],1),"DDDD")</f>
        <v>Saturday</v>
      </c>
      <c r="W3219" t="str">
        <f>TEXT(Working_Data[[#This Row],[order_date]],"mmmm")</f>
        <v>September</v>
      </c>
      <c r="X3219" s="7">
        <f>Working_Data[[#This Row],[last_order_date]]-Working_Data[[#This Row],[signup_date]]</f>
        <v>-29</v>
      </c>
      <c r="Y3219" s="7">
        <f>IF(Working_Data[[#This Row],[churned]]="Active",1,0)</f>
        <v>0</v>
      </c>
      <c r="Z3219" s="7">
        <f>YEAR(Working_Data[[#This Row],[order_date]])</f>
        <v>2024</v>
      </c>
    </row>
    <row r="3220" spans="1:26" x14ac:dyDescent="0.25">
      <c r="A3220" t="s">
        <v>6490</v>
      </c>
      <c r="B3220" t="s">
        <v>38</v>
      </c>
      <c r="C3220" t="s">
        <v>39</v>
      </c>
      <c r="D3220" t="s">
        <v>32</v>
      </c>
      <c r="E3220" s="1">
        <v>45614</v>
      </c>
      <c r="F3220" t="s">
        <v>6491</v>
      </c>
      <c r="G3220" s="1">
        <v>45549</v>
      </c>
      <c r="H3220" t="s">
        <v>34</v>
      </c>
      <c r="I3220" t="s">
        <v>54</v>
      </c>
      <c r="J3220" t="s">
        <v>27</v>
      </c>
      <c r="K3220">
        <v>2</v>
      </c>
      <c r="L3220" s="3">
        <f>Working_Data[[#This Row],[price2]]/Working_Data[[#This Row],[quantity]]</f>
        <v>391.03500000000003</v>
      </c>
      <c r="M3220" s="3">
        <v>782.07</v>
      </c>
      <c r="N3220" t="s">
        <v>28</v>
      </c>
      <c r="O3220">
        <v>1</v>
      </c>
      <c r="P3220" s="1">
        <v>45547</v>
      </c>
      <c r="Q3220">
        <v>192</v>
      </c>
      <c r="R3220" t="s">
        <v>29</v>
      </c>
      <c r="S3220">
        <v>3</v>
      </c>
      <c r="T3220" s="1">
        <v>45999</v>
      </c>
      <c r="U3220" t="s">
        <v>30</v>
      </c>
      <c r="V3220" t="str">
        <f>TEXT(WEEKDAY(Working_Data[[#This Row],[order_date]],1),"DDDD")</f>
        <v>Saturday</v>
      </c>
      <c r="W3220" t="str">
        <f>TEXT(Working_Data[[#This Row],[order_date]],"mmmm")</f>
        <v>September</v>
      </c>
      <c r="X3220" s="7">
        <f>Working_Data[[#This Row],[last_order_date]]-Working_Data[[#This Row],[signup_date]]</f>
        <v>-67</v>
      </c>
      <c r="Y3220" s="7">
        <f>IF(Working_Data[[#This Row],[churned]]="Active",1,0)</f>
        <v>1</v>
      </c>
      <c r="Z3220" s="7">
        <f>YEAR(Working_Data[[#This Row],[order_date]])</f>
        <v>2024</v>
      </c>
    </row>
    <row r="3221" spans="1:26" x14ac:dyDescent="0.25">
      <c r="A3221" t="s">
        <v>6492</v>
      </c>
      <c r="B3221" t="s">
        <v>45</v>
      </c>
      <c r="C3221" t="s">
        <v>22</v>
      </c>
      <c r="D3221" t="s">
        <v>77</v>
      </c>
      <c r="E3221" s="1">
        <v>45537</v>
      </c>
      <c r="F3221" t="s">
        <v>6493</v>
      </c>
      <c r="G3221" s="1">
        <v>45549</v>
      </c>
      <c r="H3221" t="s">
        <v>47</v>
      </c>
      <c r="I3221" t="s">
        <v>42</v>
      </c>
      <c r="J3221" t="s">
        <v>67</v>
      </c>
      <c r="K3221">
        <v>1</v>
      </c>
      <c r="L3221" s="3">
        <f>Working_Data[[#This Row],[price2]]/Working_Data[[#This Row],[quantity]]</f>
        <v>856.06</v>
      </c>
      <c r="M3221" s="3">
        <v>856.06</v>
      </c>
      <c r="N3221" t="s">
        <v>28</v>
      </c>
      <c r="O3221">
        <v>19</v>
      </c>
      <c r="P3221" s="1">
        <v>45565</v>
      </c>
      <c r="Q3221">
        <v>182</v>
      </c>
      <c r="R3221" t="s">
        <v>29</v>
      </c>
      <c r="S3221">
        <v>2</v>
      </c>
      <c r="T3221" s="1">
        <v>45640</v>
      </c>
      <c r="U3221" t="s">
        <v>30</v>
      </c>
      <c r="V3221" t="str">
        <f>TEXT(WEEKDAY(Working_Data[[#This Row],[order_date]],1),"DDDD")</f>
        <v>Saturday</v>
      </c>
      <c r="W3221" t="str">
        <f>TEXT(Working_Data[[#This Row],[order_date]],"mmmm")</f>
        <v>September</v>
      </c>
      <c r="X3221" s="7">
        <f>Working_Data[[#This Row],[last_order_date]]-Working_Data[[#This Row],[signup_date]]</f>
        <v>28</v>
      </c>
      <c r="Y3221" s="7">
        <f>IF(Working_Data[[#This Row],[churned]]="Active",1,0)</f>
        <v>1</v>
      </c>
      <c r="Z3221" s="7">
        <f>YEAR(Working_Data[[#This Row],[order_date]])</f>
        <v>2024</v>
      </c>
    </row>
    <row r="3222" spans="1:26" x14ac:dyDescent="0.25">
      <c r="A3222" t="s">
        <v>6494</v>
      </c>
      <c r="B3222" t="s">
        <v>38</v>
      </c>
      <c r="C3222" t="s">
        <v>39</v>
      </c>
      <c r="D3222" t="s">
        <v>56</v>
      </c>
      <c r="E3222" s="1">
        <v>45285</v>
      </c>
      <c r="F3222" t="s">
        <v>6495</v>
      </c>
      <c r="G3222" s="1">
        <v>45549</v>
      </c>
      <c r="H3222" t="s">
        <v>25</v>
      </c>
      <c r="I3222" t="s">
        <v>48</v>
      </c>
      <c r="J3222" t="s">
        <v>49</v>
      </c>
      <c r="K3222">
        <v>1</v>
      </c>
      <c r="L3222" s="3">
        <f>Working_Data[[#This Row],[price2]]/Working_Data[[#This Row],[quantity]]</f>
        <v>960.92</v>
      </c>
      <c r="M3222" s="3">
        <v>960.92</v>
      </c>
      <c r="N3222" t="s">
        <v>50</v>
      </c>
      <c r="O3222">
        <v>26</v>
      </c>
      <c r="P3222" s="1">
        <v>45992</v>
      </c>
      <c r="Q3222">
        <v>237</v>
      </c>
      <c r="R3222" t="s">
        <v>29</v>
      </c>
      <c r="S3222">
        <v>1</v>
      </c>
      <c r="T3222" s="1">
        <v>45664</v>
      </c>
      <c r="U3222" t="s">
        <v>30</v>
      </c>
      <c r="V3222" t="str">
        <f>TEXT(WEEKDAY(Working_Data[[#This Row],[order_date]],1),"DDDD")</f>
        <v>Saturday</v>
      </c>
      <c r="W3222" t="str">
        <f>TEXT(Working_Data[[#This Row],[order_date]],"mmmm")</f>
        <v>September</v>
      </c>
      <c r="X3222" s="7">
        <f>Working_Data[[#This Row],[last_order_date]]-Working_Data[[#This Row],[signup_date]]</f>
        <v>707</v>
      </c>
      <c r="Y3222" s="7">
        <f>IF(Working_Data[[#This Row],[churned]]="Active",1,0)</f>
        <v>1</v>
      </c>
      <c r="Z3222" s="7">
        <f>YEAR(Working_Data[[#This Row],[order_date]])</f>
        <v>2024</v>
      </c>
    </row>
    <row r="3223" spans="1:26" x14ac:dyDescent="0.25">
      <c r="A3223" t="s">
        <v>6496</v>
      </c>
      <c r="B3223" t="s">
        <v>21</v>
      </c>
      <c r="C3223" t="s">
        <v>82</v>
      </c>
      <c r="D3223" t="s">
        <v>56</v>
      </c>
      <c r="E3223" s="1">
        <v>45637</v>
      </c>
      <c r="F3223" t="s">
        <v>6497</v>
      </c>
      <c r="G3223" s="1">
        <v>45549</v>
      </c>
      <c r="H3223" t="s">
        <v>34</v>
      </c>
      <c r="I3223" t="s">
        <v>26</v>
      </c>
      <c r="J3223" t="s">
        <v>27</v>
      </c>
      <c r="K3223">
        <v>3</v>
      </c>
      <c r="L3223" s="3">
        <f>Working_Data[[#This Row],[price2]]/Working_Data[[#This Row],[quantity]]</f>
        <v>485.56666666666666</v>
      </c>
      <c r="M3223" s="3">
        <v>1456.7</v>
      </c>
      <c r="N3223" t="s">
        <v>50</v>
      </c>
      <c r="O3223">
        <v>46</v>
      </c>
      <c r="P3223" s="1">
        <v>45552</v>
      </c>
      <c r="Q3223">
        <v>462</v>
      </c>
      <c r="R3223" t="s">
        <v>29</v>
      </c>
      <c r="S3223">
        <v>3</v>
      </c>
      <c r="T3223" s="1">
        <v>45482</v>
      </c>
      <c r="U3223" t="s">
        <v>60</v>
      </c>
      <c r="V3223" t="str">
        <f>TEXT(WEEKDAY(Working_Data[[#This Row],[order_date]],1),"DDDD")</f>
        <v>Saturday</v>
      </c>
      <c r="W3223" t="str">
        <f>TEXT(Working_Data[[#This Row],[order_date]],"mmmm")</f>
        <v>September</v>
      </c>
      <c r="X3223" s="7">
        <f>Working_Data[[#This Row],[last_order_date]]-Working_Data[[#This Row],[signup_date]]</f>
        <v>-85</v>
      </c>
      <c r="Y3223" s="7">
        <f>IF(Working_Data[[#This Row],[churned]]="Active",1,0)</f>
        <v>1</v>
      </c>
      <c r="Z3223" s="7">
        <f>YEAR(Working_Data[[#This Row],[order_date]])</f>
        <v>2024</v>
      </c>
    </row>
    <row r="3224" spans="1:26" x14ac:dyDescent="0.25">
      <c r="A3224" t="s">
        <v>6498</v>
      </c>
      <c r="B3224" t="s">
        <v>45</v>
      </c>
      <c r="C3224" t="s">
        <v>22</v>
      </c>
      <c r="D3224" t="s">
        <v>77</v>
      </c>
      <c r="E3224" s="1">
        <v>45778</v>
      </c>
      <c r="F3224" t="s">
        <v>6499</v>
      </c>
      <c r="G3224" s="1">
        <v>45549</v>
      </c>
      <c r="H3224" t="s">
        <v>34</v>
      </c>
      <c r="I3224" t="s">
        <v>54</v>
      </c>
      <c r="J3224" t="s">
        <v>27</v>
      </c>
      <c r="K3224">
        <v>1</v>
      </c>
      <c r="L3224" s="3">
        <f>Working_Data[[#This Row],[price2]]/Working_Data[[#This Row],[quantity]]</f>
        <v>1438.9</v>
      </c>
      <c r="M3224" s="3">
        <v>1438.9</v>
      </c>
      <c r="N3224" t="s">
        <v>28</v>
      </c>
      <c r="O3224">
        <v>1</v>
      </c>
      <c r="P3224" s="1">
        <v>45826</v>
      </c>
      <c r="Q3224">
        <v>470</v>
      </c>
      <c r="R3224" t="s">
        <v>29</v>
      </c>
      <c r="S3224">
        <v>3</v>
      </c>
      <c r="T3224" s="1">
        <v>45675</v>
      </c>
      <c r="U3224" t="s">
        <v>36</v>
      </c>
      <c r="V3224" t="str">
        <f>TEXT(WEEKDAY(Working_Data[[#This Row],[order_date]],1),"DDDD")</f>
        <v>Saturday</v>
      </c>
      <c r="W3224" t="str">
        <f>TEXT(Working_Data[[#This Row],[order_date]],"mmmm")</f>
        <v>September</v>
      </c>
      <c r="X3224" s="7">
        <f>Working_Data[[#This Row],[last_order_date]]-Working_Data[[#This Row],[signup_date]]</f>
        <v>48</v>
      </c>
      <c r="Y3224" s="7">
        <f>IF(Working_Data[[#This Row],[churned]]="Active",1,0)</f>
        <v>1</v>
      </c>
      <c r="Z3224" s="7">
        <f>YEAR(Working_Data[[#This Row],[order_date]])</f>
        <v>2024</v>
      </c>
    </row>
    <row r="3225" spans="1:26" x14ac:dyDescent="0.25">
      <c r="A3225" t="s">
        <v>6500</v>
      </c>
      <c r="B3225" t="s">
        <v>45</v>
      </c>
      <c r="C3225" t="s">
        <v>39</v>
      </c>
      <c r="D3225" t="s">
        <v>32</v>
      </c>
      <c r="E3225" s="1">
        <v>45192</v>
      </c>
      <c r="F3225" t="s">
        <v>6501</v>
      </c>
      <c r="G3225" s="1">
        <v>45549</v>
      </c>
      <c r="H3225" t="s">
        <v>58</v>
      </c>
      <c r="I3225" t="s">
        <v>48</v>
      </c>
      <c r="J3225" t="s">
        <v>59</v>
      </c>
      <c r="K3225">
        <v>2</v>
      </c>
      <c r="L3225" s="3">
        <f>Working_Data[[#This Row],[price2]]/Working_Data[[#This Row],[quantity]]</f>
        <v>488.41</v>
      </c>
      <c r="M3225" s="3">
        <v>976.82</v>
      </c>
      <c r="N3225" t="s">
        <v>28</v>
      </c>
      <c r="O3225">
        <v>15</v>
      </c>
      <c r="P3225" s="1">
        <v>45655</v>
      </c>
      <c r="Q3225">
        <v>119</v>
      </c>
      <c r="R3225" t="s">
        <v>29</v>
      </c>
      <c r="S3225">
        <v>1</v>
      </c>
      <c r="T3225" s="1">
        <v>45825</v>
      </c>
      <c r="U3225" t="s">
        <v>60</v>
      </c>
      <c r="V3225" t="str">
        <f>TEXT(WEEKDAY(Working_Data[[#This Row],[order_date]],1),"DDDD")</f>
        <v>Saturday</v>
      </c>
      <c r="W3225" t="str">
        <f>TEXT(Working_Data[[#This Row],[order_date]],"mmmm")</f>
        <v>September</v>
      </c>
      <c r="X3225" s="7">
        <f>Working_Data[[#This Row],[last_order_date]]-Working_Data[[#This Row],[signup_date]]</f>
        <v>463</v>
      </c>
      <c r="Y3225" s="7">
        <f>IF(Working_Data[[#This Row],[churned]]="Active",1,0)</f>
        <v>1</v>
      </c>
      <c r="Z3225" s="7">
        <f>YEAR(Working_Data[[#This Row],[order_date]])</f>
        <v>2024</v>
      </c>
    </row>
    <row r="3226" spans="1:26" x14ac:dyDescent="0.25">
      <c r="A3226" t="s">
        <v>6502</v>
      </c>
      <c r="B3226" t="s">
        <v>38</v>
      </c>
      <c r="C3226" t="s">
        <v>39</v>
      </c>
      <c r="D3226" t="s">
        <v>77</v>
      </c>
      <c r="E3226" s="1">
        <v>45515</v>
      </c>
      <c r="F3226" t="s">
        <v>6503</v>
      </c>
      <c r="G3226" s="1">
        <v>45550</v>
      </c>
      <c r="H3226" t="s">
        <v>25</v>
      </c>
      <c r="I3226" t="s">
        <v>63</v>
      </c>
      <c r="J3226" t="s">
        <v>67</v>
      </c>
      <c r="K3226">
        <v>4</v>
      </c>
      <c r="L3226" s="3">
        <f>Working_Data[[#This Row],[price2]]/Working_Data[[#This Row],[quantity]]</f>
        <v>117.11750000000001</v>
      </c>
      <c r="M3226" s="3">
        <v>468.47</v>
      </c>
      <c r="N3226" t="s">
        <v>28</v>
      </c>
      <c r="O3226">
        <v>50</v>
      </c>
      <c r="P3226" s="1">
        <v>45783</v>
      </c>
      <c r="Q3226">
        <v>256</v>
      </c>
      <c r="R3226" t="s">
        <v>43</v>
      </c>
      <c r="S3226">
        <v>5</v>
      </c>
      <c r="T3226" s="1">
        <v>45933</v>
      </c>
      <c r="U3226" t="s">
        <v>60</v>
      </c>
      <c r="V3226" t="str">
        <f>TEXT(WEEKDAY(Working_Data[[#This Row],[order_date]],1),"DDDD")</f>
        <v>Sunday</v>
      </c>
      <c r="W3226" t="str">
        <f>TEXT(Working_Data[[#This Row],[order_date]],"mmmm")</f>
        <v>September</v>
      </c>
      <c r="X3226" s="7">
        <f>Working_Data[[#This Row],[last_order_date]]-Working_Data[[#This Row],[signup_date]]</f>
        <v>268</v>
      </c>
      <c r="Y3226" s="7">
        <f>IF(Working_Data[[#This Row],[churned]]="Active",1,0)</f>
        <v>0</v>
      </c>
      <c r="Z3226" s="7">
        <f>YEAR(Working_Data[[#This Row],[order_date]])</f>
        <v>2024</v>
      </c>
    </row>
    <row r="3227" spans="1:26" x14ac:dyDescent="0.25">
      <c r="A3227" t="s">
        <v>6504</v>
      </c>
      <c r="B3227" t="s">
        <v>21</v>
      </c>
      <c r="C3227" t="s">
        <v>22</v>
      </c>
      <c r="D3227" t="s">
        <v>77</v>
      </c>
      <c r="E3227" s="1">
        <v>45809</v>
      </c>
      <c r="F3227" t="s">
        <v>6505</v>
      </c>
      <c r="G3227" s="1">
        <v>45550</v>
      </c>
      <c r="H3227" t="s">
        <v>25</v>
      </c>
      <c r="I3227" t="s">
        <v>26</v>
      </c>
      <c r="J3227" t="s">
        <v>27</v>
      </c>
      <c r="K3227">
        <v>2</v>
      </c>
      <c r="L3227" s="3">
        <f>Working_Data[[#This Row],[price2]]/Working_Data[[#This Row],[quantity]]</f>
        <v>264.92500000000001</v>
      </c>
      <c r="M3227" s="3">
        <v>529.85</v>
      </c>
      <c r="N3227" t="s">
        <v>28</v>
      </c>
      <c r="O3227">
        <v>39</v>
      </c>
      <c r="P3227" s="1">
        <v>45835</v>
      </c>
      <c r="Q3227">
        <v>109</v>
      </c>
      <c r="R3227" t="s">
        <v>29</v>
      </c>
      <c r="S3227">
        <v>4</v>
      </c>
      <c r="T3227" s="1">
        <v>45774</v>
      </c>
      <c r="U3227" t="s">
        <v>60</v>
      </c>
      <c r="V3227" t="str">
        <f>TEXT(WEEKDAY(Working_Data[[#This Row],[order_date]],1),"DDDD")</f>
        <v>Sunday</v>
      </c>
      <c r="W3227" t="str">
        <f>TEXT(Working_Data[[#This Row],[order_date]],"mmmm")</f>
        <v>September</v>
      </c>
      <c r="X3227" s="7">
        <f>Working_Data[[#This Row],[last_order_date]]-Working_Data[[#This Row],[signup_date]]</f>
        <v>26</v>
      </c>
      <c r="Y3227" s="7">
        <f>IF(Working_Data[[#This Row],[churned]]="Active",1,0)</f>
        <v>1</v>
      </c>
      <c r="Z3227" s="7">
        <f>YEAR(Working_Data[[#This Row],[order_date]])</f>
        <v>2024</v>
      </c>
    </row>
    <row r="3228" spans="1:26" x14ac:dyDescent="0.25">
      <c r="A3228" t="s">
        <v>6506</v>
      </c>
      <c r="B3228" t="s">
        <v>38</v>
      </c>
      <c r="C3228" t="s">
        <v>22</v>
      </c>
      <c r="D3228" t="s">
        <v>56</v>
      </c>
      <c r="E3228" s="1">
        <v>45424</v>
      </c>
      <c r="F3228" t="s">
        <v>6507</v>
      </c>
      <c r="G3228" s="1">
        <v>45550</v>
      </c>
      <c r="H3228" t="s">
        <v>34</v>
      </c>
      <c r="I3228" t="s">
        <v>54</v>
      </c>
      <c r="J3228" t="s">
        <v>27</v>
      </c>
      <c r="K3228">
        <v>1</v>
      </c>
      <c r="L3228" s="3">
        <f>Working_Data[[#This Row],[price2]]/Working_Data[[#This Row],[quantity]]</f>
        <v>1003.7</v>
      </c>
      <c r="M3228" s="3">
        <v>1003.7</v>
      </c>
      <c r="N3228" t="s">
        <v>35</v>
      </c>
      <c r="O3228">
        <v>48</v>
      </c>
      <c r="P3228" s="1">
        <v>45658</v>
      </c>
      <c r="Q3228">
        <v>436</v>
      </c>
      <c r="R3228" t="s">
        <v>43</v>
      </c>
      <c r="S3228">
        <v>3</v>
      </c>
      <c r="T3228" s="1">
        <v>45302</v>
      </c>
      <c r="U3228" t="s">
        <v>36</v>
      </c>
      <c r="V3228" t="str">
        <f>TEXT(WEEKDAY(Working_Data[[#This Row],[order_date]],1),"DDDD")</f>
        <v>Sunday</v>
      </c>
      <c r="W3228" t="str">
        <f>TEXT(Working_Data[[#This Row],[order_date]],"mmmm")</f>
        <v>September</v>
      </c>
      <c r="X3228" s="7">
        <f>Working_Data[[#This Row],[last_order_date]]-Working_Data[[#This Row],[signup_date]]</f>
        <v>234</v>
      </c>
      <c r="Y3228" s="7">
        <f>IF(Working_Data[[#This Row],[churned]]="Active",1,0)</f>
        <v>0</v>
      </c>
      <c r="Z3228" s="7">
        <f>YEAR(Working_Data[[#This Row],[order_date]])</f>
        <v>2024</v>
      </c>
    </row>
    <row r="3229" spans="1:26" x14ac:dyDescent="0.25">
      <c r="A3229" t="s">
        <v>6508</v>
      </c>
      <c r="B3229" t="s">
        <v>21</v>
      </c>
      <c r="C3229" t="s">
        <v>39</v>
      </c>
      <c r="D3229" t="s">
        <v>32</v>
      </c>
      <c r="E3229" s="1">
        <v>45735</v>
      </c>
      <c r="F3229" t="s">
        <v>6509</v>
      </c>
      <c r="G3229" s="1">
        <v>45550</v>
      </c>
      <c r="H3229" t="s">
        <v>25</v>
      </c>
      <c r="I3229" t="s">
        <v>42</v>
      </c>
      <c r="J3229" t="s">
        <v>49</v>
      </c>
      <c r="K3229">
        <v>4</v>
      </c>
      <c r="L3229" s="3">
        <f>Working_Data[[#This Row],[price2]]/Working_Data[[#This Row],[quantity]]</f>
        <v>201.71</v>
      </c>
      <c r="M3229" s="3">
        <v>806.84</v>
      </c>
      <c r="N3229" t="s">
        <v>35</v>
      </c>
      <c r="O3229">
        <v>45</v>
      </c>
      <c r="P3229" s="1">
        <v>45614</v>
      </c>
      <c r="Q3229">
        <v>94</v>
      </c>
      <c r="R3229" t="s">
        <v>29</v>
      </c>
      <c r="S3229">
        <v>5</v>
      </c>
      <c r="T3229" s="1">
        <v>45760</v>
      </c>
      <c r="U3229" t="s">
        <v>30</v>
      </c>
      <c r="V3229" t="str">
        <f>TEXT(WEEKDAY(Working_Data[[#This Row],[order_date]],1),"DDDD")</f>
        <v>Sunday</v>
      </c>
      <c r="W3229" t="str">
        <f>TEXT(Working_Data[[#This Row],[order_date]],"mmmm")</f>
        <v>September</v>
      </c>
      <c r="X3229" s="7">
        <f>Working_Data[[#This Row],[last_order_date]]-Working_Data[[#This Row],[signup_date]]</f>
        <v>-121</v>
      </c>
      <c r="Y3229" s="7">
        <f>IF(Working_Data[[#This Row],[churned]]="Active",1,0)</f>
        <v>1</v>
      </c>
      <c r="Z3229" s="7">
        <f>YEAR(Working_Data[[#This Row],[order_date]])</f>
        <v>2024</v>
      </c>
    </row>
    <row r="3230" spans="1:26" x14ac:dyDescent="0.25">
      <c r="A3230" t="s">
        <v>6510</v>
      </c>
      <c r="B3230" t="s">
        <v>21</v>
      </c>
      <c r="C3230" t="s">
        <v>39</v>
      </c>
      <c r="D3230" t="s">
        <v>52</v>
      </c>
      <c r="E3230" s="1">
        <v>45256</v>
      </c>
      <c r="F3230" t="s">
        <v>6511</v>
      </c>
      <c r="G3230" s="1">
        <v>45550</v>
      </c>
      <c r="H3230" t="s">
        <v>41</v>
      </c>
      <c r="I3230" t="s">
        <v>42</v>
      </c>
      <c r="J3230" t="s">
        <v>67</v>
      </c>
      <c r="K3230">
        <v>3</v>
      </c>
      <c r="L3230" s="3">
        <f>Working_Data[[#This Row],[price2]]/Working_Data[[#This Row],[quantity]]</f>
        <v>330.92666666666668</v>
      </c>
      <c r="M3230" s="3">
        <v>992.78</v>
      </c>
      <c r="N3230" t="s">
        <v>28</v>
      </c>
      <c r="O3230">
        <v>5</v>
      </c>
      <c r="P3230" s="1">
        <v>45590</v>
      </c>
      <c r="Q3230">
        <v>336</v>
      </c>
      <c r="R3230" t="s">
        <v>43</v>
      </c>
      <c r="S3230">
        <v>2</v>
      </c>
      <c r="T3230" s="1">
        <v>45702</v>
      </c>
      <c r="U3230" t="s">
        <v>36</v>
      </c>
      <c r="V3230" t="str">
        <f>TEXT(WEEKDAY(Working_Data[[#This Row],[order_date]],1),"DDDD")</f>
        <v>Sunday</v>
      </c>
      <c r="W3230" t="str">
        <f>TEXT(Working_Data[[#This Row],[order_date]],"mmmm")</f>
        <v>September</v>
      </c>
      <c r="X3230" s="7">
        <f>Working_Data[[#This Row],[last_order_date]]-Working_Data[[#This Row],[signup_date]]</f>
        <v>334</v>
      </c>
      <c r="Y3230" s="7">
        <f>IF(Working_Data[[#This Row],[churned]]="Active",1,0)</f>
        <v>0</v>
      </c>
      <c r="Z3230" s="7">
        <f>YEAR(Working_Data[[#This Row],[order_date]])</f>
        <v>2024</v>
      </c>
    </row>
    <row r="3231" spans="1:26" x14ac:dyDescent="0.25">
      <c r="A3231" t="s">
        <v>6512</v>
      </c>
      <c r="B3231" t="s">
        <v>38</v>
      </c>
      <c r="C3231" t="s">
        <v>39</v>
      </c>
      <c r="D3231" t="s">
        <v>32</v>
      </c>
      <c r="E3231" s="1">
        <v>45374</v>
      </c>
      <c r="F3231" t="s">
        <v>6513</v>
      </c>
      <c r="G3231" s="1">
        <v>45550</v>
      </c>
      <c r="H3231" t="s">
        <v>47</v>
      </c>
      <c r="I3231" t="s">
        <v>54</v>
      </c>
      <c r="J3231" t="s">
        <v>64</v>
      </c>
      <c r="K3231">
        <v>4</v>
      </c>
      <c r="L3231" s="3">
        <f>Working_Data[[#This Row],[price2]]/Working_Data[[#This Row],[quantity]]</f>
        <v>178.20750000000001</v>
      </c>
      <c r="M3231" s="3">
        <v>712.83</v>
      </c>
      <c r="N3231" t="s">
        <v>28</v>
      </c>
      <c r="O3231">
        <v>19</v>
      </c>
      <c r="P3231" s="1">
        <v>45564</v>
      </c>
      <c r="Q3231">
        <v>310</v>
      </c>
      <c r="R3231" t="s">
        <v>43</v>
      </c>
      <c r="S3231">
        <v>4</v>
      </c>
      <c r="T3231" s="1">
        <v>45527</v>
      </c>
      <c r="U3231" t="s">
        <v>30</v>
      </c>
      <c r="V3231" t="str">
        <f>TEXT(WEEKDAY(Working_Data[[#This Row],[order_date]],1),"DDDD")</f>
        <v>Sunday</v>
      </c>
      <c r="W3231" t="str">
        <f>TEXT(Working_Data[[#This Row],[order_date]],"mmmm")</f>
        <v>September</v>
      </c>
      <c r="X3231" s="7">
        <f>Working_Data[[#This Row],[last_order_date]]-Working_Data[[#This Row],[signup_date]]</f>
        <v>190</v>
      </c>
      <c r="Y3231" s="7">
        <f>IF(Working_Data[[#This Row],[churned]]="Active",1,0)</f>
        <v>0</v>
      </c>
      <c r="Z3231" s="7">
        <f>YEAR(Working_Data[[#This Row],[order_date]])</f>
        <v>2024</v>
      </c>
    </row>
    <row r="3232" spans="1:26" x14ac:dyDescent="0.25">
      <c r="A3232" t="s">
        <v>6514</v>
      </c>
      <c r="B3232" t="s">
        <v>21</v>
      </c>
      <c r="C3232" t="s">
        <v>22</v>
      </c>
      <c r="D3232" t="s">
        <v>56</v>
      </c>
      <c r="E3232" s="1">
        <v>45147</v>
      </c>
      <c r="F3232" t="s">
        <v>6515</v>
      </c>
      <c r="G3232" s="1">
        <v>45550</v>
      </c>
      <c r="H3232" t="s">
        <v>25</v>
      </c>
      <c r="I3232" t="s">
        <v>26</v>
      </c>
      <c r="J3232" t="s">
        <v>49</v>
      </c>
      <c r="K3232">
        <v>2</v>
      </c>
      <c r="L3232" s="3">
        <f>Working_Data[[#This Row],[price2]]/Working_Data[[#This Row],[quantity]]</f>
        <v>71.87</v>
      </c>
      <c r="M3232" s="3">
        <v>143.74</v>
      </c>
      <c r="N3232" t="s">
        <v>50</v>
      </c>
      <c r="O3232">
        <v>17</v>
      </c>
      <c r="P3232" s="1">
        <v>45694</v>
      </c>
      <c r="Q3232">
        <v>231</v>
      </c>
      <c r="R3232" t="s">
        <v>29</v>
      </c>
      <c r="S3232">
        <v>1</v>
      </c>
      <c r="T3232" s="1">
        <v>45885</v>
      </c>
      <c r="U3232" t="s">
        <v>36</v>
      </c>
      <c r="V3232" t="str">
        <f>TEXT(WEEKDAY(Working_Data[[#This Row],[order_date]],1),"DDDD")</f>
        <v>Sunday</v>
      </c>
      <c r="W3232" t="str">
        <f>TEXT(Working_Data[[#This Row],[order_date]],"mmmm")</f>
        <v>September</v>
      </c>
      <c r="X3232" s="7">
        <f>Working_Data[[#This Row],[last_order_date]]-Working_Data[[#This Row],[signup_date]]</f>
        <v>547</v>
      </c>
      <c r="Y3232" s="7">
        <f>IF(Working_Data[[#This Row],[churned]]="Active",1,0)</f>
        <v>1</v>
      </c>
      <c r="Z3232" s="7">
        <f>YEAR(Working_Data[[#This Row],[order_date]])</f>
        <v>2024</v>
      </c>
    </row>
    <row r="3233" spans="1:26" x14ac:dyDescent="0.25">
      <c r="A3233" t="s">
        <v>6516</v>
      </c>
      <c r="B3233" t="s">
        <v>45</v>
      </c>
      <c r="C3233" t="s">
        <v>82</v>
      </c>
      <c r="D3233" t="s">
        <v>77</v>
      </c>
      <c r="E3233" s="1">
        <v>45782</v>
      </c>
      <c r="F3233" t="s">
        <v>6517</v>
      </c>
      <c r="G3233" s="1">
        <v>45550</v>
      </c>
      <c r="H3233" t="s">
        <v>47</v>
      </c>
      <c r="I3233" t="s">
        <v>42</v>
      </c>
      <c r="J3233" t="s">
        <v>67</v>
      </c>
      <c r="K3233">
        <v>4</v>
      </c>
      <c r="L3233" s="3">
        <f>Working_Data[[#This Row],[price2]]/Working_Data[[#This Row],[quantity]]</f>
        <v>115.4075</v>
      </c>
      <c r="M3233" s="3">
        <v>461.63</v>
      </c>
      <c r="N3233" t="s">
        <v>50</v>
      </c>
      <c r="O3233">
        <v>4</v>
      </c>
      <c r="P3233" s="1">
        <v>45552</v>
      </c>
      <c r="Q3233">
        <v>371</v>
      </c>
      <c r="R3233" t="s">
        <v>43</v>
      </c>
      <c r="S3233">
        <v>3</v>
      </c>
      <c r="T3233" s="1">
        <v>45776</v>
      </c>
      <c r="U3233" t="s">
        <v>60</v>
      </c>
      <c r="V3233" t="str">
        <f>TEXT(WEEKDAY(Working_Data[[#This Row],[order_date]],1),"DDDD")</f>
        <v>Sunday</v>
      </c>
      <c r="W3233" t="str">
        <f>TEXT(Working_Data[[#This Row],[order_date]],"mmmm")</f>
        <v>September</v>
      </c>
      <c r="X3233" s="7">
        <f>Working_Data[[#This Row],[last_order_date]]-Working_Data[[#This Row],[signup_date]]</f>
        <v>-230</v>
      </c>
      <c r="Y3233" s="7">
        <f>IF(Working_Data[[#This Row],[churned]]="Active",1,0)</f>
        <v>0</v>
      </c>
      <c r="Z3233" s="7">
        <f>YEAR(Working_Data[[#This Row],[order_date]])</f>
        <v>2024</v>
      </c>
    </row>
    <row r="3234" spans="1:26" x14ac:dyDescent="0.25">
      <c r="A3234" t="s">
        <v>6518</v>
      </c>
      <c r="B3234" t="s">
        <v>45</v>
      </c>
      <c r="C3234" t="s">
        <v>82</v>
      </c>
      <c r="D3234" t="s">
        <v>52</v>
      </c>
      <c r="E3234" s="1">
        <v>45166</v>
      </c>
      <c r="F3234" t="s">
        <v>6519</v>
      </c>
      <c r="G3234" s="1">
        <v>45550</v>
      </c>
      <c r="H3234" t="s">
        <v>41</v>
      </c>
      <c r="I3234" t="s">
        <v>63</v>
      </c>
      <c r="J3234" t="s">
        <v>27</v>
      </c>
      <c r="K3234">
        <v>4</v>
      </c>
      <c r="L3234" s="3">
        <f>Working_Data[[#This Row],[price2]]/Working_Data[[#This Row],[quantity]]</f>
        <v>274.06</v>
      </c>
      <c r="M3234" s="3">
        <v>1096.24</v>
      </c>
      <c r="N3234" t="s">
        <v>50</v>
      </c>
      <c r="O3234">
        <v>37</v>
      </c>
      <c r="P3234" s="1">
        <v>45933</v>
      </c>
      <c r="Q3234">
        <v>191</v>
      </c>
      <c r="R3234" t="s">
        <v>43</v>
      </c>
      <c r="S3234">
        <v>3</v>
      </c>
      <c r="T3234" s="1">
        <v>45625</v>
      </c>
      <c r="U3234" t="s">
        <v>30</v>
      </c>
      <c r="V3234" t="str">
        <f>TEXT(WEEKDAY(Working_Data[[#This Row],[order_date]],1),"DDDD")</f>
        <v>Sunday</v>
      </c>
      <c r="W3234" t="str">
        <f>TEXT(Working_Data[[#This Row],[order_date]],"mmmm")</f>
        <v>September</v>
      </c>
      <c r="X3234" s="7">
        <f>Working_Data[[#This Row],[last_order_date]]-Working_Data[[#This Row],[signup_date]]</f>
        <v>767</v>
      </c>
      <c r="Y3234" s="7">
        <f>IF(Working_Data[[#This Row],[churned]]="Active",1,0)</f>
        <v>0</v>
      </c>
      <c r="Z3234" s="7">
        <f>YEAR(Working_Data[[#This Row],[order_date]])</f>
        <v>2024</v>
      </c>
    </row>
    <row r="3235" spans="1:26" x14ac:dyDescent="0.25">
      <c r="A3235" t="s">
        <v>6520</v>
      </c>
      <c r="B3235" t="s">
        <v>21</v>
      </c>
      <c r="C3235" t="s">
        <v>82</v>
      </c>
      <c r="D3235" t="s">
        <v>52</v>
      </c>
      <c r="E3235" s="1">
        <v>45498</v>
      </c>
      <c r="F3235" t="s">
        <v>6521</v>
      </c>
      <c r="G3235" s="1">
        <v>45550</v>
      </c>
      <c r="H3235" t="s">
        <v>25</v>
      </c>
      <c r="I3235" t="s">
        <v>42</v>
      </c>
      <c r="J3235" t="s">
        <v>64</v>
      </c>
      <c r="K3235">
        <v>2</v>
      </c>
      <c r="L3235" s="3">
        <f>Working_Data[[#This Row],[price2]]/Working_Data[[#This Row],[quantity]]</f>
        <v>347.89</v>
      </c>
      <c r="M3235" s="3">
        <v>695.78</v>
      </c>
      <c r="N3235" t="s">
        <v>50</v>
      </c>
      <c r="O3235">
        <v>13</v>
      </c>
      <c r="P3235" s="1">
        <v>45686</v>
      </c>
      <c r="Q3235">
        <v>138</v>
      </c>
      <c r="R3235" t="s">
        <v>43</v>
      </c>
      <c r="S3235">
        <v>1</v>
      </c>
      <c r="T3235" s="1">
        <v>45643</v>
      </c>
      <c r="U3235" t="s">
        <v>36</v>
      </c>
      <c r="V3235" t="str">
        <f>TEXT(WEEKDAY(Working_Data[[#This Row],[order_date]],1),"DDDD")</f>
        <v>Sunday</v>
      </c>
      <c r="W3235" t="str">
        <f>TEXT(Working_Data[[#This Row],[order_date]],"mmmm")</f>
        <v>September</v>
      </c>
      <c r="X3235" s="7">
        <f>Working_Data[[#This Row],[last_order_date]]-Working_Data[[#This Row],[signup_date]]</f>
        <v>188</v>
      </c>
      <c r="Y3235" s="7">
        <f>IF(Working_Data[[#This Row],[churned]]="Active",1,0)</f>
        <v>0</v>
      </c>
      <c r="Z3235" s="7">
        <f>YEAR(Working_Data[[#This Row],[order_date]])</f>
        <v>2024</v>
      </c>
    </row>
    <row r="3236" spans="1:26" x14ac:dyDescent="0.25">
      <c r="A3236" t="s">
        <v>6522</v>
      </c>
      <c r="B3236" t="s">
        <v>38</v>
      </c>
      <c r="C3236" t="s">
        <v>82</v>
      </c>
      <c r="D3236" t="s">
        <v>52</v>
      </c>
      <c r="E3236" s="1">
        <v>45427</v>
      </c>
      <c r="F3236" t="s">
        <v>6523</v>
      </c>
      <c r="G3236" s="1">
        <v>45550</v>
      </c>
      <c r="H3236" t="s">
        <v>25</v>
      </c>
      <c r="I3236" t="s">
        <v>54</v>
      </c>
      <c r="J3236" t="s">
        <v>64</v>
      </c>
      <c r="K3236">
        <v>2</v>
      </c>
      <c r="L3236" s="3">
        <f>Working_Data[[#This Row],[price2]]/Working_Data[[#This Row],[quantity]]</f>
        <v>372.36500000000001</v>
      </c>
      <c r="M3236" s="3">
        <v>744.73</v>
      </c>
      <c r="N3236" t="s">
        <v>50</v>
      </c>
      <c r="O3236">
        <v>5</v>
      </c>
      <c r="P3236" s="1">
        <v>45618</v>
      </c>
      <c r="Q3236">
        <v>459</v>
      </c>
      <c r="R3236" t="s">
        <v>43</v>
      </c>
      <c r="S3236">
        <v>1</v>
      </c>
      <c r="T3236" s="1">
        <v>45931</v>
      </c>
      <c r="U3236" t="s">
        <v>60</v>
      </c>
      <c r="V3236" t="str">
        <f>TEXT(WEEKDAY(Working_Data[[#This Row],[order_date]],1),"DDDD")</f>
        <v>Sunday</v>
      </c>
      <c r="W3236" t="str">
        <f>TEXT(Working_Data[[#This Row],[order_date]],"mmmm")</f>
        <v>September</v>
      </c>
      <c r="X3236" s="7">
        <f>Working_Data[[#This Row],[last_order_date]]-Working_Data[[#This Row],[signup_date]]</f>
        <v>191</v>
      </c>
      <c r="Y3236" s="7">
        <f>IF(Working_Data[[#This Row],[churned]]="Active",1,0)</f>
        <v>0</v>
      </c>
      <c r="Z3236" s="7">
        <f>YEAR(Working_Data[[#This Row],[order_date]])</f>
        <v>2024</v>
      </c>
    </row>
    <row r="3237" spans="1:26" x14ac:dyDescent="0.25">
      <c r="A3237" t="s">
        <v>6524</v>
      </c>
      <c r="B3237" t="s">
        <v>38</v>
      </c>
      <c r="C3237" t="s">
        <v>39</v>
      </c>
      <c r="D3237" t="s">
        <v>77</v>
      </c>
      <c r="E3237" s="1">
        <v>45827</v>
      </c>
      <c r="F3237" t="s">
        <v>6525</v>
      </c>
      <c r="G3237" s="1">
        <v>45551</v>
      </c>
      <c r="H3237" t="s">
        <v>34</v>
      </c>
      <c r="I3237" t="s">
        <v>42</v>
      </c>
      <c r="J3237" t="s">
        <v>59</v>
      </c>
      <c r="K3237">
        <v>5</v>
      </c>
      <c r="L3237" s="3">
        <f>Working_Data[[#This Row],[price2]]/Working_Data[[#This Row],[quantity]]</f>
        <v>43.451999999999998</v>
      </c>
      <c r="M3237" s="3">
        <v>217.26</v>
      </c>
      <c r="N3237" t="s">
        <v>50</v>
      </c>
      <c r="O3237">
        <v>9</v>
      </c>
      <c r="P3237" s="1">
        <v>45645</v>
      </c>
      <c r="Q3237">
        <v>490</v>
      </c>
      <c r="R3237" t="s">
        <v>29</v>
      </c>
      <c r="S3237">
        <v>5</v>
      </c>
      <c r="T3237" s="1">
        <v>45673</v>
      </c>
      <c r="U3237" t="s">
        <v>60</v>
      </c>
      <c r="V3237" t="str">
        <f>TEXT(WEEKDAY(Working_Data[[#This Row],[order_date]],1),"DDDD")</f>
        <v>Monday</v>
      </c>
      <c r="W3237" t="str">
        <f>TEXT(Working_Data[[#This Row],[order_date]],"mmmm")</f>
        <v>September</v>
      </c>
      <c r="X3237" s="7">
        <f>Working_Data[[#This Row],[last_order_date]]-Working_Data[[#This Row],[signup_date]]</f>
        <v>-182</v>
      </c>
      <c r="Y3237" s="7">
        <f>IF(Working_Data[[#This Row],[churned]]="Active",1,0)</f>
        <v>1</v>
      </c>
      <c r="Z3237" s="7">
        <f>YEAR(Working_Data[[#This Row],[order_date]])</f>
        <v>2024</v>
      </c>
    </row>
    <row r="3238" spans="1:26" x14ac:dyDescent="0.25">
      <c r="A3238" t="s">
        <v>6526</v>
      </c>
      <c r="B3238" t="s">
        <v>21</v>
      </c>
      <c r="C3238" t="s">
        <v>82</v>
      </c>
      <c r="D3238" t="s">
        <v>77</v>
      </c>
      <c r="E3238" s="1">
        <v>45354</v>
      </c>
      <c r="F3238" t="s">
        <v>6527</v>
      </c>
      <c r="G3238" s="1">
        <v>45551</v>
      </c>
      <c r="H3238" t="s">
        <v>41</v>
      </c>
      <c r="I3238" t="s">
        <v>54</v>
      </c>
      <c r="J3238" t="s">
        <v>64</v>
      </c>
      <c r="K3238">
        <v>2</v>
      </c>
      <c r="L3238" s="3">
        <f>Working_Data[[#This Row],[price2]]/Working_Data[[#This Row],[quantity]]</f>
        <v>404.19</v>
      </c>
      <c r="M3238" s="3">
        <v>808.38</v>
      </c>
      <c r="N3238" t="s">
        <v>50</v>
      </c>
      <c r="O3238">
        <v>36</v>
      </c>
      <c r="P3238" s="1">
        <v>45591</v>
      </c>
      <c r="Q3238">
        <v>402</v>
      </c>
      <c r="R3238" t="s">
        <v>43</v>
      </c>
      <c r="S3238">
        <v>4</v>
      </c>
      <c r="T3238" s="1">
        <v>45801</v>
      </c>
      <c r="U3238" t="s">
        <v>36</v>
      </c>
      <c r="V3238" t="str">
        <f>TEXT(WEEKDAY(Working_Data[[#This Row],[order_date]],1),"DDDD")</f>
        <v>Monday</v>
      </c>
      <c r="W3238" t="str">
        <f>TEXT(Working_Data[[#This Row],[order_date]],"mmmm")</f>
        <v>September</v>
      </c>
      <c r="X3238" s="7">
        <f>Working_Data[[#This Row],[last_order_date]]-Working_Data[[#This Row],[signup_date]]</f>
        <v>237</v>
      </c>
      <c r="Y3238" s="7">
        <f>IF(Working_Data[[#This Row],[churned]]="Active",1,0)</f>
        <v>0</v>
      </c>
      <c r="Z3238" s="7">
        <f>YEAR(Working_Data[[#This Row],[order_date]])</f>
        <v>2024</v>
      </c>
    </row>
    <row r="3239" spans="1:26" x14ac:dyDescent="0.25">
      <c r="A3239" t="s">
        <v>6528</v>
      </c>
      <c r="B3239" t="s">
        <v>38</v>
      </c>
      <c r="C3239" t="s">
        <v>22</v>
      </c>
      <c r="D3239" t="s">
        <v>23</v>
      </c>
      <c r="E3239" s="1">
        <v>45381</v>
      </c>
      <c r="F3239" t="s">
        <v>6529</v>
      </c>
      <c r="G3239" s="1">
        <v>45551</v>
      </c>
      <c r="H3239" t="s">
        <v>58</v>
      </c>
      <c r="I3239" t="s">
        <v>48</v>
      </c>
      <c r="J3239" t="s">
        <v>27</v>
      </c>
      <c r="K3239">
        <v>3</v>
      </c>
      <c r="L3239" s="3">
        <f>Working_Data[[#This Row],[price2]]/Working_Data[[#This Row],[quantity]]</f>
        <v>193.57000000000002</v>
      </c>
      <c r="M3239" s="3">
        <v>580.71</v>
      </c>
      <c r="N3239" t="s">
        <v>35</v>
      </c>
      <c r="O3239">
        <v>4</v>
      </c>
      <c r="P3239" s="1">
        <v>45592</v>
      </c>
      <c r="Q3239">
        <v>41</v>
      </c>
      <c r="R3239" t="s">
        <v>43</v>
      </c>
      <c r="S3239">
        <v>4</v>
      </c>
      <c r="T3239" s="1">
        <v>45695</v>
      </c>
      <c r="U3239" t="s">
        <v>60</v>
      </c>
      <c r="V3239" t="str">
        <f>TEXT(WEEKDAY(Working_Data[[#This Row],[order_date]],1),"DDDD")</f>
        <v>Monday</v>
      </c>
      <c r="W3239" t="str">
        <f>TEXT(Working_Data[[#This Row],[order_date]],"mmmm")</f>
        <v>September</v>
      </c>
      <c r="X3239" s="7">
        <f>Working_Data[[#This Row],[last_order_date]]-Working_Data[[#This Row],[signup_date]]</f>
        <v>211</v>
      </c>
      <c r="Y3239" s="7">
        <f>IF(Working_Data[[#This Row],[churned]]="Active",1,0)</f>
        <v>0</v>
      </c>
      <c r="Z3239" s="7">
        <f>YEAR(Working_Data[[#This Row],[order_date]])</f>
        <v>2024</v>
      </c>
    </row>
    <row r="3240" spans="1:26" x14ac:dyDescent="0.25">
      <c r="A3240" t="s">
        <v>6530</v>
      </c>
      <c r="B3240" t="s">
        <v>38</v>
      </c>
      <c r="C3240" t="s">
        <v>82</v>
      </c>
      <c r="D3240" t="s">
        <v>23</v>
      </c>
      <c r="E3240" s="1">
        <v>45445</v>
      </c>
      <c r="F3240" t="s">
        <v>6531</v>
      </c>
      <c r="G3240" s="1">
        <v>45551</v>
      </c>
      <c r="H3240" t="s">
        <v>47</v>
      </c>
      <c r="I3240" t="s">
        <v>48</v>
      </c>
      <c r="J3240" t="s">
        <v>64</v>
      </c>
      <c r="K3240">
        <v>2</v>
      </c>
      <c r="L3240" s="3">
        <f>Working_Data[[#This Row],[price2]]/Working_Data[[#This Row],[quantity]]</f>
        <v>362.81</v>
      </c>
      <c r="M3240" s="3">
        <v>725.62</v>
      </c>
      <c r="N3240" t="s">
        <v>28</v>
      </c>
      <c r="O3240">
        <v>22</v>
      </c>
      <c r="P3240" s="1">
        <v>45647</v>
      </c>
      <c r="Q3240">
        <v>385</v>
      </c>
      <c r="R3240" t="s">
        <v>29</v>
      </c>
      <c r="S3240">
        <v>5</v>
      </c>
      <c r="T3240" s="1">
        <v>45877</v>
      </c>
      <c r="U3240" t="s">
        <v>60</v>
      </c>
      <c r="V3240" t="str">
        <f>TEXT(WEEKDAY(Working_Data[[#This Row],[order_date]],1),"DDDD")</f>
        <v>Monday</v>
      </c>
      <c r="W3240" t="str">
        <f>TEXT(Working_Data[[#This Row],[order_date]],"mmmm")</f>
        <v>September</v>
      </c>
      <c r="X3240" s="7">
        <f>Working_Data[[#This Row],[last_order_date]]-Working_Data[[#This Row],[signup_date]]</f>
        <v>202</v>
      </c>
      <c r="Y3240" s="7">
        <f>IF(Working_Data[[#This Row],[churned]]="Active",1,0)</f>
        <v>1</v>
      </c>
      <c r="Z3240" s="7">
        <f>YEAR(Working_Data[[#This Row],[order_date]])</f>
        <v>2024</v>
      </c>
    </row>
    <row r="3241" spans="1:26" x14ac:dyDescent="0.25">
      <c r="A3241" t="s">
        <v>6532</v>
      </c>
      <c r="B3241" t="s">
        <v>38</v>
      </c>
      <c r="C3241" t="s">
        <v>39</v>
      </c>
      <c r="D3241" t="s">
        <v>56</v>
      </c>
      <c r="E3241" s="1">
        <v>45396</v>
      </c>
      <c r="F3241" t="s">
        <v>6533</v>
      </c>
      <c r="G3241" s="1">
        <v>45551</v>
      </c>
      <c r="H3241" t="s">
        <v>47</v>
      </c>
      <c r="I3241" t="s">
        <v>54</v>
      </c>
      <c r="J3241" t="s">
        <v>64</v>
      </c>
      <c r="K3241">
        <v>2</v>
      </c>
      <c r="L3241" s="3">
        <f>Working_Data[[#This Row],[price2]]/Working_Data[[#This Row],[quantity]]</f>
        <v>125.7</v>
      </c>
      <c r="M3241" s="3">
        <v>251.4</v>
      </c>
      <c r="N3241" t="s">
        <v>50</v>
      </c>
      <c r="O3241">
        <v>47</v>
      </c>
      <c r="P3241" s="1">
        <v>45718</v>
      </c>
      <c r="Q3241">
        <v>349</v>
      </c>
      <c r="R3241" t="s">
        <v>29</v>
      </c>
      <c r="S3241">
        <v>5</v>
      </c>
      <c r="T3241" s="1">
        <v>45585</v>
      </c>
      <c r="U3241" t="s">
        <v>36</v>
      </c>
      <c r="V3241" t="str">
        <f>TEXT(WEEKDAY(Working_Data[[#This Row],[order_date]],1),"DDDD")</f>
        <v>Monday</v>
      </c>
      <c r="W3241" t="str">
        <f>TEXT(Working_Data[[#This Row],[order_date]],"mmmm")</f>
        <v>September</v>
      </c>
      <c r="X3241" s="7">
        <f>Working_Data[[#This Row],[last_order_date]]-Working_Data[[#This Row],[signup_date]]</f>
        <v>322</v>
      </c>
      <c r="Y3241" s="7">
        <f>IF(Working_Data[[#This Row],[churned]]="Active",1,0)</f>
        <v>1</v>
      </c>
      <c r="Z3241" s="7">
        <f>YEAR(Working_Data[[#This Row],[order_date]])</f>
        <v>2024</v>
      </c>
    </row>
    <row r="3242" spans="1:26" x14ac:dyDescent="0.25">
      <c r="A3242" t="s">
        <v>6534</v>
      </c>
      <c r="B3242" t="s">
        <v>38</v>
      </c>
      <c r="C3242" t="s">
        <v>22</v>
      </c>
      <c r="D3242" t="s">
        <v>77</v>
      </c>
      <c r="E3242" s="1">
        <v>45890</v>
      </c>
      <c r="F3242" t="s">
        <v>6535</v>
      </c>
      <c r="G3242" s="1">
        <v>45551</v>
      </c>
      <c r="H3242" t="s">
        <v>41</v>
      </c>
      <c r="I3242" t="s">
        <v>63</v>
      </c>
      <c r="J3242" t="s">
        <v>67</v>
      </c>
      <c r="K3242">
        <v>3</v>
      </c>
      <c r="L3242" s="3">
        <f>Working_Data[[#This Row],[price2]]/Working_Data[[#This Row],[quantity]]</f>
        <v>169.59333333333333</v>
      </c>
      <c r="M3242" s="3">
        <v>508.78</v>
      </c>
      <c r="N3242" t="s">
        <v>50</v>
      </c>
      <c r="O3242">
        <v>3</v>
      </c>
      <c r="P3242" s="1">
        <v>45771</v>
      </c>
      <c r="Q3242">
        <v>394</v>
      </c>
      <c r="R3242" t="s">
        <v>29</v>
      </c>
      <c r="S3242">
        <v>2</v>
      </c>
      <c r="T3242" s="1">
        <v>45905</v>
      </c>
      <c r="U3242" t="s">
        <v>36</v>
      </c>
      <c r="V3242" t="str">
        <f>TEXT(WEEKDAY(Working_Data[[#This Row],[order_date]],1),"DDDD")</f>
        <v>Monday</v>
      </c>
      <c r="W3242" t="str">
        <f>TEXT(Working_Data[[#This Row],[order_date]],"mmmm")</f>
        <v>September</v>
      </c>
      <c r="X3242" s="7">
        <f>Working_Data[[#This Row],[last_order_date]]-Working_Data[[#This Row],[signup_date]]</f>
        <v>-119</v>
      </c>
      <c r="Y3242" s="7">
        <f>IF(Working_Data[[#This Row],[churned]]="Active",1,0)</f>
        <v>1</v>
      </c>
      <c r="Z3242" s="7">
        <f>YEAR(Working_Data[[#This Row],[order_date]])</f>
        <v>2024</v>
      </c>
    </row>
    <row r="3243" spans="1:26" x14ac:dyDescent="0.25">
      <c r="A3243" t="s">
        <v>6536</v>
      </c>
      <c r="B3243" t="s">
        <v>45</v>
      </c>
      <c r="C3243" t="s">
        <v>22</v>
      </c>
      <c r="D3243" t="s">
        <v>23</v>
      </c>
      <c r="E3243" s="1">
        <v>45493</v>
      </c>
      <c r="F3243" t="s">
        <v>6537</v>
      </c>
      <c r="G3243" s="1">
        <v>45551</v>
      </c>
      <c r="H3243" t="s">
        <v>47</v>
      </c>
      <c r="I3243" t="s">
        <v>63</v>
      </c>
      <c r="J3243" t="s">
        <v>49</v>
      </c>
      <c r="K3243">
        <v>5</v>
      </c>
      <c r="L3243" s="3">
        <f>Working_Data[[#This Row],[price2]]/Working_Data[[#This Row],[quantity]]</f>
        <v>225.82</v>
      </c>
      <c r="M3243" s="3">
        <v>1129.0999999999999</v>
      </c>
      <c r="N3243" t="s">
        <v>35</v>
      </c>
      <c r="O3243">
        <v>24</v>
      </c>
      <c r="P3243" s="1">
        <v>45694</v>
      </c>
      <c r="Q3243">
        <v>38</v>
      </c>
      <c r="R3243" t="s">
        <v>43</v>
      </c>
      <c r="S3243">
        <v>3</v>
      </c>
      <c r="T3243" s="1">
        <v>45560</v>
      </c>
      <c r="U3243" t="s">
        <v>60</v>
      </c>
      <c r="V3243" t="str">
        <f>TEXT(WEEKDAY(Working_Data[[#This Row],[order_date]],1),"DDDD")</f>
        <v>Monday</v>
      </c>
      <c r="W3243" t="str">
        <f>TEXT(Working_Data[[#This Row],[order_date]],"mmmm")</f>
        <v>September</v>
      </c>
      <c r="X3243" s="7">
        <f>Working_Data[[#This Row],[last_order_date]]-Working_Data[[#This Row],[signup_date]]</f>
        <v>201</v>
      </c>
      <c r="Y3243" s="7">
        <f>IF(Working_Data[[#This Row],[churned]]="Active",1,0)</f>
        <v>0</v>
      </c>
      <c r="Z3243" s="7">
        <f>YEAR(Working_Data[[#This Row],[order_date]])</f>
        <v>2024</v>
      </c>
    </row>
    <row r="3244" spans="1:26" x14ac:dyDescent="0.25">
      <c r="A3244" t="s">
        <v>6538</v>
      </c>
      <c r="B3244" t="s">
        <v>45</v>
      </c>
      <c r="C3244" t="s">
        <v>82</v>
      </c>
      <c r="D3244" t="s">
        <v>56</v>
      </c>
      <c r="E3244" s="1">
        <v>45744</v>
      </c>
      <c r="F3244" t="s">
        <v>6539</v>
      </c>
      <c r="G3244" s="1">
        <v>45551</v>
      </c>
      <c r="H3244" t="s">
        <v>25</v>
      </c>
      <c r="I3244" t="s">
        <v>48</v>
      </c>
      <c r="J3244" t="s">
        <v>27</v>
      </c>
      <c r="K3244">
        <v>1</v>
      </c>
      <c r="L3244" s="3">
        <f>Working_Data[[#This Row],[price2]]/Working_Data[[#This Row],[quantity]]</f>
        <v>304.61</v>
      </c>
      <c r="M3244" s="3">
        <v>304.61</v>
      </c>
      <c r="N3244" t="s">
        <v>35</v>
      </c>
      <c r="O3244">
        <v>43</v>
      </c>
      <c r="P3244" s="1">
        <v>45677</v>
      </c>
      <c r="Q3244">
        <v>374</v>
      </c>
      <c r="R3244" t="s">
        <v>43</v>
      </c>
      <c r="S3244">
        <v>5</v>
      </c>
      <c r="T3244" s="1">
        <v>45483</v>
      </c>
      <c r="U3244" t="s">
        <v>60</v>
      </c>
      <c r="V3244" t="str">
        <f>TEXT(WEEKDAY(Working_Data[[#This Row],[order_date]],1),"DDDD")</f>
        <v>Monday</v>
      </c>
      <c r="W3244" t="str">
        <f>TEXT(Working_Data[[#This Row],[order_date]],"mmmm")</f>
        <v>September</v>
      </c>
      <c r="X3244" s="7">
        <f>Working_Data[[#This Row],[last_order_date]]-Working_Data[[#This Row],[signup_date]]</f>
        <v>-67</v>
      </c>
      <c r="Y3244" s="7">
        <f>IF(Working_Data[[#This Row],[churned]]="Active",1,0)</f>
        <v>0</v>
      </c>
      <c r="Z3244" s="7">
        <f>YEAR(Working_Data[[#This Row],[order_date]])</f>
        <v>2024</v>
      </c>
    </row>
    <row r="3245" spans="1:26" x14ac:dyDescent="0.25">
      <c r="A3245" t="s">
        <v>6540</v>
      </c>
      <c r="B3245" t="s">
        <v>38</v>
      </c>
      <c r="C3245" t="s">
        <v>39</v>
      </c>
      <c r="D3245" t="s">
        <v>32</v>
      </c>
      <c r="E3245" s="1">
        <v>45591</v>
      </c>
      <c r="F3245" t="s">
        <v>6541</v>
      </c>
      <c r="G3245" s="1">
        <v>45551</v>
      </c>
      <c r="H3245" t="s">
        <v>25</v>
      </c>
      <c r="I3245" t="s">
        <v>48</v>
      </c>
      <c r="J3245" t="s">
        <v>27</v>
      </c>
      <c r="K3245">
        <v>4</v>
      </c>
      <c r="L3245" s="3">
        <f>Working_Data[[#This Row],[price2]]/Working_Data[[#This Row],[quantity]]</f>
        <v>151.6575</v>
      </c>
      <c r="M3245" s="3">
        <v>606.63</v>
      </c>
      <c r="N3245" t="s">
        <v>35</v>
      </c>
      <c r="O3245">
        <v>26</v>
      </c>
      <c r="P3245" s="1">
        <v>45855</v>
      </c>
      <c r="Q3245">
        <v>345</v>
      </c>
      <c r="R3245" t="s">
        <v>29</v>
      </c>
      <c r="S3245">
        <v>2</v>
      </c>
      <c r="T3245" s="1">
        <v>45548</v>
      </c>
      <c r="U3245" t="s">
        <v>36</v>
      </c>
      <c r="V3245" t="str">
        <f>TEXT(WEEKDAY(Working_Data[[#This Row],[order_date]],1),"DDDD")</f>
        <v>Monday</v>
      </c>
      <c r="W3245" t="str">
        <f>TEXT(Working_Data[[#This Row],[order_date]],"mmmm")</f>
        <v>September</v>
      </c>
      <c r="X3245" s="7">
        <f>Working_Data[[#This Row],[last_order_date]]-Working_Data[[#This Row],[signup_date]]</f>
        <v>264</v>
      </c>
      <c r="Y3245" s="7">
        <f>IF(Working_Data[[#This Row],[churned]]="Active",1,0)</f>
        <v>1</v>
      </c>
      <c r="Z3245" s="7">
        <f>YEAR(Working_Data[[#This Row],[order_date]])</f>
        <v>2024</v>
      </c>
    </row>
    <row r="3246" spans="1:26" x14ac:dyDescent="0.25">
      <c r="A3246" t="s">
        <v>6542</v>
      </c>
      <c r="B3246" t="s">
        <v>21</v>
      </c>
      <c r="C3246" t="s">
        <v>82</v>
      </c>
      <c r="D3246" t="s">
        <v>32</v>
      </c>
      <c r="E3246" s="1">
        <v>45281</v>
      </c>
      <c r="F3246" t="s">
        <v>6543</v>
      </c>
      <c r="G3246" s="1">
        <v>45551</v>
      </c>
      <c r="H3246" t="s">
        <v>34</v>
      </c>
      <c r="I3246" t="s">
        <v>48</v>
      </c>
      <c r="J3246" t="s">
        <v>67</v>
      </c>
      <c r="K3246">
        <v>5</v>
      </c>
      <c r="L3246" s="3">
        <f>Working_Data[[#This Row],[price2]]/Working_Data[[#This Row],[quantity]]</f>
        <v>292.238</v>
      </c>
      <c r="M3246" s="3">
        <v>1461.19</v>
      </c>
      <c r="N3246" t="s">
        <v>35</v>
      </c>
      <c r="O3246">
        <v>17</v>
      </c>
      <c r="P3246" s="1">
        <v>45333</v>
      </c>
      <c r="Q3246">
        <v>353</v>
      </c>
      <c r="R3246" t="s">
        <v>43</v>
      </c>
      <c r="S3246">
        <v>2</v>
      </c>
      <c r="T3246" s="1">
        <v>45647</v>
      </c>
      <c r="U3246" t="s">
        <v>36</v>
      </c>
      <c r="V3246" t="str">
        <f>TEXT(WEEKDAY(Working_Data[[#This Row],[order_date]],1),"DDDD")</f>
        <v>Monday</v>
      </c>
      <c r="W3246" t="str">
        <f>TEXT(Working_Data[[#This Row],[order_date]],"mmmm")</f>
        <v>September</v>
      </c>
      <c r="X3246" s="7">
        <f>Working_Data[[#This Row],[last_order_date]]-Working_Data[[#This Row],[signup_date]]</f>
        <v>52</v>
      </c>
      <c r="Y3246" s="7">
        <f>IF(Working_Data[[#This Row],[churned]]="Active",1,0)</f>
        <v>0</v>
      </c>
      <c r="Z3246" s="7">
        <f>YEAR(Working_Data[[#This Row],[order_date]])</f>
        <v>2024</v>
      </c>
    </row>
    <row r="3247" spans="1:26" x14ac:dyDescent="0.25">
      <c r="A3247" t="s">
        <v>6544</v>
      </c>
      <c r="B3247" t="s">
        <v>38</v>
      </c>
      <c r="C3247" t="s">
        <v>82</v>
      </c>
      <c r="D3247" t="s">
        <v>32</v>
      </c>
      <c r="E3247" s="1">
        <v>45404</v>
      </c>
      <c r="F3247" t="s">
        <v>6545</v>
      </c>
      <c r="G3247" s="1">
        <v>45552</v>
      </c>
      <c r="H3247" t="s">
        <v>34</v>
      </c>
      <c r="I3247" t="s">
        <v>54</v>
      </c>
      <c r="J3247" t="s">
        <v>67</v>
      </c>
      <c r="K3247">
        <v>1</v>
      </c>
      <c r="L3247" s="3">
        <f>Working_Data[[#This Row],[price2]]/Working_Data[[#This Row],[quantity]]</f>
        <v>128</v>
      </c>
      <c r="M3247" s="3">
        <v>128</v>
      </c>
      <c r="N3247" t="s">
        <v>35</v>
      </c>
      <c r="O3247">
        <v>37</v>
      </c>
      <c r="P3247" s="1">
        <v>45748</v>
      </c>
      <c r="Q3247">
        <v>265</v>
      </c>
      <c r="R3247" t="s">
        <v>29</v>
      </c>
      <c r="S3247">
        <v>4</v>
      </c>
      <c r="T3247" s="1">
        <v>45671</v>
      </c>
      <c r="U3247" t="s">
        <v>36</v>
      </c>
      <c r="V3247" t="str">
        <f>TEXT(WEEKDAY(Working_Data[[#This Row],[order_date]],1),"DDDD")</f>
        <v>Tuesday</v>
      </c>
      <c r="W3247" t="str">
        <f>TEXT(Working_Data[[#This Row],[order_date]],"mmmm")</f>
        <v>September</v>
      </c>
      <c r="X3247" s="7">
        <f>Working_Data[[#This Row],[last_order_date]]-Working_Data[[#This Row],[signup_date]]</f>
        <v>344</v>
      </c>
      <c r="Y3247" s="7">
        <f>IF(Working_Data[[#This Row],[churned]]="Active",1,0)</f>
        <v>1</v>
      </c>
      <c r="Z3247" s="7">
        <f>YEAR(Working_Data[[#This Row],[order_date]])</f>
        <v>2024</v>
      </c>
    </row>
    <row r="3248" spans="1:26" x14ac:dyDescent="0.25">
      <c r="A3248" t="s">
        <v>6546</v>
      </c>
      <c r="B3248" t="s">
        <v>21</v>
      </c>
      <c r="C3248" t="s">
        <v>39</v>
      </c>
      <c r="D3248" t="s">
        <v>32</v>
      </c>
      <c r="E3248" s="1">
        <v>45968</v>
      </c>
      <c r="F3248" t="s">
        <v>6547</v>
      </c>
      <c r="G3248" s="1">
        <v>45552</v>
      </c>
      <c r="H3248" t="s">
        <v>47</v>
      </c>
      <c r="I3248" t="s">
        <v>42</v>
      </c>
      <c r="J3248" t="s">
        <v>64</v>
      </c>
      <c r="K3248">
        <v>2</v>
      </c>
      <c r="L3248" s="3">
        <f>Working_Data[[#This Row],[price2]]/Working_Data[[#This Row],[quantity]]</f>
        <v>711.94500000000005</v>
      </c>
      <c r="M3248" s="3">
        <v>1423.89</v>
      </c>
      <c r="N3248" t="s">
        <v>35</v>
      </c>
      <c r="O3248">
        <v>20</v>
      </c>
      <c r="P3248" s="1">
        <v>45994</v>
      </c>
      <c r="Q3248">
        <v>122</v>
      </c>
      <c r="R3248" t="s">
        <v>43</v>
      </c>
      <c r="S3248">
        <v>5</v>
      </c>
      <c r="T3248" s="1">
        <v>45824</v>
      </c>
      <c r="U3248" t="s">
        <v>36</v>
      </c>
      <c r="V3248" t="str">
        <f>TEXT(WEEKDAY(Working_Data[[#This Row],[order_date]],1),"DDDD")</f>
        <v>Tuesday</v>
      </c>
      <c r="W3248" t="str">
        <f>TEXT(Working_Data[[#This Row],[order_date]],"mmmm")</f>
        <v>September</v>
      </c>
      <c r="X3248" s="7">
        <f>Working_Data[[#This Row],[last_order_date]]-Working_Data[[#This Row],[signup_date]]</f>
        <v>26</v>
      </c>
      <c r="Y3248" s="7">
        <f>IF(Working_Data[[#This Row],[churned]]="Active",1,0)</f>
        <v>0</v>
      </c>
      <c r="Z3248" s="7">
        <f>YEAR(Working_Data[[#This Row],[order_date]])</f>
        <v>2024</v>
      </c>
    </row>
    <row r="3249" spans="1:26" x14ac:dyDescent="0.25">
      <c r="A3249" t="s">
        <v>6548</v>
      </c>
      <c r="B3249" t="s">
        <v>38</v>
      </c>
      <c r="C3249" t="s">
        <v>82</v>
      </c>
      <c r="D3249" t="s">
        <v>52</v>
      </c>
      <c r="E3249" s="1">
        <v>45646</v>
      </c>
      <c r="F3249" t="s">
        <v>6549</v>
      </c>
      <c r="G3249" s="1">
        <v>45552</v>
      </c>
      <c r="H3249" t="s">
        <v>34</v>
      </c>
      <c r="I3249" t="s">
        <v>48</v>
      </c>
      <c r="J3249" t="s">
        <v>64</v>
      </c>
      <c r="K3249">
        <v>5</v>
      </c>
      <c r="L3249" s="3">
        <f>Working_Data[[#This Row],[price2]]/Working_Data[[#This Row],[quantity]]</f>
        <v>49.124000000000002</v>
      </c>
      <c r="M3249" s="3">
        <v>245.62</v>
      </c>
      <c r="N3249" t="s">
        <v>50</v>
      </c>
      <c r="O3249">
        <v>1</v>
      </c>
      <c r="P3249" s="1">
        <v>45859</v>
      </c>
      <c r="Q3249">
        <v>236</v>
      </c>
      <c r="R3249" t="s">
        <v>43</v>
      </c>
      <c r="S3249">
        <v>4</v>
      </c>
      <c r="T3249" s="1">
        <v>45680</v>
      </c>
      <c r="U3249" t="s">
        <v>30</v>
      </c>
      <c r="V3249" t="str">
        <f>TEXT(WEEKDAY(Working_Data[[#This Row],[order_date]],1),"DDDD")</f>
        <v>Tuesday</v>
      </c>
      <c r="W3249" t="str">
        <f>TEXT(Working_Data[[#This Row],[order_date]],"mmmm")</f>
        <v>September</v>
      </c>
      <c r="X3249" s="7">
        <f>Working_Data[[#This Row],[last_order_date]]-Working_Data[[#This Row],[signup_date]]</f>
        <v>213</v>
      </c>
      <c r="Y3249" s="7">
        <f>IF(Working_Data[[#This Row],[churned]]="Active",1,0)</f>
        <v>0</v>
      </c>
      <c r="Z3249" s="7">
        <f>YEAR(Working_Data[[#This Row],[order_date]])</f>
        <v>2024</v>
      </c>
    </row>
    <row r="3250" spans="1:26" x14ac:dyDescent="0.25">
      <c r="A3250" t="s">
        <v>6550</v>
      </c>
      <c r="B3250" t="s">
        <v>21</v>
      </c>
      <c r="C3250" t="s">
        <v>22</v>
      </c>
      <c r="D3250" t="s">
        <v>77</v>
      </c>
      <c r="E3250" s="1">
        <v>45456</v>
      </c>
      <c r="F3250" t="s">
        <v>6551</v>
      </c>
      <c r="G3250" s="1">
        <v>45552</v>
      </c>
      <c r="H3250" t="s">
        <v>25</v>
      </c>
      <c r="I3250" t="s">
        <v>42</v>
      </c>
      <c r="J3250" t="s">
        <v>49</v>
      </c>
      <c r="K3250">
        <v>3</v>
      </c>
      <c r="L3250" s="3">
        <f>Working_Data[[#This Row],[price2]]/Working_Data[[#This Row],[quantity]]</f>
        <v>268.7233333333333</v>
      </c>
      <c r="M3250" s="3">
        <v>806.17</v>
      </c>
      <c r="N3250" t="s">
        <v>35</v>
      </c>
      <c r="O3250">
        <v>20</v>
      </c>
      <c r="P3250" s="1">
        <v>45362</v>
      </c>
      <c r="Q3250">
        <v>319</v>
      </c>
      <c r="R3250" t="s">
        <v>43</v>
      </c>
      <c r="S3250">
        <v>5</v>
      </c>
      <c r="T3250" s="1">
        <v>45605</v>
      </c>
      <c r="U3250" t="s">
        <v>60</v>
      </c>
      <c r="V3250" t="str">
        <f>TEXT(WEEKDAY(Working_Data[[#This Row],[order_date]],1),"DDDD")</f>
        <v>Tuesday</v>
      </c>
      <c r="W3250" t="str">
        <f>TEXT(Working_Data[[#This Row],[order_date]],"mmmm")</f>
        <v>September</v>
      </c>
      <c r="X3250" s="7">
        <f>Working_Data[[#This Row],[last_order_date]]-Working_Data[[#This Row],[signup_date]]</f>
        <v>-94</v>
      </c>
      <c r="Y3250" s="7">
        <f>IF(Working_Data[[#This Row],[churned]]="Active",1,0)</f>
        <v>0</v>
      </c>
      <c r="Z3250" s="7">
        <f>YEAR(Working_Data[[#This Row],[order_date]])</f>
        <v>2024</v>
      </c>
    </row>
    <row r="3251" spans="1:26" x14ac:dyDescent="0.25">
      <c r="A3251" t="s">
        <v>6552</v>
      </c>
      <c r="B3251" t="s">
        <v>38</v>
      </c>
      <c r="C3251" t="s">
        <v>39</v>
      </c>
      <c r="D3251" t="s">
        <v>23</v>
      </c>
      <c r="E3251" s="1">
        <v>45780</v>
      </c>
      <c r="F3251" t="s">
        <v>6553</v>
      </c>
      <c r="G3251" s="1">
        <v>45552</v>
      </c>
      <c r="H3251" t="s">
        <v>25</v>
      </c>
      <c r="I3251" t="s">
        <v>42</v>
      </c>
      <c r="J3251" t="s">
        <v>67</v>
      </c>
      <c r="K3251">
        <v>1</v>
      </c>
      <c r="L3251" s="3">
        <f>Working_Data[[#This Row],[price2]]/Working_Data[[#This Row],[quantity]]</f>
        <v>727.3</v>
      </c>
      <c r="M3251" s="3">
        <v>727.3</v>
      </c>
      <c r="N3251" t="s">
        <v>35</v>
      </c>
      <c r="O3251">
        <v>15</v>
      </c>
      <c r="P3251" s="1">
        <v>45714</v>
      </c>
      <c r="Q3251">
        <v>481</v>
      </c>
      <c r="R3251" t="s">
        <v>43</v>
      </c>
      <c r="S3251">
        <v>5</v>
      </c>
      <c r="T3251" s="1">
        <v>45828</v>
      </c>
      <c r="U3251" t="s">
        <v>36</v>
      </c>
      <c r="V3251" t="str">
        <f>TEXT(WEEKDAY(Working_Data[[#This Row],[order_date]],1),"DDDD")</f>
        <v>Tuesday</v>
      </c>
      <c r="W3251" t="str">
        <f>TEXT(Working_Data[[#This Row],[order_date]],"mmmm")</f>
        <v>September</v>
      </c>
      <c r="X3251" s="7">
        <f>Working_Data[[#This Row],[last_order_date]]-Working_Data[[#This Row],[signup_date]]</f>
        <v>-66</v>
      </c>
      <c r="Y3251" s="7">
        <f>IF(Working_Data[[#This Row],[churned]]="Active",1,0)</f>
        <v>0</v>
      </c>
      <c r="Z3251" s="7">
        <f>YEAR(Working_Data[[#This Row],[order_date]])</f>
        <v>2024</v>
      </c>
    </row>
    <row r="3252" spans="1:26" x14ac:dyDescent="0.25">
      <c r="A3252" t="s">
        <v>6554</v>
      </c>
      <c r="B3252" t="s">
        <v>21</v>
      </c>
      <c r="C3252" t="s">
        <v>82</v>
      </c>
      <c r="D3252" t="s">
        <v>32</v>
      </c>
      <c r="E3252" s="1">
        <v>44968</v>
      </c>
      <c r="F3252" t="s">
        <v>6555</v>
      </c>
      <c r="G3252" s="1">
        <v>45552</v>
      </c>
      <c r="H3252" t="s">
        <v>41</v>
      </c>
      <c r="I3252" t="s">
        <v>48</v>
      </c>
      <c r="J3252" t="s">
        <v>27</v>
      </c>
      <c r="K3252">
        <v>5</v>
      </c>
      <c r="L3252" s="3">
        <f>Working_Data[[#This Row],[price2]]/Working_Data[[#This Row],[quantity]]</f>
        <v>38.416000000000004</v>
      </c>
      <c r="M3252" s="3">
        <v>192.08</v>
      </c>
      <c r="N3252" t="s">
        <v>28</v>
      </c>
      <c r="O3252">
        <v>44</v>
      </c>
      <c r="P3252" s="1">
        <v>45527</v>
      </c>
      <c r="Q3252">
        <v>184</v>
      </c>
      <c r="R3252" t="s">
        <v>43</v>
      </c>
      <c r="S3252">
        <v>2</v>
      </c>
      <c r="T3252" s="1">
        <v>45423</v>
      </c>
      <c r="U3252" t="s">
        <v>30</v>
      </c>
      <c r="V3252" t="str">
        <f>TEXT(WEEKDAY(Working_Data[[#This Row],[order_date]],1),"DDDD")</f>
        <v>Tuesday</v>
      </c>
      <c r="W3252" t="str">
        <f>TEXT(Working_Data[[#This Row],[order_date]],"mmmm")</f>
        <v>September</v>
      </c>
      <c r="X3252" s="7">
        <f>Working_Data[[#This Row],[last_order_date]]-Working_Data[[#This Row],[signup_date]]</f>
        <v>559</v>
      </c>
      <c r="Y3252" s="7">
        <f>IF(Working_Data[[#This Row],[churned]]="Active",1,0)</f>
        <v>0</v>
      </c>
      <c r="Z3252" s="7">
        <f>YEAR(Working_Data[[#This Row],[order_date]])</f>
        <v>2024</v>
      </c>
    </row>
    <row r="3253" spans="1:26" x14ac:dyDescent="0.25">
      <c r="A3253" t="s">
        <v>6556</v>
      </c>
      <c r="B3253" t="s">
        <v>45</v>
      </c>
      <c r="C3253" t="s">
        <v>39</v>
      </c>
      <c r="D3253" t="s">
        <v>23</v>
      </c>
      <c r="E3253" s="1">
        <v>45670</v>
      </c>
      <c r="F3253" t="s">
        <v>6557</v>
      </c>
      <c r="G3253" s="1">
        <v>45552</v>
      </c>
      <c r="H3253" t="s">
        <v>47</v>
      </c>
      <c r="I3253" t="s">
        <v>26</v>
      </c>
      <c r="J3253" t="s">
        <v>49</v>
      </c>
      <c r="K3253">
        <v>5</v>
      </c>
      <c r="L3253" s="3">
        <f>Working_Data[[#This Row],[price2]]/Working_Data[[#This Row],[quantity]]</f>
        <v>195.71800000000002</v>
      </c>
      <c r="M3253" s="3">
        <v>978.59</v>
      </c>
      <c r="N3253" t="s">
        <v>28</v>
      </c>
      <c r="O3253">
        <v>37</v>
      </c>
      <c r="P3253" s="1">
        <v>45701</v>
      </c>
      <c r="Q3253">
        <v>26</v>
      </c>
      <c r="R3253" t="s">
        <v>29</v>
      </c>
      <c r="S3253">
        <v>2</v>
      </c>
      <c r="T3253" s="1">
        <v>45303</v>
      </c>
      <c r="U3253" t="s">
        <v>30</v>
      </c>
      <c r="V3253" t="str">
        <f>TEXT(WEEKDAY(Working_Data[[#This Row],[order_date]],1),"DDDD")</f>
        <v>Tuesday</v>
      </c>
      <c r="W3253" t="str">
        <f>TEXT(Working_Data[[#This Row],[order_date]],"mmmm")</f>
        <v>September</v>
      </c>
      <c r="X3253" s="7">
        <f>Working_Data[[#This Row],[last_order_date]]-Working_Data[[#This Row],[signup_date]]</f>
        <v>31</v>
      </c>
      <c r="Y3253" s="7">
        <f>IF(Working_Data[[#This Row],[churned]]="Active",1,0)</f>
        <v>1</v>
      </c>
      <c r="Z3253" s="7">
        <f>YEAR(Working_Data[[#This Row],[order_date]])</f>
        <v>2024</v>
      </c>
    </row>
    <row r="3254" spans="1:26" x14ac:dyDescent="0.25">
      <c r="A3254" t="s">
        <v>6558</v>
      </c>
      <c r="B3254" t="s">
        <v>21</v>
      </c>
      <c r="C3254" t="s">
        <v>39</v>
      </c>
      <c r="D3254" t="s">
        <v>77</v>
      </c>
      <c r="E3254" s="1">
        <v>45150</v>
      </c>
      <c r="F3254" t="s">
        <v>6559</v>
      </c>
      <c r="G3254" s="1">
        <v>45552</v>
      </c>
      <c r="H3254" t="s">
        <v>58</v>
      </c>
      <c r="I3254" t="s">
        <v>26</v>
      </c>
      <c r="J3254" t="s">
        <v>64</v>
      </c>
      <c r="K3254">
        <v>1</v>
      </c>
      <c r="L3254" s="3">
        <f>Working_Data[[#This Row],[price2]]/Working_Data[[#This Row],[quantity]]</f>
        <v>342.81</v>
      </c>
      <c r="M3254" s="3">
        <v>342.81</v>
      </c>
      <c r="N3254" t="s">
        <v>50</v>
      </c>
      <c r="O3254">
        <v>48</v>
      </c>
      <c r="P3254" s="1">
        <v>45888</v>
      </c>
      <c r="Q3254">
        <v>156</v>
      </c>
      <c r="R3254" t="s">
        <v>29</v>
      </c>
      <c r="S3254">
        <v>4</v>
      </c>
      <c r="T3254" s="1">
        <v>45796</v>
      </c>
      <c r="U3254" t="s">
        <v>30</v>
      </c>
      <c r="V3254" t="str">
        <f>TEXT(WEEKDAY(Working_Data[[#This Row],[order_date]],1),"DDDD")</f>
        <v>Tuesday</v>
      </c>
      <c r="W3254" t="str">
        <f>TEXT(Working_Data[[#This Row],[order_date]],"mmmm")</f>
        <v>September</v>
      </c>
      <c r="X3254" s="7">
        <f>Working_Data[[#This Row],[last_order_date]]-Working_Data[[#This Row],[signup_date]]</f>
        <v>738</v>
      </c>
      <c r="Y3254" s="7">
        <f>IF(Working_Data[[#This Row],[churned]]="Active",1,0)</f>
        <v>1</v>
      </c>
      <c r="Z3254" s="7">
        <f>YEAR(Working_Data[[#This Row],[order_date]])</f>
        <v>2024</v>
      </c>
    </row>
    <row r="3255" spans="1:26" x14ac:dyDescent="0.25">
      <c r="A3255" t="s">
        <v>6560</v>
      </c>
      <c r="B3255" t="s">
        <v>38</v>
      </c>
      <c r="C3255" t="s">
        <v>82</v>
      </c>
      <c r="D3255" t="s">
        <v>56</v>
      </c>
      <c r="E3255" s="1">
        <v>45391</v>
      </c>
      <c r="F3255" t="s">
        <v>6561</v>
      </c>
      <c r="G3255" s="1">
        <v>45552</v>
      </c>
      <c r="H3255" t="s">
        <v>41</v>
      </c>
      <c r="I3255" t="s">
        <v>54</v>
      </c>
      <c r="J3255" t="s">
        <v>64</v>
      </c>
      <c r="K3255">
        <v>3</v>
      </c>
      <c r="L3255" s="3">
        <f>Working_Data[[#This Row],[price2]]/Working_Data[[#This Row],[quantity]]</f>
        <v>479.1033333333333</v>
      </c>
      <c r="M3255" s="3">
        <v>1437.31</v>
      </c>
      <c r="N3255" t="s">
        <v>50</v>
      </c>
      <c r="O3255">
        <v>31</v>
      </c>
      <c r="P3255" s="1">
        <v>45303</v>
      </c>
      <c r="Q3255">
        <v>325</v>
      </c>
      <c r="R3255" t="s">
        <v>43</v>
      </c>
      <c r="S3255">
        <v>2</v>
      </c>
      <c r="T3255" s="1">
        <v>45790</v>
      </c>
      <c r="U3255" t="s">
        <v>36</v>
      </c>
      <c r="V3255" t="str">
        <f>TEXT(WEEKDAY(Working_Data[[#This Row],[order_date]],1),"DDDD")</f>
        <v>Tuesday</v>
      </c>
      <c r="W3255" t="str">
        <f>TEXT(Working_Data[[#This Row],[order_date]],"mmmm")</f>
        <v>September</v>
      </c>
      <c r="X3255" s="7">
        <f>Working_Data[[#This Row],[last_order_date]]-Working_Data[[#This Row],[signup_date]]</f>
        <v>-88</v>
      </c>
      <c r="Y3255" s="7">
        <f>IF(Working_Data[[#This Row],[churned]]="Active",1,0)</f>
        <v>0</v>
      </c>
      <c r="Z3255" s="7">
        <f>YEAR(Working_Data[[#This Row],[order_date]])</f>
        <v>2024</v>
      </c>
    </row>
    <row r="3256" spans="1:26" x14ac:dyDescent="0.25">
      <c r="A3256" t="s">
        <v>6562</v>
      </c>
      <c r="B3256" t="s">
        <v>45</v>
      </c>
      <c r="C3256" t="s">
        <v>22</v>
      </c>
      <c r="D3256" t="s">
        <v>77</v>
      </c>
      <c r="E3256" s="1">
        <v>45815</v>
      </c>
      <c r="F3256" t="s">
        <v>6563</v>
      </c>
      <c r="G3256" s="1">
        <v>45552</v>
      </c>
      <c r="H3256" t="s">
        <v>34</v>
      </c>
      <c r="I3256" t="s">
        <v>48</v>
      </c>
      <c r="J3256" t="s">
        <v>59</v>
      </c>
      <c r="K3256">
        <v>5</v>
      </c>
      <c r="L3256" s="3">
        <f>Working_Data[[#This Row],[price2]]/Working_Data[[#This Row],[quantity]]</f>
        <v>73.427999999999997</v>
      </c>
      <c r="M3256" s="3">
        <v>367.14</v>
      </c>
      <c r="N3256" t="s">
        <v>35</v>
      </c>
      <c r="O3256">
        <v>17</v>
      </c>
      <c r="P3256" s="1">
        <v>45620</v>
      </c>
      <c r="Q3256">
        <v>94</v>
      </c>
      <c r="R3256" t="s">
        <v>43</v>
      </c>
      <c r="S3256">
        <v>3</v>
      </c>
      <c r="T3256" s="1">
        <v>45582</v>
      </c>
      <c r="U3256" t="s">
        <v>36</v>
      </c>
      <c r="V3256" t="str">
        <f>TEXT(WEEKDAY(Working_Data[[#This Row],[order_date]],1),"DDDD")</f>
        <v>Tuesday</v>
      </c>
      <c r="W3256" t="str">
        <f>TEXT(Working_Data[[#This Row],[order_date]],"mmmm")</f>
        <v>September</v>
      </c>
      <c r="X3256" s="7">
        <f>Working_Data[[#This Row],[last_order_date]]-Working_Data[[#This Row],[signup_date]]</f>
        <v>-195</v>
      </c>
      <c r="Y3256" s="7">
        <f>IF(Working_Data[[#This Row],[churned]]="Active",1,0)</f>
        <v>0</v>
      </c>
      <c r="Z3256" s="7">
        <f>YEAR(Working_Data[[#This Row],[order_date]])</f>
        <v>2024</v>
      </c>
    </row>
    <row r="3257" spans="1:26" x14ac:dyDescent="0.25">
      <c r="A3257" t="s">
        <v>6564</v>
      </c>
      <c r="B3257" t="s">
        <v>21</v>
      </c>
      <c r="C3257" t="s">
        <v>39</v>
      </c>
      <c r="D3257" t="s">
        <v>32</v>
      </c>
      <c r="E3257" s="1">
        <v>44966</v>
      </c>
      <c r="F3257" t="s">
        <v>6565</v>
      </c>
      <c r="G3257" s="1">
        <v>45552</v>
      </c>
      <c r="H3257" t="s">
        <v>47</v>
      </c>
      <c r="I3257" t="s">
        <v>63</v>
      </c>
      <c r="J3257" t="s">
        <v>27</v>
      </c>
      <c r="K3257">
        <v>5</v>
      </c>
      <c r="L3257" s="3">
        <f>Working_Data[[#This Row],[price2]]/Working_Data[[#This Row],[quantity]]</f>
        <v>187.83199999999999</v>
      </c>
      <c r="M3257" s="3">
        <v>939.16</v>
      </c>
      <c r="N3257" t="s">
        <v>50</v>
      </c>
      <c r="O3257">
        <v>14</v>
      </c>
      <c r="P3257" s="1">
        <v>45619</v>
      </c>
      <c r="Q3257">
        <v>101</v>
      </c>
      <c r="R3257" t="s">
        <v>43</v>
      </c>
      <c r="S3257">
        <v>2</v>
      </c>
      <c r="T3257" s="1">
        <v>45882</v>
      </c>
      <c r="U3257" t="s">
        <v>36</v>
      </c>
      <c r="V3257" t="str">
        <f>TEXT(WEEKDAY(Working_Data[[#This Row],[order_date]],1),"DDDD")</f>
        <v>Tuesday</v>
      </c>
      <c r="W3257" t="str">
        <f>TEXT(Working_Data[[#This Row],[order_date]],"mmmm")</f>
        <v>September</v>
      </c>
      <c r="X3257" s="7">
        <f>Working_Data[[#This Row],[last_order_date]]-Working_Data[[#This Row],[signup_date]]</f>
        <v>653</v>
      </c>
      <c r="Y3257" s="7">
        <f>IF(Working_Data[[#This Row],[churned]]="Active",1,0)</f>
        <v>0</v>
      </c>
      <c r="Z3257" s="7">
        <f>YEAR(Working_Data[[#This Row],[order_date]])</f>
        <v>2024</v>
      </c>
    </row>
    <row r="3258" spans="1:26" x14ac:dyDescent="0.25">
      <c r="A3258" t="s">
        <v>6566</v>
      </c>
      <c r="B3258" t="s">
        <v>38</v>
      </c>
      <c r="C3258" t="s">
        <v>22</v>
      </c>
      <c r="D3258" t="s">
        <v>77</v>
      </c>
      <c r="E3258" s="1">
        <v>45859</v>
      </c>
      <c r="F3258" t="s">
        <v>6567</v>
      </c>
      <c r="G3258" s="1">
        <v>45552</v>
      </c>
      <c r="H3258" t="s">
        <v>25</v>
      </c>
      <c r="I3258" t="s">
        <v>42</v>
      </c>
      <c r="J3258" t="s">
        <v>27</v>
      </c>
      <c r="K3258">
        <v>3</v>
      </c>
      <c r="L3258" s="3">
        <f>Working_Data[[#This Row],[price2]]/Working_Data[[#This Row],[quantity]]</f>
        <v>105.12333333333333</v>
      </c>
      <c r="M3258" s="3">
        <v>315.37</v>
      </c>
      <c r="N3258" t="s">
        <v>35</v>
      </c>
      <c r="O3258">
        <v>30</v>
      </c>
      <c r="P3258" s="1">
        <v>45625</v>
      </c>
      <c r="Q3258">
        <v>52</v>
      </c>
      <c r="R3258" t="s">
        <v>29</v>
      </c>
      <c r="S3258">
        <v>4</v>
      </c>
      <c r="T3258" s="1">
        <v>45768</v>
      </c>
      <c r="U3258" t="s">
        <v>36</v>
      </c>
      <c r="V3258" t="str">
        <f>TEXT(WEEKDAY(Working_Data[[#This Row],[order_date]],1),"DDDD")</f>
        <v>Tuesday</v>
      </c>
      <c r="W3258" t="str">
        <f>TEXT(Working_Data[[#This Row],[order_date]],"mmmm")</f>
        <v>September</v>
      </c>
      <c r="X3258" s="7">
        <f>Working_Data[[#This Row],[last_order_date]]-Working_Data[[#This Row],[signup_date]]</f>
        <v>-234</v>
      </c>
      <c r="Y3258" s="7">
        <f>IF(Working_Data[[#This Row],[churned]]="Active",1,0)</f>
        <v>1</v>
      </c>
      <c r="Z3258" s="7">
        <f>YEAR(Working_Data[[#This Row],[order_date]])</f>
        <v>2024</v>
      </c>
    </row>
    <row r="3259" spans="1:26" x14ac:dyDescent="0.25">
      <c r="A3259" t="s">
        <v>6568</v>
      </c>
      <c r="B3259" t="s">
        <v>38</v>
      </c>
      <c r="C3259" t="s">
        <v>22</v>
      </c>
      <c r="D3259" t="s">
        <v>56</v>
      </c>
      <c r="E3259" s="1">
        <v>45458</v>
      </c>
      <c r="F3259" t="s">
        <v>6569</v>
      </c>
      <c r="G3259" s="1">
        <v>45552</v>
      </c>
      <c r="H3259" t="s">
        <v>41</v>
      </c>
      <c r="I3259" t="s">
        <v>48</v>
      </c>
      <c r="J3259" t="s">
        <v>49</v>
      </c>
      <c r="K3259">
        <v>2</v>
      </c>
      <c r="L3259" s="3">
        <f>Working_Data[[#This Row],[price2]]/Working_Data[[#This Row],[quantity]]</f>
        <v>277.17500000000001</v>
      </c>
      <c r="M3259" s="3">
        <v>554.35</v>
      </c>
      <c r="N3259" t="s">
        <v>50</v>
      </c>
      <c r="O3259">
        <v>31</v>
      </c>
      <c r="P3259" s="1">
        <v>45455</v>
      </c>
      <c r="Q3259">
        <v>377</v>
      </c>
      <c r="R3259" t="s">
        <v>43</v>
      </c>
      <c r="S3259">
        <v>4</v>
      </c>
      <c r="T3259" s="1">
        <v>45730</v>
      </c>
      <c r="U3259" t="s">
        <v>30</v>
      </c>
      <c r="V3259" t="str">
        <f>TEXT(WEEKDAY(Working_Data[[#This Row],[order_date]],1),"DDDD")</f>
        <v>Tuesday</v>
      </c>
      <c r="W3259" t="str">
        <f>TEXT(Working_Data[[#This Row],[order_date]],"mmmm")</f>
        <v>September</v>
      </c>
      <c r="X3259" s="7">
        <f>Working_Data[[#This Row],[last_order_date]]-Working_Data[[#This Row],[signup_date]]</f>
        <v>-3</v>
      </c>
      <c r="Y3259" s="7">
        <f>IF(Working_Data[[#This Row],[churned]]="Active",1,0)</f>
        <v>0</v>
      </c>
      <c r="Z3259" s="7">
        <f>YEAR(Working_Data[[#This Row],[order_date]])</f>
        <v>2024</v>
      </c>
    </row>
    <row r="3260" spans="1:26" x14ac:dyDescent="0.25">
      <c r="A3260" t="s">
        <v>6570</v>
      </c>
      <c r="B3260" t="s">
        <v>21</v>
      </c>
      <c r="C3260" t="s">
        <v>39</v>
      </c>
      <c r="D3260" t="s">
        <v>32</v>
      </c>
      <c r="E3260" s="1">
        <v>45776</v>
      </c>
      <c r="F3260" t="s">
        <v>6571</v>
      </c>
      <c r="G3260" s="1">
        <v>45552</v>
      </c>
      <c r="H3260" t="s">
        <v>34</v>
      </c>
      <c r="I3260" t="s">
        <v>42</v>
      </c>
      <c r="J3260" t="s">
        <v>49</v>
      </c>
      <c r="K3260">
        <v>1</v>
      </c>
      <c r="L3260" s="3">
        <f>Working_Data[[#This Row],[price2]]/Working_Data[[#This Row],[quantity]]</f>
        <v>844.59</v>
      </c>
      <c r="M3260" s="3">
        <v>844.59</v>
      </c>
      <c r="N3260" t="s">
        <v>28</v>
      </c>
      <c r="O3260">
        <v>1</v>
      </c>
      <c r="P3260" s="1">
        <v>45903</v>
      </c>
      <c r="Q3260">
        <v>68</v>
      </c>
      <c r="R3260" t="s">
        <v>43</v>
      </c>
      <c r="S3260">
        <v>5</v>
      </c>
      <c r="T3260" s="1">
        <v>45884</v>
      </c>
      <c r="U3260" t="s">
        <v>30</v>
      </c>
      <c r="V3260" t="str">
        <f>TEXT(WEEKDAY(Working_Data[[#This Row],[order_date]],1),"DDDD")</f>
        <v>Tuesday</v>
      </c>
      <c r="W3260" t="str">
        <f>TEXT(Working_Data[[#This Row],[order_date]],"mmmm")</f>
        <v>September</v>
      </c>
      <c r="X3260" s="7">
        <f>Working_Data[[#This Row],[last_order_date]]-Working_Data[[#This Row],[signup_date]]</f>
        <v>127</v>
      </c>
      <c r="Y3260" s="7">
        <f>IF(Working_Data[[#This Row],[churned]]="Active",1,0)</f>
        <v>0</v>
      </c>
      <c r="Z3260" s="7">
        <f>YEAR(Working_Data[[#This Row],[order_date]])</f>
        <v>2024</v>
      </c>
    </row>
    <row r="3261" spans="1:26" x14ac:dyDescent="0.25">
      <c r="A3261" t="s">
        <v>6572</v>
      </c>
      <c r="B3261" t="s">
        <v>21</v>
      </c>
      <c r="C3261" t="s">
        <v>82</v>
      </c>
      <c r="D3261" t="s">
        <v>23</v>
      </c>
      <c r="E3261" s="1">
        <v>45313</v>
      </c>
      <c r="F3261" t="s">
        <v>6573</v>
      </c>
      <c r="G3261" s="1">
        <v>45552</v>
      </c>
      <c r="H3261" t="s">
        <v>47</v>
      </c>
      <c r="I3261" t="s">
        <v>48</v>
      </c>
      <c r="J3261" t="s">
        <v>64</v>
      </c>
      <c r="K3261">
        <v>2</v>
      </c>
      <c r="L3261" s="3">
        <f>Working_Data[[#This Row],[price2]]/Working_Data[[#This Row],[quantity]]</f>
        <v>379.10500000000002</v>
      </c>
      <c r="M3261" s="3">
        <v>758.21</v>
      </c>
      <c r="N3261" t="s">
        <v>50</v>
      </c>
      <c r="O3261">
        <v>45</v>
      </c>
      <c r="P3261" s="1">
        <v>45652</v>
      </c>
      <c r="Q3261">
        <v>229</v>
      </c>
      <c r="R3261" t="s">
        <v>43</v>
      </c>
      <c r="S3261">
        <v>2</v>
      </c>
      <c r="T3261" s="1">
        <v>45660</v>
      </c>
      <c r="U3261" t="s">
        <v>36</v>
      </c>
      <c r="V3261" t="str">
        <f>TEXT(WEEKDAY(Working_Data[[#This Row],[order_date]],1),"DDDD")</f>
        <v>Tuesday</v>
      </c>
      <c r="W3261" t="str">
        <f>TEXT(Working_Data[[#This Row],[order_date]],"mmmm")</f>
        <v>September</v>
      </c>
      <c r="X3261" s="7">
        <f>Working_Data[[#This Row],[last_order_date]]-Working_Data[[#This Row],[signup_date]]</f>
        <v>339</v>
      </c>
      <c r="Y3261" s="7">
        <f>IF(Working_Data[[#This Row],[churned]]="Active",1,0)</f>
        <v>0</v>
      </c>
      <c r="Z3261" s="7">
        <f>YEAR(Working_Data[[#This Row],[order_date]])</f>
        <v>2024</v>
      </c>
    </row>
    <row r="3262" spans="1:26" x14ac:dyDescent="0.25">
      <c r="A3262" t="s">
        <v>6574</v>
      </c>
      <c r="B3262" t="s">
        <v>45</v>
      </c>
      <c r="C3262" t="s">
        <v>39</v>
      </c>
      <c r="D3262" t="s">
        <v>52</v>
      </c>
      <c r="E3262" s="1">
        <v>45613</v>
      </c>
      <c r="F3262" t="s">
        <v>6575</v>
      </c>
      <c r="G3262" s="1">
        <v>45553</v>
      </c>
      <c r="H3262" t="s">
        <v>41</v>
      </c>
      <c r="I3262" t="s">
        <v>26</v>
      </c>
      <c r="J3262" t="s">
        <v>64</v>
      </c>
      <c r="K3262">
        <v>4</v>
      </c>
      <c r="L3262" s="3">
        <f>Working_Data[[#This Row],[price2]]/Working_Data[[#This Row],[quantity]]</f>
        <v>220.03</v>
      </c>
      <c r="M3262" s="3">
        <v>880.12</v>
      </c>
      <c r="N3262" t="s">
        <v>35</v>
      </c>
      <c r="O3262">
        <v>5</v>
      </c>
      <c r="P3262" s="1">
        <v>45591</v>
      </c>
      <c r="Q3262">
        <v>344</v>
      </c>
      <c r="R3262" t="s">
        <v>29</v>
      </c>
      <c r="S3262">
        <v>5</v>
      </c>
      <c r="T3262" s="1">
        <v>45711</v>
      </c>
      <c r="U3262" t="s">
        <v>30</v>
      </c>
      <c r="V3262" t="str">
        <f>TEXT(WEEKDAY(Working_Data[[#This Row],[order_date]],1),"DDDD")</f>
        <v>Wednesday</v>
      </c>
      <c r="W3262" t="str">
        <f>TEXT(Working_Data[[#This Row],[order_date]],"mmmm")</f>
        <v>September</v>
      </c>
      <c r="X3262" s="7">
        <f>Working_Data[[#This Row],[last_order_date]]-Working_Data[[#This Row],[signup_date]]</f>
        <v>-22</v>
      </c>
      <c r="Y3262" s="7">
        <f>IF(Working_Data[[#This Row],[churned]]="Active",1,0)</f>
        <v>1</v>
      </c>
      <c r="Z3262" s="7">
        <f>YEAR(Working_Data[[#This Row],[order_date]])</f>
        <v>2024</v>
      </c>
    </row>
    <row r="3263" spans="1:26" x14ac:dyDescent="0.25">
      <c r="A3263" t="s">
        <v>6576</v>
      </c>
      <c r="B3263" t="s">
        <v>21</v>
      </c>
      <c r="C3263" t="s">
        <v>82</v>
      </c>
      <c r="D3263" t="s">
        <v>23</v>
      </c>
      <c r="E3263" s="1">
        <v>45780</v>
      </c>
      <c r="F3263" t="s">
        <v>6577</v>
      </c>
      <c r="G3263" s="1">
        <v>45553</v>
      </c>
      <c r="H3263" t="s">
        <v>58</v>
      </c>
      <c r="I3263" t="s">
        <v>48</v>
      </c>
      <c r="J3263" t="s">
        <v>64</v>
      </c>
      <c r="K3263">
        <v>1</v>
      </c>
      <c r="L3263" s="3">
        <f>Working_Data[[#This Row],[price2]]/Working_Data[[#This Row],[quantity]]</f>
        <v>1366.76</v>
      </c>
      <c r="M3263" s="3">
        <v>1366.76</v>
      </c>
      <c r="N3263" t="s">
        <v>50</v>
      </c>
      <c r="O3263">
        <v>16</v>
      </c>
      <c r="P3263" s="1">
        <v>45783</v>
      </c>
      <c r="Q3263">
        <v>500</v>
      </c>
      <c r="R3263" t="s">
        <v>43</v>
      </c>
      <c r="S3263">
        <v>4</v>
      </c>
      <c r="T3263" s="1">
        <v>45775</v>
      </c>
      <c r="U3263" t="s">
        <v>30</v>
      </c>
      <c r="V3263" t="str">
        <f>TEXT(WEEKDAY(Working_Data[[#This Row],[order_date]],1),"DDDD")</f>
        <v>Wednesday</v>
      </c>
      <c r="W3263" t="str">
        <f>TEXT(Working_Data[[#This Row],[order_date]],"mmmm")</f>
        <v>September</v>
      </c>
      <c r="X3263" s="7">
        <f>Working_Data[[#This Row],[last_order_date]]-Working_Data[[#This Row],[signup_date]]</f>
        <v>3</v>
      </c>
      <c r="Y3263" s="7">
        <f>IF(Working_Data[[#This Row],[churned]]="Active",1,0)</f>
        <v>0</v>
      </c>
      <c r="Z3263" s="7">
        <f>YEAR(Working_Data[[#This Row],[order_date]])</f>
        <v>2024</v>
      </c>
    </row>
    <row r="3264" spans="1:26" x14ac:dyDescent="0.25">
      <c r="A3264" t="s">
        <v>6578</v>
      </c>
      <c r="B3264" t="s">
        <v>21</v>
      </c>
      <c r="C3264" t="s">
        <v>39</v>
      </c>
      <c r="D3264" t="s">
        <v>32</v>
      </c>
      <c r="E3264" s="1">
        <v>45522</v>
      </c>
      <c r="F3264" t="s">
        <v>6579</v>
      </c>
      <c r="G3264" s="1">
        <v>45553</v>
      </c>
      <c r="H3264" t="s">
        <v>34</v>
      </c>
      <c r="I3264" t="s">
        <v>63</v>
      </c>
      <c r="J3264" t="s">
        <v>49</v>
      </c>
      <c r="K3264">
        <v>1</v>
      </c>
      <c r="L3264" s="3">
        <f>Working_Data[[#This Row],[price2]]/Working_Data[[#This Row],[quantity]]</f>
        <v>135.74</v>
      </c>
      <c r="M3264" s="3">
        <v>135.74</v>
      </c>
      <c r="N3264" t="s">
        <v>28</v>
      </c>
      <c r="O3264">
        <v>27</v>
      </c>
      <c r="P3264" s="1">
        <v>45587</v>
      </c>
      <c r="Q3264">
        <v>8</v>
      </c>
      <c r="R3264" t="s">
        <v>29</v>
      </c>
      <c r="S3264">
        <v>1</v>
      </c>
      <c r="T3264" s="1">
        <v>45809</v>
      </c>
      <c r="U3264" t="s">
        <v>60</v>
      </c>
      <c r="V3264" t="str">
        <f>TEXT(WEEKDAY(Working_Data[[#This Row],[order_date]],1),"DDDD")</f>
        <v>Wednesday</v>
      </c>
      <c r="W3264" t="str">
        <f>TEXT(Working_Data[[#This Row],[order_date]],"mmmm")</f>
        <v>September</v>
      </c>
      <c r="X3264" s="7">
        <f>Working_Data[[#This Row],[last_order_date]]-Working_Data[[#This Row],[signup_date]]</f>
        <v>65</v>
      </c>
      <c r="Y3264" s="7">
        <f>IF(Working_Data[[#This Row],[churned]]="Active",1,0)</f>
        <v>1</v>
      </c>
      <c r="Z3264" s="7">
        <f>YEAR(Working_Data[[#This Row],[order_date]])</f>
        <v>2024</v>
      </c>
    </row>
    <row r="3265" spans="1:26" x14ac:dyDescent="0.25">
      <c r="A3265" t="s">
        <v>6580</v>
      </c>
      <c r="B3265" t="s">
        <v>38</v>
      </c>
      <c r="C3265" t="s">
        <v>39</v>
      </c>
      <c r="D3265" t="s">
        <v>52</v>
      </c>
      <c r="E3265" s="1">
        <v>45439</v>
      </c>
      <c r="F3265" t="s">
        <v>6581</v>
      </c>
      <c r="G3265" s="1">
        <v>45553</v>
      </c>
      <c r="H3265" t="s">
        <v>47</v>
      </c>
      <c r="I3265" t="s">
        <v>54</v>
      </c>
      <c r="J3265" t="s">
        <v>27</v>
      </c>
      <c r="K3265">
        <v>5</v>
      </c>
      <c r="L3265" s="3">
        <f>Working_Data[[#This Row],[price2]]/Working_Data[[#This Row],[quantity]]</f>
        <v>159.00200000000001</v>
      </c>
      <c r="M3265" s="3">
        <v>795.01</v>
      </c>
      <c r="N3265" t="s">
        <v>50</v>
      </c>
      <c r="O3265">
        <v>9</v>
      </c>
      <c r="P3265" s="1">
        <v>45391</v>
      </c>
      <c r="Q3265">
        <v>249</v>
      </c>
      <c r="R3265" t="s">
        <v>29</v>
      </c>
      <c r="S3265">
        <v>5</v>
      </c>
      <c r="T3265" s="1">
        <v>45608</v>
      </c>
      <c r="U3265" t="s">
        <v>60</v>
      </c>
      <c r="V3265" t="str">
        <f>TEXT(WEEKDAY(Working_Data[[#This Row],[order_date]],1),"DDDD")</f>
        <v>Wednesday</v>
      </c>
      <c r="W3265" t="str">
        <f>TEXT(Working_Data[[#This Row],[order_date]],"mmmm")</f>
        <v>September</v>
      </c>
      <c r="X3265" s="7">
        <f>Working_Data[[#This Row],[last_order_date]]-Working_Data[[#This Row],[signup_date]]</f>
        <v>-48</v>
      </c>
      <c r="Y3265" s="7">
        <f>IF(Working_Data[[#This Row],[churned]]="Active",1,0)</f>
        <v>1</v>
      </c>
      <c r="Z3265" s="7">
        <f>YEAR(Working_Data[[#This Row],[order_date]])</f>
        <v>2024</v>
      </c>
    </row>
    <row r="3266" spans="1:26" x14ac:dyDescent="0.25">
      <c r="A3266" t="s">
        <v>6582</v>
      </c>
      <c r="B3266" t="s">
        <v>38</v>
      </c>
      <c r="C3266" t="s">
        <v>39</v>
      </c>
      <c r="D3266" t="s">
        <v>56</v>
      </c>
      <c r="E3266" s="1">
        <v>45604</v>
      </c>
      <c r="F3266" t="s">
        <v>6583</v>
      </c>
      <c r="G3266" s="1">
        <v>45553</v>
      </c>
      <c r="H3266" t="s">
        <v>47</v>
      </c>
      <c r="I3266" t="s">
        <v>48</v>
      </c>
      <c r="J3266" t="s">
        <v>59</v>
      </c>
      <c r="K3266">
        <v>2</v>
      </c>
      <c r="L3266" s="3">
        <f>Working_Data[[#This Row],[price2]]/Working_Data[[#This Row],[quantity]]</f>
        <v>570.01499999999999</v>
      </c>
      <c r="M3266" s="3">
        <v>1140.03</v>
      </c>
      <c r="N3266" t="s">
        <v>28</v>
      </c>
      <c r="O3266">
        <v>31</v>
      </c>
      <c r="P3266" s="1">
        <v>45781</v>
      </c>
      <c r="Q3266">
        <v>336</v>
      </c>
      <c r="R3266" t="s">
        <v>29</v>
      </c>
      <c r="S3266">
        <v>2</v>
      </c>
      <c r="T3266" s="1">
        <v>45855</v>
      </c>
      <c r="U3266" t="s">
        <v>30</v>
      </c>
      <c r="V3266" t="str">
        <f>TEXT(WEEKDAY(Working_Data[[#This Row],[order_date]],1),"DDDD")</f>
        <v>Wednesday</v>
      </c>
      <c r="W3266" t="str">
        <f>TEXT(Working_Data[[#This Row],[order_date]],"mmmm")</f>
        <v>September</v>
      </c>
      <c r="X3266" s="7">
        <f>Working_Data[[#This Row],[last_order_date]]-Working_Data[[#This Row],[signup_date]]</f>
        <v>177</v>
      </c>
      <c r="Y3266" s="7">
        <f>IF(Working_Data[[#This Row],[churned]]="Active",1,0)</f>
        <v>1</v>
      </c>
      <c r="Z3266" s="7">
        <f>YEAR(Working_Data[[#This Row],[order_date]])</f>
        <v>2024</v>
      </c>
    </row>
    <row r="3267" spans="1:26" x14ac:dyDescent="0.25">
      <c r="A3267" t="s">
        <v>6584</v>
      </c>
      <c r="B3267" t="s">
        <v>21</v>
      </c>
      <c r="C3267" t="s">
        <v>39</v>
      </c>
      <c r="D3267" t="s">
        <v>77</v>
      </c>
      <c r="E3267" s="1">
        <v>45749</v>
      </c>
      <c r="F3267" t="s">
        <v>6585</v>
      </c>
      <c r="G3267" s="1">
        <v>45553</v>
      </c>
      <c r="H3267" t="s">
        <v>41</v>
      </c>
      <c r="I3267" t="s">
        <v>48</v>
      </c>
      <c r="J3267" t="s">
        <v>27</v>
      </c>
      <c r="K3267">
        <v>2</v>
      </c>
      <c r="L3267" s="3">
        <f>Working_Data[[#This Row],[price2]]/Working_Data[[#This Row],[quantity]]</f>
        <v>721.98500000000001</v>
      </c>
      <c r="M3267" s="3">
        <v>1443.97</v>
      </c>
      <c r="N3267" t="s">
        <v>50</v>
      </c>
      <c r="O3267">
        <v>37</v>
      </c>
      <c r="P3267" s="1">
        <v>45483</v>
      </c>
      <c r="Q3267">
        <v>481</v>
      </c>
      <c r="R3267" t="s">
        <v>29</v>
      </c>
      <c r="S3267">
        <v>2</v>
      </c>
      <c r="T3267" s="1">
        <v>45552</v>
      </c>
      <c r="U3267" t="s">
        <v>30</v>
      </c>
      <c r="V3267" t="str">
        <f>TEXT(WEEKDAY(Working_Data[[#This Row],[order_date]],1),"DDDD")</f>
        <v>Wednesday</v>
      </c>
      <c r="W3267" t="str">
        <f>TEXT(Working_Data[[#This Row],[order_date]],"mmmm")</f>
        <v>September</v>
      </c>
      <c r="X3267" s="7">
        <f>Working_Data[[#This Row],[last_order_date]]-Working_Data[[#This Row],[signup_date]]</f>
        <v>-266</v>
      </c>
      <c r="Y3267" s="7">
        <f>IF(Working_Data[[#This Row],[churned]]="Active",1,0)</f>
        <v>1</v>
      </c>
      <c r="Z3267" s="7">
        <f>YEAR(Working_Data[[#This Row],[order_date]])</f>
        <v>2024</v>
      </c>
    </row>
    <row r="3268" spans="1:26" x14ac:dyDescent="0.25">
      <c r="A3268" t="s">
        <v>6586</v>
      </c>
      <c r="B3268" t="s">
        <v>45</v>
      </c>
      <c r="C3268" t="s">
        <v>22</v>
      </c>
      <c r="D3268" t="s">
        <v>52</v>
      </c>
      <c r="E3268" s="1">
        <v>45339</v>
      </c>
      <c r="F3268" t="s">
        <v>6587</v>
      </c>
      <c r="G3268" s="1">
        <v>45554</v>
      </c>
      <c r="H3268" t="s">
        <v>47</v>
      </c>
      <c r="I3268" t="s">
        <v>63</v>
      </c>
      <c r="J3268" t="s">
        <v>49</v>
      </c>
      <c r="K3268">
        <v>3</v>
      </c>
      <c r="L3268" s="3">
        <f>Working_Data[[#This Row],[price2]]/Working_Data[[#This Row],[quantity]]</f>
        <v>452.82333333333332</v>
      </c>
      <c r="M3268" s="3">
        <v>1358.47</v>
      </c>
      <c r="N3268" t="s">
        <v>28</v>
      </c>
      <c r="O3268">
        <v>17</v>
      </c>
      <c r="P3268" s="1">
        <v>45793</v>
      </c>
      <c r="Q3268">
        <v>488</v>
      </c>
      <c r="R3268" t="s">
        <v>43</v>
      </c>
      <c r="S3268">
        <v>3</v>
      </c>
      <c r="T3268" s="1">
        <v>45964</v>
      </c>
      <c r="U3268" t="s">
        <v>36</v>
      </c>
      <c r="V3268" t="str">
        <f>TEXT(WEEKDAY(Working_Data[[#This Row],[order_date]],1),"DDDD")</f>
        <v>Thursday</v>
      </c>
      <c r="W3268" t="str">
        <f>TEXT(Working_Data[[#This Row],[order_date]],"mmmm")</f>
        <v>September</v>
      </c>
      <c r="X3268" s="7">
        <f>Working_Data[[#This Row],[last_order_date]]-Working_Data[[#This Row],[signup_date]]</f>
        <v>454</v>
      </c>
      <c r="Y3268" s="7">
        <f>IF(Working_Data[[#This Row],[churned]]="Active",1,0)</f>
        <v>0</v>
      </c>
      <c r="Z3268" s="7">
        <f>YEAR(Working_Data[[#This Row],[order_date]])</f>
        <v>2024</v>
      </c>
    </row>
    <row r="3269" spans="1:26" x14ac:dyDescent="0.25">
      <c r="A3269" t="s">
        <v>6588</v>
      </c>
      <c r="B3269" t="s">
        <v>45</v>
      </c>
      <c r="C3269" t="s">
        <v>22</v>
      </c>
      <c r="D3269" t="s">
        <v>52</v>
      </c>
      <c r="E3269" s="1">
        <v>45450</v>
      </c>
      <c r="F3269" t="s">
        <v>6589</v>
      </c>
      <c r="G3269" s="1">
        <v>45554</v>
      </c>
      <c r="H3269" t="s">
        <v>25</v>
      </c>
      <c r="I3269" t="s">
        <v>54</v>
      </c>
      <c r="J3269" t="s">
        <v>49</v>
      </c>
      <c r="K3269">
        <v>1</v>
      </c>
      <c r="L3269" s="3">
        <f>Working_Data[[#This Row],[price2]]/Working_Data[[#This Row],[quantity]]</f>
        <v>709.28</v>
      </c>
      <c r="M3269" s="3">
        <v>709.28</v>
      </c>
      <c r="N3269" t="s">
        <v>35</v>
      </c>
      <c r="O3269">
        <v>8</v>
      </c>
      <c r="P3269" s="1">
        <v>45828</v>
      </c>
      <c r="Q3269">
        <v>444</v>
      </c>
      <c r="R3269" t="s">
        <v>29</v>
      </c>
      <c r="S3269">
        <v>4</v>
      </c>
      <c r="T3269" s="1">
        <v>45548</v>
      </c>
      <c r="U3269" t="s">
        <v>60</v>
      </c>
      <c r="V3269" t="str">
        <f>TEXT(WEEKDAY(Working_Data[[#This Row],[order_date]],1),"DDDD")</f>
        <v>Thursday</v>
      </c>
      <c r="W3269" t="str">
        <f>TEXT(Working_Data[[#This Row],[order_date]],"mmmm")</f>
        <v>September</v>
      </c>
      <c r="X3269" s="7">
        <f>Working_Data[[#This Row],[last_order_date]]-Working_Data[[#This Row],[signup_date]]</f>
        <v>378</v>
      </c>
      <c r="Y3269" s="7">
        <f>IF(Working_Data[[#This Row],[churned]]="Active",1,0)</f>
        <v>1</v>
      </c>
      <c r="Z3269" s="7">
        <f>YEAR(Working_Data[[#This Row],[order_date]])</f>
        <v>2024</v>
      </c>
    </row>
    <row r="3270" spans="1:26" x14ac:dyDescent="0.25">
      <c r="A3270" t="s">
        <v>6590</v>
      </c>
      <c r="B3270" t="s">
        <v>21</v>
      </c>
      <c r="C3270" t="s">
        <v>22</v>
      </c>
      <c r="D3270" t="s">
        <v>23</v>
      </c>
      <c r="E3270" s="1">
        <v>45384</v>
      </c>
      <c r="F3270" t="s">
        <v>6591</v>
      </c>
      <c r="G3270" s="1">
        <v>45554</v>
      </c>
      <c r="H3270" t="s">
        <v>58</v>
      </c>
      <c r="I3270" t="s">
        <v>48</v>
      </c>
      <c r="J3270" t="s">
        <v>49</v>
      </c>
      <c r="K3270">
        <v>2</v>
      </c>
      <c r="L3270" s="3">
        <f>Working_Data[[#This Row],[price2]]/Working_Data[[#This Row],[quantity]]</f>
        <v>298.315</v>
      </c>
      <c r="M3270" s="3">
        <v>596.63</v>
      </c>
      <c r="N3270" t="s">
        <v>35</v>
      </c>
      <c r="O3270">
        <v>8</v>
      </c>
      <c r="P3270" s="1">
        <v>45565</v>
      </c>
      <c r="Q3270">
        <v>11</v>
      </c>
      <c r="R3270" t="s">
        <v>43</v>
      </c>
      <c r="S3270">
        <v>2</v>
      </c>
      <c r="T3270" s="1">
        <v>45670</v>
      </c>
      <c r="U3270" t="s">
        <v>36</v>
      </c>
      <c r="V3270" t="str">
        <f>TEXT(WEEKDAY(Working_Data[[#This Row],[order_date]],1),"DDDD")</f>
        <v>Thursday</v>
      </c>
      <c r="W3270" t="str">
        <f>TEXT(Working_Data[[#This Row],[order_date]],"mmmm")</f>
        <v>September</v>
      </c>
      <c r="X3270" s="7">
        <f>Working_Data[[#This Row],[last_order_date]]-Working_Data[[#This Row],[signup_date]]</f>
        <v>181</v>
      </c>
      <c r="Y3270" s="7">
        <f>IF(Working_Data[[#This Row],[churned]]="Active",1,0)</f>
        <v>0</v>
      </c>
      <c r="Z3270" s="7">
        <f>YEAR(Working_Data[[#This Row],[order_date]])</f>
        <v>2024</v>
      </c>
    </row>
    <row r="3271" spans="1:26" x14ac:dyDescent="0.25">
      <c r="A3271" t="s">
        <v>6592</v>
      </c>
      <c r="B3271" t="s">
        <v>45</v>
      </c>
      <c r="C3271" t="s">
        <v>22</v>
      </c>
      <c r="D3271" t="s">
        <v>56</v>
      </c>
      <c r="E3271" s="1">
        <v>45556</v>
      </c>
      <c r="F3271" t="s">
        <v>6593</v>
      </c>
      <c r="G3271" s="1">
        <v>45554</v>
      </c>
      <c r="H3271" t="s">
        <v>25</v>
      </c>
      <c r="I3271" t="s">
        <v>48</v>
      </c>
      <c r="J3271" t="s">
        <v>27</v>
      </c>
      <c r="K3271">
        <v>4</v>
      </c>
      <c r="L3271" s="3">
        <f>Working_Data[[#This Row],[price2]]/Working_Data[[#This Row],[quantity]]</f>
        <v>82.077500000000001</v>
      </c>
      <c r="M3271" s="3">
        <v>328.31</v>
      </c>
      <c r="N3271" t="s">
        <v>35</v>
      </c>
      <c r="O3271">
        <v>1</v>
      </c>
      <c r="P3271" s="1">
        <v>45796</v>
      </c>
      <c r="Q3271">
        <v>179</v>
      </c>
      <c r="R3271" t="s">
        <v>29</v>
      </c>
      <c r="S3271">
        <v>5</v>
      </c>
      <c r="T3271" s="1">
        <v>45832</v>
      </c>
      <c r="U3271" t="s">
        <v>36</v>
      </c>
      <c r="V3271" t="str">
        <f>TEXT(WEEKDAY(Working_Data[[#This Row],[order_date]],1),"DDDD")</f>
        <v>Thursday</v>
      </c>
      <c r="W3271" t="str">
        <f>TEXT(Working_Data[[#This Row],[order_date]],"mmmm")</f>
        <v>September</v>
      </c>
      <c r="X3271" s="7">
        <f>Working_Data[[#This Row],[last_order_date]]-Working_Data[[#This Row],[signup_date]]</f>
        <v>240</v>
      </c>
      <c r="Y3271" s="7">
        <f>IF(Working_Data[[#This Row],[churned]]="Active",1,0)</f>
        <v>1</v>
      </c>
      <c r="Z3271" s="7">
        <f>YEAR(Working_Data[[#This Row],[order_date]])</f>
        <v>2024</v>
      </c>
    </row>
    <row r="3272" spans="1:26" x14ac:dyDescent="0.25">
      <c r="A3272" t="s">
        <v>6594</v>
      </c>
      <c r="B3272" t="s">
        <v>45</v>
      </c>
      <c r="C3272" t="s">
        <v>22</v>
      </c>
      <c r="D3272" t="s">
        <v>23</v>
      </c>
      <c r="E3272" s="1">
        <v>45656</v>
      </c>
      <c r="F3272" t="s">
        <v>6595</v>
      </c>
      <c r="G3272" s="1">
        <v>45554</v>
      </c>
      <c r="H3272" t="s">
        <v>34</v>
      </c>
      <c r="I3272" t="s">
        <v>48</v>
      </c>
      <c r="J3272" t="s">
        <v>67</v>
      </c>
      <c r="K3272">
        <v>4</v>
      </c>
      <c r="L3272" s="3">
        <f>Working_Data[[#This Row],[price2]]/Working_Data[[#This Row],[quantity]]</f>
        <v>110.855</v>
      </c>
      <c r="M3272" s="3">
        <v>443.42</v>
      </c>
      <c r="N3272" t="s">
        <v>50</v>
      </c>
      <c r="O3272">
        <v>38</v>
      </c>
      <c r="P3272" s="1">
        <v>45582</v>
      </c>
      <c r="Q3272">
        <v>300</v>
      </c>
      <c r="R3272" t="s">
        <v>29</v>
      </c>
      <c r="S3272">
        <v>2</v>
      </c>
      <c r="T3272" s="1">
        <v>45640</v>
      </c>
      <c r="U3272" t="s">
        <v>60</v>
      </c>
      <c r="V3272" t="str">
        <f>TEXT(WEEKDAY(Working_Data[[#This Row],[order_date]],1),"DDDD")</f>
        <v>Thursday</v>
      </c>
      <c r="W3272" t="str">
        <f>TEXT(Working_Data[[#This Row],[order_date]],"mmmm")</f>
        <v>September</v>
      </c>
      <c r="X3272" s="7">
        <f>Working_Data[[#This Row],[last_order_date]]-Working_Data[[#This Row],[signup_date]]</f>
        <v>-74</v>
      </c>
      <c r="Y3272" s="7">
        <f>IF(Working_Data[[#This Row],[churned]]="Active",1,0)</f>
        <v>1</v>
      </c>
      <c r="Z3272" s="7">
        <f>YEAR(Working_Data[[#This Row],[order_date]])</f>
        <v>2024</v>
      </c>
    </row>
    <row r="3273" spans="1:26" x14ac:dyDescent="0.25">
      <c r="A3273" t="s">
        <v>6596</v>
      </c>
      <c r="B3273" t="s">
        <v>21</v>
      </c>
      <c r="C3273" t="s">
        <v>39</v>
      </c>
      <c r="D3273" t="s">
        <v>77</v>
      </c>
      <c r="E3273" s="1">
        <v>45243</v>
      </c>
      <c r="F3273" t="s">
        <v>6597</v>
      </c>
      <c r="G3273" s="1">
        <v>45554</v>
      </c>
      <c r="H3273" t="s">
        <v>34</v>
      </c>
      <c r="I3273" t="s">
        <v>63</v>
      </c>
      <c r="J3273" t="s">
        <v>27</v>
      </c>
      <c r="K3273">
        <v>3</v>
      </c>
      <c r="L3273" s="3">
        <f>Working_Data[[#This Row],[price2]]/Working_Data[[#This Row],[quantity]]</f>
        <v>496.44333333333333</v>
      </c>
      <c r="M3273" s="3">
        <v>1489.33</v>
      </c>
      <c r="N3273" t="s">
        <v>50</v>
      </c>
      <c r="O3273">
        <v>8</v>
      </c>
      <c r="P3273" s="1">
        <v>45968</v>
      </c>
      <c r="Q3273">
        <v>137</v>
      </c>
      <c r="R3273" t="s">
        <v>29</v>
      </c>
      <c r="S3273">
        <v>5</v>
      </c>
      <c r="T3273" s="1">
        <v>45815</v>
      </c>
      <c r="U3273" t="s">
        <v>60</v>
      </c>
      <c r="V3273" t="str">
        <f>TEXT(WEEKDAY(Working_Data[[#This Row],[order_date]],1),"DDDD")</f>
        <v>Thursday</v>
      </c>
      <c r="W3273" t="str">
        <f>TEXT(Working_Data[[#This Row],[order_date]],"mmmm")</f>
        <v>September</v>
      </c>
      <c r="X3273" s="7">
        <f>Working_Data[[#This Row],[last_order_date]]-Working_Data[[#This Row],[signup_date]]</f>
        <v>725</v>
      </c>
      <c r="Y3273" s="7">
        <f>IF(Working_Data[[#This Row],[churned]]="Active",1,0)</f>
        <v>1</v>
      </c>
      <c r="Z3273" s="7">
        <f>YEAR(Working_Data[[#This Row],[order_date]])</f>
        <v>2024</v>
      </c>
    </row>
    <row r="3274" spans="1:26" x14ac:dyDescent="0.25">
      <c r="A3274" t="s">
        <v>6598</v>
      </c>
      <c r="B3274" t="s">
        <v>21</v>
      </c>
      <c r="C3274" t="s">
        <v>22</v>
      </c>
      <c r="D3274" t="s">
        <v>56</v>
      </c>
      <c r="E3274" s="1">
        <v>45609</v>
      </c>
      <c r="F3274" t="s">
        <v>6599</v>
      </c>
      <c r="G3274" s="1">
        <v>45554</v>
      </c>
      <c r="H3274" t="s">
        <v>25</v>
      </c>
      <c r="I3274" t="s">
        <v>63</v>
      </c>
      <c r="J3274" t="s">
        <v>59</v>
      </c>
      <c r="K3274">
        <v>5</v>
      </c>
      <c r="L3274" s="3">
        <f>Working_Data[[#This Row],[price2]]/Working_Data[[#This Row],[quantity]]</f>
        <v>253.41</v>
      </c>
      <c r="M3274" s="3">
        <v>1267.05</v>
      </c>
      <c r="N3274" t="s">
        <v>35</v>
      </c>
      <c r="O3274">
        <v>35</v>
      </c>
      <c r="P3274" s="1">
        <v>45609</v>
      </c>
      <c r="Q3274">
        <v>97</v>
      </c>
      <c r="R3274" t="s">
        <v>29</v>
      </c>
      <c r="S3274">
        <v>4</v>
      </c>
      <c r="T3274" s="1">
        <v>45671</v>
      </c>
      <c r="U3274" t="s">
        <v>36</v>
      </c>
      <c r="V3274" t="str">
        <f>TEXT(WEEKDAY(Working_Data[[#This Row],[order_date]],1),"DDDD")</f>
        <v>Thursday</v>
      </c>
      <c r="W3274" t="str">
        <f>TEXT(Working_Data[[#This Row],[order_date]],"mmmm")</f>
        <v>September</v>
      </c>
      <c r="X3274" s="7">
        <f>Working_Data[[#This Row],[last_order_date]]-Working_Data[[#This Row],[signup_date]]</f>
        <v>0</v>
      </c>
      <c r="Y3274" s="7">
        <f>IF(Working_Data[[#This Row],[churned]]="Active",1,0)</f>
        <v>1</v>
      </c>
      <c r="Z3274" s="7">
        <f>YEAR(Working_Data[[#This Row],[order_date]])</f>
        <v>2024</v>
      </c>
    </row>
    <row r="3275" spans="1:26" x14ac:dyDescent="0.25">
      <c r="A3275" t="s">
        <v>6600</v>
      </c>
      <c r="B3275" t="s">
        <v>21</v>
      </c>
      <c r="C3275" t="s">
        <v>82</v>
      </c>
      <c r="D3275" t="s">
        <v>23</v>
      </c>
      <c r="E3275" s="1">
        <v>45877</v>
      </c>
      <c r="F3275" t="s">
        <v>6601</v>
      </c>
      <c r="G3275" s="1">
        <v>45554</v>
      </c>
      <c r="H3275" t="s">
        <v>25</v>
      </c>
      <c r="I3275" t="s">
        <v>42</v>
      </c>
      <c r="J3275" t="s">
        <v>67</v>
      </c>
      <c r="K3275">
        <v>2</v>
      </c>
      <c r="L3275" s="3">
        <f>Working_Data[[#This Row],[price2]]/Working_Data[[#This Row],[quantity]]</f>
        <v>297.56</v>
      </c>
      <c r="M3275" s="3">
        <v>595.12</v>
      </c>
      <c r="N3275" t="s">
        <v>28</v>
      </c>
      <c r="O3275">
        <v>36</v>
      </c>
      <c r="P3275" s="1">
        <v>45584</v>
      </c>
      <c r="Q3275">
        <v>454</v>
      </c>
      <c r="R3275" t="s">
        <v>43</v>
      </c>
      <c r="S3275">
        <v>4</v>
      </c>
      <c r="T3275" s="1">
        <v>45851</v>
      </c>
      <c r="U3275" t="s">
        <v>36</v>
      </c>
      <c r="V3275" t="str">
        <f>TEXT(WEEKDAY(Working_Data[[#This Row],[order_date]],1),"DDDD")</f>
        <v>Thursday</v>
      </c>
      <c r="W3275" t="str">
        <f>TEXT(Working_Data[[#This Row],[order_date]],"mmmm")</f>
        <v>September</v>
      </c>
      <c r="X3275" s="7">
        <f>Working_Data[[#This Row],[last_order_date]]-Working_Data[[#This Row],[signup_date]]</f>
        <v>-293</v>
      </c>
      <c r="Y3275" s="7">
        <f>IF(Working_Data[[#This Row],[churned]]="Active",1,0)</f>
        <v>0</v>
      </c>
      <c r="Z3275" s="7">
        <f>YEAR(Working_Data[[#This Row],[order_date]])</f>
        <v>2024</v>
      </c>
    </row>
    <row r="3276" spans="1:26" x14ac:dyDescent="0.25">
      <c r="A3276" t="s">
        <v>6602</v>
      </c>
      <c r="B3276" t="s">
        <v>38</v>
      </c>
      <c r="C3276" t="s">
        <v>39</v>
      </c>
      <c r="D3276" t="s">
        <v>52</v>
      </c>
      <c r="E3276" s="1">
        <v>45784</v>
      </c>
      <c r="F3276" t="s">
        <v>6603</v>
      </c>
      <c r="G3276" s="1">
        <v>45554</v>
      </c>
      <c r="H3276" t="s">
        <v>41</v>
      </c>
      <c r="I3276" t="s">
        <v>63</v>
      </c>
      <c r="J3276" t="s">
        <v>49</v>
      </c>
      <c r="K3276">
        <v>2</v>
      </c>
      <c r="L3276" s="3">
        <f>Working_Data[[#This Row],[price2]]/Working_Data[[#This Row],[quantity]]</f>
        <v>587.99</v>
      </c>
      <c r="M3276" s="3">
        <v>1175.98</v>
      </c>
      <c r="N3276" t="s">
        <v>28</v>
      </c>
      <c r="O3276">
        <v>21</v>
      </c>
      <c r="P3276" s="1">
        <v>45453</v>
      </c>
      <c r="Q3276">
        <v>365</v>
      </c>
      <c r="R3276" t="s">
        <v>43</v>
      </c>
      <c r="S3276">
        <v>3</v>
      </c>
      <c r="T3276" s="1">
        <v>45558</v>
      </c>
      <c r="U3276" t="s">
        <v>60</v>
      </c>
      <c r="V3276" t="str">
        <f>TEXT(WEEKDAY(Working_Data[[#This Row],[order_date]],1),"DDDD")</f>
        <v>Thursday</v>
      </c>
      <c r="W3276" t="str">
        <f>TEXT(Working_Data[[#This Row],[order_date]],"mmmm")</f>
        <v>September</v>
      </c>
      <c r="X3276" s="7">
        <f>Working_Data[[#This Row],[last_order_date]]-Working_Data[[#This Row],[signup_date]]</f>
        <v>-331</v>
      </c>
      <c r="Y3276" s="7">
        <f>IF(Working_Data[[#This Row],[churned]]="Active",1,0)</f>
        <v>0</v>
      </c>
      <c r="Z3276" s="7">
        <f>YEAR(Working_Data[[#This Row],[order_date]])</f>
        <v>2024</v>
      </c>
    </row>
    <row r="3277" spans="1:26" x14ac:dyDescent="0.25">
      <c r="A3277" t="s">
        <v>6604</v>
      </c>
      <c r="B3277" t="s">
        <v>45</v>
      </c>
      <c r="C3277" t="s">
        <v>82</v>
      </c>
      <c r="D3277" t="s">
        <v>56</v>
      </c>
      <c r="E3277" s="1">
        <v>45779</v>
      </c>
      <c r="F3277" t="s">
        <v>6605</v>
      </c>
      <c r="G3277" s="1">
        <v>45554</v>
      </c>
      <c r="H3277" t="s">
        <v>41</v>
      </c>
      <c r="I3277" t="s">
        <v>42</v>
      </c>
      <c r="J3277" t="s">
        <v>67</v>
      </c>
      <c r="K3277">
        <v>2</v>
      </c>
      <c r="L3277" s="3">
        <f>Working_Data[[#This Row],[price2]]/Working_Data[[#This Row],[quantity]]</f>
        <v>401.31</v>
      </c>
      <c r="M3277" s="3">
        <v>802.62</v>
      </c>
      <c r="N3277" t="s">
        <v>35</v>
      </c>
      <c r="O3277">
        <v>10</v>
      </c>
      <c r="P3277" s="1">
        <v>45694</v>
      </c>
      <c r="Q3277">
        <v>369</v>
      </c>
      <c r="R3277" t="s">
        <v>29</v>
      </c>
      <c r="S3277">
        <v>3</v>
      </c>
      <c r="T3277" s="1">
        <v>45816</v>
      </c>
      <c r="U3277" t="s">
        <v>30</v>
      </c>
      <c r="V3277" t="str">
        <f>TEXT(WEEKDAY(Working_Data[[#This Row],[order_date]],1),"DDDD")</f>
        <v>Thursday</v>
      </c>
      <c r="W3277" t="str">
        <f>TEXT(Working_Data[[#This Row],[order_date]],"mmmm")</f>
        <v>September</v>
      </c>
      <c r="X3277" s="7">
        <f>Working_Data[[#This Row],[last_order_date]]-Working_Data[[#This Row],[signup_date]]</f>
        <v>-85</v>
      </c>
      <c r="Y3277" s="7">
        <f>IF(Working_Data[[#This Row],[churned]]="Active",1,0)</f>
        <v>1</v>
      </c>
      <c r="Z3277" s="7">
        <f>YEAR(Working_Data[[#This Row],[order_date]])</f>
        <v>2024</v>
      </c>
    </row>
    <row r="3278" spans="1:26" x14ac:dyDescent="0.25">
      <c r="A3278" t="s">
        <v>6606</v>
      </c>
      <c r="B3278" t="s">
        <v>38</v>
      </c>
      <c r="C3278" t="s">
        <v>39</v>
      </c>
      <c r="D3278" t="s">
        <v>32</v>
      </c>
      <c r="E3278" s="1">
        <v>45198</v>
      </c>
      <c r="F3278" t="s">
        <v>6607</v>
      </c>
      <c r="G3278" s="1">
        <v>45555</v>
      </c>
      <c r="H3278" t="s">
        <v>25</v>
      </c>
      <c r="I3278" t="s">
        <v>48</v>
      </c>
      <c r="J3278" t="s">
        <v>49</v>
      </c>
      <c r="K3278">
        <v>2</v>
      </c>
      <c r="L3278" s="3">
        <f>Working_Data[[#This Row],[price2]]/Working_Data[[#This Row],[quantity]]</f>
        <v>452.14</v>
      </c>
      <c r="M3278" s="3">
        <v>904.28</v>
      </c>
      <c r="N3278" t="s">
        <v>50</v>
      </c>
      <c r="O3278">
        <v>26</v>
      </c>
      <c r="P3278" s="1">
        <v>45672</v>
      </c>
      <c r="Q3278">
        <v>92</v>
      </c>
      <c r="R3278" t="s">
        <v>43</v>
      </c>
      <c r="S3278">
        <v>2</v>
      </c>
      <c r="T3278" s="1">
        <v>45551</v>
      </c>
      <c r="U3278" t="s">
        <v>30</v>
      </c>
      <c r="V3278" t="str">
        <f>TEXT(WEEKDAY(Working_Data[[#This Row],[order_date]],1),"DDDD")</f>
        <v>Friday</v>
      </c>
      <c r="W3278" t="str">
        <f>TEXT(Working_Data[[#This Row],[order_date]],"mmmm")</f>
        <v>September</v>
      </c>
      <c r="X3278" s="7">
        <f>Working_Data[[#This Row],[last_order_date]]-Working_Data[[#This Row],[signup_date]]</f>
        <v>474</v>
      </c>
      <c r="Y3278" s="7">
        <f>IF(Working_Data[[#This Row],[churned]]="Active",1,0)</f>
        <v>0</v>
      </c>
      <c r="Z3278" s="7">
        <f>YEAR(Working_Data[[#This Row],[order_date]])</f>
        <v>2024</v>
      </c>
    </row>
    <row r="3279" spans="1:26" x14ac:dyDescent="0.25">
      <c r="A3279" t="s">
        <v>6608</v>
      </c>
      <c r="B3279" t="s">
        <v>21</v>
      </c>
      <c r="C3279" t="s">
        <v>39</v>
      </c>
      <c r="D3279" t="s">
        <v>77</v>
      </c>
      <c r="E3279" s="1">
        <v>45397</v>
      </c>
      <c r="F3279" t="s">
        <v>6609</v>
      </c>
      <c r="G3279" s="1">
        <v>45555</v>
      </c>
      <c r="H3279" t="s">
        <v>58</v>
      </c>
      <c r="I3279" t="s">
        <v>63</v>
      </c>
      <c r="J3279" t="s">
        <v>49</v>
      </c>
      <c r="K3279">
        <v>4</v>
      </c>
      <c r="L3279" s="3">
        <f>Working_Data[[#This Row],[price2]]/Working_Data[[#This Row],[quantity]]</f>
        <v>235.0925</v>
      </c>
      <c r="M3279" s="3">
        <v>940.37</v>
      </c>
      <c r="N3279" t="s">
        <v>50</v>
      </c>
      <c r="O3279">
        <v>46</v>
      </c>
      <c r="P3279" s="1">
        <v>45804</v>
      </c>
      <c r="Q3279">
        <v>265</v>
      </c>
      <c r="R3279" t="s">
        <v>43</v>
      </c>
      <c r="S3279">
        <v>3</v>
      </c>
      <c r="T3279" s="1">
        <v>45561</v>
      </c>
      <c r="U3279" t="s">
        <v>36</v>
      </c>
      <c r="V3279" t="str">
        <f>TEXT(WEEKDAY(Working_Data[[#This Row],[order_date]],1),"DDDD")</f>
        <v>Friday</v>
      </c>
      <c r="W3279" t="str">
        <f>TEXT(Working_Data[[#This Row],[order_date]],"mmmm")</f>
        <v>September</v>
      </c>
      <c r="X3279" s="7">
        <f>Working_Data[[#This Row],[last_order_date]]-Working_Data[[#This Row],[signup_date]]</f>
        <v>407</v>
      </c>
      <c r="Y3279" s="7">
        <f>IF(Working_Data[[#This Row],[churned]]="Active",1,0)</f>
        <v>0</v>
      </c>
      <c r="Z3279" s="7">
        <f>YEAR(Working_Data[[#This Row],[order_date]])</f>
        <v>2024</v>
      </c>
    </row>
    <row r="3280" spans="1:26" x14ac:dyDescent="0.25">
      <c r="A3280" t="s">
        <v>6610</v>
      </c>
      <c r="B3280" t="s">
        <v>38</v>
      </c>
      <c r="C3280" t="s">
        <v>22</v>
      </c>
      <c r="D3280" t="s">
        <v>77</v>
      </c>
      <c r="E3280" s="1">
        <v>45838</v>
      </c>
      <c r="F3280" t="s">
        <v>6611</v>
      </c>
      <c r="G3280" s="1">
        <v>45555</v>
      </c>
      <c r="H3280" t="s">
        <v>34</v>
      </c>
      <c r="I3280" t="s">
        <v>26</v>
      </c>
      <c r="J3280" t="s">
        <v>59</v>
      </c>
      <c r="K3280">
        <v>1</v>
      </c>
      <c r="L3280" s="3">
        <f>Working_Data[[#This Row],[price2]]/Working_Data[[#This Row],[quantity]]</f>
        <v>148.30000000000001</v>
      </c>
      <c r="M3280" s="3">
        <v>148.30000000000001</v>
      </c>
      <c r="N3280" t="s">
        <v>28</v>
      </c>
      <c r="O3280">
        <v>14</v>
      </c>
      <c r="P3280" s="1">
        <v>45967</v>
      </c>
      <c r="Q3280">
        <v>417</v>
      </c>
      <c r="R3280" t="s">
        <v>29</v>
      </c>
      <c r="S3280">
        <v>2</v>
      </c>
      <c r="T3280" s="1">
        <v>45689</v>
      </c>
      <c r="U3280" t="s">
        <v>30</v>
      </c>
      <c r="V3280" t="str">
        <f>TEXT(WEEKDAY(Working_Data[[#This Row],[order_date]],1),"DDDD")</f>
        <v>Friday</v>
      </c>
      <c r="W3280" t="str">
        <f>TEXT(Working_Data[[#This Row],[order_date]],"mmmm")</f>
        <v>September</v>
      </c>
      <c r="X3280" s="7">
        <f>Working_Data[[#This Row],[last_order_date]]-Working_Data[[#This Row],[signup_date]]</f>
        <v>129</v>
      </c>
      <c r="Y3280" s="7">
        <f>IF(Working_Data[[#This Row],[churned]]="Active",1,0)</f>
        <v>1</v>
      </c>
      <c r="Z3280" s="7">
        <f>YEAR(Working_Data[[#This Row],[order_date]])</f>
        <v>2024</v>
      </c>
    </row>
    <row r="3281" spans="1:26" x14ac:dyDescent="0.25">
      <c r="A3281" t="s">
        <v>6612</v>
      </c>
      <c r="B3281" t="s">
        <v>21</v>
      </c>
      <c r="C3281" t="s">
        <v>82</v>
      </c>
      <c r="D3281" t="s">
        <v>77</v>
      </c>
      <c r="E3281" s="1">
        <v>45164</v>
      </c>
      <c r="F3281" t="s">
        <v>6613</v>
      </c>
      <c r="G3281" s="1">
        <v>45555</v>
      </c>
      <c r="H3281" t="s">
        <v>47</v>
      </c>
      <c r="I3281" t="s">
        <v>42</v>
      </c>
      <c r="J3281" t="s">
        <v>27</v>
      </c>
      <c r="K3281">
        <v>5</v>
      </c>
      <c r="L3281" s="3">
        <f>Working_Data[[#This Row],[price2]]/Working_Data[[#This Row],[quantity]]</f>
        <v>28.544</v>
      </c>
      <c r="M3281" s="3">
        <v>142.72</v>
      </c>
      <c r="N3281" t="s">
        <v>50</v>
      </c>
      <c r="O3281">
        <v>17</v>
      </c>
      <c r="P3281" s="1">
        <v>45647</v>
      </c>
      <c r="Q3281">
        <v>311</v>
      </c>
      <c r="R3281" t="s">
        <v>43</v>
      </c>
      <c r="S3281">
        <v>4</v>
      </c>
      <c r="T3281" s="1">
        <v>45453</v>
      </c>
      <c r="U3281" t="s">
        <v>30</v>
      </c>
      <c r="V3281" t="str">
        <f>TEXT(WEEKDAY(Working_Data[[#This Row],[order_date]],1),"DDDD")</f>
        <v>Friday</v>
      </c>
      <c r="W3281" t="str">
        <f>TEXT(Working_Data[[#This Row],[order_date]],"mmmm")</f>
        <v>September</v>
      </c>
      <c r="X3281" s="7">
        <f>Working_Data[[#This Row],[last_order_date]]-Working_Data[[#This Row],[signup_date]]</f>
        <v>483</v>
      </c>
      <c r="Y3281" s="7">
        <f>IF(Working_Data[[#This Row],[churned]]="Active",1,0)</f>
        <v>0</v>
      </c>
      <c r="Z3281" s="7">
        <f>YEAR(Working_Data[[#This Row],[order_date]])</f>
        <v>2024</v>
      </c>
    </row>
    <row r="3282" spans="1:26" x14ac:dyDescent="0.25">
      <c r="A3282" t="s">
        <v>6614</v>
      </c>
      <c r="B3282" t="s">
        <v>21</v>
      </c>
      <c r="C3282" t="s">
        <v>39</v>
      </c>
      <c r="D3282" t="s">
        <v>56</v>
      </c>
      <c r="E3282" s="1">
        <v>45629</v>
      </c>
      <c r="F3282" t="s">
        <v>6615</v>
      </c>
      <c r="G3282" s="1">
        <v>45555</v>
      </c>
      <c r="H3282" t="s">
        <v>58</v>
      </c>
      <c r="I3282" t="s">
        <v>48</v>
      </c>
      <c r="J3282" t="s">
        <v>27</v>
      </c>
      <c r="K3282">
        <v>5</v>
      </c>
      <c r="L3282" s="3">
        <f>Working_Data[[#This Row],[price2]]/Working_Data[[#This Row],[quantity]]</f>
        <v>97.341999999999999</v>
      </c>
      <c r="M3282" s="3">
        <v>486.71</v>
      </c>
      <c r="N3282" t="s">
        <v>35</v>
      </c>
      <c r="O3282">
        <v>15</v>
      </c>
      <c r="P3282" s="1">
        <v>45683</v>
      </c>
      <c r="Q3282">
        <v>204</v>
      </c>
      <c r="R3282" t="s">
        <v>29</v>
      </c>
      <c r="S3282">
        <v>1</v>
      </c>
      <c r="T3282" s="1">
        <v>45621</v>
      </c>
      <c r="U3282" t="s">
        <v>30</v>
      </c>
      <c r="V3282" t="str">
        <f>TEXT(WEEKDAY(Working_Data[[#This Row],[order_date]],1),"DDDD")</f>
        <v>Friday</v>
      </c>
      <c r="W3282" t="str">
        <f>TEXT(Working_Data[[#This Row],[order_date]],"mmmm")</f>
        <v>September</v>
      </c>
      <c r="X3282" s="7">
        <f>Working_Data[[#This Row],[last_order_date]]-Working_Data[[#This Row],[signup_date]]</f>
        <v>54</v>
      </c>
      <c r="Y3282" s="7">
        <f>IF(Working_Data[[#This Row],[churned]]="Active",1,0)</f>
        <v>1</v>
      </c>
      <c r="Z3282" s="7">
        <f>YEAR(Working_Data[[#This Row],[order_date]])</f>
        <v>2024</v>
      </c>
    </row>
    <row r="3283" spans="1:26" x14ac:dyDescent="0.25">
      <c r="A3283" t="s">
        <v>6616</v>
      </c>
      <c r="B3283" t="s">
        <v>45</v>
      </c>
      <c r="C3283" t="s">
        <v>22</v>
      </c>
      <c r="D3283" t="s">
        <v>52</v>
      </c>
      <c r="E3283" s="1">
        <v>45936</v>
      </c>
      <c r="F3283" t="s">
        <v>6617</v>
      </c>
      <c r="G3283" s="1">
        <v>45555</v>
      </c>
      <c r="H3283" t="s">
        <v>34</v>
      </c>
      <c r="I3283" t="s">
        <v>63</v>
      </c>
      <c r="J3283" t="s">
        <v>67</v>
      </c>
      <c r="K3283">
        <v>4</v>
      </c>
      <c r="L3283" s="3">
        <f>Working_Data[[#This Row],[price2]]/Working_Data[[#This Row],[quantity]]</f>
        <v>330.01</v>
      </c>
      <c r="M3283" s="3">
        <v>1320.04</v>
      </c>
      <c r="N3283" t="s">
        <v>50</v>
      </c>
      <c r="O3283">
        <v>48</v>
      </c>
      <c r="P3283" s="1">
        <v>45807</v>
      </c>
      <c r="Q3283">
        <v>95</v>
      </c>
      <c r="R3283" t="s">
        <v>43</v>
      </c>
      <c r="S3283">
        <v>5</v>
      </c>
      <c r="T3283" s="1">
        <v>45482</v>
      </c>
      <c r="U3283" t="s">
        <v>36</v>
      </c>
      <c r="V3283" t="str">
        <f>TEXT(WEEKDAY(Working_Data[[#This Row],[order_date]],1),"DDDD")</f>
        <v>Friday</v>
      </c>
      <c r="W3283" t="str">
        <f>TEXT(Working_Data[[#This Row],[order_date]],"mmmm")</f>
        <v>September</v>
      </c>
      <c r="X3283" s="7">
        <f>Working_Data[[#This Row],[last_order_date]]-Working_Data[[#This Row],[signup_date]]</f>
        <v>-129</v>
      </c>
      <c r="Y3283" s="7">
        <f>IF(Working_Data[[#This Row],[churned]]="Active",1,0)</f>
        <v>0</v>
      </c>
      <c r="Z3283" s="7">
        <f>YEAR(Working_Data[[#This Row],[order_date]])</f>
        <v>2024</v>
      </c>
    </row>
    <row r="3284" spans="1:26" x14ac:dyDescent="0.25">
      <c r="A3284" t="s">
        <v>6618</v>
      </c>
      <c r="B3284" t="s">
        <v>21</v>
      </c>
      <c r="C3284" t="s">
        <v>22</v>
      </c>
      <c r="D3284" t="s">
        <v>77</v>
      </c>
      <c r="E3284" s="1">
        <v>45414</v>
      </c>
      <c r="F3284" t="s">
        <v>6619</v>
      </c>
      <c r="G3284" s="1">
        <v>45555</v>
      </c>
      <c r="H3284" t="s">
        <v>47</v>
      </c>
      <c r="I3284" t="s">
        <v>63</v>
      </c>
      <c r="J3284" t="s">
        <v>67</v>
      </c>
      <c r="K3284">
        <v>4</v>
      </c>
      <c r="L3284" s="3">
        <f>Working_Data[[#This Row],[price2]]/Working_Data[[#This Row],[quantity]]</f>
        <v>76.857500000000002</v>
      </c>
      <c r="M3284" s="3">
        <v>307.43</v>
      </c>
      <c r="N3284" t="s">
        <v>50</v>
      </c>
      <c r="O3284">
        <v>43</v>
      </c>
      <c r="P3284" s="1">
        <v>45783</v>
      </c>
      <c r="Q3284">
        <v>382</v>
      </c>
      <c r="R3284" t="s">
        <v>43</v>
      </c>
      <c r="S3284">
        <v>5</v>
      </c>
      <c r="T3284" s="1">
        <v>45751</v>
      </c>
      <c r="U3284" t="s">
        <v>36</v>
      </c>
      <c r="V3284" t="str">
        <f>TEXT(WEEKDAY(Working_Data[[#This Row],[order_date]],1),"DDDD")</f>
        <v>Friday</v>
      </c>
      <c r="W3284" t="str">
        <f>TEXT(Working_Data[[#This Row],[order_date]],"mmmm")</f>
        <v>September</v>
      </c>
      <c r="X3284" s="7">
        <f>Working_Data[[#This Row],[last_order_date]]-Working_Data[[#This Row],[signup_date]]</f>
        <v>369</v>
      </c>
      <c r="Y3284" s="7">
        <f>IF(Working_Data[[#This Row],[churned]]="Active",1,0)</f>
        <v>0</v>
      </c>
      <c r="Z3284" s="7">
        <f>YEAR(Working_Data[[#This Row],[order_date]])</f>
        <v>2024</v>
      </c>
    </row>
    <row r="3285" spans="1:26" x14ac:dyDescent="0.25">
      <c r="A3285" t="s">
        <v>6620</v>
      </c>
      <c r="B3285" t="s">
        <v>21</v>
      </c>
      <c r="C3285" t="s">
        <v>22</v>
      </c>
      <c r="D3285" t="s">
        <v>32</v>
      </c>
      <c r="E3285" s="1">
        <v>45216</v>
      </c>
      <c r="F3285" t="s">
        <v>6621</v>
      </c>
      <c r="G3285" s="1">
        <v>45555</v>
      </c>
      <c r="H3285" t="s">
        <v>41</v>
      </c>
      <c r="I3285" t="s">
        <v>54</v>
      </c>
      <c r="J3285" t="s">
        <v>59</v>
      </c>
      <c r="K3285">
        <v>3</v>
      </c>
      <c r="L3285" s="3">
        <f>Working_Data[[#This Row],[price2]]/Working_Data[[#This Row],[quantity]]</f>
        <v>107.52999999999999</v>
      </c>
      <c r="M3285" s="3">
        <v>322.58999999999997</v>
      </c>
      <c r="N3285" t="s">
        <v>28</v>
      </c>
      <c r="O3285">
        <v>4</v>
      </c>
      <c r="P3285" s="1">
        <v>45585</v>
      </c>
      <c r="Q3285">
        <v>473</v>
      </c>
      <c r="R3285" t="s">
        <v>43</v>
      </c>
      <c r="S3285">
        <v>5</v>
      </c>
      <c r="T3285" s="1">
        <v>45866</v>
      </c>
      <c r="U3285" t="s">
        <v>60</v>
      </c>
      <c r="V3285" t="str">
        <f>TEXT(WEEKDAY(Working_Data[[#This Row],[order_date]],1),"DDDD")</f>
        <v>Friday</v>
      </c>
      <c r="W3285" t="str">
        <f>TEXT(Working_Data[[#This Row],[order_date]],"mmmm")</f>
        <v>September</v>
      </c>
      <c r="X3285" s="7">
        <f>Working_Data[[#This Row],[last_order_date]]-Working_Data[[#This Row],[signup_date]]</f>
        <v>369</v>
      </c>
      <c r="Y3285" s="7">
        <f>IF(Working_Data[[#This Row],[churned]]="Active",1,0)</f>
        <v>0</v>
      </c>
      <c r="Z3285" s="7">
        <f>YEAR(Working_Data[[#This Row],[order_date]])</f>
        <v>2024</v>
      </c>
    </row>
    <row r="3286" spans="1:26" x14ac:dyDescent="0.25">
      <c r="A3286" t="s">
        <v>6622</v>
      </c>
      <c r="B3286" t="s">
        <v>21</v>
      </c>
      <c r="C3286" t="s">
        <v>39</v>
      </c>
      <c r="D3286" t="s">
        <v>32</v>
      </c>
      <c r="E3286" s="1">
        <v>45712</v>
      </c>
      <c r="F3286" t="s">
        <v>6623</v>
      </c>
      <c r="G3286" s="1">
        <v>45556</v>
      </c>
      <c r="H3286" t="s">
        <v>58</v>
      </c>
      <c r="I3286" t="s">
        <v>63</v>
      </c>
      <c r="J3286" t="s">
        <v>64</v>
      </c>
      <c r="K3286">
        <v>4</v>
      </c>
      <c r="L3286" s="3">
        <f>Working_Data[[#This Row],[price2]]/Working_Data[[#This Row],[quantity]]</f>
        <v>96.89</v>
      </c>
      <c r="M3286" s="3">
        <v>387.56</v>
      </c>
      <c r="N3286" t="s">
        <v>28</v>
      </c>
      <c r="O3286">
        <v>46</v>
      </c>
      <c r="P3286" s="1">
        <v>45875</v>
      </c>
      <c r="Q3286">
        <v>327</v>
      </c>
      <c r="R3286" t="s">
        <v>43</v>
      </c>
      <c r="S3286">
        <v>5</v>
      </c>
      <c r="T3286" s="1">
        <v>45875</v>
      </c>
      <c r="U3286" t="s">
        <v>30</v>
      </c>
      <c r="V3286" t="str">
        <f>TEXT(WEEKDAY(Working_Data[[#This Row],[order_date]],1),"DDDD")</f>
        <v>Saturday</v>
      </c>
      <c r="W3286" t="str">
        <f>TEXT(Working_Data[[#This Row],[order_date]],"mmmm")</f>
        <v>September</v>
      </c>
      <c r="X3286" s="7">
        <f>Working_Data[[#This Row],[last_order_date]]-Working_Data[[#This Row],[signup_date]]</f>
        <v>163</v>
      </c>
      <c r="Y3286" s="7">
        <f>IF(Working_Data[[#This Row],[churned]]="Active",1,0)</f>
        <v>0</v>
      </c>
      <c r="Z3286" s="7">
        <f>YEAR(Working_Data[[#This Row],[order_date]])</f>
        <v>2024</v>
      </c>
    </row>
    <row r="3287" spans="1:26" x14ac:dyDescent="0.25">
      <c r="A3287" t="s">
        <v>6624</v>
      </c>
      <c r="B3287" t="s">
        <v>45</v>
      </c>
      <c r="C3287" t="s">
        <v>39</v>
      </c>
      <c r="D3287" t="s">
        <v>77</v>
      </c>
      <c r="E3287" s="1">
        <v>45216</v>
      </c>
      <c r="F3287" t="s">
        <v>6625</v>
      </c>
      <c r="G3287" s="1">
        <v>45556</v>
      </c>
      <c r="H3287" t="s">
        <v>58</v>
      </c>
      <c r="I3287" t="s">
        <v>63</v>
      </c>
      <c r="J3287" t="s">
        <v>59</v>
      </c>
      <c r="K3287">
        <v>4</v>
      </c>
      <c r="L3287" s="3">
        <f>Working_Data[[#This Row],[price2]]/Working_Data[[#This Row],[quantity]]</f>
        <v>128.07249999999999</v>
      </c>
      <c r="M3287" s="3">
        <v>512.29</v>
      </c>
      <c r="N3287" t="s">
        <v>50</v>
      </c>
      <c r="O3287">
        <v>30</v>
      </c>
      <c r="P3287" s="1">
        <v>45552</v>
      </c>
      <c r="Q3287">
        <v>394</v>
      </c>
      <c r="R3287" t="s">
        <v>43</v>
      </c>
      <c r="S3287">
        <v>1</v>
      </c>
      <c r="T3287" s="1">
        <v>45619</v>
      </c>
      <c r="U3287" t="s">
        <v>60</v>
      </c>
      <c r="V3287" t="str">
        <f>TEXT(WEEKDAY(Working_Data[[#This Row],[order_date]],1),"DDDD")</f>
        <v>Saturday</v>
      </c>
      <c r="W3287" t="str">
        <f>TEXT(Working_Data[[#This Row],[order_date]],"mmmm")</f>
        <v>September</v>
      </c>
      <c r="X3287" s="7">
        <f>Working_Data[[#This Row],[last_order_date]]-Working_Data[[#This Row],[signup_date]]</f>
        <v>336</v>
      </c>
      <c r="Y3287" s="7">
        <f>IF(Working_Data[[#This Row],[churned]]="Active",1,0)</f>
        <v>0</v>
      </c>
      <c r="Z3287" s="7">
        <f>YEAR(Working_Data[[#This Row],[order_date]])</f>
        <v>2024</v>
      </c>
    </row>
    <row r="3288" spans="1:26" x14ac:dyDescent="0.25">
      <c r="A3288" t="s">
        <v>6626</v>
      </c>
      <c r="B3288" t="s">
        <v>38</v>
      </c>
      <c r="C3288" t="s">
        <v>22</v>
      </c>
      <c r="D3288" t="s">
        <v>52</v>
      </c>
      <c r="E3288" s="1">
        <v>45423</v>
      </c>
      <c r="F3288" t="s">
        <v>6627</v>
      </c>
      <c r="G3288" s="1">
        <v>45556</v>
      </c>
      <c r="H3288" t="s">
        <v>41</v>
      </c>
      <c r="I3288" t="s">
        <v>63</v>
      </c>
      <c r="J3288" t="s">
        <v>27</v>
      </c>
      <c r="K3288">
        <v>3</v>
      </c>
      <c r="L3288" s="3">
        <f>Working_Data[[#This Row],[price2]]/Working_Data[[#This Row],[quantity]]</f>
        <v>470.16</v>
      </c>
      <c r="M3288" s="3">
        <v>1410.48</v>
      </c>
      <c r="N3288" t="s">
        <v>35</v>
      </c>
      <c r="O3288">
        <v>34</v>
      </c>
      <c r="P3288" s="1">
        <v>45615</v>
      </c>
      <c r="Q3288">
        <v>239</v>
      </c>
      <c r="R3288" t="s">
        <v>43</v>
      </c>
      <c r="S3288">
        <v>4</v>
      </c>
      <c r="T3288" s="1">
        <v>45678</v>
      </c>
      <c r="U3288" t="s">
        <v>30</v>
      </c>
      <c r="V3288" t="str">
        <f>TEXT(WEEKDAY(Working_Data[[#This Row],[order_date]],1),"DDDD")</f>
        <v>Saturday</v>
      </c>
      <c r="W3288" t="str">
        <f>TEXT(Working_Data[[#This Row],[order_date]],"mmmm")</f>
        <v>September</v>
      </c>
      <c r="X3288" s="7">
        <f>Working_Data[[#This Row],[last_order_date]]-Working_Data[[#This Row],[signup_date]]</f>
        <v>192</v>
      </c>
      <c r="Y3288" s="7">
        <f>IF(Working_Data[[#This Row],[churned]]="Active",1,0)</f>
        <v>0</v>
      </c>
      <c r="Z3288" s="7">
        <f>YEAR(Working_Data[[#This Row],[order_date]])</f>
        <v>2024</v>
      </c>
    </row>
    <row r="3289" spans="1:26" x14ac:dyDescent="0.25">
      <c r="A3289" t="s">
        <v>6628</v>
      </c>
      <c r="B3289" t="s">
        <v>38</v>
      </c>
      <c r="C3289" t="s">
        <v>22</v>
      </c>
      <c r="D3289" t="s">
        <v>23</v>
      </c>
      <c r="E3289" s="1">
        <v>45558</v>
      </c>
      <c r="F3289" t="s">
        <v>6629</v>
      </c>
      <c r="G3289" s="1">
        <v>45556</v>
      </c>
      <c r="H3289" t="s">
        <v>58</v>
      </c>
      <c r="I3289" t="s">
        <v>48</v>
      </c>
      <c r="J3289" t="s">
        <v>49</v>
      </c>
      <c r="K3289">
        <v>3</v>
      </c>
      <c r="L3289" s="3">
        <f>Working_Data[[#This Row],[price2]]/Working_Data[[#This Row],[quantity]]</f>
        <v>129.56666666666666</v>
      </c>
      <c r="M3289" s="3">
        <v>388.7</v>
      </c>
      <c r="N3289" t="s">
        <v>35</v>
      </c>
      <c r="O3289">
        <v>30</v>
      </c>
      <c r="P3289" s="1">
        <v>45614</v>
      </c>
      <c r="Q3289">
        <v>33</v>
      </c>
      <c r="R3289" t="s">
        <v>29</v>
      </c>
      <c r="S3289">
        <v>5</v>
      </c>
      <c r="T3289" s="1">
        <v>45641</v>
      </c>
      <c r="U3289" t="s">
        <v>60</v>
      </c>
      <c r="V3289" t="str">
        <f>TEXT(WEEKDAY(Working_Data[[#This Row],[order_date]],1),"DDDD")</f>
        <v>Saturday</v>
      </c>
      <c r="W3289" t="str">
        <f>TEXT(Working_Data[[#This Row],[order_date]],"mmmm")</f>
        <v>September</v>
      </c>
      <c r="X3289" s="7">
        <f>Working_Data[[#This Row],[last_order_date]]-Working_Data[[#This Row],[signup_date]]</f>
        <v>56</v>
      </c>
      <c r="Y3289" s="7">
        <f>IF(Working_Data[[#This Row],[churned]]="Active",1,0)</f>
        <v>1</v>
      </c>
      <c r="Z3289" s="7">
        <f>YEAR(Working_Data[[#This Row],[order_date]])</f>
        <v>2024</v>
      </c>
    </row>
    <row r="3290" spans="1:26" x14ac:dyDescent="0.25">
      <c r="A3290" t="s">
        <v>6630</v>
      </c>
      <c r="B3290" t="s">
        <v>45</v>
      </c>
      <c r="C3290" t="s">
        <v>82</v>
      </c>
      <c r="D3290" t="s">
        <v>23</v>
      </c>
      <c r="E3290" s="1">
        <v>45706</v>
      </c>
      <c r="F3290" t="s">
        <v>6631</v>
      </c>
      <c r="G3290" s="1">
        <v>45557</v>
      </c>
      <c r="H3290" t="s">
        <v>58</v>
      </c>
      <c r="I3290" t="s">
        <v>42</v>
      </c>
      <c r="J3290" t="s">
        <v>27</v>
      </c>
      <c r="K3290">
        <v>3</v>
      </c>
      <c r="L3290" s="3">
        <f>Working_Data[[#This Row],[price2]]/Working_Data[[#This Row],[quantity]]</f>
        <v>184.91</v>
      </c>
      <c r="M3290" s="3">
        <v>554.73</v>
      </c>
      <c r="N3290" t="s">
        <v>35</v>
      </c>
      <c r="O3290">
        <v>46</v>
      </c>
      <c r="P3290" s="1">
        <v>45639</v>
      </c>
      <c r="Q3290">
        <v>262</v>
      </c>
      <c r="R3290" t="s">
        <v>29</v>
      </c>
      <c r="S3290">
        <v>2</v>
      </c>
      <c r="T3290" s="1">
        <v>45626</v>
      </c>
      <c r="U3290" t="s">
        <v>30</v>
      </c>
      <c r="V3290" t="str">
        <f>TEXT(WEEKDAY(Working_Data[[#This Row],[order_date]],1),"DDDD")</f>
        <v>Sunday</v>
      </c>
      <c r="W3290" t="str">
        <f>TEXT(Working_Data[[#This Row],[order_date]],"mmmm")</f>
        <v>September</v>
      </c>
      <c r="X3290" s="7">
        <f>Working_Data[[#This Row],[last_order_date]]-Working_Data[[#This Row],[signup_date]]</f>
        <v>-67</v>
      </c>
      <c r="Y3290" s="7">
        <f>IF(Working_Data[[#This Row],[churned]]="Active",1,0)</f>
        <v>1</v>
      </c>
      <c r="Z3290" s="7">
        <f>YEAR(Working_Data[[#This Row],[order_date]])</f>
        <v>2024</v>
      </c>
    </row>
    <row r="3291" spans="1:26" x14ac:dyDescent="0.25">
      <c r="A3291" t="s">
        <v>6632</v>
      </c>
      <c r="B3291" t="s">
        <v>21</v>
      </c>
      <c r="C3291" t="s">
        <v>22</v>
      </c>
      <c r="D3291" t="s">
        <v>52</v>
      </c>
      <c r="E3291" s="1">
        <v>45527</v>
      </c>
      <c r="F3291" t="s">
        <v>6633</v>
      </c>
      <c r="G3291" s="1">
        <v>45557</v>
      </c>
      <c r="H3291" t="s">
        <v>25</v>
      </c>
      <c r="I3291" t="s">
        <v>26</v>
      </c>
      <c r="J3291" t="s">
        <v>49</v>
      </c>
      <c r="K3291">
        <v>1</v>
      </c>
      <c r="L3291" s="3">
        <f>Working_Data[[#This Row],[price2]]/Working_Data[[#This Row],[quantity]]</f>
        <v>577.83000000000004</v>
      </c>
      <c r="M3291" s="3">
        <v>577.83000000000004</v>
      </c>
      <c r="N3291" t="s">
        <v>50</v>
      </c>
      <c r="O3291">
        <v>38</v>
      </c>
      <c r="P3291" s="1">
        <v>45793</v>
      </c>
      <c r="Q3291">
        <v>80</v>
      </c>
      <c r="R3291" t="s">
        <v>43</v>
      </c>
      <c r="S3291">
        <v>3</v>
      </c>
      <c r="T3291" s="1">
        <v>45824</v>
      </c>
      <c r="U3291" t="s">
        <v>36</v>
      </c>
      <c r="V3291" t="str">
        <f>TEXT(WEEKDAY(Working_Data[[#This Row],[order_date]],1),"DDDD")</f>
        <v>Sunday</v>
      </c>
      <c r="W3291" t="str">
        <f>TEXT(Working_Data[[#This Row],[order_date]],"mmmm")</f>
        <v>September</v>
      </c>
      <c r="X3291" s="7">
        <f>Working_Data[[#This Row],[last_order_date]]-Working_Data[[#This Row],[signup_date]]</f>
        <v>266</v>
      </c>
      <c r="Y3291" s="7">
        <f>IF(Working_Data[[#This Row],[churned]]="Active",1,0)</f>
        <v>0</v>
      </c>
      <c r="Z3291" s="7">
        <f>YEAR(Working_Data[[#This Row],[order_date]])</f>
        <v>2024</v>
      </c>
    </row>
    <row r="3292" spans="1:26" x14ac:dyDescent="0.25">
      <c r="A3292" t="s">
        <v>6634</v>
      </c>
      <c r="B3292" t="s">
        <v>38</v>
      </c>
      <c r="C3292" t="s">
        <v>22</v>
      </c>
      <c r="D3292" t="s">
        <v>77</v>
      </c>
      <c r="E3292" s="1">
        <v>45451</v>
      </c>
      <c r="F3292" t="s">
        <v>6635</v>
      </c>
      <c r="G3292" s="1">
        <v>45557</v>
      </c>
      <c r="H3292" t="s">
        <v>34</v>
      </c>
      <c r="I3292" t="s">
        <v>42</v>
      </c>
      <c r="J3292" t="s">
        <v>49</v>
      </c>
      <c r="K3292">
        <v>5</v>
      </c>
      <c r="L3292" s="3">
        <f>Working_Data[[#This Row],[price2]]/Working_Data[[#This Row],[quantity]]</f>
        <v>285.64600000000002</v>
      </c>
      <c r="M3292" s="3">
        <v>1428.23</v>
      </c>
      <c r="N3292" t="s">
        <v>35</v>
      </c>
      <c r="O3292">
        <v>30</v>
      </c>
      <c r="P3292" s="1">
        <v>45687</v>
      </c>
      <c r="Q3292">
        <v>144</v>
      </c>
      <c r="R3292" t="s">
        <v>29</v>
      </c>
      <c r="S3292">
        <v>5</v>
      </c>
      <c r="T3292" s="1">
        <v>45661</v>
      </c>
      <c r="U3292" t="s">
        <v>30</v>
      </c>
      <c r="V3292" t="str">
        <f>TEXT(WEEKDAY(Working_Data[[#This Row],[order_date]],1),"DDDD")</f>
        <v>Sunday</v>
      </c>
      <c r="W3292" t="str">
        <f>TEXT(Working_Data[[#This Row],[order_date]],"mmmm")</f>
        <v>September</v>
      </c>
      <c r="X3292" s="7">
        <f>Working_Data[[#This Row],[last_order_date]]-Working_Data[[#This Row],[signup_date]]</f>
        <v>236</v>
      </c>
      <c r="Y3292" s="7">
        <f>IF(Working_Data[[#This Row],[churned]]="Active",1,0)</f>
        <v>1</v>
      </c>
      <c r="Z3292" s="7">
        <f>YEAR(Working_Data[[#This Row],[order_date]])</f>
        <v>2024</v>
      </c>
    </row>
    <row r="3293" spans="1:26" x14ac:dyDescent="0.25">
      <c r="A3293" t="s">
        <v>6636</v>
      </c>
      <c r="B3293" t="s">
        <v>45</v>
      </c>
      <c r="C3293" t="s">
        <v>82</v>
      </c>
      <c r="D3293" t="s">
        <v>23</v>
      </c>
      <c r="E3293" s="1">
        <v>45359</v>
      </c>
      <c r="F3293" t="s">
        <v>6637</v>
      </c>
      <c r="G3293" s="1">
        <v>45557</v>
      </c>
      <c r="H3293" t="s">
        <v>34</v>
      </c>
      <c r="I3293" t="s">
        <v>63</v>
      </c>
      <c r="J3293" t="s">
        <v>59</v>
      </c>
      <c r="K3293">
        <v>5</v>
      </c>
      <c r="L3293" s="3">
        <f>Working_Data[[#This Row],[price2]]/Working_Data[[#This Row],[quantity]]</f>
        <v>207.58600000000001</v>
      </c>
      <c r="M3293" s="3">
        <v>1037.93</v>
      </c>
      <c r="N3293" t="s">
        <v>50</v>
      </c>
      <c r="O3293">
        <v>36</v>
      </c>
      <c r="P3293" s="1">
        <v>45705</v>
      </c>
      <c r="Q3293">
        <v>249</v>
      </c>
      <c r="R3293" t="s">
        <v>43</v>
      </c>
      <c r="S3293">
        <v>2</v>
      </c>
      <c r="T3293" s="1">
        <v>45804</v>
      </c>
      <c r="U3293" t="s">
        <v>60</v>
      </c>
      <c r="V3293" t="str">
        <f>TEXT(WEEKDAY(Working_Data[[#This Row],[order_date]],1),"DDDD")</f>
        <v>Sunday</v>
      </c>
      <c r="W3293" t="str">
        <f>TEXT(Working_Data[[#This Row],[order_date]],"mmmm")</f>
        <v>September</v>
      </c>
      <c r="X3293" s="7">
        <f>Working_Data[[#This Row],[last_order_date]]-Working_Data[[#This Row],[signup_date]]</f>
        <v>346</v>
      </c>
      <c r="Y3293" s="7">
        <f>IF(Working_Data[[#This Row],[churned]]="Active",1,0)</f>
        <v>0</v>
      </c>
      <c r="Z3293" s="7">
        <f>YEAR(Working_Data[[#This Row],[order_date]])</f>
        <v>2024</v>
      </c>
    </row>
    <row r="3294" spans="1:26" x14ac:dyDescent="0.25">
      <c r="A3294" t="s">
        <v>6638</v>
      </c>
      <c r="B3294" t="s">
        <v>21</v>
      </c>
      <c r="C3294" t="s">
        <v>39</v>
      </c>
      <c r="D3294" t="s">
        <v>32</v>
      </c>
      <c r="E3294" s="1">
        <v>45861</v>
      </c>
      <c r="F3294" t="s">
        <v>6639</v>
      </c>
      <c r="G3294" s="1">
        <v>45557</v>
      </c>
      <c r="H3294" t="s">
        <v>47</v>
      </c>
      <c r="I3294" t="s">
        <v>54</v>
      </c>
      <c r="J3294" t="s">
        <v>27</v>
      </c>
      <c r="K3294">
        <v>3</v>
      </c>
      <c r="L3294" s="3">
        <f>Working_Data[[#This Row],[price2]]/Working_Data[[#This Row],[quantity]]</f>
        <v>426.37666666666672</v>
      </c>
      <c r="M3294" s="3">
        <v>1279.1300000000001</v>
      </c>
      <c r="N3294" t="s">
        <v>35</v>
      </c>
      <c r="O3294">
        <v>43</v>
      </c>
      <c r="P3294" s="1">
        <v>45664</v>
      </c>
      <c r="Q3294">
        <v>107</v>
      </c>
      <c r="R3294" t="s">
        <v>29</v>
      </c>
      <c r="S3294">
        <v>1</v>
      </c>
      <c r="T3294" s="1">
        <v>45709</v>
      </c>
      <c r="U3294" t="s">
        <v>60</v>
      </c>
      <c r="V3294" t="str">
        <f>TEXT(WEEKDAY(Working_Data[[#This Row],[order_date]],1),"DDDD")</f>
        <v>Sunday</v>
      </c>
      <c r="W3294" t="str">
        <f>TEXT(Working_Data[[#This Row],[order_date]],"mmmm")</f>
        <v>September</v>
      </c>
      <c r="X3294" s="7">
        <f>Working_Data[[#This Row],[last_order_date]]-Working_Data[[#This Row],[signup_date]]</f>
        <v>-197</v>
      </c>
      <c r="Y3294" s="7">
        <f>IF(Working_Data[[#This Row],[churned]]="Active",1,0)</f>
        <v>1</v>
      </c>
      <c r="Z3294" s="7">
        <f>YEAR(Working_Data[[#This Row],[order_date]])</f>
        <v>2024</v>
      </c>
    </row>
    <row r="3295" spans="1:26" x14ac:dyDescent="0.25">
      <c r="A3295" t="s">
        <v>6640</v>
      </c>
      <c r="B3295" t="s">
        <v>38</v>
      </c>
      <c r="C3295" t="s">
        <v>82</v>
      </c>
      <c r="D3295" t="s">
        <v>52</v>
      </c>
      <c r="E3295" s="1">
        <v>45706</v>
      </c>
      <c r="F3295" t="s">
        <v>6641</v>
      </c>
      <c r="G3295" s="1">
        <v>45557</v>
      </c>
      <c r="H3295" t="s">
        <v>25</v>
      </c>
      <c r="I3295" t="s">
        <v>48</v>
      </c>
      <c r="J3295" t="s">
        <v>27</v>
      </c>
      <c r="K3295">
        <v>2</v>
      </c>
      <c r="L3295" s="3">
        <f>Working_Data[[#This Row],[price2]]/Working_Data[[#This Row],[quantity]]</f>
        <v>427.97500000000002</v>
      </c>
      <c r="M3295" s="3">
        <v>855.95</v>
      </c>
      <c r="N3295" t="s">
        <v>50</v>
      </c>
      <c r="O3295">
        <v>33</v>
      </c>
      <c r="P3295" s="1">
        <v>45862</v>
      </c>
      <c r="Q3295">
        <v>160</v>
      </c>
      <c r="R3295" t="s">
        <v>29</v>
      </c>
      <c r="S3295">
        <v>3</v>
      </c>
      <c r="T3295" s="1">
        <v>45768</v>
      </c>
      <c r="U3295" t="s">
        <v>30</v>
      </c>
      <c r="V3295" t="str">
        <f>TEXT(WEEKDAY(Working_Data[[#This Row],[order_date]],1),"DDDD")</f>
        <v>Sunday</v>
      </c>
      <c r="W3295" t="str">
        <f>TEXT(Working_Data[[#This Row],[order_date]],"mmmm")</f>
        <v>September</v>
      </c>
      <c r="X3295" s="7">
        <f>Working_Data[[#This Row],[last_order_date]]-Working_Data[[#This Row],[signup_date]]</f>
        <v>156</v>
      </c>
      <c r="Y3295" s="7">
        <f>IF(Working_Data[[#This Row],[churned]]="Active",1,0)</f>
        <v>1</v>
      </c>
      <c r="Z3295" s="7">
        <f>YEAR(Working_Data[[#This Row],[order_date]])</f>
        <v>2024</v>
      </c>
    </row>
    <row r="3296" spans="1:26" x14ac:dyDescent="0.25">
      <c r="A3296" t="s">
        <v>6642</v>
      </c>
      <c r="B3296" t="s">
        <v>45</v>
      </c>
      <c r="C3296" t="s">
        <v>82</v>
      </c>
      <c r="D3296" t="s">
        <v>56</v>
      </c>
      <c r="E3296" s="1">
        <v>45198</v>
      </c>
      <c r="F3296" t="s">
        <v>6643</v>
      </c>
      <c r="G3296" s="1">
        <v>45558</v>
      </c>
      <c r="H3296" t="s">
        <v>41</v>
      </c>
      <c r="I3296" t="s">
        <v>26</v>
      </c>
      <c r="J3296" t="s">
        <v>59</v>
      </c>
      <c r="K3296">
        <v>2</v>
      </c>
      <c r="L3296" s="3">
        <f>Working_Data[[#This Row],[price2]]/Working_Data[[#This Row],[quantity]]</f>
        <v>349.78500000000003</v>
      </c>
      <c r="M3296" s="3">
        <v>699.57</v>
      </c>
      <c r="N3296" t="s">
        <v>35</v>
      </c>
      <c r="O3296">
        <v>18</v>
      </c>
      <c r="P3296" s="1">
        <v>45775</v>
      </c>
      <c r="Q3296">
        <v>380</v>
      </c>
      <c r="R3296" t="s">
        <v>43</v>
      </c>
      <c r="S3296">
        <v>3</v>
      </c>
      <c r="T3296" s="1">
        <v>45617</v>
      </c>
      <c r="U3296" t="s">
        <v>36</v>
      </c>
      <c r="V3296" t="str">
        <f>TEXT(WEEKDAY(Working_Data[[#This Row],[order_date]],1),"DDDD")</f>
        <v>Monday</v>
      </c>
      <c r="W3296" t="str">
        <f>TEXT(Working_Data[[#This Row],[order_date]],"mmmm")</f>
        <v>September</v>
      </c>
      <c r="X3296" s="7">
        <f>Working_Data[[#This Row],[last_order_date]]-Working_Data[[#This Row],[signup_date]]</f>
        <v>577</v>
      </c>
      <c r="Y3296" s="7">
        <f>IF(Working_Data[[#This Row],[churned]]="Active",1,0)</f>
        <v>0</v>
      </c>
      <c r="Z3296" s="7">
        <f>YEAR(Working_Data[[#This Row],[order_date]])</f>
        <v>2024</v>
      </c>
    </row>
    <row r="3297" spans="1:26" x14ac:dyDescent="0.25">
      <c r="A3297" t="s">
        <v>6644</v>
      </c>
      <c r="B3297" t="s">
        <v>45</v>
      </c>
      <c r="C3297" t="s">
        <v>82</v>
      </c>
      <c r="D3297" t="s">
        <v>52</v>
      </c>
      <c r="E3297" s="1">
        <v>45870</v>
      </c>
      <c r="F3297" t="s">
        <v>6645</v>
      </c>
      <c r="G3297" s="1">
        <v>45558</v>
      </c>
      <c r="H3297" t="s">
        <v>58</v>
      </c>
      <c r="I3297" t="s">
        <v>54</v>
      </c>
      <c r="J3297" t="s">
        <v>27</v>
      </c>
      <c r="K3297">
        <v>1</v>
      </c>
      <c r="L3297" s="3">
        <f>Working_Data[[#This Row],[price2]]/Working_Data[[#This Row],[quantity]]</f>
        <v>570.44000000000005</v>
      </c>
      <c r="M3297" s="3">
        <v>570.44000000000005</v>
      </c>
      <c r="N3297" t="s">
        <v>50</v>
      </c>
      <c r="O3297">
        <v>50</v>
      </c>
      <c r="P3297" s="1">
        <v>45884</v>
      </c>
      <c r="Q3297">
        <v>173</v>
      </c>
      <c r="R3297" t="s">
        <v>43</v>
      </c>
      <c r="S3297">
        <v>5</v>
      </c>
      <c r="T3297" s="1">
        <v>45544</v>
      </c>
      <c r="U3297" t="s">
        <v>60</v>
      </c>
      <c r="V3297" t="str">
        <f>TEXT(WEEKDAY(Working_Data[[#This Row],[order_date]],1),"DDDD")</f>
        <v>Monday</v>
      </c>
      <c r="W3297" t="str">
        <f>TEXT(Working_Data[[#This Row],[order_date]],"mmmm")</f>
        <v>September</v>
      </c>
      <c r="X3297" s="7">
        <f>Working_Data[[#This Row],[last_order_date]]-Working_Data[[#This Row],[signup_date]]</f>
        <v>14</v>
      </c>
      <c r="Y3297" s="7">
        <f>IF(Working_Data[[#This Row],[churned]]="Active",1,0)</f>
        <v>0</v>
      </c>
      <c r="Z3297" s="7">
        <f>YEAR(Working_Data[[#This Row],[order_date]])</f>
        <v>2024</v>
      </c>
    </row>
    <row r="3298" spans="1:26" x14ac:dyDescent="0.25">
      <c r="A3298" t="s">
        <v>6646</v>
      </c>
      <c r="B3298" t="s">
        <v>45</v>
      </c>
      <c r="C3298" t="s">
        <v>82</v>
      </c>
      <c r="D3298" t="s">
        <v>23</v>
      </c>
      <c r="E3298" s="1">
        <v>45386</v>
      </c>
      <c r="F3298" t="s">
        <v>6647</v>
      </c>
      <c r="G3298" s="1">
        <v>45558</v>
      </c>
      <c r="H3298" t="s">
        <v>47</v>
      </c>
      <c r="I3298" t="s">
        <v>54</v>
      </c>
      <c r="J3298" t="s">
        <v>59</v>
      </c>
      <c r="K3298">
        <v>5</v>
      </c>
      <c r="L3298" s="3">
        <f>Working_Data[[#This Row],[price2]]/Working_Data[[#This Row],[quantity]]</f>
        <v>43.043999999999997</v>
      </c>
      <c r="M3298" s="3">
        <v>215.22</v>
      </c>
      <c r="N3298" t="s">
        <v>28</v>
      </c>
      <c r="O3298">
        <v>14</v>
      </c>
      <c r="P3298" s="1">
        <v>45331</v>
      </c>
      <c r="Q3298">
        <v>441</v>
      </c>
      <c r="R3298" t="s">
        <v>43</v>
      </c>
      <c r="S3298">
        <v>3</v>
      </c>
      <c r="T3298" s="1">
        <v>45660</v>
      </c>
      <c r="U3298" t="s">
        <v>60</v>
      </c>
      <c r="V3298" t="str">
        <f>TEXT(WEEKDAY(Working_Data[[#This Row],[order_date]],1),"DDDD")</f>
        <v>Monday</v>
      </c>
      <c r="W3298" t="str">
        <f>TEXT(Working_Data[[#This Row],[order_date]],"mmmm")</f>
        <v>September</v>
      </c>
      <c r="X3298" s="7">
        <f>Working_Data[[#This Row],[last_order_date]]-Working_Data[[#This Row],[signup_date]]</f>
        <v>-55</v>
      </c>
      <c r="Y3298" s="7">
        <f>IF(Working_Data[[#This Row],[churned]]="Active",1,0)</f>
        <v>0</v>
      </c>
      <c r="Z3298" s="7">
        <f>YEAR(Working_Data[[#This Row],[order_date]])</f>
        <v>2024</v>
      </c>
    </row>
    <row r="3299" spans="1:26" x14ac:dyDescent="0.25">
      <c r="A3299" t="s">
        <v>6648</v>
      </c>
      <c r="B3299" t="s">
        <v>21</v>
      </c>
      <c r="C3299" t="s">
        <v>82</v>
      </c>
      <c r="D3299" t="s">
        <v>32</v>
      </c>
      <c r="E3299" s="1">
        <v>44938</v>
      </c>
      <c r="F3299" t="s">
        <v>6649</v>
      </c>
      <c r="G3299" s="1">
        <v>45558</v>
      </c>
      <c r="H3299" t="s">
        <v>58</v>
      </c>
      <c r="I3299" t="s">
        <v>48</v>
      </c>
      <c r="J3299" t="s">
        <v>67</v>
      </c>
      <c r="K3299">
        <v>1</v>
      </c>
      <c r="L3299" s="3">
        <f>Working_Data[[#This Row],[price2]]/Working_Data[[#This Row],[quantity]]</f>
        <v>266.54000000000002</v>
      </c>
      <c r="M3299" s="3">
        <v>266.54000000000002</v>
      </c>
      <c r="N3299" t="s">
        <v>28</v>
      </c>
      <c r="O3299">
        <v>17</v>
      </c>
      <c r="P3299" s="1">
        <v>45577</v>
      </c>
      <c r="Q3299">
        <v>319</v>
      </c>
      <c r="R3299" t="s">
        <v>29</v>
      </c>
      <c r="S3299">
        <v>3</v>
      </c>
      <c r="T3299" s="1">
        <v>45392</v>
      </c>
      <c r="U3299" t="s">
        <v>36</v>
      </c>
      <c r="V3299" t="str">
        <f>TEXT(WEEKDAY(Working_Data[[#This Row],[order_date]],1),"DDDD")</f>
        <v>Monday</v>
      </c>
      <c r="W3299" t="str">
        <f>TEXT(Working_Data[[#This Row],[order_date]],"mmmm")</f>
        <v>September</v>
      </c>
      <c r="X3299" s="7">
        <f>Working_Data[[#This Row],[last_order_date]]-Working_Data[[#This Row],[signup_date]]</f>
        <v>639</v>
      </c>
      <c r="Y3299" s="7">
        <f>IF(Working_Data[[#This Row],[churned]]="Active",1,0)</f>
        <v>1</v>
      </c>
      <c r="Z3299" s="7">
        <f>YEAR(Working_Data[[#This Row],[order_date]])</f>
        <v>2024</v>
      </c>
    </row>
    <row r="3300" spans="1:26" x14ac:dyDescent="0.25">
      <c r="A3300" t="s">
        <v>6650</v>
      </c>
      <c r="B3300" t="s">
        <v>21</v>
      </c>
      <c r="C3300" t="s">
        <v>39</v>
      </c>
      <c r="D3300" t="s">
        <v>56</v>
      </c>
      <c r="E3300" s="1">
        <v>45864</v>
      </c>
      <c r="F3300" t="s">
        <v>6651</v>
      </c>
      <c r="G3300" s="1">
        <v>45558</v>
      </c>
      <c r="H3300" t="s">
        <v>41</v>
      </c>
      <c r="I3300" t="s">
        <v>54</v>
      </c>
      <c r="J3300" t="s">
        <v>64</v>
      </c>
      <c r="K3300">
        <v>1</v>
      </c>
      <c r="L3300" s="3">
        <f>Working_Data[[#This Row],[price2]]/Working_Data[[#This Row],[quantity]]</f>
        <v>142.22</v>
      </c>
      <c r="M3300" s="3">
        <v>142.22</v>
      </c>
      <c r="N3300" t="s">
        <v>35</v>
      </c>
      <c r="O3300">
        <v>6</v>
      </c>
      <c r="P3300" s="1">
        <v>45837</v>
      </c>
      <c r="Q3300">
        <v>294</v>
      </c>
      <c r="R3300" t="s">
        <v>29</v>
      </c>
      <c r="S3300">
        <v>1</v>
      </c>
      <c r="T3300" s="1">
        <v>45544</v>
      </c>
      <c r="U3300" t="s">
        <v>30</v>
      </c>
      <c r="V3300" t="str">
        <f>TEXT(WEEKDAY(Working_Data[[#This Row],[order_date]],1),"DDDD")</f>
        <v>Monday</v>
      </c>
      <c r="W3300" t="str">
        <f>TEXT(Working_Data[[#This Row],[order_date]],"mmmm")</f>
        <v>September</v>
      </c>
      <c r="X3300" s="7">
        <f>Working_Data[[#This Row],[last_order_date]]-Working_Data[[#This Row],[signup_date]]</f>
        <v>-27</v>
      </c>
      <c r="Y3300" s="7">
        <f>IF(Working_Data[[#This Row],[churned]]="Active",1,0)</f>
        <v>1</v>
      </c>
      <c r="Z3300" s="7">
        <f>YEAR(Working_Data[[#This Row],[order_date]])</f>
        <v>2024</v>
      </c>
    </row>
    <row r="3301" spans="1:26" x14ac:dyDescent="0.25">
      <c r="A3301" t="s">
        <v>6652</v>
      </c>
      <c r="B3301" t="s">
        <v>38</v>
      </c>
      <c r="C3301" t="s">
        <v>22</v>
      </c>
      <c r="D3301" t="s">
        <v>32</v>
      </c>
      <c r="E3301" s="1">
        <v>45992</v>
      </c>
      <c r="F3301" t="s">
        <v>6653</v>
      </c>
      <c r="G3301" s="1">
        <v>45558</v>
      </c>
      <c r="H3301" t="s">
        <v>41</v>
      </c>
      <c r="I3301" t="s">
        <v>42</v>
      </c>
      <c r="J3301" t="s">
        <v>49</v>
      </c>
      <c r="K3301">
        <v>2</v>
      </c>
      <c r="L3301" s="3">
        <f>Working_Data[[#This Row],[price2]]/Working_Data[[#This Row],[quantity]]</f>
        <v>195.85</v>
      </c>
      <c r="M3301" s="3">
        <v>391.7</v>
      </c>
      <c r="N3301" t="s">
        <v>28</v>
      </c>
      <c r="O3301">
        <v>19</v>
      </c>
      <c r="P3301" s="1">
        <v>45362</v>
      </c>
      <c r="Q3301">
        <v>383</v>
      </c>
      <c r="R3301" t="s">
        <v>29</v>
      </c>
      <c r="S3301">
        <v>3</v>
      </c>
      <c r="T3301" s="1">
        <v>45932</v>
      </c>
      <c r="U3301" t="s">
        <v>36</v>
      </c>
      <c r="V3301" t="str">
        <f>TEXT(WEEKDAY(Working_Data[[#This Row],[order_date]],1),"DDDD")</f>
        <v>Monday</v>
      </c>
      <c r="W3301" t="str">
        <f>TEXT(Working_Data[[#This Row],[order_date]],"mmmm")</f>
        <v>September</v>
      </c>
      <c r="X3301" s="7">
        <f>Working_Data[[#This Row],[last_order_date]]-Working_Data[[#This Row],[signup_date]]</f>
        <v>-630</v>
      </c>
      <c r="Y3301" s="7">
        <f>IF(Working_Data[[#This Row],[churned]]="Active",1,0)</f>
        <v>1</v>
      </c>
      <c r="Z3301" s="7">
        <f>YEAR(Working_Data[[#This Row],[order_date]])</f>
        <v>2024</v>
      </c>
    </row>
    <row r="3302" spans="1:26" x14ac:dyDescent="0.25">
      <c r="A3302" t="s">
        <v>6654</v>
      </c>
      <c r="B3302" t="s">
        <v>38</v>
      </c>
      <c r="C3302" t="s">
        <v>22</v>
      </c>
      <c r="D3302" t="s">
        <v>52</v>
      </c>
      <c r="E3302" s="1">
        <v>45615</v>
      </c>
      <c r="F3302" t="s">
        <v>6655</v>
      </c>
      <c r="G3302" s="1">
        <v>45558</v>
      </c>
      <c r="H3302" t="s">
        <v>25</v>
      </c>
      <c r="I3302" t="s">
        <v>48</v>
      </c>
      <c r="J3302" t="s">
        <v>64</v>
      </c>
      <c r="K3302">
        <v>1</v>
      </c>
      <c r="L3302" s="3">
        <f>Working_Data[[#This Row],[price2]]/Working_Data[[#This Row],[quantity]]</f>
        <v>424.18</v>
      </c>
      <c r="M3302" s="3">
        <v>424.18</v>
      </c>
      <c r="N3302" t="s">
        <v>28</v>
      </c>
      <c r="O3302">
        <v>39</v>
      </c>
      <c r="P3302" s="1">
        <v>45742</v>
      </c>
      <c r="Q3302">
        <v>184</v>
      </c>
      <c r="R3302" t="s">
        <v>29</v>
      </c>
      <c r="S3302">
        <v>3</v>
      </c>
      <c r="T3302" s="1">
        <v>45742</v>
      </c>
      <c r="U3302" t="s">
        <v>36</v>
      </c>
      <c r="V3302" t="str">
        <f>TEXT(WEEKDAY(Working_Data[[#This Row],[order_date]],1),"DDDD")</f>
        <v>Monday</v>
      </c>
      <c r="W3302" t="str">
        <f>TEXT(Working_Data[[#This Row],[order_date]],"mmmm")</f>
        <v>September</v>
      </c>
      <c r="X3302" s="7">
        <f>Working_Data[[#This Row],[last_order_date]]-Working_Data[[#This Row],[signup_date]]</f>
        <v>127</v>
      </c>
      <c r="Y3302" s="7">
        <f>IF(Working_Data[[#This Row],[churned]]="Active",1,0)</f>
        <v>1</v>
      </c>
      <c r="Z3302" s="7">
        <f>YEAR(Working_Data[[#This Row],[order_date]])</f>
        <v>2024</v>
      </c>
    </row>
    <row r="3303" spans="1:26" x14ac:dyDescent="0.25">
      <c r="A3303" t="s">
        <v>6656</v>
      </c>
      <c r="B3303" t="s">
        <v>45</v>
      </c>
      <c r="C3303" t="s">
        <v>22</v>
      </c>
      <c r="D3303" t="s">
        <v>32</v>
      </c>
      <c r="E3303" s="1">
        <v>45540</v>
      </c>
      <c r="F3303" t="s">
        <v>6657</v>
      </c>
      <c r="G3303" s="1">
        <v>45558</v>
      </c>
      <c r="H3303" t="s">
        <v>41</v>
      </c>
      <c r="I3303" t="s">
        <v>54</v>
      </c>
      <c r="J3303" t="s">
        <v>49</v>
      </c>
      <c r="K3303">
        <v>5</v>
      </c>
      <c r="L3303" s="3">
        <f>Working_Data[[#This Row],[price2]]/Working_Data[[#This Row],[quantity]]</f>
        <v>77.804000000000002</v>
      </c>
      <c r="M3303" s="3">
        <v>389.02</v>
      </c>
      <c r="N3303" t="s">
        <v>50</v>
      </c>
      <c r="O3303">
        <v>25</v>
      </c>
      <c r="P3303" s="1">
        <v>45684</v>
      </c>
      <c r="Q3303">
        <v>155</v>
      </c>
      <c r="R3303" t="s">
        <v>43</v>
      </c>
      <c r="S3303">
        <v>3</v>
      </c>
      <c r="T3303" s="1">
        <v>45671</v>
      </c>
      <c r="U3303" t="s">
        <v>36</v>
      </c>
      <c r="V3303" t="str">
        <f>TEXT(WEEKDAY(Working_Data[[#This Row],[order_date]],1),"DDDD")</f>
        <v>Monday</v>
      </c>
      <c r="W3303" t="str">
        <f>TEXT(Working_Data[[#This Row],[order_date]],"mmmm")</f>
        <v>September</v>
      </c>
      <c r="X3303" s="7">
        <f>Working_Data[[#This Row],[last_order_date]]-Working_Data[[#This Row],[signup_date]]</f>
        <v>144</v>
      </c>
      <c r="Y3303" s="7">
        <f>IF(Working_Data[[#This Row],[churned]]="Active",1,0)</f>
        <v>0</v>
      </c>
      <c r="Z3303" s="7">
        <f>YEAR(Working_Data[[#This Row],[order_date]])</f>
        <v>2024</v>
      </c>
    </row>
    <row r="3304" spans="1:26" x14ac:dyDescent="0.25">
      <c r="A3304" t="s">
        <v>6658</v>
      </c>
      <c r="B3304" t="s">
        <v>38</v>
      </c>
      <c r="C3304" t="s">
        <v>82</v>
      </c>
      <c r="D3304" t="s">
        <v>32</v>
      </c>
      <c r="E3304" s="1">
        <v>45359</v>
      </c>
      <c r="F3304" t="s">
        <v>6659</v>
      </c>
      <c r="G3304" s="1">
        <v>45558</v>
      </c>
      <c r="H3304" t="s">
        <v>41</v>
      </c>
      <c r="I3304" t="s">
        <v>48</v>
      </c>
      <c r="J3304" t="s">
        <v>59</v>
      </c>
      <c r="K3304">
        <v>5</v>
      </c>
      <c r="L3304" s="3">
        <f>Working_Data[[#This Row],[price2]]/Working_Data[[#This Row],[quantity]]</f>
        <v>108.316</v>
      </c>
      <c r="M3304" s="3">
        <v>541.58000000000004</v>
      </c>
      <c r="N3304" t="s">
        <v>50</v>
      </c>
      <c r="O3304">
        <v>27</v>
      </c>
      <c r="P3304" s="1">
        <v>45962</v>
      </c>
      <c r="Q3304">
        <v>51</v>
      </c>
      <c r="R3304" t="s">
        <v>43</v>
      </c>
      <c r="S3304">
        <v>5</v>
      </c>
      <c r="T3304" s="1">
        <v>45586</v>
      </c>
      <c r="U3304" t="s">
        <v>60</v>
      </c>
      <c r="V3304" t="str">
        <f>TEXT(WEEKDAY(Working_Data[[#This Row],[order_date]],1),"DDDD")</f>
        <v>Monday</v>
      </c>
      <c r="W3304" t="str">
        <f>TEXT(Working_Data[[#This Row],[order_date]],"mmmm")</f>
        <v>September</v>
      </c>
      <c r="X3304" s="7">
        <f>Working_Data[[#This Row],[last_order_date]]-Working_Data[[#This Row],[signup_date]]</f>
        <v>603</v>
      </c>
      <c r="Y3304" s="7">
        <f>IF(Working_Data[[#This Row],[churned]]="Active",1,0)</f>
        <v>0</v>
      </c>
      <c r="Z3304" s="7">
        <f>YEAR(Working_Data[[#This Row],[order_date]])</f>
        <v>2024</v>
      </c>
    </row>
    <row r="3305" spans="1:26" x14ac:dyDescent="0.25">
      <c r="A3305" t="s">
        <v>6660</v>
      </c>
      <c r="B3305" t="s">
        <v>38</v>
      </c>
      <c r="C3305" t="s">
        <v>39</v>
      </c>
      <c r="D3305" t="s">
        <v>52</v>
      </c>
      <c r="E3305" s="1">
        <v>45449</v>
      </c>
      <c r="F3305" t="s">
        <v>6661</v>
      </c>
      <c r="G3305" s="1">
        <v>45558</v>
      </c>
      <c r="H3305" t="s">
        <v>34</v>
      </c>
      <c r="I3305" t="s">
        <v>63</v>
      </c>
      <c r="J3305" t="s">
        <v>59</v>
      </c>
      <c r="K3305">
        <v>1</v>
      </c>
      <c r="L3305" s="3">
        <f>Working_Data[[#This Row],[price2]]/Working_Data[[#This Row],[quantity]]</f>
        <v>266.41000000000003</v>
      </c>
      <c r="M3305" s="3">
        <v>266.41000000000003</v>
      </c>
      <c r="N3305" t="s">
        <v>35</v>
      </c>
      <c r="O3305">
        <v>16</v>
      </c>
      <c r="P3305" s="1">
        <v>45514</v>
      </c>
      <c r="Q3305">
        <v>139</v>
      </c>
      <c r="R3305" t="s">
        <v>29</v>
      </c>
      <c r="S3305">
        <v>1</v>
      </c>
      <c r="T3305" s="1">
        <v>45677</v>
      </c>
      <c r="U3305" t="s">
        <v>36</v>
      </c>
      <c r="V3305" t="str">
        <f>TEXT(WEEKDAY(Working_Data[[#This Row],[order_date]],1),"DDDD")</f>
        <v>Monday</v>
      </c>
      <c r="W3305" t="str">
        <f>TEXT(Working_Data[[#This Row],[order_date]],"mmmm")</f>
        <v>September</v>
      </c>
      <c r="X3305" s="7">
        <f>Working_Data[[#This Row],[last_order_date]]-Working_Data[[#This Row],[signup_date]]</f>
        <v>65</v>
      </c>
      <c r="Y3305" s="7">
        <f>IF(Working_Data[[#This Row],[churned]]="Active",1,0)</f>
        <v>1</v>
      </c>
      <c r="Z3305" s="7">
        <f>YEAR(Working_Data[[#This Row],[order_date]])</f>
        <v>2024</v>
      </c>
    </row>
    <row r="3306" spans="1:26" x14ac:dyDescent="0.25">
      <c r="A3306" t="s">
        <v>6662</v>
      </c>
      <c r="B3306" t="s">
        <v>45</v>
      </c>
      <c r="C3306" t="s">
        <v>39</v>
      </c>
      <c r="D3306" t="s">
        <v>56</v>
      </c>
      <c r="E3306" s="1">
        <v>45702</v>
      </c>
      <c r="F3306" t="s">
        <v>6663</v>
      </c>
      <c r="G3306" s="1">
        <v>45558</v>
      </c>
      <c r="H3306" t="s">
        <v>34</v>
      </c>
      <c r="I3306" t="s">
        <v>26</v>
      </c>
      <c r="J3306" t="s">
        <v>59</v>
      </c>
      <c r="K3306">
        <v>2</v>
      </c>
      <c r="L3306" s="3">
        <f>Working_Data[[#This Row],[price2]]/Working_Data[[#This Row],[quantity]]</f>
        <v>67.784999999999997</v>
      </c>
      <c r="M3306" s="3">
        <v>135.57</v>
      </c>
      <c r="N3306" t="s">
        <v>35</v>
      </c>
      <c r="O3306">
        <v>17</v>
      </c>
      <c r="P3306" s="1">
        <v>45659</v>
      </c>
      <c r="Q3306">
        <v>298</v>
      </c>
      <c r="R3306" t="s">
        <v>29</v>
      </c>
      <c r="S3306">
        <v>4</v>
      </c>
      <c r="T3306" s="1">
        <v>45837</v>
      </c>
      <c r="U3306" t="s">
        <v>30</v>
      </c>
      <c r="V3306" t="str">
        <f>TEXT(WEEKDAY(Working_Data[[#This Row],[order_date]],1),"DDDD")</f>
        <v>Monday</v>
      </c>
      <c r="W3306" t="str">
        <f>TEXT(Working_Data[[#This Row],[order_date]],"mmmm")</f>
        <v>September</v>
      </c>
      <c r="X3306" s="7">
        <f>Working_Data[[#This Row],[last_order_date]]-Working_Data[[#This Row],[signup_date]]</f>
        <v>-43</v>
      </c>
      <c r="Y3306" s="7">
        <f>IF(Working_Data[[#This Row],[churned]]="Active",1,0)</f>
        <v>1</v>
      </c>
      <c r="Z3306" s="7">
        <f>YEAR(Working_Data[[#This Row],[order_date]])</f>
        <v>2024</v>
      </c>
    </row>
    <row r="3307" spans="1:26" x14ac:dyDescent="0.25">
      <c r="A3307" t="s">
        <v>6664</v>
      </c>
      <c r="B3307" t="s">
        <v>21</v>
      </c>
      <c r="C3307" t="s">
        <v>22</v>
      </c>
      <c r="D3307" t="s">
        <v>56</v>
      </c>
      <c r="E3307" s="1">
        <v>45673</v>
      </c>
      <c r="F3307" t="s">
        <v>6665</v>
      </c>
      <c r="G3307" s="1">
        <v>45558</v>
      </c>
      <c r="H3307" t="s">
        <v>41</v>
      </c>
      <c r="I3307" t="s">
        <v>54</v>
      </c>
      <c r="J3307" t="s">
        <v>67</v>
      </c>
      <c r="K3307">
        <v>1</v>
      </c>
      <c r="L3307" s="3">
        <f>Working_Data[[#This Row],[price2]]/Working_Data[[#This Row],[quantity]]</f>
        <v>364.45</v>
      </c>
      <c r="M3307" s="3">
        <v>364.45</v>
      </c>
      <c r="N3307" t="s">
        <v>35</v>
      </c>
      <c r="O3307">
        <v>4</v>
      </c>
      <c r="P3307" s="1">
        <v>45904</v>
      </c>
      <c r="Q3307">
        <v>43</v>
      </c>
      <c r="R3307" t="s">
        <v>43</v>
      </c>
      <c r="S3307">
        <v>2</v>
      </c>
      <c r="T3307" s="1">
        <v>45636</v>
      </c>
      <c r="U3307" t="s">
        <v>36</v>
      </c>
      <c r="V3307" t="str">
        <f>TEXT(WEEKDAY(Working_Data[[#This Row],[order_date]],1),"DDDD")</f>
        <v>Monday</v>
      </c>
      <c r="W3307" t="str">
        <f>TEXT(Working_Data[[#This Row],[order_date]],"mmmm")</f>
        <v>September</v>
      </c>
      <c r="X3307" s="7">
        <f>Working_Data[[#This Row],[last_order_date]]-Working_Data[[#This Row],[signup_date]]</f>
        <v>231</v>
      </c>
      <c r="Y3307" s="7">
        <f>IF(Working_Data[[#This Row],[churned]]="Active",1,0)</f>
        <v>0</v>
      </c>
      <c r="Z3307" s="7">
        <f>YEAR(Working_Data[[#This Row],[order_date]])</f>
        <v>2024</v>
      </c>
    </row>
    <row r="3308" spans="1:26" x14ac:dyDescent="0.25">
      <c r="A3308" t="s">
        <v>6666</v>
      </c>
      <c r="B3308" t="s">
        <v>38</v>
      </c>
      <c r="C3308" t="s">
        <v>39</v>
      </c>
      <c r="D3308" t="s">
        <v>77</v>
      </c>
      <c r="E3308" s="1">
        <v>45708</v>
      </c>
      <c r="F3308" t="s">
        <v>6667</v>
      </c>
      <c r="G3308" s="1">
        <v>45559</v>
      </c>
      <c r="H3308" t="s">
        <v>41</v>
      </c>
      <c r="I3308" t="s">
        <v>48</v>
      </c>
      <c r="J3308" t="s">
        <v>27</v>
      </c>
      <c r="K3308">
        <v>5</v>
      </c>
      <c r="L3308" s="3">
        <f>Working_Data[[#This Row],[price2]]/Working_Data[[#This Row],[quantity]]</f>
        <v>32.164000000000001</v>
      </c>
      <c r="M3308" s="3">
        <v>160.82</v>
      </c>
      <c r="N3308" t="s">
        <v>28</v>
      </c>
      <c r="O3308">
        <v>11</v>
      </c>
      <c r="P3308" s="1">
        <v>45591</v>
      </c>
      <c r="Q3308">
        <v>366</v>
      </c>
      <c r="R3308" t="s">
        <v>43</v>
      </c>
      <c r="S3308">
        <v>3</v>
      </c>
      <c r="T3308" s="1">
        <v>45837</v>
      </c>
      <c r="U3308" t="s">
        <v>36</v>
      </c>
      <c r="V3308" t="str">
        <f>TEXT(WEEKDAY(Working_Data[[#This Row],[order_date]],1),"DDDD")</f>
        <v>Tuesday</v>
      </c>
      <c r="W3308" t="str">
        <f>TEXT(Working_Data[[#This Row],[order_date]],"mmmm")</f>
        <v>September</v>
      </c>
      <c r="X3308" s="7">
        <f>Working_Data[[#This Row],[last_order_date]]-Working_Data[[#This Row],[signup_date]]</f>
        <v>-117</v>
      </c>
      <c r="Y3308" s="7">
        <f>IF(Working_Data[[#This Row],[churned]]="Active",1,0)</f>
        <v>0</v>
      </c>
      <c r="Z3308" s="7">
        <f>YEAR(Working_Data[[#This Row],[order_date]])</f>
        <v>2024</v>
      </c>
    </row>
    <row r="3309" spans="1:26" x14ac:dyDescent="0.25">
      <c r="A3309" t="s">
        <v>6668</v>
      </c>
      <c r="B3309" t="s">
        <v>21</v>
      </c>
      <c r="C3309" t="s">
        <v>82</v>
      </c>
      <c r="D3309" t="s">
        <v>56</v>
      </c>
      <c r="E3309" s="1">
        <v>45936</v>
      </c>
      <c r="F3309" t="s">
        <v>6669</v>
      </c>
      <c r="G3309" s="1">
        <v>45559</v>
      </c>
      <c r="H3309" t="s">
        <v>25</v>
      </c>
      <c r="I3309" t="s">
        <v>54</v>
      </c>
      <c r="J3309" t="s">
        <v>59</v>
      </c>
      <c r="K3309">
        <v>2</v>
      </c>
      <c r="L3309" s="3">
        <f>Working_Data[[#This Row],[price2]]/Working_Data[[#This Row],[quantity]]</f>
        <v>697.69</v>
      </c>
      <c r="M3309" s="3">
        <v>1395.38</v>
      </c>
      <c r="N3309" t="s">
        <v>35</v>
      </c>
      <c r="O3309">
        <v>47</v>
      </c>
      <c r="P3309" s="1">
        <v>45560</v>
      </c>
      <c r="Q3309">
        <v>250</v>
      </c>
      <c r="R3309" t="s">
        <v>29</v>
      </c>
      <c r="S3309">
        <v>2</v>
      </c>
      <c r="T3309" s="1">
        <v>45805</v>
      </c>
      <c r="U3309" t="s">
        <v>36</v>
      </c>
      <c r="V3309" t="str">
        <f>TEXT(WEEKDAY(Working_Data[[#This Row],[order_date]],1),"DDDD")</f>
        <v>Tuesday</v>
      </c>
      <c r="W3309" t="str">
        <f>TEXT(Working_Data[[#This Row],[order_date]],"mmmm")</f>
        <v>September</v>
      </c>
      <c r="X3309" s="7">
        <f>Working_Data[[#This Row],[last_order_date]]-Working_Data[[#This Row],[signup_date]]</f>
        <v>-376</v>
      </c>
      <c r="Y3309" s="7">
        <f>IF(Working_Data[[#This Row],[churned]]="Active",1,0)</f>
        <v>1</v>
      </c>
      <c r="Z3309" s="7">
        <f>YEAR(Working_Data[[#This Row],[order_date]])</f>
        <v>2024</v>
      </c>
    </row>
    <row r="3310" spans="1:26" x14ac:dyDescent="0.25">
      <c r="A3310" t="s">
        <v>6670</v>
      </c>
      <c r="B3310" t="s">
        <v>21</v>
      </c>
      <c r="C3310" t="s">
        <v>39</v>
      </c>
      <c r="D3310" t="s">
        <v>77</v>
      </c>
      <c r="E3310" s="1">
        <v>45147</v>
      </c>
      <c r="F3310" t="s">
        <v>6671</v>
      </c>
      <c r="G3310" s="1">
        <v>45559</v>
      </c>
      <c r="H3310" t="s">
        <v>25</v>
      </c>
      <c r="I3310" t="s">
        <v>48</v>
      </c>
      <c r="J3310" t="s">
        <v>49</v>
      </c>
      <c r="K3310">
        <v>3</v>
      </c>
      <c r="L3310" s="3">
        <f>Working_Data[[#This Row],[price2]]/Working_Data[[#This Row],[quantity]]</f>
        <v>57.50333333333333</v>
      </c>
      <c r="M3310" s="3">
        <v>172.51</v>
      </c>
      <c r="N3310" t="s">
        <v>50</v>
      </c>
      <c r="O3310">
        <v>5</v>
      </c>
      <c r="P3310" s="1">
        <v>45647</v>
      </c>
      <c r="Q3310">
        <v>353</v>
      </c>
      <c r="R3310" t="s">
        <v>43</v>
      </c>
      <c r="S3310">
        <v>5</v>
      </c>
      <c r="T3310" s="1">
        <v>45842</v>
      </c>
      <c r="U3310" t="s">
        <v>36</v>
      </c>
      <c r="V3310" t="str">
        <f>TEXT(WEEKDAY(Working_Data[[#This Row],[order_date]],1),"DDDD")</f>
        <v>Tuesday</v>
      </c>
      <c r="W3310" t="str">
        <f>TEXT(Working_Data[[#This Row],[order_date]],"mmmm")</f>
        <v>September</v>
      </c>
      <c r="X3310" s="7">
        <f>Working_Data[[#This Row],[last_order_date]]-Working_Data[[#This Row],[signup_date]]</f>
        <v>500</v>
      </c>
      <c r="Y3310" s="7">
        <f>IF(Working_Data[[#This Row],[churned]]="Active",1,0)</f>
        <v>0</v>
      </c>
      <c r="Z3310" s="7">
        <f>YEAR(Working_Data[[#This Row],[order_date]])</f>
        <v>2024</v>
      </c>
    </row>
    <row r="3311" spans="1:26" x14ac:dyDescent="0.25">
      <c r="A3311" t="s">
        <v>6672</v>
      </c>
      <c r="B3311" t="s">
        <v>21</v>
      </c>
      <c r="C3311" t="s">
        <v>39</v>
      </c>
      <c r="D3311" t="s">
        <v>77</v>
      </c>
      <c r="E3311" s="1">
        <v>45315</v>
      </c>
      <c r="F3311" t="s">
        <v>6673</v>
      </c>
      <c r="G3311" s="1">
        <v>45559</v>
      </c>
      <c r="H3311" t="s">
        <v>58</v>
      </c>
      <c r="I3311" t="s">
        <v>63</v>
      </c>
      <c r="J3311" t="s">
        <v>49</v>
      </c>
      <c r="K3311">
        <v>3</v>
      </c>
      <c r="L3311" s="3">
        <f>Working_Data[[#This Row],[price2]]/Working_Data[[#This Row],[quantity]]</f>
        <v>333.76</v>
      </c>
      <c r="M3311" s="3">
        <v>1001.28</v>
      </c>
      <c r="N3311" t="s">
        <v>35</v>
      </c>
      <c r="O3311">
        <v>26</v>
      </c>
      <c r="P3311" s="1">
        <v>45678</v>
      </c>
      <c r="Q3311">
        <v>458</v>
      </c>
      <c r="R3311" t="s">
        <v>43</v>
      </c>
      <c r="S3311">
        <v>3</v>
      </c>
      <c r="T3311" s="1">
        <v>45590</v>
      </c>
      <c r="U3311" t="s">
        <v>30</v>
      </c>
      <c r="V3311" t="str">
        <f>TEXT(WEEKDAY(Working_Data[[#This Row],[order_date]],1),"DDDD")</f>
        <v>Tuesday</v>
      </c>
      <c r="W3311" t="str">
        <f>TEXT(Working_Data[[#This Row],[order_date]],"mmmm")</f>
        <v>September</v>
      </c>
      <c r="X3311" s="7">
        <f>Working_Data[[#This Row],[last_order_date]]-Working_Data[[#This Row],[signup_date]]</f>
        <v>363</v>
      </c>
      <c r="Y3311" s="7">
        <f>IF(Working_Data[[#This Row],[churned]]="Active",1,0)</f>
        <v>0</v>
      </c>
      <c r="Z3311" s="7">
        <f>YEAR(Working_Data[[#This Row],[order_date]])</f>
        <v>2024</v>
      </c>
    </row>
    <row r="3312" spans="1:26" x14ac:dyDescent="0.25">
      <c r="A3312" t="s">
        <v>6674</v>
      </c>
      <c r="B3312" t="s">
        <v>38</v>
      </c>
      <c r="C3312" t="s">
        <v>39</v>
      </c>
      <c r="D3312" t="s">
        <v>23</v>
      </c>
      <c r="E3312" s="1">
        <v>45321</v>
      </c>
      <c r="F3312" t="s">
        <v>6675</v>
      </c>
      <c r="G3312" s="1">
        <v>45559</v>
      </c>
      <c r="H3312" t="s">
        <v>41</v>
      </c>
      <c r="I3312" t="s">
        <v>42</v>
      </c>
      <c r="J3312" t="s">
        <v>27</v>
      </c>
      <c r="K3312">
        <v>1</v>
      </c>
      <c r="L3312" s="3">
        <f>Working_Data[[#This Row],[price2]]/Working_Data[[#This Row],[quantity]]</f>
        <v>532.5</v>
      </c>
      <c r="M3312" s="3">
        <v>532.5</v>
      </c>
      <c r="N3312" t="s">
        <v>28</v>
      </c>
      <c r="O3312">
        <v>1</v>
      </c>
      <c r="P3312" s="1">
        <v>45730</v>
      </c>
      <c r="Q3312">
        <v>461</v>
      </c>
      <c r="R3312" t="s">
        <v>43</v>
      </c>
      <c r="S3312">
        <v>4</v>
      </c>
      <c r="T3312" s="1">
        <v>45887</v>
      </c>
      <c r="U3312" t="s">
        <v>36</v>
      </c>
      <c r="V3312" t="str">
        <f>TEXT(WEEKDAY(Working_Data[[#This Row],[order_date]],1),"DDDD")</f>
        <v>Tuesday</v>
      </c>
      <c r="W3312" t="str">
        <f>TEXT(Working_Data[[#This Row],[order_date]],"mmmm")</f>
        <v>September</v>
      </c>
      <c r="X3312" s="7">
        <f>Working_Data[[#This Row],[last_order_date]]-Working_Data[[#This Row],[signup_date]]</f>
        <v>409</v>
      </c>
      <c r="Y3312" s="7">
        <f>IF(Working_Data[[#This Row],[churned]]="Active",1,0)</f>
        <v>0</v>
      </c>
      <c r="Z3312" s="7">
        <f>YEAR(Working_Data[[#This Row],[order_date]])</f>
        <v>2024</v>
      </c>
    </row>
    <row r="3313" spans="1:26" x14ac:dyDescent="0.25">
      <c r="A3313" t="s">
        <v>6676</v>
      </c>
      <c r="B3313" t="s">
        <v>45</v>
      </c>
      <c r="C3313" t="s">
        <v>39</v>
      </c>
      <c r="D3313" t="s">
        <v>23</v>
      </c>
      <c r="E3313" s="1">
        <v>45461</v>
      </c>
      <c r="F3313" t="s">
        <v>6677</v>
      </c>
      <c r="G3313" s="1">
        <v>45560</v>
      </c>
      <c r="H3313" t="s">
        <v>58</v>
      </c>
      <c r="I3313" t="s">
        <v>54</v>
      </c>
      <c r="J3313" t="s">
        <v>64</v>
      </c>
      <c r="K3313">
        <v>3</v>
      </c>
      <c r="L3313" s="3">
        <f>Working_Data[[#This Row],[price2]]/Working_Data[[#This Row],[quantity]]</f>
        <v>91.05</v>
      </c>
      <c r="M3313" s="3">
        <v>273.14999999999998</v>
      </c>
      <c r="N3313" t="s">
        <v>50</v>
      </c>
      <c r="O3313">
        <v>16</v>
      </c>
      <c r="P3313" s="1">
        <v>45802</v>
      </c>
      <c r="Q3313">
        <v>195</v>
      </c>
      <c r="R3313" t="s">
        <v>43</v>
      </c>
      <c r="S3313">
        <v>5</v>
      </c>
      <c r="T3313" s="1">
        <v>45609</v>
      </c>
      <c r="U3313" t="s">
        <v>60</v>
      </c>
      <c r="V3313" t="str">
        <f>TEXT(WEEKDAY(Working_Data[[#This Row],[order_date]],1),"DDDD")</f>
        <v>Wednesday</v>
      </c>
      <c r="W3313" t="str">
        <f>TEXT(Working_Data[[#This Row],[order_date]],"mmmm")</f>
        <v>September</v>
      </c>
      <c r="X3313" s="7">
        <f>Working_Data[[#This Row],[last_order_date]]-Working_Data[[#This Row],[signup_date]]</f>
        <v>341</v>
      </c>
      <c r="Y3313" s="7">
        <f>IF(Working_Data[[#This Row],[churned]]="Active",1,0)</f>
        <v>0</v>
      </c>
      <c r="Z3313" s="7">
        <f>YEAR(Working_Data[[#This Row],[order_date]])</f>
        <v>2024</v>
      </c>
    </row>
    <row r="3314" spans="1:26" x14ac:dyDescent="0.25">
      <c r="A3314" t="s">
        <v>6678</v>
      </c>
      <c r="B3314" t="s">
        <v>45</v>
      </c>
      <c r="C3314" t="s">
        <v>82</v>
      </c>
      <c r="D3314" t="s">
        <v>23</v>
      </c>
      <c r="E3314" s="1">
        <v>45245</v>
      </c>
      <c r="F3314" t="s">
        <v>6679</v>
      </c>
      <c r="G3314" s="1">
        <v>45560</v>
      </c>
      <c r="H3314" t="s">
        <v>25</v>
      </c>
      <c r="I3314" t="s">
        <v>48</v>
      </c>
      <c r="J3314" t="s">
        <v>64</v>
      </c>
      <c r="K3314">
        <v>2</v>
      </c>
      <c r="L3314" s="3">
        <f>Working_Data[[#This Row],[price2]]/Working_Data[[#This Row],[quantity]]</f>
        <v>719.04</v>
      </c>
      <c r="M3314" s="3">
        <v>1438.08</v>
      </c>
      <c r="N3314" t="s">
        <v>35</v>
      </c>
      <c r="O3314">
        <v>13</v>
      </c>
      <c r="P3314" s="1">
        <v>45761</v>
      </c>
      <c r="Q3314">
        <v>462</v>
      </c>
      <c r="R3314" t="s">
        <v>43</v>
      </c>
      <c r="S3314">
        <v>2</v>
      </c>
      <c r="T3314" s="1">
        <v>45935</v>
      </c>
      <c r="U3314" t="s">
        <v>36</v>
      </c>
      <c r="V3314" t="str">
        <f>TEXT(WEEKDAY(Working_Data[[#This Row],[order_date]],1),"DDDD")</f>
        <v>Wednesday</v>
      </c>
      <c r="W3314" t="str">
        <f>TEXT(Working_Data[[#This Row],[order_date]],"mmmm")</f>
        <v>September</v>
      </c>
      <c r="X3314" s="7">
        <f>Working_Data[[#This Row],[last_order_date]]-Working_Data[[#This Row],[signup_date]]</f>
        <v>516</v>
      </c>
      <c r="Y3314" s="7">
        <f>IF(Working_Data[[#This Row],[churned]]="Active",1,0)</f>
        <v>0</v>
      </c>
      <c r="Z3314" s="7">
        <f>YEAR(Working_Data[[#This Row],[order_date]])</f>
        <v>2024</v>
      </c>
    </row>
    <row r="3315" spans="1:26" x14ac:dyDescent="0.25">
      <c r="A3315" t="s">
        <v>6680</v>
      </c>
      <c r="B3315" t="s">
        <v>21</v>
      </c>
      <c r="C3315" t="s">
        <v>39</v>
      </c>
      <c r="D3315" t="s">
        <v>77</v>
      </c>
      <c r="E3315" s="1">
        <v>45415</v>
      </c>
      <c r="F3315" t="s">
        <v>6681</v>
      </c>
      <c r="G3315" s="1">
        <v>45560</v>
      </c>
      <c r="H3315" t="s">
        <v>34</v>
      </c>
      <c r="I3315" t="s">
        <v>54</v>
      </c>
      <c r="J3315" t="s">
        <v>59</v>
      </c>
      <c r="K3315">
        <v>2</v>
      </c>
      <c r="L3315" s="3">
        <f>Working_Data[[#This Row],[price2]]/Working_Data[[#This Row],[quantity]]</f>
        <v>512.97500000000002</v>
      </c>
      <c r="M3315" s="3">
        <v>1025.95</v>
      </c>
      <c r="N3315" t="s">
        <v>28</v>
      </c>
      <c r="O3315">
        <v>15</v>
      </c>
      <c r="P3315" s="1">
        <v>45813</v>
      </c>
      <c r="Q3315">
        <v>194</v>
      </c>
      <c r="R3315" t="s">
        <v>29</v>
      </c>
      <c r="S3315">
        <v>5</v>
      </c>
      <c r="T3315" s="1">
        <v>45839</v>
      </c>
      <c r="U3315" t="s">
        <v>60</v>
      </c>
      <c r="V3315" t="str">
        <f>TEXT(WEEKDAY(Working_Data[[#This Row],[order_date]],1),"DDDD")</f>
        <v>Wednesday</v>
      </c>
      <c r="W3315" t="str">
        <f>TEXT(Working_Data[[#This Row],[order_date]],"mmmm")</f>
        <v>September</v>
      </c>
      <c r="X3315" s="7">
        <f>Working_Data[[#This Row],[last_order_date]]-Working_Data[[#This Row],[signup_date]]</f>
        <v>398</v>
      </c>
      <c r="Y3315" s="7">
        <f>IF(Working_Data[[#This Row],[churned]]="Active",1,0)</f>
        <v>1</v>
      </c>
      <c r="Z3315" s="7">
        <f>YEAR(Working_Data[[#This Row],[order_date]])</f>
        <v>2024</v>
      </c>
    </row>
    <row r="3316" spans="1:26" x14ac:dyDescent="0.25">
      <c r="A3316" t="s">
        <v>6682</v>
      </c>
      <c r="B3316" t="s">
        <v>21</v>
      </c>
      <c r="C3316" t="s">
        <v>22</v>
      </c>
      <c r="D3316" t="s">
        <v>23</v>
      </c>
      <c r="E3316" s="1">
        <v>45318</v>
      </c>
      <c r="F3316" t="s">
        <v>6683</v>
      </c>
      <c r="G3316" s="1">
        <v>45560</v>
      </c>
      <c r="H3316" t="s">
        <v>58</v>
      </c>
      <c r="I3316" t="s">
        <v>26</v>
      </c>
      <c r="J3316" t="s">
        <v>59</v>
      </c>
      <c r="K3316">
        <v>5</v>
      </c>
      <c r="L3316" s="3">
        <f>Working_Data[[#This Row],[price2]]/Working_Data[[#This Row],[quantity]]</f>
        <v>199.066</v>
      </c>
      <c r="M3316" s="3">
        <v>995.33</v>
      </c>
      <c r="N3316" t="s">
        <v>28</v>
      </c>
      <c r="O3316">
        <v>46</v>
      </c>
      <c r="P3316" s="1">
        <v>45557</v>
      </c>
      <c r="Q3316">
        <v>350</v>
      </c>
      <c r="R3316" t="s">
        <v>29</v>
      </c>
      <c r="S3316">
        <v>3</v>
      </c>
      <c r="T3316" s="1">
        <v>45535</v>
      </c>
      <c r="U3316" t="s">
        <v>36</v>
      </c>
      <c r="V3316" t="str">
        <f>TEXT(WEEKDAY(Working_Data[[#This Row],[order_date]],1),"DDDD")</f>
        <v>Wednesday</v>
      </c>
      <c r="W3316" t="str">
        <f>TEXT(Working_Data[[#This Row],[order_date]],"mmmm")</f>
        <v>September</v>
      </c>
      <c r="X3316" s="7">
        <f>Working_Data[[#This Row],[last_order_date]]-Working_Data[[#This Row],[signup_date]]</f>
        <v>239</v>
      </c>
      <c r="Y3316" s="7">
        <f>IF(Working_Data[[#This Row],[churned]]="Active",1,0)</f>
        <v>1</v>
      </c>
      <c r="Z3316" s="7">
        <f>YEAR(Working_Data[[#This Row],[order_date]])</f>
        <v>2024</v>
      </c>
    </row>
    <row r="3317" spans="1:26" x14ac:dyDescent="0.25">
      <c r="A3317" t="s">
        <v>6684</v>
      </c>
      <c r="B3317" t="s">
        <v>38</v>
      </c>
      <c r="C3317" t="s">
        <v>39</v>
      </c>
      <c r="D3317" t="s">
        <v>23</v>
      </c>
      <c r="E3317" s="1">
        <v>45216</v>
      </c>
      <c r="F3317" t="s">
        <v>6685</v>
      </c>
      <c r="G3317" s="1">
        <v>45560</v>
      </c>
      <c r="H3317" t="s">
        <v>41</v>
      </c>
      <c r="I3317" t="s">
        <v>42</v>
      </c>
      <c r="J3317" t="s">
        <v>49</v>
      </c>
      <c r="K3317">
        <v>4</v>
      </c>
      <c r="L3317" s="3">
        <f>Working_Data[[#This Row],[price2]]/Working_Data[[#This Row],[quantity]]</f>
        <v>122.1925</v>
      </c>
      <c r="M3317" s="3">
        <v>488.77</v>
      </c>
      <c r="N3317" t="s">
        <v>50</v>
      </c>
      <c r="O3317">
        <v>7</v>
      </c>
      <c r="P3317" s="1">
        <v>45805</v>
      </c>
      <c r="Q3317">
        <v>109</v>
      </c>
      <c r="R3317" t="s">
        <v>43</v>
      </c>
      <c r="S3317">
        <v>1</v>
      </c>
      <c r="T3317" s="1">
        <v>45482</v>
      </c>
      <c r="U3317" t="s">
        <v>30</v>
      </c>
      <c r="V3317" t="str">
        <f>TEXT(WEEKDAY(Working_Data[[#This Row],[order_date]],1),"DDDD")</f>
        <v>Wednesday</v>
      </c>
      <c r="W3317" t="str">
        <f>TEXT(Working_Data[[#This Row],[order_date]],"mmmm")</f>
        <v>September</v>
      </c>
      <c r="X3317" s="7">
        <f>Working_Data[[#This Row],[last_order_date]]-Working_Data[[#This Row],[signup_date]]</f>
        <v>589</v>
      </c>
      <c r="Y3317" s="7">
        <f>IF(Working_Data[[#This Row],[churned]]="Active",1,0)</f>
        <v>0</v>
      </c>
      <c r="Z3317" s="7">
        <f>YEAR(Working_Data[[#This Row],[order_date]])</f>
        <v>2024</v>
      </c>
    </row>
    <row r="3318" spans="1:26" x14ac:dyDescent="0.25">
      <c r="A3318" t="s">
        <v>6686</v>
      </c>
      <c r="B3318" t="s">
        <v>45</v>
      </c>
      <c r="C3318" t="s">
        <v>82</v>
      </c>
      <c r="D3318" t="s">
        <v>52</v>
      </c>
      <c r="E3318" s="1">
        <v>45413</v>
      </c>
      <c r="F3318" t="s">
        <v>6687</v>
      </c>
      <c r="G3318" s="1">
        <v>45560</v>
      </c>
      <c r="H3318" t="s">
        <v>47</v>
      </c>
      <c r="I3318" t="s">
        <v>42</v>
      </c>
      <c r="J3318" t="s">
        <v>64</v>
      </c>
      <c r="K3318">
        <v>2</v>
      </c>
      <c r="L3318" s="3">
        <f>Working_Data[[#This Row],[price2]]/Working_Data[[#This Row],[quantity]]</f>
        <v>271.60500000000002</v>
      </c>
      <c r="M3318" s="3">
        <v>543.21</v>
      </c>
      <c r="N3318" t="s">
        <v>28</v>
      </c>
      <c r="O3318">
        <v>7</v>
      </c>
      <c r="P3318" s="1">
        <v>45837</v>
      </c>
      <c r="Q3318">
        <v>64</v>
      </c>
      <c r="R3318" t="s">
        <v>43</v>
      </c>
      <c r="S3318">
        <v>3</v>
      </c>
      <c r="T3318" s="1">
        <v>45717</v>
      </c>
      <c r="U3318" t="s">
        <v>30</v>
      </c>
      <c r="V3318" t="str">
        <f>TEXT(WEEKDAY(Working_Data[[#This Row],[order_date]],1),"DDDD")</f>
        <v>Wednesday</v>
      </c>
      <c r="W3318" t="str">
        <f>TEXT(Working_Data[[#This Row],[order_date]],"mmmm")</f>
        <v>September</v>
      </c>
      <c r="X3318" s="7">
        <f>Working_Data[[#This Row],[last_order_date]]-Working_Data[[#This Row],[signup_date]]</f>
        <v>424</v>
      </c>
      <c r="Y3318" s="7">
        <f>IF(Working_Data[[#This Row],[churned]]="Active",1,0)</f>
        <v>0</v>
      </c>
      <c r="Z3318" s="7">
        <f>YEAR(Working_Data[[#This Row],[order_date]])</f>
        <v>2024</v>
      </c>
    </row>
    <row r="3319" spans="1:26" x14ac:dyDescent="0.25">
      <c r="A3319" t="s">
        <v>6688</v>
      </c>
      <c r="B3319" t="s">
        <v>21</v>
      </c>
      <c r="C3319" t="s">
        <v>39</v>
      </c>
      <c r="D3319" t="s">
        <v>32</v>
      </c>
      <c r="E3319" s="1">
        <v>45167</v>
      </c>
      <c r="F3319" t="s">
        <v>6689</v>
      </c>
      <c r="G3319" s="1">
        <v>45560</v>
      </c>
      <c r="H3319" t="s">
        <v>41</v>
      </c>
      <c r="I3319" t="s">
        <v>48</v>
      </c>
      <c r="J3319" t="s">
        <v>49</v>
      </c>
      <c r="K3319">
        <v>1</v>
      </c>
      <c r="L3319" s="3">
        <f>Working_Data[[#This Row],[price2]]/Working_Data[[#This Row],[quantity]]</f>
        <v>365.49</v>
      </c>
      <c r="M3319" s="3">
        <v>365.49</v>
      </c>
      <c r="N3319" t="s">
        <v>28</v>
      </c>
      <c r="O3319">
        <v>44</v>
      </c>
      <c r="P3319" s="1">
        <v>45610</v>
      </c>
      <c r="Q3319">
        <v>492</v>
      </c>
      <c r="R3319" t="s">
        <v>29</v>
      </c>
      <c r="S3319">
        <v>4</v>
      </c>
      <c r="T3319" s="1">
        <v>45994</v>
      </c>
      <c r="U3319" t="s">
        <v>30</v>
      </c>
      <c r="V3319" t="str">
        <f>TEXT(WEEKDAY(Working_Data[[#This Row],[order_date]],1),"DDDD")</f>
        <v>Wednesday</v>
      </c>
      <c r="W3319" t="str">
        <f>TEXT(Working_Data[[#This Row],[order_date]],"mmmm")</f>
        <v>September</v>
      </c>
      <c r="X3319" s="7">
        <f>Working_Data[[#This Row],[last_order_date]]-Working_Data[[#This Row],[signup_date]]</f>
        <v>443</v>
      </c>
      <c r="Y3319" s="7">
        <f>IF(Working_Data[[#This Row],[churned]]="Active",1,0)</f>
        <v>1</v>
      </c>
      <c r="Z3319" s="7">
        <f>YEAR(Working_Data[[#This Row],[order_date]])</f>
        <v>2024</v>
      </c>
    </row>
    <row r="3320" spans="1:26" x14ac:dyDescent="0.25">
      <c r="A3320" t="s">
        <v>6690</v>
      </c>
      <c r="B3320" t="s">
        <v>38</v>
      </c>
      <c r="C3320" t="s">
        <v>22</v>
      </c>
      <c r="D3320" t="s">
        <v>56</v>
      </c>
      <c r="E3320" s="1">
        <v>45938</v>
      </c>
      <c r="F3320" t="s">
        <v>6691</v>
      </c>
      <c r="G3320" s="1">
        <v>45560</v>
      </c>
      <c r="H3320" t="s">
        <v>47</v>
      </c>
      <c r="I3320" t="s">
        <v>48</v>
      </c>
      <c r="J3320" t="s">
        <v>27</v>
      </c>
      <c r="K3320">
        <v>5</v>
      </c>
      <c r="L3320" s="3">
        <f>Working_Data[[#This Row],[price2]]/Working_Data[[#This Row],[quantity]]</f>
        <v>185.73</v>
      </c>
      <c r="M3320" s="3">
        <v>928.65</v>
      </c>
      <c r="N3320" t="s">
        <v>28</v>
      </c>
      <c r="O3320">
        <v>39</v>
      </c>
      <c r="P3320" s="1">
        <v>45748</v>
      </c>
      <c r="Q3320">
        <v>243</v>
      </c>
      <c r="R3320" t="s">
        <v>29</v>
      </c>
      <c r="S3320">
        <v>1</v>
      </c>
      <c r="T3320" s="1">
        <v>45688</v>
      </c>
      <c r="U3320" t="s">
        <v>36</v>
      </c>
      <c r="V3320" t="str">
        <f>TEXT(WEEKDAY(Working_Data[[#This Row],[order_date]],1),"DDDD")</f>
        <v>Wednesday</v>
      </c>
      <c r="W3320" t="str">
        <f>TEXT(Working_Data[[#This Row],[order_date]],"mmmm")</f>
        <v>September</v>
      </c>
      <c r="X3320" s="7">
        <f>Working_Data[[#This Row],[last_order_date]]-Working_Data[[#This Row],[signup_date]]</f>
        <v>-190</v>
      </c>
      <c r="Y3320" s="7">
        <f>IF(Working_Data[[#This Row],[churned]]="Active",1,0)</f>
        <v>1</v>
      </c>
      <c r="Z3320" s="7">
        <f>YEAR(Working_Data[[#This Row],[order_date]])</f>
        <v>2024</v>
      </c>
    </row>
    <row r="3321" spans="1:26" x14ac:dyDescent="0.25">
      <c r="A3321" t="s">
        <v>6692</v>
      </c>
      <c r="B3321" t="s">
        <v>38</v>
      </c>
      <c r="C3321" t="s">
        <v>82</v>
      </c>
      <c r="D3321" t="s">
        <v>77</v>
      </c>
      <c r="E3321" s="1">
        <v>45505</v>
      </c>
      <c r="F3321" t="s">
        <v>6693</v>
      </c>
      <c r="G3321" s="1">
        <v>45560</v>
      </c>
      <c r="H3321" t="s">
        <v>34</v>
      </c>
      <c r="I3321" t="s">
        <v>26</v>
      </c>
      <c r="J3321" t="s">
        <v>49</v>
      </c>
      <c r="K3321">
        <v>2</v>
      </c>
      <c r="L3321" s="3">
        <f>Working_Data[[#This Row],[price2]]/Working_Data[[#This Row],[quantity]]</f>
        <v>462.875</v>
      </c>
      <c r="M3321" s="3">
        <v>925.75</v>
      </c>
      <c r="N3321" t="s">
        <v>28</v>
      </c>
      <c r="O3321">
        <v>10</v>
      </c>
      <c r="P3321" s="1">
        <v>45721</v>
      </c>
      <c r="Q3321">
        <v>286</v>
      </c>
      <c r="R3321" t="s">
        <v>29</v>
      </c>
      <c r="S3321">
        <v>2</v>
      </c>
      <c r="T3321" s="1">
        <v>45673</v>
      </c>
      <c r="U3321" t="s">
        <v>60</v>
      </c>
      <c r="V3321" t="str">
        <f>TEXT(WEEKDAY(Working_Data[[#This Row],[order_date]],1),"DDDD")</f>
        <v>Wednesday</v>
      </c>
      <c r="W3321" t="str">
        <f>TEXT(Working_Data[[#This Row],[order_date]],"mmmm")</f>
        <v>September</v>
      </c>
      <c r="X3321" s="7">
        <f>Working_Data[[#This Row],[last_order_date]]-Working_Data[[#This Row],[signup_date]]</f>
        <v>216</v>
      </c>
      <c r="Y3321" s="7">
        <f>IF(Working_Data[[#This Row],[churned]]="Active",1,0)</f>
        <v>1</v>
      </c>
      <c r="Z3321" s="7">
        <f>YEAR(Working_Data[[#This Row],[order_date]])</f>
        <v>2024</v>
      </c>
    </row>
    <row r="3322" spans="1:26" x14ac:dyDescent="0.25">
      <c r="A3322" t="s">
        <v>6694</v>
      </c>
      <c r="B3322" t="s">
        <v>45</v>
      </c>
      <c r="C3322" t="s">
        <v>82</v>
      </c>
      <c r="D3322" t="s">
        <v>32</v>
      </c>
      <c r="E3322" s="1">
        <v>45784</v>
      </c>
      <c r="F3322" t="s">
        <v>6695</v>
      </c>
      <c r="G3322" s="1">
        <v>45560</v>
      </c>
      <c r="H3322" t="s">
        <v>25</v>
      </c>
      <c r="I3322" t="s">
        <v>54</v>
      </c>
      <c r="J3322" t="s">
        <v>67</v>
      </c>
      <c r="K3322">
        <v>3</v>
      </c>
      <c r="L3322" s="3">
        <f>Working_Data[[#This Row],[price2]]/Working_Data[[#This Row],[quantity]]</f>
        <v>448.16333333333336</v>
      </c>
      <c r="M3322" s="3">
        <v>1344.49</v>
      </c>
      <c r="N3322" t="s">
        <v>50</v>
      </c>
      <c r="O3322">
        <v>22</v>
      </c>
      <c r="P3322" s="1">
        <v>45876</v>
      </c>
      <c r="Q3322">
        <v>169</v>
      </c>
      <c r="R3322" t="s">
        <v>43</v>
      </c>
      <c r="S3322">
        <v>3</v>
      </c>
      <c r="T3322" s="1">
        <v>45659</v>
      </c>
      <c r="U3322" t="s">
        <v>36</v>
      </c>
      <c r="V3322" t="str">
        <f>TEXT(WEEKDAY(Working_Data[[#This Row],[order_date]],1),"DDDD")</f>
        <v>Wednesday</v>
      </c>
      <c r="W3322" t="str">
        <f>TEXT(Working_Data[[#This Row],[order_date]],"mmmm")</f>
        <v>September</v>
      </c>
      <c r="X3322" s="7">
        <f>Working_Data[[#This Row],[last_order_date]]-Working_Data[[#This Row],[signup_date]]</f>
        <v>92</v>
      </c>
      <c r="Y3322" s="7">
        <f>IF(Working_Data[[#This Row],[churned]]="Active",1,0)</f>
        <v>0</v>
      </c>
      <c r="Z3322" s="7">
        <f>YEAR(Working_Data[[#This Row],[order_date]])</f>
        <v>2024</v>
      </c>
    </row>
    <row r="3323" spans="1:26" x14ac:dyDescent="0.25">
      <c r="A3323" t="s">
        <v>6696</v>
      </c>
      <c r="B3323" t="s">
        <v>45</v>
      </c>
      <c r="C3323" t="s">
        <v>82</v>
      </c>
      <c r="D3323" t="s">
        <v>56</v>
      </c>
      <c r="E3323" s="1">
        <v>45529</v>
      </c>
      <c r="F3323" t="s">
        <v>6697</v>
      </c>
      <c r="G3323" s="1">
        <v>45560</v>
      </c>
      <c r="H3323" t="s">
        <v>58</v>
      </c>
      <c r="I3323" t="s">
        <v>54</v>
      </c>
      <c r="J3323" t="s">
        <v>49</v>
      </c>
      <c r="K3323">
        <v>1</v>
      </c>
      <c r="L3323" s="3">
        <f>Working_Data[[#This Row],[price2]]/Working_Data[[#This Row],[quantity]]</f>
        <v>307.68</v>
      </c>
      <c r="M3323" s="3">
        <v>307.68</v>
      </c>
      <c r="N3323" t="s">
        <v>28</v>
      </c>
      <c r="O3323">
        <v>34</v>
      </c>
      <c r="P3323" s="1">
        <v>45696</v>
      </c>
      <c r="Q3323">
        <v>162</v>
      </c>
      <c r="R3323" t="s">
        <v>29</v>
      </c>
      <c r="S3323">
        <v>4</v>
      </c>
      <c r="T3323" s="1">
        <v>45861</v>
      </c>
      <c r="U3323" t="s">
        <v>36</v>
      </c>
      <c r="V3323" t="str">
        <f>TEXT(WEEKDAY(Working_Data[[#This Row],[order_date]],1),"DDDD")</f>
        <v>Wednesday</v>
      </c>
      <c r="W3323" t="str">
        <f>TEXT(Working_Data[[#This Row],[order_date]],"mmmm")</f>
        <v>September</v>
      </c>
      <c r="X3323" s="7">
        <f>Working_Data[[#This Row],[last_order_date]]-Working_Data[[#This Row],[signup_date]]</f>
        <v>167</v>
      </c>
      <c r="Y3323" s="7">
        <f>IF(Working_Data[[#This Row],[churned]]="Active",1,0)</f>
        <v>1</v>
      </c>
      <c r="Z3323" s="7">
        <f>YEAR(Working_Data[[#This Row],[order_date]])</f>
        <v>2024</v>
      </c>
    </row>
    <row r="3324" spans="1:26" x14ac:dyDescent="0.25">
      <c r="A3324" t="s">
        <v>6698</v>
      </c>
      <c r="B3324" t="s">
        <v>21</v>
      </c>
      <c r="C3324" t="s">
        <v>82</v>
      </c>
      <c r="D3324" t="s">
        <v>32</v>
      </c>
      <c r="E3324" s="1">
        <v>45394</v>
      </c>
      <c r="F3324" t="s">
        <v>6699</v>
      </c>
      <c r="G3324" s="1">
        <v>45560</v>
      </c>
      <c r="H3324" t="s">
        <v>47</v>
      </c>
      <c r="I3324" t="s">
        <v>42</v>
      </c>
      <c r="J3324" t="s">
        <v>49</v>
      </c>
      <c r="K3324">
        <v>2</v>
      </c>
      <c r="L3324" s="3">
        <f>Working_Data[[#This Row],[price2]]/Working_Data[[#This Row],[quantity]]</f>
        <v>100.58</v>
      </c>
      <c r="M3324" s="3">
        <v>201.16</v>
      </c>
      <c r="N3324" t="s">
        <v>50</v>
      </c>
      <c r="O3324">
        <v>31</v>
      </c>
      <c r="P3324" s="1">
        <v>45659</v>
      </c>
      <c r="Q3324">
        <v>222</v>
      </c>
      <c r="R3324" t="s">
        <v>29</v>
      </c>
      <c r="S3324">
        <v>4</v>
      </c>
      <c r="T3324" s="1">
        <v>45392</v>
      </c>
      <c r="U3324" t="s">
        <v>36</v>
      </c>
      <c r="V3324" t="str">
        <f>TEXT(WEEKDAY(Working_Data[[#This Row],[order_date]],1),"DDDD")</f>
        <v>Wednesday</v>
      </c>
      <c r="W3324" t="str">
        <f>TEXT(Working_Data[[#This Row],[order_date]],"mmmm")</f>
        <v>September</v>
      </c>
      <c r="X3324" s="7">
        <f>Working_Data[[#This Row],[last_order_date]]-Working_Data[[#This Row],[signup_date]]</f>
        <v>265</v>
      </c>
      <c r="Y3324" s="7">
        <f>IF(Working_Data[[#This Row],[churned]]="Active",1,0)</f>
        <v>1</v>
      </c>
      <c r="Z3324" s="7">
        <f>YEAR(Working_Data[[#This Row],[order_date]])</f>
        <v>2024</v>
      </c>
    </row>
    <row r="3325" spans="1:26" x14ac:dyDescent="0.25">
      <c r="A3325" t="s">
        <v>6700</v>
      </c>
      <c r="B3325" t="s">
        <v>45</v>
      </c>
      <c r="C3325" t="s">
        <v>82</v>
      </c>
      <c r="D3325" t="s">
        <v>56</v>
      </c>
      <c r="E3325" s="1">
        <v>45860</v>
      </c>
      <c r="F3325" t="s">
        <v>6701</v>
      </c>
      <c r="G3325" s="1">
        <v>45560</v>
      </c>
      <c r="H3325" t="s">
        <v>34</v>
      </c>
      <c r="I3325" t="s">
        <v>54</v>
      </c>
      <c r="J3325" t="s">
        <v>64</v>
      </c>
      <c r="K3325">
        <v>1</v>
      </c>
      <c r="L3325" s="3">
        <f>Working_Data[[#This Row],[price2]]/Working_Data[[#This Row],[quantity]]</f>
        <v>1215.4100000000001</v>
      </c>
      <c r="M3325" s="3">
        <v>1215.4100000000001</v>
      </c>
      <c r="N3325" t="s">
        <v>35</v>
      </c>
      <c r="O3325">
        <v>50</v>
      </c>
      <c r="P3325" s="1">
        <v>45736</v>
      </c>
      <c r="Q3325">
        <v>498</v>
      </c>
      <c r="R3325" t="s">
        <v>29</v>
      </c>
      <c r="S3325">
        <v>2</v>
      </c>
      <c r="T3325" s="1">
        <v>45635</v>
      </c>
      <c r="U3325" t="s">
        <v>30</v>
      </c>
      <c r="V3325" t="str">
        <f>TEXT(WEEKDAY(Working_Data[[#This Row],[order_date]],1),"DDDD")</f>
        <v>Wednesday</v>
      </c>
      <c r="W3325" t="str">
        <f>TEXT(Working_Data[[#This Row],[order_date]],"mmmm")</f>
        <v>September</v>
      </c>
      <c r="X3325" s="7">
        <f>Working_Data[[#This Row],[last_order_date]]-Working_Data[[#This Row],[signup_date]]</f>
        <v>-124</v>
      </c>
      <c r="Y3325" s="7">
        <f>IF(Working_Data[[#This Row],[churned]]="Active",1,0)</f>
        <v>1</v>
      </c>
      <c r="Z3325" s="7">
        <f>YEAR(Working_Data[[#This Row],[order_date]])</f>
        <v>2024</v>
      </c>
    </row>
    <row r="3326" spans="1:26" x14ac:dyDescent="0.25">
      <c r="A3326" t="s">
        <v>6702</v>
      </c>
      <c r="B3326" t="s">
        <v>45</v>
      </c>
      <c r="C3326" t="s">
        <v>82</v>
      </c>
      <c r="D3326" t="s">
        <v>56</v>
      </c>
      <c r="E3326" s="1">
        <v>45594</v>
      </c>
      <c r="F3326" t="s">
        <v>6703</v>
      </c>
      <c r="G3326" s="1">
        <v>45561</v>
      </c>
      <c r="H3326" t="s">
        <v>25</v>
      </c>
      <c r="I3326" t="s">
        <v>54</v>
      </c>
      <c r="J3326" t="s">
        <v>64</v>
      </c>
      <c r="K3326">
        <v>4</v>
      </c>
      <c r="L3326" s="3">
        <f>Working_Data[[#This Row],[price2]]/Working_Data[[#This Row],[quantity]]</f>
        <v>201.94499999999999</v>
      </c>
      <c r="M3326" s="3">
        <v>807.78</v>
      </c>
      <c r="N3326" t="s">
        <v>35</v>
      </c>
      <c r="O3326">
        <v>9</v>
      </c>
      <c r="P3326" s="1">
        <v>45933</v>
      </c>
      <c r="Q3326">
        <v>196</v>
      </c>
      <c r="R3326" t="s">
        <v>43</v>
      </c>
      <c r="S3326">
        <v>3</v>
      </c>
      <c r="T3326" s="1">
        <v>45824</v>
      </c>
      <c r="U3326" t="s">
        <v>36</v>
      </c>
      <c r="V3326" t="str">
        <f>TEXT(WEEKDAY(Working_Data[[#This Row],[order_date]],1),"DDDD")</f>
        <v>Thursday</v>
      </c>
      <c r="W3326" t="str">
        <f>TEXT(Working_Data[[#This Row],[order_date]],"mmmm")</f>
        <v>September</v>
      </c>
      <c r="X3326" s="7">
        <f>Working_Data[[#This Row],[last_order_date]]-Working_Data[[#This Row],[signup_date]]</f>
        <v>339</v>
      </c>
      <c r="Y3326" s="7">
        <f>IF(Working_Data[[#This Row],[churned]]="Active",1,0)</f>
        <v>0</v>
      </c>
      <c r="Z3326" s="7">
        <f>YEAR(Working_Data[[#This Row],[order_date]])</f>
        <v>2024</v>
      </c>
    </row>
    <row r="3327" spans="1:26" x14ac:dyDescent="0.25">
      <c r="A3327" t="s">
        <v>6704</v>
      </c>
      <c r="B3327" t="s">
        <v>21</v>
      </c>
      <c r="C3327" t="s">
        <v>82</v>
      </c>
      <c r="D3327" t="s">
        <v>56</v>
      </c>
      <c r="E3327" s="1">
        <v>45842</v>
      </c>
      <c r="F3327" t="s">
        <v>6705</v>
      </c>
      <c r="G3327" s="1">
        <v>45561</v>
      </c>
      <c r="H3327" t="s">
        <v>58</v>
      </c>
      <c r="I3327" t="s">
        <v>63</v>
      </c>
      <c r="J3327" t="s">
        <v>49</v>
      </c>
      <c r="K3327">
        <v>2</v>
      </c>
      <c r="L3327" s="3">
        <f>Working_Data[[#This Row],[price2]]/Working_Data[[#This Row],[quantity]]</f>
        <v>208.34</v>
      </c>
      <c r="M3327" s="3">
        <v>416.68</v>
      </c>
      <c r="N3327" t="s">
        <v>35</v>
      </c>
      <c r="O3327">
        <v>12</v>
      </c>
      <c r="P3327" s="1">
        <v>45596</v>
      </c>
      <c r="Q3327">
        <v>128</v>
      </c>
      <c r="R3327" t="s">
        <v>43</v>
      </c>
      <c r="S3327">
        <v>4</v>
      </c>
      <c r="T3327" s="1">
        <v>45738</v>
      </c>
      <c r="U3327" t="s">
        <v>60</v>
      </c>
      <c r="V3327" t="str">
        <f>TEXT(WEEKDAY(Working_Data[[#This Row],[order_date]],1),"DDDD")</f>
        <v>Thursday</v>
      </c>
      <c r="W3327" t="str">
        <f>TEXT(Working_Data[[#This Row],[order_date]],"mmmm")</f>
        <v>September</v>
      </c>
      <c r="X3327" s="7">
        <f>Working_Data[[#This Row],[last_order_date]]-Working_Data[[#This Row],[signup_date]]</f>
        <v>-246</v>
      </c>
      <c r="Y3327" s="7">
        <f>IF(Working_Data[[#This Row],[churned]]="Active",1,0)</f>
        <v>0</v>
      </c>
      <c r="Z3327" s="7">
        <f>YEAR(Working_Data[[#This Row],[order_date]])</f>
        <v>2024</v>
      </c>
    </row>
    <row r="3328" spans="1:26" x14ac:dyDescent="0.25">
      <c r="A3328" t="s">
        <v>6706</v>
      </c>
      <c r="B3328" t="s">
        <v>38</v>
      </c>
      <c r="C3328" t="s">
        <v>22</v>
      </c>
      <c r="D3328" t="s">
        <v>23</v>
      </c>
      <c r="E3328" s="1">
        <v>45422</v>
      </c>
      <c r="F3328" t="s">
        <v>6707</v>
      </c>
      <c r="G3328" s="1">
        <v>45561</v>
      </c>
      <c r="H3328" t="s">
        <v>34</v>
      </c>
      <c r="I3328" t="s">
        <v>63</v>
      </c>
      <c r="J3328" t="s">
        <v>64</v>
      </c>
      <c r="K3328">
        <v>5</v>
      </c>
      <c r="L3328" s="3">
        <f>Working_Data[[#This Row],[price2]]/Working_Data[[#This Row],[quantity]]</f>
        <v>266.04399999999998</v>
      </c>
      <c r="M3328" s="3">
        <v>1330.22</v>
      </c>
      <c r="N3328" t="s">
        <v>28</v>
      </c>
      <c r="O3328">
        <v>37</v>
      </c>
      <c r="P3328" s="1">
        <v>45801</v>
      </c>
      <c r="Q3328">
        <v>212</v>
      </c>
      <c r="R3328" t="s">
        <v>43</v>
      </c>
      <c r="S3328">
        <v>5</v>
      </c>
      <c r="T3328" s="1">
        <v>45639</v>
      </c>
      <c r="U3328" t="s">
        <v>30</v>
      </c>
      <c r="V3328" t="str">
        <f>TEXT(WEEKDAY(Working_Data[[#This Row],[order_date]],1),"DDDD")</f>
        <v>Thursday</v>
      </c>
      <c r="W3328" t="str">
        <f>TEXT(Working_Data[[#This Row],[order_date]],"mmmm")</f>
        <v>September</v>
      </c>
      <c r="X3328" s="7">
        <f>Working_Data[[#This Row],[last_order_date]]-Working_Data[[#This Row],[signup_date]]</f>
        <v>379</v>
      </c>
      <c r="Y3328" s="7">
        <f>IF(Working_Data[[#This Row],[churned]]="Active",1,0)</f>
        <v>0</v>
      </c>
      <c r="Z3328" s="7">
        <f>YEAR(Working_Data[[#This Row],[order_date]])</f>
        <v>2024</v>
      </c>
    </row>
    <row r="3329" spans="1:26" x14ac:dyDescent="0.25">
      <c r="A3329" t="s">
        <v>6708</v>
      </c>
      <c r="B3329" t="s">
        <v>21</v>
      </c>
      <c r="C3329" t="s">
        <v>39</v>
      </c>
      <c r="D3329" t="s">
        <v>77</v>
      </c>
      <c r="E3329" s="1">
        <v>45396</v>
      </c>
      <c r="F3329" t="s">
        <v>6709</v>
      </c>
      <c r="G3329" s="1">
        <v>45561</v>
      </c>
      <c r="H3329" t="s">
        <v>58</v>
      </c>
      <c r="I3329" t="s">
        <v>54</v>
      </c>
      <c r="J3329" t="s">
        <v>49</v>
      </c>
      <c r="K3329">
        <v>5</v>
      </c>
      <c r="L3329" s="3">
        <f>Working_Data[[#This Row],[price2]]/Working_Data[[#This Row],[quantity]]</f>
        <v>231.97199999999998</v>
      </c>
      <c r="M3329" s="3">
        <v>1159.8599999999999</v>
      </c>
      <c r="N3329" t="s">
        <v>50</v>
      </c>
      <c r="O3329">
        <v>7</v>
      </c>
      <c r="P3329" s="1">
        <v>45752</v>
      </c>
      <c r="Q3329">
        <v>262</v>
      </c>
      <c r="R3329" t="s">
        <v>29</v>
      </c>
      <c r="S3329">
        <v>4</v>
      </c>
      <c r="T3329" s="1">
        <v>45690</v>
      </c>
      <c r="U3329" t="s">
        <v>60</v>
      </c>
      <c r="V3329" t="str">
        <f>TEXT(WEEKDAY(Working_Data[[#This Row],[order_date]],1),"DDDD")</f>
        <v>Thursday</v>
      </c>
      <c r="W3329" t="str">
        <f>TEXT(Working_Data[[#This Row],[order_date]],"mmmm")</f>
        <v>September</v>
      </c>
      <c r="X3329" s="7">
        <f>Working_Data[[#This Row],[last_order_date]]-Working_Data[[#This Row],[signup_date]]</f>
        <v>356</v>
      </c>
      <c r="Y3329" s="7">
        <f>IF(Working_Data[[#This Row],[churned]]="Active",1,0)</f>
        <v>1</v>
      </c>
      <c r="Z3329" s="7">
        <f>YEAR(Working_Data[[#This Row],[order_date]])</f>
        <v>2024</v>
      </c>
    </row>
    <row r="3330" spans="1:26" x14ac:dyDescent="0.25">
      <c r="A3330" t="s">
        <v>6710</v>
      </c>
      <c r="B3330" t="s">
        <v>45</v>
      </c>
      <c r="C3330" t="s">
        <v>39</v>
      </c>
      <c r="D3330" t="s">
        <v>52</v>
      </c>
      <c r="E3330" s="1">
        <v>45505</v>
      </c>
      <c r="F3330" t="s">
        <v>6711</v>
      </c>
      <c r="G3330" s="1">
        <v>45561</v>
      </c>
      <c r="H3330" t="s">
        <v>58</v>
      </c>
      <c r="I3330" t="s">
        <v>26</v>
      </c>
      <c r="J3330" t="s">
        <v>49</v>
      </c>
      <c r="K3330">
        <v>1</v>
      </c>
      <c r="L3330" s="3">
        <f>Working_Data[[#This Row],[price2]]/Working_Data[[#This Row],[quantity]]</f>
        <v>1073.17</v>
      </c>
      <c r="M3330" s="3">
        <v>1073.17</v>
      </c>
      <c r="N3330" t="s">
        <v>50</v>
      </c>
      <c r="O3330">
        <v>29</v>
      </c>
      <c r="P3330" s="1">
        <v>45577</v>
      </c>
      <c r="Q3330">
        <v>180</v>
      </c>
      <c r="R3330" t="s">
        <v>43</v>
      </c>
      <c r="S3330">
        <v>5</v>
      </c>
      <c r="T3330" s="1">
        <v>45812</v>
      </c>
      <c r="U3330" t="s">
        <v>36</v>
      </c>
      <c r="V3330" t="str">
        <f>TEXT(WEEKDAY(Working_Data[[#This Row],[order_date]],1),"DDDD")</f>
        <v>Thursday</v>
      </c>
      <c r="W3330" t="str">
        <f>TEXT(Working_Data[[#This Row],[order_date]],"mmmm")</f>
        <v>September</v>
      </c>
      <c r="X3330" s="7">
        <f>Working_Data[[#This Row],[last_order_date]]-Working_Data[[#This Row],[signup_date]]</f>
        <v>72</v>
      </c>
      <c r="Y3330" s="7">
        <f>IF(Working_Data[[#This Row],[churned]]="Active",1,0)</f>
        <v>0</v>
      </c>
      <c r="Z3330" s="7">
        <f>YEAR(Working_Data[[#This Row],[order_date]])</f>
        <v>2024</v>
      </c>
    </row>
    <row r="3331" spans="1:26" x14ac:dyDescent="0.25">
      <c r="A3331" t="s">
        <v>6712</v>
      </c>
      <c r="B3331" t="s">
        <v>45</v>
      </c>
      <c r="C3331" t="s">
        <v>39</v>
      </c>
      <c r="D3331" t="s">
        <v>52</v>
      </c>
      <c r="E3331" s="1">
        <v>45256</v>
      </c>
      <c r="F3331" t="s">
        <v>6713</v>
      </c>
      <c r="G3331" s="1">
        <v>45561</v>
      </c>
      <c r="H3331" t="s">
        <v>47</v>
      </c>
      <c r="I3331" t="s">
        <v>63</v>
      </c>
      <c r="J3331" t="s">
        <v>59</v>
      </c>
      <c r="K3331">
        <v>4</v>
      </c>
      <c r="L3331" s="3">
        <f>Working_Data[[#This Row],[price2]]/Working_Data[[#This Row],[quantity]]</f>
        <v>40.987499999999997</v>
      </c>
      <c r="M3331" s="3">
        <v>163.95</v>
      </c>
      <c r="N3331" t="s">
        <v>28</v>
      </c>
      <c r="O3331">
        <v>36</v>
      </c>
      <c r="P3331" s="1">
        <v>45808</v>
      </c>
      <c r="Q3331">
        <v>401</v>
      </c>
      <c r="R3331" t="s">
        <v>43</v>
      </c>
      <c r="S3331">
        <v>4</v>
      </c>
      <c r="T3331" s="1">
        <v>45775</v>
      </c>
      <c r="U3331" t="s">
        <v>60</v>
      </c>
      <c r="V3331" t="str">
        <f>TEXT(WEEKDAY(Working_Data[[#This Row],[order_date]],1),"DDDD")</f>
        <v>Thursday</v>
      </c>
      <c r="W3331" t="str">
        <f>TEXT(Working_Data[[#This Row],[order_date]],"mmmm")</f>
        <v>September</v>
      </c>
      <c r="X3331" s="7">
        <f>Working_Data[[#This Row],[last_order_date]]-Working_Data[[#This Row],[signup_date]]</f>
        <v>552</v>
      </c>
      <c r="Y3331" s="7">
        <f>IF(Working_Data[[#This Row],[churned]]="Active",1,0)</f>
        <v>0</v>
      </c>
      <c r="Z3331" s="7">
        <f>YEAR(Working_Data[[#This Row],[order_date]])</f>
        <v>2024</v>
      </c>
    </row>
    <row r="3332" spans="1:26" x14ac:dyDescent="0.25">
      <c r="A3332" t="s">
        <v>6714</v>
      </c>
      <c r="B3332" t="s">
        <v>21</v>
      </c>
      <c r="C3332" t="s">
        <v>82</v>
      </c>
      <c r="D3332" t="s">
        <v>23</v>
      </c>
      <c r="E3332" s="1">
        <v>45682</v>
      </c>
      <c r="F3332" t="s">
        <v>6715</v>
      </c>
      <c r="G3332" s="1">
        <v>45562</v>
      </c>
      <c r="H3332" t="s">
        <v>34</v>
      </c>
      <c r="I3332" t="s">
        <v>26</v>
      </c>
      <c r="J3332" t="s">
        <v>49</v>
      </c>
      <c r="K3332">
        <v>2</v>
      </c>
      <c r="L3332" s="3">
        <f>Working_Data[[#This Row],[price2]]/Working_Data[[#This Row],[quantity]]</f>
        <v>395.88499999999999</v>
      </c>
      <c r="M3332" s="3">
        <v>791.77</v>
      </c>
      <c r="N3332" t="s">
        <v>50</v>
      </c>
      <c r="O3332">
        <v>34</v>
      </c>
      <c r="P3332" s="1">
        <v>45750</v>
      </c>
      <c r="Q3332">
        <v>5</v>
      </c>
      <c r="R3332" t="s">
        <v>29</v>
      </c>
      <c r="S3332">
        <v>4</v>
      </c>
      <c r="T3332" s="1">
        <v>45710</v>
      </c>
      <c r="U3332" t="s">
        <v>30</v>
      </c>
      <c r="V3332" t="str">
        <f>TEXT(WEEKDAY(Working_Data[[#This Row],[order_date]],1),"DDDD")</f>
        <v>Friday</v>
      </c>
      <c r="W3332" t="str">
        <f>TEXT(Working_Data[[#This Row],[order_date]],"mmmm")</f>
        <v>September</v>
      </c>
      <c r="X3332" s="7">
        <f>Working_Data[[#This Row],[last_order_date]]-Working_Data[[#This Row],[signup_date]]</f>
        <v>68</v>
      </c>
      <c r="Y3332" s="7">
        <f>IF(Working_Data[[#This Row],[churned]]="Active",1,0)</f>
        <v>1</v>
      </c>
      <c r="Z3332" s="7">
        <f>YEAR(Working_Data[[#This Row],[order_date]])</f>
        <v>2024</v>
      </c>
    </row>
    <row r="3333" spans="1:26" x14ac:dyDescent="0.25">
      <c r="A3333" t="s">
        <v>6716</v>
      </c>
      <c r="B3333" t="s">
        <v>45</v>
      </c>
      <c r="C3333" t="s">
        <v>39</v>
      </c>
      <c r="D3333" t="s">
        <v>52</v>
      </c>
      <c r="E3333" s="1">
        <v>45612</v>
      </c>
      <c r="F3333" t="s">
        <v>6717</v>
      </c>
      <c r="G3333" s="1">
        <v>45562</v>
      </c>
      <c r="H3333" t="s">
        <v>34</v>
      </c>
      <c r="I3333" t="s">
        <v>42</v>
      </c>
      <c r="J3333" t="s">
        <v>67</v>
      </c>
      <c r="K3333">
        <v>4</v>
      </c>
      <c r="L3333" s="3">
        <f>Working_Data[[#This Row],[price2]]/Working_Data[[#This Row],[quantity]]</f>
        <v>232.48249999999999</v>
      </c>
      <c r="M3333" s="3">
        <v>929.93</v>
      </c>
      <c r="N3333" t="s">
        <v>35</v>
      </c>
      <c r="O3333">
        <v>39</v>
      </c>
      <c r="P3333" s="1">
        <v>45831</v>
      </c>
      <c r="Q3333">
        <v>142</v>
      </c>
      <c r="R3333" t="s">
        <v>29</v>
      </c>
      <c r="S3333">
        <v>1</v>
      </c>
      <c r="T3333" s="1">
        <v>45777</v>
      </c>
      <c r="U3333" t="s">
        <v>30</v>
      </c>
      <c r="V3333" t="str">
        <f>TEXT(WEEKDAY(Working_Data[[#This Row],[order_date]],1),"DDDD")</f>
        <v>Friday</v>
      </c>
      <c r="W3333" t="str">
        <f>TEXT(Working_Data[[#This Row],[order_date]],"mmmm")</f>
        <v>September</v>
      </c>
      <c r="X3333" s="7">
        <f>Working_Data[[#This Row],[last_order_date]]-Working_Data[[#This Row],[signup_date]]</f>
        <v>219</v>
      </c>
      <c r="Y3333" s="7">
        <f>IF(Working_Data[[#This Row],[churned]]="Active",1,0)</f>
        <v>1</v>
      </c>
      <c r="Z3333" s="7">
        <f>YEAR(Working_Data[[#This Row],[order_date]])</f>
        <v>2024</v>
      </c>
    </row>
    <row r="3334" spans="1:26" x14ac:dyDescent="0.25">
      <c r="A3334" t="s">
        <v>6718</v>
      </c>
      <c r="B3334" t="s">
        <v>21</v>
      </c>
      <c r="C3334" t="s">
        <v>22</v>
      </c>
      <c r="D3334" t="s">
        <v>77</v>
      </c>
      <c r="E3334" s="1">
        <v>45116</v>
      </c>
      <c r="F3334" t="s">
        <v>6719</v>
      </c>
      <c r="G3334" s="1">
        <v>45562</v>
      </c>
      <c r="H3334" t="s">
        <v>58</v>
      </c>
      <c r="I3334" t="s">
        <v>48</v>
      </c>
      <c r="J3334" t="s">
        <v>59</v>
      </c>
      <c r="K3334">
        <v>4</v>
      </c>
      <c r="L3334" s="3">
        <f>Working_Data[[#This Row],[price2]]/Working_Data[[#This Row],[quantity]]</f>
        <v>111.88500000000001</v>
      </c>
      <c r="M3334" s="3">
        <v>447.54</v>
      </c>
      <c r="N3334" t="s">
        <v>35</v>
      </c>
      <c r="O3334">
        <v>28</v>
      </c>
      <c r="P3334" s="1">
        <v>45688</v>
      </c>
      <c r="Q3334">
        <v>180</v>
      </c>
      <c r="R3334" t="s">
        <v>43</v>
      </c>
      <c r="S3334">
        <v>2</v>
      </c>
      <c r="T3334" s="1">
        <v>45796</v>
      </c>
      <c r="U3334" t="s">
        <v>36</v>
      </c>
      <c r="V3334" t="str">
        <f>TEXT(WEEKDAY(Working_Data[[#This Row],[order_date]],1),"DDDD")</f>
        <v>Friday</v>
      </c>
      <c r="W3334" t="str">
        <f>TEXT(Working_Data[[#This Row],[order_date]],"mmmm")</f>
        <v>September</v>
      </c>
      <c r="X3334" s="7">
        <f>Working_Data[[#This Row],[last_order_date]]-Working_Data[[#This Row],[signup_date]]</f>
        <v>572</v>
      </c>
      <c r="Y3334" s="7">
        <f>IF(Working_Data[[#This Row],[churned]]="Active",1,0)</f>
        <v>0</v>
      </c>
      <c r="Z3334" s="7">
        <f>YEAR(Working_Data[[#This Row],[order_date]])</f>
        <v>2024</v>
      </c>
    </row>
    <row r="3335" spans="1:26" x14ac:dyDescent="0.25">
      <c r="A3335" t="s">
        <v>6720</v>
      </c>
      <c r="B3335" t="s">
        <v>21</v>
      </c>
      <c r="C3335" t="s">
        <v>82</v>
      </c>
      <c r="D3335" t="s">
        <v>23</v>
      </c>
      <c r="E3335" s="1">
        <v>45833</v>
      </c>
      <c r="F3335" t="s">
        <v>6721</v>
      </c>
      <c r="G3335" s="1">
        <v>45562</v>
      </c>
      <c r="H3335" t="s">
        <v>41</v>
      </c>
      <c r="I3335" t="s">
        <v>63</v>
      </c>
      <c r="J3335" t="s">
        <v>64</v>
      </c>
      <c r="K3335">
        <v>2</v>
      </c>
      <c r="L3335" s="3">
        <f>Working_Data[[#This Row],[price2]]/Working_Data[[#This Row],[quantity]]</f>
        <v>414.95</v>
      </c>
      <c r="M3335" s="3">
        <v>829.9</v>
      </c>
      <c r="N3335" t="s">
        <v>28</v>
      </c>
      <c r="O3335">
        <v>33</v>
      </c>
      <c r="P3335" s="1">
        <v>45707</v>
      </c>
      <c r="Q3335">
        <v>13</v>
      </c>
      <c r="R3335" t="s">
        <v>43</v>
      </c>
      <c r="S3335">
        <v>3</v>
      </c>
      <c r="T3335" s="1">
        <v>45575</v>
      </c>
      <c r="U3335" t="s">
        <v>36</v>
      </c>
      <c r="V3335" t="str">
        <f>TEXT(WEEKDAY(Working_Data[[#This Row],[order_date]],1),"DDDD")</f>
        <v>Friday</v>
      </c>
      <c r="W3335" t="str">
        <f>TEXT(Working_Data[[#This Row],[order_date]],"mmmm")</f>
        <v>September</v>
      </c>
      <c r="X3335" s="7">
        <f>Working_Data[[#This Row],[last_order_date]]-Working_Data[[#This Row],[signup_date]]</f>
        <v>-126</v>
      </c>
      <c r="Y3335" s="7">
        <f>IF(Working_Data[[#This Row],[churned]]="Active",1,0)</f>
        <v>0</v>
      </c>
      <c r="Z3335" s="7">
        <f>YEAR(Working_Data[[#This Row],[order_date]])</f>
        <v>2024</v>
      </c>
    </row>
    <row r="3336" spans="1:26" x14ac:dyDescent="0.25">
      <c r="A3336" t="s">
        <v>6722</v>
      </c>
      <c r="B3336" t="s">
        <v>45</v>
      </c>
      <c r="C3336" t="s">
        <v>22</v>
      </c>
      <c r="D3336" t="s">
        <v>23</v>
      </c>
      <c r="E3336" s="1">
        <v>45664</v>
      </c>
      <c r="F3336" t="s">
        <v>6723</v>
      </c>
      <c r="G3336" s="1">
        <v>45562</v>
      </c>
      <c r="H3336" t="s">
        <v>47</v>
      </c>
      <c r="I3336" t="s">
        <v>48</v>
      </c>
      <c r="J3336" t="s">
        <v>27</v>
      </c>
      <c r="K3336">
        <v>1</v>
      </c>
      <c r="L3336" s="3">
        <f>Working_Data[[#This Row],[price2]]/Working_Data[[#This Row],[quantity]]</f>
        <v>334.09</v>
      </c>
      <c r="M3336" s="3">
        <v>334.09</v>
      </c>
      <c r="N3336" t="s">
        <v>50</v>
      </c>
      <c r="O3336">
        <v>22</v>
      </c>
      <c r="P3336" s="1">
        <v>45680</v>
      </c>
      <c r="Q3336">
        <v>86</v>
      </c>
      <c r="R3336" t="s">
        <v>43</v>
      </c>
      <c r="S3336">
        <v>3</v>
      </c>
      <c r="T3336" s="1">
        <v>45802</v>
      </c>
      <c r="U3336" t="s">
        <v>60</v>
      </c>
      <c r="V3336" t="str">
        <f>TEXT(WEEKDAY(Working_Data[[#This Row],[order_date]],1),"DDDD")</f>
        <v>Friday</v>
      </c>
      <c r="W3336" t="str">
        <f>TEXT(Working_Data[[#This Row],[order_date]],"mmmm")</f>
        <v>September</v>
      </c>
      <c r="X3336" s="7">
        <f>Working_Data[[#This Row],[last_order_date]]-Working_Data[[#This Row],[signup_date]]</f>
        <v>16</v>
      </c>
      <c r="Y3336" s="7">
        <f>IF(Working_Data[[#This Row],[churned]]="Active",1,0)</f>
        <v>0</v>
      </c>
      <c r="Z3336" s="7">
        <f>YEAR(Working_Data[[#This Row],[order_date]])</f>
        <v>2024</v>
      </c>
    </row>
    <row r="3337" spans="1:26" x14ac:dyDescent="0.25">
      <c r="A3337" t="s">
        <v>6724</v>
      </c>
      <c r="B3337" t="s">
        <v>38</v>
      </c>
      <c r="C3337" t="s">
        <v>82</v>
      </c>
      <c r="D3337" t="s">
        <v>77</v>
      </c>
      <c r="E3337" s="1">
        <v>45800</v>
      </c>
      <c r="F3337" t="s">
        <v>6725</v>
      </c>
      <c r="G3337" s="1">
        <v>45562</v>
      </c>
      <c r="H3337" t="s">
        <v>25</v>
      </c>
      <c r="I3337" t="s">
        <v>42</v>
      </c>
      <c r="J3337" t="s">
        <v>27</v>
      </c>
      <c r="K3337">
        <v>1</v>
      </c>
      <c r="L3337" s="3">
        <f>Working_Data[[#This Row],[price2]]/Working_Data[[#This Row],[quantity]]</f>
        <v>1325.92</v>
      </c>
      <c r="M3337" s="3">
        <v>1325.92</v>
      </c>
      <c r="N3337" t="s">
        <v>50</v>
      </c>
      <c r="O3337">
        <v>27</v>
      </c>
      <c r="P3337" s="1">
        <v>45834</v>
      </c>
      <c r="Q3337">
        <v>495</v>
      </c>
      <c r="R3337" t="s">
        <v>43</v>
      </c>
      <c r="S3337">
        <v>4</v>
      </c>
      <c r="T3337" s="1">
        <v>45760</v>
      </c>
      <c r="U3337" t="s">
        <v>36</v>
      </c>
      <c r="V3337" t="str">
        <f>TEXT(WEEKDAY(Working_Data[[#This Row],[order_date]],1),"DDDD")</f>
        <v>Friday</v>
      </c>
      <c r="W3337" t="str">
        <f>TEXT(Working_Data[[#This Row],[order_date]],"mmmm")</f>
        <v>September</v>
      </c>
      <c r="X3337" s="7">
        <f>Working_Data[[#This Row],[last_order_date]]-Working_Data[[#This Row],[signup_date]]</f>
        <v>34</v>
      </c>
      <c r="Y3337" s="7">
        <f>IF(Working_Data[[#This Row],[churned]]="Active",1,0)</f>
        <v>0</v>
      </c>
      <c r="Z3337" s="7">
        <f>YEAR(Working_Data[[#This Row],[order_date]])</f>
        <v>2024</v>
      </c>
    </row>
    <row r="3338" spans="1:26" x14ac:dyDescent="0.25">
      <c r="A3338" t="s">
        <v>6726</v>
      </c>
      <c r="B3338" t="s">
        <v>45</v>
      </c>
      <c r="C3338" t="s">
        <v>82</v>
      </c>
      <c r="D3338" t="s">
        <v>77</v>
      </c>
      <c r="E3338" s="1">
        <v>45615</v>
      </c>
      <c r="F3338" t="s">
        <v>6727</v>
      </c>
      <c r="G3338" s="1">
        <v>45562</v>
      </c>
      <c r="H3338" t="s">
        <v>34</v>
      </c>
      <c r="I3338" t="s">
        <v>54</v>
      </c>
      <c r="J3338" t="s">
        <v>64</v>
      </c>
      <c r="K3338">
        <v>5</v>
      </c>
      <c r="L3338" s="3">
        <f>Working_Data[[#This Row],[price2]]/Working_Data[[#This Row],[quantity]]</f>
        <v>35.745999999999995</v>
      </c>
      <c r="M3338" s="3">
        <v>178.73</v>
      </c>
      <c r="N3338" t="s">
        <v>35</v>
      </c>
      <c r="O3338">
        <v>49</v>
      </c>
      <c r="P3338" s="1">
        <v>45782</v>
      </c>
      <c r="Q3338">
        <v>424</v>
      </c>
      <c r="R3338" t="s">
        <v>43</v>
      </c>
      <c r="S3338">
        <v>5</v>
      </c>
      <c r="T3338" s="1">
        <v>45771</v>
      </c>
      <c r="U3338" t="s">
        <v>36</v>
      </c>
      <c r="V3338" t="str">
        <f>TEXT(WEEKDAY(Working_Data[[#This Row],[order_date]],1),"DDDD")</f>
        <v>Friday</v>
      </c>
      <c r="W3338" t="str">
        <f>TEXT(Working_Data[[#This Row],[order_date]],"mmmm")</f>
        <v>September</v>
      </c>
      <c r="X3338" s="7">
        <f>Working_Data[[#This Row],[last_order_date]]-Working_Data[[#This Row],[signup_date]]</f>
        <v>167</v>
      </c>
      <c r="Y3338" s="7">
        <f>IF(Working_Data[[#This Row],[churned]]="Active",1,0)</f>
        <v>0</v>
      </c>
      <c r="Z3338" s="7">
        <f>YEAR(Working_Data[[#This Row],[order_date]])</f>
        <v>2024</v>
      </c>
    </row>
    <row r="3339" spans="1:26" x14ac:dyDescent="0.25">
      <c r="A3339" t="s">
        <v>6728</v>
      </c>
      <c r="B3339" t="s">
        <v>45</v>
      </c>
      <c r="C3339" t="s">
        <v>82</v>
      </c>
      <c r="D3339" t="s">
        <v>23</v>
      </c>
      <c r="E3339" s="1">
        <v>45089</v>
      </c>
      <c r="F3339" t="s">
        <v>6729</v>
      </c>
      <c r="G3339" s="1">
        <v>45563</v>
      </c>
      <c r="H3339" t="s">
        <v>34</v>
      </c>
      <c r="I3339" t="s">
        <v>26</v>
      </c>
      <c r="J3339" t="s">
        <v>67</v>
      </c>
      <c r="K3339">
        <v>2</v>
      </c>
      <c r="L3339" s="3">
        <f>Working_Data[[#This Row],[price2]]/Working_Data[[#This Row],[quantity]]</f>
        <v>227.715</v>
      </c>
      <c r="M3339" s="3">
        <v>455.43</v>
      </c>
      <c r="N3339" t="s">
        <v>50</v>
      </c>
      <c r="O3339">
        <v>7</v>
      </c>
      <c r="P3339" s="1">
        <v>45721</v>
      </c>
      <c r="Q3339">
        <v>423</v>
      </c>
      <c r="R3339" t="s">
        <v>29</v>
      </c>
      <c r="S3339">
        <v>2</v>
      </c>
      <c r="T3339" s="1">
        <v>45639</v>
      </c>
      <c r="U3339" t="s">
        <v>60</v>
      </c>
      <c r="V3339" t="str">
        <f>TEXT(WEEKDAY(Working_Data[[#This Row],[order_date]],1),"DDDD")</f>
        <v>Saturday</v>
      </c>
      <c r="W3339" t="str">
        <f>TEXT(Working_Data[[#This Row],[order_date]],"mmmm")</f>
        <v>September</v>
      </c>
      <c r="X3339" s="7">
        <f>Working_Data[[#This Row],[last_order_date]]-Working_Data[[#This Row],[signup_date]]</f>
        <v>632</v>
      </c>
      <c r="Y3339" s="7">
        <f>IF(Working_Data[[#This Row],[churned]]="Active",1,0)</f>
        <v>1</v>
      </c>
      <c r="Z3339" s="7">
        <f>YEAR(Working_Data[[#This Row],[order_date]])</f>
        <v>2024</v>
      </c>
    </row>
    <row r="3340" spans="1:26" x14ac:dyDescent="0.25">
      <c r="A3340" t="s">
        <v>6730</v>
      </c>
      <c r="B3340" t="s">
        <v>38</v>
      </c>
      <c r="C3340" t="s">
        <v>82</v>
      </c>
      <c r="D3340" t="s">
        <v>32</v>
      </c>
      <c r="E3340" s="1">
        <v>45322</v>
      </c>
      <c r="F3340" t="s">
        <v>6731</v>
      </c>
      <c r="G3340" s="1">
        <v>45563</v>
      </c>
      <c r="H3340" t="s">
        <v>47</v>
      </c>
      <c r="I3340" t="s">
        <v>48</v>
      </c>
      <c r="J3340" t="s">
        <v>49</v>
      </c>
      <c r="K3340">
        <v>1</v>
      </c>
      <c r="L3340" s="3">
        <f>Working_Data[[#This Row],[price2]]/Working_Data[[#This Row],[quantity]]</f>
        <v>321.39999999999998</v>
      </c>
      <c r="M3340" s="3">
        <v>321.39999999999998</v>
      </c>
      <c r="N3340" t="s">
        <v>28</v>
      </c>
      <c r="O3340">
        <v>28</v>
      </c>
      <c r="P3340" s="1">
        <v>45577</v>
      </c>
      <c r="Q3340">
        <v>306</v>
      </c>
      <c r="R3340" t="s">
        <v>43</v>
      </c>
      <c r="S3340">
        <v>5</v>
      </c>
      <c r="T3340" s="1">
        <v>45362</v>
      </c>
      <c r="U3340" t="s">
        <v>60</v>
      </c>
      <c r="V3340" t="str">
        <f>TEXT(WEEKDAY(Working_Data[[#This Row],[order_date]],1),"DDDD")</f>
        <v>Saturday</v>
      </c>
      <c r="W3340" t="str">
        <f>TEXT(Working_Data[[#This Row],[order_date]],"mmmm")</f>
        <v>September</v>
      </c>
      <c r="X3340" s="7">
        <f>Working_Data[[#This Row],[last_order_date]]-Working_Data[[#This Row],[signup_date]]</f>
        <v>255</v>
      </c>
      <c r="Y3340" s="7">
        <f>IF(Working_Data[[#This Row],[churned]]="Active",1,0)</f>
        <v>0</v>
      </c>
      <c r="Z3340" s="7">
        <f>YEAR(Working_Data[[#This Row],[order_date]])</f>
        <v>2024</v>
      </c>
    </row>
    <row r="3341" spans="1:26" x14ac:dyDescent="0.25">
      <c r="A3341" t="s">
        <v>6732</v>
      </c>
      <c r="B3341" t="s">
        <v>45</v>
      </c>
      <c r="C3341" t="s">
        <v>82</v>
      </c>
      <c r="D3341" t="s">
        <v>32</v>
      </c>
      <c r="E3341" s="1">
        <v>45873</v>
      </c>
      <c r="F3341" t="s">
        <v>6733</v>
      </c>
      <c r="G3341" s="1">
        <v>45563</v>
      </c>
      <c r="H3341" t="s">
        <v>25</v>
      </c>
      <c r="I3341" t="s">
        <v>54</v>
      </c>
      <c r="J3341" t="s">
        <v>59</v>
      </c>
      <c r="K3341">
        <v>2</v>
      </c>
      <c r="L3341" s="3">
        <f>Working_Data[[#This Row],[price2]]/Working_Data[[#This Row],[quantity]]</f>
        <v>462.47</v>
      </c>
      <c r="M3341" s="3">
        <v>924.94</v>
      </c>
      <c r="N3341" t="s">
        <v>50</v>
      </c>
      <c r="O3341">
        <v>2</v>
      </c>
      <c r="P3341" s="1">
        <v>45731</v>
      </c>
      <c r="Q3341">
        <v>325</v>
      </c>
      <c r="R3341" t="s">
        <v>29</v>
      </c>
      <c r="S3341">
        <v>2</v>
      </c>
      <c r="T3341" s="1">
        <v>45526</v>
      </c>
      <c r="U3341" t="s">
        <v>60</v>
      </c>
      <c r="V3341" t="str">
        <f>TEXT(WEEKDAY(Working_Data[[#This Row],[order_date]],1),"DDDD")</f>
        <v>Saturday</v>
      </c>
      <c r="W3341" t="str">
        <f>TEXT(Working_Data[[#This Row],[order_date]],"mmmm")</f>
        <v>September</v>
      </c>
      <c r="X3341" s="7">
        <f>Working_Data[[#This Row],[last_order_date]]-Working_Data[[#This Row],[signup_date]]</f>
        <v>-142</v>
      </c>
      <c r="Y3341" s="7">
        <f>IF(Working_Data[[#This Row],[churned]]="Active",1,0)</f>
        <v>1</v>
      </c>
      <c r="Z3341" s="7">
        <f>YEAR(Working_Data[[#This Row],[order_date]])</f>
        <v>2024</v>
      </c>
    </row>
    <row r="3342" spans="1:26" x14ac:dyDescent="0.25">
      <c r="A3342" t="s">
        <v>6734</v>
      </c>
      <c r="B3342" t="s">
        <v>45</v>
      </c>
      <c r="C3342" t="s">
        <v>82</v>
      </c>
      <c r="D3342" t="s">
        <v>56</v>
      </c>
      <c r="E3342" s="1">
        <v>45590</v>
      </c>
      <c r="F3342" t="s">
        <v>6735</v>
      </c>
      <c r="G3342" s="1">
        <v>45563</v>
      </c>
      <c r="H3342" t="s">
        <v>47</v>
      </c>
      <c r="I3342" t="s">
        <v>48</v>
      </c>
      <c r="J3342" t="s">
        <v>59</v>
      </c>
      <c r="K3342">
        <v>5</v>
      </c>
      <c r="L3342" s="3">
        <f>Working_Data[[#This Row],[price2]]/Working_Data[[#This Row],[quantity]]</f>
        <v>78.727999999999994</v>
      </c>
      <c r="M3342" s="3">
        <v>393.64</v>
      </c>
      <c r="N3342" t="s">
        <v>50</v>
      </c>
      <c r="O3342">
        <v>11</v>
      </c>
      <c r="P3342" s="1">
        <v>45549</v>
      </c>
      <c r="Q3342">
        <v>177</v>
      </c>
      <c r="R3342" t="s">
        <v>43</v>
      </c>
      <c r="S3342">
        <v>2</v>
      </c>
      <c r="T3342" s="1">
        <v>45554</v>
      </c>
      <c r="U3342" t="s">
        <v>30</v>
      </c>
      <c r="V3342" t="str">
        <f>TEXT(WEEKDAY(Working_Data[[#This Row],[order_date]],1),"DDDD")</f>
        <v>Saturday</v>
      </c>
      <c r="W3342" t="str">
        <f>TEXT(Working_Data[[#This Row],[order_date]],"mmmm")</f>
        <v>September</v>
      </c>
      <c r="X3342" s="7">
        <f>Working_Data[[#This Row],[last_order_date]]-Working_Data[[#This Row],[signup_date]]</f>
        <v>-41</v>
      </c>
      <c r="Y3342" s="7">
        <f>IF(Working_Data[[#This Row],[churned]]="Active",1,0)</f>
        <v>0</v>
      </c>
      <c r="Z3342" s="7">
        <f>YEAR(Working_Data[[#This Row],[order_date]])</f>
        <v>2024</v>
      </c>
    </row>
    <row r="3343" spans="1:26" x14ac:dyDescent="0.25">
      <c r="A3343" t="s">
        <v>6736</v>
      </c>
      <c r="B3343" t="s">
        <v>45</v>
      </c>
      <c r="C3343" t="s">
        <v>39</v>
      </c>
      <c r="D3343" t="s">
        <v>56</v>
      </c>
      <c r="E3343" s="1">
        <v>45312</v>
      </c>
      <c r="F3343" t="s">
        <v>6737</v>
      </c>
      <c r="G3343" s="1">
        <v>45563</v>
      </c>
      <c r="H3343" t="s">
        <v>41</v>
      </c>
      <c r="I3343" t="s">
        <v>63</v>
      </c>
      <c r="J3343" t="s">
        <v>64</v>
      </c>
      <c r="K3343">
        <v>4</v>
      </c>
      <c r="L3343" s="3">
        <f>Working_Data[[#This Row],[price2]]/Working_Data[[#This Row],[quantity]]</f>
        <v>133.16749999999999</v>
      </c>
      <c r="M3343" s="3">
        <v>532.66999999999996</v>
      </c>
      <c r="N3343" t="s">
        <v>35</v>
      </c>
      <c r="O3343">
        <v>3</v>
      </c>
      <c r="P3343" s="1">
        <v>45968</v>
      </c>
      <c r="Q3343">
        <v>190</v>
      </c>
      <c r="R3343" t="s">
        <v>43</v>
      </c>
      <c r="S3343">
        <v>1</v>
      </c>
      <c r="T3343" s="1">
        <v>45564</v>
      </c>
      <c r="U3343" t="s">
        <v>60</v>
      </c>
      <c r="V3343" t="str">
        <f>TEXT(WEEKDAY(Working_Data[[#This Row],[order_date]],1),"DDDD")</f>
        <v>Saturday</v>
      </c>
      <c r="W3343" t="str">
        <f>TEXT(Working_Data[[#This Row],[order_date]],"mmmm")</f>
        <v>September</v>
      </c>
      <c r="X3343" s="7">
        <f>Working_Data[[#This Row],[last_order_date]]-Working_Data[[#This Row],[signup_date]]</f>
        <v>656</v>
      </c>
      <c r="Y3343" s="7">
        <f>IF(Working_Data[[#This Row],[churned]]="Active",1,0)</f>
        <v>0</v>
      </c>
      <c r="Z3343" s="7">
        <f>YEAR(Working_Data[[#This Row],[order_date]])</f>
        <v>2024</v>
      </c>
    </row>
    <row r="3344" spans="1:26" x14ac:dyDescent="0.25">
      <c r="A3344" t="s">
        <v>6738</v>
      </c>
      <c r="B3344" t="s">
        <v>21</v>
      </c>
      <c r="C3344" t="s">
        <v>82</v>
      </c>
      <c r="D3344" t="s">
        <v>56</v>
      </c>
      <c r="E3344" s="1">
        <v>45713</v>
      </c>
      <c r="F3344" t="s">
        <v>6739</v>
      </c>
      <c r="G3344" s="1">
        <v>45564</v>
      </c>
      <c r="H3344" t="s">
        <v>41</v>
      </c>
      <c r="I3344" t="s">
        <v>54</v>
      </c>
      <c r="J3344" t="s">
        <v>49</v>
      </c>
      <c r="K3344">
        <v>4</v>
      </c>
      <c r="L3344" s="3">
        <f>Working_Data[[#This Row],[price2]]/Working_Data[[#This Row],[quantity]]</f>
        <v>40.97</v>
      </c>
      <c r="M3344" s="3">
        <v>163.88</v>
      </c>
      <c r="N3344" t="s">
        <v>28</v>
      </c>
      <c r="O3344">
        <v>48</v>
      </c>
      <c r="P3344" s="1">
        <v>45301</v>
      </c>
      <c r="Q3344">
        <v>49</v>
      </c>
      <c r="R3344" t="s">
        <v>43</v>
      </c>
      <c r="S3344">
        <v>4</v>
      </c>
      <c r="T3344" s="1">
        <v>45764</v>
      </c>
      <c r="U3344" t="s">
        <v>36</v>
      </c>
      <c r="V3344" t="str">
        <f>TEXT(WEEKDAY(Working_Data[[#This Row],[order_date]],1),"DDDD")</f>
        <v>Sunday</v>
      </c>
      <c r="W3344" t="str">
        <f>TEXT(Working_Data[[#This Row],[order_date]],"mmmm")</f>
        <v>September</v>
      </c>
      <c r="X3344" s="7">
        <f>Working_Data[[#This Row],[last_order_date]]-Working_Data[[#This Row],[signup_date]]</f>
        <v>-412</v>
      </c>
      <c r="Y3344" s="7">
        <f>IF(Working_Data[[#This Row],[churned]]="Active",1,0)</f>
        <v>0</v>
      </c>
      <c r="Z3344" s="7">
        <f>YEAR(Working_Data[[#This Row],[order_date]])</f>
        <v>2024</v>
      </c>
    </row>
    <row r="3345" spans="1:26" x14ac:dyDescent="0.25">
      <c r="A3345" t="s">
        <v>6740</v>
      </c>
      <c r="B3345" t="s">
        <v>21</v>
      </c>
      <c r="C3345" t="s">
        <v>82</v>
      </c>
      <c r="D3345" t="s">
        <v>23</v>
      </c>
      <c r="E3345" s="1">
        <v>45542</v>
      </c>
      <c r="F3345" t="s">
        <v>6741</v>
      </c>
      <c r="G3345" s="1">
        <v>45564</v>
      </c>
      <c r="H3345" t="s">
        <v>25</v>
      </c>
      <c r="I3345" t="s">
        <v>63</v>
      </c>
      <c r="J3345" t="s">
        <v>67</v>
      </c>
      <c r="K3345">
        <v>1</v>
      </c>
      <c r="L3345" s="3">
        <f>Working_Data[[#This Row],[price2]]/Working_Data[[#This Row],[quantity]]</f>
        <v>1358.11</v>
      </c>
      <c r="M3345" s="3">
        <v>1358.11</v>
      </c>
      <c r="N3345" t="s">
        <v>35</v>
      </c>
      <c r="O3345">
        <v>16</v>
      </c>
      <c r="P3345" s="1">
        <v>45735</v>
      </c>
      <c r="Q3345">
        <v>175</v>
      </c>
      <c r="R3345" t="s">
        <v>43</v>
      </c>
      <c r="S3345">
        <v>2</v>
      </c>
      <c r="T3345" s="1">
        <v>45575</v>
      </c>
      <c r="U3345" t="s">
        <v>30</v>
      </c>
      <c r="V3345" t="str">
        <f>TEXT(WEEKDAY(Working_Data[[#This Row],[order_date]],1),"DDDD")</f>
        <v>Sunday</v>
      </c>
      <c r="W3345" t="str">
        <f>TEXT(Working_Data[[#This Row],[order_date]],"mmmm")</f>
        <v>September</v>
      </c>
      <c r="X3345" s="7">
        <f>Working_Data[[#This Row],[last_order_date]]-Working_Data[[#This Row],[signup_date]]</f>
        <v>193</v>
      </c>
      <c r="Y3345" s="7">
        <f>IF(Working_Data[[#This Row],[churned]]="Active",1,0)</f>
        <v>0</v>
      </c>
      <c r="Z3345" s="7">
        <f>YEAR(Working_Data[[#This Row],[order_date]])</f>
        <v>2024</v>
      </c>
    </row>
    <row r="3346" spans="1:26" x14ac:dyDescent="0.25">
      <c r="A3346" t="s">
        <v>6742</v>
      </c>
      <c r="B3346" t="s">
        <v>45</v>
      </c>
      <c r="C3346" t="s">
        <v>22</v>
      </c>
      <c r="D3346" t="s">
        <v>52</v>
      </c>
      <c r="E3346" s="1">
        <v>45324</v>
      </c>
      <c r="F3346" t="s">
        <v>6743</v>
      </c>
      <c r="G3346" s="1">
        <v>45564</v>
      </c>
      <c r="H3346" t="s">
        <v>25</v>
      </c>
      <c r="I3346" t="s">
        <v>48</v>
      </c>
      <c r="J3346" t="s">
        <v>67</v>
      </c>
      <c r="K3346">
        <v>5</v>
      </c>
      <c r="L3346" s="3">
        <f>Working_Data[[#This Row],[price2]]/Working_Data[[#This Row],[quantity]]</f>
        <v>20.059999999999999</v>
      </c>
      <c r="M3346" s="3">
        <v>100.3</v>
      </c>
      <c r="N3346" t="s">
        <v>50</v>
      </c>
      <c r="O3346">
        <v>20</v>
      </c>
      <c r="P3346" s="1">
        <v>45833</v>
      </c>
      <c r="Q3346">
        <v>149</v>
      </c>
      <c r="R3346" t="s">
        <v>29</v>
      </c>
      <c r="S3346">
        <v>3</v>
      </c>
      <c r="T3346" s="1">
        <v>45992</v>
      </c>
      <c r="U3346" t="s">
        <v>30</v>
      </c>
      <c r="V3346" t="str">
        <f>TEXT(WEEKDAY(Working_Data[[#This Row],[order_date]],1),"DDDD")</f>
        <v>Sunday</v>
      </c>
      <c r="W3346" t="str">
        <f>TEXT(Working_Data[[#This Row],[order_date]],"mmmm")</f>
        <v>September</v>
      </c>
      <c r="X3346" s="7">
        <f>Working_Data[[#This Row],[last_order_date]]-Working_Data[[#This Row],[signup_date]]</f>
        <v>509</v>
      </c>
      <c r="Y3346" s="7">
        <f>IF(Working_Data[[#This Row],[churned]]="Active",1,0)</f>
        <v>1</v>
      </c>
      <c r="Z3346" s="7">
        <f>YEAR(Working_Data[[#This Row],[order_date]])</f>
        <v>2024</v>
      </c>
    </row>
    <row r="3347" spans="1:26" x14ac:dyDescent="0.25">
      <c r="A3347" t="s">
        <v>6744</v>
      </c>
      <c r="B3347" t="s">
        <v>21</v>
      </c>
      <c r="C3347" t="s">
        <v>82</v>
      </c>
      <c r="D3347" t="s">
        <v>32</v>
      </c>
      <c r="E3347" s="1">
        <v>45773</v>
      </c>
      <c r="F3347" t="s">
        <v>6745</v>
      </c>
      <c r="G3347" s="1">
        <v>45564</v>
      </c>
      <c r="H3347" t="s">
        <v>47</v>
      </c>
      <c r="I3347" t="s">
        <v>48</v>
      </c>
      <c r="J3347" t="s">
        <v>67</v>
      </c>
      <c r="K3347">
        <v>4</v>
      </c>
      <c r="L3347" s="3">
        <f>Working_Data[[#This Row],[price2]]/Working_Data[[#This Row],[quantity]]</f>
        <v>103.8575</v>
      </c>
      <c r="M3347" s="3">
        <v>415.43</v>
      </c>
      <c r="N3347" t="s">
        <v>50</v>
      </c>
      <c r="O3347">
        <v>44</v>
      </c>
      <c r="P3347" s="1">
        <v>45674</v>
      </c>
      <c r="Q3347">
        <v>411</v>
      </c>
      <c r="R3347" t="s">
        <v>43</v>
      </c>
      <c r="S3347">
        <v>4</v>
      </c>
      <c r="T3347" s="1">
        <v>45565</v>
      </c>
      <c r="U3347" t="s">
        <v>60</v>
      </c>
      <c r="V3347" t="str">
        <f>TEXT(WEEKDAY(Working_Data[[#This Row],[order_date]],1),"DDDD")</f>
        <v>Sunday</v>
      </c>
      <c r="W3347" t="str">
        <f>TEXT(Working_Data[[#This Row],[order_date]],"mmmm")</f>
        <v>September</v>
      </c>
      <c r="X3347" s="7">
        <f>Working_Data[[#This Row],[last_order_date]]-Working_Data[[#This Row],[signup_date]]</f>
        <v>-99</v>
      </c>
      <c r="Y3347" s="7">
        <f>IF(Working_Data[[#This Row],[churned]]="Active",1,0)</f>
        <v>0</v>
      </c>
      <c r="Z3347" s="7">
        <f>YEAR(Working_Data[[#This Row],[order_date]])</f>
        <v>2024</v>
      </c>
    </row>
    <row r="3348" spans="1:26" x14ac:dyDescent="0.25">
      <c r="A3348" t="s">
        <v>6746</v>
      </c>
      <c r="B3348" t="s">
        <v>38</v>
      </c>
      <c r="C3348" t="s">
        <v>82</v>
      </c>
      <c r="D3348" t="s">
        <v>32</v>
      </c>
      <c r="E3348" s="1">
        <v>45487</v>
      </c>
      <c r="F3348" t="s">
        <v>6747</v>
      </c>
      <c r="G3348" s="1">
        <v>45565</v>
      </c>
      <c r="H3348" t="s">
        <v>25</v>
      </c>
      <c r="I3348" t="s">
        <v>26</v>
      </c>
      <c r="J3348" t="s">
        <v>27</v>
      </c>
      <c r="K3348">
        <v>4</v>
      </c>
      <c r="L3348" s="3">
        <f>Working_Data[[#This Row],[price2]]/Working_Data[[#This Row],[quantity]]</f>
        <v>29.295000000000002</v>
      </c>
      <c r="M3348" s="3">
        <v>117.18</v>
      </c>
      <c r="N3348" t="s">
        <v>50</v>
      </c>
      <c r="O3348">
        <v>47</v>
      </c>
      <c r="P3348" s="1">
        <v>45721</v>
      </c>
      <c r="Q3348">
        <v>142</v>
      </c>
      <c r="R3348" t="s">
        <v>29</v>
      </c>
      <c r="S3348">
        <v>2</v>
      </c>
      <c r="T3348" s="1">
        <v>45801</v>
      </c>
      <c r="U3348" t="s">
        <v>36</v>
      </c>
      <c r="V3348" t="str">
        <f>TEXT(WEEKDAY(Working_Data[[#This Row],[order_date]],1),"DDDD")</f>
        <v>Monday</v>
      </c>
      <c r="W3348" t="str">
        <f>TEXT(Working_Data[[#This Row],[order_date]],"mmmm")</f>
        <v>September</v>
      </c>
      <c r="X3348" s="7">
        <f>Working_Data[[#This Row],[last_order_date]]-Working_Data[[#This Row],[signup_date]]</f>
        <v>234</v>
      </c>
      <c r="Y3348" s="7">
        <f>IF(Working_Data[[#This Row],[churned]]="Active",1,0)</f>
        <v>1</v>
      </c>
      <c r="Z3348" s="7">
        <f>YEAR(Working_Data[[#This Row],[order_date]])</f>
        <v>2024</v>
      </c>
    </row>
    <row r="3349" spans="1:26" x14ac:dyDescent="0.25">
      <c r="A3349" t="s">
        <v>6748</v>
      </c>
      <c r="B3349" t="s">
        <v>38</v>
      </c>
      <c r="C3349" t="s">
        <v>22</v>
      </c>
      <c r="D3349" t="s">
        <v>23</v>
      </c>
      <c r="E3349" s="1">
        <v>45410</v>
      </c>
      <c r="F3349" t="s">
        <v>6749</v>
      </c>
      <c r="G3349" s="1">
        <v>45565</v>
      </c>
      <c r="H3349" t="s">
        <v>41</v>
      </c>
      <c r="I3349" t="s">
        <v>42</v>
      </c>
      <c r="J3349" t="s">
        <v>49</v>
      </c>
      <c r="K3349">
        <v>2</v>
      </c>
      <c r="L3349" s="3">
        <f>Working_Data[[#This Row],[price2]]/Working_Data[[#This Row],[quantity]]</f>
        <v>215.63499999999999</v>
      </c>
      <c r="M3349" s="3">
        <v>431.27</v>
      </c>
      <c r="N3349" t="s">
        <v>35</v>
      </c>
      <c r="O3349">
        <v>11</v>
      </c>
      <c r="P3349" s="1">
        <v>45746</v>
      </c>
      <c r="Q3349">
        <v>61</v>
      </c>
      <c r="R3349" t="s">
        <v>29</v>
      </c>
      <c r="S3349">
        <v>5</v>
      </c>
      <c r="T3349" s="1">
        <v>45716</v>
      </c>
      <c r="U3349" t="s">
        <v>30</v>
      </c>
      <c r="V3349" t="str">
        <f>TEXT(WEEKDAY(Working_Data[[#This Row],[order_date]],1),"DDDD")</f>
        <v>Monday</v>
      </c>
      <c r="W3349" t="str">
        <f>TEXT(Working_Data[[#This Row],[order_date]],"mmmm")</f>
        <v>September</v>
      </c>
      <c r="X3349" s="7">
        <f>Working_Data[[#This Row],[last_order_date]]-Working_Data[[#This Row],[signup_date]]</f>
        <v>336</v>
      </c>
      <c r="Y3349" s="7">
        <f>IF(Working_Data[[#This Row],[churned]]="Active",1,0)</f>
        <v>1</v>
      </c>
      <c r="Z3349" s="7">
        <f>YEAR(Working_Data[[#This Row],[order_date]])</f>
        <v>2024</v>
      </c>
    </row>
    <row r="3350" spans="1:26" x14ac:dyDescent="0.25">
      <c r="A3350" t="s">
        <v>6750</v>
      </c>
      <c r="B3350" t="s">
        <v>45</v>
      </c>
      <c r="C3350" t="s">
        <v>22</v>
      </c>
      <c r="D3350" t="s">
        <v>52</v>
      </c>
      <c r="E3350" s="1">
        <v>45840</v>
      </c>
      <c r="F3350" t="s">
        <v>6751</v>
      </c>
      <c r="G3350" s="1">
        <v>45565</v>
      </c>
      <c r="H3350" t="s">
        <v>41</v>
      </c>
      <c r="I3350" t="s">
        <v>63</v>
      </c>
      <c r="J3350" t="s">
        <v>64</v>
      </c>
      <c r="K3350">
        <v>2</v>
      </c>
      <c r="L3350" s="3">
        <f>Working_Data[[#This Row],[price2]]/Working_Data[[#This Row],[quantity]]</f>
        <v>649.32000000000005</v>
      </c>
      <c r="M3350" s="3">
        <v>1298.6400000000001</v>
      </c>
      <c r="N3350" t="s">
        <v>28</v>
      </c>
      <c r="O3350">
        <v>37</v>
      </c>
      <c r="P3350" s="1">
        <v>45617</v>
      </c>
      <c r="Q3350">
        <v>35</v>
      </c>
      <c r="R3350" t="s">
        <v>43</v>
      </c>
      <c r="S3350">
        <v>3</v>
      </c>
      <c r="T3350" s="1">
        <v>45594</v>
      </c>
      <c r="U3350" t="s">
        <v>60</v>
      </c>
      <c r="V3350" t="str">
        <f>TEXT(WEEKDAY(Working_Data[[#This Row],[order_date]],1),"DDDD")</f>
        <v>Monday</v>
      </c>
      <c r="W3350" t="str">
        <f>TEXT(Working_Data[[#This Row],[order_date]],"mmmm")</f>
        <v>September</v>
      </c>
      <c r="X3350" s="7">
        <f>Working_Data[[#This Row],[last_order_date]]-Working_Data[[#This Row],[signup_date]]</f>
        <v>-223</v>
      </c>
      <c r="Y3350" s="7">
        <f>IF(Working_Data[[#This Row],[churned]]="Active",1,0)</f>
        <v>0</v>
      </c>
      <c r="Z3350" s="7">
        <f>YEAR(Working_Data[[#This Row],[order_date]])</f>
        <v>2024</v>
      </c>
    </row>
    <row r="3351" spans="1:26" x14ac:dyDescent="0.25">
      <c r="A3351" t="s">
        <v>6752</v>
      </c>
      <c r="B3351" t="s">
        <v>45</v>
      </c>
      <c r="C3351" t="s">
        <v>22</v>
      </c>
      <c r="D3351" t="s">
        <v>77</v>
      </c>
      <c r="E3351" s="1">
        <v>45664</v>
      </c>
      <c r="F3351" t="s">
        <v>6753</v>
      </c>
      <c r="G3351" s="1">
        <v>45565</v>
      </c>
      <c r="H3351" t="s">
        <v>41</v>
      </c>
      <c r="I3351" t="s">
        <v>63</v>
      </c>
      <c r="J3351" t="s">
        <v>59</v>
      </c>
      <c r="K3351">
        <v>2</v>
      </c>
      <c r="L3351" s="3">
        <f>Working_Data[[#This Row],[price2]]/Working_Data[[#This Row],[quantity]]</f>
        <v>559.07000000000005</v>
      </c>
      <c r="M3351" s="3">
        <v>1118.1400000000001</v>
      </c>
      <c r="N3351" t="s">
        <v>50</v>
      </c>
      <c r="O3351">
        <v>27</v>
      </c>
      <c r="P3351" s="1">
        <v>45742</v>
      </c>
      <c r="Q3351">
        <v>389</v>
      </c>
      <c r="R3351" t="s">
        <v>29</v>
      </c>
      <c r="S3351">
        <v>3</v>
      </c>
      <c r="T3351" s="1">
        <v>45969</v>
      </c>
      <c r="U3351" t="s">
        <v>36</v>
      </c>
      <c r="V3351" t="str">
        <f>TEXT(WEEKDAY(Working_Data[[#This Row],[order_date]],1),"DDDD")</f>
        <v>Monday</v>
      </c>
      <c r="W3351" t="str">
        <f>TEXT(Working_Data[[#This Row],[order_date]],"mmmm")</f>
        <v>September</v>
      </c>
      <c r="X3351" s="7">
        <f>Working_Data[[#This Row],[last_order_date]]-Working_Data[[#This Row],[signup_date]]</f>
        <v>78</v>
      </c>
      <c r="Y3351" s="7">
        <f>IF(Working_Data[[#This Row],[churned]]="Active",1,0)</f>
        <v>1</v>
      </c>
      <c r="Z3351" s="7">
        <f>YEAR(Working_Data[[#This Row],[order_date]])</f>
        <v>2024</v>
      </c>
    </row>
    <row r="3352" spans="1:26" x14ac:dyDescent="0.25">
      <c r="A3352" t="s">
        <v>6754</v>
      </c>
      <c r="B3352" t="s">
        <v>38</v>
      </c>
      <c r="C3352" t="s">
        <v>22</v>
      </c>
      <c r="D3352" t="s">
        <v>32</v>
      </c>
      <c r="E3352" s="1">
        <v>45617</v>
      </c>
      <c r="F3352" t="s">
        <v>6755</v>
      </c>
      <c r="G3352" s="1">
        <v>45565</v>
      </c>
      <c r="H3352" t="s">
        <v>41</v>
      </c>
      <c r="I3352" t="s">
        <v>54</v>
      </c>
      <c r="J3352" t="s">
        <v>64</v>
      </c>
      <c r="K3352">
        <v>2</v>
      </c>
      <c r="L3352" s="3">
        <f>Working_Data[[#This Row],[price2]]/Working_Data[[#This Row],[quantity]]</f>
        <v>684.33</v>
      </c>
      <c r="M3352" s="3">
        <v>1368.66</v>
      </c>
      <c r="N3352" t="s">
        <v>28</v>
      </c>
      <c r="O3352">
        <v>16</v>
      </c>
      <c r="P3352" s="1">
        <v>45802</v>
      </c>
      <c r="Q3352">
        <v>324</v>
      </c>
      <c r="R3352" t="s">
        <v>43</v>
      </c>
      <c r="S3352">
        <v>3</v>
      </c>
      <c r="T3352" s="1">
        <v>45755</v>
      </c>
      <c r="U3352" t="s">
        <v>30</v>
      </c>
      <c r="V3352" t="str">
        <f>TEXT(WEEKDAY(Working_Data[[#This Row],[order_date]],1),"DDDD")</f>
        <v>Monday</v>
      </c>
      <c r="W3352" t="str">
        <f>TEXT(Working_Data[[#This Row],[order_date]],"mmmm")</f>
        <v>September</v>
      </c>
      <c r="X3352" s="7">
        <f>Working_Data[[#This Row],[last_order_date]]-Working_Data[[#This Row],[signup_date]]</f>
        <v>185</v>
      </c>
      <c r="Y3352" s="7">
        <f>IF(Working_Data[[#This Row],[churned]]="Active",1,0)</f>
        <v>0</v>
      </c>
      <c r="Z3352" s="7">
        <f>YEAR(Working_Data[[#This Row],[order_date]])</f>
        <v>2024</v>
      </c>
    </row>
    <row r="3353" spans="1:26" x14ac:dyDescent="0.25">
      <c r="A3353" t="s">
        <v>6756</v>
      </c>
      <c r="B3353" t="s">
        <v>38</v>
      </c>
      <c r="C3353" t="s">
        <v>22</v>
      </c>
      <c r="D3353" t="s">
        <v>52</v>
      </c>
      <c r="E3353" s="1">
        <v>45214</v>
      </c>
      <c r="F3353" t="s">
        <v>6757</v>
      </c>
      <c r="G3353" s="1">
        <v>45565</v>
      </c>
      <c r="H3353" t="s">
        <v>41</v>
      </c>
      <c r="I3353" t="s">
        <v>42</v>
      </c>
      <c r="J3353" t="s">
        <v>59</v>
      </c>
      <c r="K3353">
        <v>4</v>
      </c>
      <c r="L3353" s="3">
        <f>Working_Data[[#This Row],[price2]]/Working_Data[[#This Row],[quantity]]</f>
        <v>147.0275</v>
      </c>
      <c r="M3353" s="3">
        <v>588.11</v>
      </c>
      <c r="N3353" t="s">
        <v>28</v>
      </c>
      <c r="O3353">
        <v>42</v>
      </c>
      <c r="P3353" s="1">
        <v>45718</v>
      </c>
      <c r="Q3353">
        <v>127</v>
      </c>
      <c r="R3353" t="s">
        <v>43</v>
      </c>
      <c r="S3353">
        <v>3</v>
      </c>
      <c r="T3353" s="1">
        <v>45799</v>
      </c>
      <c r="U3353" t="s">
        <v>30</v>
      </c>
      <c r="V3353" t="str">
        <f>TEXT(WEEKDAY(Working_Data[[#This Row],[order_date]],1),"DDDD")</f>
        <v>Monday</v>
      </c>
      <c r="W3353" t="str">
        <f>TEXT(Working_Data[[#This Row],[order_date]],"mmmm")</f>
        <v>September</v>
      </c>
      <c r="X3353" s="7">
        <f>Working_Data[[#This Row],[last_order_date]]-Working_Data[[#This Row],[signup_date]]</f>
        <v>504</v>
      </c>
      <c r="Y3353" s="7">
        <f>IF(Working_Data[[#This Row],[churned]]="Active",1,0)</f>
        <v>0</v>
      </c>
      <c r="Z3353" s="7">
        <f>YEAR(Working_Data[[#This Row],[order_date]])</f>
        <v>2024</v>
      </c>
    </row>
    <row r="3354" spans="1:26" x14ac:dyDescent="0.25">
      <c r="A3354" t="s">
        <v>6758</v>
      </c>
      <c r="B3354" t="s">
        <v>21</v>
      </c>
      <c r="C3354" t="s">
        <v>39</v>
      </c>
      <c r="D3354" t="s">
        <v>56</v>
      </c>
      <c r="E3354" s="1">
        <v>45529</v>
      </c>
      <c r="F3354" t="s">
        <v>6759</v>
      </c>
      <c r="G3354" s="1">
        <v>45565</v>
      </c>
      <c r="H3354" t="s">
        <v>41</v>
      </c>
      <c r="I3354" t="s">
        <v>54</v>
      </c>
      <c r="J3354" t="s">
        <v>49</v>
      </c>
      <c r="K3354">
        <v>3</v>
      </c>
      <c r="L3354" s="3">
        <f>Working_Data[[#This Row],[price2]]/Working_Data[[#This Row],[quantity]]</f>
        <v>62.153333333333336</v>
      </c>
      <c r="M3354" s="3">
        <v>186.46</v>
      </c>
      <c r="N3354" t="s">
        <v>50</v>
      </c>
      <c r="O3354">
        <v>42</v>
      </c>
      <c r="P3354" s="1">
        <v>45682</v>
      </c>
      <c r="Q3354">
        <v>298</v>
      </c>
      <c r="R3354" t="s">
        <v>29</v>
      </c>
      <c r="S3354">
        <v>5</v>
      </c>
      <c r="T3354" s="1">
        <v>45742</v>
      </c>
      <c r="U3354" t="s">
        <v>36</v>
      </c>
      <c r="V3354" t="str">
        <f>TEXT(WEEKDAY(Working_Data[[#This Row],[order_date]],1),"DDDD")</f>
        <v>Monday</v>
      </c>
      <c r="W3354" t="str">
        <f>TEXT(Working_Data[[#This Row],[order_date]],"mmmm")</f>
        <v>September</v>
      </c>
      <c r="X3354" s="7">
        <f>Working_Data[[#This Row],[last_order_date]]-Working_Data[[#This Row],[signup_date]]</f>
        <v>153</v>
      </c>
      <c r="Y3354" s="7">
        <f>IF(Working_Data[[#This Row],[churned]]="Active",1,0)</f>
        <v>1</v>
      </c>
      <c r="Z3354" s="7">
        <f>YEAR(Working_Data[[#This Row],[order_date]])</f>
        <v>2024</v>
      </c>
    </row>
    <row r="3355" spans="1:26" x14ac:dyDescent="0.25">
      <c r="A3355" t="s">
        <v>6760</v>
      </c>
      <c r="B3355" t="s">
        <v>38</v>
      </c>
      <c r="C3355" t="s">
        <v>22</v>
      </c>
      <c r="D3355" t="s">
        <v>32</v>
      </c>
      <c r="E3355" s="1">
        <v>45198</v>
      </c>
      <c r="F3355" t="s">
        <v>6761</v>
      </c>
      <c r="G3355" s="1">
        <v>45301</v>
      </c>
      <c r="H3355" t="s">
        <v>47</v>
      </c>
      <c r="I3355" t="s">
        <v>42</v>
      </c>
      <c r="J3355" t="s">
        <v>67</v>
      </c>
      <c r="K3355">
        <v>2</v>
      </c>
      <c r="L3355" s="3">
        <f>Working_Data[[#This Row],[price2]]/Working_Data[[#This Row],[quantity]]</f>
        <v>98.56</v>
      </c>
      <c r="M3355" s="3">
        <v>197.12</v>
      </c>
      <c r="N3355" t="s">
        <v>50</v>
      </c>
      <c r="O3355">
        <v>28</v>
      </c>
      <c r="P3355" s="1">
        <v>45839</v>
      </c>
      <c r="Q3355">
        <v>187</v>
      </c>
      <c r="R3355" t="s">
        <v>29</v>
      </c>
      <c r="S3355">
        <v>1</v>
      </c>
      <c r="T3355" s="1">
        <v>45746</v>
      </c>
      <c r="U3355" t="s">
        <v>36</v>
      </c>
      <c r="V3355" t="str">
        <f>TEXT(WEEKDAY(Working_Data[[#This Row],[order_date]],1),"DDDD")</f>
        <v>Wednesday</v>
      </c>
      <c r="W3355" t="str">
        <f>TEXT(Working_Data[[#This Row],[order_date]],"mmmm")</f>
        <v>January</v>
      </c>
      <c r="X3355" s="7">
        <f>Working_Data[[#This Row],[last_order_date]]-Working_Data[[#This Row],[signup_date]]</f>
        <v>641</v>
      </c>
      <c r="Y3355" s="7">
        <f>IF(Working_Data[[#This Row],[churned]]="Active",1,0)</f>
        <v>1</v>
      </c>
      <c r="Z3355" s="7">
        <f>YEAR(Working_Data[[#This Row],[order_date]])</f>
        <v>2024</v>
      </c>
    </row>
    <row r="3356" spans="1:26" x14ac:dyDescent="0.25">
      <c r="A3356" t="s">
        <v>6762</v>
      </c>
      <c r="B3356" t="s">
        <v>38</v>
      </c>
      <c r="C3356" t="s">
        <v>22</v>
      </c>
      <c r="D3356" t="s">
        <v>32</v>
      </c>
      <c r="E3356" s="1">
        <v>45188</v>
      </c>
      <c r="F3356" t="s">
        <v>6763</v>
      </c>
      <c r="G3356" s="1">
        <v>45301</v>
      </c>
      <c r="H3356" t="s">
        <v>25</v>
      </c>
      <c r="I3356" t="s">
        <v>54</v>
      </c>
      <c r="J3356" t="s">
        <v>64</v>
      </c>
      <c r="K3356">
        <v>2</v>
      </c>
      <c r="L3356" s="3">
        <f>Working_Data[[#This Row],[price2]]/Working_Data[[#This Row],[quantity]]</f>
        <v>259.89</v>
      </c>
      <c r="M3356" s="3">
        <v>519.78</v>
      </c>
      <c r="N3356" t="s">
        <v>28</v>
      </c>
      <c r="O3356">
        <v>44</v>
      </c>
      <c r="P3356" s="1">
        <v>45455</v>
      </c>
      <c r="Q3356">
        <v>373</v>
      </c>
      <c r="R3356" t="s">
        <v>29</v>
      </c>
      <c r="S3356">
        <v>4</v>
      </c>
      <c r="T3356" s="1">
        <v>45635</v>
      </c>
      <c r="U3356" t="s">
        <v>30</v>
      </c>
      <c r="V3356" t="str">
        <f>TEXT(WEEKDAY(Working_Data[[#This Row],[order_date]],1),"DDDD")</f>
        <v>Wednesday</v>
      </c>
      <c r="W3356" t="str">
        <f>TEXT(Working_Data[[#This Row],[order_date]],"mmmm")</f>
        <v>January</v>
      </c>
      <c r="X3356" s="7">
        <f>Working_Data[[#This Row],[last_order_date]]-Working_Data[[#This Row],[signup_date]]</f>
        <v>267</v>
      </c>
      <c r="Y3356" s="7">
        <f>IF(Working_Data[[#This Row],[churned]]="Active",1,0)</f>
        <v>1</v>
      </c>
      <c r="Z3356" s="7">
        <f>YEAR(Working_Data[[#This Row],[order_date]])</f>
        <v>2024</v>
      </c>
    </row>
    <row r="3357" spans="1:26" x14ac:dyDescent="0.25">
      <c r="A3357" t="s">
        <v>6764</v>
      </c>
      <c r="B3357" t="s">
        <v>38</v>
      </c>
      <c r="C3357" t="s">
        <v>22</v>
      </c>
      <c r="D3357" t="s">
        <v>56</v>
      </c>
      <c r="E3357" s="1">
        <v>45843</v>
      </c>
      <c r="F3357" t="s">
        <v>6765</v>
      </c>
      <c r="G3357" s="1">
        <v>45301</v>
      </c>
      <c r="H3357" t="s">
        <v>34</v>
      </c>
      <c r="I3357" t="s">
        <v>42</v>
      </c>
      <c r="J3357" t="s">
        <v>67</v>
      </c>
      <c r="K3357">
        <v>2</v>
      </c>
      <c r="L3357" s="3">
        <f>Working_Data[[#This Row],[price2]]/Working_Data[[#This Row],[quantity]]</f>
        <v>313.69</v>
      </c>
      <c r="M3357" s="3">
        <v>627.38</v>
      </c>
      <c r="N3357" t="s">
        <v>35</v>
      </c>
      <c r="O3357">
        <v>37</v>
      </c>
      <c r="P3357" s="1">
        <v>45907</v>
      </c>
      <c r="Q3357">
        <v>183</v>
      </c>
      <c r="R3357" t="s">
        <v>29</v>
      </c>
      <c r="S3357">
        <v>2</v>
      </c>
      <c r="T3357" s="1">
        <v>45764</v>
      </c>
      <c r="U3357" t="s">
        <v>60</v>
      </c>
      <c r="V3357" t="str">
        <f>TEXT(WEEKDAY(Working_Data[[#This Row],[order_date]],1),"DDDD")</f>
        <v>Wednesday</v>
      </c>
      <c r="W3357" t="str">
        <f>TEXT(Working_Data[[#This Row],[order_date]],"mmmm")</f>
        <v>January</v>
      </c>
      <c r="X3357" s="7">
        <f>Working_Data[[#This Row],[last_order_date]]-Working_Data[[#This Row],[signup_date]]</f>
        <v>64</v>
      </c>
      <c r="Y3357" s="7">
        <f>IF(Working_Data[[#This Row],[churned]]="Active",1,0)</f>
        <v>1</v>
      </c>
      <c r="Z3357" s="7">
        <f>YEAR(Working_Data[[#This Row],[order_date]])</f>
        <v>2024</v>
      </c>
    </row>
    <row r="3358" spans="1:26" x14ac:dyDescent="0.25">
      <c r="A3358" t="s">
        <v>6766</v>
      </c>
      <c r="B3358" t="s">
        <v>21</v>
      </c>
      <c r="C3358" t="s">
        <v>22</v>
      </c>
      <c r="D3358" t="s">
        <v>52</v>
      </c>
      <c r="E3358" s="1">
        <v>45685</v>
      </c>
      <c r="F3358" t="s">
        <v>6767</v>
      </c>
      <c r="G3358" s="1">
        <v>45301</v>
      </c>
      <c r="H3358" t="s">
        <v>25</v>
      </c>
      <c r="I3358" t="s">
        <v>54</v>
      </c>
      <c r="J3358" t="s">
        <v>49</v>
      </c>
      <c r="K3358">
        <v>1</v>
      </c>
      <c r="L3358" s="3">
        <f>Working_Data[[#This Row],[price2]]/Working_Data[[#This Row],[quantity]]</f>
        <v>1028.1500000000001</v>
      </c>
      <c r="M3358" s="3">
        <v>1028.1500000000001</v>
      </c>
      <c r="N3358" t="s">
        <v>28</v>
      </c>
      <c r="O3358">
        <v>39</v>
      </c>
      <c r="P3358" s="1">
        <v>45614</v>
      </c>
      <c r="Q3358">
        <v>319</v>
      </c>
      <c r="R3358" t="s">
        <v>29</v>
      </c>
      <c r="S3358">
        <v>3</v>
      </c>
      <c r="T3358" s="1">
        <v>45731</v>
      </c>
      <c r="U3358" t="s">
        <v>60</v>
      </c>
      <c r="V3358" t="str">
        <f>TEXT(WEEKDAY(Working_Data[[#This Row],[order_date]],1),"DDDD")</f>
        <v>Wednesday</v>
      </c>
      <c r="W3358" t="str">
        <f>TEXT(Working_Data[[#This Row],[order_date]],"mmmm")</f>
        <v>January</v>
      </c>
      <c r="X3358" s="7">
        <f>Working_Data[[#This Row],[last_order_date]]-Working_Data[[#This Row],[signup_date]]</f>
        <v>-71</v>
      </c>
      <c r="Y3358" s="7">
        <f>IF(Working_Data[[#This Row],[churned]]="Active",1,0)</f>
        <v>1</v>
      </c>
      <c r="Z3358" s="7">
        <f>YEAR(Working_Data[[#This Row],[order_date]])</f>
        <v>2024</v>
      </c>
    </row>
    <row r="3359" spans="1:26" x14ac:dyDescent="0.25">
      <c r="A3359" t="s">
        <v>6768</v>
      </c>
      <c r="B3359" t="s">
        <v>38</v>
      </c>
      <c r="C3359" t="s">
        <v>82</v>
      </c>
      <c r="D3359" t="s">
        <v>32</v>
      </c>
      <c r="E3359" s="1">
        <v>45432</v>
      </c>
      <c r="F3359" t="s">
        <v>6769</v>
      </c>
      <c r="G3359" s="1">
        <v>45301</v>
      </c>
      <c r="H3359" t="s">
        <v>47</v>
      </c>
      <c r="I3359" t="s">
        <v>26</v>
      </c>
      <c r="J3359" t="s">
        <v>64</v>
      </c>
      <c r="K3359">
        <v>5</v>
      </c>
      <c r="L3359" s="3">
        <f>Working_Data[[#This Row],[price2]]/Working_Data[[#This Row],[quantity]]</f>
        <v>297.85599999999999</v>
      </c>
      <c r="M3359" s="3">
        <v>1489.28</v>
      </c>
      <c r="N3359" t="s">
        <v>28</v>
      </c>
      <c r="O3359">
        <v>33</v>
      </c>
      <c r="P3359" s="1">
        <v>45555</v>
      </c>
      <c r="Q3359">
        <v>113</v>
      </c>
      <c r="R3359" t="s">
        <v>43</v>
      </c>
      <c r="S3359">
        <v>4</v>
      </c>
      <c r="T3359" s="1">
        <v>45807</v>
      </c>
      <c r="U3359" t="s">
        <v>30</v>
      </c>
      <c r="V3359" t="str">
        <f>TEXT(WEEKDAY(Working_Data[[#This Row],[order_date]],1),"DDDD")</f>
        <v>Wednesday</v>
      </c>
      <c r="W3359" t="str">
        <f>TEXT(Working_Data[[#This Row],[order_date]],"mmmm")</f>
        <v>January</v>
      </c>
      <c r="X3359" s="7">
        <f>Working_Data[[#This Row],[last_order_date]]-Working_Data[[#This Row],[signup_date]]</f>
        <v>123</v>
      </c>
      <c r="Y3359" s="7">
        <f>IF(Working_Data[[#This Row],[churned]]="Active",1,0)</f>
        <v>0</v>
      </c>
      <c r="Z3359" s="7">
        <f>YEAR(Working_Data[[#This Row],[order_date]])</f>
        <v>2024</v>
      </c>
    </row>
    <row r="3360" spans="1:26" x14ac:dyDescent="0.25">
      <c r="A3360" t="s">
        <v>6770</v>
      </c>
      <c r="B3360" t="s">
        <v>21</v>
      </c>
      <c r="C3360" t="s">
        <v>39</v>
      </c>
      <c r="D3360" t="s">
        <v>77</v>
      </c>
      <c r="E3360" s="1">
        <v>45303</v>
      </c>
      <c r="F3360" t="s">
        <v>6771</v>
      </c>
      <c r="G3360" s="1">
        <v>45301</v>
      </c>
      <c r="H3360" t="s">
        <v>47</v>
      </c>
      <c r="I3360" t="s">
        <v>26</v>
      </c>
      <c r="J3360" t="s">
        <v>59</v>
      </c>
      <c r="K3360">
        <v>2</v>
      </c>
      <c r="L3360" s="3">
        <f>Working_Data[[#This Row],[price2]]/Working_Data[[#This Row],[quantity]]</f>
        <v>602.30999999999995</v>
      </c>
      <c r="M3360" s="3">
        <v>1204.6199999999999</v>
      </c>
      <c r="N3360" t="s">
        <v>50</v>
      </c>
      <c r="O3360">
        <v>32</v>
      </c>
      <c r="P3360" s="1">
        <v>45535</v>
      </c>
      <c r="Q3360">
        <v>179</v>
      </c>
      <c r="R3360" t="s">
        <v>29</v>
      </c>
      <c r="S3360">
        <v>2</v>
      </c>
      <c r="T3360" s="1">
        <v>45839</v>
      </c>
      <c r="U3360" t="s">
        <v>60</v>
      </c>
      <c r="V3360" t="str">
        <f>TEXT(WEEKDAY(Working_Data[[#This Row],[order_date]],1),"DDDD")</f>
        <v>Wednesday</v>
      </c>
      <c r="W3360" t="str">
        <f>TEXT(Working_Data[[#This Row],[order_date]],"mmmm")</f>
        <v>January</v>
      </c>
      <c r="X3360" s="7">
        <f>Working_Data[[#This Row],[last_order_date]]-Working_Data[[#This Row],[signup_date]]</f>
        <v>232</v>
      </c>
      <c r="Y3360" s="7">
        <f>IF(Working_Data[[#This Row],[churned]]="Active",1,0)</f>
        <v>1</v>
      </c>
      <c r="Z3360" s="7">
        <f>YEAR(Working_Data[[#This Row],[order_date]])</f>
        <v>2024</v>
      </c>
    </row>
    <row r="3361" spans="1:26" x14ac:dyDescent="0.25">
      <c r="A3361" t="s">
        <v>6772</v>
      </c>
      <c r="B3361" t="s">
        <v>21</v>
      </c>
      <c r="C3361" t="s">
        <v>82</v>
      </c>
      <c r="D3361" t="s">
        <v>52</v>
      </c>
      <c r="E3361" s="1">
        <v>45494</v>
      </c>
      <c r="F3361" t="s">
        <v>6773</v>
      </c>
      <c r="G3361" s="1">
        <v>45332</v>
      </c>
      <c r="H3361" t="s">
        <v>58</v>
      </c>
      <c r="I3361" t="s">
        <v>42</v>
      </c>
      <c r="J3361" t="s">
        <v>67</v>
      </c>
      <c r="K3361">
        <v>2</v>
      </c>
      <c r="L3361" s="3">
        <f>Working_Data[[#This Row],[price2]]/Working_Data[[#This Row],[quantity]]</f>
        <v>417.065</v>
      </c>
      <c r="M3361" s="3">
        <v>834.13</v>
      </c>
      <c r="N3361" t="s">
        <v>35</v>
      </c>
      <c r="O3361">
        <v>3</v>
      </c>
      <c r="P3361" s="1">
        <v>45738</v>
      </c>
      <c r="Q3361">
        <v>243</v>
      </c>
      <c r="R3361" t="s">
        <v>43</v>
      </c>
      <c r="S3361">
        <v>1</v>
      </c>
      <c r="T3361" s="1">
        <v>45860</v>
      </c>
      <c r="U3361" t="s">
        <v>60</v>
      </c>
      <c r="V3361" t="str">
        <f>TEXT(WEEKDAY(Working_Data[[#This Row],[order_date]],1),"DDDD")</f>
        <v>Saturday</v>
      </c>
      <c r="W3361" t="str">
        <f>TEXT(Working_Data[[#This Row],[order_date]],"mmmm")</f>
        <v>February</v>
      </c>
      <c r="X3361" s="7">
        <f>Working_Data[[#This Row],[last_order_date]]-Working_Data[[#This Row],[signup_date]]</f>
        <v>244</v>
      </c>
      <c r="Y3361" s="7">
        <f>IF(Working_Data[[#This Row],[churned]]="Active",1,0)</f>
        <v>0</v>
      </c>
      <c r="Z3361" s="7">
        <f>YEAR(Working_Data[[#This Row],[order_date]])</f>
        <v>2024</v>
      </c>
    </row>
    <row r="3362" spans="1:26" x14ac:dyDescent="0.25">
      <c r="A3362" t="s">
        <v>6774</v>
      </c>
      <c r="B3362" t="s">
        <v>45</v>
      </c>
      <c r="C3362" t="s">
        <v>39</v>
      </c>
      <c r="D3362" t="s">
        <v>77</v>
      </c>
      <c r="E3362" s="1">
        <v>45673</v>
      </c>
      <c r="F3362" t="s">
        <v>6775</v>
      </c>
      <c r="G3362" s="1">
        <v>45332</v>
      </c>
      <c r="H3362" t="s">
        <v>34</v>
      </c>
      <c r="I3362" t="s">
        <v>63</v>
      </c>
      <c r="J3362" t="s">
        <v>49</v>
      </c>
      <c r="K3362">
        <v>5</v>
      </c>
      <c r="L3362" s="3">
        <f>Working_Data[[#This Row],[price2]]/Working_Data[[#This Row],[quantity]]</f>
        <v>278.404</v>
      </c>
      <c r="M3362" s="3">
        <v>1392.02</v>
      </c>
      <c r="N3362" t="s">
        <v>50</v>
      </c>
      <c r="O3362">
        <v>3</v>
      </c>
      <c r="P3362" s="1">
        <v>45816</v>
      </c>
      <c r="Q3362">
        <v>123</v>
      </c>
      <c r="R3362" t="s">
        <v>43</v>
      </c>
      <c r="S3362">
        <v>4</v>
      </c>
      <c r="T3362" s="1">
        <v>45742</v>
      </c>
      <c r="U3362" t="s">
        <v>60</v>
      </c>
      <c r="V3362" t="str">
        <f>TEXT(WEEKDAY(Working_Data[[#This Row],[order_date]],1),"DDDD")</f>
        <v>Saturday</v>
      </c>
      <c r="W3362" t="str">
        <f>TEXT(Working_Data[[#This Row],[order_date]],"mmmm")</f>
        <v>February</v>
      </c>
      <c r="X3362" s="7">
        <f>Working_Data[[#This Row],[last_order_date]]-Working_Data[[#This Row],[signup_date]]</f>
        <v>143</v>
      </c>
      <c r="Y3362" s="7">
        <f>IF(Working_Data[[#This Row],[churned]]="Active",1,0)</f>
        <v>0</v>
      </c>
      <c r="Z3362" s="7">
        <f>YEAR(Working_Data[[#This Row],[order_date]])</f>
        <v>2024</v>
      </c>
    </row>
    <row r="3363" spans="1:26" x14ac:dyDescent="0.25">
      <c r="A3363" t="s">
        <v>6776</v>
      </c>
      <c r="B3363" t="s">
        <v>38</v>
      </c>
      <c r="C3363" t="s">
        <v>39</v>
      </c>
      <c r="D3363" t="s">
        <v>32</v>
      </c>
      <c r="E3363" s="1">
        <v>45714</v>
      </c>
      <c r="F3363" t="s">
        <v>6777</v>
      </c>
      <c r="G3363" s="1">
        <v>45332</v>
      </c>
      <c r="H3363" t="s">
        <v>34</v>
      </c>
      <c r="I3363" t="s">
        <v>26</v>
      </c>
      <c r="J3363" t="s">
        <v>64</v>
      </c>
      <c r="K3363">
        <v>2</v>
      </c>
      <c r="L3363" s="3">
        <f>Working_Data[[#This Row],[price2]]/Working_Data[[#This Row],[quantity]]</f>
        <v>512.47500000000002</v>
      </c>
      <c r="M3363" s="3">
        <v>1024.95</v>
      </c>
      <c r="N3363" t="s">
        <v>35</v>
      </c>
      <c r="O3363">
        <v>11</v>
      </c>
      <c r="P3363" s="1">
        <v>45394</v>
      </c>
      <c r="Q3363">
        <v>74</v>
      </c>
      <c r="R3363" t="s">
        <v>43</v>
      </c>
      <c r="S3363">
        <v>4</v>
      </c>
      <c r="T3363" s="1">
        <v>45703</v>
      </c>
      <c r="U3363" t="s">
        <v>36</v>
      </c>
      <c r="V3363" t="str">
        <f>TEXT(WEEKDAY(Working_Data[[#This Row],[order_date]],1),"DDDD")</f>
        <v>Saturday</v>
      </c>
      <c r="W3363" t="str">
        <f>TEXT(Working_Data[[#This Row],[order_date]],"mmmm")</f>
        <v>February</v>
      </c>
      <c r="X3363" s="7">
        <f>Working_Data[[#This Row],[last_order_date]]-Working_Data[[#This Row],[signup_date]]</f>
        <v>-320</v>
      </c>
      <c r="Y3363" s="7">
        <f>IF(Working_Data[[#This Row],[churned]]="Active",1,0)</f>
        <v>0</v>
      </c>
      <c r="Z3363" s="7">
        <f>YEAR(Working_Data[[#This Row],[order_date]])</f>
        <v>2024</v>
      </c>
    </row>
    <row r="3364" spans="1:26" x14ac:dyDescent="0.25">
      <c r="A3364" t="s">
        <v>6778</v>
      </c>
      <c r="B3364" t="s">
        <v>38</v>
      </c>
      <c r="C3364" t="s">
        <v>39</v>
      </c>
      <c r="D3364" t="s">
        <v>32</v>
      </c>
      <c r="E3364" s="1">
        <v>45536</v>
      </c>
      <c r="F3364" t="s">
        <v>6779</v>
      </c>
      <c r="G3364" s="1">
        <v>45332</v>
      </c>
      <c r="H3364" t="s">
        <v>25</v>
      </c>
      <c r="I3364" t="s">
        <v>48</v>
      </c>
      <c r="J3364" t="s">
        <v>64</v>
      </c>
      <c r="K3364">
        <v>4</v>
      </c>
      <c r="L3364" s="3">
        <f>Working_Data[[#This Row],[price2]]/Working_Data[[#This Row],[quantity]]</f>
        <v>190.98500000000001</v>
      </c>
      <c r="M3364" s="3">
        <v>763.94</v>
      </c>
      <c r="N3364" t="s">
        <v>35</v>
      </c>
      <c r="O3364">
        <v>23</v>
      </c>
      <c r="P3364" s="1">
        <v>45768</v>
      </c>
      <c r="Q3364">
        <v>360</v>
      </c>
      <c r="R3364" t="s">
        <v>43</v>
      </c>
      <c r="S3364">
        <v>3</v>
      </c>
      <c r="T3364" s="1">
        <v>45530</v>
      </c>
      <c r="U3364" t="s">
        <v>30</v>
      </c>
      <c r="V3364" t="str">
        <f>TEXT(WEEKDAY(Working_Data[[#This Row],[order_date]],1),"DDDD")</f>
        <v>Saturday</v>
      </c>
      <c r="W3364" t="str">
        <f>TEXT(Working_Data[[#This Row],[order_date]],"mmmm")</f>
        <v>February</v>
      </c>
      <c r="X3364" s="7">
        <f>Working_Data[[#This Row],[last_order_date]]-Working_Data[[#This Row],[signup_date]]</f>
        <v>232</v>
      </c>
      <c r="Y3364" s="7">
        <f>IF(Working_Data[[#This Row],[churned]]="Active",1,0)</f>
        <v>0</v>
      </c>
      <c r="Z3364" s="7">
        <f>YEAR(Working_Data[[#This Row],[order_date]])</f>
        <v>2024</v>
      </c>
    </row>
    <row r="3365" spans="1:26" x14ac:dyDescent="0.25">
      <c r="A3365" t="s">
        <v>6780</v>
      </c>
      <c r="B3365" t="s">
        <v>38</v>
      </c>
      <c r="C3365" t="s">
        <v>39</v>
      </c>
      <c r="D3365" t="s">
        <v>32</v>
      </c>
      <c r="E3365" s="1">
        <v>45529</v>
      </c>
      <c r="F3365" t="s">
        <v>6781</v>
      </c>
      <c r="G3365" s="1">
        <v>45332</v>
      </c>
      <c r="H3365" t="s">
        <v>34</v>
      </c>
      <c r="I3365" t="s">
        <v>54</v>
      </c>
      <c r="J3365" t="s">
        <v>67</v>
      </c>
      <c r="K3365">
        <v>1</v>
      </c>
      <c r="L3365" s="3">
        <f>Working_Data[[#This Row],[price2]]/Working_Data[[#This Row],[quantity]]</f>
        <v>242.89</v>
      </c>
      <c r="M3365" s="3">
        <v>242.89</v>
      </c>
      <c r="N3365" t="s">
        <v>28</v>
      </c>
      <c r="O3365">
        <v>26</v>
      </c>
      <c r="P3365" s="1">
        <v>45531</v>
      </c>
      <c r="Q3365">
        <v>463</v>
      </c>
      <c r="R3365" t="s">
        <v>43</v>
      </c>
      <c r="S3365">
        <v>5</v>
      </c>
      <c r="T3365" s="1">
        <v>45658</v>
      </c>
      <c r="U3365" t="s">
        <v>36</v>
      </c>
      <c r="V3365" t="str">
        <f>TEXT(WEEKDAY(Working_Data[[#This Row],[order_date]],1),"DDDD")</f>
        <v>Saturday</v>
      </c>
      <c r="W3365" t="str">
        <f>TEXT(Working_Data[[#This Row],[order_date]],"mmmm")</f>
        <v>February</v>
      </c>
      <c r="X3365" s="7">
        <f>Working_Data[[#This Row],[last_order_date]]-Working_Data[[#This Row],[signup_date]]</f>
        <v>2</v>
      </c>
      <c r="Y3365" s="7">
        <f>IF(Working_Data[[#This Row],[churned]]="Active",1,0)</f>
        <v>0</v>
      </c>
      <c r="Z3365" s="7">
        <f>YEAR(Working_Data[[#This Row],[order_date]])</f>
        <v>2024</v>
      </c>
    </row>
    <row r="3366" spans="1:26" x14ac:dyDescent="0.25">
      <c r="A3366" t="s">
        <v>6782</v>
      </c>
      <c r="B3366" t="s">
        <v>45</v>
      </c>
      <c r="C3366" t="s">
        <v>39</v>
      </c>
      <c r="D3366" t="s">
        <v>52</v>
      </c>
      <c r="E3366" s="1">
        <v>45597</v>
      </c>
      <c r="F3366" t="s">
        <v>6783</v>
      </c>
      <c r="G3366" s="1">
        <v>45332</v>
      </c>
      <c r="H3366" t="s">
        <v>47</v>
      </c>
      <c r="I3366" t="s">
        <v>54</v>
      </c>
      <c r="J3366" t="s">
        <v>64</v>
      </c>
      <c r="K3366">
        <v>3</v>
      </c>
      <c r="L3366" s="3">
        <f>Working_Data[[#This Row],[price2]]/Working_Data[[#This Row],[quantity]]</f>
        <v>268.15666666666669</v>
      </c>
      <c r="M3366" s="3">
        <v>804.47</v>
      </c>
      <c r="N3366" t="s">
        <v>35</v>
      </c>
      <c r="O3366">
        <v>43</v>
      </c>
      <c r="P3366" s="1">
        <v>45526</v>
      </c>
      <c r="Q3366">
        <v>129</v>
      </c>
      <c r="R3366" t="s">
        <v>29</v>
      </c>
      <c r="S3366">
        <v>3</v>
      </c>
      <c r="T3366" s="1">
        <v>45870</v>
      </c>
      <c r="U3366" t="s">
        <v>30</v>
      </c>
      <c r="V3366" t="str">
        <f>TEXT(WEEKDAY(Working_Data[[#This Row],[order_date]],1),"DDDD")</f>
        <v>Saturday</v>
      </c>
      <c r="W3366" t="str">
        <f>TEXT(Working_Data[[#This Row],[order_date]],"mmmm")</f>
        <v>February</v>
      </c>
      <c r="X3366" s="7">
        <f>Working_Data[[#This Row],[last_order_date]]-Working_Data[[#This Row],[signup_date]]</f>
        <v>-71</v>
      </c>
      <c r="Y3366" s="7">
        <f>IF(Working_Data[[#This Row],[churned]]="Active",1,0)</f>
        <v>1</v>
      </c>
      <c r="Z3366" s="7">
        <f>YEAR(Working_Data[[#This Row],[order_date]])</f>
        <v>2024</v>
      </c>
    </row>
    <row r="3367" spans="1:26" x14ac:dyDescent="0.25">
      <c r="A3367" t="s">
        <v>6784</v>
      </c>
      <c r="B3367" t="s">
        <v>21</v>
      </c>
      <c r="C3367" t="s">
        <v>82</v>
      </c>
      <c r="D3367" t="s">
        <v>23</v>
      </c>
      <c r="E3367" s="1">
        <v>45411</v>
      </c>
      <c r="F3367" t="s">
        <v>6785</v>
      </c>
      <c r="G3367" s="1">
        <v>45361</v>
      </c>
      <c r="H3367" t="s">
        <v>34</v>
      </c>
      <c r="I3367" t="s">
        <v>63</v>
      </c>
      <c r="J3367" t="s">
        <v>59</v>
      </c>
      <c r="K3367">
        <v>2</v>
      </c>
      <c r="L3367" s="3">
        <f>Working_Data[[#This Row],[price2]]/Working_Data[[#This Row],[quantity]]</f>
        <v>321.21499999999997</v>
      </c>
      <c r="M3367" s="3">
        <v>642.42999999999995</v>
      </c>
      <c r="N3367" t="s">
        <v>35</v>
      </c>
      <c r="O3367">
        <v>33</v>
      </c>
      <c r="P3367" s="1">
        <v>45454</v>
      </c>
      <c r="Q3367">
        <v>351</v>
      </c>
      <c r="R3367" t="s">
        <v>29</v>
      </c>
      <c r="S3367">
        <v>5</v>
      </c>
      <c r="T3367" s="1">
        <v>45876</v>
      </c>
      <c r="U3367" t="s">
        <v>30</v>
      </c>
      <c r="V3367" t="str">
        <f>TEXT(WEEKDAY(Working_Data[[#This Row],[order_date]],1),"DDDD")</f>
        <v>Sunday</v>
      </c>
      <c r="W3367" t="str">
        <f>TEXT(Working_Data[[#This Row],[order_date]],"mmmm")</f>
        <v>March</v>
      </c>
      <c r="X3367" s="7">
        <f>Working_Data[[#This Row],[last_order_date]]-Working_Data[[#This Row],[signup_date]]</f>
        <v>43</v>
      </c>
      <c r="Y3367" s="7">
        <f>IF(Working_Data[[#This Row],[churned]]="Active",1,0)</f>
        <v>1</v>
      </c>
      <c r="Z3367" s="7">
        <f>YEAR(Working_Data[[#This Row],[order_date]])</f>
        <v>2024</v>
      </c>
    </row>
    <row r="3368" spans="1:26" x14ac:dyDescent="0.25">
      <c r="A3368" t="s">
        <v>6786</v>
      </c>
      <c r="B3368" t="s">
        <v>21</v>
      </c>
      <c r="C3368" t="s">
        <v>22</v>
      </c>
      <c r="D3368" t="s">
        <v>77</v>
      </c>
      <c r="E3368" s="1">
        <v>45750</v>
      </c>
      <c r="F3368" t="s">
        <v>6787</v>
      </c>
      <c r="G3368" s="1">
        <v>45361</v>
      </c>
      <c r="H3368" t="s">
        <v>34</v>
      </c>
      <c r="I3368" t="s">
        <v>26</v>
      </c>
      <c r="J3368" t="s">
        <v>64</v>
      </c>
      <c r="K3368">
        <v>4</v>
      </c>
      <c r="L3368" s="3">
        <f>Working_Data[[#This Row],[price2]]/Working_Data[[#This Row],[quantity]]</f>
        <v>229.89</v>
      </c>
      <c r="M3368" s="3">
        <v>919.56</v>
      </c>
      <c r="N3368" t="s">
        <v>35</v>
      </c>
      <c r="O3368">
        <v>33</v>
      </c>
      <c r="P3368" s="1">
        <v>45453</v>
      </c>
      <c r="Q3368">
        <v>412</v>
      </c>
      <c r="R3368" t="s">
        <v>43</v>
      </c>
      <c r="S3368">
        <v>4</v>
      </c>
      <c r="T3368" s="1">
        <v>45720</v>
      </c>
      <c r="U3368" t="s">
        <v>60</v>
      </c>
      <c r="V3368" t="str">
        <f>TEXT(WEEKDAY(Working_Data[[#This Row],[order_date]],1),"DDDD")</f>
        <v>Sunday</v>
      </c>
      <c r="W3368" t="str">
        <f>TEXT(Working_Data[[#This Row],[order_date]],"mmmm")</f>
        <v>March</v>
      </c>
      <c r="X3368" s="7">
        <f>Working_Data[[#This Row],[last_order_date]]-Working_Data[[#This Row],[signup_date]]</f>
        <v>-297</v>
      </c>
      <c r="Y3368" s="7">
        <f>IF(Working_Data[[#This Row],[churned]]="Active",1,0)</f>
        <v>0</v>
      </c>
      <c r="Z3368" s="7">
        <f>YEAR(Working_Data[[#This Row],[order_date]])</f>
        <v>2024</v>
      </c>
    </row>
    <row r="3369" spans="1:26" x14ac:dyDescent="0.25">
      <c r="A3369" t="s">
        <v>6788</v>
      </c>
      <c r="B3369" t="s">
        <v>45</v>
      </c>
      <c r="C3369" t="s">
        <v>82</v>
      </c>
      <c r="D3369" t="s">
        <v>77</v>
      </c>
      <c r="E3369" s="1">
        <v>45997</v>
      </c>
      <c r="F3369" t="s">
        <v>6789</v>
      </c>
      <c r="G3369" s="1">
        <v>45361</v>
      </c>
      <c r="H3369" t="s">
        <v>47</v>
      </c>
      <c r="I3369" t="s">
        <v>63</v>
      </c>
      <c r="J3369" t="s">
        <v>59</v>
      </c>
      <c r="K3369">
        <v>3</v>
      </c>
      <c r="L3369" s="3">
        <f>Working_Data[[#This Row],[price2]]/Working_Data[[#This Row],[quantity]]</f>
        <v>316.36666666666667</v>
      </c>
      <c r="M3369" s="3">
        <v>949.1</v>
      </c>
      <c r="N3369" t="s">
        <v>50</v>
      </c>
      <c r="O3369">
        <v>21</v>
      </c>
      <c r="P3369" s="1">
        <v>45534</v>
      </c>
      <c r="Q3369">
        <v>477</v>
      </c>
      <c r="R3369" t="s">
        <v>29</v>
      </c>
      <c r="S3369">
        <v>4</v>
      </c>
      <c r="T3369" s="1">
        <v>45647</v>
      </c>
      <c r="U3369" t="s">
        <v>30</v>
      </c>
      <c r="V3369" t="str">
        <f>TEXT(WEEKDAY(Working_Data[[#This Row],[order_date]],1),"DDDD")</f>
        <v>Sunday</v>
      </c>
      <c r="W3369" t="str">
        <f>TEXT(Working_Data[[#This Row],[order_date]],"mmmm")</f>
        <v>March</v>
      </c>
      <c r="X3369" s="7">
        <f>Working_Data[[#This Row],[last_order_date]]-Working_Data[[#This Row],[signup_date]]</f>
        <v>-463</v>
      </c>
      <c r="Y3369" s="7">
        <f>IF(Working_Data[[#This Row],[churned]]="Active",1,0)</f>
        <v>1</v>
      </c>
      <c r="Z3369" s="7">
        <f>YEAR(Working_Data[[#This Row],[order_date]])</f>
        <v>2024</v>
      </c>
    </row>
    <row r="3370" spans="1:26" x14ac:dyDescent="0.25">
      <c r="A3370" t="s">
        <v>6790</v>
      </c>
      <c r="B3370" t="s">
        <v>38</v>
      </c>
      <c r="C3370" t="s">
        <v>22</v>
      </c>
      <c r="D3370" t="s">
        <v>23</v>
      </c>
      <c r="E3370" s="1">
        <v>45291</v>
      </c>
      <c r="F3370" t="s">
        <v>6791</v>
      </c>
      <c r="G3370" s="1">
        <v>45361</v>
      </c>
      <c r="H3370" t="s">
        <v>58</v>
      </c>
      <c r="I3370" t="s">
        <v>42</v>
      </c>
      <c r="J3370" t="s">
        <v>49</v>
      </c>
      <c r="K3370">
        <v>1</v>
      </c>
      <c r="L3370" s="3">
        <f>Working_Data[[#This Row],[price2]]/Working_Data[[#This Row],[quantity]]</f>
        <v>1499.68</v>
      </c>
      <c r="M3370" s="3">
        <v>1499.68</v>
      </c>
      <c r="N3370" t="s">
        <v>35</v>
      </c>
      <c r="O3370">
        <v>49</v>
      </c>
      <c r="P3370" s="1">
        <v>45651</v>
      </c>
      <c r="Q3370">
        <v>460</v>
      </c>
      <c r="R3370" t="s">
        <v>43</v>
      </c>
      <c r="S3370">
        <v>3</v>
      </c>
      <c r="T3370" s="1">
        <v>45752</v>
      </c>
      <c r="U3370" t="s">
        <v>60</v>
      </c>
      <c r="V3370" t="str">
        <f>TEXT(WEEKDAY(Working_Data[[#This Row],[order_date]],1),"DDDD")</f>
        <v>Sunday</v>
      </c>
      <c r="W3370" t="str">
        <f>TEXT(Working_Data[[#This Row],[order_date]],"mmmm")</f>
        <v>March</v>
      </c>
      <c r="X3370" s="7">
        <f>Working_Data[[#This Row],[last_order_date]]-Working_Data[[#This Row],[signup_date]]</f>
        <v>360</v>
      </c>
      <c r="Y3370" s="7">
        <f>IF(Working_Data[[#This Row],[churned]]="Active",1,0)</f>
        <v>0</v>
      </c>
      <c r="Z3370" s="7">
        <f>YEAR(Working_Data[[#This Row],[order_date]])</f>
        <v>2024</v>
      </c>
    </row>
    <row r="3371" spans="1:26" x14ac:dyDescent="0.25">
      <c r="A3371" t="s">
        <v>6792</v>
      </c>
      <c r="B3371" t="s">
        <v>21</v>
      </c>
      <c r="C3371" t="s">
        <v>39</v>
      </c>
      <c r="D3371" t="s">
        <v>23</v>
      </c>
      <c r="E3371" s="1">
        <v>45425</v>
      </c>
      <c r="F3371" t="s">
        <v>6793</v>
      </c>
      <c r="G3371" s="1">
        <v>45361</v>
      </c>
      <c r="H3371" t="s">
        <v>34</v>
      </c>
      <c r="I3371" t="s">
        <v>42</v>
      </c>
      <c r="J3371" t="s">
        <v>64</v>
      </c>
      <c r="K3371">
        <v>4</v>
      </c>
      <c r="L3371" s="3">
        <f>Working_Data[[#This Row],[price2]]/Working_Data[[#This Row],[quantity]]</f>
        <v>203.2225</v>
      </c>
      <c r="M3371" s="3">
        <v>812.89</v>
      </c>
      <c r="N3371" t="s">
        <v>35</v>
      </c>
      <c r="O3371">
        <v>37</v>
      </c>
      <c r="P3371" s="1">
        <v>45993</v>
      </c>
      <c r="Q3371">
        <v>175</v>
      </c>
      <c r="R3371" t="s">
        <v>29</v>
      </c>
      <c r="S3371">
        <v>4</v>
      </c>
      <c r="T3371" s="1">
        <v>45334</v>
      </c>
      <c r="U3371" t="s">
        <v>60</v>
      </c>
      <c r="V3371" t="str">
        <f>TEXT(WEEKDAY(Working_Data[[#This Row],[order_date]],1),"DDDD")</f>
        <v>Sunday</v>
      </c>
      <c r="W3371" t="str">
        <f>TEXT(Working_Data[[#This Row],[order_date]],"mmmm")</f>
        <v>March</v>
      </c>
      <c r="X3371" s="7">
        <f>Working_Data[[#This Row],[last_order_date]]-Working_Data[[#This Row],[signup_date]]</f>
        <v>568</v>
      </c>
      <c r="Y3371" s="7">
        <f>IF(Working_Data[[#This Row],[churned]]="Active",1,0)</f>
        <v>1</v>
      </c>
      <c r="Z3371" s="7">
        <f>YEAR(Working_Data[[#This Row],[order_date]])</f>
        <v>2024</v>
      </c>
    </row>
    <row r="3372" spans="1:26" x14ac:dyDescent="0.25">
      <c r="A3372" t="s">
        <v>6794</v>
      </c>
      <c r="B3372" t="s">
        <v>45</v>
      </c>
      <c r="C3372" t="s">
        <v>82</v>
      </c>
      <c r="D3372" t="s">
        <v>77</v>
      </c>
      <c r="E3372" s="1">
        <v>45528</v>
      </c>
      <c r="F3372" t="s">
        <v>6795</v>
      </c>
      <c r="G3372" s="1">
        <v>45361</v>
      </c>
      <c r="H3372" t="s">
        <v>58</v>
      </c>
      <c r="I3372" t="s">
        <v>26</v>
      </c>
      <c r="J3372" t="s">
        <v>49</v>
      </c>
      <c r="K3372">
        <v>2</v>
      </c>
      <c r="L3372" s="3">
        <f>Working_Data[[#This Row],[price2]]/Working_Data[[#This Row],[quantity]]</f>
        <v>259.11500000000001</v>
      </c>
      <c r="M3372" s="3">
        <v>518.23</v>
      </c>
      <c r="N3372" t="s">
        <v>50</v>
      </c>
      <c r="O3372">
        <v>22</v>
      </c>
      <c r="P3372" s="1">
        <v>45962</v>
      </c>
      <c r="Q3372">
        <v>159</v>
      </c>
      <c r="R3372" t="s">
        <v>43</v>
      </c>
      <c r="S3372">
        <v>4</v>
      </c>
      <c r="T3372" s="1">
        <v>45793</v>
      </c>
      <c r="U3372" t="s">
        <v>60</v>
      </c>
      <c r="V3372" t="str">
        <f>TEXT(WEEKDAY(Working_Data[[#This Row],[order_date]],1),"DDDD")</f>
        <v>Sunday</v>
      </c>
      <c r="W3372" t="str">
        <f>TEXT(Working_Data[[#This Row],[order_date]],"mmmm")</f>
        <v>March</v>
      </c>
      <c r="X3372" s="7">
        <f>Working_Data[[#This Row],[last_order_date]]-Working_Data[[#This Row],[signup_date]]</f>
        <v>434</v>
      </c>
      <c r="Y3372" s="7">
        <f>IF(Working_Data[[#This Row],[churned]]="Active",1,0)</f>
        <v>0</v>
      </c>
      <c r="Z3372" s="7">
        <f>YEAR(Working_Data[[#This Row],[order_date]])</f>
        <v>2024</v>
      </c>
    </row>
    <row r="3373" spans="1:26" x14ac:dyDescent="0.25">
      <c r="A3373" t="s">
        <v>6796</v>
      </c>
      <c r="B3373" t="s">
        <v>21</v>
      </c>
      <c r="C3373" t="s">
        <v>82</v>
      </c>
      <c r="D3373" t="s">
        <v>32</v>
      </c>
      <c r="E3373" s="1">
        <v>45547</v>
      </c>
      <c r="F3373" t="s">
        <v>6797</v>
      </c>
      <c r="G3373" s="1">
        <v>45361</v>
      </c>
      <c r="H3373" t="s">
        <v>58</v>
      </c>
      <c r="I3373" t="s">
        <v>54</v>
      </c>
      <c r="J3373" t="s">
        <v>27</v>
      </c>
      <c r="K3373">
        <v>4</v>
      </c>
      <c r="L3373" s="3">
        <f>Working_Data[[#This Row],[price2]]/Working_Data[[#This Row],[quantity]]</f>
        <v>105.9</v>
      </c>
      <c r="M3373" s="3">
        <v>423.6</v>
      </c>
      <c r="N3373" t="s">
        <v>35</v>
      </c>
      <c r="O3373">
        <v>19</v>
      </c>
      <c r="P3373" s="1">
        <v>45748</v>
      </c>
      <c r="Q3373">
        <v>42</v>
      </c>
      <c r="R3373" t="s">
        <v>29</v>
      </c>
      <c r="S3373">
        <v>5</v>
      </c>
      <c r="T3373" s="1">
        <v>45995</v>
      </c>
      <c r="U3373" t="s">
        <v>30</v>
      </c>
      <c r="V3373" t="str">
        <f>TEXT(WEEKDAY(Working_Data[[#This Row],[order_date]],1),"DDDD")</f>
        <v>Sunday</v>
      </c>
      <c r="W3373" t="str">
        <f>TEXT(Working_Data[[#This Row],[order_date]],"mmmm")</f>
        <v>March</v>
      </c>
      <c r="X3373" s="7">
        <f>Working_Data[[#This Row],[last_order_date]]-Working_Data[[#This Row],[signup_date]]</f>
        <v>201</v>
      </c>
      <c r="Y3373" s="7">
        <f>IF(Working_Data[[#This Row],[churned]]="Active",1,0)</f>
        <v>1</v>
      </c>
      <c r="Z3373" s="7">
        <f>YEAR(Working_Data[[#This Row],[order_date]])</f>
        <v>2024</v>
      </c>
    </row>
    <row r="3374" spans="1:26" x14ac:dyDescent="0.25">
      <c r="A3374" t="s">
        <v>6798</v>
      </c>
      <c r="B3374" t="s">
        <v>45</v>
      </c>
      <c r="C3374" t="s">
        <v>82</v>
      </c>
      <c r="D3374" t="s">
        <v>23</v>
      </c>
      <c r="E3374" s="1">
        <v>45886</v>
      </c>
      <c r="F3374" t="s">
        <v>6799</v>
      </c>
      <c r="G3374" s="1">
        <v>45361</v>
      </c>
      <c r="H3374" t="s">
        <v>58</v>
      </c>
      <c r="I3374" t="s">
        <v>54</v>
      </c>
      <c r="J3374" t="s">
        <v>67</v>
      </c>
      <c r="K3374">
        <v>5</v>
      </c>
      <c r="L3374" s="3">
        <f>Working_Data[[#This Row],[price2]]/Working_Data[[#This Row],[quantity]]</f>
        <v>145.15799999999999</v>
      </c>
      <c r="M3374" s="3">
        <v>725.79</v>
      </c>
      <c r="N3374" t="s">
        <v>28</v>
      </c>
      <c r="O3374">
        <v>10</v>
      </c>
      <c r="P3374" s="1">
        <v>45582</v>
      </c>
      <c r="Q3374">
        <v>19</v>
      </c>
      <c r="R3374" t="s">
        <v>43</v>
      </c>
      <c r="S3374">
        <v>3</v>
      </c>
      <c r="T3374" s="1">
        <v>45703</v>
      </c>
      <c r="U3374" t="s">
        <v>36</v>
      </c>
      <c r="V3374" t="str">
        <f>TEXT(WEEKDAY(Working_Data[[#This Row],[order_date]],1),"DDDD")</f>
        <v>Sunday</v>
      </c>
      <c r="W3374" t="str">
        <f>TEXT(Working_Data[[#This Row],[order_date]],"mmmm")</f>
        <v>March</v>
      </c>
      <c r="X3374" s="7">
        <f>Working_Data[[#This Row],[last_order_date]]-Working_Data[[#This Row],[signup_date]]</f>
        <v>-304</v>
      </c>
      <c r="Y3374" s="7">
        <f>IF(Working_Data[[#This Row],[churned]]="Active",1,0)</f>
        <v>0</v>
      </c>
      <c r="Z3374" s="7">
        <f>YEAR(Working_Data[[#This Row],[order_date]])</f>
        <v>2024</v>
      </c>
    </row>
    <row r="3375" spans="1:26" x14ac:dyDescent="0.25">
      <c r="A3375" t="s">
        <v>6800</v>
      </c>
      <c r="B3375" t="s">
        <v>38</v>
      </c>
      <c r="C3375" t="s">
        <v>39</v>
      </c>
      <c r="D3375" t="s">
        <v>52</v>
      </c>
      <c r="E3375" s="1">
        <v>45534</v>
      </c>
      <c r="F3375" t="s">
        <v>6801</v>
      </c>
      <c r="G3375" s="1">
        <v>45392</v>
      </c>
      <c r="H3375" t="s">
        <v>41</v>
      </c>
      <c r="I3375" t="s">
        <v>63</v>
      </c>
      <c r="J3375" t="s">
        <v>64</v>
      </c>
      <c r="K3375">
        <v>5</v>
      </c>
      <c r="L3375" s="3">
        <f>Working_Data[[#This Row],[price2]]/Working_Data[[#This Row],[quantity]]</f>
        <v>113.646</v>
      </c>
      <c r="M3375" s="3">
        <v>568.23</v>
      </c>
      <c r="N3375" t="s">
        <v>50</v>
      </c>
      <c r="O3375">
        <v>31</v>
      </c>
      <c r="P3375" s="1">
        <v>45814</v>
      </c>
      <c r="Q3375">
        <v>203</v>
      </c>
      <c r="R3375" t="s">
        <v>43</v>
      </c>
      <c r="S3375">
        <v>1</v>
      </c>
      <c r="T3375" s="1">
        <v>45709</v>
      </c>
      <c r="U3375" t="s">
        <v>30</v>
      </c>
      <c r="V3375" t="str">
        <f>TEXT(WEEKDAY(Working_Data[[#This Row],[order_date]],1),"DDDD")</f>
        <v>Wednesday</v>
      </c>
      <c r="W3375" t="str">
        <f>TEXT(Working_Data[[#This Row],[order_date]],"mmmm")</f>
        <v>April</v>
      </c>
      <c r="X3375" s="7">
        <f>Working_Data[[#This Row],[last_order_date]]-Working_Data[[#This Row],[signup_date]]</f>
        <v>280</v>
      </c>
      <c r="Y3375" s="7">
        <f>IF(Working_Data[[#This Row],[churned]]="Active",1,0)</f>
        <v>0</v>
      </c>
      <c r="Z3375" s="7">
        <f>YEAR(Working_Data[[#This Row],[order_date]])</f>
        <v>2024</v>
      </c>
    </row>
    <row r="3376" spans="1:26" x14ac:dyDescent="0.25">
      <c r="A3376" t="s">
        <v>6802</v>
      </c>
      <c r="B3376" t="s">
        <v>45</v>
      </c>
      <c r="C3376" t="s">
        <v>22</v>
      </c>
      <c r="D3376" t="s">
        <v>23</v>
      </c>
      <c r="E3376" s="1">
        <v>45676</v>
      </c>
      <c r="F3376" t="s">
        <v>6803</v>
      </c>
      <c r="G3376" s="1">
        <v>45392</v>
      </c>
      <c r="H3376" t="s">
        <v>41</v>
      </c>
      <c r="I3376" t="s">
        <v>63</v>
      </c>
      <c r="J3376" t="s">
        <v>49</v>
      </c>
      <c r="K3376">
        <v>3</v>
      </c>
      <c r="L3376" s="3">
        <f>Working_Data[[#This Row],[price2]]/Working_Data[[#This Row],[quantity]]</f>
        <v>294.30333333333334</v>
      </c>
      <c r="M3376" s="3">
        <v>882.91</v>
      </c>
      <c r="N3376" t="s">
        <v>28</v>
      </c>
      <c r="O3376">
        <v>13</v>
      </c>
      <c r="P3376" s="1">
        <v>45716</v>
      </c>
      <c r="Q3376">
        <v>323</v>
      </c>
      <c r="R3376" t="s">
        <v>43</v>
      </c>
      <c r="S3376">
        <v>5</v>
      </c>
      <c r="T3376" s="1">
        <v>45842</v>
      </c>
      <c r="U3376" t="s">
        <v>36</v>
      </c>
      <c r="V3376" t="str">
        <f>TEXT(WEEKDAY(Working_Data[[#This Row],[order_date]],1),"DDDD")</f>
        <v>Wednesday</v>
      </c>
      <c r="W3376" t="str">
        <f>TEXT(Working_Data[[#This Row],[order_date]],"mmmm")</f>
        <v>April</v>
      </c>
      <c r="X3376" s="7">
        <f>Working_Data[[#This Row],[last_order_date]]-Working_Data[[#This Row],[signup_date]]</f>
        <v>40</v>
      </c>
      <c r="Y3376" s="7">
        <f>IF(Working_Data[[#This Row],[churned]]="Active",1,0)</f>
        <v>0</v>
      </c>
      <c r="Z3376" s="7">
        <f>YEAR(Working_Data[[#This Row],[order_date]])</f>
        <v>2024</v>
      </c>
    </row>
    <row r="3377" spans="1:26" x14ac:dyDescent="0.25">
      <c r="A3377" t="s">
        <v>6804</v>
      </c>
      <c r="B3377" t="s">
        <v>21</v>
      </c>
      <c r="C3377" t="s">
        <v>82</v>
      </c>
      <c r="D3377" t="s">
        <v>56</v>
      </c>
      <c r="E3377" s="1">
        <v>45521</v>
      </c>
      <c r="F3377" t="s">
        <v>6805</v>
      </c>
      <c r="G3377" s="1">
        <v>45392</v>
      </c>
      <c r="H3377" t="s">
        <v>25</v>
      </c>
      <c r="I3377" t="s">
        <v>26</v>
      </c>
      <c r="J3377" t="s">
        <v>59</v>
      </c>
      <c r="K3377">
        <v>1</v>
      </c>
      <c r="L3377" s="3">
        <f>Working_Data[[#This Row],[price2]]/Working_Data[[#This Row],[quantity]]</f>
        <v>751.8</v>
      </c>
      <c r="M3377" s="3">
        <v>751.8</v>
      </c>
      <c r="N3377" t="s">
        <v>50</v>
      </c>
      <c r="O3377">
        <v>4</v>
      </c>
      <c r="P3377" s="1">
        <v>45901</v>
      </c>
      <c r="Q3377">
        <v>119</v>
      </c>
      <c r="R3377" t="s">
        <v>29</v>
      </c>
      <c r="S3377">
        <v>2</v>
      </c>
      <c r="T3377" s="1">
        <v>45626</v>
      </c>
      <c r="U3377" t="s">
        <v>36</v>
      </c>
      <c r="V3377" t="str">
        <f>TEXT(WEEKDAY(Working_Data[[#This Row],[order_date]],1),"DDDD")</f>
        <v>Wednesday</v>
      </c>
      <c r="W3377" t="str">
        <f>TEXT(Working_Data[[#This Row],[order_date]],"mmmm")</f>
        <v>April</v>
      </c>
      <c r="X3377" s="7">
        <f>Working_Data[[#This Row],[last_order_date]]-Working_Data[[#This Row],[signup_date]]</f>
        <v>380</v>
      </c>
      <c r="Y3377" s="7">
        <f>IF(Working_Data[[#This Row],[churned]]="Active",1,0)</f>
        <v>1</v>
      </c>
      <c r="Z3377" s="7">
        <f>YEAR(Working_Data[[#This Row],[order_date]])</f>
        <v>2024</v>
      </c>
    </row>
    <row r="3378" spans="1:26" x14ac:dyDescent="0.25">
      <c r="A3378" t="s">
        <v>6806</v>
      </c>
      <c r="B3378" t="s">
        <v>45</v>
      </c>
      <c r="C3378" t="s">
        <v>22</v>
      </c>
      <c r="D3378" t="s">
        <v>52</v>
      </c>
      <c r="E3378" s="1">
        <v>45569</v>
      </c>
      <c r="F3378" t="s">
        <v>6807</v>
      </c>
      <c r="G3378" s="1">
        <v>45392</v>
      </c>
      <c r="H3378" t="s">
        <v>41</v>
      </c>
      <c r="I3378" t="s">
        <v>54</v>
      </c>
      <c r="J3378" t="s">
        <v>64</v>
      </c>
      <c r="K3378">
        <v>4</v>
      </c>
      <c r="L3378" s="3">
        <f>Working_Data[[#This Row],[price2]]/Working_Data[[#This Row],[quantity]]</f>
        <v>257.94</v>
      </c>
      <c r="M3378" s="3">
        <v>1031.76</v>
      </c>
      <c r="N3378" t="s">
        <v>35</v>
      </c>
      <c r="O3378">
        <v>26</v>
      </c>
      <c r="P3378" s="1">
        <v>45617</v>
      </c>
      <c r="Q3378">
        <v>446</v>
      </c>
      <c r="R3378" t="s">
        <v>29</v>
      </c>
      <c r="S3378">
        <v>2</v>
      </c>
      <c r="T3378" s="1">
        <v>45582</v>
      </c>
      <c r="U3378" t="s">
        <v>36</v>
      </c>
      <c r="V3378" t="str">
        <f>TEXT(WEEKDAY(Working_Data[[#This Row],[order_date]],1),"DDDD")</f>
        <v>Wednesday</v>
      </c>
      <c r="W3378" t="str">
        <f>TEXT(Working_Data[[#This Row],[order_date]],"mmmm")</f>
        <v>April</v>
      </c>
      <c r="X3378" s="7">
        <f>Working_Data[[#This Row],[last_order_date]]-Working_Data[[#This Row],[signup_date]]</f>
        <v>48</v>
      </c>
      <c r="Y3378" s="7">
        <f>IF(Working_Data[[#This Row],[churned]]="Active",1,0)</f>
        <v>1</v>
      </c>
      <c r="Z3378" s="7">
        <f>YEAR(Working_Data[[#This Row],[order_date]])</f>
        <v>2024</v>
      </c>
    </row>
    <row r="3379" spans="1:26" x14ac:dyDescent="0.25">
      <c r="A3379" t="s">
        <v>6808</v>
      </c>
      <c r="B3379" t="s">
        <v>45</v>
      </c>
      <c r="C3379" t="s">
        <v>39</v>
      </c>
      <c r="D3379" t="s">
        <v>52</v>
      </c>
      <c r="E3379" s="1">
        <v>45450</v>
      </c>
      <c r="F3379" t="s">
        <v>6809</v>
      </c>
      <c r="G3379" s="1">
        <v>45392</v>
      </c>
      <c r="H3379" t="s">
        <v>58</v>
      </c>
      <c r="I3379" t="s">
        <v>48</v>
      </c>
      <c r="J3379" t="s">
        <v>59</v>
      </c>
      <c r="K3379">
        <v>1</v>
      </c>
      <c r="L3379" s="3">
        <f>Working_Data[[#This Row],[price2]]/Working_Data[[#This Row],[quantity]]</f>
        <v>840.29</v>
      </c>
      <c r="M3379" s="3">
        <v>840.29</v>
      </c>
      <c r="N3379" t="s">
        <v>35</v>
      </c>
      <c r="O3379">
        <v>17</v>
      </c>
      <c r="P3379" s="1">
        <v>45681</v>
      </c>
      <c r="Q3379">
        <v>369</v>
      </c>
      <c r="R3379" t="s">
        <v>29</v>
      </c>
      <c r="S3379">
        <v>1</v>
      </c>
      <c r="T3379" s="1">
        <v>45993</v>
      </c>
      <c r="U3379" t="s">
        <v>30</v>
      </c>
      <c r="V3379" t="str">
        <f>TEXT(WEEKDAY(Working_Data[[#This Row],[order_date]],1),"DDDD")</f>
        <v>Wednesday</v>
      </c>
      <c r="W3379" t="str">
        <f>TEXT(Working_Data[[#This Row],[order_date]],"mmmm")</f>
        <v>April</v>
      </c>
      <c r="X3379" s="7">
        <f>Working_Data[[#This Row],[last_order_date]]-Working_Data[[#This Row],[signup_date]]</f>
        <v>231</v>
      </c>
      <c r="Y3379" s="7">
        <f>IF(Working_Data[[#This Row],[churned]]="Active",1,0)</f>
        <v>1</v>
      </c>
      <c r="Z3379" s="7">
        <f>YEAR(Working_Data[[#This Row],[order_date]])</f>
        <v>2024</v>
      </c>
    </row>
    <row r="3380" spans="1:26" x14ac:dyDescent="0.25">
      <c r="A3380" t="s">
        <v>6810</v>
      </c>
      <c r="B3380" t="s">
        <v>45</v>
      </c>
      <c r="C3380" t="s">
        <v>39</v>
      </c>
      <c r="D3380" t="s">
        <v>77</v>
      </c>
      <c r="E3380" s="1">
        <v>45771</v>
      </c>
      <c r="F3380" t="s">
        <v>6811</v>
      </c>
      <c r="G3380" s="1">
        <v>45392</v>
      </c>
      <c r="H3380" t="s">
        <v>34</v>
      </c>
      <c r="I3380" t="s">
        <v>26</v>
      </c>
      <c r="J3380" t="s">
        <v>59</v>
      </c>
      <c r="K3380">
        <v>4</v>
      </c>
      <c r="L3380" s="3">
        <f>Working_Data[[#This Row],[price2]]/Working_Data[[#This Row],[quantity]]</f>
        <v>120.75749999999999</v>
      </c>
      <c r="M3380" s="3">
        <v>483.03</v>
      </c>
      <c r="N3380" t="s">
        <v>28</v>
      </c>
      <c r="O3380">
        <v>14</v>
      </c>
      <c r="P3380" s="1">
        <v>45702</v>
      </c>
      <c r="Q3380">
        <v>167</v>
      </c>
      <c r="R3380" t="s">
        <v>29</v>
      </c>
      <c r="S3380">
        <v>1</v>
      </c>
      <c r="T3380" s="1">
        <v>45745</v>
      </c>
      <c r="U3380" t="s">
        <v>60</v>
      </c>
      <c r="V3380" t="str">
        <f>TEXT(WEEKDAY(Working_Data[[#This Row],[order_date]],1),"DDDD")</f>
        <v>Wednesday</v>
      </c>
      <c r="W3380" t="str">
        <f>TEXT(Working_Data[[#This Row],[order_date]],"mmmm")</f>
        <v>April</v>
      </c>
      <c r="X3380" s="7">
        <f>Working_Data[[#This Row],[last_order_date]]-Working_Data[[#This Row],[signup_date]]</f>
        <v>-69</v>
      </c>
      <c r="Y3380" s="7">
        <f>IF(Working_Data[[#This Row],[churned]]="Active",1,0)</f>
        <v>1</v>
      </c>
      <c r="Z3380" s="7">
        <f>YEAR(Working_Data[[#This Row],[order_date]])</f>
        <v>2024</v>
      </c>
    </row>
    <row r="3381" spans="1:26" x14ac:dyDescent="0.25">
      <c r="A3381" t="s">
        <v>6812</v>
      </c>
      <c r="B3381" t="s">
        <v>38</v>
      </c>
      <c r="C3381" t="s">
        <v>82</v>
      </c>
      <c r="D3381" t="s">
        <v>32</v>
      </c>
      <c r="E3381" s="1">
        <v>45470</v>
      </c>
      <c r="F3381" t="s">
        <v>6813</v>
      </c>
      <c r="G3381" s="1">
        <v>45392</v>
      </c>
      <c r="H3381" t="s">
        <v>47</v>
      </c>
      <c r="I3381" t="s">
        <v>42</v>
      </c>
      <c r="J3381" t="s">
        <v>67</v>
      </c>
      <c r="K3381">
        <v>4</v>
      </c>
      <c r="L3381" s="3">
        <f>Working_Data[[#This Row],[price2]]/Working_Data[[#This Row],[quantity]]</f>
        <v>121.5025</v>
      </c>
      <c r="M3381" s="3">
        <v>486.01</v>
      </c>
      <c r="N3381" t="s">
        <v>50</v>
      </c>
      <c r="O3381">
        <v>48</v>
      </c>
      <c r="P3381" s="1">
        <v>45833</v>
      </c>
      <c r="Q3381">
        <v>296</v>
      </c>
      <c r="R3381" t="s">
        <v>29</v>
      </c>
      <c r="S3381">
        <v>2</v>
      </c>
      <c r="T3381" s="1">
        <v>45771</v>
      </c>
      <c r="U3381" t="s">
        <v>30</v>
      </c>
      <c r="V3381" t="str">
        <f>TEXT(WEEKDAY(Working_Data[[#This Row],[order_date]],1),"DDDD")</f>
        <v>Wednesday</v>
      </c>
      <c r="W3381" t="str">
        <f>TEXT(Working_Data[[#This Row],[order_date]],"mmmm")</f>
        <v>April</v>
      </c>
      <c r="X3381" s="7">
        <f>Working_Data[[#This Row],[last_order_date]]-Working_Data[[#This Row],[signup_date]]</f>
        <v>363</v>
      </c>
      <c r="Y3381" s="7">
        <f>IF(Working_Data[[#This Row],[churned]]="Active",1,0)</f>
        <v>1</v>
      </c>
      <c r="Z3381" s="7">
        <f>YEAR(Working_Data[[#This Row],[order_date]])</f>
        <v>2024</v>
      </c>
    </row>
    <row r="3382" spans="1:26" x14ac:dyDescent="0.25">
      <c r="A3382" t="s">
        <v>6814</v>
      </c>
      <c r="B3382" t="s">
        <v>45</v>
      </c>
      <c r="C3382" t="s">
        <v>22</v>
      </c>
      <c r="D3382" t="s">
        <v>56</v>
      </c>
      <c r="E3382" s="1">
        <v>45781</v>
      </c>
      <c r="F3382" t="s">
        <v>6815</v>
      </c>
      <c r="G3382" s="1">
        <v>45422</v>
      </c>
      <c r="H3382" t="s">
        <v>41</v>
      </c>
      <c r="I3382" t="s">
        <v>54</v>
      </c>
      <c r="J3382" t="s">
        <v>59</v>
      </c>
      <c r="K3382">
        <v>2</v>
      </c>
      <c r="L3382" s="3">
        <f>Working_Data[[#This Row],[price2]]/Working_Data[[#This Row],[quantity]]</f>
        <v>144.61500000000001</v>
      </c>
      <c r="M3382" s="3">
        <v>289.23</v>
      </c>
      <c r="N3382" t="s">
        <v>35</v>
      </c>
      <c r="O3382">
        <v>15</v>
      </c>
      <c r="P3382" s="1">
        <v>45656</v>
      </c>
      <c r="Q3382">
        <v>167</v>
      </c>
      <c r="R3382" t="s">
        <v>29</v>
      </c>
      <c r="S3382">
        <v>3</v>
      </c>
      <c r="T3382" s="1">
        <v>45996</v>
      </c>
      <c r="U3382" t="s">
        <v>30</v>
      </c>
      <c r="V3382" t="str">
        <f>TEXT(WEEKDAY(Working_Data[[#This Row],[order_date]],1),"DDDD")</f>
        <v>Friday</v>
      </c>
      <c r="W3382" t="str">
        <f>TEXT(Working_Data[[#This Row],[order_date]],"mmmm")</f>
        <v>May</v>
      </c>
      <c r="X3382" s="7">
        <f>Working_Data[[#This Row],[last_order_date]]-Working_Data[[#This Row],[signup_date]]</f>
        <v>-125</v>
      </c>
      <c r="Y3382" s="7">
        <f>IF(Working_Data[[#This Row],[churned]]="Active",1,0)</f>
        <v>1</v>
      </c>
      <c r="Z3382" s="7">
        <f>YEAR(Working_Data[[#This Row],[order_date]])</f>
        <v>2024</v>
      </c>
    </row>
    <row r="3383" spans="1:26" x14ac:dyDescent="0.25">
      <c r="A3383" t="s">
        <v>6816</v>
      </c>
      <c r="B3383" t="s">
        <v>45</v>
      </c>
      <c r="C3383" t="s">
        <v>22</v>
      </c>
      <c r="D3383" t="s">
        <v>32</v>
      </c>
      <c r="E3383" s="1">
        <v>45297</v>
      </c>
      <c r="F3383" t="s">
        <v>6817</v>
      </c>
      <c r="G3383" s="1">
        <v>45422</v>
      </c>
      <c r="H3383" t="s">
        <v>25</v>
      </c>
      <c r="I3383" t="s">
        <v>26</v>
      </c>
      <c r="J3383" t="s">
        <v>59</v>
      </c>
      <c r="K3383">
        <v>3</v>
      </c>
      <c r="L3383" s="3">
        <f>Working_Data[[#This Row],[price2]]/Working_Data[[#This Row],[quantity]]</f>
        <v>224.14333333333332</v>
      </c>
      <c r="M3383" s="3">
        <v>672.43</v>
      </c>
      <c r="N3383" t="s">
        <v>50</v>
      </c>
      <c r="O3383">
        <v>48</v>
      </c>
      <c r="P3383" s="1">
        <v>45333</v>
      </c>
      <c r="Q3383">
        <v>224</v>
      </c>
      <c r="R3383" t="s">
        <v>29</v>
      </c>
      <c r="S3383">
        <v>3</v>
      </c>
      <c r="T3383" s="1">
        <v>45815</v>
      </c>
      <c r="U3383" t="s">
        <v>36</v>
      </c>
      <c r="V3383" t="str">
        <f>TEXT(WEEKDAY(Working_Data[[#This Row],[order_date]],1),"DDDD")</f>
        <v>Friday</v>
      </c>
      <c r="W3383" t="str">
        <f>TEXT(Working_Data[[#This Row],[order_date]],"mmmm")</f>
        <v>May</v>
      </c>
      <c r="X3383" s="7">
        <f>Working_Data[[#This Row],[last_order_date]]-Working_Data[[#This Row],[signup_date]]</f>
        <v>36</v>
      </c>
      <c r="Y3383" s="7">
        <f>IF(Working_Data[[#This Row],[churned]]="Active",1,0)</f>
        <v>1</v>
      </c>
      <c r="Z3383" s="7">
        <f>YEAR(Working_Data[[#This Row],[order_date]])</f>
        <v>2024</v>
      </c>
    </row>
    <row r="3384" spans="1:26" x14ac:dyDescent="0.25">
      <c r="A3384" t="s">
        <v>6818</v>
      </c>
      <c r="B3384" t="s">
        <v>38</v>
      </c>
      <c r="C3384" t="s">
        <v>39</v>
      </c>
      <c r="D3384" t="s">
        <v>52</v>
      </c>
      <c r="E3384" s="1">
        <v>45905</v>
      </c>
      <c r="F3384" t="s">
        <v>6819</v>
      </c>
      <c r="G3384" s="1">
        <v>45422</v>
      </c>
      <c r="H3384" t="s">
        <v>47</v>
      </c>
      <c r="I3384" t="s">
        <v>63</v>
      </c>
      <c r="J3384" t="s">
        <v>59</v>
      </c>
      <c r="K3384">
        <v>1</v>
      </c>
      <c r="L3384" s="3">
        <f>Working_Data[[#This Row],[price2]]/Working_Data[[#This Row],[quantity]]</f>
        <v>1456.44</v>
      </c>
      <c r="M3384" s="3">
        <v>1456.44</v>
      </c>
      <c r="N3384" t="s">
        <v>28</v>
      </c>
      <c r="O3384">
        <v>9</v>
      </c>
      <c r="P3384" s="1">
        <v>45813</v>
      </c>
      <c r="Q3384">
        <v>308</v>
      </c>
      <c r="R3384" t="s">
        <v>43</v>
      </c>
      <c r="S3384">
        <v>1</v>
      </c>
      <c r="T3384" s="1">
        <v>45686</v>
      </c>
      <c r="U3384" t="s">
        <v>36</v>
      </c>
      <c r="V3384" t="str">
        <f>TEXT(WEEKDAY(Working_Data[[#This Row],[order_date]],1),"DDDD")</f>
        <v>Friday</v>
      </c>
      <c r="W3384" t="str">
        <f>TEXT(Working_Data[[#This Row],[order_date]],"mmmm")</f>
        <v>May</v>
      </c>
      <c r="X3384" s="7">
        <f>Working_Data[[#This Row],[last_order_date]]-Working_Data[[#This Row],[signup_date]]</f>
        <v>-92</v>
      </c>
      <c r="Y3384" s="7">
        <f>IF(Working_Data[[#This Row],[churned]]="Active",1,0)</f>
        <v>0</v>
      </c>
      <c r="Z3384" s="7">
        <f>YEAR(Working_Data[[#This Row],[order_date]])</f>
        <v>2024</v>
      </c>
    </row>
    <row r="3385" spans="1:26" x14ac:dyDescent="0.25">
      <c r="A3385" t="s">
        <v>6820</v>
      </c>
      <c r="B3385" t="s">
        <v>45</v>
      </c>
      <c r="C3385" t="s">
        <v>22</v>
      </c>
      <c r="D3385" t="s">
        <v>23</v>
      </c>
      <c r="E3385" s="1">
        <v>44967</v>
      </c>
      <c r="F3385" t="s">
        <v>6821</v>
      </c>
      <c r="G3385" s="1">
        <v>45422</v>
      </c>
      <c r="H3385" t="s">
        <v>58</v>
      </c>
      <c r="I3385" t="s">
        <v>26</v>
      </c>
      <c r="J3385" t="s">
        <v>59</v>
      </c>
      <c r="K3385">
        <v>5</v>
      </c>
      <c r="L3385" s="3">
        <f>Working_Data[[#This Row],[price2]]/Working_Data[[#This Row],[quantity]]</f>
        <v>183.74</v>
      </c>
      <c r="M3385" s="3">
        <v>918.7</v>
      </c>
      <c r="N3385" t="s">
        <v>28</v>
      </c>
      <c r="O3385">
        <v>50</v>
      </c>
      <c r="P3385" s="1">
        <v>45361</v>
      </c>
      <c r="Q3385">
        <v>205</v>
      </c>
      <c r="R3385" t="s">
        <v>29</v>
      </c>
      <c r="S3385">
        <v>5</v>
      </c>
      <c r="T3385" s="1">
        <v>45824</v>
      </c>
      <c r="U3385" t="s">
        <v>30</v>
      </c>
      <c r="V3385" t="str">
        <f>TEXT(WEEKDAY(Working_Data[[#This Row],[order_date]],1),"DDDD")</f>
        <v>Friday</v>
      </c>
      <c r="W3385" t="str">
        <f>TEXT(Working_Data[[#This Row],[order_date]],"mmmm")</f>
        <v>May</v>
      </c>
      <c r="X3385" s="7">
        <f>Working_Data[[#This Row],[last_order_date]]-Working_Data[[#This Row],[signup_date]]</f>
        <v>394</v>
      </c>
      <c r="Y3385" s="7">
        <f>IF(Working_Data[[#This Row],[churned]]="Active",1,0)</f>
        <v>1</v>
      </c>
      <c r="Z3385" s="7">
        <f>YEAR(Working_Data[[#This Row],[order_date]])</f>
        <v>2024</v>
      </c>
    </row>
    <row r="3386" spans="1:26" x14ac:dyDescent="0.25">
      <c r="A3386" t="s">
        <v>6822</v>
      </c>
      <c r="B3386" t="s">
        <v>21</v>
      </c>
      <c r="C3386" t="s">
        <v>82</v>
      </c>
      <c r="D3386" t="s">
        <v>52</v>
      </c>
      <c r="E3386" s="1">
        <v>45995</v>
      </c>
      <c r="F3386" t="s">
        <v>6823</v>
      </c>
      <c r="G3386" s="1">
        <v>45422</v>
      </c>
      <c r="H3386" t="s">
        <v>41</v>
      </c>
      <c r="I3386" t="s">
        <v>48</v>
      </c>
      <c r="J3386" t="s">
        <v>64</v>
      </c>
      <c r="K3386">
        <v>5</v>
      </c>
      <c r="L3386" s="3">
        <f>Working_Data[[#This Row],[price2]]/Working_Data[[#This Row],[quantity]]</f>
        <v>247.01399999999998</v>
      </c>
      <c r="M3386" s="3">
        <v>1235.07</v>
      </c>
      <c r="N3386" t="s">
        <v>50</v>
      </c>
      <c r="O3386">
        <v>14</v>
      </c>
      <c r="P3386" s="1">
        <v>45843</v>
      </c>
      <c r="Q3386">
        <v>278</v>
      </c>
      <c r="R3386" t="s">
        <v>43</v>
      </c>
      <c r="S3386">
        <v>3</v>
      </c>
      <c r="T3386" s="1">
        <v>45963</v>
      </c>
      <c r="U3386" t="s">
        <v>60</v>
      </c>
      <c r="V3386" t="str">
        <f>TEXT(WEEKDAY(Working_Data[[#This Row],[order_date]],1),"DDDD")</f>
        <v>Friday</v>
      </c>
      <c r="W3386" t="str">
        <f>TEXT(Working_Data[[#This Row],[order_date]],"mmmm")</f>
        <v>May</v>
      </c>
      <c r="X3386" s="7">
        <f>Working_Data[[#This Row],[last_order_date]]-Working_Data[[#This Row],[signup_date]]</f>
        <v>-152</v>
      </c>
      <c r="Y3386" s="7">
        <f>IF(Working_Data[[#This Row],[churned]]="Active",1,0)</f>
        <v>0</v>
      </c>
      <c r="Z3386" s="7">
        <f>YEAR(Working_Data[[#This Row],[order_date]])</f>
        <v>2024</v>
      </c>
    </row>
    <row r="3387" spans="1:26" x14ac:dyDescent="0.25">
      <c r="A3387" t="s">
        <v>6824</v>
      </c>
      <c r="B3387" t="s">
        <v>38</v>
      </c>
      <c r="C3387" t="s">
        <v>39</v>
      </c>
      <c r="D3387" t="s">
        <v>23</v>
      </c>
      <c r="E3387" s="1">
        <v>45370</v>
      </c>
      <c r="F3387" t="s">
        <v>6825</v>
      </c>
      <c r="G3387" s="1">
        <v>45422</v>
      </c>
      <c r="H3387" t="s">
        <v>25</v>
      </c>
      <c r="I3387" t="s">
        <v>26</v>
      </c>
      <c r="J3387" t="s">
        <v>59</v>
      </c>
      <c r="K3387">
        <v>5</v>
      </c>
      <c r="L3387" s="3">
        <f>Working_Data[[#This Row],[price2]]/Working_Data[[#This Row],[quantity]]</f>
        <v>62.512</v>
      </c>
      <c r="M3387" s="3">
        <v>312.56</v>
      </c>
      <c r="N3387" t="s">
        <v>28</v>
      </c>
      <c r="O3387">
        <v>4</v>
      </c>
      <c r="P3387" s="1">
        <v>45766</v>
      </c>
      <c r="Q3387">
        <v>148</v>
      </c>
      <c r="R3387" t="s">
        <v>29</v>
      </c>
      <c r="S3387">
        <v>4</v>
      </c>
      <c r="T3387" s="1">
        <v>45856</v>
      </c>
      <c r="U3387" t="s">
        <v>36</v>
      </c>
      <c r="V3387" t="str">
        <f>TEXT(WEEKDAY(Working_Data[[#This Row],[order_date]],1),"DDDD")</f>
        <v>Friday</v>
      </c>
      <c r="W3387" t="str">
        <f>TEXT(Working_Data[[#This Row],[order_date]],"mmmm")</f>
        <v>May</v>
      </c>
      <c r="X3387" s="7">
        <f>Working_Data[[#This Row],[last_order_date]]-Working_Data[[#This Row],[signup_date]]</f>
        <v>396</v>
      </c>
      <c r="Y3387" s="7">
        <f>IF(Working_Data[[#This Row],[churned]]="Active",1,0)</f>
        <v>1</v>
      </c>
      <c r="Z3387" s="7">
        <f>YEAR(Working_Data[[#This Row],[order_date]])</f>
        <v>2024</v>
      </c>
    </row>
    <row r="3388" spans="1:26" x14ac:dyDescent="0.25">
      <c r="A3388" t="s">
        <v>6826</v>
      </c>
      <c r="B3388" t="s">
        <v>21</v>
      </c>
      <c r="C3388" t="s">
        <v>39</v>
      </c>
      <c r="D3388" t="s">
        <v>56</v>
      </c>
      <c r="E3388" s="1">
        <v>45457</v>
      </c>
      <c r="F3388" t="s">
        <v>6827</v>
      </c>
      <c r="G3388" s="1">
        <v>45422</v>
      </c>
      <c r="H3388" t="s">
        <v>47</v>
      </c>
      <c r="I3388" t="s">
        <v>63</v>
      </c>
      <c r="J3388" t="s">
        <v>49</v>
      </c>
      <c r="K3388">
        <v>5</v>
      </c>
      <c r="L3388" s="3">
        <f>Working_Data[[#This Row],[price2]]/Working_Data[[#This Row],[quantity]]</f>
        <v>50.15</v>
      </c>
      <c r="M3388" s="3">
        <v>250.75</v>
      </c>
      <c r="N3388" t="s">
        <v>35</v>
      </c>
      <c r="O3388">
        <v>42</v>
      </c>
      <c r="P3388" s="1">
        <v>45744</v>
      </c>
      <c r="Q3388">
        <v>114</v>
      </c>
      <c r="R3388" t="s">
        <v>29</v>
      </c>
      <c r="S3388">
        <v>2</v>
      </c>
      <c r="T3388" s="1">
        <v>45546</v>
      </c>
      <c r="U3388" t="s">
        <v>30</v>
      </c>
      <c r="V3388" t="str">
        <f>TEXT(WEEKDAY(Working_Data[[#This Row],[order_date]],1),"DDDD")</f>
        <v>Friday</v>
      </c>
      <c r="W3388" t="str">
        <f>TEXT(Working_Data[[#This Row],[order_date]],"mmmm")</f>
        <v>May</v>
      </c>
      <c r="X3388" s="7">
        <f>Working_Data[[#This Row],[last_order_date]]-Working_Data[[#This Row],[signup_date]]</f>
        <v>287</v>
      </c>
      <c r="Y3388" s="7">
        <f>IF(Working_Data[[#This Row],[churned]]="Active",1,0)</f>
        <v>1</v>
      </c>
      <c r="Z3388" s="7">
        <f>YEAR(Working_Data[[#This Row],[order_date]])</f>
        <v>2024</v>
      </c>
    </row>
    <row r="3389" spans="1:26" x14ac:dyDescent="0.25">
      <c r="A3389" t="s">
        <v>6828</v>
      </c>
      <c r="B3389" t="s">
        <v>21</v>
      </c>
      <c r="C3389" t="s">
        <v>22</v>
      </c>
      <c r="D3389" t="s">
        <v>77</v>
      </c>
      <c r="E3389" s="1">
        <v>45487</v>
      </c>
      <c r="F3389" t="s">
        <v>6829</v>
      </c>
      <c r="G3389" s="1">
        <v>45422</v>
      </c>
      <c r="H3389" t="s">
        <v>41</v>
      </c>
      <c r="I3389" t="s">
        <v>26</v>
      </c>
      <c r="J3389" t="s">
        <v>67</v>
      </c>
      <c r="K3389">
        <v>3</v>
      </c>
      <c r="L3389" s="3">
        <f>Working_Data[[#This Row],[price2]]/Working_Data[[#This Row],[quantity]]</f>
        <v>292.45</v>
      </c>
      <c r="M3389" s="3">
        <v>877.35</v>
      </c>
      <c r="N3389" t="s">
        <v>50</v>
      </c>
      <c r="O3389">
        <v>50</v>
      </c>
      <c r="P3389" s="1">
        <v>45422</v>
      </c>
      <c r="Q3389">
        <v>256</v>
      </c>
      <c r="R3389" t="s">
        <v>43</v>
      </c>
      <c r="S3389">
        <v>2</v>
      </c>
      <c r="T3389" s="1">
        <v>45678</v>
      </c>
      <c r="U3389" t="s">
        <v>60</v>
      </c>
      <c r="V3389" t="str">
        <f>TEXT(WEEKDAY(Working_Data[[#This Row],[order_date]],1),"DDDD")</f>
        <v>Friday</v>
      </c>
      <c r="W3389" t="str">
        <f>TEXT(Working_Data[[#This Row],[order_date]],"mmmm")</f>
        <v>May</v>
      </c>
      <c r="X3389" s="7">
        <f>Working_Data[[#This Row],[last_order_date]]-Working_Data[[#This Row],[signup_date]]</f>
        <v>-65</v>
      </c>
      <c r="Y3389" s="7">
        <f>IF(Working_Data[[#This Row],[churned]]="Active",1,0)</f>
        <v>0</v>
      </c>
      <c r="Z3389" s="7">
        <f>YEAR(Working_Data[[#This Row],[order_date]])</f>
        <v>2024</v>
      </c>
    </row>
    <row r="3390" spans="1:26" x14ac:dyDescent="0.25">
      <c r="A3390" t="s">
        <v>6830</v>
      </c>
      <c r="B3390" t="s">
        <v>38</v>
      </c>
      <c r="C3390" t="s">
        <v>22</v>
      </c>
      <c r="D3390" t="s">
        <v>56</v>
      </c>
      <c r="E3390" s="1">
        <v>45936</v>
      </c>
      <c r="F3390" t="s">
        <v>6831</v>
      </c>
      <c r="G3390" s="1">
        <v>45422</v>
      </c>
      <c r="H3390" t="s">
        <v>58</v>
      </c>
      <c r="I3390" t="s">
        <v>63</v>
      </c>
      <c r="J3390" t="s">
        <v>59</v>
      </c>
      <c r="K3390">
        <v>3</v>
      </c>
      <c r="L3390" s="3">
        <f>Working_Data[[#This Row],[price2]]/Working_Data[[#This Row],[quantity]]</f>
        <v>295.07333333333332</v>
      </c>
      <c r="M3390" s="3">
        <v>885.22</v>
      </c>
      <c r="N3390" t="s">
        <v>35</v>
      </c>
      <c r="O3390">
        <v>38</v>
      </c>
      <c r="P3390" s="1">
        <v>45592</v>
      </c>
      <c r="Q3390">
        <v>383</v>
      </c>
      <c r="R3390" t="s">
        <v>43</v>
      </c>
      <c r="S3390">
        <v>2</v>
      </c>
      <c r="T3390" s="1">
        <v>45531</v>
      </c>
      <c r="U3390" t="s">
        <v>30</v>
      </c>
      <c r="V3390" t="str">
        <f>TEXT(WEEKDAY(Working_Data[[#This Row],[order_date]],1),"DDDD")</f>
        <v>Friday</v>
      </c>
      <c r="W3390" t="str">
        <f>TEXT(Working_Data[[#This Row],[order_date]],"mmmm")</f>
        <v>May</v>
      </c>
      <c r="X3390" s="7">
        <f>Working_Data[[#This Row],[last_order_date]]-Working_Data[[#This Row],[signup_date]]</f>
        <v>-344</v>
      </c>
      <c r="Y3390" s="7">
        <f>IF(Working_Data[[#This Row],[churned]]="Active",1,0)</f>
        <v>0</v>
      </c>
      <c r="Z3390" s="7">
        <f>YEAR(Working_Data[[#This Row],[order_date]])</f>
        <v>2024</v>
      </c>
    </row>
    <row r="3391" spans="1:26" x14ac:dyDescent="0.25">
      <c r="A3391" t="s">
        <v>6832</v>
      </c>
      <c r="B3391" t="s">
        <v>45</v>
      </c>
      <c r="C3391" t="s">
        <v>22</v>
      </c>
      <c r="D3391" t="s">
        <v>56</v>
      </c>
      <c r="E3391" s="1">
        <v>45779</v>
      </c>
      <c r="F3391" t="s">
        <v>6833</v>
      </c>
      <c r="G3391" s="1">
        <v>45422</v>
      </c>
      <c r="H3391" t="s">
        <v>41</v>
      </c>
      <c r="I3391" t="s">
        <v>48</v>
      </c>
      <c r="J3391" t="s">
        <v>49</v>
      </c>
      <c r="K3391">
        <v>3</v>
      </c>
      <c r="L3391" s="3">
        <f>Working_Data[[#This Row],[price2]]/Working_Data[[#This Row],[quantity]]</f>
        <v>484.94666666666666</v>
      </c>
      <c r="M3391" s="3">
        <v>1454.84</v>
      </c>
      <c r="N3391" t="s">
        <v>35</v>
      </c>
      <c r="O3391">
        <v>13</v>
      </c>
      <c r="P3391" s="1">
        <v>45999</v>
      </c>
      <c r="Q3391">
        <v>468</v>
      </c>
      <c r="R3391" t="s">
        <v>29</v>
      </c>
      <c r="S3391">
        <v>1</v>
      </c>
      <c r="T3391" s="1">
        <v>45675</v>
      </c>
      <c r="U3391" t="s">
        <v>36</v>
      </c>
      <c r="V3391" t="str">
        <f>TEXT(WEEKDAY(Working_Data[[#This Row],[order_date]],1),"DDDD")</f>
        <v>Friday</v>
      </c>
      <c r="W3391" t="str">
        <f>TEXT(Working_Data[[#This Row],[order_date]],"mmmm")</f>
        <v>May</v>
      </c>
      <c r="X3391" s="7">
        <f>Working_Data[[#This Row],[last_order_date]]-Working_Data[[#This Row],[signup_date]]</f>
        <v>220</v>
      </c>
      <c r="Y3391" s="7">
        <f>IF(Working_Data[[#This Row],[churned]]="Active",1,0)</f>
        <v>1</v>
      </c>
      <c r="Z3391" s="7">
        <f>YEAR(Working_Data[[#This Row],[order_date]])</f>
        <v>2024</v>
      </c>
    </row>
    <row r="3392" spans="1:26" x14ac:dyDescent="0.25">
      <c r="A3392" t="s">
        <v>6834</v>
      </c>
      <c r="B3392" t="s">
        <v>21</v>
      </c>
      <c r="C3392" t="s">
        <v>22</v>
      </c>
      <c r="D3392" t="s">
        <v>52</v>
      </c>
      <c r="E3392" s="1">
        <v>45181</v>
      </c>
      <c r="F3392" t="s">
        <v>6835</v>
      </c>
      <c r="G3392" s="1">
        <v>45422</v>
      </c>
      <c r="H3392" t="s">
        <v>58</v>
      </c>
      <c r="I3392" t="s">
        <v>63</v>
      </c>
      <c r="J3392" t="s">
        <v>49</v>
      </c>
      <c r="K3392">
        <v>2</v>
      </c>
      <c r="L3392" s="3">
        <f>Working_Data[[#This Row],[price2]]/Working_Data[[#This Row],[quantity]]</f>
        <v>239.1</v>
      </c>
      <c r="M3392" s="3">
        <v>478.2</v>
      </c>
      <c r="N3392" t="s">
        <v>28</v>
      </c>
      <c r="O3392">
        <v>49</v>
      </c>
      <c r="P3392" s="1">
        <v>45391</v>
      </c>
      <c r="Q3392">
        <v>314</v>
      </c>
      <c r="R3392" t="s">
        <v>29</v>
      </c>
      <c r="S3392">
        <v>3</v>
      </c>
      <c r="T3392" s="1">
        <v>45729</v>
      </c>
      <c r="U3392" t="s">
        <v>36</v>
      </c>
      <c r="V3392" t="str">
        <f>TEXT(WEEKDAY(Working_Data[[#This Row],[order_date]],1),"DDDD")</f>
        <v>Friday</v>
      </c>
      <c r="W3392" t="str">
        <f>TEXT(Working_Data[[#This Row],[order_date]],"mmmm")</f>
        <v>May</v>
      </c>
      <c r="X3392" s="7">
        <f>Working_Data[[#This Row],[last_order_date]]-Working_Data[[#This Row],[signup_date]]</f>
        <v>210</v>
      </c>
      <c r="Y3392" s="7">
        <f>IF(Working_Data[[#This Row],[churned]]="Active",1,0)</f>
        <v>1</v>
      </c>
      <c r="Z3392" s="7">
        <f>YEAR(Working_Data[[#This Row],[order_date]])</f>
        <v>2024</v>
      </c>
    </row>
    <row r="3393" spans="1:26" x14ac:dyDescent="0.25">
      <c r="A3393" t="s">
        <v>6836</v>
      </c>
      <c r="B3393" t="s">
        <v>21</v>
      </c>
      <c r="C3393" t="s">
        <v>39</v>
      </c>
      <c r="D3393" t="s">
        <v>56</v>
      </c>
      <c r="E3393" s="1">
        <v>45618</v>
      </c>
      <c r="F3393" t="s">
        <v>6837</v>
      </c>
      <c r="G3393" s="1">
        <v>45422</v>
      </c>
      <c r="H3393" t="s">
        <v>47</v>
      </c>
      <c r="I3393" t="s">
        <v>42</v>
      </c>
      <c r="J3393" t="s">
        <v>59</v>
      </c>
      <c r="K3393">
        <v>2</v>
      </c>
      <c r="L3393" s="3">
        <f>Working_Data[[#This Row],[price2]]/Working_Data[[#This Row],[quantity]]</f>
        <v>378.06</v>
      </c>
      <c r="M3393" s="3">
        <v>756.12</v>
      </c>
      <c r="N3393" t="s">
        <v>35</v>
      </c>
      <c r="O3393">
        <v>31</v>
      </c>
      <c r="P3393" s="1">
        <v>45679</v>
      </c>
      <c r="Q3393">
        <v>139</v>
      </c>
      <c r="R3393" t="s">
        <v>29</v>
      </c>
      <c r="S3393">
        <v>3</v>
      </c>
      <c r="T3393" s="1">
        <v>45393</v>
      </c>
      <c r="U3393" t="s">
        <v>60</v>
      </c>
      <c r="V3393" t="str">
        <f>TEXT(WEEKDAY(Working_Data[[#This Row],[order_date]],1),"DDDD")</f>
        <v>Friday</v>
      </c>
      <c r="W3393" t="str">
        <f>TEXT(Working_Data[[#This Row],[order_date]],"mmmm")</f>
        <v>May</v>
      </c>
      <c r="X3393" s="7">
        <f>Working_Data[[#This Row],[last_order_date]]-Working_Data[[#This Row],[signup_date]]</f>
        <v>61</v>
      </c>
      <c r="Y3393" s="7">
        <f>IF(Working_Data[[#This Row],[churned]]="Active",1,0)</f>
        <v>1</v>
      </c>
      <c r="Z3393" s="7">
        <f>YEAR(Working_Data[[#This Row],[order_date]])</f>
        <v>2024</v>
      </c>
    </row>
    <row r="3394" spans="1:26" x14ac:dyDescent="0.25">
      <c r="A3394" t="s">
        <v>6838</v>
      </c>
      <c r="B3394" t="s">
        <v>38</v>
      </c>
      <c r="C3394" t="s">
        <v>82</v>
      </c>
      <c r="D3394" t="s">
        <v>52</v>
      </c>
      <c r="E3394" s="1">
        <v>45503</v>
      </c>
      <c r="F3394" t="s">
        <v>6839</v>
      </c>
      <c r="G3394" s="1">
        <v>45422</v>
      </c>
      <c r="H3394" t="s">
        <v>41</v>
      </c>
      <c r="I3394" t="s">
        <v>42</v>
      </c>
      <c r="J3394" t="s">
        <v>59</v>
      </c>
      <c r="K3394">
        <v>3</v>
      </c>
      <c r="L3394" s="3">
        <f>Working_Data[[#This Row],[price2]]/Working_Data[[#This Row],[quantity]]</f>
        <v>120.27666666666666</v>
      </c>
      <c r="M3394" s="3">
        <v>360.83</v>
      </c>
      <c r="N3394" t="s">
        <v>28</v>
      </c>
      <c r="O3394">
        <v>46</v>
      </c>
      <c r="P3394" s="1">
        <v>45482</v>
      </c>
      <c r="Q3394">
        <v>219</v>
      </c>
      <c r="R3394" t="s">
        <v>43</v>
      </c>
      <c r="S3394">
        <v>1</v>
      </c>
      <c r="T3394" s="1">
        <v>45619</v>
      </c>
      <c r="U3394" t="s">
        <v>60</v>
      </c>
      <c r="V3394" t="str">
        <f>TEXT(WEEKDAY(Working_Data[[#This Row],[order_date]],1),"DDDD")</f>
        <v>Friday</v>
      </c>
      <c r="W3394" t="str">
        <f>TEXT(Working_Data[[#This Row],[order_date]],"mmmm")</f>
        <v>May</v>
      </c>
      <c r="X3394" s="7">
        <f>Working_Data[[#This Row],[last_order_date]]-Working_Data[[#This Row],[signup_date]]</f>
        <v>-21</v>
      </c>
      <c r="Y3394" s="7">
        <f>IF(Working_Data[[#This Row],[churned]]="Active",1,0)</f>
        <v>0</v>
      </c>
      <c r="Z3394" s="7">
        <f>YEAR(Working_Data[[#This Row],[order_date]])</f>
        <v>2024</v>
      </c>
    </row>
    <row r="3395" spans="1:26" x14ac:dyDescent="0.25">
      <c r="A3395" t="s">
        <v>6840</v>
      </c>
      <c r="B3395" t="s">
        <v>38</v>
      </c>
      <c r="C3395" t="s">
        <v>22</v>
      </c>
      <c r="D3395" t="s">
        <v>56</v>
      </c>
      <c r="E3395" s="1">
        <v>45762</v>
      </c>
      <c r="F3395" t="s">
        <v>6841</v>
      </c>
      <c r="G3395" s="1">
        <v>45422</v>
      </c>
      <c r="H3395" t="s">
        <v>25</v>
      </c>
      <c r="I3395" t="s">
        <v>54</v>
      </c>
      <c r="J3395" t="s">
        <v>27</v>
      </c>
      <c r="K3395">
        <v>1</v>
      </c>
      <c r="L3395" s="3">
        <f>Working_Data[[#This Row],[price2]]/Working_Data[[#This Row],[quantity]]</f>
        <v>984.33</v>
      </c>
      <c r="M3395" s="3">
        <v>984.33</v>
      </c>
      <c r="N3395" t="s">
        <v>35</v>
      </c>
      <c r="O3395">
        <v>44</v>
      </c>
      <c r="P3395" s="1">
        <v>45621</v>
      </c>
      <c r="Q3395">
        <v>153</v>
      </c>
      <c r="R3395" t="s">
        <v>43</v>
      </c>
      <c r="S3395">
        <v>2</v>
      </c>
      <c r="T3395" s="1">
        <v>45767</v>
      </c>
      <c r="U3395" t="s">
        <v>30</v>
      </c>
      <c r="V3395" t="str">
        <f>TEXT(WEEKDAY(Working_Data[[#This Row],[order_date]],1),"DDDD")</f>
        <v>Friday</v>
      </c>
      <c r="W3395" t="str">
        <f>TEXT(Working_Data[[#This Row],[order_date]],"mmmm")</f>
        <v>May</v>
      </c>
      <c r="X3395" s="7">
        <f>Working_Data[[#This Row],[last_order_date]]-Working_Data[[#This Row],[signup_date]]</f>
        <v>-141</v>
      </c>
      <c r="Y3395" s="7">
        <f>IF(Working_Data[[#This Row],[churned]]="Active",1,0)</f>
        <v>0</v>
      </c>
      <c r="Z3395" s="7">
        <f>YEAR(Working_Data[[#This Row],[order_date]])</f>
        <v>2024</v>
      </c>
    </row>
    <row r="3396" spans="1:26" x14ac:dyDescent="0.25">
      <c r="A3396" t="s">
        <v>6842</v>
      </c>
      <c r="B3396" t="s">
        <v>45</v>
      </c>
      <c r="C3396" t="s">
        <v>39</v>
      </c>
      <c r="D3396" t="s">
        <v>32</v>
      </c>
      <c r="E3396" s="1">
        <v>45405</v>
      </c>
      <c r="F3396" t="s">
        <v>6843</v>
      </c>
      <c r="G3396" s="1">
        <v>45453</v>
      </c>
      <c r="H3396" t="s">
        <v>47</v>
      </c>
      <c r="I3396" t="s">
        <v>54</v>
      </c>
      <c r="J3396" t="s">
        <v>64</v>
      </c>
      <c r="K3396">
        <v>5</v>
      </c>
      <c r="L3396" s="3">
        <f>Working_Data[[#This Row],[price2]]/Working_Data[[#This Row],[quantity]]</f>
        <v>196.458</v>
      </c>
      <c r="M3396" s="3">
        <v>982.29</v>
      </c>
      <c r="N3396" t="s">
        <v>28</v>
      </c>
      <c r="O3396">
        <v>50</v>
      </c>
      <c r="P3396" s="1">
        <v>45832</v>
      </c>
      <c r="Q3396">
        <v>378</v>
      </c>
      <c r="R3396" t="s">
        <v>29</v>
      </c>
      <c r="S3396">
        <v>4</v>
      </c>
      <c r="T3396" s="1">
        <v>45781</v>
      </c>
      <c r="U3396" t="s">
        <v>36</v>
      </c>
      <c r="V3396" t="str">
        <f>TEXT(WEEKDAY(Working_Data[[#This Row],[order_date]],1),"DDDD")</f>
        <v>Monday</v>
      </c>
      <c r="W3396" t="str">
        <f>TEXT(Working_Data[[#This Row],[order_date]],"mmmm")</f>
        <v>June</v>
      </c>
      <c r="X3396" s="7">
        <f>Working_Data[[#This Row],[last_order_date]]-Working_Data[[#This Row],[signup_date]]</f>
        <v>427</v>
      </c>
      <c r="Y3396" s="7">
        <f>IF(Working_Data[[#This Row],[churned]]="Active",1,0)</f>
        <v>1</v>
      </c>
      <c r="Z3396" s="7">
        <f>YEAR(Working_Data[[#This Row],[order_date]])</f>
        <v>2024</v>
      </c>
    </row>
    <row r="3397" spans="1:26" x14ac:dyDescent="0.25">
      <c r="A3397" t="s">
        <v>6844</v>
      </c>
      <c r="B3397" t="s">
        <v>21</v>
      </c>
      <c r="C3397" t="s">
        <v>39</v>
      </c>
      <c r="D3397" t="s">
        <v>56</v>
      </c>
      <c r="E3397" s="1">
        <v>45762</v>
      </c>
      <c r="F3397" t="s">
        <v>6845</v>
      </c>
      <c r="G3397" s="1">
        <v>45453</v>
      </c>
      <c r="H3397" t="s">
        <v>34</v>
      </c>
      <c r="I3397" t="s">
        <v>54</v>
      </c>
      <c r="J3397" t="s">
        <v>64</v>
      </c>
      <c r="K3397">
        <v>5</v>
      </c>
      <c r="L3397" s="3">
        <f>Working_Data[[#This Row],[price2]]/Working_Data[[#This Row],[quantity]]</f>
        <v>77.037999999999997</v>
      </c>
      <c r="M3397" s="3">
        <v>385.19</v>
      </c>
      <c r="N3397" t="s">
        <v>50</v>
      </c>
      <c r="O3397">
        <v>40</v>
      </c>
      <c r="P3397" s="1">
        <v>45515</v>
      </c>
      <c r="Q3397">
        <v>286</v>
      </c>
      <c r="R3397" t="s">
        <v>29</v>
      </c>
      <c r="S3397">
        <v>5</v>
      </c>
      <c r="T3397" s="1">
        <v>45696</v>
      </c>
      <c r="U3397" t="s">
        <v>60</v>
      </c>
      <c r="V3397" t="str">
        <f>TEXT(WEEKDAY(Working_Data[[#This Row],[order_date]],1),"DDDD")</f>
        <v>Monday</v>
      </c>
      <c r="W3397" t="str">
        <f>TEXT(Working_Data[[#This Row],[order_date]],"mmmm")</f>
        <v>June</v>
      </c>
      <c r="X3397" s="7">
        <f>Working_Data[[#This Row],[last_order_date]]-Working_Data[[#This Row],[signup_date]]</f>
        <v>-247</v>
      </c>
      <c r="Y3397" s="7">
        <f>IF(Working_Data[[#This Row],[churned]]="Active",1,0)</f>
        <v>1</v>
      </c>
      <c r="Z3397" s="7">
        <f>YEAR(Working_Data[[#This Row],[order_date]])</f>
        <v>2024</v>
      </c>
    </row>
    <row r="3398" spans="1:26" x14ac:dyDescent="0.25">
      <c r="A3398" t="s">
        <v>6846</v>
      </c>
      <c r="B3398" t="s">
        <v>45</v>
      </c>
      <c r="C3398" t="s">
        <v>82</v>
      </c>
      <c r="D3398" t="s">
        <v>23</v>
      </c>
      <c r="E3398" s="1">
        <v>45385</v>
      </c>
      <c r="F3398" t="s">
        <v>6847</v>
      </c>
      <c r="G3398" s="1">
        <v>45453</v>
      </c>
      <c r="H3398" t="s">
        <v>47</v>
      </c>
      <c r="I3398" t="s">
        <v>48</v>
      </c>
      <c r="J3398" t="s">
        <v>49</v>
      </c>
      <c r="K3398">
        <v>3</v>
      </c>
      <c r="L3398" s="3">
        <f>Working_Data[[#This Row],[price2]]/Working_Data[[#This Row],[quantity]]</f>
        <v>259.56666666666666</v>
      </c>
      <c r="M3398" s="3">
        <v>778.7</v>
      </c>
      <c r="N3398" t="s">
        <v>50</v>
      </c>
      <c r="O3398">
        <v>43</v>
      </c>
      <c r="P3398" s="1">
        <v>45688</v>
      </c>
      <c r="Q3398">
        <v>55</v>
      </c>
      <c r="R3398" t="s">
        <v>43</v>
      </c>
      <c r="S3398">
        <v>4</v>
      </c>
      <c r="T3398" s="1">
        <v>45869</v>
      </c>
      <c r="U3398" t="s">
        <v>30</v>
      </c>
      <c r="V3398" t="str">
        <f>TEXT(WEEKDAY(Working_Data[[#This Row],[order_date]],1),"DDDD")</f>
        <v>Monday</v>
      </c>
      <c r="W3398" t="str">
        <f>TEXT(Working_Data[[#This Row],[order_date]],"mmmm")</f>
        <v>June</v>
      </c>
      <c r="X3398" s="7">
        <f>Working_Data[[#This Row],[last_order_date]]-Working_Data[[#This Row],[signup_date]]</f>
        <v>303</v>
      </c>
      <c r="Y3398" s="7">
        <f>IF(Working_Data[[#This Row],[churned]]="Active",1,0)</f>
        <v>0</v>
      </c>
      <c r="Z3398" s="7">
        <f>YEAR(Working_Data[[#This Row],[order_date]])</f>
        <v>2024</v>
      </c>
    </row>
    <row r="3399" spans="1:26" x14ac:dyDescent="0.25">
      <c r="A3399" t="s">
        <v>6848</v>
      </c>
      <c r="B3399" t="s">
        <v>21</v>
      </c>
      <c r="C3399" t="s">
        <v>22</v>
      </c>
      <c r="D3399" t="s">
        <v>56</v>
      </c>
      <c r="E3399" s="1">
        <v>45356</v>
      </c>
      <c r="F3399" t="s">
        <v>6849</v>
      </c>
      <c r="G3399" s="1">
        <v>45453</v>
      </c>
      <c r="H3399" t="s">
        <v>41</v>
      </c>
      <c r="I3399" t="s">
        <v>63</v>
      </c>
      <c r="J3399" t="s">
        <v>67</v>
      </c>
      <c r="K3399">
        <v>1</v>
      </c>
      <c r="L3399" s="3">
        <f>Working_Data[[#This Row],[price2]]/Working_Data[[#This Row],[quantity]]</f>
        <v>655.92</v>
      </c>
      <c r="M3399" s="3">
        <v>655.92</v>
      </c>
      <c r="N3399" t="s">
        <v>28</v>
      </c>
      <c r="O3399">
        <v>3</v>
      </c>
      <c r="P3399" s="1">
        <v>45751</v>
      </c>
      <c r="Q3399">
        <v>93</v>
      </c>
      <c r="R3399" t="s">
        <v>43</v>
      </c>
      <c r="S3399">
        <v>1</v>
      </c>
      <c r="T3399" s="1">
        <v>45303</v>
      </c>
      <c r="U3399" t="s">
        <v>30</v>
      </c>
      <c r="V3399" t="str">
        <f>TEXT(WEEKDAY(Working_Data[[#This Row],[order_date]],1),"DDDD")</f>
        <v>Monday</v>
      </c>
      <c r="W3399" t="str">
        <f>TEXT(Working_Data[[#This Row],[order_date]],"mmmm")</f>
        <v>June</v>
      </c>
      <c r="X3399" s="7">
        <f>Working_Data[[#This Row],[last_order_date]]-Working_Data[[#This Row],[signup_date]]</f>
        <v>395</v>
      </c>
      <c r="Y3399" s="7">
        <f>IF(Working_Data[[#This Row],[churned]]="Active",1,0)</f>
        <v>0</v>
      </c>
      <c r="Z3399" s="7">
        <f>YEAR(Working_Data[[#This Row],[order_date]])</f>
        <v>2024</v>
      </c>
    </row>
    <row r="3400" spans="1:26" x14ac:dyDescent="0.25">
      <c r="A3400" t="s">
        <v>6850</v>
      </c>
      <c r="B3400" t="s">
        <v>45</v>
      </c>
      <c r="C3400" t="s">
        <v>82</v>
      </c>
      <c r="D3400" t="s">
        <v>23</v>
      </c>
      <c r="E3400" s="1">
        <v>45087</v>
      </c>
      <c r="F3400" t="s">
        <v>6851</v>
      </c>
      <c r="G3400" s="1">
        <v>45453</v>
      </c>
      <c r="H3400" t="s">
        <v>41</v>
      </c>
      <c r="I3400" t="s">
        <v>48</v>
      </c>
      <c r="J3400" t="s">
        <v>49</v>
      </c>
      <c r="K3400">
        <v>1</v>
      </c>
      <c r="L3400" s="3">
        <f>Working_Data[[#This Row],[price2]]/Working_Data[[#This Row],[quantity]]</f>
        <v>828.74</v>
      </c>
      <c r="M3400" s="3">
        <v>828.74</v>
      </c>
      <c r="N3400" t="s">
        <v>50</v>
      </c>
      <c r="O3400">
        <v>30</v>
      </c>
      <c r="P3400" s="1">
        <v>45550</v>
      </c>
      <c r="Q3400">
        <v>64</v>
      </c>
      <c r="R3400" t="s">
        <v>43</v>
      </c>
      <c r="S3400">
        <v>5</v>
      </c>
      <c r="T3400" s="1">
        <v>45882</v>
      </c>
      <c r="U3400" t="s">
        <v>60</v>
      </c>
      <c r="V3400" t="str">
        <f>TEXT(WEEKDAY(Working_Data[[#This Row],[order_date]],1),"DDDD")</f>
        <v>Monday</v>
      </c>
      <c r="W3400" t="str">
        <f>TEXT(Working_Data[[#This Row],[order_date]],"mmmm")</f>
        <v>June</v>
      </c>
      <c r="X3400" s="7">
        <f>Working_Data[[#This Row],[last_order_date]]-Working_Data[[#This Row],[signup_date]]</f>
        <v>463</v>
      </c>
      <c r="Y3400" s="7">
        <f>IF(Working_Data[[#This Row],[churned]]="Active",1,0)</f>
        <v>0</v>
      </c>
      <c r="Z3400" s="7">
        <f>YEAR(Working_Data[[#This Row],[order_date]])</f>
        <v>2024</v>
      </c>
    </row>
    <row r="3401" spans="1:26" x14ac:dyDescent="0.25">
      <c r="A3401" t="s">
        <v>6852</v>
      </c>
      <c r="B3401" t="s">
        <v>21</v>
      </c>
      <c r="C3401" t="s">
        <v>82</v>
      </c>
      <c r="D3401" t="s">
        <v>77</v>
      </c>
      <c r="E3401" s="1">
        <v>45846</v>
      </c>
      <c r="F3401" t="s">
        <v>6853</v>
      </c>
      <c r="G3401" s="1">
        <v>45453</v>
      </c>
      <c r="H3401" t="s">
        <v>41</v>
      </c>
      <c r="I3401" t="s">
        <v>63</v>
      </c>
      <c r="J3401" t="s">
        <v>49</v>
      </c>
      <c r="K3401">
        <v>1</v>
      </c>
      <c r="L3401" s="3">
        <f>Working_Data[[#This Row],[price2]]/Working_Data[[#This Row],[quantity]]</f>
        <v>1362.74</v>
      </c>
      <c r="M3401" s="3">
        <v>1362.74</v>
      </c>
      <c r="N3401" t="s">
        <v>35</v>
      </c>
      <c r="O3401">
        <v>4</v>
      </c>
      <c r="P3401" s="1">
        <v>45993</v>
      </c>
      <c r="Q3401">
        <v>447</v>
      </c>
      <c r="R3401" t="s">
        <v>43</v>
      </c>
      <c r="S3401">
        <v>4</v>
      </c>
      <c r="T3401" s="1">
        <v>45639</v>
      </c>
      <c r="U3401" t="s">
        <v>36</v>
      </c>
      <c r="V3401" t="str">
        <f>TEXT(WEEKDAY(Working_Data[[#This Row],[order_date]],1),"DDDD")</f>
        <v>Monday</v>
      </c>
      <c r="W3401" t="str">
        <f>TEXT(Working_Data[[#This Row],[order_date]],"mmmm")</f>
        <v>June</v>
      </c>
      <c r="X3401" s="7">
        <f>Working_Data[[#This Row],[last_order_date]]-Working_Data[[#This Row],[signup_date]]</f>
        <v>147</v>
      </c>
      <c r="Y3401" s="7">
        <f>IF(Working_Data[[#This Row],[churned]]="Active",1,0)</f>
        <v>0</v>
      </c>
      <c r="Z3401" s="7">
        <f>YEAR(Working_Data[[#This Row],[order_date]])</f>
        <v>2024</v>
      </c>
    </row>
    <row r="3402" spans="1:26" x14ac:dyDescent="0.25">
      <c r="A3402" t="s">
        <v>6854</v>
      </c>
      <c r="B3402" t="s">
        <v>45</v>
      </c>
      <c r="C3402" t="s">
        <v>82</v>
      </c>
      <c r="D3402" t="s">
        <v>23</v>
      </c>
      <c r="E3402" s="1">
        <v>45737</v>
      </c>
      <c r="F3402" t="s">
        <v>6855</v>
      </c>
      <c r="G3402" s="1">
        <v>45453</v>
      </c>
      <c r="H3402" t="s">
        <v>25</v>
      </c>
      <c r="I3402" t="s">
        <v>63</v>
      </c>
      <c r="J3402" t="s">
        <v>27</v>
      </c>
      <c r="K3402">
        <v>5</v>
      </c>
      <c r="L3402" s="3">
        <f>Working_Data[[#This Row],[price2]]/Working_Data[[#This Row],[quantity]]</f>
        <v>32.444000000000003</v>
      </c>
      <c r="M3402" s="3">
        <v>162.22</v>
      </c>
      <c r="N3402" t="s">
        <v>35</v>
      </c>
      <c r="O3402">
        <v>46</v>
      </c>
      <c r="P3402" s="1">
        <v>45762</v>
      </c>
      <c r="Q3402">
        <v>14</v>
      </c>
      <c r="R3402" t="s">
        <v>43</v>
      </c>
      <c r="S3402">
        <v>4</v>
      </c>
      <c r="T3402" s="1">
        <v>45833</v>
      </c>
      <c r="U3402" t="s">
        <v>36</v>
      </c>
      <c r="V3402" t="str">
        <f>TEXT(WEEKDAY(Working_Data[[#This Row],[order_date]],1),"DDDD")</f>
        <v>Monday</v>
      </c>
      <c r="W3402" t="str">
        <f>TEXT(Working_Data[[#This Row],[order_date]],"mmmm")</f>
        <v>June</v>
      </c>
      <c r="X3402" s="7">
        <f>Working_Data[[#This Row],[last_order_date]]-Working_Data[[#This Row],[signup_date]]</f>
        <v>25</v>
      </c>
      <c r="Y3402" s="7">
        <f>IF(Working_Data[[#This Row],[churned]]="Active",1,0)</f>
        <v>0</v>
      </c>
      <c r="Z3402" s="7">
        <f>YEAR(Working_Data[[#This Row],[order_date]])</f>
        <v>2024</v>
      </c>
    </row>
    <row r="3403" spans="1:26" x14ac:dyDescent="0.25">
      <c r="A3403" t="s">
        <v>6856</v>
      </c>
      <c r="B3403" t="s">
        <v>21</v>
      </c>
      <c r="C3403" t="s">
        <v>82</v>
      </c>
      <c r="D3403" t="s">
        <v>23</v>
      </c>
      <c r="E3403" s="1">
        <v>45525</v>
      </c>
      <c r="F3403" t="s">
        <v>6857</v>
      </c>
      <c r="G3403" s="1">
        <v>45453</v>
      </c>
      <c r="H3403" t="s">
        <v>41</v>
      </c>
      <c r="I3403" t="s">
        <v>48</v>
      </c>
      <c r="J3403" t="s">
        <v>67</v>
      </c>
      <c r="K3403">
        <v>3</v>
      </c>
      <c r="L3403" s="3">
        <f>Working_Data[[#This Row],[price2]]/Working_Data[[#This Row],[quantity]]</f>
        <v>242.11333333333334</v>
      </c>
      <c r="M3403" s="3">
        <v>726.34</v>
      </c>
      <c r="N3403" t="s">
        <v>28</v>
      </c>
      <c r="O3403">
        <v>9</v>
      </c>
      <c r="P3403" s="1">
        <v>45689</v>
      </c>
      <c r="Q3403">
        <v>436</v>
      </c>
      <c r="R3403" t="s">
        <v>43</v>
      </c>
      <c r="S3403">
        <v>1</v>
      </c>
      <c r="T3403" s="1">
        <v>45605</v>
      </c>
      <c r="U3403" t="s">
        <v>36</v>
      </c>
      <c r="V3403" t="str">
        <f>TEXT(WEEKDAY(Working_Data[[#This Row],[order_date]],1),"DDDD")</f>
        <v>Monday</v>
      </c>
      <c r="W3403" t="str">
        <f>TEXT(Working_Data[[#This Row],[order_date]],"mmmm")</f>
        <v>June</v>
      </c>
      <c r="X3403" s="7">
        <f>Working_Data[[#This Row],[last_order_date]]-Working_Data[[#This Row],[signup_date]]</f>
        <v>164</v>
      </c>
      <c r="Y3403" s="7">
        <f>IF(Working_Data[[#This Row],[churned]]="Active",1,0)</f>
        <v>0</v>
      </c>
      <c r="Z3403" s="7">
        <f>YEAR(Working_Data[[#This Row],[order_date]])</f>
        <v>2024</v>
      </c>
    </row>
    <row r="3404" spans="1:26" x14ac:dyDescent="0.25">
      <c r="A3404" t="s">
        <v>6858</v>
      </c>
      <c r="B3404" t="s">
        <v>45</v>
      </c>
      <c r="C3404" t="s">
        <v>82</v>
      </c>
      <c r="D3404" t="s">
        <v>52</v>
      </c>
      <c r="E3404" s="1">
        <v>45354</v>
      </c>
      <c r="F3404" t="s">
        <v>6859</v>
      </c>
      <c r="G3404" s="1">
        <v>45453</v>
      </c>
      <c r="H3404" t="s">
        <v>34</v>
      </c>
      <c r="I3404" t="s">
        <v>42</v>
      </c>
      <c r="J3404" t="s">
        <v>49</v>
      </c>
      <c r="K3404">
        <v>2</v>
      </c>
      <c r="L3404" s="3">
        <f>Working_Data[[#This Row],[price2]]/Working_Data[[#This Row],[quantity]]</f>
        <v>571.73</v>
      </c>
      <c r="M3404" s="3">
        <v>1143.46</v>
      </c>
      <c r="N3404" t="s">
        <v>50</v>
      </c>
      <c r="O3404">
        <v>15</v>
      </c>
      <c r="P3404" s="1">
        <v>45997</v>
      </c>
      <c r="Q3404">
        <v>19</v>
      </c>
      <c r="R3404" t="s">
        <v>29</v>
      </c>
      <c r="S3404">
        <v>1</v>
      </c>
      <c r="T3404" s="1">
        <v>45610</v>
      </c>
      <c r="U3404" t="s">
        <v>30</v>
      </c>
      <c r="V3404" t="str">
        <f>TEXT(WEEKDAY(Working_Data[[#This Row],[order_date]],1),"DDDD")</f>
        <v>Monday</v>
      </c>
      <c r="W3404" t="str">
        <f>TEXT(Working_Data[[#This Row],[order_date]],"mmmm")</f>
        <v>June</v>
      </c>
      <c r="X3404" s="7">
        <f>Working_Data[[#This Row],[last_order_date]]-Working_Data[[#This Row],[signup_date]]</f>
        <v>643</v>
      </c>
      <c r="Y3404" s="7">
        <f>IF(Working_Data[[#This Row],[churned]]="Active",1,0)</f>
        <v>1</v>
      </c>
      <c r="Z3404" s="7">
        <f>YEAR(Working_Data[[#This Row],[order_date]])</f>
        <v>2024</v>
      </c>
    </row>
    <row r="3405" spans="1:26" x14ac:dyDescent="0.25">
      <c r="A3405" t="s">
        <v>6860</v>
      </c>
      <c r="B3405" t="s">
        <v>45</v>
      </c>
      <c r="C3405" t="s">
        <v>22</v>
      </c>
      <c r="D3405" t="s">
        <v>32</v>
      </c>
      <c r="E3405" s="1">
        <v>45244</v>
      </c>
      <c r="F3405" t="s">
        <v>6861</v>
      </c>
      <c r="G3405" s="1">
        <v>45453</v>
      </c>
      <c r="H3405" t="s">
        <v>41</v>
      </c>
      <c r="I3405" t="s">
        <v>26</v>
      </c>
      <c r="J3405" t="s">
        <v>67</v>
      </c>
      <c r="K3405">
        <v>5</v>
      </c>
      <c r="L3405" s="3">
        <f>Working_Data[[#This Row],[price2]]/Working_Data[[#This Row],[quantity]]</f>
        <v>236.898</v>
      </c>
      <c r="M3405" s="3">
        <v>1184.49</v>
      </c>
      <c r="N3405" t="s">
        <v>35</v>
      </c>
      <c r="O3405">
        <v>3</v>
      </c>
      <c r="P3405" s="1">
        <v>45650</v>
      </c>
      <c r="Q3405">
        <v>394</v>
      </c>
      <c r="R3405" t="s">
        <v>29</v>
      </c>
      <c r="S3405">
        <v>2</v>
      </c>
      <c r="T3405" s="1">
        <v>45875</v>
      </c>
      <c r="U3405" t="s">
        <v>36</v>
      </c>
      <c r="V3405" t="str">
        <f>TEXT(WEEKDAY(Working_Data[[#This Row],[order_date]],1),"DDDD")</f>
        <v>Monday</v>
      </c>
      <c r="W3405" t="str">
        <f>TEXT(Working_Data[[#This Row],[order_date]],"mmmm")</f>
        <v>June</v>
      </c>
      <c r="X3405" s="7">
        <f>Working_Data[[#This Row],[last_order_date]]-Working_Data[[#This Row],[signup_date]]</f>
        <v>406</v>
      </c>
      <c r="Y3405" s="7">
        <f>IF(Working_Data[[#This Row],[churned]]="Active",1,0)</f>
        <v>1</v>
      </c>
      <c r="Z3405" s="7">
        <f>YEAR(Working_Data[[#This Row],[order_date]])</f>
        <v>2024</v>
      </c>
    </row>
    <row r="3406" spans="1:26" x14ac:dyDescent="0.25">
      <c r="A3406" t="s">
        <v>6862</v>
      </c>
      <c r="B3406" t="s">
        <v>38</v>
      </c>
      <c r="C3406" t="s">
        <v>39</v>
      </c>
      <c r="D3406" t="s">
        <v>52</v>
      </c>
      <c r="E3406" s="1">
        <v>45715</v>
      </c>
      <c r="F3406" t="s">
        <v>6863</v>
      </c>
      <c r="G3406" s="1">
        <v>45453</v>
      </c>
      <c r="H3406" t="s">
        <v>25</v>
      </c>
      <c r="I3406" t="s">
        <v>26</v>
      </c>
      <c r="J3406" t="s">
        <v>67</v>
      </c>
      <c r="K3406">
        <v>3</v>
      </c>
      <c r="L3406" s="3">
        <f>Working_Data[[#This Row],[price2]]/Working_Data[[#This Row],[quantity]]</f>
        <v>251.91333333333333</v>
      </c>
      <c r="M3406" s="3">
        <v>755.74</v>
      </c>
      <c r="N3406" t="s">
        <v>28</v>
      </c>
      <c r="O3406">
        <v>29</v>
      </c>
      <c r="P3406" s="1">
        <v>45790</v>
      </c>
      <c r="Q3406">
        <v>279</v>
      </c>
      <c r="R3406" t="s">
        <v>29</v>
      </c>
      <c r="S3406">
        <v>5</v>
      </c>
      <c r="T3406" s="1">
        <v>45859</v>
      </c>
      <c r="U3406" t="s">
        <v>30</v>
      </c>
      <c r="V3406" t="str">
        <f>TEXT(WEEKDAY(Working_Data[[#This Row],[order_date]],1),"DDDD")</f>
        <v>Monday</v>
      </c>
      <c r="W3406" t="str">
        <f>TEXT(Working_Data[[#This Row],[order_date]],"mmmm")</f>
        <v>June</v>
      </c>
      <c r="X3406" s="7">
        <f>Working_Data[[#This Row],[last_order_date]]-Working_Data[[#This Row],[signup_date]]</f>
        <v>75</v>
      </c>
      <c r="Y3406" s="7">
        <f>IF(Working_Data[[#This Row],[churned]]="Active",1,0)</f>
        <v>1</v>
      </c>
      <c r="Z3406" s="7">
        <f>YEAR(Working_Data[[#This Row],[order_date]])</f>
        <v>2024</v>
      </c>
    </row>
    <row r="3407" spans="1:26" x14ac:dyDescent="0.25">
      <c r="A3407" t="s">
        <v>6864</v>
      </c>
      <c r="B3407" t="s">
        <v>45</v>
      </c>
      <c r="C3407" t="s">
        <v>82</v>
      </c>
      <c r="D3407" t="s">
        <v>77</v>
      </c>
      <c r="E3407" s="1">
        <v>45385</v>
      </c>
      <c r="F3407" t="s">
        <v>6865</v>
      </c>
      <c r="G3407" s="1">
        <v>45483</v>
      </c>
      <c r="H3407" t="s">
        <v>47</v>
      </c>
      <c r="I3407" t="s">
        <v>54</v>
      </c>
      <c r="J3407" t="s">
        <v>59</v>
      </c>
      <c r="K3407">
        <v>5</v>
      </c>
      <c r="L3407" s="3">
        <f>Working_Data[[#This Row],[price2]]/Working_Data[[#This Row],[quantity]]</f>
        <v>211.29599999999999</v>
      </c>
      <c r="M3407" s="3">
        <v>1056.48</v>
      </c>
      <c r="N3407" t="s">
        <v>28</v>
      </c>
      <c r="O3407">
        <v>19</v>
      </c>
      <c r="P3407" s="1">
        <v>45780</v>
      </c>
      <c r="Q3407">
        <v>473</v>
      </c>
      <c r="R3407" t="s">
        <v>43</v>
      </c>
      <c r="S3407">
        <v>4</v>
      </c>
      <c r="T3407" s="1">
        <v>45303</v>
      </c>
      <c r="U3407" t="s">
        <v>60</v>
      </c>
      <c r="V3407" t="str">
        <f>TEXT(WEEKDAY(Working_Data[[#This Row],[order_date]],1),"DDDD")</f>
        <v>Wednesday</v>
      </c>
      <c r="W3407" t="str">
        <f>TEXT(Working_Data[[#This Row],[order_date]],"mmmm")</f>
        <v>July</v>
      </c>
      <c r="X3407" s="7">
        <f>Working_Data[[#This Row],[last_order_date]]-Working_Data[[#This Row],[signup_date]]</f>
        <v>395</v>
      </c>
      <c r="Y3407" s="7">
        <f>IF(Working_Data[[#This Row],[churned]]="Active",1,0)</f>
        <v>0</v>
      </c>
      <c r="Z3407" s="7">
        <f>YEAR(Working_Data[[#This Row],[order_date]])</f>
        <v>2024</v>
      </c>
    </row>
    <row r="3408" spans="1:26" x14ac:dyDescent="0.25">
      <c r="A3408" t="s">
        <v>6866</v>
      </c>
      <c r="B3408" t="s">
        <v>45</v>
      </c>
      <c r="C3408" t="s">
        <v>39</v>
      </c>
      <c r="D3408" t="s">
        <v>56</v>
      </c>
      <c r="E3408" s="1">
        <v>45578</v>
      </c>
      <c r="F3408" t="s">
        <v>6867</v>
      </c>
      <c r="G3408" s="1">
        <v>45483</v>
      </c>
      <c r="H3408" t="s">
        <v>41</v>
      </c>
      <c r="I3408" t="s">
        <v>42</v>
      </c>
      <c r="J3408" t="s">
        <v>27</v>
      </c>
      <c r="K3408">
        <v>2</v>
      </c>
      <c r="L3408" s="3">
        <f>Working_Data[[#This Row],[price2]]/Working_Data[[#This Row],[quantity]]</f>
        <v>373.52</v>
      </c>
      <c r="M3408" s="3">
        <v>747.04</v>
      </c>
      <c r="N3408" t="s">
        <v>28</v>
      </c>
      <c r="O3408">
        <v>40</v>
      </c>
      <c r="P3408" s="1">
        <v>45735</v>
      </c>
      <c r="Q3408">
        <v>484</v>
      </c>
      <c r="R3408" t="s">
        <v>43</v>
      </c>
      <c r="S3408">
        <v>4</v>
      </c>
      <c r="T3408" s="1">
        <v>45530</v>
      </c>
      <c r="U3408" t="s">
        <v>60</v>
      </c>
      <c r="V3408" t="str">
        <f>TEXT(WEEKDAY(Working_Data[[#This Row],[order_date]],1),"DDDD")</f>
        <v>Wednesday</v>
      </c>
      <c r="W3408" t="str">
        <f>TEXT(Working_Data[[#This Row],[order_date]],"mmmm")</f>
        <v>July</v>
      </c>
      <c r="X3408" s="7">
        <f>Working_Data[[#This Row],[last_order_date]]-Working_Data[[#This Row],[signup_date]]</f>
        <v>157</v>
      </c>
      <c r="Y3408" s="7">
        <f>IF(Working_Data[[#This Row],[churned]]="Active",1,0)</f>
        <v>0</v>
      </c>
      <c r="Z3408" s="7">
        <f>YEAR(Working_Data[[#This Row],[order_date]])</f>
        <v>2024</v>
      </c>
    </row>
    <row r="3409" spans="1:26" x14ac:dyDescent="0.25">
      <c r="A3409" t="s">
        <v>6868</v>
      </c>
      <c r="B3409" t="s">
        <v>38</v>
      </c>
      <c r="C3409" t="s">
        <v>22</v>
      </c>
      <c r="D3409" t="s">
        <v>52</v>
      </c>
      <c r="E3409" s="1">
        <v>45595</v>
      </c>
      <c r="F3409" t="s">
        <v>6869</v>
      </c>
      <c r="G3409" s="1">
        <v>45483</v>
      </c>
      <c r="H3409" t="s">
        <v>47</v>
      </c>
      <c r="I3409" t="s">
        <v>42</v>
      </c>
      <c r="J3409" t="s">
        <v>64</v>
      </c>
      <c r="K3409">
        <v>3</v>
      </c>
      <c r="L3409" s="3">
        <f>Working_Data[[#This Row],[price2]]/Working_Data[[#This Row],[quantity]]</f>
        <v>282.51333333333332</v>
      </c>
      <c r="M3409" s="3">
        <v>847.54</v>
      </c>
      <c r="N3409" t="s">
        <v>50</v>
      </c>
      <c r="O3409">
        <v>50</v>
      </c>
      <c r="P3409" s="1">
        <v>45997</v>
      </c>
      <c r="Q3409">
        <v>407</v>
      </c>
      <c r="R3409" t="s">
        <v>43</v>
      </c>
      <c r="S3409">
        <v>4</v>
      </c>
      <c r="T3409" s="1">
        <v>45706</v>
      </c>
      <c r="U3409" t="s">
        <v>36</v>
      </c>
      <c r="V3409" t="str">
        <f>TEXT(WEEKDAY(Working_Data[[#This Row],[order_date]],1),"DDDD")</f>
        <v>Wednesday</v>
      </c>
      <c r="W3409" t="str">
        <f>TEXT(Working_Data[[#This Row],[order_date]],"mmmm")</f>
        <v>July</v>
      </c>
      <c r="X3409" s="7">
        <f>Working_Data[[#This Row],[last_order_date]]-Working_Data[[#This Row],[signup_date]]</f>
        <v>402</v>
      </c>
      <c r="Y3409" s="7">
        <f>IF(Working_Data[[#This Row],[churned]]="Active",1,0)</f>
        <v>0</v>
      </c>
      <c r="Z3409" s="7">
        <f>YEAR(Working_Data[[#This Row],[order_date]])</f>
        <v>2024</v>
      </c>
    </row>
    <row r="3410" spans="1:26" x14ac:dyDescent="0.25">
      <c r="A3410" t="s">
        <v>6870</v>
      </c>
      <c r="B3410" t="s">
        <v>45</v>
      </c>
      <c r="C3410" t="s">
        <v>82</v>
      </c>
      <c r="D3410" t="s">
        <v>77</v>
      </c>
      <c r="E3410" s="1">
        <v>45284</v>
      </c>
      <c r="F3410" t="s">
        <v>6871</v>
      </c>
      <c r="G3410" s="1">
        <v>45483</v>
      </c>
      <c r="H3410" t="s">
        <v>58</v>
      </c>
      <c r="I3410" t="s">
        <v>63</v>
      </c>
      <c r="J3410" t="s">
        <v>49</v>
      </c>
      <c r="K3410">
        <v>3</v>
      </c>
      <c r="L3410" s="3">
        <f>Working_Data[[#This Row],[price2]]/Working_Data[[#This Row],[quantity]]</f>
        <v>483.48</v>
      </c>
      <c r="M3410" s="3">
        <v>1450.44</v>
      </c>
      <c r="N3410" t="s">
        <v>35</v>
      </c>
      <c r="O3410">
        <v>29</v>
      </c>
      <c r="P3410" s="1">
        <v>45718</v>
      </c>
      <c r="Q3410">
        <v>281</v>
      </c>
      <c r="R3410" t="s">
        <v>43</v>
      </c>
      <c r="S3410">
        <v>2</v>
      </c>
      <c r="T3410" s="1">
        <v>45808</v>
      </c>
      <c r="U3410" t="s">
        <v>30</v>
      </c>
      <c r="V3410" t="str">
        <f>TEXT(WEEKDAY(Working_Data[[#This Row],[order_date]],1),"DDDD")</f>
        <v>Wednesday</v>
      </c>
      <c r="W3410" t="str">
        <f>TEXT(Working_Data[[#This Row],[order_date]],"mmmm")</f>
        <v>July</v>
      </c>
      <c r="X3410" s="7">
        <f>Working_Data[[#This Row],[last_order_date]]-Working_Data[[#This Row],[signup_date]]</f>
        <v>434</v>
      </c>
      <c r="Y3410" s="7">
        <f>IF(Working_Data[[#This Row],[churned]]="Active",1,0)</f>
        <v>0</v>
      </c>
      <c r="Z3410" s="7">
        <f>YEAR(Working_Data[[#This Row],[order_date]])</f>
        <v>2024</v>
      </c>
    </row>
    <row r="3411" spans="1:26" x14ac:dyDescent="0.25">
      <c r="A3411" t="s">
        <v>6872</v>
      </c>
      <c r="B3411" t="s">
        <v>21</v>
      </c>
      <c r="C3411" t="s">
        <v>39</v>
      </c>
      <c r="D3411" t="s">
        <v>77</v>
      </c>
      <c r="E3411" s="1">
        <v>45517</v>
      </c>
      <c r="F3411" t="s">
        <v>6873</v>
      </c>
      <c r="G3411" s="1">
        <v>45483</v>
      </c>
      <c r="H3411" t="s">
        <v>47</v>
      </c>
      <c r="I3411" t="s">
        <v>26</v>
      </c>
      <c r="J3411" t="s">
        <v>49</v>
      </c>
      <c r="K3411">
        <v>4</v>
      </c>
      <c r="L3411" s="3">
        <f>Working_Data[[#This Row],[price2]]/Working_Data[[#This Row],[quantity]]</f>
        <v>76.73</v>
      </c>
      <c r="M3411" s="3">
        <v>306.92</v>
      </c>
      <c r="N3411" t="s">
        <v>50</v>
      </c>
      <c r="O3411">
        <v>16</v>
      </c>
      <c r="P3411" s="1">
        <v>45617</v>
      </c>
      <c r="Q3411">
        <v>12</v>
      </c>
      <c r="R3411" t="s">
        <v>43</v>
      </c>
      <c r="S3411">
        <v>1</v>
      </c>
      <c r="T3411" s="1">
        <v>45901</v>
      </c>
      <c r="U3411" t="s">
        <v>30</v>
      </c>
      <c r="V3411" t="str">
        <f>TEXT(WEEKDAY(Working_Data[[#This Row],[order_date]],1),"DDDD")</f>
        <v>Wednesday</v>
      </c>
      <c r="W3411" t="str">
        <f>TEXT(Working_Data[[#This Row],[order_date]],"mmmm")</f>
        <v>July</v>
      </c>
      <c r="X3411" s="7">
        <f>Working_Data[[#This Row],[last_order_date]]-Working_Data[[#This Row],[signup_date]]</f>
        <v>100</v>
      </c>
      <c r="Y3411" s="7">
        <f>IF(Working_Data[[#This Row],[churned]]="Active",1,0)</f>
        <v>0</v>
      </c>
      <c r="Z3411" s="7">
        <f>YEAR(Working_Data[[#This Row],[order_date]])</f>
        <v>2024</v>
      </c>
    </row>
    <row r="3412" spans="1:26" x14ac:dyDescent="0.25">
      <c r="A3412" t="s">
        <v>6874</v>
      </c>
      <c r="B3412" t="s">
        <v>38</v>
      </c>
      <c r="C3412" t="s">
        <v>22</v>
      </c>
      <c r="D3412" t="s">
        <v>32</v>
      </c>
      <c r="E3412" s="1">
        <v>45483</v>
      </c>
      <c r="F3412" t="s">
        <v>6875</v>
      </c>
      <c r="G3412" s="1">
        <v>45483</v>
      </c>
      <c r="H3412" t="s">
        <v>41</v>
      </c>
      <c r="I3412" t="s">
        <v>54</v>
      </c>
      <c r="J3412" t="s">
        <v>59</v>
      </c>
      <c r="K3412">
        <v>3</v>
      </c>
      <c r="L3412" s="3">
        <f>Working_Data[[#This Row],[price2]]/Working_Data[[#This Row],[quantity]]</f>
        <v>231.18666666666664</v>
      </c>
      <c r="M3412" s="3">
        <v>693.56</v>
      </c>
      <c r="N3412" t="s">
        <v>28</v>
      </c>
      <c r="O3412">
        <v>44</v>
      </c>
      <c r="P3412" s="1">
        <v>45593</v>
      </c>
      <c r="Q3412">
        <v>461</v>
      </c>
      <c r="R3412" t="s">
        <v>29</v>
      </c>
      <c r="S3412">
        <v>5</v>
      </c>
      <c r="T3412" s="1">
        <v>45843</v>
      </c>
      <c r="U3412" t="s">
        <v>30</v>
      </c>
      <c r="V3412" t="str">
        <f>TEXT(WEEKDAY(Working_Data[[#This Row],[order_date]],1),"DDDD")</f>
        <v>Wednesday</v>
      </c>
      <c r="W3412" t="str">
        <f>TEXT(Working_Data[[#This Row],[order_date]],"mmmm")</f>
        <v>July</v>
      </c>
      <c r="X3412" s="7">
        <f>Working_Data[[#This Row],[last_order_date]]-Working_Data[[#This Row],[signup_date]]</f>
        <v>110</v>
      </c>
      <c r="Y3412" s="7">
        <f>IF(Working_Data[[#This Row],[churned]]="Active",1,0)</f>
        <v>1</v>
      </c>
      <c r="Z3412" s="7">
        <f>YEAR(Working_Data[[#This Row],[order_date]])</f>
        <v>2024</v>
      </c>
    </row>
    <row r="3413" spans="1:26" x14ac:dyDescent="0.25">
      <c r="A3413" t="s">
        <v>6876</v>
      </c>
      <c r="B3413" t="s">
        <v>45</v>
      </c>
      <c r="C3413" t="s">
        <v>22</v>
      </c>
      <c r="D3413" t="s">
        <v>77</v>
      </c>
      <c r="E3413" s="1">
        <v>45468</v>
      </c>
      <c r="F3413" t="s">
        <v>6877</v>
      </c>
      <c r="G3413" s="1">
        <v>45483</v>
      </c>
      <c r="H3413" t="s">
        <v>34</v>
      </c>
      <c r="I3413" t="s">
        <v>42</v>
      </c>
      <c r="J3413" t="s">
        <v>59</v>
      </c>
      <c r="K3413">
        <v>1</v>
      </c>
      <c r="L3413" s="3">
        <f>Working_Data[[#This Row],[price2]]/Working_Data[[#This Row],[quantity]]</f>
        <v>259.31</v>
      </c>
      <c r="M3413" s="3">
        <v>259.31</v>
      </c>
      <c r="N3413" t="s">
        <v>50</v>
      </c>
      <c r="O3413">
        <v>50</v>
      </c>
      <c r="P3413" s="1">
        <v>45619</v>
      </c>
      <c r="Q3413">
        <v>490</v>
      </c>
      <c r="R3413" t="s">
        <v>43</v>
      </c>
      <c r="S3413">
        <v>1</v>
      </c>
      <c r="T3413" s="1">
        <v>45561</v>
      </c>
      <c r="U3413" t="s">
        <v>60</v>
      </c>
      <c r="V3413" t="str">
        <f>TEXT(WEEKDAY(Working_Data[[#This Row],[order_date]],1),"DDDD")</f>
        <v>Wednesday</v>
      </c>
      <c r="W3413" t="str">
        <f>TEXT(Working_Data[[#This Row],[order_date]],"mmmm")</f>
        <v>July</v>
      </c>
      <c r="X3413" s="7">
        <f>Working_Data[[#This Row],[last_order_date]]-Working_Data[[#This Row],[signup_date]]</f>
        <v>151</v>
      </c>
      <c r="Y3413" s="7">
        <f>IF(Working_Data[[#This Row],[churned]]="Active",1,0)</f>
        <v>0</v>
      </c>
      <c r="Z3413" s="7">
        <f>YEAR(Working_Data[[#This Row],[order_date]])</f>
        <v>2024</v>
      </c>
    </row>
    <row r="3414" spans="1:26" x14ac:dyDescent="0.25">
      <c r="A3414" t="s">
        <v>6878</v>
      </c>
      <c r="B3414" t="s">
        <v>21</v>
      </c>
      <c r="C3414" t="s">
        <v>39</v>
      </c>
      <c r="D3414" t="s">
        <v>77</v>
      </c>
      <c r="E3414" s="1">
        <v>45597</v>
      </c>
      <c r="F3414" t="s">
        <v>6879</v>
      </c>
      <c r="G3414" s="1">
        <v>45483</v>
      </c>
      <c r="H3414" t="s">
        <v>41</v>
      </c>
      <c r="I3414" t="s">
        <v>54</v>
      </c>
      <c r="J3414" t="s">
        <v>59</v>
      </c>
      <c r="K3414">
        <v>5</v>
      </c>
      <c r="L3414" s="3">
        <f>Working_Data[[#This Row],[price2]]/Working_Data[[#This Row],[quantity]]</f>
        <v>158.80199999999999</v>
      </c>
      <c r="M3414" s="3">
        <v>794.01</v>
      </c>
      <c r="N3414" t="s">
        <v>28</v>
      </c>
      <c r="O3414">
        <v>24</v>
      </c>
      <c r="P3414" s="1">
        <v>45692</v>
      </c>
      <c r="Q3414">
        <v>329</v>
      </c>
      <c r="R3414" t="s">
        <v>43</v>
      </c>
      <c r="S3414">
        <v>1</v>
      </c>
      <c r="T3414" s="1">
        <v>45333</v>
      </c>
      <c r="U3414" t="s">
        <v>60</v>
      </c>
      <c r="V3414" t="str">
        <f>TEXT(WEEKDAY(Working_Data[[#This Row],[order_date]],1),"DDDD")</f>
        <v>Wednesday</v>
      </c>
      <c r="W3414" t="str">
        <f>TEXT(Working_Data[[#This Row],[order_date]],"mmmm")</f>
        <v>July</v>
      </c>
      <c r="X3414" s="7">
        <f>Working_Data[[#This Row],[last_order_date]]-Working_Data[[#This Row],[signup_date]]</f>
        <v>95</v>
      </c>
      <c r="Y3414" s="7">
        <f>IF(Working_Data[[#This Row],[churned]]="Active",1,0)</f>
        <v>0</v>
      </c>
      <c r="Z3414" s="7">
        <f>YEAR(Working_Data[[#This Row],[order_date]])</f>
        <v>2024</v>
      </c>
    </row>
    <row r="3415" spans="1:26" x14ac:dyDescent="0.25">
      <c r="A3415" t="s">
        <v>6880</v>
      </c>
      <c r="B3415" t="s">
        <v>21</v>
      </c>
      <c r="C3415" t="s">
        <v>39</v>
      </c>
      <c r="D3415" t="s">
        <v>32</v>
      </c>
      <c r="E3415" s="1">
        <v>45390</v>
      </c>
      <c r="F3415" t="s">
        <v>6881</v>
      </c>
      <c r="G3415" s="1">
        <v>45483</v>
      </c>
      <c r="H3415" t="s">
        <v>34</v>
      </c>
      <c r="I3415" t="s">
        <v>54</v>
      </c>
      <c r="J3415" t="s">
        <v>59</v>
      </c>
      <c r="K3415">
        <v>5</v>
      </c>
      <c r="L3415" s="3">
        <f>Working_Data[[#This Row],[price2]]/Working_Data[[#This Row],[quantity]]</f>
        <v>286.60599999999999</v>
      </c>
      <c r="M3415" s="3">
        <v>1433.03</v>
      </c>
      <c r="N3415" t="s">
        <v>50</v>
      </c>
      <c r="O3415">
        <v>38</v>
      </c>
      <c r="P3415" s="1">
        <v>45886</v>
      </c>
      <c r="Q3415">
        <v>160</v>
      </c>
      <c r="R3415" t="s">
        <v>43</v>
      </c>
      <c r="S3415">
        <v>2</v>
      </c>
      <c r="T3415" s="1">
        <v>45561</v>
      </c>
      <c r="U3415" t="s">
        <v>36</v>
      </c>
      <c r="V3415" t="str">
        <f>TEXT(WEEKDAY(Working_Data[[#This Row],[order_date]],1),"DDDD")</f>
        <v>Wednesday</v>
      </c>
      <c r="W3415" t="str">
        <f>TEXT(Working_Data[[#This Row],[order_date]],"mmmm")</f>
        <v>July</v>
      </c>
      <c r="X3415" s="7">
        <f>Working_Data[[#This Row],[last_order_date]]-Working_Data[[#This Row],[signup_date]]</f>
        <v>496</v>
      </c>
      <c r="Y3415" s="7">
        <f>IF(Working_Data[[#This Row],[churned]]="Active",1,0)</f>
        <v>0</v>
      </c>
      <c r="Z3415" s="7">
        <f>YEAR(Working_Data[[#This Row],[order_date]])</f>
        <v>2024</v>
      </c>
    </row>
    <row r="3416" spans="1:26" x14ac:dyDescent="0.25">
      <c r="A3416" t="s">
        <v>6882</v>
      </c>
      <c r="B3416" t="s">
        <v>45</v>
      </c>
      <c r="C3416" t="s">
        <v>22</v>
      </c>
      <c r="D3416" t="s">
        <v>52</v>
      </c>
      <c r="E3416" s="1">
        <v>45436</v>
      </c>
      <c r="F3416" t="s">
        <v>6883</v>
      </c>
      <c r="G3416" s="1">
        <v>45483</v>
      </c>
      <c r="H3416" t="s">
        <v>25</v>
      </c>
      <c r="I3416" t="s">
        <v>26</v>
      </c>
      <c r="J3416" t="s">
        <v>64</v>
      </c>
      <c r="K3416">
        <v>2</v>
      </c>
      <c r="L3416" s="3">
        <f>Working_Data[[#This Row],[price2]]/Working_Data[[#This Row],[quantity]]</f>
        <v>483.89</v>
      </c>
      <c r="M3416" s="3">
        <v>967.78</v>
      </c>
      <c r="N3416" t="s">
        <v>35</v>
      </c>
      <c r="O3416">
        <v>46</v>
      </c>
      <c r="P3416" s="1">
        <v>45796</v>
      </c>
      <c r="Q3416">
        <v>386</v>
      </c>
      <c r="R3416" t="s">
        <v>29</v>
      </c>
      <c r="S3416">
        <v>5</v>
      </c>
      <c r="T3416" s="1">
        <v>45865</v>
      </c>
      <c r="U3416" t="s">
        <v>36</v>
      </c>
      <c r="V3416" t="str">
        <f>TEXT(WEEKDAY(Working_Data[[#This Row],[order_date]],1),"DDDD")</f>
        <v>Wednesday</v>
      </c>
      <c r="W3416" t="str">
        <f>TEXT(Working_Data[[#This Row],[order_date]],"mmmm")</f>
        <v>July</v>
      </c>
      <c r="X3416" s="7">
        <f>Working_Data[[#This Row],[last_order_date]]-Working_Data[[#This Row],[signup_date]]</f>
        <v>360</v>
      </c>
      <c r="Y3416" s="7">
        <f>IF(Working_Data[[#This Row],[churned]]="Active",1,0)</f>
        <v>1</v>
      </c>
      <c r="Z3416" s="7">
        <f>YEAR(Working_Data[[#This Row],[order_date]])</f>
        <v>2024</v>
      </c>
    </row>
    <row r="3417" spans="1:26" x14ac:dyDescent="0.25">
      <c r="A3417" t="s">
        <v>6884</v>
      </c>
      <c r="B3417" t="s">
        <v>21</v>
      </c>
      <c r="C3417" t="s">
        <v>22</v>
      </c>
      <c r="D3417" t="s">
        <v>56</v>
      </c>
      <c r="E3417" s="1">
        <v>45800</v>
      </c>
      <c r="F3417" t="s">
        <v>6885</v>
      </c>
      <c r="G3417" s="1">
        <v>45514</v>
      </c>
      <c r="H3417" t="s">
        <v>47</v>
      </c>
      <c r="I3417" t="s">
        <v>63</v>
      </c>
      <c r="J3417" t="s">
        <v>59</v>
      </c>
      <c r="K3417">
        <v>1</v>
      </c>
      <c r="L3417" s="3">
        <f>Working_Data[[#This Row],[price2]]/Working_Data[[#This Row],[quantity]]</f>
        <v>756.35</v>
      </c>
      <c r="M3417" s="3">
        <v>756.35</v>
      </c>
      <c r="N3417" t="s">
        <v>35</v>
      </c>
      <c r="O3417">
        <v>33</v>
      </c>
      <c r="P3417" s="1">
        <v>45662</v>
      </c>
      <c r="Q3417">
        <v>210</v>
      </c>
      <c r="R3417" t="s">
        <v>29</v>
      </c>
      <c r="S3417">
        <v>4</v>
      </c>
      <c r="T3417" s="1">
        <v>45532</v>
      </c>
      <c r="U3417" t="s">
        <v>30</v>
      </c>
      <c r="V3417" t="str">
        <f>TEXT(WEEKDAY(Working_Data[[#This Row],[order_date]],1),"DDDD")</f>
        <v>Saturday</v>
      </c>
      <c r="W3417" t="str">
        <f>TEXT(Working_Data[[#This Row],[order_date]],"mmmm")</f>
        <v>August</v>
      </c>
      <c r="X3417" s="7">
        <f>Working_Data[[#This Row],[last_order_date]]-Working_Data[[#This Row],[signup_date]]</f>
        <v>-138</v>
      </c>
      <c r="Y3417" s="7">
        <f>IF(Working_Data[[#This Row],[churned]]="Active",1,0)</f>
        <v>1</v>
      </c>
      <c r="Z3417" s="7">
        <f>YEAR(Working_Data[[#This Row],[order_date]])</f>
        <v>2024</v>
      </c>
    </row>
    <row r="3418" spans="1:26" x14ac:dyDescent="0.25">
      <c r="A3418" t="s">
        <v>6886</v>
      </c>
      <c r="B3418" t="s">
        <v>21</v>
      </c>
      <c r="C3418" t="s">
        <v>82</v>
      </c>
      <c r="D3418" t="s">
        <v>56</v>
      </c>
      <c r="E3418" s="1">
        <v>45809</v>
      </c>
      <c r="F3418" t="s">
        <v>6887</v>
      </c>
      <c r="G3418" s="1">
        <v>45514</v>
      </c>
      <c r="H3418" t="s">
        <v>41</v>
      </c>
      <c r="I3418" t="s">
        <v>26</v>
      </c>
      <c r="J3418" t="s">
        <v>64</v>
      </c>
      <c r="K3418">
        <v>2</v>
      </c>
      <c r="L3418" s="3">
        <f>Working_Data[[#This Row],[price2]]/Working_Data[[#This Row],[quantity]]</f>
        <v>429.31</v>
      </c>
      <c r="M3418" s="3">
        <v>858.62</v>
      </c>
      <c r="N3418" t="s">
        <v>50</v>
      </c>
      <c r="O3418">
        <v>49</v>
      </c>
      <c r="P3418" s="1">
        <v>45615</v>
      </c>
      <c r="Q3418">
        <v>36</v>
      </c>
      <c r="R3418" t="s">
        <v>29</v>
      </c>
      <c r="S3418">
        <v>2</v>
      </c>
      <c r="T3418" s="1">
        <v>45771</v>
      </c>
      <c r="U3418" t="s">
        <v>30</v>
      </c>
      <c r="V3418" t="str">
        <f>TEXT(WEEKDAY(Working_Data[[#This Row],[order_date]],1),"DDDD")</f>
        <v>Saturday</v>
      </c>
      <c r="W3418" t="str">
        <f>TEXT(Working_Data[[#This Row],[order_date]],"mmmm")</f>
        <v>August</v>
      </c>
      <c r="X3418" s="7">
        <f>Working_Data[[#This Row],[last_order_date]]-Working_Data[[#This Row],[signup_date]]</f>
        <v>-194</v>
      </c>
      <c r="Y3418" s="7">
        <f>IF(Working_Data[[#This Row],[churned]]="Active",1,0)</f>
        <v>1</v>
      </c>
      <c r="Z3418" s="7">
        <f>YEAR(Working_Data[[#This Row],[order_date]])</f>
        <v>2024</v>
      </c>
    </row>
    <row r="3419" spans="1:26" x14ac:dyDescent="0.25">
      <c r="A3419" t="s">
        <v>6888</v>
      </c>
      <c r="B3419" t="s">
        <v>45</v>
      </c>
      <c r="C3419" t="s">
        <v>22</v>
      </c>
      <c r="D3419" t="s">
        <v>77</v>
      </c>
      <c r="E3419" s="1">
        <v>45522</v>
      </c>
      <c r="F3419" t="s">
        <v>6889</v>
      </c>
      <c r="G3419" s="1">
        <v>45514</v>
      </c>
      <c r="H3419" t="s">
        <v>25</v>
      </c>
      <c r="I3419" t="s">
        <v>54</v>
      </c>
      <c r="J3419" t="s">
        <v>59</v>
      </c>
      <c r="K3419">
        <v>5</v>
      </c>
      <c r="L3419" s="3">
        <f>Working_Data[[#This Row],[price2]]/Working_Data[[#This Row],[quantity]]</f>
        <v>249.47199999999998</v>
      </c>
      <c r="M3419" s="3">
        <v>1247.3599999999999</v>
      </c>
      <c r="N3419" t="s">
        <v>28</v>
      </c>
      <c r="O3419">
        <v>16</v>
      </c>
      <c r="P3419" s="1">
        <v>45872</v>
      </c>
      <c r="Q3419">
        <v>283</v>
      </c>
      <c r="R3419" t="s">
        <v>29</v>
      </c>
      <c r="S3419">
        <v>4</v>
      </c>
      <c r="T3419" s="1">
        <v>45605</v>
      </c>
      <c r="U3419" t="s">
        <v>30</v>
      </c>
      <c r="V3419" t="str">
        <f>TEXT(WEEKDAY(Working_Data[[#This Row],[order_date]],1),"DDDD")</f>
        <v>Saturday</v>
      </c>
      <c r="W3419" t="str">
        <f>TEXT(Working_Data[[#This Row],[order_date]],"mmmm")</f>
        <v>August</v>
      </c>
      <c r="X3419" s="7">
        <f>Working_Data[[#This Row],[last_order_date]]-Working_Data[[#This Row],[signup_date]]</f>
        <v>350</v>
      </c>
      <c r="Y3419" s="7">
        <f>IF(Working_Data[[#This Row],[churned]]="Active",1,0)</f>
        <v>1</v>
      </c>
      <c r="Z3419" s="7">
        <f>YEAR(Working_Data[[#This Row],[order_date]])</f>
        <v>2024</v>
      </c>
    </row>
    <row r="3420" spans="1:26" x14ac:dyDescent="0.25">
      <c r="A3420" t="s">
        <v>6890</v>
      </c>
      <c r="B3420" t="s">
        <v>38</v>
      </c>
      <c r="C3420" t="s">
        <v>82</v>
      </c>
      <c r="D3420" t="s">
        <v>77</v>
      </c>
      <c r="E3420" s="1">
        <v>45535</v>
      </c>
      <c r="F3420" t="s">
        <v>6891</v>
      </c>
      <c r="G3420" s="1">
        <v>45514</v>
      </c>
      <c r="H3420" t="s">
        <v>47</v>
      </c>
      <c r="I3420" t="s">
        <v>26</v>
      </c>
      <c r="J3420" t="s">
        <v>67</v>
      </c>
      <c r="K3420">
        <v>1</v>
      </c>
      <c r="L3420" s="3">
        <f>Working_Data[[#This Row],[price2]]/Working_Data[[#This Row],[quantity]]</f>
        <v>1078.2</v>
      </c>
      <c r="M3420" s="3">
        <v>1078.2</v>
      </c>
      <c r="N3420" t="s">
        <v>35</v>
      </c>
      <c r="O3420">
        <v>29</v>
      </c>
      <c r="P3420" s="1">
        <v>45616</v>
      </c>
      <c r="Q3420">
        <v>176</v>
      </c>
      <c r="R3420" t="s">
        <v>43</v>
      </c>
      <c r="S3420">
        <v>5</v>
      </c>
      <c r="T3420" s="1">
        <v>45484</v>
      </c>
      <c r="U3420" t="s">
        <v>36</v>
      </c>
      <c r="V3420" t="str">
        <f>TEXT(WEEKDAY(Working_Data[[#This Row],[order_date]],1),"DDDD")</f>
        <v>Saturday</v>
      </c>
      <c r="W3420" t="str">
        <f>TEXT(Working_Data[[#This Row],[order_date]],"mmmm")</f>
        <v>August</v>
      </c>
      <c r="X3420" s="7">
        <f>Working_Data[[#This Row],[last_order_date]]-Working_Data[[#This Row],[signup_date]]</f>
        <v>81</v>
      </c>
      <c r="Y3420" s="7">
        <f>IF(Working_Data[[#This Row],[churned]]="Active",1,0)</f>
        <v>0</v>
      </c>
      <c r="Z3420" s="7">
        <f>YEAR(Working_Data[[#This Row],[order_date]])</f>
        <v>2024</v>
      </c>
    </row>
    <row r="3421" spans="1:26" x14ac:dyDescent="0.25">
      <c r="A3421" t="s">
        <v>6892</v>
      </c>
      <c r="B3421" t="s">
        <v>45</v>
      </c>
      <c r="C3421" t="s">
        <v>39</v>
      </c>
      <c r="D3421" t="s">
        <v>56</v>
      </c>
      <c r="E3421" s="1">
        <v>45493</v>
      </c>
      <c r="F3421" t="s">
        <v>6893</v>
      </c>
      <c r="G3421" s="1">
        <v>45514</v>
      </c>
      <c r="H3421" t="s">
        <v>41</v>
      </c>
      <c r="I3421" t="s">
        <v>54</v>
      </c>
      <c r="J3421" t="s">
        <v>67</v>
      </c>
      <c r="K3421">
        <v>5</v>
      </c>
      <c r="L3421" s="3">
        <f>Working_Data[[#This Row],[price2]]/Working_Data[[#This Row],[quantity]]</f>
        <v>184.048</v>
      </c>
      <c r="M3421" s="3">
        <v>920.24</v>
      </c>
      <c r="N3421" t="s">
        <v>28</v>
      </c>
      <c r="O3421">
        <v>14</v>
      </c>
      <c r="P3421" s="1">
        <v>45907</v>
      </c>
      <c r="Q3421">
        <v>62</v>
      </c>
      <c r="R3421" t="s">
        <v>43</v>
      </c>
      <c r="S3421">
        <v>1</v>
      </c>
      <c r="T3421" s="1">
        <v>45751</v>
      </c>
      <c r="U3421" t="s">
        <v>36</v>
      </c>
      <c r="V3421" t="str">
        <f>TEXT(WEEKDAY(Working_Data[[#This Row],[order_date]],1),"DDDD")</f>
        <v>Saturday</v>
      </c>
      <c r="W3421" t="str">
        <f>TEXT(Working_Data[[#This Row],[order_date]],"mmmm")</f>
        <v>August</v>
      </c>
      <c r="X3421" s="7">
        <f>Working_Data[[#This Row],[last_order_date]]-Working_Data[[#This Row],[signup_date]]</f>
        <v>414</v>
      </c>
      <c r="Y3421" s="7">
        <f>IF(Working_Data[[#This Row],[churned]]="Active",1,0)</f>
        <v>0</v>
      </c>
      <c r="Z3421" s="7">
        <f>YEAR(Working_Data[[#This Row],[order_date]])</f>
        <v>2024</v>
      </c>
    </row>
    <row r="3422" spans="1:26" x14ac:dyDescent="0.25">
      <c r="A3422" t="s">
        <v>6894</v>
      </c>
      <c r="B3422" t="s">
        <v>21</v>
      </c>
      <c r="C3422" t="s">
        <v>39</v>
      </c>
      <c r="D3422" t="s">
        <v>77</v>
      </c>
      <c r="E3422" s="1">
        <v>45351</v>
      </c>
      <c r="F3422" t="s">
        <v>6895</v>
      </c>
      <c r="G3422" s="1">
        <v>45514</v>
      </c>
      <c r="H3422" t="s">
        <v>34</v>
      </c>
      <c r="I3422" t="s">
        <v>54</v>
      </c>
      <c r="J3422" t="s">
        <v>49</v>
      </c>
      <c r="K3422">
        <v>4</v>
      </c>
      <c r="L3422" s="3">
        <f>Working_Data[[#This Row],[price2]]/Working_Data[[#This Row],[quantity]]</f>
        <v>115.1125</v>
      </c>
      <c r="M3422" s="3">
        <v>460.45</v>
      </c>
      <c r="N3422" t="s">
        <v>28</v>
      </c>
      <c r="O3422">
        <v>47</v>
      </c>
      <c r="P3422" s="1">
        <v>45624</v>
      </c>
      <c r="Q3422">
        <v>94</v>
      </c>
      <c r="R3422" t="s">
        <v>29</v>
      </c>
      <c r="S3422">
        <v>3</v>
      </c>
      <c r="T3422" s="1">
        <v>45810</v>
      </c>
      <c r="U3422" t="s">
        <v>30</v>
      </c>
      <c r="V3422" t="str">
        <f>TEXT(WEEKDAY(Working_Data[[#This Row],[order_date]],1),"DDDD")</f>
        <v>Saturday</v>
      </c>
      <c r="W3422" t="str">
        <f>TEXT(Working_Data[[#This Row],[order_date]],"mmmm")</f>
        <v>August</v>
      </c>
      <c r="X3422" s="7">
        <f>Working_Data[[#This Row],[last_order_date]]-Working_Data[[#This Row],[signup_date]]</f>
        <v>273</v>
      </c>
      <c r="Y3422" s="7">
        <f>IF(Working_Data[[#This Row],[churned]]="Active",1,0)</f>
        <v>1</v>
      </c>
      <c r="Z3422" s="7">
        <f>YEAR(Working_Data[[#This Row],[order_date]])</f>
        <v>2024</v>
      </c>
    </row>
    <row r="3423" spans="1:26" x14ac:dyDescent="0.25">
      <c r="A3423" t="s">
        <v>6896</v>
      </c>
      <c r="B3423" t="s">
        <v>38</v>
      </c>
      <c r="C3423" t="s">
        <v>22</v>
      </c>
      <c r="D3423" t="s">
        <v>23</v>
      </c>
      <c r="E3423" s="1">
        <v>45502</v>
      </c>
      <c r="F3423" t="s">
        <v>6897</v>
      </c>
      <c r="G3423" s="1">
        <v>45514</v>
      </c>
      <c r="H3423" t="s">
        <v>47</v>
      </c>
      <c r="I3423" t="s">
        <v>42</v>
      </c>
      <c r="J3423" t="s">
        <v>27</v>
      </c>
      <c r="K3423">
        <v>1</v>
      </c>
      <c r="L3423" s="3">
        <f>Working_Data[[#This Row],[price2]]/Working_Data[[#This Row],[quantity]]</f>
        <v>1373.26</v>
      </c>
      <c r="M3423" s="3">
        <v>1373.26</v>
      </c>
      <c r="N3423" t="s">
        <v>50</v>
      </c>
      <c r="O3423">
        <v>23</v>
      </c>
      <c r="P3423" s="1">
        <v>45659</v>
      </c>
      <c r="Q3423">
        <v>86</v>
      </c>
      <c r="R3423" t="s">
        <v>29</v>
      </c>
      <c r="S3423">
        <v>4</v>
      </c>
      <c r="T3423" s="1">
        <v>45589</v>
      </c>
      <c r="U3423" t="s">
        <v>30</v>
      </c>
      <c r="V3423" t="str">
        <f>TEXT(WEEKDAY(Working_Data[[#This Row],[order_date]],1),"DDDD")</f>
        <v>Saturday</v>
      </c>
      <c r="W3423" t="str">
        <f>TEXT(Working_Data[[#This Row],[order_date]],"mmmm")</f>
        <v>August</v>
      </c>
      <c r="X3423" s="7">
        <f>Working_Data[[#This Row],[last_order_date]]-Working_Data[[#This Row],[signup_date]]</f>
        <v>157</v>
      </c>
      <c r="Y3423" s="7">
        <f>IF(Working_Data[[#This Row],[churned]]="Active",1,0)</f>
        <v>1</v>
      </c>
      <c r="Z3423" s="7">
        <f>YEAR(Working_Data[[#This Row],[order_date]])</f>
        <v>2024</v>
      </c>
    </row>
    <row r="3424" spans="1:26" x14ac:dyDescent="0.25">
      <c r="A3424" t="s">
        <v>6898</v>
      </c>
      <c r="B3424" t="s">
        <v>45</v>
      </c>
      <c r="C3424" t="s">
        <v>22</v>
      </c>
      <c r="D3424" t="s">
        <v>32</v>
      </c>
      <c r="E3424" s="1">
        <v>45476</v>
      </c>
      <c r="F3424" t="s">
        <v>6899</v>
      </c>
      <c r="G3424" s="1">
        <v>45514</v>
      </c>
      <c r="H3424" t="s">
        <v>47</v>
      </c>
      <c r="I3424" t="s">
        <v>54</v>
      </c>
      <c r="J3424" t="s">
        <v>49</v>
      </c>
      <c r="K3424">
        <v>3</v>
      </c>
      <c r="L3424" s="3">
        <f>Working_Data[[#This Row],[price2]]/Working_Data[[#This Row],[quantity]]</f>
        <v>167.51333333333335</v>
      </c>
      <c r="M3424" s="3">
        <v>502.54</v>
      </c>
      <c r="N3424" t="s">
        <v>50</v>
      </c>
      <c r="O3424">
        <v>37</v>
      </c>
      <c r="P3424" s="1">
        <v>45810</v>
      </c>
      <c r="Q3424">
        <v>428</v>
      </c>
      <c r="R3424" t="s">
        <v>43</v>
      </c>
      <c r="S3424">
        <v>5</v>
      </c>
      <c r="T3424" s="1">
        <v>45663</v>
      </c>
      <c r="U3424" t="s">
        <v>60</v>
      </c>
      <c r="V3424" t="str">
        <f>TEXT(WEEKDAY(Working_Data[[#This Row],[order_date]],1),"DDDD")</f>
        <v>Saturday</v>
      </c>
      <c r="W3424" t="str">
        <f>TEXT(Working_Data[[#This Row],[order_date]],"mmmm")</f>
        <v>August</v>
      </c>
      <c r="X3424" s="7">
        <f>Working_Data[[#This Row],[last_order_date]]-Working_Data[[#This Row],[signup_date]]</f>
        <v>334</v>
      </c>
      <c r="Y3424" s="7">
        <f>IF(Working_Data[[#This Row],[churned]]="Active",1,0)</f>
        <v>0</v>
      </c>
      <c r="Z3424" s="7">
        <f>YEAR(Working_Data[[#This Row],[order_date]])</f>
        <v>2024</v>
      </c>
    </row>
    <row r="3425" spans="1:26" x14ac:dyDescent="0.25">
      <c r="A3425" t="s">
        <v>6900</v>
      </c>
      <c r="B3425" t="s">
        <v>45</v>
      </c>
      <c r="C3425" t="s">
        <v>39</v>
      </c>
      <c r="D3425" t="s">
        <v>52</v>
      </c>
      <c r="E3425" s="1">
        <v>45472</v>
      </c>
      <c r="F3425" t="s">
        <v>6901</v>
      </c>
      <c r="G3425" s="1">
        <v>45514</v>
      </c>
      <c r="H3425" t="s">
        <v>34</v>
      </c>
      <c r="I3425" t="s">
        <v>42</v>
      </c>
      <c r="J3425" t="s">
        <v>64</v>
      </c>
      <c r="K3425">
        <v>1</v>
      </c>
      <c r="L3425" s="3">
        <f>Working_Data[[#This Row],[price2]]/Working_Data[[#This Row],[quantity]]</f>
        <v>494.43</v>
      </c>
      <c r="M3425" s="3">
        <v>494.43</v>
      </c>
      <c r="N3425" t="s">
        <v>50</v>
      </c>
      <c r="O3425">
        <v>44</v>
      </c>
      <c r="P3425" s="1">
        <v>45885</v>
      </c>
      <c r="Q3425">
        <v>270</v>
      </c>
      <c r="R3425" t="s">
        <v>43</v>
      </c>
      <c r="S3425">
        <v>1</v>
      </c>
      <c r="T3425" s="1">
        <v>45694</v>
      </c>
      <c r="U3425" t="s">
        <v>36</v>
      </c>
      <c r="V3425" t="str">
        <f>TEXT(WEEKDAY(Working_Data[[#This Row],[order_date]],1),"DDDD")</f>
        <v>Saturday</v>
      </c>
      <c r="W3425" t="str">
        <f>TEXT(Working_Data[[#This Row],[order_date]],"mmmm")</f>
        <v>August</v>
      </c>
      <c r="X3425" s="7">
        <f>Working_Data[[#This Row],[last_order_date]]-Working_Data[[#This Row],[signup_date]]</f>
        <v>413</v>
      </c>
      <c r="Y3425" s="7">
        <f>IF(Working_Data[[#This Row],[churned]]="Active",1,0)</f>
        <v>0</v>
      </c>
      <c r="Z3425" s="7">
        <f>YEAR(Working_Data[[#This Row],[order_date]])</f>
        <v>2024</v>
      </c>
    </row>
    <row r="3426" spans="1:26" x14ac:dyDescent="0.25">
      <c r="A3426" t="s">
        <v>6902</v>
      </c>
      <c r="B3426" t="s">
        <v>21</v>
      </c>
      <c r="C3426" t="s">
        <v>22</v>
      </c>
      <c r="D3426" t="s">
        <v>77</v>
      </c>
      <c r="E3426" s="1">
        <v>45685</v>
      </c>
      <c r="F3426" t="s">
        <v>6903</v>
      </c>
      <c r="G3426" s="1">
        <v>45514</v>
      </c>
      <c r="H3426" t="s">
        <v>47</v>
      </c>
      <c r="I3426" t="s">
        <v>63</v>
      </c>
      <c r="J3426" t="s">
        <v>67</v>
      </c>
      <c r="K3426">
        <v>1</v>
      </c>
      <c r="L3426" s="3">
        <f>Working_Data[[#This Row],[price2]]/Working_Data[[#This Row],[quantity]]</f>
        <v>770.73</v>
      </c>
      <c r="M3426" s="3">
        <v>770.73</v>
      </c>
      <c r="N3426" t="s">
        <v>28</v>
      </c>
      <c r="O3426">
        <v>10</v>
      </c>
      <c r="P3426" s="1">
        <v>45729</v>
      </c>
      <c r="Q3426">
        <v>308</v>
      </c>
      <c r="R3426" t="s">
        <v>43</v>
      </c>
      <c r="S3426">
        <v>1</v>
      </c>
      <c r="T3426" s="1">
        <v>45612</v>
      </c>
      <c r="U3426" t="s">
        <v>36</v>
      </c>
      <c r="V3426" t="str">
        <f>TEXT(WEEKDAY(Working_Data[[#This Row],[order_date]],1),"DDDD")</f>
        <v>Saturday</v>
      </c>
      <c r="W3426" t="str">
        <f>TEXT(Working_Data[[#This Row],[order_date]],"mmmm")</f>
        <v>August</v>
      </c>
      <c r="X3426" s="7">
        <f>Working_Data[[#This Row],[last_order_date]]-Working_Data[[#This Row],[signup_date]]</f>
        <v>44</v>
      </c>
      <c r="Y3426" s="7">
        <f>IF(Working_Data[[#This Row],[churned]]="Active",1,0)</f>
        <v>0</v>
      </c>
      <c r="Z3426" s="7">
        <f>YEAR(Working_Data[[#This Row],[order_date]])</f>
        <v>2024</v>
      </c>
    </row>
    <row r="3427" spans="1:26" x14ac:dyDescent="0.25">
      <c r="A3427" t="s">
        <v>6904</v>
      </c>
      <c r="B3427" t="s">
        <v>21</v>
      </c>
      <c r="C3427" t="s">
        <v>82</v>
      </c>
      <c r="D3427" t="s">
        <v>52</v>
      </c>
      <c r="E3427" s="1">
        <v>45811</v>
      </c>
      <c r="F3427" t="s">
        <v>6905</v>
      </c>
      <c r="G3427" s="1">
        <v>45514</v>
      </c>
      <c r="H3427" t="s">
        <v>25</v>
      </c>
      <c r="I3427" t="s">
        <v>42</v>
      </c>
      <c r="J3427" t="s">
        <v>27</v>
      </c>
      <c r="K3427">
        <v>3</v>
      </c>
      <c r="L3427" s="3">
        <f>Working_Data[[#This Row],[price2]]/Working_Data[[#This Row],[quantity]]</f>
        <v>491.77</v>
      </c>
      <c r="M3427" s="3">
        <v>1475.31</v>
      </c>
      <c r="N3427" t="s">
        <v>50</v>
      </c>
      <c r="O3427">
        <v>5</v>
      </c>
      <c r="P3427" s="1">
        <v>45994</v>
      </c>
      <c r="Q3427">
        <v>451</v>
      </c>
      <c r="R3427" t="s">
        <v>29</v>
      </c>
      <c r="S3427">
        <v>1</v>
      </c>
      <c r="T3427" s="1">
        <v>45527</v>
      </c>
      <c r="U3427" t="s">
        <v>30</v>
      </c>
      <c r="V3427" t="str">
        <f>TEXT(WEEKDAY(Working_Data[[#This Row],[order_date]],1),"DDDD")</f>
        <v>Saturday</v>
      </c>
      <c r="W3427" t="str">
        <f>TEXT(Working_Data[[#This Row],[order_date]],"mmmm")</f>
        <v>August</v>
      </c>
      <c r="X3427" s="7">
        <f>Working_Data[[#This Row],[last_order_date]]-Working_Data[[#This Row],[signup_date]]</f>
        <v>183</v>
      </c>
      <c r="Y3427" s="7">
        <f>IF(Working_Data[[#This Row],[churned]]="Active",1,0)</f>
        <v>1</v>
      </c>
      <c r="Z3427" s="7">
        <f>YEAR(Working_Data[[#This Row],[order_date]])</f>
        <v>2024</v>
      </c>
    </row>
    <row r="3428" spans="1:26" x14ac:dyDescent="0.25">
      <c r="A3428" t="s">
        <v>6906</v>
      </c>
      <c r="B3428" t="s">
        <v>21</v>
      </c>
      <c r="C3428" t="s">
        <v>22</v>
      </c>
      <c r="D3428" t="s">
        <v>52</v>
      </c>
      <c r="E3428" s="1">
        <v>45442</v>
      </c>
      <c r="F3428" t="s">
        <v>6907</v>
      </c>
      <c r="G3428" s="1">
        <v>45514</v>
      </c>
      <c r="H3428" t="s">
        <v>25</v>
      </c>
      <c r="I3428" t="s">
        <v>26</v>
      </c>
      <c r="J3428" t="s">
        <v>49</v>
      </c>
      <c r="K3428">
        <v>4</v>
      </c>
      <c r="L3428" s="3">
        <f>Working_Data[[#This Row],[price2]]/Working_Data[[#This Row],[quantity]]</f>
        <v>282.5625</v>
      </c>
      <c r="M3428" s="3">
        <v>1130.25</v>
      </c>
      <c r="N3428" t="s">
        <v>50</v>
      </c>
      <c r="O3428">
        <v>35</v>
      </c>
      <c r="P3428" s="1">
        <v>45636</v>
      </c>
      <c r="Q3428">
        <v>137</v>
      </c>
      <c r="R3428" t="s">
        <v>29</v>
      </c>
      <c r="S3428">
        <v>5</v>
      </c>
      <c r="T3428" s="1">
        <v>45964</v>
      </c>
      <c r="U3428" t="s">
        <v>36</v>
      </c>
      <c r="V3428" t="str">
        <f>TEXT(WEEKDAY(Working_Data[[#This Row],[order_date]],1),"DDDD")</f>
        <v>Saturday</v>
      </c>
      <c r="W3428" t="str">
        <f>TEXT(Working_Data[[#This Row],[order_date]],"mmmm")</f>
        <v>August</v>
      </c>
      <c r="X3428" s="7">
        <f>Working_Data[[#This Row],[last_order_date]]-Working_Data[[#This Row],[signup_date]]</f>
        <v>194</v>
      </c>
      <c r="Y3428" s="7">
        <f>IF(Working_Data[[#This Row],[churned]]="Active",1,0)</f>
        <v>1</v>
      </c>
      <c r="Z3428" s="7">
        <f>YEAR(Working_Data[[#This Row],[order_date]])</f>
        <v>2024</v>
      </c>
    </row>
    <row r="3429" spans="1:26" x14ac:dyDescent="0.25">
      <c r="A3429" t="s">
        <v>6908</v>
      </c>
      <c r="B3429" t="s">
        <v>38</v>
      </c>
      <c r="C3429" t="s">
        <v>82</v>
      </c>
      <c r="D3429" t="s">
        <v>77</v>
      </c>
      <c r="E3429" s="1">
        <v>45852</v>
      </c>
      <c r="F3429" t="s">
        <v>6909</v>
      </c>
      <c r="G3429" s="1">
        <v>45514</v>
      </c>
      <c r="H3429" t="s">
        <v>25</v>
      </c>
      <c r="I3429" t="s">
        <v>42</v>
      </c>
      <c r="J3429" t="s">
        <v>27</v>
      </c>
      <c r="K3429">
        <v>4</v>
      </c>
      <c r="L3429" s="3">
        <f>Working_Data[[#This Row],[price2]]/Working_Data[[#This Row],[quantity]]</f>
        <v>65.617500000000007</v>
      </c>
      <c r="M3429" s="3">
        <v>262.47000000000003</v>
      </c>
      <c r="N3429" t="s">
        <v>35</v>
      </c>
      <c r="O3429">
        <v>26</v>
      </c>
      <c r="P3429" s="1">
        <v>45865</v>
      </c>
      <c r="Q3429">
        <v>103</v>
      </c>
      <c r="R3429" t="s">
        <v>43</v>
      </c>
      <c r="S3429">
        <v>5</v>
      </c>
      <c r="T3429" s="1">
        <v>45393</v>
      </c>
      <c r="U3429" t="s">
        <v>60</v>
      </c>
      <c r="V3429" t="str">
        <f>TEXT(WEEKDAY(Working_Data[[#This Row],[order_date]],1),"DDDD")</f>
        <v>Saturday</v>
      </c>
      <c r="W3429" t="str">
        <f>TEXT(Working_Data[[#This Row],[order_date]],"mmmm")</f>
        <v>August</v>
      </c>
      <c r="X3429" s="7">
        <f>Working_Data[[#This Row],[last_order_date]]-Working_Data[[#This Row],[signup_date]]</f>
        <v>13</v>
      </c>
      <c r="Y3429" s="7">
        <f>IF(Working_Data[[#This Row],[churned]]="Active",1,0)</f>
        <v>0</v>
      </c>
      <c r="Z3429" s="7">
        <f>YEAR(Working_Data[[#This Row],[order_date]])</f>
        <v>2024</v>
      </c>
    </row>
    <row r="3430" spans="1:26" x14ac:dyDescent="0.25">
      <c r="A3430" t="s">
        <v>6910</v>
      </c>
      <c r="B3430" t="s">
        <v>45</v>
      </c>
      <c r="C3430" t="s">
        <v>82</v>
      </c>
      <c r="D3430" t="s">
        <v>32</v>
      </c>
      <c r="E3430" s="1">
        <v>45428</v>
      </c>
      <c r="F3430" t="s">
        <v>6911</v>
      </c>
      <c r="G3430" s="1">
        <v>45545</v>
      </c>
      <c r="H3430" t="s">
        <v>41</v>
      </c>
      <c r="I3430" t="s">
        <v>54</v>
      </c>
      <c r="J3430" t="s">
        <v>64</v>
      </c>
      <c r="K3430">
        <v>5</v>
      </c>
      <c r="L3430" s="3">
        <f>Working_Data[[#This Row],[price2]]/Working_Data[[#This Row],[quantity]]</f>
        <v>119.952</v>
      </c>
      <c r="M3430" s="3">
        <v>599.76</v>
      </c>
      <c r="N3430" t="s">
        <v>28</v>
      </c>
      <c r="O3430">
        <v>8</v>
      </c>
      <c r="P3430" s="1">
        <v>45610</v>
      </c>
      <c r="Q3430">
        <v>294</v>
      </c>
      <c r="R3430" t="s">
        <v>29</v>
      </c>
      <c r="S3430">
        <v>3</v>
      </c>
      <c r="T3430" s="1">
        <v>45797</v>
      </c>
      <c r="U3430" t="s">
        <v>36</v>
      </c>
      <c r="V3430" t="str">
        <f>TEXT(WEEKDAY(Working_Data[[#This Row],[order_date]],1),"DDDD")</f>
        <v>Tuesday</v>
      </c>
      <c r="W3430" t="str">
        <f>TEXT(Working_Data[[#This Row],[order_date]],"mmmm")</f>
        <v>September</v>
      </c>
      <c r="X3430" s="7">
        <f>Working_Data[[#This Row],[last_order_date]]-Working_Data[[#This Row],[signup_date]]</f>
        <v>182</v>
      </c>
      <c r="Y3430" s="7">
        <f>IF(Working_Data[[#This Row],[churned]]="Active",1,0)</f>
        <v>1</v>
      </c>
      <c r="Z3430" s="7">
        <f>YEAR(Working_Data[[#This Row],[order_date]])</f>
        <v>2024</v>
      </c>
    </row>
    <row r="3431" spans="1:26" x14ac:dyDescent="0.25">
      <c r="A3431" t="s">
        <v>6912</v>
      </c>
      <c r="B3431" t="s">
        <v>38</v>
      </c>
      <c r="C3431" t="s">
        <v>39</v>
      </c>
      <c r="D3431" t="s">
        <v>77</v>
      </c>
      <c r="E3431" s="1">
        <v>45352</v>
      </c>
      <c r="F3431" t="s">
        <v>6913</v>
      </c>
      <c r="G3431" s="1">
        <v>45545</v>
      </c>
      <c r="H3431" t="s">
        <v>34</v>
      </c>
      <c r="I3431" t="s">
        <v>54</v>
      </c>
      <c r="J3431" t="s">
        <v>59</v>
      </c>
      <c r="K3431">
        <v>1</v>
      </c>
      <c r="L3431" s="3">
        <f>Working_Data[[#This Row],[price2]]/Working_Data[[#This Row],[quantity]]</f>
        <v>1033.2</v>
      </c>
      <c r="M3431" s="3">
        <v>1033.2</v>
      </c>
      <c r="N3431" t="s">
        <v>35</v>
      </c>
      <c r="O3431">
        <v>5</v>
      </c>
      <c r="P3431" s="1">
        <v>45779</v>
      </c>
      <c r="Q3431">
        <v>182</v>
      </c>
      <c r="R3431" t="s">
        <v>29</v>
      </c>
      <c r="S3431">
        <v>3</v>
      </c>
      <c r="T3431" s="1">
        <v>45775</v>
      </c>
      <c r="U3431" t="s">
        <v>30</v>
      </c>
      <c r="V3431" t="str">
        <f>TEXT(WEEKDAY(Working_Data[[#This Row],[order_date]],1),"DDDD")</f>
        <v>Tuesday</v>
      </c>
      <c r="W3431" t="str">
        <f>TEXT(Working_Data[[#This Row],[order_date]],"mmmm")</f>
        <v>September</v>
      </c>
      <c r="X3431" s="7">
        <f>Working_Data[[#This Row],[last_order_date]]-Working_Data[[#This Row],[signup_date]]</f>
        <v>427</v>
      </c>
      <c r="Y3431" s="7">
        <f>IF(Working_Data[[#This Row],[churned]]="Active",1,0)</f>
        <v>1</v>
      </c>
      <c r="Z3431" s="7">
        <f>YEAR(Working_Data[[#This Row],[order_date]])</f>
        <v>2024</v>
      </c>
    </row>
    <row r="3432" spans="1:26" x14ac:dyDescent="0.25">
      <c r="A3432" t="s">
        <v>6914</v>
      </c>
      <c r="B3432" t="s">
        <v>45</v>
      </c>
      <c r="C3432" t="s">
        <v>39</v>
      </c>
      <c r="D3432" t="s">
        <v>77</v>
      </c>
      <c r="E3432" s="1">
        <v>45593</v>
      </c>
      <c r="F3432" t="s">
        <v>6915</v>
      </c>
      <c r="G3432" s="1">
        <v>45545</v>
      </c>
      <c r="H3432" t="s">
        <v>58</v>
      </c>
      <c r="I3432" t="s">
        <v>63</v>
      </c>
      <c r="J3432" t="s">
        <v>67</v>
      </c>
      <c r="K3432">
        <v>4</v>
      </c>
      <c r="L3432" s="3">
        <f>Working_Data[[#This Row],[price2]]/Working_Data[[#This Row],[quantity]]</f>
        <v>339.72</v>
      </c>
      <c r="M3432" s="3">
        <v>1358.88</v>
      </c>
      <c r="N3432" t="s">
        <v>35</v>
      </c>
      <c r="O3432">
        <v>47</v>
      </c>
      <c r="P3432" s="1">
        <v>45659</v>
      </c>
      <c r="Q3432">
        <v>470</v>
      </c>
      <c r="R3432" t="s">
        <v>43</v>
      </c>
      <c r="S3432">
        <v>2</v>
      </c>
      <c r="T3432" s="1">
        <v>45654</v>
      </c>
      <c r="U3432" t="s">
        <v>60</v>
      </c>
      <c r="V3432" t="str">
        <f>TEXT(WEEKDAY(Working_Data[[#This Row],[order_date]],1),"DDDD")</f>
        <v>Tuesday</v>
      </c>
      <c r="W3432" t="str">
        <f>TEXT(Working_Data[[#This Row],[order_date]],"mmmm")</f>
        <v>September</v>
      </c>
      <c r="X3432" s="7">
        <f>Working_Data[[#This Row],[last_order_date]]-Working_Data[[#This Row],[signup_date]]</f>
        <v>66</v>
      </c>
      <c r="Y3432" s="7">
        <f>IF(Working_Data[[#This Row],[churned]]="Active",1,0)</f>
        <v>0</v>
      </c>
      <c r="Z3432" s="7">
        <f>YEAR(Working_Data[[#This Row],[order_date]])</f>
        <v>2024</v>
      </c>
    </row>
    <row r="3433" spans="1:26" x14ac:dyDescent="0.25">
      <c r="A3433" t="s">
        <v>6916</v>
      </c>
      <c r="B3433" t="s">
        <v>21</v>
      </c>
      <c r="C3433" t="s">
        <v>22</v>
      </c>
      <c r="D3433" t="s">
        <v>77</v>
      </c>
      <c r="E3433" s="1">
        <v>45398</v>
      </c>
      <c r="F3433" t="s">
        <v>6917</v>
      </c>
      <c r="G3433" s="1">
        <v>45545</v>
      </c>
      <c r="H3433" t="s">
        <v>58</v>
      </c>
      <c r="I3433" t="s">
        <v>54</v>
      </c>
      <c r="J3433" t="s">
        <v>67</v>
      </c>
      <c r="K3433">
        <v>5</v>
      </c>
      <c r="L3433" s="3">
        <f>Working_Data[[#This Row],[price2]]/Working_Data[[#This Row],[quantity]]</f>
        <v>52.384</v>
      </c>
      <c r="M3433" s="3">
        <v>261.92</v>
      </c>
      <c r="N3433" t="s">
        <v>35</v>
      </c>
      <c r="O3433">
        <v>37</v>
      </c>
      <c r="P3433" s="1">
        <v>45776</v>
      </c>
      <c r="Q3433">
        <v>207</v>
      </c>
      <c r="R3433" t="s">
        <v>29</v>
      </c>
      <c r="S3433">
        <v>5</v>
      </c>
      <c r="T3433" s="1">
        <v>45807</v>
      </c>
      <c r="U3433" t="s">
        <v>30</v>
      </c>
      <c r="V3433" t="str">
        <f>TEXT(WEEKDAY(Working_Data[[#This Row],[order_date]],1),"DDDD")</f>
        <v>Tuesday</v>
      </c>
      <c r="W3433" t="str">
        <f>TEXT(Working_Data[[#This Row],[order_date]],"mmmm")</f>
        <v>September</v>
      </c>
      <c r="X3433" s="7">
        <f>Working_Data[[#This Row],[last_order_date]]-Working_Data[[#This Row],[signup_date]]</f>
        <v>378</v>
      </c>
      <c r="Y3433" s="7">
        <f>IF(Working_Data[[#This Row],[churned]]="Active",1,0)</f>
        <v>1</v>
      </c>
      <c r="Z3433" s="7">
        <f>YEAR(Working_Data[[#This Row],[order_date]])</f>
        <v>2024</v>
      </c>
    </row>
    <row r="3434" spans="1:26" x14ac:dyDescent="0.25">
      <c r="A3434" t="s">
        <v>6918</v>
      </c>
      <c r="B3434" t="s">
        <v>38</v>
      </c>
      <c r="C3434" t="s">
        <v>22</v>
      </c>
      <c r="D3434" t="s">
        <v>56</v>
      </c>
      <c r="E3434" s="1">
        <v>45595</v>
      </c>
      <c r="F3434" t="s">
        <v>6919</v>
      </c>
      <c r="G3434" s="1">
        <v>45545</v>
      </c>
      <c r="H3434" t="s">
        <v>25</v>
      </c>
      <c r="I3434" t="s">
        <v>26</v>
      </c>
      <c r="J3434" t="s">
        <v>27</v>
      </c>
      <c r="K3434">
        <v>4</v>
      </c>
      <c r="L3434" s="3">
        <f>Working_Data[[#This Row],[price2]]/Working_Data[[#This Row],[quantity]]</f>
        <v>172.80250000000001</v>
      </c>
      <c r="M3434" s="3">
        <v>691.21</v>
      </c>
      <c r="N3434" t="s">
        <v>35</v>
      </c>
      <c r="O3434">
        <v>26</v>
      </c>
      <c r="P3434" s="1">
        <v>45763</v>
      </c>
      <c r="Q3434">
        <v>54</v>
      </c>
      <c r="R3434" t="s">
        <v>29</v>
      </c>
      <c r="S3434">
        <v>3</v>
      </c>
      <c r="T3434" s="1">
        <v>45525</v>
      </c>
      <c r="U3434" t="s">
        <v>60</v>
      </c>
      <c r="V3434" t="str">
        <f>TEXT(WEEKDAY(Working_Data[[#This Row],[order_date]],1),"DDDD")</f>
        <v>Tuesday</v>
      </c>
      <c r="W3434" t="str">
        <f>TEXT(Working_Data[[#This Row],[order_date]],"mmmm")</f>
        <v>September</v>
      </c>
      <c r="X3434" s="7">
        <f>Working_Data[[#This Row],[last_order_date]]-Working_Data[[#This Row],[signup_date]]</f>
        <v>168</v>
      </c>
      <c r="Y3434" s="7">
        <f>IF(Working_Data[[#This Row],[churned]]="Active",1,0)</f>
        <v>1</v>
      </c>
      <c r="Z3434" s="7">
        <f>YEAR(Working_Data[[#This Row],[order_date]])</f>
        <v>2024</v>
      </c>
    </row>
    <row r="3435" spans="1:26" x14ac:dyDescent="0.25">
      <c r="A3435" t="s">
        <v>6920</v>
      </c>
      <c r="B3435" t="s">
        <v>21</v>
      </c>
      <c r="C3435" t="s">
        <v>82</v>
      </c>
      <c r="D3435" t="s">
        <v>77</v>
      </c>
      <c r="E3435" s="1">
        <v>45388</v>
      </c>
      <c r="F3435" t="s">
        <v>6921</v>
      </c>
      <c r="G3435" s="1">
        <v>45545</v>
      </c>
      <c r="H3435" t="s">
        <v>25</v>
      </c>
      <c r="I3435" t="s">
        <v>54</v>
      </c>
      <c r="J3435" t="s">
        <v>27</v>
      </c>
      <c r="K3435">
        <v>1</v>
      </c>
      <c r="L3435" s="3">
        <f>Working_Data[[#This Row],[price2]]/Working_Data[[#This Row],[quantity]]</f>
        <v>663.89</v>
      </c>
      <c r="M3435" s="3">
        <v>663.89</v>
      </c>
      <c r="N3435" t="s">
        <v>35</v>
      </c>
      <c r="O3435">
        <v>30</v>
      </c>
      <c r="P3435" s="1">
        <v>45686</v>
      </c>
      <c r="Q3435">
        <v>335</v>
      </c>
      <c r="R3435" t="s">
        <v>29</v>
      </c>
      <c r="S3435">
        <v>4</v>
      </c>
      <c r="T3435" s="1">
        <v>45654</v>
      </c>
      <c r="U3435" t="s">
        <v>60</v>
      </c>
      <c r="V3435" t="str">
        <f>TEXT(WEEKDAY(Working_Data[[#This Row],[order_date]],1),"DDDD")</f>
        <v>Tuesday</v>
      </c>
      <c r="W3435" t="str">
        <f>TEXT(Working_Data[[#This Row],[order_date]],"mmmm")</f>
        <v>September</v>
      </c>
      <c r="X3435" s="7">
        <f>Working_Data[[#This Row],[last_order_date]]-Working_Data[[#This Row],[signup_date]]</f>
        <v>298</v>
      </c>
      <c r="Y3435" s="7">
        <f>IF(Working_Data[[#This Row],[churned]]="Active",1,0)</f>
        <v>1</v>
      </c>
      <c r="Z3435" s="7">
        <f>YEAR(Working_Data[[#This Row],[order_date]])</f>
        <v>2024</v>
      </c>
    </row>
    <row r="3436" spans="1:26" x14ac:dyDescent="0.25">
      <c r="A3436" t="s">
        <v>6922</v>
      </c>
      <c r="B3436" t="s">
        <v>21</v>
      </c>
      <c r="C3436" t="s">
        <v>82</v>
      </c>
      <c r="D3436" t="s">
        <v>23</v>
      </c>
      <c r="E3436" s="1">
        <v>45422</v>
      </c>
      <c r="F3436" t="s">
        <v>6923</v>
      </c>
      <c r="G3436" s="1">
        <v>45545</v>
      </c>
      <c r="H3436" t="s">
        <v>41</v>
      </c>
      <c r="I3436" t="s">
        <v>63</v>
      </c>
      <c r="J3436" t="s">
        <v>27</v>
      </c>
      <c r="K3436">
        <v>4</v>
      </c>
      <c r="L3436" s="3">
        <f>Working_Data[[#This Row],[price2]]/Working_Data[[#This Row],[quantity]]</f>
        <v>300.39</v>
      </c>
      <c r="M3436" s="3">
        <v>1201.56</v>
      </c>
      <c r="N3436" t="s">
        <v>28</v>
      </c>
      <c r="O3436">
        <v>4</v>
      </c>
      <c r="P3436" s="1">
        <v>45836</v>
      </c>
      <c r="Q3436">
        <v>314</v>
      </c>
      <c r="R3436" t="s">
        <v>43</v>
      </c>
      <c r="S3436">
        <v>1</v>
      </c>
      <c r="T3436" s="1">
        <v>45882</v>
      </c>
      <c r="U3436" t="s">
        <v>30</v>
      </c>
      <c r="V3436" t="str">
        <f>TEXT(WEEKDAY(Working_Data[[#This Row],[order_date]],1),"DDDD")</f>
        <v>Tuesday</v>
      </c>
      <c r="W3436" t="str">
        <f>TEXT(Working_Data[[#This Row],[order_date]],"mmmm")</f>
        <v>September</v>
      </c>
      <c r="X3436" s="7">
        <f>Working_Data[[#This Row],[last_order_date]]-Working_Data[[#This Row],[signup_date]]</f>
        <v>414</v>
      </c>
      <c r="Y3436" s="7">
        <f>IF(Working_Data[[#This Row],[churned]]="Active",1,0)</f>
        <v>0</v>
      </c>
      <c r="Z3436" s="7">
        <f>YEAR(Working_Data[[#This Row],[order_date]])</f>
        <v>2024</v>
      </c>
    </row>
    <row r="3437" spans="1:26" x14ac:dyDescent="0.25">
      <c r="A3437" t="s">
        <v>6924</v>
      </c>
      <c r="B3437" t="s">
        <v>38</v>
      </c>
      <c r="C3437" t="s">
        <v>39</v>
      </c>
      <c r="D3437" t="s">
        <v>23</v>
      </c>
      <c r="E3437" s="1">
        <v>45483</v>
      </c>
      <c r="F3437" t="s">
        <v>6925</v>
      </c>
      <c r="G3437" s="1">
        <v>45545</v>
      </c>
      <c r="H3437" t="s">
        <v>41</v>
      </c>
      <c r="I3437" t="s">
        <v>54</v>
      </c>
      <c r="J3437" t="s">
        <v>64</v>
      </c>
      <c r="K3437">
        <v>2</v>
      </c>
      <c r="L3437" s="3">
        <f>Working_Data[[#This Row],[price2]]/Working_Data[[#This Row],[quantity]]</f>
        <v>348.91500000000002</v>
      </c>
      <c r="M3437" s="3">
        <v>697.83</v>
      </c>
      <c r="N3437" t="s">
        <v>28</v>
      </c>
      <c r="O3437">
        <v>28</v>
      </c>
      <c r="P3437" s="1">
        <v>45831</v>
      </c>
      <c r="Q3437">
        <v>235</v>
      </c>
      <c r="R3437" t="s">
        <v>43</v>
      </c>
      <c r="S3437">
        <v>4</v>
      </c>
      <c r="T3437" s="1">
        <v>45864</v>
      </c>
      <c r="U3437" t="s">
        <v>36</v>
      </c>
      <c r="V3437" t="str">
        <f>TEXT(WEEKDAY(Working_Data[[#This Row],[order_date]],1),"DDDD")</f>
        <v>Tuesday</v>
      </c>
      <c r="W3437" t="str">
        <f>TEXT(Working_Data[[#This Row],[order_date]],"mmmm")</f>
        <v>September</v>
      </c>
      <c r="X3437" s="7">
        <f>Working_Data[[#This Row],[last_order_date]]-Working_Data[[#This Row],[signup_date]]</f>
        <v>348</v>
      </c>
      <c r="Y3437" s="7">
        <f>IF(Working_Data[[#This Row],[churned]]="Active",1,0)</f>
        <v>0</v>
      </c>
      <c r="Z3437" s="7">
        <f>YEAR(Working_Data[[#This Row],[order_date]])</f>
        <v>2024</v>
      </c>
    </row>
    <row r="3438" spans="1:26" x14ac:dyDescent="0.25">
      <c r="A3438" t="s">
        <v>6926</v>
      </c>
      <c r="B3438" t="s">
        <v>21</v>
      </c>
      <c r="C3438" t="s">
        <v>22</v>
      </c>
      <c r="D3438" t="s">
        <v>32</v>
      </c>
      <c r="E3438" s="1">
        <v>45515</v>
      </c>
      <c r="F3438" t="s">
        <v>6927</v>
      </c>
      <c r="G3438" s="1">
        <v>45545</v>
      </c>
      <c r="H3438" t="s">
        <v>47</v>
      </c>
      <c r="I3438" t="s">
        <v>48</v>
      </c>
      <c r="J3438" t="s">
        <v>67</v>
      </c>
      <c r="K3438">
        <v>3</v>
      </c>
      <c r="L3438" s="3">
        <f>Working_Data[[#This Row],[price2]]/Working_Data[[#This Row],[quantity]]</f>
        <v>110.47333333333334</v>
      </c>
      <c r="M3438" s="3">
        <v>331.42</v>
      </c>
      <c r="N3438" t="s">
        <v>50</v>
      </c>
      <c r="O3438">
        <v>9</v>
      </c>
      <c r="P3438" s="1">
        <v>45676</v>
      </c>
      <c r="Q3438">
        <v>398</v>
      </c>
      <c r="R3438" t="s">
        <v>29</v>
      </c>
      <c r="S3438">
        <v>4</v>
      </c>
      <c r="T3438" s="1">
        <v>45804</v>
      </c>
      <c r="U3438" t="s">
        <v>60</v>
      </c>
      <c r="V3438" t="str">
        <f>TEXT(WEEKDAY(Working_Data[[#This Row],[order_date]],1),"DDDD")</f>
        <v>Tuesday</v>
      </c>
      <c r="W3438" t="str">
        <f>TEXT(Working_Data[[#This Row],[order_date]],"mmmm")</f>
        <v>September</v>
      </c>
      <c r="X3438" s="7">
        <f>Working_Data[[#This Row],[last_order_date]]-Working_Data[[#This Row],[signup_date]]</f>
        <v>161</v>
      </c>
      <c r="Y3438" s="7">
        <f>IF(Working_Data[[#This Row],[churned]]="Active",1,0)</f>
        <v>1</v>
      </c>
      <c r="Z3438" s="7">
        <f>YEAR(Working_Data[[#This Row],[order_date]])</f>
        <v>2024</v>
      </c>
    </row>
    <row r="3439" spans="1:26" x14ac:dyDescent="0.25">
      <c r="A3439" t="s">
        <v>6928</v>
      </c>
      <c r="B3439" t="s">
        <v>45</v>
      </c>
      <c r="C3439" t="s">
        <v>82</v>
      </c>
      <c r="D3439" t="s">
        <v>77</v>
      </c>
      <c r="E3439" s="1">
        <v>45382</v>
      </c>
      <c r="F3439" t="s">
        <v>6929</v>
      </c>
      <c r="G3439" s="1">
        <v>45545</v>
      </c>
      <c r="H3439" t="s">
        <v>25</v>
      </c>
      <c r="I3439" t="s">
        <v>26</v>
      </c>
      <c r="J3439" t="s">
        <v>27</v>
      </c>
      <c r="K3439">
        <v>2</v>
      </c>
      <c r="L3439" s="3">
        <f>Working_Data[[#This Row],[price2]]/Working_Data[[#This Row],[quantity]]</f>
        <v>592.83000000000004</v>
      </c>
      <c r="M3439" s="3">
        <v>1185.6600000000001</v>
      </c>
      <c r="N3439" t="s">
        <v>50</v>
      </c>
      <c r="O3439">
        <v>48</v>
      </c>
      <c r="P3439" s="1">
        <v>45772</v>
      </c>
      <c r="Q3439">
        <v>324</v>
      </c>
      <c r="R3439" t="s">
        <v>43</v>
      </c>
      <c r="S3439">
        <v>1</v>
      </c>
      <c r="T3439" s="1">
        <v>45863</v>
      </c>
      <c r="U3439" t="s">
        <v>36</v>
      </c>
      <c r="V3439" t="str">
        <f>TEXT(WEEKDAY(Working_Data[[#This Row],[order_date]],1),"DDDD")</f>
        <v>Tuesday</v>
      </c>
      <c r="W3439" t="str">
        <f>TEXT(Working_Data[[#This Row],[order_date]],"mmmm")</f>
        <v>September</v>
      </c>
      <c r="X3439" s="7">
        <f>Working_Data[[#This Row],[last_order_date]]-Working_Data[[#This Row],[signup_date]]</f>
        <v>390</v>
      </c>
      <c r="Y3439" s="7">
        <f>IF(Working_Data[[#This Row],[churned]]="Active",1,0)</f>
        <v>0</v>
      </c>
      <c r="Z3439" s="7">
        <f>YEAR(Working_Data[[#This Row],[order_date]])</f>
        <v>2024</v>
      </c>
    </row>
    <row r="3440" spans="1:26" x14ac:dyDescent="0.25">
      <c r="A3440" t="s">
        <v>6930</v>
      </c>
      <c r="B3440" t="s">
        <v>21</v>
      </c>
      <c r="C3440" t="s">
        <v>22</v>
      </c>
      <c r="D3440" t="s">
        <v>77</v>
      </c>
      <c r="E3440" s="1">
        <v>45793</v>
      </c>
      <c r="F3440" t="s">
        <v>6931</v>
      </c>
      <c r="G3440" s="1">
        <v>45575</v>
      </c>
      <c r="H3440" t="s">
        <v>41</v>
      </c>
      <c r="I3440" t="s">
        <v>42</v>
      </c>
      <c r="J3440" t="s">
        <v>67</v>
      </c>
      <c r="K3440">
        <v>3</v>
      </c>
      <c r="L3440" s="3">
        <f>Working_Data[[#This Row],[price2]]/Working_Data[[#This Row],[quantity]]</f>
        <v>258.60666666666668</v>
      </c>
      <c r="M3440" s="3">
        <v>775.82</v>
      </c>
      <c r="N3440" t="s">
        <v>28</v>
      </c>
      <c r="O3440">
        <v>40</v>
      </c>
      <c r="P3440" s="1">
        <v>45852</v>
      </c>
      <c r="Q3440">
        <v>281</v>
      </c>
      <c r="R3440" t="s">
        <v>43</v>
      </c>
      <c r="S3440">
        <v>3</v>
      </c>
      <c r="T3440" s="1">
        <v>45579</v>
      </c>
      <c r="U3440" t="s">
        <v>36</v>
      </c>
      <c r="V3440" t="str">
        <f>TEXT(WEEKDAY(Working_Data[[#This Row],[order_date]],1),"DDDD")</f>
        <v>Thursday</v>
      </c>
      <c r="W3440" t="str">
        <f>TEXT(Working_Data[[#This Row],[order_date]],"mmmm")</f>
        <v>October</v>
      </c>
      <c r="X3440" s="7">
        <f>Working_Data[[#This Row],[last_order_date]]-Working_Data[[#This Row],[signup_date]]</f>
        <v>59</v>
      </c>
      <c r="Y3440" s="7">
        <f>IF(Working_Data[[#This Row],[churned]]="Active",1,0)</f>
        <v>0</v>
      </c>
      <c r="Z3440" s="7">
        <f>YEAR(Working_Data[[#This Row],[order_date]])</f>
        <v>2024</v>
      </c>
    </row>
    <row r="3441" spans="1:26" x14ac:dyDescent="0.25">
      <c r="A3441" t="s">
        <v>6932</v>
      </c>
      <c r="B3441" t="s">
        <v>21</v>
      </c>
      <c r="C3441" t="s">
        <v>39</v>
      </c>
      <c r="D3441" t="s">
        <v>56</v>
      </c>
      <c r="E3441" s="1">
        <v>45411</v>
      </c>
      <c r="F3441" t="s">
        <v>6933</v>
      </c>
      <c r="G3441" s="1">
        <v>45575</v>
      </c>
      <c r="H3441" t="s">
        <v>34</v>
      </c>
      <c r="I3441" t="s">
        <v>54</v>
      </c>
      <c r="J3441" t="s">
        <v>59</v>
      </c>
      <c r="K3441">
        <v>5</v>
      </c>
      <c r="L3441" s="3">
        <f>Working_Data[[#This Row],[price2]]/Working_Data[[#This Row],[quantity]]</f>
        <v>93.248000000000005</v>
      </c>
      <c r="M3441" s="3">
        <v>466.24</v>
      </c>
      <c r="N3441" t="s">
        <v>28</v>
      </c>
      <c r="O3441">
        <v>40</v>
      </c>
      <c r="P3441" s="1">
        <v>45826</v>
      </c>
      <c r="Q3441">
        <v>14</v>
      </c>
      <c r="R3441" t="s">
        <v>43</v>
      </c>
      <c r="S3441">
        <v>2</v>
      </c>
      <c r="T3441" s="1">
        <v>45864</v>
      </c>
      <c r="U3441" t="s">
        <v>60</v>
      </c>
      <c r="V3441" t="str">
        <f>TEXT(WEEKDAY(Working_Data[[#This Row],[order_date]],1),"DDDD")</f>
        <v>Thursday</v>
      </c>
      <c r="W3441" t="str">
        <f>TEXT(Working_Data[[#This Row],[order_date]],"mmmm")</f>
        <v>October</v>
      </c>
      <c r="X3441" s="7">
        <f>Working_Data[[#This Row],[last_order_date]]-Working_Data[[#This Row],[signup_date]]</f>
        <v>415</v>
      </c>
      <c r="Y3441" s="7">
        <f>IF(Working_Data[[#This Row],[churned]]="Active",1,0)</f>
        <v>0</v>
      </c>
      <c r="Z3441" s="7">
        <f>YEAR(Working_Data[[#This Row],[order_date]])</f>
        <v>2024</v>
      </c>
    </row>
    <row r="3442" spans="1:26" x14ac:dyDescent="0.25">
      <c r="A3442" t="s">
        <v>6934</v>
      </c>
      <c r="B3442" t="s">
        <v>21</v>
      </c>
      <c r="C3442" t="s">
        <v>22</v>
      </c>
      <c r="D3442" t="s">
        <v>23</v>
      </c>
      <c r="E3442" s="1">
        <v>45479</v>
      </c>
      <c r="F3442" t="s">
        <v>6935</v>
      </c>
      <c r="G3442" s="1">
        <v>45575</v>
      </c>
      <c r="H3442" t="s">
        <v>41</v>
      </c>
      <c r="I3442" t="s">
        <v>48</v>
      </c>
      <c r="J3442" t="s">
        <v>27</v>
      </c>
      <c r="K3442">
        <v>4</v>
      </c>
      <c r="L3442" s="3">
        <f>Working_Data[[#This Row],[price2]]/Working_Data[[#This Row],[quantity]]</f>
        <v>210.14750000000001</v>
      </c>
      <c r="M3442" s="3">
        <v>840.59</v>
      </c>
      <c r="N3442" t="s">
        <v>28</v>
      </c>
      <c r="O3442">
        <v>32</v>
      </c>
      <c r="P3442" s="1">
        <v>45695</v>
      </c>
      <c r="Q3442">
        <v>19</v>
      </c>
      <c r="R3442" t="s">
        <v>43</v>
      </c>
      <c r="S3442">
        <v>1</v>
      </c>
      <c r="T3442" s="1">
        <v>45609</v>
      </c>
      <c r="U3442" t="s">
        <v>30</v>
      </c>
      <c r="V3442" t="str">
        <f>TEXT(WEEKDAY(Working_Data[[#This Row],[order_date]],1),"DDDD")</f>
        <v>Thursday</v>
      </c>
      <c r="W3442" t="str">
        <f>TEXT(Working_Data[[#This Row],[order_date]],"mmmm")</f>
        <v>October</v>
      </c>
      <c r="X3442" s="7">
        <f>Working_Data[[#This Row],[last_order_date]]-Working_Data[[#This Row],[signup_date]]</f>
        <v>216</v>
      </c>
      <c r="Y3442" s="7">
        <f>IF(Working_Data[[#This Row],[churned]]="Active",1,0)</f>
        <v>0</v>
      </c>
      <c r="Z3442" s="7">
        <f>YEAR(Working_Data[[#This Row],[order_date]])</f>
        <v>2024</v>
      </c>
    </row>
    <row r="3443" spans="1:26" x14ac:dyDescent="0.25">
      <c r="A3443" t="s">
        <v>6936</v>
      </c>
      <c r="B3443" t="s">
        <v>21</v>
      </c>
      <c r="C3443" t="s">
        <v>39</v>
      </c>
      <c r="D3443" t="s">
        <v>56</v>
      </c>
      <c r="E3443" s="1">
        <v>45612</v>
      </c>
      <c r="F3443" t="s">
        <v>6937</v>
      </c>
      <c r="G3443" s="1">
        <v>45575</v>
      </c>
      <c r="H3443" t="s">
        <v>47</v>
      </c>
      <c r="I3443" t="s">
        <v>63</v>
      </c>
      <c r="J3443" t="s">
        <v>59</v>
      </c>
      <c r="K3443">
        <v>4</v>
      </c>
      <c r="L3443" s="3">
        <f>Working_Data[[#This Row],[price2]]/Working_Data[[#This Row],[quantity]]</f>
        <v>66.614999999999995</v>
      </c>
      <c r="M3443" s="3">
        <v>266.45999999999998</v>
      </c>
      <c r="N3443" t="s">
        <v>35</v>
      </c>
      <c r="O3443">
        <v>26</v>
      </c>
      <c r="P3443" s="1">
        <v>45681</v>
      </c>
      <c r="Q3443">
        <v>408</v>
      </c>
      <c r="R3443" t="s">
        <v>43</v>
      </c>
      <c r="S3443">
        <v>1</v>
      </c>
      <c r="T3443" s="1">
        <v>45936</v>
      </c>
      <c r="U3443" t="s">
        <v>60</v>
      </c>
      <c r="V3443" t="str">
        <f>TEXT(WEEKDAY(Working_Data[[#This Row],[order_date]],1),"DDDD")</f>
        <v>Thursday</v>
      </c>
      <c r="W3443" t="str">
        <f>TEXT(Working_Data[[#This Row],[order_date]],"mmmm")</f>
        <v>October</v>
      </c>
      <c r="X3443" s="7">
        <f>Working_Data[[#This Row],[last_order_date]]-Working_Data[[#This Row],[signup_date]]</f>
        <v>69</v>
      </c>
      <c r="Y3443" s="7">
        <f>IF(Working_Data[[#This Row],[churned]]="Active",1,0)</f>
        <v>0</v>
      </c>
      <c r="Z3443" s="7">
        <f>YEAR(Working_Data[[#This Row],[order_date]])</f>
        <v>2024</v>
      </c>
    </row>
    <row r="3444" spans="1:26" x14ac:dyDescent="0.25">
      <c r="A3444" t="s">
        <v>6938</v>
      </c>
      <c r="B3444" t="s">
        <v>45</v>
      </c>
      <c r="C3444" t="s">
        <v>39</v>
      </c>
      <c r="D3444" t="s">
        <v>77</v>
      </c>
      <c r="E3444" s="1">
        <v>45670</v>
      </c>
      <c r="F3444" t="s">
        <v>6939</v>
      </c>
      <c r="G3444" s="1">
        <v>45575</v>
      </c>
      <c r="H3444" t="s">
        <v>25</v>
      </c>
      <c r="I3444" t="s">
        <v>42</v>
      </c>
      <c r="J3444" t="s">
        <v>27</v>
      </c>
      <c r="K3444">
        <v>4</v>
      </c>
      <c r="L3444" s="3">
        <f>Working_Data[[#This Row],[price2]]/Working_Data[[#This Row],[quantity]]</f>
        <v>372.64749999999998</v>
      </c>
      <c r="M3444" s="3">
        <v>1490.59</v>
      </c>
      <c r="N3444" t="s">
        <v>28</v>
      </c>
      <c r="O3444">
        <v>38</v>
      </c>
      <c r="P3444" s="1">
        <v>45649</v>
      </c>
      <c r="Q3444">
        <v>365</v>
      </c>
      <c r="R3444" t="s">
        <v>43</v>
      </c>
      <c r="S3444">
        <v>1</v>
      </c>
      <c r="T3444" s="1">
        <v>45812</v>
      </c>
      <c r="U3444" t="s">
        <v>30</v>
      </c>
      <c r="V3444" t="str">
        <f>TEXT(WEEKDAY(Working_Data[[#This Row],[order_date]],1),"DDDD")</f>
        <v>Thursday</v>
      </c>
      <c r="W3444" t="str">
        <f>TEXT(Working_Data[[#This Row],[order_date]],"mmmm")</f>
        <v>October</v>
      </c>
      <c r="X3444" s="7">
        <f>Working_Data[[#This Row],[last_order_date]]-Working_Data[[#This Row],[signup_date]]</f>
        <v>-21</v>
      </c>
      <c r="Y3444" s="7">
        <f>IF(Working_Data[[#This Row],[churned]]="Active",1,0)</f>
        <v>0</v>
      </c>
      <c r="Z3444" s="7">
        <f>YEAR(Working_Data[[#This Row],[order_date]])</f>
        <v>2024</v>
      </c>
    </row>
    <row r="3445" spans="1:26" x14ac:dyDescent="0.25">
      <c r="A3445" t="s">
        <v>6940</v>
      </c>
      <c r="B3445" t="s">
        <v>45</v>
      </c>
      <c r="C3445" t="s">
        <v>82</v>
      </c>
      <c r="D3445" t="s">
        <v>32</v>
      </c>
      <c r="E3445" s="1">
        <v>45771</v>
      </c>
      <c r="F3445" t="s">
        <v>6941</v>
      </c>
      <c r="G3445" s="1">
        <v>45575</v>
      </c>
      <c r="H3445" t="s">
        <v>34</v>
      </c>
      <c r="I3445" t="s">
        <v>42</v>
      </c>
      <c r="J3445" t="s">
        <v>67</v>
      </c>
      <c r="K3445">
        <v>5</v>
      </c>
      <c r="L3445" s="3">
        <f>Working_Data[[#This Row],[price2]]/Working_Data[[#This Row],[quantity]]</f>
        <v>192.18</v>
      </c>
      <c r="M3445" s="3">
        <v>960.9</v>
      </c>
      <c r="N3445" t="s">
        <v>50</v>
      </c>
      <c r="O3445">
        <v>14</v>
      </c>
      <c r="P3445" s="1">
        <v>45857</v>
      </c>
      <c r="Q3445">
        <v>57</v>
      </c>
      <c r="R3445" t="s">
        <v>29</v>
      </c>
      <c r="S3445">
        <v>4</v>
      </c>
      <c r="T3445" s="1">
        <v>45768</v>
      </c>
      <c r="U3445" t="s">
        <v>30</v>
      </c>
      <c r="V3445" t="str">
        <f>TEXT(WEEKDAY(Working_Data[[#This Row],[order_date]],1),"DDDD")</f>
        <v>Thursday</v>
      </c>
      <c r="W3445" t="str">
        <f>TEXT(Working_Data[[#This Row],[order_date]],"mmmm")</f>
        <v>October</v>
      </c>
      <c r="X3445" s="7">
        <f>Working_Data[[#This Row],[last_order_date]]-Working_Data[[#This Row],[signup_date]]</f>
        <v>86</v>
      </c>
      <c r="Y3445" s="7">
        <f>IF(Working_Data[[#This Row],[churned]]="Active",1,0)</f>
        <v>1</v>
      </c>
      <c r="Z3445" s="7">
        <f>YEAR(Working_Data[[#This Row],[order_date]])</f>
        <v>2024</v>
      </c>
    </row>
    <row r="3446" spans="1:26" x14ac:dyDescent="0.25">
      <c r="A3446" t="s">
        <v>6942</v>
      </c>
      <c r="B3446" t="s">
        <v>45</v>
      </c>
      <c r="C3446" t="s">
        <v>22</v>
      </c>
      <c r="D3446" t="s">
        <v>52</v>
      </c>
      <c r="E3446" s="1">
        <v>45628</v>
      </c>
      <c r="F3446" t="s">
        <v>6943</v>
      </c>
      <c r="G3446" s="1">
        <v>45575</v>
      </c>
      <c r="H3446" t="s">
        <v>41</v>
      </c>
      <c r="I3446" t="s">
        <v>48</v>
      </c>
      <c r="J3446" t="s">
        <v>49</v>
      </c>
      <c r="K3446">
        <v>3</v>
      </c>
      <c r="L3446" s="3">
        <f>Working_Data[[#This Row],[price2]]/Working_Data[[#This Row],[quantity]]</f>
        <v>119.67666666666666</v>
      </c>
      <c r="M3446" s="3">
        <v>359.03</v>
      </c>
      <c r="N3446" t="s">
        <v>50</v>
      </c>
      <c r="O3446">
        <v>22</v>
      </c>
      <c r="P3446" s="1">
        <v>45560</v>
      </c>
      <c r="Q3446">
        <v>351</v>
      </c>
      <c r="R3446" t="s">
        <v>29</v>
      </c>
      <c r="S3446">
        <v>5</v>
      </c>
      <c r="T3446" s="1">
        <v>45862</v>
      </c>
      <c r="U3446" t="s">
        <v>60</v>
      </c>
      <c r="V3446" t="str">
        <f>TEXT(WEEKDAY(Working_Data[[#This Row],[order_date]],1),"DDDD")</f>
        <v>Thursday</v>
      </c>
      <c r="W3446" t="str">
        <f>TEXT(Working_Data[[#This Row],[order_date]],"mmmm")</f>
        <v>October</v>
      </c>
      <c r="X3446" s="7">
        <f>Working_Data[[#This Row],[last_order_date]]-Working_Data[[#This Row],[signup_date]]</f>
        <v>-68</v>
      </c>
      <c r="Y3446" s="7">
        <f>IF(Working_Data[[#This Row],[churned]]="Active",1,0)</f>
        <v>1</v>
      </c>
      <c r="Z3446" s="7">
        <f>YEAR(Working_Data[[#This Row],[order_date]])</f>
        <v>2024</v>
      </c>
    </row>
    <row r="3447" spans="1:26" x14ac:dyDescent="0.25">
      <c r="A3447" t="s">
        <v>6944</v>
      </c>
      <c r="B3447" t="s">
        <v>21</v>
      </c>
      <c r="C3447" t="s">
        <v>82</v>
      </c>
      <c r="D3447" t="s">
        <v>52</v>
      </c>
      <c r="E3447" s="1">
        <v>45889</v>
      </c>
      <c r="F3447" t="s">
        <v>6945</v>
      </c>
      <c r="G3447" s="1">
        <v>45575</v>
      </c>
      <c r="H3447" t="s">
        <v>47</v>
      </c>
      <c r="I3447" t="s">
        <v>26</v>
      </c>
      <c r="J3447" t="s">
        <v>59</v>
      </c>
      <c r="K3447">
        <v>5</v>
      </c>
      <c r="L3447" s="3">
        <f>Working_Data[[#This Row],[price2]]/Working_Data[[#This Row],[quantity]]</f>
        <v>298.154</v>
      </c>
      <c r="M3447" s="3">
        <v>1490.77</v>
      </c>
      <c r="N3447" t="s">
        <v>50</v>
      </c>
      <c r="O3447">
        <v>39</v>
      </c>
      <c r="P3447" s="1">
        <v>45710</v>
      </c>
      <c r="Q3447">
        <v>78</v>
      </c>
      <c r="R3447" t="s">
        <v>43</v>
      </c>
      <c r="S3447">
        <v>4</v>
      </c>
      <c r="T3447" s="1">
        <v>45821</v>
      </c>
      <c r="U3447" t="s">
        <v>60</v>
      </c>
      <c r="V3447" t="str">
        <f>TEXT(WEEKDAY(Working_Data[[#This Row],[order_date]],1),"DDDD")</f>
        <v>Thursday</v>
      </c>
      <c r="W3447" t="str">
        <f>TEXT(Working_Data[[#This Row],[order_date]],"mmmm")</f>
        <v>October</v>
      </c>
      <c r="X3447" s="7">
        <f>Working_Data[[#This Row],[last_order_date]]-Working_Data[[#This Row],[signup_date]]</f>
        <v>-179</v>
      </c>
      <c r="Y3447" s="7">
        <f>IF(Working_Data[[#This Row],[churned]]="Active",1,0)</f>
        <v>0</v>
      </c>
      <c r="Z3447" s="7">
        <f>YEAR(Working_Data[[#This Row],[order_date]])</f>
        <v>2024</v>
      </c>
    </row>
    <row r="3448" spans="1:26" x14ac:dyDescent="0.25">
      <c r="A3448" t="s">
        <v>6946</v>
      </c>
      <c r="B3448" t="s">
        <v>21</v>
      </c>
      <c r="C3448" t="s">
        <v>82</v>
      </c>
      <c r="D3448" t="s">
        <v>23</v>
      </c>
      <c r="E3448" s="1">
        <v>45658</v>
      </c>
      <c r="F3448" t="s">
        <v>6947</v>
      </c>
      <c r="G3448" s="1">
        <v>45575</v>
      </c>
      <c r="H3448" t="s">
        <v>34</v>
      </c>
      <c r="I3448" t="s">
        <v>54</v>
      </c>
      <c r="J3448" t="s">
        <v>67</v>
      </c>
      <c r="K3448">
        <v>5</v>
      </c>
      <c r="L3448" s="3">
        <f>Working_Data[[#This Row],[price2]]/Working_Data[[#This Row],[quantity]]</f>
        <v>232.11199999999999</v>
      </c>
      <c r="M3448" s="3">
        <v>1160.56</v>
      </c>
      <c r="N3448" t="s">
        <v>28</v>
      </c>
      <c r="O3448">
        <v>41</v>
      </c>
      <c r="P3448" s="1">
        <v>45660</v>
      </c>
      <c r="Q3448">
        <v>176</v>
      </c>
      <c r="R3448" t="s">
        <v>29</v>
      </c>
      <c r="S3448">
        <v>2</v>
      </c>
      <c r="T3448" s="1">
        <v>45423</v>
      </c>
      <c r="U3448" t="s">
        <v>30</v>
      </c>
      <c r="V3448" t="str">
        <f>TEXT(WEEKDAY(Working_Data[[#This Row],[order_date]],1),"DDDD")</f>
        <v>Thursday</v>
      </c>
      <c r="W3448" t="str">
        <f>TEXT(Working_Data[[#This Row],[order_date]],"mmmm")</f>
        <v>October</v>
      </c>
      <c r="X3448" s="7">
        <f>Working_Data[[#This Row],[last_order_date]]-Working_Data[[#This Row],[signup_date]]</f>
        <v>2</v>
      </c>
      <c r="Y3448" s="7">
        <f>IF(Working_Data[[#This Row],[churned]]="Active",1,0)</f>
        <v>1</v>
      </c>
      <c r="Z3448" s="7">
        <f>YEAR(Working_Data[[#This Row],[order_date]])</f>
        <v>2024</v>
      </c>
    </row>
    <row r="3449" spans="1:26" x14ac:dyDescent="0.25">
      <c r="A3449" t="s">
        <v>6948</v>
      </c>
      <c r="B3449" t="s">
        <v>38</v>
      </c>
      <c r="C3449" t="s">
        <v>82</v>
      </c>
      <c r="D3449" t="s">
        <v>23</v>
      </c>
      <c r="E3449" s="1">
        <v>45228</v>
      </c>
      <c r="F3449" t="s">
        <v>6949</v>
      </c>
      <c r="G3449" s="1">
        <v>45606</v>
      </c>
      <c r="H3449" t="s">
        <v>58</v>
      </c>
      <c r="I3449" t="s">
        <v>54</v>
      </c>
      <c r="J3449" t="s">
        <v>27</v>
      </c>
      <c r="K3449">
        <v>1</v>
      </c>
      <c r="L3449" s="3">
        <f>Working_Data[[#This Row],[price2]]/Working_Data[[#This Row],[quantity]]</f>
        <v>879.14</v>
      </c>
      <c r="M3449" s="3">
        <v>879.14</v>
      </c>
      <c r="N3449" t="s">
        <v>50</v>
      </c>
      <c r="O3449">
        <v>38</v>
      </c>
      <c r="P3449" s="1">
        <v>45362</v>
      </c>
      <c r="Q3449">
        <v>330</v>
      </c>
      <c r="R3449" t="s">
        <v>29</v>
      </c>
      <c r="S3449">
        <v>4</v>
      </c>
      <c r="T3449" s="1">
        <v>45763</v>
      </c>
      <c r="U3449" t="s">
        <v>60</v>
      </c>
      <c r="V3449" t="str">
        <f>TEXT(WEEKDAY(Working_Data[[#This Row],[order_date]],1),"DDDD")</f>
        <v>Sunday</v>
      </c>
      <c r="W3449" t="str">
        <f>TEXT(Working_Data[[#This Row],[order_date]],"mmmm")</f>
        <v>November</v>
      </c>
      <c r="X3449" s="7">
        <f>Working_Data[[#This Row],[last_order_date]]-Working_Data[[#This Row],[signup_date]]</f>
        <v>134</v>
      </c>
      <c r="Y3449" s="7">
        <f>IF(Working_Data[[#This Row],[churned]]="Active",1,0)</f>
        <v>1</v>
      </c>
      <c r="Z3449" s="7">
        <f>YEAR(Working_Data[[#This Row],[order_date]])</f>
        <v>2024</v>
      </c>
    </row>
    <row r="3450" spans="1:26" x14ac:dyDescent="0.25">
      <c r="A3450" t="s">
        <v>6950</v>
      </c>
      <c r="B3450" t="s">
        <v>45</v>
      </c>
      <c r="C3450" t="s">
        <v>82</v>
      </c>
      <c r="D3450" t="s">
        <v>52</v>
      </c>
      <c r="E3450" s="1">
        <v>44969</v>
      </c>
      <c r="F3450" t="s">
        <v>6951</v>
      </c>
      <c r="G3450" s="1">
        <v>45606</v>
      </c>
      <c r="H3450" t="s">
        <v>34</v>
      </c>
      <c r="I3450" t="s">
        <v>54</v>
      </c>
      <c r="J3450" t="s">
        <v>27</v>
      </c>
      <c r="K3450">
        <v>4</v>
      </c>
      <c r="L3450" s="3">
        <f>Working_Data[[#This Row],[price2]]/Working_Data[[#This Row],[quantity]]</f>
        <v>50.82</v>
      </c>
      <c r="M3450" s="3">
        <v>203.28</v>
      </c>
      <c r="N3450" t="s">
        <v>50</v>
      </c>
      <c r="O3450">
        <v>23</v>
      </c>
      <c r="P3450" s="1">
        <v>45995</v>
      </c>
      <c r="Q3450">
        <v>433</v>
      </c>
      <c r="R3450" t="s">
        <v>43</v>
      </c>
      <c r="S3450">
        <v>3</v>
      </c>
      <c r="T3450" s="1">
        <v>45871</v>
      </c>
      <c r="U3450" t="s">
        <v>36</v>
      </c>
      <c r="V3450" t="str">
        <f>TEXT(WEEKDAY(Working_Data[[#This Row],[order_date]],1),"DDDD")</f>
        <v>Sunday</v>
      </c>
      <c r="W3450" t="str">
        <f>TEXT(Working_Data[[#This Row],[order_date]],"mmmm")</f>
        <v>November</v>
      </c>
      <c r="X3450" s="7">
        <f>Working_Data[[#This Row],[last_order_date]]-Working_Data[[#This Row],[signup_date]]</f>
        <v>1026</v>
      </c>
      <c r="Y3450" s="7">
        <f>IF(Working_Data[[#This Row],[churned]]="Active",1,0)</f>
        <v>0</v>
      </c>
      <c r="Z3450" s="7">
        <f>YEAR(Working_Data[[#This Row],[order_date]])</f>
        <v>2024</v>
      </c>
    </row>
    <row r="3451" spans="1:26" x14ac:dyDescent="0.25">
      <c r="A3451" t="s">
        <v>6952</v>
      </c>
      <c r="B3451" t="s">
        <v>45</v>
      </c>
      <c r="C3451" t="s">
        <v>82</v>
      </c>
      <c r="D3451" t="s">
        <v>77</v>
      </c>
      <c r="E3451" s="1">
        <v>45193</v>
      </c>
      <c r="F3451" t="s">
        <v>6953</v>
      </c>
      <c r="G3451" s="1">
        <v>45606</v>
      </c>
      <c r="H3451" t="s">
        <v>25</v>
      </c>
      <c r="I3451" t="s">
        <v>26</v>
      </c>
      <c r="J3451" t="s">
        <v>64</v>
      </c>
      <c r="K3451">
        <v>3</v>
      </c>
      <c r="L3451" s="3">
        <f>Working_Data[[#This Row],[price2]]/Working_Data[[#This Row],[quantity]]</f>
        <v>71.19</v>
      </c>
      <c r="M3451" s="3">
        <v>213.57</v>
      </c>
      <c r="N3451" t="s">
        <v>50</v>
      </c>
      <c r="O3451">
        <v>23</v>
      </c>
      <c r="P3451" s="1">
        <v>45635</v>
      </c>
      <c r="Q3451">
        <v>472</v>
      </c>
      <c r="R3451" t="s">
        <v>43</v>
      </c>
      <c r="S3451">
        <v>2</v>
      </c>
      <c r="T3451" s="1">
        <v>45696</v>
      </c>
      <c r="U3451" t="s">
        <v>60</v>
      </c>
      <c r="V3451" t="str">
        <f>TEXT(WEEKDAY(Working_Data[[#This Row],[order_date]],1),"DDDD")</f>
        <v>Sunday</v>
      </c>
      <c r="W3451" t="str">
        <f>TEXT(Working_Data[[#This Row],[order_date]],"mmmm")</f>
        <v>November</v>
      </c>
      <c r="X3451" s="7">
        <f>Working_Data[[#This Row],[last_order_date]]-Working_Data[[#This Row],[signup_date]]</f>
        <v>442</v>
      </c>
      <c r="Y3451" s="7">
        <f>IF(Working_Data[[#This Row],[churned]]="Active",1,0)</f>
        <v>0</v>
      </c>
      <c r="Z3451" s="7">
        <f>YEAR(Working_Data[[#This Row],[order_date]])</f>
        <v>2024</v>
      </c>
    </row>
    <row r="3452" spans="1:26" x14ac:dyDescent="0.25">
      <c r="A3452" t="s">
        <v>6954</v>
      </c>
      <c r="B3452" t="s">
        <v>21</v>
      </c>
      <c r="C3452" t="s">
        <v>82</v>
      </c>
      <c r="D3452" t="s">
        <v>77</v>
      </c>
      <c r="E3452" s="1">
        <v>45629</v>
      </c>
      <c r="F3452" t="s">
        <v>6955</v>
      </c>
      <c r="G3452" s="1">
        <v>45606</v>
      </c>
      <c r="H3452" t="s">
        <v>58</v>
      </c>
      <c r="I3452" t="s">
        <v>26</v>
      </c>
      <c r="J3452" t="s">
        <v>59</v>
      </c>
      <c r="K3452">
        <v>1</v>
      </c>
      <c r="L3452" s="3">
        <f>Working_Data[[#This Row],[price2]]/Working_Data[[#This Row],[quantity]]</f>
        <v>928.58</v>
      </c>
      <c r="M3452" s="3">
        <v>928.58</v>
      </c>
      <c r="N3452" t="s">
        <v>50</v>
      </c>
      <c r="O3452">
        <v>7</v>
      </c>
      <c r="P3452" s="1">
        <v>45742</v>
      </c>
      <c r="Q3452">
        <v>45</v>
      </c>
      <c r="R3452" t="s">
        <v>29</v>
      </c>
      <c r="S3452">
        <v>3</v>
      </c>
      <c r="T3452" s="1">
        <v>45673</v>
      </c>
      <c r="U3452" t="s">
        <v>60</v>
      </c>
      <c r="V3452" t="str">
        <f>TEXT(WEEKDAY(Working_Data[[#This Row],[order_date]],1),"DDDD")</f>
        <v>Sunday</v>
      </c>
      <c r="W3452" t="str">
        <f>TEXT(Working_Data[[#This Row],[order_date]],"mmmm")</f>
        <v>November</v>
      </c>
      <c r="X3452" s="7">
        <f>Working_Data[[#This Row],[last_order_date]]-Working_Data[[#This Row],[signup_date]]</f>
        <v>113</v>
      </c>
      <c r="Y3452" s="7">
        <f>IF(Working_Data[[#This Row],[churned]]="Active",1,0)</f>
        <v>1</v>
      </c>
      <c r="Z3452" s="7">
        <f>YEAR(Working_Data[[#This Row],[order_date]])</f>
        <v>2024</v>
      </c>
    </row>
    <row r="3453" spans="1:26" x14ac:dyDescent="0.25">
      <c r="A3453" t="s">
        <v>6956</v>
      </c>
      <c r="B3453" t="s">
        <v>38</v>
      </c>
      <c r="C3453" t="s">
        <v>22</v>
      </c>
      <c r="D3453" t="s">
        <v>52</v>
      </c>
      <c r="E3453" s="1">
        <v>45805</v>
      </c>
      <c r="F3453" t="s">
        <v>6957</v>
      </c>
      <c r="G3453" s="1">
        <v>45606</v>
      </c>
      <c r="H3453" t="s">
        <v>41</v>
      </c>
      <c r="I3453" t="s">
        <v>26</v>
      </c>
      <c r="J3453" t="s">
        <v>49</v>
      </c>
      <c r="K3453">
        <v>3</v>
      </c>
      <c r="L3453" s="3">
        <f>Working_Data[[#This Row],[price2]]/Working_Data[[#This Row],[quantity]]</f>
        <v>264.29666666666668</v>
      </c>
      <c r="M3453" s="3">
        <v>792.89</v>
      </c>
      <c r="N3453" t="s">
        <v>28</v>
      </c>
      <c r="O3453">
        <v>8</v>
      </c>
      <c r="P3453" s="1">
        <v>45816</v>
      </c>
      <c r="Q3453">
        <v>289</v>
      </c>
      <c r="R3453" t="s">
        <v>43</v>
      </c>
      <c r="S3453">
        <v>2</v>
      </c>
      <c r="T3453" s="1">
        <v>45553</v>
      </c>
      <c r="U3453" t="s">
        <v>60</v>
      </c>
      <c r="V3453" t="str">
        <f>TEXT(WEEKDAY(Working_Data[[#This Row],[order_date]],1),"DDDD")</f>
        <v>Sunday</v>
      </c>
      <c r="W3453" t="str">
        <f>TEXT(Working_Data[[#This Row],[order_date]],"mmmm")</f>
        <v>November</v>
      </c>
      <c r="X3453" s="7">
        <f>Working_Data[[#This Row],[last_order_date]]-Working_Data[[#This Row],[signup_date]]</f>
        <v>11</v>
      </c>
      <c r="Y3453" s="7">
        <f>IF(Working_Data[[#This Row],[churned]]="Active",1,0)</f>
        <v>0</v>
      </c>
      <c r="Z3453" s="7">
        <f>YEAR(Working_Data[[#This Row],[order_date]])</f>
        <v>2024</v>
      </c>
    </row>
    <row r="3454" spans="1:26" x14ac:dyDescent="0.25">
      <c r="A3454" t="s">
        <v>6958</v>
      </c>
      <c r="B3454" t="s">
        <v>38</v>
      </c>
      <c r="C3454" t="s">
        <v>22</v>
      </c>
      <c r="D3454" t="s">
        <v>32</v>
      </c>
      <c r="E3454" s="1">
        <v>45227</v>
      </c>
      <c r="F3454" t="s">
        <v>6959</v>
      </c>
      <c r="G3454" s="1">
        <v>45606</v>
      </c>
      <c r="H3454" t="s">
        <v>47</v>
      </c>
      <c r="I3454" t="s">
        <v>42</v>
      </c>
      <c r="J3454" t="s">
        <v>59</v>
      </c>
      <c r="K3454">
        <v>2</v>
      </c>
      <c r="L3454" s="3">
        <f>Working_Data[[#This Row],[price2]]/Working_Data[[#This Row],[quantity]]</f>
        <v>606.32500000000005</v>
      </c>
      <c r="M3454" s="3">
        <v>1212.6500000000001</v>
      </c>
      <c r="N3454" t="s">
        <v>35</v>
      </c>
      <c r="O3454">
        <v>14</v>
      </c>
      <c r="P3454" s="1">
        <v>45644</v>
      </c>
      <c r="Q3454">
        <v>138</v>
      </c>
      <c r="R3454" t="s">
        <v>43</v>
      </c>
      <c r="S3454">
        <v>5</v>
      </c>
      <c r="T3454" s="1">
        <v>45785</v>
      </c>
      <c r="U3454" t="s">
        <v>36</v>
      </c>
      <c r="V3454" t="str">
        <f>TEXT(WEEKDAY(Working_Data[[#This Row],[order_date]],1),"DDDD")</f>
        <v>Sunday</v>
      </c>
      <c r="W3454" t="str">
        <f>TEXT(Working_Data[[#This Row],[order_date]],"mmmm")</f>
        <v>November</v>
      </c>
      <c r="X3454" s="7">
        <f>Working_Data[[#This Row],[last_order_date]]-Working_Data[[#This Row],[signup_date]]</f>
        <v>417</v>
      </c>
      <c r="Y3454" s="7">
        <f>IF(Working_Data[[#This Row],[churned]]="Active",1,0)</f>
        <v>0</v>
      </c>
      <c r="Z3454" s="7">
        <f>YEAR(Working_Data[[#This Row],[order_date]])</f>
        <v>2024</v>
      </c>
    </row>
    <row r="3455" spans="1:26" x14ac:dyDescent="0.25">
      <c r="A3455" t="s">
        <v>6960</v>
      </c>
      <c r="B3455" t="s">
        <v>21</v>
      </c>
      <c r="C3455" t="s">
        <v>39</v>
      </c>
      <c r="D3455" t="s">
        <v>52</v>
      </c>
      <c r="E3455" s="1">
        <v>45194</v>
      </c>
      <c r="F3455" t="s">
        <v>6961</v>
      </c>
      <c r="G3455" s="1">
        <v>45606</v>
      </c>
      <c r="H3455" t="s">
        <v>25</v>
      </c>
      <c r="I3455" t="s">
        <v>54</v>
      </c>
      <c r="J3455" t="s">
        <v>49</v>
      </c>
      <c r="K3455">
        <v>5</v>
      </c>
      <c r="L3455" s="3">
        <f>Working_Data[[#This Row],[price2]]/Working_Data[[#This Row],[quantity]]</f>
        <v>173.95400000000001</v>
      </c>
      <c r="M3455" s="3">
        <v>869.77</v>
      </c>
      <c r="N3455" t="s">
        <v>35</v>
      </c>
      <c r="O3455">
        <v>40</v>
      </c>
      <c r="P3455" s="1">
        <v>45561</v>
      </c>
      <c r="Q3455">
        <v>97</v>
      </c>
      <c r="R3455" t="s">
        <v>29</v>
      </c>
      <c r="S3455">
        <v>1</v>
      </c>
      <c r="T3455" s="1">
        <v>45801</v>
      </c>
      <c r="U3455" t="s">
        <v>60</v>
      </c>
      <c r="V3455" t="str">
        <f>TEXT(WEEKDAY(Working_Data[[#This Row],[order_date]],1),"DDDD")</f>
        <v>Sunday</v>
      </c>
      <c r="W3455" t="str">
        <f>TEXT(Working_Data[[#This Row],[order_date]],"mmmm")</f>
        <v>November</v>
      </c>
      <c r="X3455" s="7">
        <f>Working_Data[[#This Row],[last_order_date]]-Working_Data[[#This Row],[signup_date]]</f>
        <v>367</v>
      </c>
      <c r="Y3455" s="7">
        <f>IF(Working_Data[[#This Row],[churned]]="Active",1,0)</f>
        <v>1</v>
      </c>
      <c r="Z3455" s="7">
        <f>YEAR(Working_Data[[#This Row],[order_date]])</f>
        <v>2024</v>
      </c>
    </row>
    <row r="3456" spans="1:26" x14ac:dyDescent="0.25">
      <c r="A3456" t="s">
        <v>6962</v>
      </c>
      <c r="B3456" t="s">
        <v>38</v>
      </c>
      <c r="C3456" t="s">
        <v>22</v>
      </c>
      <c r="D3456" t="s">
        <v>56</v>
      </c>
      <c r="E3456" s="1">
        <v>45027</v>
      </c>
      <c r="F3456" t="s">
        <v>6963</v>
      </c>
      <c r="G3456" s="1">
        <v>45606</v>
      </c>
      <c r="H3456" t="s">
        <v>41</v>
      </c>
      <c r="I3456" t="s">
        <v>42</v>
      </c>
      <c r="J3456" t="s">
        <v>64</v>
      </c>
      <c r="K3456">
        <v>2</v>
      </c>
      <c r="L3456" s="3">
        <f>Working_Data[[#This Row],[price2]]/Working_Data[[#This Row],[quantity]]</f>
        <v>168.44499999999999</v>
      </c>
      <c r="M3456" s="3">
        <v>336.89</v>
      </c>
      <c r="N3456" t="s">
        <v>50</v>
      </c>
      <c r="O3456">
        <v>6</v>
      </c>
      <c r="P3456" s="1">
        <v>45595</v>
      </c>
      <c r="Q3456">
        <v>408</v>
      </c>
      <c r="R3456" t="s">
        <v>29</v>
      </c>
      <c r="S3456">
        <v>5</v>
      </c>
      <c r="T3456" s="1">
        <v>45908</v>
      </c>
      <c r="U3456" t="s">
        <v>36</v>
      </c>
      <c r="V3456" t="str">
        <f>TEXT(WEEKDAY(Working_Data[[#This Row],[order_date]],1),"DDDD")</f>
        <v>Sunday</v>
      </c>
      <c r="W3456" t="str">
        <f>TEXT(Working_Data[[#This Row],[order_date]],"mmmm")</f>
        <v>November</v>
      </c>
      <c r="X3456" s="7">
        <f>Working_Data[[#This Row],[last_order_date]]-Working_Data[[#This Row],[signup_date]]</f>
        <v>568</v>
      </c>
      <c r="Y3456" s="7">
        <f>IF(Working_Data[[#This Row],[churned]]="Active",1,0)</f>
        <v>1</v>
      </c>
      <c r="Z3456" s="7">
        <f>YEAR(Working_Data[[#This Row],[order_date]])</f>
        <v>2024</v>
      </c>
    </row>
    <row r="3457" spans="1:26" x14ac:dyDescent="0.25">
      <c r="A3457" t="s">
        <v>6964</v>
      </c>
      <c r="B3457" t="s">
        <v>38</v>
      </c>
      <c r="C3457" t="s">
        <v>82</v>
      </c>
      <c r="D3457" t="s">
        <v>32</v>
      </c>
      <c r="E3457" s="1">
        <v>45055</v>
      </c>
      <c r="F3457" t="s">
        <v>6965</v>
      </c>
      <c r="G3457" s="1">
        <v>45636</v>
      </c>
      <c r="H3457" t="s">
        <v>47</v>
      </c>
      <c r="I3457" t="s">
        <v>54</v>
      </c>
      <c r="J3457" t="s">
        <v>27</v>
      </c>
      <c r="K3457">
        <v>5</v>
      </c>
      <c r="L3457" s="3">
        <f>Working_Data[[#This Row],[price2]]/Working_Data[[#This Row],[quantity]]</f>
        <v>195.84399999999999</v>
      </c>
      <c r="M3457" s="3">
        <v>979.22</v>
      </c>
      <c r="N3457" t="s">
        <v>50</v>
      </c>
      <c r="O3457">
        <v>4</v>
      </c>
      <c r="P3457" s="1">
        <v>45676</v>
      </c>
      <c r="Q3457">
        <v>426</v>
      </c>
      <c r="R3457" t="s">
        <v>29</v>
      </c>
      <c r="S3457">
        <v>4</v>
      </c>
      <c r="T3457" s="1">
        <v>45858</v>
      </c>
      <c r="U3457" t="s">
        <v>60</v>
      </c>
      <c r="V3457" t="str">
        <f>TEXT(WEEKDAY(Working_Data[[#This Row],[order_date]],1),"DDDD")</f>
        <v>Tuesday</v>
      </c>
      <c r="W3457" t="str">
        <f>TEXT(Working_Data[[#This Row],[order_date]],"mmmm")</f>
        <v>December</v>
      </c>
      <c r="X3457" s="7">
        <f>Working_Data[[#This Row],[last_order_date]]-Working_Data[[#This Row],[signup_date]]</f>
        <v>621</v>
      </c>
      <c r="Y3457" s="7">
        <f>IF(Working_Data[[#This Row],[churned]]="Active",1,0)</f>
        <v>1</v>
      </c>
      <c r="Z3457" s="7">
        <f>YEAR(Working_Data[[#This Row],[order_date]])</f>
        <v>2024</v>
      </c>
    </row>
    <row r="3458" spans="1:26" x14ac:dyDescent="0.25">
      <c r="A3458" t="s">
        <v>6966</v>
      </c>
      <c r="B3458" t="s">
        <v>38</v>
      </c>
      <c r="C3458" t="s">
        <v>82</v>
      </c>
      <c r="D3458" t="s">
        <v>56</v>
      </c>
      <c r="E3458" s="1">
        <v>45936</v>
      </c>
      <c r="F3458" t="s">
        <v>6967</v>
      </c>
      <c r="G3458" s="1">
        <v>45636</v>
      </c>
      <c r="H3458" t="s">
        <v>41</v>
      </c>
      <c r="I3458" t="s">
        <v>63</v>
      </c>
      <c r="J3458" t="s">
        <v>59</v>
      </c>
      <c r="K3458">
        <v>2</v>
      </c>
      <c r="L3458" s="3">
        <f>Working_Data[[#This Row],[price2]]/Working_Data[[#This Row],[quantity]]</f>
        <v>314.13499999999999</v>
      </c>
      <c r="M3458" s="3">
        <v>628.27</v>
      </c>
      <c r="N3458" t="s">
        <v>28</v>
      </c>
      <c r="O3458">
        <v>32</v>
      </c>
      <c r="P3458" s="1">
        <v>45578</v>
      </c>
      <c r="Q3458">
        <v>43</v>
      </c>
      <c r="R3458" t="s">
        <v>29</v>
      </c>
      <c r="S3458">
        <v>4</v>
      </c>
      <c r="T3458" s="1">
        <v>45932</v>
      </c>
      <c r="U3458" t="s">
        <v>30</v>
      </c>
      <c r="V3458" t="str">
        <f>TEXT(WEEKDAY(Working_Data[[#This Row],[order_date]],1),"DDDD")</f>
        <v>Tuesday</v>
      </c>
      <c r="W3458" t="str">
        <f>TEXT(Working_Data[[#This Row],[order_date]],"mmmm")</f>
        <v>December</v>
      </c>
      <c r="X3458" s="7">
        <f>Working_Data[[#This Row],[last_order_date]]-Working_Data[[#This Row],[signup_date]]</f>
        <v>-358</v>
      </c>
      <c r="Y3458" s="7">
        <f>IF(Working_Data[[#This Row],[churned]]="Active",1,0)</f>
        <v>1</v>
      </c>
      <c r="Z3458" s="7">
        <f>YEAR(Working_Data[[#This Row],[order_date]])</f>
        <v>2024</v>
      </c>
    </row>
    <row r="3459" spans="1:26" x14ac:dyDescent="0.25">
      <c r="A3459" t="s">
        <v>6968</v>
      </c>
      <c r="B3459" t="s">
        <v>45</v>
      </c>
      <c r="C3459" t="s">
        <v>39</v>
      </c>
      <c r="D3459" t="s">
        <v>32</v>
      </c>
      <c r="E3459" s="1">
        <v>45223</v>
      </c>
      <c r="F3459" t="s">
        <v>6969</v>
      </c>
      <c r="G3459" s="1">
        <v>45636</v>
      </c>
      <c r="H3459" t="s">
        <v>41</v>
      </c>
      <c r="I3459" t="s">
        <v>54</v>
      </c>
      <c r="J3459" t="s">
        <v>27</v>
      </c>
      <c r="K3459">
        <v>5</v>
      </c>
      <c r="L3459" s="3">
        <f>Working_Data[[#This Row],[price2]]/Working_Data[[#This Row],[quantity]]</f>
        <v>172.53199999999998</v>
      </c>
      <c r="M3459" s="3">
        <v>862.66</v>
      </c>
      <c r="N3459" t="s">
        <v>50</v>
      </c>
      <c r="O3459">
        <v>30</v>
      </c>
      <c r="P3459" s="1">
        <v>45771</v>
      </c>
      <c r="Q3459">
        <v>211</v>
      </c>
      <c r="R3459" t="s">
        <v>43</v>
      </c>
      <c r="S3459">
        <v>5</v>
      </c>
      <c r="T3459" s="1">
        <v>45527</v>
      </c>
      <c r="U3459" t="s">
        <v>60</v>
      </c>
      <c r="V3459" t="str">
        <f>TEXT(WEEKDAY(Working_Data[[#This Row],[order_date]],1),"DDDD")</f>
        <v>Tuesday</v>
      </c>
      <c r="W3459" t="str">
        <f>TEXT(Working_Data[[#This Row],[order_date]],"mmmm")</f>
        <v>December</v>
      </c>
      <c r="X3459" s="7">
        <f>Working_Data[[#This Row],[last_order_date]]-Working_Data[[#This Row],[signup_date]]</f>
        <v>548</v>
      </c>
      <c r="Y3459" s="7">
        <f>IF(Working_Data[[#This Row],[churned]]="Active",1,0)</f>
        <v>0</v>
      </c>
      <c r="Z3459" s="7">
        <f>YEAR(Working_Data[[#This Row],[order_date]])</f>
        <v>2024</v>
      </c>
    </row>
    <row r="3460" spans="1:26" x14ac:dyDescent="0.25">
      <c r="A3460" t="s">
        <v>6970</v>
      </c>
      <c r="B3460" t="s">
        <v>45</v>
      </c>
      <c r="C3460" t="s">
        <v>82</v>
      </c>
      <c r="D3460" t="s">
        <v>23</v>
      </c>
      <c r="E3460" s="1">
        <v>45412</v>
      </c>
      <c r="F3460" t="s">
        <v>6971</v>
      </c>
      <c r="G3460" s="1">
        <v>45636</v>
      </c>
      <c r="H3460" t="s">
        <v>34</v>
      </c>
      <c r="I3460" t="s">
        <v>26</v>
      </c>
      <c r="J3460" t="s">
        <v>49</v>
      </c>
      <c r="K3460">
        <v>5</v>
      </c>
      <c r="L3460" s="3">
        <f>Working_Data[[#This Row],[price2]]/Working_Data[[#This Row],[quantity]]</f>
        <v>170.00799999999998</v>
      </c>
      <c r="M3460" s="3">
        <v>850.04</v>
      </c>
      <c r="N3460" t="s">
        <v>50</v>
      </c>
      <c r="O3460">
        <v>34</v>
      </c>
      <c r="P3460" s="1">
        <v>45708</v>
      </c>
      <c r="Q3460">
        <v>115</v>
      </c>
      <c r="R3460" t="s">
        <v>43</v>
      </c>
      <c r="S3460">
        <v>4</v>
      </c>
      <c r="T3460" s="1">
        <v>45783</v>
      </c>
      <c r="U3460" t="s">
        <v>30</v>
      </c>
      <c r="V3460" t="str">
        <f>TEXT(WEEKDAY(Working_Data[[#This Row],[order_date]],1),"DDDD")</f>
        <v>Tuesday</v>
      </c>
      <c r="W3460" t="str">
        <f>TEXT(Working_Data[[#This Row],[order_date]],"mmmm")</f>
        <v>December</v>
      </c>
      <c r="X3460" s="7">
        <f>Working_Data[[#This Row],[last_order_date]]-Working_Data[[#This Row],[signup_date]]</f>
        <v>296</v>
      </c>
      <c r="Y3460" s="7">
        <f>IF(Working_Data[[#This Row],[churned]]="Active",1,0)</f>
        <v>0</v>
      </c>
      <c r="Z3460" s="7">
        <f>YEAR(Working_Data[[#This Row],[order_date]])</f>
        <v>2024</v>
      </c>
    </row>
    <row r="3461" spans="1:26" x14ac:dyDescent="0.25">
      <c r="A3461" t="s">
        <v>6972</v>
      </c>
      <c r="B3461" t="s">
        <v>45</v>
      </c>
      <c r="C3461" t="s">
        <v>39</v>
      </c>
      <c r="D3461" t="s">
        <v>77</v>
      </c>
      <c r="E3461" s="1">
        <v>45843</v>
      </c>
      <c r="F3461" t="s">
        <v>6973</v>
      </c>
      <c r="G3461" s="1">
        <v>45636</v>
      </c>
      <c r="H3461" t="s">
        <v>47</v>
      </c>
      <c r="I3461" t="s">
        <v>48</v>
      </c>
      <c r="J3461" t="s">
        <v>59</v>
      </c>
      <c r="K3461">
        <v>5</v>
      </c>
      <c r="L3461" s="3">
        <f>Working_Data[[#This Row],[price2]]/Working_Data[[#This Row],[quantity]]</f>
        <v>235.358</v>
      </c>
      <c r="M3461" s="3">
        <v>1176.79</v>
      </c>
      <c r="N3461" t="s">
        <v>50</v>
      </c>
      <c r="O3461">
        <v>30</v>
      </c>
      <c r="P3461" s="1">
        <v>45871</v>
      </c>
      <c r="Q3461">
        <v>4</v>
      </c>
      <c r="R3461" t="s">
        <v>43</v>
      </c>
      <c r="S3461">
        <v>3</v>
      </c>
      <c r="T3461" s="1">
        <v>45777</v>
      </c>
      <c r="U3461" t="s">
        <v>30</v>
      </c>
      <c r="V3461" t="str">
        <f>TEXT(WEEKDAY(Working_Data[[#This Row],[order_date]],1),"DDDD")</f>
        <v>Tuesday</v>
      </c>
      <c r="W3461" t="str">
        <f>TEXT(Working_Data[[#This Row],[order_date]],"mmmm")</f>
        <v>December</v>
      </c>
      <c r="X3461" s="7">
        <f>Working_Data[[#This Row],[last_order_date]]-Working_Data[[#This Row],[signup_date]]</f>
        <v>28</v>
      </c>
      <c r="Y3461" s="7">
        <f>IF(Working_Data[[#This Row],[churned]]="Active",1,0)</f>
        <v>0</v>
      </c>
      <c r="Z3461" s="7">
        <f>YEAR(Working_Data[[#This Row],[order_date]])</f>
        <v>2024</v>
      </c>
    </row>
    <row r="3462" spans="1:26" x14ac:dyDescent="0.25">
      <c r="A3462" t="s">
        <v>6974</v>
      </c>
      <c r="B3462" t="s">
        <v>38</v>
      </c>
      <c r="C3462" t="s">
        <v>82</v>
      </c>
      <c r="D3462" t="s">
        <v>23</v>
      </c>
      <c r="E3462" s="1">
        <v>45621</v>
      </c>
      <c r="F3462" t="s">
        <v>6975</v>
      </c>
      <c r="G3462" s="1">
        <v>45636</v>
      </c>
      <c r="H3462" t="s">
        <v>41</v>
      </c>
      <c r="I3462" t="s">
        <v>26</v>
      </c>
      <c r="J3462" t="s">
        <v>59</v>
      </c>
      <c r="K3462">
        <v>2</v>
      </c>
      <c r="L3462" s="3">
        <f>Working_Data[[#This Row],[price2]]/Working_Data[[#This Row],[quantity]]</f>
        <v>140.16999999999999</v>
      </c>
      <c r="M3462" s="3">
        <v>280.33999999999997</v>
      </c>
      <c r="N3462" t="s">
        <v>35</v>
      </c>
      <c r="O3462">
        <v>9</v>
      </c>
      <c r="P3462" s="1">
        <v>45528</v>
      </c>
      <c r="Q3462">
        <v>231</v>
      </c>
      <c r="R3462" t="s">
        <v>29</v>
      </c>
      <c r="S3462">
        <v>4</v>
      </c>
      <c r="T3462" s="1">
        <v>45555</v>
      </c>
      <c r="U3462" t="s">
        <v>36</v>
      </c>
      <c r="V3462" t="str">
        <f>TEXT(WEEKDAY(Working_Data[[#This Row],[order_date]],1),"DDDD")</f>
        <v>Tuesday</v>
      </c>
      <c r="W3462" t="str">
        <f>TEXT(Working_Data[[#This Row],[order_date]],"mmmm")</f>
        <v>December</v>
      </c>
      <c r="X3462" s="7">
        <f>Working_Data[[#This Row],[last_order_date]]-Working_Data[[#This Row],[signup_date]]</f>
        <v>-93</v>
      </c>
      <c r="Y3462" s="7">
        <f>IF(Working_Data[[#This Row],[churned]]="Active",1,0)</f>
        <v>1</v>
      </c>
      <c r="Z3462" s="7">
        <f>YEAR(Working_Data[[#This Row],[order_date]])</f>
        <v>2024</v>
      </c>
    </row>
    <row r="3463" spans="1:26" x14ac:dyDescent="0.25">
      <c r="A3463" t="s">
        <v>6976</v>
      </c>
      <c r="B3463" t="s">
        <v>38</v>
      </c>
      <c r="C3463" t="s">
        <v>82</v>
      </c>
      <c r="D3463" t="s">
        <v>32</v>
      </c>
      <c r="E3463" s="1">
        <v>45473</v>
      </c>
      <c r="F3463" t="s">
        <v>6977</v>
      </c>
      <c r="G3463" s="1">
        <v>45636</v>
      </c>
      <c r="H3463" t="s">
        <v>34</v>
      </c>
      <c r="I3463" t="s">
        <v>26</v>
      </c>
      <c r="J3463" t="s">
        <v>64</v>
      </c>
      <c r="K3463">
        <v>5</v>
      </c>
      <c r="L3463" s="3">
        <f>Working_Data[[#This Row],[price2]]/Working_Data[[#This Row],[quantity]]</f>
        <v>170.96800000000002</v>
      </c>
      <c r="M3463" s="3">
        <v>854.84</v>
      </c>
      <c r="N3463" t="s">
        <v>35</v>
      </c>
      <c r="O3463">
        <v>11</v>
      </c>
      <c r="P3463" s="1">
        <v>45422</v>
      </c>
      <c r="Q3463">
        <v>409</v>
      </c>
      <c r="R3463" t="s">
        <v>43</v>
      </c>
      <c r="S3463">
        <v>1</v>
      </c>
      <c r="T3463" s="1">
        <v>45839</v>
      </c>
      <c r="U3463" t="s">
        <v>36</v>
      </c>
      <c r="V3463" t="str">
        <f>TEXT(WEEKDAY(Working_Data[[#This Row],[order_date]],1),"DDDD")</f>
        <v>Tuesday</v>
      </c>
      <c r="W3463" t="str">
        <f>TEXT(Working_Data[[#This Row],[order_date]],"mmmm")</f>
        <v>December</v>
      </c>
      <c r="X3463" s="7">
        <f>Working_Data[[#This Row],[last_order_date]]-Working_Data[[#This Row],[signup_date]]</f>
        <v>-51</v>
      </c>
      <c r="Y3463" s="7">
        <f>IF(Working_Data[[#This Row],[churned]]="Active",1,0)</f>
        <v>0</v>
      </c>
      <c r="Z3463" s="7">
        <f>YEAR(Working_Data[[#This Row],[order_date]])</f>
        <v>2024</v>
      </c>
    </row>
    <row r="3464" spans="1:26" x14ac:dyDescent="0.25">
      <c r="A3464" t="s">
        <v>6978</v>
      </c>
      <c r="B3464" t="s">
        <v>45</v>
      </c>
      <c r="C3464" t="s">
        <v>82</v>
      </c>
      <c r="D3464" t="s">
        <v>52</v>
      </c>
      <c r="E3464" s="1">
        <v>45490</v>
      </c>
      <c r="F3464" t="s">
        <v>6979</v>
      </c>
      <c r="G3464" s="1">
        <v>45636</v>
      </c>
      <c r="H3464" t="s">
        <v>47</v>
      </c>
      <c r="I3464" t="s">
        <v>63</v>
      </c>
      <c r="J3464" t="s">
        <v>64</v>
      </c>
      <c r="K3464">
        <v>1</v>
      </c>
      <c r="L3464" s="3">
        <f>Working_Data[[#This Row],[price2]]/Working_Data[[#This Row],[quantity]]</f>
        <v>1456.34</v>
      </c>
      <c r="M3464" s="3">
        <v>1456.34</v>
      </c>
      <c r="N3464" t="s">
        <v>35</v>
      </c>
      <c r="O3464">
        <v>40</v>
      </c>
      <c r="P3464" s="1">
        <v>45997</v>
      </c>
      <c r="Q3464">
        <v>414</v>
      </c>
      <c r="R3464" t="s">
        <v>29</v>
      </c>
      <c r="S3464">
        <v>4</v>
      </c>
      <c r="T3464" s="1">
        <v>45706</v>
      </c>
      <c r="U3464" t="s">
        <v>36</v>
      </c>
      <c r="V3464" t="str">
        <f>TEXT(WEEKDAY(Working_Data[[#This Row],[order_date]],1),"DDDD")</f>
        <v>Tuesday</v>
      </c>
      <c r="W3464" t="str">
        <f>TEXT(Working_Data[[#This Row],[order_date]],"mmmm")</f>
        <v>December</v>
      </c>
      <c r="X3464" s="7">
        <f>Working_Data[[#This Row],[last_order_date]]-Working_Data[[#This Row],[signup_date]]</f>
        <v>507</v>
      </c>
      <c r="Y3464" s="7">
        <f>IF(Working_Data[[#This Row],[churned]]="Active",1,0)</f>
        <v>1</v>
      </c>
      <c r="Z3464" s="7">
        <f>YEAR(Working_Data[[#This Row],[order_date]])</f>
        <v>2024</v>
      </c>
    </row>
    <row r="3465" spans="1:26" x14ac:dyDescent="0.25">
      <c r="A3465" t="s">
        <v>6980</v>
      </c>
      <c r="B3465" t="s">
        <v>21</v>
      </c>
      <c r="C3465" t="s">
        <v>22</v>
      </c>
      <c r="D3465" t="s">
        <v>56</v>
      </c>
      <c r="E3465" s="1">
        <v>45827</v>
      </c>
      <c r="F3465" t="s">
        <v>6981</v>
      </c>
      <c r="G3465" s="1">
        <v>45578</v>
      </c>
      <c r="H3465" t="s">
        <v>47</v>
      </c>
      <c r="I3465" t="s">
        <v>63</v>
      </c>
      <c r="J3465" t="s">
        <v>67</v>
      </c>
      <c r="K3465">
        <v>5</v>
      </c>
      <c r="L3465" s="3">
        <f>Working_Data[[#This Row],[price2]]/Working_Data[[#This Row],[quantity]]</f>
        <v>32.548000000000002</v>
      </c>
      <c r="M3465" s="3">
        <v>162.74</v>
      </c>
      <c r="N3465" t="s">
        <v>50</v>
      </c>
      <c r="O3465">
        <v>32</v>
      </c>
      <c r="P3465" s="1">
        <v>45534</v>
      </c>
      <c r="Q3465">
        <v>155</v>
      </c>
      <c r="R3465" t="s">
        <v>43</v>
      </c>
      <c r="S3465">
        <v>5</v>
      </c>
      <c r="T3465" s="1">
        <v>45653</v>
      </c>
      <c r="U3465" t="s">
        <v>60</v>
      </c>
      <c r="V3465" t="str">
        <f>TEXT(WEEKDAY(Working_Data[[#This Row],[order_date]],1),"DDDD")</f>
        <v>Sunday</v>
      </c>
      <c r="W3465" t="str">
        <f>TEXT(Working_Data[[#This Row],[order_date]],"mmmm")</f>
        <v>October</v>
      </c>
      <c r="X3465" s="7">
        <f>Working_Data[[#This Row],[last_order_date]]-Working_Data[[#This Row],[signup_date]]</f>
        <v>-293</v>
      </c>
      <c r="Y3465" s="7">
        <f>IF(Working_Data[[#This Row],[churned]]="Active",1,0)</f>
        <v>0</v>
      </c>
      <c r="Z3465" s="7">
        <f>YEAR(Working_Data[[#This Row],[order_date]])</f>
        <v>2024</v>
      </c>
    </row>
    <row r="3466" spans="1:26" x14ac:dyDescent="0.25">
      <c r="A3466" t="s">
        <v>6982</v>
      </c>
      <c r="B3466" t="s">
        <v>45</v>
      </c>
      <c r="C3466" t="s">
        <v>39</v>
      </c>
      <c r="D3466" t="s">
        <v>56</v>
      </c>
      <c r="E3466" s="1">
        <v>45367</v>
      </c>
      <c r="F3466" t="s">
        <v>6983</v>
      </c>
      <c r="G3466" s="1">
        <v>45578</v>
      </c>
      <c r="H3466" t="s">
        <v>25</v>
      </c>
      <c r="I3466" t="s">
        <v>54</v>
      </c>
      <c r="J3466" t="s">
        <v>64</v>
      </c>
      <c r="K3466">
        <v>4</v>
      </c>
      <c r="L3466" s="3">
        <f>Working_Data[[#This Row],[price2]]/Working_Data[[#This Row],[quantity]]</f>
        <v>106.53</v>
      </c>
      <c r="M3466" s="3">
        <v>426.12</v>
      </c>
      <c r="N3466" t="s">
        <v>28</v>
      </c>
      <c r="O3466">
        <v>33</v>
      </c>
      <c r="P3466" s="1">
        <v>45717</v>
      </c>
      <c r="Q3466">
        <v>71</v>
      </c>
      <c r="R3466" t="s">
        <v>43</v>
      </c>
      <c r="S3466">
        <v>1</v>
      </c>
      <c r="T3466" s="1">
        <v>45867</v>
      </c>
      <c r="U3466" t="s">
        <v>60</v>
      </c>
      <c r="V3466" t="str">
        <f>TEXT(WEEKDAY(Working_Data[[#This Row],[order_date]],1),"DDDD")</f>
        <v>Sunday</v>
      </c>
      <c r="W3466" t="str">
        <f>TEXT(Working_Data[[#This Row],[order_date]],"mmmm")</f>
        <v>October</v>
      </c>
      <c r="X3466" s="7">
        <f>Working_Data[[#This Row],[last_order_date]]-Working_Data[[#This Row],[signup_date]]</f>
        <v>350</v>
      </c>
      <c r="Y3466" s="7">
        <f>IF(Working_Data[[#This Row],[churned]]="Active",1,0)</f>
        <v>0</v>
      </c>
      <c r="Z3466" s="7">
        <f>YEAR(Working_Data[[#This Row],[order_date]])</f>
        <v>2024</v>
      </c>
    </row>
    <row r="3467" spans="1:26" x14ac:dyDescent="0.25">
      <c r="A3467" t="s">
        <v>6984</v>
      </c>
      <c r="B3467" t="s">
        <v>21</v>
      </c>
      <c r="C3467" t="s">
        <v>39</v>
      </c>
      <c r="D3467" t="s">
        <v>52</v>
      </c>
      <c r="E3467" s="1">
        <v>45962</v>
      </c>
      <c r="F3467" t="s">
        <v>6985</v>
      </c>
      <c r="G3467" s="1">
        <v>45578</v>
      </c>
      <c r="H3467" t="s">
        <v>34</v>
      </c>
      <c r="I3467" t="s">
        <v>48</v>
      </c>
      <c r="J3467" t="s">
        <v>59</v>
      </c>
      <c r="K3467">
        <v>2</v>
      </c>
      <c r="L3467" s="3">
        <f>Working_Data[[#This Row],[price2]]/Working_Data[[#This Row],[quantity]]</f>
        <v>198.51</v>
      </c>
      <c r="M3467" s="3">
        <v>397.02</v>
      </c>
      <c r="N3467" t="s">
        <v>35</v>
      </c>
      <c r="O3467">
        <v>28</v>
      </c>
      <c r="P3467" s="1">
        <v>45391</v>
      </c>
      <c r="Q3467">
        <v>82</v>
      </c>
      <c r="R3467" t="s">
        <v>43</v>
      </c>
      <c r="S3467">
        <v>5</v>
      </c>
      <c r="T3467" s="1">
        <v>45889</v>
      </c>
      <c r="U3467" t="s">
        <v>60</v>
      </c>
      <c r="V3467" t="str">
        <f>TEXT(WEEKDAY(Working_Data[[#This Row],[order_date]],1),"DDDD")</f>
        <v>Sunday</v>
      </c>
      <c r="W3467" t="str">
        <f>TEXT(Working_Data[[#This Row],[order_date]],"mmmm")</f>
        <v>October</v>
      </c>
      <c r="X3467" s="7">
        <f>Working_Data[[#This Row],[last_order_date]]-Working_Data[[#This Row],[signup_date]]</f>
        <v>-571</v>
      </c>
      <c r="Y3467" s="7">
        <f>IF(Working_Data[[#This Row],[churned]]="Active",1,0)</f>
        <v>0</v>
      </c>
      <c r="Z3467" s="7">
        <f>YEAR(Working_Data[[#This Row],[order_date]])</f>
        <v>2024</v>
      </c>
    </row>
    <row r="3468" spans="1:26" x14ac:dyDescent="0.25">
      <c r="A3468" t="s">
        <v>6986</v>
      </c>
      <c r="B3468" t="s">
        <v>38</v>
      </c>
      <c r="C3468" t="s">
        <v>22</v>
      </c>
      <c r="D3468" t="s">
        <v>77</v>
      </c>
      <c r="E3468" s="1">
        <v>45393</v>
      </c>
      <c r="F3468" t="s">
        <v>6987</v>
      </c>
      <c r="G3468" s="1">
        <v>45578</v>
      </c>
      <c r="H3468" t="s">
        <v>41</v>
      </c>
      <c r="I3468" t="s">
        <v>48</v>
      </c>
      <c r="J3468" t="s">
        <v>59</v>
      </c>
      <c r="K3468">
        <v>1</v>
      </c>
      <c r="L3468" s="3">
        <f>Working_Data[[#This Row],[price2]]/Working_Data[[#This Row],[quantity]]</f>
        <v>361.75</v>
      </c>
      <c r="M3468" s="3">
        <v>361.75</v>
      </c>
      <c r="N3468" t="s">
        <v>50</v>
      </c>
      <c r="O3468">
        <v>31</v>
      </c>
      <c r="P3468" s="1">
        <v>45711</v>
      </c>
      <c r="Q3468">
        <v>417</v>
      </c>
      <c r="R3468" t="s">
        <v>43</v>
      </c>
      <c r="S3468">
        <v>1</v>
      </c>
      <c r="T3468" s="1">
        <v>45562</v>
      </c>
      <c r="U3468" t="s">
        <v>30</v>
      </c>
      <c r="V3468" t="str">
        <f>TEXT(WEEKDAY(Working_Data[[#This Row],[order_date]],1),"DDDD")</f>
        <v>Sunday</v>
      </c>
      <c r="W3468" t="str">
        <f>TEXT(Working_Data[[#This Row],[order_date]],"mmmm")</f>
        <v>October</v>
      </c>
      <c r="X3468" s="7">
        <f>Working_Data[[#This Row],[last_order_date]]-Working_Data[[#This Row],[signup_date]]</f>
        <v>318</v>
      </c>
      <c r="Y3468" s="7">
        <f>IF(Working_Data[[#This Row],[churned]]="Active",1,0)</f>
        <v>0</v>
      </c>
      <c r="Z3468" s="7">
        <f>YEAR(Working_Data[[#This Row],[order_date]])</f>
        <v>2024</v>
      </c>
    </row>
    <row r="3469" spans="1:26" x14ac:dyDescent="0.25">
      <c r="A3469" t="s">
        <v>6988</v>
      </c>
      <c r="B3469" t="s">
        <v>45</v>
      </c>
      <c r="C3469" t="s">
        <v>82</v>
      </c>
      <c r="D3469" t="s">
        <v>23</v>
      </c>
      <c r="E3469" s="1">
        <v>45831</v>
      </c>
      <c r="F3469" t="s">
        <v>6989</v>
      </c>
      <c r="G3469" s="1">
        <v>45578</v>
      </c>
      <c r="H3469" t="s">
        <v>41</v>
      </c>
      <c r="I3469" t="s">
        <v>42</v>
      </c>
      <c r="J3469" t="s">
        <v>49</v>
      </c>
      <c r="K3469">
        <v>3</v>
      </c>
      <c r="L3469" s="3">
        <f>Working_Data[[#This Row],[price2]]/Working_Data[[#This Row],[quantity]]</f>
        <v>350.74333333333334</v>
      </c>
      <c r="M3469" s="3">
        <v>1052.23</v>
      </c>
      <c r="N3469" t="s">
        <v>50</v>
      </c>
      <c r="O3469">
        <v>9</v>
      </c>
      <c r="P3469" s="1">
        <v>45773</v>
      </c>
      <c r="Q3469">
        <v>293</v>
      </c>
      <c r="R3469" t="s">
        <v>29</v>
      </c>
      <c r="S3469">
        <v>4</v>
      </c>
      <c r="T3469" s="1">
        <v>45482</v>
      </c>
      <c r="U3469" t="s">
        <v>30</v>
      </c>
      <c r="V3469" t="str">
        <f>TEXT(WEEKDAY(Working_Data[[#This Row],[order_date]],1),"DDDD")</f>
        <v>Sunday</v>
      </c>
      <c r="W3469" t="str">
        <f>TEXT(Working_Data[[#This Row],[order_date]],"mmmm")</f>
        <v>October</v>
      </c>
      <c r="X3469" s="7">
        <f>Working_Data[[#This Row],[last_order_date]]-Working_Data[[#This Row],[signup_date]]</f>
        <v>-58</v>
      </c>
      <c r="Y3469" s="7">
        <f>IF(Working_Data[[#This Row],[churned]]="Active",1,0)</f>
        <v>1</v>
      </c>
      <c r="Z3469" s="7">
        <f>YEAR(Working_Data[[#This Row],[order_date]])</f>
        <v>2024</v>
      </c>
    </row>
    <row r="3470" spans="1:26" x14ac:dyDescent="0.25">
      <c r="A3470" t="s">
        <v>6990</v>
      </c>
      <c r="B3470" t="s">
        <v>45</v>
      </c>
      <c r="C3470" t="s">
        <v>39</v>
      </c>
      <c r="D3470" t="s">
        <v>23</v>
      </c>
      <c r="E3470" s="1">
        <v>45883</v>
      </c>
      <c r="F3470" t="s">
        <v>6991</v>
      </c>
      <c r="G3470" s="1">
        <v>45579</v>
      </c>
      <c r="H3470" t="s">
        <v>58</v>
      </c>
      <c r="I3470" t="s">
        <v>54</v>
      </c>
      <c r="J3470" t="s">
        <v>59</v>
      </c>
      <c r="K3470">
        <v>2</v>
      </c>
      <c r="L3470" s="3">
        <f>Working_Data[[#This Row],[price2]]/Working_Data[[#This Row],[quantity]]</f>
        <v>567.96</v>
      </c>
      <c r="M3470" s="3">
        <v>1135.92</v>
      </c>
      <c r="N3470" t="s">
        <v>35</v>
      </c>
      <c r="O3470">
        <v>5</v>
      </c>
      <c r="P3470" s="1">
        <v>45767</v>
      </c>
      <c r="Q3470">
        <v>442</v>
      </c>
      <c r="R3470" t="s">
        <v>43</v>
      </c>
      <c r="S3470">
        <v>5</v>
      </c>
      <c r="T3470" s="1">
        <v>45482</v>
      </c>
      <c r="U3470" t="s">
        <v>30</v>
      </c>
      <c r="V3470" t="str">
        <f>TEXT(WEEKDAY(Working_Data[[#This Row],[order_date]],1),"DDDD")</f>
        <v>Monday</v>
      </c>
      <c r="W3470" t="str">
        <f>TEXT(Working_Data[[#This Row],[order_date]],"mmmm")</f>
        <v>October</v>
      </c>
      <c r="X3470" s="7">
        <f>Working_Data[[#This Row],[last_order_date]]-Working_Data[[#This Row],[signup_date]]</f>
        <v>-116</v>
      </c>
      <c r="Y3470" s="7">
        <f>IF(Working_Data[[#This Row],[churned]]="Active",1,0)</f>
        <v>0</v>
      </c>
      <c r="Z3470" s="7">
        <f>YEAR(Working_Data[[#This Row],[order_date]])</f>
        <v>2024</v>
      </c>
    </row>
    <row r="3471" spans="1:26" x14ac:dyDescent="0.25">
      <c r="A3471" t="s">
        <v>6992</v>
      </c>
      <c r="B3471" t="s">
        <v>45</v>
      </c>
      <c r="C3471" t="s">
        <v>82</v>
      </c>
      <c r="D3471" t="s">
        <v>23</v>
      </c>
      <c r="E3471" s="1">
        <v>45273</v>
      </c>
      <c r="F3471" t="s">
        <v>6993</v>
      </c>
      <c r="G3471" s="1">
        <v>45579</v>
      </c>
      <c r="H3471" t="s">
        <v>58</v>
      </c>
      <c r="I3471" t="s">
        <v>54</v>
      </c>
      <c r="J3471" t="s">
        <v>64</v>
      </c>
      <c r="K3471">
        <v>4</v>
      </c>
      <c r="L3471" s="3">
        <f>Working_Data[[#This Row],[price2]]/Working_Data[[#This Row],[quantity]]</f>
        <v>128.89750000000001</v>
      </c>
      <c r="M3471" s="3">
        <v>515.59</v>
      </c>
      <c r="N3471" t="s">
        <v>28</v>
      </c>
      <c r="O3471">
        <v>25</v>
      </c>
      <c r="P3471" s="1">
        <v>45683</v>
      </c>
      <c r="Q3471">
        <v>395</v>
      </c>
      <c r="R3471" t="s">
        <v>29</v>
      </c>
      <c r="S3471">
        <v>2</v>
      </c>
      <c r="T3471" s="1">
        <v>45721</v>
      </c>
      <c r="U3471" t="s">
        <v>30</v>
      </c>
      <c r="V3471" t="str">
        <f>TEXT(WEEKDAY(Working_Data[[#This Row],[order_date]],1),"DDDD")</f>
        <v>Monday</v>
      </c>
      <c r="W3471" t="str">
        <f>TEXT(Working_Data[[#This Row],[order_date]],"mmmm")</f>
        <v>October</v>
      </c>
      <c r="X3471" s="7">
        <f>Working_Data[[#This Row],[last_order_date]]-Working_Data[[#This Row],[signup_date]]</f>
        <v>410</v>
      </c>
      <c r="Y3471" s="7">
        <f>IF(Working_Data[[#This Row],[churned]]="Active",1,0)</f>
        <v>1</v>
      </c>
      <c r="Z3471" s="7">
        <f>YEAR(Working_Data[[#This Row],[order_date]])</f>
        <v>2024</v>
      </c>
    </row>
    <row r="3472" spans="1:26" x14ac:dyDescent="0.25">
      <c r="A3472" t="s">
        <v>6994</v>
      </c>
      <c r="B3472" t="s">
        <v>38</v>
      </c>
      <c r="C3472" t="s">
        <v>82</v>
      </c>
      <c r="D3472" t="s">
        <v>56</v>
      </c>
      <c r="E3472" s="1">
        <v>45836</v>
      </c>
      <c r="F3472" t="s">
        <v>6995</v>
      </c>
      <c r="G3472" s="1">
        <v>45579</v>
      </c>
      <c r="H3472" t="s">
        <v>47</v>
      </c>
      <c r="I3472" t="s">
        <v>42</v>
      </c>
      <c r="J3472" t="s">
        <v>49</v>
      </c>
      <c r="K3472">
        <v>1</v>
      </c>
      <c r="L3472" s="3">
        <f>Working_Data[[#This Row],[price2]]/Working_Data[[#This Row],[quantity]]</f>
        <v>1223.69</v>
      </c>
      <c r="M3472" s="3">
        <v>1223.69</v>
      </c>
      <c r="N3472" t="s">
        <v>35</v>
      </c>
      <c r="O3472">
        <v>4</v>
      </c>
      <c r="P3472" s="1">
        <v>45564</v>
      </c>
      <c r="Q3472">
        <v>414</v>
      </c>
      <c r="R3472" t="s">
        <v>29</v>
      </c>
      <c r="S3472">
        <v>4</v>
      </c>
      <c r="T3472" s="1">
        <v>45528</v>
      </c>
      <c r="U3472" t="s">
        <v>36</v>
      </c>
      <c r="V3472" t="str">
        <f>TEXT(WEEKDAY(Working_Data[[#This Row],[order_date]],1),"DDDD")</f>
        <v>Monday</v>
      </c>
      <c r="W3472" t="str">
        <f>TEXT(Working_Data[[#This Row],[order_date]],"mmmm")</f>
        <v>October</v>
      </c>
      <c r="X3472" s="7">
        <f>Working_Data[[#This Row],[last_order_date]]-Working_Data[[#This Row],[signup_date]]</f>
        <v>-272</v>
      </c>
      <c r="Y3472" s="7">
        <f>IF(Working_Data[[#This Row],[churned]]="Active",1,0)</f>
        <v>1</v>
      </c>
      <c r="Z3472" s="7">
        <f>YEAR(Working_Data[[#This Row],[order_date]])</f>
        <v>2024</v>
      </c>
    </row>
    <row r="3473" spans="1:26" x14ac:dyDescent="0.25">
      <c r="A3473" t="s">
        <v>6996</v>
      </c>
      <c r="B3473" t="s">
        <v>45</v>
      </c>
      <c r="C3473" t="s">
        <v>39</v>
      </c>
      <c r="D3473" t="s">
        <v>52</v>
      </c>
      <c r="E3473" s="1">
        <v>45322</v>
      </c>
      <c r="F3473" t="s">
        <v>6997</v>
      </c>
      <c r="G3473" s="1">
        <v>45579</v>
      </c>
      <c r="H3473" t="s">
        <v>34</v>
      </c>
      <c r="I3473" t="s">
        <v>48</v>
      </c>
      <c r="J3473" t="s">
        <v>27</v>
      </c>
      <c r="K3473">
        <v>5</v>
      </c>
      <c r="L3473" s="3">
        <f>Working_Data[[#This Row],[price2]]/Working_Data[[#This Row],[quantity]]</f>
        <v>226.34200000000001</v>
      </c>
      <c r="M3473" s="3">
        <v>1131.71</v>
      </c>
      <c r="N3473" t="s">
        <v>28</v>
      </c>
      <c r="O3473">
        <v>19</v>
      </c>
      <c r="P3473" s="1">
        <v>45753</v>
      </c>
      <c r="Q3473">
        <v>28</v>
      </c>
      <c r="R3473" t="s">
        <v>43</v>
      </c>
      <c r="S3473">
        <v>5</v>
      </c>
      <c r="T3473" s="1">
        <v>45553</v>
      </c>
      <c r="U3473" t="s">
        <v>36</v>
      </c>
      <c r="V3473" t="str">
        <f>TEXT(WEEKDAY(Working_Data[[#This Row],[order_date]],1),"DDDD")</f>
        <v>Monday</v>
      </c>
      <c r="W3473" t="str">
        <f>TEXT(Working_Data[[#This Row],[order_date]],"mmmm")</f>
        <v>October</v>
      </c>
      <c r="X3473" s="7">
        <f>Working_Data[[#This Row],[last_order_date]]-Working_Data[[#This Row],[signup_date]]</f>
        <v>431</v>
      </c>
      <c r="Y3473" s="7">
        <f>IF(Working_Data[[#This Row],[churned]]="Active",1,0)</f>
        <v>0</v>
      </c>
      <c r="Z3473" s="7">
        <f>YEAR(Working_Data[[#This Row],[order_date]])</f>
        <v>2024</v>
      </c>
    </row>
    <row r="3474" spans="1:26" x14ac:dyDescent="0.25">
      <c r="A3474" t="s">
        <v>6998</v>
      </c>
      <c r="B3474" t="s">
        <v>38</v>
      </c>
      <c r="C3474" t="s">
        <v>82</v>
      </c>
      <c r="D3474" t="s">
        <v>32</v>
      </c>
      <c r="E3474" s="1">
        <v>45489</v>
      </c>
      <c r="F3474" t="s">
        <v>6999</v>
      </c>
      <c r="G3474" s="1">
        <v>45579</v>
      </c>
      <c r="H3474" t="s">
        <v>58</v>
      </c>
      <c r="I3474" t="s">
        <v>54</v>
      </c>
      <c r="J3474" t="s">
        <v>27</v>
      </c>
      <c r="K3474">
        <v>3</v>
      </c>
      <c r="L3474" s="3">
        <f>Working_Data[[#This Row],[price2]]/Working_Data[[#This Row],[quantity]]</f>
        <v>378.43</v>
      </c>
      <c r="M3474" s="3">
        <v>1135.29</v>
      </c>
      <c r="N3474" t="s">
        <v>28</v>
      </c>
      <c r="O3474">
        <v>14</v>
      </c>
      <c r="P3474" s="1">
        <v>45644</v>
      </c>
      <c r="Q3474">
        <v>386</v>
      </c>
      <c r="R3474" t="s">
        <v>29</v>
      </c>
      <c r="S3474">
        <v>1</v>
      </c>
      <c r="T3474" s="1">
        <v>45838</v>
      </c>
      <c r="U3474" t="s">
        <v>30</v>
      </c>
      <c r="V3474" t="str">
        <f>TEXT(WEEKDAY(Working_Data[[#This Row],[order_date]],1),"DDDD")</f>
        <v>Monday</v>
      </c>
      <c r="W3474" t="str">
        <f>TEXT(Working_Data[[#This Row],[order_date]],"mmmm")</f>
        <v>October</v>
      </c>
      <c r="X3474" s="7">
        <f>Working_Data[[#This Row],[last_order_date]]-Working_Data[[#This Row],[signup_date]]</f>
        <v>155</v>
      </c>
      <c r="Y3474" s="7">
        <f>IF(Working_Data[[#This Row],[churned]]="Active",1,0)</f>
        <v>1</v>
      </c>
      <c r="Z3474" s="7">
        <f>YEAR(Working_Data[[#This Row],[order_date]])</f>
        <v>2024</v>
      </c>
    </row>
    <row r="3475" spans="1:26" x14ac:dyDescent="0.25">
      <c r="A3475" t="s">
        <v>7000</v>
      </c>
      <c r="B3475" t="s">
        <v>45</v>
      </c>
      <c r="C3475" t="s">
        <v>39</v>
      </c>
      <c r="D3475" t="s">
        <v>52</v>
      </c>
      <c r="E3475" s="1">
        <v>45452</v>
      </c>
      <c r="F3475" t="s">
        <v>7001</v>
      </c>
      <c r="G3475" s="1">
        <v>45579</v>
      </c>
      <c r="H3475" t="s">
        <v>25</v>
      </c>
      <c r="I3475" t="s">
        <v>48</v>
      </c>
      <c r="J3475" t="s">
        <v>27</v>
      </c>
      <c r="K3475">
        <v>2</v>
      </c>
      <c r="L3475" s="3">
        <f>Working_Data[[#This Row],[price2]]/Working_Data[[#This Row],[quantity]]</f>
        <v>115.91</v>
      </c>
      <c r="M3475" s="3">
        <v>231.82</v>
      </c>
      <c r="N3475" t="s">
        <v>35</v>
      </c>
      <c r="O3475">
        <v>38</v>
      </c>
      <c r="P3475" s="1">
        <v>45995</v>
      </c>
      <c r="Q3475">
        <v>198</v>
      </c>
      <c r="R3475" t="s">
        <v>29</v>
      </c>
      <c r="S3475">
        <v>3</v>
      </c>
      <c r="T3475" s="1">
        <v>45790</v>
      </c>
      <c r="U3475" t="s">
        <v>30</v>
      </c>
      <c r="V3475" t="str">
        <f>TEXT(WEEKDAY(Working_Data[[#This Row],[order_date]],1),"DDDD")</f>
        <v>Monday</v>
      </c>
      <c r="W3475" t="str">
        <f>TEXT(Working_Data[[#This Row],[order_date]],"mmmm")</f>
        <v>October</v>
      </c>
      <c r="X3475" s="7">
        <f>Working_Data[[#This Row],[last_order_date]]-Working_Data[[#This Row],[signup_date]]</f>
        <v>543</v>
      </c>
      <c r="Y3475" s="7">
        <f>IF(Working_Data[[#This Row],[churned]]="Active",1,0)</f>
        <v>1</v>
      </c>
      <c r="Z3475" s="7">
        <f>YEAR(Working_Data[[#This Row],[order_date]])</f>
        <v>2024</v>
      </c>
    </row>
    <row r="3476" spans="1:26" x14ac:dyDescent="0.25">
      <c r="A3476" t="s">
        <v>7002</v>
      </c>
      <c r="B3476" t="s">
        <v>21</v>
      </c>
      <c r="C3476" t="s">
        <v>82</v>
      </c>
      <c r="D3476" t="s">
        <v>32</v>
      </c>
      <c r="E3476" s="1">
        <v>45671</v>
      </c>
      <c r="F3476" t="s">
        <v>7003</v>
      </c>
      <c r="G3476" s="1">
        <v>45580</v>
      </c>
      <c r="H3476" t="s">
        <v>58</v>
      </c>
      <c r="I3476" t="s">
        <v>54</v>
      </c>
      <c r="J3476" t="s">
        <v>59</v>
      </c>
      <c r="K3476">
        <v>2</v>
      </c>
      <c r="L3476" s="3">
        <f>Working_Data[[#This Row],[price2]]/Working_Data[[#This Row],[quantity]]</f>
        <v>370.2</v>
      </c>
      <c r="M3476" s="3">
        <v>740.4</v>
      </c>
      <c r="N3476" t="s">
        <v>50</v>
      </c>
      <c r="O3476">
        <v>32</v>
      </c>
      <c r="P3476" s="1">
        <v>45687</v>
      </c>
      <c r="Q3476">
        <v>32</v>
      </c>
      <c r="R3476" t="s">
        <v>29</v>
      </c>
      <c r="S3476">
        <v>1</v>
      </c>
      <c r="T3476" s="1">
        <v>45765</v>
      </c>
      <c r="U3476" t="s">
        <v>30</v>
      </c>
      <c r="V3476" t="str">
        <f>TEXT(WEEKDAY(Working_Data[[#This Row],[order_date]],1),"DDDD")</f>
        <v>Tuesday</v>
      </c>
      <c r="W3476" t="str">
        <f>TEXT(Working_Data[[#This Row],[order_date]],"mmmm")</f>
        <v>October</v>
      </c>
      <c r="X3476" s="7">
        <f>Working_Data[[#This Row],[last_order_date]]-Working_Data[[#This Row],[signup_date]]</f>
        <v>16</v>
      </c>
      <c r="Y3476" s="7">
        <f>IF(Working_Data[[#This Row],[churned]]="Active",1,0)</f>
        <v>1</v>
      </c>
      <c r="Z3476" s="7">
        <f>YEAR(Working_Data[[#This Row],[order_date]])</f>
        <v>2024</v>
      </c>
    </row>
    <row r="3477" spans="1:26" x14ac:dyDescent="0.25">
      <c r="A3477" t="s">
        <v>7004</v>
      </c>
      <c r="B3477" t="s">
        <v>21</v>
      </c>
      <c r="C3477" t="s">
        <v>82</v>
      </c>
      <c r="D3477" t="s">
        <v>32</v>
      </c>
      <c r="E3477" s="1">
        <v>45665</v>
      </c>
      <c r="F3477" t="s">
        <v>7005</v>
      </c>
      <c r="G3477" s="1">
        <v>45580</v>
      </c>
      <c r="H3477" t="s">
        <v>58</v>
      </c>
      <c r="I3477" t="s">
        <v>63</v>
      </c>
      <c r="J3477" t="s">
        <v>67</v>
      </c>
      <c r="K3477">
        <v>3</v>
      </c>
      <c r="L3477" s="3">
        <f>Working_Data[[#This Row],[price2]]/Working_Data[[#This Row],[quantity]]</f>
        <v>381.96000000000004</v>
      </c>
      <c r="M3477" s="3">
        <v>1145.8800000000001</v>
      </c>
      <c r="N3477" t="s">
        <v>28</v>
      </c>
      <c r="O3477">
        <v>45</v>
      </c>
      <c r="P3477" s="1">
        <v>45999</v>
      </c>
      <c r="Q3477">
        <v>487</v>
      </c>
      <c r="R3477" t="s">
        <v>43</v>
      </c>
      <c r="S3477">
        <v>4</v>
      </c>
      <c r="T3477" s="1">
        <v>45553</v>
      </c>
      <c r="U3477" t="s">
        <v>60</v>
      </c>
      <c r="V3477" t="str">
        <f>TEXT(WEEKDAY(Working_Data[[#This Row],[order_date]],1),"DDDD")</f>
        <v>Tuesday</v>
      </c>
      <c r="W3477" t="str">
        <f>TEXT(Working_Data[[#This Row],[order_date]],"mmmm")</f>
        <v>October</v>
      </c>
      <c r="X3477" s="7">
        <f>Working_Data[[#This Row],[last_order_date]]-Working_Data[[#This Row],[signup_date]]</f>
        <v>334</v>
      </c>
      <c r="Y3477" s="7">
        <f>IF(Working_Data[[#This Row],[churned]]="Active",1,0)</f>
        <v>0</v>
      </c>
      <c r="Z3477" s="7">
        <f>YEAR(Working_Data[[#This Row],[order_date]])</f>
        <v>2024</v>
      </c>
    </row>
    <row r="3478" spans="1:26" x14ac:dyDescent="0.25">
      <c r="A3478" t="s">
        <v>7006</v>
      </c>
      <c r="B3478" t="s">
        <v>38</v>
      </c>
      <c r="C3478" t="s">
        <v>39</v>
      </c>
      <c r="D3478" t="s">
        <v>56</v>
      </c>
      <c r="E3478" s="1">
        <v>45624</v>
      </c>
      <c r="F3478" t="s">
        <v>7007</v>
      </c>
      <c r="G3478" s="1">
        <v>45580</v>
      </c>
      <c r="H3478" t="s">
        <v>47</v>
      </c>
      <c r="I3478" t="s">
        <v>26</v>
      </c>
      <c r="J3478" t="s">
        <v>49</v>
      </c>
      <c r="K3478">
        <v>2</v>
      </c>
      <c r="L3478" s="3">
        <f>Working_Data[[#This Row],[price2]]/Working_Data[[#This Row],[quantity]]</f>
        <v>725.86500000000001</v>
      </c>
      <c r="M3478" s="3">
        <v>1451.73</v>
      </c>
      <c r="N3478" t="s">
        <v>28</v>
      </c>
      <c r="O3478">
        <v>37</v>
      </c>
      <c r="P3478" s="1">
        <v>45661</v>
      </c>
      <c r="Q3478">
        <v>238</v>
      </c>
      <c r="R3478" t="s">
        <v>29</v>
      </c>
      <c r="S3478">
        <v>5</v>
      </c>
      <c r="T3478" s="1">
        <v>45548</v>
      </c>
      <c r="U3478" t="s">
        <v>60</v>
      </c>
      <c r="V3478" t="str">
        <f>TEXT(WEEKDAY(Working_Data[[#This Row],[order_date]],1),"DDDD")</f>
        <v>Tuesday</v>
      </c>
      <c r="W3478" t="str">
        <f>TEXT(Working_Data[[#This Row],[order_date]],"mmmm")</f>
        <v>October</v>
      </c>
      <c r="X3478" s="7">
        <f>Working_Data[[#This Row],[last_order_date]]-Working_Data[[#This Row],[signup_date]]</f>
        <v>37</v>
      </c>
      <c r="Y3478" s="7">
        <f>IF(Working_Data[[#This Row],[churned]]="Active",1,0)</f>
        <v>1</v>
      </c>
      <c r="Z3478" s="7">
        <f>YEAR(Working_Data[[#This Row],[order_date]])</f>
        <v>2024</v>
      </c>
    </row>
    <row r="3479" spans="1:26" x14ac:dyDescent="0.25">
      <c r="A3479" t="s">
        <v>7008</v>
      </c>
      <c r="B3479" t="s">
        <v>45</v>
      </c>
      <c r="C3479" t="s">
        <v>22</v>
      </c>
      <c r="D3479" t="s">
        <v>32</v>
      </c>
      <c r="E3479" s="1">
        <v>45790</v>
      </c>
      <c r="F3479" t="s">
        <v>7009</v>
      </c>
      <c r="G3479" s="1">
        <v>45580</v>
      </c>
      <c r="H3479" t="s">
        <v>41</v>
      </c>
      <c r="I3479" t="s">
        <v>42</v>
      </c>
      <c r="J3479" t="s">
        <v>64</v>
      </c>
      <c r="K3479">
        <v>2</v>
      </c>
      <c r="L3479" s="3">
        <f>Working_Data[[#This Row],[price2]]/Working_Data[[#This Row],[quantity]]</f>
        <v>599.30499999999995</v>
      </c>
      <c r="M3479" s="3">
        <v>1198.6099999999999</v>
      </c>
      <c r="N3479" t="s">
        <v>28</v>
      </c>
      <c r="O3479">
        <v>23</v>
      </c>
      <c r="P3479" s="1">
        <v>45875</v>
      </c>
      <c r="Q3479">
        <v>136</v>
      </c>
      <c r="R3479" t="s">
        <v>43</v>
      </c>
      <c r="S3479">
        <v>4</v>
      </c>
      <c r="T3479" s="1">
        <v>45646</v>
      </c>
      <c r="U3479" t="s">
        <v>30</v>
      </c>
      <c r="V3479" t="str">
        <f>TEXT(WEEKDAY(Working_Data[[#This Row],[order_date]],1),"DDDD")</f>
        <v>Tuesday</v>
      </c>
      <c r="W3479" t="str">
        <f>TEXT(Working_Data[[#This Row],[order_date]],"mmmm")</f>
        <v>October</v>
      </c>
      <c r="X3479" s="7">
        <f>Working_Data[[#This Row],[last_order_date]]-Working_Data[[#This Row],[signup_date]]</f>
        <v>85</v>
      </c>
      <c r="Y3479" s="7">
        <f>IF(Working_Data[[#This Row],[churned]]="Active",1,0)</f>
        <v>0</v>
      </c>
      <c r="Z3479" s="7">
        <f>YEAR(Working_Data[[#This Row],[order_date]])</f>
        <v>2024</v>
      </c>
    </row>
    <row r="3480" spans="1:26" x14ac:dyDescent="0.25">
      <c r="A3480" t="s">
        <v>7010</v>
      </c>
      <c r="B3480" t="s">
        <v>45</v>
      </c>
      <c r="C3480" t="s">
        <v>82</v>
      </c>
      <c r="D3480" t="s">
        <v>56</v>
      </c>
      <c r="E3480" s="1">
        <v>45687</v>
      </c>
      <c r="F3480" t="s">
        <v>7011</v>
      </c>
      <c r="G3480" s="1">
        <v>45581</v>
      </c>
      <c r="H3480" t="s">
        <v>58</v>
      </c>
      <c r="I3480" t="s">
        <v>54</v>
      </c>
      <c r="J3480" t="s">
        <v>59</v>
      </c>
      <c r="K3480">
        <v>1</v>
      </c>
      <c r="L3480" s="3">
        <f>Working_Data[[#This Row],[price2]]/Working_Data[[#This Row],[quantity]]</f>
        <v>1490.03</v>
      </c>
      <c r="M3480" s="3">
        <v>1490.03</v>
      </c>
      <c r="N3480" t="s">
        <v>50</v>
      </c>
      <c r="O3480">
        <v>15</v>
      </c>
      <c r="P3480" s="1">
        <v>45935</v>
      </c>
      <c r="Q3480">
        <v>202</v>
      </c>
      <c r="R3480" t="s">
        <v>43</v>
      </c>
      <c r="S3480">
        <v>3</v>
      </c>
      <c r="T3480" s="1">
        <v>45781</v>
      </c>
      <c r="U3480" t="s">
        <v>30</v>
      </c>
      <c r="V3480" t="str">
        <f>TEXT(WEEKDAY(Working_Data[[#This Row],[order_date]],1),"DDDD")</f>
        <v>Wednesday</v>
      </c>
      <c r="W3480" t="str">
        <f>TEXT(Working_Data[[#This Row],[order_date]],"mmmm")</f>
        <v>October</v>
      </c>
      <c r="X3480" s="7">
        <f>Working_Data[[#This Row],[last_order_date]]-Working_Data[[#This Row],[signup_date]]</f>
        <v>248</v>
      </c>
      <c r="Y3480" s="7">
        <f>IF(Working_Data[[#This Row],[churned]]="Active",1,0)</f>
        <v>0</v>
      </c>
      <c r="Z3480" s="7">
        <f>YEAR(Working_Data[[#This Row],[order_date]])</f>
        <v>2024</v>
      </c>
    </row>
    <row r="3481" spans="1:26" x14ac:dyDescent="0.25">
      <c r="A3481" t="s">
        <v>7012</v>
      </c>
      <c r="B3481" t="s">
        <v>38</v>
      </c>
      <c r="C3481" t="s">
        <v>82</v>
      </c>
      <c r="D3481" t="s">
        <v>56</v>
      </c>
      <c r="E3481" s="1">
        <v>45836</v>
      </c>
      <c r="F3481" t="s">
        <v>7013</v>
      </c>
      <c r="G3481" s="1">
        <v>45581</v>
      </c>
      <c r="H3481" t="s">
        <v>25</v>
      </c>
      <c r="I3481" t="s">
        <v>48</v>
      </c>
      <c r="J3481" t="s">
        <v>49</v>
      </c>
      <c r="K3481">
        <v>4</v>
      </c>
      <c r="L3481" s="3">
        <f>Working_Data[[#This Row],[price2]]/Working_Data[[#This Row],[quantity]]</f>
        <v>356.94499999999999</v>
      </c>
      <c r="M3481" s="3">
        <v>1427.78</v>
      </c>
      <c r="N3481" t="s">
        <v>35</v>
      </c>
      <c r="O3481">
        <v>16</v>
      </c>
      <c r="P3481" s="1">
        <v>45962</v>
      </c>
      <c r="Q3481">
        <v>115</v>
      </c>
      <c r="R3481" t="s">
        <v>29</v>
      </c>
      <c r="S3481">
        <v>1</v>
      </c>
      <c r="T3481" s="1">
        <v>45692</v>
      </c>
      <c r="U3481" t="s">
        <v>60</v>
      </c>
      <c r="V3481" t="str">
        <f>TEXT(WEEKDAY(Working_Data[[#This Row],[order_date]],1),"DDDD")</f>
        <v>Wednesday</v>
      </c>
      <c r="W3481" t="str">
        <f>TEXT(Working_Data[[#This Row],[order_date]],"mmmm")</f>
        <v>October</v>
      </c>
      <c r="X3481" s="7">
        <f>Working_Data[[#This Row],[last_order_date]]-Working_Data[[#This Row],[signup_date]]</f>
        <v>126</v>
      </c>
      <c r="Y3481" s="7">
        <f>IF(Working_Data[[#This Row],[churned]]="Active",1,0)</f>
        <v>1</v>
      </c>
      <c r="Z3481" s="7">
        <f>YEAR(Working_Data[[#This Row],[order_date]])</f>
        <v>2024</v>
      </c>
    </row>
    <row r="3482" spans="1:26" x14ac:dyDescent="0.25">
      <c r="A3482" t="s">
        <v>7014</v>
      </c>
      <c r="B3482" t="s">
        <v>45</v>
      </c>
      <c r="C3482" t="s">
        <v>82</v>
      </c>
      <c r="D3482" t="s">
        <v>32</v>
      </c>
      <c r="E3482" s="1">
        <v>45310</v>
      </c>
      <c r="F3482" t="s">
        <v>7015</v>
      </c>
      <c r="G3482" s="1">
        <v>45581</v>
      </c>
      <c r="H3482" t="s">
        <v>47</v>
      </c>
      <c r="I3482" t="s">
        <v>54</v>
      </c>
      <c r="J3482" t="s">
        <v>49</v>
      </c>
      <c r="K3482">
        <v>1</v>
      </c>
      <c r="L3482" s="3">
        <f>Working_Data[[#This Row],[price2]]/Working_Data[[#This Row],[quantity]]</f>
        <v>144.29</v>
      </c>
      <c r="M3482" s="3">
        <v>144.29</v>
      </c>
      <c r="N3482" t="s">
        <v>28</v>
      </c>
      <c r="O3482">
        <v>22</v>
      </c>
      <c r="P3482" s="1">
        <v>45730</v>
      </c>
      <c r="Q3482">
        <v>484</v>
      </c>
      <c r="R3482" t="s">
        <v>43</v>
      </c>
      <c r="S3482">
        <v>4</v>
      </c>
      <c r="T3482" s="1">
        <v>45683</v>
      </c>
      <c r="U3482" t="s">
        <v>30</v>
      </c>
      <c r="V3482" t="str">
        <f>TEXT(WEEKDAY(Working_Data[[#This Row],[order_date]],1),"DDDD")</f>
        <v>Wednesday</v>
      </c>
      <c r="W3482" t="str">
        <f>TEXT(Working_Data[[#This Row],[order_date]],"mmmm")</f>
        <v>October</v>
      </c>
      <c r="X3482" s="7">
        <f>Working_Data[[#This Row],[last_order_date]]-Working_Data[[#This Row],[signup_date]]</f>
        <v>420</v>
      </c>
      <c r="Y3482" s="7">
        <f>IF(Working_Data[[#This Row],[churned]]="Active",1,0)</f>
        <v>0</v>
      </c>
      <c r="Z3482" s="7">
        <f>YEAR(Working_Data[[#This Row],[order_date]])</f>
        <v>2024</v>
      </c>
    </row>
    <row r="3483" spans="1:26" x14ac:dyDescent="0.25">
      <c r="A3483" t="s">
        <v>7016</v>
      </c>
      <c r="B3483" t="s">
        <v>45</v>
      </c>
      <c r="C3483" t="s">
        <v>39</v>
      </c>
      <c r="D3483" t="s">
        <v>56</v>
      </c>
      <c r="E3483" s="1">
        <v>45525</v>
      </c>
      <c r="F3483" t="s">
        <v>7017</v>
      </c>
      <c r="G3483" s="1">
        <v>45581</v>
      </c>
      <c r="H3483" t="s">
        <v>34</v>
      </c>
      <c r="I3483" t="s">
        <v>63</v>
      </c>
      <c r="J3483" t="s">
        <v>49</v>
      </c>
      <c r="K3483">
        <v>1</v>
      </c>
      <c r="L3483" s="3">
        <f>Working_Data[[#This Row],[price2]]/Working_Data[[#This Row],[quantity]]</f>
        <v>1340.7</v>
      </c>
      <c r="M3483" s="3">
        <v>1340.7</v>
      </c>
      <c r="N3483" t="s">
        <v>50</v>
      </c>
      <c r="O3483">
        <v>15</v>
      </c>
      <c r="P3483" s="1">
        <v>45574</v>
      </c>
      <c r="Q3483">
        <v>203</v>
      </c>
      <c r="R3483" t="s">
        <v>43</v>
      </c>
      <c r="S3483">
        <v>5</v>
      </c>
      <c r="T3483" s="1">
        <v>45839</v>
      </c>
      <c r="U3483" t="s">
        <v>60</v>
      </c>
      <c r="V3483" t="str">
        <f>TEXT(WEEKDAY(Working_Data[[#This Row],[order_date]],1),"DDDD")</f>
        <v>Wednesday</v>
      </c>
      <c r="W3483" t="str">
        <f>TEXT(Working_Data[[#This Row],[order_date]],"mmmm")</f>
        <v>October</v>
      </c>
      <c r="X3483" s="7">
        <f>Working_Data[[#This Row],[last_order_date]]-Working_Data[[#This Row],[signup_date]]</f>
        <v>49</v>
      </c>
      <c r="Y3483" s="7">
        <f>IF(Working_Data[[#This Row],[churned]]="Active",1,0)</f>
        <v>0</v>
      </c>
      <c r="Z3483" s="7">
        <f>YEAR(Working_Data[[#This Row],[order_date]])</f>
        <v>2024</v>
      </c>
    </row>
    <row r="3484" spans="1:26" x14ac:dyDescent="0.25">
      <c r="A3484" t="s">
        <v>7018</v>
      </c>
      <c r="B3484" t="s">
        <v>38</v>
      </c>
      <c r="C3484" t="s">
        <v>82</v>
      </c>
      <c r="D3484" t="s">
        <v>77</v>
      </c>
      <c r="E3484" s="1">
        <v>45603</v>
      </c>
      <c r="F3484" t="s">
        <v>7019</v>
      </c>
      <c r="G3484" s="1">
        <v>45582</v>
      </c>
      <c r="H3484" t="s">
        <v>47</v>
      </c>
      <c r="I3484" t="s">
        <v>63</v>
      </c>
      <c r="J3484" t="s">
        <v>64</v>
      </c>
      <c r="K3484">
        <v>2</v>
      </c>
      <c r="L3484" s="3">
        <f>Working_Data[[#This Row],[price2]]/Working_Data[[#This Row],[quantity]]</f>
        <v>206.47499999999999</v>
      </c>
      <c r="M3484" s="3">
        <v>412.95</v>
      </c>
      <c r="N3484" t="s">
        <v>50</v>
      </c>
      <c r="O3484">
        <v>23</v>
      </c>
      <c r="P3484" s="1">
        <v>45611</v>
      </c>
      <c r="Q3484">
        <v>429</v>
      </c>
      <c r="R3484" t="s">
        <v>43</v>
      </c>
      <c r="S3484">
        <v>3</v>
      </c>
      <c r="T3484" s="1">
        <v>45361</v>
      </c>
      <c r="U3484" t="s">
        <v>36</v>
      </c>
      <c r="V3484" t="str">
        <f>TEXT(WEEKDAY(Working_Data[[#This Row],[order_date]],1),"DDDD")</f>
        <v>Thursday</v>
      </c>
      <c r="W3484" t="str">
        <f>TEXT(Working_Data[[#This Row],[order_date]],"mmmm")</f>
        <v>October</v>
      </c>
      <c r="X3484" s="7">
        <f>Working_Data[[#This Row],[last_order_date]]-Working_Data[[#This Row],[signup_date]]</f>
        <v>8</v>
      </c>
      <c r="Y3484" s="7">
        <f>IF(Working_Data[[#This Row],[churned]]="Active",1,0)</f>
        <v>0</v>
      </c>
      <c r="Z3484" s="7">
        <f>YEAR(Working_Data[[#This Row],[order_date]])</f>
        <v>2024</v>
      </c>
    </row>
    <row r="3485" spans="1:26" x14ac:dyDescent="0.25">
      <c r="A3485" t="s">
        <v>7020</v>
      </c>
      <c r="B3485" t="s">
        <v>38</v>
      </c>
      <c r="C3485" t="s">
        <v>82</v>
      </c>
      <c r="D3485" t="s">
        <v>77</v>
      </c>
      <c r="E3485" s="1">
        <v>45503</v>
      </c>
      <c r="F3485" t="s">
        <v>7021</v>
      </c>
      <c r="G3485" s="1">
        <v>45582</v>
      </c>
      <c r="H3485" t="s">
        <v>34</v>
      </c>
      <c r="I3485" t="s">
        <v>48</v>
      </c>
      <c r="J3485" t="s">
        <v>59</v>
      </c>
      <c r="K3485">
        <v>2</v>
      </c>
      <c r="L3485" s="3">
        <f>Working_Data[[#This Row],[price2]]/Working_Data[[#This Row],[quantity]]</f>
        <v>329.36500000000001</v>
      </c>
      <c r="M3485" s="3">
        <v>658.73</v>
      </c>
      <c r="N3485" t="s">
        <v>28</v>
      </c>
      <c r="O3485">
        <v>30</v>
      </c>
      <c r="P3485" s="1">
        <v>45651</v>
      </c>
      <c r="Q3485">
        <v>275</v>
      </c>
      <c r="R3485" t="s">
        <v>43</v>
      </c>
      <c r="S3485">
        <v>4</v>
      </c>
      <c r="T3485" s="1">
        <v>45715</v>
      </c>
      <c r="U3485" t="s">
        <v>30</v>
      </c>
      <c r="V3485" t="str">
        <f>TEXT(WEEKDAY(Working_Data[[#This Row],[order_date]],1),"DDDD")</f>
        <v>Thursday</v>
      </c>
      <c r="W3485" t="str">
        <f>TEXT(Working_Data[[#This Row],[order_date]],"mmmm")</f>
        <v>October</v>
      </c>
      <c r="X3485" s="7">
        <f>Working_Data[[#This Row],[last_order_date]]-Working_Data[[#This Row],[signup_date]]</f>
        <v>148</v>
      </c>
      <c r="Y3485" s="7">
        <f>IF(Working_Data[[#This Row],[churned]]="Active",1,0)</f>
        <v>0</v>
      </c>
      <c r="Z3485" s="7">
        <f>YEAR(Working_Data[[#This Row],[order_date]])</f>
        <v>2024</v>
      </c>
    </row>
    <row r="3486" spans="1:26" x14ac:dyDescent="0.25">
      <c r="A3486" t="s">
        <v>7022</v>
      </c>
      <c r="B3486" t="s">
        <v>45</v>
      </c>
      <c r="C3486" t="s">
        <v>22</v>
      </c>
      <c r="D3486" t="s">
        <v>32</v>
      </c>
      <c r="E3486" s="1">
        <v>45183</v>
      </c>
      <c r="F3486" t="s">
        <v>7023</v>
      </c>
      <c r="G3486" s="1">
        <v>45582</v>
      </c>
      <c r="H3486" t="s">
        <v>58</v>
      </c>
      <c r="I3486" t="s">
        <v>54</v>
      </c>
      <c r="J3486" t="s">
        <v>67</v>
      </c>
      <c r="K3486">
        <v>1</v>
      </c>
      <c r="L3486" s="3">
        <f>Working_Data[[#This Row],[price2]]/Working_Data[[#This Row],[quantity]]</f>
        <v>742.38</v>
      </c>
      <c r="M3486" s="3">
        <v>742.38</v>
      </c>
      <c r="N3486" t="s">
        <v>35</v>
      </c>
      <c r="O3486">
        <v>31</v>
      </c>
      <c r="P3486" s="1">
        <v>45651</v>
      </c>
      <c r="Q3486">
        <v>14</v>
      </c>
      <c r="R3486" t="s">
        <v>43</v>
      </c>
      <c r="S3486">
        <v>4</v>
      </c>
      <c r="T3486" s="1">
        <v>45535</v>
      </c>
      <c r="U3486" t="s">
        <v>36</v>
      </c>
      <c r="V3486" t="str">
        <f>TEXT(WEEKDAY(Working_Data[[#This Row],[order_date]],1),"DDDD")</f>
        <v>Thursday</v>
      </c>
      <c r="W3486" t="str">
        <f>TEXT(Working_Data[[#This Row],[order_date]],"mmmm")</f>
        <v>October</v>
      </c>
      <c r="X3486" s="7">
        <f>Working_Data[[#This Row],[last_order_date]]-Working_Data[[#This Row],[signup_date]]</f>
        <v>468</v>
      </c>
      <c r="Y3486" s="7">
        <f>IF(Working_Data[[#This Row],[churned]]="Active",1,0)</f>
        <v>0</v>
      </c>
      <c r="Z3486" s="7">
        <f>YEAR(Working_Data[[#This Row],[order_date]])</f>
        <v>2024</v>
      </c>
    </row>
    <row r="3487" spans="1:26" x14ac:dyDescent="0.25">
      <c r="A3487" t="s">
        <v>7024</v>
      </c>
      <c r="B3487" t="s">
        <v>45</v>
      </c>
      <c r="C3487" t="s">
        <v>82</v>
      </c>
      <c r="D3487" t="s">
        <v>52</v>
      </c>
      <c r="E3487" s="1">
        <v>45373</v>
      </c>
      <c r="F3487" t="s">
        <v>7025</v>
      </c>
      <c r="G3487" s="1">
        <v>45582</v>
      </c>
      <c r="H3487" t="s">
        <v>34</v>
      </c>
      <c r="I3487" t="s">
        <v>42</v>
      </c>
      <c r="J3487" t="s">
        <v>59</v>
      </c>
      <c r="K3487">
        <v>1</v>
      </c>
      <c r="L3487" s="3">
        <f>Working_Data[[#This Row],[price2]]/Working_Data[[#This Row],[quantity]]</f>
        <v>235.42</v>
      </c>
      <c r="M3487" s="3">
        <v>235.42</v>
      </c>
      <c r="N3487" t="s">
        <v>50</v>
      </c>
      <c r="O3487">
        <v>23</v>
      </c>
      <c r="P3487" s="1">
        <v>45685</v>
      </c>
      <c r="Q3487">
        <v>149</v>
      </c>
      <c r="R3487" t="s">
        <v>29</v>
      </c>
      <c r="S3487">
        <v>3</v>
      </c>
      <c r="T3487" s="1">
        <v>45860</v>
      </c>
      <c r="U3487" t="s">
        <v>30</v>
      </c>
      <c r="V3487" t="str">
        <f>TEXT(WEEKDAY(Working_Data[[#This Row],[order_date]],1),"DDDD")</f>
        <v>Thursday</v>
      </c>
      <c r="W3487" t="str">
        <f>TEXT(Working_Data[[#This Row],[order_date]],"mmmm")</f>
        <v>October</v>
      </c>
      <c r="X3487" s="7">
        <f>Working_Data[[#This Row],[last_order_date]]-Working_Data[[#This Row],[signup_date]]</f>
        <v>312</v>
      </c>
      <c r="Y3487" s="7">
        <f>IF(Working_Data[[#This Row],[churned]]="Active",1,0)</f>
        <v>1</v>
      </c>
      <c r="Z3487" s="7">
        <f>YEAR(Working_Data[[#This Row],[order_date]])</f>
        <v>2024</v>
      </c>
    </row>
    <row r="3488" spans="1:26" x14ac:dyDescent="0.25">
      <c r="A3488" t="s">
        <v>7026</v>
      </c>
      <c r="B3488" t="s">
        <v>38</v>
      </c>
      <c r="C3488" t="s">
        <v>39</v>
      </c>
      <c r="D3488" t="s">
        <v>32</v>
      </c>
      <c r="E3488" s="1">
        <v>45519</v>
      </c>
      <c r="F3488" t="s">
        <v>7027</v>
      </c>
      <c r="G3488" s="1">
        <v>45582</v>
      </c>
      <c r="H3488" t="s">
        <v>41</v>
      </c>
      <c r="I3488" t="s">
        <v>54</v>
      </c>
      <c r="J3488" t="s">
        <v>49</v>
      </c>
      <c r="K3488">
        <v>5</v>
      </c>
      <c r="L3488" s="3">
        <f>Working_Data[[#This Row],[price2]]/Working_Data[[#This Row],[quantity]]</f>
        <v>279.702</v>
      </c>
      <c r="M3488" s="3">
        <v>1398.51</v>
      </c>
      <c r="N3488" t="s">
        <v>28</v>
      </c>
      <c r="O3488">
        <v>3</v>
      </c>
      <c r="P3488" s="1">
        <v>45834</v>
      </c>
      <c r="Q3488">
        <v>212</v>
      </c>
      <c r="R3488" t="s">
        <v>29</v>
      </c>
      <c r="S3488">
        <v>5</v>
      </c>
      <c r="T3488" s="1">
        <v>45649</v>
      </c>
      <c r="U3488" t="s">
        <v>36</v>
      </c>
      <c r="V3488" t="str">
        <f>TEXT(WEEKDAY(Working_Data[[#This Row],[order_date]],1),"DDDD")</f>
        <v>Thursday</v>
      </c>
      <c r="W3488" t="str">
        <f>TEXT(Working_Data[[#This Row],[order_date]],"mmmm")</f>
        <v>October</v>
      </c>
      <c r="X3488" s="7">
        <f>Working_Data[[#This Row],[last_order_date]]-Working_Data[[#This Row],[signup_date]]</f>
        <v>315</v>
      </c>
      <c r="Y3488" s="7">
        <f>IF(Working_Data[[#This Row],[churned]]="Active",1,0)</f>
        <v>1</v>
      </c>
      <c r="Z3488" s="7">
        <f>YEAR(Working_Data[[#This Row],[order_date]])</f>
        <v>2024</v>
      </c>
    </row>
    <row r="3489" spans="1:26" x14ac:dyDescent="0.25">
      <c r="A3489" t="s">
        <v>7028</v>
      </c>
      <c r="B3489" t="s">
        <v>38</v>
      </c>
      <c r="C3489" t="s">
        <v>82</v>
      </c>
      <c r="D3489" t="s">
        <v>23</v>
      </c>
      <c r="E3489" s="1">
        <v>45862</v>
      </c>
      <c r="F3489" t="s">
        <v>7029</v>
      </c>
      <c r="G3489" s="1">
        <v>45583</v>
      </c>
      <c r="H3489" t="s">
        <v>25</v>
      </c>
      <c r="I3489" t="s">
        <v>26</v>
      </c>
      <c r="J3489" t="s">
        <v>67</v>
      </c>
      <c r="K3489">
        <v>5</v>
      </c>
      <c r="L3489" s="3">
        <f>Working_Data[[#This Row],[price2]]/Working_Data[[#This Row],[quantity]]</f>
        <v>81.078000000000003</v>
      </c>
      <c r="M3489" s="3">
        <v>405.39</v>
      </c>
      <c r="N3489" t="s">
        <v>50</v>
      </c>
      <c r="O3489">
        <v>46</v>
      </c>
      <c r="P3489" s="1">
        <v>45606</v>
      </c>
      <c r="Q3489">
        <v>252</v>
      </c>
      <c r="R3489" t="s">
        <v>43</v>
      </c>
      <c r="S3489">
        <v>2</v>
      </c>
      <c r="T3489" s="1">
        <v>45738</v>
      </c>
      <c r="U3489" t="s">
        <v>30</v>
      </c>
      <c r="V3489" t="str">
        <f>TEXT(WEEKDAY(Working_Data[[#This Row],[order_date]],1),"DDDD")</f>
        <v>Friday</v>
      </c>
      <c r="W3489" t="str">
        <f>TEXT(Working_Data[[#This Row],[order_date]],"mmmm")</f>
        <v>October</v>
      </c>
      <c r="X3489" s="7">
        <f>Working_Data[[#This Row],[last_order_date]]-Working_Data[[#This Row],[signup_date]]</f>
        <v>-256</v>
      </c>
      <c r="Y3489" s="7">
        <f>IF(Working_Data[[#This Row],[churned]]="Active",1,0)</f>
        <v>0</v>
      </c>
      <c r="Z3489" s="7">
        <f>YEAR(Working_Data[[#This Row],[order_date]])</f>
        <v>2024</v>
      </c>
    </row>
    <row r="3490" spans="1:26" x14ac:dyDescent="0.25">
      <c r="A3490" t="s">
        <v>7030</v>
      </c>
      <c r="B3490" t="s">
        <v>38</v>
      </c>
      <c r="C3490" t="s">
        <v>22</v>
      </c>
      <c r="D3490" t="s">
        <v>52</v>
      </c>
      <c r="E3490" s="1">
        <v>45180</v>
      </c>
      <c r="F3490" t="s">
        <v>7031</v>
      </c>
      <c r="G3490" s="1">
        <v>45583</v>
      </c>
      <c r="H3490" t="s">
        <v>25</v>
      </c>
      <c r="I3490" t="s">
        <v>63</v>
      </c>
      <c r="J3490" t="s">
        <v>27</v>
      </c>
      <c r="K3490">
        <v>1</v>
      </c>
      <c r="L3490" s="3">
        <f>Working_Data[[#This Row],[price2]]/Working_Data[[#This Row],[quantity]]</f>
        <v>306.26</v>
      </c>
      <c r="M3490" s="3">
        <v>306.26</v>
      </c>
      <c r="N3490" t="s">
        <v>35</v>
      </c>
      <c r="O3490">
        <v>6</v>
      </c>
      <c r="P3490" s="1">
        <v>45829</v>
      </c>
      <c r="Q3490">
        <v>377</v>
      </c>
      <c r="R3490" t="s">
        <v>29</v>
      </c>
      <c r="S3490">
        <v>1</v>
      </c>
      <c r="T3490" s="1">
        <v>45827</v>
      </c>
      <c r="U3490" t="s">
        <v>60</v>
      </c>
      <c r="V3490" t="str">
        <f>TEXT(WEEKDAY(Working_Data[[#This Row],[order_date]],1),"DDDD")</f>
        <v>Friday</v>
      </c>
      <c r="W3490" t="str">
        <f>TEXT(Working_Data[[#This Row],[order_date]],"mmmm")</f>
        <v>October</v>
      </c>
      <c r="X3490" s="7">
        <f>Working_Data[[#This Row],[last_order_date]]-Working_Data[[#This Row],[signup_date]]</f>
        <v>649</v>
      </c>
      <c r="Y3490" s="7">
        <f>IF(Working_Data[[#This Row],[churned]]="Active",1,0)</f>
        <v>1</v>
      </c>
      <c r="Z3490" s="7">
        <f>YEAR(Working_Data[[#This Row],[order_date]])</f>
        <v>2024</v>
      </c>
    </row>
    <row r="3491" spans="1:26" x14ac:dyDescent="0.25">
      <c r="A3491" t="s">
        <v>7032</v>
      </c>
      <c r="B3491" t="s">
        <v>45</v>
      </c>
      <c r="C3491" t="s">
        <v>39</v>
      </c>
      <c r="D3491" t="s">
        <v>77</v>
      </c>
      <c r="E3491" s="1">
        <v>45353</v>
      </c>
      <c r="F3491" t="s">
        <v>7033</v>
      </c>
      <c r="G3491" s="1">
        <v>45583</v>
      </c>
      <c r="H3491" t="s">
        <v>58</v>
      </c>
      <c r="I3491" t="s">
        <v>26</v>
      </c>
      <c r="J3491" t="s">
        <v>67</v>
      </c>
      <c r="K3491">
        <v>2</v>
      </c>
      <c r="L3491" s="3">
        <f>Working_Data[[#This Row],[price2]]/Working_Data[[#This Row],[quantity]]</f>
        <v>264.08</v>
      </c>
      <c r="M3491" s="3">
        <v>528.16</v>
      </c>
      <c r="N3491" t="s">
        <v>35</v>
      </c>
      <c r="O3491">
        <v>49</v>
      </c>
      <c r="P3491" s="1">
        <v>45768</v>
      </c>
      <c r="Q3491">
        <v>364</v>
      </c>
      <c r="R3491" t="s">
        <v>29</v>
      </c>
      <c r="S3491">
        <v>3</v>
      </c>
      <c r="T3491" s="1">
        <v>45529</v>
      </c>
      <c r="U3491" t="s">
        <v>30</v>
      </c>
      <c r="V3491" t="str">
        <f>TEXT(WEEKDAY(Working_Data[[#This Row],[order_date]],1),"DDDD")</f>
        <v>Friday</v>
      </c>
      <c r="W3491" t="str">
        <f>TEXT(Working_Data[[#This Row],[order_date]],"mmmm")</f>
        <v>October</v>
      </c>
      <c r="X3491" s="7">
        <f>Working_Data[[#This Row],[last_order_date]]-Working_Data[[#This Row],[signup_date]]</f>
        <v>415</v>
      </c>
      <c r="Y3491" s="7">
        <f>IF(Working_Data[[#This Row],[churned]]="Active",1,0)</f>
        <v>1</v>
      </c>
      <c r="Z3491" s="7">
        <f>YEAR(Working_Data[[#This Row],[order_date]])</f>
        <v>2024</v>
      </c>
    </row>
    <row r="3492" spans="1:26" x14ac:dyDescent="0.25">
      <c r="A3492" t="s">
        <v>7034</v>
      </c>
      <c r="B3492" t="s">
        <v>21</v>
      </c>
      <c r="C3492" t="s">
        <v>39</v>
      </c>
      <c r="D3492" t="s">
        <v>52</v>
      </c>
      <c r="E3492" s="1">
        <v>45908</v>
      </c>
      <c r="F3492" t="s">
        <v>7035</v>
      </c>
      <c r="G3492" s="1">
        <v>45583</v>
      </c>
      <c r="H3492" t="s">
        <v>25</v>
      </c>
      <c r="I3492" t="s">
        <v>54</v>
      </c>
      <c r="J3492" t="s">
        <v>27</v>
      </c>
      <c r="K3492">
        <v>3</v>
      </c>
      <c r="L3492" s="3">
        <f>Working_Data[[#This Row],[price2]]/Working_Data[[#This Row],[quantity]]</f>
        <v>326.45</v>
      </c>
      <c r="M3492" s="3">
        <v>979.35</v>
      </c>
      <c r="N3492" t="s">
        <v>35</v>
      </c>
      <c r="O3492">
        <v>33</v>
      </c>
      <c r="P3492" s="1">
        <v>45743</v>
      </c>
      <c r="Q3492">
        <v>133</v>
      </c>
      <c r="R3492" t="s">
        <v>29</v>
      </c>
      <c r="S3492">
        <v>4</v>
      </c>
      <c r="T3492" s="1">
        <v>45589</v>
      </c>
      <c r="U3492" t="s">
        <v>36</v>
      </c>
      <c r="V3492" t="str">
        <f>TEXT(WEEKDAY(Working_Data[[#This Row],[order_date]],1),"DDDD")</f>
        <v>Friday</v>
      </c>
      <c r="W3492" t="str">
        <f>TEXT(Working_Data[[#This Row],[order_date]],"mmmm")</f>
        <v>October</v>
      </c>
      <c r="X3492" s="7">
        <f>Working_Data[[#This Row],[last_order_date]]-Working_Data[[#This Row],[signup_date]]</f>
        <v>-165</v>
      </c>
      <c r="Y3492" s="7">
        <f>IF(Working_Data[[#This Row],[churned]]="Active",1,0)</f>
        <v>1</v>
      </c>
      <c r="Z3492" s="7">
        <f>YEAR(Working_Data[[#This Row],[order_date]])</f>
        <v>2024</v>
      </c>
    </row>
    <row r="3493" spans="1:26" x14ac:dyDescent="0.25">
      <c r="A3493" t="s">
        <v>7036</v>
      </c>
      <c r="B3493" t="s">
        <v>21</v>
      </c>
      <c r="C3493" t="s">
        <v>82</v>
      </c>
      <c r="D3493" t="s">
        <v>77</v>
      </c>
      <c r="E3493" s="1">
        <v>45246</v>
      </c>
      <c r="F3493" t="s">
        <v>7037</v>
      </c>
      <c r="G3493" s="1">
        <v>45583</v>
      </c>
      <c r="H3493" t="s">
        <v>25</v>
      </c>
      <c r="I3493" t="s">
        <v>26</v>
      </c>
      <c r="J3493" t="s">
        <v>59</v>
      </c>
      <c r="K3493">
        <v>2</v>
      </c>
      <c r="L3493" s="3">
        <f>Working_Data[[#This Row],[price2]]/Working_Data[[#This Row],[quantity]]</f>
        <v>678.49</v>
      </c>
      <c r="M3493" s="3">
        <v>1356.98</v>
      </c>
      <c r="N3493" t="s">
        <v>28</v>
      </c>
      <c r="O3493">
        <v>42</v>
      </c>
      <c r="P3493" s="1">
        <v>45362</v>
      </c>
      <c r="Q3493">
        <v>380</v>
      </c>
      <c r="R3493" t="s">
        <v>43</v>
      </c>
      <c r="S3493">
        <v>4</v>
      </c>
      <c r="T3493" s="1">
        <v>45783</v>
      </c>
      <c r="U3493" t="s">
        <v>60</v>
      </c>
      <c r="V3493" t="str">
        <f>TEXT(WEEKDAY(Working_Data[[#This Row],[order_date]],1),"DDDD")</f>
        <v>Friday</v>
      </c>
      <c r="W3493" t="str">
        <f>TEXT(Working_Data[[#This Row],[order_date]],"mmmm")</f>
        <v>October</v>
      </c>
      <c r="X3493" s="7">
        <f>Working_Data[[#This Row],[last_order_date]]-Working_Data[[#This Row],[signup_date]]</f>
        <v>116</v>
      </c>
      <c r="Y3493" s="7">
        <f>IF(Working_Data[[#This Row],[churned]]="Active",1,0)</f>
        <v>0</v>
      </c>
      <c r="Z3493" s="7">
        <f>YEAR(Working_Data[[#This Row],[order_date]])</f>
        <v>2024</v>
      </c>
    </row>
    <row r="3494" spans="1:26" x14ac:dyDescent="0.25">
      <c r="A3494" t="s">
        <v>7038</v>
      </c>
      <c r="B3494" t="s">
        <v>38</v>
      </c>
      <c r="C3494" t="s">
        <v>82</v>
      </c>
      <c r="D3494" t="s">
        <v>32</v>
      </c>
      <c r="E3494" s="1">
        <v>45407</v>
      </c>
      <c r="F3494" t="s">
        <v>7039</v>
      </c>
      <c r="G3494" s="1">
        <v>45583</v>
      </c>
      <c r="H3494" t="s">
        <v>34</v>
      </c>
      <c r="I3494" t="s">
        <v>48</v>
      </c>
      <c r="J3494" t="s">
        <v>64</v>
      </c>
      <c r="K3494">
        <v>3</v>
      </c>
      <c r="L3494" s="3">
        <f>Working_Data[[#This Row],[price2]]/Working_Data[[#This Row],[quantity]]</f>
        <v>181.94666666666669</v>
      </c>
      <c r="M3494" s="3">
        <v>545.84</v>
      </c>
      <c r="N3494" t="s">
        <v>28</v>
      </c>
      <c r="O3494">
        <v>6</v>
      </c>
      <c r="P3494" s="1">
        <v>45577</v>
      </c>
      <c r="Q3494">
        <v>245</v>
      </c>
      <c r="R3494" t="s">
        <v>43</v>
      </c>
      <c r="S3494">
        <v>2</v>
      </c>
      <c r="T3494" s="1">
        <v>45809</v>
      </c>
      <c r="U3494" t="s">
        <v>30</v>
      </c>
      <c r="V3494" t="str">
        <f>TEXT(WEEKDAY(Working_Data[[#This Row],[order_date]],1),"DDDD")</f>
        <v>Friday</v>
      </c>
      <c r="W3494" t="str">
        <f>TEXT(Working_Data[[#This Row],[order_date]],"mmmm")</f>
        <v>October</v>
      </c>
      <c r="X3494" s="7">
        <f>Working_Data[[#This Row],[last_order_date]]-Working_Data[[#This Row],[signup_date]]</f>
        <v>170</v>
      </c>
      <c r="Y3494" s="7">
        <f>IF(Working_Data[[#This Row],[churned]]="Active",1,0)</f>
        <v>0</v>
      </c>
      <c r="Z3494" s="7">
        <f>YEAR(Working_Data[[#This Row],[order_date]])</f>
        <v>2024</v>
      </c>
    </row>
    <row r="3495" spans="1:26" x14ac:dyDescent="0.25">
      <c r="A3495" t="s">
        <v>7040</v>
      </c>
      <c r="B3495" t="s">
        <v>21</v>
      </c>
      <c r="C3495" t="s">
        <v>22</v>
      </c>
      <c r="D3495" t="s">
        <v>52</v>
      </c>
      <c r="E3495" s="1">
        <v>45791</v>
      </c>
      <c r="F3495" t="s">
        <v>7041</v>
      </c>
      <c r="G3495" s="1">
        <v>45583</v>
      </c>
      <c r="H3495" t="s">
        <v>34</v>
      </c>
      <c r="I3495" t="s">
        <v>42</v>
      </c>
      <c r="J3495" t="s">
        <v>27</v>
      </c>
      <c r="K3495">
        <v>3</v>
      </c>
      <c r="L3495" s="3">
        <f>Working_Data[[#This Row],[price2]]/Working_Data[[#This Row],[quantity]]</f>
        <v>458.76</v>
      </c>
      <c r="M3495" s="3">
        <v>1376.28</v>
      </c>
      <c r="N3495" t="s">
        <v>50</v>
      </c>
      <c r="O3495">
        <v>4</v>
      </c>
      <c r="P3495" s="1">
        <v>45675</v>
      </c>
      <c r="Q3495">
        <v>470</v>
      </c>
      <c r="R3495" t="s">
        <v>43</v>
      </c>
      <c r="S3495">
        <v>2</v>
      </c>
      <c r="T3495" s="1">
        <v>45685</v>
      </c>
      <c r="U3495" t="s">
        <v>36</v>
      </c>
      <c r="V3495" t="str">
        <f>TEXT(WEEKDAY(Working_Data[[#This Row],[order_date]],1),"DDDD")</f>
        <v>Friday</v>
      </c>
      <c r="W3495" t="str">
        <f>TEXT(Working_Data[[#This Row],[order_date]],"mmmm")</f>
        <v>October</v>
      </c>
      <c r="X3495" s="7">
        <f>Working_Data[[#This Row],[last_order_date]]-Working_Data[[#This Row],[signup_date]]</f>
        <v>-116</v>
      </c>
      <c r="Y3495" s="7">
        <f>IF(Working_Data[[#This Row],[churned]]="Active",1,0)</f>
        <v>0</v>
      </c>
      <c r="Z3495" s="7">
        <f>YEAR(Working_Data[[#This Row],[order_date]])</f>
        <v>2024</v>
      </c>
    </row>
    <row r="3496" spans="1:26" x14ac:dyDescent="0.25">
      <c r="A3496" t="s">
        <v>7042</v>
      </c>
      <c r="B3496" t="s">
        <v>21</v>
      </c>
      <c r="C3496" t="s">
        <v>39</v>
      </c>
      <c r="D3496" t="s">
        <v>52</v>
      </c>
      <c r="E3496" s="1">
        <v>45545</v>
      </c>
      <c r="F3496" t="s">
        <v>7043</v>
      </c>
      <c r="G3496" s="1">
        <v>45583</v>
      </c>
      <c r="H3496" t="s">
        <v>58</v>
      </c>
      <c r="I3496" t="s">
        <v>48</v>
      </c>
      <c r="J3496" t="s">
        <v>67</v>
      </c>
      <c r="K3496">
        <v>3</v>
      </c>
      <c r="L3496" s="3">
        <f>Working_Data[[#This Row],[price2]]/Working_Data[[#This Row],[quantity]]</f>
        <v>179.86</v>
      </c>
      <c r="M3496" s="3">
        <v>539.58000000000004</v>
      </c>
      <c r="N3496" t="s">
        <v>35</v>
      </c>
      <c r="O3496">
        <v>4</v>
      </c>
      <c r="P3496" s="1">
        <v>45515</v>
      </c>
      <c r="Q3496">
        <v>112</v>
      </c>
      <c r="R3496" t="s">
        <v>29</v>
      </c>
      <c r="S3496">
        <v>1</v>
      </c>
      <c r="T3496" s="1">
        <v>45564</v>
      </c>
      <c r="U3496" t="s">
        <v>30</v>
      </c>
      <c r="V3496" t="str">
        <f>TEXT(WEEKDAY(Working_Data[[#This Row],[order_date]],1),"DDDD")</f>
        <v>Friday</v>
      </c>
      <c r="W3496" t="str">
        <f>TEXT(Working_Data[[#This Row],[order_date]],"mmmm")</f>
        <v>October</v>
      </c>
      <c r="X3496" s="7">
        <f>Working_Data[[#This Row],[last_order_date]]-Working_Data[[#This Row],[signup_date]]</f>
        <v>-30</v>
      </c>
      <c r="Y3496" s="7">
        <f>IF(Working_Data[[#This Row],[churned]]="Active",1,0)</f>
        <v>1</v>
      </c>
      <c r="Z3496" s="7">
        <f>YEAR(Working_Data[[#This Row],[order_date]])</f>
        <v>2024</v>
      </c>
    </row>
    <row r="3497" spans="1:26" x14ac:dyDescent="0.25">
      <c r="A3497" t="s">
        <v>7044</v>
      </c>
      <c r="B3497" t="s">
        <v>45</v>
      </c>
      <c r="C3497" t="s">
        <v>22</v>
      </c>
      <c r="D3497" t="s">
        <v>32</v>
      </c>
      <c r="E3497" s="1">
        <v>45417</v>
      </c>
      <c r="F3497" t="s">
        <v>7045</v>
      </c>
      <c r="G3497" s="1">
        <v>45583</v>
      </c>
      <c r="H3497" t="s">
        <v>58</v>
      </c>
      <c r="I3497" t="s">
        <v>54</v>
      </c>
      <c r="J3497" t="s">
        <v>67</v>
      </c>
      <c r="K3497">
        <v>2</v>
      </c>
      <c r="L3497" s="3">
        <f>Working_Data[[#This Row],[price2]]/Working_Data[[#This Row],[quantity]]</f>
        <v>539.02499999999998</v>
      </c>
      <c r="M3497" s="3">
        <v>1078.05</v>
      </c>
      <c r="N3497" t="s">
        <v>50</v>
      </c>
      <c r="O3497">
        <v>47</v>
      </c>
      <c r="P3497" s="1">
        <v>45710</v>
      </c>
      <c r="Q3497">
        <v>428</v>
      </c>
      <c r="R3497" t="s">
        <v>43</v>
      </c>
      <c r="S3497">
        <v>3</v>
      </c>
      <c r="T3497" s="1">
        <v>45607</v>
      </c>
      <c r="U3497" t="s">
        <v>30</v>
      </c>
      <c r="V3497" t="str">
        <f>TEXT(WEEKDAY(Working_Data[[#This Row],[order_date]],1),"DDDD")</f>
        <v>Friday</v>
      </c>
      <c r="W3497" t="str">
        <f>TEXT(Working_Data[[#This Row],[order_date]],"mmmm")</f>
        <v>October</v>
      </c>
      <c r="X3497" s="7">
        <f>Working_Data[[#This Row],[last_order_date]]-Working_Data[[#This Row],[signup_date]]</f>
        <v>293</v>
      </c>
      <c r="Y3497" s="7">
        <f>IF(Working_Data[[#This Row],[churned]]="Active",1,0)</f>
        <v>0</v>
      </c>
      <c r="Z3497" s="7">
        <f>YEAR(Working_Data[[#This Row],[order_date]])</f>
        <v>2024</v>
      </c>
    </row>
    <row r="3498" spans="1:26" x14ac:dyDescent="0.25">
      <c r="A3498" t="s">
        <v>7046</v>
      </c>
      <c r="B3498" t="s">
        <v>38</v>
      </c>
      <c r="C3498" t="s">
        <v>82</v>
      </c>
      <c r="D3498" t="s">
        <v>32</v>
      </c>
      <c r="E3498" s="1">
        <v>45215</v>
      </c>
      <c r="F3498" t="s">
        <v>7047</v>
      </c>
      <c r="G3498" s="1">
        <v>45583</v>
      </c>
      <c r="H3498" t="s">
        <v>58</v>
      </c>
      <c r="I3498" t="s">
        <v>26</v>
      </c>
      <c r="J3498" t="s">
        <v>59</v>
      </c>
      <c r="K3498">
        <v>4</v>
      </c>
      <c r="L3498" s="3">
        <f>Working_Data[[#This Row],[price2]]/Working_Data[[#This Row],[quantity]]</f>
        <v>247.39500000000001</v>
      </c>
      <c r="M3498" s="3">
        <v>989.58</v>
      </c>
      <c r="N3498" t="s">
        <v>28</v>
      </c>
      <c r="O3498">
        <v>4</v>
      </c>
      <c r="P3498" s="1">
        <v>45785</v>
      </c>
      <c r="Q3498">
        <v>2</v>
      </c>
      <c r="R3498" t="s">
        <v>29</v>
      </c>
      <c r="S3498">
        <v>1</v>
      </c>
      <c r="T3498" s="1">
        <v>45654</v>
      </c>
      <c r="U3498" t="s">
        <v>36</v>
      </c>
      <c r="V3498" t="str">
        <f>TEXT(WEEKDAY(Working_Data[[#This Row],[order_date]],1),"DDDD")</f>
        <v>Friday</v>
      </c>
      <c r="W3498" t="str">
        <f>TEXT(Working_Data[[#This Row],[order_date]],"mmmm")</f>
        <v>October</v>
      </c>
      <c r="X3498" s="7">
        <f>Working_Data[[#This Row],[last_order_date]]-Working_Data[[#This Row],[signup_date]]</f>
        <v>570</v>
      </c>
      <c r="Y3498" s="7">
        <f>IF(Working_Data[[#This Row],[churned]]="Active",1,0)</f>
        <v>1</v>
      </c>
      <c r="Z3498" s="7">
        <f>YEAR(Working_Data[[#This Row],[order_date]])</f>
        <v>2024</v>
      </c>
    </row>
    <row r="3499" spans="1:26" x14ac:dyDescent="0.25">
      <c r="A3499" t="s">
        <v>7048</v>
      </c>
      <c r="B3499" t="s">
        <v>21</v>
      </c>
      <c r="C3499" t="s">
        <v>22</v>
      </c>
      <c r="D3499" t="s">
        <v>32</v>
      </c>
      <c r="E3499" s="1">
        <v>45620</v>
      </c>
      <c r="F3499" t="s">
        <v>7049</v>
      </c>
      <c r="G3499" s="1">
        <v>45584</v>
      </c>
      <c r="H3499" t="s">
        <v>47</v>
      </c>
      <c r="I3499" t="s">
        <v>63</v>
      </c>
      <c r="J3499" t="s">
        <v>49</v>
      </c>
      <c r="K3499">
        <v>2</v>
      </c>
      <c r="L3499" s="3">
        <f>Working_Data[[#This Row],[price2]]/Working_Data[[#This Row],[quantity]]</f>
        <v>146.77000000000001</v>
      </c>
      <c r="M3499" s="3">
        <v>293.54000000000002</v>
      </c>
      <c r="N3499" t="s">
        <v>35</v>
      </c>
      <c r="O3499">
        <v>37</v>
      </c>
      <c r="P3499" s="1">
        <v>45665</v>
      </c>
      <c r="Q3499">
        <v>133</v>
      </c>
      <c r="R3499" t="s">
        <v>29</v>
      </c>
      <c r="S3499">
        <v>1</v>
      </c>
      <c r="T3499" s="1">
        <v>45931</v>
      </c>
      <c r="U3499" t="s">
        <v>60</v>
      </c>
      <c r="V3499" t="str">
        <f>TEXT(WEEKDAY(Working_Data[[#This Row],[order_date]],1),"DDDD")</f>
        <v>Saturday</v>
      </c>
      <c r="W3499" t="str">
        <f>TEXT(Working_Data[[#This Row],[order_date]],"mmmm")</f>
        <v>October</v>
      </c>
      <c r="X3499" s="7">
        <f>Working_Data[[#This Row],[last_order_date]]-Working_Data[[#This Row],[signup_date]]</f>
        <v>45</v>
      </c>
      <c r="Y3499" s="7">
        <f>IF(Working_Data[[#This Row],[churned]]="Active",1,0)</f>
        <v>1</v>
      </c>
      <c r="Z3499" s="7">
        <f>YEAR(Working_Data[[#This Row],[order_date]])</f>
        <v>2024</v>
      </c>
    </row>
    <row r="3500" spans="1:26" x14ac:dyDescent="0.25">
      <c r="A3500" t="s">
        <v>7050</v>
      </c>
      <c r="B3500" t="s">
        <v>21</v>
      </c>
      <c r="C3500" t="s">
        <v>82</v>
      </c>
      <c r="D3500" t="s">
        <v>56</v>
      </c>
      <c r="E3500" s="1">
        <v>45348</v>
      </c>
      <c r="F3500" t="s">
        <v>7051</v>
      </c>
      <c r="G3500" s="1">
        <v>45584</v>
      </c>
      <c r="H3500" t="s">
        <v>41</v>
      </c>
      <c r="I3500" t="s">
        <v>63</v>
      </c>
      <c r="J3500" t="s">
        <v>67</v>
      </c>
      <c r="K3500">
        <v>1</v>
      </c>
      <c r="L3500" s="3">
        <f>Working_Data[[#This Row],[price2]]/Working_Data[[#This Row],[quantity]]</f>
        <v>952.34</v>
      </c>
      <c r="M3500" s="3">
        <v>952.34</v>
      </c>
      <c r="N3500" t="s">
        <v>35</v>
      </c>
      <c r="O3500">
        <v>17</v>
      </c>
      <c r="P3500" s="1">
        <v>45729</v>
      </c>
      <c r="Q3500">
        <v>8</v>
      </c>
      <c r="R3500" t="s">
        <v>29</v>
      </c>
      <c r="S3500">
        <v>1</v>
      </c>
      <c r="T3500" s="1">
        <v>45996</v>
      </c>
      <c r="U3500" t="s">
        <v>30</v>
      </c>
      <c r="V3500" t="str">
        <f>TEXT(WEEKDAY(Working_Data[[#This Row],[order_date]],1),"DDDD")</f>
        <v>Saturday</v>
      </c>
      <c r="W3500" t="str">
        <f>TEXT(Working_Data[[#This Row],[order_date]],"mmmm")</f>
        <v>October</v>
      </c>
      <c r="X3500" s="7">
        <f>Working_Data[[#This Row],[last_order_date]]-Working_Data[[#This Row],[signup_date]]</f>
        <v>381</v>
      </c>
      <c r="Y3500" s="7">
        <f>IF(Working_Data[[#This Row],[churned]]="Active",1,0)</f>
        <v>1</v>
      </c>
      <c r="Z3500" s="7">
        <f>YEAR(Working_Data[[#This Row],[order_date]])</f>
        <v>2024</v>
      </c>
    </row>
    <row r="3501" spans="1:26" x14ac:dyDescent="0.25">
      <c r="A3501" t="s">
        <v>7052</v>
      </c>
      <c r="B3501" t="s">
        <v>21</v>
      </c>
      <c r="C3501" t="s">
        <v>22</v>
      </c>
      <c r="D3501" t="s">
        <v>56</v>
      </c>
      <c r="E3501" s="1">
        <v>45608</v>
      </c>
      <c r="F3501" t="s">
        <v>7053</v>
      </c>
      <c r="G3501" s="1">
        <v>45584</v>
      </c>
      <c r="H3501" t="s">
        <v>25</v>
      </c>
      <c r="I3501" t="s">
        <v>26</v>
      </c>
      <c r="J3501" t="s">
        <v>67</v>
      </c>
      <c r="K3501">
        <v>3</v>
      </c>
      <c r="L3501" s="3">
        <f>Working_Data[[#This Row],[price2]]/Working_Data[[#This Row],[quantity]]</f>
        <v>287.99666666666667</v>
      </c>
      <c r="M3501" s="3">
        <v>863.99</v>
      </c>
      <c r="N3501" t="s">
        <v>50</v>
      </c>
      <c r="O3501">
        <v>14</v>
      </c>
      <c r="P3501" s="1">
        <v>45749</v>
      </c>
      <c r="Q3501">
        <v>221</v>
      </c>
      <c r="R3501" t="s">
        <v>29</v>
      </c>
      <c r="S3501">
        <v>1</v>
      </c>
      <c r="T3501" s="1">
        <v>45835</v>
      </c>
      <c r="U3501" t="s">
        <v>36</v>
      </c>
      <c r="V3501" t="str">
        <f>TEXT(WEEKDAY(Working_Data[[#This Row],[order_date]],1),"DDDD")</f>
        <v>Saturday</v>
      </c>
      <c r="W3501" t="str">
        <f>TEXT(Working_Data[[#This Row],[order_date]],"mmmm")</f>
        <v>October</v>
      </c>
      <c r="X3501" s="7">
        <f>Working_Data[[#This Row],[last_order_date]]-Working_Data[[#This Row],[signup_date]]</f>
        <v>141</v>
      </c>
      <c r="Y3501" s="7">
        <f>IF(Working_Data[[#This Row],[churned]]="Active",1,0)</f>
        <v>1</v>
      </c>
      <c r="Z3501" s="7">
        <f>YEAR(Working_Data[[#This Row],[order_date]])</f>
        <v>2024</v>
      </c>
    </row>
    <row r="3502" spans="1:26" x14ac:dyDescent="0.25">
      <c r="A3502" t="s">
        <v>7054</v>
      </c>
      <c r="B3502" t="s">
        <v>38</v>
      </c>
      <c r="C3502" t="s">
        <v>82</v>
      </c>
      <c r="D3502" t="s">
        <v>77</v>
      </c>
      <c r="E3502" s="1">
        <v>45355</v>
      </c>
      <c r="F3502" t="s">
        <v>7055</v>
      </c>
      <c r="G3502" s="1">
        <v>45584</v>
      </c>
      <c r="H3502" t="s">
        <v>34</v>
      </c>
      <c r="I3502" t="s">
        <v>42</v>
      </c>
      <c r="J3502" t="s">
        <v>64</v>
      </c>
      <c r="K3502">
        <v>4</v>
      </c>
      <c r="L3502" s="3">
        <f>Working_Data[[#This Row],[price2]]/Working_Data[[#This Row],[quantity]]</f>
        <v>265.53250000000003</v>
      </c>
      <c r="M3502" s="3">
        <v>1062.1300000000001</v>
      </c>
      <c r="N3502" t="s">
        <v>28</v>
      </c>
      <c r="O3502">
        <v>1</v>
      </c>
      <c r="P3502" s="1">
        <v>45724</v>
      </c>
      <c r="Q3502">
        <v>230</v>
      </c>
      <c r="R3502" t="s">
        <v>43</v>
      </c>
      <c r="S3502">
        <v>2</v>
      </c>
      <c r="T3502" s="1">
        <v>45749</v>
      </c>
      <c r="U3502" t="s">
        <v>60</v>
      </c>
      <c r="V3502" t="str">
        <f>TEXT(WEEKDAY(Working_Data[[#This Row],[order_date]],1),"DDDD")</f>
        <v>Saturday</v>
      </c>
      <c r="W3502" t="str">
        <f>TEXT(Working_Data[[#This Row],[order_date]],"mmmm")</f>
        <v>October</v>
      </c>
      <c r="X3502" s="7">
        <f>Working_Data[[#This Row],[last_order_date]]-Working_Data[[#This Row],[signup_date]]</f>
        <v>369</v>
      </c>
      <c r="Y3502" s="7">
        <f>IF(Working_Data[[#This Row],[churned]]="Active",1,0)</f>
        <v>0</v>
      </c>
      <c r="Z3502" s="7">
        <f>YEAR(Working_Data[[#This Row],[order_date]])</f>
        <v>2024</v>
      </c>
    </row>
    <row r="3503" spans="1:26" x14ac:dyDescent="0.25">
      <c r="A3503" t="s">
        <v>7056</v>
      </c>
      <c r="B3503" t="s">
        <v>45</v>
      </c>
      <c r="C3503" t="s">
        <v>39</v>
      </c>
      <c r="D3503" t="s">
        <v>52</v>
      </c>
      <c r="E3503" s="1">
        <v>45148</v>
      </c>
      <c r="F3503" t="s">
        <v>7057</v>
      </c>
      <c r="G3503" s="1">
        <v>45584</v>
      </c>
      <c r="H3503" t="s">
        <v>41</v>
      </c>
      <c r="I3503" t="s">
        <v>54</v>
      </c>
      <c r="J3503" t="s">
        <v>49</v>
      </c>
      <c r="K3503">
        <v>4</v>
      </c>
      <c r="L3503" s="3">
        <f>Working_Data[[#This Row],[price2]]/Working_Data[[#This Row],[quantity]]</f>
        <v>155.24250000000001</v>
      </c>
      <c r="M3503" s="3">
        <v>620.97</v>
      </c>
      <c r="N3503" t="s">
        <v>50</v>
      </c>
      <c r="O3503">
        <v>46</v>
      </c>
      <c r="P3503" s="1">
        <v>45707</v>
      </c>
      <c r="Q3503">
        <v>257</v>
      </c>
      <c r="R3503" t="s">
        <v>43</v>
      </c>
      <c r="S3503">
        <v>1</v>
      </c>
      <c r="T3503" s="1">
        <v>45798</v>
      </c>
      <c r="U3503" t="s">
        <v>60</v>
      </c>
      <c r="V3503" t="str">
        <f>TEXT(WEEKDAY(Working_Data[[#This Row],[order_date]],1),"DDDD")</f>
        <v>Saturday</v>
      </c>
      <c r="W3503" t="str">
        <f>TEXT(Working_Data[[#This Row],[order_date]],"mmmm")</f>
        <v>October</v>
      </c>
      <c r="X3503" s="7">
        <f>Working_Data[[#This Row],[last_order_date]]-Working_Data[[#This Row],[signup_date]]</f>
        <v>559</v>
      </c>
      <c r="Y3503" s="7">
        <f>IF(Working_Data[[#This Row],[churned]]="Active",1,0)</f>
        <v>0</v>
      </c>
      <c r="Z3503" s="7">
        <f>YEAR(Working_Data[[#This Row],[order_date]])</f>
        <v>2024</v>
      </c>
    </row>
    <row r="3504" spans="1:26" x14ac:dyDescent="0.25">
      <c r="A3504" t="s">
        <v>7058</v>
      </c>
      <c r="B3504" t="s">
        <v>45</v>
      </c>
      <c r="C3504" t="s">
        <v>39</v>
      </c>
      <c r="D3504" t="s">
        <v>77</v>
      </c>
      <c r="E3504" s="1">
        <v>45497</v>
      </c>
      <c r="F3504" t="s">
        <v>7059</v>
      </c>
      <c r="G3504" s="1">
        <v>45584</v>
      </c>
      <c r="H3504" t="s">
        <v>34</v>
      </c>
      <c r="I3504" t="s">
        <v>54</v>
      </c>
      <c r="J3504" t="s">
        <v>64</v>
      </c>
      <c r="K3504">
        <v>2</v>
      </c>
      <c r="L3504" s="3">
        <f>Working_Data[[#This Row],[price2]]/Working_Data[[#This Row],[quantity]]</f>
        <v>250.43</v>
      </c>
      <c r="M3504" s="3">
        <v>500.86</v>
      </c>
      <c r="N3504" t="s">
        <v>28</v>
      </c>
      <c r="O3504">
        <v>34</v>
      </c>
      <c r="P3504" s="1">
        <v>45842</v>
      </c>
      <c r="Q3504">
        <v>453</v>
      </c>
      <c r="R3504" t="s">
        <v>43</v>
      </c>
      <c r="S3504">
        <v>2</v>
      </c>
      <c r="T3504" s="1">
        <v>45391</v>
      </c>
      <c r="U3504" t="s">
        <v>60</v>
      </c>
      <c r="V3504" t="str">
        <f>TEXT(WEEKDAY(Working_Data[[#This Row],[order_date]],1),"DDDD")</f>
        <v>Saturday</v>
      </c>
      <c r="W3504" t="str">
        <f>TEXT(Working_Data[[#This Row],[order_date]],"mmmm")</f>
        <v>October</v>
      </c>
      <c r="X3504" s="7">
        <f>Working_Data[[#This Row],[last_order_date]]-Working_Data[[#This Row],[signup_date]]</f>
        <v>345</v>
      </c>
      <c r="Y3504" s="7">
        <f>IF(Working_Data[[#This Row],[churned]]="Active",1,0)</f>
        <v>0</v>
      </c>
      <c r="Z3504" s="7">
        <f>YEAR(Working_Data[[#This Row],[order_date]])</f>
        <v>2024</v>
      </c>
    </row>
    <row r="3505" spans="1:26" x14ac:dyDescent="0.25">
      <c r="A3505" t="s">
        <v>7060</v>
      </c>
      <c r="B3505" t="s">
        <v>38</v>
      </c>
      <c r="C3505" t="s">
        <v>82</v>
      </c>
      <c r="D3505" t="s">
        <v>52</v>
      </c>
      <c r="E3505" s="1">
        <v>45863</v>
      </c>
      <c r="F3505" t="s">
        <v>7061</v>
      </c>
      <c r="G3505" s="1">
        <v>45584</v>
      </c>
      <c r="H3505" t="s">
        <v>41</v>
      </c>
      <c r="I3505" t="s">
        <v>26</v>
      </c>
      <c r="J3505" t="s">
        <v>67</v>
      </c>
      <c r="K3505">
        <v>5</v>
      </c>
      <c r="L3505" s="3">
        <f>Working_Data[[#This Row],[price2]]/Working_Data[[#This Row],[quantity]]</f>
        <v>69.846000000000004</v>
      </c>
      <c r="M3505" s="3">
        <v>349.23</v>
      </c>
      <c r="N3505" t="s">
        <v>35</v>
      </c>
      <c r="O3505">
        <v>50</v>
      </c>
      <c r="P3505" s="1">
        <v>45643</v>
      </c>
      <c r="Q3505">
        <v>452</v>
      </c>
      <c r="R3505" t="s">
        <v>29</v>
      </c>
      <c r="S3505">
        <v>5</v>
      </c>
      <c r="T3505" s="1">
        <v>45908</v>
      </c>
      <c r="U3505" t="s">
        <v>60</v>
      </c>
      <c r="V3505" t="str">
        <f>TEXT(WEEKDAY(Working_Data[[#This Row],[order_date]],1),"DDDD")</f>
        <v>Saturday</v>
      </c>
      <c r="W3505" t="str">
        <f>TEXT(Working_Data[[#This Row],[order_date]],"mmmm")</f>
        <v>October</v>
      </c>
      <c r="X3505" s="7">
        <f>Working_Data[[#This Row],[last_order_date]]-Working_Data[[#This Row],[signup_date]]</f>
        <v>-220</v>
      </c>
      <c r="Y3505" s="7">
        <f>IF(Working_Data[[#This Row],[churned]]="Active",1,0)</f>
        <v>1</v>
      </c>
      <c r="Z3505" s="7">
        <f>YEAR(Working_Data[[#This Row],[order_date]])</f>
        <v>2024</v>
      </c>
    </row>
    <row r="3506" spans="1:26" x14ac:dyDescent="0.25">
      <c r="A3506" t="s">
        <v>7062</v>
      </c>
      <c r="B3506" t="s">
        <v>45</v>
      </c>
      <c r="C3506" t="s">
        <v>22</v>
      </c>
      <c r="D3506" t="s">
        <v>56</v>
      </c>
      <c r="E3506" s="1">
        <v>45835</v>
      </c>
      <c r="F3506" t="s">
        <v>7063</v>
      </c>
      <c r="G3506" s="1">
        <v>45584</v>
      </c>
      <c r="H3506" t="s">
        <v>58</v>
      </c>
      <c r="I3506" t="s">
        <v>42</v>
      </c>
      <c r="J3506" t="s">
        <v>59</v>
      </c>
      <c r="K3506">
        <v>4</v>
      </c>
      <c r="L3506" s="3">
        <f>Working_Data[[#This Row],[price2]]/Working_Data[[#This Row],[quantity]]</f>
        <v>162.19</v>
      </c>
      <c r="M3506" s="3">
        <v>648.76</v>
      </c>
      <c r="N3506" t="s">
        <v>50</v>
      </c>
      <c r="O3506">
        <v>6</v>
      </c>
      <c r="P3506" s="1">
        <v>45815</v>
      </c>
      <c r="Q3506">
        <v>189</v>
      </c>
      <c r="R3506" t="s">
        <v>29</v>
      </c>
      <c r="S3506">
        <v>4</v>
      </c>
      <c r="T3506" s="1">
        <v>45684</v>
      </c>
      <c r="U3506" t="s">
        <v>36</v>
      </c>
      <c r="V3506" t="str">
        <f>TEXT(WEEKDAY(Working_Data[[#This Row],[order_date]],1),"DDDD")</f>
        <v>Saturday</v>
      </c>
      <c r="W3506" t="str">
        <f>TEXT(Working_Data[[#This Row],[order_date]],"mmmm")</f>
        <v>October</v>
      </c>
      <c r="X3506" s="7">
        <f>Working_Data[[#This Row],[last_order_date]]-Working_Data[[#This Row],[signup_date]]</f>
        <v>-20</v>
      </c>
      <c r="Y3506" s="7">
        <f>IF(Working_Data[[#This Row],[churned]]="Active",1,0)</f>
        <v>1</v>
      </c>
      <c r="Z3506" s="7">
        <f>YEAR(Working_Data[[#This Row],[order_date]])</f>
        <v>2024</v>
      </c>
    </row>
    <row r="3507" spans="1:26" x14ac:dyDescent="0.25">
      <c r="A3507" t="s">
        <v>7064</v>
      </c>
      <c r="B3507" t="s">
        <v>21</v>
      </c>
      <c r="C3507" t="s">
        <v>22</v>
      </c>
      <c r="D3507" t="s">
        <v>52</v>
      </c>
      <c r="E3507" s="1">
        <v>45687</v>
      </c>
      <c r="F3507" t="s">
        <v>7065</v>
      </c>
      <c r="G3507" s="1">
        <v>45584</v>
      </c>
      <c r="H3507" t="s">
        <v>34</v>
      </c>
      <c r="I3507" t="s">
        <v>48</v>
      </c>
      <c r="J3507" t="s">
        <v>49</v>
      </c>
      <c r="K3507">
        <v>1</v>
      </c>
      <c r="L3507" s="3">
        <f>Working_Data[[#This Row],[price2]]/Working_Data[[#This Row],[quantity]]</f>
        <v>1283.6199999999999</v>
      </c>
      <c r="M3507" s="3">
        <v>1283.6199999999999</v>
      </c>
      <c r="N3507" t="s">
        <v>28</v>
      </c>
      <c r="O3507">
        <v>45</v>
      </c>
      <c r="P3507" s="1">
        <v>45720</v>
      </c>
      <c r="Q3507">
        <v>427</v>
      </c>
      <c r="R3507" t="s">
        <v>43</v>
      </c>
      <c r="S3507">
        <v>1</v>
      </c>
      <c r="T3507" s="1">
        <v>45903</v>
      </c>
      <c r="U3507" t="s">
        <v>60</v>
      </c>
      <c r="V3507" t="str">
        <f>TEXT(WEEKDAY(Working_Data[[#This Row],[order_date]],1),"DDDD")</f>
        <v>Saturday</v>
      </c>
      <c r="W3507" t="str">
        <f>TEXT(Working_Data[[#This Row],[order_date]],"mmmm")</f>
        <v>October</v>
      </c>
      <c r="X3507" s="7">
        <f>Working_Data[[#This Row],[last_order_date]]-Working_Data[[#This Row],[signup_date]]</f>
        <v>33</v>
      </c>
      <c r="Y3507" s="7">
        <f>IF(Working_Data[[#This Row],[churned]]="Active",1,0)</f>
        <v>0</v>
      </c>
      <c r="Z3507" s="7">
        <f>YEAR(Working_Data[[#This Row],[order_date]])</f>
        <v>2024</v>
      </c>
    </row>
    <row r="3508" spans="1:26" x14ac:dyDescent="0.25">
      <c r="A3508" t="s">
        <v>7066</v>
      </c>
      <c r="B3508" t="s">
        <v>21</v>
      </c>
      <c r="C3508" t="s">
        <v>39</v>
      </c>
      <c r="D3508" t="s">
        <v>23</v>
      </c>
      <c r="E3508" s="1">
        <v>45566</v>
      </c>
      <c r="F3508" t="s">
        <v>7067</v>
      </c>
      <c r="G3508" s="1">
        <v>45584</v>
      </c>
      <c r="H3508" t="s">
        <v>25</v>
      </c>
      <c r="I3508" t="s">
        <v>26</v>
      </c>
      <c r="J3508" t="s">
        <v>67</v>
      </c>
      <c r="K3508">
        <v>5</v>
      </c>
      <c r="L3508" s="3">
        <f>Working_Data[[#This Row],[price2]]/Working_Data[[#This Row],[quantity]]</f>
        <v>196.15</v>
      </c>
      <c r="M3508" s="3">
        <v>980.75</v>
      </c>
      <c r="N3508" t="s">
        <v>50</v>
      </c>
      <c r="O3508">
        <v>13</v>
      </c>
      <c r="P3508" s="1">
        <v>45827</v>
      </c>
      <c r="Q3508">
        <v>292</v>
      </c>
      <c r="R3508" t="s">
        <v>29</v>
      </c>
      <c r="S3508">
        <v>5</v>
      </c>
      <c r="T3508" s="1">
        <v>45674</v>
      </c>
      <c r="U3508" t="s">
        <v>36</v>
      </c>
      <c r="V3508" t="str">
        <f>TEXT(WEEKDAY(Working_Data[[#This Row],[order_date]],1),"DDDD")</f>
        <v>Saturday</v>
      </c>
      <c r="W3508" t="str">
        <f>TEXT(Working_Data[[#This Row],[order_date]],"mmmm")</f>
        <v>October</v>
      </c>
      <c r="X3508" s="7">
        <f>Working_Data[[#This Row],[last_order_date]]-Working_Data[[#This Row],[signup_date]]</f>
        <v>261</v>
      </c>
      <c r="Y3508" s="7">
        <f>IF(Working_Data[[#This Row],[churned]]="Active",1,0)</f>
        <v>1</v>
      </c>
      <c r="Z3508" s="7">
        <f>YEAR(Working_Data[[#This Row],[order_date]])</f>
        <v>2024</v>
      </c>
    </row>
    <row r="3509" spans="1:26" x14ac:dyDescent="0.25">
      <c r="A3509" t="s">
        <v>7068</v>
      </c>
      <c r="B3509" t="s">
        <v>21</v>
      </c>
      <c r="C3509" t="s">
        <v>82</v>
      </c>
      <c r="D3509" t="s">
        <v>23</v>
      </c>
      <c r="E3509" s="1">
        <v>45601</v>
      </c>
      <c r="F3509" t="s">
        <v>7069</v>
      </c>
      <c r="G3509" s="1">
        <v>45585</v>
      </c>
      <c r="H3509" t="s">
        <v>25</v>
      </c>
      <c r="I3509" t="s">
        <v>54</v>
      </c>
      <c r="J3509" t="s">
        <v>59</v>
      </c>
      <c r="K3509">
        <v>5</v>
      </c>
      <c r="L3509" s="3">
        <f>Working_Data[[#This Row],[price2]]/Working_Data[[#This Row],[quantity]]</f>
        <v>42.454000000000001</v>
      </c>
      <c r="M3509" s="3">
        <v>212.27</v>
      </c>
      <c r="N3509" t="s">
        <v>28</v>
      </c>
      <c r="O3509">
        <v>20</v>
      </c>
      <c r="P3509" s="1">
        <v>45703</v>
      </c>
      <c r="Q3509">
        <v>246</v>
      </c>
      <c r="R3509" t="s">
        <v>43</v>
      </c>
      <c r="S3509">
        <v>4</v>
      </c>
      <c r="T3509" s="1">
        <v>45608</v>
      </c>
      <c r="U3509" t="s">
        <v>36</v>
      </c>
      <c r="V3509" t="str">
        <f>TEXT(WEEKDAY(Working_Data[[#This Row],[order_date]],1),"DDDD")</f>
        <v>Sunday</v>
      </c>
      <c r="W3509" t="str">
        <f>TEXT(Working_Data[[#This Row],[order_date]],"mmmm")</f>
        <v>October</v>
      </c>
      <c r="X3509" s="7">
        <f>Working_Data[[#This Row],[last_order_date]]-Working_Data[[#This Row],[signup_date]]</f>
        <v>102</v>
      </c>
      <c r="Y3509" s="7">
        <f>IF(Working_Data[[#This Row],[churned]]="Active",1,0)</f>
        <v>0</v>
      </c>
      <c r="Z3509" s="7">
        <f>YEAR(Working_Data[[#This Row],[order_date]])</f>
        <v>2024</v>
      </c>
    </row>
    <row r="3510" spans="1:26" x14ac:dyDescent="0.25">
      <c r="A3510" t="s">
        <v>7070</v>
      </c>
      <c r="B3510" t="s">
        <v>21</v>
      </c>
      <c r="C3510" t="s">
        <v>22</v>
      </c>
      <c r="D3510" t="s">
        <v>77</v>
      </c>
      <c r="E3510" s="1">
        <v>45732</v>
      </c>
      <c r="F3510" t="s">
        <v>7071</v>
      </c>
      <c r="G3510" s="1">
        <v>45585</v>
      </c>
      <c r="H3510" t="s">
        <v>25</v>
      </c>
      <c r="I3510" t="s">
        <v>42</v>
      </c>
      <c r="J3510" t="s">
        <v>64</v>
      </c>
      <c r="K3510">
        <v>5</v>
      </c>
      <c r="L3510" s="3">
        <f>Working_Data[[#This Row],[price2]]/Working_Data[[#This Row],[quantity]]</f>
        <v>85.915999999999997</v>
      </c>
      <c r="M3510" s="3">
        <v>429.58</v>
      </c>
      <c r="N3510" t="s">
        <v>50</v>
      </c>
      <c r="O3510">
        <v>13</v>
      </c>
      <c r="P3510" s="1">
        <v>45705</v>
      </c>
      <c r="Q3510">
        <v>86</v>
      </c>
      <c r="R3510" t="s">
        <v>29</v>
      </c>
      <c r="S3510">
        <v>5</v>
      </c>
      <c r="T3510" s="1">
        <v>45527</v>
      </c>
      <c r="U3510" t="s">
        <v>30</v>
      </c>
      <c r="V3510" t="str">
        <f>TEXT(WEEKDAY(Working_Data[[#This Row],[order_date]],1),"DDDD")</f>
        <v>Sunday</v>
      </c>
      <c r="W3510" t="str">
        <f>TEXT(Working_Data[[#This Row],[order_date]],"mmmm")</f>
        <v>October</v>
      </c>
      <c r="X3510" s="7">
        <f>Working_Data[[#This Row],[last_order_date]]-Working_Data[[#This Row],[signup_date]]</f>
        <v>-27</v>
      </c>
      <c r="Y3510" s="7">
        <f>IF(Working_Data[[#This Row],[churned]]="Active",1,0)</f>
        <v>1</v>
      </c>
      <c r="Z3510" s="7">
        <f>YEAR(Working_Data[[#This Row],[order_date]])</f>
        <v>2024</v>
      </c>
    </row>
    <row r="3511" spans="1:26" x14ac:dyDescent="0.25">
      <c r="A3511" t="s">
        <v>7072</v>
      </c>
      <c r="B3511" t="s">
        <v>21</v>
      </c>
      <c r="C3511" t="s">
        <v>82</v>
      </c>
      <c r="D3511" t="s">
        <v>77</v>
      </c>
      <c r="E3511" s="1">
        <v>45147</v>
      </c>
      <c r="F3511" t="s">
        <v>7073</v>
      </c>
      <c r="G3511" s="1">
        <v>45585</v>
      </c>
      <c r="H3511" t="s">
        <v>58</v>
      </c>
      <c r="I3511" t="s">
        <v>63</v>
      </c>
      <c r="J3511" t="s">
        <v>64</v>
      </c>
      <c r="K3511">
        <v>5</v>
      </c>
      <c r="L3511" s="3">
        <f>Working_Data[[#This Row],[price2]]/Working_Data[[#This Row],[quantity]]</f>
        <v>165.596</v>
      </c>
      <c r="M3511" s="3">
        <v>827.98</v>
      </c>
      <c r="N3511" t="s">
        <v>50</v>
      </c>
      <c r="O3511">
        <v>40</v>
      </c>
      <c r="P3511" s="1">
        <v>45530</v>
      </c>
      <c r="Q3511">
        <v>433</v>
      </c>
      <c r="R3511" t="s">
        <v>43</v>
      </c>
      <c r="S3511">
        <v>3</v>
      </c>
      <c r="T3511" s="1">
        <v>45641</v>
      </c>
      <c r="U3511" t="s">
        <v>30</v>
      </c>
      <c r="V3511" t="str">
        <f>TEXT(WEEKDAY(Working_Data[[#This Row],[order_date]],1),"DDDD")</f>
        <v>Sunday</v>
      </c>
      <c r="W3511" t="str">
        <f>TEXT(Working_Data[[#This Row],[order_date]],"mmmm")</f>
        <v>October</v>
      </c>
      <c r="X3511" s="7">
        <f>Working_Data[[#This Row],[last_order_date]]-Working_Data[[#This Row],[signup_date]]</f>
        <v>383</v>
      </c>
      <c r="Y3511" s="7">
        <f>IF(Working_Data[[#This Row],[churned]]="Active",1,0)</f>
        <v>0</v>
      </c>
      <c r="Z3511" s="7">
        <f>YEAR(Working_Data[[#This Row],[order_date]])</f>
        <v>2024</v>
      </c>
    </row>
    <row r="3512" spans="1:26" x14ac:dyDescent="0.25">
      <c r="A3512" t="s">
        <v>7074</v>
      </c>
      <c r="B3512" t="s">
        <v>21</v>
      </c>
      <c r="C3512" t="s">
        <v>39</v>
      </c>
      <c r="D3512" t="s">
        <v>23</v>
      </c>
      <c r="E3512" s="1">
        <v>45376</v>
      </c>
      <c r="F3512" t="s">
        <v>7075</v>
      </c>
      <c r="G3512" s="1">
        <v>45585</v>
      </c>
      <c r="H3512" t="s">
        <v>47</v>
      </c>
      <c r="I3512" t="s">
        <v>63</v>
      </c>
      <c r="J3512" t="s">
        <v>59</v>
      </c>
      <c r="K3512">
        <v>3</v>
      </c>
      <c r="L3512" s="3">
        <f>Working_Data[[#This Row],[price2]]/Working_Data[[#This Row],[quantity]]</f>
        <v>430.72333333333336</v>
      </c>
      <c r="M3512" s="3">
        <v>1292.17</v>
      </c>
      <c r="N3512" t="s">
        <v>50</v>
      </c>
      <c r="O3512">
        <v>19</v>
      </c>
      <c r="P3512" s="1">
        <v>45889</v>
      </c>
      <c r="Q3512">
        <v>390</v>
      </c>
      <c r="R3512" t="s">
        <v>29</v>
      </c>
      <c r="S3512">
        <v>4</v>
      </c>
      <c r="T3512" s="1">
        <v>45421</v>
      </c>
      <c r="U3512" t="s">
        <v>36</v>
      </c>
      <c r="V3512" t="str">
        <f>TEXT(WEEKDAY(Working_Data[[#This Row],[order_date]],1),"DDDD")</f>
        <v>Sunday</v>
      </c>
      <c r="W3512" t="str">
        <f>TEXT(Working_Data[[#This Row],[order_date]],"mmmm")</f>
        <v>October</v>
      </c>
      <c r="X3512" s="7">
        <f>Working_Data[[#This Row],[last_order_date]]-Working_Data[[#This Row],[signup_date]]</f>
        <v>513</v>
      </c>
      <c r="Y3512" s="7">
        <f>IF(Working_Data[[#This Row],[churned]]="Active",1,0)</f>
        <v>1</v>
      </c>
      <c r="Z3512" s="7">
        <f>YEAR(Working_Data[[#This Row],[order_date]])</f>
        <v>2024</v>
      </c>
    </row>
    <row r="3513" spans="1:26" x14ac:dyDescent="0.25">
      <c r="A3513" t="s">
        <v>7076</v>
      </c>
      <c r="B3513" t="s">
        <v>21</v>
      </c>
      <c r="C3513" t="s">
        <v>39</v>
      </c>
      <c r="D3513" t="s">
        <v>77</v>
      </c>
      <c r="E3513" s="1">
        <v>45710</v>
      </c>
      <c r="F3513" t="s">
        <v>7077</v>
      </c>
      <c r="G3513" s="1">
        <v>45585</v>
      </c>
      <c r="H3513" t="s">
        <v>41</v>
      </c>
      <c r="I3513" t="s">
        <v>42</v>
      </c>
      <c r="J3513" t="s">
        <v>67</v>
      </c>
      <c r="K3513">
        <v>3</v>
      </c>
      <c r="L3513" s="3">
        <f>Working_Data[[#This Row],[price2]]/Working_Data[[#This Row],[quantity]]</f>
        <v>448.93333333333334</v>
      </c>
      <c r="M3513" s="3">
        <v>1346.8</v>
      </c>
      <c r="N3513" t="s">
        <v>28</v>
      </c>
      <c r="O3513">
        <v>28</v>
      </c>
      <c r="P3513" s="1">
        <v>45821</v>
      </c>
      <c r="Q3513">
        <v>297</v>
      </c>
      <c r="R3513" t="s">
        <v>43</v>
      </c>
      <c r="S3513">
        <v>5</v>
      </c>
      <c r="T3513" s="1">
        <v>45996</v>
      </c>
      <c r="U3513" t="s">
        <v>36</v>
      </c>
      <c r="V3513" t="str">
        <f>TEXT(WEEKDAY(Working_Data[[#This Row],[order_date]],1),"DDDD")</f>
        <v>Sunday</v>
      </c>
      <c r="W3513" t="str">
        <f>TEXT(Working_Data[[#This Row],[order_date]],"mmmm")</f>
        <v>October</v>
      </c>
      <c r="X3513" s="7">
        <f>Working_Data[[#This Row],[last_order_date]]-Working_Data[[#This Row],[signup_date]]</f>
        <v>111</v>
      </c>
      <c r="Y3513" s="7">
        <f>IF(Working_Data[[#This Row],[churned]]="Active",1,0)</f>
        <v>0</v>
      </c>
      <c r="Z3513" s="7">
        <f>YEAR(Working_Data[[#This Row],[order_date]])</f>
        <v>2024</v>
      </c>
    </row>
    <row r="3514" spans="1:26" x14ac:dyDescent="0.25">
      <c r="A3514" t="s">
        <v>7078</v>
      </c>
      <c r="B3514" t="s">
        <v>38</v>
      </c>
      <c r="C3514" t="s">
        <v>22</v>
      </c>
      <c r="D3514" t="s">
        <v>52</v>
      </c>
      <c r="E3514" s="1">
        <v>45630</v>
      </c>
      <c r="F3514" t="s">
        <v>7079</v>
      </c>
      <c r="G3514" s="1">
        <v>45585</v>
      </c>
      <c r="H3514" t="s">
        <v>58</v>
      </c>
      <c r="I3514" t="s">
        <v>42</v>
      </c>
      <c r="J3514" t="s">
        <v>27</v>
      </c>
      <c r="K3514">
        <v>3</v>
      </c>
      <c r="L3514" s="3">
        <f>Working_Data[[#This Row],[price2]]/Working_Data[[#This Row],[quantity]]</f>
        <v>269.51333333333332</v>
      </c>
      <c r="M3514" s="3">
        <v>808.54</v>
      </c>
      <c r="N3514" t="s">
        <v>35</v>
      </c>
      <c r="O3514">
        <v>1</v>
      </c>
      <c r="P3514" s="1">
        <v>45532</v>
      </c>
      <c r="Q3514">
        <v>17</v>
      </c>
      <c r="R3514" t="s">
        <v>43</v>
      </c>
      <c r="S3514">
        <v>2</v>
      </c>
      <c r="T3514" s="1">
        <v>45595</v>
      </c>
      <c r="U3514" t="s">
        <v>60</v>
      </c>
      <c r="V3514" t="str">
        <f>TEXT(WEEKDAY(Working_Data[[#This Row],[order_date]],1),"DDDD")</f>
        <v>Sunday</v>
      </c>
      <c r="W3514" t="str">
        <f>TEXT(Working_Data[[#This Row],[order_date]],"mmmm")</f>
        <v>October</v>
      </c>
      <c r="X3514" s="7">
        <f>Working_Data[[#This Row],[last_order_date]]-Working_Data[[#This Row],[signup_date]]</f>
        <v>-98</v>
      </c>
      <c r="Y3514" s="7">
        <f>IF(Working_Data[[#This Row],[churned]]="Active",1,0)</f>
        <v>0</v>
      </c>
      <c r="Z3514" s="7">
        <f>YEAR(Working_Data[[#This Row],[order_date]])</f>
        <v>2024</v>
      </c>
    </row>
    <row r="3515" spans="1:26" x14ac:dyDescent="0.25">
      <c r="A3515" t="s">
        <v>7080</v>
      </c>
      <c r="B3515" t="s">
        <v>38</v>
      </c>
      <c r="C3515" t="s">
        <v>82</v>
      </c>
      <c r="D3515" t="s">
        <v>56</v>
      </c>
      <c r="E3515" s="1">
        <v>45545</v>
      </c>
      <c r="F3515" t="s">
        <v>7081</v>
      </c>
      <c r="G3515" s="1">
        <v>45585</v>
      </c>
      <c r="H3515" t="s">
        <v>34</v>
      </c>
      <c r="I3515" t="s">
        <v>48</v>
      </c>
      <c r="J3515" t="s">
        <v>59</v>
      </c>
      <c r="K3515">
        <v>2</v>
      </c>
      <c r="L3515" s="3">
        <f>Working_Data[[#This Row],[price2]]/Working_Data[[#This Row],[quantity]]</f>
        <v>248.88</v>
      </c>
      <c r="M3515" s="3">
        <v>497.76</v>
      </c>
      <c r="N3515" t="s">
        <v>35</v>
      </c>
      <c r="O3515">
        <v>17</v>
      </c>
      <c r="P3515" s="1">
        <v>45394</v>
      </c>
      <c r="Q3515">
        <v>339</v>
      </c>
      <c r="R3515" t="s">
        <v>43</v>
      </c>
      <c r="S3515">
        <v>5</v>
      </c>
      <c r="T3515" s="1">
        <v>45708</v>
      </c>
      <c r="U3515" t="s">
        <v>60</v>
      </c>
      <c r="V3515" t="str">
        <f>TEXT(WEEKDAY(Working_Data[[#This Row],[order_date]],1),"DDDD")</f>
        <v>Sunday</v>
      </c>
      <c r="W3515" t="str">
        <f>TEXT(Working_Data[[#This Row],[order_date]],"mmmm")</f>
        <v>October</v>
      </c>
      <c r="X3515" s="7">
        <f>Working_Data[[#This Row],[last_order_date]]-Working_Data[[#This Row],[signup_date]]</f>
        <v>-151</v>
      </c>
      <c r="Y3515" s="7">
        <f>IF(Working_Data[[#This Row],[churned]]="Active",1,0)</f>
        <v>0</v>
      </c>
      <c r="Z3515" s="7">
        <f>YEAR(Working_Data[[#This Row],[order_date]])</f>
        <v>2024</v>
      </c>
    </row>
    <row r="3516" spans="1:26" x14ac:dyDescent="0.25">
      <c r="A3516" t="s">
        <v>7082</v>
      </c>
      <c r="B3516" t="s">
        <v>21</v>
      </c>
      <c r="C3516" t="s">
        <v>39</v>
      </c>
      <c r="D3516" t="s">
        <v>23</v>
      </c>
      <c r="E3516" s="1">
        <v>45199</v>
      </c>
      <c r="F3516" t="s">
        <v>7083</v>
      </c>
      <c r="G3516" s="1">
        <v>45586</v>
      </c>
      <c r="H3516" t="s">
        <v>58</v>
      </c>
      <c r="I3516" t="s">
        <v>48</v>
      </c>
      <c r="J3516" t="s">
        <v>67</v>
      </c>
      <c r="K3516">
        <v>1</v>
      </c>
      <c r="L3516" s="3">
        <f>Working_Data[[#This Row],[price2]]/Working_Data[[#This Row],[quantity]]</f>
        <v>469.42</v>
      </c>
      <c r="M3516" s="3">
        <v>469.42</v>
      </c>
      <c r="N3516" t="s">
        <v>35</v>
      </c>
      <c r="O3516">
        <v>34</v>
      </c>
      <c r="P3516" s="1">
        <v>45535</v>
      </c>
      <c r="Q3516">
        <v>413</v>
      </c>
      <c r="R3516" t="s">
        <v>43</v>
      </c>
      <c r="S3516">
        <v>5</v>
      </c>
      <c r="T3516" s="1">
        <v>45625</v>
      </c>
      <c r="U3516" t="s">
        <v>30</v>
      </c>
      <c r="V3516" t="str">
        <f>TEXT(WEEKDAY(Working_Data[[#This Row],[order_date]],1),"DDDD")</f>
        <v>Monday</v>
      </c>
      <c r="W3516" t="str">
        <f>TEXT(Working_Data[[#This Row],[order_date]],"mmmm")</f>
        <v>October</v>
      </c>
      <c r="X3516" s="7">
        <f>Working_Data[[#This Row],[last_order_date]]-Working_Data[[#This Row],[signup_date]]</f>
        <v>336</v>
      </c>
      <c r="Y3516" s="7">
        <f>IF(Working_Data[[#This Row],[churned]]="Active",1,0)</f>
        <v>0</v>
      </c>
      <c r="Z3516" s="7">
        <f>YEAR(Working_Data[[#This Row],[order_date]])</f>
        <v>2024</v>
      </c>
    </row>
    <row r="3517" spans="1:26" x14ac:dyDescent="0.25">
      <c r="A3517" t="s">
        <v>7084</v>
      </c>
      <c r="B3517" t="s">
        <v>21</v>
      </c>
      <c r="C3517" t="s">
        <v>39</v>
      </c>
      <c r="D3517" t="s">
        <v>32</v>
      </c>
      <c r="E3517" s="1">
        <v>45306</v>
      </c>
      <c r="F3517" t="s">
        <v>7085</v>
      </c>
      <c r="G3517" s="1">
        <v>45586</v>
      </c>
      <c r="H3517" t="s">
        <v>41</v>
      </c>
      <c r="I3517" t="s">
        <v>26</v>
      </c>
      <c r="J3517" t="s">
        <v>27</v>
      </c>
      <c r="K3517">
        <v>4</v>
      </c>
      <c r="L3517" s="3">
        <f>Working_Data[[#This Row],[price2]]/Working_Data[[#This Row],[quantity]]</f>
        <v>348.67500000000001</v>
      </c>
      <c r="M3517" s="3">
        <v>1394.7</v>
      </c>
      <c r="N3517" t="s">
        <v>35</v>
      </c>
      <c r="O3517">
        <v>3</v>
      </c>
      <c r="P3517" s="1">
        <v>45658</v>
      </c>
      <c r="Q3517">
        <v>450</v>
      </c>
      <c r="R3517" t="s">
        <v>43</v>
      </c>
      <c r="S3517">
        <v>4</v>
      </c>
      <c r="T3517" s="1">
        <v>45513</v>
      </c>
      <c r="U3517" t="s">
        <v>36</v>
      </c>
      <c r="V3517" t="str">
        <f>TEXT(WEEKDAY(Working_Data[[#This Row],[order_date]],1),"DDDD")</f>
        <v>Monday</v>
      </c>
      <c r="W3517" t="str">
        <f>TEXT(Working_Data[[#This Row],[order_date]],"mmmm")</f>
        <v>October</v>
      </c>
      <c r="X3517" s="7">
        <f>Working_Data[[#This Row],[last_order_date]]-Working_Data[[#This Row],[signup_date]]</f>
        <v>352</v>
      </c>
      <c r="Y3517" s="7">
        <f>IF(Working_Data[[#This Row],[churned]]="Active",1,0)</f>
        <v>0</v>
      </c>
      <c r="Z3517" s="7">
        <f>YEAR(Working_Data[[#This Row],[order_date]])</f>
        <v>2024</v>
      </c>
    </row>
    <row r="3518" spans="1:26" x14ac:dyDescent="0.25">
      <c r="A3518" t="s">
        <v>7086</v>
      </c>
      <c r="B3518" t="s">
        <v>38</v>
      </c>
      <c r="C3518" t="s">
        <v>82</v>
      </c>
      <c r="D3518" t="s">
        <v>52</v>
      </c>
      <c r="E3518" s="1">
        <v>45506</v>
      </c>
      <c r="F3518" t="s">
        <v>7087</v>
      </c>
      <c r="G3518" s="1">
        <v>45586</v>
      </c>
      <c r="H3518" t="s">
        <v>41</v>
      </c>
      <c r="I3518" t="s">
        <v>26</v>
      </c>
      <c r="J3518" t="s">
        <v>27</v>
      </c>
      <c r="K3518">
        <v>1</v>
      </c>
      <c r="L3518" s="3">
        <f>Working_Data[[#This Row],[price2]]/Working_Data[[#This Row],[quantity]]</f>
        <v>253.55</v>
      </c>
      <c r="M3518" s="3">
        <v>253.55</v>
      </c>
      <c r="N3518" t="s">
        <v>35</v>
      </c>
      <c r="O3518">
        <v>23</v>
      </c>
      <c r="P3518" s="1">
        <v>45853</v>
      </c>
      <c r="Q3518">
        <v>309</v>
      </c>
      <c r="R3518" t="s">
        <v>29</v>
      </c>
      <c r="S3518">
        <v>3</v>
      </c>
      <c r="T3518" s="1">
        <v>45710</v>
      </c>
      <c r="U3518" t="s">
        <v>30</v>
      </c>
      <c r="V3518" t="str">
        <f>TEXT(WEEKDAY(Working_Data[[#This Row],[order_date]],1),"DDDD")</f>
        <v>Monday</v>
      </c>
      <c r="W3518" t="str">
        <f>TEXT(Working_Data[[#This Row],[order_date]],"mmmm")</f>
        <v>October</v>
      </c>
      <c r="X3518" s="7">
        <f>Working_Data[[#This Row],[last_order_date]]-Working_Data[[#This Row],[signup_date]]</f>
        <v>347</v>
      </c>
      <c r="Y3518" s="7">
        <f>IF(Working_Data[[#This Row],[churned]]="Active",1,0)</f>
        <v>1</v>
      </c>
      <c r="Z3518" s="7">
        <f>YEAR(Working_Data[[#This Row],[order_date]])</f>
        <v>2024</v>
      </c>
    </row>
    <row r="3519" spans="1:26" x14ac:dyDescent="0.25">
      <c r="A3519" t="s">
        <v>7088</v>
      </c>
      <c r="B3519" t="s">
        <v>45</v>
      </c>
      <c r="C3519" t="s">
        <v>82</v>
      </c>
      <c r="D3519" t="s">
        <v>52</v>
      </c>
      <c r="E3519" s="1">
        <v>45352</v>
      </c>
      <c r="F3519" t="s">
        <v>7089</v>
      </c>
      <c r="G3519" s="1">
        <v>45586</v>
      </c>
      <c r="H3519" t="s">
        <v>25</v>
      </c>
      <c r="I3519" t="s">
        <v>54</v>
      </c>
      <c r="J3519" t="s">
        <v>27</v>
      </c>
      <c r="K3519">
        <v>1</v>
      </c>
      <c r="L3519" s="3">
        <f>Working_Data[[#This Row],[price2]]/Working_Data[[#This Row],[quantity]]</f>
        <v>914.01</v>
      </c>
      <c r="M3519" s="3">
        <v>914.01</v>
      </c>
      <c r="N3519" t="s">
        <v>35</v>
      </c>
      <c r="O3519">
        <v>18</v>
      </c>
      <c r="P3519" s="1">
        <v>45650</v>
      </c>
      <c r="Q3519">
        <v>86</v>
      </c>
      <c r="R3519" t="s">
        <v>29</v>
      </c>
      <c r="S3519">
        <v>1</v>
      </c>
      <c r="T3519" s="1">
        <v>45888</v>
      </c>
      <c r="U3519" t="s">
        <v>30</v>
      </c>
      <c r="V3519" t="str">
        <f>TEXT(WEEKDAY(Working_Data[[#This Row],[order_date]],1),"DDDD")</f>
        <v>Monday</v>
      </c>
      <c r="W3519" t="str">
        <f>TEXT(Working_Data[[#This Row],[order_date]],"mmmm")</f>
        <v>October</v>
      </c>
      <c r="X3519" s="7">
        <f>Working_Data[[#This Row],[last_order_date]]-Working_Data[[#This Row],[signup_date]]</f>
        <v>298</v>
      </c>
      <c r="Y3519" s="7">
        <f>IF(Working_Data[[#This Row],[churned]]="Active",1,0)</f>
        <v>1</v>
      </c>
      <c r="Z3519" s="7">
        <f>YEAR(Working_Data[[#This Row],[order_date]])</f>
        <v>2024</v>
      </c>
    </row>
    <row r="3520" spans="1:26" x14ac:dyDescent="0.25">
      <c r="A3520" t="s">
        <v>7090</v>
      </c>
      <c r="B3520" t="s">
        <v>45</v>
      </c>
      <c r="C3520" t="s">
        <v>39</v>
      </c>
      <c r="D3520" t="s">
        <v>52</v>
      </c>
      <c r="E3520" s="1">
        <v>45580</v>
      </c>
      <c r="F3520" t="s">
        <v>7091</v>
      </c>
      <c r="G3520" s="1">
        <v>45586</v>
      </c>
      <c r="H3520" t="s">
        <v>47</v>
      </c>
      <c r="I3520" t="s">
        <v>63</v>
      </c>
      <c r="J3520" t="s">
        <v>64</v>
      </c>
      <c r="K3520">
        <v>2</v>
      </c>
      <c r="L3520" s="3">
        <f>Working_Data[[#This Row],[price2]]/Working_Data[[#This Row],[quantity]]</f>
        <v>145.57</v>
      </c>
      <c r="M3520" s="3">
        <v>291.14</v>
      </c>
      <c r="N3520" t="s">
        <v>35</v>
      </c>
      <c r="O3520">
        <v>44</v>
      </c>
      <c r="P3520" s="1">
        <v>45769</v>
      </c>
      <c r="Q3520">
        <v>412</v>
      </c>
      <c r="R3520" t="s">
        <v>43</v>
      </c>
      <c r="S3520">
        <v>3</v>
      </c>
      <c r="T3520" s="1">
        <v>45791</v>
      </c>
      <c r="U3520" t="s">
        <v>60</v>
      </c>
      <c r="V3520" t="str">
        <f>TEXT(WEEKDAY(Working_Data[[#This Row],[order_date]],1),"DDDD")</f>
        <v>Monday</v>
      </c>
      <c r="W3520" t="str">
        <f>TEXT(Working_Data[[#This Row],[order_date]],"mmmm")</f>
        <v>October</v>
      </c>
      <c r="X3520" s="7">
        <f>Working_Data[[#This Row],[last_order_date]]-Working_Data[[#This Row],[signup_date]]</f>
        <v>189</v>
      </c>
      <c r="Y3520" s="7">
        <f>IF(Working_Data[[#This Row],[churned]]="Active",1,0)</f>
        <v>0</v>
      </c>
      <c r="Z3520" s="7">
        <f>YEAR(Working_Data[[#This Row],[order_date]])</f>
        <v>2024</v>
      </c>
    </row>
    <row r="3521" spans="1:26" x14ac:dyDescent="0.25">
      <c r="A3521" t="s">
        <v>7092</v>
      </c>
      <c r="B3521" t="s">
        <v>38</v>
      </c>
      <c r="C3521" t="s">
        <v>82</v>
      </c>
      <c r="D3521" t="s">
        <v>23</v>
      </c>
      <c r="E3521" s="1">
        <v>45217</v>
      </c>
      <c r="F3521" t="s">
        <v>7093</v>
      </c>
      <c r="G3521" s="1">
        <v>45586</v>
      </c>
      <c r="H3521" t="s">
        <v>47</v>
      </c>
      <c r="I3521" t="s">
        <v>26</v>
      </c>
      <c r="J3521" t="s">
        <v>59</v>
      </c>
      <c r="K3521">
        <v>3</v>
      </c>
      <c r="L3521" s="3">
        <f>Working_Data[[#This Row],[price2]]/Working_Data[[#This Row],[quantity]]</f>
        <v>84.796666666666667</v>
      </c>
      <c r="M3521" s="3">
        <v>254.39</v>
      </c>
      <c r="N3521" t="s">
        <v>28</v>
      </c>
      <c r="O3521">
        <v>22</v>
      </c>
      <c r="P3521" s="1">
        <v>45742</v>
      </c>
      <c r="Q3521">
        <v>246</v>
      </c>
      <c r="R3521" t="s">
        <v>43</v>
      </c>
      <c r="S3521">
        <v>4</v>
      </c>
      <c r="T3521" s="1">
        <v>45302</v>
      </c>
      <c r="U3521" t="s">
        <v>60</v>
      </c>
      <c r="V3521" t="str">
        <f>TEXT(WEEKDAY(Working_Data[[#This Row],[order_date]],1),"DDDD")</f>
        <v>Monday</v>
      </c>
      <c r="W3521" t="str">
        <f>TEXT(Working_Data[[#This Row],[order_date]],"mmmm")</f>
        <v>October</v>
      </c>
      <c r="X3521" s="7">
        <f>Working_Data[[#This Row],[last_order_date]]-Working_Data[[#This Row],[signup_date]]</f>
        <v>525</v>
      </c>
      <c r="Y3521" s="7">
        <f>IF(Working_Data[[#This Row],[churned]]="Active",1,0)</f>
        <v>0</v>
      </c>
      <c r="Z3521" s="7">
        <f>YEAR(Working_Data[[#This Row],[order_date]])</f>
        <v>2024</v>
      </c>
    </row>
    <row r="3522" spans="1:26" x14ac:dyDescent="0.25">
      <c r="A3522" t="s">
        <v>7094</v>
      </c>
      <c r="B3522" t="s">
        <v>38</v>
      </c>
      <c r="C3522" t="s">
        <v>82</v>
      </c>
      <c r="D3522" t="s">
        <v>52</v>
      </c>
      <c r="E3522" s="1">
        <v>45591</v>
      </c>
      <c r="F3522" t="s">
        <v>7095</v>
      </c>
      <c r="G3522" s="1">
        <v>45586</v>
      </c>
      <c r="H3522" t="s">
        <v>41</v>
      </c>
      <c r="I3522" t="s">
        <v>48</v>
      </c>
      <c r="J3522" t="s">
        <v>64</v>
      </c>
      <c r="K3522">
        <v>3</v>
      </c>
      <c r="L3522" s="3">
        <f>Working_Data[[#This Row],[price2]]/Working_Data[[#This Row],[quantity]]</f>
        <v>256.07</v>
      </c>
      <c r="M3522" s="3">
        <v>768.21</v>
      </c>
      <c r="N3522" t="s">
        <v>28</v>
      </c>
      <c r="O3522">
        <v>4</v>
      </c>
      <c r="P3522" s="1">
        <v>45815</v>
      </c>
      <c r="Q3522">
        <v>471</v>
      </c>
      <c r="R3522" t="s">
        <v>43</v>
      </c>
      <c r="S3522">
        <v>5</v>
      </c>
      <c r="T3522" s="1">
        <v>45844</v>
      </c>
      <c r="U3522" t="s">
        <v>60</v>
      </c>
      <c r="V3522" t="str">
        <f>TEXT(WEEKDAY(Working_Data[[#This Row],[order_date]],1),"DDDD")</f>
        <v>Monday</v>
      </c>
      <c r="W3522" t="str">
        <f>TEXT(Working_Data[[#This Row],[order_date]],"mmmm")</f>
        <v>October</v>
      </c>
      <c r="X3522" s="7">
        <f>Working_Data[[#This Row],[last_order_date]]-Working_Data[[#This Row],[signup_date]]</f>
        <v>224</v>
      </c>
      <c r="Y3522" s="7">
        <f>IF(Working_Data[[#This Row],[churned]]="Active",1,0)</f>
        <v>0</v>
      </c>
      <c r="Z3522" s="7">
        <f>YEAR(Working_Data[[#This Row],[order_date]])</f>
        <v>2024</v>
      </c>
    </row>
    <row r="3523" spans="1:26" x14ac:dyDescent="0.25">
      <c r="A3523" t="s">
        <v>7096</v>
      </c>
      <c r="B3523" t="s">
        <v>45</v>
      </c>
      <c r="C3523" t="s">
        <v>82</v>
      </c>
      <c r="D3523" t="s">
        <v>52</v>
      </c>
      <c r="E3523" s="1">
        <v>45219</v>
      </c>
      <c r="F3523" t="s">
        <v>7097</v>
      </c>
      <c r="G3523" s="1">
        <v>45586</v>
      </c>
      <c r="H3523" t="s">
        <v>47</v>
      </c>
      <c r="I3523" t="s">
        <v>42</v>
      </c>
      <c r="J3523" t="s">
        <v>49</v>
      </c>
      <c r="K3523">
        <v>4</v>
      </c>
      <c r="L3523" s="3">
        <f>Working_Data[[#This Row],[price2]]/Working_Data[[#This Row],[quantity]]</f>
        <v>336.90249999999997</v>
      </c>
      <c r="M3523" s="3">
        <v>1347.61</v>
      </c>
      <c r="N3523" t="s">
        <v>50</v>
      </c>
      <c r="O3523">
        <v>15</v>
      </c>
      <c r="P3523" s="1">
        <v>45644</v>
      </c>
      <c r="Q3523">
        <v>55</v>
      </c>
      <c r="R3523" t="s">
        <v>43</v>
      </c>
      <c r="S3523">
        <v>5</v>
      </c>
      <c r="T3523" s="1">
        <v>45828</v>
      </c>
      <c r="U3523" t="s">
        <v>30</v>
      </c>
      <c r="V3523" t="str">
        <f>TEXT(WEEKDAY(Working_Data[[#This Row],[order_date]],1),"DDDD")</f>
        <v>Monday</v>
      </c>
      <c r="W3523" t="str">
        <f>TEXT(Working_Data[[#This Row],[order_date]],"mmmm")</f>
        <v>October</v>
      </c>
      <c r="X3523" s="7">
        <f>Working_Data[[#This Row],[last_order_date]]-Working_Data[[#This Row],[signup_date]]</f>
        <v>425</v>
      </c>
      <c r="Y3523" s="7">
        <f>IF(Working_Data[[#This Row],[churned]]="Active",1,0)</f>
        <v>0</v>
      </c>
      <c r="Z3523" s="7">
        <f>YEAR(Working_Data[[#This Row],[order_date]])</f>
        <v>2024</v>
      </c>
    </row>
    <row r="3524" spans="1:26" x14ac:dyDescent="0.25">
      <c r="A3524" t="s">
        <v>7098</v>
      </c>
      <c r="B3524" t="s">
        <v>45</v>
      </c>
      <c r="C3524" t="s">
        <v>82</v>
      </c>
      <c r="D3524" t="s">
        <v>23</v>
      </c>
      <c r="E3524" s="1">
        <v>45512</v>
      </c>
      <c r="F3524" t="s">
        <v>7099</v>
      </c>
      <c r="G3524" s="1">
        <v>45587</v>
      </c>
      <c r="H3524" t="s">
        <v>47</v>
      </c>
      <c r="I3524" t="s">
        <v>63</v>
      </c>
      <c r="J3524" t="s">
        <v>64</v>
      </c>
      <c r="K3524">
        <v>1</v>
      </c>
      <c r="L3524" s="3">
        <f>Working_Data[[#This Row],[price2]]/Working_Data[[#This Row],[quantity]]</f>
        <v>381.25</v>
      </c>
      <c r="M3524" s="3">
        <v>381.25</v>
      </c>
      <c r="N3524" t="s">
        <v>28</v>
      </c>
      <c r="O3524">
        <v>2</v>
      </c>
      <c r="P3524" s="1">
        <v>45514</v>
      </c>
      <c r="Q3524">
        <v>336</v>
      </c>
      <c r="R3524" t="s">
        <v>43</v>
      </c>
      <c r="S3524">
        <v>5</v>
      </c>
      <c r="T3524" s="1">
        <v>45692</v>
      </c>
      <c r="U3524" t="s">
        <v>60</v>
      </c>
      <c r="V3524" t="str">
        <f>TEXT(WEEKDAY(Working_Data[[#This Row],[order_date]],1),"DDDD")</f>
        <v>Tuesday</v>
      </c>
      <c r="W3524" t="str">
        <f>TEXT(Working_Data[[#This Row],[order_date]],"mmmm")</f>
        <v>October</v>
      </c>
      <c r="X3524" s="7">
        <f>Working_Data[[#This Row],[last_order_date]]-Working_Data[[#This Row],[signup_date]]</f>
        <v>2</v>
      </c>
      <c r="Y3524" s="7">
        <f>IF(Working_Data[[#This Row],[churned]]="Active",1,0)</f>
        <v>0</v>
      </c>
      <c r="Z3524" s="7">
        <f>YEAR(Working_Data[[#This Row],[order_date]])</f>
        <v>2024</v>
      </c>
    </row>
    <row r="3525" spans="1:26" x14ac:dyDescent="0.25">
      <c r="A3525" t="s">
        <v>7100</v>
      </c>
      <c r="B3525" t="s">
        <v>21</v>
      </c>
      <c r="C3525" t="s">
        <v>82</v>
      </c>
      <c r="D3525" t="s">
        <v>23</v>
      </c>
      <c r="E3525" s="1">
        <v>45282</v>
      </c>
      <c r="F3525" t="s">
        <v>7101</v>
      </c>
      <c r="G3525" s="1">
        <v>45587</v>
      </c>
      <c r="H3525" t="s">
        <v>34</v>
      </c>
      <c r="I3525" t="s">
        <v>54</v>
      </c>
      <c r="J3525" t="s">
        <v>27</v>
      </c>
      <c r="K3525">
        <v>3</v>
      </c>
      <c r="L3525" s="3">
        <f>Working_Data[[#This Row],[price2]]/Working_Data[[#This Row],[quantity]]</f>
        <v>424.77</v>
      </c>
      <c r="M3525" s="3">
        <v>1274.31</v>
      </c>
      <c r="N3525" t="s">
        <v>28</v>
      </c>
      <c r="O3525">
        <v>29</v>
      </c>
      <c r="P3525" s="1">
        <v>45655</v>
      </c>
      <c r="Q3525">
        <v>356</v>
      </c>
      <c r="R3525" t="s">
        <v>29</v>
      </c>
      <c r="S3525">
        <v>4</v>
      </c>
      <c r="T3525" s="1">
        <v>45613</v>
      </c>
      <c r="U3525" t="s">
        <v>30</v>
      </c>
      <c r="V3525" t="str">
        <f>TEXT(WEEKDAY(Working_Data[[#This Row],[order_date]],1),"DDDD")</f>
        <v>Tuesday</v>
      </c>
      <c r="W3525" t="str">
        <f>TEXT(Working_Data[[#This Row],[order_date]],"mmmm")</f>
        <v>October</v>
      </c>
      <c r="X3525" s="7">
        <f>Working_Data[[#This Row],[last_order_date]]-Working_Data[[#This Row],[signup_date]]</f>
        <v>373</v>
      </c>
      <c r="Y3525" s="7">
        <f>IF(Working_Data[[#This Row],[churned]]="Active",1,0)</f>
        <v>1</v>
      </c>
      <c r="Z3525" s="7">
        <f>YEAR(Working_Data[[#This Row],[order_date]])</f>
        <v>2024</v>
      </c>
    </row>
    <row r="3526" spans="1:26" x14ac:dyDescent="0.25">
      <c r="A3526" t="s">
        <v>7102</v>
      </c>
      <c r="B3526" t="s">
        <v>45</v>
      </c>
      <c r="C3526" t="s">
        <v>82</v>
      </c>
      <c r="D3526" t="s">
        <v>77</v>
      </c>
      <c r="E3526" s="1">
        <v>45583</v>
      </c>
      <c r="F3526" t="s">
        <v>7103</v>
      </c>
      <c r="G3526" s="1">
        <v>45587</v>
      </c>
      <c r="H3526" t="s">
        <v>34</v>
      </c>
      <c r="I3526" t="s">
        <v>26</v>
      </c>
      <c r="J3526" t="s">
        <v>59</v>
      </c>
      <c r="K3526">
        <v>5</v>
      </c>
      <c r="L3526" s="3">
        <f>Working_Data[[#This Row],[price2]]/Working_Data[[#This Row],[quantity]]</f>
        <v>257.16199999999998</v>
      </c>
      <c r="M3526" s="3">
        <v>1285.81</v>
      </c>
      <c r="N3526" t="s">
        <v>28</v>
      </c>
      <c r="O3526">
        <v>25</v>
      </c>
      <c r="P3526" s="1">
        <v>45773</v>
      </c>
      <c r="Q3526">
        <v>382</v>
      </c>
      <c r="R3526" t="s">
        <v>29</v>
      </c>
      <c r="S3526">
        <v>3</v>
      </c>
      <c r="T3526" s="1">
        <v>45641</v>
      </c>
      <c r="U3526" t="s">
        <v>36</v>
      </c>
      <c r="V3526" t="str">
        <f>TEXT(WEEKDAY(Working_Data[[#This Row],[order_date]],1),"DDDD")</f>
        <v>Tuesday</v>
      </c>
      <c r="W3526" t="str">
        <f>TEXT(Working_Data[[#This Row],[order_date]],"mmmm")</f>
        <v>October</v>
      </c>
      <c r="X3526" s="7">
        <f>Working_Data[[#This Row],[last_order_date]]-Working_Data[[#This Row],[signup_date]]</f>
        <v>190</v>
      </c>
      <c r="Y3526" s="7">
        <f>IF(Working_Data[[#This Row],[churned]]="Active",1,0)</f>
        <v>1</v>
      </c>
      <c r="Z3526" s="7">
        <f>YEAR(Working_Data[[#This Row],[order_date]])</f>
        <v>2024</v>
      </c>
    </row>
    <row r="3527" spans="1:26" x14ac:dyDescent="0.25">
      <c r="A3527" t="s">
        <v>7104</v>
      </c>
      <c r="B3527" t="s">
        <v>38</v>
      </c>
      <c r="C3527" t="s">
        <v>39</v>
      </c>
      <c r="D3527" t="s">
        <v>32</v>
      </c>
      <c r="E3527" s="1">
        <v>45185</v>
      </c>
      <c r="F3527" t="s">
        <v>7105</v>
      </c>
      <c r="G3527" s="1">
        <v>45587</v>
      </c>
      <c r="H3527" t="s">
        <v>58</v>
      </c>
      <c r="I3527" t="s">
        <v>63</v>
      </c>
      <c r="J3527" t="s">
        <v>49</v>
      </c>
      <c r="K3527">
        <v>3</v>
      </c>
      <c r="L3527" s="3">
        <f>Working_Data[[#This Row],[price2]]/Working_Data[[#This Row],[quantity]]</f>
        <v>461.55</v>
      </c>
      <c r="M3527" s="3">
        <v>1384.65</v>
      </c>
      <c r="N3527" t="s">
        <v>50</v>
      </c>
      <c r="O3527">
        <v>23</v>
      </c>
      <c r="P3527" s="1">
        <v>45643</v>
      </c>
      <c r="Q3527">
        <v>274</v>
      </c>
      <c r="R3527" t="s">
        <v>29</v>
      </c>
      <c r="S3527">
        <v>3</v>
      </c>
      <c r="T3527" s="1">
        <v>45841</v>
      </c>
      <c r="U3527" t="s">
        <v>30</v>
      </c>
      <c r="V3527" t="str">
        <f>TEXT(WEEKDAY(Working_Data[[#This Row],[order_date]],1),"DDDD")</f>
        <v>Tuesday</v>
      </c>
      <c r="W3527" t="str">
        <f>TEXT(Working_Data[[#This Row],[order_date]],"mmmm")</f>
        <v>October</v>
      </c>
      <c r="X3527" s="7">
        <f>Working_Data[[#This Row],[last_order_date]]-Working_Data[[#This Row],[signup_date]]</f>
        <v>458</v>
      </c>
      <c r="Y3527" s="7">
        <f>IF(Working_Data[[#This Row],[churned]]="Active",1,0)</f>
        <v>1</v>
      </c>
      <c r="Z3527" s="7">
        <f>YEAR(Working_Data[[#This Row],[order_date]])</f>
        <v>2024</v>
      </c>
    </row>
    <row r="3528" spans="1:26" x14ac:dyDescent="0.25">
      <c r="A3528" t="s">
        <v>7106</v>
      </c>
      <c r="B3528" t="s">
        <v>45</v>
      </c>
      <c r="C3528" t="s">
        <v>22</v>
      </c>
      <c r="D3528" t="s">
        <v>23</v>
      </c>
      <c r="E3528" s="1">
        <v>45391</v>
      </c>
      <c r="F3528" t="s">
        <v>7107</v>
      </c>
      <c r="G3528" s="1">
        <v>45587</v>
      </c>
      <c r="H3528" t="s">
        <v>41</v>
      </c>
      <c r="I3528" t="s">
        <v>54</v>
      </c>
      <c r="J3528" t="s">
        <v>49</v>
      </c>
      <c r="K3528">
        <v>3</v>
      </c>
      <c r="L3528" s="3">
        <f>Working_Data[[#This Row],[price2]]/Working_Data[[#This Row],[quantity]]</f>
        <v>96.913333333333341</v>
      </c>
      <c r="M3528" s="3">
        <v>290.74</v>
      </c>
      <c r="N3528" t="s">
        <v>35</v>
      </c>
      <c r="O3528">
        <v>40</v>
      </c>
      <c r="P3528" s="1">
        <v>45593</v>
      </c>
      <c r="Q3528">
        <v>268</v>
      </c>
      <c r="R3528" t="s">
        <v>43</v>
      </c>
      <c r="S3528">
        <v>1</v>
      </c>
      <c r="T3528" s="1">
        <v>45482</v>
      </c>
      <c r="U3528" t="s">
        <v>36</v>
      </c>
      <c r="V3528" t="str">
        <f>TEXT(WEEKDAY(Working_Data[[#This Row],[order_date]],1),"DDDD")</f>
        <v>Tuesday</v>
      </c>
      <c r="W3528" t="str">
        <f>TEXT(Working_Data[[#This Row],[order_date]],"mmmm")</f>
        <v>October</v>
      </c>
      <c r="X3528" s="7">
        <f>Working_Data[[#This Row],[last_order_date]]-Working_Data[[#This Row],[signup_date]]</f>
        <v>202</v>
      </c>
      <c r="Y3528" s="7">
        <f>IF(Working_Data[[#This Row],[churned]]="Active",1,0)</f>
        <v>0</v>
      </c>
      <c r="Z3528" s="7">
        <f>YEAR(Working_Data[[#This Row],[order_date]])</f>
        <v>2024</v>
      </c>
    </row>
    <row r="3529" spans="1:26" x14ac:dyDescent="0.25">
      <c r="A3529" t="s">
        <v>7108</v>
      </c>
      <c r="B3529" t="s">
        <v>45</v>
      </c>
      <c r="C3529" t="s">
        <v>82</v>
      </c>
      <c r="D3529" t="s">
        <v>56</v>
      </c>
      <c r="E3529" s="1">
        <v>45394</v>
      </c>
      <c r="F3529" t="s">
        <v>7109</v>
      </c>
      <c r="G3529" s="1">
        <v>45587</v>
      </c>
      <c r="H3529" t="s">
        <v>47</v>
      </c>
      <c r="I3529" t="s">
        <v>48</v>
      </c>
      <c r="J3529" t="s">
        <v>27</v>
      </c>
      <c r="K3529">
        <v>5</v>
      </c>
      <c r="L3529" s="3">
        <f>Working_Data[[#This Row],[price2]]/Working_Data[[#This Row],[quantity]]</f>
        <v>293.54000000000002</v>
      </c>
      <c r="M3529" s="3">
        <v>1467.7</v>
      </c>
      <c r="N3529" t="s">
        <v>50</v>
      </c>
      <c r="O3529">
        <v>17</v>
      </c>
      <c r="P3529" s="1">
        <v>45360</v>
      </c>
      <c r="Q3529">
        <v>466</v>
      </c>
      <c r="R3529" t="s">
        <v>43</v>
      </c>
      <c r="S3529">
        <v>4</v>
      </c>
      <c r="T3529" s="1">
        <v>45935</v>
      </c>
      <c r="U3529" t="s">
        <v>30</v>
      </c>
      <c r="V3529" t="str">
        <f>TEXT(WEEKDAY(Working_Data[[#This Row],[order_date]],1),"DDDD")</f>
        <v>Tuesday</v>
      </c>
      <c r="W3529" t="str">
        <f>TEXT(Working_Data[[#This Row],[order_date]],"mmmm")</f>
        <v>October</v>
      </c>
      <c r="X3529" s="7">
        <f>Working_Data[[#This Row],[last_order_date]]-Working_Data[[#This Row],[signup_date]]</f>
        <v>-34</v>
      </c>
      <c r="Y3529" s="7">
        <f>IF(Working_Data[[#This Row],[churned]]="Active",1,0)</f>
        <v>0</v>
      </c>
      <c r="Z3529" s="7">
        <f>YEAR(Working_Data[[#This Row],[order_date]])</f>
        <v>2024</v>
      </c>
    </row>
    <row r="3530" spans="1:26" x14ac:dyDescent="0.25">
      <c r="A3530" t="s">
        <v>7110</v>
      </c>
      <c r="B3530" t="s">
        <v>45</v>
      </c>
      <c r="C3530" t="s">
        <v>39</v>
      </c>
      <c r="D3530" t="s">
        <v>52</v>
      </c>
      <c r="E3530" s="1">
        <v>45841</v>
      </c>
      <c r="F3530" t="s">
        <v>7111</v>
      </c>
      <c r="G3530" s="1">
        <v>45587</v>
      </c>
      <c r="H3530" t="s">
        <v>41</v>
      </c>
      <c r="I3530" t="s">
        <v>54</v>
      </c>
      <c r="J3530" t="s">
        <v>49</v>
      </c>
      <c r="K3530">
        <v>2</v>
      </c>
      <c r="L3530" s="3">
        <f>Working_Data[[#This Row],[price2]]/Working_Data[[#This Row],[quantity]]</f>
        <v>223.35</v>
      </c>
      <c r="M3530" s="3">
        <v>446.7</v>
      </c>
      <c r="N3530" t="s">
        <v>50</v>
      </c>
      <c r="O3530">
        <v>44</v>
      </c>
      <c r="P3530" s="1">
        <v>45729</v>
      </c>
      <c r="Q3530">
        <v>298</v>
      </c>
      <c r="R3530" t="s">
        <v>43</v>
      </c>
      <c r="S3530">
        <v>5</v>
      </c>
      <c r="T3530" s="1">
        <v>45686</v>
      </c>
      <c r="U3530" t="s">
        <v>36</v>
      </c>
      <c r="V3530" t="str">
        <f>TEXT(WEEKDAY(Working_Data[[#This Row],[order_date]],1),"DDDD")</f>
        <v>Tuesday</v>
      </c>
      <c r="W3530" t="str">
        <f>TEXT(Working_Data[[#This Row],[order_date]],"mmmm")</f>
        <v>October</v>
      </c>
      <c r="X3530" s="7">
        <f>Working_Data[[#This Row],[last_order_date]]-Working_Data[[#This Row],[signup_date]]</f>
        <v>-112</v>
      </c>
      <c r="Y3530" s="7">
        <f>IF(Working_Data[[#This Row],[churned]]="Active",1,0)</f>
        <v>0</v>
      </c>
      <c r="Z3530" s="7">
        <f>YEAR(Working_Data[[#This Row],[order_date]])</f>
        <v>2024</v>
      </c>
    </row>
    <row r="3531" spans="1:26" x14ac:dyDescent="0.25">
      <c r="A3531" t="s">
        <v>7112</v>
      </c>
      <c r="B3531" t="s">
        <v>38</v>
      </c>
      <c r="C3531" t="s">
        <v>82</v>
      </c>
      <c r="D3531" t="s">
        <v>52</v>
      </c>
      <c r="E3531" s="1">
        <v>45857</v>
      </c>
      <c r="F3531" t="s">
        <v>7113</v>
      </c>
      <c r="G3531" s="1">
        <v>45587</v>
      </c>
      <c r="H3531" t="s">
        <v>34</v>
      </c>
      <c r="I3531" t="s">
        <v>48</v>
      </c>
      <c r="J3531" t="s">
        <v>67</v>
      </c>
      <c r="K3531">
        <v>1</v>
      </c>
      <c r="L3531" s="3">
        <f>Working_Data[[#This Row],[price2]]/Working_Data[[#This Row],[quantity]]</f>
        <v>642.54999999999995</v>
      </c>
      <c r="M3531" s="3">
        <v>642.54999999999995</v>
      </c>
      <c r="N3531" t="s">
        <v>50</v>
      </c>
      <c r="O3531">
        <v>17</v>
      </c>
      <c r="P3531" s="1">
        <v>45546</v>
      </c>
      <c r="Q3531">
        <v>236</v>
      </c>
      <c r="R3531" t="s">
        <v>29</v>
      </c>
      <c r="S3531">
        <v>1</v>
      </c>
      <c r="T3531" s="1">
        <v>45999</v>
      </c>
      <c r="U3531" t="s">
        <v>60</v>
      </c>
      <c r="V3531" t="str">
        <f>TEXT(WEEKDAY(Working_Data[[#This Row],[order_date]],1),"DDDD")</f>
        <v>Tuesday</v>
      </c>
      <c r="W3531" t="str">
        <f>TEXT(Working_Data[[#This Row],[order_date]],"mmmm")</f>
        <v>October</v>
      </c>
      <c r="X3531" s="7">
        <f>Working_Data[[#This Row],[last_order_date]]-Working_Data[[#This Row],[signup_date]]</f>
        <v>-311</v>
      </c>
      <c r="Y3531" s="7">
        <f>IF(Working_Data[[#This Row],[churned]]="Active",1,0)</f>
        <v>1</v>
      </c>
      <c r="Z3531" s="7">
        <f>YEAR(Working_Data[[#This Row],[order_date]])</f>
        <v>2024</v>
      </c>
    </row>
    <row r="3532" spans="1:26" x14ac:dyDescent="0.25">
      <c r="A3532" t="s">
        <v>7114</v>
      </c>
      <c r="B3532" t="s">
        <v>38</v>
      </c>
      <c r="C3532" t="s">
        <v>82</v>
      </c>
      <c r="D3532" t="s">
        <v>32</v>
      </c>
      <c r="E3532" s="1">
        <v>45185</v>
      </c>
      <c r="F3532" t="s">
        <v>7115</v>
      </c>
      <c r="G3532" s="1">
        <v>45587</v>
      </c>
      <c r="H3532" t="s">
        <v>47</v>
      </c>
      <c r="I3532" t="s">
        <v>26</v>
      </c>
      <c r="J3532" t="s">
        <v>59</v>
      </c>
      <c r="K3532">
        <v>3</v>
      </c>
      <c r="L3532" s="3">
        <f>Working_Data[[#This Row],[price2]]/Working_Data[[#This Row],[quantity]]</f>
        <v>268.87</v>
      </c>
      <c r="M3532" s="3">
        <v>806.61</v>
      </c>
      <c r="N3532" t="s">
        <v>50</v>
      </c>
      <c r="O3532">
        <v>28</v>
      </c>
      <c r="P3532" s="1">
        <v>45642</v>
      </c>
      <c r="Q3532">
        <v>347</v>
      </c>
      <c r="R3532" t="s">
        <v>43</v>
      </c>
      <c r="S3532">
        <v>1</v>
      </c>
      <c r="T3532" s="1">
        <v>45691</v>
      </c>
      <c r="U3532" t="s">
        <v>30</v>
      </c>
      <c r="V3532" t="str">
        <f>TEXT(WEEKDAY(Working_Data[[#This Row],[order_date]],1),"DDDD")</f>
        <v>Tuesday</v>
      </c>
      <c r="W3532" t="str">
        <f>TEXT(Working_Data[[#This Row],[order_date]],"mmmm")</f>
        <v>October</v>
      </c>
      <c r="X3532" s="7">
        <f>Working_Data[[#This Row],[last_order_date]]-Working_Data[[#This Row],[signup_date]]</f>
        <v>457</v>
      </c>
      <c r="Y3532" s="7">
        <f>IF(Working_Data[[#This Row],[churned]]="Active",1,0)</f>
        <v>0</v>
      </c>
      <c r="Z3532" s="7">
        <f>YEAR(Working_Data[[#This Row],[order_date]])</f>
        <v>2024</v>
      </c>
    </row>
    <row r="3533" spans="1:26" x14ac:dyDescent="0.25">
      <c r="A3533" t="s">
        <v>7116</v>
      </c>
      <c r="B3533" t="s">
        <v>38</v>
      </c>
      <c r="C3533" t="s">
        <v>22</v>
      </c>
      <c r="D3533" t="s">
        <v>32</v>
      </c>
      <c r="E3533" s="1">
        <v>45844</v>
      </c>
      <c r="F3533" t="s">
        <v>7117</v>
      </c>
      <c r="G3533" s="1">
        <v>45587</v>
      </c>
      <c r="H3533" t="s">
        <v>41</v>
      </c>
      <c r="I3533" t="s">
        <v>63</v>
      </c>
      <c r="J3533" t="s">
        <v>64</v>
      </c>
      <c r="K3533">
        <v>3</v>
      </c>
      <c r="L3533" s="3">
        <f>Working_Data[[#This Row],[price2]]/Working_Data[[#This Row],[quantity]]</f>
        <v>437.04666666666668</v>
      </c>
      <c r="M3533" s="3">
        <v>1311.14</v>
      </c>
      <c r="N3533" t="s">
        <v>50</v>
      </c>
      <c r="O3533">
        <v>16</v>
      </c>
      <c r="P3533" s="1">
        <v>45529</v>
      </c>
      <c r="Q3533">
        <v>24</v>
      </c>
      <c r="R3533" t="s">
        <v>29</v>
      </c>
      <c r="S3533">
        <v>5</v>
      </c>
      <c r="T3533" s="1">
        <v>45966</v>
      </c>
      <c r="U3533" t="s">
        <v>30</v>
      </c>
      <c r="V3533" t="str">
        <f>TEXT(WEEKDAY(Working_Data[[#This Row],[order_date]],1),"DDDD")</f>
        <v>Tuesday</v>
      </c>
      <c r="W3533" t="str">
        <f>TEXT(Working_Data[[#This Row],[order_date]],"mmmm")</f>
        <v>October</v>
      </c>
      <c r="X3533" s="7">
        <f>Working_Data[[#This Row],[last_order_date]]-Working_Data[[#This Row],[signup_date]]</f>
        <v>-315</v>
      </c>
      <c r="Y3533" s="7">
        <f>IF(Working_Data[[#This Row],[churned]]="Active",1,0)</f>
        <v>1</v>
      </c>
      <c r="Z3533" s="7">
        <f>YEAR(Working_Data[[#This Row],[order_date]])</f>
        <v>2024</v>
      </c>
    </row>
    <row r="3534" spans="1:26" x14ac:dyDescent="0.25">
      <c r="A3534" t="s">
        <v>7118</v>
      </c>
      <c r="B3534" t="s">
        <v>21</v>
      </c>
      <c r="C3534" t="s">
        <v>82</v>
      </c>
      <c r="D3534" t="s">
        <v>23</v>
      </c>
      <c r="E3534" s="1">
        <v>45181</v>
      </c>
      <c r="F3534" t="s">
        <v>7119</v>
      </c>
      <c r="G3534" s="1">
        <v>45588</v>
      </c>
      <c r="H3534" t="s">
        <v>25</v>
      </c>
      <c r="I3534" t="s">
        <v>26</v>
      </c>
      <c r="J3534" t="s">
        <v>27</v>
      </c>
      <c r="K3534">
        <v>5</v>
      </c>
      <c r="L3534" s="3">
        <f>Working_Data[[#This Row],[price2]]/Working_Data[[#This Row],[quantity]]</f>
        <v>236.10599999999999</v>
      </c>
      <c r="M3534" s="3">
        <v>1180.53</v>
      </c>
      <c r="N3534" t="s">
        <v>50</v>
      </c>
      <c r="O3534">
        <v>10</v>
      </c>
      <c r="P3534" s="1">
        <v>45592</v>
      </c>
      <c r="Q3534">
        <v>138</v>
      </c>
      <c r="R3534" t="s">
        <v>43</v>
      </c>
      <c r="S3534">
        <v>3</v>
      </c>
      <c r="T3534" s="1">
        <v>45750</v>
      </c>
      <c r="U3534" t="s">
        <v>30</v>
      </c>
      <c r="V3534" t="str">
        <f>TEXT(WEEKDAY(Working_Data[[#This Row],[order_date]],1),"DDDD")</f>
        <v>Wednesday</v>
      </c>
      <c r="W3534" t="str">
        <f>TEXT(Working_Data[[#This Row],[order_date]],"mmmm")</f>
        <v>October</v>
      </c>
      <c r="X3534" s="7">
        <f>Working_Data[[#This Row],[last_order_date]]-Working_Data[[#This Row],[signup_date]]</f>
        <v>411</v>
      </c>
      <c r="Y3534" s="7">
        <f>IF(Working_Data[[#This Row],[churned]]="Active",1,0)</f>
        <v>0</v>
      </c>
      <c r="Z3534" s="7">
        <f>YEAR(Working_Data[[#This Row],[order_date]])</f>
        <v>2024</v>
      </c>
    </row>
    <row r="3535" spans="1:26" x14ac:dyDescent="0.25">
      <c r="A3535" t="s">
        <v>7120</v>
      </c>
      <c r="B3535" t="s">
        <v>45</v>
      </c>
      <c r="C3535" t="s">
        <v>82</v>
      </c>
      <c r="D3535" t="s">
        <v>32</v>
      </c>
      <c r="E3535" s="1">
        <v>45347</v>
      </c>
      <c r="F3535" t="s">
        <v>7121</v>
      </c>
      <c r="G3535" s="1">
        <v>45588</v>
      </c>
      <c r="H3535" t="s">
        <v>25</v>
      </c>
      <c r="I3535" t="s">
        <v>42</v>
      </c>
      <c r="J3535" t="s">
        <v>49</v>
      </c>
      <c r="K3535">
        <v>2</v>
      </c>
      <c r="L3535" s="3">
        <f>Working_Data[[#This Row],[price2]]/Working_Data[[#This Row],[quantity]]</f>
        <v>383.935</v>
      </c>
      <c r="M3535" s="3">
        <v>767.87</v>
      </c>
      <c r="N3535" t="s">
        <v>50</v>
      </c>
      <c r="O3535">
        <v>25</v>
      </c>
      <c r="P3535" s="1">
        <v>45995</v>
      </c>
      <c r="Q3535">
        <v>188</v>
      </c>
      <c r="R3535" t="s">
        <v>43</v>
      </c>
      <c r="S3535">
        <v>2</v>
      </c>
      <c r="T3535" s="1">
        <v>45526</v>
      </c>
      <c r="U3535" t="s">
        <v>30</v>
      </c>
      <c r="V3535" t="str">
        <f>TEXT(WEEKDAY(Working_Data[[#This Row],[order_date]],1),"DDDD")</f>
        <v>Wednesday</v>
      </c>
      <c r="W3535" t="str">
        <f>TEXT(Working_Data[[#This Row],[order_date]],"mmmm")</f>
        <v>October</v>
      </c>
      <c r="X3535" s="7">
        <f>Working_Data[[#This Row],[last_order_date]]-Working_Data[[#This Row],[signup_date]]</f>
        <v>648</v>
      </c>
      <c r="Y3535" s="7">
        <f>IF(Working_Data[[#This Row],[churned]]="Active",1,0)</f>
        <v>0</v>
      </c>
      <c r="Z3535" s="7">
        <f>YEAR(Working_Data[[#This Row],[order_date]])</f>
        <v>2024</v>
      </c>
    </row>
    <row r="3536" spans="1:26" x14ac:dyDescent="0.25">
      <c r="A3536" t="s">
        <v>7122</v>
      </c>
      <c r="B3536" t="s">
        <v>45</v>
      </c>
      <c r="C3536" t="s">
        <v>82</v>
      </c>
      <c r="D3536" t="s">
        <v>52</v>
      </c>
      <c r="E3536" s="1">
        <v>45361</v>
      </c>
      <c r="F3536" t="s">
        <v>7123</v>
      </c>
      <c r="G3536" s="1">
        <v>45588</v>
      </c>
      <c r="H3536" t="s">
        <v>47</v>
      </c>
      <c r="I3536" t="s">
        <v>42</v>
      </c>
      <c r="J3536" t="s">
        <v>64</v>
      </c>
      <c r="K3536">
        <v>1</v>
      </c>
      <c r="L3536" s="3">
        <f>Working_Data[[#This Row],[price2]]/Working_Data[[#This Row],[quantity]]</f>
        <v>392.44</v>
      </c>
      <c r="M3536" s="3">
        <v>392.44</v>
      </c>
      <c r="N3536" t="s">
        <v>50</v>
      </c>
      <c r="O3536">
        <v>23</v>
      </c>
      <c r="P3536" s="1">
        <v>45801</v>
      </c>
      <c r="Q3536">
        <v>152</v>
      </c>
      <c r="R3536" t="s">
        <v>29</v>
      </c>
      <c r="S3536">
        <v>4</v>
      </c>
      <c r="T3536" s="1">
        <v>45884</v>
      </c>
      <c r="U3536" t="s">
        <v>30</v>
      </c>
      <c r="V3536" t="str">
        <f>TEXT(WEEKDAY(Working_Data[[#This Row],[order_date]],1),"DDDD")</f>
        <v>Wednesday</v>
      </c>
      <c r="W3536" t="str">
        <f>TEXT(Working_Data[[#This Row],[order_date]],"mmmm")</f>
        <v>October</v>
      </c>
      <c r="X3536" s="7">
        <f>Working_Data[[#This Row],[last_order_date]]-Working_Data[[#This Row],[signup_date]]</f>
        <v>440</v>
      </c>
      <c r="Y3536" s="7">
        <f>IF(Working_Data[[#This Row],[churned]]="Active",1,0)</f>
        <v>1</v>
      </c>
      <c r="Z3536" s="7">
        <f>YEAR(Working_Data[[#This Row],[order_date]])</f>
        <v>2024</v>
      </c>
    </row>
    <row r="3537" spans="1:26" x14ac:dyDescent="0.25">
      <c r="A3537" t="s">
        <v>7124</v>
      </c>
      <c r="B3537" t="s">
        <v>38</v>
      </c>
      <c r="C3537" t="s">
        <v>82</v>
      </c>
      <c r="D3537" t="s">
        <v>52</v>
      </c>
      <c r="E3537" s="1">
        <v>45595</v>
      </c>
      <c r="F3537" t="s">
        <v>7125</v>
      </c>
      <c r="G3537" s="1">
        <v>45588</v>
      </c>
      <c r="H3537" t="s">
        <v>47</v>
      </c>
      <c r="I3537" t="s">
        <v>26</v>
      </c>
      <c r="J3537" t="s">
        <v>27</v>
      </c>
      <c r="K3537">
        <v>5</v>
      </c>
      <c r="L3537" s="3">
        <f>Working_Data[[#This Row],[price2]]/Working_Data[[#This Row],[quantity]]</f>
        <v>291.62</v>
      </c>
      <c r="M3537" s="3">
        <v>1458.1</v>
      </c>
      <c r="N3537" t="s">
        <v>35</v>
      </c>
      <c r="O3537">
        <v>6</v>
      </c>
      <c r="P3537" s="1">
        <v>45585</v>
      </c>
      <c r="Q3537">
        <v>320</v>
      </c>
      <c r="R3537" t="s">
        <v>29</v>
      </c>
      <c r="S3537">
        <v>1</v>
      </c>
      <c r="T3537" s="1">
        <v>45966</v>
      </c>
      <c r="U3537" t="s">
        <v>36</v>
      </c>
      <c r="V3537" t="str">
        <f>TEXT(WEEKDAY(Working_Data[[#This Row],[order_date]],1),"DDDD")</f>
        <v>Wednesday</v>
      </c>
      <c r="W3537" t="str">
        <f>TEXT(Working_Data[[#This Row],[order_date]],"mmmm")</f>
        <v>October</v>
      </c>
      <c r="X3537" s="7">
        <f>Working_Data[[#This Row],[last_order_date]]-Working_Data[[#This Row],[signup_date]]</f>
        <v>-10</v>
      </c>
      <c r="Y3537" s="7">
        <f>IF(Working_Data[[#This Row],[churned]]="Active",1,0)</f>
        <v>1</v>
      </c>
      <c r="Z3537" s="7">
        <f>YEAR(Working_Data[[#This Row],[order_date]])</f>
        <v>2024</v>
      </c>
    </row>
    <row r="3538" spans="1:26" x14ac:dyDescent="0.25">
      <c r="A3538" t="s">
        <v>7126</v>
      </c>
      <c r="B3538" t="s">
        <v>21</v>
      </c>
      <c r="C3538" t="s">
        <v>82</v>
      </c>
      <c r="D3538" t="s">
        <v>32</v>
      </c>
      <c r="E3538" s="1">
        <v>45289</v>
      </c>
      <c r="F3538" t="s">
        <v>7127</v>
      </c>
      <c r="G3538" s="1">
        <v>45588</v>
      </c>
      <c r="H3538" t="s">
        <v>34</v>
      </c>
      <c r="I3538" t="s">
        <v>42</v>
      </c>
      <c r="J3538" t="s">
        <v>67</v>
      </c>
      <c r="K3538">
        <v>4</v>
      </c>
      <c r="L3538" s="3">
        <f>Working_Data[[#This Row],[price2]]/Working_Data[[#This Row],[quantity]]</f>
        <v>108.10250000000001</v>
      </c>
      <c r="M3538" s="3">
        <v>432.41</v>
      </c>
      <c r="N3538" t="s">
        <v>28</v>
      </c>
      <c r="O3538">
        <v>47</v>
      </c>
      <c r="P3538" s="1">
        <v>45730</v>
      </c>
      <c r="Q3538">
        <v>346</v>
      </c>
      <c r="R3538" t="s">
        <v>43</v>
      </c>
      <c r="S3538">
        <v>5</v>
      </c>
      <c r="T3538" s="1">
        <v>45564</v>
      </c>
      <c r="U3538" t="s">
        <v>36</v>
      </c>
      <c r="V3538" t="str">
        <f>TEXT(WEEKDAY(Working_Data[[#This Row],[order_date]],1),"DDDD")</f>
        <v>Wednesday</v>
      </c>
      <c r="W3538" t="str">
        <f>TEXT(Working_Data[[#This Row],[order_date]],"mmmm")</f>
        <v>October</v>
      </c>
      <c r="X3538" s="7">
        <f>Working_Data[[#This Row],[last_order_date]]-Working_Data[[#This Row],[signup_date]]</f>
        <v>441</v>
      </c>
      <c r="Y3538" s="7">
        <f>IF(Working_Data[[#This Row],[churned]]="Active",1,0)</f>
        <v>0</v>
      </c>
      <c r="Z3538" s="7">
        <f>YEAR(Working_Data[[#This Row],[order_date]])</f>
        <v>2024</v>
      </c>
    </row>
    <row r="3539" spans="1:26" x14ac:dyDescent="0.25">
      <c r="A3539" t="s">
        <v>7128</v>
      </c>
      <c r="B3539" t="s">
        <v>38</v>
      </c>
      <c r="C3539" t="s">
        <v>22</v>
      </c>
      <c r="D3539" t="s">
        <v>77</v>
      </c>
      <c r="E3539" s="1">
        <v>45794</v>
      </c>
      <c r="F3539" t="s">
        <v>7129</v>
      </c>
      <c r="G3539" s="1">
        <v>45588</v>
      </c>
      <c r="H3539" t="s">
        <v>34</v>
      </c>
      <c r="I3539" t="s">
        <v>63</v>
      </c>
      <c r="J3539" t="s">
        <v>59</v>
      </c>
      <c r="K3539">
        <v>4</v>
      </c>
      <c r="L3539" s="3">
        <f>Working_Data[[#This Row],[price2]]/Working_Data[[#This Row],[quantity]]</f>
        <v>166.3425</v>
      </c>
      <c r="M3539" s="3">
        <v>665.37</v>
      </c>
      <c r="N3539" t="s">
        <v>50</v>
      </c>
      <c r="O3539">
        <v>9</v>
      </c>
      <c r="P3539" s="1">
        <v>45300</v>
      </c>
      <c r="Q3539">
        <v>63</v>
      </c>
      <c r="R3539" t="s">
        <v>29</v>
      </c>
      <c r="S3539">
        <v>3</v>
      </c>
      <c r="T3539" s="1">
        <v>45331</v>
      </c>
      <c r="U3539" t="s">
        <v>36</v>
      </c>
      <c r="V3539" t="str">
        <f>TEXT(WEEKDAY(Working_Data[[#This Row],[order_date]],1),"DDDD")</f>
        <v>Wednesday</v>
      </c>
      <c r="W3539" t="str">
        <f>TEXT(Working_Data[[#This Row],[order_date]],"mmmm")</f>
        <v>October</v>
      </c>
      <c r="X3539" s="7">
        <f>Working_Data[[#This Row],[last_order_date]]-Working_Data[[#This Row],[signup_date]]</f>
        <v>-494</v>
      </c>
      <c r="Y3539" s="7">
        <f>IF(Working_Data[[#This Row],[churned]]="Active",1,0)</f>
        <v>1</v>
      </c>
      <c r="Z3539" s="7">
        <f>YEAR(Working_Data[[#This Row],[order_date]])</f>
        <v>2024</v>
      </c>
    </row>
    <row r="3540" spans="1:26" x14ac:dyDescent="0.25">
      <c r="A3540" t="s">
        <v>7130</v>
      </c>
      <c r="B3540" t="s">
        <v>21</v>
      </c>
      <c r="C3540" t="s">
        <v>39</v>
      </c>
      <c r="D3540" t="s">
        <v>56</v>
      </c>
      <c r="E3540" s="1">
        <v>45744</v>
      </c>
      <c r="F3540" t="s">
        <v>7131</v>
      </c>
      <c r="G3540" s="1">
        <v>45588</v>
      </c>
      <c r="H3540" t="s">
        <v>25</v>
      </c>
      <c r="I3540" t="s">
        <v>26</v>
      </c>
      <c r="J3540" t="s">
        <v>27</v>
      </c>
      <c r="K3540">
        <v>5</v>
      </c>
      <c r="L3540" s="3">
        <f>Working_Data[[#This Row],[price2]]/Working_Data[[#This Row],[quantity]]</f>
        <v>137.77799999999999</v>
      </c>
      <c r="M3540" s="3">
        <v>688.89</v>
      </c>
      <c r="N3540" t="s">
        <v>50</v>
      </c>
      <c r="O3540">
        <v>13</v>
      </c>
      <c r="P3540" s="1">
        <v>45673</v>
      </c>
      <c r="Q3540">
        <v>207</v>
      </c>
      <c r="R3540" t="s">
        <v>29</v>
      </c>
      <c r="S3540">
        <v>2</v>
      </c>
      <c r="T3540" s="1">
        <v>45660</v>
      </c>
      <c r="U3540" t="s">
        <v>60</v>
      </c>
      <c r="V3540" t="str">
        <f>TEXT(WEEKDAY(Working_Data[[#This Row],[order_date]],1),"DDDD")</f>
        <v>Wednesday</v>
      </c>
      <c r="W3540" t="str">
        <f>TEXT(Working_Data[[#This Row],[order_date]],"mmmm")</f>
        <v>October</v>
      </c>
      <c r="X3540" s="7">
        <f>Working_Data[[#This Row],[last_order_date]]-Working_Data[[#This Row],[signup_date]]</f>
        <v>-71</v>
      </c>
      <c r="Y3540" s="7">
        <f>IF(Working_Data[[#This Row],[churned]]="Active",1,0)</f>
        <v>1</v>
      </c>
      <c r="Z3540" s="7">
        <f>YEAR(Working_Data[[#This Row],[order_date]])</f>
        <v>2024</v>
      </c>
    </row>
    <row r="3541" spans="1:26" x14ac:dyDescent="0.25">
      <c r="A3541" t="s">
        <v>7132</v>
      </c>
      <c r="B3541" t="s">
        <v>45</v>
      </c>
      <c r="C3541" t="s">
        <v>82</v>
      </c>
      <c r="D3541" t="s">
        <v>52</v>
      </c>
      <c r="E3541" s="1">
        <v>45198</v>
      </c>
      <c r="F3541" t="s">
        <v>7133</v>
      </c>
      <c r="G3541" s="1">
        <v>45588</v>
      </c>
      <c r="H3541" t="s">
        <v>47</v>
      </c>
      <c r="I3541" t="s">
        <v>63</v>
      </c>
      <c r="J3541" t="s">
        <v>27</v>
      </c>
      <c r="K3541">
        <v>4</v>
      </c>
      <c r="L3541" s="3">
        <f>Working_Data[[#This Row],[price2]]/Working_Data[[#This Row],[quantity]]</f>
        <v>159.05000000000001</v>
      </c>
      <c r="M3541" s="3">
        <v>636.20000000000005</v>
      </c>
      <c r="N3541" t="s">
        <v>35</v>
      </c>
      <c r="O3541">
        <v>27</v>
      </c>
      <c r="P3541" s="1">
        <v>45644</v>
      </c>
      <c r="Q3541">
        <v>205</v>
      </c>
      <c r="R3541" t="s">
        <v>29</v>
      </c>
      <c r="S3541">
        <v>1</v>
      </c>
      <c r="T3541" s="1">
        <v>45872</v>
      </c>
      <c r="U3541" t="s">
        <v>30</v>
      </c>
      <c r="V3541" t="str">
        <f>TEXT(WEEKDAY(Working_Data[[#This Row],[order_date]],1),"DDDD")</f>
        <v>Wednesday</v>
      </c>
      <c r="W3541" t="str">
        <f>TEXT(Working_Data[[#This Row],[order_date]],"mmmm")</f>
        <v>October</v>
      </c>
      <c r="X3541" s="7">
        <f>Working_Data[[#This Row],[last_order_date]]-Working_Data[[#This Row],[signup_date]]</f>
        <v>446</v>
      </c>
      <c r="Y3541" s="7">
        <f>IF(Working_Data[[#This Row],[churned]]="Active",1,0)</f>
        <v>1</v>
      </c>
      <c r="Z3541" s="7">
        <f>YEAR(Working_Data[[#This Row],[order_date]])</f>
        <v>2024</v>
      </c>
    </row>
    <row r="3542" spans="1:26" x14ac:dyDescent="0.25">
      <c r="A3542" t="s">
        <v>7134</v>
      </c>
      <c r="B3542" t="s">
        <v>45</v>
      </c>
      <c r="C3542" t="s">
        <v>39</v>
      </c>
      <c r="D3542" t="s">
        <v>32</v>
      </c>
      <c r="E3542" s="1">
        <v>45594</v>
      </c>
      <c r="F3542" t="s">
        <v>7135</v>
      </c>
      <c r="G3542" s="1">
        <v>45589</v>
      </c>
      <c r="H3542" t="s">
        <v>25</v>
      </c>
      <c r="I3542" t="s">
        <v>48</v>
      </c>
      <c r="J3542" t="s">
        <v>64</v>
      </c>
      <c r="K3542">
        <v>5</v>
      </c>
      <c r="L3542" s="3">
        <f>Working_Data[[#This Row],[price2]]/Working_Data[[#This Row],[quantity]]</f>
        <v>232.93600000000001</v>
      </c>
      <c r="M3542" s="3">
        <v>1164.68</v>
      </c>
      <c r="N3542" t="s">
        <v>28</v>
      </c>
      <c r="O3542">
        <v>35</v>
      </c>
      <c r="P3542" s="1">
        <v>45552</v>
      </c>
      <c r="Q3542">
        <v>289</v>
      </c>
      <c r="R3542" t="s">
        <v>43</v>
      </c>
      <c r="S3542">
        <v>4</v>
      </c>
      <c r="T3542" s="1">
        <v>45735</v>
      </c>
      <c r="U3542" t="s">
        <v>30</v>
      </c>
      <c r="V3542" t="str">
        <f>TEXT(WEEKDAY(Working_Data[[#This Row],[order_date]],1),"DDDD")</f>
        <v>Thursday</v>
      </c>
      <c r="W3542" t="str">
        <f>TEXT(Working_Data[[#This Row],[order_date]],"mmmm")</f>
        <v>October</v>
      </c>
      <c r="X3542" s="7">
        <f>Working_Data[[#This Row],[last_order_date]]-Working_Data[[#This Row],[signup_date]]</f>
        <v>-42</v>
      </c>
      <c r="Y3542" s="7">
        <f>IF(Working_Data[[#This Row],[churned]]="Active",1,0)</f>
        <v>0</v>
      </c>
      <c r="Z3542" s="7">
        <f>YEAR(Working_Data[[#This Row],[order_date]])</f>
        <v>2024</v>
      </c>
    </row>
    <row r="3543" spans="1:26" x14ac:dyDescent="0.25">
      <c r="A3543" t="s">
        <v>7136</v>
      </c>
      <c r="B3543" t="s">
        <v>38</v>
      </c>
      <c r="C3543" t="s">
        <v>39</v>
      </c>
      <c r="D3543" t="s">
        <v>56</v>
      </c>
      <c r="E3543" s="1">
        <v>45488</v>
      </c>
      <c r="F3543" t="s">
        <v>7137</v>
      </c>
      <c r="G3543" s="1">
        <v>45589</v>
      </c>
      <c r="H3543" t="s">
        <v>25</v>
      </c>
      <c r="I3543" t="s">
        <v>42</v>
      </c>
      <c r="J3543" t="s">
        <v>27</v>
      </c>
      <c r="K3543">
        <v>3</v>
      </c>
      <c r="L3543" s="3">
        <f>Working_Data[[#This Row],[price2]]/Working_Data[[#This Row],[quantity]]</f>
        <v>460.09999999999997</v>
      </c>
      <c r="M3543" s="3">
        <v>1380.3</v>
      </c>
      <c r="N3543" t="s">
        <v>50</v>
      </c>
      <c r="O3543">
        <v>17</v>
      </c>
      <c r="P3543" s="1">
        <v>45648</v>
      </c>
      <c r="Q3543">
        <v>383</v>
      </c>
      <c r="R3543" t="s">
        <v>29</v>
      </c>
      <c r="S3543">
        <v>5</v>
      </c>
      <c r="T3543" s="1">
        <v>45658</v>
      </c>
      <c r="U3543" t="s">
        <v>30</v>
      </c>
      <c r="V3543" t="str">
        <f>TEXT(WEEKDAY(Working_Data[[#This Row],[order_date]],1),"DDDD")</f>
        <v>Thursday</v>
      </c>
      <c r="W3543" t="str">
        <f>TEXT(Working_Data[[#This Row],[order_date]],"mmmm")</f>
        <v>October</v>
      </c>
      <c r="X3543" s="7">
        <f>Working_Data[[#This Row],[last_order_date]]-Working_Data[[#This Row],[signup_date]]</f>
        <v>160</v>
      </c>
      <c r="Y3543" s="7">
        <f>IF(Working_Data[[#This Row],[churned]]="Active",1,0)</f>
        <v>1</v>
      </c>
      <c r="Z3543" s="7">
        <f>YEAR(Working_Data[[#This Row],[order_date]])</f>
        <v>2024</v>
      </c>
    </row>
    <row r="3544" spans="1:26" x14ac:dyDescent="0.25">
      <c r="A3544" t="s">
        <v>7138</v>
      </c>
      <c r="B3544" t="s">
        <v>45</v>
      </c>
      <c r="C3544" t="s">
        <v>39</v>
      </c>
      <c r="D3544" t="s">
        <v>77</v>
      </c>
      <c r="E3544" s="1">
        <v>45853</v>
      </c>
      <c r="F3544" t="s">
        <v>7139</v>
      </c>
      <c r="G3544" s="1">
        <v>45589</v>
      </c>
      <c r="H3544" t="s">
        <v>58</v>
      </c>
      <c r="I3544" t="s">
        <v>26</v>
      </c>
      <c r="J3544" t="s">
        <v>59</v>
      </c>
      <c r="K3544">
        <v>2</v>
      </c>
      <c r="L3544" s="3">
        <f>Working_Data[[#This Row],[price2]]/Working_Data[[#This Row],[quantity]]</f>
        <v>424.63499999999999</v>
      </c>
      <c r="M3544" s="3">
        <v>849.27</v>
      </c>
      <c r="N3544" t="s">
        <v>28</v>
      </c>
      <c r="O3544">
        <v>26</v>
      </c>
      <c r="P3544" s="1">
        <v>45584</v>
      </c>
      <c r="Q3544">
        <v>177</v>
      </c>
      <c r="R3544" t="s">
        <v>43</v>
      </c>
      <c r="S3544">
        <v>5</v>
      </c>
      <c r="T3544" s="1">
        <v>45363</v>
      </c>
      <c r="U3544" t="s">
        <v>30</v>
      </c>
      <c r="V3544" t="str">
        <f>TEXT(WEEKDAY(Working_Data[[#This Row],[order_date]],1),"DDDD")</f>
        <v>Thursday</v>
      </c>
      <c r="W3544" t="str">
        <f>TEXT(Working_Data[[#This Row],[order_date]],"mmmm")</f>
        <v>October</v>
      </c>
      <c r="X3544" s="7">
        <f>Working_Data[[#This Row],[last_order_date]]-Working_Data[[#This Row],[signup_date]]</f>
        <v>-269</v>
      </c>
      <c r="Y3544" s="7">
        <f>IF(Working_Data[[#This Row],[churned]]="Active",1,0)</f>
        <v>0</v>
      </c>
      <c r="Z3544" s="7">
        <f>YEAR(Working_Data[[#This Row],[order_date]])</f>
        <v>2024</v>
      </c>
    </row>
    <row r="3545" spans="1:26" x14ac:dyDescent="0.25">
      <c r="A3545" t="s">
        <v>7140</v>
      </c>
      <c r="B3545" t="s">
        <v>21</v>
      </c>
      <c r="C3545" t="s">
        <v>39</v>
      </c>
      <c r="D3545" t="s">
        <v>23</v>
      </c>
      <c r="E3545" s="1">
        <v>45500</v>
      </c>
      <c r="F3545" t="s">
        <v>7141</v>
      </c>
      <c r="G3545" s="1">
        <v>45589</v>
      </c>
      <c r="H3545" t="s">
        <v>47</v>
      </c>
      <c r="I3545" t="s">
        <v>26</v>
      </c>
      <c r="J3545" t="s">
        <v>67</v>
      </c>
      <c r="K3545">
        <v>4</v>
      </c>
      <c r="L3545" s="3">
        <f>Working_Data[[#This Row],[price2]]/Working_Data[[#This Row],[quantity]]</f>
        <v>299.78750000000002</v>
      </c>
      <c r="M3545" s="3">
        <v>1199.1500000000001</v>
      </c>
      <c r="N3545" t="s">
        <v>28</v>
      </c>
      <c r="O3545">
        <v>9</v>
      </c>
      <c r="P3545" s="1">
        <v>45816</v>
      </c>
      <c r="Q3545">
        <v>305</v>
      </c>
      <c r="R3545" t="s">
        <v>43</v>
      </c>
      <c r="S3545">
        <v>2</v>
      </c>
      <c r="T3545" s="1">
        <v>45583</v>
      </c>
      <c r="U3545" t="s">
        <v>36</v>
      </c>
      <c r="V3545" t="str">
        <f>TEXT(WEEKDAY(Working_Data[[#This Row],[order_date]],1),"DDDD")</f>
        <v>Thursday</v>
      </c>
      <c r="W3545" t="str">
        <f>TEXT(Working_Data[[#This Row],[order_date]],"mmmm")</f>
        <v>October</v>
      </c>
      <c r="X3545" s="7">
        <f>Working_Data[[#This Row],[last_order_date]]-Working_Data[[#This Row],[signup_date]]</f>
        <v>316</v>
      </c>
      <c r="Y3545" s="7">
        <f>IF(Working_Data[[#This Row],[churned]]="Active",1,0)</f>
        <v>0</v>
      </c>
      <c r="Z3545" s="7">
        <f>YEAR(Working_Data[[#This Row],[order_date]])</f>
        <v>2024</v>
      </c>
    </row>
    <row r="3546" spans="1:26" x14ac:dyDescent="0.25">
      <c r="A3546" t="s">
        <v>7142</v>
      </c>
      <c r="B3546" t="s">
        <v>21</v>
      </c>
      <c r="C3546" t="s">
        <v>82</v>
      </c>
      <c r="D3546" t="s">
        <v>56</v>
      </c>
      <c r="E3546" s="1">
        <v>45553</v>
      </c>
      <c r="F3546" t="s">
        <v>7143</v>
      </c>
      <c r="G3546" s="1">
        <v>45589</v>
      </c>
      <c r="H3546" t="s">
        <v>34</v>
      </c>
      <c r="I3546" t="s">
        <v>63</v>
      </c>
      <c r="J3546" t="s">
        <v>67</v>
      </c>
      <c r="K3546">
        <v>2</v>
      </c>
      <c r="L3546" s="3">
        <f>Working_Data[[#This Row],[price2]]/Working_Data[[#This Row],[quantity]]</f>
        <v>196.595</v>
      </c>
      <c r="M3546" s="3">
        <v>393.19</v>
      </c>
      <c r="N3546" t="s">
        <v>28</v>
      </c>
      <c r="O3546">
        <v>30</v>
      </c>
      <c r="P3546" s="1">
        <v>45706</v>
      </c>
      <c r="Q3546">
        <v>16</v>
      </c>
      <c r="R3546" t="s">
        <v>43</v>
      </c>
      <c r="S3546">
        <v>1</v>
      </c>
      <c r="T3546" s="1">
        <v>45802</v>
      </c>
      <c r="U3546" t="s">
        <v>60</v>
      </c>
      <c r="V3546" t="str">
        <f>TEXT(WEEKDAY(Working_Data[[#This Row],[order_date]],1),"DDDD")</f>
        <v>Thursday</v>
      </c>
      <c r="W3546" t="str">
        <f>TEXT(Working_Data[[#This Row],[order_date]],"mmmm")</f>
        <v>October</v>
      </c>
      <c r="X3546" s="7">
        <f>Working_Data[[#This Row],[last_order_date]]-Working_Data[[#This Row],[signup_date]]</f>
        <v>153</v>
      </c>
      <c r="Y3546" s="7">
        <f>IF(Working_Data[[#This Row],[churned]]="Active",1,0)</f>
        <v>0</v>
      </c>
      <c r="Z3546" s="7">
        <f>YEAR(Working_Data[[#This Row],[order_date]])</f>
        <v>2024</v>
      </c>
    </row>
    <row r="3547" spans="1:26" x14ac:dyDescent="0.25">
      <c r="A3547" t="s">
        <v>7144</v>
      </c>
      <c r="B3547" t="s">
        <v>45</v>
      </c>
      <c r="C3547" t="s">
        <v>82</v>
      </c>
      <c r="D3547" t="s">
        <v>23</v>
      </c>
      <c r="E3547" s="1">
        <v>45996</v>
      </c>
      <c r="F3547" t="s">
        <v>7145</v>
      </c>
      <c r="G3547" s="1">
        <v>45589</v>
      </c>
      <c r="H3547" t="s">
        <v>34</v>
      </c>
      <c r="I3547" t="s">
        <v>54</v>
      </c>
      <c r="J3547" t="s">
        <v>27</v>
      </c>
      <c r="K3547">
        <v>1</v>
      </c>
      <c r="L3547" s="3">
        <f>Working_Data[[#This Row],[price2]]/Working_Data[[#This Row],[quantity]]</f>
        <v>1252.53</v>
      </c>
      <c r="M3547" s="3">
        <v>1252.53</v>
      </c>
      <c r="N3547" t="s">
        <v>50</v>
      </c>
      <c r="O3547">
        <v>6</v>
      </c>
      <c r="P3547" s="1">
        <v>45874</v>
      </c>
      <c r="Q3547">
        <v>268</v>
      </c>
      <c r="R3547" t="s">
        <v>29</v>
      </c>
      <c r="S3547">
        <v>2</v>
      </c>
      <c r="T3547" s="1">
        <v>45790</v>
      </c>
      <c r="U3547" t="s">
        <v>30</v>
      </c>
      <c r="V3547" t="str">
        <f>TEXT(WEEKDAY(Working_Data[[#This Row],[order_date]],1),"DDDD")</f>
        <v>Thursday</v>
      </c>
      <c r="W3547" t="str">
        <f>TEXT(Working_Data[[#This Row],[order_date]],"mmmm")</f>
        <v>October</v>
      </c>
      <c r="X3547" s="7">
        <f>Working_Data[[#This Row],[last_order_date]]-Working_Data[[#This Row],[signup_date]]</f>
        <v>-122</v>
      </c>
      <c r="Y3547" s="7">
        <f>IF(Working_Data[[#This Row],[churned]]="Active",1,0)</f>
        <v>1</v>
      </c>
      <c r="Z3547" s="7">
        <f>YEAR(Working_Data[[#This Row],[order_date]])</f>
        <v>2024</v>
      </c>
    </row>
    <row r="3548" spans="1:26" x14ac:dyDescent="0.25">
      <c r="A3548" t="s">
        <v>7146</v>
      </c>
      <c r="B3548" t="s">
        <v>45</v>
      </c>
      <c r="C3548" t="s">
        <v>22</v>
      </c>
      <c r="D3548" t="s">
        <v>32</v>
      </c>
      <c r="E3548" s="1">
        <v>45532</v>
      </c>
      <c r="F3548" t="s">
        <v>7147</v>
      </c>
      <c r="G3548" s="1">
        <v>45590</v>
      </c>
      <c r="H3548" t="s">
        <v>58</v>
      </c>
      <c r="I3548" t="s">
        <v>42</v>
      </c>
      <c r="J3548" t="s">
        <v>27</v>
      </c>
      <c r="K3548">
        <v>2</v>
      </c>
      <c r="L3548" s="3">
        <f>Working_Data[[#This Row],[price2]]/Working_Data[[#This Row],[quantity]]</f>
        <v>315.13499999999999</v>
      </c>
      <c r="M3548" s="3">
        <v>630.27</v>
      </c>
      <c r="N3548" t="s">
        <v>35</v>
      </c>
      <c r="O3548">
        <v>5</v>
      </c>
      <c r="P3548" s="1">
        <v>45779</v>
      </c>
      <c r="Q3548">
        <v>475</v>
      </c>
      <c r="R3548" t="s">
        <v>43</v>
      </c>
      <c r="S3548">
        <v>1</v>
      </c>
      <c r="T3548" s="1">
        <v>45752</v>
      </c>
      <c r="U3548" t="s">
        <v>30</v>
      </c>
      <c r="V3548" t="str">
        <f>TEXT(WEEKDAY(Working_Data[[#This Row],[order_date]],1),"DDDD")</f>
        <v>Friday</v>
      </c>
      <c r="W3548" t="str">
        <f>TEXT(Working_Data[[#This Row],[order_date]],"mmmm")</f>
        <v>October</v>
      </c>
      <c r="X3548" s="7">
        <f>Working_Data[[#This Row],[last_order_date]]-Working_Data[[#This Row],[signup_date]]</f>
        <v>247</v>
      </c>
      <c r="Y3548" s="7">
        <f>IF(Working_Data[[#This Row],[churned]]="Active",1,0)</f>
        <v>0</v>
      </c>
      <c r="Z3548" s="7">
        <f>YEAR(Working_Data[[#This Row],[order_date]])</f>
        <v>2024</v>
      </c>
    </row>
    <row r="3549" spans="1:26" x14ac:dyDescent="0.25">
      <c r="A3549" t="s">
        <v>7148</v>
      </c>
      <c r="B3549" t="s">
        <v>38</v>
      </c>
      <c r="C3549" t="s">
        <v>82</v>
      </c>
      <c r="D3549" t="s">
        <v>23</v>
      </c>
      <c r="E3549" s="1">
        <v>45193</v>
      </c>
      <c r="F3549" t="s">
        <v>7149</v>
      </c>
      <c r="G3549" s="1">
        <v>45590</v>
      </c>
      <c r="H3549" t="s">
        <v>34</v>
      </c>
      <c r="I3549" t="s">
        <v>42</v>
      </c>
      <c r="J3549" t="s">
        <v>49</v>
      </c>
      <c r="K3549">
        <v>4</v>
      </c>
      <c r="L3549" s="3">
        <f>Working_Data[[#This Row],[price2]]/Working_Data[[#This Row],[quantity]]</f>
        <v>39.265000000000001</v>
      </c>
      <c r="M3549" s="3">
        <v>157.06</v>
      </c>
      <c r="N3549" t="s">
        <v>28</v>
      </c>
      <c r="O3549">
        <v>8</v>
      </c>
      <c r="P3549" s="1">
        <v>45392</v>
      </c>
      <c r="Q3549">
        <v>157</v>
      </c>
      <c r="R3549" t="s">
        <v>43</v>
      </c>
      <c r="S3549">
        <v>4</v>
      </c>
      <c r="T3549" s="1">
        <v>45561</v>
      </c>
      <c r="U3549" t="s">
        <v>30</v>
      </c>
      <c r="V3549" t="str">
        <f>TEXT(WEEKDAY(Working_Data[[#This Row],[order_date]],1),"DDDD")</f>
        <v>Friday</v>
      </c>
      <c r="W3549" t="str">
        <f>TEXT(Working_Data[[#This Row],[order_date]],"mmmm")</f>
        <v>October</v>
      </c>
      <c r="X3549" s="7">
        <f>Working_Data[[#This Row],[last_order_date]]-Working_Data[[#This Row],[signup_date]]</f>
        <v>199</v>
      </c>
      <c r="Y3549" s="7">
        <f>IF(Working_Data[[#This Row],[churned]]="Active",1,0)</f>
        <v>0</v>
      </c>
      <c r="Z3549" s="7">
        <f>YEAR(Working_Data[[#This Row],[order_date]])</f>
        <v>2024</v>
      </c>
    </row>
    <row r="3550" spans="1:26" x14ac:dyDescent="0.25">
      <c r="A3550" t="s">
        <v>7150</v>
      </c>
      <c r="B3550" t="s">
        <v>21</v>
      </c>
      <c r="C3550" t="s">
        <v>22</v>
      </c>
      <c r="D3550" t="s">
        <v>23</v>
      </c>
      <c r="E3550" s="1">
        <v>45936</v>
      </c>
      <c r="F3550" t="s">
        <v>7151</v>
      </c>
      <c r="G3550" s="1">
        <v>45590</v>
      </c>
      <c r="H3550" t="s">
        <v>34</v>
      </c>
      <c r="I3550" t="s">
        <v>63</v>
      </c>
      <c r="J3550" t="s">
        <v>67</v>
      </c>
      <c r="K3550">
        <v>4</v>
      </c>
      <c r="L3550" s="3">
        <f>Working_Data[[#This Row],[price2]]/Working_Data[[#This Row],[quantity]]</f>
        <v>301.73750000000001</v>
      </c>
      <c r="M3550" s="3">
        <v>1206.95</v>
      </c>
      <c r="N3550" t="s">
        <v>35</v>
      </c>
      <c r="O3550">
        <v>25</v>
      </c>
      <c r="P3550" s="1">
        <v>45857</v>
      </c>
      <c r="Q3550">
        <v>166</v>
      </c>
      <c r="R3550" t="s">
        <v>29</v>
      </c>
      <c r="S3550">
        <v>2</v>
      </c>
      <c r="T3550" s="1">
        <v>45589</v>
      </c>
      <c r="U3550" t="s">
        <v>30</v>
      </c>
      <c r="V3550" t="str">
        <f>TEXT(WEEKDAY(Working_Data[[#This Row],[order_date]],1),"DDDD")</f>
        <v>Friday</v>
      </c>
      <c r="W3550" t="str">
        <f>TEXT(Working_Data[[#This Row],[order_date]],"mmmm")</f>
        <v>October</v>
      </c>
      <c r="X3550" s="7">
        <f>Working_Data[[#This Row],[last_order_date]]-Working_Data[[#This Row],[signup_date]]</f>
        <v>-79</v>
      </c>
      <c r="Y3550" s="7">
        <f>IF(Working_Data[[#This Row],[churned]]="Active",1,0)</f>
        <v>1</v>
      </c>
      <c r="Z3550" s="7">
        <f>YEAR(Working_Data[[#This Row],[order_date]])</f>
        <v>2024</v>
      </c>
    </row>
    <row r="3551" spans="1:26" x14ac:dyDescent="0.25">
      <c r="A3551" t="s">
        <v>7152</v>
      </c>
      <c r="B3551" t="s">
        <v>38</v>
      </c>
      <c r="C3551" t="s">
        <v>22</v>
      </c>
      <c r="D3551" t="s">
        <v>56</v>
      </c>
      <c r="E3551" s="1">
        <v>45775</v>
      </c>
      <c r="F3551" t="s">
        <v>7153</v>
      </c>
      <c r="G3551" s="1">
        <v>45590</v>
      </c>
      <c r="H3551" t="s">
        <v>58</v>
      </c>
      <c r="I3551" t="s">
        <v>42</v>
      </c>
      <c r="J3551" t="s">
        <v>64</v>
      </c>
      <c r="K3551">
        <v>1</v>
      </c>
      <c r="L3551" s="3">
        <f>Working_Data[[#This Row],[price2]]/Working_Data[[#This Row],[quantity]]</f>
        <v>698.92</v>
      </c>
      <c r="M3551" s="3">
        <v>698.92</v>
      </c>
      <c r="N3551" t="s">
        <v>50</v>
      </c>
      <c r="O3551">
        <v>2</v>
      </c>
      <c r="P3551" s="1">
        <v>45301</v>
      </c>
      <c r="Q3551">
        <v>465</v>
      </c>
      <c r="R3551" t="s">
        <v>29</v>
      </c>
      <c r="S3551">
        <v>1</v>
      </c>
      <c r="T3551" s="1">
        <v>45640</v>
      </c>
      <c r="U3551" t="s">
        <v>30</v>
      </c>
      <c r="V3551" t="str">
        <f>TEXT(WEEKDAY(Working_Data[[#This Row],[order_date]],1),"DDDD")</f>
        <v>Friday</v>
      </c>
      <c r="W3551" t="str">
        <f>TEXT(Working_Data[[#This Row],[order_date]],"mmmm")</f>
        <v>October</v>
      </c>
      <c r="X3551" s="7">
        <f>Working_Data[[#This Row],[last_order_date]]-Working_Data[[#This Row],[signup_date]]</f>
        <v>-474</v>
      </c>
      <c r="Y3551" s="7">
        <f>IF(Working_Data[[#This Row],[churned]]="Active",1,0)</f>
        <v>1</v>
      </c>
      <c r="Z3551" s="7">
        <f>YEAR(Working_Data[[#This Row],[order_date]])</f>
        <v>2024</v>
      </c>
    </row>
    <row r="3552" spans="1:26" x14ac:dyDescent="0.25">
      <c r="A3552" t="s">
        <v>7154</v>
      </c>
      <c r="B3552" t="s">
        <v>38</v>
      </c>
      <c r="C3552" t="s">
        <v>22</v>
      </c>
      <c r="D3552" t="s">
        <v>52</v>
      </c>
      <c r="E3552" s="1">
        <v>44935</v>
      </c>
      <c r="F3552" t="s">
        <v>7155</v>
      </c>
      <c r="G3552" s="1">
        <v>45590</v>
      </c>
      <c r="H3552" t="s">
        <v>34</v>
      </c>
      <c r="I3552" t="s">
        <v>26</v>
      </c>
      <c r="J3552" t="s">
        <v>64</v>
      </c>
      <c r="K3552">
        <v>2</v>
      </c>
      <c r="L3552" s="3">
        <f>Working_Data[[#This Row],[price2]]/Working_Data[[#This Row],[quantity]]</f>
        <v>164.88499999999999</v>
      </c>
      <c r="M3552" s="3">
        <v>329.77</v>
      </c>
      <c r="N3552" t="s">
        <v>28</v>
      </c>
      <c r="O3552">
        <v>26</v>
      </c>
      <c r="P3552" s="1">
        <v>45557</v>
      </c>
      <c r="Q3552">
        <v>467</v>
      </c>
      <c r="R3552" t="s">
        <v>29</v>
      </c>
      <c r="S3552">
        <v>2</v>
      </c>
      <c r="T3552" s="1">
        <v>45686</v>
      </c>
      <c r="U3552" t="s">
        <v>36</v>
      </c>
      <c r="V3552" t="str">
        <f>TEXT(WEEKDAY(Working_Data[[#This Row],[order_date]],1),"DDDD")</f>
        <v>Friday</v>
      </c>
      <c r="W3552" t="str">
        <f>TEXT(Working_Data[[#This Row],[order_date]],"mmmm")</f>
        <v>October</v>
      </c>
      <c r="X3552" s="7">
        <f>Working_Data[[#This Row],[last_order_date]]-Working_Data[[#This Row],[signup_date]]</f>
        <v>622</v>
      </c>
      <c r="Y3552" s="7">
        <f>IF(Working_Data[[#This Row],[churned]]="Active",1,0)</f>
        <v>1</v>
      </c>
      <c r="Z3552" s="7">
        <f>YEAR(Working_Data[[#This Row],[order_date]])</f>
        <v>2024</v>
      </c>
    </row>
    <row r="3553" spans="1:26" x14ac:dyDescent="0.25">
      <c r="A3553" t="s">
        <v>7156</v>
      </c>
      <c r="B3553" t="s">
        <v>21</v>
      </c>
      <c r="C3553" t="s">
        <v>82</v>
      </c>
      <c r="D3553" t="s">
        <v>77</v>
      </c>
      <c r="E3553" s="1">
        <v>45703</v>
      </c>
      <c r="F3553" t="s">
        <v>7157</v>
      </c>
      <c r="G3553" s="1">
        <v>45591</v>
      </c>
      <c r="H3553" t="s">
        <v>58</v>
      </c>
      <c r="I3553" t="s">
        <v>26</v>
      </c>
      <c r="J3553" t="s">
        <v>64</v>
      </c>
      <c r="K3553">
        <v>5</v>
      </c>
      <c r="L3553" s="3">
        <f>Working_Data[[#This Row],[price2]]/Working_Data[[#This Row],[quantity]]</f>
        <v>288.40199999999999</v>
      </c>
      <c r="M3553" s="3">
        <v>1442.01</v>
      </c>
      <c r="N3553" t="s">
        <v>50</v>
      </c>
      <c r="O3553">
        <v>28</v>
      </c>
      <c r="P3553" s="1">
        <v>45551</v>
      </c>
      <c r="Q3553">
        <v>173</v>
      </c>
      <c r="R3553" t="s">
        <v>29</v>
      </c>
      <c r="S3553">
        <v>4</v>
      </c>
      <c r="T3553" s="1">
        <v>45676</v>
      </c>
      <c r="U3553" t="s">
        <v>30</v>
      </c>
      <c r="V3553" t="str">
        <f>TEXT(WEEKDAY(Working_Data[[#This Row],[order_date]],1),"DDDD")</f>
        <v>Saturday</v>
      </c>
      <c r="W3553" t="str">
        <f>TEXT(Working_Data[[#This Row],[order_date]],"mmmm")</f>
        <v>October</v>
      </c>
      <c r="X3553" s="7">
        <f>Working_Data[[#This Row],[last_order_date]]-Working_Data[[#This Row],[signup_date]]</f>
        <v>-152</v>
      </c>
      <c r="Y3553" s="7">
        <f>IF(Working_Data[[#This Row],[churned]]="Active",1,0)</f>
        <v>1</v>
      </c>
      <c r="Z3553" s="7">
        <f>YEAR(Working_Data[[#This Row],[order_date]])</f>
        <v>2024</v>
      </c>
    </row>
    <row r="3554" spans="1:26" x14ac:dyDescent="0.25">
      <c r="A3554" t="s">
        <v>7158</v>
      </c>
      <c r="B3554" t="s">
        <v>38</v>
      </c>
      <c r="C3554" t="s">
        <v>82</v>
      </c>
      <c r="D3554" t="s">
        <v>32</v>
      </c>
      <c r="E3554" s="1">
        <v>45521</v>
      </c>
      <c r="F3554" t="s">
        <v>7159</v>
      </c>
      <c r="G3554" s="1">
        <v>45591</v>
      </c>
      <c r="H3554" t="s">
        <v>25</v>
      </c>
      <c r="I3554" t="s">
        <v>42</v>
      </c>
      <c r="J3554" t="s">
        <v>67</v>
      </c>
      <c r="K3554">
        <v>4</v>
      </c>
      <c r="L3554" s="3">
        <f>Working_Data[[#This Row],[price2]]/Working_Data[[#This Row],[quantity]]</f>
        <v>248.19</v>
      </c>
      <c r="M3554" s="3">
        <v>992.76</v>
      </c>
      <c r="N3554" t="s">
        <v>28</v>
      </c>
      <c r="O3554">
        <v>23</v>
      </c>
      <c r="P3554" s="1">
        <v>45823</v>
      </c>
      <c r="Q3554">
        <v>384</v>
      </c>
      <c r="R3554" t="s">
        <v>43</v>
      </c>
      <c r="S3554">
        <v>4</v>
      </c>
      <c r="T3554" s="1">
        <v>45801</v>
      </c>
      <c r="U3554" t="s">
        <v>60</v>
      </c>
      <c r="V3554" t="str">
        <f>TEXT(WEEKDAY(Working_Data[[#This Row],[order_date]],1),"DDDD")</f>
        <v>Saturday</v>
      </c>
      <c r="W3554" t="str">
        <f>TEXT(Working_Data[[#This Row],[order_date]],"mmmm")</f>
        <v>October</v>
      </c>
      <c r="X3554" s="7">
        <f>Working_Data[[#This Row],[last_order_date]]-Working_Data[[#This Row],[signup_date]]</f>
        <v>302</v>
      </c>
      <c r="Y3554" s="7">
        <f>IF(Working_Data[[#This Row],[churned]]="Active",1,0)</f>
        <v>0</v>
      </c>
      <c r="Z3554" s="7">
        <f>YEAR(Working_Data[[#This Row],[order_date]])</f>
        <v>2024</v>
      </c>
    </row>
    <row r="3555" spans="1:26" x14ac:dyDescent="0.25">
      <c r="A3555" t="s">
        <v>7160</v>
      </c>
      <c r="B3555" t="s">
        <v>45</v>
      </c>
      <c r="C3555" t="s">
        <v>39</v>
      </c>
      <c r="D3555" t="s">
        <v>23</v>
      </c>
      <c r="E3555" s="1">
        <v>45649</v>
      </c>
      <c r="F3555" t="s">
        <v>7161</v>
      </c>
      <c r="G3555" s="1">
        <v>45591</v>
      </c>
      <c r="H3555" t="s">
        <v>25</v>
      </c>
      <c r="I3555" t="s">
        <v>26</v>
      </c>
      <c r="J3555" t="s">
        <v>49</v>
      </c>
      <c r="K3555">
        <v>1</v>
      </c>
      <c r="L3555" s="3">
        <f>Working_Data[[#This Row],[price2]]/Working_Data[[#This Row],[quantity]]</f>
        <v>974.42</v>
      </c>
      <c r="M3555" s="3">
        <v>974.42</v>
      </c>
      <c r="N3555" t="s">
        <v>50</v>
      </c>
      <c r="O3555">
        <v>40</v>
      </c>
      <c r="P3555" s="1">
        <v>45872</v>
      </c>
      <c r="Q3555">
        <v>307</v>
      </c>
      <c r="R3555" t="s">
        <v>43</v>
      </c>
      <c r="S3555">
        <v>5</v>
      </c>
      <c r="T3555" s="1">
        <v>45705</v>
      </c>
      <c r="U3555" t="s">
        <v>60</v>
      </c>
      <c r="V3555" t="str">
        <f>TEXT(WEEKDAY(Working_Data[[#This Row],[order_date]],1),"DDDD")</f>
        <v>Saturday</v>
      </c>
      <c r="W3555" t="str">
        <f>TEXT(Working_Data[[#This Row],[order_date]],"mmmm")</f>
        <v>October</v>
      </c>
      <c r="X3555" s="7">
        <f>Working_Data[[#This Row],[last_order_date]]-Working_Data[[#This Row],[signup_date]]</f>
        <v>223</v>
      </c>
      <c r="Y3555" s="7">
        <f>IF(Working_Data[[#This Row],[churned]]="Active",1,0)</f>
        <v>0</v>
      </c>
      <c r="Z3555" s="7">
        <f>YEAR(Working_Data[[#This Row],[order_date]])</f>
        <v>2024</v>
      </c>
    </row>
    <row r="3556" spans="1:26" x14ac:dyDescent="0.25">
      <c r="A3556" t="s">
        <v>7162</v>
      </c>
      <c r="B3556" t="s">
        <v>45</v>
      </c>
      <c r="C3556" t="s">
        <v>82</v>
      </c>
      <c r="D3556" t="s">
        <v>23</v>
      </c>
      <c r="E3556" s="1">
        <v>45197</v>
      </c>
      <c r="F3556" t="s">
        <v>7163</v>
      </c>
      <c r="G3556" s="1">
        <v>45591</v>
      </c>
      <c r="H3556" t="s">
        <v>41</v>
      </c>
      <c r="I3556" t="s">
        <v>26</v>
      </c>
      <c r="J3556" t="s">
        <v>27</v>
      </c>
      <c r="K3556">
        <v>1</v>
      </c>
      <c r="L3556" s="3">
        <f>Working_Data[[#This Row],[price2]]/Working_Data[[#This Row],[quantity]]</f>
        <v>275.52999999999997</v>
      </c>
      <c r="M3556" s="3">
        <v>275.52999999999997</v>
      </c>
      <c r="N3556" t="s">
        <v>28</v>
      </c>
      <c r="O3556">
        <v>31</v>
      </c>
      <c r="P3556" s="1">
        <v>45803</v>
      </c>
      <c r="Q3556">
        <v>220</v>
      </c>
      <c r="R3556" t="s">
        <v>29</v>
      </c>
      <c r="S3556">
        <v>4</v>
      </c>
      <c r="T3556" s="1">
        <v>45516</v>
      </c>
      <c r="U3556" t="s">
        <v>60</v>
      </c>
      <c r="V3556" t="str">
        <f>TEXT(WEEKDAY(Working_Data[[#This Row],[order_date]],1),"DDDD")</f>
        <v>Saturday</v>
      </c>
      <c r="W3556" t="str">
        <f>TEXT(Working_Data[[#This Row],[order_date]],"mmmm")</f>
        <v>October</v>
      </c>
      <c r="X3556" s="7">
        <f>Working_Data[[#This Row],[last_order_date]]-Working_Data[[#This Row],[signup_date]]</f>
        <v>606</v>
      </c>
      <c r="Y3556" s="7">
        <f>IF(Working_Data[[#This Row],[churned]]="Active",1,0)</f>
        <v>1</v>
      </c>
      <c r="Z3556" s="7">
        <f>YEAR(Working_Data[[#This Row],[order_date]])</f>
        <v>2024</v>
      </c>
    </row>
    <row r="3557" spans="1:26" x14ac:dyDescent="0.25">
      <c r="A3557" t="s">
        <v>7164</v>
      </c>
      <c r="B3557" t="s">
        <v>38</v>
      </c>
      <c r="C3557" t="s">
        <v>22</v>
      </c>
      <c r="D3557" t="s">
        <v>56</v>
      </c>
      <c r="E3557" s="1">
        <v>45239</v>
      </c>
      <c r="F3557" t="s">
        <v>7165</v>
      </c>
      <c r="G3557" s="1">
        <v>45591</v>
      </c>
      <c r="H3557" t="s">
        <v>47</v>
      </c>
      <c r="I3557" t="s">
        <v>42</v>
      </c>
      <c r="J3557" t="s">
        <v>27</v>
      </c>
      <c r="K3557">
        <v>4</v>
      </c>
      <c r="L3557" s="3">
        <f>Working_Data[[#This Row],[price2]]/Working_Data[[#This Row],[quantity]]</f>
        <v>248.25749999999999</v>
      </c>
      <c r="M3557" s="3">
        <v>993.03</v>
      </c>
      <c r="N3557" t="s">
        <v>28</v>
      </c>
      <c r="O3557">
        <v>23</v>
      </c>
      <c r="P3557" s="1">
        <v>45865</v>
      </c>
      <c r="Q3557">
        <v>419</v>
      </c>
      <c r="R3557" t="s">
        <v>29</v>
      </c>
      <c r="S3557">
        <v>1</v>
      </c>
      <c r="T3557" s="1">
        <v>45709</v>
      </c>
      <c r="U3557" t="s">
        <v>60</v>
      </c>
      <c r="V3557" t="str">
        <f>TEXT(WEEKDAY(Working_Data[[#This Row],[order_date]],1),"DDDD")</f>
        <v>Saturday</v>
      </c>
      <c r="W3557" t="str">
        <f>TEXT(Working_Data[[#This Row],[order_date]],"mmmm")</f>
        <v>October</v>
      </c>
      <c r="X3557" s="7">
        <f>Working_Data[[#This Row],[last_order_date]]-Working_Data[[#This Row],[signup_date]]</f>
        <v>626</v>
      </c>
      <c r="Y3557" s="7">
        <f>IF(Working_Data[[#This Row],[churned]]="Active",1,0)</f>
        <v>1</v>
      </c>
      <c r="Z3557" s="7">
        <f>YEAR(Working_Data[[#This Row],[order_date]])</f>
        <v>2024</v>
      </c>
    </row>
    <row r="3558" spans="1:26" x14ac:dyDescent="0.25">
      <c r="A3558" t="s">
        <v>7166</v>
      </c>
      <c r="B3558" t="s">
        <v>21</v>
      </c>
      <c r="C3558" t="s">
        <v>82</v>
      </c>
      <c r="D3558" t="s">
        <v>23</v>
      </c>
      <c r="E3558" s="1">
        <v>45473</v>
      </c>
      <c r="F3558" t="s">
        <v>7167</v>
      </c>
      <c r="G3558" s="1">
        <v>45592</v>
      </c>
      <c r="H3558" t="s">
        <v>41</v>
      </c>
      <c r="I3558" t="s">
        <v>42</v>
      </c>
      <c r="J3558" t="s">
        <v>27</v>
      </c>
      <c r="K3558">
        <v>2</v>
      </c>
      <c r="L3558" s="3">
        <f>Working_Data[[#This Row],[price2]]/Working_Data[[#This Row],[quantity]]</f>
        <v>499.36</v>
      </c>
      <c r="M3558" s="3">
        <v>998.72</v>
      </c>
      <c r="N3558" t="s">
        <v>28</v>
      </c>
      <c r="O3558">
        <v>13</v>
      </c>
      <c r="P3558" s="1">
        <v>45612</v>
      </c>
      <c r="Q3558">
        <v>229</v>
      </c>
      <c r="R3558" t="s">
        <v>43</v>
      </c>
      <c r="S3558">
        <v>1</v>
      </c>
      <c r="T3558" s="1">
        <v>45905</v>
      </c>
      <c r="U3558" t="s">
        <v>30</v>
      </c>
      <c r="V3558" t="str">
        <f>TEXT(WEEKDAY(Working_Data[[#This Row],[order_date]],1),"DDDD")</f>
        <v>Sunday</v>
      </c>
      <c r="W3558" t="str">
        <f>TEXT(Working_Data[[#This Row],[order_date]],"mmmm")</f>
        <v>October</v>
      </c>
      <c r="X3558" s="7">
        <f>Working_Data[[#This Row],[last_order_date]]-Working_Data[[#This Row],[signup_date]]</f>
        <v>139</v>
      </c>
      <c r="Y3558" s="7">
        <f>IF(Working_Data[[#This Row],[churned]]="Active",1,0)</f>
        <v>0</v>
      </c>
      <c r="Z3558" s="7">
        <f>YEAR(Working_Data[[#This Row],[order_date]])</f>
        <v>2024</v>
      </c>
    </row>
    <row r="3559" spans="1:26" x14ac:dyDescent="0.25">
      <c r="A3559" t="s">
        <v>7168</v>
      </c>
      <c r="B3559" t="s">
        <v>38</v>
      </c>
      <c r="C3559" t="s">
        <v>22</v>
      </c>
      <c r="D3559" t="s">
        <v>77</v>
      </c>
      <c r="E3559" s="1">
        <v>45713</v>
      </c>
      <c r="F3559" t="s">
        <v>7169</v>
      </c>
      <c r="G3559" s="1">
        <v>45592</v>
      </c>
      <c r="H3559" t="s">
        <v>58</v>
      </c>
      <c r="I3559" t="s">
        <v>48</v>
      </c>
      <c r="J3559" t="s">
        <v>49</v>
      </c>
      <c r="K3559">
        <v>1</v>
      </c>
      <c r="L3559" s="3">
        <f>Working_Data[[#This Row],[price2]]/Working_Data[[#This Row],[quantity]]</f>
        <v>553.66</v>
      </c>
      <c r="M3559" s="3">
        <v>553.66</v>
      </c>
      <c r="N3559" t="s">
        <v>50</v>
      </c>
      <c r="O3559">
        <v>8</v>
      </c>
      <c r="P3559" s="1">
        <v>45546</v>
      </c>
      <c r="Q3559">
        <v>440</v>
      </c>
      <c r="R3559" t="s">
        <v>29</v>
      </c>
      <c r="S3559">
        <v>2</v>
      </c>
      <c r="T3559" s="1">
        <v>45779</v>
      </c>
      <c r="U3559" t="s">
        <v>30</v>
      </c>
      <c r="V3559" t="str">
        <f>TEXT(WEEKDAY(Working_Data[[#This Row],[order_date]],1),"DDDD")</f>
        <v>Sunday</v>
      </c>
      <c r="W3559" t="str">
        <f>TEXT(Working_Data[[#This Row],[order_date]],"mmmm")</f>
        <v>October</v>
      </c>
      <c r="X3559" s="7">
        <f>Working_Data[[#This Row],[last_order_date]]-Working_Data[[#This Row],[signup_date]]</f>
        <v>-167</v>
      </c>
      <c r="Y3559" s="7">
        <f>IF(Working_Data[[#This Row],[churned]]="Active",1,0)</f>
        <v>1</v>
      </c>
      <c r="Z3559" s="7">
        <f>YEAR(Working_Data[[#This Row],[order_date]])</f>
        <v>2024</v>
      </c>
    </row>
    <row r="3560" spans="1:26" x14ac:dyDescent="0.25">
      <c r="A3560" t="s">
        <v>7170</v>
      </c>
      <c r="B3560" t="s">
        <v>21</v>
      </c>
      <c r="C3560" t="s">
        <v>39</v>
      </c>
      <c r="D3560" t="s">
        <v>32</v>
      </c>
      <c r="E3560" s="1">
        <v>45165</v>
      </c>
      <c r="F3560" t="s">
        <v>7171</v>
      </c>
      <c r="G3560" s="1">
        <v>45592</v>
      </c>
      <c r="H3560" t="s">
        <v>41</v>
      </c>
      <c r="I3560" t="s">
        <v>48</v>
      </c>
      <c r="J3560" t="s">
        <v>59</v>
      </c>
      <c r="K3560">
        <v>3</v>
      </c>
      <c r="L3560" s="3">
        <f>Working_Data[[#This Row],[price2]]/Working_Data[[#This Row],[quantity]]</f>
        <v>119.57</v>
      </c>
      <c r="M3560" s="3">
        <v>358.71</v>
      </c>
      <c r="N3560" t="s">
        <v>50</v>
      </c>
      <c r="O3560">
        <v>12</v>
      </c>
      <c r="P3560" s="1">
        <v>45771</v>
      </c>
      <c r="Q3560">
        <v>219</v>
      </c>
      <c r="R3560" t="s">
        <v>29</v>
      </c>
      <c r="S3560">
        <v>3</v>
      </c>
      <c r="T3560" s="1">
        <v>45932</v>
      </c>
      <c r="U3560" t="s">
        <v>30</v>
      </c>
      <c r="V3560" t="str">
        <f>TEXT(WEEKDAY(Working_Data[[#This Row],[order_date]],1),"DDDD")</f>
        <v>Sunday</v>
      </c>
      <c r="W3560" t="str">
        <f>TEXT(Working_Data[[#This Row],[order_date]],"mmmm")</f>
        <v>October</v>
      </c>
      <c r="X3560" s="7">
        <f>Working_Data[[#This Row],[last_order_date]]-Working_Data[[#This Row],[signup_date]]</f>
        <v>606</v>
      </c>
      <c r="Y3560" s="7">
        <f>IF(Working_Data[[#This Row],[churned]]="Active",1,0)</f>
        <v>1</v>
      </c>
      <c r="Z3560" s="7">
        <f>YEAR(Working_Data[[#This Row],[order_date]])</f>
        <v>2024</v>
      </c>
    </row>
    <row r="3561" spans="1:26" x14ac:dyDescent="0.25">
      <c r="A3561" t="s">
        <v>7172</v>
      </c>
      <c r="B3561" t="s">
        <v>38</v>
      </c>
      <c r="C3561" t="s">
        <v>82</v>
      </c>
      <c r="D3561" t="s">
        <v>56</v>
      </c>
      <c r="E3561" s="1">
        <v>45625</v>
      </c>
      <c r="F3561" t="s">
        <v>7173</v>
      </c>
      <c r="G3561" s="1">
        <v>45592</v>
      </c>
      <c r="H3561" t="s">
        <v>58</v>
      </c>
      <c r="I3561" t="s">
        <v>42</v>
      </c>
      <c r="J3561" t="s">
        <v>49</v>
      </c>
      <c r="K3561">
        <v>1</v>
      </c>
      <c r="L3561" s="3">
        <f>Working_Data[[#This Row],[price2]]/Working_Data[[#This Row],[quantity]]</f>
        <v>1108.4100000000001</v>
      </c>
      <c r="M3561" s="3">
        <v>1108.4100000000001</v>
      </c>
      <c r="N3561" t="s">
        <v>50</v>
      </c>
      <c r="O3561">
        <v>27</v>
      </c>
      <c r="P3561" s="1">
        <v>45554</v>
      </c>
      <c r="Q3561">
        <v>128</v>
      </c>
      <c r="R3561" t="s">
        <v>29</v>
      </c>
      <c r="S3561">
        <v>3</v>
      </c>
      <c r="T3561" s="1">
        <v>45588</v>
      </c>
      <c r="U3561" t="s">
        <v>60</v>
      </c>
      <c r="V3561" t="str">
        <f>TEXT(WEEKDAY(Working_Data[[#This Row],[order_date]],1),"DDDD")</f>
        <v>Sunday</v>
      </c>
      <c r="W3561" t="str">
        <f>TEXT(Working_Data[[#This Row],[order_date]],"mmmm")</f>
        <v>October</v>
      </c>
      <c r="X3561" s="7">
        <f>Working_Data[[#This Row],[last_order_date]]-Working_Data[[#This Row],[signup_date]]</f>
        <v>-71</v>
      </c>
      <c r="Y3561" s="7">
        <f>IF(Working_Data[[#This Row],[churned]]="Active",1,0)</f>
        <v>1</v>
      </c>
      <c r="Z3561" s="7">
        <f>YEAR(Working_Data[[#This Row],[order_date]])</f>
        <v>2024</v>
      </c>
    </row>
    <row r="3562" spans="1:26" x14ac:dyDescent="0.25">
      <c r="A3562" t="s">
        <v>7174</v>
      </c>
      <c r="B3562" t="s">
        <v>45</v>
      </c>
      <c r="C3562" t="s">
        <v>39</v>
      </c>
      <c r="D3562" t="s">
        <v>52</v>
      </c>
      <c r="E3562" s="1">
        <v>45484</v>
      </c>
      <c r="F3562" t="s">
        <v>7175</v>
      </c>
      <c r="G3562" s="1">
        <v>45592</v>
      </c>
      <c r="H3562" t="s">
        <v>25</v>
      </c>
      <c r="I3562" t="s">
        <v>42</v>
      </c>
      <c r="J3562" t="s">
        <v>27</v>
      </c>
      <c r="K3562">
        <v>2</v>
      </c>
      <c r="L3562" s="3">
        <f>Working_Data[[#This Row],[price2]]/Working_Data[[#This Row],[quantity]]</f>
        <v>697.40499999999997</v>
      </c>
      <c r="M3562" s="3">
        <v>1394.81</v>
      </c>
      <c r="N3562" t="s">
        <v>28</v>
      </c>
      <c r="O3562">
        <v>50</v>
      </c>
      <c r="P3562" s="1">
        <v>45513</v>
      </c>
      <c r="Q3562">
        <v>158</v>
      </c>
      <c r="R3562" t="s">
        <v>29</v>
      </c>
      <c r="S3562">
        <v>5</v>
      </c>
      <c r="T3562" s="1">
        <v>45333</v>
      </c>
      <c r="U3562" t="s">
        <v>36</v>
      </c>
      <c r="V3562" t="str">
        <f>TEXT(WEEKDAY(Working_Data[[#This Row],[order_date]],1),"DDDD")</f>
        <v>Sunday</v>
      </c>
      <c r="W3562" t="str">
        <f>TEXT(Working_Data[[#This Row],[order_date]],"mmmm")</f>
        <v>October</v>
      </c>
      <c r="X3562" s="7">
        <f>Working_Data[[#This Row],[last_order_date]]-Working_Data[[#This Row],[signup_date]]</f>
        <v>29</v>
      </c>
      <c r="Y3562" s="7">
        <f>IF(Working_Data[[#This Row],[churned]]="Active",1,0)</f>
        <v>1</v>
      </c>
      <c r="Z3562" s="7">
        <f>YEAR(Working_Data[[#This Row],[order_date]])</f>
        <v>2024</v>
      </c>
    </row>
    <row r="3563" spans="1:26" x14ac:dyDescent="0.25">
      <c r="A3563" t="s">
        <v>7176</v>
      </c>
      <c r="B3563" t="s">
        <v>38</v>
      </c>
      <c r="C3563" t="s">
        <v>82</v>
      </c>
      <c r="D3563" t="s">
        <v>32</v>
      </c>
      <c r="E3563" s="1">
        <v>45297</v>
      </c>
      <c r="F3563" t="s">
        <v>7177</v>
      </c>
      <c r="G3563" s="1">
        <v>45592</v>
      </c>
      <c r="H3563" t="s">
        <v>58</v>
      </c>
      <c r="I3563" t="s">
        <v>42</v>
      </c>
      <c r="J3563" t="s">
        <v>67</v>
      </c>
      <c r="K3563">
        <v>2</v>
      </c>
      <c r="L3563" s="3">
        <f>Working_Data[[#This Row],[price2]]/Working_Data[[#This Row],[quantity]]</f>
        <v>357.685</v>
      </c>
      <c r="M3563" s="3">
        <v>715.37</v>
      </c>
      <c r="N3563" t="s">
        <v>35</v>
      </c>
      <c r="O3563">
        <v>43</v>
      </c>
      <c r="P3563" s="1">
        <v>45968</v>
      </c>
      <c r="Q3563">
        <v>435</v>
      </c>
      <c r="R3563" t="s">
        <v>43</v>
      </c>
      <c r="S3563">
        <v>4</v>
      </c>
      <c r="T3563" s="1">
        <v>45557</v>
      </c>
      <c r="U3563" t="s">
        <v>36</v>
      </c>
      <c r="V3563" t="str">
        <f>TEXT(WEEKDAY(Working_Data[[#This Row],[order_date]],1),"DDDD")</f>
        <v>Sunday</v>
      </c>
      <c r="W3563" t="str">
        <f>TEXT(Working_Data[[#This Row],[order_date]],"mmmm")</f>
        <v>October</v>
      </c>
      <c r="X3563" s="7">
        <f>Working_Data[[#This Row],[last_order_date]]-Working_Data[[#This Row],[signup_date]]</f>
        <v>671</v>
      </c>
      <c r="Y3563" s="7">
        <f>IF(Working_Data[[#This Row],[churned]]="Active",1,0)</f>
        <v>0</v>
      </c>
      <c r="Z3563" s="7">
        <f>YEAR(Working_Data[[#This Row],[order_date]])</f>
        <v>2024</v>
      </c>
    </row>
    <row r="3564" spans="1:26" x14ac:dyDescent="0.25">
      <c r="A3564" t="s">
        <v>7178</v>
      </c>
      <c r="B3564" t="s">
        <v>21</v>
      </c>
      <c r="C3564" t="s">
        <v>82</v>
      </c>
      <c r="D3564" t="s">
        <v>23</v>
      </c>
      <c r="E3564" s="1">
        <v>45484</v>
      </c>
      <c r="F3564" t="s">
        <v>7179</v>
      </c>
      <c r="G3564" s="1">
        <v>45592</v>
      </c>
      <c r="H3564" t="s">
        <v>25</v>
      </c>
      <c r="I3564" t="s">
        <v>48</v>
      </c>
      <c r="J3564" t="s">
        <v>59</v>
      </c>
      <c r="K3564">
        <v>3</v>
      </c>
      <c r="L3564" s="3">
        <f>Working_Data[[#This Row],[price2]]/Working_Data[[#This Row],[quantity]]</f>
        <v>64.146666666666661</v>
      </c>
      <c r="M3564" s="3">
        <v>192.44</v>
      </c>
      <c r="N3564" t="s">
        <v>35</v>
      </c>
      <c r="O3564">
        <v>33</v>
      </c>
      <c r="P3564" s="1">
        <v>45831</v>
      </c>
      <c r="Q3564">
        <v>494</v>
      </c>
      <c r="R3564" t="s">
        <v>43</v>
      </c>
      <c r="S3564">
        <v>5</v>
      </c>
      <c r="T3564" s="1">
        <v>45587</v>
      </c>
      <c r="U3564" t="s">
        <v>36</v>
      </c>
      <c r="V3564" t="str">
        <f>TEXT(WEEKDAY(Working_Data[[#This Row],[order_date]],1),"DDDD")</f>
        <v>Sunday</v>
      </c>
      <c r="W3564" t="str">
        <f>TEXT(Working_Data[[#This Row],[order_date]],"mmmm")</f>
        <v>October</v>
      </c>
      <c r="X3564" s="7">
        <f>Working_Data[[#This Row],[last_order_date]]-Working_Data[[#This Row],[signup_date]]</f>
        <v>347</v>
      </c>
      <c r="Y3564" s="7">
        <f>IF(Working_Data[[#This Row],[churned]]="Active",1,0)</f>
        <v>0</v>
      </c>
      <c r="Z3564" s="7">
        <f>YEAR(Working_Data[[#This Row],[order_date]])</f>
        <v>2024</v>
      </c>
    </row>
    <row r="3565" spans="1:26" x14ac:dyDescent="0.25">
      <c r="A3565" t="s">
        <v>7180</v>
      </c>
      <c r="B3565" t="s">
        <v>21</v>
      </c>
      <c r="C3565" t="s">
        <v>82</v>
      </c>
      <c r="D3565" t="s">
        <v>23</v>
      </c>
      <c r="E3565" s="1">
        <v>45675</v>
      </c>
      <c r="F3565" t="s">
        <v>7181</v>
      </c>
      <c r="G3565" s="1">
        <v>45592</v>
      </c>
      <c r="H3565" t="s">
        <v>47</v>
      </c>
      <c r="I3565" t="s">
        <v>48</v>
      </c>
      <c r="J3565" t="s">
        <v>64</v>
      </c>
      <c r="K3565">
        <v>1</v>
      </c>
      <c r="L3565" s="3">
        <f>Working_Data[[#This Row],[price2]]/Working_Data[[#This Row],[quantity]]</f>
        <v>1016.54</v>
      </c>
      <c r="M3565" s="3">
        <v>1016.54</v>
      </c>
      <c r="N3565" t="s">
        <v>28</v>
      </c>
      <c r="O3565">
        <v>23</v>
      </c>
      <c r="P3565" s="1">
        <v>45513</v>
      </c>
      <c r="Q3565">
        <v>379</v>
      </c>
      <c r="R3565" t="s">
        <v>43</v>
      </c>
      <c r="S3565">
        <v>2</v>
      </c>
      <c r="T3565" s="1">
        <v>45999</v>
      </c>
      <c r="U3565" t="s">
        <v>60</v>
      </c>
      <c r="V3565" t="str">
        <f>TEXT(WEEKDAY(Working_Data[[#This Row],[order_date]],1),"DDDD")</f>
        <v>Sunday</v>
      </c>
      <c r="W3565" t="str">
        <f>TEXT(Working_Data[[#This Row],[order_date]],"mmmm")</f>
        <v>October</v>
      </c>
      <c r="X3565" s="7">
        <f>Working_Data[[#This Row],[last_order_date]]-Working_Data[[#This Row],[signup_date]]</f>
        <v>-162</v>
      </c>
      <c r="Y3565" s="7">
        <f>IF(Working_Data[[#This Row],[churned]]="Active",1,0)</f>
        <v>0</v>
      </c>
      <c r="Z3565" s="7">
        <f>YEAR(Working_Data[[#This Row],[order_date]])</f>
        <v>2024</v>
      </c>
    </row>
    <row r="3566" spans="1:26" x14ac:dyDescent="0.25">
      <c r="A3566" t="s">
        <v>7182</v>
      </c>
      <c r="B3566" t="s">
        <v>45</v>
      </c>
      <c r="C3566" t="s">
        <v>22</v>
      </c>
      <c r="D3566" t="s">
        <v>52</v>
      </c>
      <c r="E3566" s="1">
        <v>45297</v>
      </c>
      <c r="F3566" t="s">
        <v>7183</v>
      </c>
      <c r="G3566" s="1">
        <v>45592</v>
      </c>
      <c r="H3566" t="s">
        <v>58</v>
      </c>
      <c r="I3566" t="s">
        <v>42</v>
      </c>
      <c r="J3566" t="s">
        <v>27</v>
      </c>
      <c r="K3566">
        <v>5</v>
      </c>
      <c r="L3566" s="3">
        <f>Working_Data[[#This Row],[price2]]/Working_Data[[#This Row],[quantity]]</f>
        <v>169.61799999999999</v>
      </c>
      <c r="M3566" s="3">
        <v>848.09</v>
      </c>
      <c r="N3566" t="s">
        <v>50</v>
      </c>
      <c r="O3566">
        <v>35</v>
      </c>
      <c r="P3566" s="1">
        <v>45797</v>
      </c>
      <c r="Q3566">
        <v>75</v>
      </c>
      <c r="R3566" t="s">
        <v>43</v>
      </c>
      <c r="S3566">
        <v>5</v>
      </c>
      <c r="T3566" s="1">
        <v>45545</v>
      </c>
      <c r="U3566" t="s">
        <v>36</v>
      </c>
      <c r="V3566" t="str">
        <f>TEXT(WEEKDAY(Working_Data[[#This Row],[order_date]],1),"DDDD")</f>
        <v>Sunday</v>
      </c>
      <c r="W3566" t="str">
        <f>TEXT(Working_Data[[#This Row],[order_date]],"mmmm")</f>
        <v>October</v>
      </c>
      <c r="X3566" s="7">
        <f>Working_Data[[#This Row],[last_order_date]]-Working_Data[[#This Row],[signup_date]]</f>
        <v>500</v>
      </c>
      <c r="Y3566" s="7">
        <f>IF(Working_Data[[#This Row],[churned]]="Active",1,0)</f>
        <v>0</v>
      </c>
      <c r="Z3566" s="7">
        <f>YEAR(Working_Data[[#This Row],[order_date]])</f>
        <v>2024</v>
      </c>
    </row>
    <row r="3567" spans="1:26" x14ac:dyDescent="0.25">
      <c r="A3567" t="s">
        <v>7184</v>
      </c>
      <c r="B3567" t="s">
        <v>38</v>
      </c>
      <c r="C3567" t="s">
        <v>82</v>
      </c>
      <c r="D3567" t="s">
        <v>52</v>
      </c>
      <c r="E3567" s="1">
        <v>45638</v>
      </c>
      <c r="F3567" t="s">
        <v>7185</v>
      </c>
      <c r="G3567" s="1">
        <v>45592</v>
      </c>
      <c r="H3567" t="s">
        <v>25</v>
      </c>
      <c r="I3567" t="s">
        <v>54</v>
      </c>
      <c r="J3567" t="s">
        <v>64</v>
      </c>
      <c r="K3567">
        <v>1</v>
      </c>
      <c r="L3567" s="3">
        <f>Working_Data[[#This Row],[price2]]/Working_Data[[#This Row],[quantity]]</f>
        <v>298.89</v>
      </c>
      <c r="M3567" s="3">
        <v>298.89</v>
      </c>
      <c r="N3567" t="s">
        <v>50</v>
      </c>
      <c r="O3567">
        <v>20</v>
      </c>
      <c r="P3567" s="1">
        <v>45695</v>
      </c>
      <c r="Q3567">
        <v>207</v>
      </c>
      <c r="R3567" t="s">
        <v>29</v>
      </c>
      <c r="S3567">
        <v>3</v>
      </c>
      <c r="T3567" s="1">
        <v>45579</v>
      </c>
      <c r="U3567" t="s">
        <v>36</v>
      </c>
      <c r="V3567" t="str">
        <f>TEXT(WEEKDAY(Working_Data[[#This Row],[order_date]],1),"DDDD")</f>
        <v>Sunday</v>
      </c>
      <c r="W3567" t="str">
        <f>TEXT(Working_Data[[#This Row],[order_date]],"mmmm")</f>
        <v>October</v>
      </c>
      <c r="X3567" s="7">
        <f>Working_Data[[#This Row],[last_order_date]]-Working_Data[[#This Row],[signup_date]]</f>
        <v>57</v>
      </c>
      <c r="Y3567" s="7">
        <f>IF(Working_Data[[#This Row],[churned]]="Active",1,0)</f>
        <v>1</v>
      </c>
      <c r="Z3567" s="7">
        <f>YEAR(Working_Data[[#This Row],[order_date]])</f>
        <v>2024</v>
      </c>
    </row>
    <row r="3568" spans="1:26" x14ac:dyDescent="0.25">
      <c r="A3568" t="s">
        <v>7186</v>
      </c>
      <c r="B3568" t="s">
        <v>38</v>
      </c>
      <c r="C3568" t="s">
        <v>39</v>
      </c>
      <c r="D3568" t="s">
        <v>32</v>
      </c>
      <c r="E3568" s="1">
        <v>44936</v>
      </c>
      <c r="F3568" t="s">
        <v>7187</v>
      </c>
      <c r="G3568" s="1">
        <v>45592</v>
      </c>
      <c r="H3568" t="s">
        <v>47</v>
      </c>
      <c r="I3568" t="s">
        <v>48</v>
      </c>
      <c r="J3568" t="s">
        <v>59</v>
      </c>
      <c r="K3568">
        <v>2</v>
      </c>
      <c r="L3568" s="3">
        <f>Working_Data[[#This Row],[price2]]/Working_Data[[#This Row],[quantity]]</f>
        <v>673.78499999999997</v>
      </c>
      <c r="M3568" s="3">
        <v>1347.57</v>
      </c>
      <c r="N3568" t="s">
        <v>50</v>
      </c>
      <c r="O3568">
        <v>26</v>
      </c>
      <c r="P3568" s="1">
        <v>45422</v>
      </c>
      <c r="Q3568">
        <v>196</v>
      </c>
      <c r="R3568" t="s">
        <v>29</v>
      </c>
      <c r="S3568">
        <v>1</v>
      </c>
      <c r="T3568" s="1">
        <v>45776</v>
      </c>
      <c r="U3568" t="s">
        <v>30</v>
      </c>
      <c r="V3568" t="str">
        <f>TEXT(WEEKDAY(Working_Data[[#This Row],[order_date]],1),"DDDD")</f>
        <v>Sunday</v>
      </c>
      <c r="W3568" t="str">
        <f>TEXT(Working_Data[[#This Row],[order_date]],"mmmm")</f>
        <v>October</v>
      </c>
      <c r="X3568" s="7">
        <f>Working_Data[[#This Row],[last_order_date]]-Working_Data[[#This Row],[signup_date]]</f>
        <v>486</v>
      </c>
      <c r="Y3568" s="7">
        <f>IF(Working_Data[[#This Row],[churned]]="Active",1,0)</f>
        <v>1</v>
      </c>
      <c r="Z3568" s="7">
        <f>YEAR(Working_Data[[#This Row],[order_date]])</f>
        <v>2024</v>
      </c>
    </row>
    <row r="3569" spans="1:26" x14ac:dyDescent="0.25">
      <c r="A3569" t="s">
        <v>7188</v>
      </c>
      <c r="B3569" t="s">
        <v>21</v>
      </c>
      <c r="C3569" t="s">
        <v>22</v>
      </c>
      <c r="D3569" t="s">
        <v>23</v>
      </c>
      <c r="E3569" s="1">
        <v>45328</v>
      </c>
      <c r="F3569" t="s">
        <v>7189</v>
      </c>
      <c r="G3569" s="1">
        <v>45592</v>
      </c>
      <c r="H3569" t="s">
        <v>58</v>
      </c>
      <c r="I3569" t="s">
        <v>63</v>
      </c>
      <c r="J3569" t="s">
        <v>59</v>
      </c>
      <c r="K3569">
        <v>5</v>
      </c>
      <c r="L3569" s="3">
        <f>Working_Data[[#This Row],[price2]]/Working_Data[[#This Row],[quantity]]</f>
        <v>86.417999999999992</v>
      </c>
      <c r="M3569" s="3">
        <v>432.09</v>
      </c>
      <c r="N3569" t="s">
        <v>50</v>
      </c>
      <c r="O3569">
        <v>7</v>
      </c>
      <c r="P3569" s="1">
        <v>45670</v>
      </c>
      <c r="Q3569">
        <v>19</v>
      </c>
      <c r="R3569" t="s">
        <v>29</v>
      </c>
      <c r="S3569">
        <v>4</v>
      </c>
      <c r="T3569" s="1">
        <v>45557</v>
      </c>
      <c r="U3569" t="s">
        <v>60</v>
      </c>
      <c r="V3569" t="str">
        <f>TEXT(WEEKDAY(Working_Data[[#This Row],[order_date]],1),"DDDD")</f>
        <v>Sunday</v>
      </c>
      <c r="W3569" t="str">
        <f>TEXT(Working_Data[[#This Row],[order_date]],"mmmm")</f>
        <v>October</v>
      </c>
      <c r="X3569" s="7">
        <f>Working_Data[[#This Row],[last_order_date]]-Working_Data[[#This Row],[signup_date]]</f>
        <v>342</v>
      </c>
      <c r="Y3569" s="7">
        <f>IF(Working_Data[[#This Row],[churned]]="Active",1,0)</f>
        <v>1</v>
      </c>
      <c r="Z3569" s="7">
        <f>YEAR(Working_Data[[#This Row],[order_date]])</f>
        <v>2024</v>
      </c>
    </row>
    <row r="3570" spans="1:26" x14ac:dyDescent="0.25">
      <c r="A3570" t="s">
        <v>7190</v>
      </c>
      <c r="B3570" t="s">
        <v>45</v>
      </c>
      <c r="C3570" t="s">
        <v>22</v>
      </c>
      <c r="D3570" t="s">
        <v>77</v>
      </c>
      <c r="E3570" s="1">
        <v>45401</v>
      </c>
      <c r="F3570" t="s">
        <v>7191</v>
      </c>
      <c r="G3570" s="1">
        <v>45593</v>
      </c>
      <c r="H3570" t="s">
        <v>25</v>
      </c>
      <c r="I3570" t="s">
        <v>26</v>
      </c>
      <c r="J3570" t="s">
        <v>49</v>
      </c>
      <c r="K3570">
        <v>2</v>
      </c>
      <c r="L3570" s="3">
        <f>Working_Data[[#This Row],[price2]]/Working_Data[[#This Row],[quantity]]</f>
        <v>624.42499999999995</v>
      </c>
      <c r="M3570" s="3">
        <v>1248.8499999999999</v>
      </c>
      <c r="N3570" t="s">
        <v>28</v>
      </c>
      <c r="O3570">
        <v>2</v>
      </c>
      <c r="P3570" s="1">
        <v>45579</v>
      </c>
      <c r="Q3570">
        <v>368</v>
      </c>
      <c r="R3570" t="s">
        <v>43</v>
      </c>
      <c r="S3570">
        <v>4</v>
      </c>
      <c r="T3570" s="1">
        <v>45620</v>
      </c>
      <c r="U3570" t="s">
        <v>30</v>
      </c>
      <c r="V3570" t="str">
        <f>TEXT(WEEKDAY(Working_Data[[#This Row],[order_date]],1),"DDDD")</f>
        <v>Monday</v>
      </c>
      <c r="W3570" t="str">
        <f>TEXT(Working_Data[[#This Row],[order_date]],"mmmm")</f>
        <v>October</v>
      </c>
      <c r="X3570" s="7">
        <f>Working_Data[[#This Row],[last_order_date]]-Working_Data[[#This Row],[signup_date]]</f>
        <v>178</v>
      </c>
      <c r="Y3570" s="7">
        <f>IF(Working_Data[[#This Row],[churned]]="Active",1,0)</f>
        <v>0</v>
      </c>
      <c r="Z3570" s="7">
        <f>YEAR(Working_Data[[#This Row],[order_date]])</f>
        <v>2024</v>
      </c>
    </row>
    <row r="3571" spans="1:26" x14ac:dyDescent="0.25">
      <c r="A3571" t="s">
        <v>7192</v>
      </c>
      <c r="B3571" t="s">
        <v>38</v>
      </c>
      <c r="C3571" t="s">
        <v>39</v>
      </c>
      <c r="D3571" t="s">
        <v>23</v>
      </c>
      <c r="E3571" s="1">
        <v>45488</v>
      </c>
      <c r="F3571" t="s">
        <v>7193</v>
      </c>
      <c r="G3571" s="1">
        <v>45593</v>
      </c>
      <c r="H3571" t="s">
        <v>41</v>
      </c>
      <c r="I3571" t="s">
        <v>42</v>
      </c>
      <c r="J3571" t="s">
        <v>67</v>
      </c>
      <c r="K3571">
        <v>1</v>
      </c>
      <c r="L3571" s="3">
        <f>Working_Data[[#This Row],[price2]]/Working_Data[[#This Row],[quantity]]</f>
        <v>588.08000000000004</v>
      </c>
      <c r="M3571" s="3">
        <v>588.08000000000004</v>
      </c>
      <c r="N3571" t="s">
        <v>28</v>
      </c>
      <c r="O3571">
        <v>16</v>
      </c>
      <c r="P3571" s="1">
        <v>45362</v>
      </c>
      <c r="Q3571">
        <v>107</v>
      </c>
      <c r="R3571" t="s">
        <v>29</v>
      </c>
      <c r="S3571">
        <v>4</v>
      </c>
      <c r="T3571" s="1">
        <v>45754</v>
      </c>
      <c r="U3571" t="s">
        <v>36</v>
      </c>
      <c r="V3571" t="str">
        <f>TEXT(WEEKDAY(Working_Data[[#This Row],[order_date]],1),"DDDD")</f>
        <v>Monday</v>
      </c>
      <c r="W3571" t="str">
        <f>TEXT(Working_Data[[#This Row],[order_date]],"mmmm")</f>
        <v>October</v>
      </c>
      <c r="X3571" s="7">
        <f>Working_Data[[#This Row],[last_order_date]]-Working_Data[[#This Row],[signup_date]]</f>
        <v>-126</v>
      </c>
      <c r="Y3571" s="7">
        <f>IF(Working_Data[[#This Row],[churned]]="Active",1,0)</f>
        <v>1</v>
      </c>
      <c r="Z3571" s="7">
        <f>YEAR(Working_Data[[#This Row],[order_date]])</f>
        <v>2024</v>
      </c>
    </row>
    <row r="3572" spans="1:26" x14ac:dyDescent="0.25">
      <c r="A3572" t="s">
        <v>7194</v>
      </c>
      <c r="B3572" t="s">
        <v>21</v>
      </c>
      <c r="C3572" t="s">
        <v>82</v>
      </c>
      <c r="D3572" t="s">
        <v>56</v>
      </c>
      <c r="E3572" s="1">
        <v>45751</v>
      </c>
      <c r="F3572" t="s">
        <v>7195</v>
      </c>
      <c r="G3572" s="1">
        <v>45593</v>
      </c>
      <c r="H3572" t="s">
        <v>25</v>
      </c>
      <c r="I3572" t="s">
        <v>42</v>
      </c>
      <c r="J3572" t="s">
        <v>64</v>
      </c>
      <c r="K3572">
        <v>4</v>
      </c>
      <c r="L3572" s="3">
        <f>Working_Data[[#This Row],[price2]]/Working_Data[[#This Row],[quantity]]</f>
        <v>103.7975</v>
      </c>
      <c r="M3572" s="3">
        <v>415.19</v>
      </c>
      <c r="N3572" t="s">
        <v>35</v>
      </c>
      <c r="O3572">
        <v>16</v>
      </c>
      <c r="P3572" s="1">
        <v>45736</v>
      </c>
      <c r="Q3572">
        <v>201</v>
      </c>
      <c r="R3572" t="s">
        <v>29</v>
      </c>
      <c r="S3572">
        <v>3</v>
      </c>
      <c r="T3572" s="1">
        <v>45718</v>
      </c>
      <c r="U3572" t="s">
        <v>60</v>
      </c>
      <c r="V3572" t="str">
        <f>TEXT(WEEKDAY(Working_Data[[#This Row],[order_date]],1),"DDDD")</f>
        <v>Monday</v>
      </c>
      <c r="W3572" t="str">
        <f>TEXT(Working_Data[[#This Row],[order_date]],"mmmm")</f>
        <v>October</v>
      </c>
      <c r="X3572" s="7">
        <f>Working_Data[[#This Row],[last_order_date]]-Working_Data[[#This Row],[signup_date]]</f>
        <v>-15</v>
      </c>
      <c r="Y3572" s="7">
        <f>IF(Working_Data[[#This Row],[churned]]="Active",1,0)</f>
        <v>1</v>
      </c>
      <c r="Z3572" s="7">
        <f>YEAR(Working_Data[[#This Row],[order_date]])</f>
        <v>2024</v>
      </c>
    </row>
    <row r="3573" spans="1:26" x14ac:dyDescent="0.25">
      <c r="A3573" t="s">
        <v>7196</v>
      </c>
      <c r="B3573" t="s">
        <v>45</v>
      </c>
      <c r="C3573" t="s">
        <v>39</v>
      </c>
      <c r="D3573" t="s">
        <v>77</v>
      </c>
      <c r="E3573" s="1">
        <v>45736</v>
      </c>
      <c r="F3573" t="s">
        <v>7197</v>
      </c>
      <c r="G3573" s="1">
        <v>45593</v>
      </c>
      <c r="H3573" t="s">
        <v>41</v>
      </c>
      <c r="I3573" t="s">
        <v>63</v>
      </c>
      <c r="J3573" t="s">
        <v>49</v>
      </c>
      <c r="K3573">
        <v>5</v>
      </c>
      <c r="L3573" s="3">
        <f>Working_Data[[#This Row],[price2]]/Working_Data[[#This Row],[quantity]]</f>
        <v>35.730000000000004</v>
      </c>
      <c r="M3573" s="3">
        <v>178.65</v>
      </c>
      <c r="N3573" t="s">
        <v>28</v>
      </c>
      <c r="O3573">
        <v>14</v>
      </c>
      <c r="P3573" s="1">
        <v>45771</v>
      </c>
      <c r="Q3573">
        <v>71</v>
      </c>
      <c r="R3573" t="s">
        <v>29</v>
      </c>
      <c r="S3573">
        <v>2</v>
      </c>
      <c r="T3573" s="1">
        <v>45618</v>
      </c>
      <c r="U3573" t="s">
        <v>36</v>
      </c>
      <c r="V3573" t="str">
        <f>TEXT(WEEKDAY(Working_Data[[#This Row],[order_date]],1),"DDDD")</f>
        <v>Monday</v>
      </c>
      <c r="W3573" t="str">
        <f>TEXT(Working_Data[[#This Row],[order_date]],"mmmm")</f>
        <v>October</v>
      </c>
      <c r="X3573" s="7">
        <f>Working_Data[[#This Row],[last_order_date]]-Working_Data[[#This Row],[signup_date]]</f>
        <v>35</v>
      </c>
      <c r="Y3573" s="7">
        <f>IF(Working_Data[[#This Row],[churned]]="Active",1,0)</f>
        <v>1</v>
      </c>
      <c r="Z3573" s="7">
        <f>YEAR(Working_Data[[#This Row],[order_date]])</f>
        <v>2024</v>
      </c>
    </row>
    <row r="3574" spans="1:26" x14ac:dyDescent="0.25">
      <c r="A3574" t="s">
        <v>7198</v>
      </c>
      <c r="B3574" t="s">
        <v>38</v>
      </c>
      <c r="C3574" t="s">
        <v>22</v>
      </c>
      <c r="D3574" t="s">
        <v>23</v>
      </c>
      <c r="E3574" s="1">
        <v>45743</v>
      </c>
      <c r="F3574" t="s">
        <v>7199</v>
      </c>
      <c r="G3574" s="1">
        <v>45593</v>
      </c>
      <c r="H3574" t="s">
        <v>25</v>
      </c>
      <c r="I3574" t="s">
        <v>63</v>
      </c>
      <c r="J3574" t="s">
        <v>27</v>
      </c>
      <c r="K3574">
        <v>5</v>
      </c>
      <c r="L3574" s="3">
        <f>Working_Data[[#This Row],[price2]]/Working_Data[[#This Row],[quantity]]</f>
        <v>36.513999999999996</v>
      </c>
      <c r="M3574" s="3">
        <v>182.57</v>
      </c>
      <c r="N3574" t="s">
        <v>28</v>
      </c>
      <c r="O3574">
        <v>50</v>
      </c>
      <c r="P3574" s="1">
        <v>45748</v>
      </c>
      <c r="Q3574">
        <v>378</v>
      </c>
      <c r="R3574" t="s">
        <v>29</v>
      </c>
      <c r="S3574">
        <v>2</v>
      </c>
      <c r="T3574" s="1">
        <v>45772</v>
      </c>
      <c r="U3574" t="s">
        <v>36</v>
      </c>
      <c r="V3574" t="str">
        <f>TEXT(WEEKDAY(Working_Data[[#This Row],[order_date]],1),"DDDD")</f>
        <v>Monday</v>
      </c>
      <c r="W3574" t="str">
        <f>TEXT(Working_Data[[#This Row],[order_date]],"mmmm")</f>
        <v>October</v>
      </c>
      <c r="X3574" s="7">
        <f>Working_Data[[#This Row],[last_order_date]]-Working_Data[[#This Row],[signup_date]]</f>
        <v>5</v>
      </c>
      <c r="Y3574" s="7">
        <f>IF(Working_Data[[#This Row],[churned]]="Active",1,0)</f>
        <v>1</v>
      </c>
      <c r="Z3574" s="7">
        <f>YEAR(Working_Data[[#This Row],[order_date]])</f>
        <v>2024</v>
      </c>
    </row>
    <row r="3575" spans="1:26" x14ac:dyDescent="0.25">
      <c r="A3575" t="s">
        <v>7200</v>
      </c>
      <c r="B3575" t="s">
        <v>21</v>
      </c>
      <c r="C3575" t="s">
        <v>82</v>
      </c>
      <c r="D3575" t="s">
        <v>56</v>
      </c>
      <c r="E3575" s="1">
        <v>45764</v>
      </c>
      <c r="F3575" t="s">
        <v>7201</v>
      </c>
      <c r="G3575" s="1">
        <v>45593</v>
      </c>
      <c r="H3575" t="s">
        <v>34</v>
      </c>
      <c r="I3575" t="s">
        <v>63</v>
      </c>
      <c r="J3575" t="s">
        <v>67</v>
      </c>
      <c r="K3575">
        <v>1</v>
      </c>
      <c r="L3575" s="3">
        <f>Working_Data[[#This Row],[price2]]/Working_Data[[#This Row],[quantity]]</f>
        <v>1206.5</v>
      </c>
      <c r="M3575" s="3">
        <v>1206.5</v>
      </c>
      <c r="N3575" t="s">
        <v>28</v>
      </c>
      <c r="O3575">
        <v>37</v>
      </c>
      <c r="P3575" s="1">
        <v>45754</v>
      </c>
      <c r="Q3575">
        <v>264</v>
      </c>
      <c r="R3575" t="s">
        <v>43</v>
      </c>
      <c r="S3575">
        <v>3</v>
      </c>
      <c r="T3575" s="1">
        <v>45546</v>
      </c>
      <c r="U3575" t="s">
        <v>60</v>
      </c>
      <c r="V3575" t="str">
        <f>TEXT(WEEKDAY(Working_Data[[#This Row],[order_date]],1),"DDDD")</f>
        <v>Monday</v>
      </c>
      <c r="W3575" t="str">
        <f>TEXT(Working_Data[[#This Row],[order_date]],"mmmm")</f>
        <v>October</v>
      </c>
      <c r="X3575" s="7">
        <f>Working_Data[[#This Row],[last_order_date]]-Working_Data[[#This Row],[signup_date]]</f>
        <v>-10</v>
      </c>
      <c r="Y3575" s="7">
        <f>IF(Working_Data[[#This Row],[churned]]="Active",1,0)</f>
        <v>0</v>
      </c>
      <c r="Z3575" s="7">
        <f>YEAR(Working_Data[[#This Row],[order_date]])</f>
        <v>2024</v>
      </c>
    </row>
    <row r="3576" spans="1:26" x14ac:dyDescent="0.25">
      <c r="A3576" t="s">
        <v>7202</v>
      </c>
      <c r="B3576" t="s">
        <v>38</v>
      </c>
      <c r="C3576" t="s">
        <v>82</v>
      </c>
      <c r="D3576" t="s">
        <v>23</v>
      </c>
      <c r="E3576" s="1">
        <v>45841</v>
      </c>
      <c r="F3576" t="s">
        <v>7203</v>
      </c>
      <c r="G3576" s="1">
        <v>45593</v>
      </c>
      <c r="H3576" t="s">
        <v>34</v>
      </c>
      <c r="I3576" t="s">
        <v>42</v>
      </c>
      <c r="J3576" t="s">
        <v>49</v>
      </c>
      <c r="K3576">
        <v>3</v>
      </c>
      <c r="L3576" s="3">
        <f>Working_Data[[#This Row],[price2]]/Working_Data[[#This Row],[quantity]]</f>
        <v>329.44333333333333</v>
      </c>
      <c r="M3576" s="3">
        <v>988.33</v>
      </c>
      <c r="N3576" t="s">
        <v>35</v>
      </c>
      <c r="O3576">
        <v>1</v>
      </c>
      <c r="P3576" s="1">
        <v>45752</v>
      </c>
      <c r="Q3576">
        <v>4</v>
      </c>
      <c r="R3576" t="s">
        <v>29</v>
      </c>
      <c r="S3576">
        <v>2</v>
      </c>
      <c r="T3576" s="1">
        <v>45533</v>
      </c>
      <c r="U3576" t="s">
        <v>60</v>
      </c>
      <c r="V3576" t="str">
        <f>TEXT(WEEKDAY(Working_Data[[#This Row],[order_date]],1),"DDDD")</f>
        <v>Monday</v>
      </c>
      <c r="W3576" t="str">
        <f>TEXT(Working_Data[[#This Row],[order_date]],"mmmm")</f>
        <v>October</v>
      </c>
      <c r="X3576" s="7">
        <f>Working_Data[[#This Row],[last_order_date]]-Working_Data[[#This Row],[signup_date]]</f>
        <v>-89</v>
      </c>
      <c r="Y3576" s="7">
        <f>IF(Working_Data[[#This Row],[churned]]="Active",1,0)</f>
        <v>1</v>
      </c>
      <c r="Z3576" s="7">
        <f>YEAR(Working_Data[[#This Row],[order_date]])</f>
        <v>2024</v>
      </c>
    </row>
    <row r="3577" spans="1:26" x14ac:dyDescent="0.25">
      <c r="A3577" t="s">
        <v>7204</v>
      </c>
      <c r="B3577" t="s">
        <v>45</v>
      </c>
      <c r="C3577" t="s">
        <v>82</v>
      </c>
      <c r="D3577" t="s">
        <v>32</v>
      </c>
      <c r="E3577" s="1">
        <v>45186</v>
      </c>
      <c r="F3577" t="s">
        <v>7205</v>
      </c>
      <c r="G3577" s="1">
        <v>45593</v>
      </c>
      <c r="H3577" t="s">
        <v>47</v>
      </c>
      <c r="I3577" t="s">
        <v>42</v>
      </c>
      <c r="J3577" t="s">
        <v>59</v>
      </c>
      <c r="K3577">
        <v>1</v>
      </c>
      <c r="L3577" s="3">
        <f>Working_Data[[#This Row],[price2]]/Working_Data[[#This Row],[quantity]]</f>
        <v>1142.67</v>
      </c>
      <c r="M3577" s="3">
        <v>1142.67</v>
      </c>
      <c r="N3577" t="s">
        <v>28</v>
      </c>
      <c r="O3577">
        <v>22</v>
      </c>
      <c r="P3577" s="1">
        <v>45833</v>
      </c>
      <c r="Q3577">
        <v>341</v>
      </c>
      <c r="R3577" t="s">
        <v>29</v>
      </c>
      <c r="S3577">
        <v>2</v>
      </c>
      <c r="T3577" s="1">
        <v>45588</v>
      </c>
      <c r="U3577" t="s">
        <v>60</v>
      </c>
      <c r="V3577" t="str">
        <f>TEXT(WEEKDAY(Working_Data[[#This Row],[order_date]],1),"DDDD")</f>
        <v>Monday</v>
      </c>
      <c r="W3577" t="str">
        <f>TEXT(Working_Data[[#This Row],[order_date]],"mmmm")</f>
        <v>October</v>
      </c>
      <c r="X3577" s="7">
        <f>Working_Data[[#This Row],[last_order_date]]-Working_Data[[#This Row],[signup_date]]</f>
        <v>647</v>
      </c>
      <c r="Y3577" s="7">
        <f>IF(Working_Data[[#This Row],[churned]]="Active",1,0)</f>
        <v>1</v>
      </c>
      <c r="Z3577" s="7">
        <f>YEAR(Working_Data[[#This Row],[order_date]])</f>
        <v>2024</v>
      </c>
    </row>
    <row r="3578" spans="1:26" x14ac:dyDescent="0.25">
      <c r="A3578" t="s">
        <v>7206</v>
      </c>
      <c r="B3578" t="s">
        <v>21</v>
      </c>
      <c r="C3578" t="s">
        <v>22</v>
      </c>
      <c r="D3578" t="s">
        <v>32</v>
      </c>
      <c r="E3578" s="1">
        <v>45882</v>
      </c>
      <c r="F3578" t="s">
        <v>7207</v>
      </c>
      <c r="G3578" s="1">
        <v>45593</v>
      </c>
      <c r="H3578" t="s">
        <v>34</v>
      </c>
      <c r="I3578" t="s">
        <v>48</v>
      </c>
      <c r="J3578" t="s">
        <v>49</v>
      </c>
      <c r="K3578">
        <v>5</v>
      </c>
      <c r="L3578" s="3">
        <f>Working_Data[[#This Row],[price2]]/Working_Data[[#This Row],[quantity]]</f>
        <v>212.22199999999998</v>
      </c>
      <c r="M3578" s="3">
        <v>1061.1099999999999</v>
      </c>
      <c r="N3578" t="s">
        <v>28</v>
      </c>
      <c r="O3578">
        <v>39</v>
      </c>
      <c r="P3578" s="1">
        <v>45663</v>
      </c>
      <c r="Q3578">
        <v>116</v>
      </c>
      <c r="R3578" t="s">
        <v>43</v>
      </c>
      <c r="S3578">
        <v>3</v>
      </c>
      <c r="T3578" s="1">
        <v>45546</v>
      </c>
      <c r="U3578" t="s">
        <v>30</v>
      </c>
      <c r="V3578" t="str">
        <f>TEXT(WEEKDAY(Working_Data[[#This Row],[order_date]],1),"DDDD")</f>
        <v>Monday</v>
      </c>
      <c r="W3578" t="str">
        <f>TEXT(Working_Data[[#This Row],[order_date]],"mmmm")</f>
        <v>October</v>
      </c>
      <c r="X3578" s="7">
        <f>Working_Data[[#This Row],[last_order_date]]-Working_Data[[#This Row],[signup_date]]</f>
        <v>-219</v>
      </c>
      <c r="Y3578" s="7">
        <f>IF(Working_Data[[#This Row],[churned]]="Active",1,0)</f>
        <v>0</v>
      </c>
      <c r="Z3578" s="7">
        <f>YEAR(Working_Data[[#This Row],[order_date]])</f>
        <v>2024</v>
      </c>
    </row>
    <row r="3579" spans="1:26" x14ac:dyDescent="0.25">
      <c r="A3579" t="s">
        <v>7208</v>
      </c>
      <c r="B3579" t="s">
        <v>21</v>
      </c>
      <c r="C3579" t="s">
        <v>82</v>
      </c>
      <c r="D3579" t="s">
        <v>32</v>
      </c>
      <c r="E3579" s="1">
        <v>45888</v>
      </c>
      <c r="F3579" t="s">
        <v>7209</v>
      </c>
      <c r="G3579" s="1">
        <v>45593</v>
      </c>
      <c r="H3579" t="s">
        <v>25</v>
      </c>
      <c r="I3579" t="s">
        <v>26</v>
      </c>
      <c r="J3579" t="s">
        <v>67</v>
      </c>
      <c r="K3579">
        <v>2</v>
      </c>
      <c r="L3579" s="3">
        <f>Working_Data[[#This Row],[price2]]/Working_Data[[#This Row],[quantity]]</f>
        <v>673.78499999999997</v>
      </c>
      <c r="M3579" s="3">
        <v>1347.57</v>
      </c>
      <c r="N3579" t="s">
        <v>28</v>
      </c>
      <c r="O3579">
        <v>18</v>
      </c>
      <c r="P3579" s="1">
        <v>45580</v>
      </c>
      <c r="Q3579">
        <v>156</v>
      </c>
      <c r="R3579" t="s">
        <v>43</v>
      </c>
      <c r="S3579">
        <v>3</v>
      </c>
      <c r="T3579" s="1">
        <v>45544</v>
      </c>
      <c r="U3579" t="s">
        <v>36</v>
      </c>
      <c r="V3579" t="str">
        <f>TEXT(WEEKDAY(Working_Data[[#This Row],[order_date]],1),"DDDD")</f>
        <v>Monday</v>
      </c>
      <c r="W3579" t="str">
        <f>TEXT(Working_Data[[#This Row],[order_date]],"mmmm")</f>
        <v>October</v>
      </c>
      <c r="X3579" s="7">
        <f>Working_Data[[#This Row],[last_order_date]]-Working_Data[[#This Row],[signup_date]]</f>
        <v>-308</v>
      </c>
      <c r="Y3579" s="7">
        <f>IF(Working_Data[[#This Row],[churned]]="Active",1,0)</f>
        <v>0</v>
      </c>
      <c r="Z3579" s="7">
        <f>YEAR(Working_Data[[#This Row],[order_date]])</f>
        <v>2024</v>
      </c>
    </row>
    <row r="3580" spans="1:26" x14ac:dyDescent="0.25">
      <c r="A3580" t="s">
        <v>7210</v>
      </c>
      <c r="B3580" t="s">
        <v>38</v>
      </c>
      <c r="C3580" t="s">
        <v>39</v>
      </c>
      <c r="D3580" t="s">
        <v>23</v>
      </c>
      <c r="E3580" s="1">
        <v>45781</v>
      </c>
      <c r="F3580" t="s">
        <v>7211</v>
      </c>
      <c r="G3580" s="1">
        <v>45594</v>
      </c>
      <c r="H3580" t="s">
        <v>41</v>
      </c>
      <c r="I3580" t="s">
        <v>48</v>
      </c>
      <c r="J3580" t="s">
        <v>49</v>
      </c>
      <c r="K3580">
        <v>3</v>
      </c>
      <c r="L3580" s="3">
        <f>Working_Data[[#This Row],[price2]]/Working_Data[[#This Row],[quantity]]</f>
        <v>235.88333333333333</v>
      </c>
      <c r="M3580" s="3">
        <v>707.65</v>
      </c>
      <c r="N3580" t="s">
        <v>28</v>
      </c>
      <c r="O3580">
        <v>38</v>
      </c>
      <c r="P3580" s="1">
        <v>45681</v>
      </c>
      <c r="Q3580">
        <v>253</v>
      </c>
      <c r="R3580" t="s">
        <v>29</v>
      </c>
      <c r="S3580">
        <v>3</v>
      </c>
      <c r="T3580" s="1">
        <v>45454</v>
      </c>
      <c r="U3580" t="s">
        <v>36</v>
      </c>
      <c r="V3580" t="str">
        <f>TEXT(WEEKDAY(Working_Data[[#This Row],[order_date]],1),"DDDD")</f>
        <v>Tuesday</v>
      </c>
      <c r="W3580" t="str">
        <f>TEXT(Working_Data[[#This Row],[order_date]],"mmmm")</f>
        <v>October</v>
      </c>
      <c r="X3580" s="7">
        <f>Working_Data[[#This Row],[last_order_date]]-Working_Data[[#This Row],[signup_date]]</f>
        <v>-100</v>
      </c>
      <c r="Y3580" s="7">
        <f>IF(Working_Data[[#This Row],[churned]]="Active",1,0)</f>
        <v>1</v>
      </c>
      <c r="Z3580" s="7">
        <f>YEAR(Working_Data[[#This Row],[order_date]])</f>
        <v>2024</v>
      </c>
    </row>
    <row r="3581" spans="1:26" x14ac:dyDescent="0.25">
      <c r="A3581" t="s">
        <v>7212</v>
      </c>
      <c r="B3581" t="s">
        <v>45</v>
      </c>
      <c r="C3581" t="s">
        <v>22</v>
      </c>
      <c r="D3581" t="s">
        <v>77</v>
      </c>
      <c r="E3581" s="1">
        <v>45343</v>
      </c>
      <c r="F3581" t="s">
        <v>7213</v>
      </c>
      <c r="G3581" s="1">
        <v>45594</v>
      </c>
      <c r="H3581" t="s">
        <v>41</v>
      </c>
      <c r="I3581" t="s">
        <v>26</v>
      </c>
      <c r="J3581" t="s">
        <v>64</v>
      </c>
      <c r="K3581">
        <v>2</v>
      </c>
      <c r="L3581" s="3">
        <f>Working_Data[[#This Row],[price2]]/Working_Data[[#This Row],[quantity]]</f>
        <v>165.61500000000001</v>
      </c>
      <c r="M3581" s="3">
        <v>331.23</v>
      </c>
      <c r="N3581" t="s">
        <v>35</v>
      </c>
      <c r="O3581">
        <v>48</v>
      </c>
      <c r="P3581" s="1">
        <v>45761</v>
      </c>
      <c r="Q3581">
        <v>204</v>
      </c>
      <c r="R3581" t="s">
        <v>29</v>
      </c>
      <c r="S3581">
        <v>1</v>
      </c>
      <c r="T3581" s="1">
        <v>45760</v>
      </c>
      <c r="U3581" t="s">
        <v>30</v>
      </c>
      <c r="V3581" t="str">
        <f>TEXT(WEEKDAY(Working_Data[[#This Row],[order_date]],1),"DDDD")</f>
        <v>Tuesday</v>
      </c>
      <c r="W3581" t="str">
        <f>TEXT(Working_Data[[#This Row],[order_date]],"mmmm")</f>
        <v>October</v>
      </c>
      <c r="X3581" s="7">
        <f>Working_Data[[#This Row],[last_order_date]]-Working_Data[[#This Row],[signup_date]]</f>
        <v>418</v>
      </c>
      <c r="Y3581" s="7">
        <f>IF(Working_Data[[#This Row],[churned]]="Active",1,0)</f>
        <v>1</v>
      </c>
      <c r="Z3581" s="7">
        <f>YEAR(Working_Data[[#This Row],[order_date]])</f>
        <v>2024</v>
      </c>
    </row>
    <row r="3582" spans="1:26" x14ac:dyDescent="0.25">
      <c r="A3582" t="s">
        <v>7214</v>
      </c>
      <c r="B3582" t="s">
        <v>21</v>
      </c>
      <c r="C3582" t="s">
        <v>22</v>
      </c>
      <c r="D3582" t="s">
        <v>56</v>
      </c>
      <c r="E3582" s="1">
        <v>45421</v>
      </c>
      <c r="F3582" t="s">
        <v>7215</v>
      </c>
      <c r="G3582" s="1">
        <v>45594</v>
      </c>
      <c r="H3582" t="s">
        <v>25</v>
      </c>
      <c r="I3582" t="s">
        <v>48</v>
      </c>
      <c r="J3582" t="s">
        <v>67</v>
      </c>
      <c r="K3582">
        <v>2</v>
      </c>
      <c r="L3582" s="3">
        <f>Working_Data[[#This Row],[price2]]/Working_Data[[#This Row],[quantity]]</f>
        <v>307.065</v>
      </c>
      <c r="M3582" s="3">
        <v>614.13</v>
      </c>
      <c r="N3582" t="s">
        <v>50</v>
      </c>
      <c r="O3582">
        <v>37</v>
      </c>
      <c r="P3582" s="1">
        <v>45362</v>
      </c>
      <c r="Q3582">
        <v>357</v>
      </c>
      <c r="R3582" t="s">
        <v>43</v>
      </c>
      <c r="S3582">
        <v>2</v>
      </c>
      <c r="T3582" s="1">
        <v>45839</v>
      </c>
      <c r="U3582" t="s">
        <v>60</v>
      </c>
      <c r="V3582" t="str">
        <f>TEXT(WEEKDAY(Working_Data[[#This Row],[order_date]],1),"DDDD")</f>
        <v>Tuesday</v>
      </c>
      <c r="W3582" t="str">
        <f>TEXT(Working_Data[[#This Row],[order_date]],"mmmm")</f>
        <v>October</v>
      </c>
      <c r="X3582" s="7">
        <f>Working_Data[[#This Row],[last_order_date]]-Working_Data[[#This Row],[signup_date]]</f>
        <v>-59</v>
      </c>
      <c r="Y3582" s="7">
        <f>IF(Working_Data[[#This Row],[churned]]="Active",1,0)</f>
        <v>0</v>
      </c>
      <c r="Z3582" s="7">
        <f>YEAR(Working_Data[[#This Row],[order_date]])</f>
        <v>2024</v>
      </c>
    </row>
    <row r="3583" spans="1:26" x14ac:dyDescent="0.25">
      <c r="A3583" t="s">
        <v>7216</v>
      </c>
      <c r="B3583" t="s">
        <v>45</v>
      </c>
      <c r="C3583" t="s">
        <v>82</v>
      </c>
      <c r="D3583" t="s">
        <v>23</v>
      </c>
      <c r="E3583" s="1">
        <v>44968</v>
      </c>
      <c r="F3583" t="s">
        <v>7217</v>
      </c>
      <c r="G3583" s="1">
        <v>45594</v>
      </c>
      <c r="H3583" t="s">
        <v>41</v>
      </c>
      <c r="I3583" t="s">
        <v>48</v>
      </c>
      <c r="J3583" t="s">
        <v>64</v>
      </c>
      <c r="K3583">
        <v>5</v>
      </c>
      <c r="L3583" s="3">
        <f>Working_Data[[#This Row],[price2]]/Working_Data[[#This Row],[quantity]]</f>
        <v>122.33800000000001</v>
      </c>
      <c r="M3583" s="3">
        <v>611.69000000000005</v>
      </c>
      <c r="N3583" t="s">
        <v>50</v>
      </c>
      <c r="O3583">
        <v>29</v>
      </c>
      <c r="P3583" s="1">
        <v>45596</v>
      </c>
      <c r="Q3583">
        <v>397</v>
      </c>
      <c r="R3583" t="s">
        <v>43</v>
      </c>
      <c r="S3583">
        <v>3</v>
      </c>
      <c r="T3583" s="1">
        <v>45696</v>
      </c>
      <c r="U3583" t="s">
        <v>36</v>
      </c>
      <c r="V3583" t="str">
        <f>TEXT(WEEKDAY(Working_Data[[#This Row],[order_date]],1),"DDDD")</f>
        <v>Tuesday</v>
      </c>
      <c r="W3583" t="str">
        <f>TEXT(Working_Data[[#This Row],[order_date]],"mmmm")</f>
        <v>October</v>
      </c>
      <c r="X3583" s="7">
        <f>Working_Data[[#This Row],[last_order_date]]-Working_Data[[#This Row],[signup_date]]</f>
        <v>628</v>
      </c>
      <c r="Y3583" s="7">
        <f>IF(Working_Data[[#This Row],[churned]]="Active",1,0)</f>
        <v>0</v>
      </c>
      <c r="Z3583" s="7">
        <f>YEAR(Working_Data[[#This Row],[order_date]])</f>
        <v>2024</v>
      </c>
    </row>
    <row r="3584" spans="1:26" x14ac:dyDescent="0.25">
      <c r="A3584" t="s">
        <v>7218</v>
      </c>
      <c r="B3584" t="s">
        <v>21</v>
      </c>
      <c r="C3584" t="s">
        <v>22</v>
      </c>
      <c r="D3584" t="s">
        <v>52</v>
      </c>
      <c r="E3584" s="1">
        <v>45218</v>
      </c>
      <c r="F3584" t="s">
        <v>7219</v>
      </c>
      <c r="G3584" s="1">
        <v>45594</v>
      </c>
      <c r="H3584" t="s">
        <v>47</v>
      </c>
      <c r="I3584" t="s">
        <v>54</v>
      </c>
      <c r="J3584" t="s">
        <v>59</v>
      </c>
      <c r="K3584">
        <v>1</v>
      </c>
      <c r="L3584" s="3">
        <f>Working_Data[[#This Row],[price2]]/Working_Data[[#This Row],[quantity]]</f>
        <v>580.04</v>
      </c>
      <c r="M3584" s="3">
        <v>580.04</v>
      </c>
      <c r="N3584" t="s">
        <v>35</v>
      </c>
      <c r="O3584">
        <v>25</v>
      </c>
      <c r="P3584" s="1">
        <v>45871</v>
      </c>
      <c r="Q3584">
        <v>252</v>
      </c>
      <c r="R3584" t="s">
        <v>29</v>
      </c>
      <c r="S3584">
        <v>1</v>
      </c>
      <c r="T3584" s="1">
        <v>45833</v>
      </c>
      <c r="U3584" t="s">
        <v>30</v>
      </c>
      <c r="V3584" t="str">
        <f>TEXT(WEEKDAY(Working_Data[[#This Row],[order_date]],1),"DDDD")</f>
        <v>Tuesday</v>
      </c>
      <c r="W3584" t="str">
        <f>TEXT(Working_Data[[#This Row],[order_date]],"mmmm")</f>
        <v>October</v>
      </c>
      <c r="X3584" s="7">
        <f>Working_Data[[#This Row],[last_order_date]]-Working_Data[[#This Row],[signup_date]]</f>
        <v>653</v>
      </c>
      <c r="Y3584" s="7">
        <f>IF(Working_Data[[#This Row],[churned]]="Active",1,0)</f>
        <v>1</v>
      </c>
      <c r="Z3584" s="7">
        <f>YEAR(Working_Data[[#This Row],[order_date]])</f>
        <v>2024</v>
      </c>
    </row>
    <row r="3585" spans="1:26" x14ac:dyDescent="0.25">
      <c r="A3585" t="s">
        <v>7220</v>
      </c>
      <c r="B3585" t="s">
        <v>45</v>
      </c>
      <c r="C3585" t="s">
        <v>22</v>
      </c>
      <c r="D3585" t="s">
        <v>32</v>
      </c>
      <c r="E3585" s="1">
        <v>45646</v>
      </c>
      <c r="F3585" t="s">
        <v>7221</v>
      </c>
      <c r="G3585" s="1">
        <v>45594</v>
      </c>
      <c r="H3585" t="s">
        <v>47</v>
      </c>
      <c r="I3585" t="s">
        <v>63</v>
      </c>
      <c r="J3585" t="s">
        <v>27</v>
      </c>
      <c r="K3585">
        <v>1</v>
      </c>
      <c r="L3585" s="3">
        <f>Working_Data[[#This Row],[price2]]/Working_Data[[#This Row],[quantity]]</f>
        <v>1122.77</v>
      </c>
      <c r="M3585" s="3">
        <v>1122.77</v>
      </c>
      <c r="N3585" t="s">
        <v>50</v>
      </c>
      <c r="O3585">
        <v>1</v>
      </c>
      <c r="P3585" s="1">
        <v>45838</v>
      </c>
      <c r="Q3585">
        <v>112</v>
      </c>
      <c r="R3585" t="s">
        <v>29</v>
      </c>
      <c r="S3585">
        <v>3</v>
      </c>
      <c r="T3585" s="1">
        <v>45333</v>
      </c>
      <c r="U3585" t="s">
        <v>30</v>
      </c>
      <c r="V3585" t="str">
        <f>TEXT(WEEKDAY(Working_Data[[#This Row],[order_date]],1),"DDDD")</f>
        <v>Tuesday</v>
      </c>
      <c r="W3585" t="str">
        <f>TEXT(Working_Data[[#This Row],[order_date]],"mmmm")</f>
        <v>October</v>
      </c>
      <c r="X3585" s="7">
        <f>Working_Data[[#This Row],[last_order_date]]-Working_Data[[#This Row],[signup_date]]</f>
        <v>192</v>
      </c>
      <c r="Y3585" s="7">
        <f>IF(Working_Data[[#This Row],[churned]]="Active",1,0)</f>
        <v>1</v>
      </c>
      <c r="Z3585" s="7">
        <f>YEAR(Working_Data[[#This Row],[order_date]])</f>
        <v>2024</v>
      </c>
    </row>
    <row r="3586" spans="1:26" x14ac:dyDescent="0.25">
      <c r="A3586" t="s">
        <v>7222</v>
      </c>
      <c r="B3586" t="s">
        <v>21</v>
      </c>
      <c r="C3586" t="s">
        <v>82</v>
      </c>
      <c r="D3586" t="s">
        <v>23</v>
      </c>
      <c r="E3586" s="1">
        <v>45869</v>
      </c>
      <c r="F3586" t="s">
        <v>7223</v>
      </c>
      <c r="G3586" s="1">
        <v>45594</v>
      </c>
      <c r="H3586" t="s">
        <v>58</v>
      </c>
      <c r="I3586" t="s">
        <v>42</v>
      </c>
      <c r="J3586" t="s">
        <v>59</v>
      </c>
      <c r="K3586">
        <v>5</v>
      </c>
      <c r="L3586" s="3">
        <f>Working_Data[[#This Row],[price2]]/Working_Data[[#This Row],[quantity]]</f>
        <v>181.65199999999999</v>
      </c>
      <c r="M3586" s="3">
        <v>908.26</v>
      </c>
      <c r="N3586" t="s">
        <v>50</v>
      </c>
      <c r="O3586">
        <v>24</v>
      </c>
      <c r="P3586" s="1">
        <v>45806</v>
      </c>
      <c r="Q3586">
        <v>339</v>
      </c>
      <c r="R3586" t="s">
        <v>43</v>
      </c>
      <c r="S3586">
        <v>3</v>
      </c>
      <c r="T3586" s="1">
        <v>45736</v>
      </c>
      <c r="U3586" t="s">
        <v>36</v>
      </c>
      <c r="V3586" t="str">
        <f>TEXT(WEEKDAY(Working_Data[[#This Row],[order_date]],1),"DDDD")</f>
        <v>Tuesday</v>
      </c>
      <c r="W3586" t="str">
        <f>TEXT(Working_Data[[#This Row],[order_date]],"mmmm")</f>
        <v>October</v>
      </c>
      <c r="X3586" s="7">
        <f>Working_Data[[#This Row],[last_order_date]]-Working_Data[[#This Row],[signup_date]]</f>
        <v>-63</v>
      </c>
      <c r="Y3586" s="7">
        <f>IF(Working_Data[[#This Row],[churned]]="Active",1,0)</f>
        <v>0</v>
      </c>
      <c r="Z3586" s="7">
        <f>YEAR(Working_Data[[#This Row],[order_date]])</f>
        <v>2024</v>
      </c>
    </row>
    <row r="3587" spans="1:26" x14ac:dyDescent="0.25">
      <c r="A3587" t="s">
        <v>7224</v>
      </c>
      <c r="B3587" t="s">
        <v>45</v>
      </c>
      <c r="C3587" t="s">
        <v>39</v>
      </c>
      <c r="D3587" t="s">
        <v>32</v>
      </c>
      <c r="E3587" s="1">
        <v>45659</v>
      </c>
      <c r="F3587" t="s">
        <v>7225</v>
      </c>
      <c r="G3587" s="1">
        <v>45594</v>
      </c>
      <c r="H3587" t="s">
        <v>41</v>
      </c>
      <c r="I3587" t="s">
        <v>63</v>
      </c>
      <c r="J3587" t="s">
        <v>49</v>
      </c>
      <c r="K3587">
        <v>2</v>
      </c>
      <c r="L3587" s="3">
        <f>Working_Data[[#This Row],[price2]]/Working_Data[[#This Row],[quantity]]</f>
        <v>524</v>
      </c>
      <c r="M3587" s="3">
        <v>1048</v>
      </c>
      <c r="N3587" t="s">
        <v>28</v>
      </c>
      <c r="O3587">
        <v>13</v>
      </c>
      <c r="P3587" s="1">
        <v>45483</v>
      </c>
      <c r="Q3587">
        <v>467</v>
      </c>
      <c r="R3587" t="s">
        <v>43</v>
      </c>
      <c r="S3587">
        <v>2</v>
      </c>
      <c r="T3587" s="1">
        <v>45799</v>
      </c>
      <c r="U3587" t="s">
        <v>30</v>
      </c>
      <c r="V3587" t="str">
        <f>TEXT(WEEKDAY(Working_Data[[#This Row],[order_date]],1),"DDDD")</f>
        <v>Tuesday</v>
      </c>
      <c r="W3587" t="str">
        <f>TEXT(Working_Data[[#This Row],[order_date]],"mmmm")</f>
        <v>October</v>
      </c>
      <c r="X3587" s="7">
        <f>Working_Data[[#This Row],[last_order_date]]-Working_Data[[#This Row],[signup_date]]</f>
        <v>-176</v>
      </c>
      <c r="Y3587" s="7">
        <f>IF(Working_Data[[#This Row],[churned]]="Active",1,0)</f>
        <v>0</v>
      </c>
      <c r="Z3587" s="7">
        <f>YEAR(Working_Data[[#This Row],[order_date]])</f>
        <v>2024</v>
      </c>
    </row>
    <row r="3588" spans="1:26" x14ac:dyDescent="0.25">
      <c r="A3588" t="s">
        <v>7226</v>
      </c>
      <c r="B3588" t="s">
        <v>45</v>
      </c>
      <c r="C3588" t="s">
        <v>82</v>
      </c>
      <c r="D3588" t="s">
        <v>52</v>
      </c>
      <c r="E3588" s="1">
        <v>45214</v>
      </c>
      <c r="F3588" t="s">
        <v>7227</v>
      </c>
      <c r="G3588" s="1">
        <v>45595</v>
      </c>
      <c r="H3588" t="s">
        <v>25</v>
      </c>
      <c r="I3588" t="s">
        <v>26</v>
      </c>
      <c r="J3588" t="s">
        <v>49</v>
      </c>
      <c r="K3588">
        <v>1</v>
      </c>
      <c r="L3588" s="3">
        <f>Working_Data[[#This Row],[price2]]/Working_Data[[#This Row],[quantity]]</f>
        <v>1050.8399999999999</v>
      </c>
      <c r="M3588" s="3">
        <v>1050.8399999999999</v>
      </c>
      <c r="N3588" t="s">
        <v>50</v>
      </c>
      <c r="O3588">
        <v>1</v>
      </c>
      <c r="P3588" s="1">
        <v>45859</v>
      </c>
      <c r="Q3588">
        <v>318</v>
      </c>
      <c r="R3588" t="s">
        <v>29</v>
      </c>
      <c r="S3588">
        <v>2</v>
      </c>
      <c r="T3588" s="1">
        <v>45822</v>
      </c>
      <c r="U3588" t="s">
        <v>30</v>
      </c>
      <c r="V3588" t="str">
        <f>TEXT(WEEKDAY(Working_Data[[#This Row],[order_date]],1),"DDDD")</f>
        <v>Wednesday</v>
      </c>
      <c r="W3588" t="str">
        <f>TEXT(Working_Data[[#This Row],[order_date]],"mmmm")</f>
        <v>October</v>
      </c>
      <c r="X3588" s="7">
        <f>Working_Data[[#This Row],[last_order_date]]-Working_Data[[#This Row],[signup_date]]</f>
        <v>645</v>
      </c>
      <c r="Y3588" s="7">
        <f>IF(Working_Data[[#This Row],[churned]]="Active",1,0)</f>
        <v>1</v>
      </c>
      <c r="Z3588" s="7">
        <f>YEAR(Working_Data[[#This Row],[order_date]])</f>
        <v>2024</v>
      </c>
    </row>
    <row r="3589" spans="1:26" x14ac:dyDescent="0.25">
      <c r="A3589" t="s">
        <v>7228</v>
      </c>
      <c r="B3589" t="s">
        <v>38</v>
      </c>
      <c r="C3589" t="s">
        <v>82</v>
      </c>
      <c r="D3589" t="s">
        <v>77</v>
      </c>
      <c r="E3589" s="1">
        <v>45719</v>
      </c>
      <c r="F3589" t="s">
        <v>7229</v>
      </c>
      <c r="G3589" s="1">
        <v>45595</v>
      </c>
      <c r="H3589" t="s">
        <v>47</v>
      </c>
      <c r="I3589" t="s">
        <v>48</v>
      </c>
      <c r="J3589" t="s">
        <v>67</v>
      </c>
      <c r="K3589">
        <v>2</v>
      </c>
      <c r="L3589" s="3">
        <f>Working_Data[[#This Row],[price2]]/Working_Data[[#This Row],[quantity]]</f>
        <v>531.67999999999995</v>
      </c>
      <c r="M3589" s="3">
        <v>1063.3599999999999</v>
      </c>
      <c r="N3589" t="s">
        <v>28</v>
      </c>
      <c r="O3589">
        <v>19</v>
      </c>
      <c r="P3589" s="1">
        <v>45646</v>
      </c>
      <c r="Q3589">
        <v>411</v>
      </c>
      <c r="R3589" t="s">
        <v>29</v>
      </c>
      <c r="S3589">
        <v>3</v>
      </c>
      <c r="T3589" s="1">
        <v>45737</v>
      </c>
      <c r="U3589" t="s">
        <v>30</v>
      </c>
      <c r="V3589" t="str">
        <f>TEXT(WEEKDAY(Working_Data[[#This Row],[order_date]],1),"DDDD")</f>
        <v>Wednesday</v>
      </c>
      <c r="W3589" t="str">
        <f>TEXT(Working_Data[[#This Row],[order_date]],"mmmm")</f>
        <v>October</v>
      </c>
      <c r="X3589" s="7">
        <f>Working_Data[[#This Row],[last_order_date]]-Working_Data[[#This Row],[signup_date]]</f>
        <v>-73</v>
      </c>
      <c r="Y3589" s="7">
        <f>IF(Working_Data[[#This Row],[churned]]="Active",1,0)</f>
        <v>1</v>
      </c>
      <c r="Z3589" s="7">
        <f>YEAR(Working_Data[[#This Row],[order_date]])</f>
        <v>2024</v>
      </c>
    </row>
    <row r="3590" spans="1:26" x14ac:dyDescent="0.25">
      <c r="A3590" t="s">
        <v>7230</v>
      </c>
      <c r="B3590" t="s">
        <v>45</v>
      </c>
      <c r="C3590" t="s">
        <v>82</v>
      </c>
      <c r="D3590" t="s">
        <v>77</v>
      </c>
      <c r="E3590" s="1">
        <v>45599</v>
      </c>
      <c r="F3590" t="s">
        <v>7231</v>
      </c>
      <c r="G3590" s="1">
        <v>45595</v>
      </c>
      <c r="H3590" t="s">
        <v>34</v>
      </c>
      <c r="I3590" t="s">
        <v>26</v>
      </c>
      <c r="J3590" t="s">
        <v>59</v>
      </c>
      <c r="K3590">
        <v>4</v>
      </c>
      <c r="L3590" s="3">
        <f>Working_Data[[#This Row],[price2]]/Working_Data[[#This Row],[quantity]]</f>
        <v>241.42750000000001</v>
      </c>
      <c r="M3590" s="3">
        <v>965.71</v>
      </c>
      <c r="N3590" t="s">
        <v>50</v>
      </c>
      <c r="O3590">
        <v>25</v>
      </c>
      <c r="P3590" s="1">
        <v>45527</v>
      </c>
      <c r="Q3590">
        <v>127</v>
      </c>
      <c r="R3590" t="s">
        <v>43</v>
      </c>
      <c r="S3590">
        <v>5</v>
      </c>
      <c r="T3590" s="1">
        <v>45670</v>
      </c>
      <c r="U3590" t="s">
        <v>30</v>
      </c>
      <c r="V3590" t="str">
        <f>TEXT(WEEKDAY(Working_Data[[#This Row],[order_date]],1),"DDDD")</f>
        <v>Wednesday</v>
      </c>
      <c r="W3590" t="str">
        <f>TEXT(Working_Data[[#This Row],[order_date]],"mmmm")</f>
        <v>October</v>
      </c>
      <c r="X3590" s="7">
        <f>Working_Data[[#This Row],[last_order_date]]-Working_Data[[#This Row],[signup_date]]</f>
        <v>-72</v>
      </c>
      <c r="Y3590" s="7">
        <f>IF(Working_Data[[#This Row],[churned]]="Active",1,0)</f>
        <v>0</v>
      </c>
      <c r="Z3590" s="7">
        <f>YEAR(Working_Data[[#This Row],[order_date]])</f>
        <v>2024</v>
      </c>
    </row>
    <row r="3591" spans="1:26" x14ac:dyDescent="0.25">
      <c r="A3591" t="s">
        <v>7232</v>
      </c>
      <c r="B3591" t="s">
        <v>45</v>
      </c>
      <c r="C3591" t="s">
        <v>39</v>
      </c>
      <c r="D3591" t="s">
        <v>23</v>
      </c>
      <c r="E3591" s="1">
        <v>45344</v>
      </c>
      <c r="F3591" t="s">
        <v>7233</v>
      </c>
      <c r="G3591" s="1">
        <v>45595</v>
      </c>
      <c r="H3591" t="s">
        <v>58</v>
      </c>
      <c r="I3591" t="s">
        <v>54</v>
      </c>
      <c r="J3591" t="s">
        <v>64</v>
      </c>
      <c r="K3591">
        <v>3</v>
      </c>
      <c r="L3591" s="3">
        <f>Working_Data[[#This Row],[price2]]/Working_Data[[#This Row],[quantity]]</f>
        <v>306.88333333333333</v>
      </c>
      <c r="M3591" s="3">
        <v>920.65</v>
      </c>
      <c r="N3591" t="s">
        <v>28</v>
      </c>
      <c r="O3591">
        <v>44</v>
      </c>
      <c r="P3591" s="1">
        <v>45644</v>
      </c>
      <c r="Q3591">
        <v>316</v>
      </c>
      <c r="R3591" t="s">
        <v>29</v>
      </c>
      <c r="S3591">
        <v>4</v>
      </c>
      <c r="T3591" s="1">
        <v>45813</v>
      </c>
      <c r="U3591" t="s">
        <v>30</v>
      </c>
      <c r="V3591" t="str">
        <f>TEXT(WEEKDAY(Working_Data[[#This Row],[order_date]],1),"DDDD")</f>
        <v>Wednesday</v>
      </c>
      <c r="W3591" t="str">
        <f>TEXT(Working_Data[[#This Row],[order_date]],"mmmm")</f>
        <v>October</v>
      </c>
      <c r="X3591" s="7">
        <f>Working_Data[[#This Row],[last_order_date]]-Working_Data[[#This Row],[signup_date]]</f>
        <v>300</v>
      </c>
      <c r="Y3591" s="7">
        <f>IF(Working_Data[[#This Row],[churned]]="Active",1,0)</f>
        <v>1</v>
      </c>
      <c r="Z3591" s="7">
        <f>YEAR(Working_Data[[#This Row],[order_date]])</f>
        <v>2024</v>
      </c>
    </row>
    <row r="3592" spans="1:26" x14ac:dyDescent="0.25">
      <c r="A3592" t="s">
        <v>7234</v>
      </c>
      <c r="B3592" t="s">
        <v>21</v>
      </c>
      <c r="C3592" t="s">
        <v>39</v>
      </c>
      <c r="D3592" t="s">
        <v>32</v>
      </c>
      <c r="E3592" s="1">
        <v>45834</v>
      </c>
      <c r="F3592" t="s">
        <v>7235</v>
      </c>
      <c r="G3592" s="1">
        <v>45595</v>
      </c>
      <c r="H3592" t="s">
        <v>25</v>
      </c>
      <c r="I3592" t="s">
        <v>48</v>
      </c>
      <c r="J3592" t="s">
        <v>27</v>
      </c>
      <c r="K3592">
        <v>3</v>
      </c>
      <c r="L3592" s="3">
        <f>Working_Data[[#This Row],[price2]]/Working_Data[[#This Row],[quantity]]</f>
        <v>359.31666666666666</v>
      </c>
      <c r="M3592" s="3">
        <v>1077.95</v>
      </c>
      <c r="N3592" t="s">
        <v>35</v>
      </c>
      <c r="O3592">
        <v>15</v>
      </c>
      <c r="P3592" s="1">
        <v>45675</v>
      </c>
      <c r="Q3592">
        <v>213</v>
      </c>
      <c r="R3592" t="s">
        <v>43</v>
      </c>
      <c r="S3592">
        <v>2</v>
      </c>
      <c r="T3592" s="1">
        <v>45749</v>
      </c>
      <c r="U3592" t="s">
        <v>30</v>
      </c>
      <c r="V3592" t="str">
        <f>TEXT(WEEKDAY(Working_Data[[#This Row],[order_date]],1),"DDDD")</f>
        <v>Wednesday</v>
      </c>
      <c r="W3592" t="str">
        <f>TEXT(Working_Data[[#This Row],[order_date]],"mmmm")</f>
        <v>October</v>
      </c>
      <c r="X3592" s="7">
        <f>Working_Data[[#This Row],[last_order_date]]-Working_Data[[#This Row],[signup_date]]</f>
        <v>-159</v>
      </c>
      <c r="Y3592" s="7">
        <f>IF(Working_Data[[#This Row],[churned]]="Active",1,0)</f>
        <v>0</v>
      </c>
      <c r="Z3592" s="7">
        <f>YEAR(Working_Data[[#This Row],[order_date]])</f>
        <v>2024</v>
      </c>
    </row>
    <row r="3593" spans="1:26" x14ac:dyDescent="0.25">
      <c r="A3593" t="s">
        <v>7236</v>
      </c>
      <c r="B3593" t="s">
        <v>38</v>
      </c>
      <c r="C3593" t="s">
        <v>22</v>
      </c>
      <c r="D3593" t="s">
        <v>23</v>
      </c>
      <c r="E3593" s="1">
        <v>45315</v>
      </c>
      <c r="F3593" t="s">
        <v>7237</v>
      </c>
      <c r="G3593" s="1">
        <v>45595</v>
      </c>
      <c r="H3593" t="s">
        <v>25</v>
      </c>
      <c r="I3593" t="s">
        <v>54</v>
      </c>
      <c r="J3593" t="s">
        <v>49</v>
      </c>
      <c r="K3593">
        <v>3</v>
      </c>
      <c r="L3593" s="3">
        <f>Working_Data[[#This Row],[price2]]/Working_Data[[#This Row],[quantity]]</f>
        <v>317.2233333333333</v>
      </c>
      <c r="M3593" s="3">
        <v>951.67</v>
      </c>
      <c r="N3593" t="s">
        <v>50</v>
      </c>
      <c r="O3593">
        <v>30</v>
      </c>
      <c r="P3593" s="1">
        <v>45531</v>
      </c>
      <c r="Q3593">
        <v>63</v>
      </c>
      <c r="R3593" t="s">
        <v>29</v>
      </c>
      <c r="S3593">
        <v>3</v>
      </c>
      <c r="T3593" s="1">
        <v>45693</v>
      </c>
      <c r="U3593" t="s">
        <v>30</v>
      </c>
      <c r="V3593" t="str">
        <f>TEXT(WEEKDAY(Working_Data[[#This Row],[order_date]],1),"DDDD")</f>
        <v>Wednesday</v>
      </c>
      <c r="W3593" t="str">
        <f>TEXT(Working_Data[[#This Row],[order_date]],"mmmm")</f>
        <v>October</v>
      </c>
      <c r="X3593" s="7">
        <f>Working_Data[[#This Row],[last_order_date]]-Working_Data[[#This Row],[signup_date]]</f>
        <v>216</v>
      </c>
      <c r="Y3593" s="7">
        <f>IF(Working_Data[[#This Row],[churned]]="Active",1,0)</f>
        <v>1</v>
      </c>
      <c r="Z3593" s="7">
        <f>YEAR(Working_Data[[#This Row],[order_date]])</f>
        <v>2024</v>
      </c>
    </row>
    <row r="3594" spans="1:26" x14ac:dyDescent="0.25">
      <c r="A3594" t="s">
        <v>7238</v>
      </c>
      <c r="B3594" t="s">
        <v>21</v>
      </c>
      <c r="C3594" t="s">
        <v>82</v>
      </c>
      <c r="D3594" t="s">
        <v>52</v>
      </c>
      <c r="E3594" s="1">
        <v>45512</v>
      </c>
      <c r="F3594" t="s">
        <v>7239</v>
      </c>
      <c r="G3594" s="1">
        <v>45596</v>
      </c>
      <c r="H3594" t="s">
        <v>34</v>
      </c>
      <c r="I3594" t="s">
        <v>26</v>
      </c>
      <c r="J3594" t="s">
        <v>59</v>
      </c>
      <c r="K3594">
        <v>2</v>
      </c>
      <c r="L3594" s="3">
        <f>Working_Data[[#This Row],[price2]]/Working_Data[[#This Row],[quantity]]</f>
        <v>178.11</v>
      </c>
      <c r="M3594" s="3">
        <v>356.22</v>
      </c>
      <c r="N3594" t="s">
        <v>50</v>
      </c>
      <c r="O3594">
        <v>49</v>
      </c>
      <c r="P3594" s="1">
        <v>45965</v>
      </c>
      <c r="Q3594">
        <v>184</v>
      </c>
      <c r="R3594" t="s">
        <v>43</v>
      </c>
      <c r="S3594">
        <v>4</v>
      </c>
      <c r="T3594" s="1">
        <v>45855</v>
      </c>
      <c r="U3594" t="s">
        <v>30</v>
      </c>
      <c r="V3594" t="str">
        <f>TEXT(WEEKDAY(Working_Data[[#This Row],[order_date]],1),"DDDD")</f>
        <v>Thursday</v>
      </c>
      <c r="W3594" t="str">
        <f>TEXT(Working_Data[[#This Row],[order_date]],"mmmm")</f>
        <v>October</v>
      </c>
      <c r="X3594" s="7">
        <f>Working_Data[[#This Row],[last_order_date]]-Working_Data[[#This Row],[signup_date]]</f>
        <v>453</v>
      </c>
      <c r="Y3594" s="7">
        <f>IF(Working_Data[[#This Row],[churned]]="Active",1,0)</f>
        <v>0</v>
      </c>
      <c r="Z3594" s="7">
        <f>YEAR(Working_Data[[#This Row],[order_date]])</f>
        <v>2024</v>
      </c>
    </row>
    <row r="3595" spans="1:26" x14ac:dyDescent="0.25">
      <c r="A3595" t="s">
        <v>7240</v>
      </c>
      <c r="B3595" t="s">
        <v>38</v>
      </c>
      <c r="C3595" t="s">
        <v>39</v>
      </c>
      <c r="D3595" t="s">
        <v>56</v>
      </c>
      <c r="E3595" s="1">
        <v>45710</v>
      </c>
      <c r="F3595" t="s">
        <v>7241</v>
      </c>
      <c r="G3595" s="1">
        <v>45596</v>
      </c>
      <c r="H3595" t="s">
        <v>25</v>
      </c>
      <c r="I3595" t="s">
        <v>63</v>
      </c>
      <c r="J3595" t="s">
        <v>27</v>
      </c>
      <c r="K3595">
        <v>3</v>
      </c>
      <c r="L3595" s="3">
        <f>Working_Data[[#This Row],[price2]]/Working_Data[[#This Row],[quantity]]</f>
        <v>222.28</v>
      </c>
      <c r="M3595" s="3">
        <v>666.84</v>
      </c>
      <c r="N3595" t="s">
        <v>50</v>
      </c>
      <c r="O3595">
        <v>12</v>
      </c>
      <c r="P3595" s="1">
        <v>45800</v>
      </c>
      <c r="Q3595">
        <v>437</v>
      </c>
      <c r="R3595" t="s">
        <v>43</v>
      </c>
      <c r="S3595">
        <v>1</v>
      </c>
      <c r="T3595" s="1">
        <v>45995</v>
      </c>
      <c r="U3595" t="s">
        <v>30</v>
      </c>
      <c r="V3595" t="str">
        <f>TEXT(WEEKDAY(Working_Data[[#This Row],[order_date]],1),"DDDD")</f>
        <v>Thursday</v>
      </c>
      <c r="W3595" t="str">
        <f>TEXT(Working_Data[[#This Row],[order_date]],"mmmm")</f>
        <v>October</v>
      </c>
      <c r="X3595" s="7">
        <f>Working_Data[[#This Row],[last_order_date]]-Working_Data[[#This Row],[signup_date]]</f>
        <v>90</v>
      </c>
      <c r="Y3595" s="7">
        <f>IF(Working_Data[[#This Row],[churned]]="Active",1,0)</f>
        <v>0</v>
      </c>
      <c r="Z3595" s="7">
        <f>YEAR(Working_Data[[#This Row],[order_date]])</f>
        <v>2024</v>
      </c>
    </row>
    <row r="3596" spans="1:26" x14ac:dyDescent="0.25">
      <c r="A3596" t="s">
        <v>7242</v>
      </c>
      <c r="B3596" t="s">
        <v>45</v>
      </c>
      <c r="C3596" t="s">
        <v>22</v>
      </c>
      <c r="D3596" t="s">
        <v>23</v>
      </c>
      <c r="E3596" s="1">
        <v>45432</v>
      </c>
      <c r="F3596" t="s">
        <v>7243</v>
      </c>
      <c r="G3596" s="1">
        <v>45596</v>
      </c>
      <c r="H3596" t="s">
        <v>34</v>
      </c>
      <c r="I3596" t="s">
        <v>26</v>
      </c>
      <c r="J3596" t="s">
        <v>27</v>
      </c>
      <c r="K3596">
        <v>1</v>
      </c>
      <c r="L3596" s="3">
        <f>Working_Data[[#This Row],[price2]]/Working_Data[[#This Row],[quantity]]</f>
        <v>1363.66</v>
      </c>
      <c r="M3596" s="3">
        <v>1363.66</v>
      </c>
      <c r="N3596" t="s">
        <v>50</v>
      </c>
      <c r="O3596">
        <v>38</v>
      </c>
      <c r="P3596" s="1">
        <v>45533</v>
      </c>
      <c r="Q3596">
        <v>352</v>
      </c>
      <c r="R3596" t="s">
        <v>43</v>
      </c>
      <c r="S3596">
        <v>4</v>
      </c>
      <c r="T3596" s="1">
        <v>45331</v>
      </c>
      <c r="U3596" t="s">
        <v>60</v>
      </c>
      <c r="V3596" t="str">
        <f>TEXT(WEEKDAY(Working_Data[[#This Row],[order_date]],1),"DDDD")</f>
        <v>Thursday</v>
      </c>
      <c r="W3596" t="str">
        <f>TEXT(Working_Data[[#This Row],[order_date]],"mmmm")</f>
        <v>October</v>
      </c>
      <c r="X3596" s="7">
        <f>Working_Data[[#This Row],[last_order_date]]-Working_Data[[#This Row],[signup_date]]</f>
        <v>101</v>
      </c>
      <c r="Y3596" s="7">
        <f>IF(Working_Data[[#This Row],[churned]]="Active",1,0)</f>
        <v>0</v>
      </c>
      <c r="Z3596" s="7">
        <f>YEAR(Working_Data[[#This Row],[order_date]])</f>
        <v>2024</v>
      </c>
    </row>
    <row r="3597" spans="1:26" x14ac:dyDescent="0.25">
      <c r="A3597" t="s">
        <v>7244</v>
      </c>
      <c r="B3597" t="s">
        <v>45</v>
      </c>
      <c r="C3597" t="s">
        <v>82</v>
      </c>
      <c r="D3597" t="s">
        <v>56</v>
      </c>
      <c r="E3597" s="1">
        <v>45616</v>
      </c>
      <c r="F3597" t="s">
        <v>7245</v>
      </c>
      <c r="G3597" s="1">
        <v>45596</v>
      </c>
      <c r="H3597" t="s">
        <v>47</v>
      </c>
      <c r="I3597" t="s">
        <v>48</v>
      </c>
      <c r="J3597" t="s">
        <v>64</v>
      </c>
      <c r="K3597">
        <v>1</v>
      </c>
      <c r="L3597" s="3">
        <f>Working_Data[[#This Row],[price2]]/Working_Data[[#This Row],[quantity]]</f>
        <v>445.88</v>
      </c>
      <c r="M3597" s="3">
        <v>445.88</v>
      </c>
      <c r="N3597" t="s">
        <v>35</v>
      </c>
      <c r="O3597">
        <v>48</v>
      </c>
      <c r="P3597" s="1">
        <v>45827</v>
      </c>
      <c r="Q3597">
        <v>496</v>
      </c>
      <c r="R3597" t="s">
        <v>43</v>
      </c>
      <c r="S3597">
        <v>1</v>
      </c>
      <c r="T3597" s="1">
        <v>45861</v>
      </c>
      <c r="U3597" t="s">
        <v>30</v>
      </c>
      <c r="V3597" t="str">
        <f>TEXT(WEEKDAY(Working_Data[[#This Row],[order_date]],1),"DDDD")</f>
        <v>Thursday</v>
      </c>
      <c r="W3597" t="str">
        <f>TEXT(Working_Data[[#This Row],[order_date]],"mmmm")</f>
        <v>October</v>
      </c>
      <c r="X3597" s="7">
        <f>Working_Data[[#This Row],[last_order_date]]-Working_Data[[#This Row],[signup_date]]</f>
        <v>211</v>
      </c>
      <c r="Y3597" s="7">
        <f>IF(Working_Data[[#This Row],[churned]]="Active",1,0)</f>
        <v>0</v>
      </c>
      <c r="Z3597" s="7">
        <f>YEAR(Working_Data[[#This Row],[order_date]])</f>
        <v>2024</v>
      </c>
    </row>
    <row r="3598" spans="1:26" x14ac:dyDescent="0.25">
      <c r="A3598" t="s">
        <v>7246</v>
      </c>
      <c r="B3598" t="s">
        <v>38</v>
      </c>
      <c r="C3598" t="s">
        <v>22</v>
      </c>
      <c r="D3598" t="s">
        <v>77</v>
      </c>
      <c r="E3598" s="1">
        <v>45557</v>
      </c>
      <c r="F3598" t="s">
        <v>7247</v>
      </c>
      <c r="G3598" s="1">
        <v>45596</v>
      </c>
      <c r="H3598" t="s">
        <v>41</v>
      </c>
      <c r="I3598" t="s">
        <v>63</v>
      </c>
      <c r="J3598" t="s">
        <v>59</v>
      </c>
      <c r="K3598">
        <v>4</v>
      </c>
      <c r="L3598" s="3">
        <f>Working_Data[[#This Row],[price2]]/Working_Data[[#This Row],[quantity]]</f>
        <v>71.972499999999997</v>
      </c>
      <c r="M3598" s="3">
        <v>287.89</v>
      </c>
      <c r="N3598" t="s">
        <v>28</v>
      </c>
      <c r="O3598">
        <v>29</v>
      </c>
      <c r="P3598" s="1">
        <v>45792</v>
      </c>
      <c r="Q3598">
        <v>6</v>
      </c>
      <c r="R3598" t="s">
        <v>29</v>
      </c>
      <c r="S3598">
        <v>4</v>
      </c>
      <c r="T3598" s="1">
        <v>45868</v>
      </c>
      <c r="U3598" t="s">
        <v>60</v>
      </c>
      <c r="V3598" t="str">
        <f>TEXT(WEEKDAY(Working_Data[[#This Row],[order_date]],1),"DDDD")</f>
        <v>Thursday</v>
      </c>
      <c r="W3598" t="str">
        <f>TEXT(Working_Data[[#This Row],[order_date]],"mmmm")</f>
        <v>October</v>
      </c>
      <c r="X3598" s="7">
        <f>Working_Data[[#This Row],[last_order_date]]-Working_Data[[#This Row],[signup_date]]</f>
        <v>235</v>
      </c>
      <c r="Y3598" s="7">
        <f>IF(Working_Data[[#This Row],[churned]]="Active",1,0)</f>
        <v>1</v>
      </c>
      <c r="Z3598" s="7">
        <f>YEAR(Working_Data[[#This Row],[order_date]])</f>
        <v>2024</v>
      </c>
    </row>
    <row r="3599" spans="1:26" x14ac:dyDescent="0.25">
      <c r="A3599" t="s">
        <v>7248</v>
      </c>
      <c r="B3599" t="s">
        <v>21</v>
      </c>
      <c r="C3599" t="s">
        <v>39</v>
      </c>
      <c r="D3599" t="s">
        <v>56</v>
      </c>
      <c r="E3599" s="1">
        <v>45509</v>
      </c>
      <c r="F3599" t="s">
        <v>7249</v>
      </c>
      <c r="G3599" s="1">
        <v>45596</v>
      </c>
      <c r="H3599" t="s">
        <v>58</v>
      </c>
      <c r="I3599" t="s">
        <v>54</v>
      </c>
      <c r="J3599" t="s">
        <v>59</v>
      </c>
      <c r="K3599">
        <v>3</v>
      </c>
      <c r="L3599" s="3">
        <f>Working_Data[[#This Row],[price2]]/Working_Data[[#This Row],[quantity]]</f>
        <v>338.56333333333333</v>
      </c>
      <c r="M3599" s="3">
        <v>1015.69</v>
      </c>
      <c r="N3599" t="s">
        <v>50</v>
      </c>
      <c r="O3599">
        <v>37</v>
      </c>
      <c r="P3599" s="1">
        <v>45738</v>
      </c>
      <c r="Q3599">
        <v>401</v>
      </c>
      <c r="R3599" t="s">
        <v>29</v>
      </c>
      <c r="S3599">
        <v>3</v>
      </c>
      <c r="T3599" s="1">
        <v>45670</v>
      </c>
      <c r="U3599" t="s">
        <v>60</v>
      </c>
      <c r="V3599" t="str">
        <f>TEXT(WEEKDAY(Working_Data[[#This Row],[order_date]],1),"DDDD")</f>
        <v>Thursday</v>
      </c>
      <c r="W3599" t="str">
        <f>TEXT(Working_Data[[#This Row],[order_date]],"mmmm")</f>
        <v>October</v>
      </c>
      <c r="X3599" s="7">
        <f>Working_Data[[#This Row],[last_order_date]]-Working_Data[[#This Row],[signup_date]]</f>
        <v>229</v>
      </c>
      <c r="Y3599" s="7">
        <f>IF(Working_Data[[#This Row],[churned]]="Active",1,0)</f>
        <v>1</v>
      </c>
      <c r="Z3599" s="7">
        <f>YEAR(Working_Data[[#This Row],[order_date]])</f>
        <v>2024</v>
      </c>
    </row>
    <row r="3600" spans="1:26" x14ac:dyDescent="0.25">
      <c r="A3600" t="s">
        <v>7250</v>
      </c>
      <c r="B3600" t="s">
        <v>38</v>
      </c>
      <c r="C3600" t="s">
        <v>82</v>
      </c>
      <c r="D3600" t="s">
        <v>23</v>
      </c>
      <c r="E3600" s="1">
        <v>45762</v>
      </c>
      <c r="F3600" t="s">
        <v>7251</v>
      </c>
      <c r="G3600" s="1">
        <v>45596</v>
      </c>
      <c r="H3600" t="s">
        <v>34</v>
      </c>
      <c r="I3600" t="s">
        <v>48</v>
      </c>
      <c r="J3600" t="s">
        <v>49</v>
      </c>
      <c r="K3600">
        <v>1</v>
      </c>
      <c r="L3600" s="3">
        <f>Working_Data[[#This Row],[price2]]/Working_Data[[#This Row],[quantity]]</f>
        <v>169.09</v>
      </c>
      <c r="M3600" s="3">
        <v>169.09</v>
      </c>
      <c r="N3600" t="s">
        <v>28</v>
      </c>
      <c r="O3600">
        <v>27</v>
      </c>
      <c r="P3600" s="1">
        <v>45643</v>
      </c>
      <c r="Q3600">
        <v>23</v>
      </c>
      <c r="R3600" t="s">
        <v>43</v>
      </c>
      <c r="S3600">
        <v>5</v>
      </c>
      <c r="T3600" s="1">
        <v>45938</v>
      </c>
      <c r="U3600" t="s">
        <v>30</v>
      </c>
      <c r="V3600" t="str">
        <f>TEXT(WEEKDAY(Working_Data[[#This Row],[order_date]],1),"DDDD")</f>
        <v>Thursday</v>
      </c>
      <c r="W3600" t="str">
        <f>TEXT(Working_Data[[#This Row],[order_date]],"mmmm")</f>
        <v>October</v>
      </c>
      <c r="X3600" s="7">
        <f>Working_Data[[#This Row],[last_order_date]]-Working_Data[[#This Row],[signup_date]]</f>
        <v>-119</v>
      </c>
      <c r="Y3600" s="7">
        <f>IF(Working_Data[[#This Row],[churned]]="Active",1,0)</f>
        <v>0</v>
      </c>
      <c r="Z3600" s="7">
        <f>YEAR(Working_Data[[#This Row],[order_date]])</f>
        <v>2024</v>
      </c>
    </row>
    <row r="3601" spans="1:26" x14ac:dyDescent="0.25">
      <c r="A3601" t="s">
        <v>7252</v>
      </c>
      <c r="B3601" t="s">
        <v>38</v>
      </c>
      <c r="C3601" t="s">
        <v>82</v>
      </c>
      <c r="D3601" t="s">
        <v>23</v>
      </c>
      <c r="E3601" s="1">
        <v>45168</v>
      </c>
      <c r="F3601" t="s">
        <v>7253</v>
      </c>
      <c r="G3601" s="1">
        <v>45302</v>
      </c>
      <c r="H3601" t="s">
        <v>41</v>
      </c>
      <c r="I3601" t="s">
        <v>63</v>
      </c>
      <c r="J3601" t="s">
        <v>49</v>
      </c>
      <c r="K3601">
        <v>1</v>
      </c>
      <c r="L3601" s="3">
        <f>Working_Data[[#This Row],[price2]]/Working_Data[[#This Row],[quantity]]</f>
        <v>806.58</v>
      </c>
      <c r="M3601" s="3">
        <v>806.58</v>
      </c>
      <c r="N3601" t="s">
        <v>35</v>
      </c>
      <c r="O3601">
        <v>3</v>
      </c>
      <c r="P3601" s="1">
        <v>45621</v>
      </c>
      <c r="Q3601">
        <v>262</v>
      </c>
      <c r="R3601" t="s">
        <v>43</v>
      </c>
      <c r="S3601">
        <v>1</v>
      </c>
      <c r="T3601" s="1">
        <v>45795</v>
      </c>
      <c r="U3601" t="s">
        <v>36</v>
      </c>
      <c r="V3601" t="str">
        <f>TEXT(WEEKDAY(Working_Data[[#This Row],[order_date]],1),"DDDD")</f>
        <v>Thursday</v>
      </c>
      <c r="W3601" t="str">
        <f>TEXT(Working_Data[[#This Row],[order_date]],"mmmm")</f>
        <v>January</v>
      </c>
      <c r="X3601" s="7">
        <f>Working_Data[[#This Row],[last_order_date]]-Working_Data[[#This Row],[signup_date]]</f>
        <v>453</v>
      </c>
      <c r="Y3601" s="7">
        <f>IF(Working_Data[[#This Row],[churned]]="Active",1,0)</f>
        <v>0</v>
      </c>
      <c r="Z3601" s="7">
        <f>YEAR(Working_Data[[#This Row],[order_date]])</f>
        <v>2024</v>
      </c>
    </row>
    <row r="3602" spans="1:26" x14ac:dyDescent="0.25">
      <c r="A3602" t="s">
        <v>7254</v>
      </c>
      <c r="B3602" t="s">
        <v>38</v>
      </c>
      <c r="C3602" t="s">
        <v>22</v>
      </c>
      <c r="D3602" t="s">
        <v>56</v>
      </c>
      <c r="E3602" s="1">
        <v>45769</v>
      </c>
      <c r="F3602" t="s">
        <v>7255</v>
      </c>
      <c r="G3602" s="1">
        <v>45302</v>
      </c>
      <c r="H3602" t="s">
        <v>47</v>
      </c>
      <c r="I3602" t="s">
        <v>26</v>
      </c>
      <c r="J3602" t="s">
        <v>64</v>
      </c>
      <c r="K3602">
        <v>1</v>
      </c>
      <c r="L3602" s="3">
        <f>Working_Data[[#This Row],[price2]]/Working_Data[[#This Row],[quantity]]</f>
        <v>1245.6099999999999</v>
      </c>
      <c r="M3602" s="3">
        <v>1245.6099999999999</v>
      </c>
      <c r="N3602" t="s">
        <v>28</v>
      </c>
      <c r="O3602">
        <v>41</v>
      </c>
      <c r="P3602" s="1">
        <v>45303</v>
      </c>
      <c r="Q3602">
        <v>275</v>
      </c>
      <c r="R3602" t="s">
        <v>43</v>
      </c>
      <c r="S3602">
        <v>2</v>
      </c>
      <c r="T3602" s="1">
        <v>45782</v>
      </c>
      <c r="U3602" t="s">
        <v>30</v>
      </c>
      <c r="V3602" t="str">
        <f>TEXT(WEEKDAY(Working_Data[[#This Row],[order_date]],1),"DDDD")</f>
        <v>Thursday</v>
      </c>
      <c r="W3602" t="str">
        <f>TEXT(Working_Data[[#This Row],[order_date]],"mmmm")</f>
        <v>January</v>
      </c>
      <c r="X3602" s="7">
        <f>Working_Data[[#This Row],[last_order_date]]-Working_Data[[#This Row],[signup_date]]</f>
        <v>-466</v>
      </c>
      <c r="Y3602" s="7">
        <f>IF(Working_Data[[#This Row],[churned]]="Active",1,0)</f>
        <v>0</v>
      </c>
      <c r="Z3602" s="7">
        <f>YEAR(Working_Data[[#This Row],[order_date]])</f>
        <v>2024</v>
      </c>
    </row>
    <row r="3603" spans="1:26" x14ac:dyDescent="0.25">
      <c r="A3603" t="s">
        <v>7256</v>
      </c>
      <c r="B3603" t="s">
        <v>21</v>
      </c>
      <c r="C3603" t="s">
        <v>22</v>
      </c>
      <c r="D3603" t="s">
        <v>56</v>
      </c>
      <c r="E3603" s="1">
        <v>45251</v>
      </c>
      <c r="F3603" t="s">
        <v>7257</v>
      </c>
      <c r="G3603" s="1">
        <v>45302</v>
      </c>
      <c r="H3603" t="s">
        <v>25</v>
      </c>
      <c r="I3603" t="s">
        <v>42</v>
      </c>
      <c r="J3603" t="s">
        <v>67</v>
      </c>
      <c r="K3603">
        <v>4</v>
      </c>
      <c r="L3603" s="3">
        <f>Working_Data[[#This Row],[price2]]/Working_Data[[#This Row],[quantity]]</f>
        <v>84.172499999999999</v>
      </c>
      <c r="M3603" s="3">
        <v>336.69</v>
      </c>
      <c r="N3603" t="s">
        <v>28</v>
      </c>
      <c r="O3603">
        <v>14</v>
      </c>
      <c r="P3603" s="1">
        <v>45360</v>
      </c>
      <c r="Q3603">
        <v>13</v>
      </c>
      <c r="R3603" t="s">
        <v>29</v>
      </c>
      <c r="S3603">
        <v>5</v>
      </c>
      <c r="T3603" s="1">
        <v>45529</v>
      </c>
      <c r="U3603" t="s">
        <v>30</v>
      </c>
      <c r="V3603" t="str">
        <f>TEXT(WEEKDAY(Working_Data[[#This Row],[order_date]],1),"DDDD")</f>
        <v>Thursday</v>
      </c>
      <c r="W3603" t="str">
        <f>TEXT(Working_Data[[#This Row],[order_date]],"mmmm")</f>
        <v>January</v>
      </c>
      <c r="X3603" s="7">
        <f>Working_Data[[#This Row],[last_order_date]]-Working_Data[[#This Row],[signup_date]]</f>
        <v>109</v>
      </c>
      <c r="Y3603" s="7">
        <f>IF(Working_Data[[#This Row],[churned]]="Active",1,0)</f>
        <v>1</v>
      </c>
      <c r="Z3603" s="7">
        <f>YEAR(Working_Data[[#This Row],[order_date]])</f>
        <v>2024</v>
      </c>
    </row>
    <row r="3604" spans="1:26" x14ac:dyDescent="0.25">
      <c r="A3604" t="s">
        <v>7258</v>
      </c>
      <c r="B3604" t="s">
        <v>45</v>
      </c>
      <c r="C3604" t="s">
        <v>82</v>
      </c>
      <c r="D3604" t="s">
        <v>56</v>
      </c>
      <c r="E3604" s="1">
        <v>45584</v>
      </c>
      <c r="F3604" t="s">
        <v>7259</v>
      </c>
      <c r="G3604" s="1">
        <v>45302</v>
      </c>
      <c r="H3604" t="s">
        <v>25</v>
      </c>
      <c r="I3604" t="s">
        <v>48</v>
      </c>
      <c r="J3604" t="s">
        <v>49</v>
      </c>
      <c r="K3604">
        <v>1</v>
      </c>
      <c r="L3604" s="3">
        <f>Working_Data[[#This Row],[price2]]/Working_Data[[#This Row],[quantity]]</f>
        <v>522.19000000000005</v>
      </c>
      <c r="M3604" s="3">
        <v>522.19000000000005</v>
      </c>
      <c r="N3604" t="s">
        <v>35</v>
      </c>
      <c r="O3604">
        <v>23</v>
      </c>
      <c r="P3604" s="1">
        <v>45689</v>
      </c>
      <c r="Q3604">
        <v>396</v>
      </c>
      <c r="R3604" t="s">
        <v>43</v>
      </c>
      <c r="S3604">
        <v>2</v>
      </c>
      <c r="T3604" s="1">
        <v>45755</v>
      </c>
      <c r="U3604" t="s">
        <v>60</v>
      </c>
      <c r="V3604" t="str">
        <f>TEXT(WEEKDAY(Working_Data[[#This Row],[order_date]],1),"DDDD")</f>
        <v>Thursday</v>
      </c>
      <c r="W3604" t="str">
        <f>TEXT(Working_Data[[#This Row],[order_date]],"mmmm")</f>
        <v>January</v>
      </c>
      <c r="X3604" s="7">
        <f>Working_Data[[#This Row],[last_order_date]]-Working_Data[[#This Row],[signup_date]]</f>
        <v>105</v>
      </c>
      <c r="Y3604" s="7">
        <f>IF(Working_Data[[#This Row],[churned]]="Active",1,0)</f>
        <v>0</v>
      </c>
      <c r="Z3604" s="7">
        <f>YEAR(Working_Data[[#This Row],[order_date]])</f>
        <v>2024</v>
      </c>
    </row>
    <row r="3605" spans="1:26" x14ac:dyDescent="0.25">
      <c r="A3605" t="s">
        <v>7260</v>
      </c>
      <c r="B3605" t="s">
        <v>38</v>
      </c>
      <c r="C3605" t="s">
        <v>22</v>
      </c>
      <c r="D3605" t="s">
        <v>77</v>
      </c>
      <c r="E3605" s="1">
        <v>45209</v>
      </c>
      <c r="F3605" t="s">
        <v>7261</v>
      </c>
      <c r="G3605" s="1">
        <v>45302</v>
      </c>
      <c r="H3605" t="s">
        <v>25</v>
      </c>
      <c r="I3605" t="s">
        <v>42</v>
      </c>
      <c r="J3605" t="s">
        <v>49</v>
      </c>
      <c r="K3605">
        <v>4</v>
      </c>
      <c r="L3605" s="3">
        <f>Working_Data[[#This Row],[price2]]/Working_Data[[#This Row],[quantity]]</f>
        <v>165.0625</v>
      </c>
      <c r="M3605" s="3">
        <v>660.25</v>
      </c>
      <c r="N3605" t="s">
        <v>35</v>
      </c>
      <c r="O3605">
        <v>15</v>
      </c>
      <c r="P3605" s="1">
        <v>45607</v>
      </c>
      <c r="Q3605">
        <v>3</v>
      </c>
      <c r="R3605" t="s">
        <v>43</v>
      </c>
      <c r="S3605">
        <v>5</v>
      </c>
      <c r="T3605" s="1">
        <v>45841</v>
      </c>
      <c r="U3605" t="s">
        <v>60</v>
      </c>
      <c r="V3605" t="str">
        <f>TEXT(WEEKDAY(Working_Data[[#This Row],[order_date]],1),"DDDD")</f>
        <v>Thursday</v>
      </c>
      <c r="W3605" t="str">
        <f>TEXT(Working_Data[[#This Row],[order_date]],"mmmm")</f>
        <v>January</v>
      </c>
      <c r="X3605" s="7">
        <f>Working_Data[[#This Row],[last_order_date]]-Working_Data[[#This Row],[signup_date]]</f>
        <v>398</v>
      </c>
      <c r="Y3605" s="7">
        <f>IF(Working_Data[[#This Row],[churned]]="Active",1,0)</f>
        <v>0</v>
      </c>
      <c r="Z3605" s="7">
        <f>YEAR(Working_Data[[#This Row],[order_date]])</f>
        <v>2024</v>
      </c>
    </row>
    <row r="3606" spans="1:26" x14ac:dyDescent="0.25">
      <c r="A3606" t="s">
        <v>7262</v>
      </c>
      <c r="B3606" t="s">
        <v>21</v>
      </c>
      <c r="C3606" t="s">
        <v>22</v>
      </c>
      <c r="D3606" t="s">
        <v>52</v>
      </c>
      <c r="E3606" s="1">
        <v>45657</v>
      </c>
      <c r="F3606" t="s">
        <v>7263</v>
      </c>
      <c r="G3606" s="1">
        <v>45302</v>
      </c>
      <c r="H3606" t="s">
        <v>47</v>
      </c>
      <c r="I3606" t="s">
        <v>54</v>
      </c>
      <c r="J3606" t="s">
        <v>27</v>
      </c>
      <c r="K3606">
        <v>5</v>
      </c>
      <c r="L3606" s="3">
        <f>Working_Data[[#This Row],[price2]]/Working_Data[[#This Row],[quantity]]</f>
        <v>91.855999999999995</v>
      </c>
      <c r="M3606" s="3">
        <v>459.28</v>
      </c>
      <c r="N3606" t="s">
        <v>35</v>
      </c>
      <c r="O3606">
        <v>36</v>
      </c>
      <c r="P3606" s="1">
        <v>45764</v>
      </c>
      <c r="Q3606">
        <v>27</v>
      </c>
      <c r="R3606" t="s">
        <v>29</v>
      </c>
      <c r="S3606">
        <v>3</v>
      </c>
      <c r="T3606" s="1">
        <v>45871</v>
      </c>
      <c r="U3606" t="s">
        <v>30</v>
      </c>
      <c r="V3606" t="str">
        <f>TEXT(WEEKDAY(Working_Data[[#This Row],[order_date]],1),"DDDD")</f>
        <v>Thursday</v>
      </c>
      <c r="W3606" t="str">
        <f>TEXT(Working_Data[[#This Row],[order_date]],"mmmm")</f>
        <v>January</v>
      </c>
      <c r="X3606" s="7">
        <f>Working_Data[[#This Row],[last_order_date]]-Working_Data[[#This Row],[signup_date]]</f>
        <v>107</v>
      </c>
      <c r="Y3606" s="7">
        <f>IF(Working_Data[[#This Row],[churned]]="Active",1,0)</f>
        <v>1</v>
      </c>
      <c r="Z3606" s="7">
        <f>YEAR(Working_Data[[#This Row],[order_date]])</f>
        <v>2024</v>
      </c>
    </row>
    <row r="3607" spans="1:26" x14ac:dyDescent="0.25">
      <c r="A3607" t="s">
        <v>7264</v>
      </c>
      <c r="B3607" t="s">
        <v>38</v>
      </c>
      <c r="C3607" t="s">
        <v>22</v>
      </c>
      <c r="D3607" t="s">
        <v>23</v>
      </c>
      <c r="E3607" s="1">
        <v>45441</v>
      </c>
      <c r="F3607" t="s">
        <v>7265</v>
      </c>
      <c r="G3607" s="1">
        <v>45302</v>
      </c>
      <c r="H3607" t="s">
        <v>41</v>
      </c>
      <c r="I3607" t="s">
        <v>26</v>
      </c>
      <c r="J3607" t="s">
        <v>27</v>
      </c>
      <c r="K3607">
        <v>2</v>
      </c>
      <c r="L3607" s="3">
        <f>Working_Data[[#This Row],[price2]]/Working_Data[[#This Row],[quantity]]</f>
        <v>574.41499999999996</v>
      </c>
      <c r="M3607" s="3">
        <v>1148.83</v>
      </c>
      <c r="N3607" t="s">
        <v>35</v>
      </c>
      <c r="O3607">
        <v>16</v>
      </c>
      <c r="P3607" s="1">
        <v>45679</v>
      </c>
      <c r="Q3607">
        <v>470</v>
      </c>
      <c r="R3607" t="s">
        <v>43</v>
      </c>
      <c r="S3607">
        <v>5</v>
      </c>
      <c r="T3607" s="1">
        <v>45683</v>
      </c>
      <c r="U3607" t="s">
        <v>30</v>
      </c>
      <c r="V3607" t="str">
        <f>TEXT(WEEKDAY(Working_Data[[#This Row],[order_date]],1),"DDDD")</f>
        <v>Thursday</v>
      </c>
      <c r="W3607" t="str">
        <f>TEXT(Working_Data[[#This Row],[order_date]],"mmmm")</f>
        <v>January</v>
      </c>
      <c r="X3607" s="7">
        <f>Working_Data[[#This Row],[last_order_date]]-Working_Data[[#This Row],[signup_date]]</f>
        <v>238</v>
      </c>
      <c r="Y3607" s="7">
        <f>IF(Working_Data[[#This Row],[churned]]="Active",1,0)</f>
        <v>0</v>
      </c>
      <c r="Z3607" s="7">
        <f>YEAR(Working_Data[[#This Row],[order_date]])</f>
        <v>2024</v>
      </c>
    </row>
    <row r="3608" spans="1:26" x14ac:dyDescent="0.25">
      <c r="A3608" t="s">
        <v>7266</v>
      </c>
      <c r="B3608" t="s">
        <v>38</v>
      </c>
      <c r="C3608" t="s">
        <v>22</v>
      </c>
      <c r="D3608" t="s">
        <v>77</v>
      </c>
      <c r="E3608" s="1">
        <v>45488</v>
      </c>
      <c r="F3608" t="s">
        <v>7267</v>
      </c>
      <c r="G3608" s="1">
        <v>45302</v>
      </c>
      <c r="H3608" t="s">
        <v>58</v>
      </c>
      <c r="I3608" t="s">
        <v>26</v>
      </c>
      <c r="J3608" t="s">
        <v>67</v>
      </c>
      <c r="K3608">
        <v>5</v>
      </c>
      <c r="L3608" s="3">
        <f>Working_Data[[#This Row],[price2]]/Working_Data[[#This Row],[quantity]]</f>
        <v>202.07</v>
      </c>
      <c r="M3608" s="3">
        <v>1010.35</v>
      </c>
      <c r="N3608" t="s">
        <v>50</v>
      </c>
      <c r="O3608">
        <v>25</v>
      </c>
      <c r="P3608" s="1">
        <v>45735</v>
      </c>
      <c r="Q3608">
        <v>175</v>
      </c>
      <c r="R3608" t="s">
        <v>29</v>
      </c>
      <c r="S3608">
        <v>1</v>
      </c>
      <c r="T3608" s="1">
        <v>45643</v>
      </c>
      <c r="U3608" t="s">
        <v>36</v>
      </c>
      <c r="V3608" t="str">
        <f>TEXT(WEEKDAY(Working_Data[[#This Row],[order_date]],1),"DDDD")</f>
        <v>Thursday</v>
      </c>
      <c r="W3608" t="str">
        <f>TEXT(Working_Data[[#This Row],[order_date]],"mmmm")</f>
        <v>January</v>
      </c>
      <c r="X3608" s="7">
        <f>Working_Data[[#This Row],[last_order_date]]-Working_Data[[#This Row],[signup_date]]</f>
        <v>247</v>
      </c>
      <c r="Y3608" s="7">
        <f>IF(Working_Data[[#This Row],[churned]]="Active",1,0)</f>
        <v>1</v>
      </c>
      <c r="Z3608" s="7">
        <f>YEAR(Working_Data[[#This Row],[order_date]])</f>
        <v>2024</v>
      </c>
    </row>
    <row r="3609" spans="1:26" x14ac:dyDescent="0.25">
      <c r="A3609" t="s">
        <v>7268</v>
      </c>
      <c r="B3609" t="s">
        <v>38</v>
      </c>
      <c r="C3609" t="s">
        <v>22</v>
      </c>
      <c r="D3609" t="s">
        <v>52</v>
      </c>
      <c r="E3609" s="1">
        <v>44996</v>
      </c>
      <c r="F3609" t="s">
        <v>7269</v>
      </c>
      <c r="G3609" s="1">
        <v>45333</v>
      </c>
      <c r="H3609" t="s">
        <v>34</v>
      </c>
      <c r="I3609" t="s">
        <v>63</v>
      </c>
      <c r="J3609" t="s">
        <v>64</v>
      </c>
      <c r="K3609">
        <v>1</v>
      </c>
      <c r="L3609" s="3">
        <f>Working_Data[[#This Row],[price2]]/Working_Data[[#This Row],[quantity]]</f>
        <v>859.38</v>
      </c>
      <c r="M3609" s="3">
        <v>859.38</v>
      </c>
      <c r="N3609" t="s">
        <v>28</v>
      </c>
      <c r="O3609">
        <v>20</v>
      </c>
      <c r="P3609" s="1">
        <v>45840</v>
      </c>
      <c r="Q3609">
        <v>288</v>
      </c>
      <c r="R3609" t="s">
        <v>43</v>
      </c>
      <c r="S3609">
        <v>1</v>
      </c>
      <c r="T3609" s="1">
        <v>45717</v>
      </c>
      <c r="U3609" t="s">
        <v>36</v>
      </c>
      <c r="V3609" t="str">
        <f>TEXT(WEEKDAY(Working_Data[[#This Row],[order_date]],1),"DDDD")</f>
        <v>Sunday</v>
      </c>
      <c r="W3609" t="str">
        <f>TEXT(Working_Data[[#This Row],[order_date]],"mmmm")</f>
        <v>February</v>
      </c>
      <c r="X3609" s="7">
        <f>Working_Data[[#This Row],[last_order_date]]-Working_Data[[#This Row],[signup_date]]</f>
        <v>844</v>
      </c>
      <c r="Y3609" s="7">
        <f>IF(Working_Data[[#This Row],[churned]]="Active",1,0)</f>
        <v>0</v>
      </c>
      <c r="Z3609" s="7">
        <f>YEAR(Working_Data[[#This Row],[order_date]])</f>
        <v>2024</v>
      </c>
    </row>
    <row r="3610" spans="1:26" x14ac:dyDescent="0.25">
      <c r="A3610" t="s">
        <v>7270</v>
      </c>
      <c r="B3610" t="s">
        <v>38</v>
      </c>
      <c r="C3610" t="s">
        <v>82</v>
      </c>
      <c r="D3610" t="s">
        <v>77</v>
      </c>
      <c r="E3610" s="1">
        <v>45505</v>
      </c>
      <c r="F3610" t="s">
        <v>7271</v>
      </c>
      <c r="G3610" s="1">
        <v>45333</v>
      </c>
      <c r="H3610" t="s">
        <v>58</v>
      </c>
      <c r="I3610" t="s">
        <v>63</v>
      </c>
      <c r="J3610" t="s">
        <v>59</v>
      </c>
      <c r="K3610">
        <v>4</v>
      </c>
      <c r="L3610" s="3">
        <f>Working_Data[[#This Row],[price2]]/Working_Data[[#This Row],[quantity]]</f>
        <v>100.4</v>
      </c>
      <c r="M3610" s="3">
        <v>401.6</v>
      </c>
      <c r="N3610" t="s">
        <v>50</v>
      </c>
      <c r="O3610">
        <v>40</v>
      </c>
      <c r="P3610" s="1">
        <v>45718</v>
      </c>
      <c r="Q3610">
        <v>220</v>
      </c>
      <c r="R3610" t="s">
        <v>29</v>
      </c>
      <c r="S3610">
        <v>3</v>
      </c>
      <c r="T3610" s="1">
        <v>45657</v>
      </c>
      <c r="U3610" t="s">
        <v>30</v>
      </c>
      <c r="V3610" t="str">
        <f>TEXT(WEEKDAY(Working_Data[[#This Row],[order_date]],1),"DDDD")</f>
        <v>Sunday</v>
      </c>
      <c r="W3610" t="str">
        <f>TEXT(Working_Data[[#This Row],[order_date]],"mmmm")</f>
        <v>February</v>
      </c>
      <c r="X3610" s="7">
        <f>Working_Data[[#This Row],[last_order_date]]-Working_Data[[#This Row],[signup_date]]</f>
        <v>213</v>
      </c>
      <c r="Y3610" s="7">
        <f>IF(Working_Data[[#This Row],[churned]]="Active",1,0)</f>
        <v>1</v>
      </c>
      <c r="Z3610" s="7">
        <f>YEAR(Working_Data[[#This Row],[order_date]])</f>
        <v>2024</v>
      </c>
    </row>
    <row r="3611" spans="1:26" x14ac:dyDescent="0.25">
      <c r="A3611" t="s">
        <v>7272</v>
      </c>
      <c r="B3611" t="s">
        <v>38</v>
      </c>
      <c r="C3611" t="s">
        <v>39</v>
      </c>
      <c r="D3611" t="s">
        <v>52</v>
      </c>
      <c r="E3611" s="1">
        <v>45755</v>
      </c>
      <c r="F3611" t="s">
        <v>7273</v>
      </c>
      <c r="G3611" s="1">
        <v>45333</v>
      </c>
      <c r="H3611" t="s">
        <v>25</v>
      </c>
      <c r="I3611" t="s">
        <v>48</v>
      </c>
      <c r="J3611" t="s">
        <v>67</v>
      </c>
      <c r="K3611">
        <v>5</v>
      </c>
      <c r="L3611" s="3">
        <f>Working_Data[[#This Row],[price2]]/Working_Data[[#This Row],[quantity]]</f>
        <v>23.253999999999998</v>
      </c>
      <c r="M3611" s="3">
        <v>116.27</v>
      </c>
      <c r="N3611" t="s">
        <v>28</v>
      </c>
      <c r="O3611">
        <v>12</v>
      </c>
      <c r="P3611" s="1">
        <v>45581</v>
      </c>
      <c r="Q3611">
        <v>481</v>
      </c>
      <c r="R3611" t="s">
        <v>43</v>
      </c>
      <c r="S3611">
        <v>5</v>
      </c>
      <c r="T3611" s="1">
        <v>45775</v>
      </c>
      <c r="U3611" t="s">
        <v>30</v>
      </c>
      <c r="V3611" t="str">
        <f>TEXT(WEEKDAY(Working_Data[[#This Row],[order_date]],1),"DDDD")</f>
        <v>Sunday</v>
      </c>
      <c r="W3611" t="str">
        <f>TEXT(Working_Data[[#This Row],[order_date]],"mmmm")</f>
        <v>February</v>
      </c>
      <c r="X3611" s="7">
        <f>Working_Data[[#This Row],[last_order_date]]-Working_Data[[#This Row],[signup_date]]</f>
        <v>-174</v>
      </c>
      <c r="Y3611" s="7">
        <f>IF(Working_Data[[#This Row],[churned]]="Active",1,0)</f>
        <v>0</v>
      </c>
      <c r="Z3611" s="7">
        <f>YEAR(Working_Data[[#This Row],[order_date]])</f>
        <v>2024</v>
      </c>
    </row>
    <row r="3612" spans="1:26" x14ac:dyDescent="0.25">
      <c r="A3612" t="s">
        <v>7274</v>
      </c>
      <c r="B3612" t="s">
        <v>21</v>
      </c>
      <c r="C3612" t="s">
        <v>82</v>
      </c>
      <c r="D3612" t="s">
        <v>77</v>
      </c>
      <c r="E3612" s="1">
        <v>45831</v>
      </c>
      <c r="F3612" t="s">
        <v>7275</v>
      </c>
      <c r="G3612" s="1">
        <v>45333</v>
      </c>
      <c r="H3612" t="s">
        <v>25</v>
      </c>
      <c r="I3612" t="s">
        <v>63</v>
      </c>
      <c r="J3612" t="s">
        <v>27</v>
      </c>
      <c r="K3612">
        <v>5</v>
      </c>
      <c r="L3612" s="3">
        <f>Working_Data[[#This Row],[price2]]/Working_Data[[#This Row],[quantity]]</f>
        <v>111.1</v>
      </c>
      <c r="M3612" s="3">
        <v>555.5</v>
      </c>
      <c r="N3612" t="s">
        <v>50</v>
      </c>
      <c r="O3612">
        <v>5</v>
      </c>
      <c r="P3612" s="1">
        <v>45845</v>
      </c>
      <c r="Q3612">
        <v>231</v>
      </c>
      <c r="R3612" t="s">
        <v>43</v>
      </c>
      <c r="S3612">
        <v>3</v>
      </c>
      <c r="T3612" s="1">
        <v>45647</v>
      </c>
      <c r="U3612" t="s">
        <v>36</v>
      </c>
      <c r="V3612" t="str">
        <f>TEXT(WEEKDAY(Working_Data[[#This Row],[order_date]],1),"DDDD")</f>
        <v>Sunday</v>
      </c>
      <c r="W3612" t="str">
        <f>TEXT(Working_Data[[#This Row],[order_date]],"mmmm")</f>
        <v>February</v>
      </c>
      <c r="X3612" s="7">
        <f>Working_Data[[#This Row],[last_order_date]]-Working_Data[[#This Row],[signup_date]]</f>
        <v>14</v>
      </c>
      <c r="Y3612" s="7">
        <f>IF(Working_Data[[#This Row],[churned]]="Active",1,0)</f>
        <v>0</v>
      </c>
      <c r="Z3612" s="7">
        <f>YEAR(Working_Data[[#This Row],[order_date]])</f>
        <v>2024</v>
      </c>
    </row>
    <row r="3613" spans="1:26" x14ac:dyDescent="0.25">
      <c r="A3613" t="s">
        <v>7276</v>
      </c>
      <c r="B3613" t="s">
        <v>38</v>
      </c>
      <c r="C3613" t="s">
        <v>82</v>
      </c>
      <c r="D3613" t="s">
        <v>56</v>
      </c>
      <c r="E3613" s="1">
        <v>45277</v>
      </c>
      <c r="F3613" t="s">
        <v>7277</v>
      </c>
      <c r="G3613" s="1">
        <v>45333</v>
      </c>
      <c r="H3613" t="s">
        <v>58</v>
      </c>
      <c r="I3613" t="s">
        <v>48</v>
      </c>
      <c r="J3613" t="s">
        <v>49</v>
      </c>
      <c r="K3613">
        <v>1</v>
      </c>
      <c r="L3613" s="3">
        <f>Working_Data[[#This Row],[price2]]/Working_Data[[#This Row],[quantity]]</f>
        <v>640.23</v>
      </c>
      <c r="M3613" s="3">
        <v>640.23</v>
      </c>
      <c r="N3613" t="s">
        <v>50</v>
      </c>
      <c r="O3613">
        <v>37</v>
      </c>
      <c r="P3613" s="1">
        <v>45816</v>
      </c>
      <c r="Q3613">
        <v>386</v>
      </c>
      <c r="R3613" t="s">
        <v>43</v>
      </c>
      <c r="S3613">
        <v>1</v>
      </c>
      <c r="T3613" s="1">
        <v>45805</v>
      </c>
      <c r="U3613" t="s">
        <v>60</v>
      </c>
      <c r="V3613" t="str">
        <f>TEXT(WEEKDAY(Working_Data[[#This Row],[order_date]],1),"DDDD")</f>
        <v>Sunday</v>
      </c>
      <c r="W3613" t="str">
        <f>TEXT(Working_Data[[#This Row],[order_date]],"mmmm")</f>
        <v>February</v>
      </c>
      <c r="X3613" s="7">
        <f>Working_Data[[#This Row],[last_order_date]]-Working_Data[[#This Row],[signup_date]]</f>
        <v>539</v>
      </c>
      <c r="Y3613" s="7">
        <f>IF(Working_Data[[#This Row],[churned]]="Active",1,0)</f>
        <v>0</v>
      </c>
      <c r="Z3613" s="7">
        <f>YEAR(Working_Data[[#This Row],[order_date]])</f>
        <v>2024</v>
      </c>
    </row>
    <row r="3614" spans="1:26" x14ac:dyDescent="0.25">
      <c r="A3614" t="s">
        <v>7278</v>
      </c>
      <c r="B3614" t="s">
        <v>38</v>
      </c>
      <c r="C3614" t="s">
        <v>39</v>
      </c>
      <c r="D3614" t="s">
        <v>56</v>
      </c>
      <c r="E3614" s="1">
        <v>45784</v>
      </c>
      <c r="F3614" t="s">
        <v>7279</v>
      </c>
      <c r="G3614" s="1">
        <v>45333</v>
      </c>
      <c r="H3614" t="s">
        <v>47</v>
      </c>
      <c r="I3614" t="s">
        <v>54</v>
      </c>
      <c r="J3614" t="s">
        <v>59</v>
      </c>
      <c r="K3614">
        <v>4</v>
      </c>
      <c r="L3614" s="3">
        <f>Working_Data[[#This Row],[price2]]/Working_Data[[#This Row],[quantity]]</f>
        <v>131.11250000000001</v>
      </c>
      <c r="M3614" s="3">
        <v>524.45000000000005</v>
      </c>
      <c r="N3614" t="s">
        <v>35</v>
      </c>
      <c r="O3614">
        <v>32</v>
      </c>
      <c r="P3614" s="1">
        <v>45514</v>
      </c>
      <c r="Q3614">
        <v>105</v>
      </c>
      <c r="R3614" t="s">
        <v>43</v>
      </c>
      <c r="S3614">
        <v>5</v>
      </c>
      <c r="T3614" s="1">
        <v>45578</v>
      </c>
      <c r="U3614" t="s">
        <v>30</v>
      </c>
      <c r="V3614" t="str">
        <f>TEXT(WEEKDAY(Working_Data[[#This Row],[order_date]],1),"DDDD")</f>
        <v>Sunday</v>
      </c>
      <c r="W3614" t="str">
        <f>TEXT(Working_Data[[#This Row],[order_date]],"mmmm")</f>
        <v>February</v>
      </c>
      <c r="X3614" s="7">
        <f>Working_Data[[#This Row],[last_order_date]]-Working_Data[[#This Row],[signup_date]]</f>
        <v>-270</v>
      </c>
      <c r="Y3614" s="7">
        <f>IF(Working_Data[[#This Row],[churned]]="Active",1,0)</f>
        <v>0</v>
      </c>
      <c r="Z3614" s="7">
        <f>YEAR(Working_Data[[#This Row],[order_date]])</f>
        <v>2024</v>
      </c>
    </row>
    <row r="3615" spans="1:26" x14ac:dyDescent="0.25">
      <c r="A3615" t="s">
        <v>7280</v>
      </c>
      <c r="B3615" t="s">
        <v>45</v>
      </c>
      <c r="C3615" t="s">
        <v>39</v>
      </c>
      <c r="D3615" t="s">
        <v>32</v>
      </c>
      <c r="E3615" s="1">
        <v>45404</v>
      </c>
      <c r="F3615" t="s">
        <v>7281</v>
      </c>
      <c r="G3615" s="1">
        <v>45333</v>
      </c>
      <c r="H3615" t="s">
        <v>41</v>
      </c>
      <c r="I3615" t="s">
        <v>48</v>
      </c>
      <c r="J3615" t="s">
        <v>67</v>
      </c>
      <c r="K3615">
        <v>3</v>
      </c>
      <c r="L3615" s="3">
        <f>Working_Data[[#This Row],[price2]]/Working_Data[[#This Row],[quantity]]</f>
        <v>82.7</v>
      </c>
      <c r="M3615" s="3">
        <v>248.1</v>
      </c>
      <c r="N3615" t="s">
        <v>50</v>
      </c>
      <c r="O3615">
        <v>38</v>
      </c>
      <c r="P3615" s="1">
        <v>45782</v>
      </c>
      <c r="Q3615">
        <v>84</v>
      </c>
      <c r="R3615" t="s">
        <v>29</v>
      </c>
      <c r="S3615">
        <v>1</v>
      </c>
      <c r="T3615" s="1">
        <v>45579</v>
      </c>
      <c r="U3615" t="s">
        <v>30</v>
      </c>
      <c r="V3615" t="str">
        <f>TEXT(WEEKDAY(Working_Data[[#This Row],[order_date]],1),"DDDD")</f>
        <v>Sunday</v>
      </c>
      <c r="W3615" t="str">
        <f>TEXT(Working_Data[[#This Row],[order_date]],"mmmm")</f>
        <v>February</v>
      </c>
      <c r="X3615" s="7">
        <f>Working_Data[[#This Row],[last_order_date]]-Working_Data[[#This Row],[signup_date]]</f>
        <v>378</v>
      </c>
      <c r="Y3615" s="7">
        <f>IF(Working_Data[[#This Row],[churned]]="Active",1,0)</f>
        <v>1</v>
      </c>
      <c r="Z3615" s="7">
        <f>YEAR(Working_Data[[#This Row],[order_date]])</f>
        <v>2024</v>
      </c>
    </row>
    <row r="3616" spans="1:26" x14ac:dyDescent="0.25">
      <c r="A3616" t="s">
        <v>7282</v>
      </c>
      <c r="B3616" t="s">
        <v>45</v>
      </c>
      <c r="C3616" t="s">
        <v>39</v>
      </c>
      <c r="D3616" t="s">
        <v>23</v>
      </c>
      <c r="E3616" s="1">
        <v>45595</v>
      </c>
      <c r="F3616" t="s">
        <v>7283</v>
      </c>
      <c r="G3616" s="1">
        <v>45333</v>
      </c>
      <c r="H3616" t="s">
        <v>41</v>
      </c>
      <c r="I3616" t="s">
        <v>63</v>
      </c>
      <c r="J3616" t="s">
        <v>59</v>
      </c>
      <c r="K3616">
        <v>1</v>
      </c>
      <c r="L3616" s="3">
        <f>Working_Data[[#This Row],[price2]]/Working_Data[[#This Row],[quantity]]</f>
        <v>634.62</v>
      </c>
      <c r="M3616" s="3">
        <v>634.62</v>
      </c>
      <c r="N3616" t="s">
        <v>50</v>
      </c>
      <c r="O3616">
        <v>37</v>
      </c>
      <c r="P3616" s="1">
        <v>45592</v>
      </c>
      <c r="Q3616">
        <v>282</v>
      </c>
      <c r="R3616" t="s">
        <v>43</v>
      </c>
      <c r="S3616">
        <v>1</v>
      </c>
      <c r="T3616" s="1">
        <v>45575</v>
      </c>
      <c r="U3616" t="s">
        <v>36</v>
      </c>
      <c r="V3616" t="str">
        <f>TEXT(WEEKDAY(Working_Data[[#This Row],[order_date]],1),"DDDD")</f>
        <v>Sunday</v>
      </c>
      <c r="W3616" t="str">
        <f>TEXT(Working_Data[[#This Row],[order_date]],"mmmm")</f>
        <v>February</v>
      </c>
      <c r="X3616" s="7">
        <f>Working_Data[[#This Row],[last_order_date]]-Working_Data[[#This Row],[signup_date]]</f>
        <v>-3</v>
      </c>
      <c r="Y3616" s="7">
        <f>IF(Working_Data[[#This Row],[churned]]="Active",1,0)</f>
        <v>0</v>
      </c>
      <c r="Z3616" s="7">
        <f>YEAR(Working_Data[[#This Row],[order_date]])</f>
        <v>2024</v>
      </c>
    </row>
    <row r="3617" spans="1:26" x14ac:dyDescent="0.25">
      <c r="A3617" t="s">
        <v>7284</v>
      </c>
      <c r="B3617" t="s">
        <v>38</v>
      </c>
      <c r="C3617" t="s">
        <v>82</v>
      </c>
      <c r="D3617" t="s">
        <v>56</v>
      </c>
      <c r="E3617" s="1">
        <v>45829</v>
      </c>
      <c r="F3617" t="s">
        <v>7285</v>
      </c>
      <c r="G3617" s="1">
        <v>45333</v>
      </c>
      <c r="H3617" t="s">
        <v>47</v>
      </c>
      <c r="I3617" t="s">
        <v>54</v>
      </c>
      <c r="J3617" t="s">
        <v>27</v>
      </c>
      <c r="K3617">
        <v>3</v>
      </c>
      <c r="L3617" s="3">
        <f>Working_Data[[#This Row],[price2]]/Working_Data[[#This Row],[quantity]]</f>
        <v>466.99666666666667</v>
      </c>
      <c r="M3617" s="3">
        <v>1400.99</v>
      </c>
      <c r="N3617" t="s">
        <v>50</v>
      </c>
      <c r="O3617">
        <v>12</v>
      </c>
      <c r="P3617" s="1">
        <v>45615</v>
      </c>
      <c r="Q3617">
        <v>485</v>
      </c>
      <c r="R3617" t="s">
        <v>29</v>
      </c>
      <c r="S3617">
        <v>4</v>
      </c>
      <c r="T3617" s="1">
        <v>45532</v>
      </c>
      <c r="U3617" t="s">
        <v>60</v>
      </c>
      <c r="V3617" t="str">
        <f>TEXT(WEEKDAY(Working_Data[[#This Row],[order_date]],1),"DDDD")</f>
        <v>Sunday</v>
      </c>
      <c r="W3617" t="str">
        <f>TEXT(Working_Data[[#This Row],[order_date]],"mmmm")</f>
        <v>February</v>
      </c>
      <c r="X3617" s="7">
        <f>Working_Data[[#This Row],[last_order_date]]-Working_Data[[#This Row],[signup_date]]</f>
        <v>-214</v>
      </c>
      <c r="Y3617" s="7">
        <f>IF(Working_Data[[#This Row],[churned]]="Active",1,0)</f>
        <v>1</v>
      </c>
      <c r="Z3617" s="7">
        <f>YEAR(Working_Data[[#This Row],[order_date]])</f>
        <v>2024</v>
      </c>
    </row>
    <row r="3618" spans="1:26" x14ac:dyDescent="0.25">
      <c r="A3618" t="s">
        <v>7286</v>
      </c>
      <c r="B3618" t="s">
        <v>21</v>
      </c>
      <c r="C3618" t="s">
        <v>39</v>
      </c>
      <c r="D3618" t="s">
        <v>32</v>
      </c>
      <c r="E3618" s="1">
        <v>45461</v>
      </c>
      <c r="F3618" t="s">
        <v>7287</v>
      </c>
      <c r="G3618" s="1">
        <v>45362</v>
      </c>
      <c r="H3618" t="s">
        <v>41</v>
      </c>
      <c r="I3618" t="s">
        <v>63</v>
      </c>
      <c r="J3618" t="s">
        <v>67</v>
      </c>
      <c r="K3618">
        <v>1</v>
      </c>
      <c r="L3618" s="3">
        <f>Working_Data[[#This Row],[price2]]/Working_Data[[#This Row],[quantity]]</f>
        <v>450.96</v>
      </c>
      <c r="M3618" s="3">
        <v>450.96</v>
      </c>
      <c r="N3618" t="s">
        <v>50</v>
      </c>
      <c r="O3618">
        <v>14</v>
      </c>
      <c r="P3618" s="1">
        <v>45623</v>
      </c>
      <c r="Q3618">
        <v>345</v>
      </c>
      <c r="R3618" t="s">
        <v>43</v>
      </c>
      <c r="S3618">
        <v>3</v>
      </c>
      <c r="T3618" s="1">
        <v>45657</v>
      </c>
      <c r="U3618" t="s">
        <v>30</v>
      </c>
      <c r="V3618" t="str">
        <f>TEXT(WEEKDAY(Working_Data[[#This Row],[order_date]],1),"DDDD")</f>
        <v>Monday</v>
      </c>
      <c r="W3618" t="str">
        <f>TEXT(Working_Data[[#This Row],[order_date]],"mmmm")</f>
        <v>March</v>
      </c>
      <c r="X3618" s="7">
        <f>Working_Data[[#This Row],[last_order_date]]-Working_Data[[#This Row],[signup_date]]</f>
        <v>162</v>
      </c>
      <c r="Y3618" s="7">
        <f>IF(Working_Data[[#This Row],[churned]]="Active",1,0)</f>
        <v>0</v>
      </c>
      <c r="Z3618" s="7">
        <f>YEAR(Working_Data[[#This Row],[order_date]])</f>
        <v>2024</v>
      </c>
    </row>
    <row r="3619" spans="1:26" x14ac:dyDescent="0.25">
      <c r="A3619" t="s">
        <v>7288</v>
      </c>
      <c r="B3619" t="s">
        <v>45</v>
      </c>
      <c r="C3619" t="s">
        <v>22</v>
      </c>
      <c r="D3619" t="s">
        <v>77</v>
      </c>
      <c r="E3619" s="1">
        <v>45853</v>
      </c>
      <c r="F3619" t="s">
        <v>7289</v>
      </c>
      <c r="G3619" s="1">
        <v>45362</v>
      </c>
      <c r="H3619" t="s">
        <v>25</v>
      </c>
      <c r="I3619" t="s">
        <v>54</v>
      </c>
      <c r="J3619" t="s">
        <v>49</v>
      </c>
      <c r="K3619">
        <v>5</v>
      </c>
      <c r="L3619" s="3">
        <f>Working_Data[[#This Row],[price2]]/Working_Data[[#This Row],[quantity]]</f>
        <v>223.892</v>
      </c>
      <c r="M3619" s="3">
        <v>1119.46</v>
      </c>
      <c r="N3619" t="s">
        <v>50</v>
      </c>
      <c r="O3619">
        <v>49</v>
      </c>
      <c r="P3619" s="1">
        <v>45754</v>
      </c>
      <c r="Q3619">
        <v>404</v>
      </c>
      <c r="R3619" t="s">
        <v>43</v>
      </c>
      <c r="S3619">
        <v>3</v>
      </c>
      <c r="T3619" s="1">
        <v>45845</v>
      </c>
      <c r="U3619" t="s">
        <v>30</v>
      </c>
      <c r="V3619" t="str">
        <f>TEXT(WEEKDAY(Working_Data[[#This Row],[order_date]],1),"DDDD")</f>
        <v>Monday</v>
      </c>
      <c r="W3619" t="str">
        <f>TEXT(Working_Data[[#This Row],[order_date]],"mmmm")</f>
        <v>March</v>
      </c>
      <c r="X3619" s="7">
        <f>Working_Data[[#This Row],[last_order_date]]-Working_Data[[#This Row],[signup_date]]</f>
        <v>-99</v>
      </c>
      <c r="Y3619" s="7">
        <f>IF(Working_Data[[#This Row],[churned]]="Active",1,0)</f>
        <v>0</v>
      </c>
      <c r="Z3619" s="7">
        <f>YEAR(Working_Data[[#This Row],[order_date]])</f>
        <v>2024</v>
      </c>
    </row>
    <row r="3620" spans="1:26" x14ac:dyDescent="0.25">
      <c r="A3620" t="s">
        <v>7290</v>
      </c>
      <c r="B3620" t="s">
        <v>45</v>
      </c>
      <c r="C3620" t="s">
        <v>39</v>
      </c>
      <c r="D3620" t="s">
        <v>52</v>
      </c>
      <c r="E3620" s="1">
        <v>45376</v>
      </c>
      <c r="F3620" t="s">
        <v>7291</v>
      </c>
      <c r="G3620" s="1">
        <v>45362</v>
      </c>
      <c r="H3620" t="s">
        <v>25</v>
      </c>
      <c r="I3620" t="s">
        <v>63</v>
      </c>
      <c r="J3620" t="s">
        <v>64</v>
      </c>
      <c r="K3620">
        <v>5</v>
      </c>
      <c r="L3620" s="3">
        <f>Working_Data[[#This Row],[price2]]/Working_Data[[#This Row],[quantity]]</f>
        <v>234.1</v>
      </c>
      <c r="M3620" s="3">
        <v>1170.5</v>
      </c>
      <c r="N3620" t="s">
        <v>50</v>
      </c>
      <c r="O3620">
        <v>34</v>
      </c>
      <c r="P3620" s="1">
        <v>45332</v>
      </c>
      <c r="Q3620">
        <v>138</v>
      </c>
      <c r="R3620" t="s">
        <v>43</v>
      </c>
      <c r="S3620">
        <v>4</v>
      </c>
      <c r="T3620" s="1">
        <v>45576</v>
      </c>
      <c r="U3620" t="s">
        <v>30</v>
      </c>
      <c r="V3620" t="str">
        <f>TEXT(WEEKDAY(Working_Data[[#This Row],[order_date]],1),"DDDD")</f>
        <v>Monday</v>
      </c>
      <c r="W3620" t="str">
        <f>TEXT(Working_Data[[#This Row],[order_date]],"mmmm")</f>
        <v>March</v>
      </c>
      <c r="X3620" s="7">
        <f>Working_Data[[#This Row],[last_order_date]]-Working_Data[[#This Row],[signup_date]]</f>
        <v>-44</v>
      </c>
      <c r="Y3620" s="7">
        <f>IF(Working_Data[[#This Row],[churned]]="Active",1,0)</f>
        <v>0</v>
      </c>
      <c r="Z3620" s="7">
        <f>YEAR(Working_Data[[#This Row],[order_date]])</f>
        <v>2024</v>
      </c>
    </row>
    <row r="3621" spans="1:26" x14ac:dyDescent="0.25">
      <c r="A3621" t="s">
        <v>7292</v>
      </c>
      <c r="B3621" t="s">
        <v>21</v>
      </c>
      <c r="C3621" t="s">
        <v>82</v>
      </c>
      <c r="D3621" t="s">
        <v>77</v>
      </c>
      <c r="E3621" s="1">
        <v>45345</v>
      </c>
      <c r="F3621" t="s">
        <v>7293</v>
      </c>
      <c r="G3621" s="1">
        <v>45362</v>
      </c>
      <c r="H3621" t="s">
        <v>58</v>
      </c>
      <c r="I3621" t="s">
        <v>42</v>
      </c>
      <c r="J3621" t="s">
        <v>27</v>
      </c>
      <c r="K3621">
        <v>2</v>
      </c>
      <c r="L3621" s="3">
        <f>Working_Data[[#This Row],[price2]]/Working_Data[[#This Row],[quantity]]</f>
        <v>180.465</v>
      </c>
      <c r="M3621" s="3">
        <v>360.93</v>
      </c>
      <c r="N3621" t="s">
        <v>35</v>
      </c>
      <c r="O3621">
        <v>11</v>
      </c>
      <c r="P3621" s="1">
        <v>45718</v>
      </c>
      <c r="Q3621">
        <v>410</v>
      </c>
      <c r="R3621" t="s">
        <v>43</v>
      </c>
      <c r="S3621">
        <v>4</v>
      </c>
      <c r="T3621" s="1">
        <v>45575</v>
      </c>
      <c r="U3621" t="s">
        <v>30</v>
      </c>
      <c r="V3621" t="str">
        <f>TEXT(WEEKDAY(Working_Data[[#This Row],[order_date]],1),"DDDD")</f>
        <v>Monday</v>
      </c>
      <c r="W3621" t="str">
        <f>TEXT(Working_Data[[#This Row],[order_date]],"mmmm")</f>
        <v>March</v>
      </c>
      <c r="X3621" s="7">
        <f>Working_Data[[#This Row],[last_order_date]]-Working_Data[[#This Row],[signup_date]]</f>
        <v>373</v>
      </c>
      <c r="Y3621" s="7">
        <f>IF(Working_Data[[#This Row],[churned]]="Active",1,0)</f>
        <v>0</v>
      </c>
      <c r="Z3621" s="7">
        <f>YEAR(Working_Data[[#This Row],[order_date]])</f>
        <v>2024</v>
      </c>
    </row>
    <row r="3622" spans="1:26" x14ac:dyDescent="0.25">
      <c r="A3622" t="s">
        <v>7294</v>
      </c>
      <c r="B3622" t="s">
        <v>21</v>
      </c>
      <c r="C3622" t="s">
        <v>22</v>
      </c>
      <c r="D3622" t="s">
        <v>23</v>
      </c>
      <c r="E3622" s="1">
        <v>45523</v>
      </c>
      <c r="F3622" t="s">
        <v>7295</v>
      </c>
      <c r="G3622" s="1">
        <v>45362</v>
      </c>
      <c r="H3622" t="s">
        <v>25</v>
      </c>
      <c r="I3622" t="s">
        <v>48</v>
      </c>
      <c r="J3622" t="s">
        <v>59</v>
      </c>
      <c r="K3622">
        <v>5</v>
      </c>
      <c r="L3622" s="3">
        <f>Working_Data[[#This Row],[price2]]/Working_Data[[#This Row],[quantity]]</f>
        <v>162.27000000000001</v>
      </c>
      <c r="M3622" s="3">
        <v>811.35</v>
      </c>
      <c r="N3622" t="s">
        <v>28</v>
      </c>
      <c r="O3622">
        <v>20</v>
      </c>
      <c r="P3622" s="1">
        <v>45714</v>
      </c>
      <c r="Q3622">
        <v>481</v>
      </c>
      <c r="R3622" t="s">
        <v>29</v>
      </c>
      <c r="S3622">
        <v>3</v>
      </c>
      <c r="T3622" s="1">
        <v>45765</v>
      </c>
      <c r="U3622" t="s">
        <v>36</v>
      </c>
      <c r="V3622" t="str">
        <f>TEXT(WEEKDAY(Working_Data[[#This Row],[order_date]],1),"DDDD")</f>
        <v>Monday</v>
      </c>
      <c r="W3622" t="str">
        <f>TEXT(Working_Data[[#This Row],[order_date]],"mmmm")</f>
        <v>March</v>
      </c>
      <c r="X3622" s="7">
        <f>Working_Data[[#This Row],[last_order_date]]-Working_Data[[#This Row],[signup_date]]</f>
        <v>191</v>
      </c>
      <c r="Y3622" s="7">
        <f>IF(Working_Data[[#This Row],[churned]]="Active",1,0)</f>
        <v>1</v>
      </c>
      <c r="Z3622" s="7">
        <f>YEAR(Working_Data[[#This Row],[order_date]])</f>
        <v>2024</v>
      </c>
    </row>
    <row r="3623" spans="1:26" x14ac:dyDescent="0.25">
      <c r="A3623" t="s">
        <v>7296</v>
      </c>
      <c r="B3623" t="s">
        <v>21</v>
      </c>
      <c r="C3623" t="s">
        <v>82</v>
      </c>
      <c r="D3623" t="s">
        <v>52</v>
      </c>
      <c r="E3623" s="1">
        <v>45416</v>
      </c>
      <c r="F3623" t="s">
        <v>7297</v>
      </c>
      <c r="G3623" s="1">
        <v>45362</v>
      </c>
      <c r="H3623" t="s">
        <v>34</v>
      </c>
      <c r="I3623" t="s">
        <v>42</v>
      </c>
      <c r="J3623" t="s">
        <v>59</v>
      </c>
      <c r="K3623">
        <v>2</v>
      </c>
      <c r="L3623" s="3">
        <f>Working_Data[[#This Row],[price2]]/Working_Data[[#This Row],[quantity]]</f>
        <v>335.29500000000002</v>
      </c>
      <c r="M3623" s="3">
        <v>670.59</v>
      </c>
      <c r="N3623" t="s">
        <v>28</v>
      </c>
      <c r="O3623">
        <v>50</v>
      </c>
      <c r="P3623" s="1">
        <v>45853</v>
      </c>
      <c r="Q3623">
        <v>247</v>
      </c>
      <c r="R3623" t="s">
        <v>43</v>
      </c>
      <c r="S3623">
        <v>5</v>
      </c>
      <c r="T3623" s="1">
        <v>45530</v>
      </c>
      <c r="U3623" t="s">
        <v>36</v>
      </c>
      <c r="V3623" t="str">
        <f>TEXT(WEEKDAY(Working_Data[[#This Row],[order_date]],1),"DDDD")</f>
        <v>Monday</v>
      </c>
      <c r="W3623" t="str">
        <f>TEXT(Working_Data[[#This Row],[order_date]],"mmmm")</f>
        <v>March</v>
      </c>
      <c r="X3623" s="7">
        <f>Working_Data[[#This Row],[last_order_date]]-Working_Data[[#This Row],[signup_date]]</f>
        <v>437</v>
      </c>
      <c r="Y3623" s="7">
        <f>IF(Working_Data[[#This Row],[churned]]="Active",1,0)</f>
        <v>0</v>
      </c>
      <c r="Z3623" s="7">
        <f>YEAR(Working_Data[[#This Row],[order_date]])</f>
        <v>2024</v>
      </c>
    </row>
    <row r="3624" spans="1:26" x14ac:dyDescent="0.25">
      <c r="A3624" t="s">
        <v>7298</v>
      </c>
      <c r="B3624" t="s">
        <v>38</v>
      </c>
      <c r="C3624" t="s">
        <v>39</v>
      </c>
      <c r="D3624" t="s">
        <v>32</v>
      </c>
      <c r="E3624" s="1">
        <v>45872</v>
      </c>
      <c r="F3624" t="s">
        <v>7299</v>
      </c>
      <c r="G3624" s="1">
        <v>45362</v>
      </c>
      <c r="H3624" t="s">
        <v>41</v>
      </c>
      <c r="I3624" t="s">
        <v>26</v>
      </c>
      <c r="J3624" t="s">
        <v>27</v>
      </c>
      <c r="K3624">
        <v>4</v>
      </c>
      <c r="L3624" s="3">
        <f>Working_Data[[#This Row],[price2]]/Working_Data[[#This Row],[quantity]]</f>
        <v>203.61</v>
      </c>
      <c r="M3624" s="3">
        <v>814.44</v>
      </c>
      <c r="N3624" t="s">
        <v>50</v>
      </c>
      <c r="O3624">
        <v>36</v>
      </c>
      <c r="P3624" s="1">
        <v>45662</v>
      </c>
      <c r="Q3624">
        <v>317</v>
      </c>
      <c r="R3624" t="s">
        <v>29</v>
      </c>
      <c r="S3624">
        <v>5</v>
      </c>
      <c r="T3624" s="1">
        <v>45856</v>
      </c>
      <c r="U3624" t="s">
        <v>30</v>
      </c>
      <c r="V3624" t="str">
        <f>TEXT(WEEKDAY(Working_Data[[#This Row],[order_date]],1),"DDDD")</f>
        <v>Monday</v>
      </c>
      <c r="W3624" t="str">
        <f>TEXT(Working_Data[[#This Row],[order_date]],"mmmm")</f>
        <v>March</v>
      </c>
      <c r="X3624" s="7">
        <f>Working_Data[[#This Row],[last_order_date]]-Working_Data[[#This Row],[signup_date]]</f>
        <v>-210</v>
      </c>
      <c r="Y3624" s="7">
        <f>IF(Working_Data[[#This Row],[churned]]="Active",1,0)</f>
        <v>1</v>
      </c>
      <c r="Z3624" s="7">
        <f>YEAR(Working_Data[[#This Row],[order_date]])</f>
        <v>2024</v>
      </c>
    </row>
    <row r="3625" spans="1:26" x14ac:dyDescent="0.25">
      <c r="A3625" t="s">
        <v>7300</v>
      </c>
      <c r="B3625" t="s">
        <v>21</v>
      </c>
      <c r="C3625" t="s">
        <v>82</v>
      </c>
      <c r="D3625" t="s">
        <v>52</v>
      </c>
      <c r="E3625" s="1">
        <v>45678</v>
      </c>
      <c r="F3625" t="s">
        <v>7301</v>
      </c>
      <c r="G3625" s="1">
        <v>45362</v>
      </c>
      <c r="H3625" t="s">
        <v>58</v>
      </c>
      <c r="I3625" t="s">
        <v>42</v>
      </c>
      <c r="J3625" t="s">
        <v>64</v>
      </c>
      <c r="K3625">
        <v>2</v>
      </c>
      <c r="L3625" s="3">
        <f>Working_Data[[#This Row],[price2]]/Working_Data[[#This Row],[quantity]]</f>
        <v>360.935</v>
      </c>
      <c r="M3625" s="3">
        <v>721.87</v>
      </c>
      <c r="N3625" t="s">
        <v>35</v>
      </c>
      <c r="O3625">
        <v>31</v>
      </c>
      <c r="P3625" s="1">
        <v>45781</v>
      </c>
      <c r="Q3625">
        <v>151</v>
      </c>
      <c r="R3625" t="s">
        <v>29</v>
      </c>
      <c r="S3625">
        <v>5</v>
      </c>
      <c r="T3625" s="1">
        <v>45766</v>
      </c>
      <c r="U3625" t="s">
        <v>30</v>
      </c>
      <c r="V3625" t="str">
        <f>TEXT(WEEKDAY(Working_Data[[#This Row],[order_date]],1),"DDDD")</f>
        <v>Monday</v>
      </c>
      <c r="W3625" t="str">
        <f>TEXT(Working_Data[[#This Row],[order_date]],"mmmm")</f>
        <v>March</v>
      </c>
      <c r="X3625" s="7">
        <f>Working_Data[[#This Row],[last_order_date]]-Working_Data[[#This Row],[signup_date]]</f>
        <v>103</v>
      </c>
      <c r="Y3625" s="7">
        <f>IF(Working_Data[[#This Row],[churned]]="Active",1,0)</f>
        <v>1</v>
      </c>
      <c r="Z3625" s="7">
        <f>YEAR(Working_Data[[#This Row],[order_date]])</f>
        <v>2024</v>
      </c>
    </row>
    <row r="3626" spans="1:26" x14ac:dyDescent="0.25">
      <c r="A3626" t="s">
        <v>7302</v>
      </c>
      <c r="B3626" t="s">
        <v>21</v>
      </c>
      <c r="C3626" t="s">
        <v>39</v>
      </c>
      <c r="D3626" t="s">
        <v>23</v>
      </c>
      <c r="E3626" s="1">
        <v>45407</v>
      </c>
      <c r="F3626" t="s">
        <v>7303</v>
      </c>
      <c r="G3626" s="1">
        <v>45362</v>
      </c>
      <c r="H3626" t="s">
        <v>34</v>
      </c>
      <c r="I3626" t="s">
        <v>42</v>
      </c>
      <c r="J3626" t="s">
        <v>64</v>
      </c>
      <c r="K3626">
        <v>2</v>
      </c>
      <c r="L3626" s="3">
        <f>Working_Data[[#This Row],[price2]]/Working_Data[[#This Row],[quantity]]</f>
        <v>109.91500000000001</v>
      </c>
      <c r="M3626" s="3">
        <v>219.83</v>
      </c>
      <c r="N3626" t="s">
        <v>50</v>
      </c>
      <c r="O3626">
        <v>20</v>
      </c>
      <c r="P3626" s="1">
        <v>45770</v>
      </c>
      <c r="Q3626">
        <v>364</v>
      </c>
      <c r="R3626" t="s">
        <v>29</v>
      </c>
      <c r="S3626">
        <v>2</v>
      </c>
      <c r="T3626" s="1">
        <v>45657</v>
      </c>
      <c r="U3626" t="s">
        <v>36</v>
      </c>
      <c r="V3626" t="str">
        <f>TEXT(WEEKDAY(Working_Data[[#This Row],[order_date]],1),"DDDD")</f>
        <v>Monday</v>
      </c>
      <c r="W3626" t="str">
        <f>TEXT(Working_Data[[#This Row],[order_date]],"mmmm")</f>
        <v>March</v>
      </c>
      <c r="X3626" s="7">
        <f>Working_Data[[#This Row],[last_order_date]]-Working_Data[[#This Row],[signup_date]]</f>
        <v>363</v>
      </c>
      <c r="Y3626" s="7">
        <f>IF(Working_Data[[#This Row],[churned]]="Active",1,0)</f>
        <v>1</v>
      </c>
      <c r="Z3626" s="7">
        <f>YEAR(Working_Data[[#This Row],[order_date]])</f>
        <v>2024</v>
      </c>
    </row>
    <row r="3627" spans="1:26" x14ac:dyDescent="0.25">
      <c r="A3627" t="s">
        <v>7304</v>
      </c>
      <c r="B3627" t="s">
        <v>38</v>
      </c>
      <c r="C3627" t="s">
        <v>82</v>
      </c>
      <c r="D3627" t="s">
        <v>23</v>
      </c>
      <c r="E3627" s="1">
        <v>45226</v>
      </c>
      <c r="F3627" t="s">
        <v>7305</v>
      </c>
      <c r="G3627" s="1">
        <v>45393</v>
      </c>
      <c r="H3627" t="s">
        <v>41</v>
      </c>
      <c r="I3627" t="s">
        <v>26</v>
      </c>
      <c r="J3627" t="s">
        <v>59</v>
      </c>
      <c r="K3627">
        <v>3</v>
      </c>
      <c r="L3627" s="3">
        <f>Working_Data[[#This Row],[price2]]/Working_Data[[#This Row],[quantity]]</f>
        <v>318.8966666666667</v>
      </c>
      <c r="M3627" s="3">
        <v>956.69</v>
      </c>
      <c r="N3627" t="s">
        <v>35</v>
      </c>
      <c r="O3627">
        <v>10</v>
      </c>
      <c r="P3627" s="1">
        <v>45651</v>
      </c>
      <c r="Q3627">
        <v>281</v>
      </c>
      <c r="R3627" t="s">
        <v>43</v>
      </c>
      <c r="S3627">
        <v>3</v>
      </c>
      <c r="T3627" s="1">
        <v>45648</v>
      </c>
      <c r="U3627" t="s">
        <v>60</v>
      </c>
      <c r="V3627" t="str">
        <f>TEXT(WEEKDAY(Working_Data[[#This Row],[order_date]],1),"DDDD")</f>
        <v>Thursday</v>
      </c>
      <c r="W3627" t="str">
        <f>TEXT(Working_Data[[#This Row],[order_date]],"mmmm")</f>
        <v>April</v>
      </c>
      <c r="X3627" s="7">
        <f>Working_Data[[#This Row],[last_order_date]]-Working_Data[[#This Row],[signup_date]]</f>
        <v>425</v>
      </c>
      <c r="Y3627" s="7">
        <f>IF(Working_Data[[#This Row],[churned]]="Active",1,0)</f>
        <v>0</v>
      </c>
      <c r="Z3627" s="7">
        <f>YEAR(Working_Data[[#This Row],[order_date]])</f>
        <v>2024</v>
      </c>
    </row>
    <row r="3628" spans="1:26" x14ac:dyDescent="0.25">
      <c r="A3628" t="s">
        <v>7306</v>
      </c>
      <c r="B3628" t="s">
        <v>45</v>
      </c>
      <c r="C3628" t="s">
        <v>39</v>
      </c>
      <c r="D3628" t="s">
        <v>56</v>
      </c>
      <c r="E3628" s="1">
        <v>45709</v>
      </c>
      <c r="F3628" t="s">
        <v>7307</v>
      </c>
      <c r="G3628" s="1">
        <v>45393</v>
      </c>
      <c r="H3628" t="s">
        <v>34</v>
      </c>
      <c r="I3628" t="s">
        <v>42</v>
      </c>
      <c r="J3628" t="s">
        <v>67</v>
      </c>
      <c r="K3628">
        <v>4</v>
      </c>
      <c r="L3628" s="3">
        <f>Working_Data[[#This Row],[price2]]/Working_Data[[#This Row],[quantity]]</f>
        <v>267.82749999999999</v>
      </c>
      <c r="M3628" s="3">
        <v>1071.31</v>
      </c>
      <c r="N3628" t="s">
        <v>50</v>
      </c>
      <c r="O3628">
        <v>19</v>
      </c>
      <c r="P3628" s="1">
        <v>45662</v>
      </c>
      <c r="Q3628">
        <v>129</v>
      </c>
      <c r="R3628" t="s">
        <v>43</v>
      </c>
      <c r="S3628">
        <v>4</v>
      </c>
      <c r="T3628" s="1">
        <v>45527</v>
      </c>
      <c r="U3628" t="s">
        <v>60</v>
      </c>
      <c r="V3628" t="str">
        <f>TEXT(WEEKDAY(Working_Data[[#This Row],[order_date]],1),"DDDD")</f>
        <v>Thursday</v>
      </c>
      <c r="W3628" t="str">
        <f>TEXT(Working_Data[[#This Row],[order_date]],"mmmm")</f>
        <v>April</v>
      </c>
      <c r="X3628" s="7">
        <f>Working_Data[[#This Row],[last_order_date]]-Working_Data[[#This Row],[signup_date]]</f>
        <v>-47</v>
      </c>
      <c r="Y3628" s="7">
        <f>IF(Working_Data[[#This Row],[churned]]="Active",1,0)</f>
        <v>0</v>
      </c>
      <c r="Z3628" s="7">
        <f>YEAR(Working_Data[[#This Row],[order_date]])</f>
        <v>2024</v>
      </c>
    </row>
    <row r="3629" spans="1:26" x14ac:dyDescent="0.25">
      <c r="A3629" t="s">
        <v>7308</v>
      </c>
      <c r="B3629" t="s">
        <v>38</v>
      </c>
      <c r="C3629" t="s">
        <v>82</v>
      </c>
      <c r="D3629" t="s">
        <v>23</v>
      </c>
      <c r="E3629" s="1">
        <v>45770</v>
      </c>
      <c r="F3629" t="s">
        <v>7309</v>
      </c>
      <c r="G3629" s="1">
        <v>45393</v>
      </c>
      <c r="H3629" t="s">
        <v>41</v>
      </c>
      <c r="I3629" t="s">
        <v>48</v>
      </c>
      <c r="J3629" t="s">
        <v>64</v>
      </c>
      <c r="K3629">
        <v>5</v>
      </c>
      <c r="L3629" s="3">
        <f>Working_Data[[#This Row],[price2]]/Working_Data[[#This Row],[quantity]]</f>
        <v>84.373999999999995</v>
      </c>
      <c r="M3629" s="3">
        <v>421.87</v>
      </c>
      <c r="N3629" t="s">
        <v>50</v>
      </c>
      <c r="O3629">
        <v>18</v>
      </c>
      <c r="P3629" s="1">
        <v>45965</v>
      </c>
      <c r="Q3629">
        <v>496</v>
      </c>
      <c r="R3629" t="s">
        <v>43</v>
      </c>
      <c r="S3629">
        <v>1</v>
      </c>
      <c r="T3629" s="1">
        <v>45766</v>
      </c>
      <c r="U3629" t="s">
        <v>30</v>
      </c>
      <c r="V3629" t="str">
        <f>TEXT(WEEKDAY(Working_Data[[#This Row],[order_date]],1),"DDDD")</f>
        <v>Thursday</v>
      </c>
      <c r="W3629" t="str">
        <f>TEXT(Working_Data[[#This Row],[order_date]],"mmmm")</f>
        <v>April</v>
      </c>
      <c r="X3629" s="7">
        <f>Working_Data[[#This Row],[last_order_date]]-Working_Data[[#This Row],[signup_date]]</f>
        <v>195</v>
      </c>
      <c r="Y3629" s="7">
        <f>IF(Working_Data[[#This Row],[churned]]="Active",1,0)</f>
        <v>0</v>
      </c>
      <c r="Z3629" s="7">
        <f>YEAR(Working_Data[[#This Row],[order_date]])</f>
        <v>2024</v>
      </c>
    </row>
    <row r="3630" spans="1:26" x14ac:dyDescent="0.25">
      <c r="A3630" t="s">
        <v>7310</v>
      </c>
      <c r="B3630" t="s">
        <v>38</v>
      </c>
      <c r="C3630" t="s">
        <v>39</v>
      </c>
      <c r="D3630" t="s">
        <v>23</v>
      </c>
      <c r="E3630" s="1">
        <v>45620</v>
      </c>
      <c r="F3630" t="s">
        <v>7311</v>
      </c>
      <c r="G3630" s="1">
        <v>45393</v>
      </c>
      <c r="H3630" t="s">
        <v>58</v>
      </c>
      <c r="I3630" t="s">
        <v>63</v>
      </c>
      <c r="J3630" t="s">
        <v>49</v>
      </c>
      <c r="K3630">
        <v>3</v>
      </c>
      <c r="L3630" s="3">
        <f>Working_Data[[#This Row],[price2]]/Working_Data[[#This Row],[quantity]]</f>
        <v>224.29333333333332</v>
      </c>
      <c r="M3630" s="3">
        <v>672.88</v>
      </c>
      <c r="N3630" t="s">
        <v>35</v>
      </c>
      <c r="O3630">
        <v>30</v>
      </c>
      <c r="P3630" s="1">
        <v>45645</v>
      </c>
      <c r="Q3630">
        <v>199</v>
      </c>
      <c r="R3630" t="s">
        <v>43</v>
      </c>
      <c r="S3630">
        <v>2</v>
      </c>
      <c r="T3630" s="1">
        <v>45968</v>
      </c>
      <c r="U3630" t="s">
        <v>60</v>
      </c>
      <c r="V3630" t="str">
        <f>TEXT(WEEKDAY(Working_Data[[#This Row],[order_date]],1),"DDDD")</f>
        <v>Thursday</v>
      </c>
      <c r="W3630" t="str">
        <f>TEXT(Working_Data[[#This Row],[order_date]],"mmmm")</f>
        <v>April</v>
      </c>
      <c r="X3630" s="7">
        <f>Working_Data[[#This Row],[last_order_date]]-Working_Data[[#This Row],[signup_date]]</f>
        <v>25</v>
      </c>
      <c r="Y3630" s="7">
        <f>IF(Working_Data[[#This Row],[churned]]="Active",1,0)</f>
        <v>0</v>
      </c>
      <c r="Z3630" s="7">
        <f>YEAR(Working_Data[[#This Row],[order_date]])</f>
        <v>2024</v>
      </c>
    </row>
    <row r="3631" spans="1:26" x14ac:dyDescent="0.25">
      <c r="A3631" t="s">
        <v>7312</v>
      </c>
      <c r="B3631" t="s">
        <v>45</v>
      </c>
      <c r="C3631" t="s">
        <v>39</v>
      </c>
      <c r="D3631" t="s">
        <v>77</v>
      </c>
      <c r="E3631" s="1">
        <v>45382</v>
      </c>
      <c r="F3631" t="s">
        <v>7313</v>
      </c>
      <c r="G3631" s="1">
        <v>45393</v>
      </c>
      <c r="H3631" t="s">
        <v>58</v>
      </c>
      <c r="I3631" t="s">
        <v>63</v>
      </c>
      <c r="J3631" t="s">
        <v>64</v>
      </c>
      <c r="K3631">
        <v>2</v>
      </c>
      <c r="L3631" s="3">
        <f>Working_Data[[#This Row],[price2]]/Working_Data[[#This Row],[quantity]]</f>
        <v>325.79500000000002</v>
      </c>
      <c r="M3631" s="3">
        <v>651.59</v>
      </c>
      <c r="N3631" t="s">
        <v>35</v>
      </c>
      <c r="O3631">
        <v>49</v>
      </c>
      <c r="P3631" s="1">
        <v>45595</v>
      </c>
      <c r="Q3631">
        <v>337</v>
      </c>
      <c r="R3631" t="s">
        <v>43</v>
      </c>
      <c r="S3631">
        <v>1</v>
      </c>
      <c r="T3631" s="1">
        <v>45684</v>
      </c>
      <c r="U3631" t="s">
        <v>60</v>
      </c>
      <c r="V3631" t="str">
        <f>TEXT(WEEKDAY(Working_Data[[#This Row],[order_date]],1),"DDDD")</f>
        <v>Thursday</v>
      </c>
      <c r="W3631" t="str">
        <f>TEXT(Working_Data[[#This Row],[order_date]],"mmmm")</f>
        <v>April</v>
      </c>
      <c r="X3631" s="7">
        <f>Working_Data[[#This Row],[last_order_date]]-Working_Data[[#This Row],[signup_date]]</f>
        <v>213</v>
      </c>
      <c r="Y3631" s="7">
        <f>IF(Working_Data[[#This Row],[churned]]="Active",1,0)</f>
        <v>0</v>
      </c>
      <c r="Z3631" s="7">
        <f>YEAR(Working_Data[[#This Row],[order_date]])</f>
        <v>2024</v>
      </c>
    </row>
    <row r="3632" spans="1:26" x14ac:dyDescent="0.25">
      <c r="A3632" t="s">
        <v>7314</v>
      </c>
      <c r="B3632" t="s">
        <v>21</v>
      </c>
      <c r="C3632" t="s">
        <v>82</v>
      </c>
      <c r="D3632" t="s">
        <v>23</v>
      </c>
      <c r="E3632" s="1">
        <v>45519</v>
      </c>
      <c r="F3632" t="s">
        <v>7315</v>
      </c>
      <c r="G3632" s="1">
        <v>45393</v>
      </c>
      <c r="H3632" t="s">
        <v>34</v>
      </c>
      <c r="I3632" t="s">
        <v>48</v>
      </c>
      <c r="J3632" t="s">
        <v>67</v>
      </c>
      <c r="K3632">
        <v>1</v>
      </c>
      <c r="L3632" s="3">
        <f>Working_Data[[#This Row],[price2]]/Working_Data[[#This Row],[quantity]]</f>
        <v>869</v>
      </c>
      <c r="M3632" s="3">
        <v>869</v>
      </c>
      <c r="N3632" t="s">
        <v>50</v>
      </c>
      <c r="O3632">
        <v>28</v>
      </c>
      <c r="P3632" s="1">
        <v>45810</v>
      </c>
      <c r="Q3632">
        <v>37</v>
      </c>
      <c r="R3632" t="s">
        <v>29</v>
      </c>
      <c r="S3632">
        <v>3</v>
      </c>
      <c r="T3632" s="1">
        <v>45545</v>
      </c>
      <c r="U3632" t="s">
        <v>30</v>
      </c>
      <c r="V3632" t="str">
        <f>TEXT(WEEKDAY(Working_Data[[#This Row],[order_date]],1),"DDDD")</f>
        <v>Thursday</v>
      </c>
      <c r="W3632" t="str">
        <f>TEXT(Working_Data[[#This Row],[order_date]],"mmmm")</f>
        <v>April</v>
      </c>
      <c r="X3632" s="7">
        <f>Working_Data[[#This Row],[last_order_date]]-Working_Data[[#This Row],[signup_date]]</f>
        <v>291</v>
      </c>
      <c r="Y3632" s="7">
        <f>IF(Working_Data[[#This Row],[churned]]="Active",1,0)</f>
        <v>1</v>
      </c>
      <c r="Z3632" s="7">
        <f>YEAR(Working_Data[[#This Row],[order_date]])</f>
        <v>2024</v>
      </c>
    </row>
    <row r="3633" spans="1:26" x14ac:dyDescent="0.25">
      <c r="A3633" t="s">
        <v>7316</v>
      </c>
      <c r="B3633" t="s">
        <v>38</v>
      </c>
      <c r="C3633" t="s">
        <v>39</v>
      </c>
      <c r="D3633" t="s">
        <v>56</v>
      </c>
      <c r="E3633" s="1">
        <v>45565</v>
      </c>
      <c r="F3633" t="s">
        <v>7317</v>
      </c>
      <c r="G3633" s="1">
        <v>45393</v>
      </c>
      <c r="H3633" t="s">
        <v>25</v>
      </c>
      <c r="I3633" t="s">
        <v>48</v>
      </c>
      <c r="J3633" t="s">
        <v>49</v>
      </c>
      <c r="K3633">
        <v>4</v>
      </c>
      <c r="L3633" s="3">
        <f>Working_Data[[#This Row],[price2]]/Working_Data[[#This Row],[quantity]]</f>
        <v>43.527500000000003</v>
      </c>
      <c r="M3633" s="3">
        <v>174.11</v>
      </c>
      <c r="N3633" t="s">
        <v>50</v>
      </c>
      <c r="O3633">
        <v>31</v>
      </c>
      <c r="P3633" s="1">
        <v>45964</v>
      </c>
      <c r="Q3633">
        <v>343</v>
      </c>
      <c r="R3633" t="s">
        <v>43</v>
      </c>
      <c r="S3633">
        <v>5</v>
      </c>
      <c r="T3633" s="1">
        <v>45612</v>
      </c>
      <c r="U3633" t="s">
        <v>60</v>
      </c>
      <c r="V3633" t="str">
        <f>TEXT(WEEKDAY(Working_Data[[#This Row],[order_date]],1),"DDDD")</f>
        <v>Thursday</v>
      </c>
      <c r="W3633" t="str">
        <f>TEXT(Working_Data[[#This Row],[order_date]],"mmmm")</f>
        <v>April</v>
      </c>
      <c r="X3633" s="7">
        <f>Working_Data[[#This Row],[last_order_date]]-Working_Data[[#This Row],[signup_date]]</f>
        <v>399</v>
      </c>
      <c r="Y3633" s="7">
        <f>IF(Working_Data[[#This Row],[churned]]="Active",1,0)</f>
        <v>0</v>
      </c>
      <c r="Z3633" s="7">
        <f>YEAR(Working_Data[[#This Row],[order_date]])</f>
        <v>2024</v>
      </c>
    </row>
    <row r="3634" spans="1:26" x14ac:dyDescent="0.25">
      <c r="A3634" t="s">
        <v>7318</v>
      </c>
      <c r="B3634" t="s">
        <v>21</v>
      </c>
      <c r="C3634" t="s">
        <v>22</v>
      </c>
      <c r="D3634" t="s">
        <v>77</v>
      </c>
      <c r="E3634" s="1">
        <v>45634</v>
      </c>
      <c r="F3634" t="s">
        <v>7319</v>
      </c>
      <c r="G3634" s="1">
        <v>45393</v>
      </c>
      <c r="H3634" t="s">
        <v>47</v>
      </c>
      <c r="I3634" t="s">
        <v>42</v>
      </c>
      <c r="J3634" t="s">
        <v>59</v>
      </c>
      <c r="K3634">
        <v>5</v>
      </c>
      <c r="L3634" s="3">
        <f>Working_Data[[#This Row],[price2]]/Working_Data[[#This Row],[quantity]]</f>
        <v>130.06</v>
      </c>
      <c r="M3634" s="3">
        <v>650.29999999999995</v>
      </c>
      <c r="N3634" t="s">
        <v>28</v>
      </c>
      <c r="O3634">
        <v>12</v>
      </c>
      <c r="P3634" s="1">
        <v>45640</v>
      </c>
      <c r="Q3634">
        <v>440</v>
      </c>
      <c r="R3634" t="s">
        <v>43</v>
      </c>
      <c r="S3634">
        <v>3</v>
      </c>
      <c r="T3634" s="1">
        <v>45890</v>
      </c>
      <c r="U3634" t="s">
        <v>60</v>
      </c>
      <c r="V3634" t="str">
        <f>TEXT(WEEKDAY(Working_Data[[#This Row],[order_date]],1),"DDDD")</f>
        <v>Thursday</v>
      </c>
      <c r="W3634" t="str">
        <f>TEXT(Working_Data[[#This Row],[order_date]],"mmmm")</f>
        <v>April</v>
      </c>
      <c r="X3634" s="7">
        <f>Working_Data[[#This Row],[last_order_date]]-Working_Data[[#This Row],[signup_date]]</f>
        <v>6</v>
      </c>
      <c r="Y3634" s="7">
        <f>IF(Working_Data[[#This Row],[churned]]="Active",1,0)</f>
        <v>0</v>
      </c>
      <c r="Z3634" s="7">
        <f>YEAR(Working_Data[[#This Row],[order_date]])</f>
        <v>2024</v>
      </c>
    </row>
    <row r="3635" spans="1:26" x14ac:dyDescent="0.25">
      <c r="A3635" t="s">
        <v>7320</v>
      </c>
      <c r="B3635" t="s">
        <v>21</v>
      </c>
      <c r="C3635" t="s">
        <v>22</v>
      </c>
      <c r="D3635" t="s">
        <v>32</v>
      </c>
      <c r="E3635" s="1">
        <v>45639</v>
      </c>
      <c r="F3635" t="s">
        <v>7321</v>
      </c>
      <c r="G3635" s="1">
        <v>45393</v>
      </c>
      <c r="H3635" t="s">
        <v>34</v>
      </c>
      <c r="I3635" t="s">
        <v>48</v>
      </c>
      <c r="J3635" t="s">
        <v>67</v>
      </c>
      <c r="K3635">
        <v>5</v>
      </c>
      <c r="L3635" s="3">
        <f>Working_Data[[#This Row],[price2]]/Working_Data[[#This Row],[quantity]]</f>
        <v>233.58800000000002</v>
      </c>
      <c r="M3635" s="3">
        <v>1167.94</v>
      </c>
      <c r="N3635" t="s">
        <v>28</v>
      </c>
      <c r="O3635">
        <v>14</v>
      </c>
      <c r="P3635" s="1">
        <v>45640</v>
      </c>
      <c r="Q3635">
        <v>15</v>
      </c>
      <c r="R3635" t="s">
        <v>29</v>
      </c>
      <c r="S3635">
        <v>4</v>
      </c>
      <c r="T3635" s="1">
        <v>45722</v>
      </c>
      <c r="U3635" t="s">
        <v>36</v>
      </c>
      <c r="V3635" t="str">
        <f>TEXT(WEEKDAY(Working_Data[[#This Row],[order_date]],1),"DDDD")</f>
        <v>Thursday</v>
      </c>
      <c r="W3635" t="str">
        <f>TEXT(Working_Data[[#This Row],[order_date]],"mmmm")</f>
        <v>April</v>
      </c>
      <c r="X3635" s="7">
        <f>Working_Data[[#This Row],[last_order_date]]-Working_Data[[#This Row],[signup_date]]</f>
        <v>1</v>
      </c>
      <c r="Y3635" s="7">
        <f>IF(Working_Data[[#This Row],[churned]]="Active",1,0)</f>
        <v>1</v>
      </c>
      <c r="Z3635" s="7">
        <f>YEAR(Working_Data[[#This Row],[order_date]])</f>
        <v>2024</v>
      </c>
    </row>
    <row r="3636" spans="1:26" x14ac:dyDescent="0.25">
      <c r="A3636" t="s">
        <v>7322</v>
      </c>
      <c r="B3636" t="s">
        <v>38</v>
      </c>
      <c r="C3636" t="s">
        <v>22</v>
      </c>
      <c r="D3636" t="s">
        <v>52</v>
      </c>
      <c r="E3636" s="1">
        <v>45687</v>
      </c>
      <c r="F3636" t="s">
        <v>7323</v>
      </c>
      <c r="G3636" s="1">
        <v>45423</v>
      </c>
      <c r="H3636" t="s">
        <v>47</v>
      </c>
      <c r="I3636" t="s">
        <v>48</v>
      </c>
      <c r="J3636" t="s">
        <v>64</v>
      </c>
      <c r="K3636">
        <v>1</v>
      </c>
      <c r="L3636" s="3">
        <f>Working_Data[[#This Row],[price2]]/Working_Data[[#This Row],[quantity]]</f>
        <v>400.11</v>
      </c>
      <c r="M3636" s="3">
        <v>400.11</v>
      </c>
      <c r="N3636" t="s">
        <v>50</v>
      </c>
      <c r="O3636">
        <v>32</v>
      </c>
      <c r="P3636" s="1">
        <v>45865</v>
      </c>
      <c r="Q3636">
        <v>53</v>
      </c>
      <c r="R3636" t="s">
        <v>43</v>
      </c>
      <c r="S3636">
        <v>1</v>
      </c>
      <c r="T3636" s="1">
        <v>45823</v>
      </c>
      <c r="U3636" t="s">
        <v>60</v>
      </c>
      <c r="V3636" t="str">
        <f>TEXT(WEEKDAY(Working_Data[[#This Row],[order_date]],1),"DDDD")</f>
        <v>Saturday</v>
      </c>
      <c r="W3636" t="str">
        <f>TEXT(Working_Data[[#This Row],[order_date]],"mmmm")</f>
        <v>May</v>
      </c>
      <c r="X3636" s="7">
        <f>Working_Data[[#This Row],[last_order_date]]-Working_Data[[#This Row],[signup_date]]</f>
        <v>178</v>
      </c>
      <c r="Y3636" s="7">
        <f>IF(Working_Data[[#This Row],[churned]]="Active",1,0)</f>
        <v>0</v>
      </c>
      <c r="Z3636" s="7">
        <f>YEAR(Working_Data[[#This Row],[order_date]])</f>
        <v>2024</v>
      </c>
    </row>
    <row r="3637" spans="1:26" x14ac:dyDescent="0.25">
      <c r="A3637" t="s">
        <v>7324</v>
      </c>
      <c r="B3637" t="s">
        <v>45</v>
      </c>
      <c r="C3637" t="s">
        <v>22</v>
      </c>
      <c r="D3637" t="s">
        <v>32</v>
      </c>
      <c r="E3637" s="1">
        <v>45339</v>
      </c>
      <c r="F3637" t="s">
        <v>7325</v>
      </c>
      <c r="G3637" s="1">
        <v>45423</v>
      </c>
      <c r="H3637" t="s">
        <v>34</v>
      </c>
      <c r="I3637" t="s">
        <v>26</v>
      </c>
      <c r="J3637" t="s">
        <v>64</v>
      </c>
      <c r="K3637">
        <v>1</v>
      </c>
      <c r="L3637" s="3">
        <f>Working_Data[[#This Row],[price2]]/Working_Data[[#This Row],[quantity]]</f>
        <v>952.31</v>
      </c>
      <c r="M3637" s="3">
        <v>952.31</v>
      </c>
      <c r="N3637" t="s">
        <v>28</v>
      </c>
      <c r="O3637">
        <v>23</v>
      </c>
      <c r="P3637" s="1">
        <v>45886</v>
      </c>
      <c r="Q3637">
        <v>70</v>
      </c>
      <c r="R3637" t="s">
        <v>43</v>
      </c>
      <c r="S3637">
        <v>5</v>
      </c>
      <c r="T3637" s="1">
        <v>45750</v>
      </c>
      <c r="U3637" t="s">
        <v>30</v>
      </c>
      <c r="V3637" t="str">
        <f>TEXT(WEEKDAY(Working_Data[[#This Row],[order_date]],1),"DDDD")</f>
        <v>Saturday</v>
      </c>
      <c r="W3637" t="str">
        <f>TEXT(Working_Data[[#This Row],[order_date]],"mmmm")</f>
        <v>May</v>
      </c>
      <c r="X3637" s="7">
        <f>Working_Data[[#This Row],[last_order_date]]-Working_Data[[#This Row],[signup_date]]</f>
        <v>547</v>
      </c>
      <c r="Y3637" s="7">
        <f>IF(Working_Data[[#This Row],[churned]]="Active",1,0)</f>
        <v>0</v>
      </c>
      <c r="Z3637" s="7">
        <f>YEAR(Working_Data[[#This Row],[order_date]])</f>
        <v>2024</v>
      </c>
    </row>
    <row r="3638" spans="1:26" x14ac:dyDescent="0.25">
      <c r="A3638" t="s">
        <v>7326</v>
      </c>
      <c r="B3638" t="s">
        <v>21</v>
      </c>
      <c r="C3638" t="s">
        <v>82</v>
      </c>
      <c r="D3638" t="s">
        <v>23</v>
      </c>
      <c r="E3638" s="1">
        <v>45906</v>
      </c>
      <c r="F3638" t="s">
        <v>7327</v>
      </c>
      <c r="G3638" s="1">
        <v>45423</v>
      </c>
      <c r="H3638" t="s">
        <v>25</v>
      </c>
      <c r="I3638" t="s">
        <v>26</v>
      </c>
      <c r="J3638" t="s">
        <v>27</v>
      </c>
      <c r="K3638">
        <v>1</v>
      </c>
      <c r="L3638" s="3">
        <f>Working_Data[[#This Row],[price2]]/Working_Data[[#This Row],[quantity]]</f>
        <v>887.34</v>
      </c>
      <c r="M3638" s="3">
        <v>887.34</v>
      </c>
      <c r="N3638" t="s">
        <v>28</v>
      </c>
      <c r="O3638">
        <v>1</v>
      </c>
      <c r="P3638" s="1">
        <v>45301</v>
      </c>
      <c r="Q3638">
        <v>89</v>
      </c>
      <c r="R3638" t="s">
        <v>43</v>
      </c>
      <c r="S3638">
        <v>2</v>
      </c>
      <c r="T3638" s="1">
        <v>45548</v>
      </c>
      <c r="U3638" t="s">
        <v>60</v>
      </c>
      <c r="V3638" t="str">
        <f>TEXT(WEEKDAY(Working_Data[[#This Row],[order_date]],1),"DDDD")</f>
        <v>Saturday</v>
      </c>
      <c r="W3638" t="str">
        <f>TEXT(Working_Data[[#This Row],[order_date]],"mmmm")</f>
        <v>May</v>
      </c>
      <c r="X3638" s="7">
        <f>Working_Data[[#This Row],[last_order_date]]-Working_Data[[#This Row],[signup_date]]</f>
        <v>-605</v>
      </c>
      <c r="Y3638" s="7">
        <f>IF(Working_Data[[#This Row],[churned]]="Active",1,0)</f>
        <v>0</v>
      </c>
      <c r="Z3638" s="7">
        <f>YEAR(Working_Data[[#This Row],[order_date]])</f>
        <v>2024</v>
      </c>
    </row>
    <row r="3639" spans="1:26" x14ac:dyDescent="0.25">
      <c r="A3639" t="s">
        <v>7328</v>
      </c>
      <c r="B3639" t="s">
        <v>38</v>
      </c>
      <c r="C3639" t="s">
        <v>22</v>
      </c>
      <c r="D3639" t="s">
        <v>23</v>
      </c>
      <c r="E3639" s="1">
        <v>45392</v>
      </c>
      <c r="F3639" t="s">
        <v>7329</v>
      </c>
      <c r="G3639" s="1">
        <v>45423</v>
      </c>
      <c r="H3639" t="s">
        <v>58</v>
      </c>
      <c r="I3639" t="s">
        <v>63</v>
      </c>
      <c r="J3639" t="s">
        <v>49</v>
      </c>
      <c r="K3639">
        <v>3</v>
      </c>
      <c r="L3639" s="3">
        <f>Working_Data[[#This Row],[price2]]/Working_Data[[#This Row],[quantity]]</f>
        <v>337.66333333333336</v>
      </c>
      <c r="M3639" s="3">
        <v>1012.99</v>
      </c>
      <c r="N3639" t="s">
        <v>35</v>
      </c>
      <c r="O3639">
        <v>1</v>
      </c>
      <c r="P3639" s="1">
        <v>45619</v>
      </c>
      <c r="Q3639">
        <v>37</v>
      </c>
      <c r="R3639" t="s">
        <v>29</v>
      </c>
      <c r="S3639">
        <v>1</v>
      </c>
      <c r="T3639" s="1">
        <v>45671</v>
      </c>
      <c r="U3639" t="s">
        <v>30</v>
      </c>
      <c r="V3639" t="str">
        <f>TEXT(WEEKDAY(Working_Data[[#This Row],[order_date]],1),"DDDD")</f>
        <v>Saturday</v>
      </c>
      <c r="W3639" t="str">
        <f>TEXT(Working_Data[[#This Row],[order_date]],"mmmm")</f>
        <v>May</v>
      </c>
      <c r="X3639" s="7">
        <f>Working_Data[[#This Row],[last_order_date]]-Working_Data[[#This Row],[signup_date]]</f>
        <v>227</v>
      </c>
      <c r="Y3639" s="7">
        <f>IF(Working_Data[[#This Row],[churned]]="Active",1,0)</f>
        <v>1</v>
      </c>
      <c r="Z3639" s="7">
        <f>YEAR(Working_Data[[#This Row],[order_date]])</f>
        <v>2024</v>
      </c>
    </row>
    <row r="3640" spans="1:26" x14ac:dyDescent="0.25">
      <c r="A3640" t="s">
        <v>7330</v>
      </c>
      <c r="B3640" t="s">
        <v>45</v>
      </c>
      <c r="C3640" t="s">
        <v>22</v>
      </c>
      <c r="D3640" t="s">
        <v>77</v>
      </c>
      <c r="E3640" s="1">
        <v>45511</v>
      </c>
      <c r="F3640" t="s">
        <v>7331</v>
      </c>
      <c r="G3640" s="1">
        <v>45423</v>
      </c>
      <c r="H3640" t="s">
        <v>47</v>
      </c>
      <c r="I3640" t="s">
        <v>42</v>
      </c>
      <c r="J3640" t="s">
        <v>27</v>
      </c>
      <c r="K3640">
        <v>2</v>
      </c>
      <c r="L3640" s="3">
        <f>Working_Data[[#This Row],[price2]]/Working_Data[[#This Row],[quantity]]</f>
        <v>696.51</v>
      </c>
      <c r="M3640" s="3">
        <v>1393.02</v>
      </c>
      <c r="N3640" t="s">
        <v>50</v>
      </c>
      <c r="O3640">
        <v>6</v>
      </c>
      <c r="P3640" s="1">
        <v>45531</v>
      </c>
      <c r="Q3640">
        <v>31</v>
      </c>
      <c r="R3640" t="s">
        <v>43</v>
      </c>
      <c r="S3640">
        <v>4</v>
      </c>
      <c r="T3640" s="1">
        <v>45833</v>
      </c>
      <c r="U3640" t="s">
        <v>60</v>
      </c>
      <c r="V3640" t="str">
        <f>TEXT(WEEKDAY(Working_Data[[#This Row],[order_date]],1),"DDDD")</f>
        <v>Saturday</v>
      </c>
      <c r="W3640" t="str">
        <f>TEXT(Working_Data[[#This Row],[order_date]],"mmmm")</f>
        <v>May</v>
      </c>
      <c r="X3640" s="7">
        <f>Working_Data[[#This Row],[last_order_date]]-Working_Data[[#This Row],[signup_date]]</f>
        <v>20</v>
      </c>
      <c r="Y3640" s="7">
        <f>IF(Working_Data[[#This Row],[churned]]="Active",1,0)</f>
        <v>0</v>
      </c>
      <c r="Z3640" s="7">
        <f>YEAR(Working_Data[[#This Row],[order_date]])</f>
        <v>2024</v>
      </c>
    </row>
    <row r="3641" spans="1:26" x14ac:dyDescent="0.25">
      <c r="A3641" t="s">
        <v>7332</v>
      </c>
      <c r="B3641" t="s">
        <v>45</v>
      </c>
      <c r="C3641" t="s">
        <v>39</v>
      </c>
      <c r="D3641" t="s">
        <v>23</v>
      </c>
      <c r="E3641" s="1">
        <v>45842</v>
      </c>
      <c r="F3641" t="s">
        <v>7333</v>
      </c>
      <c r="G3641" s="1">
        <v>45423</v>
      </c>
      <c r="H3641" t="s">
        <v>25</v>
      </c>
      <c r="I3641" t="s">
        <v>26</v>
      </c>
      <c r="J3641" t="s">
        <v>67</v>
      </c>
      <c r="K3641">
        <v>5</v>
      </c>
      <c r="L3641" s="3">
        <f>Working_Data[[#This Row],[price2]]/Working_Data[[#This Row],[quantity]]</f>
        <v>69.972000000000008</v>
      </c>
      <c r="M3641" s="3">
        <v>349.86</v>
      </c>
      <c r="N3641" t="s">
        <v>50</v>
      </c>
      <c r="O3641">
        <v>32</v>
      </c>
      <c r="P3641" s="1">
        <v>45662</v>
      </c>
      <c r="Q3641">
        <v>153</v>
      </c>
      <c r="R3641" t="s">
        <v>43</v>
      </c>
      <c r="S3641">
        <v>1</v>
      </c>
      <c r="T3641" s="1">
        <v>45579</v>
      </c>
      <c r="U3641" t="s">
        <v>36</v>
      </c>
      <c r="V3641" t="str">
        <f>TEXT(WEEKDAY(Working_Data[[#This Row],[order_date]],1),"DDDD")</f>
        <v>Saturday</v>
      </c>
      <c r="W3641" t="str">
        <f>TEXT(Working_Data[[#This Row],[order_date]],"mmmm")</f>
        <v>May</v>
      </c>
      <c r="X3641" s="7">
        <f>Working_Data[[#This Row],[last_order_date]]-Working_Data[[#This Row],[signup_date]]</f>
        <v>-180</v>
      </c>
      <c r="Y3641" s="7">
        <f>IF(Working_Data[[#This Row],[churned]]="Active",1,0)</f>
        <v>0</v>
      </c>
      <c r="Z3641" s="7">
        <f>YEAR(Working_Data[[#This Row],[order_date]])</f>
        <v>2024</v>
      </c>
    </row>
    <row r="3642" spans="1:26" x14ac:dyDescent="0.25">
      <c r="A3642" t="s">
        <v>7334</v>
      </c>
      <c r="B3642" t="s">
        <v>38</v>
      </c>
      <c r="C3642" t="s">
        <v>82</v>
      </c>
      <c r="D3642" t="s">
        <v>56</v>
      </c>
      <c r="E3642" s="1">
        <v>45640</v>
      </c>
      <c r="F3642" t="s">
        <v>7335</v>
      </c>
      <c r="G3642" s="1">
        <v>45423</v>
      </c>
      <c r="H3642" t="s">
        <v>47</v>
      </c>
      <c r="I3642" t="s">
        <v>26</v>
      </c>
      <c r="J3642" t="s">
        <v>67</v>
      </c>
      <c r="K3642">
        <v>5</v>
      </c>
      <c r="L3642" s="3">
        <f>Working_Data[[#This Row],[price2]]/Working_Data[[#This Row],[quantity]]</f>
        <v>118.29600000000001</v>
      </c>
      <c r="M3642" s="3">
        <v>591.48</v>
      </c>
      <c r="N3642" t="s">
        <v>28</v>
      </c>
      <c r="O3642">
        <v>18</v>
      </c>
      <c r="P3642" s="1">
        <v>45813</v>
      </c>
      <c r="Q3642">
        <v>218</v>
      </c>
      <c r="R3642" t="s">
        <v>29</v>
      </c>
      <c r="S3642">
        <v>5</v>
      </c>
      <c r="T3642" s="1">
        <v>45656</v>
      </c>
      <c r="U3642" t="s">
        <v>60</v>
      </c>
      <c r="V3642" t="str">
        <f>TEXT(WEEKDAY(Working_Data[[#This Row],[order_date]],1),"DDDD")</f>
        <v>Saturday</v>
      </c>
      <c r="W3642" t="str">
        <f>TEXT(Working_Data[[#This Row],[order_date]],"mmmm")</f>
        <v>May</v>
      </c>
      <c r="X3642" s="7">
        <f>Working_Data[[#This Row],[last_order_date]]-Working_Data[[#This Row],[signup_date]]</f>
        <v>173</v>
      </c>
      <c r="Y3642" s="7">
        <f>IF(Working_Data[[#This Row],[churned]]="Active",1,0)</f>
        <v>1</v>
      </c>
      <c r="Z3642" s="7">
        <f>YEAR(Working_Data[[#This Row],[order_date]])</f>
        <v>2024</v>
      </c>
    </row>
    <row r="3643" spans="1:26" x14ac:dyDescent="0.25">
      <c r="A3643" t="s">
        <v>7336</v>
      </c>
      <c r="B3643" t="s">
        <v>38</v>
      </c>
      <c r="C3643" t="s">
        <v>39</v>
      </c>
      <c r="D3643" t="s">
        <v>23</v>
      </c>
      <c r="E3643" s="1">
        <v>45965</v>
      </c>
      <c r="F3643" t="s">
        <v>7337</v>
      </c>
      <c r="G3643" s="1">
        <v>45454</v>
      </c>
      <c r="H3643" t="s">
        <v>47</v>
      </c>
      <c r="I3643" t="s">
        <v>48</v>
      </c>
      <c r="J3643" t="s">
        <v>27</v>
      </c>
      <c r="K3643">
        <v>3</v>
      </c>
      <c r="L3643" s="3">
        <f>Working_Data[[#This Row],[price2]]/Working_Data[[#This Row],[quantity]]</f>
        <v>342.36333333333329</v>
      </c>
      <c r="M3643" s="3">
        <v>1027.0899999999999</v>
      </c>
      <c r="N3643" t="s">
        <v>28</v>
      </c>
      <c r="O3643">
        <v>17</v>
      </c>
      <c r="P3643" s="1">
        <v>45844</v>
      </c>
      <c r="Q3643">
        <v>135</v>
      </c>
      <c r="R3643" t="s">
        <v>43</v>
      </c>
      <c r="S3643">
        <v>4</v>
      </c>
      <c r="T3643" s="1">
        <v>45618</v>
      </c>
      <c r="U3643" t="s">
        <v>60</v>
      </c>
      <c r="V3643" t="str">
        <f>TEXT(WEEKDAY(Working_Data[[#This Row],[order_date]],1),"DDDD")</f>
        <v>Tuesday</v>
      </c>
      <c r="W3643" t="str">
        <f>TEXT(Working_Data[[#This Row],[order_date]],"mmmm")</f>
        <v>June</v>
      </c>
      <c r="X3643" s="7">
        <f>Working_Data[[#This Row],[last_order_date]]-Working_Data[[#This Row],[signup_date]]</f>
        <v>-121</v>
      </c>
      <c r="Y3643" s="7">
        <f>IF(Working_Data[[#This Row],[churned]]="Active",1,0)</f>
        <v>0</v>
      </c>
      <c r="Z3643" s="7">
        <f>YEAR(Working_Data[[#This Row],[order_date]])</f>
        <v>2024</v>
      </c>
    </row>
    <row r="3644" spans="1:26" x14ac:dyDescent="0.25">
      <c r="A3644" t="s">
        <v>7338</v>
      </c>
      <c r="B3644" t="s">
        <v>21</v>
      </c>
      <c r="C3644" t="s">
        <v>22</v>
      </c>
      <c r="D3644" t="s">
        <v>32</v>
      </c>
      <c r="E3644" s="1">
        <v>45782</v>
      </c>
      <c r="F3644" t="s">
        <v>7339</v>
      </c>
      <c r="G3644" s="1">
        <v>45454</v>
      </c>
      <c r="H3644" t="s">
        <v>41</v>
      </c>
      <c r="I3644" t="s">
        <v>48</v>
      </c>
      <c r="J3644" t="s">
        <v>67</v>
      </c>
      <c r="K3644">
        <v>2</v>
      </c>
      <c r="L3644" s="3">
        <f>Working_Data[[#This Row],[price2]]/Working_Data[[#This Row],[quantity]]</f>
        <v>277.02999999999997</v>
      </c>
      <c r="M3644" s="3">
        <v>554.05999999999995</v>
      </c>
      <c r="N3644" t="s">
        <v>50</v>
      </c>
      <c r="O3644">
        <v>35</v>
      </c>
      <c r="P3644" s="1">
        <v>45823</v>
      </c>
      <c r="Q3644">
        <v>487</v>
      </c>
      <c r="R3644" t="s">
        <v>29</v>
      </c>
      <c r="S3644">
        <v>4</v>
      </c>
      <c r="T3644" s="1">
        <v>45605</v>
      </c>
      <c r="U3644" t="s">
        <v>30</v>
      </c>
      <c r="V3644" t="str">
        <f>TEXT(WEEKDAY(Working_Data[[#This Row],[order_date]],1),"DDDD")</f>
        <v>Tuesday</v>
      </c>
      <c r="W3644" t="str">
        <f>TEXT(Working_Data[[#This Row],[order_date]],"mmmm")</f>
        <v>June</v>
      </c>
      <c r="X3644" s="7">
        <f>Working_Data[[#This Row],[last_order_date]]-Working_Data[[#This Row],[signup_date]]</f>
        <v>41</v>
      </c>
      <c r="Y3644" s="7">
        <f>IF(Working_Data[[#This Row],[churned]]="Active",1,0)</f>
        <v>1</v>
      </c>
      <c r="Z3644" s="7">
        <f>YEAR(Working_Data[[#This Row],[order_date]])</f>
        <v>2024</v>
      </c>
    </row>
    <row r="3645" spans="1:26" x14ac:dyDescent="0.25">
      <c r="A3645" t="s">
        <v>7340</v>
      </c>
      <c r="B3645" t="s">
        <v>38</v>
      </c>
      <c r="C3645" t="s">
        <v>82</v>
      </c>
      <c r="D3645" t="s">
        <v>23</v>
      </c>
      <c r="E3645" s="1">
        <v>45770</v>
      </c>
      <c r="F3645" t="s">
        <v>7341</v>
      </c>
      <c r="G3645" s="1">
        <v>45454</v>
      </c>
      <c r="H3645" t="s">
        <v>58</v>
      </c>
      <c r="I3645" t="s">
        <v>48</v>
      </c>
      <c r="J3645" t="s">
        <v>59</v>
      </c>
      <c r="K3645">
        <v>5</v>
      </c>
      <c r="L3645" s="3">
        <f>Working_Data[[#This Row],[price2]]/Working_Data[[#This Row],[quantity]]</f>
        <v>199.08599999999998</v>
      </c>
      <c r="M3645" s="3">
        <v>995.43</v>
      </c>
      <c r="N3645" t="s">
        <v>35</v>
      </c>
      <c r="O3645">
        <v>26</v>
      </c>
      <c r="P3645" s="1">
        <v>45992</v>
      </c>
      <c r="Q3645">
        <v>490</v>
      </c>
      <c r="R3645" t="s">
        <v>29</v>
      </c>
      <c r="S3645">
        <v>4</v>
      </c>
      <c r="T3645" s="1">
        <v>45901</v>
      </c>
      <c r="U3645" t="s">
        <v>30</v>
      </c>
      <c r="V3645" t="str">
        <f>TEXT(WEEKDAY(Working_Data[[#This Row],[order_date]],1),"DDDD")</f>
        <v>Tuesday</v>
      </c>
      <c r="W3645" t="str">
        <f>TEXT(Working_Data[[#This Row],[order_date]],"mmmm")</f>
        <v>June</v>
      </c>
      <c r="X3645" s="7">
        <f>Working_Data[[#This Row],[last_order_date]]-Working_Data[[#This Row],[signup_date]]</f>
        <v>222</v>
      </c>
      <c r="Y3645" s="7">
        <f>IF(Working_Data[[#This Row],[churned]]="Active",1,0)</f>
        <v>1</v>
      </c>
      <c r="Z3645" s="7">
        <f>YEAR(Working_Data[[#This Row],[order_date]])</f>
        <v>2024</v>
      </c>
    </row>
    <row r="3646" spans="1:26" x14ac:dyDescent="0.25">
      <c r="A3646" t="s">
        <v>7342</v>
      </c>
      <c r="B3646" t="s">
        <v>45</v>
      </c>
      <c r="C3646" t="s">
        <v>39</v>
      </c>
      <c r="D3646" t="s">
        <v>77</v>
      </c>
      <c r="E3646" s="1">
        <v>45963</v>
      </c>
      <c r="F3646" t="s">
        <v>7343</v>
      </c>
      <c r="G3646" s="1">
        <v>45454</v>
      </c>
      <c r="H3646" t="s">
        <v>34</v>
      </c>
      <c r="I3646" t="s">
        <v>54</v>
      </c>
      <c r="J3646" t="s">
        <v>27</v>
      </c>
      <c r="K3646">
        <v>2</v>
      </c>
      <c r="L3646" s="3">
        <f>Working_Data[[#This Row],[price2]]/Working_Data[[#This Row],[quantity]]</f>
        <v>695.86</v>
      </c>
      <c r="M3646" s="3">
        <v>1391.72</v>
      </c>
      <c r="N3646" t="s">
        <v>28</v>
      </c>
      <c r="O3646">
        <v>18</v>
      </c>
      <c r="P3646" s="1">
        <v>45719</v>
      </c>
      <c r="Q3646">
        <v>299</v>
      </c>
      <c r="R3646" t="s">
        <v>43</v>
      </c>
      <c r="S3646">
        <v>4</v>
      </c>
      <c r="T3646" s="1">
        <v>45810</v>
      </c>
      <c r="U3646" t="s">
        <v>30</v>
      </c>
      <c r="V3646" t="str">
        <f>TEXT(WEEKDAY(Working_Data[[#This Row],[order_date]],1),"DDDD")</f>
        <v>Tuesday</v>
      </c>
      <c r="W3646" t="str">
        <f>TEXT(Working_Data[[#This Row],[order_date]],"mmmm")</f>
        <v>June</v>
      </c>
      <c r="X3646" s="7">
        <f>Working_Data[[#This Row],[last_order_date]]-Working_Data[[#This Row],[signup_date]]</f>
        <v>-244</v>
      </c>
      <c r="Y3646" s="7">
        <f>IF(Working_Data[[#This Row],[churned]]="Active",1,0)</f>
        <v>0</v>
      </c>
      <c r="Z3646" s="7">
        <f>YEAR(Working_Data[[#This Row],[order_date]])</f>
        <v>2024</v>
      </c>
    </row>
    <row r="3647" spans="1:26" x14ac:dyDescent="0.25">
      <c r="A3647" t="s">
        <v>7344</v>
      </c>
      <c r="B3647" t="s">
        <v>38</v>
      </c>
      <c r="C3647" t="s">
        <v>22</v>
      </c>
      <c r="D3647" t="s">
        <v>32</v>
      </c>
      <c r="E3647" s="1">
        <v>45289</v>
      </c>
      <c r="F3647" t="s">
        <v>7345</v>
      </c>
      <c r="G3647" s="1">
        <v>45454</v>
      </c>
      <c r="H3647" t="s">
        <v>47</v>
      </c>
      <c r="I3647" t="s">
        <v>48</v>
      </c>
      <c r="J3647" t="s">
        <v>27</v>
      </c>
      <c r="K3647">
        <v>5</v>
      </c>
      <c r="L3647" s="3">
        <f>Working_Data[[#This Row],[price2]]/Working_Data[[#This Row],[quantity]]</f>
        <v>272.88600000000002</v>
      </c>
      <c r="M3647" s="3">
        <v>1364.43</v>
      </c>
      <c r="N3647" t="s">
        <v>28</v>
      </c>
      <c r="O3647">
        <v>36</v>
      </c>
      <c r="P3647" s="1">
        <v>45860</v>
      </c>
      <c r="Q3647">
        <v>448</v>
      </c>
      <c r="R3647" t="s">
        <v>43</v>
      </c>
      <c r="S3647">
        <v>4</v>
      </c>
      <c r="T3647" s="1">
        <v>45546</v>
      </c>
      <c r="U3647" t="s">
        <v>36</v>
      </c>
      <c r="V3647" t="str">
        <f>TEXT(WEEKDAY(Working_Data[[#This Row],[order_date]],1),"DDDD")</f>
        <v>Tuesday</v>
      </c>
      <c r="W3647" t="str">
        <f>TEXT(Working_Data[[#This Row],[order_date]],"mmmm")</f>
        <v>June</v>
      </c>
      <c r="X3647" s="7">
        <f>Working_Data[[#This Row],[last_order_date]]-Working_Data[[#This Row],[signup_date]]</f>
        <v>571</v>
      </c>
      <c r="Y3647" s="7">
        <f>IF(Working_Data[[#This Row],[churned]]="Active",1,0)</f>
        <v>0</v>
      </c>
      <c r="Z3647" s="7">
        <f>YEAR(Working_Data[[#This Row],[order_date]])</f>
        <v>2024</v>
      </c>
    </row>
    <row r="3648" spans="1:26" x14ac:dyDescent="0.25">
      <c r="A3648" t="s">
        <v>7346</v>
      </c>
      <c r="B3648" t="s">
        <v>21</v>
      </c>
      <c r="C3648" t="s">
        <v>39</v>
      </c>
      <c r="D3648" t="s">
        <v>52</v>
      </c>
      <c r="E3648" s="1">
        <v>45736</v>
      </c>
      <c r="F3648" t="s">
        <v>7347</v>
      </c>
      <c r="G3648" s="1">
        <v>45454</v>
      </c>
      <c r="H3648" t="s">
        <v>41</v>
      </c>
      <c r="I3648" t="s">
        <v>48</v>
      </c>
      <c r="J3648" t="s">
        <v>27</v>
      </c>
      <c r="K3648">
        <v>2</v>
      </c>
      <c r="L3648" s="3">
        <f>Working_Data[[#This Row],[price2]]/Working_Data[[#This Row],[quantity]]</f>
        <v>460.83</v>
      </c>
      <c r="M3648" s="3">
        <v>921.66</v>
      </c>
      <c r="N3648" t="s">
        <v>35</v>
      </c>
      <c r="O3648">
        <v>38</v>
      </c>
      <c r="P3648" s="1">
        <v>45685</v>
      </c>
      <c r="Q3648">
        <v>101</v>
      </c>
      <c r="R3648" t="s">
        <v>43</v>
      </c>
      <c r="S3648">
        <v>1</v>
      </c>
      <c r="T3648" s="1">
        <v>45876</v>
      </c>
      <c r="U3648" t="s">
        <v>30</v>
      </c>
      <c r="V3648" t="str">
        <f>TEXT(WEEKDAY(Working_Data[[#This Row],[order_date]],1),"DDDD")</f>
        <v>Tuesday</v>
      </c>
      <c r="W3648" t="str">
        <f>TEXT(Working_Data[[#This Row],[order_date]],"mmmm")</f>
        <v>June</v>
      </c>
      <c r="X3648" s="7">
        <f>Working_Data[[#This Row],[last_order_date]]-Working_Data[[#This Row],[signup_date]]</f>
        <v>-51</v>
      </c>
      <c r="Y3648" s="7">
        <f>IF(Working_Data[[#This Row],[churned]]="Active",1,0)</f>
        <v>0</v>
      </c>
      <c r="Z3648" s="7">
        <f>YEAR(Working_Data[[#This Row],[order_date]])</f>
        <v>2024</v>
      </c>
    </row>
    <row r="3649" spans="1:26" x14ac:dyDescent="0.25">
      <c r="A3649" t="s">
        <v>7348</v>
      </c>
      <c r="B3649" t="s">
        <v>45</v>
      </c>
      <c r="C3649" t="s">
        <v>39</v>
      </c>
      <c r="D3649" t="s">
        <v>32</v>
      </c>
      <c r="E3649" s="1">
        <v>45553</v>
      </c>
      <c r="F3649" t="s">
        <v>7349</v>
      </c>
      <c r="G3649" s="1">
        <v>45454</v>
      </c>
      <c r="H3649" t="s">
        <v>41</v>
      </c>
      <c r="I3649" t="s">
        <v>54</v>
      </c>
      <c r="J3649" t="s">
        <v>59</v>
      </c>
      <c r="K3649">
        <v>4</v>
      </c>
      <c r="L3649" s="3">
        <f>Working_Data[[#This Row],[price2]]/Working_Data[[#This Row],[quantity]]</f>
        <v>324.0575</v>
      </c>
      <c r="M3649" s="3">
        <v>1296.23</v>
      </c>
      <c r="N3649" t="s">
        <v>50</v>
      </c>
      <c r="O3649">
        <v>16</v>
      </c>
      <c r="P3649" s="1">
        <v>45753</v>
      </c>
      <c r="Q3649">
        <v>483</v>
      </c>
      <c r="R3649" t="s">
        <v>29</v>
      </c>
      <c r="S3649">
        <v>3</v>
      </c>
      <c r="T3649" s="1">
        <v>45658</v>
      </c>
      <c r="U3649" t="s">
        <v>60</v>
      </c>
      <c r="V3649" t="str">
        <f>TEXT(WEEKDAY(Working_Data[[#This Row],[order_date]],1),"DDDD")</f>
        <v>Tuesday</v>
      </c>
      <c r="W3649" t="str">
        <f>TEXT(Working_Data[[#This Row],[order_date]],"mmmm")</f>
        <v>June</v>
      </c>
      <c r="X3649" s="7">
        <f>Working_Data[[#This Row],[last_order_date]]-Working_Data[[#This Row],[signup_date]]</f>
        <v>200</v>
      </c>
      <c r="Y3649" s="7">
        <f>IF(Working_Data[[#This Row],[churned]]="Active",1,0)</f>
        <v>1</v>
      </c>
      <c r="Z3649" s="7">
        <f>YEAR(Working_Data[[#This Row],[order_date]])</f>
        <v>2024</v>
      </c>
    </row>
    <row r="3650" spans="1:26" x14ac:dyDescent="0.25">
      <c r="A3650" t="s">
        <v>7350</v>
      </c>
      <c r="B3650" t="s">
        <v>45</v>
      </c>
      <c r="C3650" t="s">
        <v>39</v>
      </c>
      <c r="D3650" t="s">
        <v>23</v>
      </c>
      <c r="E3650" s="1">
        <v>45212</v>
      </c>
      <c r="F3650" t="s">
        <v>7351</v>
      </c>
      <c r="G3650" s="1">
        <v>45454</v>
      </c>
      <c r="H3650" t="s">
        <v>34</v>
      </c>
      <c r="I3650" t="s">
        <v>26</v>
      </c>
      <c r="J3650" t="s">
        <v>67</v>
      </c>
      <c r="K3650">
        <v>2</v>
      </c>
      <c r="L3650" s="3">
        <f>Working_Data[[#This Row],[price2]]/Working_Data[[#This Row],[quantity]]</f>
        <v>430.9</v>
      </c>
      <c r="M3650" s="3">
        <v>861.8</v>
      </c>
      <c r="N3650" t="s">
        <v>28</v>
      </c>
      <c r="O3650">
        <v>35</v>
      </c>
      <c r="P3650" s="1">
        <v>45828</v>
      </c>
      <c r="Q3650">
        <v>197</v>
      </c>
      <c r="R3650" t="s">
        <v>43</v>
      </c>
      <c r="S3650">
        <v>5</v>
      </c>
      <c r="T3650" s="1">
        <v>45565</v>
      </c>
      <c r="U3650" t="s">
        <v>30</v>
      </c>
      <c r="V3650" t="str">
        <f>TEXT(WEEKDAY(Working_Data[[#This Row],[order_date]],1),"DDDD")</f>
        <v>Tuesday</v>
      </c>
      <c r="W3650" t="str">
        <f>TEXT(Working_Data[[#This Row],[order_date]],"mmmm")</f>
        <v>June</v>
      </c>
      <c r="X3650" s="7">
        <f>Working_Data[[#This Row],[last_order_date]]-Working_Data[[#This Row],[signup_date]]</f>
        <v>616</v>
      </c>
      <c r="Y3650" s="7">
        <f>IF(Working_Data[[#This Row],[churned]]="Active",1,0)</f>
        <v>0</v>
      </c>
      <c r="Z3650" s="7">
        <f>YEAR(Working_Data[[#This Row],[order_date]])</f>
        <v>2024</v>
      </c>
    </row>
    <row r="3651" spans="1:26" x14ac:dyDescent="0.25">
      <c r="A3651" t="s">
        <v>7352</v>
      </c>
      <c r="B3651" t="s">
        <v>21</v>
      </c>
      <c r="C3651" t="s">
        <v>22</v>
      </c>
      <c r="D3651" t="s">
        <v>52</v>
      </c>
      <c r="E3651" s="1">
        <v>45437</v>
      </c>
      <c r="F3651" t="s">
        <v>7353</v>
      </c>
      <c r="G3651" s="1">
        <v>45484</v>
      </c>
      <c r="H3651" t="s">
        <v>25</v>
      </c>
      <c r="I3651" t="s">
        <v>42</v>
      </c>
      <c r="J3651" t="s">
        <v>64</v>
      </c>
      <c r="K3651">
        <v>4</v>
      </c>
      <c r="L3651" s="3">
        <f>Working_Data[[#This Row],[price2]]/Working_Data[[#This Row],[quantity]]</f>
        <v>327.39749999999998</v>
      </c>
      <c r="M3651" s="3">
        <v>1309.5899999999999</v>
      </c>
      <c r="N3651" t="s">
        <v>28</v>
      </c>
      <c r="O3651">
        <v>11</v>
      </c>
      <c r="P3651" s="1">
        <v>45815</v>
      </c>
      <c r="Q3651">
        <v>174</v>
      </c>
      <c r="R3651" t="s">
        <v>43</v>
      </c>
      <c r="S3651">
        <v>4</v>
      </c>
      <c r="T3651" s="1">
        <v>45825</v>
      </c>
      <c r="U3651" t="s">
        <v>36</v>
      </c>
      <c r="V3651" t="str">
        <f>TEXT(WEEKDAY(Working_Data[[#This Row],[order_date]],1),"DDDD")</f>
        <v>Thursday</v>
      </c>
      <c r="W3651" t="str">
        <f>TEXT(Working_Data[[#This Row],[order_date]],"mmmm")</f>
        <v>July</v>
      </c>
      <c r="X3651" s="7">
        <f>Working_Data[[#This Row],[last_order_date]]-Working_Data[[#This Row],[signup_date]]</f>
        <v>378</v>
      </c>
      <c r="Y3651" s="7">
        <f>IF(Working_Data[[#This Row],[churned]]="Active",1,0)</f>
        <v>0</v>
      </c>
      <c r="Z3651" s="7">
        <f>YEAR(Working_Data[[#This Row],[order_date]])</f>
        <v>2024</v>
      </c>
    </row>
    <row r="3652" spans="1:26" x14ac:dyDescent="0.25">
      <c r="A3652" t="s">
        <v>7354</v>
      </c>
      <c r="B3652" t="s">
        <v>38</v>
      </c>
      <c r="C3652" t="s">
        <v>82</v>
      </c>
      <c r="D3652" t="s">
        <v>23</v>
      </c>
      <c r="E3652" s="1">
        <v>45504</v>
      </c>
      <c r="F3652" t="s">
        <v>7355</v>
      </c>
      <c r="G3652" s="1">
        <v>45484</v>
      </c>
      <c r="H3652" t="s">
        <v>25</v>
      </c>
      <c r="I3652" t="s">
        <v>63</v>
      </c>
      <c r="J3652" t="s">
        <v>67</v>
      </c>
      <c r="K3652">
        <v>3</v>
      </c>
      <c r="L3652" s="3">
        <f>Working_Data[[#This Row],[price2]]/Working_Data[[#This Row],[quantity]]</f>
        <v>282.43</v>
      </c>
      <c r="M3652" s="3">
        <v>847.29</v>
      </c>
      <c r="N3652" t="s">
        <v>28</v>
      </c>
      <c r="O3652">
        <v>31</v>
      </c>
      <c r="P3652" s="1">
        <v>45616</v>
      </c>
      <c r="Q3652">
        <v>171</v>
      </c>
      <c r="R3652" t="s">
        <v>29</v>
      </c>
      <c r="S3652">
        <v>5</v>
      </c>
      <c r="T3652" s="1">
        <v>45790</v>
      </c>
      <c r="U3652" t="s">
        <v>60</v>
      </c>
      <c r="V3652" t="str">
        <f>TEXT(WEEKDAY(Working_Data[[#This Row],[order_date]],1),"DDDD")</f>
        <v>Thursday</v>
      </c>
      <c r="W3652" t="str">
        <f>TEXT(Working_Data[[#This Row],[order_date]],"mmmm")</f>
        <v>July</v>
      </c>
      <c r="X3652" s="7">
        <f>Working_Data[[#This Row],[last_order_date]]-Working_Data[[#This Row],[signup_date]]</f>
        <v>112</v>
      </c>
      <c r="Y3652" s="7">
        <f>IF(Working_Data[[#This Row],[churned]]="Active",1,0)</f>
        <v>1</v>
      </c>
      <c r="Z3652" s="7">
        <f>YEAR(Working_Data[[#This Row],[order_date]])</f>
        <v>2024</v>
      </c>
    </row>
    <row r="3653" spans="1:26" x14ac:dyDescent="0.25">
      <c r="A3653" t="s">
        <v>7356</v>
      </c>
      <c r="B3653" t="s">
        <v>21</v>
      </c>
      <c r="C3653" t="s">
        <v>22</v>
      </c>
      <c r="D3653" t="s">
        <v>32</v>
      </c>
      <c r="E3653" s="1">
        <v>45969</v>
      </c>
      <c r="F3653" t="s">
        <v>7357</v>
      </c>
      <c r="G3653" s="1">
        <v>45484</v>
      </c>
      <c r="H3653" t="s">
        <v>47</v>
      </c>
      <c r="I3653" t="s">
        <v>42</v>
      </c>
      <c r="J3653" t="s">
        <v>64</v>
      </c>
      <c r="K3653">
        <v>1</v>
      </c>
      <c r="L3653" s="3">
        <f>Working_Data[[#This Row],[price2]]/Working_Data[[#This Row],[quantity]]</f>
        <v>1161.06</v>
      </c>
      <c r="M3653" s="3">
        <v>1161.06</v>
      </c>
      <c r="N3653" t="s">
        <v>35</v>
      </c>
      <c r="O3653">
        <v>50</v>
      </c>
      <c r="P3653" s="1">
        <v>45562</v>
      </c>
      <c r="Q3653">
        <v>355</v>
      </c>
      <c r="R3653" t="s">
        <v>29</v>
      </c>
      <c r="S3653">
        <v>2</v>
      </c>
      <c r="T3653" s="1">
        <v>45801</v>
      </c>
      <c r="U3653" t="s">
        <v>30</v>
      </c>
      <c r="V3653" t="str">
        <f>TEXT(WEEKDAY(Working_Data[[#This Row],[order_date]],1),"DDDD")</f>
        <v>Thursday</v>
      </c>
      <c r="W3653" t="str">
        <f>TEXT(Working_Data[[#This Row],[order_date]],"mmmm")</f>
        <v>July</v>
      </c>
      <c r="X3653" s="7">
        <f>Working_Data[[#This Row],[last_order_date]]-Working_Data[[#This Row],[signup_date]]</f>
        <v>-407</v>
      </c>
      <c r="Y3653" s="7">
        <f>IF(Working_Data[[#This Row],[churned]]="Active",1,0)</f>
        <v>1</v>
      </c>
      <c r="Z3653" s="7">
        <f>YEAR(Working_Data[[#This Row],[order_date]])</f>
        <v>2024</v>
      </c>
    </row>
    <row r="3654" spans="1:26" x14ac:dyDescent="0.25">
      <c r="A3654" t="s">
        <v>7358</v>
      </c>
      <c r="B3654" t="s">
        <v>45</v>
      </c>
      <c r="C3654" t="s">
        <v>39</v>
      </c>
      <c r="D3654" t="s">
        <v>32</v>
      </c>
      <c r="E3654" s="1">
        <v>45715</v>
      </c>
      <c r="F3654" t="s">
        <v>7359</v>
      </c>
      <c r="G3654" s="1">
        <v>45484</v>
      </c>
      <c r="H3654" t="s">
        <v>41</v>
      </c>
      <c r="I3654" t="s">
        <v>48</v>
      </c>
      <c r="J3654" t="s">
        <v>67</v>
      </c>
      <c r="K3654">
        <v>2</v>
      </c>
      <c r="L3654" s="3">
        <f>Working_Data[[#This Row],[price2]]/Working_Data[[#This Row],[quantity]]</f>
        <v>167.25</v>
      </c>
      <c r="M3654" s="3">
        <v>334.5</v>
      </c>
      <c r="N3654" t="s">
        <v>50</v>
      </c>
      <c r="O3654">
        <v>7</v>
      </c>
      <c r="P3654" s="1">
        <v>45485</v>
      </c>
      <c r="Q3654">
        <v>151</v>
      </c>
      <c r="R3654" t="s">
        <v>43</v>
      </c>
      <c r="S3654">
        <v>1</v>
      </c>
      <c r="T3654" s="1">
        <v>45576</v>
      </c>
      <c r="U3654" t="s">
        <v>60</v>
      </c>
      <c r="V3654" t="str">
        <f>TEXT(WEEKDAY(Working_Data[[#This Row],[order_date]],1),"DDDD")</f>
        <v>Thursday</v>
      </c>
      <c r="W3654" t="str">
        <f>TEXT(Working_Data[[#This Row],[order_date]],"mmmm")</f>
        <v>July</v>
      </c>
      <c r="X3654" s="7">
        <f>Working_Data[[#This Row],[last_order_date]]-Working_Data[[#This Row],[signup_date]]</f>
        <v>-230</v>
      </c>
      <c r="Y3654" s="7">
        <f>IF(Working_Data[[#This Row],[churned]]="Active",1,0)</f>
        <v>0</v>
      </c>
      <c r="Z3654" s="7">
        <f>YEAR(Working_Data[[#This Row],[order_date]])</f>
        <v>2024</v>
      </c>
    </row>
    <row r="3655" spans="1:26" x14ac:dyDescent="0.25">
      <c r="A3655" t="s">
        <v>7360</v>
      </c>
      <c r="B3655" t="s">
        <v>45</v>
      </c>
      <c r="C3655" t="s">
        <v>39</v>
      </c>
      <c r="D3655" t="s">
        <v>77</v>
      </c>
      <c r="E3655" s="1">
        <v>45026</v>
      </c>
      <c r="F3655" t="s">
        <v>7361</v>
      </c>
      <c r="G3655" s="1">
        <v>45484</v>
      </c>
      <c r="H3655" t="s">
        <v>58</v>
      </c>
      <c r="I3655" t="s">
        <v>54</v>
      </c>
      <c r="J3655" t="s">
        <v>27</v>
      </c>
      <c r="K3655">
        <v>4</v>
      </c>
      <c r="L3655" s="3">
        <f>Working_Data[[#This Row],[price2]]/Working_Data[[#This Row],[quantity]]</f>
        <v>366.70249999999999</v>
      </c>
      <c r="M3655" s="3">
        <v>1466.81</v>
      </c>
      <c r="N3655" t="s">
        <v>28</v>
      </c>
      <c r="O3655">
        <v>7</v>
      </c>
      <c r="P3655" s="1">
        <v>45829</v>
      </c>
      <c r="Q3655">
        <v>11</v>
      </c>
      <c r="R3655" t="s">
        <v>43</v>
      </c>
      <c r="S3655">
        <v>1</v>
      </c>
      <c r="T3655" s="1">
        <v>45525</v>
      </c>
      <c r="U3655" t="s">
        <v>36</v>
      </c>
      <c r="V3655" t="str">
        <f>TEXT(WEEKDAY(Working_Data[[#This Row],[order_date]],1),"DDDD")</f>
        <v>Thursday</v>
      </c>
      <c r="W3655" t="str">
        <f>TEXT(Working_Data[[#This Row],[order_date]],"mmmm")</f>
        <v>July</v>
      </c>
      <c r="X3655" s="7">
        <f>Working_Data[[#This Row],[last_order_date]]-Working_Data[[#This Row],[signup_date]]</f>
        <v>803</v>
      </c>
      <c r="Y3655" s="7">
        <f>IF(Working_Data[[#This Row],[churned]]="Active",1,0)</f>
        <v>0</v>
      </c>
      <c r="Z3655" s="7">
        <f>YEAR(Working_Data[[#This Row],[order_date]])</f>
        <v>2024</v>
      </c>
    </row>
    <row r="3656" spans="1:26" x14ac:dyDescent="0.25">
      <c r="A3656" t="s">
        <v>7362</v>
      </c>
      <c r="B3656" t="s">
        <v>21</v>
      </c>
      <c r="C3656" t="s">
        <v>22</v>
      </c>
      <c r="D3656" t="s">
        <v>77</v>
      </c>
      <c r="E3656" s="1">
        <v>45303</v>
      </c>
      <c r="F3656" t="s">
        <v>7363</v>
      </c>
      <c r="G3656" s="1">
        <v>45484</v>
      </c>
      <c r="H3656" t="s">
        <v>47</v>
      </c>
      <c r="I3656" t="s">
        <v>42</v>
      </c>
      <c r="J3656" t="s">
        <v>67</v>
      </c>
      <c r="K3656">
        <v>3</v>
      </c>
      <c r="L3656" s="3">
        <f>Working_Data[[#This Row],[price2]]/Working_Data[[#This Row],[quantity]]</f>
        <v>308.89333333333332</v>
      </c>
      <c r="M3656" s="3">
        <v>926.68</v>
      </c>
      <c r="N3656" t="s">
        <v>35</v>
      </c>
      <c r="O3656">
        <v>43</v>
      </c>
      <c r="P3656" s="1">
        <v>45695</v>
      </c>
      <c r="Q3656">
        <v>201</v>
      </c>
      <c r="R3656" t="s">
        <v>43</v>
      </c>
      <c r="S3656">
        <v>3</v>
      </c>
      <c r="T3656" s="1">
        <v>45455</v>
      </c>
      <c r="U3656" t="s">
        <v>30</v>
      </c>
      <c r="V3656" t="str">
        <f>TEXT(WEEKDAY(Working_Data[[#This Row],[order_date]],1),"DDDD")</f>
        <v>Thursday</v>
      </c>
      <c r="W3656" t="str">
        <f>TEXT(Working_Data[[#This Row],[order_date]],"mmmm")</f>
        <v>July</v>
      </c>
      <c r="X3656" s="7">
        <f>Working_Data[[#This Row],[last_order_date]]-Working_Data[[#This Row],[signup_date]]</f>
        <v>392</v>
      </c>
      <c r="Y3656" s="7">
        <f>IF(Working_Data[[#This Row],[churned]]="Active",1,0)</f>
        <v>0</v>
      </c>
      <c r="Z3656" s="7">
        <f>YEAR(Working_Data[[#This Row],[order_date]])</f>
        <v>2024</v>
      </c>
    </row>
    <row r="3657" spans="1:26" x14ac:dyDescent="0.25">
      <c r="A3657" t="s">
        <v>7364</v>
      </c>
      <c r="B3657" t="s">
        <v>45</v>
      </c>
      <c r="C3657" t="s">
        <v>39</v>
      </c>
      <c r="D3657" t="s">
        <v>56</v>
      </c>
      <c r="E3657" s="1">
        <v>45836</v>
      </c>
      <c r="F3657" t="s">
        <v>7365</v>
      </c>
      <c r="G3657" s="1">
        <v>45484</v>
      </c>
      <c r="H3657" t="s">
        <v>34</v>
      </c>
      <c r="I3657" t="s">
        <v>54</v>
      </c>
      <c r="J3657" t="s">
        <v>27</v>
      </c>
      <c r="K3657">
        <v>1</v>
      </c>
      <c r="L3657" s="3">
        <f>Working_Data[[#This Row],[price2]]/Working_Data[[#This Row],[quantity]]</f>
        <v>352.75</v>
      </c>
      <c r="M3657" s="3">
        <v>352.75</v>
      </c>
      <c r="N3657" t="s">
        <v>35</v>
      </c>
      <c r="O3657">
        <v>44</v>
      </c>
      <c r="P3657" s="1">
        <v>45883</v>
      </c>
      <c r="Q3657">
        <v>487</v>
      </c>
      <c r="R3657" t="s">
        <v>43</v>
      </c>
      <c r="S3657">
        <v>2</v>
      </c>
      <c r="T3657" s="1">
        <v>45636</v>
      </c>
      <c r="U3657" t="s">
        <v>60</v>
      </c>
      <c r="V3657" t="str">
        <f>TEXT(WEEKDAY(Working_Data[[#This Row],[order_date]],1),"DDDD")</f>
        <v>Thursday</v>
      </c>
      <c r="W3657" t="str">
        <f>TEXT(Working_Data[[#This Row],[order_date]],"mmmm")</f>
        <v>July</v>
      </c>
      <c r="X3657" s="7">
        <f>Working_Data[[#This Row],[last_order_date]]-Working_Data[[#This Row],[signup_date]]</f>
        <v>47</v>
      </c>
      <c r="Y3657" s="7">
        <f>IF(Working_Data[[#This Row],[churned]]="Active",1,0)</f>
        <v>0</v>
      </c>
      <c r="Z3657" s="7">
        <f>YEAR(Working_Data[[#This Row],[order_date]])</f>
        <v>2024</v>
      </c>
    </row>
    <row r="3658" spans="1:26" x14ac:dyDescent="0.25">
      <c r="A3658" t="s">
        <v>7366</v>
      </c>
      <c r="B3658" t="s">
        <v>38</v>
      </c>
      <c r="C3658" t="s">
        <v>39</v>
      </c>
      <c r="D3658" t="s">
        <v>56</v>
      </c>
      <c r="E3658" s="1">
        <v>45967</v>
      </c>
      <c r="F3658" t="s">
        <v>7367</v>
      </c>
      <c r="G3658" s="1">
        <v>45484</v>
      </c>
      <c r="H3658" t="s">
        <v>41</v>
      </c>
      <c r="I3658" t="s">
        <v>26</v>
      </c>
      <c r="J3658" t="s">
        <v>67</v>
      </c>
      <c r="K3658">
        <v>3</v>
      </c>
      <c r="L3658" s="3">
        <f>Working_Data[[#This Row],[price2]]/Working_Data[[#This Row],[quantity]]</f>
        <v>469.99</v>
      </c>
      <c r="M3658" s="3">
        <v>1409.97</v>
      </c>
      <c r="N3658" t="s">
        <v>50</v>
      </c>
      <c r="O3658">
        <v>42</v>
      </c>
      <c r="P3658" s="1">
        <v>45619</v>
      </c>
      <c r="Q3658">
        <v>315</v>
      </c>
      <c r="R3658" t="s">
        <v>29</v>
      </c>
      <c r="S3658">
        <v>1</v>
      </c>
      <c r="T3658" s="1">
        <v>45532</v>
      </c>
      <c r="U3658" t="s">
        <v>30</v>
      </c>
      <c r="V3658" t="str">
        <f>TEXT(WEEKDAY(Working_Data[[#This Row],[order_date]],1),"DDDD")</f>
        <v>Thursday</v>
      </c>
      <c r="W3658" t="str">
        <f>TEXT(Working_Data[[#This Row],[order_date]],"mmmm")</f>
        <v>July</v>
      </c>
      <c r="X3658" s="7">
        <f>Working_Data[[#This Row],[last_order_date]]-Working_Data[[#This Row],[signup_date]]</f>
        <v>-348</v>
      </c>
      <c r="Y3658" s="7">
        <f>IF(Working_Data[[#This Row],[churned]]="Active",1,0)</f>
        <v>1</v>
      </c>
      <c r="Z3658" s="7">
        <f>YEAR(Working_Data[[#This Row],[order_date]])</f>
        <v>2024</v>
      </c>
    </row>
    <row r="3659" spans="1:26" x14ac:dyDescent="0.25">
      <c r="A3659" t="s">
        <v>7368</v>
      </c>
      <c r="B3659" t="s">
        <v>21</v>
      </c>
      <c r="C3659" t="s">
        <v>82</v>
      </c>
      <c r="D3659" t="s">
        <v>32</v>
      </c>
      <c r="E3659" s="1">
        <v>45208</v>
      </c>
      <c r="F3659" t="s">
        <v>7369</v>
      </c>
      <c r="G3659" s="1">
        <v>45484</v>
      </c>
      <c r="H3659" t="s">
        <v>58</v>
      </c>
      <c r="I3659" t="s">
        <v>42</v>
      </c>
      <c r="J3659" t="s">
        <v>67</v>
      </c>
      <c r="K3659">
        <v>5</v>
      </c>
      <c r="L3659" s="3">
        <f>Working_Data[[#This Row],[price2]]/Working_Data[[#This Row],[quantity]]</f>
        <v>273.58800000000002</v>
      </c>
      <c r="M3659" s="3">
        <v>1367.94</v>
      </c>
      <c r="N3659" t="s">
        <v>50</v>
      </c>
      <c r="O3659">
        <v>23</v>
      </c>
      <c r="P3659" s="1">
        <v>45529</v>
      </c>
      <c r="Q3659">
        <v>418</v>
      </c>
      <c r="R3659" t="s">
        <v>43</v>
      </c>
      <c r="S3659">
        <v>2</v>
      </c>
      <c r="T3659" s="1">
        <v>45714</v>
      </c>
      <c r="U3659" t="s">
        <v>60</v>
      </c>
      <c r="V3659" t="str">
        <f>TEXT(WEEKDAY(Working_Data[[#This Row],[order_date]],1),"DDDD")</f>
        <v>Thursday</v>
      </c>
      <c r="W3659" t="str">
        <f>TEXT(Working_Data[[#This Row],[order_date]],"mmmm")</f>
        <v>July</v>
      </c>
      <c r="X3659" s="7">
        <f>Working_Data[[#This Row],[last_order_date]]-Working_Data[[#This Row],[signup_date]]</f>
        <v>321</v>
      </c>
      <c r="Y3659" s="7">
        <f>IF(Working_Data[[#This Row],[churned]]="Active",1,0)</f>
        <v>0</v>
      </c>
      <c r="Z3659" s="7">
        <f>YEAR(Working_Data[[#This Row],[order_date]])</f>
        <v>2024</v>
      </c>
    </row>
    <row r="3660" spans="1:26" x14ac:dyDescent="0.25">
      <c r="A3660" t="s">
        <v>7370</v>
      </c>
      <c r="B3660" t="s">
        <v>38</v>
      </c>
      <c r="C3660" t="s">
        <v>82</v>
      </c>
      <c r="D3660" t="s">
        <v>56</v>
      </c>
      <c r="E3660" s="1">
        <v>45708</v>
      </c>
      <c r="F3660" t="s">
        <v>7371</v>
      </c>
      <c r="G3660" s="1">
        <v>45484</v>
      </c>
      <c r="H3660" t="s">
        <v>34</v>
      </c>
      <c r="I3660" t="s">
        <v>48</v>
      </c>
      <c r="J3660" t="s">
        <v>27</v>
      </c>
      <c r="K3660">
        <v>2</v>
      </c>
      <c r="L3660" s="3">
        <f>Working_Data[[#This Row],[price2]]/Working_Data[[#This Row],[quantity]]</f>
        <v>502.65</v>
      </c>
      <c r="M3660" s="3">
        <v>1005.3</v>
      </c>
      <c r="N3660" t="s">
        <v>35</v>
      </c>
      <c r="O3660">
        <v>45</v>
      </c>
      <c r="P3660" s="1">
        <v>45548</v>
      </c>
      <c r="Q3660">
        <v>291</v>
      </c>
      <c r="R3660" t="s">
        <v>29</v>
      </c>
      <c r="S3660">
        <v>5</v>
      </c>
      <c r="T3660" s="1">
        <v>45535</v>
      </c>
      <c r="U3660" t="s">
        <v>60</v>
      </c>
      <c r="V3660" t="str">
        <f>TEXT(WEEKDAY(Working_Data[[#This Row],[order_date]],1),"DDDD")</f>
        <v>Thursday</v>
      </c>
      <c r="W3660" t="str">
        <f>TEXT(Working_Data[[#This Row],[order_date]],"mmmm")</f>
        <v>July</v>
      </c>
      <c r="X3660" s="7">
        <f>Working_Data[[#This Row],[last_order_date]]-Working_Data[[#This Row],[signup_date]]</f>
        <v>-160</v>
      </c>
      <c r="Y3660" s="7">
        <f>IF(Working_Data[[#This Row],[churned]]="Active",1,0)</f>
        <v>1</v>
      </c>
      <c r="Z3660" s="7">
        <f>YEAR(Working_Data[[#This Row],[order_date]])</f>
        <v>2024</v>
      </c>
    </row>
    <row r="3661" spans="1:26" x14ac:dyDescent="0.25">
      <c r="A3661" t="s">
        <v>7372</v>
      </c>
      <c r="B3661" t="s">
        <v>45</v>
      </c>
      <c r="C3661" t="s">
        <v>82</v>
      </c>
      <c r="D3661" t="s">
        <v>56</v>
      </c>
      <c r="E3661" s="1">
        <v>45208</v>
      </c>
      <c r="F3661" t="s">
        <v>7373</v>
      </c>
      <c r="G3661" s="1">
        <v>45484</v>
      </c>
      <c r="H3661" t="s">
        <v>41</v>
      </c>
      <c r="I3661" t="s">
        <v>63</v>
      </c>
      <c r="J3661" t="s">
        <v>59</v>
      </c>
      <c r="K3661">
        <v>4</v>
      </c>
      <c r="L3661" s="3">
        <f>Working_Data[[#This Row],[price2]]/Working_Data[[#This Row],[quantity]]</f>
        <v>291.10500000000002</v>
      </c>
      <c r="M3661" s="3">
        <v>1164.42</v>
      </c>
      <c r="N3661" t="s">
        <v>35</v>
      </c>
      <c r="O3661">
        <v>3</v>
      </c>
      <c r="P3661" s="1">
        <v>45901</v>
      </c>
      <c r="Q3661">
        <v>236</v>
      </c>
      <c r="R3661" t="s">
        <v>43</v>
      </c>
      <c r="S3661">
        <v>5</v>
      </c>
      <c r="T3661" s="1">
        <v>45643</v>
      </c>
      <c r="U3661" t="s">
        <v>60</v>
      </c>
      <c r="V3661" t="str">
        <f>TEXT(WEEKDAY(Working_Data[[#This Row],[order_date]],1),"DDDD")</f>
        <v>Thursday</v>
      </c>
      <c r="W3661" t="str">
        <f>TEXT(Working_Data[[#This Row],[order_date]],"mmmm")</f>
        <v>July</v>
      </c>
      <c r="X3661" s="7">
        <f>Working_Data[[#This Row],[last_order_date]]-Working_Data[[#This Row],[signup_date]]</f>
        <v>693</v>
      </c>
      <c r="Y3661" s="7">
        <f>IF(Working_Data[[#This Row],[churned]]="Active",1,0)</f>
        <v>0</v>
      </c>
      <c r="Z3661" s="7">
        <f>YEAR(Working_Data[[#This Row],[order_date]])</f>
        <v>2024</v>
      </c>
    </row>
    <row r="3662" spans="1:26" x14ac:dyDescent="0.25">
      <c r="A3662" t="s">
        <v>7374</v>
      </c>
      <c r="B3662" t="s">
        <v>45</v>
      </c>
      <c r="C3662" t="s">
        <v>39</v>
      </c>
      <c r="D3662" t="s">
        <v>23</v>
      </c>
      <c r="E3662" s="1">
        <v>45747</v>
      </c>
      <c r="F3662" t="s">
        <v>7375</v>
      </c>
      <c r="G3662" s="1">
        <v>45515</v>
      </c>
      <c r="H3662" t="s">
        <v>41</v>
      </c>
      <c r="I3662" t="s">
        <v>63</v>
      </c>
      <c r="J3662" t="s">
        <v>64</v>
      </c>
      <c r="K3662">
        <v>1</v>
      </c>
      <c r="L3662" s="3">
        <f>Working_Data[[#This Row],[price2]]/Working_Data[[#This Row],[quantity]]</f>
        <v>935.89</v>
      </c>
      <c r="M3662" s="3">
        <v>935.89</v>
      </c>
      <c r="N3662" t="s">
        <v>35</v>
      </c>
      <c r="O3662">
        <v>18</v>
      </c>
      <c r="P3662" s="1">
        <v>45796</v>
      </c>
      <c r="Q3662">
        <v>350</v>
      </c>
      <c r="R3662" t="s">
        <v>43</v>
      </c>
      <c r="S3662">
        <v>3</v>
      </c>
      <c r="T3662" s="1">
        <v>45586</v>
      </c>
      <c r="U3662" t="s">
        <v>30</v>
      </c>
      <c r="V3662" t="str">
        <f>TEXT(WEEKDAY(Working_Data[[#This Row],[order_date]],1),"DDDD")</f>
        <v>Sunday</v>
      </c>
      <c r="W3662" t="str">
        <f>TEXT(Working_Data[[#This Row],[order_date]],"mmmm")</f>
        <v>August</v>
      </c>
      <c r="X3662" s="7">
        <f>Working_Data[[#This Row],[last_order_date]]-Working_Data[[#This Row],[signup_date]]</f>
        <v>49</v>
      </c>
      <c r="Y3662" s="7">
        <f>IF(Working_Data[[#This Row],[churned]]="Active",1,0)</f>
        <v>0</v>
      </c>
      <c r="Z3662" s="7">
        <f>YEAR(Working_Data[[#This Row],[order_date]])</f>
        <v>2024</v>
      </c>
    </row>
    <row r="3663" spans="1:26" x14ac:dyDescent="0.25">
      <c r="A3663" t="s">
        <v>7376</v>
      </c>
      <c r="B3663" t="s">
        <v>45</v>
      </c>
      <c r="C3663" t="s">
        <v>22</v>
      </c>
      <c r="D3663" t="s">
        <v>77</v>
      </c>
      <c r="E3663" s="1">
        <v>45401</v>
      </c>
      <c r="F3663" t="s">
        <v>7377</v>
      </c>
      <c r="G3663" s="1">
        <v>45515</v>
      </c>
      <c r="H3663" t="s">
        <v>41</v>
      </c>
      <c r="I3663" t="s">
        <v>26</v>
      </c>
      <c r="J3663" t="s">
        <v>27</v>
      </c>
      <c r="K3663">
        <v>4</v>
      </c>
      <c r="L3663" s="3">
        <f>Working_Data[[#This Row],[price2]]/Working_Data[[#This Row],[quantity]]</f>
        <v>352.4375</v>
      </c>
      <c r="M3663" s="3">
        <v>1409.75</v>
      </c>
      <c r="N3663" t="s">
        <v>28</v>
      </c>
      <c r="O3663">
        <v>9</v>
      </c>
      <c r="P3663" s="1">
        <v>45625</v>
      </c>
      <c r="Q3663">
        <v>136</v>
      </c>
      <c r="R3663" t="s">
        <v>43</v>
      </c>
      <c r="S3663">
        <v>4</v>
      </c>
      <c r="T3663" s="1">
        <v>45657</v>
      </c>
      <c r="U3663" t="s">
        <v>60</v>
      </c>
      <c r="V3663" t="str">
        <f>TEXT(WEEKDAY(Working_Data[[#This Row],[order_date]],1),"DDDD")</f>
        <v>Sunday</v>
      </c>
      <c r="W3663" t="str">
        <f>TEXT(Working_Data[[#This Row],[order_date]],"mmmm")</f>
        <v>August</v>
      </c>
      <c r="X3663" s="7">
        <f>Working_Data[[#This Row],[last_order_date]]-Working_Data[[#This Row],[signup_date]]</f>
        <v>224</v>
      </c>
      <c r="Y3663" s="7">
        <f>IF(Working_Data[[#This Row],[churned]]="Active",1,0)</f>
        <v>0</v>
      </c>
      <c r="Z3663" s="7">
        <f>YEAR(Working_Data[[#This Row],[order_date]])</f>
        <v>2024</v>
      </c>
    </row>
    <row r="3664" spans="1:26" x14ac:dyDescent="0.25">
      <c r="A3664" t="s">
        <v>7378</v>
      </c>
      <c r="B3664" t="s">
        <v>38</v>
      </c>
      <c r="C3664" t="s">
        <v>22</v>
      </c>
      <c r="D3664" t="s">
        <v>32</v>
      </c>
      <c r="E3664" s="1">
        <v>45529</v>
      </c>
      <c r="F3664" t="s">
        <v>7379</v>
      </c>
      <c r="G3664" s="1">
        <v>45515</v>
      </c>
      <c r="H3664" t="s">
        <v>34</v>
      </c>
      <c r="I3664" t="s">
        <v>48</v>
      </c>
      <c r="J3664" t="s">
        <v>64</v>
      </c>
      <c r="K3664">
        <v>1</v>
      </c>
      <c r="L3664" s="3">
        <f>Working_Data[[#This Row],[price2]]/Working_Data[[#This Row],[quantity]]</f>
        <v>784.4</v>
      </c>
      <c r="M3664" s="3">
        <v>784.4</v>
      </c>
      <c r="N3664" t="s">
        <v>35</v>
      </c>
      <c r="O3664">
        <v>36</v>
      </c>
      <c r="P3664" s="1">
        <v>45855</v>
      </c>
      <c r="Q3664">
        <v>172</v>
      </c>
      <c r="R3664" t="s">
        <v>43</v>
      </c>
      <c r="S3664">
        <v>1</v>
      </c>
      <c r="T3664" s="1">
        <v>45784</v>
      </c>
      <c r="U3664" t="s">
        <v>30</v>
      </c>
      <c r="V3664" t="str">
        <f>TEXT(WEEKDAY(Working_Data[[#This Row],[order_date]],1),"DDDD")</f>
        <v>Sunday</v>
      </c>
      <c r="W3664" t="str">
        <f>TEXT(Working_Data[[#This Row],[order_date]],"mmmm")</f>
        <v>August</v>
      </c>
      <c r="X3664" s="7">
        <f>Working_Data[[#This Row],[last_order_date]]-Working_Data[[#This Row],[signup_date]]</f>
        <v>326</v>
      </c>
      <c r="Y3664" s="7">
        <f>IF(Working_Data[[#This Row],[churned]]="Active",1,0)</f>
        <v>0</v>
      </c>
      <c r="Z3664" s="7">
        <f>YEAR(Working_Data[[#This Row],[order_date]])</f>
        <v>2024</v>
      </c>
    </row>
    <row r="3665" spans="1:26" x14ac:dyDescent="0.25">
      <c r="A3665" t="s">
        <v>7380</v>
      </c>
      <c r="B3665" t="s">
        <v>45</v>
      </c>
      <c r="C3665" t="s">
        <v>82</v>
      </c>
      <c r="D3665" t="s">
        <v>56</v>
      </c>
      <c r="E3665" s="1">
        <v>45526</v>
      </c>
      <c r="F3665" t="s">
        <v>7381</v>
      </c>
      <c r="G3665" s="1">
        <v>45515</v>
      </c>
      <c r="H3665" t="s">
        <v>47</v>
      </c>
      <c r="I3665" t="s">
        <v>42</v>
      </c>
      <c r="J3665" t="s">
        <v>49</v>
      </c>
      <c r="K3665">
        <v>5</v>
      </c>
      <c r="L3665" s="3">
        <f>Working_Data[[#This Row],[price2]]/Working_Data[[#This Row],[quantity]]</f>
        <v>76.622</v>
      </c>
      <c r="M3665" s="3">
        <v>383.11</v>
      </c>
      <c r="N3665" t="s">
        <v>50</v>
      </c>
      <c r="O3665">
        <v>39</v>
      </c>
      <c r="P3665" s="1">
        <v>45696</v>
      </c>
      <c r="Q3665">
        <v>369</v>
      </c>
      <c r="R3665" t="s">
        <v>29</v>
      </c>
      <c r="S3665">
        <v>3</v>
      </c>
      <c r="T3665" s="1">
        <v>45712</v>
      </c>
      <c r="U3665" t="s">
        <v>60</v>
      </c>
      <c r="V3665" t="str">
        <f>TEXT(WEEKDAY(Working_Data[[#This Row],[order_date]],1),"DDDD")</f>
        <v>Sunday</v>
      </c>
      <c r="W3665" t="str">
        <f>TEXT(Working_Data[[#This Row],[order_date]],"mmmm")</f>
        <v>August</v>
      </c>
      <c r="X3665" s="7">
        <f>Working_Data[[#This Row],[last_order_date]]-Working_Data[[#This Row],[signup_date]]</f>
        <v>170</v>
      </c>
      <c r="Y3665" s="7">
        <f>IF(Working_Data[[#This Row],[churned]]="Active",1,0)</f>
        <v>1</v>
      </c>
      <c r="Z3665" s="7">
        <f>YEAR(Working_Data[[#This Row],[order_date]])</f>
        <v>2024</v>
      </c>
    </row>
    <row r="3666" spans="1:26" x14ac:dyDescent="0.25">
      <c r="A3666" t="s">
        <v>7382</v>
      </c>
      <c r="B3666" t="s">
        <v>45</v>
      </c>
      <c r="C3666" t="s">
        <v>82</v>
      </c>
      <c r="D3666" t="s">
        <v>23</v>
      </c>
      <c r="E3666" s="1">
        <v>45457</v>
      </c>
      <c r="F3666" t="s">
        <v>7383</v>
      </c>
      <c r="G3666" s="1">
        <v>45515</v>
      </c>
      <c r="H3666" t="s">
        <v>41</v>
      </c>
      <c r="I3666" t="s">
        <v>63</v>
      </c>
      <c r="J3666" t="s">
        <v>27</v>
      </c>
      <c r="K3666">
        <v>1</v>
      </c>
      <c r="L3666" s="3">
        <f>Working_Data[[#This Row],[price2]]/Working_Data[[#This Row],[quantity]]</f>
        <v>1210.0999999999999</v>
      </c>
      <c r="M3666" s="3">
        <v>1210.0999999999999</v>
      </c>
      <c r="N3666" t="s">
        <v>35</v>
      </c>
      <c r="O3666">
        <v>26</v>
      </c>
      <c r="P3666" s="1">
        <v>45764</v>
      </c>
      <c r="Q3666">
        <v>89</v>
      </c>
      <c r="R3666" t="s">
        <v>43</v>
      </c>
      <c r="S3666">
        <v>5</v>
      </c>
      <c r="T3666" s="1">
        <v>45565</v>
      </c>
      <c r="U3666" t="s">
        <v>30</v>
      </c>
      <c r="V3666" t="str">
        <f>TEXT(WEEKDAY(Working_Data[[#This Row],[order_date]],1),"DDDD")</f>
        <v>Sunday</v>
      </c>
      <c r="W3666" t="str">
        <f>TEXT(Working_Data[[#This Row],[order_date]],"mmmm")</f>
        <v>August</v>
      </c>
      <c r="X3666" s="7">
        <f>Working_Data[[#This Row],[last_order_date]]-Working_Data[[#This Row],[signup_date]]</f>
        <v>307</v>
      </c>
      <c r="Y3666" s="7">
        <f>IF(Working_Data[[#This Row],[churned]]="Active",1,0)</f>
        <v>0</v>
      </c>
      <c r="Z3666" s="7">
        <f>YEAR(Working_Data[[#This Row],[order_date]])</f>
        <v>2024</v>
      </c>
    </row>
    <row r="3667" spans="1:26" x14ac:dyDescent="0.25">
      <c r="A3667" t="s">
        <v>7384</v>
      </c>
      <c r="B3667" t="s">
        <v>38</v>
      </c>
      <c r="C3667" t="s">
        <v>22</v>
      </c>
      <c r="D3667" t="s">
        <v>77</v>
      </c>
      <c r="E3667" s="1">
        <v>45701</v>
      </c>
      <c r="F3667" t="s">
        <v>7385</v>
      </c>
      <c r="G3667" s="1">
        <v>45515</v>
      </c>
      <c r="H3667" t="s">
        <v>41</v>
      </c>
      <c r="I3667" t="s">
        <v>26</v>
      </c>
      <c r="J3667" t="s">
        <v>49</v>
      </c>
      <c r="K3667">
        <v>3</v>
      </c>
      <c r="L3667" s="3">
        <f>Working_Data[[#This Row],[price2]]/Working_Data[[#This Row],[quantity]]</f>
        <v>447.76</v>
      </c>
      <c r="M3667" s="3">
        <v>1343.28</v>
      </c>
      <c r="N3667" t="s">
        <v>28</v>
      </c>
      <c r="O3667">
        <v>48</v>
      </c>
      <c r="P3667" s="1">
        <v>45803</v>
      </c>
      <c r="Q3667">
        <v>157</v>
      </c>
      <c r="R3667" t="s">
        <v>43</v>
      </c>
      <c r="S3667">
        <v>5</v>
      </c>
      <c r="T3667" s="1">
        <v>45650</v>
      </c>
      <c r="U3667" t="s">
        <v>60</v>
      </c>
      <c r="V3667" t="str">
        <f>TEXT(WEEKDAY(Working_Data[[#This Row],[order_date]],1),"DDDD")</f>
        <v>Sunday</v>
      </c>
      <c r="W3667" t="str">
        <f>TEXT(Working_Data[[#This Row],[order_date]],"mmmm")</f>
        <v>August</v>
      </c>
      <c r="X3667" s="7">
        <f>Working_Data[[#This Row],[last_order_date]]-Working_Data[[#This Row],[signup_date]]</f>
        <v>102</v>
      </c>
      <c r="Y3667" s="7">
        <f>IF(Working_Data[[#This Row],[churned]]="Active",1,0)</f>
        <v>0</v>
      </c>
      <c r="Z3667" s="7">
        <f>YEAR(Working_Data[[#This Row],[order_date]])</f>
        <v>2024</v>
      </c>
    </row>
    <row r="3668" spans="1:26" x14ac:dyDescent="0.25">
      <c r="A3668" t="s">
        <v>7386</v>
      </c>
      <c r="B3668" t="s">
        <v>21</v>
      </c>
      <c r="C3668" t="s">
        <v>22</v>
      </c>
      <c r="D3668" t="s">
        <v>23</v>
      </c>
      <c r="E3668" s="1">
        <v>45824</v>
      </c>
      <c r="F3668" t="s">
        <v>7387</v>
      </c>
      <c r="G3668" s="1">
        <v>45515</v>
      </c>
      <c r="H3668" t="s">
        <v>58</v>
      </c>
      <c r="I3668" t="s">
        <v>63</v>
      </c>
      <c r="J3668" t="s">
        <v>49</v>
      </c>
      <c r="K3668">
        <v>5</v>
      </c>
      <c r="L3668" s="3">
        <f>Working_Data[[#This Row],[price2]]/Working_Data[[#This Row],[quantity]]</f>
        <v>183.04000000000002</v>
      </c>
      <c r="M3668" s="3">
        <v>915.2</v>
      </c>
      <c r="N3668" t="s">
        <v>35</v>
      </c>
      <c r="O3668">
        <v>39</v>
      </c>
      <c r="P3668" s="1">
        <v>45651</v>
      </c>
      <c r="Q3668">
        <v>217</v>
      </c>
      <c r="R3668" t="s">
        <v>29</v>
      </c>
      <c r="S3668">
        <v>2</v>
      </c>
      <c r="T3668" s="1">
        <v>45563</v>
      </c>
      <c r="U3668" t="s">
        <v>60</v>
      </c>
      <c r="V3668" t="str">
        <f>TEXT(WEEKDAY(Working_Data[[#This Row],[order_date]],1),"DDDD")</f>
        <v>Sunday</v>
      </c>
      <c r="W3668" t="str">
        <f>TEXT(Working_Data[[#This Row],[order_date]],"mmmm")</f>
        <v>August</v>
      </c>
      <c r="X3668" s="7">
        <f>Working_Data[[#This Row],[last_order_date]]-Working_Data[[#This Row],[signup_date]]</f>
        <v>-173</v>
      </c>
      <c r="Y3668" s="7">
        <f>IF(Working_Data[[#This Row],[churned]]="Active",1,0)</f>
        <v>1</v>
      </c>
      <c r="Z3668" s="7">
        <f>YEAR(Working_Data[[#This Row],[order_date]])</f>
        <v>2024</v>
      </c>
    </row>
    <row r="3669" spans="1:26" x14ac:dyDescent="0.25">
      <c r="A3669" t="s">
        <v>7388</v>
      </c>
      <c r="B3669" t="s">
        <v>45</v>
      </c>
      <c r="C3669" t="s">
        <v>39</v>
      </c>
      <c r="D3669" t="s">
        <v>52</v>
      </c>
      <c r="E3669" s="1">
        <v>45343</v>
      </c>
      <c r="F3669" t="s">
        <v>7389</v>
      </c>
      <c r="G3669" s="1">
        <v>45515</v>
      </c>
      <c r="H3669" t="s">
        <v>25</v>
      </c>
      <c r="I3669" t="s">
        <v>63</v>
      </c>
      <c r="J3669" t="s">
        <v>27</v>
      </c>
      <c r="K3669">
        <v>2</v>
      </c>
      <c r="L3669" s="3">
        <f>Working_Data[[#This Row],[price2]]/Working_Data[[#This Row],[quantity]]</f>
        <v>95.09</v>
      </c>
      <c r="M3669" s="3">
        <v>190.18</v>
      </c>
      <c r="N3669" t="s">
        <v>28</v>
      </c>
      <c r="O3669">
        <v>25</v>
      </c>
      <c r="P3669" s="1">
        <v>45773</v>
      </c>
      <c r="Q3669">
        <v>316</v>
      </c>
      <c r="R3669" t="s">
        <v>43</v>
      </c>
      <c r="S3669">
        <v>4</v>
      </c>
      <c r="T3669" s="1">
        <v>45801</v>
      </c>
      <c r="U3669" t="s">
        <v>60</v>
      </c>
      <c r="V3669" t="str">
        <f>TEXT(WEEKDAY(Working_Data[[#This Row],[order_date]],1),"DDDD")</f>
        <v>Sunday</v>
      </c>
      <c r="W3669" t="str">
        <f>TEXT(Working_Data[[#This Row],[order_date]],"mmmm")</f>
        <v>August</v>
      </c>
      <c r="X3669" s="7">
        <f>Working_Data[[#This Row],[last_order_date]]-Working_Data[[#This Row],[signup_date]]</f>
        <v>430</v>
      </c>
      <c r="Y3669" s="7">
        <f>IF(Working_Data[[#This Row],[churned]]="Active",1,0)</f>
        <v>0</v>
      </c>
      <c r="Z3669" s="7">
        <f>YEAR(Working_Data[[#This Row],[order_date]])</f>
        <v>2024</v>
      </c>
    </row>
    <row r="3670" spans="1:26" x14ac:dyDescent="0.25">
      <c r="A3670" t="s">
        <v>7390</v>
      </c>
      <c r="B3670" t="s">
        <v>21</v>
      </c>
      <c r="C3670" t="s">
        <v>39</v>
      </c>
      <c r="D3670" t="s">
        <v>77</v>
      </c>
      <c r="E3670" s="1">
        <v>45216</v>
      </c>
      <c r="F3670" t="s">
        <v>7391</v>
      </c>
      <c r="G3670" s="1">
        <v>45515</v>
      </c>
      <c r="H3670" t="s">
        <v>58</v>
      </c>
      <c r="I3670" t="s">
        <v>42</v>
      </c>
      <c r="J3670" t="s">
        <v>49</v>
      </c>
      <c r="K3670">
        <v>2</v>
      </c>
      <c r="L3670" s="3">
        <f>Working_Data[[#This Row],[price2]]/Working_Data[[#This Row],[quantity]]</f>
        <v>729.005</v>
      </c>
      <c r="M3670" s="3">
        <v>1458.01</v>
      </c>
      <c r="N3670" t="s">
        <v>28</v>
      </c>
      <c r="O3670">
        <v>40</v>
      </c>
      <c r="P3670" s="1">
        <v>45551</v>
      </c>
      <c r="Q3670">
        <v>375</v>
      </c>
      <c r="R3670" t="s">
        <v>43</v>
      </c>
      <c r="S3670">
        <v>5</v>
      </c>
      <c r="T3670" s="1">
        <v>45690</v>
      </c>
      <c r="U3670" t="s">
        <v>36</v>
      </c>
      <c r="V3670" t="str">
        <f>TEXT(WEEKDAY(Working_Data[[#This Row],[order_date]],1),"DDDD")</f>
        <v>Sunday</v>
      </c>
      <c r="W3670" t="str">
        <f>TEXT(Working_Data[[#This Row],[order_date]],"mmmm")</f>
        <v>August</v>
      </c>
      <c r="X3670" s="7">
        <f>Working_Data[[#This Row],[last_order_date]]-Working_Data[[#This Row],[signup_date]]</f>
        <v>335</v>
      </c>
      <c r="Y3670" s="7">
        <f>IF(Working_Data[[#This Row],[churned]]="Active",1,0)</f>
        <v>0</v>
      </c>
      <c r="Z3670" s="7">
        <f>YEAR(Working_Data[[#This Row],[order_date]])</f>
        <v>2024</v>
      </c>
    </row>
    <row r="3671" spans="1:26" x14ac:dyDescent="0.25">
      <c r="A3671" t="s">
        <v>7392</v>
      </c>
      <c r="B3671" t="s">
        <v>38</v>
      </c>
      <c r="C3671" t="s">
        <v>39</v>
      </c>
      <c r="D3671" t="s">
        <v>77</v>
      </c>
      <c r="E3671" s="1">
        <v>45213</v>
      </c>
      <c r="F3671" t="s">
        <v>7393</v>
      </c>
      <c r="G3671" s="1">
        <v>45515</v>
      </c>
      <c r="H3671" t="s">
        <v>58</v>
      </c>
      <c r="I3671" t="s">
        <v>48</v>
      </c>
      <c r="J3671" t="s">
        <v>67</v>
      </c>
      <c r="K3671">
        <v>3</v>
      </c>
      <c r="L3671" s="3">
        <f>Working_Data[[#This Row],[price2]]/Working_Data[[#This Row],[quantity]]</f>
        <v>331.97666666666663</v>
      </c>
      <c r="M3671" s="3">
        <v>995.93</v>
      </c>
      <c r="N3671" t="s">
        <v>35</v>
      </c>
      <c r="O3671">
        <v>17</v>
      </c>
      <c r="P3671" s="1">
        <v>45534</v>
      </c>
      <c r="Q3671">
        <v>244</v>
      </c>
      <c r="R3671" t="s">
        <v>43</v>
      </c>
      <c r="S3671">
        <v>3</v>
      </c>
      <c r="T3671" s="1">
        <v>45555</v>
      </c>
      <c r="U3671" t="s">
        <v>30</v>
      </c>
      <c r="V3671" t="str">
        <f>TEXT(WEEKDAY(Working_Data[[#This Row],[order_date]],1),"DDDD")</f>
        <v>Sunday</v>
      </c>
      <c r="W3671" t="str">
        <f>TEXT(Working_Data[[#This Row],[order_date]],"mmmm")</f>
        <v>August</v>
      </c>
      <c r="X3671" s="7">
        <f>Working_Data[[#This Row],[last_order_date]]-Working_Data[[#This Row],[signup_date]]</f>
        <v>321</v>
      </c>
      <c r="Y3671" s="7">
        <f>IF(Working_Data[[#This Row],[churned]]="Active",1,0)</f>
        <v>0</v>
      </c>
      <c r="Z3671" s="7">
        <f>YEAR(Working_Data[[#This Row],[order_date]])</f>
        <v>2024</v>
      </c>
    </row>
    <row r="3672" spans="1:26" x14ac:dyDescent="0.25">
      <c r="A3672" t="s">
        <v>7394</v>
      </c>
      <c r="B3672" t="s">
        <v>21</v>
      </c>
      <c r="C3672" t="s">
        <v>22</v>
      </c>
      <c r="D3672" t="s">
        <v>32</v>
      </c>
      <c r="E3672" s="1">
        <v>45810</v>
      </c>
      <c r="F3672" t="s">
        <v>7395</v>
      </c>
      <c r="G3672" s="1">
        <v>45546</v>
      </c>
      <c r="H3672" t="s">
        <v>58</v>
      </c>
      <c r="I3672" t="s">
        <v>48</v>
      </c>
      <c r="J3672" t="s">
        <v>59</v>
      </c>
      <c r="K3672">
        <v>1</v>
      </c>
      <c r="L3672" s="3">
        <f>Working_Data[[#This Row],[price2]]/Working_Data[[#This Row],[quantity]]</f>
        <v>438.87</v>
      </c>
      <c r="M3672" s="3">
        <v>438.87</v>
      </c>
      <c r="N3672" t="s">
        <v>50</v>
      </c>
      <c r="O3672">
        <v>29</v>
      </c>
      <c r="P3672" s="1">
        <v>45886</v>
      </c>
      <c r="Q3672">
        <v>450</v>
      </c>
      <c r="R3672" t="s">
        <v>43</v>
      </c>
      <c r="S3672">
        <v>1</v>
      </c>
      <c r="T3672" s="1">
        <v>45642</v>
      </c>
      <c r="U3672" t="s">
        <v>36</v>
      </c>
      <c r="V3672" t="str">
        <f>TEXT(WEEKDAY(Working_Data[[#This Row],[order_date]],1),"DDDD")</f>
        <v>Wednesday</v>
      </c>
      <c r="W3672" t="str">
        <f>TEXT(Working_Data[[#This Row],[order_date]],"mmmm")</f>
        <v>September</v>
      </c>
      <c r="X3672" s="7">
        <f>Working_Data[[#This Row],[last_order_date]]-Working_Data[[#This Row],[signup_date]]</f>
        <v>76</v>
      </c>
      <c r="Y3672" s="7">
        <f>IF(Working_Data[[#This Row],[churned]]="Active",1,0)</f>
        <v>0</v>
      </c>
      <c r="Z3672" s="7">
        <f>YEAR(Working_Data[[#This Row],[order_date]])</f>
        <v>2024</v>
      </c>
    </row>
    <row r="3673" spans="1:26" x14ac:dyDescent="0.25">
      <c r="A3673" t="s">
        <v>7396</v>
      </c>
      <c r="B3673" t="s">
        <v>38</v>
      </c>
      <c r="C3673" t="s">
        <v>39</v>
      </c>
      <c r="D3673" t="s">
        <v>32</v>
      </c>
      <c r="E3673" s="1">
        <v>45804</v>
      </c>
      <c r="F3673" t="s">
        <v>7397</v>
      </c>
      <c r="G3673" s="1">
        <v>45546</v>
      </c>
      <c r="H3673" t="s">
        <v>34</v>
      </c>
      <c r="I3673" t="s">
        <v>26</v>
      </c>
      <c r="J3673" t="s">
        <v>27</v>
      </c>
      <c r="K3673">
        <v>4</v>
      </c>
      <c r="L3673" s="3">
        <f>Working_Data[[#This Row],[price2]]/Working_Data[[#This Row],[quantity]]</f>
        <v>261.72000000000003</v>
      </c>
      <c r="M3673" s="3">
        <v>1046.8800000000001</v>
      </c>
      <c r="N3673" t="s">
        <v>28</v>
      </c>
      <c r="O3673">
        <v>35</v>
      </c>
      <c r="P3673" s="1">
        <v>45652</v>
      </c>
      <c r="Q3673">
        <v>38</v>
      </c>
      <c r="R3673" t="s">
        <v>43</v>
      </c>
      <c r="S3673">
        <v>1</v>
      </c>
      <c r="T3673" s="1">
        <v>45559</v>
      </c>
      <c r="U3673" t="s">
        <v>60</v>
      </c>
      <c r="V3673" t="str">
        <f>TEXT(WEEKDAY(Working_Data[[#This Row],[order_date]],1),"DDDD")</f>
        <v>Wednesday</v>
      </c>
      <c r="W3673" t="str">
        <f>TEXT(Working_Data[[#This Row],[order_date]],"mmmm")</f>
        <v>September</v>
      </c>
      <c r="X3673" s="7">
        <f>Working_Data[[#This Row],[last_order_date]]-Working_Data[[#This Row],[signup_date]]</f>
        <v>-152</v>
      </c>
      <c r="Y3673" s="7">
        <f>IF(Working_Data[[#This Row],[churned]]="Active",1,0)</f>
        <v>0</v>
      </c>
      <c r="Z3673" s="7">
        <f>YEAR(Working_Data[[#This Row],[order_date]])</f>
        <v>2024</v>
      </c>
    </row>
    <row r="3674" spans="1:26" x14ac:dyDescent="0.25">
      <c r="A3674" t="s">
        <v>7398</v>
      </c>
      <c r="B3674" t="s">
        <v>38</v>
      </c>
      <c r="C3674" t="s">
        <v>22</v>
      </c>
      <c r="D3674" t="s">
        <v>32</v>
      </c>
      <c r="E3674" s="1">
        <v>45796</v>
      </c>
      <c r="F3674" t="s">
        <v>7399</v>
      </c>
      <c r="G3674" s="1">
        <v>45546</v>
      </c>
      <c r="H3674" t="s">
        <v>47</v>
      </c>
      <c r="I3674" t="s">
        <v>54</v>
      </c>
      <c r="J3674" t="s">
        <v>27</v>
      </c>
      <c r="K3674">
        <v>5</v>
      </c>
      <c r="L3674" s="3">
        <f>Working_Data[[#This Row],[price2]]/Working_Data[[#This Row],[quantity]]</f>
        <v>64.205999999999989</v>
      </c>
      <c r="M3674" s="3">
        <v>321.02999999999997</v>
      </c>
      <c r="N3674" t="s">
        <v>50</v>
      </c>
      <c r="O3674">
        <v>19</v>
      </c>
      <c r="P3674" s="1">
        <v>45866</v>
      </c>
      <c r="Q3674">
        <v>485</v>
      </c>
      <c r="R3674" t="s">
        <v>29</v>
      </c>
      <c r="S3674">
        <v>1</v>
      </c>
      <c r="T3674" s="1">
        <v>45647</v>
      </c>
      <c r="U3674" t="s">
        <v>36</v>
      </c>
      <c r="V3674" t="str">
        <f>TEXT(WEEKDAY(Working_Data[[#This Row],[order_date]],1),"DDDD")</f>
        <v>Wednesday</v>
      </c>
      <c r="W3674" t="str">
        <f>TEXT(Working_Data[[#This Row],[order_date]],"mmmm")</f>
        <v>September</v>
      </c>
      <c r="X3674" s="7">
        <f>Working_Data[[#This Row],[last_order_date]]-Working_Data[[#This Row],[signup_date]]</f>
        <v>70</v>
      </c>
      <c r="Y3674" s="7">
        <f>IF(Working_Data[[#This Row],[churned]]="Active",1,0)</f>
        <v>1</v>
      </c>
      <c r="Z3674" s="7">
        <f>YEAR(Working_Data[[#This Row],[order_date]])</f>
        <v>2024</v>
      </c>
    </row>
    <row r="3675" spans="1:26" x14ac:dyDescent="0.25">
      <c r="A3675" t="s">
        <v>7400</v>
      </c>
      <c r="B3675" t="s">
        <v>45</v>
      </c>
      <c r="C3675" t="s">
        <v>39</v>
      </c>
      <c r="D3675" t="s">
        <v>52</v>
      </c>
      <c r="E3675" s="1">
        <v>45116</v>
      </c>
      <c r="F3675" t="s">
        <v>7401</v>
      </c>
      <c r="G3675" s="1">
        <v>45576</v>
      </c>
      <c r="H3675" t="s">
        <v>25</v>
      </c>
      <c r="I3675" t="s">
        <v>63</v>
      </c>
      <c r="J3675" t="s">
        <v>27</v>
      </c>
      <c r="K3675">
        <v>5</v>
      </c>
      <c r="L3675" s="3">
        <f>Working_Data[[#This Row],[price2]]/Working_Data[[#This Row],[quantity]]</f>
        <v>55.238</v>
      </c>
      <c r="M3675" s="3">
        <v>276.19</v>
      </c>
      <c r="N3675" t="s">
        <v>50</v>
      </c>
      <c r="O3675">
        <v>28</v>
      </c>
      <c r="P3675" s="1">
        <v>45563</v>
      </c>
      <c r="Q3675">
        <v>45</v>
      </c>
      <c r="R3675" t="s">
        <v>43</v>
      </c>
      <c r="S3675">
        <v>5</v>
      </c>
      <c r="T3675" s="1">
        <v>45687</v>
      </c>
      <c r="U3675" t="s">
        <v>60</v>
      </c>
      <c r="V3675" t="str">
        <f>TEXT(WEEKDAY(Working_Data[[#This Row],[order_date]],1),"DDDD")</f>
        <v>Friday</v>
      </c>
      <c r="W3675" t="str">
        <f>TEXT(Working_Data[[#This Row],[order_date]],"mmmm")</f>
        <v>October</v>
      </c>
      <c r="X3675" s="7">
        <f>Working_Data[[#This Row],[last_order_date]]-Working_Data[[#This Row],[signup_date]]</f>
        <v>447</v>
      </c>
      <c r="Y3675" s="7">
        <f>IF(Working_Data[[#This Row],[churned]]="Active",1,0)</f>
        <v>0</v>
      </c>
      <c r="Z3675" s="7">
        <f>YEAR(Working_Data[[#This Row],[order_date]])</f>
        <v>2024</v>
      </c>
    </row>
    <row r="3676" spans="1:26" x14ac:dyDescent="0.25">
      <c r="A3676" t="s">
        <v>7402</v>
      </c>
      <c r="B3676" t="s">
        <v>45</v>
      </c>
      <c r="C3676" t="s">
        <v>22</v>
      </c>
      <c r="D3676" t="s">
        <v>52</v>
      </c>
      <c r="E3676" s="1">
        <v>45552</v>
      </c>
      <c r="F3676" t="s">
        <v>7403</v>
      </c>
      <c r="G3676" s="1">
        <v>45576</v>
      </c>
      <c r="H3676" t="s">
        <v>58</v>
      </c>
      <c r="I3676" t="s">
        <v>48</v>
      </c>
      <c r="J3676" t="s">
        <v>49</v>
      </c>
      <c r="K3676">
        <v>4</v>
      </c>
      <c r="L3676" s="3">
        <f>Working_Data[[#This Row],[price2]]/Working_Data[[#This Row],[quantity]]</f>
        <v>244.57</v>
      </c>
      <c r="M3676" s="3">
        <v>978.28</v>
      </c>
      <c r="N3676" t="s">
        <v>28</v>
      </c>
      <c r="O3676">
        <v>24</v>
      </c>
      <c r="P3676" s="1">
        <v>45694</v>
      </c>
      <c r="Q3676">
        <v>317</v>
      </c>
      <c r="R3676" t="s">
        <v>43</v>
      </c>
      <c r="S3676">
        <v>2</v>
      </c>
      <c r="T3676" s="1">
        <v>45873</v>
      </c>
      <c r="U3676" t="s">
        <v>60</v>
      </c>
      <c r="V3676" t="str">
        <f>TEXT(WEEKDAY(Working_Data[[#This Row],[order_date]],1),"DDDD")</f>
        <v>Friday</v>
      </c>
      <c r="W3676" t="str">
        <f>TEXT(Working_Data[[#This Row],[order_date]],"mmmm")</f>
        <v>October</v>
      </c>
      <c r="X3676" s="7">
        <f>Working_Data[[#This Row],[last_order_date]]-Working_Data[[#This Row],[signup_date]]</f>
        <v>142</v>
      </c>
      <c r="Y3676" s="7">
        <f>IF(Working_Data[[#This Row],[churned]]="Active",1,0)</f>
        <v>0</v>
      </c>
      <c r="Z3676" s="7">
        <f>YEAR(Working_Data[[#This Row],[order_date]])</f>
        <v>2024</v>
      </c>
    </row>
    <row r="3677" spans="1:26" x14ac:dyDescent="0.25">
      <c r="A3677" t="s">
        <v>7404</v>
      </c>
      <c r="B3677" t="s">
        <v>45</v>
      </c>
      <c r="C3677" t="s">
        <v>39</v>
      </c>
      <c r="D3677" t="s">
        <v>52</v>
      </c>
      <c r="E3677" s="1">
        <v>45656</v>
      </c>
      <c r="F3677" t="s">
        <v>7405</v>
      </c>
      <c r="G3677" s="1">
        <v>45576</v>
      </c>
      <c r="H3677" t="s">
        <v>25</v>
      </c>
      <c r="I3677" t="s">
        <v>54</v>
      </c>
      <c r="J3677" t="s">
        <v>67</v>
      </c>
      <c r="K3677">
        <v>1</v>
      </c>
      <c r="L3677" s="3">
        <f>Working_Data[[#This Row],[price2]]/Working_Data[[#This Row],[quantity]]</f>
        <v>270.97000000000003</v>
      </c>
      <c r="M3677" s="3">
        <v>270.97000000000003</v>
      </c>
      <c r="N3677" t="s">
        <v>28</v>
      </c>
      <c r="O3677">
        <v>41</v>
      </c>
      <c r="P3677" s="1">
        <v>45809</v>
      </c>
      <c r="Q3677">
        <v>358</v>
      </c>
      <c r="R3677" t="s">
        <v>43</v>
      </c>
      <c r="S3677">
        <v>3</v>
      </c>
      <c r="T3677" s="1">
        <v>45903</v>
      </c>
      <c r="U3677" t="s">
        <v>36</v>
      </c>
      <c r="V3677" t="str">
        <f>TEXT(WEEKDAY(Working_Data[[#This Row],[order_date]],1),"DDDD")</f>
        <v>Friday</v>
      </c>
      <c r="W3677" t="str">
        <f>TEXT(Working_Data[[#This Row],[order_date]],"mmmm")</f>
        <v>October</v>
      </c>
      <c r="X3677" s="7">
        <f>Working_Data[[#This Row],[last_order_date]]-Working_Data[[#This Row],[signup_date]]</f>
        <v>153</v>
      </c>
      <c r="Y3677" s="7">
        <f>IF(Working_Data[[#This Row],[churned]]="Active",1,0)</f>
        <v>0</v>
      </c>
      <c r="Z3677" s="7">
        <f>YEAR(Working_Data[[#This Row],[order_date]])</f>
        <v>2024</v>
      </c>
    </row>
    <row r="3678" spans="1:26" x14ac:dyDescent="0.25">
      <c r="A3678" t="s">
        <v>7406</v>
      </c>
      <c r="B3678" t="s">
        <v>21</v>
      </c>
      <c r="C3678" t="s">
        <v>82</v>
      </c>
      <c r="D3678" t="s">
        <v>23</v>
      </c>
      <c r="E3678" s="1">
        <v>45846</v>
      </c>
      <c r="F3678" t="s">
        <v>7407</v>
      </c>
      <c r="G3678" s="1">
        <v>45576</v>
      </c>
      <c r="H3678" t="s">
        <v>34</v>
      </c>
      <c r="I3678" t="s">
        <v>42</v>
      </c>
      <c r="J3678" t="s">
        <v>64</v>
      </c>
      <c r="K3678">
        <v>3</v>
      </c>
      <c r="L3678" s="3">
        <f>Working_Data[[#This Row],[price2]]/Working_Data[[#This Row],[quantity]]</f>
        <v>369.90666666666669</v>
      </c>
      <c r="M3678" s="3">
        <v>1109.72</v>
      </c>
      <c r="N3678" t="s">
        <v>28</v>
      </c>
      <c r="O3678">
        <v>50</v>
      </c>
      <c r="P3678" s="1">
        <v>45581</v>
      </c>
      <c r="Q3678">
        <v>414</v>
      </c>
      <c r="R3678" t="s">
        <v>43</v>
      </c>
      <c r="S3678">
        <v>1</v>
      </c>
      <c r="T3678" s="1">
        <v>45798</v>
      </c>
      <c r="U3678" t="s">
        <v>60</v>
      </c>
      <c r="V3678" t="str">
        <f>TEXT(WEEKDAY(Working_Data[[#This Row],[order_date]],1),"DDDD")</f>
        <v>Friday</v>
      </c>
      <c r="W3678" t="str">
        <f>TEXT(Working_Data[[#This Row],[order_date]],"mmmm")</f>
        <v>October</v>
      </c>
      <c r="X3678" s="7">
        <f>Working_Data[[#This Row],[last_order_date]]-Working_Data[[#This Row],[signup_date]]</f>
        <v>-265</v>
      </c>
      <c r="Y3678" s="7">
        <f>IF(Working_Data[[#This Row],[churned]]="Active",1,0)</f>
        <v>0</v>
      </c>
      <c r="Z3678" s="7">
        <f>YEAR(Working_Data[[#This Row],[order_date]])</f>
        <v>2024</v>
      </c>
    </row>
    <row r="3679" spans="1:26" x14ac:dyDescent="0.25">
      <c r="A3679" t="s">
        <v>7408</v>
      </c>
      <c r="B3679" t="s">
        <v>38</v>
      </c>
      <c r="C3679" t="s">
        <v>82</v>
      </c>
      <c r="D3679" t="s">
        <v>23</v>
      </c>
      <c r="E3679" s="1">
        <v>45882</v>
      </c>
      <c r="F3679" t="s">
        <v>7409</v>
      </c>
      <c r="G3679" s="1">
        <v>45576</v>
      </c>
      <c r="H3679" t="s">
        <v>47</v>
      </c>
      <c r="I3679" t="s">
        <v>54</v>
      </c>
      <c r="J3679" t="s">
        <v>49</v>
      </c>
      <c r="K3679">
        <v>2</v>
      </c>
      <c r="L3679" s="3">
        <f>Working_Data[[#This Row],[price2]]/Working_Data[[#This Row],[quantity]]</f>
        <v>430.79500000000002</v>
      </c>
      <c r="M3679" s="3">
        <v>861.59</v>
      </c>
      <c r="N3679" t="s">
        <v>28</v>
      </c>
      <c r="O3679">
        <v>23</v>
      </c>
      <c r="P3679" s="1">
        <v>45780</v>
      </c>
      <c r="Q3679">
        <v>440</v>
      </c>
      <c r="R3679" t="s">
        <v>43</v>
      </c>
      <c r="S3679">
        <v>1</v>
      </c>
      <c r="T3679" s="1">
        <v>45717</v>
      </c>
      <c r="U3679" t="s">
        <v>36</v>
      </c>
      <c r="V3679" t="str">
        <f>TEXT(WEEKDAY(Working_Data[[#This Row],[order_date]],1),"DDDD")</f>
        <v>Friday</v>
      </c>
      <c r="W3679" t="str">
        <f>TEXT(Working_Data[[#This Row],[order_date]],"mmmm")</f>
        <v>October</v>
      </c>
      <c r="X3679" s="7">
        <f>Working_Data[[#This Row],[last_order_date]]-Working_Data[[#This Row],[signup_date]]</f>
        <v>-102</v>
      </c>
      <c r="Y3679" s="7">
        <f>IF(Working_Data[[#This Row],[churned]]="Active",1,0)</f>
        <v>0</v>
      </c>
      <c r="Z3679" s="7">
        <f>YEAR(Working_Data[[#This Row],[order_date]])</f>
        <v>2024</v>
      </c>
    </row>
    <row r="3680" spans="1:26" x14ac:dyDescent="0.25">
      <c r="A3680" t="s">
        <v>7410</v>
      </c>
      <c r="B3680" t="s">
        <v>38</v>
      </c>
      <c r="C3680" t="s">
        <v>82</v>
      </c>
      <c r="D3680" t="s">
        <v>77</v>
      </c>
      <c r="E3680" s="1">
        <v>45766</v>
      </c>
      <c r="F3680" t="s">
        <v>7411</v>
      </c>
      <c r="G3680" s="1">
        <v>45576</v>
      </c>
      <c r="H3680" t="s">
        <v>25</v>
      </c>
      <c r="I3680" t="s">
        <v>42</v>
      </c>
      <c r="J3680" t="s">
        <v>64</v>
      </c>
      <c r="K3680">
        <v>3</v>
      </c>
      <c r="L3680" s="3">
        <f>Working_Data[[#This Row],[price2]]/Working_Data[[#This Row],[quantity]]</f>
        <v>162.38333333333333</v>
      </c>
      <c r="M3680" s="3">
        <v>487.15</v>
      </c>
      <c r="N3680" t="s">
        <v>35</v>
      </c>
      <c r="O3680">
        <v>35</v>
      </c>
      <c r="P3680" s="1">
        <v>45713</v>
      </c>
      <c r="Q3680">
        <v>286</v>
      </c>
      <c r="R3680" t="s">
        <v>29</v>
      </c>
      <c r="S3680">
        <v>5</v>
      </c>
      <c r="T3680" s="1">
        <v>45936</v>
      </c>
      <c r="U3680" t="s">
        <v>30</v>
      </c>
      <c r="V3680" t="str">
        <f>TEXT(WEEKDAY(Working_Data[[#This Row],[order_date]],1),"DDDD")</f>
        <v>Friday</v>
      </c>
      <c r="W3680" t="str">
        <f>TEXT(Working_Data[[#This Row],[order_date]],"mmmm")</f>
        <v>October</v>
      </c>
      <c r="X3680" s="7">
        <f>Working_Data[[#This Row],[last_order_date]]-Working_Data[[#This Row],[signup_date]]</f>
        <v>-53</v>
      </c>
      <c r="Y3680" s="7">
        <f>IF(Working_Data[[#This Row],[churned]]="Active",1,0)</f>
        <v>1</v>
      </c>
      <c r="Z3680" s="7">
        <f>YEAR(Working_Data[[#This Row],[order_date]])</f>
        <v>2024</v>
      </c>
    </row>
    <row r="3681" spans="1:26" x14ac:dyDescent="0.25">
      <c r="A3681" t="s">
        <v>7412</v>
      </c>
      <c r="B3681" t="s">
        <v>45</v>
      </c>
      <c r="C3681" t="s">
        <v>22</v>
      </c>
      <c r="D3681" t="s">
        <v>52</v>
      </c>
      <c r="E3681" s="1">
        <v>45163</v>
      </c>
      <c r="F3681" t="s">
        <v>7413</v>
      </c>
      <c r="G3681" s="1">
        <v>45576</v>
      </c>
      <c r="H3681" t="s">
        <v>25</v>
      </c>
      <c r="I3681" t="s">
        <v>26</v>
      </c>
      <c r="J3681" t="s">
        <v>67</v>
      </c>
      <c r="K3681">
        <v>2</v>
      </c>
      <c r="L3681" s="3">
        <f>Working_Data[[#This Row],[price2]]/Working_Data[[#This Row],[quantity]]</f>
        <v>506.89</v>
      </c>
      <c r="M3681" s="3">
        <v>1013.78</v>
      </c>
      <c r="N3681" t="s">
        <v>28</v>
      </c>
      <c r="O3681">
        <v>20</v>
      </c>
      <c r="P3681" s="1">
        <v>45800</v>
      </c>
      <c r="Q3681">
        <v>433</v>
      </c>
      <c r="R3681" t="s">
        <v>43</v>
      </c>
      <c r="S3681">
        <v>5</v>
      </c>
      <c r="T3681" s="1">
        <v>45763</v>
      </c>
      <c r="U3681" t="s">
        <v>60</v>
      </c>
      <c r="V3681" t="str">
        <f>TEXT(WEEKDAY(Working_Data[[#This Row],[order_date]],1),"DDDD")</f>
        <v>Friday</v>
      </c>
      <c r="W3681" t="str">
        <f>TEXT(Working_Data[[#This Row],[order_date]],"mmmm")</f>
        <v>October</v>
      </c>
      <c r="X3681" s="7">
        <f>Working_Data[[#This Row],[last_order_date]]-Working_Data[[#This Row],[signup_date]]</f>
        <v>637</v>
      </c>
      <c r="Y3681" s="7">
        <f>IF(Working_Data[[#This Row],[churned]]="Active",1,0)</f>
        <v>0</v>
      </c>
      <c r="Z3681" s="7">
        <f>YEAR(Working_Data[[#This Row],[order_date]])</f>
        <v>2024</v>
      </c>
    </row>
    <row r="3682" spans="1:26" x14ac:dyDescent="0.25">
      <c r="A3682" t="s">
        <v>7414</v>
      </c>
      <c r="B3682" t="s">
        <v>21</v>
      </c>
      <c r="C3682" t="s">
        <v>22</v>
      </c>
      <c r="D3682" t="s">
        <v>23</v>
      </c>
      <c r="E3682" s="1">
        <v>45365</v>
      </c>
      <c r="F3682" t="s">
        <v>7415</v>
      </c>
      <c r="G3682" s="1">
        <v>45607</v>
      </c>
      <c r="H3682" t="s">
        <v>41</v>
      </c>
      <c r="I3682" t="s">
        <v>63</v>
      </c>
      <c r="J3682" t="s">
        <v>67</v>
      </c>
      <c r="K3682">
        <v>3</v>
      </c>
      <c r="L3682" s="3">
        <f>Working_Data[[#This Row],[price2]]/Working_Data[[#This Row],[quantity]]</f>
        <v>349.60666666666663</v>
      </c>
      <c r="M3682" s="3">
        <v>1048.82</v>
      </c>
      <c r="N3682" t="s">
        <v>35</v>
      </c>
      <c r="O3682">
        <v>16</v>
      </c>
      <c r="P3682" s="1">
        <v>45964</v>
      </c>
      <c r="Q3682">
        <v>118</v>
      </c>
      <c r="R3682" t="s">
        <v>29</v>
      </c>
      <c r="S3682">
        <v>4</v>
      </c>
      <c r="T3682" s="1">
        <v>45649</v>
      </c>
      <c r="U3682" t="s">
        <v>30</v>
      </c>
      <c r="V3682" t="str">
        <f>TEXT(WEEKDAY(Working_Data[[#This Row],[order_date]],1),"DDDD")</f>
        <v>Monday</v>
      </c>
      <c r="W3682" t="str">
        <f>TEXT(Working_Data[[#This Row],[order_date]],"mmmm")</f>
        <v>November</v>
      </c>
      <c r="X3682" s="7">
        <f>Working_Data[[#This Row],[last_order_date]]-Working_Data[[#This Row],[signup_date]]</f>
        <v>599</v>
      </c>
      <c r="Y3682" s="7">
        <f>IF(Working_Data[[#This Row],[churned]]="Active",1,0)</f>
        <v>1</v>
      </c>
      <c r="Z3682" s="7">
        <f>YEAR(Working_Data[[#This Row],[order_date]])</f>
        <v>2024</v>
      </c>
    </row>
    <row r="3683" spans="1:26" x14ac:dyDescent="0.25">
      <c r="A3683" t="s">
        <v>7416</v>
      </c>
      <c r="B3683" t="s">
        <v>45</v>
      </c>
      <c r="C3683" t="s">
        <v>39</v>
      </c>
      <c r="D3683" t="s">
        <v>32</v>
      </c>
      <c r="E3683" s="1">
        <v>45764</v>
      </c>
      <c r="F3683" t="s">
        <v>7417</v>
      </c>
      <c r="G3683" s="1">
        <v>45607</v>
      </c>
      <c r="H3683" t="s">
        <v>25</v>
      </c>
      <c r="I3683" t="s">
        <v>54</v>
      </c>
      <c r="J3683" t="s">
        <v>27</v>
      </c>
      <c r="K3683">
        <v>4</v>
      </c>
      <c r="L3683" s="3">
        <f>Working_Data[[#This Row],[price2]]/Working_Data[[#This Row],[quantity]]</f>
        <v>215.87</v>
      </c>
      <c r="M3683" s="3">
        <v>863.48</v>
      </c>
      <c r="N3683" t="s">
        <v>50</v>
      </c>
      <c r="O3683">
        <v>37</v>
      </c>
      <c r="P3683" s="1">
        <v>45644</v>
      </c>
      <c r="Q3683">
        <v>426</v>
      </c>
      <c r="R3683" t="s">
        <v>43</v>
      </c>
      <c r="S3683">
        <v>3</v>
      </c>
      <c r="T3683" s="1">
        <v>45835</v>
      </c>
      <c r="U3683" t="s">
        <v>60</v>
      </c>
      <c r="V3683" t="str">
        <f>TEXT(WEEKDAY(Working_Data[[#This Row],[order_date]],1),"DDDD")</f>
        <v>Monday</v>
      </c>
      <c r="W3683" t="str">
        <f>TEXT(Working_Data[[#This Row],[order_date]],"mmmm")</f>
        <v>November</v>
      </c>
      <c r="X3683" s="7">
        <f>Working_Data[[#This Row],[last_order_date]]-Working_Data[[#This Row],[signup_date]]</f>
        <v>-120</v>
      </c>
      <c r="Y3683" s="7">
        <f>IF(Working_Data[[#This Row],[churned]]="Active",1,0)</f>
        <v>0</v>
      </c>
      <c r="Z3683" s="7">
        <f>YEAR(Working_Data[[#This Row],[order_date]])</f>
        <v>2024</v>
      </c>
    </row>
    <row r="3684" spans="1:26" x14ac:dyDescent="0.25">
      <c r="A3684" t="s">
        <v>7418</v>
      </c>
      <c r="B3684" t="s">
        <v>38</v>
      </c>
      <c r="C3684" t="s">
        <v>39</v>
      </c>
      <c r="D3684" t="s">
        <v>32</v>
      </c>
      <c r="E3684" s="1">
        <v>45553</v>
      </c>
      <c r="F3684" t="s">
        <v>7419</v>
      </c>
      <c r="G3684" s="1">
        <v>45607</v>
      </c>
      <c r="H3684" t="s">
        <v>58</v>
      </c>
      <c r="I3684" t="s">
        <v>26</v>
      </c>
      <c r="J3684" t="s">
        <v>27</v>
      </c>
      <c r="K3684">
        <v>5</v>
      </c>
      <c r="L3684" s="3">
        <f>Working_Data[[#This Row],[price2]]/Working_Data[[#This Row],[quantity]]</f>
        <v>266.92199999999997</v>
      </c>
      <c r="M3684" s="3">
        <v>1334.61</v>
      </c>
      <c r="N3684" t="s">
        <v>50</v>
      </c>
      <c r="O3684">
        <v>50</v>
      </c>
      <c r="P3684" s="1">
        <v>45760</v>
      </c>
      <c r="Q3684">
        <v>245</v>
      </c>
      <c r="R3684" t="s">
        <v>29</v>
      </c>
      <c r="S3684">
        <v>4</v>
      </c>
      <c r="T3684" s="1">
        <v>45646</v>
      </c>
      <c r="U3684" t="s">
        <v>60</v>
      </c>
      <c r="V3684" t="str">
        <f>TEXT(WEEKDAY(Working_Data[[#This Row],[order_date]],1),"DDDD")</f>
        <v>Monday</v>
      </c>
      <c r="W3684" t="str">
        <f>TEXT(Working_Data[[#This Row],[order_date]],"mmmm")</f>
        <v>November</v>
      </c>
      <c r="X3684" s="7">
        <f>Working_Data[[#This Row],[last_order_date]]-Working_Data[[#This Row],[signup_date]]</f>
        <v>207</v>
      </c>
      <c r="Y3684" s="7">
        <f>IF(Working_Data[[#This Row],[churned]]="Active",1,0)</f>
        <v>1</v>
      </c>
      <c r="Z3684" s="7">
        <f>YEAR(Working_Data[[#This Row],[order_date]])</f>
        <v>2024</v>
      </c>
    </row>
    <row r="3685" spans="1:26" x14ac:dyDescent="0.25">
      <c r="A3685" t="s">
        <v>7420</v>
      </c>
      <c r="B3685" t="s">
        <v>38</v>
      </c>
      <c r="C3685" t="s">
        <v>22</v>
      </c>
      <c r="D3685" t="s">
        <v>52</v>
      </c>
      <c r="E3685" s="1">
        <v>45546</v>
      </c>
      <c r="F3685" t="s">
        <v>7421</v>
      </c>
      <c r="G3685" s="1">
        <v>45607</v>
      </c>
      <c r="H3685" t="s">
        <v>41</v>
      </c>
      <c r="I3685" t="s">
        <v>54</v>
      </c>
      <c r="J3685" t="s">
        <v>67</v>
      </c>
      <c r="K3685">
        <v>5</v>
      </c>
      <c r="L3685" s="3">
        <f>Working_Data[[#This Row],[price2]]/Working_Data[[#This Row],[quantity]]</f>
        <v>177.21600000000001</v>
      </c>
      <c r="M3685" s="3">
        <v>886.08</v>
      </c>
      <c r="N3685" t="s">
        <v>28</v>
      </c>
      <c r="O3685">
        <v>49</v>
      </c>
      <c r="P3685" s="1">
        <v>45721</v>
      </c>
      <c r="Q3685">
        <v>246</v>
      </c>
      <c r="R3685" t="s">
        <v>43</v>
      </c>
      <c r="S3685">
        <v>3</v>
      </c>
      <c r="T3685" s="1">
        <v>45834</v>
      </c>
      <c r="U3685" t="s">
        <v>60</v>
      </c>
      <c r="V3685" t="str">
        <f>TEXT(WEEKDAY(Working_Data[[#This Row],[order_date]],1),"DDDD")</f>
        <v>Monday</v>
      </c>
      <c r="W3685" t="str">
        <f>TEXT(Working_Data[[#This Row],[order_date]],"mmmm")</f>
        <v>November</v>
      </c>
      <c r="X3685" s="7">
        <f>Working_Data[[#This Row],[last_order_date]]-Working_Data[[#This Row],[signup_date]]</f>
        <v>175</v>
      </c>
      <c r="Y3685" s="7">
        <f>IF(Working_Data[[#This Row],[churned]]="Active",1,0)</f>
        <v>0</v>
      </c>
      <c r="Z3685" s="7">
        <f>YEAR(Working_Data[[#This Row],[order_date]])</f>
        <v>2024</v>
      </c>
    </row>
    <row r="3686" spans="1:26" x14ac:dyDescent="0.25">
      <c r="A3686" t="s">
        <v>7422</v>
      </c>
      <c r="B3686" t="s">
        <v>21</v>
      </c>
      <c r="C3686" t="s">
        <v>22</v>
      </c>
      <c r="D3686" t="s">
        <v>77</v>
      </c>
      <c r="E3686" s="1">
        <v>45483</v>
      </c>
      <c r="F3686" t="s">
        <v>7423</v>
      </c>
      <c r="G3686" s="1">
        <v>45607</v>
      </c>
      <c r="H3686" t="s">
        <v>25</v>
      </c>
      <c r="I3686" t="s">
        <v>63</v>
      </c>
      <c r="J3686" t="s">
        <v>49</v>
      </c>
      <c r="K3686">
        <v>2</v>
      </c>
      <c r="L3686" s="3">
        <f>Working_Data[[#This Row],[price2]]/Working_Data[[#This Row],[quantity]]</f>
        <v>224.93</v>
      </c>
      <c r="M3686" s="3">
        <v>449.86</v>
      </c>
      <c r="N3686" t="s">
        <v>35</v>
      </c>
      <c r="O3686">
        <v>28</v>
      </c>
      <c r="P3686" s="1">
        <v>45769</v>
      </c>
      <c r="Q3686">
        <v>269</v>
      </c>
      <c r="R3686" t="s">
        <v>43</v>
      </c>
      <c r="S3686">
        <v>4</v>
      </c>
      <c r="T3686" s="1">
        <v>45907</v>
      </c>
      <c r="U3686" t="s">
        <v>36</v>
      </c>
      <c r="V3686" t="str">
        <f>TEXT(WEEKDAY(Working_Data[[#This Row],[order_date]],1),"DDDD")</f>
        <v>Monday</v>
      </c>
      <c r="W3686" t="str">
        <f>TEXT(Working_Data[[#This Row],[order_date]],"mmmm")</f>
        <v>November</v>
      </c>
      <c r="X3686" s="7">
        <f>Working_Data[[#This Row],[last_order_date]]-Working_Data[[#This Row],[signup_date]]</f>
        <v>286</v>
      </c>
      <c r="Y3686" s="7">
        <f>IF(Working_Data[[#This Row],[churned]]="Active",1,0)</f>
        <v>0</v>
      </c>
      <c r="Z3686" s="7">
        <f>YEAR(Working_Data[[#This Row],[order_date]])</f>
        <v>2024</v>
      </c>
    </row>
    <row r="3687" spans="1:26" x14ac:dyDescent="0.25">
      <c r="A3687" t="s">
        <v>7424</v>
      </c>
      <c r="B3687" t="s">
        <v>38</v>
      </c>
      <c r="C3687" t="s">
        <v>39</v>
      </c>
      <c r="D3687" t="s">
        <v>56</v>
      </c>
      <c r="E3687" s="1">
        <v>45791</v>
      </c>
      <c r="F3687" t="s">
        <v>7425</v>
      </c>
      <c r="G3687" s="1">
        <v>45607</v>
      </c>
      <c r="H3687" t="s">
        <v>47</v>
      </c>
      <c r="I3687" t="s">
        <v>63</v>
      </c>
      <c r="J3687" t="s">
        <v>64</v>
      </c>
      <c r="K3687">
        <v>3</v>
      </c>
      <c r="L3687" s="3">
        <f>Working_Data[[#This Row],[price2]]/Working_Data[[#This Row],[quantity]]</f>
        <v>401.45666666666665</v>
      </c>
      <c r="M3687" s="3">
        <v>1204.3699999999999</v>
      </c>
      <c r="N3687" t="s">
        <v>28</v>
      </c>
      <c r="O3687">
        <v>3</v>
      </c>
      <c r="P3687" s="1">
        <v>45876</v>
      </c>
      <c r="Q3687">
        <v>214</v>
      </c>
      <c r="R3687" t="s">
        <v>43</v>
      </c>
      <c r="S3687">
        <v>3</v>
      </c>
      <c r="T3687" s="1">
        <v>45674</v>
      </c>
      <c r="U3687" t="s">
        <v>36</v>
      </c>
      <c r="V3687" t="str">
        <f>TEXT(WEEKDAY(Working_Data[[#This Row],[order_date]],1),"DDDD")</f>
        <v>Monday</v>
      </c>
      <c r="W3687" t="str">
        <f>TEXT(Working_Data[[#This Row],[order_date]],"mmmm")</f>
        <v>November</v>
      </c>
      <c r="X3687" s="7">
        <f>Working_Data[[#This Row],[last_order_date]]-Working_Data[[#This Row],[signup_date]]</f>
        <v>85</v>
      </c>
      <c r="Y3687" s="7">
        <f>IF(Working_Data[[#This Row],[churned]]="Active",1,0)</f>
        <v>0</v>
      </c>
      <c r="Z3687" s="7">
        <f>YEAR(Working_Data[[#This Row],[order_date]])</f>
        <v>2024</v>
      </c>
    </row>
    <row r="3688" spans="1:26" x14ac:dyDescent="0.25">
      <c r="A3688" t="s">
        <v>7426</v>
      </c>
      <c r="B3688" t="s">
        <v>21</v>
      </c>
      <c r="C3688" t="s">
        <v>22</v>
      </c>
      <c r="D3688" t="s">
        <v>56</v>
      </c>
      <c r="E3688" s="1">
        <v>45323</v>
      </c>
      <c r="F3688" t="s">
        <v>7427</v>
      </c>
      <c r="G3688" s="1">
        <v>45607</v>
      </c>
      <c r="H3688" t="s">
        <v>41</v>
      </c>
      <c r="I3688" t="s">
        <v>26</v>
      </c>
      <c r="J3688" t="s">
        <v>67</v>
      </c>
      <c r="K3688">
        <v>3</v>
      </c>
      <c r="L3688" s="3">
        <f>Working_Data[[#This Row],[price2]]/Working_Data[[#This Row],[quantity]]</f>
        <v>200.16666666666666</v>
      </c>
      <c r="M3688" s="3">
        <v>600.5</v>
      </c>
      <c r="N3688" t="s">
        <v>35</v>
      </c>
      <c r="O3688">
        <v>42</v>
      </c>
      <c r="P3688" s="1">
        <v>45720</v>
      </c>
      <c r="Q3688">
        <v>187</v>
      </c>
      <c r="R3688" t="s">
        <v>29</v>
      </c>
      <c r="S3688">
        <v>2</v>
      </c>
      <c r="T3688" s="1">
        <v>45790</v>
      </c>
      <c r="U3688" t="s">
        <v>30</v>
      </c>
      <c r="V3688" t="str">
        <f>TEXT(WEEKDAY(Working_Data[[#This Row],[order_date]],1),"DDDD")</f>
        <v>Monday</v>
      </c>
      <c r="W3688" t="str">
        <f>TEXT(Working_Data[[#This Row],[order_date]],"mmmm")</f>
        <v>November</v>
      </c>
      <c r="X3688" s="7">
        <f>Working_Data[[#This Row],[last_order_date]]-Working_Data[[#This Row],[signup_date]]</f>
        <v>397</v>
      </c>
      <c r="Y3688" s="7">
        <f>IF(Working_Data[[#This Row],[churned]]="Active",1,0)</f>
        <v>1</v>
      </c>
      <c r="Z3688" s="7">
        <f>YEAR(Working_Data[[#This Row],[order_date]])</f>
        <v>2024</v>
      </c>
    </row>
    <row r="3689" spans="1:26" x14ac:dyDescent="0.25">
      <c r="A3689" t="s">
        <v>7428</v>
      </c>
      <c r="B3689" t="s">
        <v>45</v>
      </c>
      <c r="C3689" t="s">
        <v>82</v>
      </c>
      <c r="D3689" t="s">
        <v>32</v>
      </c>
      <c r="E3689" s="1">
        <v>45532</v>
      </c>
      <c r="F3689" t="s">
        <v>7429</v>
      </c>
      <c r="G3689" s="1">
        <v>45607</v>
      </c>
      <c r="H3689" t="s">
        <v>47</v>
      </c>
      <c r="I3689" t="s">
        <v>48</v>
      </c>
      <c r="J3689" t="s">
        <v>49</v>
      </c>
      <c r="K3689">
        <v>4</v>
      </c>
      <c r="L3689" s="3">
        <f>Working_Data[[#This Row],[price2]]/Working_Data[[#This Row],[quantity]]</f>
        <v>352.83249999999998</v>
      </c>
      <c r="M3689" s="3">
        <v>1411.33</v>
      </c>
      <c r="N3689" t="s">
        <v>28</v>
      </c>
      <c r="O3689">
        <v>46</v>
      </c>
      <c r="P3689" s="1">
        <v>45814</v>
      </c>
      <c r="Q3689">
        <v>302</v>
      </c>
      <c r="R3689" t="s">
        <v>29</v>
      </c>
      <c r="S3689">
        <v>5</v>
      </c>
      <c r="T3689" s="1">
        <v>45790</v>
      </c>
      <c r="U3689" t="s">
        <v>60</v>
      </c>
      <c r="V3689" t="str">
        <f>TEXT(WEEKDAY(Working_Data[[#This Row],[order_date]],1),"DDDD")</f>
        <v>Monday</v>
      </c>
      <c r="W3689" t="str">
        <f>TEXT(Working_Data[[#This Row],[order_date]],"mmmm")</f>
        <v>November</v>
      </c>
      <c r="X3689" s="7">
        <f>Working_Data[[#This Row],[last_order_date]]-Working_Data[[#This Row],[signup_date]]</f>
        <v>282</v>
      </c>
      <c r="Y3689" s="7">
        <f>IF(Working_Data[[#This Row],[churned]]="Active",1,0)</f>
        <v>1</v>
      </c>
      <c r="Z3689" s="7">
        <f>YEAR(Working_Data[[#This Row],[order_date]])</f>
        <v>2024</v>
      </c>
    </row>
    <row r="3690" spans="1:26" x14ac:dyDescent="0.25">
      <c r="A3690" t="s">
        <v>7430</v>
      </c>
      <c r="B3690" t="s">
        <v>45</v>
      </c>
      <c r="C3690" t="s">
        <v>39</v>
      </c>
      <c r="D3690" t="s">
        <v>52</v>
      </c>
      <c r="E3690" s="1">
        <v>45225</v>
      </c>
      <c r="F3690" t="s">
        <v>7431</v>
      </c>
      <c r="G3690" s="1">
        <v>45637</v>
      </c>
      <c r="H3690" t="s">
        <v>58</v>
      </c>
      <c r="I3690" t="s">
        <v>63</v>
      </c>
      <c r="J3690" t="s">
        <v>27</v>
      </c>
      <c r="K3690">
        <v>4</v>
      </c>
      <c r="L3690" s="3">
        <f>Working_Data[[#This Row],[price2]]/Working_Data[[#This Row],[quantity]]</f>
        <v>185.065</v>
      </c>
      <c r="M3690" s="3">
        <v>740.26</v>
      </c>
      <c r="N3690" t="s">
        <v>35</v>
      </c>
      <c r="O3690">
        <v>37</v>
      </c>
      <c r="P3690" s="1">
        <v>45671</v>
      </c>
      <c r="Q3690">
        <v>46</v>
      </c>
      <c r="R3690" t="s">
        <v>43</v>
      </c>
      <c r="S3690">
        <v>1</v>
      </c>
      <c r="T3690" s="1">
        <v>45649</v>
      </c>
      <c r="U3690" t="s">
        <v>30</v>
      </c>
      <c r="V3690" t="str">
        <f>TEXT(WEEKDAY(Working_Data[[#This Row],[order_date]],1),"DDDD")</f>
        <v>Wednesday</v>
      </c>
      <c r="W3690" t="str">
        <f>TEXT(Working_Data[[#This Row],[order_date]],"mmmm")</f>
        <v>December</v>
      </c>
      <c r="X3690" s="7">
        <f>Working_Data[[#This Row],[last_order_date]]-Working_Data[[#This Row],[signup_date]]</f>
        <v>446</v>
      </c>
      <c r="Y3690" s="7">
        <f>IF(Working_Data[[#This Row],[churned]]="Active",1,0)</f>
        <v>0</v>
      </c>
      <c r="Z3690" s="7">
        <f>YEAR(Working_Data[[#This Row],[order_date]])</f>
        <v>2024</v>
      </c>
    </row>
    <row r="3691" spans="1:26" x14ac:dyDescent="0.25">
      <c r="A3691" t="s">
        <v>7432</v>
      </c>
      <c r="B3691" t="s">
        <v>45</v>
      </c>
      <c r="C3691" t="s">
        <v>22</v>
      </c>
      <c r="D3691" t="s">
        <v>52</v>
      </c>
      <c r="E3691" s="1">
        <v>45530</v>
      </c>
      <c r="F3691" t="s">
        <v>7433</v>
      </c>
      <c r="G3691" s="1">
        <v>45637</v>
      </c>
      <c r="H3691" t="s">
        <v>58</v>
      </c>
      <c r="I3691" t="s">
        <v>54</v>
      </c>
      <c r="J3691" t="s">
        <v>49</v>
      </c>
      <c r="K3691">
        <v>3</v>
      </c>
      <c r="L3691" s="3">
        <f>Working_Data[[#This Row],[price2]]/Working_Data[[#This Row],[quantity]]</f>
        <v>155.68333333333334</v>
      </c>
      <c r="M3691" s="3">
        <v>467.05</v>
      </c>
      <c r="N3691" t="s">
        <v>28</v>
      </c>
      <c r="O3691">
        <v>46</v>
      </c>
      <c r="P3691" s="1">
        <v>45577</v>
      </c>
      <c r="Q3691">
        <v>99</v>
      </c>
      <c r="R3691" t="s">
        <v>43</v>
      </c>
      <c r="S3691">
        <v>5</v>
      </c>
      <c r="T3691" s="1">
        <v>45483</v>
      </c>
      <c r="U3691" t="s">
        <v>36</v>
      </c>
      <c r="V3691" t="str">
        <f>TEXT(WEEKDAY(Working_Data[[#This Row],[order_date]],1),"DDDD")</f>
        <v>Wednesday</v>
      </c>
      <c r="W3691" t="str">
        <f>TEXT(Working_Data[[#This Row],[order_date]],"mmmm")</f>
        <v>December</v>
      </c>
      <c r="X3691" s="7">
        <f>Working_Data[[#This Row],[last_order_date]]-Working_Data[[#This Row],[signup_date]]</f>
        <v>47</v>
      </c>
      <c r="Y3691" s="7">
        <f>IF(Working_Data[[#This Row],[churned]]="Active",1,0)</f>
        <v>0</v>
      </c>
      <c r="Z3691" s="7">
        <f>YEAR(Working_Data[[#This Row],[order_date]])</f>
        <v>2024</v>
      </c>
    </row>
    <row r="3692" spans="1:26" x14ac:dyDescent="0.25">
      <c r="A3692" t="s">
        <v>7434</v>
      </c>
      <c r="B3692" t="s">
        <v>38</v>
      </c>
      <c r="C3692" t="s">
        <v>22</v>
      </c>
      <c r="D3692" t="s">
        <v>52</v>
      </c>
      <c r="E3692" s="1">
        <v>45586</v>
      </c>
      <c r="F3692" t="s">
        <v>7435</v>
      </c>
      <c r="G3692" s="1">
        <v>45637</v>
      </c>
      <c r="H3692" t="s">
        <v>58</v>
      </c>
      <c r="I3692" t="s">
        <v>42</v>
      </c>
      <c r="J3692" t="s">
        <v>27</v>
      </c>
      <c r="K3692">
        <v>4</v>
      </c>
      <c r="L3692" s="3">
        <f>Working_Data[[#This Row],[price2]]/Working_Data[[#This Row],[quantity]]</f>
        <v>358.97750000000002</v>
      </c>
      <c r="M3692" s="3">
        <v>1435.91</v>
      </c>
      <c r="N3692" t="s">
        <v>28</v>
      </c>
      <c r="O3692">
        <v>29</v>
      </c>
      <c r="P3692" s="1">
        <v>45904</v>
      </c>
      <c r="Q3692">
        <v>436</v>
      </c>
      <c r="R3692" t="s">
        <v>29</v>
      </c>
      <c r="S3692">
        <v>1</v>
      </c>
      <c r="T3692" s="1">
        <v>45908</v>
      </c>
      <c r="U3692" t="s">
        <v>36</v>
      </c>
      <c r="V3692" t="str">
        <f>TEXT(WEEKDAY(Working_Data[[#This Row],[order_date]],1),"DDDD")</f>
        <v>Wednesday</v>
      </c>
      <c r="W3692" t="str">
        <f>TEXT(Working_Data[[#This Row],[order_date]],"mmmm")</f>
        <v>December</v>
      </c>
      <c r="X3692" s="7">
        <f>Working_Data[[#This Row],[last_order_date]]-Working_Data[[#This Row],[signup_date]]</f>
        <v>318</v>
      </c>
      <c r="Y3692" s="7">
        <f>IF(Working_Data[[#This Row],[churned]]="Active",1,0)</f>
        <v>1</v>
      </c>
      <c r="Z3692" s="7">
        <f>YEAR(Working_Data[[#This Row],[order_date]])</f>
        <v>2024</v>
      </c>
    </row>
    <row r="3693" spans="1:26" x14ac:dyDescent="0.25">
      <c r="A3693" t="s">
        <v>7436</v>
      </c>
      <c r="B3693" t="s">
        <v>45</v>
      </c>
      <c r="C3693" t="s">
        <v>82</v>
      </c>
      <c r="D3693" t="s">
        <v>23</v>
      </c>
      <c r="E3693" s="1">
        <v>45167</v>
      </c>
      <c r="F3693" t="s">
        <v>7437</v>
      </c>
      <c r="G3693" s="1">
        <v>45637</v>
      </c>
      <c r="H3693" t="s">
        <v>58</v>
      </c>
      <c r="I3693" t="s">
        <v>42</v>
      </c>
      <c r="J3693" t="s">
        <v>27</v>
      </c>
      <c r="K3693">
        <v>3</v>
      </c>
      <c r="L3693" s="3">
        <f>Working_Data[[#This Row],[price2]]/Working_Data[[#This Row],[quantity]]</f>
        <v>417.30666666666667</v>
      </c>
      <c r="M3693" s="3">
        <v>1251.92</v>
      </c>
      <c r="N3693" t="s">
        <v>50</v>
      </c>
      <c r="O3693">
        <v>36</v>
      </c>
      <c r="P3693" s="1">
        <v>45858</v>
      </c>
      <c r="Q3693">
        <v>128</v>
      </c>
      <c r="R3693" t="s">
        <v>43</v>
      </c>
      <c r="S3693">
        <v>1</v>
      </c>
      <c r="T3693" s="1">
        <v>45772</v>
      </c>
      <c r="U3693" t="s">
        <v>30</v>
      </c>
      <c r="V3693" t="str">
        <f>TEXT(WEEKDAY(Working_Data[[#This Row],[order_date]],1),"DDDD")</f>
        <v>Wednesday</v>
      </c>
      <c r="W3693" t="str">
        <f>TEXT(Working_Data[[#This Row],[order_date]],"mmmm")</f>
        <v>December</v>
      </c>
      <c r="X3693" s="7">
        <f>Working_Data[[#This Row],[last_order_date]]-Working_Data[[#This Row],[signup_date]]</f>
        <v>691</v>
      </c>
      <c r="Y3693" s="7">
        <f>IF(Working_Data[[#This Row],[churned]]="Active",1,0)</f>
        <v>0</v>
      </c>
      <c r="Z3693" s="7">
        <f>YEAR(Working_Data[[#This Row],[order_date]])</f>
        <v>2024</v>
      </c>
    </row>
    <row r="3694" spans="1:26" x14ac:dyDescent="0.25">
      <c r="A3694" t="s">
        <v>7438</v>
      </c>
      <c r="B3694" t="s">
        <v>38</v>
      </c>
      <c r="C3694" t="s">
        <v>22</v>
      </c>
      <c r="D3694" t="s">
        <v>56</v>
      </c>
      <c r="E3694" s="1">
        <v>45567</v>
      </c>
      <c r="F3694" t="s">
        <v>7439</v>
      </c>
      <c r="G3694" s="1">
        <v>45637</v>
      </c>
      <c r="H3694" t="s">
        <v>41</v>
      </c>
      <c r="I3694" t="s">
        <v>54</v>
      </c>
      <c r="J3694" t="s">
        <v>67</v>
      </c>
      <c r="K3694">
        <v>4</v>
      </c>
      <c r="L3694" s="3">
        <f>Working_Data[[#This Row],[price2]]/Working_Data[[#This Row],[quantity]]</f>
        <v>268.53750000000002</v>
      </c>
      <c r="M3694" s="3">
        <v>1074.1500000000001</v>
      </c>
      <c r="N3694" t="s">
        <v>50</v>
      </c>
      <c r="O3694">
        <v>16</v>
      </c>
      <c r="P3694" s="1">
        <v>45863</v>
      </c>
      <c r="Q3694">
        <v>411</v>
      </c>
      <c r="R3694" t="s">
        <v>43</v>
      </c>
      <c r="S3694">
        <v>3</v>
      </c>
      <c r="T3694" s="1">
        <v>45829</v>
      </c>
      <c r="U3694" t="s">
        <v>30</v>
      </c>
      <c r="V3694" t="str">
        <f>TEXT(WEEKDAY(Working_Data[[#This Row],[order_date]],1),"DDDD")</f>
        <v>Wednesday</v>
      </c>
      <c r="W3694" t="str">
        <f>TEXT(Working_Data[[#This Row],[order_date]],"mmmm")</f>
        <v>December</v>
      </c>
      <c r="X3694" s="7">
        <f>Working_Data[[#This Row],[last_order_date]]-Working_Data[[#This Row],[signup_date]]</f>
        <v>296</v>
      </c>
      <c r="Y3694" s="7">
        <f>IF(Working_Data[[#This Row],[churned]]="Active",1,0)</f>
        <v>0</v>
      </c>
      <c r="Z3694" s="7">
        <f>YEAR(Working_Data[[#This Row],[order_date]])</f>
        <v>2024</v>
      </c>
    </row>
    <row r="3695" spans="1:26" x14ac:dyDescent="0.25">
      <c r="A3695" t="s">
        <v>7440</v>
      </c>
      <c r="B3695" t="s">
        <v>38</v>
      </c>
      <c r="C3695" t="s">
        <v>82</v>
      </c>
      <c r="D3695" t="s">
        <v>23</v>
      </c>
      <c r="E3695" s="1">
        <v>45282</v>
      </c>
      <c r="F3695" t="s">
        <v>7441</v>
      </c>
      <c r="G3695" s="1">
        <v>45637</v>
      </c>
      <c r="H3695" t="s">
        <v>25</v>
      </c>
      <c r="I3695" t="s">
        <v>54</v>
      </c>
      <c r="J3695" t="s">
        <v>59</v>
      </c>
      <c r="K3695">
        <v>1</v>
      </c>
      <c r="L3695" s="3">
        <f>Working_Data[[#This Row],[price2]]/Working_Data[[#This Row],[quantity]]</f>
        <v>268.12</v>
      </c>
      <c r="M3695" s="3">
        <v>268.12</v>
      </c>
      <c r="N3695" t="s">
        <v>35</v>
      </c>
      <c r="O3695">
        <v>46</v>
      </c>
      <c r="P3695" s="1">
        <v>45799</v>
      </c>
      <c r="Q3695">
        <v>58</v>
      </c>
      <c r="R3695" t="s">
        <v>29</v>
      </c>
      <c r="S3695">
        <v>4</v>
      </c>
      <c r="T3695" s="1">
        <v>45394</v>
      </c>
      <c r="U3695" t="s">
        <v>30</v>
      </c>
      <c r="V3695" t="str">
        <f>TEXT(WEEKDAY(Working_Data[[#This Row],[order_date]],1),"DDDD")</f>
        <v>Wednesday</v>
      </c>
      <c r="W3695" t="str">
        <f>TEXT(Working_Data[[#This Row],[order_date]],"mmmm")</f>
        <v>December</v>
      </c>
      <c r="X3695" s="7">
        <f>Working_Data[[#This Row],[last_order_date]]-Working_Data[[#This Row],[signup_date]]</f>
        <v>517</v>
      </c>
      <c r="Y3695" s="7">
        <f>IF(Working_Data[[#This Row],[churned]]="Active",1,0)</f>
        <v>1</v>
      </c>
      <c r="Z3695" s="7">
        <f>YEAR(Working_Data[[#This Row],[order_date]])</f>
        <v>2024</v>
      </c>
    </row>
    <row r="3696" spans="1:26" x14ac:dyDescent="0.25">
      <c r="A3696" t="s">
        <v>7442</v>
      </c>
      <c r="B3696" t="s">
        <v>45</v>
      </c>
      <c r="C3696" t="s">
        <v>82</v>
      </c>
      <c r="D3696" t="s">
        <v>52</v>
      </c>
      <c r="E3696" s="1">
        <v>45494</v>
      </c>
      <c r="F3696" t="s">
        <v>7443</v>
      </c>
      <c r="G3696" s="1">
        <v>45637</v>
      </c>
      <c r="H3696" t="s">
        <v>25</v>
      </c>
      <c r="I3696" t="s">
        <v>63</v>
      </c>
      <c r="J3696" t="s">
        <v>49</v>
      </c>
      <c r="K3696">
        <v>5</v>
      </c>
      <c r="L3696" s="3">
        <f>Working_Data[[#This Row],[price2]]/Working_Data[[#This Row],[quantity]]</f>
        <v>248.83</v>
      </c>
      <c r="M3696" s="3">
        <v>1244.1500000000001</v>
      </c>
      <c r="N3696" t="s">
        <v>28</v>
      </c>
      <c r="O3696">
        <v>28</v>
      </c>
      <c r="P3696" s="1">
        <v>45775</v>
      </c>
      <c r="Q3696">
        <v>323</v>
      </c>
      <c r="R3696" t="s">
        <v>43</v>
      </c>
      <c r="S3696">
        <v>2</v>
      </c>
      <c r="T3696" s="1">
        <v>45558</v>
      </c>
      <c r="U3696" t="s">
        <v>60</v>
      </c>
      <c r="V3696" t="str">
        <f>TEXT(WEEKDAY(Working_Data[[#This Row],[order_date]],1),"DDDD")</f>
        <v>Wednesday</v>
      </c>
      <c r="W3696" t="str">
        <f>TEXT(Working_Data[[#This Row],[order_date]],"mmmm")</f>
        <v>December</v>
      </c>
      <c r="X3696" s="7">
        <f>Working_Data[[#This Row],[last_order_date]]-Working_Data[[#This Row],[signup_date]]</f>
        <v>281</v>
      </c>
      <c r="Y3696" s="7">
        <f>IF(Working_Data[[#This Row],[churned]]="Active",1,0)</f>
        <v>0</v>
      </c>
      <c r="Z3696" s="7">
        <f>YEAR(Working_Data[[#This Row],[order_date]])</f>
        <v>2024</v>
      </c>
    </row>
    <row r="3697" spans="1:26" x14ac:dyDescent="0.25">
      <c r="A3697" t="s">
        <v>7444</v>
      </c>
      <c r="B3697" t="s">
        <v>21</v>
      </c>
      <c r="C3697" t="s">
        <v>22</v>
      </c>
      <c r="D3697" t="s">
        <v>77</v>
      </c>
      <c r="E3697" s="1">
        <v>45342</v>
      </c>
      <c r="F3697" t="s">
        <v>7445</v>
      </c>
      <c r="G3697" s="1">
        <v>45637</v>
      </c>
      <c r="H3697" t="s">
        <v>47</v>
      </c>
      <c r="I3697" t="s">
        <v>48</v>
      </c>
      <c r="J3697" t="s">
        <v>59</v>
      </c>
      <c r="K3697">
        <v>2</v>
      </c>
      <c r="L3697" s="3">
        <f>Working_Data[[#This Row],[price2]]/Working_Data[[#This Row],[quantity]]</f>
        <v>581.57000000000005</v>
      </c>
      <c r="M3697" s="3">
        <v>1163.1400000000001</v>
      </c>
      <c r="N3697" t="s">
        <v>35</v>
      </c>
      <c r="O3697">
        <v>41</v>
      </c>
      <c r="P3697" s="1">
        <v>45720</v>
      </c>
      <c r="Q3697">
        <v>366</v>
      </c>
      <c r="R3697" t="s">
        <v>29</v>
      </c>
      <c r="S3697">
        <v>4</v>
      </c>
      <c r="T3697" s="1">
        <v>45749</v>
      </c>
      <c r="U3697" t="s">
        <v>36</v>
      </c>
      <c r="V3697" t="str">
        <f>TEXT(WEEKDAY(Working_Data[[#This Row],[order_date]],1),"DDDD")</f>
        <v>Wednesday</v>
      </c>
      <c r="W3697" t="str">
        <f>TEXT(Working_Data[[#This Row],[order_date]],"mmmm")</f>
        <v>December</v>
      </c>
      <c r="X3697" s="7">
        <f>Working_Data[[#This Row],[last_order_date]]-Working_Data[[#This Row],[signup_date]]</f>
        <v>378</v>
      </c>
      <c r="Y3697" s="7">
        <f>IF(Working_Data[[#This Row],[churned]]="Active",1,0)</f>
        <v>1</v>
      </c>
      <c r="Z3697" s="7">
        <f>YEAR(Working_Data[[#This Row],[order_date]])</f>
        <v>2024</v>
      </c>
    </row>
    <row r="3698" spans="1:26" x14ac:dyDescent="0.25">
      <c r="A3698" t="s">
        <v>7446</v>
      </c>
      <c r="B3698" t="s">
        <v>21</v>
      </c>
      <c r="C3698" t="s">
        <v>82</v>
      </c>
      <c r="D3698" t="s">
        <v>23</v>
      </c>
      <c r="E3698" s="1">
        <v>45816</v>
      </c>
      <c r="F3698" t="s">
        <v>7447</v>
      </c>
      <c r="G3698" s="1">
        <v>45637</v>
      </c>
      <c r="H3698" t="s">
        <v>34</v>
      </c>
      <c r="I3698" t="s">
        <v>48</v>
      </c>
      <c r="J3698" t="s">
        <v>49</v>
      </c>
      <c r="K3698">
        <v>3</v>
      </c>
      <c r="L3698" s="3">
        <f>Working_Data[[#This Row],[price2]]/Working_Data[[#This Row],[quantity]]</f>
        <v>253.44000000000003</v>
      </c>
      <c r="M3698" s="3">
        <v>760.32</v>
      </c>
      <c r="N3698" t="s">
        <v>35</v>
      </c>
      <c r="O3698">
        <v>18</v>
      </c>
      <c r="P3698" s="1">
        <v>45696</v>
      </c>
      <c r="Q3698">
        <v>334</v>
      </c>
      <c r="R3698" t="s">
        <v>29</v>
      </c>
      <c r="S3698">
        <v>1</v>
      </c>
      <c r="T3698" s="1">
        <v>45548</v>
      </c>
      <c r="U3698" t="s">
        <v>60</v>
      </c>
      <c r="V3698" t="str">
        <f>TEXT(WEEKDAY(Working_Data[[#This Row],[order_date]],1),"DDDD")</f>
        <v>Wednesday</v>
      </c>
      <c r="W3698" t="str">
        <f>TEXT(Working_Data[[#This Row],[order_date]],"mmmm")</f>
        <v>December</v>
      </c>
      <c r="X3698" s="7">
        <f>Working_Data[[#This Row],[last_order_date]]-Working_Data[[#This Row],[signup_date]]</f>
        <v>-120</v>
      </c>
      <c r="Y3698" s="7">
        <f>IF(Working_Data[[#This Row],[churned]]="Active",1,0)</f>
        <v>1</v>
      </c>
      <c r="Z3698" s="7">
        <f>YEAR(Working_Data[[#This Row],[order_date]])</f>
        <v>2024</v>
      </c>
    </row>
    <row r="3699" spans="1:26" x14ac:dyDescent="0.25">
      <c r="A3699" t="s">
        <v>7448</v>
      </c>
      <c r="B3699" t="s">
        <v>45</v>
      </c>
      <c r="C3699" t="s">
        <v>22</v>
      </c>
      <c r="D3699" t="s">
        <v>32</v>
      </c>
      <c r="E3699" s="1">
        <v>45804</v>
      </c>
      <c r="F3699" t="s">
        <v>7449</v>
      </c>
      <c r="G3699" s="1">
        <v>45609</v>
      </c>
      <c r="H3699" t="s">
        <v>58</v>
      </c>
      <c r="I3699" t="s">
        <v>63</v>
      </c>
      <c r="J3699" t="s">
        <v>67</v>
      </c>
      <c r="K3699">
        <v>4</v>
      </c>
      <c r="L3699" s="3">
        <f>Working_Data[[#This Row],[price2]]/Working_Data[[#This Row],[quantity]]</f>
        <v>266.20749999999998</v>
      </c>
      <c r="M3699" s="3">
        <v>1064.83</v>
      </c>
      <c r="N3699" t="s">
        <v>28</v>
      </c>
      <c r="O3699">
        <v>27</v>
      </c>
      <c r="P3699" s="1">
        <v>45883</v>
      </c>
      <c r="Q3699">
        <v>250</v>
      </c>
      <c r="R3699" t="s">
        <v>43</v>
      </c>
      <c r="S3699">
        <v>5</v>
      </c>
      <c r="T3699" s="1">
        <v>45690</v>
      </c>
      <c r="U3699" t="s">
        <v>30</v>
      </c>
      <c r="V3699" t="str">
        <f>TEXT(WEEKDAY(Working_Data[[#This Row],[order_date]],1),"DDDD")</f>
        <v>Wednesday</v>
      </c>
      <c r="W3699" t="str">
        <f>TEXT(Working_Data[[#This Row],[order_date]],"mmmm")</f>
        <v>November</v>
      </c>
      <c r="X3699" s="7">
        <f>Working_Data[[#This Row],[last_order_date]]-Working_Data[[#This Row],[signup_date]]</f>
        <v>79</v>
      </c>
      <c r="Y3699" s="7">
        <f>IF(Working_Data[[#This Row],[churned]]="Active",1,0)</f>
        <v>0</v>
      </c>
      <c r="Z3699" s="7">
        <f>YEAR(Working_Data[[#This Row],[order_date]])</f>
        <v>2024</v>
      </c>
    </row>
    <row r="3700" spans="1:26" x14ac:dyDescent="0.25">
      <c r="A3700" t="s">
        <v>7450</v>
      </c>
      <c r="B3700" t="s">
        <v>45</v>
      </c>
      <c r="C3700" t="s">
        <v>82</v>
      </c>
      <c r="D3700" t="s">
        <v>56</v>
      </c>
      <c r="E3700" s="1">
        <v>45639</v>
      </c>
      <c r="F3700" t="s">
        <v>7451</v>
      </c>
      <c r="G3700" s="1">
        <v>45609</v>
      </c>
      <c r="H3700" t="s">
        <v>34</v>
      </c>
      <c r="I3700" t="s">
        <v>63</v>
      </c>
      <c r="J3700" t="s">
        <v>64</v>
      </c>
      <c r="K3700">
        <v>1</v>
      </c>
      <c r="L3700" s="3">
        <f>Working_Data[[#This Row],[price2]]/Working_Data[[#This Row],[quantity]]</f>
        <v>783.85</v>
      </c>
      <c r="M3700" s="3">
        <v>783.85</v>
      </c>
      <c r="N3700" t="s">
        <v>35</v>
      </c>
      <c r="O3700">
        <v>11</v>
      </c>
      <c r="P3700" s="1">
        <v>45846</v>
      </c>
      <c r="Q3700">
        <v>333</v>
      </c>
      <c r="R3700" t="s">
        <v>43</v>
      </c>
      <c r="S3700">
        <v>5</v>
      </c>
      <c r="T3700" s="1">
        <v>45302</v>
      </c>
      <c r="U3700" t="s">
        <v>60</v>
      </c>
      <c r="V3700" t="str">
        <f>TEXT(WEEKDAY(Working_Data[[#This Row],[order_date]],1),"DDDD")</f>
        <v>Wednesday</v>
      </c>
      <c r="W3700" t="str">
        <f>TEXT(Working_Data[[#This Row],[order_date]],"mmmm")</f>
        <v>November</v>
      </c>
      <c r="X3700" s="7">
        <f>Working_Data[[#This Row],[last_order_date]]-Working_Data[[#This Row],[signup_date]]</f>
        <v>207</v>
      </c>
      <c r="Y3700" s="7">
        <f>IF(Working_Data[[#This Row],[churned]]="Active",1,0)</f>
        <v>0</v>
      </c>
      <c r="Z3700" s="7">
        <f>YEAR(Working_Data[[#This Row],[order_date]])</f>
        <v>2024</v>
      </c>
    </row>
    <row r="3701" spans="1:26" x14ac:dyDescent="0.25">
      <c r="A3701" t="s">
        <v>7452</v>
      </c>
      <c r="B3701" t="s">
        <v>38</v>
      </c>
      <c r="C3701" t="s">
        <v>22</v>
      </c>
      <c r="D3701" t="s">
        <v>52</v>
      </c>
      <c r="E3701" s="1">
        <v>45835</v>
      </c>
      <c r="F3701" t="s">
        <v>7453</v>
      </c>
      <c r="G3701" s="1">
        <v>45609</v>
      </c>
      <c r="H3701" t="s">
        <v>25</v>
      </c>
      <c r="I3701" t="s">
        <v>54</v>
      </c>
      <c r="J3701" t="s">
        <v>67</v>
      </c>
      <c r="K3701">
        <v>4</v>
      </c>
      <c r="L3701" s="3">
        <f>Working_Data[[#This Row],[price2]]/Working_Data[[#This Row],[quantity]]</f>
        <v>271.39499999999998</v>
      </c>
      <c r="M3701" s="3">
        <v>1085.58</v>
      </c>
      <c r="N3701" t="s">
        <v>35</v>
      </c>
      <c r="O3701">
        <v>1</v>
      </c>
      <c r="P3701" s="1">
        <v>45962</v>
      </c>
      <c r="Q3701">
        <v>170</v>
      </c>
      <c r="R3701" t="s">
        <v>43</v>
      </c>
      <c r="S3701">
        <v>5</v>
      </c>
      <c r="T3701" s="1">
        <v>45872</v>
      </c>
      <c r="U3701" t="s">
        <v>30</v>
      </c>
      <c r="V3701" t="str">
        <f>TEXT(WEEKDAY(Working_Data[[#This Row],[order_date]],1),"DDDD")</f>
        <v>Wednesday</v>
      </c>
      <c r="W3701" t="str">
        <f>TEXT(Working_Data[[#This Row],[order_date]],"mmmm")</f>
        <v>November</v>
      </c>
      <c r="X3701" s="7">
        <f>Working_Data[[#This Row],[last_order_date]]-Working_Data[[#This Row],[signup_date]]</f>
        <v>127</v>
      </c>
      <c r="Y3701" s="7">
        <f>IF(Working_Data[[#This Row],[churned]]="Active",1,0)</f>
        <v>0</v>
      </c>
      <c r="Z3701" s="7">
        <f>YEAR(Working_Data[[#This Row],[order_date]])</f>
        <v>2024</v>
      </c>
    </row>
    <row r="3702" spans="1:26" x14ac:dyDescent="0.25">
      <c r="A3702" t="s">
        <v>7454</v>
      </c>
      <c r="B3702" t="s">
        <v>45</v>
      </c>
      <c r="C3702" t="s">
        <v>39</v>
      </c>
      <c r="D3702" t="s">
        <v>32</v>
      </c>
      <c r="E3702" s="1">
        <v>45996</v>
      </c>
      <c r="F3702" t="s">
        <v>7455</v>
      </c>
      <c r="G3702" s="1">
        <v>45609</v>
      </c>
      <c r="H3702" t="s">
        <v>47</v>
      </c>
      <c r="I3702" t="s">
        <v>63</v>
      </c>
      <c r="J3702" t="s">
        <v>27</v>
      </c>
      <c r="K3702">
        <v>1</v>
      </c>
      <c r="L3702" s="3">
        <f>Working_Data[[#This Row],[price2]]/Working_Data[[#This Row],[quantity]]</f>
        <v>136.79</v>
      </c>
      <c r="M3702" s="3">
        <v>136.79</v>
      </c>
      <c r="N3702" t="s">
        <v>28</v>
      </c>
      <c r="O3702">
        <v>16</v>
      </c>
      <c r="P3702" s="1">
        <v>45903</v>
      </c>
      <c r="Q3702">
        <v>267</v>
      </c>
      <c r="R3702" t="s">
        <v>43</v>
      </c>
      <c r="S3702">
        <v>4</v>
      </c>
      <c r="T3702" s="1">
        <v>45908</v>
      </c>
      <c r="U3702" t="s">
        <v>36</v>
      </c>
      <c r="V3702" t="str">
        <f>TEXT(WEEKDAY(Working_Data[[#This Row],[order_date]],1),"DDDD")</f>
        <v>Wednesday</v>
      </c>
      <c r="W3702" t="str">
        <f>TEXT(Working_Data[[#This Row],[order_date]],"mmmm")</f>
        <v>November</v>
      </c>
      <c r="X3702" s="7">
        <f>Working_Data[[#This Row],[last_order_date]]-Working_Data[[#This Row],[signup_date]]</f>
        <v>-93</v>
      </c>
      <c r="Y3702" s="7">
        <f>IF(Working_Data[[#This Row],[churned]]="Active",1,0)</f>
        <v>0</v>
      </c>
      <c r="Z3702" s="7">
        <f>YEAR(Working_Data[[#This Row],[order_date]])</f>
        <v>2024</v>
      </c>
    </row>
    <row r="3703" spans="1:26" x14ac:dyDescent="0.25">
      <c r="A3703" t="s">
        <v>7456</v>
      </c>
      <c r="B3703" t="s">
        <v>45</v>
      </c>
      <c r="C3703" t="s">
        <v>39</v>
      </c>
      <c r="D3703" t="s">
        <v>77</v>
      </c>
      <c r="E3703" s="1">
        <v>45664</v>
      </c>
      <c r="F3703" t="s">
        <v>7457</v>
      </c>
      <c r="G3703" s="1">
        <v>45609</v>
      </c>
      <c r="H3703" t="s">
        <v>34</v>
      </c>
      <c r="I3703" t="s">
        <v>54</v>
      </c>
      <c r="J3703" t="s">
        <v>27</v>
      </c>
      <c r="K3703">
        <v>1</v>
      </c>
      <c r="L3703" s="3">
        <f>Working_Data[[#This Row],[price2]]/Working_Data[[#This Row],[quantity]]</f>
        <v>333.02</v>
      </c>
      <c r="M3703" s="3">
        <v>333.02</v>
      </c>
      <c r="N3703" t="s">
        <v>28</v>
      </c>
      <c r="O3703">
        <v>28</v>
      </c>
      <c r="P3703" s="1">
        <v>45644</v>
      </c>
      <c r="Q3703">
        <v>310</v>
      </c>
      <c r="R3703" t="s">
        <v>29</v>
      </c>
      <c r="S3703">
        <v>5</v>
      </c>
      <c r="T3703" s="1">
        <v>45767</v>
      </c>
      <c r="U3703" t="s">
        <v>30</v>
      </c>
      <c r="V3703" t="str">
        <f>TEXT(WEEKDAY(Working_Data[[#This Row],[order_date]],1),"DDDD")</f>
        <v>Wednesday</v>
      </c>
      <c r="W3703" t="str">
        <f>TEXT(Working_Data[[#This Row],[order_date]],"mmmm")</f>
        <v>November</v>
      </c>
      <c r="X3703" s="7">
        <f>Working_Data[[#This Row],[last_order_date]]-Working_Data[[#This Row],[signup_date]]</f>
        <v>-20</v>
      </c>
      <c r="Y3703" s="7">
        <f>IF(Working_Data[[#This Row],[churned]]="Active",1,0)</f>
        <v>1</v>
      </c>
      <c r="Z3703" s="7">
        <f>YEAR(Working_Data[[#This Row],[order_date]])</f>
        <v>2024</v>
      </c>
    </row>
    <row r="3704" spans="1:26" x14ac:dyDescent="0.25">
      <c r="A3704" t="s">
        <v>7458</v>
      </c>
      <c r="B3704" t="s">
        <v>21</v>
      </c>
      <c r="C3704" t="s">
        <v>22</v>
      </c>
      <c r="D3704" t="s">
        <v>77</v>
      </c>
      <c r="E3704" s="1">
        <v>45220</v>
      </c>
      <c r="F3704" t="s">
        <v>7459</v>
      </c>
      <c r="G3704" s="1">
        <v>45609</v>
      </c>
      <c r="H3704" t="s">
        <v>47</v>
      </c>
      <c r="I3704" t="s">
        <v>42</v>
      </c>
      <c r="J3704" t="s">
        <v>59</v>
      </c>
      <c r="K3704">
        <v>4</v>
      </c>
      <c r="L3704" s="3">
        <f>Working_Data[[#This Row],[price2]]/Working_Data[[#This Row],[quantity]]</f>
        <v>318.315</v>
      </c>
      <c r="M3704" s="3">
        <v>1273.26</v>
      </c>
      <c r="N3704" t="s">
        <v>28</v>
      </c>
      <c r="O3704">
        <v>50</v>
      </c>
      <c r="P3704" s="1">
        <v>45613</v>
      </c>
      <c r="Q3704">
        <v>278</v>
      </c>
      <c r="R3704" t="s">
        <v>29</v>
      </c>
      <c r="S3704">
        <v>5</v>
      </c>
      <c r="T3704" s="1">
        <v>45618</v>
      </c>
      <c r="U3704" t="s">
        <v>36</v>
      </c>
      <c r="V3704" t="str">
        <f>TEXT(WEEKDAY(Working_Data[[#This Row],[order_date]],1),"DDDD")</f>
        <v>Wednesday</v>
      </c>
      <c r="W3704" t="str">
        <f>TEXT(Working_Data[[#This Row],[order_date]],"mmmm")</f>
        <v>November</v>
      </c>
      <c r="X3704" s="7">
        <f>Working_Data[[#This Row],[last_order_date]]-Working_Data[[#This Row],[signup_date]]</f>
        <v>393</v>
      </c>
      <c r="Y3704" s="7">
        <f>IF(Working_Data[[#This Row],[churned]]="Active",1,0)</f>
        <v>1</v>
      </c>
      <c r="Z3704" s="7">
        <f>YEAR(Working_Data[[#This Row],[order_date]])</f>
        <v>2024</v>
      </c>
    </row>
    <row r="3705" spans="1:26" x14ac:dyDescent="0.25">
      <c r="A3705" t="s">
        <v>7460</v>
      </c>
      <c r="B3705" t="s">
        <v>21</v>
      </c>
      <c r="C3705" t="s">
        <v>39</v>
      </c>
      <c r="D3705" t="s">
        <v>52</v>
      </c>
      <c r="E3705" s="1">
        <v>45692</v>
      </c>
      <c r="F3705" t="s">
        <v>7461</v>
      </c>
      <c r="G3705" s="1">
        <v>45609</v>
      </c>
      <c r="H3705" t="s">
        <v>47</v>
      </c>
      <c r="I3705" t="s">
        <v>54</v>
      </c>
      <c r="J3705" t="s">
        <v>49</v>
      </c>
      <c r="K3705">
        <v>5</v>
      </c>
      <c r="L3705" s="3">
        <f>Working_Data[[#This Row],[price2]]/Working_Data[[#This Row],[quantity]]</f>
        <v>169.92400000000001</v>
      </c>
      <c r="M3705" s="3">
        <v>849.62</v>
      </c>
      <c r="N3705" t="s">
        <v>50</v>
      </c>
      <c r="O3705">
        <v>39</v>
      </c>
      <c r="P3705" s="1">
        <v>45741</v>
      </c>
      <c r="Q3705">
        <v>220</v>
      </c>
      <c r="R3705" t="s">
        <v>29</v>
      </c>
      <c r="S3705">
        <v>3</v>
      </c>
      <c r="T3705" s="1">
        <v>45890</v>
      </c>
      <c r="U3705" t="s">
        <v>36</v>
      </c>
      <c r="V3705" t="str">
        <f>TEXT(WEEKDAY(Working_Data[[#This Row],[order_date]],1),"DDDD")</f>
        <v>Wednesday</v>
      </c>
      <c r="W3705" t="str">
        <f>TEXT(Working_Data[[#This Row],[order_date]],"mmmm")</f>
        <v>November</v>
      </c>
      <c r="X3705" s="7">
        <f>Working_Data[[#This Row],[last_order_date]]-Working_Data[[#This Row],[signup_date]]</f>
        <v>49</v>
      </c>
      <c r="Y3705" s="7">
        <f>IF(Working_Data[[#This Row],[churned]]="Active",1,0)</f>
        <v>1</v>
      </c>
      <c r="Z3705" s="7">
        <f>YEAR(Working_Data[[#This Row],[order_date]])</f>
        <v>2024</v>
      </c>
    </row>
    <row r="3706" spans="1:26" x14ac:dyDescent="0.25">
      <c r="A3706" t="s">
        <v>7462</v>
      </c>
      <c r="B3706" t="s">
        <v>45</v>
      </c>
      <c r="C3706" t="s">
        <v>82</v>
      </c>
      <c r="D3706" t="s">
        <v>23</v>
      </c>
      <c r="E3706" s="1">
        <v>45747</v>
      </c>
      <c r="F3706" t="s">
        <v>7463</v>
      </c>
      <c r="G3706" s="1">
        <v>45609</v>
      </c>
      <c r="H3706" t="s">
        <v>47</v>
      </c>
      <c r="I3706" t="s">
        <v>63</v>
      </c>
      <c r="J3706" t="s">
        <v>59</v>
      </c>
      <c r="K3706">
        <v>3</v>
      </c>
      <c r="L3706" s="3">
        <f>Working_Data[[#This Row],[price2]]/Working_Data[[#This Row],[quantity]]</f>
        <v>241.56333333333336</v>
      </c>
      <c r="M3706" s="3">
        <v>724.69</v>
      </c>
      <c r="N3706" t="s">
        <v>35</v>
      </c>
      <c r="O3706">
        <v>46</v>
      </c>
      <c r="P3706" s="1">
        <v>45717</v>
      </c>
      <c r="Q3706">
        <v>112</v>
      </c>
      <c r="R3706" t="s">
        <v>43</v>
      </c>
      <c r="S3706">
        <v>1</v>
      </c>
      <c r="T3706" s="1">
        <v>45681</v>
      </c>
      <c r="U3706" t="s">
        <v>30</v>
      </c>
      <c r="V3706" t="str">
        <f>TEXT(WEEKDAY(Working_Data[[#This Row],[order_date]],1),"DDDD")</f>
        <v>Wednesday</v>
      </c>
      <c r="W3706" t="str">
        <f>TEXT(Working_Data[[#This Row],[order_date]],"mmmm")</f>
        <v>November</v>
      </c>
      <c r="X3706" s="7">
        <f>Working_Data[[#This Row],[last_order_date]]-Working_Data[[#This Row],[signup_date]]</f>
        <v>-30</v>
      </c>
      <c r="Y3706" s="7">
        <f>IF(Working_Data[[#This Row],[churned]]="Active",1,0)</f>
        <v>0</v>
      </c>
      <c r="Z3706" s="7">
        <f>YEAR(Working_Data[[#This Row],[order_date]])</f>
        <v>2024</v>
      </c>
    </row>
    <row r="3707" spans="1:26" x14ac:dyDescent="0.25">
      <c r="A3707" t="s">
        <v>7464</v>
      </c>
      <c r="B3707" t="s">
        <v>21</v>
      </c>
      <c r="C3707" t="s">
        <v>39</v>
      </c>
      <c r="D3707" t="s">
        <v>56</v>
      </c>
      <c r="E3707" s="1">
        <v>45353</v>
      </c>
      <c r="F3707" t="s">
        <v>7465</v>
      </c>
      <c r="G3707" s="1">
        <v>45610</v>
      </c>
      <c r="H3707" t="s">
        <v>58</v>
      </c>
      <c r="I3707" t="s">
        <v>42</v>
      </c>
      <c r="J3707" t="s">
        <v>27</v>
      </c>
      <c r="K3707">
        <v>4</v>
      </c>
      <c r="L3707" s="3">
        <f>Working_Data[[#This Row],[price2]]/Working_Data[[#This Row],[quantity]]</f>
        <v>337.51499999999999</v>
      </c>
      <c r="M3707" s="3">
        <v>1350.06</v>
      </c>
      <c r="N3707" t="s">
        <v>28</v>
      </c>
      <c r="O3707">
        <v>5</v>
      </c>
      <c r="P3707" s="1">
        <v>45658</v>
      </c>
      <c r="Q3707">
        <v>350</v>
      </c>
      <c r="R3707" t="s">
        <v>29</v>
      </c>
      <c r="S3707">
        <v>3</v>
      </c>
      <c r="T3707" s="1">
        <v>45864</v>
      </c>
      <c r="U3707" t="s">
        <v>36</v>
      </c>
      <c r="V3707" t="str">
        <f>TEXT(WEEKDAY(Working_Data[[#This Row],[order_date]],1),"DDDD")</f>
        <v>Thursday</v>
      </c>
      <c r="W3707" t="str">
        <f>TEXT(Working_Data[[#This Row],[order_date]],"mmmm")</f>
        <v>November</v>
      </c>
      <c r="X3707" s="7">
        <f>Working_Data[[#This Row],[last_order_date]]-Working_Data[[#This Row],[signup_date]]</f>
        <v>305</v>
      </c>
      <c r="Y3707" s="7">
        <f>IF(Working_Data[[#This Row],[churned]]="Active",1,0)</f>
        <v>1</v>
      </c>
      <c r="Z3707" s="7">
        <f>YEAR(Working_Data[[#This Row],[order_date]])</f>
        <v>2024</v>
      </c>
    </row>
    <row r="3708" spans="1:26" x14ac:dyDescent="0.25">
      <c r="A3708" t="s">
        <v>7466</v>
      </c>
      <c r="B3708" t="s">
        <v>45</v>
      </c>
      <c r="C3708" t="s">
        <v>22</v>
      </c>
      <c r="D3708" t="s">
        <v>52</v>
      </c>
      <c r="E3708" s="1">
        <v>45301</v>
      </c>
      <c r="F3708" t="s">
        <v>7467</v>
      </c>
      <c r="G3708" s="1">
        <v>45610</v>
      </c>
      <c r="H3708" t="s">
        <v>58</v>
      </c>
      <c r="I3708" t="s">
        <v>48</v>
      </c>
      <c r="J3708" t="s">
        <v>59</v>
      </c>
      <c r="K3708">
        <v>3</v>
      </c>
      <c r="L3708" s="3">
        <f>Working_Data[[#This Row],[price2]]/Working_Data[[#This Row],[quantity]]</f>
        <v>267.72666666666663</v>
      </c>
      <c r="M3708" s="3">
        <v>803.18</v>
      </c>
      <c r="N3708" t="s">
        <v>50</v>
      </c>
      <c r="O3708">
        <v>41</v>
      </c>
      <c r="P3708" s="1">
        <v>45709</v>
      </c>
      <c r="Q3708">
        <v>302</v>
      </c>
      <c r="R3708" t="s">
        <v>43</v>
      </c>
      <c r="S3708">
        <v>1</v>
      </c>
      <c r="T3708" s="1">
        <v>45587</v>
      </c>
      <c r="U3708" t="s">
        <v>36</v>
      </c>
      <c r="V3708" t="str">
        <f>TEXT(WEEKDAY(Working_Data[[#This Row],[order_date]],1),"DDDD")</f>
        <v>Thursday</v>
      </c>
      <c r="W3708" t="str">
        <f>TEXT(Working_Data[[#This Row],[order_date]],"mmmm")</f>
        <v>November</v>
      </c>
      <c r="X3708" s="7">
        <f>Working_Data[[#This Row],[last_order_date]]-Working_Data[[#This Row],[signup_date]]</f>
        <v>408</v>
      </c>
      <c r="Y3708" s="7">
        <f>IF(Working_Data[[#This Row],[churned]]="Active",1,0)</f>
        <v>0</v>
      </c>
      <c r="Z3708" s="7">
        <f>YEAR(Working_Data[[#This Row],[order_date]])</f>
        <v>2024</v>
      </c>
    </row>
    <row r="3709" spans="1:26" x14ac:dyDescent="0.25">
      <c r="A3709" t="s">
        <v>7468</v>
      </c>
      <c r="B3709" t="s">
        <v>21</v>
      </c>
      <c r="C3709" t="s">
        <v>82</v>
      </c>
      <c r="D3709" t="s">
        <v>77</v>
      </c>
      <c r="E3709" s="1">
        <v>45621</v>
      </c>
      <c r="F3709" t="s">
        <v>7469</v>
      </c>
      <c r="G3709" s="1">
        <v>45610</v>
      </c>
      <c r="H3709" t="s">
        <v>25</v>
      </c>
      <c r="I3709" t="s">
        <v>48</v>
      </c>
      <c r="J3709" t="s">
        <v>59</v>
      </c>
      <c r="K3709">
        <v>5</v>
      </c>
      <c r="L3709" s="3">
        <f>Working_Data[[#This Row],[price2]]/Working_Data[[#This Row],[quantity]]</f>
        <v>236.74</v>
      </c>
      <c r="M3709" s="3">
        <v>1183.7</v>
      </c>
      <c r="N3709" t="s">
        <v>50</v>
      </c>
      <c r="O3709">
        <v>2</v>
      </c>
      <c r="P3709" s="1">
        <v>45835</v>
      </c>
      <c r="Q3709">
        <v>97</v>
      </c>
      <c r="R3709" t="s">
        <v>43</v>
      </c>
      <c r="S3709">
        <v>2</v>
      </c>
      <c r="T3709" s="1">
        <v>45696</v>
      </c>
      <c r="U3709" t="s">
        <v>60</v>
      </c>
      <c r="V3709" t="str">
        <f>TEXT(WEEKDAY(Working_Data[[#This Row],[order_date]],1),"DDDD")</f>
        <v>Thursday</v>
      </c>
      <c r="W3709" t="str">
        <f>TEXT(Working_Data[[#This Row],[order_date]],"mmmm")</f>
        <v>November</v>
      </c>
      <c r="X3709" s="7">
        <f>Working_Data[[#This Row],[last_order_date]]-Working_Data[[#This Row],[signup_date]]</f>
        <v>214</v>
      </c>
      <c r="Y3709" s="7">
        <f>IF(Working_Data[[#This Row],[churned]]="Active",1,0)</f>
        <v>0</v>
      </c>
      <c r="Z3709" s="7">
        <f>YEAR(Working_Data[[#This Row],[order_date]])</f>
        <v>2024</v>
      </c>
    </row>
    <row r="3710" spans="1:26" x14ac:dyDescent="0.25">
      <c r="A3710" t="s">
        <v>7470</v>
      </c>
      <c r="B3710" t="s">
        <v>21</v>
      </c>
      <c r="C3710" t="s">
        <v>22</v>
      </c>
      <c r="D3710" t="s">
        <v>56</v>
      </c>
      <c r="E3710" s="1">
        <v>45809</v>
      </c>
      <c r="F3710" t="s">
        <v>7471</v>
      </c>
      <c r="G3710" s="1">
        <v>45610</v>
      </c>
      <c r="H3710" t="s">
        <v>47</v>
      </c>
      <c r="I3710" t="s">
        <v>63</v>
      </c>
      <c r="J3710" t="s">
        <v>59</v>
      </c>
      <c r="K3710">
        <v>3</v>
      </c>
      <c r="L3710" s="3">
        <f>Working_Data[[#This Row],[price2]]/Working_Data[[#This Row],[quantity]]</f>
        <v>239.64333333333332</v>
      </c>
      <c r="M3710" s="3">
        <v>718.93</v>
      </c>
      <c r="N3710" t="s">
        <v>28</v>
      </c>
      <c r="O3710">
        <v>9</v>
      </c>
      <c r="P3710" s="1">
        <v>45877</v>
      </c>
      <c r="Q3710">
        <v>465</v>
      </c>
      <c r="R3710" t="s">
        <v>43</v>
      </c>
      <c r="S3710">
        <v>2</v>
      </c>
      <c r="T3710" s="1">
        <v>45560</v>
      </c>
      <c r="U3710" t="s">
        <v>36</v>
      </c>
      <c r="V3710" t="str">
        <f>TEXT(WEEKDAY(Working_Data[[#This Row],[order_date]],1),"DDDD")</f>
        <v>Thursday</v>
      </c>
      <c r="W3710" t="str">
        <f>TEXT(Working_Data[[#This Row],[order_date]],"mmmm")</f>
        <v>November</v>
      </c>
      <c r="X3710" s="7">
        <f>Working_Data[[#This Row],[last_order_date]]-Working_Data[[#This Row],[signup_date]]</f>
        <v>68</v>
      </c>
      <c r="Y3710" s="7">
        <f>IF(Working_Data[[#This Row],[churned]]="Active",1,0)</f>
        <v>0</v>
      </c>
      <c r="Z3710" s="7">
        <f>YEAR(Working_Data[[#This Row],[order_date]])</f>
        <v>2024</v>
      </c>
    </row>
    <row r="3711" spans="1:26" x14ac:dyDescent="0.25">
      <c r="A3711" t="s">
        <v>7472</v>
      </c>
      <c r="B3711" t="s">
        <v>38</v>
      </c>
      <c r="C3711" t="s">
        <v>82</v>
      </c>
      <c r="D3711" t="s">
        <v>32</v>
      </c>
      <c r="E3711" s="1">
        <v>45163</v>
      </c>
      <c r="F3711" t="s">
        <v>7473</v>
      </c>
      <c r="G3711" s="1">
        <v>45610</v>
      </c>
      <c r="H3711" t="s">
        <v>34</v>
      </c>
      <c r="I3711" t="s">
        <v>26</v>
      </c>
      <c r="J3711" t="s">
        <v>64</v>
      </c>
      <c r="K3711">
        <v>3</v>
      </c>
      <c r="L3711" s="3">
        <f>Working_Data[[#This Row],[price2]]/Working_Data[[#This Row],[quantity]]</f>
        <v>349.58</v>
      </c>
      <c r="M3711" s="3">
        <v>1048.74</v>
      </c>
      <c r="N3711" t="s">
        <v>50</v>
      </c>
      <c r="O3711">
        <v>9</v>
      </c>
      <c r="P3711" s="1">
        <v>45622</v>
      </c>
      <c r="Q3711">
        <v>388</v>
      </c>
      <c r="R3711" t="s">
        <v>43</v>
      </c>
      <c r="S3711">
        <v>3</v>
      </c>
      <c r="T3711" s="1">
        <v>45646</v>
      </c>
      <c r="U3711" t="s">
        <v>60</v>
      </c>
      <c r="V3711" t="str">
        <f>TEXT(WEEKDAY(Working_Data[[#This Row],[order_date]],1),"DDDD")</f>
        <v>Thursday</v>
      </c>
      <c r="W3711" t="str">
        <f>TEXT(Working_Data[[#This Row],[order_date]],"mmmm")</f>
        <v>November</v>
      </c>
      <c r="X3711" s="7">
        <f>Working_Data[[#This Row],[last_order_date]]-Working_Data[[#This Row],[signup_date]]</f>
        <v>459</v>
      </c>
      <c r="Y3711" s="7">
        <f>IF(Working_Data[[#This Row],[churned]]="Active",1,0)</f>
        <v>0</v>
      </c>
      <c r="Z3711" s="7">
        <f>YEAR(Working_Data[[#This Row],[order_date]])</f>
        <v>2024</v>
      </c>
    </row>
    <row r="3712" spans="1:26" x14ac:dyDescent="0.25">
      <c r="A3712" t="s">
        <v>7474</v>
      </c>
      <c r="B3712" t="s">
        <v>38</v>
      </c>
      <c r="C3712" t="s">
        <v>22</v>
      </c>
      <c r="D3712" t="s">
        <v>32</v>
      </c>
      <c r="E3712" s="1">
        <v>45724</v>
      </c>
      <c r="F3712" t="s">
        <v>7475</v>
      </c>
      <c r="G3712" s="1">
        <v>45610</v>
      </c>
      <c r="H3712" t="s">
        <v>58</v>
      </c>
      <c r="I3712" t="s">
        <v>63</v>
      </c>
      <c r="J3712" t="s">
        <v>27</v>
      </c>
      <c r="K3712">
        <v>4</v>
      </c>
      <c r="L3712" s="3">
        <f>Working_Data[[#This Row],[price2]]/Working_Data[[#This Row],[quantity]]</f>
        <v>87.405000000000001</v>
      </c>
      <c r="M3712" s="3">
        <v>349.62</v>
      </c>
      <c r="N3712" t="s">
        <v>28</v>
      </c>
      <c r="O3712">
        <v>6</v>
      </c>
      <c r="P3712" s="1">
        <v>45527</v>
      </c>
      <c r="Q3712">
        <v>278</v>
      </c>
      <c r="R3712" t="s">
        <v>29</v>
      </c>
      <c r="S3712">
        <v>1</v>
      </c>
      <c r="T3712" s="1">
        <v>45393</v>
      </c>
      <c r="U3712" t="s">
        <v>36</v>
      </c>
      <c r="V3712" t="str">
        <f>TEXT(WEEKDAY(Working_Data[[#This Row],[order_date]],1),"DDDD")</f>
        <v>Thursday</v>
      </c>
      <c r="W3712" t="str">
        <f>TEXT(Working_Data[[#This Row],[order_date]],"mmmm")</f>
        <v>November</v>
      </c>
      <c r="X3712" s="7">
        <f>Working_Data[[#This Row],[last_order_date]]-Working_Data[[#This Row],[signup_date]]</f>
        <v>-197</v>
      </c>
      <c r="Y3712" s="7">
        <f>IF(Working_Data[[#This Row],[churned]]="Active",1,0)</f>
        <v>1</v>
      </c>
      <c r="Z3712" s="7">
        <f>YEAR(Working_Data[[#This Row],[order_date]])</f>
        <v>2024</v>
      </c>
    </row>
    <row r="3713" spans="1:26" x14ac:dyDescent="0.25">
      <c r="A3713" t="s">
        <v>7476</v>
      </c>
      <c r="B3713" t="s">
        <v>45</v>
      </c>
      <c r="C3713" t="s">
        <v>82</v>
      </c>
      <c r="D3713" t="s">
        <v>32</v>
      </c>
      <c r="E3713" s="1">
        <v>45517</v>
      </c>
      <c r="F3713" t="s">
        <v>7477</v>
      </c>
      <c r="G3713" s="1">
        <v>45610</v>
      </c>
      <c r="H3713" t="s">
        <v>41</v>
      </c>
      <c r="I3713" t="s">
        <v>42</v>
      </c>
      <c r="J3713" t="s">
        <v>49</v>
      </c>
      <c r="K3713">
        <v>5</v>
      </c>
      <c r="L3713" s="3">
        <f>Working_Data[[#This Row],[price2]]/Working_Data[[#This Row],[quantity]]</f>
        <v>232.398</v>
      </c>
      <c r="M3713" s="3">
        <v>1161.99</v>
      </c>
      <c r="N3713" t="s">
        <v>50</v>
      </c>
      <c r="O3713">
        <v>35</v>
      </c>
      <c r="P3713" s="1">
        <v>45719</v>
      </c>
      <c r="Q3713">
        <v>311</v>
      </c>
      <c r="R3713" t="s">
        <v>43</v>
      </c>
      <c r="S3713">
        <v>1</v>
      </c>
      <c r="T3713" s="1">
        <v>45732</v>
      </c>
      <c r="U3713" t="s">
        <v>60</v>
      </c>
      <c r="V3713" t="str">
        <f>TEXT(WEEKDAY(Working_Data[[#This Row],[order_date]],1),"DDDD")</f>
        <v>Thursday</v>
      </c>
      <c r="W3713" t="str">
        <f>TEXT(Working_Data[[#This Row],[order_date]],"mmmm")</f>
        <v>November</v>
      </c>
      <c r="X3713" s="7">
        <f>Working_Data[[#This Row],[last_order_date]]-Working_Data[[#This Row],[signup_date]]</f>
        <v>202</v>
      </c>
      <c r="Y3713" s="7">
        <f>IF(Working_Data[[#This Row],[churned]]="Active",1,0)</f>
        <v>0</v>
      </c>
      <c r="Z3713" s="7">
        <f>YEAR(Working_Data[[#This Row],[order_date]])</f>
        <v>2024</v>
      </c>
    </row>
    <row r="3714" spans="1:26" x14ac:dyDescent="0.25">
      <c r="A3714" t="s">
        <v>7478</v>
      </c>
      <c r="B3714" t="s">
        <v>21</v>
      </c>
      <c r="C3714" t="s">
        <v>39</v>
      </c>
      <c r="D3714" t="s">
        <v>23</v>
      </c>
      <c r="E3714" s="1">
        <v>45272</v>
      </c>
      <c r="F3714" t="s">
        <v>7479</v>
      </c>
      <c r="G3714" s="1">
        <v>45610</v>
      </c>
      <c r="H3714" t="s">
        <v>58</v>
      </c>
      <c r="I3714" t="s">
        <v>63</v>
      </c>
      <c r="J3714" t="s">
        <v>59</v>
      </c>
      <c r="K3714">
        <v>4</v>
      </c>
      <c r="L3714" s="3">
        <f>Working_Data[[#This Row],[price2]]/Working_Data[[#This Row],[quantity]]</f>
        <v>373.16250000000002</v>
      </c>
      <c r="M3714" s="3">
        <v>1492.65</v>
      </c>
      <c r="N3714" t="s">
        <v>35</v>
      </c>
      <c r="O3714">
        <v>40</v>
      </c>
      <c r="P3714" s="1">
        <v>45778</v>
      </c>
      <c r="Q3714">
        <v>421</v>
      </c>
      <c r="R3714" t="s">
        <v>29</v>
      </c>
      <c r="S3714">
        <v>4</v>
      </c>
      <c r="T3714" s="1">
        <v>45696</v>
      </c>
      <c r="U3714" t="s">
        <v>60</v>
      </c>
      <c r="V3714" t="str">
        <f>TEXT(WEEKDAY(Working_Data[[#This Row],[order_date]],1),"DDDD")</f>
        <v>Thursday</v>
      </c>
      <c r="W3714" t="str">
        <f>TEXT(Working_Data[[#This Row],[order_date]],"mmmm")</f>
        <v>November</v>
      </c>
      <c r="X3714" s="7">
        <f>Working_Data[[#This Row],[last_order_date]]-Working_Data[[#This Row],[signup_date]]</f>
        <v>506</v>
      </c>
      <c r="Y3714" s="7">
        <f>IF(Working_Data[[#This Row],[churned]]="Active",1,0)</f>
        <v>1</v>
      </c>
      <c r="Z3714" s="7">
        <f>YEAR(Working_Data[[#This Row],[order_date]])</f>
        <v>2024</v>
      </c>
    </row>
    <row r="3715" spans="1:26" x14ac:dyDescent="0.25">
      <c r="A3715" t="s">
        <v>7480</v>
      </c>
      <c r="B3715" t="s">
        <v>38</v>
      </c>
      <c r="C3715" t="s">
        <v>82</v>
      </c>
      <c r="D3715" t="s">
        <v>23</v>
      </c>
      <c r="E3715" s="1">
        <v>45436</v>
      </c>
      <c r="F3715" t="s">
        <v>7481</v>
      </c>
      <c r="G3715" s="1">
        <v>45610</v>
      </c>
      <c r="H3715" t="s">
        <v>34</v>
      </c>
      <c r="I3715" t="s">
        <v>48</v>
      </c>
      <c r="J3715" t="s">
        <v>59</v>
      </c>
      <c r="K3715">
        <v>3</v>
      </c>
      <c r="L3715" s="3">
        <f>Working_Data[[#This Row],[price2]]/Working_Data[[#This Row],[quantity]]</f>
        <v>157.59333333333333</v>
      </c>
      <c r="M3715" s="3">
        <v>472.78</v>
      </c>
      <c r="N3715" t="s">
        <v>35</v>
      </c>
      <c r="O3715">
        <v>31</v>
      </c>
      <c r="P3715" s="1">
        <v>45997</v>
      </c>
      <c r="Q3715">
        <v>389</v>
      </c>
      <c r="R3715" t="s">
        <v>29</v>
      </c>
      <c r="S3715">
        <v>4</v>
      </c>
      <c r="T3715" s="1">
        <v>45582</v>
      </c>
      <c r="U3715" t="s">
        <v>30</v>
      </c>
      <c r="V3715" t="str">
        <f>TEXT(WEEKDAY(Working_Data[[#This Row],[order_date]],1),"DDDD")</f>
        <v>Thursday</v>
      </c>
      <c r="W3715" t="str">
        <f>TEXT(Working_Data[[#This Row],[order_date]],"mmmm")</f>
        <v>November</v>
      </c>
      <c r="X3715" s="7">
        <f>Working_Data[[#This Row],[last_order_date]]-Working_Data[[#This Row],[signup_date]]</f>
        <v>561</v>
      </c>
      <c r="Y3715" s="7">
        <f>IF(Working_Data[[#This Row],[churned]]="Active",1,0)</f>
        <v>1</v>
      </c>
      <c r="Z3715" s="7">
        <f>YEAR(Working_Data[[#This Row],[order_date]])</f>
        <v>2024</v>
      </c>
    </row>
    <row r="3716" spans="1:26" x14ac:dyDescent="0.25">
      <c r="A3716" t="s">
        <v>7482</v>
      </c>
      <c r="B3716" t="s">
        <v>38</v>
      </c>
      <c r="C3716" t="s">
        <v>39</v>
      </c>
      <c r="D3716" t="s">
        <v>32</v>
      </c>
      <c r="E3716" s="1">
        <v>45753</v>
      </c>
      <c r="F3716" t="s">
        <v>7483</v>
      </c>
      <c r="G3716" s="1">
        <v>45610</v>
      </c>
      <c r="H3716" t="s">
        <v>41</v>
      </c>
      <c r="I3716" t="s">
        <v>63</v>
      </c>
      <c r="J3716" t="s">
        <v>64</v>
      </c>
      <c r="K3716">
        <v>5</v>
      </c>
      <c r="L3716" s="3">
        <f>Working_Data[[#This Row],[price2]]/Working_Data[[#This Row],[quantity]]</f>
        <v>272.74</v>
      </c>
      <c r="M3716" s="3">
        <v>1363.7</v>
      </c>
      <c r="N3716" t="s">
        <v>35</v>
      </c>
      <c r="O3716">
        <v>24</v>
      </c>
      <c r="P3716" s="1">
        <v>45965</v>
      </c>
      <c r="Q3716">
        <v>295</v>
      </c>
      <c r="R3716" t="s">
        <v>43</v>
      </c>
      <c r="S3716">
        <v>4</v>
      </c>
      <c r="T3716" s="1">
        <v>45701</v>
      </c>
      <c r="U3716" t="s">
        <v>60</v>
      </c>
      <c r="V3716" t="str">
        <f>TEXT(WEEKDAY(Working_Data[[#This Row],[order_date]],1),"DDDD")</f>
        <v>Thursday</v>
      </c>
      <c r="W3716" t="str">
        <f>TEXT(Working_Data[[#This Row],[order_date]],"mmmm")</f>
        <v>November</v>
      </c>
      <c r="X3716" s="7">
        <f>Working_Data[[#This Row],[last_order_date]]-Working_Data[[#This Row],[signup_date]]</f>
        <v>212</v>
      </c>
      <c r="Y3716" s="7">
        <f>IF(Working_Data[[#This Row],[churned]]="Active",1,0)</f>
        <v>0</v>
      </c>
      <c r="Z3716" s="7">
        <f>YEAR(Working_Data[[#This Row],[order_date]])</f>
        <v>2024</v>
      </c>
    </row>
    <row r="3717" spans="1:26" x14ac:dyDescent="0.25">
      <c r="A3717" t="s">
        <v>7484</v>
      </c>
      <c r="B3717" t="s">
        <v>38</v>
      </c>
      <c r="C3717" t="s">
        <v>82</v>
      </c>
      <c r="D3717" t="s">
        <v>32</v>
      </c>
      <c r="E3717" s="1">
        <v>45352</v>
      </c>
      <c r="F3717" t="s">
        <v>7485</v>
      </c>
      <c r="G3717" s="1">
        <v>45610</v>
      </c>
      <c r="H3717" t="s">
        <v>47</v>
      </c>
      <c r="I3717" t="s">
        <v>26</v>
      </c>
      <c r="J3717" t="s">
        <v>59</v>
      </c>
      <c r="K3717">
        <v>1</v>
      </c>
      <c r="L3717" s="3">
        <f>Working_Data[[#This Row],[price2]]/Working_Data[[#This Row],[quantity]]</f>
        <v>857.54</v>
      </c>
      <c r="M3717" s="3">
        <v>857.54</v>
      </c>
      <c r="N3717" t="s">
        <v>50</v>
      </c>
      <c r="O3717">
        <v>28</v>
      </c>
      <c r="P3717" s="1">
        <v>45558</v>
      </c>
      <c r="Q3717">
        <v>8</v>
      </c>
      <c r="R3717" t="s">
        <v>29</v>
      </c>
      <c r="S3717">
        <v>2</v>
      </c>
      <c r="T3717" s="1">
        <v>45550</v>
      </c>
      <c r="U3717" t="s">
        <v>36</v>
      </c>
      <c r="V3717" t="str">
        <f>TEXT(WEEKDAY(Working_Data[[#This Row],[order_date]],1),"DDDD")</f>
        <v>Thursday</v>
      </c>
      <c r="W3717" t="str">
        <f>TEXT(Working_Data[[#This Row],[order_date]],"mmmm")</f>
        <v>November</v>
      </c>
      <c r="X3717" s="7">
        <f>Working_Data[[#This Row],[last_order_date]]-Working_Data[[#This Row],[signup_date]]</f>
        <v>206</v>
      </c>
      <c r="Y3717" s="7">
        <f>IF(Working_Data[[#This Row],[churned]]="Active",1,0)</f>
        <v>1</v>
      </c>
      <c r="Z3717" s="7">
        <f>YEAR(Working_Data[[#This Row],[order_date]])</f>
        <v>2024</v>
      </c>
    </row>
    <row r="3718" spans="1:26" x14ac:dyDescent="0.25">
      <c r="A3718" t="s">
        <v>7486</v>
      </c>
      <c r="B3718" t="s">
        <v>45</v>
      </c>
      <c r="C3718" t="s">
        <v>82</v>
      </c>
      <c r="D3718" t="s">
        <v>77</v>
      </c>
      <c r="E3718" s="1">
        <v>45875</v>
      </c>
      <c r="F3718" t="s">
        <v>7487</v>
      </c>
      <c r="G3718" s="1">
        <v>45610</v>
      </c>
      <c r="H3718" t="s">
        <v>34</v>
      </c>
      <c r="I3718" t="s">
        <v>48</v>
      </c>
      <c r="J3718" t="s">
        <v>27</v>
      </c>
      <c r="K3718">
        <v>3</v>
      </c>
      <c r="L3718" s="3">
        <f>Working_Data[[#This Row],[price2]]/Working_Data[[#This Row],[quantity]]</f>
        <v>373.7833333333333</v>
      </c>
      <c r="M3718" s="3">
        <v>1121.3499999999999</v>
      </c>
      <c r="N3718" t="s">
        <v>28</v>
      </c>
      <c r="O3718">
        <v>5</v>
      </c>
      <c r="P3718" s="1">
        <v>45751</v>
      </c>
      <c r="Q3718">
        <v>133</v>
      </c>
      <c r="R3718" t="s">
        <v>43</v>
      </c>
      <c r="S3718">
        <v>5</v>
      </c>
      <c r="T3718" s="1">
        <v>45857</v>
      </c>
      <c r="U3718" t="s">
        <v>30</v>
      </c>
      <c r="V3718" t="str">
        <f>TEXT(WEEKDAY(Working_Data[[#This Row],[order_date]],1),"DDDD")</f>
        <v>Thursday</v>
      </c>
      <c r="W3718" t="str">
        <f>TEXT(Working_Data[[#This Row],[order_date]],"mmmm")</f>
        <v>November</v>
      </c>
      <c r="X3718" s="7">
        <f>Working_Data[[#This Row],[last_order_date]]-Working_Data[[#This Row],[signup_date]]</f>
        <v>-124</v>
      </c>
      <c r="Y3718" s="7">
        <f>IF(Working_Data[[#This Row],[churned]]="Active",1,0)</f>
        <v>0</v>
      </c>
      <c r="Z3718" s="7">
        <f>YEAR(Working_Data[[#This Row],[order_date]])</f>
        <v>2024</v>
      </c>
    </row>
    <row r="3719" spans="1:26" x14ac:dyDescent="0.25">
      <c r="A3719" t="s">
        <v>7488</v>
      </c>
      <c r="B3719" t="s">
        <v>45</v>
      </c>
      <c r="C3719" t="s">
        <v>82</v>
      </c>
      <c r="D3719" t="s">
        <v>77</v>
      </c>
      <c r="E3719" s="1">
        <v>45412</v>
      </c>
      <c r="F3719" t="s">
        <v>7489</v>
      </c>
      <c r="G3719" s="1">
        <v>45610</v>
      </c>
      <c r="H3719" t="s">
        <v>41</v>
      </c>
      <c r="I3719" t="s">
        <v>54</v>
      </c>
      <c r="J3719" t="s">
        <v>67</v>
      </c>
      <c r="K3719">
        <v>2</v>
      </c>
      <c r="L3719" s="3">
        <f>Working_Data[[#This Row],[price2]]/Working_Data[[#This Row],[quantity]]</f>
        <v>295.77499999999998</v>
      </c>
      <c r="M3719" s="3">
        <v>591.54999999999995</v>
      </c>
      <c r="N3719" t="s">
        <v>50</v>
      </c>
      <c r="O3719">
        <v>11</v>
      </c>
      <c r="P3719" s="1">
        <v>45811</v>
      </c>
      <c r="Q3719">
        <v>355</v>
      </c>
      <c r="R3719" t="s">
        <v>43</v>
      </c>
      <c r="S3719">
        <v>2</v>
      </c>
      <c r="T3719" s="1">
        <v>45804</v>
      </c>
      <c r="U3719" t="s">
        <v>36</v>
      </c>
      <c r="V3719" t="str">
        <f>TEXT(WEEKDAY(Working_Data[[#This Row],[order_date]],1),"DDDD")</f>
        <v>Thursday</v>
      </c>
      <c r="W3719" t="str">
        <f>TEXT(Working_Data[[#This Row],[order_date]],"mmmm")</f>
        <v>November</v>
      </c>
      <c r="X3719" s="7">
        <f>Working_Data[[#This Row],[last_order_date]]-Working_Data[[#This Row],[signup_date]]</f>
        <v>399</v>
      </c>
      <c r="Y3719" s="7">
        <f>IF(Working_Data[[#This Row],[churned]]="Active",1,0)</f>
        <v>0</v>
      </c>
      <c r="Z3719" s="7">
        <f>YEAR(Working_Data[[#This Row],[order_date]])</f>
        <v>2024</v>
      </c>
    </row>
    <row r="3720" spans="1:26" x14ac:dyDescent="0.25">
      <c r="A3720" t="s">
        <v>7490</v>
      </c>
      <c r="B3720" t="s">
        <v>38</v>
      </c>
      <c r="C3720" t="s">
        <v>39</v>
      </c>
      <c r="D3720" t="s">
        <v>56</v>
      </c>
      <c r="E3720" s="1">
        <v>45779</v>
      </c>
      <c r="F3720" t="s">
        <v>7491</v>
      </c>
      <c r="G3720" s="1">
        <v>45611</v>
      </c>
      <c r="H3720" t="s">
        <v>34</v>
      </c>
      <c r="I3720" t="s">
        <v>48</v>
      </c>
      <c r="J3720" t="s">
        <v>49</v>
      </c>
      <c r="K3720">
        <v>4</v>
      </c>
      <c r="L3720" s="3">
        <f>Working_Data[[#This Row],[price2]]/Working_Data[[#This Row],[quantity]]</f>
        <v>368.40750000000003</v>
      </c>
      <c r="M3720" s="3">
        <v>1473.63</v>
      </c>
      <c r="N3720" t="s">
        <v>28</v>
      </c>
      <c r="O3720">
        <v>13</v>
      </c>
      <c r="P3720" s="1">
        <v>45833</v>
      </c>
      <c r="Q3720">
        <v>391</v>
      </c>
      <c r="R3720" t="s">
        <v>29</v>
      </c>
      <c r="S3720">
        <v>3</v>
      </c>
      <c r="T3720" s="1">
        <v>45655</v>
      </c>
      <c r="U3720" t="s">
        <v>30</v>
      </c>
      <c r="V3720" t="str">
        <f>TEXT(WEEKDAY(Working_Data[[#This Row],[order_date]],1),"DDDD")</f>
        <v>Friday</v>
      </c>
      <c r="W3720" t="str">
        <f>TEXT(Working_Data[[#This Row],[order_date]],"mmmm")</f>
        <v>November</v>
      </c>
      <c r="X3720" s="7">
        <f>Working_Data[[#This Row],[last_order_date]]-Working_Data[[#This Row],[signup_date]]</f>
        <v>54</v>
      </c>
      <c r="Y3720" s="7">
        <f>IF(Working_Data[[#This Row],[churned]]="Active",1,0)</f>
        <v>1</v>
      </c>
      <c r="Z3720" s="7">
        <f>YEAR(Working_Data[[#This Row],[order_date]])</f>
        <v>2024</v>
      </c>
    </row>
    <row r="3721" spans="1:26" x14ac:dyDescent="0.25">
      <c r="A3721" t="s">
        <v>7492</v>
      </c>
      <c r="B3721" t="s">
        <v>38</v>
      </c>
      <c r="C3721" t="s">
        <v>39</v>
      </c>
      <c r="D3721" t="s">
        <v>32</v>
      </c>
      <c r="E3721" s="1">
        <v>45188</v>
      </c>
      <c r="F3721" t="s">
        <v>7493</v>
      </c>
      <c r="G3721" s="1">
        <v>45611</v>
      </c>
      <c r="H3721" t="s">
        <v>25</v>
      </c>
      <c r="I3721" t="s">
        <v>63</v>
      </c>
      <c r="J3721" t="s">
        <v>49</v>
      </c>
      <c r="K3721">
        <v>3</v>
      </c>
      <c r="L3721" s="3">
        <f>Working_Data[[#This Row],[price2]]/Working_Data[[#This Row],[quantity]]</f>
        <v>273.21333333333331</v>
      </c>
      <c r="M3721" s="3">
        <v>819.64</v>
      </c>
      <c r="N3721" t="s">
        <v>50</v>
      </c>
      <c r="O3721">
        <v>48</v>
      </c>
      <c r="P3721" s="1">
        <v>45781</v>
      </c>
      <c r="Q3721">
        <v>160</v>
      </c>
      <c r="R3721" t="s">
        <v>29</v>
      </c>
      <c r="S3721">
        <v>4</v>
      </c>
      <c r="T3721" s="1">
        <v>45678</v>
      </c>
      <c r="U3721" t="s">
        <v>60</v>
      </c>
      <c r="V3721" t="str">
        <f>TEXT(WEEKDAY(Working_Data[[#This Row],[order_date]],1),"DDDD")</f>
        <v>Friday</v>
      </c>
      <c r="W3721" t="str">
        <f>TEXT(Working_Data[[#This Row],[order_date]],"mmmm")</f>
        <v>November</v>
      </c>
      <c r="X3721" s="7">
        <f>Working_Data[[#This Row],[last_order_date]]-Working_Data[[#This Row],[signup_date]]</f>
        <v>593</v>
      </c>
      <c r="Y3721" s="7">
        <f>IF(Working_Data[[#This Row],[churned]]="Active",1,0)</f>
        <v>1</v>
      </c>
      <c r="Z3721" s="7">
        <f>YEAR(Working_Data[[#This Row],[order_date]])</f>
        <v>2024</v>
      </c>
    </row>
    <row r="3722" spans="1:26" x14ac:dyDescent="0.25">
      <c r="A3722" t="s">
        <v>7494</v>
      </c>
      <c r="B3722" t="s">
        <v>38</v>
      </c>
      <c r="C3722" t="s">
        <v>39</v>
      </c>
      <c r="D3722" t="s">
        <v>32</v>
      </c>
      <c r="E3722" s="1">
        <v>45496</v>
      </c>
      <c r="F3722" t="s">
        <v>7495</v>
      </c>
      <c r="G3722" s="1">
        <v>45611</v>
      </c>
      <c r="H3722" t="s">
        <v>47</v>
      </c>
      <c r="I3722" t="s">
        <v>42</v>
      </c>
      <c r="J3722" t="s">
        <v>59</v>
      </c>
      <c r="K3722">
        <v>4</v>
      </c>
      <c r="L3722" s="3">
        <f>Working_Data[[#This Row],[price2]]/Working_Data[[#This Row],[quantity]]</f>
        <v>101.38249999999999</v>
      </c>
      <c r="M3722" s="3">
        <v>405.53</v>
      </c>
      <c r="N3722" t="s">
        <v>28</v>
      </c>
      <c r="O3722">
        <v>17</v>
      </c>
      <c r="P3722" s="1">
        <v>45907</v>
      </c>
      <c r="Q3722">
        <v>398</v>
      </c>
      <c r="R3722" t="s">
        <v>29</v>
      </c>
      <c r="S3722">
        <v>3</v>
      </c>
      <c r="T3722" s="1">
        <v>45580</v>
      </c>
      <c r="U3722" t="s">
        <v>36</v>
      </c>
      <c r="V3722" t="str">
        <f>TEXT(WEEKDAY(Working_Data[[#This Row],[order_date]],1),"DDDD")</f>
        <v>Friday</v>
      </c>
      <c r="W3722" t="str">
        <f>TEXT(Working_Data[[#This Row],[order_date]],"mmmm")</f>
        <v>November</v>
      </c>
      <c r="X3722" s="7">
        <f>Working_Data[[#This Row],[last_order_date]]-Working_Data[[#This Row],[signup_date]]</f>
        <v>411</v>
      </c>
      <c r="Y3722" s="7">
        <f>IF(Working_Data[[#This Row],[churned]]="Active",1,0)</f>
        <v>1</v>
      </c>
      <c r="Z3722" s="7">
        <f>YEAR(Working_Data[[#This Row],[order_date]])</f>
        <v>2024</v>
      </c>
    </row>
    <row r="3723" spans="1:26" x14ac:dyDescent="0.25">
      <c r="A3723" t="s">
        <v>7496</v>
      </c>
      <c r="B3723" t="s">
        <v>21</v>
      </c>
      <c r="C3723" t="s">
        <v>22</v>
      </c>
      <c r="D3723" t="s">
        <v>77</v>
      </c>
      <c r="E3723" s="1">
        <v>45706</v>
      </c>
      <c r="F3723" t="s">
        <v>7497</v>
      </c>
      <c r="G3723" s="1">
        <v>45611</v>
      </c>
      <c r="H3723" t="s">
        <v>41</v>
      </c>
      <c r="I3723" t="s">
        <v>54</v>
      </c>
      <c r="J3723" t="s">
        <v>67</v>
      </c>
      <c r="K3723">
        <v>4</v>
      </c>
      <c r="L3723" s="3">
        <f>Working_Data[[#This Row],[price2]]/Working_Data[[#This Row],[quantity]]</f>
        <v>310.35500000000002</v>
      </c>
      <c r="M3723" s="3">
        <v>1241.42</v>
      </c>
      <c r="N3723" t="s">
        <v>35</v>
      </c>
      <c r="O3723">
        <v>45</v>
      </c>
      <c r="P3723" s="1">
        <v>45791</v>
      </c>
      <c r="Q3723">
        <v>28</v>
      </c>
      <c r="R3723" t="s">
        <v>29</v>
      </c>
      <c r="S3723">
        <v>2</v>
      </c>
      <c r="T3723" s="1">
        <v>45825</v>
      </c>
      <c r="U3723" t="s">
        <v>30</v>
      </c>
      <c r="V3723" t="str">
        <f>TEXT(WEEKDAY(Working_Data[[#This Row],[order_date]],1),"DDDD")</f>
        <v>Friday</v>
      </c>
      <c r="W3723" t="str">
        <f>TEXT(Working_Data[[#This Row],[order_date]],"mmmm")</f>
        <v>November</v>
      </c>
      <c r="X3723" s="7">
        <f>Working_Data[[#This Row],[last_order_date]]-Working_Data[[#This Row],[signup_date]]</f>
        <v>85</v>
      </c>
      <c r="Y3723" s="7">
        <f>IF(Working_Data[[#This Row],[churned]]="Active",1,0)</f>
        <v>1</v>
      </c>
      <c r="Z3723" s="7">
        <f>YEAR(Working_Data[[#This Row],[order_date]])</f>
        <v>2024</v>
      </c>
    </row>
    <row r="3724" spans="1:26" x14ac:dyDescent="0.25">
      <c r="A3724" t="s">
        <v>7498</v>
      </c>
      <c r="B3724" t="s">
        <v>21</v>
      </c>
      <c r="C3724" t="s">
        <v>22</v>
      </c>
      <c r="D3724" t="s">
        <v>77</v>
      </c>
      <c r="E3724" s="1">
        <v>45504</v>
      </c>
      <c r="F3724" t="s">
        <v>7499</v>
      </c>
      <c r="G3724" s="1">
        <v>45611</v>
      </c>
      <c r="H3724" t="s">
        <v>25</v>
      </c>
      <c r="I3724" t="s">
        <v>26</v>
      </c>
      <c r="J3724" t="s">
        <v>64</v>
      </c>
      <c r="K3724">
        <v>2</v>
      </c>
      <c r="L3724" s="3">
        <f>Working_Data[[#This Row],[price2]]/Working_Data[[#This Row],[quantity]]</f>
        <v>274.51</v>
      </c>
      <c r="M3724" s="3">
        <v>549.02</v>
      </c>
      <c r="N3724" t="s">
        <v>35</v>
      </c>
      <c r="O3724">
        <v>37</v>
      </c>
      <c r="P3724" s="1">
        <v>45792</v>
      </c>
      <c r="Q3724">
        <v>453</v>
      </c>
      <c r="R3724" t="s">
        <v>43</v>
      </c>
      <c r="S3724">
        <v>4</v>
      </c>
      <c r="T3724" s="1">
        <v>45563</v>
      </c>
      <c r="U3724" t="s">
        <v>30</v>
      </c>
      <c r="V3724" t="str">
        <f>TEXT(WEEKDAY(Working_Data[[#This Row],[order_date]],1),"DDDD")</f>
        <v>Friday</v>
      </c>
      <c r="W3724" t="str">
        <f>TEXT(Working_Data[[#This Row],[order_date]],"mmmm")</f>
        <v>November</v>
      </c>
      <c r="X3724" s="7">
        <f>Working_Data[[#This Row],[last_order_date]]-Working_Data[[#This Row],[signup_date]]</f>
        <v>288</v>
      </c>
      <c r="Y3724" s="7">
        <f>IF(Working_Data[[#This Row],[churned]]="Active",1,0)</f>
        <v>0</v>
      </c>
      <c r="Z3724" s="7">
        <f>YEAR(Working_Data[[#This Row],[order_date]])</f>
        <v>2024</v>
      </c>
    </row>
    <row r="3725" spans="1:26" x14ac:dyDescent="0.25">
      <c r="A3725" t="s">
        <v>7500</v>
      </c>
      <c r="B3725" t="s">
        <v>45</v>
      </c>
      <c r="C3725" t="s">
        <v>22</v>
      </c>
      <c r="D3725" t="s">
        <v>23</v>
      </c>
      <c r="E3725" s="1">
        <v>45439</v>
      </c>
      <c r="F3725" t="s">
        <v>7501</v>
      </c>
      <c r="G3725" s="1">
        <v>45611</v>
      </c>
      <c r="H3725" t="s">
        <v>34</v>
      </c>
      <c r="I3725" t="s">
        <v>63</v>
      </c>
      <c r="J3725" t="s">
        <v>59</v>
      </c>
      <c r="K3725">
        <v>1</v>
      </c>
      <c r="L3725" s="3">
        <f>Working_Data[[#This Row],[price2]]/Working_Data[[#This Row],[quantity]]</f>
        <v>812.25</v>
      </c>
      <c r="M3725" s="3">
        <v>812.25</v>
      </c>
      <c r="N3725" t="s">
        <v>35</v>
      </c>
      <c r="O3725">
        <v>3</v>
      </c>
      <c r="P3725" s="1">
        <v>45747</v>
      </c>
      <c r="Q3725">
        <v>41</v>
      </c>
      <c r="R3725" t="s">
        <v>29</v>
      </c>
      <c r="S3725">
        <v>5</v>
      </c>
      <c r="T3725" s="1">
        <v>45993</v>
      </c>
      <c r="U3725" t="s">
        <v>60</v>
      </c>
      <c r="V3725" t="str">
        <f>TEXT(WEEKDAY(Working_Data[[#This Row],[order_date]],1),"DDDD")</f>
        <v>Friday</v>
      </c>
      <c r="W3725" t="str">
        <f>TEXT(Working_Data[[#This Row],[order_date]],"mmmm")</f>
        <v>November</v>
      </c>
      <c r="X3725" s="7">
        <f>Working_Data[[#This Row],[last_order_date]]-Working_Data[[#This Row],[signup_date]]</f>
        <v>308</v>
      </c>
      <c r="Y3725" s="7">
        <f>IF(Working_Data[[#This Row],[churned]]="Active",1,0)</f>
        <v>1</v>
      </c>
      <c r="Z3725" s="7">
        <f>YEAR(Working_Data[[#This Row],[order_date]])</f>
        <v>2024</v>
      </c>
    </row>
    <row r="3726" spans="1:26" x14ac:dyDescent="0.25">
      <c r="A3726" t="s">
        <v>7502</v>
      </c>
      <c r="B3726" t="s">
        <v>21</v>
      </c>
      <c r="C3726" t="s">
        <v>22</v>
      </c>
      <c r="D3726" t="s">
        <v>77</v>
      </c>
      <c r="E3726" s="1">
        <v>45614</v>
      </c>
      <c r="F3726" t="s">
        <v>7503</v>
      </c>
      <c r="G3726" s="1">
        <v>45611</v>
      </c>
      <c r="H3726" t="s">
        <v>47</v>
      </c>
      <c r="I3726" t="s">
        <v>48</v>
      </c>
      <c r="J3726" t="s">
        <v>49</v>
      </c>
      <c r="K3726">
        <v>2</v>
      </c>
      <c r="L3726" s="3">
        <f>Working_Data[[#This Row],[price2]]/Working_Data[[#This Row],[quantity]]</f>
        <v>138.51499999999999</v>
      </c>
      <c r="M3726" s="3">
        <v>277.02999999999997</v>
      </c>
      <c r="N3726" t="s">
        <v>28</v>
      </c>
      <c r="O3726">
        <v>14</v>
      </c>
      <c r="P3726" s="1">
        <v>45688</v>
      </c>
      <c r="Q3726">
        <v>443</v>
      </c>
      <c r="R3726" t="s">
        <v>43</v>
      </c>
      <c r="S3726">
        <v>1</v>
      </c>
      <c r="T3726" s="1">
        <v>45609</v>
      </c>
      <c r="U3726" t="s">
        <v>36</v>
      </c>
      <c r="V3726" t="str">
        <f>TEXT(WEEKDAY(Working_Data[[#This Row],[order_date]],1),"DDDD")</f>
        <v>Friday</v>
      </c>
      <c r="W3726" t="str">
        <f>TEXT(Working_Data[[#This Row],[order_date]],"mmmm")</f>
        <v>November</v>
      </c>
      <c r="X3726" s="7">
        <f>Working_Data[[#This Row],[last_order_date]]-Working_Data[[#This Row],[signup_date]]</f>
        <v>74</v>
      </c>
      <c r="Y3726" s="7">
        <f>IF(Working_Data[[#This Row],[churned]]="Active",1,0)</f>
        <v>0</v>
      </c>
      <c r="Z3726" s="7">
        <f>YEAR(Working_Data[[#This Row],[order_date]])</f>
        <v>2024</v>
      </c>
    </row>
    <row r="3727" spans="1:26" x14ac:dyDescent="0.25">
      <c r="A3727" t="s">
        <v>7504</v>
      </c>
      <c r="B3727" t="s">
        <v>45</v>
      </c>
      <c r="C3727" t="s">
        <v>82</v>
      </c>
      <c r="D3727" t="s">
        <v>52</v>
      </c>
      <c r="E3727" s="1">
        <v>45374</v>
      </c>
      <c r="F3727" t="s">
        <v>7505</v>
      </c>
      <c r="G3727" s="1">
        <v>45611</v>
      </c>
      <c r="H3727" t="s">
        <v>58</v>
      </c>
      <c r="I3727" t="s">
        <v>54</v>
      </c>
      <c r="J3727" t="s">
        <v>59</v>
      </c>
      <c r="K3727">
        <v>5</v>
      </c>
      <c r="L3727" s="3">
        <f>Working_Data[[#This Row],[price2]]/Working_Data[[#This Row],[quantity]]</f>
        <v>287.64400000000001</v>
      </c>
      <c r="M3727" s="3">
        <v>1438.22</v>
      </c>
      <c r="N3727" t="s">
        <v>35</v>
      </c>
      <c r="O3727">
        <v>19</v>
      </c>
      <c r="P3727" s="1">
        <v>45810</v>
      </c>
      <c r="Q3727">
        <v>472</v>
      </c>
      <c r="R3727" t="s">
        <v>43</v>
      </c>
      <c r="S3727">
        <v>1</v>
      </c>
      <c r="T3727" s="1">
        <v>45753</v>
      </c>
      <c r="U3727" t="s">
        <v>36</v>
      </c>
      <c r="V3727" t="str">
        <f>TEXT(WEEKDAY(Working_Data[[#This Row],[order_date]],1),"DDDD")</f>
        <v>Friday</v>
      </c>
      <c r="W3727" t="str">
        <f>TEXT(Working_Data[[#This Row],[order_date]],"mmmm")</f>
        <v>November</v>
      </c>
      <c r="X3727" s="7">
        <f>Working_Data[[#This Row],[last_order_date]]-Working_Data[[#This Row],[signup_date]]</f>
        <v>436</v>
      </c>
      <c r="Y3727" s="7">
        <f>IF(Working_Data[[#This Row],[churned]]="Active",1,0)</f>
        <v>0</v>
      </c>
      <c r="Z3727" s="7">
        <f>YEAR(Working_Data[[#This Row],[order_date]])</f>
        <v>2024</v>
      </c>
    </row>
    <row r="3728" spans="1:26" x14ac:dyDescent="0.25">
      <c r="A3728" t="s">
        <v>7506</v>
      </c>
      <c r="B3728" t="s">
        <v>21</v>
      </c>
      <c r="C3728" t="s">
        <v>39</v>
      </c>
      <c r="D3728" t="s">
        <v>56</v>
      </c>
      <c r="E3728" s="1">
        <v>44967</v>
      </c>
      <c r="F3728" t="s">
        <v>7507</v>
      </c>
      <c r="G3728" s="1">
        <v>45612</v>
      </c>
      <c r="H3728" t="s">
        <v>41</v>
      </c>
      <c r="I3728" t="s">
        <v>26</v>
      </c>
      <c r="J3728" t="s">
        <v>49</v>
      </c>
      <c r="K3728">
        <v>3</v>
      </c>
      <c r="L3728" s="3">
        <f>Working_Data[[#This Row],[price2]]/Working_Data[[#This Row],[quantity]]</f>
        <v>346.09</v>
      </c>
      <c r="M3728" s="3">
        <v>1038.27</v>
      </c>
      <c r="N3728" t="s">
        <v>50</v>
      </c>
      <c r="O3728">
        <v>20</v>
      </c>
      <c r="P3728" s="1">
        <v>45547</v>
      </c>
      <c r="Q3728">
        <v>435</v>
      </c>
      <c r="R3728" t="s">
        <v>43</v>
      </c>
      <c r="S3728">
        <v>2</v>
      </c>
      <c r="T3728" s="1">
        <v>45641</v>
      </c>
      <c r="U3728" t="s">
        <v>60</v>
      </c>
      <c r="V3728" t="str">
        <f>TEXT(WEEKDAY(Working_Data[[#This Row],[order_date]],1),"DDDD")</f>
        <v>Saturday</v>
      </c>
      <c r="W3728" t="str">
        <f>TEXT(Working_Data[[#This Row],[order_date]],"mmmm")</f>
        <v>November</v>
      </c>
      <c r="X3728" s="7">
        <f>Working_Data[[#This Row],[last_order_date]]-Working_Data[[#This Row],[signup_date]]</f>
        <v>580</v>
      </c>
      <c r="Y3728" s="7">
        <f>IF(Working_Data[[#This Row],[churned]]="Active",1,0)</f>
        <v>0</v>
      </c>
      <c r="Z3728" s="7">
        <f>YEAR(Working_Data[[#This Row],[order_date]])</f>
        <v>2024</v>
      </c>
    </row>
    <row r="3729" spans="1:26" x14ac:dyDescent="0.25">
      <c r="A3729" t="s">
        <v>7508</v>
      </c>
      <c r="B3729" t="s">
        <v>21</v>
      </c>
      <c r="C3729" t="s">
        <v>82</v>
      </c>
      <c r="D3729" t="s">
        <v>77</v>
      </c>
      <c r="E3729" s="1">
        <v>45554</v>
      </c>
      <c r="F3729" t="s">
        <v>7509</v>
      </c>
      <c r="G3729" s="1">
        <v>45612</v>
      </c>
      <c r="H3729" t="s">
        <v>34</v>
      </c>
      <c r="I3729" t="s">
        <v>48</v>
      </c>
      <c r="J3729" t="s">
        <v>67</v>
      </c>
      <c r="K3729">
        <v>4</v>
      </c>
      <c r="L3729" s="3">
        <f>Working_Data[[#This Row],[price2]]/Working_Data[[#This Row],[quantity]]</f>
        <v>50.772500000000001</v>
      </c>
      <c r="M3729" s="3">
        <v>203.09</v>
      </c>
      <c r="N3729" t="s">
        <v>35</v>
      </c>
      <c r="O3729">
        <v>44</v>
      </c>
      <c r="P3729" s="1">
        <v>45750</v>
      </c>
      <c r="Q3729">
        <v>104</v>
      </c>
      <c r="R3729" t="s">
        <v>29</v>
      </c>
      <c r="S3729">
        <v>4</v>
      </c>
      <c r="T3729" s="1">
        <v>45968</v>
      </c>
      <c r="U3729" t="s">
        <v>36</v>
      </c>
      <c r="V3729" t="str">
        <f>TEXT(WEEKDAY(Working_Data[[#This Row],[order_date]],1),"DDDD")</f>
        <v>Saturday</v>
      </c>
      <c r="W3729" t="str">
        <f>TEXT(Working_Data[[#This Row],[order_date]],"mmmm")</f>
        <v>November</v>
      </c>
      <c r="X3729" s="7">
        <f>Working_Data[[#This Row],[last_order_date]]-Working_Data[[#This Row],[signup_date]]</f>
        <v>196</v>
      </c>
      <c r="Y3729" s="7">
        <f>IF(Working_Data[[#This Row],[churned]]="Active",1,0)</f>
        <v>1</v>
      </c>
      <c r="Z3729" s="7">
        <f>YEAR(Working_Data[[#This Row],[order_date]])</f>
        <v>2024</v>
      </c>
    </row>
    <row r="3730" spans="1:26" x14ac:dyDescent="0.25">
      <c r="A3730" t="s">
        <v>7510</v>
      </c>
      <c r="B3730" t="s">
        <v>21</v>
      </c>
      <c r="C3730" t="s">
        <v>22</v>
      </c>
      <c r="D3730" t="s">
        <v>23</v>
      </c>
      <c r="E3730" s="1">
        <v>45243</v>
      </c>
      <c r="F3730" t="s">
        <v>7511</v>
      </c>
      <c r="G3730" s="1">
        <v>45612</v>
      </c>
      <c r="H3730" t="s">
        <v>47</v>
      </c>
      <c r="I3730" t="s">
        <v>48</v>
      </c>
      <c r="J3730" t="s">
        <v>64</v>
      </c>
      <c r="K3730">
        <v>3</v>
      </c>
      <c r="L3730" s="3">
        <f>Working_Data[[#This Row],[price2]]/Working_Data[[#This Row],[quantity]]</f>
        <v>428.87666666666672</v>
      </c>
      <c r="M3730" s="3">
        <v>1286.6300000000001</v>
      </c>
      <c r="N3730" t="s">
        <v>28</v>
      </c>
      <c r="O3730">
        <v>46</v>
      </c>
      <c r="P3730" s="1">
        <v>45525</v>
      </c>
      <c r="Q3730">
        <v>413</v>
      </c>
      <c r="R3730" t="s">
        <v>43</v>
      </c>
      <c r="S3730">
        <v>1</v>
      </c>
      <c r="T3730" s="1">
        <v>45832</v>
      </c>
      <c r="U3730" t="s">
        <v>60</v>
      </c>
      <c r="V3730" t="str">
        <f>TEXT(WEEKDAY(Working_Data[[#This Row],[order_date]],1),"DDDD")</f>
        <v>Saturday</v>
      </c>
      <c r="W3730" t="str">
        <f>TEXT(Working_Data[[#This Row],[order_date]],"mmmm")</f>
        <v>November</v>
      </c>
      <c r="X3730" s="7">
        <f>Working_Data[[#This Row],[last_order_date]]-Working_Data[[#This Row],[signup_date]]</f>
        <v>282</v>
      </c>
      <c r="Y3730" s="7">
        <f>IF(Working_Data[[#This Row],[churned]]="Active",1,0)</f>
        <v>0</v>
      </c>
      <c r="Z3730" s="7">
        <f>YEAR(Working_Data[[#This Row],[order_date]])</f>
        <v>2024</v>
      </c>
    </row>
    <row r="3731" spans="1:26" x14ac:dyDescent="0.25">
      <c r="A3731" t="s">
        <v>7512</v>
      </c>
      <c r="B3731" t="s">
        <v>21</v>
      </c>
      <c r="C3731" t="s">
        <v>39</v>
      </c>
      <c r="D3731" t="s">
        <v>56</v>
      </c>
      <c r="E3731" s="1">
        <v>45415</v>
      </c>
      <c r="F3731" t="s">
        <v>7513</v>
      </c>
      <c r="G3731" s="1">
        <v>45612</v>
      </c>
      <c r="H3731" t="s">
        <v>58</v>
      </c>
      <c r="I3731" t="s">
        <v>48</v>
      </c>
      <c r="J3731" t="s">
        <v>49</v>
      </c>
      <c r="K3731">
        <v>5</v>
      </c>
      <c r="L3731" s="3">
        <f>Working_Data[[#This Row],[price2]]/Working_Data[[#This Row],[quantity]]</f>
        <v>69.62</v>
      </c>
      <c r="M3731" s="3">
        <v>348.1</v>
      </c>
      <c r="N3731" t="s">
        <v>28</v>
      </c>
      <c r="O3731">
        <v>4</v>
      </c>
      <c r="P3731" s="1">
        <v>45870</v>
      </c>
      <c r="Q3731">
        <v>233</v>
      </c>
      <c r="R3731" t="s">
        <v>43</v>
      </c>
      <c r="S3731">
        <v>2</v>
      </c>
      <c r="T3731" s="1">
        <v>45794</v>
      </c>
      <c r="U3731" t="s">
        <v>30</v>
      </c>
      <c r="V3731" t="str">
        <f>TEXT(WEEKDAY(Working_Data[[#This Row],[order_date]],1),"DDDD")</f>
        <v>Saturday</v>
      </c>
      <c r="W3731" t="str">
        <f>TEXT(Working_Data[[#This Row],[order_date]],"mmmm")</f>
        <v>November</v>
      </c>
      <c r="X3731" s="7">
        <f>Working_Data[[#This Row],[last_order_date]]-Working_Data[[#This Row],[signup_date]]</f>
        <v>455</v>
      </c>
      <c r="Y3731" s="7">
        <f>IF(Working_Data[[#This Row],[churned]]="Active",1,0)</f>
        <v>0</v>
      </c>
      <c r="Z3731" s="7">
        <f>YEAR(Working_Data[[#This Row],[order_date]])</f>
        <v>2024</v>
      </c>
    </row>
    <row r="3732" spans="1:26" x14ac:dyDescent="0.25">
      <c r="A3732" t="s">
        <v>7514</v>
      </c>
      <c r="B3732" t="s">
        <v>38</v>
      </c>
      <c r="C3732" t="s">
        <v>22</v>
      </c>
      <c r="D3732" t="s">
        <v>23</v>
      </c>
      <c r="E3732" s="1">
        <v>45165</v>
      </c>
      <c r="F3732" t="s">
        <v>7515</v>
      </c>
      <c r="G3732" s="1">
        <v>45612</v>
      </c>
      <c r="H3732" t="s">
        <v>58</v>
      </c>
      <c r="I3732" t="s">
        <v>54</v>
      </c>
      <c r="J3732" t="s">
        <v>67</v>
      </c>
      <c r="K3732">
        <v>4</v>
      </c>
      <c r="L3732" s="3">
        <f>Working_Data[[#This Row],[price2]]/Working_Data[[#This Row],[quantity]]</f>
        <v>72.962500000000006</v>
      </c>
      <c r="M3732" s="3">
        <v>291.85000000000002</v>
      </c>
      <c r="N3732" t="s">
        <v>35</v>
      </c>
      <c r="O3732">
        <v>22</v>
      </c>
      <c r="P3732" s="1">
        <v>45875</v>
      </c>
      <c r="Q3732">
        <v>167</v>
      </c>
      <c r="R3732" t="s">
        <v>29</v>
      </c>
      <c r="S3732">
        <v>1</v>
      </c>
      <c r="T3732" s="1">
        <v>45998</v>
      </c>
      <c r="U3732" t="s">
        <v>60</v>
      </c>
      <c r="V3732" t="str">
        <f>TEXT(WEEKDAY(Working_Data[[#This Row],[order_date]],1),"DDDD")</f>
        <v>Saturday</v>
      </c>
      <c r="W3732" t="str">
        <f>TEXT(Working_Data[[#This Row],[order_date]],"mmmm")</f>
        <v>November</v>
      </c>
      <c r="X3732" s="7">
        <f>Working_Data[[#This Row],[last_order_date]]-Working_Data[[#This Row],[signup_date]]</f>
        <v>710</v>
      </c>
      <c r="Y3732" s="7">
        <f>IF(Working_Data[[#This Row],[churned]]="Active",1,0)</f>
        <v>1</v>
      </c>
      <c r="Z3732" s="7">
        <f>YEAR(Working_Data[[#This Row],[order_date]])</f>
        <v>2024</v>
      </c>
    </row>
    <row r="3733" spans="1:26" x14ac:dyDescent="0.25">
      <c r="A3733" t="s">
        <v>7516</v>
      </c>
      <c r="B3733" t="s">
        <v>38</v>
      </c>
      <c r="C3733" t="s">
        <v>39</v>
      </c>
      <c r="D3733" t="s">
        <v>56</v>
      </c>
      <c r="E3733" s="1">
        <v>45851</v>
      </c>
      <c r="F3733" t="s">
        <v>7517</v>
      </c>
      <c r="G3733" s="1">
        <v>45612</v>
      </c>
      <c r="H3733" t="s">
        <v>25</v>
      </c>
      <c r="I3733" t="s">
        <v>48</v>
      </c>
      <c r="J3733" t="s">
        <v>59</v>
      </c>
      <c r="K3733">
        <v>4</v>
      </c>
      <c r="L3733" s="3">
        <f>Working_Data[[#This Row],[price2]]/Working_Data[[#This Row],[quantity]]</f>
        <v>341.565</v>
      </c>
      <c r="M3733" s="3">
        <v>1366.26</v>
      </c>
      <c r="N3733" t="s">
        <v>28</v>
      </c>
      <c r="O3733">
        <v>15</v>
      </c>
      <c r="P3733" s="1">
        <v>45822</v>
      </c>
      <c r="Q3733">
        <v>426</v>
      </c>
      <c r="R3733" t="s">
        <v>29</v>
      </c>
      <c r="S3733">
        <v>1</v>
      </c>
      <c r="T3733" s="1">
        <v>45688</v>
      </c>
      <c r="U3733" t="s">
        <v>36</v>
      </c>
      <c r="V3733" t="str">
        <f>TEXT(WEEKDAY(Working_Data[[#This Row],[order_date]],1),"DDDD")</f>
        <v>Saturday</v>
      </c>
      <c r="W3733" t="str">
        <f>TEXT(Working_Data[[#This Row],[order_date]],"mmmm")</f>
        <v>November</v>
      </c>
      <c r="X3733" s="7">
        <f>Working_Data[[#This Row],[last_order_date]]-Working_Data[[#This Row],[signup_date]]</f>
        <v>-29</v>
      </c>
      <c r="Y3733" s="7">
        <f>IF(Working_Data[[#This Row],[churned]]="Active",1,0)</f>
        <v>1</v>
      </c>
      <c r="Z3733" s="7">
        <f>YEAR(Working_Data[[#This Row],[order_date]])</f>
        <v>2024</v>
      </c>
    </row>
    <row r="3734" spans="1:26" x14ac:dyDescent="0.25">
      <c r="A3734" t="s">
        <v>7518</v>
      </c>
      <c r="B3734" t="s">
        <v>38</v>
      </c>
      <c r="C3734" t="s">
        <v>22</v>
      </c>
      <c r="D3734" t="s">
        <v>77</v>
      </c>
      <c r="E3734" s="1">
        <v>45785</v>
      </c>
      <c r="F3734" t="s">
        <v>7519</v>
      </c>
      <c r="G3734" s="1">
        <v>45612</v>
      </c>
      <c r="H3734" t="s">
        <v>47</v>
      </c>
      <c r="I3734" t="s">
        <v>63</v>
      </c>
      <c r="J3734" t="s">
        <v>67</v>
      </c>
      <c r="K3734">
        <v>1</v>
      </c>
      <c r="L3734" s="3">
        <f>Working_Data[[#This Row],[price2]]/Working_Data[[#This Row],[quantity]]</f>
        <v>1296.47</v>
      </c>
      <c r="M3734" s="3">
        <v>1296.47</v>
      </c>
      <c r="N3734" t="s">
        <v>28</v>
      </c>
      <c r="O3734">
        <v>37</v>
      </c>
      <c r="P3734" s="1">
        <v>45483</v>
      </c>
      <c r="Q3734">
        <v>381</v>
      </c>
      <c r="R3734" t="s">
        <v>43</v>
      </c>
      <c r="S3734">
        <v>1</v>
      </c>
      <c r="T3734" s="1">
        <v>45816</v>
      </c>
      <c r="U3734" t="s">
        <v>60</v>
      </c>
      <c r="V3734" t="str">
        <f>TEXT(WEEKDAY(Working_Data[[#This Row],[order_date]],1),"DDDD")</f>
        <v>Saturday</v>
      </c>
      <c r="W3734" t="str">
        <f>TEXT(Working_Data[[#This Row],[order_date]],"mmmm")</f>
        <v>November</v>
      </c>
      <c r="X3734" s="7">
        <f>Working_Data[[#This Row],[last_order_date]]-Working_Data[[#This Row],[signup_date]]</f>
        <v>-302</v>
      </c>
      <c r="Y3734" s="7">
        <f>IF(Working_Data[[#This Row],[churned]]="Active",1,0)</f>
        <v>0</v>
      </c>
      <c r="Z3734" s="7">
        <f>YEAR(Working_Data[[#This Row],[order_date]])</f>
        <v>2024</v>
      </c>
    </row>
    <row r="3735" spans="1:26" x14ac:dyDescent="0.25">
      <c r="A3735" t="s">
        <v>7520</v>
      </c>
      <c r="B3735" t="s">
        <v>38</v>
      </c>
      <c r="C3735" t="s">
        <v>22</v>
      </c>
      <c r="D3735" t="s">
        <v>52</v>
      </c>
      <c r="E3735" s="1">
        <v>45615</v>
      </c>
      <c r="F3735" t="s">
        <v>7521</v>
      </c>
      <c r="G3735" s="1">
        <v>45612</v>
      </c>
      <c r="H3735" t="s">
        <v>47</v>
      </c>
      <c r="I3735" t="s">
        <v>63</v>
      </c>
      <c r="J3735" t="s">
        <v>64</v>
      </c>
      <c r="K3735">
        <v>4</v>
      </c>
      <c r="L3735" s="3">
        <f>Working_Data[[#This Row],[price2]]/Working_Data[[#This Row],[quantity]]</f>
        <v>97.417500000000004</v>
      </c>
      <c r="M3735" s="3">
        <v>389.67</v>
      </c>
      <c r="N3735" t="s">
        <v>28</v>
      </c>
      <c r="O3735">
        <v>39</v>
      </c>
      <c r="P3735" s="1">
        <v>45753</v>
      </c>
      <c r="Q3735">
        <v>137</v>
      </c>
      <c r="R3735" t="s">
        <v>43</v>
      </c>
      <c r="S3735">
        <v>5</v>
      </c>
      <c r="T3735" s="1">
        <v>45743</v>
      </c>
      <c r="U3735" t="s">
        <v>60</v>
      </c>
      <c r="V3735" t="str">
        <f>TEXT(WEEKDAY(Working_Data[[#This Row],[order_date]],1),"DDDD")</f>
        <v>Saturday</v>
      </c>
      <c r="W3735" t="str">
        <f>TEXT(Working_Data[[#This Row],[order_date]],"mmmm")</f>
        <v>November</v>
      </c>
      <c r="X3735" s="7">
        <f>Working_Data[[#This Row],[last_order_date]]-Working_Data[[#This Row],[signup_date]]</f>
        <v>138</v>
      </c>
      <c r="Y3735" s="7">
        <f>IF(Working_Data[[#This Row],[churned]]="Active",1,0)</f>
        <v>0</v>
      </c>
      <c r="Z3735" s="7">
        <f>YEAR(Working_Data[[#This Row],[order_date]])</f>
        <v>2024</v>
      </c>
    </row>
    <row r="3736" spans="1:26" x14ac:dyDescent="0.25">
      <c r="A3736" t="s">
        <v>7522</v>
      </c>
      <c r="B3736" t="s">
        <v>21</v>
      </c>
      <c r="C3736" t="s">
        <v>82</v>
      </c>
      <c r="D3736" t="s">
        <v>32</v>
      </c>
      <c r="E3736" s="1">
        <v>45482</v>
      </c>
      <c r="F3736" t="s">
        <v>7523</v>
      </c>
      <c r="G3736" s="1">
        <v>45612</v>
      </c>
      <c r="H3736" t="s">
        <v>41</v>
      </c>
      <c r="I3736" t="s">
        <v>48</v>
      </c>
      <c r="J3736" t="s">
        <v>59</v>
      </c>
      <c r="K3736">
        <v>5</v>
      </c>
      <c r="L3736" s="3">
        <f>Working_Data[[#This Row],[price2]]/Working_Data[[#This Row],[quantity]]</f>
        <v>36.148000000000003</v>
      </c>
      <c r="M3736" s="3">
        <v>180.74</v>
      </c>
      <c r="N3736" t="s">
        <v>28</v>
      </c>
      <c r="O3736">
        <v>7</v>
      </c>
      <c r="P3736" s="1">
        <v>45784</v>
      </c>
      <c r="Q3736">
        <v>86</v>
      </c>
      <c r="R3736" t="s">
        <v>43</v>
      </c>
      <c r="S3736">
        <v>3</v>
      </c>
      <c r="T3736" s="1">
        <v>45526</v>
      </c>
      <c r="U3736" t="s">
        <v>30</v>
      </c>
      <c r="V3736" t="str">
        <f>TEXT(WEEKDAY(Working_Data[[#This Row],[order_date]],1),"DDDD")</f>
        <v>Saturday</v>
      </c>
      <c r="W3736" t="str">
        <f>TEXT(Working_Data[[#This Row],[order_date]],"mmmm")</f>
        <v>November</v>
      </c>
      <c r="X3736" s="7">
        <f>Working_Data[[#This Row],[last_order_date]]-Working_Data[[#This Row],[signup_date]]</f>
        <v>302</v>
      </c>
      <c r="Y3736" s="7">
        <f>IF(Working_Data[[#This Row],[churned]]="Active",1,0)</f>
        <v>0</v>
      </c>
      <c r="Z3736" s="7">
        <f>YEAR(Working_Data[[#This Row],[order_date]])</f>
        <v>2024</v>
      </c>
    </row>
    <row r="3737" spans="1:26" x14ac:dyDescent="0.25">
      <c r="A3737" t="s">
        <v>7524</v>
      </c>
      <c r="B3737" t="s">
        <v>21</v>
      </c>
      <c r="C3737" t="s">
        <v>22</v>
      </c>
      <c r="D3737" t="s">
        <v>52</v>
      </c>
      <c r="E3737" s="1">
        <v>45403</v>
      </c>
      <c r="F3737" t="s">
        <v>7525</v>
      </c>
      <c r="G3737" s="1">
        <v>45612</v>
      </c>
      <c r="H3737" t="s">
        <v>25</v>
      </c>
      <c r="I3737" t="s">
        <v>63</v>
      </c>
      <c r="J3737" t="s">
        <v>59</v>
      </c>
      <c r="K3737">
        <v>1</v>
      </c>
      <c r="L3737" s="3">
        <f>Working_Data[[#This Row],[price2]]/Working_Data[[#This Row],[quantity]]</f>
        <v>1477.18</v>
      </c>
      <c r="M3737" s="3">
        <v>1477.18</v>
      </c>
      <c r="N3737" t="s">
        <v>50</v>
      </c>
      <c r="O3737">
        <v>30</v>
      </c>
      <c r="P3737" s="1">
        <v>45931</v>
      </c>
      <c r="Q3737">
        <v>63</v>
      </c>
      <c r="R3737" t="s">
        <v>29</v>
      </c>
      <c r="S3737">
        <v>1</v>
      </c>
      <c r="T3737" s="1">
        <v>45643</v>
      </c>
      <c r="U3737" t="s">
        <v>36</v>
      </c>
      <c r="V3737" t="str">
        <f>TEXT(WEEKDAY(Working_Data[[#This Row],[order_date]],1),"DDDD")</f>
        <v>Saturday</v>
      </c>
      <c r="W3737" t="str">
        <f>TEXT(Working_Data[[#This Row],[order_date]],"mmmm")</f>
        <v>November</v>
      </c>
      <c r="X3737" s="7">
        <f>Working_Data[[#This Row],[last_order_date]]-Working_Data[[#This Row],[signup_date]]</f>
        <v>528</v>
      </c>
      <c r="Y3737" s="7">
        <f>IF(Working_Data[[#This Row],[churned]]="Active",1,0)</f>
        <v>1</v>
      </c>
      <c r="Z3737" s="7">
        <f>YEAR(Working_Data[[#This Row],[order_date]])</f>
        <v>2024</v>
      </c>
    </row>
    <row r="3738" spans="1:26" x14ac:dyDescent="0.25">
      <c r="A3738" t="s">
        <v>7526</v>
      </c>
      <c r="B3738" t="s">
        <v>38</v>
      </c>
      <c r="C3738" t="s">
        <v>22</v>
      </c>
      <c r="D3738" t="s">
        <v>77</v>
      </c>
      <c r="E3738" s="1">
        <v>45935</v>
      </c>
      <c r="F3738" t="s">
        <v>7527</v>
      </c>
      <c r="G3738" s="1">
        <v>45612</v>
      </c>
      <c r="H3738" t="s">
        <v>47</v>
      </c>
      <c r="I3738" t="s">
        <v>42</v>
      </c>
      <c r="J3738" t="s">
        <v>49</v>
      </c>
      <c r="K3738">
        <v>4</v>
      </c>
      <c r="L3738" s="3">
        <f>Working_Data[[#This Row],[price2]]/Working_Data[[#This Row],[quantity]]</f>
        <v>74.902500000000003</v>
      </c>
      <c r="M3738" s="3">
        <v>299.61</v>
      </c>
      <c r="N3738" t="s">
        <v>28</v>
      </c>
      <c r="O3738">
        <v>48</v>
      </c>
      <c r="P3738" s="1">
        <v>45424</v>
      </c>
      <c r="Q3738">
        <v>436</v>
      </c>
      <c r="R3738" t="s">
        <v>43</v>
      </c>
      <c r="S3738">
        <v>2</v>
      </c>
      <c r="T3738" s="1">
        <v>45737</v>
      </c>
      <c r="U3738" t="s">
        <v>60</v>
      </c>
      <c r="V3738" t="str">
        <f>TEXT(WEEKDAY(Working_Data[[#This Row],[order_date]],1),"DDDD")</f>
        <v>Saturday</v>
      </c>
      <c r="W3738" t="str">
        <f>TEXT(Working_Data[[#This Row],[order_date]],"mmmm")</f>
        <v>November</v>
      </c>
      <c r="X3738" s="7">
        <f>Working_Data[[#This Row],[last_order_date]]-Working_Data[[#This Row],[signup_date]]</f>
        <v>-511</v>
      </c>
      <c r="Y3738" s="7">
        <f>IF(Working_Data[[#This Row],[churned]]="Active",1,0)</f>
        <v>0</v>
      </c>
      <c r="Z3738" s="7">
        <f>YEAR(Working_Data[[#This Row],[order_date]])</f>
        <v>2024</v>
      </c>
    </row>
    <row r="3739" spans="1:26" x14ac:dyDescent="0.25">
      <c r="A3739" t="s">
        <v>7528</v>
      </c>
      <c r="B3739" t="s">
        <v>45</v>
      </c>
      <c r="C3739" t="s">
        <v>39</v>
      </c>
      <c r="D3739" t="s">
        <v>23</v>
      </c>
      <c r="E3739" s="1">
        <v>45523</v>
      </c>
      <c r="F3739" t="s">
        <v>7529</v>
      </c>
      <c r="G3739" s="1">
        <v>45613</v>
      </c>
      <c r="H3739" t="s">
        <v>58</v>
      </c>
      <c r="I3739" t="s">
        <v>48</v>
      </c>
      <c r="J3739" t="s">
        <v>27</v>
      </c>
      <c r="K3739">
        <v>2</v>
      </c>
      <c r="L3739" s="3">
        <f>Working_Data[[#This Row],[price2]]/Working_Data[[#This Row],[quantity]]</f>
        <v>520.495</v>
      </c>
      <c r="M3739" s="3">
        <v>1040.99</v>
      </c>
      <c r="N3739" t="s">
        <v>50</v>
      </c>
      <c r="O3739">
        <v>7</v>
      </c>
      <c r="P3739" s="1">
        <v>45851</v>
      </c>
      <c r="Q3739">
        <v>266</v>
      </c>
      <c r="R3739" t="s">
        <v>29</v>
      </c>
      <c r="S3739">
        <v>1</v>
      </c>
      <c r="T3739" s="1">
        <v>45724</v>
      </c>
      <c r="U3739" t="s">
        <v>30</v>
      </c>
      <c r="V3739" t="str">
        <f>TEXT(WEEKDAY(Working_Data[[#This Row],[order_date]],1),"DDDD")</f>
        <v>Sunday</v>
      </c>
      <c r="W3739" t="str">
        <f>TEXT(Working_Data[[#This Row],[order_date]],"mmmm")</f>
        <v>November</v>
      </c>
      <c r="X3739" s="7">
        <f>Working_Data[[#This Row],[last_order_date]]-Working_Data[[#This Row],[signup_date]]</f>
        <v>328</v>
      </c>
      <c r="Y3739" s="7">
        <f>IF(Working_Data[[#This Row],[churned]]="Active",1,0)</f>
        <v>1</v>
      </c>
      <c r="Z3739" s="7">
        <f>YEAR(Working_Data[[#This Row],[order_date]])</f>
        <v>2024</v>
      </c>
    </row>
    <row r="3740" spans="1:26" x14ac:dyDescent="0.25">
      <c r="A3740" t="s">
        <v>7530</v>
      </c>
      <c r="B3740" t="s">
        <v>21</v>
      </c>
      <c r="C3740" t="s">
        <v>82</v>
      </c>
      <c r="D3740" t="s">
        <v>52</v>
      </c>
      <c r="E3740" s="1">
        <v>45744</v>
      </c>
      <c r="F3740" t="s">
        <v>7531</v>
      </c>
      <c r="G3740" s="1">
        <v>45613</v>
      </c>
      <c r="H3740" t="s">
        <v>41</v>
      </c>
      <c r="I3740" t="s">
        <v>42</v>
      </c>
      <c r="J3740" t="s">
        <v>67</v>
      </c>
      <c r="K3740">
        <v>1</v>
      </c>
      <c r="L3740" s="3">
        <f>Working_Data[[#This Row],[price2]]/Working_Data[[#This Row],[quantity]]</f>
        <v>1064.22</v>
      </c>
      <c r="M3740" s="3">
        <v>1064.22</v>
      </c>
      <c r="N3740" t="s">
        <v>50</v>
      </c>
      <c r="O3740">
        <v>38</v>
      </c>
      <c r="P3740" s="1">
        <v>45707</v>
      </c>
      <c r="Q3740">
        <v>214</v>
      </c>
      <c r="R3740" t="s">
        <v>43</v>
      </c>
      <c r="S3740">
        <v>3</v>
      </c>
      <c r="T3740" s="1">
        <v>45835</v>
      </c>
      <c r="U3740" t="s">
        <v>30</v>
      </c>
      <c r="V3740" t="str">
        <f>TEXT(WEEKDAY(Working_Data[[#This Row],[order_date]],1),"DDDD")</f>
        <v>Sunday</v>
      </c>
      <c r="W3740" t="str">
        <f>TEXT(Working_Data[[#This Row],[order_date]],"mmmm")</f>
        <v>November</v>
      </c>
      <c r="X3740" s="7">
        <f>Working_Data[[#This Row],[last_order_date]]-Working_Data[[#This Row],[signup_date]]</f>
        <v>-37</v>
      </c>
      <c r="Y3740" s="7">
        <f>IF(Working_Data[[#This Row],[churned]]="Active",1,0)</f>
        <v>0</v>
      </c>
      <c r="Z3740" s="7">
        <f>YEAR(Working_Data[[#This Row],[order_date]])</f>
        <v>2024</v>
      </c>
    </row>
    <row r="3741" spans="1:26" x14ac:dyDescent="0.25">
      <c r="A3741" t="s">
        <v>7532</v>
      </c>
      <c r="B3741" t="s">
        <v>21</v>
      </c>
      <c r="C3741" t="s">
        <v>82</v>
      </c>
      <c r="D3741" t="s">
        <v>77</v>
      </c>
      <c r="E3741" s="1">
        <v>45248</v>
      </c>
      <c r="F3741" t="s">
        <v>7533</v>
      </c>
      <c r="G3741" s="1">
        <v>45613</v>
      </c>
      <c r="H3741" t="s">
        <v>34</v>
      </c>
      <c r="I3741" t="s">
        <v>54</v>
      </c>
      <c r="J3741" t="s">
        <v>67</v>
      </c>
      <c r="K3741">
        <v>4</v>
      </c>
      <c r="L3741" s="3">
        <f>Working_Data[[#This Row],[price2]]/Working_Data[[#This Row],[quantity]]</f>
        <v>319.8175</v>
      </c>
      <c r="M3741" s="3">
        <v>1279.27</v>
      </c>
      <c r="N3741" t="s">
        <v>28</v>
      </c>
      <c r="O3741">
        <v>36</v>
      </c>
      <c r="P3741" s="1">
        <v>45644</v>
      </c>
      <c r="Q3741">
        <v>415</v>
      </c>
      <c r="R3741" t="s">
        <v>43</v>
      </c>
      <c r="S3741">
        <v>1</v>
      </c>
      <c r="T3741" s="1">
        <v>45834</v>
      </c>
      <c r="U3741" t="s">
        <v>36</v>
      </c>
      <c r="V3741" t="str">
        <f>TEXT(WEEKDAY(Working_Data[[#This Row],[order_date]],1),"DDDD")</f>
        <v>Sunday</v>
      </c>
      <c r="W3741" t="str">
        <f>TEXT(Working_Data[[#This Row],[order_date]],"mmmm")</f>
        <v>November</v>
      </c>
      <c r="X3741" s="7">
        <f>Working_Data[[#This Row],[last_order_date]]-Working_Data[[#This Row],[signup_date]]</f>
        <v>396</v>
      </c>
      <c r="Y3741" s="7">
        <f>IF(Working_Data[[#This Row],[churned]]="Active",1,0)</f>
        <v>0</v>
      </c>
      <c r="Z3741" s="7">
        <f>YEAR(Working_Data[[#This Row],[order_date]])</f>
        <v>2024</v>
      </c>
    </row>
    <row r="3742" spans="1:26" x14ac:dyDescent="0.25">
      <c r="A3742" t="s">
        <v>7534</v>
      </c>
      <c r="B3742" t="s">
        <v>21</v>
      </c>
      <c r="C3742" t="s">
        <v>39</v>
      </c>
      <c r="D3742" t="s">
        <v>56</v>
      </c>
      <c r="E3742" s="1">
        <v>45505</v>
      </c>
      <c r="F3742" t="s">
        <v>7535</v>
      </c>
      <c r="G3742" s="1">
        <v>45613</v>
      </c>
      <c r="H3742" t="s">
        <v>58</v>
      </c>
      <c r="I3742" t="s">
        <v>48</v>
      </c>
      <c r="J3742" t="s">
        <v>27</v>
      </c>
      <c r="K3742">
        <v>5</v>
      </c>
      <c r="L3742" s="3">
        <f>Working_Data[[#This Row],[price2]]/Working_Data[[#This Row],[quantity]]</f>
        <v>200.36799999999999</v>
      </c>
      <c r="M3742" s="3">
        <v>1001.84</v>
      </c>
      <c r="N3742" t="s">
        <v>50</v>
      </c>
      <c r="O3742">
        <v>8</v>
      </c>
      <c r="P3742" s="1">
        <v>45837</v>
      </c>
      <c r="Q3742">
        <v>450</v>
      </c>
      <c r="R3742" t="s">
        <v>29</v>
      </c>
      <c r="S3742">
        <v>1</v>
      </c>
      <c r="T3742" s="1">
        <v>45606</v>
      </c>
      <c r="U3742" t="s">
        <v>60</v>
      </c>
      <c r="V3742" t="str">
        <f>TEXT(WEEKDAY(Working_Data[[#This Row],[order_date]],1),"DDDD")</f>
        <v>Sunday</v>
      </c>
      <c r="W3742" t="str">
        <f>TEXT(Working_Data[[#This Row],[order_date]],"mmmm")</f>
        <v>November</v>
      </c>
      <c r="X3742" s="7">
        <f>Working_Data[[#This Row],[last_order_date]]-Working_Data[[#This Row],[signup_date]]</f>
        <v>332</v>
      </c>
      <c r="Y3742" s="7">
        <f>IF(Working_Data[[#This Row],[churned]]="Active",1,0)</f>
        <v>1</v>
      </c>
      <c r="Z3742" s="7">
        <f>YEAR(Working_Data[[#This Row],[order_date]])</f>
        <v>2024</v>
      </c>
    </row>
    <row r="3743" spans="1:26" x14ac:dyDescent="0.25">
      <c r="A3743" t="s">
        <v>7536</v>
      </c>
      <c r="B3743" t="s">
        <v>21</v>
      </c>
      <c r="C3743" t="s">
        <v>82</v>
      </c>
      <c r="D3743" t="s">
        <v>77</v>
      </c>
      <c r="E3743" s="1">
        <v>45310</v>
      </c>
      <c r="F3743" t="s">
        <v>7537</v>
      </c>
      <c r="G3743" s="1">
        <v>45613</v>
      </c>
      <c r="H3743" t="s">
        <v>25</v>
      </c>
      <c r="I3743" t="s">
        <v>54</v>
      </c>
      <c r="J3743" t="s">
        <v>49</v>
      </c>
      <c r="K3743">
        <v>3</v>
      </c>
      <c r="L3743" s="3">
        <f>Working_Data[[#This Row],[price2]]/Working_Data[[#This Row],[quantity]]</f>
        <v>68.563333333333333</v>
      </c>
      <c r="M3743" s="3">
        <v>205.69</v>
      </c>
      <c r="N3743" t="s">
        <v>35</v>
      </c>
      <c r="O3743">
        <v>47</v>
      </c>
      <c r="P3743" s="1">
        <v>45394</v>
      </c>
      <c r="Q3743">
        <v>234</v>
      </c>
      <c r="R3743" t="s">
        <v>43</v>
      </c>
      <c r="S3743">
        <v>1</v>
      </c>
      <c r="T3743" s="1">
        <v>45798</v>
      </c>
      <c r="U3743" t="s">
        <v>36</v>
      </c>
      <c r="V3743" t="str">
        <f>TEXT(WEEKDAY(Working_Data[[#This Row],[order_date]],1),"DDDD")</f>
        <v>Sunday</v>
      </c>
      <c r="W3743" t="str">
        <f>TEXT(Working_Data[[#This Row],[order_date]],"mmmm")</f>
        <v>November</v>
      </c>
      <c r="X3743" s="7">
        <f>Working_Data[[#This Row],[last_order_date]]-Working_Data[[#This Row],[signup_date]]</f>
        <v>84</v>
      </c>
      <c r="Y3743" s="7">
        <f>IF(Working_Data[[#This Row],[churned]]="Active",1,0)</f>
        <v>0</v>
      </c>
      <c r="Z3743" s="7">
        <f>YEAR(Working_Data[[#This Row],[order_date]])</f>
        <v>2024</v>
      </c>
    </row>
    <row r="3744" spans="1:26" x14ac:dyDescent="0.25">
      <c r="A3744" t="s">
        <v>7538</v>
      </c>
      <c r="B3744" t="s">
        <v>38</v>
      </c>
      <c r="C3744" t="s">
        <v>39</v>
      </c>
      <c r="D3744" t="s">
        <v>32</v>
      </c>
      <c r="E3744" s="1">
        <v>45398</v>
      </c>
      <c r="F3744" t="s">
        <v>7539</v>
      </c>
      <c r="G3744" s="1">
        <v>45613</v>
      </c>
      <c r="H3744" t="s">
        <v>34</v>
      </c>
      <c r="I3744" t="s">
        <v>48</v>
      </c>
      <c r="J3744" t="s">
        <v>49</v>
      </c>
      <c r="K3744">
        <v>3</v>
      </c>
      <c r="L3744" s="3">
        <f>Working_Data[[#This Row],[price2]]/Working_Data[[#This Row],[quantity]]</f>
        <v>46.776666666666671</v>
      </c>
      <c r="M3744" s="3">
        <v>140.33000000000001</v>
      </c>
      <c r="N3744" t="s">
        <v>28</v>
      </c>
      <c r="O3744">
        <v>5</v>
      </c>
      <c r="P3744" s="1">
        <v>45626</v>
      </c>
      <c r="Q3744">
        <v>141</v>
      </c>
      <c r="R3744" t="s">
        <v>43</v>
      </c>
      <c r="S3744">
        <v>5</v>
      </c>
      <c r="T3744" s="1">
        <v>45993</v>
      </c>
      <c r="U3744" t="s">
        <v>36</v>
      </c>
      <c r="V3744" t="str">
        <f>TEXT(WEEKDAY(Working_Data[[#This Row],[order_date]],1),"DDDD")</f>
        <v>Sunday</v>
      </c>
      <c r="W3744" t="str">
        <f>TEXT(Working_Data[[#This Row],[order_date]],"mmmm")</f>
        <v>November</v>
      </c>
      <c r="X3744" s="7">
        <f>Working_Data[[#This Row],[last_order_date]]-Working_Data[[#This Row],[signup_date]]</f>
        <v>228</v>
      </c>
      <c r="Y3744" s="7">
        <f>IF(Working_Data[[#This Row],[churned]]="Active",1,0)</f>
        <v>0</v>
      </c>
      <c r="Z3744" s="7">
        <f>YEAR(Working_Data[[#This Row],[order_date]])</f>
        <v>2024</v>
      </c>
    </row>
    <row r="3745" spans="1:26" x14ac:dyDescent="0.25">
      <c r="A3745" t="s">
        <v>7540</v>
      </c>
      <c r="B3745" t="s">
        <v>21</v>
      </c>
      <c r="C3745" t="s">
        <v>22</v>
      </c>
      <c r="D3745" t="s">
        <v>56</v>
      </c>
      <c r="E3745" s="1">
        <v>45837</v>
      </c>
      <c r="F3745" t="s">
        <v>7541</v>
      </c>
      <c r="G3745" s="1">
        <v>45613</v>
      </c>
      <c r="H3745" t="s">
        <v>34</v>
      </c>
      <c r="I3745" t="s">
        <v>42</v>
      </c>
      <c r="J3745" t="s">
        <v>27</v>
      </c>
      <c r="K3745">
        <v>1</v>
      </c>
      <c r="L3745" s="3">
        <f>Working_Data[[#This Row],[price2]]/Working_Data[[#This Row],[quantity]]</f>
        <v>814.93</v>
      </c>
      <c r="M3745" s="3">
        <v>814.93</v>
      </c>
      <c r="N3745" t="s">
        <v>50</v>
      </c>
      <c r="O3745">
        <v>45</v>
      </c>
      <c r="P3745" s="1">
        <v>45856</v>
      </c>
      <c r="Q3745">
        <v>73</v>
      </c>
      <c r="R3745" t="s">
        <v>29</v>
      </c>
      <c r="S3745">
        <v>4</v>
      </c>
      <c r="T3745" s="1">
        <v>45776</v>
      </c>
      <c r="U3745" t="s">
        <v>36</v>
      </c>
      <c r="V3745" t="str">
        <f>TEXT(WEEKDAY(Working_Data[[#This Row],[order_date]],1),"DDDD")</f>
        <v>Sunday</v>
      </c>
      <c r="W3745" t="str">
        <f>TEXT(Working_Data[[#This Row],[order_date]],"mmmm")</f>
        <v>November</v>
      </c>
      <c r="X3745" s="7">
        <f>Working_Data[[#This Row],[last_order_date]]-Working_Data[[#This Row],[signup_date]]</f>
        <v>19</v>
      </c>
      <c r="Y3745" s="7">
        <f>IF(Working_Data[[#This Row],[churned]]="Active",1,0)</f>
        <v>1</v>
      </c>
      <c r="Z3745" s="7">
        <f>YEAR(Working_Data[[#This Row],[order_date]])</f>
        <v>2024</v>
      </c>
    </row>
    <row r="3746" spans="1:26" x14ac:dyDescent="0.25">
      <c r="A3746" t="s">
        <v>7542</v>
      </c>
      <c r="B3746" t="s">
        <v>45</v>
      </c>
      <c r="C3746" t="s">
        <v>82</v>
      </c>
      <c r="D3746" t="s">
        <v>32</v>
      </c>
      <c r="E3746" s="1">
        <v>45183</v>
      </c>
      <c r="F3746" t="s">
        <v>7543</v>
      </c>
      <c r="G3746" s="1">
        <v>45613</v>
      </c>
      <c r="H3746" t="s">
        <v>47</v>
      </c>
      <c r="I3746" t="s">
        <v>63</v>
      </c>
      <c r="J3746" t="s">
        <v>64</v>
      </c>
      <c r="K3746">
        <v>3</v>
      </c>
      <c r="L3746" s="3">
        <f>Working_Data[[#This Row],[price2]]/Working_Data[[#This Row],[quantity]]</f>
        <v>418.14333333333337</v>
      </c>
      <c r="M3746" s="3">
        <v>1254.43</v>
      </c>
      <c r="N3746" t="s">
        <v>50</v>
      </c>
      <c r="O3746">
        <v>8</v>
      </c>
      <c r="P3746" s="1">
        <v>45810</v>
      </c>
      <c r="Q3746">
        <v>174</v>
      </c>
      <c r="R3746" t="s">
        <v>43</v>
      </c>
      <c r="S3746">
        <v>5</v>
      </c>
      <c r="T3746" s="1">
        <v>45332</v>
      </c>
      <c r="U3746" t="s">
        <v>36</v>
      </c>
      <c r="V3746" t="str">
        <f>TEXT(WEEKDAY(Working_Data[[#This Row],[order_date]],1),"DDDD")</f>
        <v>Sunday</v>
      </c>
      <c r="W3746" t="str">
        <f>TEXT(Working_Data[[#This Row],[order_date]],"mmmm")</f>
        <v>November</v>
      </c>
      <c r="X3746" s="7">
        <f>Working_Data[[#This Row],[last_order_date]]-Working_Data[[#This Row],[signup_date]]</f>
        <v>627</v>
      </c>
      <c r="Y3746" s="7">
        <f>IF(Working_Data[[#This Row],[churned]]="Active",1,0)</f>
        <v>0</v>
      </c>
      <c r="Z3746" s="7">
        <f>YEAR(Working_Data[[#This Row],[order_date]])</f>
        <v>2024</v>
      </c>
    </row>
    <row r="3747" spans="1:26" x14ac:dyDescent="0.25">
      <c r="A3747" t="s">
        <v>7544</v>
      </c>
      <c r="B3747" t="s">
        <v>45</v>
      </c>
      <c r="C3747" t="s">
        <v>22</v>
      </c>
      <c r="D3747" t="s">
        <v>32</v>
      </c>
      <c r="E3747" s="1">
        <v>45831</v>
      </c>
      <c r="F3747" t="s">
        <v>7545</v>
      </c>
      <c r="G3747" s="1">
        <v>45614</v>
      </c>
      <c r="H3747" t="s">
        <v>34</v>
      </c>
      <c r="I3747" t="s">
        <v>54</v>
      </c>
      <c r="J3747" t="s">
        <v>59</v>
      </c>
      <c r="K3747">
        <v>4</v>
      </c>
      <c r="L3747" s="3">
        <f>Working_Data[[#This Row],[price2]]/Working_Data[[#This Row],[quantity]]</f>
        <v>223.6225</v>
      </c>
      <c r="M3747" s="3">
        <v>894.49</v>
      </c>
      <c r="N3747" t="s">
        <v>28</v>
      </c>
      <c r="O3747">
        <v>43</v>
      </c>
      <c r="P3747" s="1">
        <v>45998</v>
      </c>
      <c r="Q3747">
        <v>392</v>
      </c>
      <c r="R3747" t="s">
        <v>29</v>
      </c>
      <c r="S3747">
        <v>4</v>
      </c>
      <c r="T3747" s="1">
        <v>45361</v>
      </c>
      <c r="U3747" t="s">
        <v>36</v>
      </c>
      <c r="V3747" t="str">
        <f>TEXT(WEEKDAY(Working_Data[[#This Row],[order_date]],1),"DDDD")</f>
        <v>Monday</v>
      </c>
      <c r="W3747" t="str">
        <f>TEXT(Working_Data[[#This Row],[order_date]],"mmmm")</f>
        <v>November</v>
      </c>
      <c r="X3747" s="7">
        <f>Working_Data[[#This Row],[last_order_date]]-Working_Data[[#This Row],[signup_date]]</f>
        <v>167</v>
      </c>
      <c r="Y3747" s="7">
        <f>IF(Working_Data[[#This Row],[churned]]="Active",1,0)</f>
        <v>1</v>
      </c>
      <c r="Z3747" s="7">
        <f>YEAR(Working_Data[[#This Row],[order_date]])</f>
        <v>2024</v>
      </c>
    </row>
    <row r="3748" spans="1:26" x14ac:dyDescent="0.25">
      <c r="A3748" t="s">
        <v>7546</v>
      </c>
      <c r="B3748" t="s">
        <v>38</v>
      </c>
      <c r="C3748" t="s">
        <v>82</v>
      </c>
      <c r="D3748" t="s">
        <v>32</v>
      </c>
      <c r="E3748" s="1">
        <v>45530</v>
      </c>
      <c r="F3748" t="s">
        <v>7547</v>
      </c>
      <c r="G3748" s="1">
        <v>45614</v>
      </c>
      <c r="H3748" t="s">
        <v>58</v>
      </c>
      <c r="I3748" t="s">
        <v>48</v>
      </c>
      <c r="J3748" t="s">
        <v>67</v>
      </c>
      <c r="K3748">
        <v>5</v>
      </c>
      <c r="L3748" s="3">
        <f>Working_Data[[#This Row],[price2]]/Working_Data[[#This Row],[quantity]]</f>
        <v>29.544</v>
      </c>
      <c r="M3748" s="3">
        <v>147.72</v>
      </c>
      <c r="N3748" t="s">
        <v>35</v>
      </c>
      <c r="O3748">
        <v>30</v>
      </c>
      <c r="P3748" s="1">
        <v>45638</v>
      </c>
      <c r="Q3748">
        <v>157</v>
      </c>
      <c r="R3748" t="s">
        <v>43</v>
      </c>
      <c r="S3748">
        <v>1</v>
      </c>
      <c r="T3748" s="1">
        <v>45333</v>
      </c>
      <c r="U3748" t="s">
        <v>36</v>
      </c>
      <c r="V3748" t="str">
        <f>TEXT(WEEKDAY(Working_Data[[#This Row],[order_date]],1),"DDDD")</f>
        <v>Monday</v>
      </c>
      <c r="W3748" t="str">
        <f>TEXT(Working_Data[[#This Row],[order_date]],"mmmm")</f>
        <v>November</v>
      </c>
      <c r="X3748" s="7">
        <f>Working_Data[[#This Row],[last_order_date]]-Working_Data[[#This Row],[signup_date]]</f>
        <v>108</v>
      </c>
      <c r="Y3748" s="7">
        <f>IF(Working_Data[[#This Row],[churned]]="Active",1,0)</f>
        <v>0</v>
      </c>
      <c r="Z3748" s="7">
        <f>YEAR(Working_Data[[#This Row],[order_date]])</f>
        <v>2024</v>
      </c>
    </row>
    <row r="3749" spans="1:26" x14ac:dyDescent="0.25">
      <c r="A3749" t="s">
        <v>7548</v>
      </c>
      <c r="B3749" t="s">
        <v>38</v>
      </c>
      <c r="C3749" t="s">
        <v>39</v>
      </c>
      <c r="D3749" t="s">
        <v>52</v>
      </c>
      <c r="E3749" s="1">
        <v>45423</v>
      </c>
      <c r="F3749" t="s">
        <v>7549</v>
      </c>
      <c r="G3749" s="1">
        <v>45614</v>
      </c>
      <c r="H3749" t="s">
        <v>41</v>
      </c>
      <c r="I3749" t="s">
        <v>48</v>
      </c>
      <c r="J3749" t="s">
        <v>67</v>
      </c>
      <c r="K3749">
        <v>2</v>
      </c>
      <c r="L3749" s="3">
        <f>Working_Data[[#This Row],[price2]]/Working_Data[[#This Row],[quantity]]</f>
        <v>175.655</v>
      </c>
      <c r="M3749" s="3">
        <v>351.31</v>
      </c>
      <c r="N3749" t="s">
        <v>50</v>
      </c>
      <c r="O3749">
        <v>7</v>
      </c>
      <c r="P3749" s="1">
        <v>45653</v>
      </c>
      <c r="Q3749">
        <v>439</v>
      </c>
      <c r="R3749" t="s">
        <v>29</v>
      </c>
      <c r="S3749">
        <v>2</v>
      </c>
      <c r="T3749" s="1">
        <v>45394</v>
      </c>
      <c r="U3749" t="s">
        <v>36</v>
      </c>
      <c r="V3749" t="str">
        <f>TEXT(WEEKDAY(Working_Data[[#This Row],[order_date]],1),"DDDD")</f>
        <v>Monday</v>
      </c>
      <c r="W3749" t="str">
        <f>TEXT(Working_Data[[#This Row],[order_date]],"mmmm")</f>
        <v>November</v>
      </c>
      <c r="X3749" s="7">
        <f>Working_Data[[#This Row],[last_order_date]]-Working_Data[[#This Row],[signup_date]]</f>
        <v>230</v>
      </c>
      <c r="Y3749" s="7">
        <f>IF(Working_Data[[#This Row],[churned]]="Active",1,0)</f>
        <v>1</v>
      </c>
      <c r="Z3749" s="7">
        <f>YEAR(Working_Data[[#This Row],[order_date]])</f>
        <v>2024</v>
      </c>
    </row>
    <row r="3750" spans="1:26" x14ac:dyDescent="0.25">
      <c r="A3750" t="s">
        <v>7550</v>
      </c>
      <c r="B3750" t="s">
        <v>21</v>
      </c>
      <c r="C3750" t="s">
        <v>82</v>
      </c>
      <c r="D3750" t="s">
        <v>23</v>
      </c>
      <c r="E3750" s="1">
        <v>45396</v>
      </c>
      <c r="F3750" t="s">
        <v>7551</v>
      </c>
      <c r="G3750" s="1">
        <v>45614</v>
      </c>
      <c r="H3750" t="s">
        <v>58</v>
      </c>
      <c r="I3750" t="s">
        <v>48</v>
      </c>
      <c r="J3750" t="s">
        <v>67</v>
      </c>
      <c r="K3750">
        <v>1</v>
      </c>
      <c r="L3750" s="3">
        <f>Working_Data[[#This Row],[price2]]/Working_Data[[#This Row],[quantity]]</f>
        <v>990.53</v>
      </c>
      <c r="M3750" s="3">
        <v>990.53</v>
      </c>
      <c r="N3750" t="s">
        <v>28</v>
      </c>
      <c r="O3750">
        <v>45</v>
      </c>
      <c r="P3750" s="1">
        <v>45966</v>
      </c>
      <c r="Q3750">
        <v>215</v>
      </c>
      <c r="R3750" t="s">
        <v>43</v>
      </c>
      <c r="S3750">
        <v>4</v>
      </c>
      <c r="T3750" s="1">
        <v>45618</v>
      </c>
      <c r="U3750" t="s">
        <v>30</v>
      </c>
      <c r="V3750" t="str">
        <f>TEXT(WEEKDAY(Working_Data[[#This Row],[order_date]],1),"DDDD")</f>
        <v>Monday</v>
      </c>
      <c r="W3750" t="str">
        <f>TEXT(Working_Data[[#This Row],[order_date]],"mmmm")</f>
        <v>November</v>
      </c>
      <c r="X3750" s="7">
        <f>Working_Data[[#This Row],[last_order_date]]-Working_Data[[#This Row],[signup_date]]</f>
        <v>570</v>
      </c>
      <c r="Y3750" s="7">
        <f>IF(Working_Data[[#This Row],[churned]]="Active",1,0)</f>
        <v>0</v>
      </c>
      <c r="Z3750" s="7">
        <f>YEAR(Working_Data[[#This Row],[order_date]])</f>
        <v>2024</v>
      </c>
    </row>
    <row r="3751" spans="1:26" x14ac:dyDescent="0.25">
      <c r="A3751" t="s">
        <v>7552</v>
      </c>
      <c r="B3751" t="s">
        <v>21</v>
      </c>
      <c r="C3751" t="s">
        <v>22</v>
      </c>
      <c r="D3751" t="s">
        <v>77</v>
      </c>
      <c r="E3751" s="1">
        <v>45831</v>
      </c>
      <c r="F3751" t="s">
        <v>7553</v>
      </c>
      <c r="G3751" s="1">
        <v>45614</v>
      </c>
      <c r="H3751" t="s">
        <v>47</v>
      </c>
      <c r="I3751" t="s">
        <v>42</v>
      </c>
      <c r="J3751" t="s">
        <v>59</v>
      </c>
      <c r="K3751">
        <v>2</v>
      </c>
      <c r="L3751" s="3">
        <f>Working_Data[[#This Row],[price2]]/Working_Data[[#This Row],[quantity]]</f>
        <v>716.35500000000002</v>
      </c>
      <c r="M3751" s="3">
        <v>1432.71</v>
      </c>
      <c r="N3751" t="s">
        <v>35</v>
      </c>
      <c r="O3751">
        <v>23</v>
      </c>
      <c r="P3751" s="1">
        <v>45840</v>
      </c>
      <c r="Q3751">
        <v>137</v>
      </c>
      <c r="R3751" t="s">
        <v>29</v>
      </c>
      <c r="S3751">
        <v>4</v>
      </c>
      <c r="T3751" s="1">
        <v>45639</v>
      </c>
      <c r="U3751" t="s">
        <v>36</v>
      </c>
      <c r="V3751" t="str">
        <f>TEXT(WEEKDAY(Working_Data[[#This Row],[order_date]],1),"DDDD")</f>
        <v>Monday</v>
      </c>
      <c r="W3751" t="str">
        <f>TEXT(Working_Data[[#This Row],[order_date]],"mmmm")</f>
        <v>November</v>
      </c>
      <c r="X3751" s="7">
        <f>Working_Data[[#This Row],[last_order_date]]-Working_Data[[#This Row],[signup_date]]</f>
        <v>9</v>
      </c>
      <c r="Y3751" s="7">
        <f>IF(Working_Data[[#This Row],[churned]]="Active",1,0)</f>
        <v>1</v>
      </c>
      <c r="Z3751" s="7">
        <f>YEAR(Working_Data[[#This Row],[order_date]])</f>
        <v>2024</v>
      </c>
    </row>
    <row r="3752" spans="1:26" x14ac:dyDescent="0.25">
      <c r="A3752" t="s">
        <v>7554</v>
      </c>
      <c r="B3752" t="s">
        <v>21</v>
      </c>
      <c r="C3752" t="s">
        <v>22</v>
      </c>
      <c r="D3752" t="s">
        <v>23</v>
      </c>
      <c r="E3752" s="1">
        <v>45271</v>
      </c>
      <c r="F3752" t="s">
        <v>7555</v>
      </c>
      <c r="G3752" s="1">
        <v>45614</v>
      </c>
      <c r="H3752" t="s">
        <v>25</v>
      </c>
      <c r="I3752" t="s">
        <v>54</v>
      </c>
      <c r="J3752" t="s">
        <v>59</v>
      </c>
      <c r="K3752">
        <v>2</v>
      </c>
      <c r="L3752" s="3">
        <f>Working_Data[[#This Row],[price2]]/Working_Data[[#This Row],[quantity]]</f>
        <v>558.81500000000005</v>
      </c>
      <c r="M3752" s="3">
        <v>1117.6300000000001</v>
      </c>
      <c r="N3752" t="s">
        <v>35</v>
      </c>
      <c r="O3752">
        <v>49</v>
      </c>
      <c r="P3752" s="1">
        <v>45712</v>
      </c>
      <c r="Q3752">
        <v>13</v>
      </c>
      <c r="R3752" t="s">
        <v>43</v>
      </c>
      <c r="S3752">
        <v>3</v>
      </c>
      <c r="T3752" s="1">
        <v>45422</v>
      </c>
      <c r="U3752" t="s">
        <v>30</v>
      </c>
      <c r="V3752" t="str">
        <f>TEXT(WEEKDAY(Working_Data[[#This Row],[order_date]],1),"DDDD")</f>
        <v>Monday</v>
      </c>
      <c r="W3752" t="str">
        <f>TEXT(Working_Data[[#This Row],[order_date]],"mmmm")</f>
        <v>November</v>
      </c>
      <c r="X3752" s="7">
        <f>Working_Data[[#This Row],[last_order_date]]-Working_Data[[#This Row],[signup_date]]</f>
        <v>441</v>
      </c>
      <c r="Y3752" s="7">
        <f>IF(Working_Data[[#This Row],[churned]]="Active",1,0)</f>
        <v>0</v>
      </c>
      <c r="Z3752" s="7">
        <f>YEAR(Working_Data[[#This Row],[order_date]])</f>
        <v>2024</v>
      </c>
    </row>
    <row r="3753" spans="1:26" x14ac:dyDescent="0.25">
      <c r="A3753" t="s">
        <v>7556</v>
      </c>
      <c r="B3753" t="s">
        <v>45</v>
      </c>
      <c r="C3753" t="s">
        <v>82</v>
      </c>
      <c r="D3753" t="s">
        <v>23</v>
      </c>
      <c r="E3753" s="1">
        <v>45578</v>
      </c>
      <c r="F3753" t="s">
        <v>7557</v>
      </c>
      <c r="G3753" s="1">
        <v>45614</v>
      </c>
      <c r="H3753" t="s">
        <v>25</v>
      </c>
      <c r="I3753" t="s">
        <v>42</v>
      </c>
      <c r="J3753" t="s">
        <v>67</v>
      </c>
      <c r="K3753">
        <v>1</v>
      </c>
      <c r="L3753" s="3">
        <f>Working_Data[[#This Row],[price2]]/Working_Data[[#This Row],[quantity]]</f>
        <v>1037.69</v>
      </c>
      <c r="M3753" s="3">
        <v>1037.69</v>
      </c>
      <c r="N3753" t="s">
        <v>50</v>
      </c>
      <c r="O3753">
        <v>11</v>
      </c>
      <c r="P3753" s="1">
        <v>45671</v>
      </c>
      <c r="Q3753">
        <v>1</v>
      </c>
      <c r="R3753" t="s">
        <v>29</v>
      </c>
      <c r="S3753">
        <v>5</v>
      </c>
      <c r="T3753" s="1">
        <v>45901</v>
      </c>
      <c r="U3753" t="s">
        <v>36</v>
      </c>
      <c r="V3753" t="str">
        <f>TEXT(WEEKDAY(Working_Data[[#This Row],[order_date]],1),"DDDD")</f>
        <v>Monday</v>
      </c>
      <c r="W3753" t="str">
        <f>TEXT(Working_Data[[#This Row],[order_date]],"mmmm")</f>
        <v>November</v>
      </c>
      <c r="X3753" s="7">
        <f>Working_Data[[#This Row],[last_order_date]]-Working_Data[[#This Row],[signup_date]]</f>
        <v>93</v>
      </c>
      <c r="Y3753" s="7">
        <f>IF(Working_Data[[#This Row],[churned]]="Active",1,0)</f>
        <v>1</v>
      </c>
      <c r="Z3753" s="7">
        <f>YEAR(Working_Data[[#This Row],[order_date]])</f>
        <v>2024</v>
      </c>
    </row>
    <row r="3754" spans="1:26" x14ac:dyDescent="0.25">
      <c r="A3754" t="s">
        <v>7558</v>
      </c>
      <c r="B3754" t="s">
        <v>45</v>
      </c>
      <c r="C3754" t="s">
        <v>22</v>
      </c>
      <c r="D3754" t="s">
        <v>56</v>
      </c>
      <c r="E3754" s="1">
        <v>45637</v>
      </c>
      <c r="F3754" t="s">
        <v>7559</v>
      </c>
      <c r="G3754" s="1">
        <v>45614</v>
      </c>
      <c r="H3754" t="s">
        <v>41</v>
      </c>
      <c r="I3754" t="s">
        <v>26</v>
      </c>
      <c r="J3754" t="s">
        <v>59</v>
      </c>
      <c r="K3754">
        <v>1</v>
      </c>
      <c r="L3754" s="3">
        <f>Working_Data[[#This Row],[price2]]/Working_Data[[#This Row],[quantity]]</f>
        <v>512.75</v>
      </c>
      <c r="M3754" s="3">
        <v>512.75</v>
      </c>
      <c r="N3754" t="s">
        <v>50</v>
      </c>
      <c r="O3754">
        <v>50</v>
      </c>
      <c r="P3754" s="1">
        <v>45551</v>
      </c>
      <c r="Q3754">
        <v>443</v>
      </c>
      <c r="R3754" t="s">
        <v>43</v>
      </c>
      <c r="S3754">
        <v>4</v>
      </c>
      <c r="T3754" s="1">
        <v>45760</v>
      </c>
      <c r="U3754" t="s">
        <v>36</v>
      </c>
      <c r="V3754" t="str">
        <f>TEXT(WEEKDAY(Working_Data[[#This Row],[order_date]],1),"DDDD")</f>
        <v>Monday</v>
      </c>
      <c r="W3754" t="str">
        <f>TEXT(Working_Data[[#This Row],[order_date]],"mmmm")</f>
        <v>November</v>
      </c>
      <c r="X3754" s="7">
        <f>Working_Data[[#This Row],[last_order_date]]-Working_Data[[#This Row],[signup_date]]</f>
        <v>-86</v>
      </c>
      <c r="Y3754" s="7">
        <f>IF(Working_Data[[#This Row],[churned]]="Active",1,0)</f>
        <v>0</v>
      </c>
      <c r="Z3754" s="7">
        <f>YEAR(Working_Data[[#This Row],[order_date]])</f>
        <v>2024</v>
      </c>
    </row>
    <row r="3755" spans="1:26" x14ac:dyDescent="0.25">
      <c r="A3755" t="s">
        <v>7560</v>
      </c>
      <c r="B3755" t="s">
        <v>21</v>
      </c>
      <c r="C3755" t="s">
        <v>82</v>
      </c>
      <c r="D3755" t="s">
        <v>77</v>
      </c>
      <c r="E3755" s="1">
        <v>45631</v>
      </c>
      <c r="F3755" t="s">
        <v>7561</v>
      </c>
      <c r="G3755" s="1">
        <v>45614</v>
      </c>
      <c r="H3755" t="s">
        <v>47</v>
      </c>
      <c r="I3755" t="s">
        <v>63</v>
      </c>
      <c r="J3755" t="s">
        <v>49</v>
      </c>
      <c r="K3755">
        <v>5</v>
      </c>
      <c r="L3755" s="3">
        <f>Working_Data[[#This Row],[price2]]/Working_Data[[#This Row],[quantity]]</f>
        <v>33.951999999999998</v>
      </c>
      <c r="M3755" s="3">
        <v>169.76</v>
      </c>
      <c r="N3755" t="s">
        <v>50</v>
      </c>
      <c r="O3755">
        <v>26</v>
      </c>
      <c r="P3755" s="1">
        <v>45832</v>
      </c>
      <c r="Q3755">
        <v>115</v>
      </c>
      <c r="R3755" t="s">
        <v>43</v>
      </c>
      <c r="S3755">
        <v>5</v>
      </c>
      <c r="T3755" s="1">
        <v>45729</v>
      </c>
      <c r="U3755" t="s">
        <v>30</v>
      </c>
      <c r="V3755" t="str">
        <f>TEXT(WEEKDAY(Working_Data[[#This Row],[order_date]],1),"DDDD")</f>
        <v>Monday</v>
      </c>
      <c r="W3755" t="str">
        <f>TEXT(Working_Data[[#This Row],[order_date]],"mmmm")</f>
        <v>November</v>
      </c>
      <c r="X3755" s="7">
        <f>Working_Data[[#This Row],[last_order_date]]-Working_Data[[#This Row],[signup_date]]</f>
        <v>201</v>
      </c>
      <c r="Y3755" s="7">
        <f>IF(Working_Data[[#This Row],[churned]]="Active",1,0)</f>
        <v>0</v>
      </c>
      <c r="Z3755" s="7">
        <f>YEAR(Working_Data[[#This Row],[order_date]])</f>
        <v>2024</v>
      </c>
    </row>
    <row r="3756" spans="1:26" x14ac:dyDescent="0.25">
      <c r="A3756" t="s">
        <v>7562</v>
      </c>
      <c r="B3756" t="s">
        <v>45</v>
      </c>
      <c r="C3756" t="s">
        <v>22</v>
      </c>
      <c r="D3756" t="s">
        <v>32</v>
      </c>
      <c r="E3756" s="1">
        <v>45495</v>
      </c>
      <c r="F3756" t="s">
        <v>7563</v>
      </c>
      <c r="G3756" s="1">
        <v>45615</v>
      </c>
      <c r="H3756" t="s">
        <v>41</v>
      </c>
      <c r="I3756" t="s">
        <v>63</v>
      </c>
      <c r="J3756" t="s">
        <v>59</v>
      </c>
      <c r="K3756">
        <v>3</v>
      </c>
      <c r="L3756" s="3">
        <f>Working_Data[[#This Row],[price2]]/Working_Data[[#This Row],[quantity]]</f>
        <v>42.073333333333331</v>
      </c>
      <c r="M3756" s="3">
        <v>126.22</v>
      </c>
      <c r="N3756" t="s">
        <v>35</v>
      </c>
      <c r="O3756">
        <v>34</v>
      </c>
      <c r="P3756" s="1">
        <v>45824</v>
      </c>
      <c r="Q3756">
        <v>433</v>
      </c>
      <c r="R3756" t="s">
        <v>29</v>
      </c>
      <c r="S3756">
        <v>4</v>
      </c>
      <c r="T3756" s="1">
        <v>45555</v>
      </c>
      <c r="U3756" t="s">
        <v>30</v>
      </c>
      <c r="V3756" t="str">
        <f>TEXT(WEEKDAY(Working_Data[[#This Row],[order_date]],1),"DDDD")</f>
        <v>Tuesday</v>
      </c>
      <c r="W3756" t="str">
        <f>TEXT(Working_Data[[#This Row],[order_date]],"mmmm")</f>
        <v>November</v>
      </c>
      <c r="X3756" s="7">
        <f>Working_Data[[#This Row],[last_order_date]]-Working_Data[[#This Row],[signup_date]]</f>
        <v>329</v>
      </c>
      <c r="Y3756" s="7">
        <f>IF(Working_Data[[#This Row],[churned]]="Active",1,0)</f>
        <v>1</v>
      </c>
      <c r="Z3756" s="7">
        <f>YEAR(Working_Data[[#This Row],[order_date]])</f>
        <v>2024</v>
      </c>
    </row>
    <row r="3757" spans="1:26" x14ac:dyDescent="0.25">
      <c r="A3757" t="s">
        <v>7564</v>
      </c>
      <c r="B3757" t="s">
        <v>21</v>
      </c>
      <c r="C3757" t="s">
        <v>22</v>
      </c>
      <c r="D3757" t="s">
        <v>32</v>
      </c>
      <c r="E3757" s="1">
        <v>45450</v>
      </c>
      <c r="F3757" t="s">
        <v>7565</v>
      </c>
      <c r="G3757" s="1">
        <v>45615</v>
      </c>
      <c r="H3757" t="s">
        <v>34</v>
      </c>
      <c r="I3757" t="s">
        <v>48</v>
      </c>
      <c r="J3757" t="s">
        <v>27</v>
      </c>
      <c r="K3757">
        <v>1</v>
      </c>
      <c r="L3757" s="3">
        <f>Working_Data[[#This Row],[price2]]/Working_Data[[#This Row],[quantity]]</f>
        <v>1370.11</v>
      </c>
      <c r="M3757" s="3">
        <v>1370.11</v>
      </c>
      <c r="N3757" t="s">
        <v>35</v>
      </c>
      <c r="O3757">
        <v>3</v>
      </c>
      <c r="P3757" s="1">
        <v>45793</v>
      </c>
      <c r="Q3757">
        <v>490</v>
      </c>
      <c r="R3757" t="s">
        <v>29</v>
      </c>
      <c r="S3757">
        <v>3</v>
      </c>
      <c r="T3757" s="1">
        <v>45331</v>
      </c>
      <c r="U3757" t="s">
        <v>36</v>
      </c>
      <c r="V3757" t="str">
        <f>TEXT(WEEKDAY(Working_Data[[#This Row],[order_date]],1),"DDDD")</f>
        <v>Tuesday</v>
      </c>
      <c r="W3757" t="str">
        <f>TEXT(Working_Data[[#This Row],[order_date]],"mmmm")</f>
        <v>November</v>
      </c>
      <c r="X3757" s="7">
        <f>Working_Data[[#This Row],[last_order_date]]-Working_Data[[#This Row],[signup_date]]</f>
        <v>343</v>
      </c>
      <c r="Y3757" s="7">
        <f>IF(Working_Data[[#This Row],[churned]]="Active",1,0)</f>
        <v>1</v>
      </c>
      <c r="Z3757" s="7">
        <f>YEAR(Working_Data[[#This Row],[order_date]])</f>
        <v>2024</v>
      </c>
    </row>
    <row r="3758" spans="1:26" x14ac:dyDescent="0.25">
      <c r="A3758" t="s">
        <v>7566</v>
      </c>
      <c r="B3758" t="s">
        <v>38</v>
      </c>
      <c r="C3758" t="s">
        <v>82</v>
      </c>
      <c r="D3758" t="s">
        <v>77</v>
      </c>
      <c r="E3758" s="1">
        <v>45627</v>
      </c>
      <c r="F3758" t="s">
        <v>7567</v>
      </c>
      <c r="G3758" s="1">
        <v>45615</v>
      </c>
      <c r="H3758" t="s">
        <v>41</v>
      </c>
      <c r="I3758" t="s">
        <v>48</v>
      </c>
      <c r="J3758" t="s">
        <v>67</v>
      </c>
      <c r="K3758">
        <v>1</v>
      </c>
      <c r="L3758" s="3">
        <f>Working_Data[[#This Row],[price2]]/Working_Data[[#This Row],[quantity]]</f>
        <v>684.82</v>
      </c>
      <c r="M3758" s="3">
        <v>684.82</v>
      </c>
      <c r="N3758" t="s">
        <v>28</v>
      </c>
      <c r="O3758">
        <v>7</v>
      </c>
      <c r="P3758" s="1">
        <v>45827</v>
      </c>
      <c r="Q3758">
        <v>439</v>
      </c>
      <c r="R3758" t="s">
        <v>43</v>
      </c>
      <c r="S3758">
        <v>4</v>
      </c>
      <c r="T3758" s="1">
        <v>45622</v>
      </c>
      <c r="U3758" t="s">
        <v>60</v>
      </c>
      <c r="V3758" t="str">
        <f>TEXT(WEEKDAY(Working_Data[[#This Row],[order_date]],1),"DDDD")</f>
        <v>Tuesday</v>
      </c>
      <c r="W3758" t="str">
        <f>TEXT(Working_Data[[#This Row],[order_date]],"mmmm")</f>
        <v>November</v>
      </c>
      <c r="X3758" s="7">
        <f>Working_Data[[#This Row],[last_order_date]]-Working_Data[[#This Row],[signup_date]]</f>
        <v>200</v>
      </c>
      <c r="Y3758" s="7">
        <f>IF(Working_Data[[#This Row],[churned]]="Active",1,0)</f>
        <v>0</v>
      </c>
      <c r="Z3758" s="7">
        <f>YEAR(Working_Data[[#This Row],[order_date]])</f>
        <v>2024</v>
      </c>
    </row>
    <row r="3759" spans="1:26" x14ac:dyDescent="0.25">
      <c r="A3759" t="s">
        <v>7568</v>
      </c>
      <c r="B3759" t="s">
        <v>38</v>
      </c>
      <c r="C3759" t="s">
        <v>39</v>
      </c>
      <c r="D3759" t="s">
        <v>77</v>
      </c>
      <c r="E3759" s="1">
        <v>45548</v>
      </c>
      <c r="F3759" t="s">
        <v>7569</v>
      </c>
      <c r="G3759" s="1">
        <v>45615</v>
      </c>
      <c r="H3759" t="s">
        <v>25</v>
      </c>
      <c r="I3759" t="s">
        <v>63</v>
      </c>
      <c r="J3759" t="s">
        <v>27</v>
      </c>
      <c r="K3759">
        <v>4</v>
      </c>
      <c r="L3759" s="3">
        <f>Working_Data[[#This Row],[price2]]/Working_Data[[#This Row],[quantity]]</f>
        <v>180.8425</v>
      </c>
      <c r="M3759" s="3">
        <v>723.37</v>
      </c>
      <c r="N3759" t="s">
        <v>50</v>
      </c>
      <c r="O3759">
        <v>42</v>
      </c>
      <c r="P3759" s="1">
        <v>45608</v>
      </c>
      <c r="Q3759">
        <v>283</v>
      </c>
      <c r="R3759" t="s">
        <v>29</v>
      </c>
      <c r="S3759">
        <v>4</v>
      </c>
      <c r="T3759" s="1">
        <v>45673</v>
      </c>
      <c r="U3759" t="s">
        <v>30</v>
      </c>
      <c r="V3759" t="str">
        <f>TEXT(WEEKDAY(Working_Data[[#This Row],[order_date]],1),"DDDD")</f>
        <v>Tuesday</v>
      </c>
      <c r="W3759" t="str">
        <f>TEXT(Working_Data[[#This Row],[order_date]],"mmmm")</f>
        <v>November</v>
      </c>
      <c r="X3759" s="7">
        <f>Working_Data[[#This Row],[last_order_date]]-Working_Data[[#This Row],[signup_date]]</f>
        <v>60</v>
      </c>
      <c r="Y3759" s="7">
        <f>IF(Working_Data[[#This Row],[churned]]="Active",1,0)</f>
        <v>1</v>
      </c>
      <c r="Z3759" s="7">
        <f>YEAR(Working_Data[[#This Row],[order_date]])</f>
        <v>2024</v>
      </c>
    </row>
    <row r="3760" spans="1:26" x14ac:dyDescent="0.25">
      <c r="A3760" t="s">
        <v>7570</v>
      </c>
      <c r="B3760" t="s">
        <v>45</v>
      </c>
      <c r="C3760" t="s">
        <v>82</v>
      </c>
      <c r="D3760" t="s">
        <v>52</v>
      </c>
      <c r="E3760" s="1">
        <v>45189</v>
      </c>
      <c r="F3760" t="s">
        <v>7571</v>
      </c>
      <c r="G3760" s="1">
        <v>45615</v>
      </c>
      <c r="H3760" t="s">
        <v>58</v>
      </c>
      <c r="I3760" t="s">
        <v>63</v>
      </c>
      <c r="J3760" t="s">
        <v>27</v>
      </c>
      <c r="K3760">
        <v>2</v>
      </c>
      <c r="L3760" s="3">
        <f>Working_Data[[#This Row],[price2]]/Working_Data[[#This Row],[quantity]]</f>
        <v>600.01</v>
      </c>
      <c r="M3760" s="3">
        <v>1200.02</v>
      </c>
      <c r="N3760" t="s">
        <v>35</v>
      </c>
      <c r="O3760">
        <v>10</v>
      </c>
      <c r="P3760" s="1">
        <v>45652</v>
      </c>
      <c r="Q3760">
        <v>163</v>
      </c>
      <c r="R3760" t="s">
        <v>29</v>
      </c>
      <c r="S3760">
        <v>3</v>
      </c>
      <c r="T3760" s="1">
        <v>45657</v>
      </c>
      <c r="U3760" t="s">
        <v>36</v>
      </c>
      <c r="V3760" t="str">
        <f>TEXT(WEEKDAY(Working_Data[[#This Row],[order_date]],1),"DDDD")</f>
        <v>Tuesday</v>
      </c>
      <c r="W3760" t="str">
        <f>TEXT(Working_Data[[#This Row],[order_date]],"mmmm")</f>
        <v>November</v>
      </c>
      <c r="X3760" s="7">
        <f>Working_Data[[#This Row],[last_order_date]]-Working_Data[[#This Row],[signup_date]]</f>
        <v>463</v>
      </c>
      <c r="Y3760" s="7">
        <f>IF(Working_Data[[#This Row],[churned]]="Active",1,0)</f>
        <v>1</v>
      </c>
      <c r="Z3760" s="7">
        <f>YEAR(Working_Data[[#This Row],[order_date]])</f>
        <v>2024</v>
      </c>
    </row>
    <row r="3761" spans="1:26" x14ac:dyDescent="0.25">
      <c r="A3761" t="s">
        <v>7572</v>
      </c>
      <c r="B3761" t="s">
        <v>21</v>
      </c>
      <c r="C3761" t="s">
        <v>22</v>
      </c>
      <c r="D3761" t="s">
        <v>77</v>
      </c>
      <c r="E3761" s="1">
        <v>45288</v>
      </c>
      <c r="F3761" t="s">
        <v>7573</v>
      </c>
      <c r="G3761" s="1">
        <v>45615</v>
      </c>
      <c r="H3761" t="s">
        <v>41</v>
      </c>
      <c r="I3761" t="s">
        <v>42</v>
      </c>
      <c r="J3761" t="s">
        <v>67</v>
      </c>
      <c r="K3761">
        <v>3</v>
      </c>
      <c r="L3761" s="3">
        <f>Working_Data[[#This Row],[price2]]/Working_Data[[#This Row],[quantity]]</f>
        <v>298.79333333333335</v>
      </c>
      <c r="M3761" s="3">
        <v>896.38</v>
      </c>
      <c r="N3761" t="s">
        <v>28</v>
      </c>
      <c r="O3761">
        <v>28</v>
      </c>
      <c r="P3761" s="1">
        <v>45584</v>
      </c>
      <c r="Q3761">
        <v>392</v>
      </c>
      <c r="R3761" t="s">
        <v>43</v>
      </c>
      <c r="S3761">
        <v>1</v>
      </c>
      <c r="T3761" s="1">
        <v>45963</v>
      </c>
      <c r="U3761" t="s">
        <v>36</v>
      </c>
      <c r="V3761" t="str">
        <f>TEXT(WEEKDAY(Working_Data[[#This Row],[order_date]],1),"DDDD")</f>
        <v>Tuesday</v>
      </c>
      <c r="W3761" t="str">
        <f>TEXT(Working_Data[[#This Row],[order_date]],"mmmm")</f>
        <v>November</v>
      </c>
      <c r="X3761" s="7">
        <f>Working_Data[[#This Row],[last_order_date]]-Working_Data[[#This Row],[signup_date]]</f>
        <v>296</v>
      </c>
      <c r="Y3761" s="7">
        <f>IF(Working_Data[[#This Row],[churned]]="Active",1,0)</f>
        <v>0</v>
      </c>
      <c r="Z3761" s="7">
        <f>YEAR(Working_Data[[#This Row],[order_date]])</f>
        <v>2024</v>
      </c>
    </row>
    <row r="3762" spans="1:26" x14ac:dyDescent="0.25">
      <c r="A3762" t="s">
        <v>7574</v>
      </c>
      <c r="B3762" t="s">
        <v>21</v>
      </c>
      <c r="C3762" t="s">
        <v>22</v>
      </c>
      <c r="D3762" t="s">
        <v>56</v>
      </c>
      <c r="E3762" s="1">
        <v>45462</v>
      </c>
      <c r="F3762" t="s">
        <v>7575</v>
      </c>
      <c r="G3762" s="1">
        <v>45615</v>
      </c>
      <c r="H3762" t="s">
        <v>47</v>
      </c>
      <c r="I3762" t="s">
        <v>48</v>
      </c>
      <c r="J3762" t="s">
        <v>49</v>
      </c>
      <c r="K3762">
        <v>5</v>
      </c>
      <c r="L3762" s="3">
        <f>Working_Data[[#This Row],[price2]]/Working_Data[[#This Row],[quantity]]</f>
        <v>147.07</v>
      </c>
      <c r="M3762" s="3">
        <v>735.35</v>
      </c>
      <c r="N3762" t="s">
        <v>35</v>
      </c>
      <c r="O3762">
        <v>49</v>
      </c>
      <c r="P3762" s="1">
        <v>45675</v>
      </c>
      <c r="Q3762">
        <v>103</v>
      </c>
      <c r="R3762" t="s">
        <v>43</v>
      </c>
      <c r="S3762">
        <v>5</v>
      </c>
      <c r="T3762" s="1">
        <v>45886</v>
      </c>
      <c r="U3762" t="s">
        <v>30</v>
      </c>
      <c r="V3762" t="str">
        <f>TEXT(WEEKDAY(Working_Data[[#This Row],[order_date]],1),"DDDD")</f>
        <v>Tuesday</v>
      </c>
      <c r="W3762" t="str">
        <f>TEXT(Working_Data[[#This Row],[order_date]],"mmmm")</f>
        <v>November</v>
      </c>
      <c r="X3762" s="7">
        <f>Working_Data[[#This Row],[last_order_date]]-Working_Data[[#This Row],[signup_date]]</f>
        <v>213</v>
      </c>
      <c r="Y3762" s="7">
        <f>IF(Working_Data[[#This Row],[churned]]="Active",1,0)</f>
        <v>0</v>
      </c>
      <c r="Z3762" s="7">
        <f>YEAR(Working_Data[[#This Row],[order_date]])</f>
        <v>2024</v>
      </c>
    </row>
    <row r="3763" spans="1:26" x14ac:dyDescent="0.25">
      <c r="A3763" t="s">
        <v>7576</v>
      </c>
      <c r="B3763" t="s">
        <v>21</v>
      </c>
      <c r="C3763" t="s">
        <v>39</v>
      </c>
      <c r="D3763" t="s">
        <v>77</v>
      </c>
      <c r="E3763" s="1">
        <v>45491</v>
      </c>
      <c r="F3763" t="s">
        <v>7577</v>
      </c>
      <c r="G3763" s="1">
        <v>45616</v>
      </c>
      <c r="H3763" t="s">
        <v>25</v>
      </c>
      <c r="I3763" t="s">
        <v>26</v>
      </c>
      <c r="J3763" t="s">
        <v>67</v>
      </c>
      <c r="K3763">
        <v>2</v>
      </c>
      <c r="L3763" s="3">
        <f>Working_Data[[#This Row],[price2]]/Working_Data[[#This Row],[quantity]]</f>
        <v>597.21</v>
      </c>
      <c r="M3763" s="3">
        <v>1194.42</v>
      </c>
      <c r="N3763" t="s">
        <v>28</v>
      </c>
      <c r="O3763">
        <v>12</v>
      </c>
      <c r="P3763" s="1">
        <v>45827</v>
      </c>
      <c r="Q3763">
        <v>387</v>
      </c>
      <c r="R3763" t="s">
        <v>29</v>
      </c>
      <c r="S3763">
        <v>3</v>
      </c>
      <c r="T3763" s="1">
        <v>45937</v>
      </c>
      <c r="U3763" t="s">
        <v>60</v>
      </c>
      <c r="V3763" t="str">
        <f>TEXT(WEEKDAY(Working_Data[[#This Row],[order_date]],1),"DDDD")</f>
        <v>Wednesday</v>
      </c>
      <c r="W3763" t="str">
        <f>TEXT(Working_Data[[#This Row],[order_date]],"mmmm")</f>
        <v>November</v>
      </c>
      <c r="X3763" s="7">
        <f>Working_Data[[#This Row],[last_order_date]]-Working_Data[[#This Row],[signup_date]]</f>
        <v>336</v>
      </c>
      <c r="Y3763" s="7">
        <f>IF(Working_Data[[#This Row],[churned]]="Active",1,0)</f>
        <v>1</v>
      </c>
      <c r="Z3763" s="7">
        <f>YEAR(Working_Data[[#This Row],[order_date]])</f>
        <v>2024</v>
      </c>
    </row>
    <row r="3764" spans="1:26" x14ac:dyDescent="0.25">
      <c r="A3764" t="s">
        <v>7578</v>
      </c>
      <c r="B3764" t="s">
        <v>38</v>
      </c>
      <c r="C3764" t="s">
        <v>39</v>
      </c>
      <c r="D3764" t="s">
        <v>23</v>
      </c>
      <c r="E3764" s="1">
        <v>45594</v>
      </c>
      <c r="F3764" t="s">
        <v>7579</v>
      </c>
      <c r="G3764" s="1">
        <v>45616</v>
      </c>
      <c r="H3764" t="s">
        <v>34</v>
      </c>
      <c r="I3764" t="s">
        <v>42</v>
      </c>
      <c r="J3764" t="s">
        <v>59</v>
      </c>
      <c r="K3764">
        <v>1</v>
      </c>
      <c r="L3764" s="3">
        <f>Working_Data[[#This Row],[price2]]/Working_Data[[#This Row],[quantity]]</f>
        <v>1445.68</v>
      </c>
      <c r="M3764" s="3">
        <v>1445.68</v>
      </c>
      <c r="N3764" t="s">
        <v>50</v>
      </c>
      <c r="O3764">
        <v>25</v>
      </c>
      <c r="P3764" s="1">
        <v>45618</v>
      </c>
      <c r="Q3764">
        <v>260</v>
      </c>
      <c r="R3764" t="s">
        <v>43</v>
      </c>
      <c r="S3764">
        <v>1</v>
      </c>
      <c r="T3764" s="1">
        <v>45821</v>
      </c>
      <c r="U3764" t="s">
        <v>60</v>
      </c>
      <c r="V3764" t="str">
        <f>TEXT(WEEKDAY(Working_Data[[#This Row],[order_date]],1),"DDDD")</f>
        <v>Wednesday</v>
      </c>
      <c r="W3764" t="str">
        <f>TEXT(Working_Data[[#This Row],[order_date]],"mmmm")</f>
        <v>November</v>
      </c>
      <c r="X3764" s="7">
        <f>Working_Data[[#This Row],[last_order_date]]-Working_Data[[#This Row],[signup_date]]</f>
        <v>24</v>
      </c>
      <c r="Y3764" s="7">
        <f>IF(Working_Data[[#This Row],[churned]]="Active",1,0)</f>
        <v>0</v>
      </c>
      <c r="Z3764" s="7">
        <f>YEAR(Working_Data[[#This Row],[order_date]])</f>
        <v>2024</v>
      </c>
    </row>
    <row r="3765" spans="1:26" x14ac:dyDescent="0.25">
      <c r="A3765" t="s">
        <v>7580</v>
      </c>
      <c r="B3765" t="s">
        <v>38</v>
      </c>
      <c r="C3765" t="s">
        <v>39</v>
      </c>
      <c r="D3765" t="s">
        <v>56</v>
      </c>
      <c r="E3765" s="1">
        <v>45660</v>
      </c>
      <c r="F3765" t="s">
        <v>7581</v>
      </c>
      <c r="G3765" s="1">
        <v>45616</v>
      </c>
      <c r="H3765" t="s">
        <v>58</v>
      </c>
      <c r="I3765" t="s">
        <v>26</v>
      </c>
      <c r="J3765" t="s">
        <v>49</v>
      </c>
      <c r="K3765">
        <v>2</v>
      </c>
      <c r="L3765" s="3">
        <f>Working_Data[[#This Row],[price2]]/Working_Data[[#This Row],[quantity]]</f>
        <v>491.09500000000003</v>
      </c>
      <c r="M3765" s="3">
        <v>982.19</v>
      </c>
      <c r="N3765" t="s">
        <v>28</v>
      </c>
      <c r="O3765">
        <v>23</v>
      </c>
      <c r="P3765" s="1">
        <v>45626</v>
      </c>
      <c r="Q3765">
        <v>400</v>
      </c>
      <c r="R3765" t="s">
        <v>43</v>
      </c>
      <c r="S3765">
        <v>5</v>
      </c>
      <c r="T3765" s="1">
        <v>45822</v>
      </c>
      <c r="U3765" t="s">
        <v>30</v>
      </c>
      <c r="V3765" t="str">
        <f>TEXT(WEEKDAY(Working_Data[[#This Row],[order_date]],1),"DDDD")</f>
        <v>Wednesday</v>
      </c>
      <c r="W3765" t="str">
        <f>TEXT(Working_Data[[#This Row],[order_date]],"mmmm")</f>
        <v>November</v>
      </c>
      <c r="X3765" s="7">
        <f>Working_Data[[#This Row],[last_order_date]]-Working_Data[[#This Row],[signup_date]]</f>
        <v>-34</v>
      </c>
      <c r="Y3765" s="7">
        <f>IF(Working_Data[[#This Row],[churned]]="Active",1,0)</f>
        <v>0</v>
      </c>
      <c r="Z3765" s="7">
        <f>YEAR(Working_Data[[#This Row],[order_date]])</f>
        <v>2024</v>
      </c>
    </row>
    <row r="3766" spans="1:26" x14ac:dyDescent="0.25">
      <c r="A3766" t="s">
        <v>7582</v>
      </c>
      <c r="B3766" t="s">
        <v>21</v>
      </c>
      <c r="C3766" t="s">
        <v>39</v>
      </c>
      <c r="D3766" t="s">
        <v>52</v>
      </c>
      <c r="E3766" s="1">
        <v>45664</v>
      </c>
      <c r="F3766" t="s">
        <v>7583</v>
      </c>
      <c r="G3766" s="1">
        <v>45616</v>
      </c>
      <c r="H3766" t="s">
        <v>25</v>
      </c>
      <c r="I3766" t="s">
        <v>63</v>
      </c>
      <c r="J3766" t="s">
        <v>49</v>
      </c>
      <c r="K3766">
        <v>1</v>
      </c>
      <c r="L3766" s="3">
        <f>Working_Data[[#This Row],[price2]]/Working_Data[[#This Row],[quantity]]</f>
        <v>181.84</v>
      </c>
      <c r="M3766" s="3">
        <v>181.84</v>
      </c>
      <c r="N3766" t="s">
        <v>50</v>
      </c>
      <c r="O3766">
        <v>6</v>
      </c>
      <c r="P3766" s="1">
        <v>45884</v>
      </c>
      <c r="Q3766">
        <v>63</v>
      </c>
      <c r="R3766" t="s">
        <v>29</v>
      </c>
      <c r="S3766">
        <v>2</v>
      </c>
      <c r="T3766" s="1">
        <v>45969</v>
      </c>
      <c r="U3766" t="s">
        <v>36</v>
      </c>
      <c r="V3766" t="str">
        <f>TEXT(WEEKDAY(Working_Data[[#This Row],[order_date]],1),"DDDD")</f>
        <v>Wednesday</v>
      </c>
      <c r="W3766" t="str">
        <f>TEXT(Working_Data[[#This Row],[order_date]],"mmmm")</f>
        <v>November</v>
      </c>
      <c r="X3766" s="7">
        <f>Working_Data[[#This Row],[last_order_date]]-Working_Data[[#This Row],[signup_date]]</f>
        <v>220</v>
      </c>
      <c r="Y3766" s="7">
        <f>IF(Working_Data[[#This Row],[churned]]="Active",1,0)</f>
        <v>1</v>
      </c>
      <c r="Z3766" s="7">
        <f>YEAR(Working_Data[[#This Row],[order_date]])</f>
        <v>2024</v>
      </c>
    </row>
    <row r="3767" spans="1:26" x14ac:dyDescent="0.25">
      <c r="A3767" t="s">
        <v>7584</v>
      </c>
      <c r="B3767" t="s">
        <v>38</v>
      </c>
      <c r="C3767" t="s">
        <v>22</v>
      </c>
      <c r="D3767" t="s">
        <v>77</v>
      </c>
      <c r="E3767" s="1">
        <v>45812</v>
      </c>
      <c r="F3767" t="s">
        <v>7585</v>
      </c>
      <c r="G3767" s="1">
        <v>45616</v>
      </c>
      <c r="H3767" t="s">
        <v>58</v>
      </c>
      <c r="I3767" t="s">
        <v>42</v>
      </c>
      <c r="J3767" t="s">
        <v>49</v>
      </c>
      <c r="K3767">
        <v>4</v>
      </c>
      <c r="L3767" s="3">
        <f>Working_Data[[#This Row],[price2]]/Working_Data[[#This Row],[quantity]]</f>
        <v>316.185</v>
      </c>
      <c r="M3767" s="3">
        <v>1264.74</v>
      </c>
      <c r="N3767" t="s">
        <v>35</v>
      </c>
      <c r="O3767">
        <v>6</v>
      </c>
      <c r="P3767" s="1">
        <v>45798</v>
      </c>
      <c r="Q3767">
        <v>341</v>
      </c>
      <c r="R3767" t="s">
        <v>43</v>
      </c>
      <c r="S3767">
        <v>4</v>
      </c>
      <c r="T3767" s="1">
        <v>45843</v>
      </c>
      <c r="U3767" t="s">
        <v>60</v>
      </c>
      <c r="V3767" t="str">
        <f>TEXT(WEEKDAY(Working_Data[[#This Row],[order_date]],1),"DDDD")</f>
        <v>Wednesday</v>
      </c>
      <c r="W3767" t="str">
        <f>TEXT(Working_Data[[#This Row],[order_date]],"mmmm")</f>
        <v>November</v>
      </c>
      <c r="X3767" s="7">
        <f>Working_Data[[#This Row],[last_order_date]]-Working_Data[[#This Row],[signup_date]]</f>
        <v>-14</v>
      </c>
      <c r="Y3767" s="7">
        <f>IF(Working_Data[[#This Row],[churned]]="Active",1,0)</f>
        <v>0</v>
      </c>
      <c r="Z3767" s="7">
        <f>YEAR(Working_Data[[#This Row],[order_date]])</f>
        <v>2024</v>
      </c>
    </row>
    <row r="3768" spans="1:26" x14ac:dyDescent="0.25">
      <c r="A3768" t="s">
        <v>7586</v>
      </c>
      <c r="B3768" t="s">
        <v>38</v>
      </c>
      <c r="C3768" t="s">
        <v>39</v>
      </c>
      <c r="D3768" t="s">
        <v>32</v>
      </c>
      <c r="E3768" s="1">
        <v>45534</v>
      </c>
      <c r="F3768" t="s">
        <v>7587</v>
      </c>
      <c r="G3768" s="1">
        <v>45616</v>
      </c>
      <c r="H3768" t="s">
        <v>58</v>
      </c>
      <c r="I3768" t="s">
        <v>26</v>
      </c>
      <c r="J3768" t="s">
        <v>49</v>
      </c>
      <c r="K3768">
        <v>5</v>
      </c>
      <c r="L3768" s="3">
        <f>Working_Data[[#This Row],[price2]]/Working_Data[[#This Row],[quantity]]</f>
        <v>89.039999999999992</v>
      </c>
      <c r="M3768" s="3">
        <v>445.2</v>
      </c>
      <c r="N3768" t="s">
        <v>35</v>
      </c>
      <c r="O3768">
        <v>26</v>
      </c>
      <c r="P3768" s="1">
        <v>45784</v>
      </c>
      <c r="Q3768">
        <v>250</v>
      </c>
      <c r="R3768" t="s">
        <v>43</v>
      </c>
      <c r="S3768">
        <v>5</v>
      </c>
      <c r="T3768" s="1">
        <v>45455</v>
      </c>
      <c r="U3768" t="s">
        <v>60</v>
      </c>
      <c r="V3768" t="str">
        <f>TEXT(WEEKDAY(Working_Data[[#This Row],[order_date]],1),"DDDD")</f>
        <v>Wednesday</v>
      </c>
      <c r="W3768" t="str">
        <f>TEXT(Working_Data[[#This Row],[order_date]],"mmmm")</f>
        <v>November</v>
      </c>
      <c r="X3768" s="7">
        <f>Working_Data[[#This Row],[last_order_date]]-Working_Data[[#This Row],[signup_date]]</f>
        <v>250</v>
      </c>
      <c r="Y3768" s="7">
        <f>IF(Working_Data[[#This Row],[churned]]="Active",1,0)</f>
        <v>0</v>
      </c>
      <c r="Z3768" s="7">
        <f>YEAR(Working_Data[[#This Row],[order_date]])</f>
        <v>2024</v>
      </c>
    </row>
    <row r="3769" spans="1:26" x14ac:dyDescent="0.25">
      <c r="A3769" t="s">
        <v>7588</v>
      </c>
      <c r="B3769" t="s">
        <v>21</v>
      </c>
      <c r="C3769" t="s">
        <v>39</v>
      </c>
      <c r="D3769" t="s">
        <v>32</v>
      </c>
      <c r="E3769" s="1">
        <v>45606</v>
      </c>
      <c r="F3769" t="s">
        <v>7589</v>
      </c>
      <c r="G3769" s="1">
        <v>45616</v>
      </c>
      <c r="H3769" t="s">
        <v>47</v>
      </c>
      <c r="I3769" t="s">
        <v>54</v>
      </c>
      <c r="J3769" t="s">
        <v>27</v>
      </c>
      <c r="K3769">
        <v>2</v>
      </c>
      <c r="L3769" s="3">
        <f>Working_Data[[#This Row],[price2]]/Working_Data[[#This Row],[quantity]]</f>
        <v>164.74</v>
      </c>
      <c r="M3769" s="3">
        <v>329.48</v>
      </c>
      <c r="N3769" t="s">
        <v>35</v>
      </c>
      <c r="O3769">
        <v>26</v>
      </c>
      <c r="P3769" s="1">
        <v>45662</v>
      </c>
      <c r="Q3769">
        <v>417</v>
      </c>
      <c r="R3769" t="s">
        <v>43</v>
      </c>
      <c r="S3769">
        <v>5</v>
      </c>
      <c r="T3769" s="1">
        <v>45744</v>
      </c>
      <c r="U3769" t="s">
        <v>36</v>
      </c>
      <c r="V3769" t="str">
        <f>TEXT(WEEKDAY(Working_Data[[#This Row],[order_date]],1),"DDDD")</f>
        <v>Wednesday</v>
      </c>
      <c r="W3769" t="str">
        <f>TEXT(Working_Data[[#This Row],[order_date]],"mmmm")</f>
        <v>November</v>
      </c>
      <c r="X3769" s="7">
        <f>Working_Data[[#This Row],[last_order_date]]-Working_Data[[#This Row],[signup_date]]</f>
        <v>56</v>
      </c>
      <c r="Y3769" s="7">
        <f>IF(Working_Data[[#This Row],[churned]]="Active",1,0)</f>
        <v>0</v>
      </c>
      <c r="Z3769" s="7">
        <f>YEAR(Working_Data[[#This Row],[order_date]])</f>
        <v>2024</v>
      </c>
    </row>
    <row r="3770" spans="1:26" x14ac:dyDescent="0.25">
      <c r="A3770" t="s">
        <v>7590</v>
      </c>
      <c r="B3770" t="s">
        <v>21</v>
      </c>
      <c r="C3770" t="s">
        <v>82</v>
      </c>
      <c r="D3770" t="s">
        <v>23</v>
      </c>
      <c r="E3770" s="1">
        <v>45624</v>
      </c>
      <c r="F3770" t="s">
        <v>7591</v>
      </c>
      <c r="G3770" s="1">
        <v>45616</v>
      </c>
      <c r="H3770" t="s">
        <v>58</v>
      </c>
      <c r="I3770" t="s">
        <v>48</v>
      </c>
      <c r="J3770" t="s">
        <v>27</v>
      </c>
      <c r="K3770">
        <v>3</v>
      </c>
      <c r="L3770" s="3">
        <f>Working_Data[[#This Row],[price2]]/Working_Data[[#This Row],[quantity]]</f>
        <v>319.06</v>
      </c>
      <c r="M3770" s="3">
        <v>957.18</v>
      </c>
      <c r="N3770" t="s">
        <v>28</v>
      </c>
      <c r="O3770">
        <v>17</v>
      </c>
      <c r="P3770" s="1">
        <v>45846</v>
      </c>
      <c r="Q3770">
        <v>400</v>
      </c>
      <c r="R3770" t="s">
        <v>43</v>
      </c>
      <c r="S3770">
        <v>2</v>
      </c>
      <c r="T3770" s="1">
        <v>45934</v>
      </c>
      <c r="U3770" t="s">
        <v>60</v>
      </c>
      <c r="V3770" t="str">
        <f>TEXT(WEEKDAY(Working_Data[[#This Row],[order_date]],1),"DDDD")</f>
        <v>Wednesday</v>
      </c>
      <c r="W3770" t="str">
        <f>TEXT(Working_Data[[#This Row],[order_date]],"mmmm")</f>
        <v>November</v>
      </c>
      <c r="X3770" s="7">
        <f>Working_Data[[#This Row],[last_order_date]]-Working_Data[[#This Row],[signup_date]]</f>
        <v>222</v>
      </c>
      <c r="Y3770" s="7">
        <f>IF(Working_Data[[#This Row],[churned]]="Active",1,0)</f>
        <v>0</v>
      </c>
      <c r="Z3770" s="7">
        <f>YEAR(Working_Data[[#This Row],[order_date]])</f>
        <v>2024</v>
      </c>
    </row>
    <row r="3771" spans="1:26" x14ac:dyDescent="0.25">
      <c r="A3771" t="s">
        <v>7592</v>
      </c>
      <c r="B3771" t="s">
        <v>45</v>
      </c>
      <c r="C3771" t="s">
        <v>39</v>
      </c>
      <c r="D3771" t="s">
        <v>52</v>
      </c>
      <c r="E3771" s="1">
        <v>45450</v>
      </c>
      <c r="F3771" t="s">
        <v>7593</v>
      </c>
      <c r="G3771" s="1">
        <v>45616</v>
      </c>
      <c r="H3771" t="s">
        <v>47</v>
      </c>
      <c r="I3771" t="s">
        <v>48</v>
      </c>
      <c r="J3771" t="s">
        <v>27</v>
      </c>
      <c r="K3771">
        <v>1</v>
      </c>
      <c r="L3771" s="3">
        <f>Working_Data[[#This Row],[price2]]/Working_Data[[#This Row],[quantity]]</f>
        <v>932.04</v>
      </c>
      <c r="M3771" s="3">
        <v>932.04</v>
      </c>
      <c r="N3771" t="s">
        <v>28</v>
      </c>
      <c r="O3771">
        <v>23</v>
      </c>
      <c r="P3771" s="1">
        <v>45742</v>
      </c>
      <c r="Q3771">
        <v>299</v>
      </c>
      <c r="R3771" t="s">
        <v>43</v>
      </c>
      <c r="S3771">
        <v>2</v>
      </c>
      <c r="T3771" s="1">
        <v>45527</v>
      </c>
      <c r="U3771" t="s">
        <v>60</v>
      </c>
      <c r="V3771" t="str">
        <f>TEXT(WEEKDAY(Working_Data[[#This Row],[order_date]],1),"DDDD")</f>
        <v>Wednesday</v>
      </c>
      <c r="W3771" t="str">
        <f>TEXT(Working_Data[[#This Row],[order_date]],"mmmm")</f>
        <v>November</v>
      </c>
      <c r="X3771" s="7">
        <f>Working_Data[[#This Row],[last_order_date]]-Working_Data[[#This Row],[signup_date]]</f>
        <v>292</v>
      </c>
      <c r="Y3771" s="7">
        <f>IF(Working_Data[[#This Row],[churned]]="Active",1,0)</f>
        <v>0</v>
      </c>
      <c r="Z3771" s="7">
        <f>YEAR(Working_Data[[#This Row],[order_date]])</f>
        <v>2024</v>
      </c>
    </row>
    <row r="3772" spans="1:26" x14ac:dyDescent="0.25">
      <c r="A3772" t="s">
        <v>7594</v>
      </c>
      <c r="B3772" t="s">
        <v>38</v>
      </c>
      <c r="C3772" t="s">
        <v>22</v>
      </c>
      <c r="D3772" t="s">
        <v>23</v>
      </c>
      <c r="E3772" s="1">
        <v>45635</v>
      </c>
      <c r="F3772" t="s">
        <v>7595</v>
      </c>
      <c r="G3772" s="1">
        <v>45616</v>
      </c>
      <c r="H3772" t="s">
        <v>47</v>
      </c>
      <c r="I3772" t="s">
        <v>42</v>
      </c>
      <c r="J3772" t="s">
        <v>49</v>
      </c>
      <c r="K3772">
        <v>1</v>
      </c>
      <c r="L3772" s="3">
        <f>Working_Data[[#This Row],[price2]]/Working_Data[[#This Row],[quantity]]</f>
        <v>958.15</v>
      </c>
      <c r="M3772" s="3">
        <v>958.15</v>
      </c>
      <c r="N3772" t="s">
        <v>50</v>
      </c>
      <c r="O3772">
        <v>28</v>
      </c>
      <c r="P3772" s="1">
        <v>45718</v>
      </c>
      <c r="Q3772">
        <v>195</v>
      </c>
      <c r="R3772" t="s">
        <v>29</v>
      </c>
      <c r="S3772">
        <v>1</v>
      </c>
      <c r="T3772" s="1">
        <v>45749</v>
      </c>
      <c r="U3772" t="s">
        <v>30</v>
      </c>
      <c r="V3772" t="str">
        <f>TEXT(WEEKDAY(Working_Data[[#This Row],[order_date]],1),"DDDD")</f>
        <v>Wednesday</v>
      </c>
      <c r="W3772" t="str">
        <f>TEXT(Working_Data[[#This Row],[order_date]],"mmmm")</f>
        <v>November</v>
      </c>
      <c r="X3772" s="7">
        <f>Working_Data[[#This Row],[last_order_date]]-Working_Data[[#This Row],[signup_date]]</f>
        <v>83</v>
      </c>
      <c r="Y3772" s="7">
        <f>IF(Working_Data[[#This Row],[churned]]="Active",1,0)</f>
        <v>1</v>
      </c>
      <c r="Z3772" s="7">
        <f>YEAR(Working_Data[[#This Row],[order_date]])</f>
        <v>2024</v>
      </c>
    </row>
    <row r="3773" spans="1:26" x14ac:dyDescent="0.25">
      <c r="A3773" t="s">
        <v>7596</v>
      </c>
      <c r="B3773" t="s">
        <v>45</v>
      </c>
      <c r="C3773" t="s">
        <v>82</v>
      </c>
      <c r="D3773" t="s">
        <v>77</v>
      </c>
      <c r="E3773" s="1">
        <v>45835</v>
      </c>
      <c r="F3773" t="s">
        <v>7597</v>
      </c>
      <c r="G3773" s="1">
        <v>45617</v>
      </c>
      <c r="H3773" t="s">
        <v>41</v>
      </c>
      <c r="I3773" t="s">
        <v>63</v>
      </c>
      <c r="J3773" t="s">
        <v>59</v>
      </c>
      <c r="K3773">
        <v>4</v>
      </c>
      <c r="L3773" s="3">
        <f>Working_Data[[#This Row],[price2]]/Working_Data[[#This Row],[quantity]]</f>
        <v>73.484999999999999</v>
      </c>
      <c r="M3773" s="3">
        <v>293.94</v>
      </c>
      <c r="N3773" t="s">
        <v>50</v>
      </c>
      <c r="O3773">
        <v>50</v>
      </c>
      <c r="P3773" s="1">
        <v>45581</v>
      </c>
      <c r="Q3773">
        <v>368</v>
      </c>
      <c r="R3773" t="s">
        <v>29</v>
      </c>
      <c r="S3773">
        <v>1</v>
      </c>
      <c r="T3773" s="1">
        <v>45851</v>
      </c>
      <c r="U3773" t="s">
        <v>36</v>
      </c>
      <c r="V3773" t="str">
        <f>TEXT(WEEKDAY(Working_Data[[#This Row],[order_date]],1),"DDDD")</f>
        <v>Thursday</v>
      </c>
      <c r="W3773" t="str">
        <f>TEXT(Working_Data[[#This Row],[order_date]],"mmmm")</f>
        <v>November</v>
      </c>
      <c r="X3773" s="7">
        <f>Working_Data[[#This Row],[last_order_date]]-Working_Data[[#This Row],[signup_date]]</f>
        <v>-254</v>
      </c>
      <c r="Y3773" s="7">
        <f>IF(Working_Data[[#This Row],[churned]]="Active",1,0)</f>
        <v>1</v>
      </c>
      <c r="Z3773" s="7">
        <f>YEAR(Working_Data[[#This Row],[order_date]])</f>
        <v>2024</v>
      </c>
    </row>
    <row r="3774" spans="1:26" x14ac:dyDescent="0.25">
      <c r="A3774" t="s">
        <v>7598</v>
      </c>
      <c r="B3774" t="s">
        <v>21</v>
      </c>
      <c r="C3774" t="s">
        <v>22</v>
      </c>
      <c r="D3774" t="s">
        <v>32</v>
      </c>
      <c r="E3774" s="1">
        <v>45465</v>
      </c>
      <c r="F3774" t="s">
        <v>7599</v>
      </c>
      <c r="G3774" s="1">
        <v>45617</v>
      </c>
      <c r="H3774" t="s">
        <v>58</v>
      </c>
      <c r="I3774" t="s">
        <v>54</v>
      </c>
      <c r="J3774" t="s">
        <v>49</v>
      </c>
      <c r="K3774">
        <v>2</v>
      </c>
      <c r="L3774" s="3">
        <f>Working_Data[[#This Row],[price2]]/Working_Data[[#This Row],[quantity]]</f>
        <v>144.72499999999999</v>
      </c>
      <c r="M3774" s="3">
        <v>289.45</v>
      </c>
      <c r="N3774" t="s">
        <v>35</v>
      </c>
      <c r="O3774">
        <v>48</v>
      </c>
      <c r="P3774" s="1">
        <v>45739</v>
      </c>
      <c r="Q3774">
        <v>290</v>
      </c>
      <c r="R3774" t="s">
        <v>43</v>
      </c>
      <c r="S3774">
        <v>5</v>
      </c>
      <c r="T3774" s="1">
        <v>45904</v>
      </c>
      <c r="U3774" t="s">
        <v>30</v>
      </c>
      <c r="V3774" t="str">
        <f>TEXT(WEEKDAY(Working_Data[[#This Row],[order_date]],1),"DDDD")</f>
        <v>Thursday</v>
      </c>
      <c r="W3774" t="str">
        <f>TEXT(Working_Data[[#This Row],[order_date]],"mmmm")</f>
        <v>November</v>
      </c>
      <c r="X3774" s="7">
        <f>Working_Data[[#This Row],[last_order_date]]-Working_Data[[#This Row],[signup_date]]</f>
        <v>274</v>
      </c>
      <c r="Y3774" s="7">
        <f>IF(Working_Data[[#This Row],[churned]]="Active",1,0)</f>
        <v>0</v>
      </c>
      <c r="Z3774" s="7">
        <f>YEAR(Working_Data[[#This Row],[order_date]])</f>
        <v>2024</v>
      </c>
    </row>
    <row r="3775" spans="1:26" x14ac:dyDescent="0.25">
      <c r="A3775" t="s">
        <v>7600</v>
      </c>
      <c r="B3775" t="s">
        <v>45</v>
      </c>
      <c r="C3775" t="s">
        <v>22</v>
      </c>
      <c r="D3775" t="s">
        <v>32</v>
      </c>
      <c r="E3775" s="1">
        <v>45349</v>
      </c>
      <c r="F3775" t="s">
        <v>7601</v>
      </c>
      <c r="G3775" s="1">
        <v>45617</v>
      </c>
      <c r="H3775" t="s">
        <v>34</v>
      </c>
      <c r="I3775" t="s">
        <v>26</v>
      </c>
      <c r="J3775" t="s">
        <v>27</v>
      </c>
      <c r="K3775">
        <v>5</v>
      </c>
      <c r="L3775" s="3">
        <f>Working_Data[[#This Row],[price2]]/Working_Data[[#This Row],[quantity]]</f>
        <v>98.591999999999999</v>
      </c>
      <c r="M3775" s="3">
        <v>492.96</v>
      </c>
      <c r="N3775" t="s">
        <v>35</v>
      </c>
      <c r="O3775">
        <v>16</v>
      </c>
      <c r="P3775" s="1">
        <v>45684</v>
      </c>
      <c r="Q3775">
        <v>243</v>
      </c>
      <c r="R3775" t="s">
        <v>29</v>
      </c>
      <c r="S3775">
        <v>2</v>
      </c>
      <c r="T3775" s="1">
        <v>45753</v>
      </c>
      <c r="U3775" t="s">
        <v>30</v>
      </c>
      <c r="V3775" t="str">
        <f>TEXT(WEEKDAY(Working_Data[[#This Row],[order_date]],1),"DDDD")</f>
        <v>Thursday</v>
      </c>
      <c r="W3775" t="str">
        <f>TEXT(Working_Data[[#This Row],[order_date]],"mmmm")</f>
        <v>November</v>
      </c>
      <c r="X3775" s="7">
        <f>Working_Data[[#This Row],[last_order_date]]-Working_Data[[#This Row],[signup_date]]</f>
        <v>335</v>
      </c>
      <c r="Y3775" s="7">
        <f>IF(Working_Data[[#This Row],[churned]]="Active",1,0)</f>
        <v>1</v>
      </c>
      <c r="Z3775" s="7">
        <f>YEAR(Working_Data[[#This Row],[order_date]])</f>
        <v>2024</v>
      </c>
    </row>
    <row r="3776" spans="1:26" x14ac:dyDescent="0.25">
      <c r="A3776" t="s">
        <v>7602</v>
      </c>
      <c r="B3776" t="s">
        <v>45</v>
      </c>
      <c r="C3776" t="s">
        <v>39</v>
      </c>
      <c r="D3776" t="s">
        <v>32</v>
      </c>
      <c r="E3776" s="1">
        <v>45736</v>
      </c>
      <c r="F3776" t="s">
        <v>7603</v>
      </c>
      <c r="G3776" s="1">
        <v>45617</v>
      </c>
      <c r="H3776" t="s">
        <v>34</v>
      </c>
      <c r="I3776" t="s">
        <v>26</v>
      </c>
      <c r="J3776" t="s">
        <v>67</v>
      </c>
      <c r="K3776">
        <v>5</v>
      </c>
      <c r="L3776" s="3">
        <f>Working_Data[[#This Row],[price2]]/Working_Data[[#This Row],[quantity]]</f>
        <v>208.26399999999998</v>
      </c>
      <c r="M3776" s="3">
        <v>1041.32</v>
      </c>
      <c r="N3776" t="s">
        <v>50</v>
      </c>
      <c r="O3776">
        <v>24</v>
      </c>
      <c r="P3776" s="1">
        <v>45527</v>
      </c>
      <c r="Q3776">
        <v>468</v>
      </c>
      <c r="R3776" t="s">
        <v>43</v>
      </c>
      <c r="S3776">
        <v>5</v>
      </c>
      <c r="T3776" s="1">
        <v>45300</v>
      </c>
      <c r="U3776" t="s">
        <v>36</v>
      </c>
      <c r="V3776" t="str">
        <f>TEXT(WEEKDAY(Working_Data[[#This Row],[order_date]],1),"DDDD")</f>
        <v>Thursday</v>
      </c>
      <c r="W3776" t="str">
        <f>TEXT(Working_Data[[#This Row],[order_date]],"mmmm")</f>
        <v>November</v>
      </c>
      <c r="X3776" s="7">
        <f>Working_Data[[#This Row],[last_order_date]]-Working_Data[[#This Row],[signup_date]]</f>
        <v>-209</v>
      </c>
      <c r="Y3776" s="7">
        <f>IF(Working_Data[[#This Row],[churned]]="Active",1,0)</f>
        <v>0</v>
      </c>
      <c r="Z3776" s="7">
        <f>YEAR(Working_Data[[#This Row],[order_date]])</f>
        <v>2024</v>
      </c>
    </row>
    <row r="3777" spans="1:26" x14ac:dyDescent="0.25">
      <c r="A3777" t="s">
        <v>7604</v>
      </c>
      <c r="B3777" t="s">
        <v>45</v>
      </c>
      <c r="C3777" t="s">
        <v>39</v>
      </c>
      <c r="D3777" t="s">
        <v>32</v>
      </c>
      <c r="E3777" s="1">
        <v>45315</v>
      </c>
      <c r="F3777" t="s">
        <v>7605</v>
      </c>
      <c r="G3777" s="1">
        <v>45617</v>
      </c>
      <c r="H3777" t="s">
        <v>58</v>
      </c>
      <c r="I3777" t="s">
        <v>54</v>
      </c>
      <c r="J3777" t="s">
        <v>59</v>
      </c>
      <c r="K3777">
        <v>5</v>
      </c>
      <c r="L3777" s="3">
        <f>Working_Data[[#This Row],[price2]]/Working_Data[[#This Row],[quantity]]</f>
        <v>219.464</v>
      </c>
      <c r="M3777" s="3">
        <v>1097.32</v>
      </c>
      <c r="N3777" t="s">
        <v>28</v>
      </c>
      <c r="O3777">
        <v>28</v>
      </c>
      <c r="P3777" s="1">
        <v>45998</v>
      </c>
      <c r="Q3777">
        <v>14</v>
      </c>
      <c r="R3777" t="s">
        <v>29</v>
      </c>
      <c r="S3777">
        <v>1</v>
      </c>
      <c r="T3777" s="1">
        <v>45785</v>
      </c>
      <c r="U3777" t="s">
        <v>30</v>
      </c>
      <c r="V3777" t="str">
        <f>TEXT(WEEKDAY(Working_Data[[#This Row],[order_date]],1),"DDDD")</f>
        <v>Thursday</v>
      </c>
      <c r="W3777" t="str">
        <f>TEXT(Working_Data[[#This Row],[order_date]],"mmmm")</f>
        <v>November</v>
      </c>
      <c r="X3777" s="7">
        <f>Working_Data[[#This Row],[last_order_date]]-Working_Data[[#This Row],[signup_date]]</f>
        <v>683</v>
      </c>
      <c r="Y3777" s="7">
        <f>IF(Working_Data[[#This Row],[churned]]="Active",1,0)</f>
        <v>1</v>
      </c>
      <c r="Z3777" s="7">
        <f>YEAR(Working_Data[[#This Row],[order_date]])</f>
        <v>2024</v>
      </c>
    </row>
    <row r="3778" spans="1:26" x14ac:dyDescent="0.25">
      <c r="A3778" t="s">
        <v>7606</v>
      </c>
      <c r="B3778" t="s">
        <v>38</v>
      </c>
      <c r="C3778" t="s">
        <v>39</v>
      </c>
      <c r="D3778" t="s">
        <v>32</v>
      </c>
      <c r="E3778" s="1">
        <v>45356</v>
      </c>
      <c r="F3778" t="s">
        <v>7607</v>
      </c>
      <c r="G3778" s="1">
        <v>45617</v>
      </c>
      <c r="H3778" t="s">
        <v>47</v>
      </c>
      <c r="I3778" t="s">
        <v>26</v>
      </c>
      <c r="J3778" t="s">
        <v>59</v>
      </c>
      <c r="K3778">
        <v>2</v>
      </c>
      <c r="L3778" s="3">
        <f>Working_Data[[#This Row],[price2]]/Working_Data[[#This Row],[quantity]]</f>
        <v>262.11</v>
      </c>
      <c r="M3778" s="3">
        <v>524.22</v>
      </c>
      <c r="N3778" t="s">
        <v>28</v>
      </c>
      <c r="O3778">
        <v>44</v>
      </c>
      <c r="P3778" s="1">
        <v>45964</v>
      </c>
      <c r="Q3778">
        <v>351</v>
      </c>
      <c r="R3778" t="s">
        <v>29</v>
      </c>
      <c r="S3778">
        <v>1</v>
      </c>
      <c r="T3778" s="1">
        <v>45587</v>
      </c>
      <c r="U3778" t="s">
        <v>30</v>
      </c>
      <c r="V3778" t="str">
        <f>TEXT(WEEKDAY(Working_Data[[#This Row],[order_date]],1),"DDDD")</f>
        <v>Thursday</v>
      </c>
      <c r="W3778" t="str">
        <f>TEXT(Working_Data[[#This Row],[order_date]],"mmmm")</f>
        <v>November</v>
      </c>
      <c r="X3778" s="7">
        <f>Working_Data[[#This Row],[last_order_date]]-Working_Data[[#This Row],[signup_date]]</f>
        <v>608</v>
      </c>
      <c r="Y3778" s="7">
        <f>IF(Working_Data[[#This Row],[churned]]="Active",1,0)</f>
        <v>1</v>
      </c>
      <c r="Z3778" s="7">
        <f>YEAR(Working_Data[[#This Row],[order_date]])</f>
        <v>2024</v>
      </c>
    </row>
    <row r="3779" spans="1:26" x14ac:dyDescent="0.25">
      <c r="A3779" t="s">
        <v>7608</v>
      </c>
      <c r="B3779" t="s">
        <v>21</v>
      </c>
      <c r="C3779" t="s">
        <v>82</v>
      </c>
      <c r="D3779" t="s">
        <v>52</v>
      </c>
      <c r="E3779" s="1">
        <v>45932</v>
      </c>
      <c r="F3779" t="s">
        <v>7609</v>
      </c>
      <c r="G3779" s="1">
        <v>45617</v>
      </c>
      <c r="H3779" t="s">
        <v>41</v>
      </c>
      <c r="I3779" t="s">
        <v>63</v>
      </c>
      <c r="J3779" t="s">
        <v>27</v>
      </c>
      <c r="K3779">
        <v>4</v>
      </c>
      <c r="L3779" s="3">
        <f>Working_Data[[#This Row],[price2]]/Working_Data[[#This Row],[quantity]]</f>
        <v>332.64</v>
      </c>
      <c r="M3779" s="3">
        <v>1330.56</v>
      </c>
      <c r="N3779" t="s">
        <v>28</v>
      </c>
      <c r="O3779">
        <v>26</v>
      </c>
      <c r="P3779" s="1">
        <v>45732</v>
      </c>
      <c r="Q3779">
        <v>84</v>
      </c>
      <c r="R3779" t="s">
        <v>43</v>
      </c>
      <c r="S3779">
        <v>1</v>
      </c>
      <c r="T3779" s="1">
        <v>45556</v>
      </c>
      <c r="U3779" t="s">
        <v>30</v>
      </c>
      <c r="V3779" t="str">
        <f>TEXT(WEEKDAY(Working_Data[[#This Row],[order_date]],1),"DDDD")</f>
        <v>Thursday</v>
      </c>
      <c r="W3779" t="str">
        <f>TEXT(Working_Data[[#This Row],[order_date]],"mmmm")</f>
        <v>November</v>
      </c>
      <c r="X3779" s="7">
        <f>Working_Data[[#This Row],[last_order_date]]-Working_Data[[#This Row],[signup_date]]</f>
        <v>-200</v>
      </c>
      <c r="Y3779" s="7">
        <f>IF(Working_Data[[#This Row],[churned]]="Active",1,0)</f>
        <v>0</v>
      </c>
      <c r="Z3779" s="7">
        <f>YEAR(Working_Data[[#This Row],[order_date]])</f>
        <v>2024</v>
      </c>
    </row>
    <row r="3780" spans="1:26" x14ac:dyDescent="0.25">
      <c r="A3780" t="s">
        <v>7610</v>
      </c>
      <c r="B3780" t="s">
        <v>45</v>
      </c>
      <c r="C3780" t="s">
        <v>22</v>
      </c>
      <c r="D3780" t="s">
        <v>52</v>
      </c>
      <c r="E3780" s="1">
        <v>45583</v>
      </c>
      <c r="F3780" t="s">
        <v>7611</v>
      </c>
      <c r="G3780" s="1">
        <v>45617</v>
      </c>
      <c r="H3780" t="s">
        <v>34</v>
      </c>
      <c r="I3780" t="s">
        <v>63</v>
      </c>
      <c r="J3780" t="s">
        <v>49</v>
      </c>
      <c r="K3780">
        <v>5</v>
      </c>
      <c r="L3780" s="3">
        <f>Working_Data[[#This Row],[price2]]/Working_Data[[#This Row],[quantity]]</f>
        <v>24.496000000000002</v>
      </c>
      <c r="M3780" s="3">
        <v>122.48</v>
      </c>
      <c r="N3780" t="s">
        <v>35</v>
      </c>
      <c r="O3780">
        <v>48</v>
      </c>
      <c r="P3780" s="1">
        <v>45656</v>
      </c>
      <c r="Q3780">
        <v>343</v>
      </c>
      <c r="R3780" t="s">
        <v>43</v>
      </c>
      <c r="S3780">
        <v>2</v>
      </c>
      <c r="T3780" s="1">
        <v>45732</v>
      </c>
      <c r="U3780" t="s">
        <v>30</v>
      </c>
      <c r="V3780" t="str">
        <f>TEXT(WEEKDAY(Working_Data[[#This Row],[order_date]],1),"DDDD")</f>
        <v>Thursday</v>
      </c>
      <c r="W3780" t="str">
        <f>TEXT(Working_Data[[#This Row],[order_date]],"mmmm")</f>
        <v>November</v>
      </c>
      <c r="X3780" s="7">
        <f>Working_Data[[#This Row],[last_order_date]]-Working_Data[[#This Row],[signup_date]]</f>
        <v>73</v>
      </c>
      <c r="Y3780" s="7">
        <f>IF(Working_Data[[#This Row],[churned]]="Active",1,0)</f>
        <v>0</v>
      </c>
      <c r="Z3780" s="7">
        <f>YEAR(Working_Data[[#This Row],[order_date]])</f>
        <v>2024</v>
      </c>
    </row>
    <row r="3781" spans="1:26" x14ac:dyDescent="0.25">
      <c r="A3781" t="s">
        <v>7612</v>
      </c>
      <c r="B3781" t="s">
        <v>21</v>
      </c>
      <c r="C3781" t="s">
        <v>22</v>
      </c>
      <c r="D3781" t="s">
        <v>23</v>
      </c>
      <c r="E3781" s="1">
        <v>45388</v>
      </c>
      <c r="F3781" t="s">
        <v>7613</v>
      </c>
      <c r="G3781" s="1">
        <v>45618</v>
      </c>
      <c r="H3781" t="s">
        <v>41</v>
      </c>
      <c r="I3781" t="s">
        <v>26</v>
      </c>
      <c r="J3781" t="s">
        <v>64</v>
      </c>
      <c r="K3781">
        <v>3</v>
      </c>
      <c r="L3781" s="3">
        <f>Working_Data[[#This Row],[price2]]/Working_Data[[#This Row],[quantity]]</f>
        <v>414.61999999999995</v>
      </c>
      <c r="M3781" s="3">
        <v>1243.8599999999999</v>
      </c>
      <c r="N3781" t="s">
        <v>50</v>
      </c>
      <c r="O3781">
        <v>7</v>
      </c>
      <c r="P3781" s="1">
        <v>45549</v>
      </c>
      <c r="Q3781">
        <v>42</v>
      </c>
      <c r="R3781" t="s">
        <v>43</v>
      </c>
      <c r="S3781">
        <v>5</v>
      </c>
      <c r="T3781" s="1">
        <v>45791</v>
      </c>
      <c r="U3781" t="s">
        <v>30</v>
      </c>
      <c r="V3781" t="str">
        <f>TEXT(WEEKDAY(Working_Data[[#This Row],[order_date]],1),"DDDD")</f>
        <v>Friday</v>
      </c>
      <c r="W3781" t="str">
        <f>TEXT(Working_Data[[#This Row],[order_date]],"mmmm")</f>
        <v>November</v>
      </c>
      <c r="X3781" s="7">
        <f>Working_Data[[#This Row],[last_order_date]]-Working_Data[[#This Row],[signup_date]]</f>
        <v>161</v>
      </c>
      <c r="Y3781" s="7">
        <f>IF(Working_Data[[#This Row],[churned]]="Active",1,0)</f>
        <v>0</v>
      </c>
      <c r="Z3781" s="7">
        <f>YEAR(Working_Data[[#This Row],[order_date]])</f>
        <v>2024</v>
      </c>
    </row>
    <row r="3782" spans="1:26" x14ac:dyDescent="0.25">
      <c r="A3782" t="s">
        <v>7614</v>
      </c>
      <c r="B3782" t="s">
        <v>45</v>
      </c>
      <c r="C3782" t="s">
        <v>82</v>
      </c>
      <c r="D3782" t="s">
        <v>23</v>
      </c>
      <c r="E3782" s="1">
        <v>45532</v>
      </c>
      <c r="F3782" t="s">
        <v>7615</v>
      </c>
      <c r="G3782" s="1">
        <v>45618</v>
      </c>
      <c r="H3782" t="s">
        <v>34</v>
      </c>
      <c r="I3782" t="s">
        <v>63</v>
      </c>
      <c r="J3782" t="s">
        <v>67</v>
      </c>
      <c r="K3782">
        <v>2</v>
      </c>
      <c r="L3782" s="3">
        <f>Working_Data[[#This Row],[price2]]/Working_Data[[#This Row],[quantity]]</f>
        <v>606.72500000000002</v>
      </c>
      <c r="M3782" s="3">
        <v>1213.45</v>
      </c>
      <c r="N3782" t="s">
        <v>50</v>
      </c>
      <c r="O3782">
        <v>42</v>
      </c>
      <c r="P3782" s="1">
        <v>45851</v>
      </c>
      <c r="Q3782">
        <v>220</v>
      </c>
      <c r="R3782" t="s">
        <v>29</v>
      </c>
      <c r="S3782">
        <v>3</v>
      </c>
      <c r="T3782" s="1">
        <v>45620</v>
      </c>
      <c r="U3782" t="s">
        <v>36</v>
      </c>
      <c r="V3782" t="str">
        <f>TEXT(WEEKDAY(Working_Data[[#This Row],[order_date]],1),"DDDD")</f>
        <v>Friday</v>
      </c>
      <c r="W3782" t="str">
        <f>TEXT(Working_Data[[#This Row],[order_date]],"mmmm")</f>
        <v>November</v>
      </c>
      <c r="X3782" s="7">
        <f>Working_Data[[#This Row],[last_order_date]]-Working_Data[[#This Row],[signup_date]]</f>
        <v>319</v>
      </c>
      <c r="Y3782" s="7">
        <f>IF(Working_Data[[#This Row],[churned]]="Active",1,0)</f>
        <v>1</v>
      </c>
      <c r="Z3782" s="7">
        <f>YEAR(Working_Data[[#This Row],[order_date]])</f>
        <v>2024</v>
      </c>
    </row>
    <row r="3783" spans="1:26" x14ac:dyDescent="0.25">
      <c r="A3783" t="s">
        <v>7616</v>
      </c>
      <c r="B3783" t="s">
        <v>45</v>
      </c>
      <c r="C3783" t="s">
        <v>39</v>
      </c>
      <c r="D3783" t="s">
        <v>52</v>
      </c>
      <c r="E3783" s="1">
        <v>45777</v>
      </c>
      <c r="F3783" t="s">
        <v>7617</v>
      </c>
      <c r="G3783" s="1">
        <v>45618</v>
      </c>
      <c r="H3783" t="s">
        <v>25</v>
      </c>
      <c r="I3783" t="s">
        <v>48</v>
      </c>
      <c r="J3783" t="s">
        <v>64</v>
      </c>
      <c r="K3783">
        <v>4</v>
      </c>
      <c r="L3783" s="3">
        <f>Working_Data[[#This Row],[price2]]/Working_Data[[#This Row],[quantity]]</f>
        <v>56.9375</v>
      </c>
      <c r="M3783" s="3">
        <v>227.75</v>
      </c>
      <c r="N3783" t="s">
        <v>28</v>
      </c>
      <c r="O3783">
        <v>41</v>
      </c>
      <c r="P3783" s="1">
        <v>45771</v>
      </c>
      <c r="Q3783">
        <v>270</v>
      </c>
      <c r="R3783" t="s">
        <v>29</v>
      </c>
      <c r="S3783">
        <v>4</v>
      </c>
      <c r="T3783" s="1">
        <v>45872</v>
      </c>
      <c r="U3783" t="s">
        <v>30</v>
      </c>
      <c r="V3783" t="str">
        <f>TEXT(WEEKDAY(Working_Data[[#This Row],[order_date]],1),"DDDD")</f>
        <v>Friday</v>
      </c>
      <c r="W3783" t="str">
        <f>TEXT(Working_Data[[#This Row],[order_date]],"mmmm")</f>
        <v>November</v>
      </c>
      <c r="X3783" s="7">
        <f>Working_Data[[#This Row],[last_order_date]]-Working_Data[[#This Row],[signup_date]]</f>
        <v>-6</v>
      </c>
      <c r="Y3783" s="7">
        <f>IF(Working_Data[[#This Row],[churned]]="Active",1,0)</f>
        <v>1</v>
      </c>
      <c r="Z3783" s="7">
        <f>YEAR(Working_Data[[#This Row],[order_date]])</f>
        <v>2024</v>
      </c>
    </row>
    <row r="3784" spans="1:26" x14ac:dyDescent="0.25">
      <c r="A3784" t="s">
        <v>7618</v>
      </c>
      <c r="B3784" t="s">
        <v>21</v>
      </c>
      <c r="C3784" t="s">
        <v>39</v>
      </c>
      <c r="D3784" t="s">
        <v>77</v>
      </c>
      <c r="E3784" s="1">
        <v>45886</v>
      </c>
      <c r="F3784" t="s">
        <v>7619</v>
      </c>
      <c r="G3784" s="1">
        <v>45618</v>
      </c>
      <c r="H3784" t="s">
        <v>41</v>
      </c>
      <c r="I3784" t="s">
        <v>42</v>
      </c>
      <c r="J3784" t="s">
        <v>27</v>
      </c>
      <c r="K3784">
        <v>5</v>
      </c>
      <c r="L3784" s="3">
        <f>Working_Data[[#This Row],[price2]]/Working_Data[[#This Row],[quantity]]</f>
        <v>206.60399999999998</v>
      </c>
      <c r="M3784" s="3">
        <v>1033.02</v>
      </c>
      <c r="N3784" t="s">
        <v>35</v>
      </c>
      <c r="O3784">
        <v>39</v>
      </c>
      <c r="P3784" s="1">
        <v>45452</v>
      </c>
      <c r="Q3784">
        <v>194</v>
      </c>
      <c r="R3784" t="s">
        <v>29</v>
      </c>
      <c r="S3784">
        <v>1</v>
      </c>
      <c r="T3784" s="1">
        <v>45718</v>
      </c>
      <c r="U3784" t="s">
        <v>36</v>
      </c>
      <c r="V3784" t="str">
        <f>TEXT(WEEKDAY(Working_Data[[#This Row],[order_date]],1),"DDDD")</f>
        <v>Friday</v>
      </c>
      <c r="W3784" t="str">
        <f>TEXT(Working_Data[[#This Row],[order_date]],"mmmm")</f>
        <v>November</v>
      </c>
      <c r="X3784" s="7">
        <f>Working_Data[[#This Row],[last_order_date]]-Working_Data[[#This Row],[signup_date]]</f>
        <v>-434</v>
      </c>
      <c r="Y3784" s="7">
        <f>IF(Working_Data[[#This Row],[churned]]="Active",1,0)</f>
        <v>1</v>
      </c>
      <c r="Z3784" s="7">
        <f>YEAR(Working_Data[[#This Row],[order_date]])</f>
        <v>2024</v>
      </c>
    </row>
    <row r="3785" spans="1:26" x14ac:dyDescent="0.25">
      <c r="A3785" t="s">
        <v>7620</v>
      </c>
      <c r="B3785" t="s">
        <v>38</v>
      </c>
      <c r="C3785" t="s">
        <v>39</v>
      </c>
      <c r="D3785" t="s">
        <v>77</v>
      </c>
      <c r="E3785" s="1">
        <v>45518</v>
      </c>
      <c r="F3785" t="s">
        <v>7621</v>
      </c>
      <c r="G3785" s="1">
        <v>45618</v>
      </c>
      <c r="H3785" t="s">
        <v>25</v>
      </c>
      <c r="I3785" t="s">
        <v>54</v>
      </c>
      <c r="J3785" t="s">
        <v>59</v>
      </c>
      <c r="K3785">
        <v>1</v>
      </c>
      <c r="L3785" s="3">
        <f>Working_Data[[#This Row],[price2]]/Working_Data[[#This Row],[quantity]]</f>
        <v>1339.7</v>
      </c>
      <c r="M3785" s="3">
        <v>1339.7</v>
      </c>
      <c r="N3785" t="s">
        <v>50</v>
      </c>
      <c r="O3785">
        <v>2</v>
      </c>
      <c r="P3785" s="1">
        <v>45870</v>
      </c>
      <c r="Q3785">
        <v>254</v>
      </c>
      <c r="R3785" t="s">
        <v>29</v>
      </c>
      <c r="S3785">
        <v>4</v>
      </c>
      <c r="T3785" s="1">
        <v>45749</v>
      </c>
      <c r="U3785" t="s">
        <v>30</v>
      </c>
      <c r="V3785" t="str">
        <f>TEXT(WEEKDAY(Working_Data[[#This Row],[order_date]],1),"DDDD")</f>
        <v>Friday</v>
      </c>
      <c r="W3785" t="str">
        <f>TEXT(Working_Data[[#This Row],[order_date]],"mmmm")</f>
        <v>November</v>
      </c>
      <c r="X3785" s="7">
        <f>Working_Data[[#This Row],[last_order_date]]-Working_Data[[#This Row],[signup_date]]</f>
        <v>352</v>
      </c>
      <c r="Y3785" s="7">
        <f>IF(Working_Data[[#This Row],[churned]]="Active",1,0)</f>
        <v>1</v>
      </c>
      <c r="Z3785" s="7">
        <f>YEAR(Working_Data[[#This Row],[order_date]])</f>
        <v>2024</v>
      </c>
    </row>
    <row r="3786" spans="1:26" x14ac:dyDescent="0.25">
      <c r="A3786" t="s">
        <v>7622</v>
      </c>
      <c r="B3786" t="s">
        <v>21</v>
      </c>
      <c r="C3786" t="s">
        <v>39</v>
      </c>
      <c r="D3786" t="s">
        <v>56</v>
      </c>
      <c r="E3786" s="1">
        <v>45546</v>
      </c>
      <c r="F3786" t="s">
        <v>7623</v>
      </c>
      <c r="G3786" s="1">
        <v>45618</v>
      </c>
      <c r="H3786" t="s">
        <v>58</v>
      </c>
      <c r="I3786" t="s">
        <v>26</v>
      </c>
      <c r="J3786" t="s">
        <v>67</v>
      </c>
      <c r="K3786">
        <v>1</v>
      </c>
      <c r="L3786" s="3">
        <f>Working_Data[[#This Row],[price2]]/Working_Data[[#This Row],[quantity]]</f>
        <v>1282.69</v>
      </c>
      <c r="M3786" s="3">
        <v>1282.69</v>
      </c>
      <c r="N3786" t="s">
        <v>50</v>
      </c>
      <c r="O3786">
        <v>32</v>
      </c>
      <c r="P3786" s="1">
        <v>45833</v>
      </c>
      <c r="Q3786">
        <v>98</v>
      </c>
      <c r="R3786" t="s">
        <v>43</v>
      </c>
      <c r="S3786">
        <v>3</v>
      </c>
      <c r="T3786" s="1">
        <v>45712</v>
      </c>
      <c r="U3786" t="s">
        <v>36</v>
      </c>
      <c r="V3786" t="str">
        <f>TEXT(WEEKDAY(Working_Data[[#This Row],[order_date]],1),"DDDD")</f>
        <v>Friday</v>
      </c>
      <c r="W3786" t="str">
        <f>TEXT(Working_Data[[#This Row],[order_date]],"mmmm")</f>
        <v>November</v>
      </c>
      <c r="X3786" s="7">
        <f>Working_Data[[#This Row],[last_order_date]]-Working_Data[[#This Row],[signup_date]]</f>
        <v>287</v>
      </c>
      <c r="Y3786" s="7">
        <f>IF(Working_Data[[#This Row],[churned]]="Active",1,0)</f>
        <v>0</v>
      </c>
      <c r="Z3786" s="7">
        <f>YEAR(Working_Data[[#This Row],[order_date]])</f>
        <v>2024</v>
      </c>
    </row>
    <row r="3787" spans="1:26" x14ac:dyDescent="0.25">
      <c r="A3787" t="s">
        <v>7624</v>
      </c>
      <c r="B3787" t="s">
        <v>38</v>
      </c>
      <c r="C3787" t="s">
        <v>39</v>
      </c>
      <c r="D3787" t="s">
        <v>32</v>
      </c>
      <c r="E3787" s="1">
        <v>45497</v>
      </c>
      <c r="F3787" t="s">
        <v>7625</v>
      </c>
      <c r="G3787" s="1">
        <v>45619</v>
      </c>
      <c r="H3787" t="s">
        <v>34</v>
      </c>
      <c r="I3787" t="s">
        <v>63</v>
      </c>
      <c r="J3787" t="s">
        <v>27</v>
      </c>
      <c r="K3787">
        <v>3</v>
      </c>
      <c r="L3787" s="3">
        <f>Working_Data[[#This Row],[price2]]/Working_Data[[#This Row],[quantity]]</f>
        <v>166.02666666666667</v>
      </c>
      <c r="M3787" s="3">
        <v>498.08</v>
      </c>
      <c r="N3787" t="s">
        <v>28</v>
      </c>
      <c r="O3787">
        <v>49</v>
      </c>
      <c r="P3787" s="1">
        <v>45591</v>
      </c>
      <c r="Q3787">
        <v>7</v>
      </c>
      <c r="R3787" t="s">
        <v>43</v>
      </c>
      <c r="S3787">
        <v>5</v>
      </c>
      <c r="T3787" s="1">
        <v>45331</v>
      </c>
      <c r="U3787" t="s">
        <v>60</v>
      </c>
      <c r="V3787" t="str">
        <f>TEXT(WEEKDAY(Working_Data[[#This Row],[order_date]],1),"DDDD")</f>
        <v>Saturday</v>
      </c>
      <c r="W3787" t="str">
        <f>TEXT(Working_Data[[#This Row],[order_date]],"mmmm")</f>
        <v>November</v>
      </c>
      <c r="X3787" s="7">
        <f>Working_Data[[#This Row],[last_order_date]]-Working_Data[[#This Row],[signup_date]]</f>
        <v>94</v>
      </c>
      <c r="Y3787" s="7">
        <f>IF(Working_Data[[#This Row],[churned]]="Active",1,0)</f>
        <v>0</v>
      </c>
      <c r="Z3787" s="7">
        <f>YEAR(Working_Data[[#This Row],[order_date]])</f>
        <v>2024</v>
      </c>
    </row>
    <row r="3788" spans="1:26" x14ac:dyDescent="0.25">
      <c r="A3788" t="s">
        <v>7626</v>
      </c>
      <c r="B3788" t="s">
        <v>38</v>
      </c>
      <c r="C3788" t="s">
        <v>22</v>
      </c>
      <c r="D3788" t="s">
        <v>56</v>
      </c>
      <c r="E3788" s="1">
        <v>45808</v>
      </c>
      <c r="F3788" t="s">
        <v>7627</v>
      </c>
      <c r="G3788" s="1">
        <v>45619</v>
      </c>
      <c r="H3788" t="s">
        <v>25</v>
      </c>
      <c r="I3788" t="s">
        <v>54</v>
      </c>
      <c r="J3788" t="s">
        <v>59</v>
      </c>
      <c r="K3788">
        <v>2</v>
      </c>
      <c r="L3788" s="3">
        <f>Working_Data[[#This Row],[price2]]/Working_Data[[#This Row],[quantity]]</f>
        <v>475.565</v>
      </c>
      <c r="M3788" s="3">
        <v>951.13</v>
      </c>
      <c r="N3788" t="s">
        <v>50</v>
      </c>
      <c r="O3788">
        <v>2</v>
      </c>
      <c r="P3788" s="1">
        <v>45605</v>
      </c>
      <c r="Q3788">
        <v>372</v>
      </c>
      <c r="R3788" t="s">
        <v>29</v>
      </c>
      <c r="S3788">
        <v>3</v>
      </c>
      <c r="T3788" s="1">
        <v>45663</v>
      </c>
      <c r="U3788" t="s">
        <v>60</v>
      </c>
      <c r="V3788" t="str">
        <f>TEXT(WEEKDAY(Working_Data[[#This Row],[order_date]],1),"DDDD")</f>
        <v>Saturday</v>
      </c>
      <c r="W3788" t="str">
        <f>TEXT(Working_Data[[#This Row],[order_date]],"mmmm")</f>
        <v>November</v>
      </c>
      <c r="X3788" s="7">
        <f>Working_Data[[#This Row],[last_order_date]]-Working_Data[[#This Row],[signup_date]]</f>
        <v>-203</v>
      </c>
      <c r="Y3788" s="7">
        <f>IF(Working_Data[[#This Row],[churned]]="Active",1,0)</f>
        <v>1</v>
      </c>
      <c r="Z3788" s="7">
        <f>YEAR(Working_Data[[#This Row],[order_date]])</f>
        <v>2024</v>
      </c>
    </row>
    <row r="3789" spans="1:26" x14ac:dyDescent="0.25">
      <c r="A3789" t="s">
        <v>7628</v>
      </c>
      <c r="B3789" t="s">
        <v>45</v>
      </c>
      <c r="C3789" t="s">
        <v>22</v>
      </c>
      <c r="D3789" t="s">
        <v>23</v>
      </c>
      <c r="E3789" s="1">
        <v>45301</v>
      </c>
      <c r="F3789" t="s">
        <v>7629</v>
      </c>
      <c r="G3789" s="1">
        <v>45619</v>
      </c>
      <c r="H3789" t="s">
        <v>58</v>
      </c>
      <c r="I3789" t="s">
        <v>54</v>
      </c>
      <c r="J3789" t="s">
        <v>67</v>
      </c>
      <c r="K3789">
        <v>4</v>
      </c>
      <c r="L3789" s="3">
        <f>Working_Data[[#This Row],[price2]]/Working_Data[[#This Row],[quantity]]</f>
        <v>118.91</v>
      </c>
      <c r="M3789" s="3">
        <v>475.64</v>
      </c>
      <c r="N3789" t="s">
        <v>50</v>
      </c>
      <c r="O3789">
        <v>40</v>
      </c>
      <c r="P3789" s="1">
        <v>45782</v>
      </c>
      <c r="Q3789">
        <v>102</v>
      </c>
      <c r="R3789" t="s">
        <v>29</v>
      </c>
      <c r="S3789">
        <v>4</v>
      </c>
      <c r="T3789" s="1">
        <v>45681</v>
      </c>
      <c r="U3789" t="s">
        <v>60</v>
      </c>
      <c r="V3789" t="str">
        <f>TEXT(WEEKDAY(Working_Data[[#This Row],[order_date]],1),"DDDD")</f>
        <v>Saturday</v>
      </c>
      <c r="W3789" t="str">
        <f>TEXT(Working_Data[[#This Row],[order_date]],"mmmm")</f>
        <v>November</v>
      </c>
      <c r="X3789" s="7">
        <f>Working_Data[[#This Row],[last_order_date]]-Working_Data[[#This Row],[signup_date]]</f>
        <v>481</v>
      </c>
      <c r="Y3789" s="7">
        <f>IF(Working_Data[[#This Row],[churned]]="Active",1,0)</f>
        <v>1</v>
      </c>
      <c r="Z3789" s="7">
        <f>YEAR(Working_Data[[#This Row],[order_date]])</f>
        <v>2024</v>
      </c>
    </row>
    <row r="3790" spans="1:26" x14ac:dyDescent="0.25">
      <c r="A3790" t="s">
        <v>7630</v>
      </c>
      <c r="B3790" t="s">
        <v>21</v>
      </c>
      <c r="C3790" t="s">
        <v>39</v>
      </c>
      <c r="D3790" t="s">
        <v>56</v>
      </c>
      <c r="E3790" s="1">
        <v>45790</v>
      </c>
      <c r="F3790" t="s">
        <v>7631</v>
      </c>
      <c r="G3790" s="1">
        <v>45619</v>
      </c>
      <c r="H3790" t="s">
        <v>34</v>
      </c>
      <c r="I3790" t="s">
        <v>26</v>
      </c>
      <c r="J3790" t="s">
        <v>64</v>
      </c>
      <c r="K3790">
        <v>1</v>
      </c>
      <c r="L3790" s="3">
        <f>Working_Data[[#This Row],[price2]]/Working_Data[[#This Row],[quantity]]</f>
        <v>973.73</v>
      </c>
      <c r="M3790" s="3">
        <v>973.73</v>
      </c>
      <c r="N3790" t="s">
        <v>50</v>
      </c>
      <c r="O3790">
        <v>25</v>
      </c>
      <c r="P3790" s="1">
        <v>45767</v>
      </c>
      <c r="Q3790">
        <v>147</v>
      </c>
      <c r="R3790" t="s">
        <v>29</v>
      </c>
      <c r="S3790">
        <v>1</v>
      </c>
      <c r="T3790" s="1">
        <v>45793</v>
      </c>
      <c r="U3790" t="s">
        <v>36</v>
      </c>
      <c r="V3790" t="str">
        <f>TEXT(WEEKDAY(Working_Data[[#This Row],[order_date]],1),"DDDD")</f>
        <v>Saturday</v>
      </c>
      <c r="W3790" t="str">
        <f>TEXT(Working_Data[[#This Row],[order_date]],"mmmm")</f>
        <v>November</v>
      </c>
      <c r="X3790" s="7">
        <f>Working_Data[[#This Row],[last_order_date]]-Working_Data[[#This Row],[signup_date]]</f>
        <v>-23</v>
      </c>
      <c r="Y3790" s="7">
        <f>IF(Working_Data[[#This Row],[churned]]="Active",1,0)</f>
        <v>1</v>
      </c>
      <c r="Z3790" s="7">
        <f>YEAR(Working_Data[[#This Row],[order_date]])</f>
        <v>2024</v>
      </c>
    </row>
    <row r="3791" spans="1:26" x14ac:dyDescent="0.25">
      <c r="A3791" t="s">
        <v>7632</v>
      </c>
      <c r="B3791" t="s">
        <v>38</v>
      </c>
      <c r="C3791" t="s">
        <v>82</v>
      </c>
      <c r="D3791" t="s">
        <v>52</v>
      </c>
      <c r="E3791" s="1">
        <v>45520</v>
      </c>
      <c r="F3791" t="s">
        <v>7633</v>
      </c>
      <c r="G3791" s="1">
        <v>45619</v>
      </c>
      <c r="H3791" t="s">
        <v>47</v>
      </c>
      <c r="I3791" t="s">
        <v>63</v>
      </c>
      <c r="J3791" t="s">
        <v>49</v>
      </c>
      <c r="K3791">
        <v>3</v>
      </c>
      <c r="L3791" s="3">
        <f>Working_Data[[#This Row],[price2]]/Working_Data[[#This Row],[quantity]]</f>
        <v>76.023333333333326</v>
      </c>
      <c r="M3791" s="3">
        <v>228.07</v>
      </c>
      <c r="N3791" t="s">
        <v>28</v>
      </c>
      <c r="O3791">
        <v>2</v>
      </c>
      <c r="P3791" s="1">
        <v>45809</v>
      </c>
      <c r="Q3791">
        <v>423</v>
      </c>
      <c r="R3791" t="s">
        <v>29</v>
      </c>
      <c r="S3791">
        <v>2</v>
      </c>
      <c r="T3791" s="1">
        <v>45656</v>
      </c>
      <c r="U3791" t="s">
        <v>30</v>
      </c>
      <c r="V3791" t="str">
        <f>TEXT(WEEKDAY(Working_Data[[#This Row],[order_date]],1),"DDDD")</f>
        <v>Saturday</v>
      </c>
      <c r="W3791" t="str">
        <f>TEXT(Working_Data[[#This Row],[order_date]],"mmmm")</f>
        <v>November</v>
      </c>
      <c r="X3791" s="7">
        <f>Working_Data[[#This Row],[last_order_date]]-Working_Data[[#This Row],[signup_date]]</f>
        <v>289</v>
      </c>
      <c r="Y3791" s="7">
        <f>IF(Working_Data[[#This Row],[churned]]="Active",1,0)</f>
        <v>1</v>
      </c>
      <c r="Z3791" s="7">
        <f>YEAR(Working_Data[[#This Row],[order_date]])</f>
        <v>2024</v>
      </c>
    </row>
    <row r="3792" spans="1:26" x14ac:dyDescent="0.25">
      <c r="A3792" t="s">
        <v>7634</v>
      </c>
      <c r="B3792" t="s">
        <v>21</v>
      </c>
      <c r="C3792" t="s">
        <v>82</v>
      </c>
      <c r="D3792" t="s">
        <v>23</v>
      </c>
      <c r="E3792" s="1">
        <v>45734</v>
      </c>
      <c r="F3792" t="s">
        <v>7635</v>
      </c>
      <c r="G3792" s="1">
        <v>45619</v>
      </c>
      <c r="H3792" t="s">
        <v>34</v>
      </c>
      <c r="I3792" t="s">
        <v>54</v>
      </c>
      <c r="J3792" t="s">
        <v>27</v>
      </c>
      <c r="K3792">
        <v>3</v>
      </c>
      <c r="L3792" s="3">
        <f>Working_Data[[#This Row],[price2]]/Working_Data[[#This Row],[quantity]]</f>
        <v>282.87</v>
      </c>
      <c r="M3792" s="3">
        <v>848.61</v>
      </c>
      <c r="N3792" t="s">
        <v>50</v>
      </c>
      <c r="O3792">
        <v>37</v>
      </c>
      <c r="P3792" s="1">
        <v>45586</v>
      </c>
      <c r="Q3792">
        <v>169</v>
      </c>
      <c r="R3792" t="s">
        <v>43</v>
      </c>
      <c r="S3792">
        <v>2</v>
      </c>
      <c r="T3792" s="1">
        <v>45860</v>
      </c>
      <c r="U3792" t="s">
        <v>60</v>
      </c>
      <c r="V3792" t="str">
        <f>TEXT(WEEKDAY(Working_Data[[#This Row],[order_date]],1),"DDDD")</f>
        <v>Saturday</v>
      </c>
      <c r="W3792" t="str">
        <f>TEXT(Working_Data[[#This Row],[order_date]],"mmmm")</f>
        <v>November</v>
      </c>
      <c r="X3792" s="7">
        <f>Working_Data[[#This Row],[last_order_date]]-Working_Data[[#This Row],[signup_date]]</f>
        <v>-148</v>
      </c>
      <c r="Y3792" s="7">
        <f>IF(Working_Data[[#This Row],[churned]]="Active",1,0)</f>
        <v>0</v>
      </c>
      <c r="Z3792" s="7">
        <f>YEAR(Working_Data[[#This Row],[order_date]])</f>
        <v>2024</v>
      </c>
    </row>
    <row r="3793" spans="1:26" x14ac:dyDescent="0.25">
      <c r="A3793" t="s">
        <v>7636</v>
      </c>
      <c r="B3793" t="s">
        <v>21</v>
      </c>
      <c r="C3793" t="s">
        <v>82</v>
      </c>
      <c r="D3793" t="s">
        <v>77</v>
      </c>
      <c r="E3793" s="1">
        <v>45765</v>
      </c>
      <c r="F3793" t="s">
        <v>7637</v>
      </c>
      <c r="G3793" s="1">
        <v>45619</v>
      </c>
      <c r="H3793" t="s">
        <v>25</v>
      </c>
      <c r="I3793" t="s">
        <v>63</v>
      </c>
      <c r="J3793" t="s">
        <v>49</v>
      </c>
      <c r="K3793">
        <v>3</v>
      </c>
      <c r="L3793" s="3">
        <f>Working_Data[[#This Row],[price2]]/Working_Data[[#This Row],[quantity]]</f>
        <v>81.523333333333326</v>
      </c>
      <c r="M3793" s="3">
        <v>244.57</v>
      </c>
      <c r="N3793" t="s">
        <v>28</v>
      </c>
      <c r="O3793">
        <v>14</v>
      </c>
      <c r="P3793" s="1">
        <v>45557</v>
      </c>
      <c r="Q3793">
        <v>463</v>
      </c>
      <c r="R3793" t="s">
        <v>29</v>
      </c>
      <c r="S3793">
        <v>1</v>
      </c>
      <c r="T3793" s="1">
        <v>45830</v>
      </c>
      <c r="U3793" t="s">
        <v>36</v>
      </c>
      <c r="V3793" t="str">
        <f>TEXT(WEEKDAY(Working_Data[[#This Row],[order_date]],1),"DDDD")</f>
        <v>Saturday</v>
      </c>
      <c r="W3793" t="str">
        <f>TEXT(Working_Data[[#This Row],[order_date]],"mmmm")</f>
        <v>November</v>
      </c>
      <c r="X3793" s="7">
        <f>Working_Data[[#This Row],[last_order_date]]-Working_Data[[#This Row],[signup_date]]</f>
        <v>-208</v>
      </c>
      <c r="Y3793" s="7">
        <f>IF(Working_Data[[#This Row],[churned]]="Active",1,0)</f>
        <v>1</v>
      </c>
      <c r="Z3793" s="7">
        <f>YEAR(Working_Data[[#This Row],[order_date]])</f>
        <v>2024</v>
      </c>
    </row>
    <row r="3794" spans="1:26" x14ac:dyDescent="0.25">
      <c r="A3794" t="s">
        <v>7638</v>
      </c>
      <c r="B3794" t="s">
        <v>45</v>
      </c>
      <c r="C3794" t="s">
        <v>39</v>
      </c>
      <c r="D3794" t="s">
        <v>77</v>
      </c>
      <c r="E3794" s="1">
        <v>45792</v>
      </c>
      <c r="F3794" t="s">
        <v>7639</v>
      </c>
      <c r="G3794" s="1">
        <v>45619</v>
      </c>
      <c r="H3794" t="s">
        <v>41</v>
      </c>
      <c r="I3794" t="s">
        <v>48</v>
      </c>
      <c r="J3794" t="s">
        <v>27</v>
      </c>
      <c r="K3794">
        <v>2</v>
      </c>
      <c r="L3794" s="3">
        <f>Working_Data[[#This Row],[price2]]/Working_Data[[#This Row],[quantity]]</f>
        <v>629.24</v>
      </c>
      <c r="M3794" s="3">
        <v>1258.48</v>
      </c>
      <c r="N3794" t="s">
        <v>50</v>
      </c>
      <c r="O3794">
        <v>5</v>
      </c>
      <c r="P3794" s="1">
        <v>45626</v>
      </c>
      <c r="Q3794">
        <v>3</v>
      </c>
      <c r="R3794" t="s">
        <v>43</v>
      </c>
      <c r="S3794">
        <v>2</v>
      </c>
      <c r="T3794" s="1">
        <v>45770</v>
      </c>
      <c r="U3794" t="s">
        <v>60</v>
      </c>
      <c r="V3794" t="str">
        <f>TEXT(WEEKDAY(Working_Data[[#This Row],[order_date]],1),"DDDD")</f>
        <v>Saturday</v>
      </c>
      <c r="W3794" t="str">
        <f>TEXT(Working_Data[[#This Row],[order_date]],"mmmm")</f>
        <v>November</v>
      </c>
      <c r="X3794" s="7">
        <f>Working_Data[[#This Row],[last_order_date]]-Working_Data[[#This Row],[signup_date]]</f>
        <v>-166</v>
      </c>
      <c r="Y3794" s="7">
        <f>IF(Working_Data[[#This Row],[churned]]="Active",1,0)</f>
        <v>0</v>
      </c>
      <c r="Z3794" s="7">
        <f>YEAR(Working_Data[[#This Row],[order_date]])</f>
        <v>2024</v>
      </c>
    </row>
    <row r="3795" spans="1:26" x14ac:dyDescent="0.25">
      <c r="A3795" t="s">
        <v>7640</v>
      </c>
      <c r="B3795" t="s">
        <v>21</v>
      </c>
      <c r="C3795" t="s">
        <v>82</v>
      </c>
      <c r="D3795" t="s">
        <v>52</v>
      </c>
      <c r="E3795" s="1">
        <v>45785</v>
      </c>
      <c r="F3795" t="s">
        <v>7641</v>
      </c>
      <c r="G3795" s="1">
        <v>45620</v>
      </c>
      <c r="H3795" t="s">
        <v>47</v>
      </c>
      <c r="I3795" t="s">
        <v>26</v>
      </c>
      <c r="J3795" t="s">
        <v>67</v>
      </c>
      <c r="K3795">
        <v>3</v>
      </c>
      <c r="L3795" s="3">
        <f>Working_Data[[#This Row],[price2]]/Working_Data[[#This Row],[quantity]]</f>
        <v>438.70333333333332</v>
      </c>
      <c r="M3795" s="3">
        <v>1316.11</v>
      </c>
      <c r="N3795" t="s">
        <v>50</v>
      </c>
      <c r="O3795">
        <v>41</v>
      </c>
      <c r="P3795" s="1">
        <v>45676</v>
      </c>
      <c r="Q3795">
        <v>104</v>
      </c>
      <c r="R3795" t="s">
        <v>29</v>
      </c>
      <c r="S3795">
        <v>5</v>
      </c>
      <c r="T3795" s="1">
        <v>45823</v>
      </c>
      <c r="U3795" t="s">
        <v>60</v>
      </c>
      <c r="V3795" t="str">
        <f>TEXT(WEEKDAY(Working_Data[[#This Row],[order_date]],1),"DDDD")</f>
        <v>Sunday</v>
      </c>
      <c r="W3795" t="str">
        <f>TEXT(Working_Data[[#This Row],[order_date]],"mmmm")</f>
        <v>November</v>
      </c>
      <c r="X3795" s="7">
        <f>Working_Data[[#This Row],[last_order_date]]-Working_Data[[#This Row],[signup_date]]</f>
        <v>-109</v>
      </c>
      <c r="Y3795" s="7">
        <f>IF(Working_Data[[#This Row],[churned]]="Active",1,0)</f>
        <v>1</v>
      </c>
      <c r="Z3795" s="7">
        <f>YEAR(Working_Data[[#This Row],[order_date]])</f>
        <v>2024</v>
      </c>
    </row>
    <row r="3796" spans="1:26" x14ac:dyDescent="0.25">
      <c r="A3796" t="s">
        <v>7642</v>
      </c>
      <c r="B3796" t="s">
        <v>38</v>
      </c>
      <c r="C3796" t="s">
        <v>22</v>
      </c>
      <c r="D3796" t="s">
        <v>32</v>
      </c>
      <c r="E3796" s="1">
        <v>45394</v>
      </c>
      <c r="F3796" t="s">
        <v>7643</v>
      </c>
      <c r="G3796" s="1">
        <v>45620</v>
      </c>
      <c r="H3796" t="s">
        <v>41</v>
      </c>
      <c r="I3796" t="s">
        <v>63</v>
      </c>
      <c r="J3796" t="s">
        <v>59</v>
      </c>
      <c r="K3796">
        <v>5</v>
      </c>
      <c r="L3796" s="3">
        <f>Working_Data[[#This Row],[price2]]/Working_Data[[#This Row],[quantity]]</f>
        <v>290.14800000000002</v>
      </c>
      <c r="M3796" s="3">
        <v>1450.74</v>
      </c>
      <c r="N3796" t="s">
        <v>35</v>
      </c>
      <c r="O3796">
        <v>41</v>
      </c>
      <c r="P3796" s="1">
        <v>45905</v>
      </c>
      <c r="Q3796">
        <v>448</v>
      </c>
      <c r="R3796" t="s">
        <v>43</v>
      </c>
      <c r="S3796">
        <v>4</v>
      </c>
      <c r="T3796" s="1">
        <v>45455</v>
      </c>
      <c r="U3796" t="s">
        <v>36</v>
      </c>
      <c r="V3796" t="str">
        <f>TEXT(WEEKDAY(Working_Data[[#This Row],[order_date]],1),"DDDD")</f>
        <v>Sunday</v>
      </c>
      <c r="W3796" t="str">
        <f>TEXT(Working_Data[[#This Row],[order_date]],"mmmm")</f>
        <v>November</v>
      </c>
      <c r="X3796" s="7">
        <f>Working_Data[[#This Row],[last_order_date]]-Working_Data[[#This Row],[signup_date]]</f>
        <v>511</v>
      </c>
      <c r="Y3796" s="7">
        <f>IF(Working_Data[[#This Row],[churned]]="Active",1,0)</f>
        <v>0</v>
      </c>
      <c r="Z3796" s="7">
        <f>YEAR(Working_Data[[#This Row],[order_date]])</f>
        <v>2024</v>
      </c>
    </row>
    <row r="3797" spans="1:26" x14ac:dyDescent="0.25">
      <c r="A3797" t="s">
        <v>7644</v>
      </c>
      <c r="B3797" t="s">
        <v>21</v>
      </c>
      <c r="C3797" t="s">
        <v>39</v>
      </c>
      <c r="D3797" t="s">
        <v>52</v>
      </c>
      <c r="E3797" s="1">
        <v>45618</v>
      </c>
      <c r="F3797" t="s">
        <v>7645</v>
      </c>
      <c r="G3797" s="1">
        <v>45620</v>
      </c>
      <c r="H3797" t="s">
        <v>41</v>
      </c>
      <c r="I3797" t="s">
        <v>63</v>
      </c>
      <c r="J3797" t="s">
        <v>49</v>
      </c>
      <c r="K3797">
        <v>4</v>
      </c>
      <c r="L3797" s="3">
        <f>Working_Data[[#This Row],[price2]]/Working_Data[[#This Row],[quantity]]</f>
        <v>224.92</v>
      </c>
      <c r="M3797" s="3">
        <v>899.68</v>
      </c>
      <c r="N3797" t="s">
        <v>35</v>
      </c>
      <c r="O3797">
        <v>25</v>
      </c>
      <c r="P3797" s="1">
        <v>45646</v>
      </c>
      <c r="Q3797">
        <v>227</v>
      </c>
      <c r="R3797" t="s">
        <v>29</v>
      </c>
      <c r="S3797">
        <v>4</v>
      </c>
      <c r="T3797" s="1">
        <v>45657</v>
      </c>
      <c r="U3797" t="s">
        <v>60</v>
      </c>
      <c r="V3797" t="str">
        <f>TEXT(WEEKDAY(Working_Data[[#This Row],[order_date]],1),"DDDD")</f>
        <v>Sunday</v>
      </c>
      <c r="W3797" t="str">
        <f>TEXT(Working_Data[[#This Row],[order_date]],"mmmm")</f>
        <v>November</v>
      </c>
      <c r="X3797" s="7">
        <f>Working_Data[[#This Row],[last_order_date]]-Working_Data[[#This Row],[signup_date]]</f>
        <v>28</v>
      </c>
      <c r="Y3797" s="7">
        <f>IF(Working_Data[[#This Row],[churned]]="Active",1,0)</f>
        <v>1</v>
      </c>
      <c r="Z3797" s="7">
        <f>YEAR(Working_Data[[#This Row],[order_date]])</f>
        <v>2024</v>
      </c>
    </row>
    <row r="3798" spans="1:26" x14ac:dyDescent="0.25">
      <c r="A3798" t="s">
        <v>7646</v>
      </c>
      <c r="B3798" t="s">
        <v>21</v>
      </c>
      <c r="C3798" t="s">
        <v>39</v>
      </c>
      <c r="D3798" t="s">
        <v>23</v>
      </c>
      <c r="E3798" s="1">
        <v>45690</v>
      </c>
      <c r="F3798" t="s">
        <v>7647</v>
      </c>
      <c r="G3798" s="1">
        <v>45620</v>
      </c>
      <c r="H3798" t="s">
        <v>41</v>
      </c>
      <c r="I3798" t="s">
        <v>48</v>
      </c>
      <c r="J3798" t="s">
        <v>67</v>
      </c>
      <c r="K3798">
        <v>1</v>
      </c>
      <c r="L3798" s="3">
        <f>Working_Data[[#This Row],[price2]]/Working_Data[[#This Row],[quantity]]</f>
        <v>649.02</v>
      </c>
      <c r="M3798" s="3">
        <v>649.02</v>
      </c>
      <c r="N3798" t="s">
        <v>50</v>
      </c>
      <c r="O3798">
        <v>37</v>
      </c>
      <c r="P3798" s="1">
        <v>45605</v>
      </c>
      <c r="Q3798">
        <v>179</v>
      </c>
      <c r="R3798" t="s">
        <v>29</v>
      </c>
      <c r="S3798">
        <v>5</v>
      </c>
      <c r="T3798" s="1">
        <v>45620</v>
      </c>
      <c r="U3798" t="s">
        <v>30</v>
      </c>
      <c r="V3798" t="str">
        <f>TEXT(WEEKDAY(Working_Data[[#This Row],[order_date]],1),"DDDD")</f>
        <v>Sunday</v>
      </c>
      <c r="W3798" t="str">
        <f>TEXT(Working_Data[[#This Row],[order_date]],"mmmm")</f>
        <v>November</v>
      </c>
      <c r="X3798" s="7">
        <f>Working_Data[[#This Row],[last_order_date]]-Working_Data[[#This Row],[signup_date]]</f>
        <v>-85</v>
      </c>
      <c r="Y3798" s="7">
        <f>IF(Working_Data[[#This Row],[churned]]="Active",1,0)</f>
        <v>1</v>
      </c>
      <c r="Z3798" s="7">
        <f>YEAR(Working_Data[[#This Row],[order_date]])</f>
        <v>2024</v>
      </c>
    </row>
    <row r="3799" spans="1:26" x14ac:dyDescent="0.25">
      <c r="A3799" t="s">
        <v>7648</v>
      </c>
      <c r="B3799" t="s">
        <v>21</v>
      </c>
      <c r="C3799" t="s">
        <v>39</v>
      </c>
      <c r="D3799" t="s">
        <v>23</v>
      </c>
      <c r="E3799" s="1">
        <v>45027</v>
      </c>
      <c r="F3799" t="s">
        <v>7649</v>
      </c>
      <c r="G3799" s="1">
        <v>45620</v>
      </c>
      <c r="H3799" t="s">
        <v>34</v>
      </c>
      <c r="I3799" t="s">
        <v>48</v>
      </c>
      <c r="J3799" t="s">
        <v>27</v>
      </c>
      <c r="K3799">
        <v>3</v>
      </c>
      <c r="L3799" s="3">
        <f>Working_Data[[#This Row],[price2]]/Working_Data[[#This Row],[quantity]]</f>
        <v>193.19000000000003</v>
      </c>
      <c r="M3799" s="3">
        <v>579.57000000000005</v>
      </c>
      <c r="N3799" t="s">
        <v>50</v>
      </c>
      <c r="O3799">
        <v>13</v>
      </c>
      <c r="P3799" s="1">
        <v>45656</v>
      </c>
      <c r="Q3799">
        <v>451</v>
      </c>
      <c r="R3799" t="s">
        <v>43</v>
      </c>
      <c r="S3799">
        <v>3</v>
      </c>
      <c r="T3799" s="1">
        <v>45857</v>
      </c>
      <c r="U3799" t="s">
        <v>36</v>
      </c>
      <c r="V3799" t="str">
        <f>TEXT(WEEKDAY(Working_Data[[#This Row],[order_date]],1),"DDDD")</f>
        <v>Sunday</v>
      </c>
      <c r="W3799" t="str">
        <f>TEXT(Working_Data[[#This Row],[order_date]],"mmmm")</f>
        <v>November</v>
      </c>
      <c r="X3799" s="7">
        <f>Working_Data[[#This Row],[last_order_date]]-Working_Data[[#This Row],[signup_date]]</f>
        <v>629</v>
      </c>
      <c r="Y3799" s="7">
        <f>IF(Working_Data[[#This Row],[churned]]="Active",1,0)</f>
        <v>0</v>
      </c>
      <c r="Z3799" s="7">
        <f>YEAR(Working_Data[[#This Row],[order_date]])</f>
        <v>2024</v>
      </c>
    </row>
    <row r="3800" spans="1:26" x14ac:dyDescent="0.25">
      <c r="A3800" t="s">
        <v>7650</v>
      </c>
      <c r="B3800" t="s">
        <v>38</v>
      </c>
      <c r="C3800" t="s">
        <v>82</v>
      </c>
      <c r="D3800" t="s">
        <v>56</v>
      </c>
      <c r="E3800" s="1">
        <v>45515</v>
      </c>
      <c r="F3800" t="s">
        <v>7651</v>
      </c>
      <c r="G3800" s="1">
        <v>45620</v>
      </c>
      <c r="H3800" t="s">
        <v>47</v>
      </c>
      <c r="I3800" t="s">
        <v>42</v>
      </c>
      <c r="J3800" t="s">
        <v>59</v>
      </c>
      <c r="K3800">
        <v>1</v>
      </c>
      <c r="L3800" s="3">
        <f>Working_Data[[#This Row],[price2]]/Working_Data[[#This Row],[quantity]]</f>
        <v>525.89</v>
      </c>
      <c r="M3800" s="3">
        <v>525.89</v>
      </c>
      <c r="N3800" t="s">
        <v>28</v>
      </c>
      <c r="O3800">
        <v>35</v>
      </c>
      <c r="P3800" s="1">
        <v>45791</v>
      </c>
      <c r="Q3800">
        <v>224</v>
      </c>
      <c r="R3800" t="s">
        <v>43</v>
      </c>
      <c r="S3800">
        <v>4</v>
      </c>
      <c r="T3800" s="1">
        <v>45544</v>
      </c>
      <c r="U3800" t="s">
        <v>36</v>
      </c>
      <c r="V3800" t="str">
        <f>TEXT(WEEKDAY(Working_Data[[#This Row],[order_date]],1),"DDDD")</f>
        <v>Sunday</v>
      </c>
      <c r="W3800" t="str">
        <f>TEXT(Working_Data[[#This Row],[order_date]],"mmmm")</f>
        <v>November</v>
      </c>
      <c r="X3800" s="7">
        <f>Working_Data[[#This Row],[last_order_date]]-Working_Data[[#This Row],[signup_date]]</f>
        <v>276</v>
      </c>
      <c r="Y3800" s="7">
        <f>IF(Working_Data[[#This Row],[churned]]="Active",1,0)</f>
        <v>0</v>
      </c>
      <c r="Z3800" s="7">
        <f>YEAR(Working_Data[[#This Row],[order_date]])</f>
        <v>2024</v>
      </c>
    </row>
    <row r="3801" spans="1:26" x14ac:dyDescent="0.25">
      <c r="A3801" t="s">
        <v>7652</v>
      </c>
      <c r="B3801" t="s">
        <v>45</v>
      </c>
      <c r="C3801" t="s">
        <v>82</v>
      </c>
      <c r="D3801" t="s">
        <v>32</v>
      </c>
      <c r="E3801" s="1">
        <v>45429</v>
      </c>
      <c r="F3801" t="s">
        <v>7653</v>
      </c>
      <c r="G3801" s="1">
        <v>45620</v>
      </c>
      <c r="H3801" t="s">
        <v>34</v>
      </c>
      <c r="I3801" t="s">
        <v>54</v>
      </c>
      <c r="J3801" t="s">
        <v>67</v>
      </c>
      <c r="K3801">
        <v>2</v>
      </c>
      <c r="L3801" s="3">
        <f>Working_Data[[#This Row],[price2]]/Working_Data[[#This Row],[quantity]]</f>
        <v>525.49</v>
      </c>
      <c r="M3801" s="3">
        <v>1050.98</v>
      </c>
      <c r="N3801" t="s">
        <v>50</v>
      </c>
      <c r="O3801">
        <v>32</v>
      </c>
      <c r="P3801" s="1">
        <v>45807</v>
      </c>
      <c r="Q3801">
        <v>175</v>
      </c>
      <c r="R3801" t="s">
        <v>29</v>
      </c>
      <c r="S3801">
        <v>3</v>
      </c>
      <c r="T3801" s="1">
        <v>45715</v>
      </c>
      <c r="U3801" t="s">
        <v>60</v>
      </c>
      <c r="V3801" t="str">
        <f>TEXT(WEEKDAY(Working_Data[[#This Row],[order_date]],1),"DDDD")</f>
        <v>Sunday</v>
      </c>
      <c r="W3801" t="str">
        <f>TEXT(Working_Data[[#This Row],[order_date]],"mmmm")</f>
        <v>November</v>
      </c>
      <c r="X3801" s="7">
        <f>Working_Data[[#This Row],[last_order_date]]-Working_Data[[#This Row],[signup_date]]</f>
        <v>378</v>
      </c>
      <c r="Y3801" s="7">
        <f>IF(Working_Data[[#This Row],[churned]]="Active",1,0)</f>
        <v>1</v>
      </c>
      <c r="Z3801" s="7">
        <f>YEAR(Working_Data[[#This Row],[order_date]])</f>
        <v>2024</v>
      </c>
    </row>
    <row r="3802" spans="1:26" x14ac:dyDescent="0.25">
      <c r="A3802" t="s">
        <v>7654</v>
      </c>
      <c r="B3802" t="s">
        <v>21</v>
      </c>
      <c r="C3802" t="s">
        <v>22</v>
      </c>
      <c r="D3802" t="s">
        <v>56</v>
      </c>
      <c r="E3802" s="1">
        <v>45475</v>
      </c>
      <c r="F3802" t="s">
        <v>7655</v>
      </c>
      <c r="G3802" s="1">
        <v>45620</v>
      </c>
      <c r="H3802" t="s">
        <v>58</v>
      </c>
      <c r="I3802" t="s">
        <v>48</v>
      </c>
      <c r="J3802" t="s">
        <v>67</v>
      </c>
      <c r="K3802">
        <v>5</v>
      </c>
      <c r="L3802" s="3">
        <f>Working_Data[[#This Row],[price2]]/Working_Data[[#This Row],[quantity]]</f>
        <v>104.46199999999999</v>
      </c>
      <c r="M3802" s="3">
        <v>522.30999999999995</v>
      </c>
      <c r="N3802" t="s">
        <v>50</v>
      </c>
      <c r="O3802">
        <v>17</v>
      </c>
      <c r="P3802" s="1">
        <v>45969</v>
      </c>
      <c r="Q3802">
        <v>188</v>
      </c>
      <c r="R3802" t="s">
        <v>43</v>
      </c>
      <c r="S3802">
        <v>5</v>
      </c>
      <c r="T3802" s="1">
        <v>45889</v>
      </c>
      <c r="U3802" t="s">
        <v>60</v>
      </c>
      <c r="V3802" t="str">
        <f>TEXT(WEEKDAY(Working_Data[[#This Row],[order_date]],1),"DDDD")</f>
        <v>Sunday</v>
      </c>
      <c r="W3802" t="str">
        <f>TEXT(Working_Data[[#This Row],[order_date]],"mmmm")</f>
        <v>November</v>
      </c>
      <c r="X3802" s="7">
        <f>Working_Data[[#This Row],[last_order_date]]-Working_Data[[#This Row],[signup_date]]</f>
        <v>494</v>
      </c>
      <c r="Y3802" s="7">
        <f>IF(Working_Data[[#This Row],[churned]]="Active",1,0)</f>
        <v>0</v>
      </c>
      <c r="Z3802" s="7">
        <f>YEAR(Working_Data[[#This Row],[order_date]])</f>
        <v>2024</v>
      </c>
    </row>
    <row r="3803" spans="1:26" x14ac:dyDescent="0.25">
      <c r="A3803" t="s">
        <v>7656</v>
      </c>
      <c r="B3803" t="s">
        <v>45</v>
      </c>
      <c r="C3803" t="s">
        <v>22</v>
      </c>
      <c r="D3803" t="s">
        <v>56</v>
      </c>
      <c r="E3803" s="1">
        <v>45165</v>
      </c>
      <c r="F3803" t="s">
        <v>7657</v>
      </c>
      <c r="G3803" s="1">
        <v>45620</v>
      </c>
      <c r="H3803" t="s">
        <v>47</v>
      </c>
      <c r="I3803" t="s">
        <v>42</v>
      </c>
      <c r="J3803" t="s">
        <v>64</v>
      </c>
      <c r="K3803">
        <v>2</v>
      </c>
      <c r="L3803" s="3">
        <f>Working_Data[[#This Row],[price2]]/Working_Data[[#This Row],[quantity]]</f>
        <v>363.37</v>
      </c>
      <c r="M3803" s="3">
        <v>726.74</v>
      </c>
      <c r="N3803" t="s">
        <v>35</v>
      </c>
      <c r="O3803">
        <v>3</v>
      </c>
      <c r="P3803" s="1">
        <v>45751</v>
      </c>
      <c r="Q3803">
        <v>385</v>
      </c>
      <c r="R3803" t="s">
        <v>43</v>
      </c>
      <c r="S3803">
        <v>4</v>
      </c>
      <c r="T3803" s="1">
        <v>45454</v>
      </c>
      <c r="U3803" t="s">
        <v>36</v>
      </c>
      <c r="V3803" t="str">
        <f>TEXT(WEEKDAY(Working_Data[[#This Row],[order_date]],1),"DDDD")</f>
        <v>Sunday</v>
      </c>
      <c r="W3803" t="str">
        <f>TEXT(Working_Data[[#This Row],[order_date]],"mmmm")</f>
        <v>November</v>
      </c>
      <c r="X3803" s="7">
        <f>Working_Data[[#This Row],[last_order_date]]-Working_Data[[#This Row],[signup_date]]</f>
        <v>586</v>
      </c>
      <c r="Y3803" s="7">
        <f>IF(Working_Data[[#This Row],[churned]]="Active",1,0)</f>
        <v>0</v>
      </c>
      <c r="Z3803" s="7">
        <f>YEAR(Working_Data[[#This Row],[order_date]])</f>
        <v>2024</v>
      </c>
    </row>
    <row r="3804" spans="1:26" x14ac:dyDescent="0.25">
      <c r="A3804" t="s">
        <v>7658</v>
      </c>
      <c r="B3804" t="s">
        <v>21</v>
      </c>
      <c r="C3804" t="s">
        <v>22</v>
      </c>
      <c r="D3804" t="s">
        <v>32</v>
      </c>
      <c r="E3804" s="1">
        <v>45438</v>
      </c>
      <c r="F3804" t="s">
        <v>7659</v>
      </c>
      <c r="G3804" s="1">
        <v>45620</v>
      </c>
      <c r="H3804" t="s">
        <v>41</v>
      </c>
      <c r="I3804" t="s">
        <v>26</v>
      </c>
      <c r="J3804" t="s">
        <v>59</v>
      </c>
      <c r="K3804">
        <v>1</v>
      </c>
      <c r="L3804" s="3">
        <f>Working_Data[[#This Row],[price2]]/Working_Data[[#This Row],[quantity]]</f>
        <v>868.17</v>
      </c>
      <c r="M3804" s="3">
        <v>868.17</v>
      </c>
      <c r="N3804" t="s">
        <v>50</v>
      </c>
      <c r="O3804">
        <v>5</v>
      </c>
      <c r="P3804" s="1">
        <v>45810</v>
      </c>
      <c r="Q3804">
        <v>169</v>
      </c>
      <c r="R3804" t="s">
        <v>43</v>
      </c>
      <c r="S3804">
        <v>4</v>
      </c>
      <c r="T3804" s="1">
        <v>45791</v>
      </c>
      <c r="U3804" t="s">
        <v>60</v>
      </c>
      <c r="V3804" t="str">
        <f>TEXT(WEEKDAY(Working_Data[[#This Row],[order_date]],1),"DDDD")</f>
        <v>Sunday</v>
      </c>
      <c r="W3804" t="str">
        <f>TEXT(Working_Data[[#This Row],[order_date]],"mmmm")</f>
        <v>November</v>
      </c>
      <c r="X3804" s="7">
        <f>Working_Data[[#This Row],[last_order_date]]-Working_Data[[#This Row],[signup_date]]</f>
        <v>372</v>
      </c>
      <c r="Y3804" s="7">
        <f>IF(Working_Data[[#This Row],[churned]]="Active",1,0)</f>
        <v>0</v>
      </c>
      <c r="Z3804" s="7">
        <f>YEAR(Working_Data[[#This Row],[order_date]])</f>
        <v>2024</v>
      </c>
    </row>
    <row r="3805" spans="1:26" x14ac:dyDescent="0.25">
      <c r="A3805" t="s">
        <v>7660</v>
      </c>
      <c r="B3805" t="s">
        <v>38</v>
      </c>
      <c r="C3805" t="s">
        <v>82</v>
      </c>
      <c r="D3805" t="s">
        <v>56</v>
      </c>
      <c r="E3805" s="1">
        <v>45634</v>
      </c>
      <c r="F3805" t="s">
        <v>7661</v>
      </c>
      <c r="G3805" s="1">
        <v>45620</v>
      </c>
      <c r="H3805" t="s">
        <v>34</v>
      </c>
      <c r="I3805" t="s">
        <v>63</v>
      </c>
      <c r="J3805" t="s">
        <v>49</v>
      </c>
      <c r="K3805">
        <v>2</v>
      </c>
      <c r="L3805" s="3">
        <f>Working_Data[[#This Row],[price2]]/Working_Data[[#This Row],[quantity]]</f>
        <v>89.545000000000002</v>
      </c>
      <c r="M3805" s="3">
        <v>179.09</v>
      </c>
      <c r="N3805" t="s">
        <v>28</v>
      </c>
      <c r="O3805">
        <v>16</v>
      </c>
      <c r="P3805" s="1">
        <v>45452</v>
      </c>
      <c r="Q3805">
        <v>291</v>
      </c>
      <c r="R3805" t="s">
        <v>29</v>
      </c>
      <c r="S3805">
        <v>2</v>
      </c>
      <c r="T3805" s="1">
        <v>45609</v>
      </c>
      <c r="U3805" t="s">
        <v>60</v>
      </c>
      <c r="V3805" t="str">
        <f>TEXT(WEEKDAY(Working_Data[[#This Row],[order_date]],1),"DDDD")</f>
        <v>Sunday</v>
      </c>
      <c r="W3805" t="str">
        <f>TEXT(Working_Data[[#This Row],[order_date]],"mmmm")</f>
        <v>November</v>
      </c>
      <c r="X3805" s="7">
        <f>Working_Data[[#This Row],[last_order_date]]-Working_Data[[#This Row],[signup_date]]</f>
        <v>-182</v>
      </c>
      <c r="Y3805" s="7">
        <f>IF(Working_Data[[#This Row],[churned]]="Active",1,0)</f>
        <v>1</v>
      </c>
      <c r="Z3805" s="7">
        <f>YEAR(Working_Data[[#This Row],[order_date]])</f>
        <v>2024</v>
      </c>
    </row>
    <row r="3806" spans="1:26" x14ac:dyDescent="0.25">
      <c r="A3806" t="s">
        <v>7662</v>
      </c>
      <c r="B3806" t="s">
        <v>21</v>
      </c>
      <c r="C3806" t="s">
        <v>82</v>
      </c>
      <c r="D3806" t="s">
        <v>56</v>
      </c>
      <c r="E3806" s="1">
        <v>45163</v>
      </c>
      <c r="F3806" t="s">
        <v>7663</v>
      </c>
      <c r="G3806" s="1">
        <v>45621</v>
      </c>
      <c r="H3806" t="s">
        <v>47</v>
      </c>
      <c r="I3806" t="s">
        <v>63</v>
      </c>
      <c r="J3806" t="s">
        <v>67</v>
      </c>
      <c r="K3806">
        <v>2</v>
      </c>
      <c r="L3806" s="3">
        <f>Working_Data[[#This Row],[price2]]/Working_Data[[#This Row],[quantity]]</f>
        <v>419.16</v>
      </c>
      <c r="M3806" s="3">
        <v>838.32</v>
      </c>
      <c r="N3806" t="s">
        <v>28</v>
      </c>
      <c r="O3806">
        <v>44</v>
      </c>
      <c r="P3806" s="1">
        <v>45620</v>
      </c>
      <c r="Q3806">
        <v>170</v>
      </c>
      <c r="R3806" t="s">
        <v>43</v>
      </c>
      <c r="S3806">
        <v>2</v>
      </c>
      <c r="T3806" s="1">
        <v>45883</v>
      </c>
      <c r="U3806" t="s">
        <v>36</v>
      </c>
      <c r="V3806" t="str">
        <f>TEXT(WEEKDAY(Working_Data[[#This Row],[order_date]],1),"DDDD")</f>
        <v>Monday</v>
      </c>
      <c r="W3806" t="str">
        <f>TEXT(Working_Data[[#This Row],[order_date]],"mmmm")</f>
        <v>November</v>
      </c>
      <c r="X3806" s="7">
        <f>Working_Data[[#This Row],[last_order_date]]-Working_Data[[#This Row],[signup_date]]</f>
        <v>457</v>
      </c>
      <c r="Y3806" s="7">
        <f>IF(Working_Data[[#This Row],[churned]]="Active",1,0)</f>
        <v>0</v>
      </c>
      <c r="Z3806" s="7">
        <f>YEAR(Working_Data[[#This Row],[order_date]])</f>
        <v>2024</v>
      </c>
    </row>
    <row r="3807" spans="1:26" x14ac:dyDescent="0.25">
      <c r="A3807" t="s">
        <v>7664</v>
      </c>
      <c r="B3807" t="s">
        <v>38</v>
      </c>
      <c r="C3807" t="s">
        <v>82</v>
      </c>
      <c r="D3807" t="s">
        <v>56</v>
      </c>
      <c r="E3807" s="1">
        <v>45579</v>
      </c>
      <c r="F3807" t="s">
        <v>7665</v>
      </c>
      <c r="G3807" s="1">
        <v>45621</v>
      </c>
      <c r="H3807" t="s">
        <v>25</v>
      </c>
      <c r="I3807" t="s">
        <v>48</v>
      </c>
      <c r="J3807" t="s">
        <v>49</v>
      </c>
      <c r="K3807">
        <v>2</v>
      </c>
      <c r="L3807" s="3">
        <f>Working_Data[[#This Row],[price2]]/Working_Data[[#This Row],[quantity]]</f>
        <v>110.455</v>
      </c>
      <c r="M3807" s="3">
        <v>220.91</v>
      </c>
      <c r="N3807" t="s">
        <v>28</v>
      </c>
      <c r="O3807">
        <v>10</v>
      </c>
      <c r="P3807" s="1">
        <v>45833</v>
      </c>
      <c r="Q3807">
        <v>5</v>
      </c>
      <c r="R3807" t="s">
        <v>43</v>
      </c>
      <c r="S3807">
        <v>4</v>
      </c>
      <c r="T3807" s="1">
        <v>45657</v>
      </c>
      <c r="U3807" t="s">
        <v>30</v>
      </c>
      <c r="V3807" t="str">
        <f>TEXT(WEEKDAY(Working_Data[[#This Row],[order_date]],1),"DDDD")</f>
        <v>Monday</v>
      </c>
      <c r="W3807" t="str">
        <f>TEXT(Working_Data[[#This Row],[order_date]],"mmmm")</f>
        <v>November</v>
      </c>
      <c r="X3807" s="7">
        <f>Working_Data[[#This Row],[last_order_date]]-Working_Data[[#This Row],[signup_date]]</f>
        <v>254</v>
      </c>
      <c r="Y3807" s="7">
        <f>IF(Working_Data[[#This Row],[churned]]="Active",1,0)</f>
        <v>0</v>
      </c>
      <c r="Z3807" s="7">
        <f>YEAR(Working_Data[[#This Row],[order_date]])</f>
        <v>2024</v>
      </c>
    </row>
    <row r="3808" spans="1:26" x14ac:dyDescent="0.25">
      <c r="A3808" t="s">
        <v>7666</v>
      </c>
      <c r="B3808" t="s">
        <v>45</v>
      </c>
      <c r="C3808" t="s">
        <v>39</v>
      </c>
      <c r="D3808" t="s">
        <v>56</v>
      </c>
      <c r="E3808" s="1">
        <v>45835</v>
      </c>
      <c r="F3808" t="s">
        <v>7667</v>
      </c>
      <c r="G3808" s="1">
        <v>45621</v>
      </c>
      <c r="H3808" t="s">
        <v>58</v>
      </c>
      <c r="I3808" t="s">
        <v>48</v>
      </c>
      <c r="J3808" t="s">
        <v>49</v>
      </c>
      <c r="K3808">
        <v>4</v>
      </c>
      <c r="L3808" s="3">
        <f>Working_Data[[#This Row],[price2]]/Working_Data[[#This Row],[quantity]]</f>
        <v>242.10249999999999</v>
      </c>
      <c r="M3808" s="3">
        <v>968.41</v>
      </c>
      <c r="N3808" t="s">
        <v>35</v>
      </c>
      <c r="O3808">
        <v>18</v>
      </c>
      <c r="P3808" s="1">
        <v>45529</v>
      </c>
      <c r="Q3808">
        <v>263</v>
      </c>
      <c r="R3808" t="s">
        <v>43</v>
      </c>
      <c r="S3808">
        <v>3</v>
      </c>
      <c r="T3808" s="1">
        <v>45755</v>
      </c>
      <c r="U3808" t="s">
        <v>30</v>
      </c>
      <c r="V3808" t="str">
        <f>TEXT(WEEKDAY(Working_Data[[#This Row],[order_date]],1),"DDDD")</f>
        <v>Monday</v>
      </c>
      <c r="W3808" t="str">
        <f>TEXT(Working_Data[[#This Row],[order_date]],"mmmm")</f>
        <v>November</v>
      </c>
      <c r="X3808" s="7">
        <f>Working_Data[[#This Row],[last_order_date]]-Working_Data[[#This Row],[signup_date]]</f>
        <v>-306</v>
      </c>
      <c r="Y3808" s="7">
        <f>IF(Working_Data[[#This Row],[churned]]="Active",1,0)</f>
        <v>0</v>
      </c>
      <c r="Z3808" s="7">
        <f>YEAR(Working_Data[[#This Row],[order_date]])</f>
        <v>2024</v>
      </c>
    </row>
    <row r="3809" spans="1:26" x14ac:dyDescent="0.25">
      <c r="A3809" t="s">
        <v>7668</v>
      </c>
      <c r="B3809" t="s">
        <v>21</v>
      </c>
      <c r="C3809" t="s">
        <v>22</v>
      </c>
      <c r="D3809" t="s">
        <v>77</v>
      </c>
      <c r="E3809" s="1">
        <v>45441</v>
      </c>
      <c r="F3809" t="s">
        <v>7669</v>
      </c>
      <c r="G3809" s="1">
        <v>45621</v>
      </c>
      <c r="H3809" t="s">
        <v>34</v>
      </c>
      <c r="I3809" t="s">
        <v>48</v>
      </c>
      <c r="J3809" t="s">
        <v>67</v>
      </c>
      <c r="K3809">
        <v>2</v>
      </c>
      <c r="L3809" s="3">
        <f>Working_Data[[#This Row],[price2]]/Working_Data[[#This Row],[quantity]]</f>
        <v>706.34</v>
      </c>
      <c r="M3809" s="3">
        <v>1412.68</v>
      </c>
      <c r="N3809" t="s">
        <v>35</v>
      </c>
      <c r="O3809">
        <v>48</v>
      </c>
      <c r="P3809" s="1">
        <v>45862</v>
      </c>
      <c r="Q3809">
        <v>220</v>
      </c>
      <c r="R3809" t="s">
        <v>29</v>
      </c>
      <c r="S3809">
        <v>5</v>
      </c>
      <c r="T3809" s="1">
        <v>45937</v>
      </c>
      <c r="U3809" t="s">
        <v>36</v>
      </c>
      <c r="V3809" t="str">
        <f>TEXT(WEEKDAY(Working_Data[[#This Row],[order_date]],1),"DDDD")</f>
        <v>Monday</v>
      </c>
      <c r="W3809" t="str">
        <f>TEXT(Working_Data[[#This Row],[order_date]],"mmmm")</f>
        <v>November</v>
      </c>
      <c r="X3809" s="7">
        <f>Working_Data[[#This Row],[last_order_date]]-Working_Data[[#This Row],[signup_date]]</f>
        <v>421</v>
      </c>
      <c r="Y3809" s="7">
        <f>IF(Working_Data[[#This Row],[churned]]="Active",1,0)</f>
        <v>1</v>
      </c>
      <c r="Z3809" s="7">
        <f>YEAR(Working_Data[[#This Row],[order_date]])</f>
        <v>2024</v>
      </c>
    </row>
    <row r="3810" spans="1:26" x14ac:dyDescent="0.25">
      <c r="A3810" t="s">
        <v>7670</v>
      </c>
      <c r="B3810" t="s">
        <v>21</v>
      </c>
      <c r="C3810" t="s">
        <v>82</v>
      </c>
      <c r="D3810" t="s">
        <v>52</v>
      </c>
      <c r="E3810" s="1">
        <v>45641</v>
      </c>
      <c r="F3810" t="s">
        <v>7671</v>
      </c>
      <c r="G3810" s="1">
        <v>45621</v>
      </c>
      <c r="H3810" t="s">
        <v>25</v>
      </c>
      <c r="I3810" t="s">
        <v>26</v>
      </c>
      <c r="J3810" t="s">
        <v>27</v>
      </c>
      <c r="K3810">
        <v>1</v>
      </c>
      <c r="L3810" s="3">
        <f>Working_Data[[#This Row],[price2]]/Working_Data[[#This Row],[quantity]]</f>
        <v>490.73</v>
      </c>
      <c r="M3810" s="3">
        <v>490.73</v>
      </c>
      <c r="N3810" t="s">
        <v>35</v>
      </c>
      <c r="O3810">
        <v>18</v>
      </c>
      <c r="P3810" s="1">
        <v>45621</v>
      </c>
      <c r="Q3810">
        <v>485</v>
      </c>
      <c r="R3810" t="s">
        <v>43</v>
      </c>
      <c r="S3810">
        <v>5</v>
      </c>
      <c r="T3810" s="1">
        <v>45860</v>
      </c>
      <c r="U3810" t="s">
        <v>30</v>
      </c>
      <c r="V3810" t="str">
        <f>TEXT(WEEKDAY(Working_Data[[#This Row],[order_date]],1),"DDDD")</f>
        <v>Monday</v>
      </c>
      <c r="W3810" t="str">
        <f>TEXT(Working_Data[[#This Row],[order_date]],"mmmm")</f>
        <v>November</v>
      </c>
      <c r="X3810" s="7">
        <f>Working_Data[[#This Row],[last_order_date]]-Working_Data[[#This Row],[signup_date]]</f>
        <v>-20</v>
      </c>
      <c r="Y3810" s="7">
        <f>IF(Working_Data[[#This Row],[churned]]="Active",1,0)</f>
        <v>0</v>
      </c>
      <c r="Z3810" s="7">
        <f>YEAR(Working_Data[[#This Row],[order_date]])</f>
        <v>2024</v>
      </c>
    </row>
    <row r="3811" spans="1:26" x14ac:dyDescent="0.25">
      <c r="A3811" t="s">
        <v>7672</v>
      </c>
      <c r="B3811" t="s">
        <v>38</v>
      </c>
      <c r="C3811" t="s">
        <v>82</v>
      </c>
      <c r="D3811" t="s">
        <v>23</v>
      </c>
      <c r="E3811" s="1">
        <v>45616</v>
      </c>
      <c r="F3811" t="s">
        <v>7673</v>
      </c>
      <c r="G3811" s="1">
        <v>45621</v>
      </c>
      <c r="H3811" t="s">
        <v>41</v>
      </c>
      <c r="I3811" t="s">
        <v>54</v>
      </c>
      <c r="J3811" t="s">
        <v>49</v>
      </c>
      <c r="K3811">
        <v>5</v>
      </c>
      <c r="L3811" s="3">
        <f>Working_Data[[#This Row],[price2]]/Working_Data[[#This Row],[quantity]]</f>
        <v>177.876</v>
      </c>
      <c r="M3811" s="3">
        <v>889.38</v>
      </c>
      <c r="N3811" t="s">
        <v>50</v>
      </c>
      <c r="O3811">
        <v>36</v>
      </c>
      <c r="P3811" s="1">
        <v>45962</v>
      </c>
      <c r="Q3811">
        <v>85</v>
      </c>
      <c r="R3811" t="s">
        <v>43</v>
      </c>
      <c r="S3811">
        <v>4</v>
      </c>
      <c r="T3811" s="1">
        <v>45769</v>
      </c>
      <c r="U3811" t="s">
        <v>30</v>
      </c>
      <c r="V3811" t="str">
        <f>TEXT(WEEKDAY(Working_Data[[#This Row],[order_date]],1),"DDDD")</f>
        <v>Monday</v>
      </c>
      <c r="W3811" t="str">
        <f>TEXT(Working_Data[[#This Row],[order_date]],"mmmm")</f>
        <v>November</v>
      </c>
      <c r="X3811" s="7">
        <f>Working_Data[[#This Row],[last_order_date]]-Working_Data[[#This Row],[signup_date]]</f>
        <v>346</v>
      </c>
      <c r="Y3811" s="7">
        <f>IF(Working_Data[[#This Row],[churned]]="Active",1,0)</f>
        <v>0</v>
      </c>
      <c r="Z3811" s="7">
        <f>YEAR(Working_Data[[#This Row],[order_date]])</f>
        <v>2024</v>
      </c>
    </row>
    <row r="3812" spans="1:26" x14ac:dyDescent="0.25">
      <c r="A3812" t="s">
        <v>7674</v>
      </c>
      <c r="B3812" t="s">
        <v>45</v>
      </c>
      <c r="C3812" t="s">
        <v>82</v>
      </c>
      <c r="D3812" t="s">
        <v>56</v>
      </c>
      <c r="E3812" s="1">
        <v>45883</v>
      </c>
      <c r="F3812" t="s">
        <v>7675</v>
      </c>
      <c r="G3812" s="1">
        <v>45621</v>
      </c>
      <c r="H3812" t="s">
        <v>34</v>
      </c>
      <c r="I3812" t="s">
        <v>63</v>
      </c>
      <c r="J3812" t="s">
        <v>27</v>
      </c>
      <c r="K3812">
        <v>5</v>
      </c>
      <c r="L3812" s="3">
        <f>Working_Data[[#This Row],[price2]]/Working_Data[[#This Row],[quantity]]</f>
        <v>155.54400000000001</v>
      </c>
      <c r="M3812" s="3">
        <v>777.72</v>
      </c>
      <c r="N3812" t="s">
        <v>50</v>
      </c>
      <c r="O3812">
        <v>38</v>
      </c>
      <c r="P3812" s="1">
        <v>45887</v>
      </c>
      <c r="Q3812">
        <v>150</v>
      </c>
      <c r="R3812" t="s">
        <v>29</v>
      </c>
      <c r="S3812">
        <v>2</v>
      </c>
      <c r="T3812" s="1">
        <v>45815</v>
      </c>
      <c r="U3812" t="s">
        <v>36</v>
      </c>
      <c r="V3812" t="str">
        <f>TEXT(WEEKDAY(Working_Data[[#This Row],[order_date]],1),"DDDD")</f>
        <v>Monday</v>
      </c>
      <c r="W3812" t="str">
        <f>TEXT(Working_Data[[#This Row],[order_date]],"mmmm")</f>
        <v>November</v>
      </c>
      <c r="X3812" s="7">
        <f>Working_Data[[#This Row],[last_order_date]]-Working_Data[[#This Row],[signup_date]]</f>
        <v>4</v>
      </c>
      <c r="Y3812" s="7">
        <f>IF(Working_Data[[#This Row],[churned]]="Active",1,0)</f>
        <v>1</v>
      </c>
      <c r="Z3812" s="7">
        <f>YEAR(Working_Data[[#This Row],[order_date]])</f>
        <v>2024</v>
      </c>
    </row>
    <row r="3813" spans="1:26" x14ac:dyDescent="0.25">
      <c r="A3813" t="s">
        <v>7676</v>
      </c>
      <c r="B3813" t="s">
        <v>45</v>
      </c>
      <c r="C3813" t="s">
        <v>82</v>
      </c>
      <c r="D3813" t="s">
        <v>77</v>
      </c>
      <c r="E3813" s="1">
        <v>45149</v>
      </c>
      <c r="F3813" t="s">
        <v>7677</v>
      </c>
      <c r="G3813" s="1">
        <v>45621</v>
      </c>
      <c r="H3813" t="s">
        <v>34</v>
      </c>
      <c r="I3813" t="s">
        <v>42</v>
      </c>
      <c r="J3813" t="s">
        <v>49</v>
      </c>
      <c r="K3813">
        <v>4</v>
      </c>
      <c r="L3813" s="3">
        <f>Working_Data[[#This Row],[price2]]/Working_Data[[#This Row],[quantity]]</f>
        <v>252.63</v>
      </c>
      <c r="M3813" s="3">
        <v>1010.52</v>
      </c>
      <c r="N3813" t="s">
        <v>35</v>
      </c>
      <c r="O3813">
        <v>10</v>
      </c>
      <c r="P3813" s="1">
        <v>45605</v>
      </c>
      <c r="Q3813">
        <v>135</v>
      </c>
      <c r="R3813" t="s">
        <v>29</v>
      </c>
      <c r="S3813">
        <v>2</v>
      </c>
      <c r="T3813" s="1">
        <v>45764</v>
      </c>
      <c r="U3813" t="s">
        <v>30</v>
      </c>
      <c r="V3813" t="str">
        <f>TEXT(WEEKDAY(Working_Data[[#This Row],[order_date]],1),"DDDD")</f>
        <v>Monday</v>
      </c>
      <c r="W3813" t="str">
        <f>TEXT(Working_Data[[#This Row],[order_date]],"mmmm")</f>
        <v>November</v>
      </c>
      <c r="X3813" s="7">
        <f>Working_Data[[#This Row],[last_order_date]]-Working_Data[[#This Row],[signup_date]]</f>
        <v>456</v>
      </c>
      <c r="Y3813" s="7">
        <f>IF(Working_Data[[#This Row],[churned]]="Active",1,0)</f>
        <v>1</v>
      </c>
      <c r="Z3813" s="7">
        <f>YEAR(Working_Data[[#This Row],[order_date]])</f>
        <v>2024</v>
      </c>
    </row>
    <row r="3814" spans="1:26" x14ac:dyDescent="0.25">
      <c r="A3814" t="s">
        <v>7678</v>
      </c>
      <c r="B3814" t="s">
        <v>21</v>
      </c>
      <c r="C3814" t="s">
        <v>82</v>
      </c>
      <c r="D3814" t="s">
        <v>23</v>
      </c>
      <c r="E3814" s="1">
        <v>45468</v>
      </c>
      <c r="F3814" t="s">
        <v>7679</v>
      </c>
      <c r="G3814" s="1">
        <v>45622</v>
      </c>
      <c r="H3814" t="s">
        <v>47</v>
      </c>
      <c r="I3814" t="s">
        <v>48</v>
      </c>
      <c r="J3814" t="s">
        <v>27</v>
      </c>
      <c r="K3814">
        <v>3</v>
      </c>
      <c r="L3814" s="3">
        <f>Working_Data[[#This Row],[price2]]/Working_Data[[#This Row],[quantity]]</f>
        <v>146.95000000000002</v>
      </c>
      <c r="M3814" s="3">
        <v>440.85</v>
      </c>
      <c r="N3814" t="s">
        <v>35</v>
      </c>
      <c r="O3814">
        <v>28</v>
      </c>
      <c r="P3814" s="1">
        <v>45851</v>
      </c>
      <c r="Q3814">
        <v>278</v>
      </c>
      <c r="R3814" t="s">
        <v>29</v>
      </c>
      <c r="S3814">
        <v>1</v>
      </c>
      <c r="T3814" s="1">
        <v>45651</v>
      </c>
      <c r="U3814" t="s">
        <v>60</v>
      </c>
      <c r="V3814" t="str">
        <f>TEXT(WEEKDAY(Working_Data[[#This Row],[order_date]],1),"DDDD")</f>
        <v>Tuesday</v>
      </c>
      <c r="W3814" t="str">
        <f>TEXT(Working_Data[[#This Row],[order_date]],"mmmm")</f>
        <v>November</v>
      </c>
      <c r="X3814" s="7">
        <f>Working_Data[[#This Row],[last_order_date]]-Working_Data[[#This Row],[signup_date]]</f>
        <v>383</v>
      </c>
      <c r="Y3814" s="7">
        <f>IF(Working_Data[[#This Row],[churned]]="Active",1,0)</f>
        <v>1</v>
      </c>
      <c r="Z3814" s="7">
        <f>YEAR(Working_Data[[#This Row],[order_date]])</f>
        <v>2024</v>
      </c>
    </row>
    <row r="3815" spans="1:26" x14ac:dyDescent="0.25">
      <c r="A3815" t="s">
        <v>7680</v>
      </c>
      <c r="B3815" t="s">
        <v>45</v>
      </c>
      <c r="C3815" t="s">
        <v>82</v>
      </c>
      <c r="D3815" t="s">
        <v>56</v>
      </c>
      <c r="E3815" s="1">
        <v>45212</v>
      </c>
      <c r="F3815" t="s">
        <v>7681</v>
      </c>
      <c r="G3815" s="1">
        <v>45622</v>
      </c>
      <c r="H3815" t="s">
        <v>34</v>
      </c>
      <c r="I3815" t="s">
        <v>42</v>
      </c>
      <c r="J3815" t="s">
        <v>67</v>
      </c>
      <c r="K3815">
        <v>4</v>
      </c>
      <c r="L3815" s="3">
        <f>Working_Data[[#This Row],[price2]]/Working_Data[[#This Row],[quantity]]</f>
        <v>269.61500000000001</v>
      </c>
      <c r="M3815" s="3">
        <v>1078.46</v>
      </c>
      <c r="N3815" t="s">
        <v>50</v>
      </c>
      <c r="O3815">
        <v>6</v>
      </c>
      <c r="P3815" s="1">
        <v>45813</v>
      </c>
      <c r="Q3815">
        <v>475</v>
      </c>
      <c r="R3815" t="s">
        <v>43</v>
      </c>
      <c r="S3815">
        <v>5</v>
      </c>
      <c r="T3815" s="1">
        <v>45718</v>
      </c>
      <c r="U3815" t="s">
        <v>30</v>
      </c>
      <c r="V3815" t="str">
        <f>TEXT(WEEKDAY(Working_Data[[#This Row],[order_date]],1),"DDDD")</f>
        <v>Tuesday</v>
      </c>
      <c r="W3815" t="str">
        <f>TEXT(Working_Data[[#This Row],[order_date]],"mmmm")</f>
        <v>November</v>
      </c>
      <c r="X3815" s="7">
        <f>Working_Data[[#This Row],[last_order_date]]-Working_Data[[#This Row],[signup_date]]</f>
        <v>601</v>
      </c>
      <c r="Y3815" s="7">
        <f>IF(Working_Data[[#This Row],[churned]]="Active",1,0)</f>
        <v>0</v>
      </c>
      <c r="Z3815" s="7">
        <f>YEAR(Working_Data[[#This Row],[order_date]])</f>
        <v>2024</v>
      </c>
    </row>
    <row r="3816" spans="1:26" x14ac:dyDescent="0.25">
      <c r="A3816" t="s">
        <v>7682</v>
      </c>
      <c r="B3816" t="s">
        <v>21</v>
      </c>
      <c r="C3816" t="s">
        <v>82</v>
      </c>
      <c r="D3816" t="s">
        <v>56</v>
      </c>
      <c r="E3816" s="1">
        <v>45239</v>
      </c>
      <c r="F3816" t="s">
        <v>7683</v>
      </c>
      <c r="G3816" s="1">
        <v>45622</v>
      </c>
      <c r="H3816" t="s">
        <v>47</v>
      </c>
      <c r="I3816" t="s">
        <v>48</v>
      </c>
      <c r="J3816" t="s">
        <v>67</v>
      </c>
      <c r="K3816">
        <v>1</v>
      </c>
      <c r="L3816" s="3">
        <f>Working_Data[[#This Row],[price2]]/Working_Data[[#This Row],[quantity]]</f>
        <v>406.4</v>
      </c>
      <c r="M3816" s="3">
        <v>406.4</v>
      </c>
      <c r="N3816" t="s">
        <v>50</v>
      </c>
      <c r="O3816">
        <v>36</v>
      </c>
      <c r="P3816" s="1">
        <v>45555</v>
      </c>
      <c r="Q3816">
        <v>202</v>
      </c>
      <c r="R3816" t="s">
        <v>43</v>
      </c>
      <c r="S3816">
        <v>3</v>
      </c>
      <c r="T3816" s="1">
        <v>45904</v>
      </c>
      <c r="U3816" t="s">
        <v>36</v>
      </c>
      <c r="V3816" t="str">
        <f>TEXT(WEEKDAY(Working_Data[[#This Row],[order_date]],1),"DDDD")</f>
        <v>Tuesday</v>
      </c>
      <c r="W3816" t="str">
        <f>TEXT(Working_Data[[#This Row],[order_date]],"mmmm")</f>
        <v>November</v>
      </c>
      <c r="X3816" s="7">
        <f>Working_Data[[#This Row],[last_order_date]]-Working_Data[[#This Row],[signup_date]]</f>
        <v>316</v>
      </c>
      <c r="Y3816" s="7">
        <f>IF(Working_Data[[#This Row],[churned]]="Active",1,0)</f>
        <v>0</v>
      </c>
      <c r="Z3816" s="7">
        <f>YEAR(Working_Data[[#This Row],[order_date]])</f>
        <v>2024</v>
      </c>
    </row>
    <row r="3817" spans="1:26" x14ac:dyDescent="0.25">
      <c r="A3817" t="s">
        <v>7684</v>
      </c>
      <c r="B3817" t="s">
        <v>21</v>
      </c>
      <c r="C3817" t="s">
        <v>22</v>
      </c>
      <c r="D3817" t="s">
        <v>23</v>
      </c>
      <c r="E3817" s="1">
        <v>45802</v>
      </c>
      <c r="F3817" t="s">
        <v>7685</v>
      </c>
      <c r="G3817" s="1">
        <v>45622</v>
      </c>
      <c r="H3817" t="s">
        <v>25</v>
      </c>
      <c r="I3817" t="s">
        <v>54</v>
      </c>
      <c r="J3817" t="s">
        <v>67</v>
      </c>
      <c r="K3817">
        <v>4</v>
      </c>
      <c r="L3817" s="3">
        <f>Working_Data[[#This Row],[price2]]/Working_Data[[#This Row],[quantity]]</f>
        <v>132.5275</v>
      </c>
      <c r="M3817" s="3">
        <v>530.11</v>
      </c>
      <c r="N3817" t="s">
        <v>35</v>
      </c>
      <c r="O3817">
        <v>50</v>
      </c>
      <c r="P3817" s="1">
        <v>45771</v>
      </c>
      <c r="Q3817">
        <v>220</v>
      </c>
      <c r="R3817" t="s">
        <v>29</v>
      </c>
      <c r="S3817">
        <v>2</v>
      </c>
      <c r="T3817" s="1">
        <v>45798</v>
      </c>
      <c r="U3817" t="s">
        <v>30</v>
      </c>
      <c r="V3817" t="str">
        <f>TEXT(WEEKDAY(Working_Data[[#This Row],[order_date]],1),"DDDD")</f>
        <v>Tuesday</v>
      </c>
      <c r="W3817" t="str">
        <f>TEXT(Working_Data[[#This Row],[order_date]],"mmmm")</f>
        <v>November</v>
      </c>
      <c r="X3817" s="7">
        <f>Working_Data[[#This Row],[last_order_date]]-Working_Data[[#This Row],[signup_date]]</f>
        <v>-31</v>
      </c>
      <c r="Y3817" s="7">
        <f>IF(Working_Data[[#This Row],[churned]]="Active",1,0)</f>
        <v>1</v>
      </c>
      <c r="Z3817" s="7">
        <f>YEAR(Working_Data[[#This Row],[order_date]])</f>
        <v>2024</v>
      </c>
    </row>
    <row r="3818" spans="1:26" x14ac:dyDescent="0.25">
      <c r="A3818" t="s">
        <v>7686</v>
      </c>
      <c r="B3818" t="s">
        <v>21</v>
      </c>
      <c r="C3818" t="s">
        <v>22</v>
      </c>
      <c r="D3818" t="s">
        <v>52</v>
      </c>
      <c r="E3818" s="1">
        <v>45839</v>
      </c>
      <c r="F3818" t="s">
        <v>7687</v>
      </c>
      <c r="G3818" s="1">
        <v>45622</v>
      </c>
      <c r="H3818" t="s">
        <v>34</v>
      </c>
      <c r="I3818" t="s">
        <v>48</v>
      </c>
      <c r="J3818" t="s">
        <v>64</v>
      </c>
      <c r="K3818">
        <v>3</v>
      </c>
      <c r="L3818" s="3">
        <f>Working_Data[[#This Row],[price2]]/Working_Data[[#This Row],[quantity]]</f>
        <v>196.72</v>
      </c>
      <c r="M3818" s="3">
        <v>590.16</v>
      </c>
      <c r="N3818" t="s">
        <v>28</v>
      </c>
      <c r="O3818">
        <v>43</v>
      </c>
      <c r="P3818" s="1">
        <v>45824</v>
      </c>
      <c r="Q3818">
        <v>135</v>
      </c>
      <c r="R3818" t="s">
        <v>29</v>
      </c>
      <c r="S3818">
        <v>3</v>
      </c>
      <c r="T3818" s="1">
        <v>45484</v>
      </c>
      <c r="U3818" t="s">
        <v>60</v>
      </c>
      <c r="V3818" t="str">
        <f>TEXT(WEEKDAY(Working_Data[[#This Row],[order_date]],1),"DDDD")</f>
        <v>Tuesday</v>
      </c>
      <c r="W3818" t="str">
        <f>TEXT(Working_Data[[#This Row],[order_date]],"mmmm")</f>
        <v>November</v>
      </c>
      <c r="X3818" s="7">
        <f>Working_Data[[#This Row],[last_order_date]]-Working_Data[[#This Row],[signup_date]]</f>
        <v>-15</v>
      </c>
      <c r="Y3818" s="7">
        <f>IF(Working_Data[[#This Row],[churned]]="Active",1,0)</f>
        <v>1</v>
      </c>
      <c r="Z3818" s="7">
        <f>YEAR(Working_Data[[#This Row],[order_date]])</f>
        <v>2024</v>
      </c>
    </row>
    <row r="3819" spans="1:26" x14ac:dyDescent="0.25">
      <c r="A3819" t="s">
        <v>7688</v>
      </c>
      <c r="B3819" t="s">
        <v>38</v>
      </c>
      <c r="C3819" t="s">
        <v>22</v>
      </c>
      <c r="D3819" t="s">
        <v>56</v>
      </c>
      <c r="E3819" s="1">
        <v>45456</v>
      </c>
      <c r="F3819" t="s">
        <v>7689</v>
      </c>
      <c r="G3819" s="1">
        <v>45622</v>
      </c>
      <c r="H3819" t="s">
        <v>58</v>
      </c>
      <c r="I3819" t="s">
        <v>48</v>
      </c>
      <c r="J3819" t="s">
        <v>64</v>
      </c>
      <c r="K3819">
        <v>1</v>
      </c>
      <c r="L3819" s="3">
        <f>Working_Data[[#This Row],[price2]]/Working_Data[[#This Row],[quantity]]</f>
        <v>415.59</v>
      </c>
      <c r="M3819" s="3">
        <v>415.59</v>
      </c>
      <c r="N3819" t="s">
        <v>50</v>
      </c>
      <c r="O3819">
        <v>35</v>
      </c>
      <c r="P3819" s="1">
        <v>45964</v>
      </c>
      <c r="Q3819">
        <v>363</v>
      </c>
      <c r="R3819" t="s">
        <v>43</v>
      </c>
      <c r="S3819">
        <v>3</v>
      </c>
      <c r="T3819" s="1">
        <v>45752</v>
      </c>
      <c r="U3819" t="s">
        <v>30</v>
      </c>
      <c r="V3819" t="str">
        <f>TEXT(WEEKDAY(Working_Data[[#This Row],[order_date]],1),"DDDD")</f>
        <v>Tuesday</v>
      </c>
      <c r="W3819" t="str">
        <f>TEXT(Working_Data[[#This Row],[order_date]],"mmmm")</f>
        <v>November</v>
      </c>
      <c r="X3819" s="7">
        <f>Working_Data[[#This Row],[last_order_date]]-Working_Data[[#This Row],[signup_date]]</f>
        <v>508</v>
      </c>
      <c r="Y3819" s="7">
        <f>IF(Working_Data[[#This Row],[churned]]="Active",1,0)</f>
        <v>0</v>
      </c>
      <c r="Z3819" s="7">
        <f>YEAR(Working_Data[[#This Row],[order_date]])</f>
        <v>2024</v>
      </c>
    </row>
    <row r="3820" spans="1:26" x14ac:dyDescent="0.25">
      <c r="A3820" t="s">
        <v>7690</v>
      </c>
      <c r="B3820" t="s">
        <v>38</v>
      </c>
      <c r="C3820" t="s">
        <v>39</v>
      </c>
      <c r="D3820" t="s">
        <v>32</v>
      </c>
      <c r="E3820" s="1">
        <v>45802</v>
      </c>
      <c r="F3820" t="s">
        <v>7691</v>
      </c>
      <c r="G3820" s="1">
        <v>45622</v>
      </c>
      <c r="H3820" t="s">
        <v>25</v>
      </c>
      <c r="I3820" t="s">
        <v>42</v>
      </c>
      <c r="J3820" t="s">
        <v>27</v>
      </c>
      <c r="K3820">
        <v>2</v>
      </c>
      <c r="L3820" s="3">
        <f>Working_Data[[#This Row],[price2]]/Working_Data[[#This Row],[quantity]]</f>
        <v>151.065</v>
      </c>
      <c r="M3820" s="3">
        <v>302.13</v>
      </c>
      <c r="N3820" t="s">
        <v>50</v>
      </c>
      <c r="O3820">
        <v>23</v>
      </c>
      <c r="P3820" s="1">
        <v>45303</v>
      </c>
      <c r="Q3820">
        <v>122</v>
      </c>
      <c r="R3820" t="s">
        <v>29</v>
      </c>
      <c r="S3820">
        <v>2</v>
      </c>
      <c r="T3820" s="1">
        <v>45739</v>
      </c>
      <c r="U3820" t="s">
        <v>60</v>
      </c>
      <c r="V3820" t="str">
        <f>TEXT(WEEKDAY(Working_Data[[#This Row],[order_date]],1),"DDDD")</f>
        <v>Tuesday</v>
      </c>
      <c r="W3820" t="str">
        <f>TEXT(Working_Data[[#This Row],[order_date]],"mmmm")</f>
        <v>November</v>
      </c>
      <c r="X3820" s="7">
        <f>Working_Data[[#This Row],[last_order_date]]-Working_Data[[#This Row],[signup_date]]</f>
        <v>-499</v>
      </c>
      <c r="Y3820" s="7">
        <f>IF(Working_Data[[#This Row],[churned]]="Active",1,0)</f>
        <v>1</v>
      </c>
      <c r="Z3820" s="7">
        <f>YEAR(Working_Data[[#This Row],[order_date]])</f>
        <v>2024</v>
      </c>
    </row>
    <row r="3821" spans="1:26" x14ac:dyDescent="0.25">
      <c r="A3821" t="s">
        <v>7692</v>
      </c>
      <c r="B3821" t="s">
        <v>45</v>
      </c>
      <c r="C3821" t="s">
        <v>82</v>
      </c>
      <c r="D3821" t="s">
        <v>56</v>
      </c>
      <c r="E3821" s="1">
        <v>45316</v>
      </c>
      <c r="F3821" t="s">
        <v>7693</v>
      </c>
      <c r="G3821" s="1">
        <v>45623</v>
      </c>
      <c r="H3821" t="s">
        <v>47</v>
      </c>
      <c r="I3821" t="s">
        <v>42</v>
      </c>
      <c r="J3821" t="s">
        <v>64</v>
      </c>
      <c r="K3821">
        <v>2</v>
      </c>
      <c r="L3821" s="3">
        <f>Working_Data[[#This Row],[price2]]/Working_Data[[#This Row],[quantity]]</f>
        <v>401.17500000000001</v>
      </c>
      <c r="M3821" s="3">
        <v>802.35</v>
      </c>
      <c r="N3821" t="s">
        <v>50</v>
      </c>
      <c r="O3821">
        <v>50</v>
      </c>
      <c r="P3821" s="1">
        <v>45423</v>
      </c>
      <c r="Q3821">
        <v>430</v>
      </c>
      <c r="R3821" t="s">
        <v>43</v>
      </c>
      <c r="S3821">
        <v>5</v>
      </c>
      <c r="T3821" s="1">
        <v>45581</v>
      </c>
      <c r="U3821" t="s">
        <v>60</v>
      </c>
      <c r="V3821" t="str">
        <f>TEXT(WEEKDAY(Working_Data[[#This Row],[order_date]],1),"DDDD")</f>
        <v>Wednesday</v>
      </c>
      <c r="W3821" t="str">
        <f>TEXT(Working_Data[[#This Row],[order_date]],"mmmm")</f>
        <v>November</v>
      </c>
      <c r="X3821" s="7">
        <f>Working_Data[[#This Row],[last_order_date]]-Working_Data[[#This Row],[signup_date]]</f>
        <v>107</v>
      </c>
      <c r="Y3821" s="7">
        <f>IF(Working_Data[[#This Row],[churned]]="Active",1,0)</f>
        <v>0</v>
      </c>
      <c r="Z3821" s="7">
        <f>YEAR(Working_Data[[#This Row],[order_date]])</f>
        <v>2024</v>
      </c>
    </row>
    <row r="3822" spans="1:26" x14ac:dyDescent="0.25">
      <c r="A3822" t="s">
        <v>7694</v>
      </c>
      <c r="B3822" t="s">
        <v>21</v>
      </c>
      <c r="C3822" t="s">
        <v>39</v>
      </c>
      <c r="D3822" t="s">
        <v>23</v>
      </c>
      <c r="E3822" s="1">
        <v>45430</v>
      </c>
      <c r="F3822" t="s">
        <v>7695</v>
      </c>
      <c r="G3822" s="1">
        <v>45623</v>
      </c>
      <c r="H3822" t="s">
        <v>47</v>
      </c>
      <c r="I3822" t="s">
        <v>54</v>
      </c>
      <c r="J3822" t="s">
        <v>64</v>
      </c>
      <c r="K3822">
        <v>1</v>
      </c>
      <c r="L3822" s="3">
        <f>Working_Data[[#This Row],[price2]]/Working_Data[[#This Row],[quantity]]</f>
        <v>179.6</v>
      </c>
      <c r="M3822" s="3">
        <v>179.6</v>
      </c>
      <c r="N3822" t="s">
        <v>35</v>
      </c>
      <c r="O3822">
        <v>19</v>
      </c>
      <c r="P3822" s="1">
        <v>45555</v>
      </c>
      <c r="Q3822">
        <v>416</v>
      </c>
      <c r="R3822" t="s">
        <v>29</v>
      </c>
      <c r="S3822">
        <v>2</v>
      </c>
      <c r="T3822" s="1">
        <v>45853</v>
      </c>
      <c r="U3822" t="s">
        <v>30</v>
      </c>
      <c r="V3822" t="str">
        <f>TEXT(WEEKDAY(Working_Data[[#This Row],[order_date]],1),"DDDD")</f>
        <v>Wednesday</v>
      </c>
      <c r="W3822" t="str">
        <f>TEXT(Working_Data[[#This Row],[order_date]],"mmmm")</f>
        <v>November</v>
      </c>
      <c r="X3822" s="7">
        <f>Working_Data[[#This Row],[last_order_date]]-Working_Data[[#This Row],[signup_date]]</f>
        <v>125</v>
      </c>
      <c r="Y3822" s="7">
        <f>IF(Working_Data[[#This Row],[churned]]="Active",1,0)</f>
        <v>1</v>
      </c>
      <c r="Z3822" s="7">
        <f>YEAR(Working_Data[[#This Row],[order_date]])</f>
        <v>2024</v>
      </c>
    </row>
    <row r="3823" spans="1:26" x14ac:dyDescent="0.25">
      <c r="A3823" t="s">
        <v>7696</v>
      </c>
      <c r="B3823" t="s">
        <v>38</v>
      </c>
      <c r="C3823" t="s">
        <v>39</v>
      </c>
      <c r="D3823" t="s">
        <v>52</v>
      </c>
      <c r="E3823" s="1">
        <v>45822</v>
      </c>
      <c r="F3823" t="s">
        <v>7697</v>
      </c>
      <c r="G3823" s="1">
        <v>45623</v>
      </c>
      <c r="H3823" t="s">
        <v>41</v>
      </c>
      <c r="I3823" t="s">
        <v>63</v>
      </c>
      <c r="J3823" t="s">
        <v>64</v>
      </c>
      <c r="K3823">
        <v>2</v>
      </c>
      <c r="L3823" s="3">
        <f>Working_Data[[#This Row],[price2]]/Working_Data[[#This Row],[quantity]]</f>
        <v>220.16499999999999</v>
      </c>
      <c r="M3823" s="3">
        <v>440.33</v>
      </c>
      <c r="N3823" t="s">
        <v>28</v>
      </c>
      <c r="O3823">
        <v>44</v>
      </c>
      <c r="P3823" s="1">
        <v>45549</v>
      </c>
      <c r="Q3823">
        <v>107</v>
      </c>
      <c r="R3823" t="s">
        <v>29</v>
      </c>
      <c r="S3823">
        <v>3</v>
      </c>
      <c r="T3823" s="1">
        <v>45664</v>
      </c>
      <c r="U3823" t="s">
        <v>36</v>
      </c>
      <c r="V3823" t="str">
        <f>TEXT(WEEKDAY(Working_Data[[#This Row],[order_date]],1),"DDDD")</f>
        <v>Wednesday</v>
      </c>
      <c r="W3823" t="str">
        <f>TEXT(Working_Data[[#This Row],[order_date]],"mmmm")</f>
        <v>November</v>
      </c>
      <c r="X3823" s="7">
        <f>Working_Data[[#This Row],[last_order_date]]-Working_Data[[#This Row],[signup_date]]</f>
        <v>-273</v>
      </c>
      <c r="Y3823" s="7">
        <f>IF(Working_Data[[#This Row],[churned]]="Active",1,0)</f>
        <v>1</v>
      </c>
      <c r="Z3823" s="7">
        <f>YEAR(Working_Data[[#This Row],[order_date]])</f>
        <v>2024</v>
      </c>
    </row>
    <row r="3824" spans="1:26" x14ac:dyDescent="0.25">
      <c r="A3824" t="s">
        <v>7698</v>
      </c>
      <c r="B3824" t="s">
        <v>38</v>
      </c>
      <c r="C3824" t="s">
        <v>82</v>
      </c>
      <c r="D3824" t="s">
        <v>77</v>
      </c>
      <c r="E3824" s="1">
        <v>45089</v>
      </c>
      <c r="F3824" t="s">
        <v>7699</v>
      </c>
      <c r="G3824" s="1">
        <v>45623</v>
      </c>
      <c r="H3824" t="s">
        <v>58</v>
      </c>
      <c r="I3824" t="s">
        <v>63</v>
      </c>
      <c r="J3824" t="s">
        <v>59</v>
      </c>
      <c r="K3824">
        <v>5</v>
      </c>
      <c r="L3824" s="3">
        <f>Working_Data[[#This Row],[price2]]/Working_Data[[#This Row],[quantity]]</f>
        <v>188.518</v>
      </c>
      <c r="M3824" s="3">
        <v>942.59</v>
      </c>
      <c r="N3824" t="s">
        <v>50</v>
      </c>
      <c r="O3824">
        <v>42</v>
      </c>
      <c r="P3824" s="1">
        <v>45660</v>
      </c>
      <c r="Q3824">
        <v>457</v>
      </c>
      <c r="R3824" t="s">
        <v>43</v>
      </c>
      <c r="S3824">
        <v>3</v>
      </c>
      <c r="T3824" s="1">
        <v>45903</v>
      </c>
      <c r="U3824" t="s">
        <v>36</v>
      </c>
      <c r="V3824" t="str">
        <f>TEXT(WEEKDAY(Working_Data[[#This Row],[order_date]],1),"DDDD")</f>
        <v>Wednesday</v>
      </c>
      <c r="W3824" t="str">
        <f>TEXT(Working_Data[[#This Row],[order_date]],"mmmm")</f>
        <v>November</v>
      </c>
      <c r="X3824" s="7">
        <f>Working_Data[[#This Row],[last_order_date]]-Working_Data[[#This Row],[signup_date]]</f>
        <v>571</v>
      </c>
      <c r="Y3824" s="7">
        <f>IF(Working_Data[[#This Row],[churned]]="Active",1,0)</f>
        <v>0</v>
      </c>
      <c r="Z3824" s="7">
        <f>YEAR(Working_Data[[#This Row],[order_date]])</f>
        <v>2024</v>
      </c>
    </row>
    <row r="3825" spans="1:26" x14ac:dyDescent="0.25">
      <c r="A3825" t="s">
        <v>7700</v>
      </c>
      <c r="B3825" t="s">
        <v>45</v>
      </c>
      <c r="C3825" t="s">
        <v>22</v>
      </c>
      <c r="D3825" t="s">
        <v>56</v>
      </c>
      <c r="E3825" s="1">
        <v>45629</v>
      </c>
      <c r="F3825" t="s">
        <v>7701</v>
      </c>
      <c r="G3825" s="1">
        <v>45623</v>
      </c>
      <c r="H3825" t="s">
        <v>41</v>
      </c>
      <c r="I3825" t="s">
        <v>42</v>
      </c>
      <c r="J3825" t="s">
        <v>49</v>
      </c>
      <c r="K3825">
        <v>5</v>
      </c>
      <c r="L3825" s="3">
        <f>Working_Data[[#This Row],[price2]]/Working_Data[[#This Row],[quantity]]</f>
        <v>216.09</v>
      </c>
      <c r="M3825" s="3">
        <v>1080.45</v>
      </c>
      <c r="N3825" t="s">
        <v>35</v>
      </c>
      <c r="O3825">
        <v>47</v>
      </c>
      <c r="P3825" s="1">
        <v>45562</v>
      </c>
      <c r="Q3825">
        <v>132</v>
      </c>
      <c r="R3825" t="s">
        <v>29</v>
      </c>
      <c r="S3825">
        <v>2</v>
      </c>
      <c r="T3825" s="1">
        <v>45612</v>
      </c>
      <c r="U3825" t="s">
        <v>30</v>
      </c>
      <c r="V3825" t="str">
        <f>TEXT(WEEKDAY(Working_Data[[#This Row],[order_date]],1),"DDDD")</f>
        <v>Wednesday</v>
      </c>
      <c r="W3825" t="str">
        <f>TEXT(Working_Data[[#This Row],[order_date]],"mmmm")</f>
        <v>November</v>
      </c>
      <c r="X3825" s="7">
        <f>Working_Data[[#This Row],[last_order_date]]-Working_Data[[#This Row],[signup_date]]</f>
        <v>-67</v>
      </c>
      <c r="Y3825" s="7">
        <f>IF(Working_Data[[#This Row],[churned]]="Active",1,0)</f>
        <v>1</v>
      </c>
      <c r="Z3825" s="7">
        <f>YEAR(Working_Data[[#This Row],[order_date]])</f>
        <v>2024</v>
      </c>
    </row>
    <row r="3826" spans="1:26" x14ac:dyDescent="0.25">
      <c r="A3826" t="s">
        <v>7702</v>
      </c>
      <c r="B3826" t="s">
        <v>21</v>
      </c>
      <c r="C3826" t="s">
        <v>22</v>
      </c>
      <c r="D3826" t="s">
        <v>77</v>
      </c>
      <c r="E3826" s="1">
        <v>45370</v>
      </c>
      <c r="F3826" t="s">
        <v>7703</v>
      </c>
      <c r="G3826" s="1">
        <v>45623</v>
      </c>
      <c r="H3826" t="s">
        <v>58</v>
      </c>
      <c r="I3826" t="s">
        <v>48</v>
      </c>
      <c r="J3826" t="s">
        <v>49</v>
      </c>
      <c r="K3826">
        <v>4</v>
      </c>
      <c r="L3826" s="3">
        <f>Working_Data[[#This Row],[price2]]/Working_Data[[#This Row],[quantity]]</f>
        <v>46.622500000000002</v>
      </c>
      <c r="M3826" s="3">
        <v>186.49</v>
      </c>
      <c r="N3826" t="s">
        <v>35</v>
      </c>
      <c r="O3826">
        <v>24</v>
      </c>
      <c r="P3826" s="1">
        <v>45641</v>
      </c>
      <c r="Q3826">
        <v>293</v>
      </c>
      <c r="R3826" t="s">
        <v>43</v>
      </c>
      <c r="S3826">
        <v>2</v>
      </c>
      <c r="T3826" s="1">
        <v>45529</v>
      </c>
      <c r="U3826" t="s">
        <v>36</v>
      </c>
      <c r="V3826" t="str">
        <f>TEXT(WEEKDAY(Working_Data[[#This Row],[order_date]],1),"DDDD")</f>
        <v>Wednesday</v>
      </c>
      <c r="W3826" t="str">
        <f>TEXT(Working_Data[[#This Row],[order_date]],"mmmm")</f>
        <v>November</v>
      </c>
      <c r="X3826" s="7">
        <f>Working_Data[[#This Row],[last_order_date]]-Working_Data[[#This Row],[signup_date]]</f>
        <v>271</v>
      </c>
      <c r="Y3826" s="7">
        <f>IF(Working_Data[[#This Row],[churned]]="Active",1,0)</f>
        <v>0</v>
      </c>
      <c r="Z3826" s="7">
        <f>YEAR(Working_Data[[#This Row],[order_date]])</f>
        <v>2024</v>
      </c>
    </row>
    <row r="3827" spans="1:26" x14ac:dyDescent="0.25">
      <c r="A3827" t="s">
        <v>7704</v>
      </c>
      <c r="B3827" t="s">
        <v>45</v>
      </c>
      <c r="C3827" t="s">
        <v>82</v>
      </c>
      <c r="D3827" t="s">
        <v>52</v>
      </c>
      <c r="E3827" s="1">
        <v>45557</v>
      </c>
      <c r="F3827" t="s">
        <v>7705</v>
      </c>
      <c r="G3827" s="1">
        <v>45624</v>
      </c>
      <c r="H3827" t="s">
        <v>41</v>
      </c>
      <c r="I3827" t="s">
        <v>48</v>
      </c>
      <c r="J3827" t="s">
        <v>67</v>
      </c>
      <c r="K3827">
        <v>3</v>
      </c>
      <c r="L3827" s="3">
        <f>Working_Data[[#This Row],[price2]]/Working_Data[[#This Row],[quantity]]</f>
        <v>425.54666666666668</v>
      </c>
      <c r="M3827" s="3">
        <v>1276.6400000000001</v>
      </c>
      <c r="N3827" t="s">
        <v>28</v>
      </c>
      <c r="O3827">
        <v>34</v>
      </c>
      <c r="P3827" s="1">
        <v>45735</v>
      </c>
      <c r="Q3827">
        <v>421</v>
      </c>
      <c r="R3827" t="s">
        <v>29</v>
      </c>
      <c r="S3827">
        <v>3</v>
      </c>
      <c r="T3827" s="1">
        <v>45931</v>
      </c>
      <c r="U3827" t="s">
        <v>60</v>
      </c>
      <c r="V3827" t="str">
        <f>TEXT(WEEKDAY(Working_Data[[#This Row],[order_date]],1),"DDDD")</f>
        <v>Thursday</v>
      </c>
      <c r="W3827" t="str">
        <f>TEXT(Working_Data[[#This Row],[order_date]],"mmmm")</f>
        <v>November</v>
      </c>
      <c r="X3827" s="7">
        <f>Working_Data[[#This Row],[last_order_date]]-Working_Data[[#This Row],[signup_date]]</f>
        <v>178</v>
      </c>
      <c r="Y3827" s="7">
        <f>IF(Working_Data[[#This Row],[churned]]="Active",1,0)</f>
        <v>1</v>
      </c>
      <c r="Z3827" s="7">
        <f>YEAR(Working_Data[[#This Row],[order_date]])</f>
        <v>2024</v>
      </c>
    </row>
    <row r="3828" spans="1:26" x14ac:dyDescent="0.25">
      <c r="A3828" t="s">
        <v>7706</v>
      </c>
      <c r="B3828" t="s">
        <v>38</v>
      </c>
      <c r="C3828" t="s">
        <v>82</v>
      </c>
      <c r="D3828" t="s">
        <v>56</v>
      </c>
      <c r="E3828" s="1">
        <v>45384</v>
      </c>
      <c r="F3828" t="s">
        <v>7707</v>
      </c>
      <c r="G3828" s="1">
        <v>45624</v>
      </c>
      <c r="H3828" t="s">
        <v>34</v>
      </c>
      <c r="I3828" t="s">
        <v>54</v>
      </c>
      <c r="J3828" t="s">
        <v>67</v>
      </c>
      <c r="K3828">
        <v>2</v>
      </c>
      <c r="L3828" s="3">
        <f>Working_Data[[#This Row],[price2]]/Working_Data[[#This Row],[quantity]]</f>
        <v>365.47500000000002</v>
      </c>
      <c r="M3828" s="3">
        <v>730.95</v>
      </c>
      <c r="N3828" t="s">
        <v>35</v>
      </c>
      <c r="O3828">
        <v>39</v>
      </c>
      <c r="P3828" s="1">
        <v>45707</v>
      </c>
      <c r="Q3828">
        <v>180</v>
      </c>
      <c r="R3828" t="s">
        <v>29</v>
      </c>
      <c r="S3828">
        <v>1</v>
      </c>
      <c r="T3828" s="1">
        <v>45663</v>
      </c>
      <c r="U3828" t="s">
        <v>36</v>
      </c>
      <c r="V3828" t="str">
        <f>TEXT(WEEKDAY(Working_Data[[#This Row],[order_date]],1),"DDDD")</f>
        <v>Thursday</v>
      </c>
      <c r="W3828" t="str">
        <f>TEXT(Working_Data[[#This Row],[order_date]],"mmmm")</f>
        <v>November</v>
      </c>
      <c r="X3828" s="7">
        <f>Working_Data[[#This Row],[last_order_date]]-Working_Data[[#This Row],[signup_date]]</f>
        <v>323</v>
      </c>
      <c r="Y3828" s="7">
        <f>IF(Working_Data[[#This Row],[churned]]="Active",1,0)</f>
        <v>1</v>
      </c>
      <c r="Z3828" s="7">
        <f>YEAR(Working_Data[[#This Row],[order_date]])</f>
        <v>2024</v>
      </c>
    </row>
    <row r="3829" spans="1:26" x14ac:dyDescent="0.25">
      <c r="A3829" t="s">
        <v>7708</v>
      </c>
      <c r="B3829" t="s">
        <v>38</v>
      </c>
      <c r="C3829" t="s">
        <v>22</v>
      </c>
      <c r="D3829" t="s">
        <v>56</v>
      </c>
      <c r="E3829" s="1">
        <v>45837</v>
      </c>
      <c r="F3829" t="s">
        <v>7709</v>
      </c>
      <c r="G3829" s="1">
        <v>45624</v>
      </c>
      <c r="H3829" t="s">
        <v>25</v>
      </c>
      <c r="I3829" t="s">
        <v>63</v>
      </c>
      <c r="J3829" t="s">
        <v>59</v>
      </c>
      <c r="K3829">
        <v>1</v>
      </c>
      <c r="L3829" s="3">
        <f>Working_Data[[#This Row],[price2]]/Working_Data[[#This Row],[quantity]]</f>
        <v>1179.22</v>
      </c>
      <c r="M3829" s="3">
        <v>1179.22</v>
      </c>
      <c r="N3829" t="s">
        <v>28</v>
      </c>
      <c r="O3829">
        <v>38</v>
      </c>
      <c r="P3829" s="1">
        <v>45748</v>
      </c>
      <c r="Q3829">
        <v>116</v>
      </c>
      <c r="R3829" t="s">
        <v>29</v>
      </c>
      <c r="S3829">
        <v>4</v>
      </c>
      <c r="T3829" s="1">
        <v>45560</v>
      </c>
      <c r="U3829" t="s">
        <v>60</v>
      </c>
      <c r="V3829" t="str">
        <f>TEXT(WEEKDAY(Working_Data[[#This Row],[order_date]],1),"DDDD")</f>
        <v>Thursday</v>
      </c>
      <c r="W3829" t="str">
        <f>TEXT(Working_Data[[#This Row],[order_date]],"mmmm")</f>
        <v>November</v>
      </c>
      <c r="X3829" s="7">
        <f>Working_Data[[#This Row],[last_order_date]]-Working_Data[[#This Row],[signup_date]]</f>
        <v>-89</v>
      </c>
      <c r="Y3829" s="7">
        <f>IF(Working_Data[[#This Row],[churned]]="Active",1,0)</f>
        <v>1</v>
      </c>
      <c r="Z3829" s="7">
        <f>YEAR(Working_Data[[#This Row],[order_date]])</f>
        <v>2024</v>
      </c>
    </row>
    <row r="3830" spans="1:26" x14ac:dyDescent="0.25">
      <c r="A3830" t="s">
        <v>7710</v>
      </c>
      <c r="B3830" t="s">
        <v>45</v>
      </c>
      <c r="C3830" t="s">
        <v>22</v>
      </c>
      <c r="D3830" t="s">
        <v>23</v>
      </c>
      <c r="E3830" s="1">
        <v>45254</v>
      </c>
      <c r="F3830" t="s">
        <v>7711</v>
      </c>
      <c r="G3830" s="1">
        <v>45624</v>
      </c>
      <c r="H3830" t="s">
        <v>25</v>
      </c>
      <c r="I3830" t="s">
        <v>48</v>
      </c>
      <c r="J3830" t="s">
        <v>67</v>
      </c>
      <c r="K3830">
        <v>4</v>
      </c>
      <c r="L3830" s="3">
        <f>Working_Data[[#This Row],[price2]]/Working_Data[[#This Row],[quantity]]</f>
        <v>251.62</v>
      </c>
      <c r="M3830" s="3">
        <v>1006.48</v>
      </c>
      <c r="N3830" t="s">
        <v>35</v>
      </c>
      <c r="O3830">
        <v>9</v>
      </c>
      <c r="P3830" s="1">
        <v>45845</v>
      </c>
      <c r="Q3830">
        <v>486</v>
      </c>
      <c r="R3830" t="s">
        <v>29</v>
      </c>
      <c r="S3830">
        <v>5</v>
      </c>
      <c r="T3830" s="1">
        <v>45557</v>
      </c>
      <c r="U3830" t="s">
        <v>36</v>
      </c>
      <c r="V3830" t="str">
        <f>TEXT(WEEKDAY(Working_Data[[#This Row],[order_date]],1),"DDDD")</f>
        <v>Thursday</v>
      </c>
      <c r="W3830" t="str">
        <f>TEXT(Working_Data[[#This Row],[order_date]],"mmmm")</f>
        <v>November</v>
      </c>
      <c r="X3830" s="7">
        <f>Working_Data[[#This Row],[last_order_date]]-Working_Data[[#This Row],[signup_date]]</f>
        <v>591</v>
      </c>
      <c r="Y3830" s="7">
        <f>IF(Working_Data[[#This Row],[churned]]="Active",1,0)</f>
        <v>1</v>
      </c>
      <c r="Z3830" s="7">
        <f>YEAR(Working_Data[[#This Row],[order_date]])</f>
        <v>2024</v>
      </c>
    </row>
    <row r="3831" spans="1:26" x14ac:dyDescent="0.25">
      <c r="A3831" t="s">
        <v>7712</v>
      </c>
      <c r="B3831" t="s">
        <v>21</v>
      </c>
      <c r="C3831" t="s">
        <v>22</v>
      </c>
      <c r="D3831" t="s">
        <v>23</v>
      </c>
      <c r="E3831" s="1">
        <v>45184</v>
      </c>
      <c r="F3831" t="s">
        <v>7713</v>
      </c>
      <c r="G3831" s="1">
        <v>45624</v>
      </c>
      <c r="H3831" t="s">
        <v>34</v>
      </c>
      <c r="I3831" t="s">
        <v>54</v>
      </c>
      <c r="J3831" t="s">
        <v>49</v>
      </c>
      <c r="K3831">
        <v>1</v>
      </c>
      <c r="L3831" s="3">
        <f>Working_Data[[#This Row],[price2]]/Working_Data[[#This Row],[quantity]]</f>
        <v>1298.99</v>
      </c>
      <c r="M3831" s="3">
        <v>1298.99</v>
      </c>
      <c r="N3831" t="s">
        <v>28</v>
      </c>
      <c r="O3831">
        <v>41</v>
      </c>
      <c r="P3831" s="1">
        <v>45658</v>
      </c>
      <c r="Q3831">
        <v>121</v>
      </c>
      <c r="R3831" t="s">
        <v>43</v>
      </c>
      <c r="S3831">
        <v>3</v>
      </c>
      <c r="T3831" s="1">
        <v>45747</v>
      </c>
      <c r="U3831" t="s">
        <v>30</v>
      </c>
      <c r="V3831" t="str">
        <f>TEXT(WEEKDAY(Working_Data[[#This Row],[order_date]],1),"DDDD")</f>
        <v>Thursday</v>
      </c>
      <c r="W3831" t="str">
        <f>TEXT(Working_Data[[#This Row],[order_date]],"mmmm")</f>
        <v>November</v>
      </c>
      <c r="X3831" s="7">
        <f>Working_Data[[#This Row],[last_order_date]]-Working_Data[[#This Row],[signup_date]]</f>
        <v>474</v>
      </c>
      <c r="Y3831" s="7">
        <f>IF(Working_Data[[#This Row],[churned]]="Active",1,0)</f>
        <v>0</v>
      </c>
      <c r="Z3831" s="7">
        <f>YEAR(Working_Data[[#This Row],[order_date]])</f>
        <v>2024</v>
      </c>
    </row>
    <row r="3832" spans="1:26" x14ac:dyDescent="0.25">
      <c r="A3832" t="s">
        <v>7714</v>
      </c>
      <c r="B3832" t="s">
        <v>38</v>
      </c>
      <c r="C3832" t="s">
        <v>82</v>
      </c>
      <c r="D3832" t="s">
        <v>32</v>
      </c>
      <c r="E3832" s="1">
        <v>45706</v>
      </c>
      <c r="F3832" t="s">
        <v>7715</v>
      </c>
      <c r="G3832" s="1">
        <v>45624</v>
      </c>
      <c r="H3832" t="s">
        <v>25</v>
      </c>
      <c r="I3832" t="s">
        <v>42</v>
      </c>
      <c r="J3832" t="s">
        <v>67</v>
      </c>
      <c r="K3832">
        <v>3</v>
      </c>
      <c r="L3832" s="3">
        <f>Working_Data[[#This Row],[price2]]/Working_Data[[#This Row],[quantity]]</f>
        <v>392.11666666666662</v>
      </c>
      <c r="M3832" s="3">
        <v>1176.3499999999999</v>
      </c>
      <c r="N3832" t="s">
        <v>35</v>
      </c>
      <c r="O3832">
        <v>16</v>
      </c>
      <c r="P3832" s="1">
        <v>45660</v>
      </c>
      <c r="Q3832">
        <v>107</v>
      </c>
      <c r="R3832" t="s">
        <v>29</v>
      </c>
      <c r="S3832">
        <v>2</v>
      </c>
      <c r="T3832" s="1">
        <v>45754</v>
      </c>
      <c r="U3832" t="s">
        <v>30</v>
      </c>
      <c r="V3832" t="str">
        <f>TEXT(WEEKDAY(Working_Data[[#This Row],[order_date]],1),"DDDD")</f>
        <v>Thursday</v>
      </c>
      <c r="W3832" t="str">
        <f>TEXT(Working_Data[[#This Row],[order_date]],"mmmm")</f>
        <v>November</v>
      </c>
      <c r="X3832" s="7">
        <f>Working_Data[[#This Row],[last_order_date]]-Working_Data[[#This Row],[signup_date]]</f>
        <v>-46</v>
      </c>
      <c r="Y3832" s="7">
        <f>IF(Working_Data[[#This Row],[churned]]="Active",1,0)</f>
        <v>1</v>
      </c>
      <c r="Z3832" s="7">
        <f>YEAR(Working_Data[[#This Row],[order_date]])</f>
        <v>2024</v>
      </c>
    </row>
    <row r="3833" spans="1:26" x14ac:dyDescent="0.25">
      <c r="A3833" t="s">
        <v>7716</v>
      </c>
      <c r="B3833" t="s">
        <v>21</v>
      </c>
      <c r="C3833" t="s">
        <v>82</v>
      </c>
      <c r="D3833" t="s">
        <v>56</v>
      </c>
      <c r="E3833" s="1">
        <v>45624</v>
      </c>
      <c r="F3833" t="s">
        <v>7717</v>
      </c>
      <c r="G3833" s="1">
        <v>45624</v>
      </c>
      <c r="H3833" t="s">
        <v>41</v>
      </c>
      <c r="I3833" t="s">
        <v>54</v>
      </c>
      <c r="J3833" t="s">
        <v>64</v>
      </c>
      <c r="K3833">
        <v>3</v>
      </c>
      <c r="L3833" s="3">
        <f>Working_Data[[#This Row],[price2]]/Working_Data[[#This Row],[quantity]]</f>
        <v>185.14666666666668</v>
      </c>
      <c r="M3833" s="3">
        <v>555.44000000000005</v>
      </c>
      <c r="N3833" t="s">
        <v>28</v>
      </c>
      <c r="O3833">
        <v>29</v>
      </c>
      <c r="P3833" s="1">
        <v>45797</v>
      </c>
      <c r="Q3833">
        <v>13</v>
      </c>
      <c r="R3833" t="s">
        <v>43</v>
      </c>
      <c r="S3833">
        <v>4</v>
      </c>
      <c r="T3833" s="1">
        <v>45644</v>
      </c>
      <c r="U3833" t="s">
        <v>30</v>
      </c>
      <c r="V3833" t="str">
        <f>TEXT(WEEKDAY(Working_Data[[#This Row],[order_date]],1),"DDDD")</f>
        <v>Thursday</v>
      </c>
      <c r="W3833" t="str">
        <f>TEXT(Working_Data[[#This Row],[order_date]],"mmmm")</f>
        <v>November</v>
      </c>
      <c r="X3833" s="7">
        <f>Working_Data[[#This Row],[last_order_date]]-Working_Data[[#This Row],[signup_date]]</f>
        <v>173</v>
      </c>
      <c r="Y3833" s="7">
        <f>IF(Working_Data[[#This Row],[churned]]="Active",1,0)</f>
        <v>0</v>
      </c>
      <c r="Z3833" s="7">
        <f>YEAR(Working_Data[[#This Row],[order_date]])</f>
        <v>2024</v>
      </c>
    </row>
    <row r="3834" spans="1:26" x14ac:dyDescent="0.25">
      <c r="A3834" t="s">
        <v>7718</v>
      </c>
      <c r="B3834" t="s">
        <v>45</v>
      </c>
      <c r="C3834" t="s">
        <v>82</v>
      </c>
      <c r="D3834" t="s">
        <v>77</v>
      </c>
      <c r="E3834" s="1">
        <v>45161</v>
      </c>
      <c r="F3834" t="s">
        <v>7719</v>
      </c>
      <c r="G3834" s="1">
        <v>45624</v>
      </c>
      <c r="H3834" t="s">
        <v>58</v>
      </c>
      <c r="I3834" t="s">
        <v>26</v>
      </c>
      <c r="J3834" t="s">
        <v>64</v>
      </c>
      <c r="K3834">
        <v>1</v>
      </c>
      <c r="L3834" s="3">
        <f>Working_Data[[#This Row],[price2]]/Working_Data[[#This Row],[quantity]]</f>
        <v>230.9</v>
      </c>
      <c r="M3834" s="3">
        <v>230.9</v>
      </c>
      <c r="N3834" t="s">
        <v>28</v>
      </c>
      <c r="O3834">
        <v>26</v>
      </c>
      <c r="P3834" s="1">
        <v>45829</v>
      </c>
      <c r="Q3834">
        <v>456</v>
      </c>
      <c r="R3834" t="s">
        <v>43</v>
      </c>
      <c r="S3834">
        <v>2</v>
      </c>
      <c r="T3834" s="1">
        <v>45769</v>
      </c>
      <c r="U3834" t="s">
        <v>60</v>
      </c>
      <c r="V3834" t="str">
        <f>TEXT(WEEKDAY(Working_Data[[#This Row],[order_date]],1),"DDDD")</f>
        <v>Thursday</v>
      </c>
      <c r="W3834" t="str">
        <f>TEXT(Working_Data[[#This Row],[order_date]],"mmmm")</f>
        <v>November</v>
      </c>
      <c r="X3834" s="7">
        <f>Working_Data[[#This Row],[last_order_date]]-Working_Data[[#This Row],[signup_date]]</f>
        <v>668</v>
      </c>
      <c r="Y3834" s="7">
        <f>IF(Working_Data[[#This Row],[churned]]="Active",1,0)</f>
        <v>0</v>
      </c>
      <c r="Z3834" s="7">
        <f>YEAR(Working_Data[[#This Row],[order_date]])</f>
        <v>2024</v>
      </c>
    </row>
    <row r="3835" spans="1:26" x14ac:dyDescent="0.25">
      <c r="A3835" t="s">
        <v>7720</v>
      </c>
      <c r="B3835" t="s">
        <v>21</v>
      </c>
      <c r="C3835" t="s">
        <v>22</v>
      </c>
      <c r="D3835" t="s">
        <v>56</v>
      </c>
      <c r="E3835" s="1">
        <v>45208</v>
      </c>
      <c r="F3835" t="s">
        <v>7721</v>
      </c>
      <c r="G3835" s="1">
        <v>45624</v>
      </c>
      <c r="H3835" t="s">
        <v>41</v>
      </c>
      <c r="I3835" t="s">
        <v>42</v>
      </c>
      <c r="J3835" t="s">
        <v>27</v>
      </c>
      <c r="K3835">
        <v>5</v>
      </c>
      <c r="L3835" s="3">
        <f>Working_Data[[#This Row],[price2]]/Working_Data[[#This Row],[quantity]]</f>
        <v>193.5</v>
      </c>
      <c r="M3835" s="3">
        <v>967.5</v>
      </c>
      <c r="N3835" t="s">
        <v>50</v>
      </c>
      <c r="O3835">
        <v>1</v>
      </c>
      <c r="P3835" s="1">
        <v>45565</v>
      </c>
      <c r="Q3835">
        <v>469</v>
      </c>
      <c r="R3835" t="s">
        <v>29</v>
      </c>
      <c r="S3835">
        <v>1</v>
      </c>
      <c r="T3835" s="1">
        <v>45525</v>
      </c>
      <c r="U3835" t="s">
        <v>36</v>
      </c>
      <c r="V3835" t="str">
        <f>TEXT(WEEKDAY(Working_Data[[#This Row],[order_date]],1),"DDDD")</f>
        <v>Thursday</v>
      </c>
      <c r="W3835" t="str">
        <f>TEXT(Working_Data[[#This Row],[order_date]],"mmmm")</f>
        <v>November</v>
      </c>
      <c r="X3835" s="7">
        <f>Working_Data[[#This Row],[last_order_date]]-Working_Data[[#This Row],[signup_date]]</f>
        <v>357</v>
      </c>
      <c r="Y3835" s="7">
        <f>IF(Working_Data[[#This Row],[churned]]="Active",1,0)</f>
        <v>1</v>
      </c>
      <c r="Z3835" s="7">
        <f>YEAR(Working_Data[[#This Row],[order_date]])</f>
        <v>2024</v>
      </c>
    </row>
    <row r="3836" spans="1:26" x14ac:dyDescent="0.25">
      <c r="A3836" t="s">
        <v>7722</v>
      </c>
      <c r="B3836" t="s">
        <v>21</v>
      </c>
      <c r="C3836" t="s">
        <v>22</v>
      </c>
      <c r="D3836" t="s">
        <v>23</v>
      </c>
      <c r="E3836" s="1">
        <v>45637</v>
      </c>
      <c r="F3836" t="s">
        <v>7723</v>
      </c>
      <c r="G3836" s="1">
        <v>45624</v>
      </c>
      <c r="H3836" t="s">
        <v>25</v>
      </c>
      <c r="I3836" t="s">
        <v>54</v>
      </c>
      <c r="J3836" t="s">
        <v>59</v>
      </c>
      <c r="K3836">
        <v>2</v>
      </c>
      <c r="L3836" s="3">
        <f>Working_Data[[#This Row],[price2]]/Working_Data[[#This Row],[quantity]]</f>
        <v>704.28499999999997</v>
      </c>
      <c r="M3836" s="3">
        <v>1408.57</v>
      </c>
      <c r="N3836" t="s">
        <v>35</v>
      </c>
      <c r="O3836">
        <v>11</v>
      </c>
      <c r="P3836" s="1">
        <v>45962</v>
      </c>
      <c r="Q3836">
        <v>442</v>
      </c>
      <c r="R3836" t="s">
        <v>43</v>
      </c>
      <c r="S3836">
        <v>5</v>
      </c>
      <c r="T3836" s="1">
        <v>45703</v>
      </c>
      <c r="U3836" t="s">
        <v>60</v>
      </c>
      <c r="V3836" t="str">
        <f>TEXT(WEEKDAY(Working_Data[[#This Row],[order_date]],1),"DDDD")</f>
        <v>Thursday</v>
      </c>
      <c r="W3836" t="str">
        <f>TEXT(Working_Data[[#This Row],[order_date]],"mmmm")</f>
        <v>November</v>
      </c>
      <c r="X3836" s="7">
        <f>Working_Data[[#This Row],[last_order_date]]-Working_Data[[#This Row],[signup_date]]</f>
        <v>325</v>
      </c>
      <c r="Y3836" s="7">
        <f>IF(Working_Data[[#This Row],[churned]]="Active",1,0)</f>
        <v>0</v>
      </c>
      <c r="Z3836" s="7">
        <f>YEAR(Working_Data[[#This Row],[order_date]])</f>
        <v>2024</v>
      </c>
    </row>
    <row r="3837" spans="1:26" x14ac:dyDescent="0.25">
      <c r="A3837" t="s">
        <v>7724</v>
      </c>
      <c r="B3837" t="s">
        <v>38</v>
      </c>
      <c r="C3837" t="s">
        <v>22</v>
      </c>
      <c r="D3837" t="s">
        <v>56</v>
      </c>
      <c r="E3837" s="1">
        <v>45199</v>
      </c>
      <c r="F3837" t="s">
        <v>7725</v>
      </c>
      <c r="G3837" s="1">
        <v>45625</v>
      </c>
      <c r="H3837" t="s">
        <v>34</v>
      </c>
      <c r="I3837" t="s">
        <v>48</v>
      </c>
      <c r="J3837" t="s">
        <v>49</v>
      </c>
      <c r="K3837">
        <v>4</v>
      </c>
      <c r="L3837" s="3">
        <f>Working_Data[[#This Row],[price2]]/Working_Data[[#This Row],[quantity]]</f>
        <v>27.692499999999999</v>
      </c>
      <c r="M3837" s="3">
        <v>110.77</v>
      </c>
      <c r="N3837" t="s">
        <v>50</v>
      </c>
      <c r="O3837">
        <v>18</v>
      </c>
      <c r="P3837" s="1">
        <v>45969</v>
      </c>
      <c r="Q3837">
        <v>370</v>
      </c>
      <c r="R3837" t="s">
        <v>29</v>
      </c>
      <c r="S3837">
        <v>1</v>
      </c>
      <c r="T3837" s="1">
        <v>45585</v>
      </c>
      <c r="U3837" t="s">
        <v>36</v>
      </c>
      <c r="V3837" t="str">
        <f>TEXT(WEEKDAY(Working_Data[[#This Row],[order_date]],1),"DDDD")</f>
        <v>Friday</v>
      </c>
      <c r="W3837" t="str">
        <f>TEXT(Working_Data[[#This Row],[order_date]],"mmmm")</f>
        <v>November</v>
      </c>
      <c r="X3837" s="7">
        <f>Working_Data[[#This Row],[last_order_date]]-Working_Data[[#This Row],[signup_date]]</f>
        <v>770</v>
      </c>
      <c r="Y3837" s="7">
        <f>IF(Working_Data[[#This Row],[churned]]="Active",1,0)</f>
        <v>1</v>
      </c>
      <c r="Z3837" s="7">
        <f>YEAR(Working_Data[[#This Row],[order_date]])</f>
        <v>2024</v>
      </c>
    </row>
    <row r="3838" spans="1:26" x14ac:dyDescent="0.25">
      <c r="A3838" t="s">
        <v>7726</v>
      </c>
      <c r="B3838" t="s">
        <v>21</v>
      </c>
      <c r="C3838" t="s">
        <v>82</v>
      </c>
      <c r="D3838" t="s">
        <v>32</v>
      </c>
      <c r="E3838" s="1">
        <v>45706</v>
      </c>
      <c r="F3838" t="s">
        <v>7727</v>
      </c>
      <c r="G3838" s="1">
        <v>45625</v>
      </c>
      <c r="H3838" t="s">
        <v>25</v>
      </c>
      <c r="I3838" t="s">
        <v>26</v>
      </c>
      <c r="J3838" t="s">
        <v>49</v>
      </c>
      <c r="K3838">
        <v>5</v>
      </c>
      <c r="L3838" s="3">
        <f>Working_Data[[#This Row],[price2]]/Working_Data[[#This Row],[quantity]]</f>
        <v>169.51400000000001</v>
      </c>
      <c r="M3838" s="3">
        <v>847.57</v>
      </c>
      <c r="N3838" t="s">
        <v>28</v>
      </c>
      <c r="O3838">
        <v>48</v>
      </c>
      <c r="P3838" s="1">
        <v>45834</v>
      </c>
      <c r="Q3838">
        <v>71</v>
      </c>
      <c r="R3838" t="s">
        <v>43</v>
      </c>
      <c r="S3838">
        <v>2</v>
      </c>
      <c r="T3838" s="1">
        <v>45734</v>
      </c>
      <c r="U3838" t="s">
        <v>30</v>
      </c>
      <c r="V3838" t="str">
        <f>TEXT(WEEKDAY(Working_Data[[#This Row],[order_date]],1),"DDDD")</f>
        <v>Friday</v>
      </c>
      <c r="W3838" t="str">
        <f>TEXT(Working_Data[[#This Row],[order_date]],"mmmm")</f>
        <v>November</v>
      </c>
      <c r="X3838" s="7">
        <f>Working_Data[[#This Row],[last_order_date]]-Working_Data[[#This Row],[signup_date]]</f>
        <v>128</v>
      </c>
      <c r="Y3838" s="7">
        <f>IF(Working_Data[[#This Row],[churned]]="Active",1,0)</f>
        <v>0</v>
      </c>
      <c r="Z3838" s="7">
        <f>YEAR(Working_Data[[#This Row],[order_date]])</f>
        <v>2024</v>
      </c>
    </row>
    <row r="3839" spans="1:26" x14ac:dyDescent="0.25">
      <c r="A3839" t="s">
        <v>7728</v>
      </c>
      <c r="B3839" t="s">
        <v>45</v>
      </c>
      <c r="C3839" t="s">
        <v>82</v>
      </c>
      <c r="D3839" t="s">
        <v>32</v>
      </c>
      <c r="E3839" s="1">
        <v>45184</v>
      </c>
      <c r="F3839" t="s">
        <v>7729</v>
      </c>
      <c r="G3839" s="1">
        <v>45625</v>
      </c>
      <c r="H3839" t="s">
        <v>41</v>
      </c>
      <c r="I3839" t="s">
        <v>63</v>
      </c>
      <c r="J3839" t="s">
        <v>49</v>
      </c>
      <c r="K3839">
        <v>2</v>
      </c>
      <c r="L3839" s="3">
        <f>Working_Data[[#This Row],[price2]]/Working_Data[[#This Row],[quantity]]</f>
        <v>199.45</v>
      </c>
      <c r="M3839" s="3">
        <v>398.9</v>
      </c>
      <c r="N3839" t="s">
        <v>50</v>
      </c>
      <c r="O3839">
        <v>46</v>
      </c>
      <c r="P3839" s="1">
        <v>45845</v>
      </c>
      <c r="Q3839">
        <v>181</v>
      </c>
      <c r="R3839" t="s">
        <v>43</v>
      </c>
      <c r="S3839">
        <v>5</v>
      </c>
      <c r="T3839" s="1">
        <v>45792</v>
      </c>
      <c r="U3839" t="s">
        <v>30</v>
      </c>
      <c r="V3839" t="str">
        <f>TEXT(WEEKDAY(Working_Data[[#This Row],[order_date]],1),"DDDD")</f>
        <v>Friday</v>
      </c>
      <c r="W3839" t="str">
        <f>TEXT(Working_Data[[#This Row],[order_date]],"mmmm")</f>
        <v>November</v>
      </c>
      <c r="X3839" s="7">
        <f>Working_Data[[#This Row],[last_order_date]]-Working_Data[[#This Row],[signup_date]]</f>
        <v>661</v>
      </c>
      <c r="Y3839" s="7">
        <f>IF(Working_Data[[#This Row],[churned]]="Active",1,0)</f>
        <v>0</v>
      </c>
      <c r="Z3839" s="7">
        <f>YEAR(Working_Data[[#This Row],[order_date]])</f>
        <v>2024</v>
      </c>
    </row>
    <row r="3840" spans="1:26" x14ac:dyDescent="0.25">
      <c r="A3840" t="s">
        <v>7730</v>
      </c>
      <c r="B3840" t="s">
        <v>21</v>
      </c>
      <c r="C3840" t="s">
        <v>39</v>
      </c>
      <c r="D3840" t="s">
        <v>32</v>
      </c>
      <c r="E3840" s="1">
        <v>45800</v>
      </c>
      <c r="F3840" t="s">
        <v>7731</v>
      </c>
      <c r="G3840" s="1">
        <v>45625</v>
      </c>
      <c r="H3840" t="s">
        <v>58</v>
      </c>
      <c r="I3840" t="s">
        <v>42</v>
      </c>
      <c r="J3840" t="s">
        <v>27</v>
      </c>
      <c r="K3840">
        <v>4</v>
      </c>
      <c r="L3840" s="3">
        <f>Working_Data[[#This Row],[price2]]/Working_Data[[#This Row],[quantity]]</f>
        <v>331.18</v>
      </c>
      <c r="M3840" s="3">
        <v>1324.72</v>
      </c>
      <c r="N3840" t="s">
        <v>28</v>
      </c>
      <c r="O3840">
        <v>32</v>
      </c>
      <c r="P3840" s="1">
        <v>45938</v>
      </c>
      <c r="Q3840">
        <v>298</v>
      </c>
      <c r="R3840" t="s">
        <v>29</v>
      </c>
      <c r="S3840">
        <v>5</v>
      </c>
      <c r="T3840" s="1">
        <v>45833</v>
      </c>
      <c r="U3840" t="s">
        <v>30</v>
      </c>
      <c r="V3840" t="str">
        <f>TEXT(WEEKDAY(Working_Data[[#This Row],[order_date]],1),"DDDD")</f>
        <v>Friday</v>
      </c>
      <c r="W3840" t="str">
        <f>TEXT(Working_Data[[#This Row],[order_date]],"mmmm")</f>
        <v>November</v>
      </c>
      <c r="X3840" s="7">
        <f>Working_Data[[#This Row],[last_order_date]]-Working_Data[[#This Row],[signup_date]]</f>
        <v>138</v>
      </c>
      <c r="Y3840" s="7">
        <f>IF(Working_Data[[#This Row],[churned]]="Active",1,0)</f>
        <v>1</v>
      </c>
      <c r="Z3840" s="7">
        <f>YEAR(Working_Data[[#This Row],[order_date]])</f>
        <v>2024</v>
      </c>
    </row>
    <row r="3841" spans="1:26" x14ac:dyDescent="0.25">
      <c r="A3841" t="s">
        <v>7732</v>
      </c>
      <c r="B3841" t="s">
        <v>38</v>
      </c>
      <c r="C3841" t="s">
        <v>22</v>
      </c>
      <c r="D3841" t="s">
        <v>32</v>
      </c>
      <c r="E3841" s="1">
        <v>45529</v>
      </c>
      <c r="F3841" t="s">
        <v>7733</v>
      </c>
      <c r="G3841" s="1">
        <v>45625</v>
      </c>
      <c r="H3841" t="s">
        <v>25</v>
      </c>
      <c r="I3841" t="s">
        <v>63</v>
      </c>
      <c r="J3841" t="s">
        <v>27</v>
      </c>
      <c r="K3841">
        <v>5</v>
      </c>
      <c r="L3841" s="3">
        <f>Working_Data[[#This Row],[price2]]/Working_Data[[#This Row],[quantity]]</f>
        <v>62.02</v>
      </c>
      <c r="M3841" s="3">
        <v>310.10000000000002</v>
      </c>
      <c r="N3841" t="s">
        <v>28</v>
      </c>
      <c r="O3841">
        <v>45</v>
      </c>
      <c r="P3841" s="1">
        <v>45721</v>
      </c>
      <c r="Q3841">
        <v>352</v>
      </c>
      <c r="R3841" t="s">
        <v>43</v>
      </c>
      <c r="S3841">
        <v>3</v>
      </c>
      <c r="T3841" s="1">
        <v>45852</v>
      </c>
      <c r="U3841" t="s">
        <v>60</v>
      </c>
      <c r="V3841" t="str">
        <f>TEXT(WEEKDAY(Working_Data[[#This Row],[order_date]],1),"DDDD")</f>
        <v>Friday</v>
      </c>
      <c r="W3841" t="str">
        <f>TEXT(Working_Data[[#This Row],[order_date]],"mmmm")</f>
        <v>November</v>
      </c>
      <c r="X3841" s="7">
        <f>Working_Data[[#This Row],[last_order_date]]-Working_Data[[#This Row],[signup_date]]</f>
        <v>192</v>
      </c>
      <c r="Y3841" s="7">
        <f>IF(Working_Data[[#This Row],[churned]]="Active",1,0)</f>
        <v>0</v>
      </c>
      <c r="Z3841" s="7">
        <f>YEAR(Working_Data[[#This Row],[order_date]])</f>
        <v>2024</v>
      </c>
    </row>
    <row r="3842" spans="1:26" x14ac:dyDescent="0.25">
      <c r="A3842" t="s">
        <v>7734</v>
      </c>
      <c r="B3842" t="s">
        <v>38</v>
      </c>
      <c r="C3842" t="s">
        <v>82</v>
      </c>
      <c r="D3842" t="s">
        <v>56</v>
      </c>
      <c r="E3842" s="1">
        <v>45730</v>
      </c>
      <c r="F3842" t="s">
        <v>7735</v>
      </c>
      <c r="G3842" s="1">
        <v>45625</v>
      </c>
      <c r="H3842" t="s">
        <v>25</v>
      </c>
      <c r="I3842" t="s">
        <v>63</v>
      </c>
      <c r="J3842" t="s">
        <v>67</v>
      </c>
      <c r="K3842">
        <v>3</v>
      </c>
      <c r="L3842" s="3">
        <f>Working_Data[[#This Row],[price2]]/Working_Data[[#This Row],[quantity]]</f>
        <v>110.05666666666667</v>
      </c>
      <c r="M3842" s="3">
        <v>330.17</v>
      </c>
      <c r="N3842" t="s">
        <v>28</v>
      </c>
      <c r="O3842">
        <v>37</v>
      </c>
      <c r="P3842" s="1">
        <v>45658</v>
      </c>
      <c r="Q3842">
        <v>121</v>
      </c>
      <c r="R3842" t="s">
        <v>29</v>
      </c>
      <c r="S3842">
        <v>2</v>
      </c>
      <c r="T3842" s="1">
        <v>45583</v>
      </c>
      <c r="U3842" t="s">
        <v>60</v>
      </c>
      <c r="V3842" t="str">
        <f>TEXT(WEEKDAY(Working_Data[[#This Row],[order_date]],1),"DDDD")</f>
        <v>Friday</v>
      </c>
      <c r="W3842" t="str">
        <f>TEXT(Working_Data[[#This Row],[order_date]],"mmmm")</f>
        <v>November</v>
      </c>
      <c r="X3842" s="7">
        <f>Working_Data[[#This Row],[last_order_date]]-Working_Data[[#This Row],[signup_date]]</f>
        <v>-72</v>
      </c>
      <c r="Y3842" s="7">
        <f>IF(Working_Data[[#This Row],[churned]]="Active",1,0)</f>
        <v>1</v>
      </c>
      <c r="Z3842" s="7">
        <f>YEAR(Working_Data[[#This Row],[order_date]])</f>
        <v>2024</v>
      </c>
    </row>
    <row r="3843" spans="1:26" x14ac:dyDescent="0.25">
      <c r="A3843" t="s">
        <v>7736</v>
      </c>
      <c r="B3843" t="s">
        <v>21</v>
      </c>
      <c r="C3843" t="s">
        <v>22</v>
      </c>
      <c r="D3843" t="s">
        <v>77</v>
      </c>
      <c r="E3843" s="1">
        <v>45533</v>
      </c>
      <c r="F3843" t="s">
        <v>7737</v>
      </c>
      <c r="G3843" s="1">
        <v>45625</v>
      </c>
      <c r="H3843" t="s">
        <v>41</v>
      </c>
      <c r="I3843" t="s">
        <v>63</v>
      </c>
      <c r="J3843" t="s">
        <v>67</v>
      </c>
      <c r="K3843">
        <v>3</v>
      </c>
      <c r="L3843" s="3">
        <f>Working_Data[[#This Row],[price2]]/Working_Data[[#This Row],[quantity]]</f>
        <v>66.966666666666669</v>
      </c>
      <c r="M3843" s="3">
        <v>200.9</v>
      </c>
      <c r="N3843" t="s">
        <v>28</v>
      </c>
      <c r="O3843">
        <v>22</v>
      </c>
      <c r="P3843" s="1">
        <v>45845</v>
      </c>
      <c r="Q3843">
        <v>116</v>
      </c>
      <c r="R3843" t="s">
        <v>29</v>
      </c>
      <c r="S3843">
        <v>3</v>
      </c>
      <c r="T3843" s="1">
        <v>45554</v>
      </c>
      <c r="U3843" t="s">
        <v>60</v>
      </c>
      <c r="V3843" t="str">
        <f>TEXT(WEEKDAY(Working_Data[[#This Row],[order_date]],1),"DDDD")</f>
        <v>Friday</v>
      </c>
      <c r="W3843" t="str">
        <f>TEXT(Working_Data[[#This Row],[order_date]],"mmmm")</f>
        <v>November</v>
      </c>
      <c r="X3843" s="7">
        <f>Working_Data[[#This Row],[last_order_date]]-Working_Data[[#This Row],[signup_date]]</f>
        <v>312</v>
      </c>
      <c r="Y3843" s="7">
        <f>IF(Working_Data[[#This Row],[churned]]="Active",1,0)</f>
        <v>1</v>
      </c>
      <c r="Z3843" s="7">
        <f>YEAR(Working_Data[[#This Row],[order_date]])</f>
        <v>2024</v>
      </c>
    </row>
    <row r="3844" spans="1:26" x14ac:dyDescent="0.25">
      <c r="A3844" t="s">
        <v>7738</v>
      </c>
      <c r="B3844" t="s">
        <v>21</v>
      </c>
      <c r="C3844" t="s">
        <v>22</v>
      </c>
      <c r="D3844" t="s">
        <v>23</v>
      </c>
      <c r="E3844" s="1">
        <v>45295</v>
      </c>
      <c r="F3844" t="s">
        <v>7739</v>
      </c>
      <c r="G3844" s="1">
        <v>45626</v>
      </c>
      <c r="H3844" t="s">
        <v>41</v>
      </c>
      <c r="I3844" t="s">
        <v>48</v>
      </c>
      <c r="J3844" t="s">
        <v>49</v>
      </c>
      <c r="K3844">
        <v>4</v>
      </c>
      <c r="L3844" s="3">
        <f>Working_Data[[#This Row],[price2]]/Working_Data[[#This Row],[quantity]]</f>
        <v>340.745</v>
      </c>
      <c r="M3844" s="3">
        <v>1362.98</v>
      </c>
      <c r="N3844" t="s">
        <v>28</v>
      </c>
      <c r="O3844">
        <v>25</v>
      </c>
      <c r="P3844" s="1">
        <v>45882</v>
      </c>
      <c r="Q3844">
        <v>65</v>
      </c>
      <c r="R3844" t="s">
        <v>29</v>
      </c>
      <c r="S3844">
        <v>3</v>
      </c>
      <c r="T3844" s="1">
        <v>45673</v>
      </c>
      <c r="U3844" t="s">
        <v>36</v>
      </c>
      <c r="V3844" t="str">
        <f>TEXT(WEEKDAY(Working_Data[[#This Row],[order_date]],1),"DDDD")</f>
        <v>Saturday</v>
      </c>
      <c r="W3844" t="str">
        <f>TEXT(Working_Data[[#This Row],[order_date]],"mmmm")</f>
        <v>November</v>
      </c>
      <c r="X3844" s="7">
        <f>Working_Data[[#This Row],[last_order_date]]-Working_Data[[#This Row],[signup_date]]</f>
        <v>587</v>
      </c>
      <c r="Y3844" s="7">
        <f>IF(Working_Data[[#This Row],[churned]]="Active",1,0)</f>
        <v>1</v>
      </c>
      <c r="Z3844" s="7">
        <f>YEAR(Working_Data[[#This Row],[order_date]])</f>
        <v>2024</v>
      </c>
    </row>
    <row r="3845" spans="1:26" x14ac:dyDescent="0.25">
      <c r="A3845" t="s">
        <v>7740</v>
      </c>
      <c r="B3845" t="s">
        <v>45</v>
      </c>
      <c r="C3845" t="s">
        <v>39</v>
      </c>
      <c r="D3845" t="s">
        <v>77</v>
      </c>
      <c r="E3845" s="1">
        <v>45515</v>
      </c>
      <c r="F3845" t="s">
        <v>7741</v>
      </c>
      <c r="G3845" s="1">
        <v>45626</v>
      </c>
      <c r="H3845" t="s">
        <v>58</v>
      </c>
      <c r="I3845" t="s">
        <v>42</v>
      </c>
      <c r="J3845" t="s">
        <v>64</v>
      </c>
      <c r="K3845">
        <v>5</v>
      </c>
      <c r="L3845" s="3">
        <f>Working_Data[[#This Row],[price2]]/Working_Data[[#This Row],[quantity]]</f>
        <v>23.265999999999998</v>
      </c>
      <c r="M3845" s="3">
        <v>116.33</v>
      </c>
      <c r="N3845" t="s">
        <v>35</v>
      </c>
      <c r="O3845">
        <v>25</v>
      </c>
      <c r="P3845" s="1">
        <v>45816</v>
      </c>
      <c r="Q3845">
        <v>383</v>
      </c>
      <c r="R3845" t="s">
        <v>43</v>
      </c>
      <c r="S3845">
        <v>2</v>
      </c>
      <c r="T3845" s="1">
        <v>45883</v>
      </c>
      <c r="U3845" t="s">
        <v>30</v>
      </c>
      <c r="V3845" t="str">
        <f>TEXT(WEEKDAY(Working_Data[[#This Row],[order_date]],1),"DDDD")</f>
        <v>Saturday</v>
      </c>
      <c r="W3845" t="str">
        <f>TEXT(Working_Data[[#This Row],[order_date]],"mmmm")</f>
        <v>November</v>
      </c>
      <c r="X3845" s="7">
        <f>Working_Data[[#This Row],[last_order_date]]-Working_Data[[#This Row],[signup_date]]</f>
        <v>301</v>
      </c>
      <c r="Y3845" s="7">
        <f>IF(Working_Data[[#This Row],[churned]]="Active",1,0)</f>
        <v>0</v>
      </c>
      <c r="Z3845" s="7">
        <f>YEAR(Working_Data[[#This Row],[order_date]])</f>
        <v>2024</v>
      </c>
    </row>
    <row r="3846" spans="1:26" x14ac:dyDescent="0.25">
      <c r="A3846" t="s">
        <v>7742</v>
      </c>
      <c r="B3846" t="s">
        <v>45</v>
      </c>
      <c r="C3846" t="s">
        <v>22</v>
      </c>
      <c r="D3846" t="s">
        <v>77</v>
      </c>
      <c r="E3846" s="1">
        <v>45752</v>
      </c>
      <c r="F3846" t="s">
        <v>7743</v>
      </c>
      <c r="G3846" s="1">
        <v>45626</v>
      </c>
      <c r="H3846" t="s">
        <v>25</v>
      </c>
      <c r="I3846" t="s">
        <v>54</v>
      </c>
      <c r="J3846" t="s">
        <v>27</v>
      </c>
      <c r="K3846">
        <v>5</v>
      </c>
      <c r="L3846" s="3">
        <f>Working_Data[[#This Row],[price2]]/Working_Data[[#This Row],[quantity]]</f>
        <v>287.73</v>
      </c>
      <c r="M3846" s="3">
        <v>1438.65</v>
      </c>
      <c r="N3846" t="s">
        <v>50</v>
      </c>
      <c r="O3846">
        <v>29</v>
      </c>
      <c r="P3846" s="1">
        <v>45533</v>
      </c>
      <c r="Q3846">
        <v>255</v>
      </c>
      <c r="R3846" t="s">
        <v>29</v>
      </c>
      <c r="S3846">
        <v>4</v>
      </c>
      <c r="T3846" s="1">
        <v>45635</v>
      </c>
      <c r="U3846" t="s">
        <v>60</v>
      </c>
      <c r="V3846" t="str">
        <f>TEXT(WEEKDAY(Working_Data[[#This Row],[order_date]],1),"DDDD")</f>
        <v>Saturday</v>
      </c>
      <c r="W3846" t="str">
        <f>TEXT(Working_Data[[#This Row],[order_date]],"mmmm")</f>
        <v>November</v>
      </c>
      <c r="X3846" s="7">
        <f>Working_Data[[#This Row],[last_order_date]]-Working_Data[[#This Row],[signup_date]]</f>
        <v>-219</v>
      </c>
      <c r="Y3846" s="7">
        <f>IF(Working_Data[[#This Row],[churned]]="Active",1,0)</f>
        <v>1</v>
      </c>
      <c r="Z3846" s="7">
        <f>YEAR(Working_Data[[#This Row],[order_date]])</f>
        <v>2024</v>
      </c>
    </row>
    <row r="3847" spans="1:26" x14ac:dyDescent="0.25">
      <c r="A3847" t="s">
        <v>7744</v>
      </c>
      <c r="B3847" t="s">
        <v>38</v>
      </c>
      <c r="C3847" t="s">
        <v>39</v>
      </c>
      <c r="D3847" t="s">
        <v>23</v>
      </c>
      <c r="E3847" s="1">
        <v>45997</v>
      </c>
      <c r="F3847" t="s">
        <v>7745</v>
      </c>
      <c r="G3847" s="1">
        <v>45626</v>
      </c>
      <c r="H3847" t="s">
        <v>58</v>
      </c>
      <c r="I3847" t="s">
        <v>63</v>
      </c>
      <c r="J3847" t="s">
        <v>59</v>
      </c>
      <c r="K3847">
        <v>5</v>
      </c>
      <c r="L3847" s="3">
        <f>Working_Data[[#This Row],[price2]]/Working_Data[[#This Row],[quantity]]</f>
        <v>37.218000000000004</v>
      </c>
      <c r="M3847" s="3">
        <v>186.09</v>
      </c>
      <c r="N3847" t="s">
        <v>35</v>
      </c>
      <c r="O3847">
        <v>15</v>
      </c>
      <c r="P3847" s="1">
        <v>45718</v>
      </c>
      <c r="Q3847">
        <v>308</v>
      </c>
      <c r="R3847" t="s">
        <v>43</v>
      </c>
      <c r="S3847">
        <v>4</v>
      </c>
      <c r="T3847" s="1">
        <v>45334</v>
      </c>
      <c r="U3847" t="s">
        <v>36</v>
      </c>
      <c r="V3847" t="str">
        <f>TEXT(WEEKDAY(Working_Data[[#This Row],[order_date]],1),"DDDD")</f>
        <v>Saturday</v>
      </c>
      <c r="W3847" t="str">
        <f>TEXT(Working_Data[[#This Row],[order_date]],"mmmm")</f>
        <v>November</v>
      </c>
      <c r="X3847" s="7">
        <f>Working_Data[[#This Row],[last_order_date]]-Working_Data[[#This Row],[signup_date]]</f>
        <v>-279</v>
      </c>
      <c r="Y3847" s="7">
        <f>IF(Working_Data[[#This Row],[churned]]="Active",1,0)</f>
        <v>0</v>
      </c>
      <c r="Z3847" s="7">
        <f>YEAR(Working_Data[[#This Row],[order_date]])</f>
        <v>2024</v>
      </c>
    </row>
    <row r="3848" spans="1:26" x14ac:dyDescent="0.25">
      <c r="A3848" t="s">
        <v>7746</v>
      </c>
      <c r="B3848" t="s">
        <v>45</v>
      </c>
      <c r="C3848" t="s">
        <v>82</v>
      </c>
      <c r="D3848" t="s">
        <v>77</v>
      </c>
      <c r="E3848" s="1">
        <v>45874</v>
      </c>
      <c r="F3848" t="s">
        <v>7747</v>
      </c>
      <c r="G3848" s="1">
        <v>45626</v>
      </c>
      <c r="H3848" t="s">
        <v>47</v>
      </c>
      <c r="I3848" t="s">
        <v>42</v>
      </c>
      <c r="J3848" t="s">
        <v>67</v>
      </c>
      <c r="K3848">
        <v>2</v>
      </c>
      <c r="L3848" s="3">
        <f>Working_Data[[#This Row],[price2]]/Working_Data[[#This Row],[quantity]]</f>
        <v>208.82499999999999</v>
      </c>
      <c r="M3848" s="3">
        <v>417.65</v>
      </c>
      <c r="N3848" t="s">
        <v>35</v>
      </c>
      <c r="O3848">
        <v>43</v>
      </c>
      <c r="P3848" s="1">
        <v>45907</v>
      </c>
      <c r="Q3848">
        <v>286</v>
      </c>
      <c r="R3848" t="s">
        <v>43</v>
      </c>
      <c r="S3848">
        <v>1</v>
      </c>
      <c r="T3848" s="1">
        <v>45902</v>
      </c>
      <c r="U3848" t="s">
        <v>30</v>
      </c>
      <c r="V3848" t="str">
        <f>TEXT(WEEKDAY(Working_Data[[#This Row],[order_date]],1),"DDDD")</f>
        <v>Saturday</v>
      </c>
      <c r="W3848" t="str">
        <f>TEXT(Working_Data[[#This Row],[order_date]],"mmmm")</f>
        <v>November</v>
      </c>
      <c r="X3848" s="7">
        <f>Working_Data[[#This Row],[last_order_date]]-Working_Data[[#This Row],[signup_date]]</f>
        <v>33</v>
      </c>
      <c r="Y3848" s="7">
        <f>IF(Working_Data[[#This Row],[churned]]="Active",1,0)</f>
        <v>0</v>
      </c>
      <c r="Z3848" s="7">
        <f>YEAR(Working_Data[[#This Row],[order_date]])</f>
        <v>2024</v>
      </c>
    </row>
    <row r="3849" spans="1:26" x14ac:dyDescent="0.25">
      <c r="A3849" t="s">
        <v>7748</v>
      </c>
      <c r="B3849" t="s">
        <v>45</v>
      </c>
      <c r="C3849" t="s">
        <v>82</v>
      </c>
      <c r="D3849" t="s">
        <v>56</v>
      </c>
      <c r="E3849" s="1">
        <v>45553</v>
      </c>
      <c r="F3849" t="s">
        <v>7749</v>
      </c>
      <c r="G3849" s="1">
        <v>45626</v>
      </c>
      <c r="H3849" t="s">
        <v>34</v>
      </c>
      <c r="I3849" t="s">
        <v>54</v>
      </c>
      <c r="J3849" t="s">
        <v>49</v>
      </c>
      <c r="K3849">
        <v>5</v>
      </c>
      <c r="L3849" s="3">
        <f>Working_Data[[#This Row],[price2]]/Working_Data[[#This Row],[quantity]]</f>
        <v>246.31799999999998</v>
      </c>
      <c r="M3849" s="3">
        <v>1231.5899999999999</v>
      </c>
      <c r="N3849" t="s">
        <v>28</v>
      </c>
      <c r="O3849">
        <v>27</v>
      </c>
      <c r="P3849" s="1">
        <v>45768</v>
      </c>
      <c r="Q3849">
        <v>130</v>
      </c>
      <c r="R3849" t="s">
        <v>43</v>
      </c>
      <c r="S3849">
        <v>5</v>
      </c>
      <c r="T3849" s="1">
        <v>45854</v>
      </c>
      <c r="U3849" t="s">
        <v>60</v>
      </c>
      <c r="V3849" t="str">
        <f>TEXT(WEEKDAY(Working_Data[[#This Row],[order_date]],1),"DDDD")</f>
        <v>Saturday</v>
      </c>
      <c r="W3849" t="str">
        <f>TEXT(Working_Data[[#This Row],[order_date]],"mmmm")</f>
        <v>November</v>
      </c>
      <c r="X3849" s="7">
        <f>Working_Data[[#This Row],[last_order_date]]-Working_Data[[#This Row],[signup_date]]</f>
        <v>215</v>
      </c>
      <c r="Y3849" s="7">
        <f>IF(Working_Data[[#This Row],[churned]]="Active",1,0)</f>
        <v>0</v>
      </c>
      <c r="Z3849" s="7">
        <f>YEAR(Working_Data[[#This Row],[order_date]])</f>
        <v>2024</v>
      </c>
    </row>
    <row r="3850" spans="1:26" x14ac:dyDescent="0.25">
      <c r="A3850" t="s">
        <v>7750</v>
      </c>
      <c r="B3850" t="s">
        <v>45</v>
      </c>
      <c r="C3850" t="s">
        <v>22</v>
      </c>
      <c r="D3850" t="s">
        <v>23</v>
      </c>
      <c r="E3850" s="1">
        <v>45512</v>
      </c>
      <c r="F3850" t="s">
        <v>7751</v>
      </c>
      <c r="G3850" s="1">
        <v>45626</v>
      </c>
      <c r="H3850" t="s">
        <v>58</v>
      </c>
      <c r="I3850" t="s">
        <v>48</v>
      </c>
      <c r="J3850" t="s">
        <v>64</v>
      </c>
      <c r="K3850">
        <v>3</v>
      </c>
      <c r="L3850" s="3">
        <f>Working_Data[[#This Row],[price2]]/Working_Data[[#This Row],[quantity]]</f>
        <v>274.81666666666666</v>
      </c>
      <c r="M3850" s="3">
        <v>824.45</v>
      </c>
      <c r="N3850" t="s">
        <v>35</v>
      </c>
      <c r="O3850">
        <v>1</v>
      </c>
      <c r="P3850" s="1">
        <v>45768</v>
      </c>
      <c r="Q3850">
        <v>252</v>
      </c>
      <c r="R3850" t="s">
        <v>29</v>
      </c>
      <c r="S3850">
        <v>5</v>
      </c>
      <c r="T3850" s="1">
        <v>45675</v>
      </c>
      <c r="U3850" t="s">
        <v>30</v>
      </c>
      <c r="V3850" t="str">
        <f>TEXT(WEEKDAY(Working_Data[[#This Row],[order_date]],1),"DDDD")</f>
        <v>Saturday</v>
      </c>
      <c r="W3850" t="str">
        <f>TEXT(Working_Data[[#This Row],[order_date]],"mmmm")</f>
        <v>November</v>
      </c>
      <c r="X3850" s="7">
        <f>Working_Data[[#This Row],[last_order_date]]-Working_Data[[#This Row],[signup_date]]</f>
        <v>256</v>
      </c>
      <c r="Y3850" s="7">
        <f>IF(Working_Data[[#This Row],[churned]]="Active",1,0)</f>
        <v>1</v>
      </c>
      <c r="Z3850" s="7">
        <f>YEAR(Working_Data[[#This Row],[order_date]])</f>
        <v>2024</v>
      </c>
    </row>
    <row r="3851" spans="1:26" x14ac:dyDescent="0.25">
      <c r="A3851" t="s">
        <v>7752</v>
      </c>
      <c r="B3851" t="s">
        <v>38</v>
      </c>
      <c r="C3851" t="s">
        <v>22</v>
      </c>
      <c r="D3851" t="s">
        <v>52</v>
      </c>
      <c r="E3851" s="1">
        <v>45835</v>
      </c>
      <c r="F3851" t="s">
        <v>7753</v>
      </c>
      <c r="G3851" s="1">
        <v>45626</v>
      </c>
      <c r="H3851" t="s">
        <v>47</v>
      </c>
      <c r="I3851" t="s">
        <v>42</v>
      </c>
      <c r="J3851" t="s">
        <v>49</v>
      </c>
      <c r="K3851">
        <v>2</v>
      </c>
      <c r="L3851" s="3">
        <f>Working_Data[[#This Row],[price2]]/Working_Data[[#This Row],[quantity]]</f>
        <v>397.40499999999997</v>
      </c>
      <c r="M3851" s="3">
        <v>794.81</v>
      </c>
      <c r="N3851" t="s">
        <v>50</v>
      </c>
      <c r="O3851">
        <v>44</v>
      </c>
      <c r="P3851" s="1">
        <v>45902</v>
      </c>
      <c r="Q3851">
        <v>122</v>
      </c>
      <c r="R3851" t="s">
        <v>29</v>
      </c>
      <c r="S3851">
        <v>4</v>
      </c>
      <c r="T3851" s="1">
        <v>45741</v>
      </c>
      <c r="U3851" t="s">
        <v>30</v>
      </c>
      <c r="V3851" t="str">
        <f>TEXT(WEEKDAY(Working_Data[[#This Row],[order_date]],1),"DDDD")</f>
        <v>Saturday</v>
      </c>
      <c r="W3851" t="str">
        <f>TEXT(Working_Data[[#This Row],[order_date]],"mmmm")</f>
        <v>November</v>
      </c>
      <c r="X3851" s="7">
        <f>Working_Data[[#This Row],[last_order_date]]-Working_Data[[#This Row],[signup_date]]</f>
        <v>67</v>
      </c>
      <c r="Y3851" s="7">
        <f>IF(Working_Data[[#This Row],[churned]]="Active",1,0)</f>
        <v>1</v>
      </c>
      <c r="Z3851" s="7">
        <f>YEAR(Working_Data[[#This Row],[order_date]])</f>
        <v>2024</v>
      </c>
    </row>
    <row r="3852" spans="1:26" x14ac:dyDescent="0.25">
      <c r="A3852" t="s">
        <v>7754</v>
      </c>
      <c r="B3852" t="s">
        <v>21</v>
      </c>
      <c r="C3852" t="s">
        <v>39</v>
      </c>
      <c r="D3852" t="s">
        <v>56</v>
      </c>
      <c r="E3852" s="1">
        <v>45331</v>
      </c>
      <c r="F3852" t="s">
        <v>7755</v>
      </c>
      <c r="G3852" s="1">
        <v>45626</v>
      </c>
      <c r="H3852" t="s">
        <v>34</v>
      </c>
      <c r="I3852" t="s">
        <v>48</v>
      </c>
      <c r="J3852" t="s">
        <v>67</v>
      </c>
      <c r="K3852">
        <v>5</v>
      </c>
      <c r="L3852" s="3">
        <f>Working_Data[[#This Row],[price2]]/Working_Data[[#This Row],[quantity]]</f>
        <v>48.323999999999998</v>
      </c>
      <c r="M3852" s="3">
        <v>241.62</v>
      </c>
      <c r="N3852" t="s">
        <v>50</v>
      </c>
      <c r="O3852">
        <v>35</v>
      </c>
      <c r="P3852" s="1">
        <v>45302</v>
      </c>
      <c r="Q3852">
        <v>111</v>
      </c>
      <c r="R3852" t="s">
        <v>43</v>
      </c>
      <c r="S3852">
        <v>2</v>
      </c>
      <c r="T3852" s="1">
        <v>45661</v>
      </c>
      <c r="U3852" t="s">
        <v>60</v>
      </c>
      <c r="V3852" t="str">
        <f>TEXT(WEEKDAY(Working_Data[[#This Row],[order_date]],1),"DDDD")</f>
        <v>Saturday</v>
      </c>
      <c r="W3852" t="str">
        <f>TEXT(Working_Data[[#This Row],[order_date]],"mmmm")</f>
        <v>November</v>
      </c>
      <c r="X3852" s="7">
        <f>Working_Data[[#This Row],[last_order_date]]-Working_Data[[#This Row],[signup_date]]</f>
        <v>-29</v>
      </c>
      <c r="Y3852" s="7">
        <f>IF(Working_Data[[#This Row],[churned]]="Active",1,0)</f>
        <v>0</v>
      </c>
      <c r="Z3852" s="7">
        <f>YEAR(Working_Data[[#This Row],[order_date]])</f>
        <v>2024</v>
      </c>
    </row>
    <row r="3853" spans="1:26" x14ac:dyDescent="0.25">
      <c r="A3853" t="s">
        <v>7756</v>
      </c>
      <c r="B3853" t="s">
        <v>45</v>
      </c>
      <c r="C3853" t="s">
        <v>82</v>
      </c>
      <c r="D3853" t="s">
        <v>77</v>
      </c>
      <c r="E3853" s="1">
        <v>45336</v>
      </c>
      <c r="F3853" t="s">
        <v>7757</v>
      </c>
      <c r="G3853" s="1">
        <v>45626</v>
      </c>
      <c r="H3853" t="s">
        <v>34</v>
      </c>
      <c r="I3853" t="s">
        <v>54</v>
      </c>
      <c r="J3853" t="s">
        <v>49</v>
      </c>
      <c r="K3853">
        <v>2</v>
      </c>
      <c r="L3853" s="3">
        <f>Working_Data[[#This Row],[price2]]/Working_Data[[#This Row],[quantity]]</f>
        <v>214.435</v>
      </c>
      <c r="M3853" s="3">
        <v>428.87</v>
      </c>
      <c r="N3853" t="s">
        <v>50</v>
      </c>
      <c r="O3853">
        <v>31</v>
      </c>
      <c r="P3853" s="1">
        <v>45832</v>
      </c>
      <c r="Q3853">
        <v>58</v>
      </c>
      <c r="R3853" t="s">
        <v>43</v>
      </c>
      <c r="S3853">
        <v>1</v>
      </c>
      <c r="T3853" s="1">
        <v>45612</v>
      </c>
      <c r="U3853" t="s">
        <v>30</v>
      </c>
      <c r="V3853" t="str">
        <f>TEXT(WEEKDAY(Working_Data[[#This Row],[order_date]],1),"DDDD")</f>
        <v>Saturday</v>
      </c>
      <c r="W3853" t="str">
        <f>TEXT(Working_Data[[#This Row],[order_date]],"mmmm")</f>
        <v>November</v>
      </c>
      <c r="X3853" s="7">
        <f>Working_Data[[#This Row],[last_order_date]]-Working_Data[[#This Row],[signup_date]]</f>
        <v>496</v>
      </c>
      <c r="Y3853" s="7">
        <f>IF(Working_Data[[#This Row],[churned]]="Active",1,0)</f>
        <v>0</v>
      </c>
      <c r="Z3853" s="7">
        <f>YEAR(Working_Data[[#This Row],[order_date]])</f>
        <v>2024</v>
      </c>
    </row>
    <row r="3854" spans="1:26" x14ac:dyDescent="0.25">
      <c r="A3854" t="s">
        <v>7758</v>
      </c>
      <c r="B3854" t="s">
        <v>38</v>
      </c>
      <c r="C3854" t="s">
        <v>39</v>
      </c>
      <c r="D3854" t="s">
        <v>77</v>
      </c>
      <c r="E3854" s="1">
        <v>45665</v>
      </c>
      <c r="F3854" t="s">
        <v>7759</v>
      </c>
      <c r="G3854" s="1">
        <v>45626</v>
      </c>
      <c r="H3854" t="s">
        <v>25</v>
      </c>
      <c r="I3854" t="s">
        <v>42</v>
      </c>
      <c r="J3854" t="s">
        <v>59</v>
      </c>
      <c r="K3854">
        <v>5</v>
      </c>
      <c r="L3854" s="3">
        <f>Working_Data[[#This Row],[price2]]/Working_Data[[#This Row],[quantity]]</f>
        <v>21.097999999999999</v>
      </c>
      <c r="M3854" s="3">
        <v>105.49</v>
      </c>
      <c r="N3854" t="s">
        <v>35</v>
      </c>
      <c r="O3854">
        <v>25</v>
      </c>
      <c r="P3854" s="1">
        <v>45610</v>
      </c>
      <c r="Q3854">
        <v>162</v>
      </c>
      <c r="R3854" t="s">
        <v>29</v>
      </c>
      <c r="S3854">
        <v>1</v>
      </c>
      <c r="T3854" s="1">
        <v>45606</v>
      </c>
      <c r="U3854" t="s">
        <v>60</v>
      </c>
      <c r="V3854" t="str">
        <f>TEXT(WEEKDAY(Working_Data[[#This Row],[order_date]],1),"DDDD")</f>
        <v>Saturday</v>
      </c>
      <c r="W3854" t="str">
        <f>TEXT(Working_Data[[#This Row],[order_date]],"mmmm")</f>
        <v>November</v>
      </c>
      <c r="X3854" s="7">
        <f>Working_Data[[#This Row],[last_order_date]]-Working_Data[[#This Row],[signup_date]]</f>
        <v>-55</v>
      </c>
      <c r="Y3854" s="7">
        <f>IF(Working_Data[[#This Row],[churned]]="Active",1,0)</f>
        <v>1</v>
      </c>
      <c r="Z3854" s="7">
        <f>YEAR(Working_Data[[#This Row],[order_date]])</f>
        <v>2024</v>
      </c>
    </row>
    <row r="3855" spans="1:26" x14ac:dyDescent="0.25">
      <c r="A3855" t="s">
        <v>7760</v>
      </c>
      <c r="B3855" t="s">
        <v>21</v>
      </c>
      <c r="C3855" t="s">
        <v>39</v>
      </c>
      <c r="D3855" t="s">
        <v>52</v>
      </c>
      <c r="E3855" s="1">
        <v>44966</v>
      </c>
      <c r="F3855" t="s">
        <v>7761</v>
      </c>
      <c r="G3855" s="1">
        <v>45626</v>
      </c>
      <c r="H3855" t="s">
        <v>25</v>
      </c>
      <c r="I3855" t="s">
        <v>54</v>
      </c>
      <c r="J3855" t="s">
        <v>59</v>
      </c>
      <c r="K3855">
        <v>3</v>
      </c>
      <c r="L3855" s="3">
        <f>Working_Data[[#This Row],[price2]]/Working_Data[[#This Row],[quantity]]</f>
        <v>51.683333333333337</v>
      </c>
      <c r="M3855" s="3">
        <v>155.05000000000001</v>
      </c>
      <c r="N3855" t="s">
        <v>50</v>
      </c>
      <c r="O3855">
        <v>39</v>
      </c>
      <c r="P3855" s="1">
        <v>45528</v>
      </c>
      <c r="Q3855">
        <v>465</v>
      </c>
      <c r="R3855" t="s">
        <v>43</v>
      </c>
      <c r="S3855">
        <v>5</v>
      </c>
      <c r="T3855" s="1">
        <v>45646</v>
      </c>
      <c r="U3855" t="s">
        <v>36</v>
      </c>
      <c r="V3855" t="str">
        <f>TEXT(WEEKDAY(Working_Data[[#This Row],[order_date]],1),"DDDD")</f>
        <v>Saturday</v>
      </c>
      <c r="W3855" t="str">
        <f>TEXT(Working_Data[[#This Row],[order_date]],"mmmm")</f>
        <v>November</v>
      </c>
      <c r="X3855" s="7">
        <f>Working_Data[[#This Row],[last_order_date]]-Working_Data[[#This Row],[signup_date]]</f>
        <v>562</v>
      </c>
      <c r="Y3855" s="7">
        <f>IF(Working_Data[[#This Row],[churned]]="Active",1,0)</f>
        <v>0</v>
      </c>
      <c r="Z3855" s="7">
        <f>YEAR(Working_Data[[#This Row],[order_date]])</f>
        <v>2024</v>
      </c>
    </row>
    <row r="3856" spans="1:26" x14ac:dyDescent="0.25">
      <c r="A3856" t="s">
        <v>7762</v>
      </c>
      <c r="B3856" t="s">
        <v>45</v>
      </c>
      <c r="C3856" t="s">
        <v>39</v>
      </c>
      <c r="D3856" t="s">
        <v>52</v>
      </c>
      <c r="E3856" s="1">
        <v>45385</v>
      </c>
      <c r="F3856" t="s">
        <v>7763</v>
      </c>
      <c r="G3856" s="1">
        <v>45303</v>
      </c>
      <c r="H3856" t="s">
        <v>41</v>
      </c>
      <c r="I3856" t="s">
        <v>63</v>
      </c>
      <c r="J3856" t="s">
        <v>67</v>
      </c>
      <c r="K3856">
        <v>3</v>
      </c>
      <c r="L3856" s="3">
        <f>Working_Data[[#This Row],[price2]]/Working_Data[[#This Row],[quantity]]</f>
        <v>212.17999999999998</v>
      </c>
      <c r="M3856" s="3">
        <v>636.54</v>
      </c>
      <c r="N3856" t="s">
        <v>35</v>
      </c>
      <c r="O3856">
        <v>34</v>
      </c>
      <c r="P3856" s="1">
        <v>45839</v>
      </c>
      <c r="Q3856">
        <v>350</v>
      </c>
      <c r="R3856" t="s">
        <v>29</v>
      </c>
      <c r="S3856">
        <v>4</v>
      </c>
      <c r="T3856" s="1">
        <v>45935</v>
      </c>
      <c r="U3856" t="s">
        <v>60</v>
      </c>
      <c r="V3856" t="str">
        <f>TEXT(WEEKDAY(Working_Data[[#This Row],[order_date]],1),"DDDD")</f>
        <v>Friday</v>
      </c>
      <c r="W3856" t="str">
        <f>TEXT(Working_Data[[#This Row],[order_date]],"mmmm")</f>
        <v>January</v>
      </c>
      <c r="X3856" s="7">
        <f>Working_Data[[#This Row],[last_order_date]]-Working_Data[[#This Row],[signup_date]]</f>
        <v>454</v>
      </c>
      <c r="Y3856" s="7">
        <f>IF(Working_Data[[#This Row],[churned]]="Active",1,0)</f>
        <v>1</v>
      </c>
      <c r="Z3856" s="7">
        <f>YEAR(Working_Data[[#This Row],[order_date]])</f>
        <v>2024</v>
      </c>
    </row>
    <row r="3857" spans="1:26" x14ac:dyDescent="0.25">
      <c r="A3857" t="s">
        <v>7764</v>
      </c>
      <c r="B3857" t="s">
        <v>38</v>
      </c>
      <c r="C3857" t="s">
        <v>39</v>
      </c>
      <c r="D3857" t="s">
        <v>77</v>
      </c>
      <c r="E3857" s="1">
        <v>45401</v>
      </c>
      <c r="F3857" t="s">
        <v>7765</v>
      </c>
      <c r="G3857" s="1">
        <v>45303</v>
      </c>
      <c r="H3857" t="s">
        <v>34</v>
      </c>
      <c r="I3857" t="s">
        <v>63</v>
      </c>
      <c r="J3857" t="s">
        <v>49</v>
      </c>
      <c r="K3857">
        <v>2</v>
      </c>
      <c r="L3857" s="3">
        <f>Working_Data[[#This Row],[price2]]/Working_Data[[#This Row],[quantity]]</f>
        <v>462.83</v>
      </c>
      <c r="M3857" s="3">
        <v>925.66</v>
      </c>
      <c r="N3857" t="s">
        <v>28</v>
      </c>
      <c r="O3857">
        <v>12</v>
      </c>
      <c r="P3857" s="1">
        <v>45575</v>
      </c>
      <c r="Q3857">
        <v>139</v>
      </c>
      <c r="R3857" t="s">
        <v>43</v>
      </c>
      <c r="S3857">
        <v>3</v>
      </c>
      <c r="T3857" s="1">
        <v>45584</v>
      </c>
      <c r="U3857" t="s">
        <v>36</v>
      </c>
      <c r="V3857" t="str">
        <f>TEXT(WEEKDAY(Working_Data[[#This Row],[order_date]],1),"DDDD")</f>
        <v>Friday</v>
      </c>
      <c r="W3857" t="str">
        <f>TEXT(Working_Data[[#This Row],[order_date]],"mmmm")</f>
        <v>January</v>
      </c>
      <c r="X3857" s="7">
        <f>Working_Data[[#This Row],[last_order_date]]-Working_Data[[#This Row],[signup_date]]</f>
        <v>174</v>
      </c>
      <c r="Y3857" s="7">
        <f>IF(Working_Data[[#This Row],[churned]]="Active",1,0)</f>
        <v>0</v>
      </c>
      <c r="Z3857" s="7">
        <f>YEAR(Working_Data[[#This Row],[order_date]])</f>
        <v>2024</v>
      </c>
    </row>
    <row r="3858" spans="1:26" x14ac:dyDescent="0.25">
      <c r="A3858" t="s">
        <v>7766</v>
      </c>
      <c r="B3858" t="s">
        <v>45</v>
      </c>
      <c r="C3858" t="s">
        <v>22</v>
      </c>
      <c r="D3858" t="s">
        <v>52</v>
      </c>
      <c r="E3858" s="1">
        <v>45615</v>
      </c>
      <c r="F3858" t="s">
        <v>7767</v>
      </c>
      <c r="G3858" s="1">
        <v>45303</v>
      </c>
      <c r="H3858" t="s">
        <v>25</v>
      </c>
      <c r="I3858" t="s">
        <v>26</v>
      </c>
      <c r="J3858" t="s">
        <v>64</v>
      </c>
      <c r="K3858">
        <v>3</v>
      </c>
      <c r="L3858" s="3">
        <f>Working_Data[[#This Row],[price2]]/Working_Data[[#This Row],[quantity]]</f>
        <v>434.22</v>
      </c>
      <c r="M3858" s="3">
        <v>1302.6600000000001</v>
      </c>
      <c r="N3858" t="s">
        <v>28</v>
      </c>
      <c r="O3858">
        <v>8</v>
      </c>
      <c r="P3858" s="1">
        <v>45675</v>
      </c>
      <c r="Q3858">
        <v>252</v>
      </c>
      <c r="R3858" t="s">
        <v>29</v>
      </c>
      <c r="S3858">
        <v>4</v>
      </c>
      <c r="T3858" s="1">
        <v>45677</v>
      </c>
      <c r="U3858" t="s">
        <v>36</v>
      </c>
      <c r="V3858" t="str">
        <f>TEXT(WEEKDAY(Working_Data[[#This Row],[order_date]],1),"DDDD")</f>
        <v>Friday</v>
      </c>
      <c r="W3858" t="str">
        <f>TEXT(Working_Data[[#This Row],[order_date]],"mmmm")</f>
        <v>January</v>
      </c>
      <c r="X3858" s="7">
        <f>Working_Data[[#This Row],[last_order_date]]-Working_Data[[#This Row],[signup_date]]</f>
        <v>60</v>
      </c>
      <c r="Y3858" s="7">
        <f>IF(Working_Data[[#This Row],[churned]]="Active",1,0)</f>
        <v>1</v>
      </c>
      <c r="Z3858" s="7">
        <f>YEAR(Working_Data[[#This Row],[order_date]])</f>
        <v>2024</v>
      </c>
    </row>
    <row r="3859" spans="1:26" x14ac:dyDescent="0.25">
      <c r="A3859" t="s">
        <v>7768</v>
      </c>
      <c r="B3859" t="s">
        <v>45</v>
      </c>
      <c r="C3859" t="s">
        <v>39</v>
      </c>
      <c r="D3859" t="s">
        <v>23</v>
      </c>
      <c r="E3859" s="1">
        <v>45367</v>
      </c>
      <c r="F3859" t="s">
        <v>7769</v>
      </c>
      <c r="G3859" s="1">
        <v>45303</v>
      </c>
      <c r="H3859" t="s">
        <v>47</v>
      </c>
      <c r="I3859" t="s">
        <v>26</v>
      </c>
      <c r="J3859" t="s">
        <v>64</v>
      </c>
      <c r="K3859">
        <v>4</v>
      </c>
      <c r="L3859" s="3">
        <f>Working_Data[[#This Row],[price2]]/Working_Data[[#This Row],[quantity]]</f>
        <v>69.582499999999996</v>
      </c>
      <c r="M3859" s="3">
        <v>278.33</v>
      </c>
      <c r="N3859" t="s">
        <v>35</v>
      </c>
      <c r="O3859">
        <v>34</v>
      </c>
      <c r="P3859" s="1">
        <v>45966</v>
      </c>
      <c r="Q3859">
        <v>94</v>
      </c>
      <c r="R3859" t="s">
        <v>29</v>
      </c>
      <c r="S3859">
        <v>1</v>
      </c>
      <c r="T3859" s="1">
        <v>45423</v>
      </c>
      <c r="U3859" t="s">
        <v>60</v>
      </c>
      <c r="V3859" t="str">
        <f>TEXT(WEEKDAY(Working_Data[[#This Row],[order_date]],1),"DDDD")</f>
        <v>Friday</v>
      </c>
      <c r="W3859" t="str">
        <f>TEXT(Working_Data[[#This Row],[order_date]],"mmmm")</f>
        <v>January</v>
      </c>
      <c r="X3859" s="7">
        <f>Working_Data[[#This Row],[last_order_date]]-Working_Data[[#This Row],[signup_date]]</f>
        <v>599</v>
      </c>
      <c r="Y3859" s="7">
        <f>IF(Working_Data[[#This Row],[churned]]="Active",1,0)</f>
        <v>1</v>
      </c>
      <c r="Z3859" s="7">
        <f>YEAR(Working_Data[[#This Row],[order_date]])</f>
        <v>2024</v>
      </c>
    </row>
    <row r="3860" spans="1:26" x14ac:dyDescent="0.25">
      <c r="A3860" t="s">
        <v>7770</v>
      </c>
      <c r="B3860" t="s">
        <v>21</v>
      </c>
      <c r="C3860" t="s">
        <v>82</v>
      </c>
      <c r="D3860" t="s">
        <v>56</v>
      </c>
      <c r="E3860" s="1">
        <v>45322</v>
      </c>
      <c r="F3860" t="s">
        <v>7771</v>
      </c>
      <c r="G3860" s="1">
        <v>45303</v>
      </c>
      <c r="H3860" t="s">
        <v>58</v>
      </c>
      <c r="I3860" t="s">
        <v>48</v>
      </c>
      <c r="J3860" t="s">
        <v>64</v>
      </c>
      <c r="K3860">
        <v>1</v>
      </c>
      <c r="L3860" s="3">
        <f>Working_Data[[#This Row],[price2]]/Working_Data[[#This Row],[quantity]]</f>
        <v>1355.24</v>
      </c>
      <c r="M3860" s="3">
        <v>1355.24</v>
      </c>
      <c r="N3860" t="s">
        <v>50</v>
      </c>
      <c r="O3860">
        <v>39</v>
      </c>
      <c r="P3860" s="1">
        <v>45827</v>
      </c>
      <c r="Q3860">
        <v>377</v>
      </c>
      <c r="R3860" t="s">
        <v>29</v>
      </c>
      <c r="S3860">
        <v>5</v>
      </c>
      <c r="T3860" s="1">
        <v>45596</v>
      </c>
      <c r="U3860" t="s">
        <v>60</v>
      </c>
      <c r="V3860" t="str">
        <f>TEXT(WEEKDAY(Working_Data[[#This Row],[order_date]],1),"DDDD")</f>
        <v>Friday</v>
      </c>
      <c r="W3860" t="str">
        <f>TEXT(Working_Data[[#This Row],[order_date]],"mmmm")</f>
        <v>January</v>
      </c>
      <c r="X3860" s="7">
        <f>Working_Data[[#This Row],[last_order_date]]-Working_Data[[#This Row],[signup_date]]</f>
        <v>505</v>
      </c>
      <c r="Y3860" s="7">
        <f>IF(Working_Data[[#This Row],[churned]]="Active",1,0)</f>
        <v>1</v>
      </c>
      <c r="Z3860" s="7">
        <f>YEAR(Working_Data[[#This Row],[order_date]])</f>
        <v>2024</v>
      </c>
    </row>
    <row r="3861" spans="1:26" x14ac:dyDescent="0.25">
      <c r="A3861" t="s">
        <v>7772</v>
      </c>
      <c r="B3861" t="s">
        <v>45</v>
      </c>
      <c r="C3861" t="s">
        <v>39</v>
      </c>
      <c r="D3861" t="s">
        <v>52</v>
      </c>
      <c r="E3861" s="1">
        <v>45792</v>
      </c>
      <c r="F3861" t="s">
        <v>7773</v>
      </c>
      <c r="G3861" s="1">
        <v>45334</v>
      </c>
      <c r="H3861" t="s">
        <v>41</v>
      </c>
      <c r="I3861" t="s">
        <v>48</v>
      </c>
      <c r="J3861" t="s">
        <v>67</v>
      </c>
      <c r="K3861">
        <v>1</v>
      </c>
      <c r="L3861" s="3">
        <f>Working_Data[[#This Row],[price2]]/Working_Data[[#This Row],[quantity]]</f>
        <v>809.79</v>
      </c>
      <c r="M3861" s="3">
        <v>809.79</v>
      </c>
      <c r="N3861" t="s">
        <v>28</v>
      </c>
      <c r="O3861">
        <v>1</v>
      </c>
      <c r="P3861" s="1">
        <v>45577</v>
      </c>
      <c r="Q3861">
        <v>273</v>
      </c>
      <c r="R3861" t="s">
        <v>43</v>
      </c>
      <c r="S3861">
        <v>3</v>
      </c>
      <c r="T3861" s="1">
        <v>45650</v>
      </c>
      <c r="U3861" t="s">
        <v>30</v>
      </c>
      <c r="V3861" t="str">
        <f>TEXT(WEEKDAY(Working_Data[[#This Row],[order_date]],1),"DDDD")</f>
        <v>Monday</v>
      </c>
      <c r="W3861" t="str">
        <f>TEXT(Working_Data[[#This Row],[order_date]],"mmmm")</f>
        <v>February</v>
      </c>
      <c r="X3861" s="7">
        <f>Working_Data[[#This Row],[last_order_date]]-Working_Data[[#This Row],[signup_date]]</f>
        <v>-215</v>
      </c>
      <c r="Y3861" s="7">
        <f>IF(Working_Data[[#This Row],[churned]]="Active",1,0)</f>
        <v>0</v>
      </c>
      <c r="Z3861" s="7">
        <f>YEAR(Working_Data[[#This Row],[order_date]])</f>
        <v>2024</v>
      </c>
    </row>
    <row r="3862" spans="1:26" x14ac:dyDescent="0.25">
      <c r="A3862" t="s">
        <v>7774</v>
      </c>
      <c r="B3862" t="s">
        <v>21</v>
      </c>
      <c r="C3862" t="s">
        <v>82</v>
      </c>
      <c r="D3862" t="s">
        <v>23</v>
      </c>
      <c r="E3862" s="1">
        <v>45621</v>
      </c>
      <c r="F3862" t="s">
        <v>7775</v>
      </c>
      <c r="G3862" s="1">
        <v>45334</v>
      </c>
      <c r="H3862" t="s">
        <v>41</v>
      </c>
      <c r="I3862" t="s">
        <v>63</v>
      </c>
      <c r="J3862" t="s">
        <v>64</v>
      </c>
      <c r="K3862">
        <v>1</v>
      </c>
      <c r="L3862" s="3">
        <f>Working_Data[[#This Row],[price2]]/Working_Data[[#This Row],[quantity]]</f>
        <v>303.5</v>
      </c>
      <c r="M3862" s="3">
        <v>303.5</v>
      </c>
      <c r="N3862" t="s">
        <v>28</v>
      </c>
      <c r="O3862">
        <v>17</v>
      </c>
      <c r="P3862" s="1">
        <v>45831</v>
      </c>
      <c r="Q3862">
        <v>226</v>
      </c>
      <c r="R3862" t="s">
        <v>29</v>
      </c>
      <c r="S3862">
        <v>1</v>
      </c>
      <c r="T3862" s="1">
        <v>45552</v>
      </c>
      <c r="U3862" t="s">
        <v>60</v>
      </c>
      <c r="V3862" t="str">
        <f>TEXT(WEEKDAY(Working_Data[[#This Row],[order_date]],1),"DDDD")</f>
        <v>Monday</v>
      </c>
      <c r="W3862" t="str">
        <f>TEXT(Working_Data[[#This Row],[order_date]],"mmmm")</f>
        <v>February</v>
      </c>
      <c r="X3862" s="7">
        <f>Working_Data[[#This Row],[last_order_date]]-Working_Data[[#This Row],[signup_date]]</f>
        <v>210</v>
      </c>
      <c r="Y3862" s="7">
        <f>IF(Working_Data[[#This Row],[churned]]="Active",1,0)</f>
        <v>1</v>
      </c>
      <c r="Z3862" s="7">
        <f>YEAR(Working_Data[[#This Row],[order_date]])</f>
        <v>2024</v>
      </c>
    </row>
    <row r="3863" spans="1:26" x14ac:dyDescent="0.25">
      <c r="A3863" t="s">
        <v>7776</v>
      </c>
      <c r="B3863" t="s">
        <v>21</v>
      </c>
      <c r="C3863" t="s">
        <v>39</v>
      </c>
      <c r="D3863" t="s">
        <v>32</v>
      </c>
      <c r="E3863" s="1">
        <v>45745</v>
      </c>
      <c r="F3863" t="s">
        <v>7777</v>
      </c>
      <c r="G3863" s="1">
        <v>45334</v>
      </c>
      <c r="H3863" t="s">
        <v>47</v>
      </c>
      <c r="I3863" t="s">
        <v>42</v>
      </c>
      <c r="J3863" t="s">
        <v>27</v>
      </c>
      <c r="K3863">
        <v>2</v>
      </c>
      <c r="L3863" s="3">
        <f>Working_Data[[#This Row],[price2]]/Working_Data[[#This Row],[quantity]]</f>
        <v>134.44499999999999</v>
      </c>
      <c r="M3863" s="3">
        <v>268.89</v>
      </c>
      <c r="N3863" t="s">
        <v>50</v>
      </c>
      <c r="O3863">
        <v>12</v>
      </c>
      <c r="P3863" s="1">
        <v>45525</v>
      </c>
      <c r="Q3863">
        <v>247</v>
      </c>
      <c r="R3863" t="s">
        <v>29</v>
      </c>
      <c r="S3863">
        <v>2</v>
      </c>
      <c r="T3863" s="1">
        <v>45596</v>
      </c>
      <c r="U3863" t="s">
        <v>60</v>
      </c>
      <c r="V3863" t="str">
        <f>TEXT(WEEKDAY(Working_Data[[#This Row],[order_date]],1),"DDDD")</f>
        <v>Monday</v>
      </c>
      <c r="W3863" t="str">
        <f>TEXT(Working_Data[[#This Row],[order_date]],"mmmm")</f>
        <v>February</v>
      </c>
      <c r="X3863" s="7">
        <f>Working_Data[[#This Row],[last_order_date]]-Working_Data[[#This Row],[signup_date]]</f>
        <v>-220</v>
      </c>
      <c r="Y3863" s="7">
        <f>IF(Working_Data[[#This Row],[churned]]="Active",1,0)</f>
        <v>1</v>
      </c>
      <c r="Z3863" s="7">
        <f>YEAR(Working_Data[[#This Row],[order_date]])</f>
        <v>2024</v>
      </c>
    </row>
    <row r="3864" spans="1:26" x14ac:dyDescent="0.25">
      <c r="A3864" t="s">
        <v>7778</v>
      </c>
      <c r="B3864" t="s">
        <v>21</v>
      </c>
      <c r="C3864" t="s">
        <v>22</v>
      </c>
      <c r="D3864" t="s">
        <v>77</v>
      </c>
      <c r="E3864" s="1">
        <v>45633</v>
      </c>
      <c r="F3864" t="s">
        <v>7779</v>
      </c>
      <c r="G3864" s="1">
        <v>45334</v>
      </c>
      <c r="H3864" t="s">
        <v>58</v>
      </c>
      <c r="I3864" t="s">
        <v>42</v>
      </c>
      <c r="J3864" t="s">
        <v>27</v>
      </c>
      <c r="K3864">
        <v>3</v>
      </c>
      <c r="L3864" s="3">
        <f>Working_Data[[#This Row],[price2]]/Working_Data[[#This Row],[quantity]]</f>
        <v>430.76333333333332</v>
      </c>
      <c r="M3864" s="3">
        <v>1292.29</v>
      </c>
      <c r="N3864" t="s">
        <v>28</v>
      </c>
      <c r="O3864">
        <v>42</v>
      </c>
      <c r="P3864" s="1">
        <v>45807</v>
      </c>
      <c r="Q3864">
        <v>226</v>
      </c>
      <c r="R3864" t="s">
        <v>43</v>
      </c>
      <c r="S3864">
        <v>5</v>
      </c>
      <c r="T3864" s="1">
        <v>45674</v>
      </c>
      <c r="U3864" t="s">
        <v>60</v>
      </c>
      <c r="V3864" t="str">
        <f>TEXT(WEEKDAY(Working_Data[[#This Row],[order_date]],1),"DDDD")</f>
        <v>Monday</v>
      </c>
      <c r="W3864" t="str">
        <f>TEXT(Working_Data[[#This Row],[order_date]],"mmmm")</f>
        <v>February</v>
      </c>
      <c r="X3864" s="7">
        <f>Working_Data[[#This Row],[last_order_date]]-Working_Data[[#This Row],[signup_date]]</f>
        <v>174</v>
      </c>
      <c r="Y3864" s="7">
        <f>IF(Working_Data[[#This Row],[churned]]="Active",1,0)</f>
        <v>0</v>
      </c>
      <c r="Z3864" s="7">
        <f>YEAR(Working_Data[[#This Row],[order_date]])</f>
        <v>2024</v>
      </c>
    </row>
    <row r="3865" spans="1:26" x14ac:dyDescent="0.25">
      <c r="A3865" t="s">
        <v>7780</v>
      </c>
      <c r="B3865" t="s">
        <v>38</v>
      </c>
      <c r="C3865" t="s">
        <v>22</v>
      </c>
      <c r="D3865" t="s">
        <v>32</v>
      </c>
      <c r="E3865" s="1">
        <v>45503</v>
      </c>
      <c r="F3865" t="s">
        <v>7781</v>
      </c>
      <c r="G3865" s="1">
        <v>45334</v>
      </c>
      <c r="H3865" t="s">
        <v>41</v>
      </c>
      <c r="I3865" t="s">
        <v>54</v>
      </c>
      <c r="J3865" t="s">
        <v>27</v>
      </c>
      <c r="K3865">
        <v>1</v>
      </c>
      <c r="L3865" s="3">
        <f>Working_Data[[#This Row],[price2]]/Working_Data[[#This Row],[quantity]]</f>
        <v>596.37</v>
      </c>
      <c r="M3865" s="3">
        <v>596.37</v>
      </c>
      <c r="N3865" t="s">
        <v>28</v>
      </c>
      <c r="O3865">
        <v>14</v>
      </c>
      <c r="P3865" s="1">
        <v>45620</v>
      </c>
      <c r="Q3865">
        <v>485</v>
      </c>
      <c r="R3865" t="s">
        <v>43</v>
      </c>
      <c r="S3865">
        <v>2</v>
      </c>
      <c r="T3865" s="1">
        <v>45485</v>
      </c>
      <c r="U3865" t="s">
        <v>36</v>
      </c>
      <c r="V3865" t="str">
        <f>TEXT(WEEKDAY(Working_Data[[#This Row],[order_date]],1),"DDDD")</f>
        <v>Monday</v>
      </c>
      <c r="W3865" t="str">
        <f>TEXT(Working_Data[[#This Row],[order_date]],"mmmm")</f>
        <v>February</v>
      </c>
      <c r="X3865" s="7">
        <f>Working_Data[[#This Row],[last_order_date]]-Working_Data[[#This Row],[signup_date]]</f>
        <v>117</v>
      </c>
      <c r="Y3865" s="7">
        <f>IF(Working_Data[[#This Row],[churned]]="Active",1,0)</f>
        <v>0</v>
      </c>
      <c r="Z3865" s="7">
        <f>YEAR(Working_Data[[#This Row],[order_date]])</f>
        <v>2024</v>
      </c>
    </row>
    <row r="3866" spans="1:26" x14ac:dyDescent="0.25">
      <c r="A3866" t="s">
        <v>7782</v>
      </c>
      <c r="B3866" t="s">
        <v>38</v>
      </c>
      <c r="C3866" t="s">
        <v>39</v>
      </c>
      <c r="D3866" t="s">
        <v>23</v>
      </c>
      <c r="E3866" s="1">
        <v>45409</v>
      </c>
      <c r="F3866" t="s">
        <v>7783</v>
      </c>
      <c r="G3866" s="1">
        <v>45334</v>
      </c>
      <c r="H3866" t="s">
        <v>25</v>
      </c>
      <c r="I3866" t="s">
        <v>26</v>
      </c>
      <c r="J3866" t="s">
        <v>49</v>
      </c>
      <c r="K3866">
        <v>1</v>
      </c>
      <c r="L3866" s="3">
        <f>Working_Data[[#This Row],[price2]]/Working_Data[[#This Row],[quantity]]</f>
        <v>1160.73</v>
      </c>
      <c r="M3866" s="3">
        <v>1160.73</v>
      </c>
      <c r="N3866" t="s">
        <v>50</v>
      </c>
      <c r="O3866">
        <v>21</v>
      </c>
      <c r="P3866" s="1">
        <v>45887</v>
      </c>
      <c r="Q3866">
        <v>494</v>
      </c>
      <c r="R3866" t="s">
        <v>43</v>
      </c>
      <c r="S3866">
        <v>4</v>
      </c>
      <c r="T3866" s="1">
        <v>45303</v>
      </c>
      <c r="U3866" t="s">
        <v>36</v>
      </c>
      <c r="V3866" t="str">
        <f>TEXT(WEEKDAY(Working_Data[[#This Row],[order_date]],1),"DDDD")</f>
        <v>Monday</v>
      </c>
      <c r="W3866" t="str">
        <f>TEXT(Working_Data[[#This Row],[order_date]],"mmmm")</f>
        <v>February</v>
      </c>
      <c r="X3866" s="7">
        <f>Working_Data[[#This Row],[last_order_date]]-Working_Data[[#This Row],[signup_date]]</f>
        <v>478</v>
      </c>
      <c r="Y3866" s="7">
        <f>IF(Working_Data[[#This Row],[churned]]="Active",1,0)</f>
        <v>0</v>
      </c>
      <c r="Z3866" s="7">
        <f>YEAR(Working_Data[[#This Row],[order_date]])</f>
        <v>2024</v>
      </c>
    </row>
    <row r="3867" spans="1:26" x14ac:dyDescent="0.25">
      <c r="A3867" t="s">
        <v>7784</v>
      </c>
      <c r="B3867" t="s">
        <v>45</v>
      </c>
      <c r="C3867" t="s">
        <v>22</v>
      </c>
      <c r="D3867" t="s">
        <v>32</v>
      </c>
      <c r="E3867" s="1">
        <v>45494</v>
      </c>
      <c r="F3867" t="s">
        <v>7785</v>
      </c>
      <c r="G3867" s="1">
        <v>45334</v>
      </c>
      <c r="H3867" t="s">
        <v>34</v>
      </c>
      <c r="I3867" t="s">
        <v>26</v>
      </c>
      <c r="J3867" t="s">
        <v>49</v>
      </c>
      <c r="K3867">
        <v>2</v>
      </c>
      <c r="L3867" s="3">
        <f>Working_Data[[#This Row],[price2]]/Working_Data[[#This Row],[quantity]]</f>
        <v>498.64</v>
      </c>
      <c r="M3867" s="3">
        <v>997.28</v>
      </c>
      <c r="N3867" t="s">
        <v>50</v>
      </c>
      <c r="O3867">
        <v>26</v>
      </c>
      <c r="P3867" s="1">
        <v>45642</v>
      </c>
      <c r="Q3867">
        <v>176</v>
      </c>
      <c r="R3867" t="s">
        <v>29</v>
      </c>
      <c r="S3867">
        <v>1</v>
      </c>
      <c r="T3867" s="1">
        <v>45966</v>
      </c>
      <c r="U3867" t="s">
        <v>60</v>
      </c>
      <c r="V3867" t="str">
        <f>TEXT(WEEKDAY(Working_Data[[#This Row],[order_date]],1),"DDDD")</f>
        <v>Monday</v>
      </c>
      <c r="W3867" t="str">
        <f>TEXT(Working_Data[[#This Row],[order_date]],"mmmm")</f>
        <v>February</v>
      </c>
      <c r="X3867" s="7">
        <f>Working_Data[[#This Row],[last_order_date]]-Working_Data[[#This Row],[signup_date]]</f>
        <v>148</v>
      </c>
      <c r="Y3867" s="7">
        <f>IF(Working_Data[[#This Row],[churned]]="Active",1,0)</f>
        <v>1</v>
      </c>
      <c r="Z3867" s="7">
        <f>YEAR(Working_Data[[#This Row],[order_date]])</f>
        <v>2024</v>
      </c>
    </row>
    <row r="3868" spans="1:26" x14ac:dyDescent="0.25">
      <c r="A3868" t="s">
        <v>7786</v>
      </c>
      <c r="B3868" t="s">
        <v>21</v>
      </c>
      <c r="C3868" t="s">
        <v>82</v>
      </c>
      <c r="D3868" t="s">
        <v>32</v>
      </c>
      <c r="E3868" s="1">
        <v>45375</v>
      </c>
      <c r="F3868" t="s">
        <v>7787</v>
      </c>
      <c r="G3868" s="1">
        <v>45334</v>
      </c>
      <c r="H3868" t="s">
        <v>41</v>
      </c>
      <c r="I3868" t="s">
        <v>48</v>
      </c>
      <c r="J3868" t="s">
        <v>67</v>
      </c>
      <c r="K3868">
        <v>1</v>
      </c>
      <c r="L3868" s="3">
        <f>Working_Data[[#This Row],[price2]]/Working_Data[[#This Row],[quantity]]</f>
        <v>1232.45</v>
      </c>
      <c r="M3868" s="3">
        <v>1232.45</v>
      </c>
      <c r="N3868" t="s">
        <v>35</v>
      </c>
      <c r="O3868">
        <v>12</v>
      </c>
      <c r="P3868" s="1">
        <v>45857</v>
      </c>
      <c r="Q3868">
        <v>285</v>
      </c>
      <c r="R3868" t="s">
        <v>43</v>
      </c>
      <c r="S3868">
        <v>5</v>
      </c>
      <c r="T3868" s="1">
        <v>45642</v>
      </c>
      <c r="U3868" t="s">
        <v>30</v>
      </c>
      <c r="V3868" t="str">
        <f>TEXT(WEEKDAY(Working_Data[[#This Row],[order_date]],1),"DDDD")</f>
        <v>Monday</v>
      </c>
      <c r="W3868" t="str">
        <f>TEXT(Working_Data[[#This Row],[order_date]],"mmmm")</f>
        <v>February</v>
      </c>
      <c r="X3868" s="7">
        <f>Working_Data[[#This Row],[last_order_date]]-Working_Data[[#This Row],[signup_date]]</f>
        <v>482</v>
      </c>
      <c r="Y3868" s="7">
        <f>IF(Working_Data[[#This Row],[churned]]="Active",1,0)</f>
        <v>0</v>
      </c>
      <c r="Z3868" s="7">
        <f>YEAR(Working_Data[[#This Row],[order_date]])</f>
        <v>2024</v>
      </c>
    </row>
    <row r="3869" spans="1:26" x14ac:dyDescent="0.25">
      <c r="A3869" t="s">
        <v>7788</v>
      </c>
      <c r="B3869" t="s">
        <v>45</v>
      </c>
      <c r="C3869" t="s">
        <v>22</v>
      </c>
      <c r="D3869" t="s">
        <v>77</v>
      </c>
      <c r="E3869" s="1">
        <v>45696</v>
      </c>
      <c r="F3869" t="s">
        <v>7789</v>
      </c>
      <c r="G3869" s="1">
        <v>45334</v>
      </c>
      <c r="H3869" t="s">
        <v>58</v>
      </c>
      <c r="I3869" t="s">
        <v>48</v>
      </c>
      <c r="J3869" t="s">
        <v>67</v>
      </c>
      <c r="K3869">
        <v>4</v>
      </c>
      <c r="L3869" s="3">
        <f>Working_Data[[#This Row],[price2]]/Working_Data[[#This Row],[quantity]]</f>
        <v>368.13249999999999</v>
      </c>
      <c r="M3869" s="3">
        <v>1472.53</v>
      </c>
      <c r="N3869" t="s">
        <v>50</v>
      </c>
      <c r="O3869">
        <v>1</v>
      </c>
      <c r="P3869" s="1">
        <v>45844</v>
      </c>
      <c r="Q3869">
        <v>266</v>
      </c>
      <c r="R3869" t="s">
        <v>29</v>
      </c>
      <c r="S3869">
        <v>3</v>
      </c>
      <c r="T3869" s="1">
        <v>45594</v>
      </c>
      <c r="U3869" t="s">
        <v>36</v>
      </c>
      <c r="V3869" t="str">
        <f>TEXT(WEEKDAY(Working_Data[[#This Row],[order_date]],1),"DDDD")</f>
        <v>Monday</v>
      </c>
      <c r="W3869" t="str">
        <f>TEXT(Working_Data[[#This Row],[order_date]],"mmmm")</f>
        <v>February</v>
      </c>
      <c r="X3869" s="7">
        <f>Working_Data[[#This Row],[last_order_date]]-Working_Data[[#This Row],[signup_date]]</f>
        <v>148</v>
      </c>
      <c r="Y3869" s="7">
        <f>IF(Working_Data[[#This Row],[churned]]="Active",1,0)</f>
        <v>1</v>
      </c>
      <c r="Z3869" s="7">
        <f>YEAR(Working_Data[[#This Row],[order_date]])</f>
        <v>2024</v>
      </c>
    </row>
    <row r="3870" spans="1:26" x14ac:dyDescent="0.25">
      <c r="A3870" t="s">
        <v>7790</v>
      </c>
      <c r="B3870" t="s">
        <v>38</v>
      </c>
      <c r="C3870" t="s">
        <v>39</v>
      </c>
      <c r="D3870" t="s">
        <v>23</v>
      </c>
      <c r="E3870" s="1">
        <v>45116</v>
      </c>
      <c r="F3870" t="s">
        <v>7791</v>
      </c>
      <c r="G3870" s="1">
        <v>45363</v>
      </c>
      <c r="H3870" t="s">
        <v>47</v>
      </c>
      <c r="I3870" t="s">
        <v>26</v>
      </c>
      <c r="J3870" t="s">
        <v>59</v>
      </c>
      <c r="K3870">
        <v>4</v>
      </c>
      <c r="L3870" s="3">
        <f>Working_Data[[#This Row],[price2]]/Working_Data[[#This Row],[quantity]]</f>
        <v>374.7475</v>
      </c>
      <c r="M3870" s="3">
        <v>1498.99</v>
      </c>
      <c r="N3870" t="s">
        <v>50</v>
      </c>
      <c r="O3870">
        <v>17</v>
      </c>
      <c r="P3870" s="1">
        <v>45858</v>
      </c>
      <c r="Q3870">
        <v>307</v>
      </c>
      <c r="R3870" t="s">
        <v>29</v>
      </c>
      <c r="S3870">
        <v>5</v>
      </c>
      <c r="T3870" s="1">
        <v>45874</v>
      </c>
      <c r="U3870" t="s">
        <v>36</v>
      </c>
      <c r="V3870" t="str">
        <f>TEXT(WEEKDAY(Working_Data[[#This Row],[order_date]],1),"DDDD")</f>
        <v>Tuesday</v>
      </c>
      <c r="W3870" t="str">
        <f>TEXT(Working_Data[[#This Row],[order_date]],"mmmm")</f>
        <v>March</v>
      </c>
      <c r="X3870" s="7">
        <f>Working_Data[[#This Row],[last_order_date]]-Working_Data[[#This Row],[signup_date]]</f>
        <v>742</v>
      </c>
      <c r="Y3870" s="7">
        <f>IF(Working_Data[[#This Row],[churned]]="Active",1,0)</f>
        <v>1</v>
      </c>
      <c r="Z3870" s="7">
        <f>YEAR(Working_Data[[#This Row],[order_date]])</f>
        <v>2024</v>
      </c>
    </row>
    <row r="3871" spans="1:26" x14ac:dyDescent="0.25">
      <c r="A3871" t="s">
        <v>7792</v>
      </c>
      <c r="B3871" t="s">
        <v>21</v>
      </c>
      <c r="C3871" t="s">
        <v>82</v>
      </c>
      <c r="D3871" t="s">
        <v>32</v>
      </c>
      <c r="E3871" s="1">
        <v>45812</v>
      </c>
      <c r="F3871" t="s">
        <v>7793</v>
      </c>
      <c r="G3871" s="1">
        <v>45363</v>
      </c>
      <c r="H3871" t="s">
        <v>25</v>
      </c>
      <c r="I3871" t="s">
        <v>26</v>
      </c>
      <c r="J3871" t="s">
        <v>27</v>
      </c>
      <c r="K3871">
        <v>2</v>
      </c>
      <c r="L3871" s="3">
        <f>Working_Data[[#This Row],[price2]]/Working_Data[[#This Row],[quantity]]</f>
        <v>578.24</v>
      </c>
      <c r="M3871" s="3">
        <v>1156.48</v>
      </c>
      <c r="N3871" t="s">
        <v>28</v>
      </c>
      <c r="O3871">
        <v>15</v>
      </c>
      <c r="P3871" s="1">
        <v>45746</v>
      </c>
      <c r="Q3871">
        <v>374</v>
      </c>
      <c r="R3871" t="s">
        <v>43</v>
      </c>
      <c r="S3871">
        <v>4</v>
      </c>
      <c r="T3871" s="1">
        <v>45644</v>
      </c>
      <c r="U3871" t="s">
        <v>36</v>
      </c>
      <c r="V3871" t="str">
        <f>TEXT(WEEKDAY(Working_Data[[#This Row],[order_date]],1),"DDDD")</f>
        <v>Tuesday</v>
      </c>
      <c r="W3871" t="str">
        <f>TEXT(Working_Data[[#This Row],[order_date]],"mmmm")</f>
        <v>March</v>
      </c>
      <c r="X3871" s="7">
        <f>Working_Data[[#This Row],[last_order_date]]-Working_Data[[#This Row],[signup_date]]</f>
        <v>-66</v>
      </c>
      <c r="Y3871" s="7">
        <f>IF(Working_Data[[#This Row],[churned]]="Active",1,0)</f>
        <v>0</v>
      </c>
      <c r="Z3871" s="7">
        <f>YEAR(Working_Data[[#This Row],[order_date]])</f>
        <v>2024</v>
      </c>
    </row>
    <row r="3872" spans="1:26" x14ac:dyDescent="0.25">
      <c r="A3872" t="s">
        <v>7794</v>
      </c>
      <c r="B3872" t="s">
        <v>21</v>
      </c>
      <c r="C3872" t="s">
        <v>82</v>
      </c>
      <c r="D3872" t="s">
        <v>52</v>
      </c>
      <c r="E3872" s="1">
        <v>45600</v>
      </c>
      <c r="F3872" t="s">
        <v>7795</v>
      </c>
      <c r="G3872" s="1">
        <v>45363</v>
      </c>
      <c r="H3872" t="s">
        <v>47</v>
      </c>
      <c r="I3872" t="s">
        <v>26</v>
      </c>
      <c r="J3872" t="s">
        <v>64</v>
      </c>
      <c r="K3872">
        <v>4</v>
      </c>
      <c r="L3872" s="3">
        <f>Working_Data[[#This Row],[price2]]/Working_Data[[#This Row],[quantity]]</f>
        <v>241.74</v>
      </c>
      <c r="M3872" s="3">
        <v>966.96</v>
      </c>
      <c r="N3872" t="s">
        <v>50</v>
      </c>
      <c r="O3872">
        <v>11</v>
      </c>
      <c r="P3872" s="1">
        <v>45556</v>
      </c>
      <c r="Q3872">
        <v>360</v>
      </c>
      <c r="R3872" t="s">
        <v>43</v>
      </c>
      <c r="S3872">
        <v>4</v>
      </c>
      <c r="T3872" s="1">
        <v>45859</v>
      </c>
      <c r="U3872" t="s">
        <v>30</v>
      </c>
      <c r="V3872" t="str">
        <f>TEXT(WEEKDAY(Working_Data[[#This Row],[order_date]],1),"DDDD")</f>
        <v>Tuesday</v>
      </c>
      <c r="W3872" t="str">
        <f>TEXT(Working_Data[[#This Row],[order_date]],"mmmm")</f>
        <v>March</v>
      </c>
      <c r="X3872" s="7">
        <f>Working_Data[[#This Row],[last_order_date]]-Working_Data[[#This Row],[signup_date]]</f>
        <v>-44</v>
      </c>
      <c r="Y3872" s="7">
        <f>IF(Working_Data[[#This Row],[churned]]="Active",1,0)</f>
        <v>0</v>
      </c>
      <c r="Z3872" s="7">
        <f>YEAR(Working_Data[[#This Row],[order_date]])</f>
        <v>2024</v>
      </c>
    </row>
    <row r="3873" spans="1:26" x14ac:dyDescent="0.25">
      <c r="A3873" t="s">
        <v>7796</v>
      </c>
      <c r="B3873" t="s">
        <v>21</v>
      </c>
      <c r="C3873" t="s">
        <v>82</v>
      </c>
      <c r="D3873" t="s">
        <v>56</v>
      </c>
      <c r="E3873" s="1">
        <v>45183</v>
      </c>
      <c r="F3873" t="s">
        <v>7797</v>
      </c>
      <c r="G3873" s="1">
        <v>45363</v>
      </c>
      <c r="H3873" t="s">
        <v>34</v>
      </c>
      <c r="I3873" t="s">
        <v>48</v>
      </c>
      <c r="J3873" t="s">
        <v>64</v>
      </c>
      <c r="K3873">
        <v>5</v>
      </c>
      <c r="L3873" s="3">
        <f>Working_Data[[#This Row],[price2]]/Working_Data[[#This Row],[quantity]]</f>
        <v>292.76</v>
      </c>
      <c r="M3873" s="3">
        <v>1463.8</v>
      </c>
      <c r="N3873" t="s">
        <v>50</v>
      </c>
      <c r="O3873">
        <v>35</v>
      </c>
      <c r="P3873" s="1">
        <v>45996</v>
      </c>
      <c r="Q3873">
        <v>290</v>
      </c>
      <c r="R3873" t="s">
        <v>43</v>
      </c>
      <c r="S3873">
        <v>3</v>
      </c>
      <c r="T3873" s="1">
        <v>45585</v>
      </c>
      <c r="U3873" t="s">
        <v>36</v>
      </c>
      <c r="V3873" t="str">
        <f>TEXT(WEEKDAY(Working_Data[[#This Row],[order_date]],1),"DDDD")</f>
        <v>Tuesday</v>
      </c>
      <c r="W3873" t="str">
        <f>TEXT(Working_Data[[#This Row],[order_date]],"mmmm")</f>
        <v>March</v>
      </c>
      <c r="X3873" s="7">
        <f>Working_Data[[#This Row],[last_order_date]]-Working_Data[[#This Row],[signup_date]]</f>
        <v>813</v>
      </c>
      <c r="Y3873" s="7">
        <f>IF(Working_Data[[#This Row],[churned]]="Active",1,0)</f>
        <v>0</v>
      </c>
      <c r="Z3873" s="7">
        <f>YEAR(Working_Data[[#This Row],[order_date]])</f>
        <v>2024</v>
      </c>
    </row>
    <row r="3874" spans="1:26" x14ac:dyDescent="0.25">
      <c r="A3874" t="s">
        <v>7798</v>
      </c>
      <c r="B3874" t="s">
        <v>45</v>
      </c>
      <c r="C3874" t="s">
        <v>39</v>
      </c>
      <c r="D3874" t="s">
        <v>56</v>
      </c>
      <c r="E3874" s="1">
        <v>45325</v>
      </c>
      <c r="F3874" t="s">
        <v>7799</v>
      </c>
      <c r="G3874" s="1">
        <v>45363</v>
      </c>
      <c r="H3874" t="s">
        <v>34</v>
      </c>
      <c r="I3874" t="s">
        <v>48</v>
      </c>
      <c r="J3874" t="s">
        <v>64</v>
      </c>
      <c r="K3874">
        <v>4</v>
      </c>
      <c r="L3874" s="3">
        <f>Working_Data[[#This Row],[price2]]/Working_Data[[#This Row],[quantity]]</f>
        <v>102.61499999999999</v>
      </c>
      <c r="M3874" s="3">
        <v>410.46</v>
      </c>
      <c r="N3874" t="s">
        <v>35</v>
      </c>
      <c r="O3874">
        <v>10</v>
      </c>
      <c r="P3874" s="1">
        <v>45771</v>
      </c>
      <c r="Q3874">
        <v>131</v>
      </c>
      <c r="R3874" t="s">
        <v>43</v>
      </c>
      <c r="S3874">
        <v>5</v>
      </c>
      <c r="T3874" s="1">
        <v>45862</v>
      </c>
      <c r="U3874" t="s">
        <v>30</v>
      </c>
      <c r="V3874" t="str">
        <f>TEXT(WEEKDAY(Working_Data[[#This Row],[order_date]],1),"DDDD")</f>
        <v>Tuesday</v>
      </c>
      <c r="W3874" t="str">
        <f>TEXT(Working_Data[[#This Row],[order_date]],"mmmm")</f>
        <v>March</v>
      </c>
      <c r="X3874" s="7">
        <f>Working_Data[[#This Row],[last_order_date]]-Working_Data[[#This Row],[signup_date]]</f>
        <v>446</v>
      </c>
      <c r="Y3874" s="7">
        <f>IF(Working_Data[[#This Row],[churned]]="Active",1,0)</f>
        <v>0</v>
      </c>
      <c r="Z3874" s="7">
        <f>YEAR(Working_Data[[#This Row],[order_date]])</f>
        <v>2024</v>
      </c>
    </row>
    <row r="3875" spans="1:26" x14ac:dyDescent="0.25">
      <c r="A3875" t="s">
        <v>7800</v>
      </c>
      <c r="B3875" t="s">
        <v>21</v>
      </c>
      <c r="C3875" t="s">
        <v>22</v>
      </c>
      <c r="D3875" t="s">
        <v>52</v>
      </c>
      <c r="E3875" s="1">
        <v>45815</v>
      </c>
      <c r="F3875" t="s">
        <v>7801</v>
      </c>
      <c r="G3875" s="1">
        <v>45363</v>
      </c>
      <c r="H3875" t="s">
        <v>25</v>
      </c>
      <c r="I3875" t="s">
        <v>63</v>
      </c>
      <c r="J3875" t="s">
        <v>67</v>
      </c>
      <c r="K3875">
        <v>1</v>
      </c>
      <c r="L3875" s="3">
        <f>Working_Data[[#This Row],[price2]]/Working_Data[[#This Row],[quantity]]</f>
        <v>399.13</v>
      </c>
      <c r="M3875" s="3">
        <v>399.13</v>
      </c>
      <c r="N3875" t="s">
        <v>28</v>
      </c>
      <c r="O3875">
        <v>12</v>
      </c>
      <c r="P3875" s="1">
        <v>45679</v>
      </c>
      <c r="Q3875">
        <v>150</v>
      </c>
      <c r="R3875" t="s">
        <v>43</v>
      </c>
      <c r="S3875">
        <v>2</v>
      </c>
      <c r="T3875" s="1">
        <v>45624</v>
      </c>
      <c r="U3875" t="s">
        <v>60</v>
      </c>
      <c r="V3875" t="str">
        <f>TEXT(WEEKDAY(Working_Data[[#This Row],[order_date]],1),"DDDD")</f>
        <v>Tuesday</v>
      </c>
      <c r="W3875" t="str">
        <f>TEXT(Working_Data[[#This Row],[order_date]],"mmmm")</f>
        <v>March</v>
      </c>
      <c r="X3875" s="7">
        <f>Working_Data[[#This Row],[last_order_date]]-Working_Data[[#This Row],[signup_date]]</f>
        <v>-136</v>
      </c>
      <c r="Y3875" s="7">
        <f>IF(Working_Data[[#This Row],[churned]]="Active",1,0)</f>
        <v>0</v>
      </c>
      <c r="Z3875" s="7">
        <f>YEAR(Working_Data[[#This Row],[order_date]])</f>
        <v>2024</v>
      </c>
    </row>
    <row r="3876" spans="1:26" x14ac:dyDescent="0.25">
      <c r="A3876" t="s">
        <v>7802</v>
      </c>
      <c r="B3876" t="s">
        <v>45</v>
      </c>
      <c r="C3876" t="s">
        <v>82</v>
      </c>
      <c r="D3876" t="s">
        <v>56</v>
      </c>
      <c r="E3876" s="1">
        <v>45425</v>
      </c>
      <c r="F3876" t="s">
        <v>7803</v>
      </c>
      <c r="G3876" s="1">
        <v>45363</v>
      </c>
      <c r="H3876" t="s">
        <v>47</v>
      </c>
      <c r="I3876" t="s">
        <v>54</v>
      </c>
      <c r="J3876" t="s">
        <v>27</v>
      </c>
      <c r="K3876">
        <v>3</v>
      </c>
      <c r="L3876" s="3">
        <f>Working_Data[[#This Row],[price2]]/Working_Data[[#This Row],[quantity]]</f>
        <v>404.3533333333333</v>
      </c>
      <c r="M3876" s="3">
        <v>1213.06</v>
      </c>
      <c r="N3876" t="s">
        <v>50</v>
      </c>
      <c r="O3876">
        <v>25</v>
      </c>
      <c r="P3876" s="1">
        <v>45889</v>
      </c>
      <c r="Q3876">
        <v>140</v>
      </c>
      <c r="R3876" t="s">
        <v>43</v>
      </c>
      <c r="S3876">
        <v>3</v>
      </c>
      <c r="T3876" s="1">
        <v>45641</v>
      </c>
      <c r="U3876" t="s">
        <v>36</v>
      </c>
      <c r="V3876" t="str">
        <f>TEXT(WEEKDAY(Working_Data[[#This Row],[order_date]],1),"DDDD")</f>
        <v>Tuesday</v>
      </c>
      <c r="W3876" t="str">
        <f>TEXT(Working_Data[[#This Row],[order_date]],"mmmm")</f>
        <v>March</v>
      </c>
      <c r="X3876" s="7">
        <f>Working_Data[[#This Row],[last_order_date]]-Working_Data[[#This Row],[signup_date]]</f>
        <v>464</v>
      </c>
      <c r="Y3876" s="7">
        <f>IF(Working_Data[[#This Row],[churned]]="Active",1,0)</f>
        <v>0</v>
      </c>
      <c r="Z3876" s="7">
        <f>YEAR(Working_Data[[#This Row],[order_date]])</f>
        <v>2024</v>
      </c>
    </row>
    <row r="3877" spans="1:26" x14ac:dyDescent="0.25">
      <c r="A3877" t="s">
        <v>7804</v>
      </c>
      <c r="B3877" t="s">
        <v>21</v>
      </c>
      <c r="C3877" t="s">
        <v>39</v>
      </c>
      <c r="D3877" t="s">
        <v>56</v>
      </c>
      <c r="E3877" s="1">
        <v>45350</v>
      </c>
      <c r="F3877" t="s">
        <v>7805</v>
      </c>
      <c r="G3877" s="1">
        <v>45394</v>
      </c>
      <c r="H3877" t="s">
        <v>34</v>
      </c>
      <c r="I3877" t="s">
        <v>48</v>
      </c>
      <c r="J3877" t="s">
        <v>49</v>
      </c>
      <c r="K3877">
        <v>1</v>
      </c>
      <c r="L3877" s="3">
        <f>Working_Data[[#This Row],[price2]]/Working_Data[[#This Row],[quantity]]</f>
        <v>496.14</v>
      </c>
      <c r="M3877" s="3">
        <v>496.14</v>
      </c>
      <c r="N3877" t="s">
        <v>50</v>
      </c>
      <c r="O3877">
        <v>8</v>
      </c>
      <c r="P3877" s="1">
        <v>45761</v>
      </c>
      <c r="Q3877">
        <v>59</v>
      </c>
      <c r="R3877" t="s">
        <v>29</v>
      </c>
      <c r="S3877">
        <v>1</v>
      </c>
      <c r="T3877" s="1">
        <v>45860</v>
      </c>
      <c r="U3877" t="s">
        <v>36</v>
      </c>
      <c r="V3877" t="str">
        <f>TEXT(WEEKDAY(Working_Data[[#This Row],[order_date]],1),"DDDD")</f>
        <v>Friday</v>
      </c>
      <c r="W3877" t="str">
        <f>TEXT(Working_Data[[#This Row],[order_date]],"mmmm")</f>
        <v>April</v>
      </c>
      <c r="X3877" s="7">
        <f>Working_Data[[#This Row],[last_order_date]]-Working_Data[[#This Row],[signup_date]]</f>
        <v>411</v>
      </c>
      <c r="Y3877" s="7">
        <f>IF(Working_Data[[#This Row],[churned]]="Active",1,0)</f>
        <v>1</v>
      </c>
      <c r="Z3877" s="7">
        <f>YEAR(Working_Data[[#This Row],[order_date]])</f>
        <v>2024</v>
      </c>
    </row>
    <row r="3878" spans="1:26" x14ac:dyDescent="0.25">
      <c r="A3878" t="s">
        <v>7806</v>
      </c>
      <c r="B3878" t="s">
        <v>21</v>
      </c>
      <c r="C3878" t="s">
        <v>82</v>
      </c>
      <c r="D3878" t="s">
        <v>77</v>
      </c>
      <c r="E3878" s="1">
        <v>45837</v>
      </c>
      <c r="F3878" t="s">
        <v>7807</v>
      </c>
      <c r="G3878" s="1">
        <v>45394</v>
      </c>
      <c r="H3878" t="s">
        <v>47</v>
      </c>
      <c r="I3878" t="s">
        <v>48</v>
      </c>
      <c r="J3878" t="s">
        <v>27</v>
      </c>
      <c r="K3878">
        <v>4</v>
      </c>
      <c r="L3878" s="3">
        <f>Working_Data[[#This Row],[price2]]/Working_Data[[#This Row],[quantity]]</f>
        <v>166.85499999999999</v>
      </c>
      <c r="M3878" s="3">
        <v>667.42</v>
      </c>
      <c r="N3878" t="s">
        <v>28</v>
      </c>
      <c r="O3878">
        <v>36</v>
      </c>
      <c r="P3878" s="1">
        <v>45394</v>
      </c>
      <c r="Q3878">
        <v>351</v>
      </c>
      <c r="R3878" t="s">
        <v>29</v>
      </c>
      <c r="S3878">
        <v>1</v>
      </c>
      <c r="T3878" s="1">
        <v>45643</v>
      </c>
      <c r="U3878" t="s">
        <v>60</v>
      </c>
      <c r="V3878" t="str">
        <f>TEXT(WEEKDAY(Working_Data[[#This Row],[order_date]],1),"DDDD")</f>
        <v>Friday</v>
      </c>
      <c r="W3878" t="str">
        <f>TEXT(Working_Data[[#This Row],[order_date]],"mmmm")</f>
        <v>April</v>
      </c>
      <c r="X3878" s="7">
        <f>Working_Data[[#This Row],[last_order_date]]-Working_Data[[#This Row],[signup_date]]</f>
        <v>-443</v>
      </c>
      <c r="Y3878" s="7">
        <f>IF(Working_Data[[#This Row],[churned]]="Active",1,0)</f>
        <v>1</v>
      </c>
      <c r="Z3878" s="7">
        <f>YEAR(Working_Data[[#This Row],[order_date]])</f>
        <v>2024</v>
      </c>
    </row>
    <row r="3879" spans="1:26" x14ac:dyDescent="0.25">
      <c r="A3879" t="s">
        <v>7808</v>
      </c>
      <c r="B3879" t="s">
        <v>38</v>
      </c>
      <c r="C3879" t="s">
        <v>39</v>
      </c>
      <c r="D3879" t="s">
        <v>52</v>
      </c>
      <c r="E3879" s="1">
        <v>45325</v>
      </c>
      <c r="F3879" t="s">
        <v>7809</v>
      </c>
      <c r="G3879" s="1">
        <v>45394</v>
      </c>
      <c r="H3879" t="s">
        <v>34</v>
      </c>
      <c r="I3879" t="s">
        <v>26</v>
      </c>
      <c r="J3879" t="s">
        <v>67</v>
      </c>
      <c r="K3879">
        <v>5</v>
      </c>
      <c r="L3879" s="3">
        <f>Working_Data[[#This Row],[price2]]/Working_Data[[#This Row],[quantity]]</f>
        <v>252.22199999999998</v>
      </c>
      <c r="M3879" s="3">
        <v>1261.1099999999999</v>
      </c>
      <c r="N3879" t="s">
        <v>35</v>
      </c>
      <c r="O3879">
        <v>45</v>
      </c>
      <c r="P3879" s="1">
        <v>45593</v>
      </c>
      <c r="Q3879">
        <v>324</v>
      </c>
      <c r="R3879" t="s">
        <v>29</v>
      </c>
      <c r="S3879">
        <v>1</v>
      </c>
      <c r="T3879" s="1">
        <v>45713</v>
      </c>
      <c r="U3879" t="s">
        <v>36</v>
      </c>
      <c r="V3879" t="str">
        <f>TEXT(WEEKDAY(Working_Data[[#This Row],[order_date]],1),"DDDD")</f>
        <v>Friday</v>
      </c>
      <c r="W3879" t="str">
        <f>TEXT(Working_Data[[#This Row],[order_date]],"mmmm")</f>
        <v>April</v>
      </c>
      <c r="X3879" s="7">
        <f>Working_Data[[#This Row],[last_order_date]]-Working_Data[[#This Row],[signup_date]]</f>
        <v>268</v>
      </c>
      <c r="Y3879" s="7">
        <f>IF(Working_Data[[#This Row],[churned]]="Active",1,0)</f>
        <v>1</v>
      </c>
      <c r="Z3879" s="7">
        <f>YEAR(Working_Data[[#This Row],[order_date]])</f>
        <v>2024</v>
      </c>
    </row>
    <row r="3880" spans="1:26" x14ac:dyDescent="0.25">
      <c r="A3880" t="s">
        <v>7810</v>
      </c>
      <c r="B3880" t="s">
        <v>21</v>
      </c>
      <c r="C3880" t="s">
        <v>22</v>
      </c>
      <c r="D3880" t="s">
        <v>56</v>
      </c>
      <c r="E3880" s="1">
        <v>45640</v>
      </c>
      <c r="F3880" t="s">
        <v>7811</v>
      </c>
      <c r="G3880" s="1">
        <v>45394</v>
      </c>
      <c r="H3880" t="s">
        <v>47</v>
      </c>
      <c r="I3880" t="s">
        <v>48</v>
      </c>
      <c r="J3880" t="s">
        <v>27</v>
      </c>
      <c r="K3880">
        <v>4</v>
      </c>
      <c r="L3880" s="3">
        <f>Working_Data[[#This Row],[price2]]/Working_Data[[#This Row],[quantity]]</f>
        <v>133.06</v>
      </c>
      <c r="M3880" s="3">
        <v>532.24</v>
      </c>
      <c r="N3880" t="s">
        <v>50</v>
      </c>
      <c r="O3880">
        <v>32</v>
      </c>
      <c r="P3880" s="1">
        <v>45750</v>
      </c>
      <c r="Q3880">
        <v>264</v>
      </c>
      <c r="R3880" t="s">
        <v>29</v>
      </c>
      <c r="S3880">
        <v>3</v>
      </c>
      <c r="T3880" s="1">
        <v>45997</v>
      </c>
      <c r="U3880" t="s">
        <v>60</v>
      </c>
      <c r="V3880" t="str">
        <f>TEXT(WEEKDAY(Working_Data[[#This Row],[order_date]],1),"DDDD")</f>
        <v>Friday</v>
      </c>
      <c r="W3880" t="str">
        <f>TEXT(Working_Data[[#This Row],[order_date]],"mmmm")</f>
        <v>April</v>
      </c>
      <c r="X3880" s="7">
        <f>Working_Data[[#This Row],[last_order_date]]-Working_Data[[#This Row],[signup_date]]</f>
        <v>110</v>
      </c>
      <c r="Y3880" s="7">
        <f>IF(Working_Data[[#This Row],[churned]]="Active",1,0)</f>
        <v>1</v>
      </c>
      <c r="Z3880" s="7">
        <f>YEAR(Working_Data[[#This Row],[order_date]])</f>
        <v>2024</v>
      </c>
    </row>
    <row r="3881" spans="1:26" x14ac:dyDescent="0.25">
      <c r="A3881" t="s">
        <v>7812</v>
      </c>
      <c r="B3881" t="s">
        <v>38</v>
      </c>
      <c r="C3881" t="s">
        <v>22</v>
      </c>
      <c r="D3881" t="s">
        <v>77</v>
      </c>
      <c r="E3881" s="1">
        <v>45148</v>
      </c>
      <c r="F3881" t="s">
        <v>7813</v>
      </c>
      <c r="G3881" s="1">
        <v>45394</v>
      </c>
      <c r="H3881" t="s">
        <v>47</v>
      </c>
      <c r="I3881" t="s">
        <v>26</v>
      </c>
      <c r="J3881" t="s">
        <v>59</v>
      </c>
      <c r="K3881">
        <v>2</v>
      </c>
      <c r="L3881" s="3">
        <f>Working_Data[[#This Row],[price2]]/Working_Data[[#This Row],[quantity]]</f>
        <v>536.57000000000005</v>
      </c>
      <c r="M3881" s="3">
        <v>1073.1400000000001</v>
      </c>
      <c r="N3881" t="s">
        <v>28</v>
      </c>
      <c r="O3881">
        <v>21</v>
      </c>
      <c r="P3881" s="1">
        <v>45730</v>
      </c>
      <c r="Q3881">
        <v>497</v>
      </c>
      <c r="R3881" t="s">
        <v>29</v>
      </c>
      <c r="S3881">
        <v>3</v>
      </c>
      <c r="T3881" s="1">
        <v>45546</v>
      </c>
      <c r="U3881" t="s">
        <v>36</v>
      </c>
      <c r="V3881" t="str">
        <f>TEXT(WEEKDAY(Working_Data[[#This Row],[order_date]],1),"DDDD")</f>
        <v>Friday</v>
      </c>
      <c r="W3881" t="str">
        <f>TEXT(Working_Data[[#This Row],[order_date]],"mmmm")</f>
        <v>April</v>
      </c>
      <c r="X3881" s="7">
        <f>Working_Data[[#This Row],[last_order_date]]-Working_Data[[#This Row],[signup_date]]</f>
        <v>582</v>
      </c>
      <c r="Y3881" s="7">
        <f>IF(Working_Data[[#This Row],[churned]]="Active",1,0)</f>
        <v>1</v>
      </c>
      <c r="Z3881" s="7">
        <f>YEAR(Working_Data[[#This Row],[order_date]])</f>
        <v>2024</v>
      </c>
    </row>
    <row r="3882" spans="1:26" x14ac:dyDescent="0.25">
      <c r="A3882" t="s">
        <v>7814</v>
      </c>
      <c r="B3882" t="s">
        <v>21</v>
      </c>
      <c r="C3882" t="s">
        <v>22</v>
      </c>
      <c r="D3882" t="s">
        <v>23</v>
      </c>
      <c r="E3882" s="1">
        <v>45790</v>
      </c>
      <c r="F3882" t="s">
        <v>7815</v>
      </c>
      <c r="G3882" s="1">
        <v>45394</v>
      </c>
      <c r="H3882" t="s">
        <v>47</v>
      </c>
      <c r="I3882" t="s">
        <v>42</v>
      </c>
      <c r="J3882" t="s">
        <v>67</v>
      </c>
      <c r="K3882">
        <v>5</v>
      </c>
      <c r="L3882" s="3">
        <f>Working_Data[[#This Row],[price2]]/Working_Data[[#This Row],[quantity]]</f>
        <v>242.084</v>
      </c>
      <c r="M3882" s="3">
        <v>1210.42</v>
      </c>
      <c r="N3882" t="s">
        <v>50</v>
      </c>
      <c r="O3882">
        <v>30</v>
      </c>
      <c r="P3882" s="1">
        <v>45873</v>
      </c>
      <c r="Q3882">
        <v>206</v>
      </c>
      <c r="R3882" t="s">
        <v>43</v>
      </c>
      <c r="S3882">
        <v>5</v>
      </c>
      <c r="T3882" s="1">
        <v>45586</v>
      </c>
      <c r="U3882" t="s">
        <v>36</v>
      </c>
      <c r="V3882" t="str">
        <f>TEXT(WEEKDAY(Working_Data[[#This Row],[order_date]],1),"DDDD")</f>
        <v>Friday</v>
      </c>
      <c r="W3882" t="str">
        <f>TEXT(Working_Data[[#This Row],[order_date]],"mmmm")</f>
        <v>April</v>
      </c>
      <c r="X3882" s="7">
        <f>Working_Data[[#This Row],[last_order_date]]-Working_Data[[#This Row],[signup_date]]</f>
        <v>83</v>
      </c>
      <c r="Y3882" s="7">
        <f>IF(Working_Data[[#This Row],[churned]]="Active",1,0)</f>
        <v>0</v>
      </c>
      <c r="Z3882" s="7">
        <f>YEAR(Working_Data[[#This Row],[order_date]])</f>
        <v>2024</v>
      </c>
    </row>
    <row r="3883" spans="1:26" x14ac:dyDescent="0.25">
      <c r="A3883" t="s">
        <v>7816</v>
      </c>
      <c r="B3883" t="s">
        <v>21</v>
      </c>
      <c r="C3883" t="s">
        <v>39</v>
      </c>
      <c r="D3883" t="s">
        <v>32</v>
      </c>
      <c r="E3883" s="1">
        <v>44938</v>
      </c>
      <c r="F3883" t="s">
        <v>7817</v>
      </c>
      <c r="G3883" s="1">
        <v>45394</v>
      </c>
      <c r="H3883" t="s">
        <v>58</v>
      </c>
      <c r="I3883" t="s">
        <v>63</v>
      </c>
      <c r="J3883" t="s">
        <v>27</v>
      </c>
      <c r="K3883">
        <v>3</v>
      </c>
      <c r="L3883" s="3">
        <f>Working_Data[[#This Row],[price2]]/Working_Data[[#This Row],[quantity]]</f>
        <v>71.00333333333333</v>
      </c>
      <c r="M3883" s="3">
        <v>213.01</v>
      </c>
      <c r="N3883" t="s">
        <v>28</v>
      </c>
      <c r="O3883">
        <v>7</v>
      </c>
      <c r="P3883" s="1">
        <v>45854</v>
      </c>
      <c r="Q3883">
        <v>384</v>
      </c>
      <c r="R3883" t="s">
        <v>43</v>
      </c>
      <c r="S3883">
        <v>5</v>
      </c>
      <c r="T3883" s="1">
        <v>45652</v>
      </c>
      <c r="U3883" t="s">
        <v>60</v>
      </c>
      <c r="V3883" t="str">
        <f>TEXT(WEEKDAY(Working_Data[[#This Row],[order_date]],1),"DDDD")</f>
        <v>Friday</v>
      </c>
      <c r="W3883" t="str">
        <f>TEXT(Working_Data[[#This Row],[order_date]],"mmmm")</f>
        <v>April</v>
      </c>
      <c r="X3883" s="7">
        <f>Working_Data[[#This Row],[last_order_date]]-Working_Data[[#This Row],[signup_date]]</f>
        <v>916</v>
      </c>
      <c r="Y3883" s="7">
        <f>IF(Working_Data[[#This Row],[churned]]="Active",1,0)</f>
        <v>0</v>
      </c>
      <c r="Z3883" s="7">
        <f>YEAR(Working_Data[[#This Row],[order_date]])</f>
        <v>2024</v>
      </c>
    </row>
    <row r="3884" spans="1:26" x14ac:dyDescent="0.25">
      <c r="A3884" t="s">
        <v>7818</v>
      </c>
      <c r="B3884" t="s">
        <v>38</v>
      </c>
      <c r="C3884" t="s">
        <v>22</v>
      </c>
      <c r="D3884" t="s">
        <v>56</v>
      </c>
      <c r="E3884" s="1">
        <v>45780</v>
      </c>
      <c r="F3884" t="s">
        <v>7819</v>
      </c>
      <c r="G3884" s="1">
        <v>45424</v>
      </c>
      <c r="H3884" t="s">
        <v>34</v>
      </c>
      <c r="I3884" t="s">
        <v>54</v>
      </c>
      <c r="J3884" t="s">
        <v>27</v>
      </c>
      <c r="K3884">
        <v>1</v>
      </c>
      <c r="L3884" s="3">
        <f>Working_Data[[#This Row],[price2]]/Working_Data[[#This Row],[quantity]]</f>
        <v>1156.3499999999999</v>
      </c>
      <c r="M3884" s="3">
        <v>1156.3499999999999</v>
      </c>
      <c r="N3884" t="s">
        <v>35</v>
      </c>
      <c r="O3884">
        <v>8</v>
      </c>
      <c r="P3884" s="1">
        <v>45589</v>
      </c>
      <c r="Q3884">
        <v>380</v>
      </c>
      <c r="R3884" t="s">
        <v>43</v>
      </c>
      <c r="S3884">
        <v>5</v>
      </c>
      <c r="T3884" s="1">
        <v>45591</v>
      </c>
      <c r="U3884" t="s">
        <v>36</v>
      </c>
      <c r="V3884" t="str">
        <f>TEXT(WEEKDAY(Working_Data[[#This Row],[order_date]],1),"DDDD")</f>
        <v>Sunday</v>
      </c>
      <c r="W3884" t="str">
        <f>TEXT(Working_Data[[#This Row],[order_date]],"mmmm")</f>
        <v>May</v>
      </c>
      <c r="X3884" s="7">
        <f>Working_Data[[#This Row],[last_order_date]]-Working_Data[[#This Row],[signup_date]]</f>
        <v>-191</v>
      </c>
      <c r="Y3884" s="7">
        <f>IF(Working_Data[[#This Row],[churned]]="Active",1,0)</f>
        <v>0</v>
      </c>
      <c r="Z3884" s="7">
        <f>YEAR(Working_Data[[#This Row],[order_date]])</f>
        <v>2024</v>
      </c>
    </row>
    <row r="3885" spans="1:26" x14ac:dyDescent="0.25">
      <c r="A3885" t="s">
        <v>7820</v>
      </c>
      <c r="B3885" t="s">
        <v>45</v>
      </c>
      <c r="C3885" t="s">
        <v>82</v>
      </c>
      <c r="D3885" t="s">
        <v>52</v>
      </c>
      <c r="E3885" s="1">
        <v>45239</v>
      </c>
      <c r="F3885" t="s">
        <v>7821</v>
      </c>
      <c r="G3885" s="1">
        <v>45424</v>
      </c>
      <c r="H3885" t="s">
        <v>47</v>
      </c>
      <c r="I3885" t="s">
        <v>26</v>
      </c>
      <c r="J3885" t="s">
        <v>59</v>
      </c>
      <c r="K3885">
        <v>5</v>
      </c>
      <c r="L3885" s="3">
        <f>Working_Data[[#This Row],[price2]]/Working_Data[[#This Row],[quantity]]</f>
        <v>54.794000000000004</v>
      </c>
      <c r="M3885" s="3">
        <v>273.97000000000003</v>
      </c>
      <c r="N3885" t="s">
        <v>50</v>
      </c>
      <c r="O3885">
        <v>31</v>
      </c>
      <c r="P3885" s="1">
        <v>45967</v>
      </c>
      <c r="Q3885">
        <v>43</v>
      </c>
      <c r="R3885" t="s">
        <v>29</v>
      </c>
      <c r="S3885">
        <v>3</v>
      </c>
      <c r="T3885" s="1">
        <v>45808</v>
      </c>
      <c r="U3885" t="s">
        <v>36</v>
      </c>
      <c r="V3885" t="str">
        <f>TEXT(WEEKDAY(Working_Data[[#This Row],[order_date]],1),"DDDD")</f>
        <v>Sunday</v>
      </c>
      <c r="W3885" t="str">
        <f>TEXT(Working_Data[[#This Row],[order_date]],"mmmm")</f>
        <v>May</v>
      </c>
      <c r="X3885" s="7">
        <f>Working_Data[[#This Row],[last_order_date]]-Working_Data[[#This Row],[signup_date]]</f>
        <v>728</v>
      </c>
      <c r="Y3885" s="7">
        <f>IF(Working_Data[[#This Row],[churned]]="Active",1,0)</f>
        <v>1</v>
      </c>
      <c r="Z3885" s="7">
        <f>YEAR(Working_Data[[#This Row],[order_date]])</f>
        <v>2024</v>
      </c>
    </row>
    <row r="3886" spans="1:26" x14ac:dyDescent="0.25">
      <c r="A3886" t="s">
        <v>7822</v>
      </c>
      <c r="B3886" t="s">
        <v>45</v>
      </c>
      <c r="C3886" t="s">
        <v>39</v>
      </c>
      <c r="D3886" t="s">
        <v>23</v>
      </c>
      <c r="E3886" s="1">
        <v>45331</v>
      </c>
      <c r="F3886" t="s">
        <v>7823</v>
      </c>
      <c r="G3886" s="1">
        <v>45424</v>
      </c>
      <c r="H3886" t="s">
        <v>34</v>
      </c>
      <c r="I3886" t="s">
        <v>42</v>
      </c>
      <c r="J3886" t="s">
        <v>49</v>
      </c>
      <c r="K3886">
        <v>3</v>
      </c>
      <c r="L3886" s="3">
        <f>Working_Data[[#This Row],[price2]]/Working_Data[[#This Row],[quantity]]</f>
        <v>299.26666666666665</v>
      </c>
      <c r="M3886" s="3">
        <v>897.8</v>
      </c>
      <c r="N3886" t="s">
        <v>28</v>
      </c>
      <c r="O3886">
        <v>46</v>
      </c>
      <c r="P3886" s="1">
        <v>45528</v>
      </c>
      <c r="Q3886">
        <v>478</v>
      </c>
      <c r="R3886" t="s">
        <v>29</v>
      </c>
      <c r="S3886">
        <v>5</v>
      </c>
      <c r="T3886" s="1">
        <v>45332</v>
      </c>
      <c r="U3886" t="s">
        <v>36</v>
      </c>
      <c r="V3886" t="str">
        <f>TEXT(WEEKDAY(Working_Data[[#This Row],[order_date]],1),"DDDD")</f>
        <v>Sunday</v>
      </c>
      <c r="W3886" t="str">
        <f>TEXT(Working_Data[[#This Row],[order_date]],"mmmm")</f>
        <v>May</v>
      </c>
      <c r="X3886" s="7">
        <f>Working_Data[[#This Row],[last_order_date]]-Working_Data[[#This Row],[signup_date]]</f>
        <v>197</v>
      </c>
      <c r="Y3886" s="7">
        <f>IF(Working_Data[[#This Row],[churned]]="Active",1,0)</f>
        <v>1</v>
      </c>
      <c r="Z3886" s="7">
        <f>YEAR(Working_Data[[#This Row],[order_date]])</f>
        <v>2024</v>
      </c>
    </row>
    <row r="3887" spans="1:26" x14ac:dyDescent="0.25">
      <c r="A3887" t="s">
        <v>7824</v>
      </c>
      <c r="B3887" t="s">
        <v>45</v>
      </c>
      <c r="C3887" t="s">
        <v>22</v>
      </c>
      <c r="D3887" t="s">
        <v>56</v>
      </c>
      <c r="E3887" s="1">
        <v>45775</v>
      </c>
      <c r="F3887" t="s">
        <v>7825</v>
      </c>
      <c r="G3887" s="1">
        <v>45424</v>
      </c>
      <c r="H3887" t="s">
        <v>34</v>
      </c>
      <c r="I3887" t="s">
        <v>63</v>
      </c>
      <c r="J3887" t="s">
        <v>64</v>
      </c>
      <c r="K3887">
        <v>1</v>
      </c>
      <c r="L3887" s="3">
        <f>Working_Data[[#This Row],[price2]]/Working_Data[[#This Row],[quantity]]</f>
        <v>1305.69</v>
      </c>
      <c r="M3887" s="3">
        <v>1305.69</v>
      </c>
      <c r="N3887" t="s">
        <v>35</v>
      </c>
      <c r="O3887">
        <v>46</v>
      </c>
      <c r="P3887" s="1">
        <v>45738</v>
      </c>
      <c r="Q3887">
        <v>389</v>
      </c>
      <c r="R3887" t="s">
        <v>43</v>
      </c>
      <c r="S3887">
        <v>1</v>
      </c>
      <c r="T3887" s="1">
        <v>45534</v>
      </c>
      <c r="U3887" t="s">
        <v>60</v>
      </c>
      <c r="V3887" t="str">
        <f>TEXT(WEEKDAY(Working_Data[[#This Row],[order_date]],1),"DDDD")</f>
        <v>Sunday</v>
      </c>
      <c r="W3887" t="str">
        <f>TEXT(Working_Data[[#This Row],[order_date]],"mmmm")</f>
        <v>May</v>
      </c>
      <c r="X3887" s="7">
        <f>Working_Data[[#This Row],[last_order_date]]-Working_Data[[#This Row],[signup_date]]</f>
        <v>-37</v>
      </c>
      <c r="Y3887" s="7">
        <f>IF(Working_Data[[#This Row],[churned]]="Active",1,0)</f>
        <v>0</v>
      </c>
      <c r="Z3887" s="7">
        <f>YEAR(Working_Data[[#This Row],[order_date]])</f>
        <v>2024</v>
      </c>
    </row>
    <row r="3888" spans="1:26" x14ac:dyDescent="0.25">
      <c r="A3888" t="s">
        <v>7826</v>
      </c>
      <c r="B3888" t="s">
        <v>21</v>
      </c>
      <c r="C3888" t="s">
        <v>39</v>
      </c>
      <c r="D3888" t="s">
        <v>56</v>
      </c>
      <c r="E3888" s="1">
        <v>45637</v>
      </c>
      <c r="F3888" t="s">
        <v>7827</v>
      </c>
      <c r="G3888" s="1">
        <v>45424</v>
      </c>
      <c r="H3888" t="s">
        <v>47</v>
      </c>
      <c r="I3888" t="s">
        <v>26</v>
      </c>
      <c r="J3888" t="s">
        <v>49</v>
      </c>
      <c r="K3888">
        <v>4</v>
      </c>
      <c r="L3888" s="3">
        <f>Working_Data[[#This Row],[price2]]/Working_Data[[#This Row],[quantity]]</f>
        <v>194.24250000000001</v>
      </c>
      <c r="M3888" s="3">
        <v>776.97</v>
      </c>
      <c r="N3888" t="s">
        <v>35</v>
      </c>
      <c r="O3888">
        <v>50</v>
      </c>
      <c r="P3888" s="1">
        <v>45714</v>
      </c>
      <c r="Q3888">
        <v>498</v>
      </c>
      <c r="R3888" t="s">
        <v>29</v>
      </c>
      <c r="S3888">
        <v>4</v>
      </c>
      <c r="T3888" s="1">
        <v>45526</v>
      </c>
      <c r="U3888" t="s">
        <v>60</v>
      </c>
      <c r="V3888" t="str">
        <f>TEXT(WEEKDAY(Working_Data[[#This Row],[order_date]],1),"DDDD")</f>
        <v>Sunday</v>
      </c>
      <c r="W3888" t="str">
        <f>TEXT(Working_Data[[#This Row],[order_date]],"mmmm")</f>
        <v>May</v>
      </c>
      <c r="X3888" s="7">
        <f>Working_Data[[#This Row],[last_order_date]]-Working_Data[[#This Row],[signup_date]]</f>
        <v>77</v>
      </c>
      <c r="Y3888" s="7">
        <f>IF(Working_Data[[#This Row],[churned]]="Active",1,0)</f>
        <v>1</v>
      </c>
      <c r="Z3888" s="7">
        <f>YEAR(Working_Data[[#This Row],[order_date]])</f>
        <v>2024</v>
      </c>
    </row>
    <row r="3889" spans="1:26" x14ac:dyDescent="0.25">
      <c r="A3889" t="s">
        <v>7828</v>
      </c>
      <c r="B3889" t="s">
        <v>45</v>
      </c>
      <c r="C3889" t="s">
        <v>82</v>
      </c>
      <c r="D3889" t="s">
        <v>56</v>
      </c>
      <c r="E3889" s="1">
        <v>45525</v>
      </c>
      <c r="F3889" t="s">
        <v>7829</v>
      </c>
      <c r="G3889" s="1">
        <v>45455</v>
      </c>
      <c r="H3889" t="s">
        <v>58</v>
      </c>
      <c r="I3889" t="s">
        <v>42</v>
      </c>
      <c r="J3889" t="s">
        <v>49</v>
      </c>
      <c r="K3889">
        <v>4</v>
      </c>
      <c r="L3889" s="3">
        <f>Working_Data[[#This Row],[price2]]/Working_Data[[#This Row],[quantity]]</f>
        <v>348.6875</v>
      </c>
      <c r="M3889" s="3">
        <v>1394.75</v>
      </c>
      <c r="N3889" t="s">
        <v>50</v>
      </c>
      <c r="O3889">
        <v>45</v>
      </c>
      <c r="P3889" s="1">
        <v>45776</v>
      </c>
      <c r="Q3889">
        <v>444</v>
      </c>
      <c r="R3889" t="s">
        <v>29</v>
      </c>
      <c r="S3889">
        <v>3</v>
      </c>
      <c r="T3889" s="1">
        <v>45834</v>
      </c>
      <c r="U3889" t="s">
        <v>36</v>
      </c>
      <c r="V3889" t="str">
        <f>TEXT(WEEKDAY(Working_Data[[#This Row],[order_date]],1),"DDDD")</f>
        <v>Wednesday</v>
      </c>
      <c r="W3889" t="str">
        <f>TEXT(Working_Data[[#This Row],[order_date]],"mmmm")</f>
        <v>June</v>
      </c>
      <c r="X3889" s="7">
        <f>Working_Data[[#This Row],[last_order_date]]-Working_Data[[#This Row],[signup_date]]</f>
        <v>251</v>
      </c>
      <c r="Y3889" s="7">
        <f>IF(Working_Data[[#This Row],[churned]]="Active",1,0)</f>
        <v>1</v>
      </c>
      <c r="Z3889" s="7">
        <f>YEAR(Working_Data[[#This Row],[order_date]])</f>
        <v>2024</v>
      </c>
    </row>
    <row r="3890" spans="1:26" x14ac:dyDescent="0.25">
      <c r="A3890" t="s">
        <v>7830</v>
      </c>
      <c r="B3890" t="s">
        <v>38</v>
      </c>
      <c r="C3890" t="s">
        <v>22</v>
      </c>
      <c r="D3890" t="s">
        <v>77</v>
      </c>
      <c r="E3890" s="1">
        <v>45361</v>
      </c>
      <c r="F3890" t="s">
        <v>7831</v>
      </c>
      <c r="G3890" s="1">
        <v>45455</v>
      </c>
      <c r="H3890" t="s">
        <v>41</v>
      </c>
      <c r="I3890" t="s">
        <v>48</v>
      </c>
      <c r="J3890" t="s">
        <v>67</v>
      </c>
      <c r="K3890">
        <v>1</v>
      </c>
      <c r="L3890" s="3">
        <f>Working_Data[[#This Row],[price2]]/Working_Data[[#This Row],[quantity]]</f>
        <v>1228.93</v>
      </c>
      <c r="M3890" s="3">
        <v>1228.93</v>
      </c>
      <c r="N3890" t="s">
        <v>35</v>
      </c>
      <c r="O3890">
        <v>47</v>
      </c>
      <c r="P3890" s="1">
        <v>45802</v>
      </c>
      <c r="Q3890">
        <v>285</v>
      </c>
      <c r="R3890" t="s">
        <v>29</v>
      </c>
      <c r="S3890">
        <v>4</v>
      </c>
      <c r="T3890" s="1">
        <v>45615</v>
      </c>
      <c r="U3890" t="s">
        <v>30</v>
      </c>
      <c r="V3890" t="str">
        <f>TEXT(WEEKDAY(Working_Data[[#This Row],[order_date]],1),"DDDD")</f>
        <v>Wednesday</v>
      </c>
      <c r="W3890" t="str">
        <f>TEXT(Working_Data[[#This Row],[order_date]],"mmmm")</f>
        <v>June</v>
      </c>
      <c r="X3890" s="7">
        <f>Working_Data[[#This Row],[last_order_date]]-Working_Data[[#This Row],[signup_date]]</f>
        <v>441</v>
      </c>
      <c r="Y3890" s="7">
        <f>IF(Working_Data[[#This Row],[churned]]="Active",1,0)</f>
        <v>1</v>
      </c>
      <c r="Z3890" s="7">
        <f>YEAR(Working_Data[[#This Row],[order_date]])</f>
        <v>2024</v>
      </c>
    </row>
    <row r="3891" spans="1:26" x14ac:dyDescent="0.25">
      <c r="A3891" t="s">
        <v>7832</v>
      </c>
      <c r="B3891" t="s">
        <v>38</v>
      </c>
      <c r="C3891" t="s">
        <v>39</v>
      </c>
      <c r="D3891" t="s">
        <v>52</v>
      </c>
      <c r="E3891" s="1">
        <v>45645</v>
      </c>
      <c r="F3891" t="s">
        <v>7833</v>
      </c>
      <c r="G3891" s="1">
        <v>45455</v>
      </c>
      <c r="H3891" t="s">
        <v>47</v>
      </c>
      <c r="I3891" t="s">
        <v>54</v>
      </c>
      <c r="J3891" t="s">
        <v>67</v>
      </c>
      <c r="K3891">
        <v>4</v>
      </c>
      <c r="L3891" s="3">
        <f>Working_Data[[#This Row],[price2]]/Working_Data[[#This Row],[quantity]]</f>
        <v>187.54750000000001</v>
      </c>
      <c r="M3891" s="3">
        <v>750.19</v>
      </c>
      <c r="N3891" t="s">
        <v>35</v>
      </c>
      <c r="O3891">
        <v>46</v>
      </c>
      <c r="P3891" s="1">
        <v>45564</v>
      </c>
      <c r="Q3891">
        <v>314</v>
      </c>
      <c r="R3891" t="s">
        <v>43</v>
      </c>
      <c r="S3891">
        <v>4</v>
      </c>
      <c r="T3891" s="1">
        <v>45393</v>
      </c>
      <c r="U3891" t="s">
        <v>36</v>
      </c>
      <c r="V3891" t="str">
        <f>TEXT(WEEKDAY(Working_Data[[#This Row],[order_date]],1),"DDDD")</f>
        <v>Wednesday</v>
      </c>
      <c r="W3891" t="str">
        <f>TEXT(Working_Data[[#This Row],[order_date]],"mmmm")</f>
        <v>June</v>
      </c>
      <c r="X3891" s="7">
        <f>Working_Data[[#This Row],[last_order_date]]-Working_Data[[#This Row],[signup_date]]</f>
        <v>-81</v>
      </c>
      <c r="Y3891" s="7">
        <f>IF(Working_Data[[#This Row],[churned]]="Active",1,0)</f>
        <v>0</v>
      </c>
      <c r="Z3891" s="7">
        <f>YEAR(Working_Data[[#This Row],[order_date]])</f>
        <v>2024</v>
      </c>
    </row>
    <row r="3892" spans="1:26" x14ac:dyDescent="0.25">
      <c r="A3892" t="s">
        <v>7834</v>
      </c>
      <c r="B3892" t="s">
        <v>38</v>
      </c>
      <c r="C3892" t="s">
        <v>82</v>
      </c>
      <c r="D3892" t="s">
        <v>77</v>
      </c>
      <c r="E3892" s="1">
        <v>45411</v>
      </c>
      <c r="F3892" t="s">
        <v>7835</v>
      </c>
      <c r="G3892" s="1">
        <v>45455</v>
      </c>
      <c r="H3892" t="s">
        <v>34</v>
      </c>
      <c r="I3892" t="s">
        <v>54</v>
      </c>
      <c r="J3892" t="s">
        <v>27</v>
      </c>
      <c r="K3892">
        <v>3</v>
      </c>
      <c r="L3892" s="3">
        <f>Working_Data[[#This Row],[price2]]/Working_Data[[#This Row],[quantity]]</f>
        <v>450.63333333333338</v>
      </c>
      <c r="M3892" s="3">
        <v>1351.9</v>
      </c>
      <c r="N3892" t="s">
        <v>28</v>
      </c>
      <c r="O3892">
        <v>47</v>
      </c>
      <c r="P3892" s="1">
        <v>45565</v>
      </c>
      <c r="Q3892">
        <v>320</v>
      </c>
      <c r="R3892" t="s">
        <v>29</v>
      </c>
      <c r="S3892">
        <v>4</v>
      </c>
      <c r="T3892" s="1">
        <v>45754</v>
      </c>
      <c r="U3892" t="s">
        <v>60</v>
      </c>
      <c r="V3892" t="str">
        <f>TEXT(WEEKDAY(Working_Data[[#This Row],[order_date]],1),"DDDD")</f>
        <v>Wednesday</v>
      </c>
      <c r="W3892" t="str">
        <f>TEXT(Working_Data[[#This Row],[order_date]],"mmmm")</f>
        <v>June</v>
      </c>
      <c r="X3892" s="7">
        <f>Working_Data[[#This Row],[last_order_date]]-Working_Data[[#This Row],[signup_date]]</f>
        <v>154</v>
      </c>
      <c r="Y3892" s="7">
        <f>IF(Working_Data[[#This Row],[churned]]="Active",1,0)</f>
        <v>1</v>
      </c>
      <c r="Z3892" s="7">
        <f>YEAR(Working_Data[[#This Row],[order_date]])</f>
        <v>2024</v>
      </c>
    </row>
    <row r="3893" spans="1:26" x14ac:dyDescent="0.25">
      <c r="A3893" t="s">
        <v>7836</v>
      </c>
      <c r="B3893" t="s">
        <v>38</v>
      </c>
      <c r="C3893" t="s">
        <v>22</v>
      </c>
      <c r="D3893" t="s">
        <v>23</v>
      </c>
      <c r="E3893" s="1">
        <v>45346</v>
      </c>
      <c r="F3893" t="s">
        <v>7837</v>
      </c>
      <c r="G3893" s="1">
        <v>45455</v>
      </c>
      <c r="H3893" t="s">
        <v>41</v>
      </c>
      <c r="I3893" t="s">
        <v>54</v>
      </c>
      <c r="J3893" t="s">
        <v>64</v>
      </c>
      <c r="K3893">
        <v>4</v>
      </c>
      <c r="L3893" s="3">
        <f>Working_Data[[#This Row],[price2]]/Working_Data[[#This Row],[quantity]]</f>
        <v>81.377499999999998</v>
      </c>
      <c r="M3893" s="3">
        <v>325.51</v>
      </c>
      <c r="N3893" t="s">
        <v>50</v>
      </c>
      <c r="O3893">
        <v>32</v>
      </c>
      <c r="P3893" s="1">
        <v>45884</v>
      </c>
      <c r="Q3893">
        <v>395</v>
      </c>
      <c r="R3893" t="s">
        <v>29</v>
      </c>
      <c r="S3893">
        <v>5</v>
      </c>
      <c r="T3893" s="1">
        <v>45593</v>
      </c>
      <c r="U3893" t="s">
        <v>60</v>
      </c>
      <c r="V3893" t="str">
        <f>TEXT(WEEKDAY(Working_Data[[#This Row],[order_date]],1),"DDDD")</f>
        <v>Wednesday</v>
      </c>
      <c r="W3893" t="str">
        <f>TEXT(Working_Data[[#This Row],[order_date]],"mmmm")</f>
        <v>June</v>
      </c>
      <c r="X3893" s="7">
        <f>Working_Data[[#This Row],[last_order_date]]-Working_Data[[#This Row],[signup_date]]</f>
        <v>538</v>
      </c>
      <c r="Y3893" s="7">
        <f>IF(Working_Data[[#This Row],[churned]]="Active",1,0)</f>
        <v>1</v>
      </c>
      <c r="Z3893" s="7">
        <f>YEAR(Working_Data[[#This Row],[order_date]])</f>
        <v>2024</v>
      </c>
    </row>
    <row r="3894" spans="1:26" x14ac:dyDescent="0.25">
      <c r="A3894" t="s">
        <v>7838</v>
      </c>
      <c r="B3894" t="s">
        <v>21</v>
      </c>
      <c r="C3894" t="s">
        <v>22</v>
      </c>
      <c r="D3894" t="s">
        <v>32</v>
      </c>
      <c r="E3894" s="1">
        <v>45652</v>
      </c>
      <c r="F3894" t="s">
        <v>7839</v>
      </c>
      <c r="G3894" s="1">
        <v>45455</v>
      </c>
      <c r="H3894" t="s">
        <v>34</v>
      </c>
      <c r="I3894" t="s">
        <v>48</v>
      </c>
      <c r="J3894" t="s">
        <v>59</v>
      </c>
      <c r="K3894">
        <v>1</v>
      </c>
      <c r="L3894" s="3">
        <f>Working_Data[[#This Row],[price2]]/Working_Data[[#This Row],[quantity]]</f>
        <v>861.48</v>
      </c>
      <c r="M3894" s="3">
        <v>861.48</v>
      </c>
      <c r="N3894" t="s">
        <v>35</v>
      </c>
      <c r="O3894">
        <v>12</v>
      </c>
      <c r="P3894" s="1">
        <v>45593</v>
      </c>
      <c r="Q3894">
        <v>84</v>
      </c>
      <c r="R3894" t="s">
        <v>43</v>
      </c>
      <c r="S3894">
        <v>2</v>
      </c>
      <c r="T3894" s="1">
        <v>45720</v>
      </c>
      <c r="U3894" t="s">
        <v>60</v>
      </c>
      <c r="V3894" t="str">
        <f>TEXT(WEEKDAY(Working_Data[[#This Row],[order_date]],1),"DDDD")</f>
        <v>Wednesday</v>
      </c>
      <c r="W3894" t="str">
        <f>TEXT(Working_Data[[#This Row],[order_date]],"mmmm")</f>
        <v>June</v>
      </c>
      <c r="X3894" s="7">
        <f>Working_Data[[#This Row],[last_order_date]]-Working_Data[[#This Row],[signup_date]]</f>
        <v>-59</v>
      </c>
      <c r="Y3894" s="7">
        <f>IF(Working_Data[[#This Row],[churned]]="Active",1,0)</f>
        <v>0</v>
      </c>
      <c r="Z3894" s="7">
        <f>YEAR(Working_Data[[#This Row],[order_date]])</f>
        <v>2024</v>
      </c>
    </row>
    <row r="3895" spans="1:26" x14ac:dyDescent="0.25">
      <c r="A3895" t="s">
        <v>7840</v>
      </c>
      <c r="B3895" t="s">
        <v>21</v>
      </c>
      <c r="C3895" t="s">
        <v>82</v>
      </c>
      <c r="D3895" t="s">
        <v>32</v>
      </c>
      <c r="E3895" s="1">
        <v>45761</v>
      </c>
      <c r="F3895" t="s">
        <v>7841</v>
      </c>
      <c r="G3895" s="1">
        <v>45455</v>
      </c>
      <c r="H3895" t="s">
        <v>41</v>
      </c>
      <c r="I3895" t="s">
        <v>26</v>
      </c>
      <c r="J3895" t="s">
        <v>59</v>
      </c>
      <c r="K3895">
        <v>5</v>
      </c>
      <c r="L3895" s="3">
        <f>Working_Data[[#This Row],[price2]]/Working_Data[[#This Row],[quantity]]</f>
        <v>102.848</v>
      </c>
      <c r="M3895" s="3">
        <v>514.24</v>
      </c>
      <c r="N3895" t="s">
        <v>28</v>
      </c>
      <c r="O3895">
        <v>5</v>
      </c>
      <c r="P3895" s="1">
        <v>45855</v>
      </c>
      <c r="Q3895">
        <v>272</v>
      </c>
      <c r="R3895" t="s">
        <v>29</v>
      </c>
      <c r="S3895">
        <v>1</v>
      </c>
      <c r="T3895" s="1">
        <v>45809</v>
      </c>
      <c r="U3895" t="s">
        <v>60</v>
      </c>
      <c r="V3895" t="str">
        <f>TEXT(WEEKDAY(Working_Data[[#This Row],[order_date]],1),"DDDD")</f>
        <v>Wednesday</v>
      </c>
      <c r="W3895" t="str">
        <f>TEXT(Working_Data[[#This Row],[order_date]],"mmmm")</f>
        <v>June</v>
      </c>
      <c r="X3895" s="7">
        <f>Working_Data[[#This Row],[last_order_date]]-Working_Data[[#This Row],[signup_date]]</f>
        <v>94</v>
      </c>
      <c r="Y3895" s="7">
        <f>IF(Working_Data[[#This Row],[churned]]="Active",1,0)</f>
        <v>1</v>
      </c>
      <c r="Z3895" s="7">
        <f>YEAR(Working_Data[[#This Row],[order_date]])</f>
        <v>2024</v>
      </c>
    </row>
    <row r="3896" spans="1:26" x14ac:dyDescent="0.25">
      <c r="A3896" t="s">
        <v>7842</v>
      </c>
      <c r="B3896" t="s">
        <v>38</v>
      </c>
      <c r="C3896" t="s">
        <v>82</v>
      </c>
      <c r="D3896" t="s">
        <v>52</v>
      </c>
      <c r="E3896" s="1">
        <v>45755</v>
      </c>
      <c r="F3896" t="s">
        <v>7843</v>
      </c>
      <c r="G3896" s="1">
        <v>45485</v>
      </c>
      <c r="H3896" t="s">
        <v>47</v>
      </c>
      <c r="I3896" t="s">
        <v>48</v>
      </c>
      <c r="J3896" t="s">
        <v>27</v>
      </c>
      <c r="K3896">
        <v>5</v>
      </c>
      <c r="L3896" s="3">
        <f>Working_Data[[#This Row],[price2]]/Working_Data[[#This Row],[quantity]]</f>
        <v>183.20599999999999</v>
      </c>
      <c r="M3896" s="3">
        <v>916.03</v>
      </c>
      <c r="N3896" t="s">
        <v>28</v>
      </c>
      <c r="O3896">
        <v>50</v>
      </c>
      <c r="P3896" s="1">
        <v>45709</v>
      </c>
      <c r="Q3896">
        <v>58</v>
      </c>
      <c r="R3896" t="s">
        <v>43</v>
      </c>
      <c r="S3896">
        <v>5</v>
      </c>
      <c r="T3896" s="1">
        <v>45804</v>
      </c>
      <c r="U3896" t="s">
        <v>60</v>
      </c>
      <c r="V3896" t="str">
        <f>TEXT(WEEKDAY(Working_Data[[#This Row],[order_date]],1),"DDDD")</f>
        <v>Friday</v>
      </c>
      <c r="W3896" t="str">
        <f>TEXT(Working_Data[[#This Row],[order_date]],"mmmm")</f>
        <v>July</v>
      </c>
      <c r="X3896" s="7">
        <f>Working_Data[[#This Row],[last_order_date]]-Working_Data[[#This Row],[signup_date]]</f>
        <v>-46</v>
      </c>
      <c r="Y3896" s="7">
        <f>IF(Working_Data[[#This Row],[churned]]="Active",1,0)</f>
        <v>0</v>
      </c>
      <c r="Z3896" s="7">
        <f>YEAR(Working_Data[[#This Row],[order_date]])</f>
        <v>2024</v>
      </c>
    </row>
    <row r="3897" spans="1:26" x14ac:dyDescent="0.25">
      <c r="A3897" t="s">
        <v>7844</v>
      </c>
      <c r="B3897" t="s">
        <v>21</v>
      </c>
      <c r="C3897" t="s">
        <v>22</v>
      </c>
      <c r="D3897" t="s">
        <v>52</v>
      </c>
      <c r="E3897" s="1">
        <v>45249</v>
      </c>
      <c r="F3897" t="s">
        <v>7845</v>
      </c>
      <c r="G3897" s="1">
        <v>45485</v>
      </c>
      <c r="H3897" t="s">
        <v>41</v>
      </c>
      <c r="I3897" t="s">
        <v>26</v>
      </c>
      <c r="J3897" t="s">
        <v>67</v>
      </c>
      <c r="K3897">
        <v>4</v>
      </c>
      <c r="L3897" s="3">
        <f>Working_Data[[#This Row],[price2]]/Working_Data[[#This Row],[quantity]]</f>
        <v>275.58</v>
      </c>
      <c r="M3897" s="3">
        <v>1102.32</v>
      </c>
      <c r="N3897" t="s">
        <v>28</v>
      </c>
      <c r="O3897">
        <v>27</v>
      </c>
      <c r="P3897" s="1">
        <v>45582</v>
      </c>
      <c r="Q3897">
        <v>112</v>
      </c>
      <c r="R3897" t="s">
        <v>29</v>
      </c>
      <c r="S3897">
        <v>3</v>
      </c>
      <c r="T3897" s="1">
        <v>45693</v>
      </c>
      <c r="U3897" t="s">
        <v>30</v>
      </c>
      <c r="V3897" t="str">
        <f>TEXT(WEEKDAY(Working_Data[[#This Row],[order_date]],1),"DDDD")</f>
        <v>Friday</v>
      </c>
      <c r="W3897" t="str">
        <f>TEXT(Working_Data[[#This Row],[order_date]],"mmmm")</f>
        <v>July</v>
      </c>
      <c r="X3897" s="7">
        <f>Working_Data[[#This Row],[last_order_date]]-Working_Data[[#This Row],[signup_date]]</f>
        <v>333</v>
      </c>
      <c r="Y3897" s="7">
        <f>IF(Working_Data[[#This Row],[churned]]="Active",1,0)</f>
        <v>1</v>
      </c>
      <c r="Z3897" s="7">
        <f>YEAR(Working_Data[[#This Row],[order_date]])</f>
        <v>2024</v>
      </c>
    </row>
    <row r="3898" spans="1:26" x14ac:dyDescent="0.25">
      <c r="A3898" t="s">
        <v>7846</v>
      </c>
      <c r="B3898" t="s">
        <v>38</v>
      </c>
      <c r="C3898" t="s">
        <v>82</v>
      </c>
      <c r="D3898" t="s">
        <v>52</v>
      </c>
      <c r="E3898" s="1">
        <v>45287</v>
      </c>
      <c r="F3898" t="s">
        <v>7847</v>
      </c>
      <c r="G3898" s="1">
        <v>45485</v>
      </c>
      <c r="H3898" t="s">
        <v>58</v>
      </c>
      <c r="I3898" t="s">
        <v>42</v>
      </c>
      <c r="J3898" t="s">
        <v>64</v>
      </c>
      <c r="K3898">
        <v>4</v>
      </c>
      <c r="L3898" s="3">
        <f>Working_Data[[#This Row],[price2]]/Working_Data[[#This Row],[quantity]]</f>
        <v>366.83249999999998</v>
      </c>
      <c r="M3898" s="3">
        <v>1467.33</v>
      </c>
      <c r="N3898" t="s">
        <v>50</v>
      </c>
      <c r="O3898">
        <v>22</v>
      </c>
      <c r="P3898" s="1">
        <v>45810</v>
      </c>
      <c r="Q3898">
        <v>483</v>
      </c>
      <c r="R3898" t="s">
        <v>43</v>
      </c>
      <c r="S3898">
        <v>4</v>
      </c>
      <c r="T3898" s="1">
        <v>45747</v>
      </c>
      <c r="U3898" t="s">
        <v>30</v>
      </c>
      <c r="V3898" t="str">
        <f>TEXT(WEEKDAY(Working_Data[[#This Row],[order_date]],1),"DDDD")</f>
        <v>Friday</v>
      </c>
      <c r="W3898" t="str">
        <f>TEXT(Working_Data[[#This Row],[order_date]],"mmmm")</f>
        <v>July</v>
      </c>
      <c r="X3898" s="7">
        <f>Working_Data[[#This Row],[last_order_date]]-Working_Data[[#This Row],[signup_date]]</f>
        <v>523</v>
      </c>
      <c r="Y3898" s="7">
        <f>IF(Working_Data[[#This Row],[churned]]="Active",1,0)</f>
        <v>0</v>
      </c>
      <c r="Z3898" s="7">
        <f>YEAR(Working_Data[[#This Row],[order_date]])</f>
        <v>2024</v>
      </c>
    </row>
    <row r="3899" spans="1:26" x14ac:dyDescent="0.25">
      <c r="A3899" t="s">
        <v>7848</v>
      </c>
      <c r="B3899" t="s">
        <v>45</v>
      </c>
      <c r="C3899" t="s">
        <v>82</v>
      </c>
      <c r="D3899" t="s">
        <v>32</v>
      </c>
      <c r="E3899" s="1">
        <v>45398</v>
      </c>
      <c r="F3899" t="s">
        <v>7849</v>
      </c>
      <c r="G3899" s="1">
        <v>45485</v>
      </c>
      <c r="H3899" t="s">
        <v>58</v>
      </c>
      <c r="I3899" t="s">
        <v>42</v>
      </c>
      <c r="J3899" t="s">
        <v>59</v>
      </c>
      <c r="K3899">
        <v>2</v>
      </c>
      <c r="L3899" s="3">
        <f>Working_Data[[#This Row],[price2]]/Working_Data[[#This Row],[quantity]]</f>
        <v>277.03500000000003</v>
      </c>
      <c r="M3899" s="3">
        <v>554.07000000000005</v>
      </c>
      <c r="N3899" t="s">
        <v>28</v>
      </c>
      <c r="O3899">
        <v>4</v>
      </c>
      <c r="P3899" s="1">
        <v>45863</v>
      </c>
      <c r="Q3899">
        <v>242</v>
      </c>
      <c r="R3899" t="s">
        <v>29</v>
      </c>
      <c r="S3899">
        <v>3</v>
      </c>
      <c r="T3899" s="1">
        <v>45636</v>
      </c>
      <c r="U3899" t="s">
        <v>30</v>
      </c>
      <c r="V3899" t="str">
        <f>TEXT(WEEKDAY(Working_Data[[#This Row],[order_date]],1),"DDDD")</f>
        <v>Friday</v>
      </c>
      <c r="W3899" t="str">
        <f>TEXT(Working_Data[[#This Row],[order_date]],"mmmm")</f>
        <v>July</v>
      </c>
      <c r="X3899" s="7">
        <f>Working_Data[[#This Row],[last_order_date]]-Working_Data[[#This Row],[signup_date]]</f>
        <v>465</v>
      </c>
      <c r="Y3899" s="7">
        <f>IF(Working_Data[[#This Row],[churned]]="Active",1,0)</f>
        <v>1</v>
      </c>
      <c r="Z3899" s="7">
        <f>YEAR(Working_Data[[#This Row],[order_date]])</f>
        <v>2024</v>
      </c>
    </row>
    <row r="3900" spans="1:26" x14ac:dyDescent="0.25">
      <c r="A3900" t="s">
        <v>7850</v>
      </c>
      <c r="B3900" t="s">
        <v>45</v>
      </c>
      <c r="C3900" t="s">
        <v>39</v>
      </c>
      <c r="D3900" t="s">
        <v>77</v>
      </c>
      <c r="E3900" s="1">
        <v>45563</v>
      </c>
      <c r="F3900" t="s">
        <v>7851</v>
      </c>
      <c r="G3900" s="1">
        <v>45485</v>
      </c>
      <c r="H3900" t="s">
        <v>25</v>
      </c>
      <c r="I3900" t="s">
        <v>48</v>
      </c>
      <c r="J3900" t="s">
        <v>67</v>
      </c>
      <c r="K3900">
        <v>2</v>
      </c>
      <c r="L3900" s="3">
        <f>Working_Data[[#This Row],[price2]]/Working_Data[[#This Row],[quantity]]</f>
        <v>144.27000000000001</v>
      </c>
      <c r="M3900" s="3">
        <v>288.54000000000002</v>
      </c>
      <c r="N3900" t="s">
        <v>50</v>
      </c>
      <c r="O3900">
        <v>17</v>
      </c>
      <c r="P3900" s="1">
        <v>45731</v>
      </c>
      <c r="Q3900">
        <v>183</v>
      </c>
      <c r="R3900" t="s">
        <v>43</v>
      </c>
      <c r="S3900">
        <v>2</v>
      </c>
      <c r="T3900" s="1">
        <v>45797</v>
      </c>
      <c r="U3900" t="s">
        <v>30</v>
      </c>
      <c r="V3900" t="str">
        <f>TEXT(WEEKDAY(Working_Data[[#This Row],[order_date]],1),"DDDD")</f>
        <v>Friday</v>
      </c>
      <c r="W3900" t="str">
        <f>TEXT(Working_Data[[#This Row],[order_date]],"mmmm")</f>
        <v>July</v>
      </c>
      <c r="X3900" s="7">
        <f>Working_Data[[#This Row],[last_order_date]]-Working_Data[[#This Row],[signup_date]]</f>
        <v>168</v>
      </c>
      <c r="Y3900" s="7">
        <f>IF(Working_Data[[#This Row],[churned]]="Active",1,0)</f>
        <v>0</v>
      </c>
      <c r="Z3900" s="7">
        <f>YEAR(Working_Data[[#This Row],[order_date]])</f>
        <v>2024</v>
      </c>
    </row>
    <row r="3901" spans="1:26" x14ac:dyDescent="0.25">
      <c r="A3901" t="s">
        <v>7852</v>
      </c>
      <c r="B3901" t="s">
        <v>21</v>
      </c>
      <c r="C3901" t="s">
        <v>39</v>
      </c>
      <c r="D3901" t="s">
        <v>77</v>
      </c>
      <c r="E3901" s="1">
        <v>45735</v>
      </c>
      <c r="F3901" t="s">
        <v>7853</v>
      </c>
      <c r="G3901" s="1">
        <v>45485</v>
      </c>
      <c r="H3901" t="s">
        <v>25</v>
      </c>
      <c r="I3901" t="s">
        <v>42</v>
      </c>
      <c r="J3901" t="s">
        <v>59</v>
      </c>
      <c r="K3901">
        <v>5</v>
      </c>
      <c r="L3901" s="3">
        <f>Working_Data[[#This Row],[price2]]/Working_Data[[#This Row],[quantity]]</f>
        <v>150.864</v>
      </c>
      <c r="M3901" s="3">
        <v>754.32</v>
      </c>
      <c r="N3901" t="s">
        <v>50</v>
      </c>
      <c r="O3901">
        <v>25</v>
      </c>
      <c r="P3901" s="1">
        <v>45707</v>
      </c>
      <c r="Q3901">
        <v>273</v>
      </c>
      <c r="R3901" t="s">
        <v>29</v>
      </c>
      <c r="S3901">
        <v>2</v>
      </c>
      <c r="T3901" s="1">
        <v>45670</v>
      </c>
      <c r="U3901" t="s">
        <v>30</v>
      </c>
      <c r="V3901" t="str">
        <f>TEXT(WEEKDAY(Working_Data[[#This Row],[order_date]],1),"DDDD")</f>
        <v>Friday</v>
      </c>
      <c r="W3901" t="str">
        <f>TEXT(Working_Data[[#This Row],[order_date]],"mmmm")</f>
        <v>July</v>
      </c>
      <c r="X3901" s="7">
        <f>Working_Data[[#This Row],[last_order_date]]-Working_Data[[#This Row],[signup_date]]</f>
        <v>-28</v>
      </c>
      <c r="Y3901" s="7">
        <f>IF(Working_Data[[#This Row],[churned]]="Active",1,0)</f>
        <v>1</v>
      </c>
      <c r="Z3901" s="7">
        <f>YEAR(Working_Data[[#This Row],[order_date]])</f>
        <v>2024</v>
      </c>
    </row>
    <row r="3902" spans="1:26" x14ac:dyDescent="0.25">
      <c r="A3902" t="s">
        <v>7854</v>
      </c>
      <c r="B3902" t="s">
        <v>45</v>
      </c>
      <c r="C3902" t="s">
        <v>82</v>
      </c>
      <c r="D3902" t="s">
        <v>52</v>
      </c>
      <c r="E3902" s="1">
        <v>45845</v>
      </c>
      <c r="F3902" t="s">
        <v>7855</v>
      </c>
      <c r="G3902" s="1">
        <v>45485</v>
      </c>
      <c r="H3902" t="s">
        <v>34</v>
      </c>
      <c r="I3902" t="s">
        <v>63</v>
      </c>
      <c r="J3902" t="s">
        <v>64</v>
      </c>
      <c r="K3902">
        <v>5</v>
      </c>
      <c r="L3902" s="3">
        <f>Working_Data[[#This Row],[price2]]/Working_Data[[#This Row],[quantity]]</f>
        <v>77.451999999999998</v>
      </c>
      <c r="M3902" s="3">
        <v>387.26</v>
      </c>
      <c r="N3902" t="s">
        <v>50</v>
      </c>
      <c r="O3902">
        <v>48</v>
      </c>
      <c r="P3902" s="1">
        <v>45663</v>
      </c>
      <c r="Q3902">
        <v>415</v>
      </c>
      <c r="R3902" t="s">
        <v>29</v>
      </c>
      <c r="S3902">
        <v>3</v>
      </c>
      <c r="T3902" s="1">
        <v>45706</v>
      </c>
      <c r="U3902" t="s">
        <v>36</v>
      </c>
      <c r="V3902" t="str">
        <f>TEXT(WEEKDAY(Working_Data[[#This Row],[order_date]],1),"DDDD")</f>
        <v>Friday</v>
      </c>
      <c r="W3902" t="str">
        <f>TEXT(Working_Data[[#This Row],[order_date]],"mmmm")</f>
        <v>July</v>
      </c>
      <c r="X3902" s="7">
        <f>Working_Data[[#This Row],[last_order_date]]-Working_Data[[#This Row],[signup_date]]</f>
        <v>-182</v>
      </c>
      <c r="Y3902" s="7">
        <f>IF(Working_Data[[#This Row],[churned]]="Active",1,0)</f>
        <v>1</v>
      </c>
      <c r="Z3902" s="7">
        <f>YEAR(Working_Data[[#This Row],[order_date]])</f>
        <v>2024</v>
      </c>
    </row>
    <row r="3903" spans="1:26" x14ac:dyDescent="0.25">
      <c r="A3903" t="s">
        <v>7856</v>
      </c>
      <c r="B3903" t="s">
        <v>45</v>
      </c>
      <c r="C3903" t="s">
        <v>39</v>
      </c>
      <c r="D3903" t="s">
        <v>52</v>
      </c>
      <c r="E3903" s="1">
        <v>45339</v>
      </c>
      <c r="F3903" t="s">
        <v>7857</v>
      </c>
      <c r="G3903" s="1">
        <v>45516</v>
      </c>
      <c r="H3903" t="s">
        <v>25</v>
      </c>
      <c r="I3903" t="s">
        <v>48</v>
      </c>
      <c r="J3903" t="s">
        <v>27</v>
      </c>
      <c r="K3903">
        <v>3</v>
      </c>
      <c r="L3903" s="3">
        <f>Working_Data[[#This Row],[price2]]/Working_Data[[#This Row],[quantity]]</f>
        <v>84.11</v>
      </c>
      <c r="M3903" s="3">
        <v>252.33</v>
      </c>
      <c r="N3903" t="s">
        <v>35</v>
      </c>
      <c r="O3903">
        <v>42</v>
      </c>
      <c r="P3903" s="1">
        <v>45685</v>
      </c>
      <c r="Q3903">
        <v>50</v>
      </c>
      <c r="R3903" t="s">
        <v>43</v>
      </c>
      <c r="S3903">
        <v>3</v>
      </c>
      <c r="T3903" s="1">
        <v>45882</v>
      </c>
      <c r="U3903" t="s">
        <v>60</v>
      </c>
      <c r="V3903" t="str">
        <f>TEXT(WEEKDAY(Working_Data[[#This Row],[order_date]],1),"DDDD")</f>
        <v>Monday</v>
      </c>
      <c r="W3903" t="str">
        <f>TEXT(Working_Data[[#This Row],[order_date]],"mmmm")</f>
        <v>August</v>
      </c>
      <c r="X3903" s="7">
        <f>Working_Data[[#This Row],[last_order_date]]-Working_Data[[#This Row],[signup_date]]</f>
        <v>346</v>
      </c>
      <c r="Y3903" s="7">
        <f>IF(Working_Data[[#This Row],[churned]]="Active",1,0)</f>
        <v>0</v>
      </c>
      <c r="Z3903" s="7">
        <f>YEAR(Working_Data[[#This Row],[order_date]])</f>
        <v>2024</v>
      </c>
    </row>
    <row r="3904" spans="1:26" x14ac:dyDescent="0.25">
      <c r="A3904" t="s">
        <v>7858</v>
      </c>
      <c r="B3904" t="s">
        <v>21</v>
      </c>
      <c r="C3904" t="s">
        <v>39</v>
      </c>
      <c r="D3904" t="s">
        <v>56</v>
      </c>
      <c r="E3904" s="1">
        <v>45437</v>
      </c>
      <c r="F3904" t="s">
        <v>7859</v>
      </c>
      <c r="G3904" s="1">
        <v>45516</v>
      </c>
      <c r="H3904" t="s">
        <v>41</v>
      </c>
      <c r="I3904" t="s">
        <v>48</v>
      </c>
      <c r="J3904" t="s">
        <v>59</v>
      </c>
      <c r="K3904">
        <v>3</v>
      </c>
      <c r="L3904" s="3">
        <f>Working_Data[[#This Row],[price2]]/Working_Data[[#This Row],[quantity]]</f>
        <v>436.50666666666666</v>
      </c>
      <c r="M3904" s="3">
        <v>1309.52</v>
      </c>
      <c r="N3904" t="s">
        <v>50</v>
      </c>
      <c r="O3904">
        <v>40</v>
      </c>
      <c r="P3904" s="1">
        <v>45871</v>
      </c>
      <c r="Q3904">
        <v>61</v>
      </c>
      <c r="R3904" t="s">
        <v>29</v>
      </c>
      <c r="S3904">
        <v>1</v>
      </c>
      <c r="T3904" s="1">
        <v>45611</v>
      </c>
      <c r="U3904" t="s">
        <v>30</v>
      </c>
      <c r="V3904" t="str">
        <f>TEXT(WEEKDAY(Working_Data[[#This Row],[order_date]],1),"DDDD")</f>
        <v>Monday</v>
      </c>
      <c r="W3904" t="str">
        <f>TEXT(Working_Data[[#This Row],[order_date]],"mmmm")</f>
        <v>August</v>
      </c>
      <c r="X3904" s="7">
        <f>Working_Data[[#This Row],[last_order_date]]-Working_Data[[#This Row],[signup_date]]</f>
        <v>434</v>
      </c>
      <c r="Y3904" s="7">
        <f>IF(Working_Data[[#This Row],[churned]]="Active",1,0)</f>
        <v>1</v>
      </c>
      <c r="Z3904" s="7">
        <f>YEAR(Working_Data[[#This Row],[order_date]])</f>
        <v>2024</v>
      </c>
    </row>
    <row r="3905" spans="1:26" x14ac:dyDescent="0.25">
      <c r="A3905" t="s">
        <v>7860</v>
      </c>
      <c r="B3905" t="s">
        <v>38</v>
      </c>
      <c r="C3905" t="s">
        <v>22</v>
      </c>
      <c r="D3905" t="s">
        <v>52</v>
      </c>
      <c r="E3905" s="1">
        <v>45658</v>
      </c>
      <c r="F3905" t="s">
        <v>7861</v>
      </c>
      <c r="G3905" s="1">
        <v>45516</v>
      </c>
      <c r="H3905" t="s">
        <v>41</v>
      </c>
      <c r="I3905" t="s">
        <v>63</v>
      </c>
      <c r="J3905" t="s">
        <v>64</v>
      </c>
      <c r="K3905">
        <v>4</v>
      </c>
      <c r="L3905" s="3">
        <f>Working_Data[[#This Row],[price2]]/Working_Data[[#This Row],[quantity]]</f>
        <v>86.042500000000004</v>
      </c>
      <c r="M3905" s="3">
        <v>344.17</v>
      </c>
      <c r="N3905" t="s">
        <v>35</v>
      </c>
      <c r="O3905">
        <v>24</v>
      </c>
      <c r="P3905" s="1">
        <v>45825</v>
      </c>
      <c r="Q3905">
        <v>5</v>
      </c>
      <c r="R3905" t="s">
        <v>43</v>
      </c>
      <c r="S3905">
        <v>3</v>
      </c>
      <c r="T3905" s="1">
        <v>45755</v>
      </c>
      <c r="U3905" t="s">
        <v>36</v>
      </c>
      <c r="V3905" t="str">
        <f>TEXT(WEEKDAY(Working_Data[[#This Row],[order_date]],1),"DDDD")</f>
        <v>Monday</v>
      </c>
      <c r="W3905" t="str">
        <f>TEXT(Working_Data[[#This Row],[order_date]],"mmmm")</f>
        <v>August</v>
      </c>
      <c r="X3905" s="7">
        <f>Working_Data[[#This Row],[last_order_date]]-Working_Data[[#This Row],[signup_date]]</f>
        <v>167</v>
      </c>
      <c r="Y3905" s="7">
        <f>IF(Working_Data[[#This Row],[churned]]="Active",1,0)</f>
        <v>0</v>
      </c>
      <c r="Z3905" s="7">
        <f>YEAR(Working_Data[[#This Row],[order_date]])</f>
        <v>2024</v>
      </c>
    </row>
    <row r="3906" spans="1:26" x14ac:dyDescent="0.25">
      <c r="A3906" t="s">
        <v>7862</v>
      </c>
      <c r="B3906" t="s">
        <v>38</v>
      </c>
      <c r="C3906" t="s">
        <v>22</v>
      </c>
      <c r="D3906" t="s">
        <v>32</v>
      </c>
      <c r="E3906" s="1">
        <v>45551</v>
      </c>
      <c r="F3906" t="s">
        <v>7863</v>
      </c>
      <c r="G3906" s="1">
        <v>45547</v>
      </c>
      <c r="H3906" t="s">
        <v>47</v>
      </c>
      <c r="I3906" t="s">
        <v>63</v>
      </c>
      <c r="J3906" t="s">
        <v>67</v>
      </c>
      <c r="K3906">
        <v>1</v>
      </c>
      <c r="L3906" s="3">
        <f>Working_Data[[#This Row],[price2]]/Working_Data[[#This Row],[quantity]]</f>
        <v>464.51</v>
      </c>
      <c r="M3906" s="3">
        <v>464.51</v>
      </c>
      <c r="N3906" t="s">
        <v>50</v>
      </c>
      <c r="O3906">
        <v>49</v>
      </c>
      <c r="P3906" s="1">
        <v>45584</v>
      </c>
      <c r="Q3906">
        <v>32</v>
      </c>
      <c r="R3906" t="s">
        <v>43</v>
      </c>
      <c r="S3906">
        <v>5</v>
      </c>
      <c r="T3906" s="1">
        <v>45792</v>
      </c>
      <c r="U3906" t="s">
        <v>60</v>
      </c>
      <c r="V3906" t="str">
        <f>TEXT(WEEKDAY(Working_Data[[#This Row],[order_date]],1),"DDDD")</f>
        <v>Thursday</v>
      </c>
      <c r="W3906" t="str">
        <f>TEXT(Working_Data[[#This Row],[order_date]],"mmmm")</f>
        <v>September</v>
      </c>
      <c r="X3906" s="7">
        <f>Working_Data[[#This Row],[last_order_date]]-Working_Data[[#This Row],[signup_date]]</f>
        <v>33</v>
      </c>
      <c r="Y3906" s="7">
        <f>IF(Working_Data[[#This Row],[churned]]="Active",1,0)</f>
        <v>0</v>
      </c>
      <c r="Z3906" s="7">
        <f>YEAR(Working_Data[[#This Row],[order_date]])</f>
        <v>2024</v>
      </c>
    </row>
    <row r="3907" spans="1:26" x14ac:dyDescent="0.25">
      <c r="A3907" t="s">
        <v>7864</v>
      </c>
      <c r="B3907" t="s">
        <v>21</v>
      </c>
      <c r="C3907" t="s">
        <v>22</v>
      </c>
      <c r="D3907" t="s">
        <v>32</v>
      </c>
      <c r="E3907" s="1">
        <v>45326</v>
      </c>
      <c r="F3907" t="s">
        <v>7865</v>
      </c>
      <c r="G3907" s="1">
        <v>45547</v>
      </c>
      <c r="H3907" t="s">
        <v>58</v>
      </c>
      <c r="I3907" t="s">
        <v>54</v>
      </c>
      <c r="J3907" t="s">
        <v>27</v>
      </c>
      <c r="K3907">
        <v>5</v>
      </c>
      <c r="L3907" s="3">
        <f>Working_Data[[#This Row],[price2]]/Working_Data[[#This Row],[quantity]]</f>
        <v>91.641999999999996</v>
      </c>
      <c r="M3907" s="3">
        <v>458.21</v>
      </c>
      <c r="N3907" t="s">
        <v>35</v>
      </c>
      <c r="O3907">
        <v>14</v>
      </c>
      <c r="P3907" s="1">
        <v>45453</v>
      </c>
      <c r="Q3907">
        <v>325</v>
      </c>
      <c r="R3907" t="s">
        <v>29</v>
      </c>
      <c r="S3907">
        <v>3</v>
      </c>
      <c r="T3907" s="1">
        <v>45701</v>
      </c>
      <c r="U3907" t="s">
        <v>60</v>
      </c>
      <c r="V3907" t="str">
        <f>TEXT(WEEKDAY(Working_Data[[#This Row],[order_date]],1),"DDDD")</f>
        <v>Thursday</v>
      </c>
      <c r="W3907" t="str">
        <f>TEXT(Working_Data[[#This Row],[order_date]],"mmmm")</f>
        <v>September</v>
      </c>
      <c r="X3907" s="7">
        <f>Working_Data[[#This Row],[last_order_date]]-Working_Data[[#This Row],[signup_date]]</f>
        <v>127</v>
      </c>
      <c r="Y3907" s="7">
        <f>IF(Working_Data[[#This Row],[churned]]="Active",1,0)</f>
        <v>1</v>
      </c>
      <c r="Z3907" s="7">
        <f>YEAR(Working_Data[[#This Row],[order_date]])</f>
        <v>2024</v>
      </c>
    </row>
    <row r="3908" spans="1:26" x14ac:dyDescent="0.25">
      <c r="A3908" t="s">
        <v>7866</v>
      </c>
      <c r="B3908" t="s">
        <v>21</v>
      </c>
      <c r="C3908" t="s">
        <v>82</v>
      </c>
      <c r="D3908" t="s">
        <v>32</v>
      </c>
      <c r="E3908" s="1">
        <v>45674</v>
      </c>
      <c r="F3908" t="s">
        <v>7867</v>
      </c>
      <c r="G3908" s="1">
        <v>45547</v>
      </c>
      <c r="H3908" t="s">
        <v>47</v>
      </c>
      <c r="I3908" t="s">
        <v>42</v>
      </c>
      <c r="J3908" t="s">
        <v>64</v>
      </c>
      <c r="K3908">
        <v>4</v>
      </c>
      <c r="L3908" s="3">
        <f>Working_Data[[#This Row],[price2]]/Working_Data[[#This Row],[quantity]]</f>
        <v>313.16250000000002</v>
      </c>
      <c r="M3908" s="3">
        <v>1252.6500000000001</v>
      </c>
      <c r="N3908" t="s">
        <v>28</v>
      </c>
      <c r="O3908">
        <v>18</v>
      </c>
      <c r="P3908" s="1">
        <v>45525</v>
      </c>
      <c r="Q3908">
        <v>109</v>
      </c>
      <c r="R3908" t="s">
        <v>29</v>
      </c>
      <c r="S3908">
        <v>5</v>
      </c>
      <c r="T3908" s="1">
        <v>45763</v>
      </c>
      <c r="U3908" t="s">
        <v>36</v>
      </c>
      <c r="V3908" t="str">
        <f>TEXT(WEEKDAY(Working_Data[[#This Row],[order_date]],1),"DDDD")</f>
        <v>Thursday</v>
      </c>
      <c r="W3908" t="str">
        <f>TEXT(Working_Data[[#This Row],[order_date]],"mmmm")</f>
        <v>September</v>
      </c>
      <c r="X3908" s="7">
        <f>Working_Data[[#This Row],[last_order_date]]-Working_Data[[#This Row],[signup_date]]</f>
        <v>-149</v>
      </c>
      <c r="Y3908" s="7">
        <f>IF(Working_Data[[#This Row],[churned]]="Active",1,0)</f>
        <v>1</v>
      </c>
      <c r="Z3908" s="7">
        <f>YEAR(Working_Data[[#This Row],[order_date]])</f>
        <v>2024</v>
      </c>
    </row>
    <row r="3909" spans="1:26" x14ac:dyDescent="0.25">
      <c r="A3909" t="s">
        <v>7868</v>
      </c>
      <c r="B3909" t="s">
        <v>21</v>
      </c>
      <c r="C3909" t="s">
        <v>82</v>
      </c>
      <c r="D3909" t="s">
        <v>52</v>
      </c>
      <c r="E3909" s="1">
        <v>45745</v>
      </c>
      <c r="F3909" t="s">
        <v>7869</v>
      </c>
      <c r="G3909" s="1">
        <v>45547</v>
      </c>
      <c r="H3909" t="s">
        <v>41</v>
      </c>
      <c r="I3909" t="s">
        <v>48</v>
      </c>
      <c r="J3909" t="s">
        <v>59</v>
      </c>
      <c r="K3909">
        <v>3</v>
      </c>
      <c r="L3909" s="3">
        <f>Working_Data[[#This Row],[price2]]/Working_Data[[#This Row],[quantity]]</f>
        <v>475.01666666666665</v>
      </c>
      <c r="M3909" s="3">
        <v>1425.05</v>
      </c>
      <c r="N3909" t="s">
        <v>28</v>
      </c>
      <c r="O3909">
        <v>29</v>
      </c>
      <c r="P3909" s="1">
        <v>45815</v>
      </c>
      <c r="Q3909">
        <v>302</v>
      </c>
      <c r="R3909" t="s">
        <v>29</v>
      </c>
      <c r="S3909">
        <v>1</v>
      </c>
      <c r="T3909" s="1">
        <v>45582</v>
      </c>
      <c r="U3909" t="s">
        <v>60</v>
      </c>
      <c r="V3909" t="str">
        <f>TEXT(WEEKDAY(Working_Data[[#This Row],[order_date]],1),"DDDD")</f>
        <v>Thursday</v>
      </c>
      <c r="W3909" t="str">
        <f>TEXT(Working_Data[[#This Row],[order_date]],"mmmm")</f>
        <v>September</v>
      </c>
      <c r="X3909" s="7">
        <f>Working_Data[[#This Row],[last_order_date]]-Working_Data[[#This Row],[signup_date]]</f>
        <v>70</v>
      </c>
      <c r="Y3909" s="7">
        <f>IF(Working_Data[[#This Row],[churned]]="Active",1,0)</f>
        <v>1</v>
      </c>
      <c r="Z3909" s="7">
        <f>YEAR(Working_Data[[#This Row],[order_date]])</f>
        <v>2024</v>
      </c>
    </row>
    <row r="3910" spans="1:26" x14ac:dyDescent="0.25">
      <c r="A3910" t="s">
        <v>7870</v>
      </c>
      <c r="B3910" t="s">
        <v>45</v>
      </c>
      <c r="C3910" t="s">
        <v>39</v>
      </c>
      <c r="D3910" t="s">
        <v>52</v>
      </c>
      <c r="E3910" s="1">
        <v>45210</v>
      </c>
      <c r="F3910" t="s">
        <v>7871</v>
      </c>
      <c r="G3910" s="1">
        <v>45547</v>
      </c>
      <c r="H3910" t="s">
        <v>41</v>
      </c>
      <c r="I3910" t="s">
        <v>63</v>
      </c>
      <c r="J3910" t="s">
        <v>59</v>
      </c>
      <c r="K3910">
        <v>1</v>
      </c>
      <c r="L3910" s="3">
        <f>Working_Data[[#This Row],[price2]]/Working_Data[[#This Row],[quantity]]</f>
        <v>374.06</v>
      </c>
      <c r="M3910" s="3">
        <v>374.06</v>
      </c>
      <c r="N3910" t="s">
        <v>35</v>
      </c>
      <c r="O3910">
        <v>38</v>
      </c>
      <c r="P3910" s="1">
        <v>45482</v>
      </c>
      <c r="Q3910">
        <v>269</v>
      </c>
      <c r="R3910" t="s">
        <v>29</v>
      </c>
      <c r="S3910">
        <v>2</v>
      </c>
      <c r="T3910" s="1">
        <v>45738</v>
      </c>
      <c r="U3910" t="s">
        <v>30</v>
      </c>
      <c r="V3910" t="str">
        <f>TEXT(WEEKDAY(Working_Data[[#This Row],[order_date]],1),"DDDD")</f>
        <v>Thursday</v>
      </c>
      <c r="W3910" t="str">
        <f>TEXT(Working_Data[[#This Row],[order_date]],"mmmm")</f>
        <v>September</v>
      </c>
      <c r="X3910" s="7">
        <f>Working_Data[[#This Row],[last_order_date]]-Working_Data[[#This Row],[signup_date]]</f>
        <v>272</v>
      </c>
      <c r="Y3910" s="7">
        <f>IF(Working_Data[[#This Row],[churned]]="Active",1,0)</f>
        <v>1</v>
      </c>
      <c r="Z3910" s="7">
        <f>YEAR(Working_Data[[#This Row],[order_date]])</f>
        <v>2024</v>
      </c>
    </row>
    <row r="3911" spans="1:26" x14ac:dyDescent="0.25">
      <c r="A3911" t="s">
        <v>7872</v>
      </c>
      <c r="B3911" t="s">
        <v>45</v>
      </c>
      <c r="C3911" t="s">
        <v>22</v>
      </c>
      <c r="D3911" t="s">
        <v>23</v>
      </c>
      <c r="E3911" s="1">
        <v>45367</v>
      </c>
      <c r="F3911" t="s">
        <v>7873</v>
      </c>
      <c r="G3911" s="1">
        <v>45547</v>
      </c>
      <c r="H3911" t="s">
        <v>58</v>
      </c>
      <c r="I3911" t="s">
        <v>48</v>
      </c>
      <c r="J3911" t="s">
        <v>67</v>
      </c>
      <c r="K3911">
        <v>4</v>
      </c>
      <c r="L3911" s="3">
        <f>Working_Data[[#This Row],[price2]]/Working_Data[[#This Row],[quantity]]</f>
        <v>228.76249999999999</v>
      </c>
      <c r="M3911" s="3">
        <v>915.05</v>
      </c>
      <c r="N3911" t="s">
        <v>28</v>
      </c>
      <c r="O3911">
        <v>41</v>
      </c>
      <c r="P3911" s="1">
        <v>45626</v>
      </c>
      <c r="Q3911">
        <v>43</v>
      </c>
      <c r="R3911" t="s">
        <v>43</v>
      </c>
      <c r="S3911">
        <v>5</v>
      </c>
      <c r="T3911" s="1">
        <v>45661</v>
      </c>
      <c r="U3911" t="s">
        <v>30</v>
      </c>
      <c r="V3911" t="str">
        <f>TEXT(WEEKDAY(Working_Data[[#This Row],[order_date]],1),"DDDD")</f>
        <v>Thursday</v>
      </c>
      <c r="W3911" t="str">
        <f>TEXT(Working_Data[[#This Row],[order_date]],"mmmm")</f>
        <v>September</v>
      </c>
      <c r="X3911" s="7">
        <f>Working_Data[[#This Row],[last_order_date]]-Working_Data[[#This Row],[signup_date]]</f>
        <v>259</v>
      </c>
      <c r="Y3911" s="7">
        <f>IF(Working_Data[[#This Row],[churned]]="Active",1,0)</f>
        <v>0</v>
      </c>
      <c r="Z3911" s="7">
        <f>YEAR(Working_Data[[#This Row],[order_date]])</f>
        <v>2024</v>
      </c>
    </row>
    <row r="3912" spans="1:26" x14ac:dyDescent="0.25">
      <c r="A3912" t="s">
        <v>7874</v>
      </c>
      <c r="B3912" t="s">
        <v>21</v>
      </c>
      <c r="C3912" t="s">
        <v>39</v>
      </c>
      <c r="D3912" t="s">
        <v>77</v>
      </c>
      <c r="E3912" s="1">
        <v>45189</v>
      </c>
      <c r="F3912" t="s">
        <v>7875</v>
      </c>
      <c r="G3912" s="1">
        <v>45547</v>
      </c>
      <c r="H3912" t="s">
        <v>34</v>
      </c>
      <c r="I3912" t="s">
        <v>63</v>
      </c>
      <c r="J3912" t="s">
        <v>64</v>
      </c>
      <c r="K3912">
        <v>2</v>
      </c>
      <c r="L3912" s="3">
        <f>Working_Data[[#This Row],[price2]]/Working_Data[[#This Row],[quantity]]</f>
        <v>199.74</v>
      </c>
      <c r="M3912" s="3">
        <v>399.48</v>
      </c>
      <c r="N3912" t="s">
        <v>28</v>
      </c>
      <c r="O3912">
        <v>34</v>
      </c>
      <c r="P3912" s="1">
        <v>45547</v>
      </c>
      <c r="Q3912">
        <v>8</v>
      </c>
      <c r="R3912" t="s">
        <v>29</v>
      </c>
      <c r="S3912">
        <v>1</v>
      </c>
      <c r="T3912" s="1">
        <v>45394</v>
      </c>
      <c r="U3912" t="s">
        <v>60</v>
      </c>
      <c r="V3912" t="str">
        <f>TEXT(WEEKDAY(Working_Data[[#This Row],[order_date]],1),"DDDD")</f>
        <v>Thursday</v>
      </c>
      <c r="W3912" t="str">
        <f>TEXT(Working_Data[[#This Row],[order_date]],"mmmm")</f>
        <v>September</v>
      </c>
      <c r="X3912" s="7">
        <f>Working_Data[[#This Row],[last_order_date]]-Working_Data[[#This Row],[signup_date]]</f>
        <v>358</v>
      </c>
      <c r="Y3912" s="7">
        <f>IF(Working_Data[[#This Row],[churned]]="Active",1,0)</f>
        <v>1</v>
      </c>
      <c r="Z3912" s="7">
        <f>YEAR(Working_Data[[#This Row],[order_date]])</f>
        <v>2024</v>
      </c>
    </row>
    <row r="3913" spans="1:26" x14ac:dyDescent="0.25">
      <c r="A3913" t="s">
        <v>7876</v>
      </c>
      <c r="B3913" t="s">
        <v>21</v>
      </c>
      <c r="C3913" t="s">
        <v>22</v>
      </c>
      <c r="D3913" t="s">
        <v>56</v>
      </c>
      <c r="E3913" s="1">
        <v>45901</v>
      </c>
      <c r="F3913" t="s">
        <v>7877</v>
      </c>
      <c r="G3913" s="1">
        <v>45547</v>
      </c>
      <c r="H3913" t="s">
        <v>47</v>
      </c>
      <c r="I3913" t="s">
        <v>63</v>
      </c>
      <c r="J3913" t="s">
        <v>67</v>
      </c>
      <c r="K3913">
        <v>2</v>
      </c>
      <c r="L3913" s="3">
        <f>Working_Data[[#This Row],[price2]]/Working_Data[[#This Row],[quantity]]</f>
        <v>170.35499999999999</v>
      </c>
      <c r="M3913" s="3">
        <v>340.71</v>
      </c>
      <c r="N3913" t="s">
        <v>50</v>
      </c>
      <c r="O3913">
        <v>32</v>
      </c>
      <c r="P3913" s="1">
        <v>45583</v>
      </c>
      <c r="Q3913">
        <v>203</v>
      </c>
      <c r="R3913" t="s">
        <v>29</v>
      </c>
      <c r="S3913">
        <v>3</v>
      </c>
      <c r="T3913" s="1">
        <v>45905</v>
      </c>
      <c r="U3913" t="s">
        <v>30</v>
      </c>
      <c r="V3913" t="str">
        <f>TEXT(WEEKDAY(Working_Data[[#This Row],[order_date]],1),"DDDD")</f>
        <v>Thursday</v>
      </c>
      <c r="W3913" t="str">
        <f>TEXT(Working_Data[[#This Row],[order_date]],"mmmm")</f>
        <v>September</v>
      </c>
      <c r="X3913" s="7">
        <f>Working_Data[[#This Row],[last_order_date]]-Working_Data[[#This Row],[signup_date]]</f>
        <v>-318</v>
      </c>
      <c r="Y3913" s="7">
        <f>IF(Working_Data[[#This Row],[churned]]="Active",1,0)</f>
        <v>1</v>
      </c>
      <c r="Z3913" s="7">
        <f>YEAR(Working_Data[[#This Row],[order_date]])</f>
        <v>2024</v>
      </c>
    </row>
    <row r="3914" spans="1:26" x14ac:dyDescent="0.25">
      <c r="A3914" t="s">
        <v>7878</v>
      </c>
      <c r="B3914" t="s">
        <v>21</v>
      </c>
      <c r="C3914" t="s">
        <v>82</v>
      </c>
      <c r="D3914" t="s">
        <v>77</v>
      </c>
      <c r="E3914" s="1">
        <v>45414</v>
      </c>
      <c r="F3914" t="s">
        <v>7879</v>
      </c>
      <c r="G3914" s="1">
        <v>45547</v>
      </c>
      <c r="H3914" t="s">
        <v>41</v>
      </c>
      <c r="I3914" t="s">
        <v>48</v>
      </c>
      <c r="J3914" t="s">
        <v>64</v>
      </c>
      <c r="K3914">
        <v>4</v>
      </c>
      <c r="L3914" s="3">
        <f>Working_Data[[#This Row],[price2]]/Working_Data[[#This Row],[quantity]]</f>
        <v>192.96250000000001</v>
      </c>
      <c r="M3914" s="3">
        <v>771.85</v>
      </c>
      <c r="N3914" t="s">
        <v>50</v>
      </c>
      <c r="O3914">
        <v>47</v>
      </c>
      <c r="P3914" s="1">
        <v>45866</v>
      </c>
      <c r="Q3914">
        <v>4</v>
      </c>
      <c r="R3914" t="s">
        <v>29</v>
      </c>
      <c r="S3914">
        <v>2</v>
      </c>
      <c r="T3914" s="1">
        <v>45841</v>
      </c>
      <c r="U3914" t="s">
        <v>30</v>
      </c>
      <c r="V3914" t="str">
        <f>TEXT(WEEKDAY(Working_Data[[#This Row],[order_date]],1),"DDDD")</f>
        <v>Thursday</v>
      </c>
      <c r="W3914" t="str">
        <f>TEXT(Working_Data[[#This Row],[order_date]],"mmmm")</f>
        <v>September</v>
      </c>
      <c r="X3914" s="7">
        <f>Working_Data[[#This Row],[last_order_date]]-Working_Data[[#This Row],[signup_date]]</f>
        <v>452</v>
      </c>
      <c r="Y3914" s="7">
        <f>IF(Working_Data[[#This Row],[churned]]="Active",1,0)</f>
        <v>1</v>
      </c>
      <c r="Z3914" s="7">
        <f>YEAR(Working_Data[[#This Row],[order_date]])</f>
        <v>2024</v>
      </c>
    </row>
    <row r="3915" spans="1:26" x14ac:dyDescent="0.25">
      <c r="A3915" t="s">
        <v>7880</v>
      </c>
      <c r="B3915" t="s">
        <v>21</v>
      </c>
      <c r="C3915" t="s">
        <v>39</v>
      </c>
      <c r="D3915" t="s">
        <v>23</v>
      </c>
      <c r="E3915" s="1">
        <v>44968</v>
      </c>
      <c r="F3915" t="s">
        <v>7881</v>
      </c>
      <c r="G3915" s="1">
        <v>45547</v>
      </c>
      <c r="H3915" t="s">
        <v>25</v>
      </c>
      <c r="I3915" t="s">
        <v>48</v>
      </c>
      <c r="J3915" t="s">
        <v>27</v>
      </c>
      <c r="K3915">
        <v>5</v>
      </c>
      <c r="L3915" s="3">
        <f>Working_Data[[#This Row],[price2]]/Working_Data[[#This Row],[quantity]]</f>
        <v>73.75800000000001</v>
      </c>
      <c r="M3915" s="3">
        <v>368.79</v>
      </c>
      <c r="N3915" t="s">
        <v>28</v>
      </c>
      <c r="O3915">
        <v>48</v>
      </c>
      <c r="P3915" s="1">
        <v>45424</v>
      </c>
      <c r="Q3915">
        <v>416</v>
      </c>
      <c r="R3915" t="s">
        <v>29</v>
      </c>
      <c r="S3915">
        <v>1</v>
      </c>
      <c r="T3915" s="1">
        <v>45712</v>
      </c>
      <c r="U3915" t="s">
        <v>60</v>
      </c>
      <c r="V3915" t="str">
        <f>TEXT(WEEKDAY(Working_Data[[#This Row],[order_date]],1),"DDDD")</f>
        <v>Thursday</v>
      </c>
      <c r="W3915" t="str">
        <f>TEXT(Working_Data[[#This Row],[order_date]],"mmmm")</f>
        <v>September</v>
      </c>
      <c r="X3915" s="7">
        <f>Working_Data[[#This Row],[last_order_date]]-Working_Data[[#This Row],[signup_date]]</f>
        <v>456</v>
      </c>
      <c r="Y3915" s="7">
        <f>IF(Working_Data[[#This Row],[churned]]="Active",1,0)</f>
        <v>1</v>
      </c>
      <c r="Z3915" s="7">
        <f>YEAR(Working_Data[[#This Row],[order_date]])</f>
        <v>2024</v>
      </c>
    </row>
    <row r="3916" spans="1:26" x14ac:dyDescent="0.25">
      <c r="A3916" t="s">
        <v>7882</v>
      </c>
      <c r="B3916" t="s">
        <v>38</v>
      </c>
      <c r="C3916" t="s">
        <v>22</v>
      </c>
      <c r="D3916" t="s">
        <v>52</v>
      </c>
      <c r="E3916" s="1">
        <v>45720</v>
      </c>
      <c r="F3916" t="s">
        <v>7883</v>
      </c>
      <c r="G3916" s="1">
        <v>45547</v>
      </c>
      <c r="H3916" t="s">
        <v>25</v>
      </c>
      <c r="I3916" t="s">
        <v>48</v>
      </c>
      <c r="J3916" t="s">
        <v>67</v>
      </c>
      <c r="K3916">
        <v>3</v>
      </c>
      <c r="L3916" s="3">
        <f>Working_Data[[#This Row],[price2]]/Working_Data[[#This Row],[quantity]]</f>
        <v>281.66666666666669</v>
      </c>
      <c r="M3916" s="3">
        <v>845</v>
      </c>
      <c r="N3916" t="s">
        <v>35</v>
      </c>
      <c r="O3916">
        <v>42</v>
      </c>
      <c r="P3916" s="1">
        <v>45864</v>
      </c>
      <c r="Q3916">
        <v>381</v>
      </c>
      <c r="R3916" t="s">
        <v>29</v>
      </c>
      <c r="S3916">
        <v>5</v>
      </c>
      <c r="T3916" s="1">
        <v>45565</v>
      </c>
      <c r="U3916" t="s">
        <v>30</v>
      </c>
      <c r="V3916" t="str">
        <f>TEXT(WEEKDAY(Working_Data[[#This Row],[order_date]],1),"DDDD")</f>
        <v>Thursday</v>
      </c>
      <c r="W3916" t="str">
        <f>TEXT(Working_Data[[#This Row],[order_date]],"mmmm")</f>
        <v>September</v>
      </c>
      <c r="X3916" s="7">
        <f>Working_Data[[#This Row],[last_order_date]]-Working_Data[[#This Row],[signup_date]]</f>
        <v>144</v>
      </c>
      <c r="Y3916" s="7">
        <f>IF(Working_Data[[#This Row],[churned]]="Active",1,0)</f>
        <v>1</v>
      </c>
      <c r="Z3916" s="7">
        <f>YEAR(Working_Data[[#This Row],[order_date]])</f>
        <v>2024</v>
      </c>
    </row>
    <row r="3917" spans="1:26" x14ac:dyDescent="0.25">
      <c r="A3917" t="s">
        <v>7884</v>
      </c>
      <c r="B3917" t="s">
        <v>45</v>
      </c>
      <c r="C3917" t="s">
        <v>22</v>
      </c>
      <c r="D3917" t="s">
        <v>77</v>
      </c>
      <c r="E3917" s="1">
        <v>45348</v>
      </c>
      <c r="F3917" t="s">
        <v>7885</v>
      </c>
      <c r="G3917" s="1">
        <v>45547</v>
      </c>
      <c r="H3917" t="s">
        <v>47</v>
      </c>
      <c r="I3917" t="s">
        <v>54</v>
      </c>
      <c r="J3917" t="s">
        <v>27</v>
      </c>
      <c r="K3917">
        <v>5</v>
      </c>
      <c r="L3917" s="3">
        <f>Working_Data[[#This Row],[price2]]/Working_Data[[#This Row],[quantity]]</f>
        <v>116.92400000000001</v>
      </c>
      <c r="M3917" s="3">
        <v>584.62</v>
      </c>
      <c r="N3917" t="s">
        <v>50</v>
      </c>
      <c r="O3917">
        <v>49</v>
      </c>
      <c r="P3917" s="1">
        <v>45578</v>
      </c>
      <c r="Q3917">
        <v>95</v>
      </c>
      <c r="R3917" t="s">
        <v>29</v>
      </c>
      <c r="S3917">
        <v>2</v>
      </c>
      <c r="T3917" s="1">
        <v>45936</v>
      </c>
      <c r="U3917" t="s">
        <v>36</v>
      </c>
      <c r="V3917" t="str">
        <f>TEXT(WEEKDAY(Working_Data[[#This Row],[order_date]],1),"DDDD")</f>
        <v>Thursday</v>
      </c>
      <c r="W3917" t="str">
        <f>TEXT(Working_Data[[#This Row],[order_date]],"mmmm")</f>
        <v>September</v>
      </c>
      <c r="X3917" s="7">
        <f>Working_Data[[#This Row],[last_order_date]]-Working_Data[[#This Row],[signup_date]]</f>
        <v>230</v>
      </c>
      <c r="Y3917" s="7">
        <f>IF(Working_Data[[#This Row],[churned]]="Active",1,0)</f>
        <v>1</v>
      </c>
      <c r="Z3917" s="7">
        <f>YEAR(Working_Data[[#This Row],[order_date]])</f>
        <v>2024</v>
      </c>
    </row>
    <row r="3918" spans="1:26" x14ac:dyDescent="0.25">
      <c r="A3918" t="s">
        <v>7886</v>
      </c>
      <c r="B3918" t="s">
        <v>21</v>
      </c>
      <c r="C3918" t="s">
        <v>22</v>
      </c>
      <c r="D3918" t="s">
        <v>52</v>
      </c>
      <c r="E3918" s="1">
        <v>45487</v>
      </c>
      <c r="F3918" t="s">
        <v>7887</v>
      </c>
      <c r="G3918" s="1">
        <v>45577</v>
      </c>
      <c r="H3918" t="s">
        <v>34</v>
      </c>
      <c r="I3918" t="s">
        <v>63</v>
      </c>
      <c r="J3918" t="s">
        <v>67</v>
      </c>
      <c r="K3918">
        <v>3</v>
      </c>
      <c r="L3918" s="3">
        <f>Working_Data[[#This Row],[price2]]/Working_Data[[#This Row],[quantity]]</f>
        <v>39.479999999999997</v>
      </c>
      <c r="M3918" s="3">
        <v>118.44</v>
      </c>
      <c r="N3918" t="s">
        <v>35</v>
      </c>
      <c r="O3918">
        <v>6</v>
      </c>
      <c r="P3918" s="1">
        <v>45549</v>
      </c>
      <c r="Q3918">
        <v>461</v>
      </c>
      <c r="R3918" t="s">
        <v>43</v>
      </c>
      <c r="S3918">
        <v>1</v>
      </c>
      <c r="T3918" s="1">
        <v>45771</v>
      </c>
      <c r="U3918" t="s">
        <v>60</v>
      </c>
      <c r="V3918" t="str">
        <f>TEXT(WEEKDAY(Working_Data[[#This Row],[order_date]],1),"DDDD")</f>
        <v>Saturday</v>
      </c>
      <c r="W3918" t="str">
        <f>TEXT(Working_Data[[#This Row],[order_date]],"mmmm")</f>
        <v>October</v>
      </c>
      <c r="X3918" s="7">
        <f>Working_Data[[#This Row],[last_order_date]]-Working_Data[[#This Row],[signup_date]]</f>
        <v>62</v>
      </c>
      <c r="Y3918" s="7">
        <f>IF(Working_Data[[#This Row],[churned]]="Active",1,0)</f>
        <v>0</v>
      </c>
      <c r="Z3918" s="7">
        <f>YEAR(Working_Data[[#This Row],[order_date]])</f>
        <v>2024</v>
      </c>
    </row>
    <row r="3919" spans="1:26" x14ac:dyDescent="0.25">
      <c r="A3919" t="s">
        <v>7888</v>
      </c>
      <c r="B3919" t="s">
        <v>21</v>
      </c>
      <c r="C3919" t="s">
        <v>39</v>
      </c>
      <c r="D3919" t="s">
        <v>23</v>
      </c>
      <c r="E3919" s="1">
        <v>45694</v>
      </c>
      <c r="F3919" t="s">
        <v>7889</v>
      </c>
      <c r="G3919" s="1">
        <v>45577</v>
      </c>
      <c r="H3919" t="s">
        <v>25</v>
      </c>
      <c r="I3919" t="s">
        <v>48</v>
      </c>
      <c r="J3919" t="s">
        <v>64</v>
      </c>
      <c r="K3919">
        <v>3</v>
      </c>
      <c r="L3919" s="3">
        <f>Working_Data[[#This Row],[price2]]/Working_Data[[#This Row],[quantity]]</f>
        <v>251.94666666666669</v>
      </c>
      <c r="M3919" s="3">
        <v>755.84</v>
      </c>
      <c r="N3919" t="s">
        <v>50</v>
      </c>
      <c r="O3919">
        <v>48</v>
      </c>
      <c r="P3919" s="1">
        <v>45702</v>
      </c>
      <c r="Q3919">
        <v>305</v>
      </c>
      <c r="R3919" t="s">
        <v>29</v>
      </c>
      <c r="S3919">
        <v>3</v>
      </c>
      <c r="T3919" s="1">
        <v>45360</v>
      </c>
      <c r="U3919" t="s">
        <v>30</v>
      </c>
      <c r="V3919" t="str">
        <f>TEXT(WEEKDAY(Working_Data[[#This Row],[order_date]],1),"DDDD")</f>
        <v>Saturday</v>
      </c>
      <c r="W3919" t="str">
        <f>TEXT(Working_Data[[#This Row],[order_date]],"mmmm")</f>
        <v>October</v>
      </c>
      <c r="X3919" s="7">
        <f>Working_Data[[#This Row],[last_order_date]]-Working_Data[[#This Row],[signup_date]]</f>
        <v>8</v>
      </c>
      <c r="Y3919" s="7">
        <f>IF(Working_Data[[#This Row],[churned]]="Active",1,0)</f>
        <v>1</v>
      </c>
      <c r="Z3919" s="7">
        <f>YEAR(Working_Data[[#This Row],[order_date]])</f>
        <v>2024</v>
      </c>
    </row>
    <row r="3920" spans="1:26" x14ac:dyDescent="0.25">
      <c r="A3920" t="s">
        <v>7890</v>
      </c>
      <c r="B3920" t="s">
        <v>21</v>
      </c>
      <c r="C3920" t="s">
        <v>39</v>
      </c>
      <c r="D3920" t="s">
        <v>32</v>
      </c>
      <c r="E3920" s="1">
        <v>45383</v>
      </c>
      <c r="F3920" t="s">
        <v>7891</v>
      </c>
      <c r="G3920" s="1">
        <v>45577</v>
      </c>
      <c r="H3920" t="s">
        <v>58</v>
      </c>
      <c r="I3920" t="s">
        <v>54</v>
      </c>
      <c r="J3920" t="s">
        <v>67</v>
      </c>
      <c r="K3920">
        <v>5</v>
      </c>
      <c r="L3920" s="3">
        <f>Working_Data[[#This Row],[price2]]/Working_Data[[#This Row],[quantity]]</f>
        <v>160.55000000000001</v>
      </c>
      <c r="M3920" s="3">
        <v>802.75</v>
      </c>
      <c r="N3920" t="s">
        <v>28</v>
      </c>
      <c r="O3920">
        <v>21</v>
      </c>
      <c r="P3920" s="1">
        <v>45680</v>
      </c>
      <c r="Q3920">
        <v>429</v>
      </c>
      <c r="R3920" t="s">
        <v>29</v>
      </c>
      <c r="S3920">
        <v>1</v>
      </c>
      <c r="T3920" s="1">
        <v>45589</v>
      </c>
      <c r="U3920" t="s">
        <v>60</v>
      </c>
      <c r="V3920" t="str">
        <f>TEXT(WEEKDAY(Working_Data[[#This Row],[order_date]],1),"DDDD")</f>
        <v>Saturday</v>
      </c>
      <c r="W3920" t="str">
        <f>TEXT(Working_Data[[#This Row],[order_date]],"mmmm")</f>
        <v>October</v>
      </c>
      <c r="X3920" s="7">
        <f>Working_Data[[#This Row],[last_order_date]]-Working_Data[[#This Row],[signup_date]]</f>
        <v>297</v>
      </c>
      <c r="Y3920" s="7">
        <f>IF(Working_Data[[#This Row],[churned]]="Active",1,0)</f>
        <v>1</v>
      </c>
      <c r="Z3920" s="7">
        <f>YEAR(Working_Data[[#This Row],[order_date]])</f>
        <v>2024</v>
      </c>
    </row>
    <row r="3921" spans="1:26" x14ac:dyDescent="0.25">
      <c r="A3921" t="s">
        <v>7892</v>
      </c>
      <c r="B3921" t="s">
        <v>21</v>
      </c>
      <c r="C3921" t="s">
        <v>82</v>
      </c>
      <c r="D3921" t="s">
        <v>77</v>
      </c>
      <c r="E3921" s="1">
        <v>45798</v>
      </c>
      <c r="F3921" t="s">
        <v>7893</v>
      </c>
      <c r="G3921" s="1">
        <v>45577</v>
      </c>
      <c r="H3921" t="s">
        <v>34</v>
      </c>
      <c r="I3921" t="s">
        <v>42</v>
      </c>
      <c r="J3921" t="s">
        <v>27</v>
      </c>
      <c r="K3921">
        <v>2</v>
      </c>
      <c r="L3921" s="3">
        <f>Working_Data[[#This Row],[price2]]/Working_Data[[#This Row],[quantity]]</f>
        <v>304.88</v>
      </c>
      <c r="M3921" s="3">
        <v>609.76</v>
      </c>
      <c r="N3921" t="s">
        <v>50</v>
      </c>
      <c r="O3921">
        <v>39</v>
      </c>
      <c r="P3921" s="1">
        <v>45730</v>
      </c>
      <c r="Q3921">
        <v>34</v>
      </c>
      <c r="R3921" t="s">
        <v>43</v>
      </c>
      <c r="S3921">
        <v>4</v>
      </c>
      <c r="T3921" s="1">
        <v>45525</v>
      </c>
      <c r="U3921" t="s">
        <v>30</v>
      </c>
      <c r="V3921" t="str">
        <f>TEXT(WEEKDAY(Working_Data[[#This Row],[order_date]],1),"DDDD")</f>
        <v>Saturday</v>
      </c>
      <c r="W3921" t="str">
        <f>TEXT(Working_Data[[#This Row],[order_date]],"mmmm")</f>
        <v>October</v>
      </c>
      <c r="X3921" s="7">
        <f>Working_Data[[#This Row],[last_order_date]]-Working_Data[[#This Row],[signup_date]]</f>
        <v>-68</v>
      </c>
      <c r="Y3921" s="7">
        <f>IF(Working_Data[[#This Row],[churned]]="Active",1,0)</f>
        <v>0</v>
      </c>
      <c r="Z3921" s="7">
        <f>YEAR(Working_Data[[#This Row],[order_date]])</f>
        <v>2024</v>
      </c>
    </row>
    <row r="3922" spans="1:26" x14ac:dyDescent="0.25">
      <c r="A3922" t="s">
        <v>7894</v>
      </c>
      <c r="B3922" t="s">
        <v>21</v>
      </c>
      <c r="C3922" t="s">
        <v>39</v>
      </c>
      <c r="D3922" t="s">
        <v>32</v>
      </c>
      <c r="E3922" s="1">
        <v>45328</v>
      </c>
      <c r="F3922" t="s">
        <v>7895</v>
      </c>
      <c r="G3922" s="1">
        <v>45577</v>
      </c>
      <c r="H3922" t="s">
        <v>47</v>
      </c>
      <c r="I3922" t="s">
        <v>63</v>
      </c>
      <c r="J3922" t="s">
        <v>49</v>
      </c>
      <c r="K3922">
        <v>2</v>
      </c>
      <c r="L3922" s="3">
        <f>Working_Data[[#This Row],[price2]]/Working_Data[[#This Row],[quantity]]</f>
        <v>54.18</v>
      </c>
      <c r="M3922" s="3">
        <v>108.36</v>
      </c>
      <c r="N3922" t="s">
        <v>28</v>
      </c>
      <c r="O3922">
        <v>11</v>
      </c>
      <c r="P3922" s="1">
        <v>45744</v>
      </c>
      <c r="Q3922">
        <v>141</v>
      </c>
      <c r="R3922" t="s">
        <v>29</v>
      </c>
      <c r="S3922">
        <v>3</v>
      </c>
      <c r="T3922" s="1">
        <v>45555</v>
      </c>
      <c r="U3922" t="s">
        <v>60</v>
      </c>
      <c r="V3922" t="str">
        <f>TEXT(WEEKDAY(Working_Data[[#This Row],[order_date]],1),"DDDD")</f>
        <v>Saturday</v>
      </c>
      <c r="W3922" t="str">
        <f>TEXT(Working_Data[[#This Row],[order_date]],"mmmm")</f>
        <v>October</v>
      </c>
      <c r="X3922" s="7">
        <f>Working_Data[[#This Row],[last_order_date]]-Working_Data[[#This Row],[signup_date]]</f>
        <v>416</v>
      </c>
      <c r="Y3922" s="7">
        <f>IF(Working_Data[[#This Row],[churned]]="Active",1,0)</f>
        <v>1</v>
      </c>
      <c r="Z3922" s="7">
        <f>YEAR(Working_Data[[#This Row],[order_date]])</f>
        <v>2024</v>
      </c>
    </row>
    <row r="3923" spans="1:26" x14ac:dyDescent="0.25">
      <c r="A3923" t="s">
        <v>7896</v>
      </c>
      <c r="B3923" t="s">
        <v>45</v>
      </c>
      <c r="C3923" t="s">
        <v>22</v>
      </c>
      <c r="D3923" t="s">
        <v>32</v>
      </c>
      <c r="E3923" s="1">
        <v>45535</v>
      </c>
      <c r="F3923" t="s">
        <v>7897</v>
      </c>
      <c r="G3923" s="1">
        <v>45577</v>
      </c>
      <c r="H3923" t="s">
        <v>41</v>
      </c>
      <c r="I3923" t="s">
        <v>54</v>
      </c>
      <c r="J3923" t="s">
        <v>67</v>
      </c>
      <c r="K3923">
        <v>5</v>
      </c>
      <c r="L3923" s="3">
        <f>Working_Data[[#This Row],[price2]]/Working_Data[[#This Row],[quantity]]</f>
        <v>274.30200000000002</v>
      </c>
      <c r="M3923" s="3">
        <v>1371.51</v>
      </c>
      <c r="N3923" t="s">
        <v>50</v>
      </c>
      <c r="O3923">
        <v>43</v>
      </c>
      <c r="P3923" s="1">
        <v>45513</v>
      </c>
      <c r="Q3923">
        <v>194</v>
      </c>
      <c r="R3923" t="s">
        <v>29</v>
      </c>
      <c r="S3923">
        <v>1</v>
      </c>
      <c r="T3923" s="1">
        <v>45685</v>
      </c>
      <c r="U3923" t="s">
        <v>36</v>
      </c>
      <c r="V3923" t="str">
        <f>TEXT(WEEKDAY(Working_Data[[#This Row],[order_date]],1),"DDDD")</f>
        <v>Saturday</v>
      </c>
      <c r="W3923" t="str">
        <f>TEXT(Working_Data[[#This Row],[order_date]],"mmmm")</f>
        <v>October</v>
      </c>
      <c r="X3923" s="7">
        <f>Working_Data[[#This Row],[last_order_date]]-Working_Data[[#This Row],[signup_date]]</f>
        <v>-22</v>
      </c>
      <c r="Y3923" s="7">
        <f>IF(Working_Data[[#This Row],[churned]]="Active",1,0)</f>
        <v>1</v>
      </c>
      <c r="Z3923" s="7">
        <f>YEAR(Working_Data[[#This Row],[order_date]])</f>
        <v>2024</v>
      </c>
    </row>
    <row r="3924" spans="1:26" x14ac:dyDescent="0.25">
      <c r="A3924" t="s">
        <v>7898</v>
      </c>
      <c r="B3924" t="s">
        <v>38</v>
      </c>
      <c r="C3924" t="s">
        <v>39</v>
      </c>
      <c r="D3924" t="s">
        <v>23</v>
      </c>
      <c r="E3924" s="1">
        <v>45711</v>
      </c>
      <c r="F3924" t="s">
        <v>7899</v>
      </c>
      <c r="G3924" s="1">
        <v>45577</v>
      </c>
      <c r="H3924" t="s">
        <v>58</v>
      </c>
      <c r="I3924" t="s">
        <v>26</v>
      </c>
      <c r="J3924" t="s">
        <v>27</v>
      </c>
      <c r="K3924">
        <v>1</v>
      </c>
      <c r="L3924" s="3">
        <f>Working_Data[[#This Row],[price2]]/Working_Data[[#This Row],[quantity]]</f>
        <v>350.03</v>
      </c>
      <c r="M3924" s="3">
        <v>350.03</v>
      </c>
      <c r="N3924" t="s">
        <v>28</v>
      </c>
      <c r="O3924">
        <v>13</v>
      </c>
      <c r="P3924" s="1">
        <v>45533</v>
      </c>
      <c r="Q3924">
        <v>398</v>
      </c>
      <c r="R3924" t="s">
        <v>29</v>
      </c>
      <c r="S3924">
        <v>2</v>
      </c>
      <c r="T3924" s="1">
        <v>45741</v>
      </c>
      <c r="U3924" t="s">
        <v>60</v>
      </c>
      <c r="V3924" t="str">
        <f>TEXT(WEEKDAY(Working_Data[[#This Row],[order_date]],1),"DDDD")</f>
        <v>Saturday</v>
      </c>
      <c r="W3924" t="str">
        <f>TEXT(Working_Data[[#This Row],[order_date]],"mmmm")</f>
        <v>October</v>
      </c>
      <c r="X3924" s="7">
        <f>Working_Data[[#This Row],[last_order_date]]-Working_Data[[#This Row],[signup_date]]</f>
        <v>-178</v>
      </c>
      <c r="Y3924" s="7">
        <f>IF(Working_Data[[#This Row],[churned]]="Active",1,0)</f>
        <v>1</v>
      </c>
      <c r="Z3924" s="7">
        <f>YEAR(Working_Data[[#This Row],[order_date]])</f>
        <v>2024</v>
      </c>
    </row>
    <row r="3925" spans="1:26" x14ac:dyDescent="0.25">
      <c r="A3925" t="s">
        <v>7900</v>
      </c>
      <c r="B3925" t="s">
        <v>21</v>
      </c>
      <c r="C3925" t="s">
        <v>39</v>
      </c>
      <c r="D3925" t="s">
        <v>32</v>
      </c>
      <c r="E3925" s="1">
        <v>45119</v>
      </c>
      <c r="F3925" t="s">
        <v>7901</v>
      </c>
      <c r="G3925" s="1">
        <v>45577</v>
      </c>
      <c r="H3925" t="s">
        <v>25</v>
      </c>
      <c r="I3925" t="s">
        <v>54</v>
      </c>
      <c r="J3925" t="s">
        <v>27</v>
      </c>
      <c r="K3925">
        <v>1</v>
      </c>
      <c r="L3925" s="3">
        <f>Working_Data[[#This Row],[price2]]/Working_Data[[#This Row],[quantity]]</f>
        <v>1358.81</v>
      </c>
      <c r="M3925" s="3">
        <v>1358.81</v>
      </c>
      <c r="N3925" t="s">
        <v>28</v>
      </c>
      <c r="O3925">
        <v>34</v>
      </c>
      <c r="P3925" s="1">
        <v>45735</v>
      </c>
      <c r="Q3925">
        <v>113</v>
      </c>
      <c r="R3925" t="s">
        <v>43</v>
      </c>
      <c r="S3925">
        <v>4</v>
      </c>
      <c r="T3925" s="1">
        <v>45594</v>
      </c>
      <c r="U3925" t="s">
        <v>36</v>
      </c>
      <c r="V3925" t="str">
        <f>TEXT(WEEKDAY(Working_Data[[#This Row],[order_date]],1),"DDDD")</f>
        <v>Saturday</v>
      </c>
      <c r="W3925" t="str">
        <f>TEXT(Working_Data[[#This Row],[order_date]],"mmmm")</f>
        <v>October</v>
      </c>
      <c r="X3925" s="7">
        <f>Working_Data[[#This Row],[last_order_date]]-Working_Data[[#This Row],[signup_date]]</f>
        <v>616</v>
      </c>
      <c r="Y3925" s="7">
        <f>IF(Working_Data[[#This Row],[churned]]="Active",1,0)</f>
        <v>0</v>
      </c>
      <c r="Z3925" s="7">
        <f>YEAR(Working_Data[[#This Row],[order_date]])</f>
        <v>2024</v>
      </c>
    </row>
    <row r="3926" spans="1:26" x14ac:dyDescent="0.25">
      <c r="A3926" t="s">
        <v>7902</v>
      </c>
      <c r="B3926" t="s">
        <v>45</v>
      </c>
      <c r="C3926" t="s">
        <v>82</v>
      </c>
      <c r="D3926" t="s">
        <v>56</v>
      </c>
      <c r="E3926" s="1">
        <v>45583</v>
      </c>
      <c r="F3926" t="s">
        <v>7903</v>
      </c>
      <c r="G3926" s="1">
        <v>45577</v>
      </c>
      <c r="H3926" t="s">
        <v>25</v>
      </c>
      <c r="I3926" t="s">
        <v>42</v>
      </c>
      <c r="J3926" t="s">
        <v>67</v>
      </c>
      <c r="K3926">
        <v>3</v>
      </c>
      <c r="L3926" s="3">
        <f>Working_Data[[#This Row],[price2]]/Working_Data[[#This Row],[quantity]]</f>
        <v>388.20666666666665</v>
      </c>
      <c r="M3926" s="3">
        <v>1164.6199999999999</v>
      </c>
      <c r="N3926" t="s">
        <v>35</v>
      </c>
      <c r="O3926">
        <v>2</v>
      </c>
      <c r="P3926" s="1">
        <v>45635</v>
      </c>
      <c r="Q3926">
        <v>425</v>
      </c>
      <c r="R3926" t="s">
        <v>43</v>
      </c>
      <c r="S3926">
        <v>1</v>
      </c>
      <c r="T3926" s="1">
        <v>45867</v>
      </c>
      <c r="U3926" t="s">
        <v>30</v>
      </c>
      <c r="V3926" t="str">
        <f>TEXT(WEEKDAY(Working_Data[[#This Row],[order_date]],1),"DDDD")</f>
        <v>Saturday</v>
      </c>
      <c r="W3926" t="str">
        <f>TEXT(Working_Data[[#This Row],[order_date]],"mmmm")</f>
        <v>October</v>
      </c>
      <c r="X3926" s="7">
        <f>Working_Data[[#This Row],[last_order_date]]-Working_Data[[#This Row],[signup_date]]</f>
        <v>52</v>
      </c>
      <c r="Y3926" s="7">
        <f>IF(Working_Data[[#This Row],[churned]]="Active",1,0)</f>
        <v>0</v>
      </c>
      <c r="Z3926" s="7">
        <f>YEAR(Working_Data[[#This Row],[order_date]])</f>
        <v>2024</v>
      </c>
    </row>
    <row r="3927" spans="1:26" x14ac:dyDescent="0.25">
      <c r="A3927" t="s">
        <v>7904</v>
      </c>
      <c r="B3927" t="s">
        <v>45</v>
      </c>
      <c r="C3927" t="s">
        <v>39</v>
      </c>
      <c r="D3927" t="s">
        <v>23</v>
      </c>
      <c r="E3927" s="1">
        <v>45671</v>
      </c>
      <c r="F3927" t="s">
        <v>7905</v>
      </c>
      <c r="G3927" s="1">
        <v>45577</v>
      </c>
      <c r="H3927" t="s">
        <v>25</v>
      </c>
      <c r="I3927" t="s">
        <v>54</v>
      </c>
      <c r="J3927" t="s">
        <v>64</v>
      </c>
      <c r="K3927">
        <v>4</v>
      </c>
      <c r="L3927" s="3">
        <f>Working_Data[[#This Row],[price2]]/Working_Data[[#This Row],[quantity]]</f>
        <v>298.69749999999999</v>
      </c>
      <c r="M3927" s="3">
        <v>1194.79</v>
      </c>
      <c r="N3927" t="s">
        <v>50</v>
      </c>
      <c r="O3927">
        <v>21</v>
      </c>
      <c r="P3927" s="1">
        <v>45578</v>
      </c>
      <c r="Q3927">
        <v>313</v>
      </c>
      <c r="R3927" t="s">
        <v>29</v>
      </c>
      <c r="S3927">
        <v>5</v>
      </c>
      <c r="T3927" s="1">
        <v>45655</v>
      </c>
      <c r="U3927" t="s">
        <v>60</v>
      </c>
      <c r="V3927" t="str">
        <f>TEXT(WEEKDAY(Working_Data[[#This Row],[order_date]],1),"DDDD")</f>
        <v>Saturday</v>
      </c>
      <c r="W3927" t="str">
        <f>TEXT(Working_Data[[#This Row],[order_date]],"mmmm")</f>
        <v>October</v>
      </c>
      <c r="X3927" s="7">
        <f>Working_Data[[#This Row],[last_order_date]]-Working_Data[[#This Row],[signup_date]]</f>
        <v>-93</v>
      </c>
      <c r="Y3927" s="7">
        <f>IF(Working_Data[[#This Row],[churned]]="Active",1,0)</f>
        <v>1</v>
      </c>
      <c r="Z3927" s="7">
        <f>YEAR(Working_Data[[#This Row],[order_date]])</f>
        <v>2024</v>
      </c>
    </row>
    <row r="3928" spans="1:26" x14ac:dyDescent="0.25">
      <c r="A3928" t="s">
        <v>7906</v>
      </c>
      <c r="B3928" t="s">
        <v>38</v>
      </c>
      <c r="C3928" t="s">
        <v>82</v>
      </c>
      <c r="D3928" t="s">
        <v>77</v>
      </c>
      <c r="E3928" s="1">
        <v>45557</v>
      </c>
      <c r="F3928" t="s">
        <v>7907</v>
      </c>
      <c r="G3928" s="1">
        <v>45577</v>
      </c>
      <c r="H3928" t="s">
        <v>58</v>
      </c>
      <c r="I3928" t="s">
        <v>63</v>
      </c>
      <c r="J3928" t="s">
        <v>27</v>
      </c>
      <c r="K3928">
        <v>5</v>
      </c>
      <c r="L3928" s="3">
        <f>Working_Data[[#This Row],[price2]]/Working_Data[[#This Row],[quantity]]</f>
        <v>61.158000000000001</v>
      </c>
      <c r="M3928" s="3">
        <v>305.79000000000002</v>
      </c>
      <c r="N3928" t="s">
        <v>50</v>
      </c>
      <c r="O3928">
        <v>6</v>
      </c>
      <c r="P3928" s="1">
        <v>45780</v>
      </c>
      <c r="Q3928">
        <v>414</v>
      </c>
      <c r="R3928" t="s">
        <v>29</v>
      </c>
      <c r="S3928">
        <v>4</v>
      </c>
      <c r="T3928" s="1">
        <v>45647</v>
      </c>
      <c r="U3928" t="s">
        <v>60</v>
      </c>
      <c r="V3928" t="str">
        <f>TEXT(WEEKDAY(Working_Data[[#This Row],[order_date]],1),"DDDD")</f>
        <v>Saturday</v>
      </c>
      <c r="W3928" t="str">
        <f>TEXT(Working_Data[[#This Row],[order_date]],"mmmm")</f>
        <v>October</v>
      </c>
      <c r="X3928" s="7">
        <f>Working_Data[[#This Row],[last_order_date]]-Working_Data[[#This Row],[signup_date]]</f>
        <v>223</v>
      </c>
      <c r="Y3928" s="7">
        <f>IF(Working_Data[[#This Row],[churned]]="Active",1,0)</f>
        <v>1</v>
      </c>
      <c r="Z3928" s="7">
        <f>YEAR(Working_Data[[#This Row],[order_date]])</f>
        <v>2024</v>
      </c>
    </row>
    <row r="3929" spans="1:26" x14ac:dyDescent="0.25">
      <c r="A3929" t="s">
        <v>7908</v>
      </c>
      <c r="B3929" t="s">
        <v>21</v>
      </c>
      <c r="C3929" t="s">
        <v>82</v>
      </c>
      <c r="D3929" t="s">
        <v>32</v>
      </c>
      <c r="E3929" s="1">
        <v>45508</v>
      </c>
      <c r="F3929" t="s">
        <v>7909</v>
      </c>
      <c r="G3929" s="1">
        <v>45608</v>
      </c>
      <c r="H3929" t="s">
        <v>47</v>
      </c>
      <c r="I3929" t="s">
        <v>63</v>
      </c>
      <c r="J3929" t="s">
        <v>59</v>
      </c>
      <c r="K3929">
        <v>2</v>
      </c>
      <c r="L3929" s="3">
        <f>Working_Data[[#This Row],[price2]]/Working_Data[[#This Row],[quantity]]</f>
        <v>640.255</v>
      </c>
      <c r="M3929" s="3">
        <v>1280.51</v>
      </c>
      <c r="N3929" t="s">
        <v>28</v>
      </c>
      <c r="O3929">
        <v>30</v>
      </c>
      <c r="P3929" s="1">
        <v>45827</v>
      </c>
      <c r="Q3929">
        <v>373</v>
      </c>
      <c r="R3929" t="s">
        <v>29</v>
      </c>
      <c r="S3929">
        <v>5</v>
      </c>
      <c r="T3929" s="1">
        <v>45361</v>
      </c>
      <c r="U3929" t="s">
        <v>30</v>
      </c>
      <c r="V3929" t="str">
        <f>TEXT(WEEKDAY(Working_Data[[#This Row],[order_date]],1),"DDDD")</f>
        <v>Tuesday</v>
      </c>
      <c r="W3929" t="str">
        <f>TEXT(Working_Data[[#This Row],[order_date]],"mmmm")</f>
        <v>November</v>
      </c>
      <c r="X3929" s="7">
        <f>Working_Data[[#This Row],[last_order_date]]-Working_Data[[#This Row],[signup_date]]</f>
        <v>319</v>
      </c>
      <c r="Y3929" s="7">
        <f>IF(Working_Data[[#This Row],[churned]]="Active",1,0)</f>
        <v>1</v>
      </c>
      <c r="Z3929" s="7">
        <f>YEAR(Working_Data[[#This Row],[order_date]])</f>
        <v>2024</v>
      </c>
    </row>
    <row r="3930" spans="1:26" x14ac:dyDescent="0.25">
      <c r="A3930" t="s">
        <v>7910</v>
      </c>
      <c r="B3930" t="s">
        <v>21</v>
      </c>
      <c r="C3930" t="s">
        <v>22</v>
      </c>
      <c r="D3930" t="s">
        <v>56</v>
      </c>
      <c r="E3930" s="1">
        <v>45573</v>
      </c>
      <c r="F3930" t="s">
        <v>7911</v>
      </c>
      <c r="G3930" s="1">
        <v>45608</v>
      </c>
      <c r="H3930" t="s">
        <v>25</v>
      </c>
      <c r="I3930" t="s">
        <v>42</v>
      </c>
      <c r="J3930" t="s">
        <v>27</v>
      </c>
      <c r="K3930">
        <v>5</v>
      </c>
      <c r="L3930" s="3">
        <f>Working_Data[[#This Row],[price2]]/Working_Data[[#This Row],[quantity]]</f>
        <v>23.48</v>
      </c>
      <c r="M3930" s="3">
        <v>117.4</v>
      </c>
      <c r="N3930" t="s">
        <v>50</v>
      </c>
      <c r="O3930">
        <v>32</v>
      </c>
      <c r="P3930" s="1">
        <v>45556</v>
      </c>
      <c r="Q3930">
        <v>278</v>
      </c>
      <c r="R3930" t="s">
        <v>29</v>
      </c>
      <c r="S3930">
        <v>5</v>
      </c>
      <c r="T3930" s="1">
        <v>45824</v>
      </c>
      <c r="U3930" t="s">
        <v>60</v>
      </c>
      <c r="V3930" t="str">
        <f>TEXT(WEEKDAY(Working_Data[[#This Row],[order_date]],1),"DDDD")</f>
        <v>Tuesday</v>
      </c>
      <c r="W3930" t="str">
        <f>TEXT(Working_Data[[#This Row],[order_date]],"mmmm")</f>
        <v>November</v>
      </c>
      <c r="X3930" s="7">
        <f>Working_Data[[#This Row],[last_order_date]]-Working_Data[[#This Row],[signup_date]]</f>
        <v>-17</v>
      </c>
      <c r="Y3930" s="7">
        <f>IF(Working_Data[[#This Row],[churned]]="Active",1,0)</f>
        <v>1</v>
      </c>
      <c r="Z3930" s="7">
        <f>YEAR(Working_Data[[#This Row],[order_date]])</f>
        <v>2024</v>
      </c>
    </row>
    <row r="3931" spans="1:26" x14ac:dyDescent="0.25">
      <c r="A3931" t="s">
        <v>7912</v>
      </c>
      <c r="B3931" t="s">
        <v>45</v>
      </c>
      <c r="C3931" t="s">
        <v>39</v>
      </c>
      <c r="D3931" t="s">
        <v>77</v>
      </c>
      <c r="E3931" s="1">
        <v>45250</v>
      </c>
      <c r="F3931" t="s">
        <v>7913</v>
      </c>
      <c r="G3931" s="1">
        <v>45608</v>
      </c>
      <c r="H3931" t="s">
        <v>47</v>
      </c>
      <c r="I3931" t="s">
        <v>42</v>
      </c>
      <c r="J3931" t="s">
        <v>67</v>
      </c>
      <c r="K3931">
        <v>1</v>
      </c>
      <c r="L3931" s="3">
        <f>Working_Data[[#This Row],[price2]]/Working_Data[[#This Row],[quantity]]</f>
        <v>628.78</v>
      </c>
      <c r="M3931" s="3">
        <v>628.78</v>
      </c>
      <c r="N3931" t="s">
        <v>28</v>
      </c>
      <c r="O3931">
        <v>3</v>
      </c>
      <c r="P3931" s="1">
        <v>45752</v>
      </c>
      <c r="Q3931">
        <v>404</v>
      </c>
      <c r="R3931" t="s">
        <v>43</v>
      </c>
      <c r="S3931">
        <v>4</v>
      </c>
      <c r="T3931" s="1">
        <v>45908</v>
      </c>
      <c r="U3931" t="s">
        <v>36</v>
      </c>
      <c r="V3931" t="str">
        <f>TEXT(WEEKDAY(Working_Data[[#This Row],[order_date]],1),"DDDD")</f>
        <v>Tuesday</v>
      </c>
      <c r="W3931" t="str">
        <f>TEXT(Working_Data[[#This Row],[order_date]],"mmmm")</f>
        <v>November</v>
      </c>
      <c r="X3931" s="7">
        <f>Working_Data[[#This Row],[last_order_date]]-Working_Data[[#This Row],[signup_date]]</f>
        <v>502</v>
      </c>
      <c r="Y3931" s="7">
        <f>IF(Working_Data[[#This Row],[churned]]="Active",1,0)</f>
        <v>0</v>
      </c>
      <c r="Z3931" s="7">
        <f>YEAR(Working_Data[[#This Row],[order_date]])</f>
        <v>2024</v>
      </c>
    </row>
    <row r="3932" spans="1:26" x14ac:dyDescent="0.25">
      <c r="A3932" t="s">
        <v>7914</v>
      </c>
      <c r="B3932" t="s">
        <v>38</v>
      </c>
      <c r="C3932" t="s">
        <v>39</v>
      </c>
      <c r="D3932" t="s">
        <v>77</v>
      </c>
      <c r="E3932" s="1">
        <v>45519</v>
      </c>
      <c r="F3932" t="s">
        <v>7915</v>
      </c>
      <c r="G3932" s="1">
        <v>45638</v>
      </c>
      <c r="H3932" t="s">
        <v>25</v>
      </c>
      <c r="I3932" t="s">
        <v>42</v>
      </c>
      <c r="J3932" t="s">
        <v>67</v>
      </c>
      <c r="K3932">
        <v>3</v>
      </c>
      <c r="L3932" s="3">
        <f>Working_Data[[#This Row],[price2]]/Working_Data[[#This Row],[quantity]]</f>
        <v>59.103333333333332</v>
      </c>
      <c r="M3932" s="3">
        <v>177.31</v>
      </c>
      <c r="N3932" t="s">
        <v>35</v>
      </c>
      <c r="O3932">
        <v>26</v>
      </c>
      <c r="P3932" s="1">
        <v>45526</v>
      </c>
      <c r="Q3932">
        <v>120</v>
      </c>
      <c r="R3932" t="s">
        <v>43</v>
      </c>
      <c r="S3932">
        <v>4</v>
      </c>
      <c r="T3932" s="1">
        <v>45708</v>
      </c>
      <c r="U3932" t="s">
        <v>60</v>
      </c>
      <c r="V3932" t="str">
        <f>TEXT(WEEKDAY(Working_Data[[#This Row],[order_date]],1),"DDDD")</f>
        <v>Thursday</v>
      </c>
      <c r="W3932" t="str">
        <f>TEXT(Working_Data[[#This Row],[order_date]],"mmmm")</f>
        <v>December</v>
      </c>
      <c r="X3932" s="7">
        <f>Working_Data[[#This Row],[last_order_date]]-Working_Data[[#This Row],[signup_date]]</f>
        <v>7</v>
      </c>
      <c r="Y3932" s="7">
        <f>IF(Working_Data[[#This Row],[churned]]="Active",1,0)</f>
        <v>0</v>
      </c>
      <c r="Z3932" s="7">
        <f>YEAR(Working_Data[[#This Row],[order_date]])</f>
        <v>2024</v>
      </c>
    </row>
    <row r="3933" spans="1:26" x14ac:dyDescent="0.25">
      <c r="A3933" t="s">
        <v>7916</v>
      </c>
      <c r="B3933" t="s">
        <v>21</v>
      </c>
      <c r="C3933" t="s">
        <v>22</v>
      </c>
      <c r="D3933" t="s">
        <v>77</v>
      </c>
      <c r="E3933" s="1">
        <v>45707</v>
      </c>
      <c r="F3933" t="s">
        <v>7917</v>
      </c>
      <c r="G3933" s="1">
        <v>45638</v>
      </c>
      <c r="H3933" t="s">
        <v>58</v>
      </c>
      <c r="I3933" t="s">
        <v>42</v>
      </c>
      <c r="J3933" t="s">
        <v>67</v>
      </c>
      <c r="K3933">
        <v>5</v>
      </c>
      <c r="L3933" s="3">
        <f>Working_Data[[#This Row],[price2]]/Working_Data[[#This Row],[quantity]]</f>
        <v>280.44200000000001</v>
      </c>
      <c r="M3933" s="3">
        <v>1402.21</v>
      </c>
      <c r="N3933" t="s">
        <v>50</v>
      </c>
      <c r="O3933">
        <v>46</v>
      </c>
      <c r="P3933" s="1">
        <v>45779</v>
      </c>
      <c r="Q3933">
        <v>172</v>
      </c>
      <c r="R3933" t="s">
        <v>29</v>
      </c>
      <c r="S3933">
        <v>3</v>
      </c>
      <c r="T3933" s="1">
        <v>45760</v>
      </c>
      <c r="U3933" t="s">
        <v>30</v>
      </c>
      <c r="V3933" t="str">
        <f>TEXT(WEEKDAY(Working_Data[[#This Row],[order_date]],1),"DDDD")</f>
        <v>Thursday</v>
      </c>
      <c r="W3933" t="str">
        <f>TEXT(Working_Data[[#This Row],[order_date]],"mmmm")</f>
        <v>December</v>
      </c>
      <c r="X3933" s="7">
        <f>Working_Data[[#This Row],[last_order_date]]-Working_Data[[#This Row],[signup_date]]</f>
        <v>72</v>
      </c>
      <c r="Y3933" s="7">
        <f>IF(Working_Data[[#This Row],[churned]]="Active",1,0)</f>
        <v>1</v>
      </c>
      <c r="Z3933" s="7">
        <f>YEAR(Working_Data[[#This Row],[order_date]])</f>
        <v>2024</v>
      </c>
    </row>
    <row r="3934" spans="1:26" x14ac:dyDescent="0.25">
      <c r="A3934" t="s">
        <v>7918</v>
      </c>
      <c r="B3934" t="s">
        <v>38</v>
      </c>
      <c r="C3934" t="s">
        <v>39</v>
      </c>
      <c r="D3934" t="s">
        <v>32</v>
      </c>
      <c r="E3934" s="1">
        <v>45260</v>
      </c>
      <c r="F3934" t="s">
        <v>7919</v>
      </c>
      <c r="G3934" s="1">
        <v>45638</v>
      </c>
      <c r="H3934" t="s">
        <v>47</v>
      </c>
      <c r="I3934" t="s">
        <v>48</v>
      </c>
      <c r="J3934" t="s">
        <v>27</v>
      </c>
      <c r="K3934">
        <v>2</v>
      </c>
      <c r="L3934" s="3">
        <f>Working_Data[[#This Row],[price2]]/Working_Data[[#This Row],[quantity]]</f>
        <v>231.75</v>
      </c>
      <c r="M3934" s="3">
        <v>463.5</v>
      </c>
      <c r="N3934" t="s">
        <v>28</v>
      </c>
      <c r="O3934">
        <v>4</v>
      </c>
      <c r="P3934" s="1">
        <v>45901</v>
      </c>
      <c r="Q3934">
        <v>377</v>
      </c>
      <c r="R3934" t="s">
        <v>43</v>
      </c>
      <c r="S3934">
        <v>1</v>
      </c>
      <c r="T3934" s="1">
        <v>45763</v>
      </c>
      <c r="U3934" t="s">
        <v>30</v>
      </c>
      <c r="V3934" t="str">
        <f>TEXT(WEEKDAY(Working_Data[[#This Row],[order_date]],1),"DDDD")</f>
        <v>Thursday</v>
      </c>
      <c r="W3934" t="str">
        <f>TEXT(Working_Data[[#This Row],[order_date]],"mmmm")</f>
        <v>December</v>
      </c>
      <c r="X3934" s="7">
        <f>Working_Data[[#This Row],[last_order_date]]-Working_Data[[#This Row],[signup_date]]</f>
        <v>641</v>
      </c>
      <c r="Y3934" s="7">
        <f>IF(Working_Data[[#This Row],[churned]]="Active",1,0)</f>
        <v>0</v>
      </c>
      <c r="Z3934" s="7">
        <f>YEAR(Working_Data[[#This Row],[order_date]])</f>
        <v>2024</v>
      </c>
    </row>
    <row r="3935" spans="1:26" x14ac:dyDescent="0.25">
      <c r="A3935" t="s">
        <v>7920</v>
      </c>
      <c r="B3935" t="s">
        <v>38</v>
      </c>
      <c r="C3935" t="s">
        <v>39</v>
      </c>
      <c r="D3935" t="s">
        <v>52</v>
      </c>
      <c r="E3935" s="1">
        <v>45244</v>
      </c>
      <c r="F3935" t="s">
        <v>7921</v>
      </c>
      <c r="G3935" s="1">
        <v>45638</v>
      </c>
      <c r="H3935" t="s">
        <v>34</v>
      </c>
      <c r="I3935" t="s">
        <v>42</v>
      </c>
      <c r="J3935" t="s">
        <v>59</v>
      </c>
      <c r="K3935">
        <v>3</v>
      </c>
      <c r="L3935" s="3">
        <f>Working_Data[[#This Row],[price2]]/Working_Data[[#This Row],[quantity]]</f>
        <v>450.4666666666667</v>
      </c>
      <c r="M3935" s="3">
        <v>1351.4</v>
      </c>
      <c r="N3935" t="s">
        <v>50</v>
      </c>
      <c r="O3935">
        <v>23</v>
      </c>
      <c r="P3935" s="1">
        <v>45651</v>
      </c>
      <c r="Q3935">
        <v>62</v>
      </c>
      <c r="R3935" t="s">
        <v>43</v>
      </c>
      <c r="S3935">
        <v>3</v>
      </c>
      <c r="T3935" s="1">
        <v>45739</v>
      </c>
      <c r="U3935" t="s">
        <v>60</v>
      </c>
      <c r="V3935" t="str">
        <f>TEXT(WEEKDAY(Working_Data[[#This Row],[order_date]],1),"DDDD")</f>
        <v>Thursday</v>
      </c>
      <c r="W3935" t="str">
        <f>TEXT(Working_Data[[#This Row],[order_date]],"mmmm")</f>
        <v>December</v>
      </c>
      <c r="X3935" s="7">
        <f>Working_Data[[#This Row],[last_order_date]]-Working_Data[[#This Row],[signup_date]]</f>
        <v>407</v>
      </c>
      <c r="Y3935" s="7">
        <f>IF(Working_Data[[#This Row],[churned]]="Active",1,0)</f>
        <v>0</v>
      </c>
      <c r="Z3935" s="7">
        <f>YEAR(Working_Data[[#This Row],[order_date]])</f>
        <v>2024</v>
      </c>
    </row>
    <row r="3936" spans="1:26" x14ac:dyDescent="0.25">
      <c r="A3936" t="s">
        <v>7922</v>
      </c>
      <c r="B3936" t="s">
        <v>21</v>
      </c>
      <c r="C3936" t="s">
        <v>82</v>
      </c>
      <c r="D3936" t="s">
        <v>23</v>
      </c>
      <c r="E3936" s="1">
        <v>45295</v>
      </c>
      <c r="F3936" t="s">
        <v>7923</v>
      </c>
      <c r="G3936" s="1">
        <v>45638</v>
      </c>
      <c r="H3936" t="s">
        <v>25</v>
      </c>
      <c r="I3936" t="s">
        <v>63</v>
      </c>
      <c r="J3936" t="s">
        <v>67</v>
      </c>
      <c r="K3936">
        <v>3</v>
      </c>
      <c r="L3936" s="3">
        <f>Working_Data[[#This Row],[price2]]/Working_Data[[#This Row],[quantity]]</f>
        <v>370.06666666666666</v>
      </c>
      <c r="M3936" s="3">
        <v>1110.2</v>
      </c>
      <c r="N3936" t="s">
        <v>35</v>
      </c>
      <c r="O3936">
        <v>9</v>
      </c>
      <c r="P3936" s="1">
        <v>45684</v>
      </c>
      <c r="Q3936">
        <v>165</v>
      </c>
      <c r="R3936" t="s">
        <v>29</v>
      </c>
      <c r="S3936">
        <v>1</v>
      </c>
      <c r="T3936" s="1">
        <v>45595</v>
      </c>
      <c r="U3936" t="s">
        <v>36</v>
      </c>
      <c r="V3936" t="str">
        <f>TEXT(WEEKDAY(Working_Data[[#This Row],[order_date]],1),"DDDD")</f>
        <v>Thursday</v>
      </c>
      <c r="W3936" t="str">
        <f>TEXT(Working_Data[[#This Row],[order_date]],"mmmm")</f>
        <v>December</v>
      </c>
      <c r="X3936" s="7">
        <f>Working_Data[[#This Row],[last_order_date]]-Working_Data[[#This Row],[signup_date]]</f>
        <v>389</v>
      </c>
      <c r="Y3936" s="7">
        <f>IF(Working_Data[[#This Row],[churned]]="Active",1,0)</f>
        <v>1</v>
      </c>
      <c r="Z3936" s="7">
        <f>YEAR(Working_Data[[#This Row],[order_date]])</f>
        <v>2024</v>
      </c>
    </row>
    <row r="3937" spans="1:26" x14ac:dyDescent="0.25">
      <c r="A3937" t="s">
        <v>7924</v>
      </c>
      <c r="B3937" t="s">
        <v>45</v>
      </c>
      <c r="C3937" t="s">
        <v>82</v>
      </c>
      <c r="D3937" t="s">
        <v>52</v>
      </c>
      <c r="E3937" s="1">
        <v>45645</v>
      </c>
      <c r="F3937" t="s">
        <v>7925</v>
      </c>
      <c r="G3937" s="1">
        <v>45638</v>
      </c>
      <c r="H3937" t="s">
        <v>58</v>
      </c>
      <c r="I3937" t="s">
        <v>48</v>
      </c>
      <c r="J3937" t="s">
        <v>27</v>
      </c>
      <c r="K3937">
        <v>3</v>
      </c>
      <c r="L3937" s="3">
        <f>Working_Data[[#This Row],[price2]]/Working_Data[[#This Row],[quantity]]</f>
        <v>454.48333333333335</v>
      </c>
      <c r="M3937" s="3">
        <v>1363.45</v>
      </c>
      <c r="N3937" t="s">
        <v>50</v>
      </c>
      <c r="O3937">
        <v>39</v>
      </c>
      <c r="P3937" s="1">
        <v>45525</v>
      </c>
      <c r="Q3937">
        <v>427</v>
      </c>
      <c r="R3937" t="s">
        <v>43</v>
      </c>
      <c r="S3937">
        <v>5</v>
      </c>
      <c r="T3937" s="1">
        <v>45877</v>
      </c>
      <c r="U3937" t="s">
        <v>36</v>
      </c>
      <c r="V3937" t="str">
        <f>TEXT(WEEKDAY(Working_Data[[#This Row],[order_date]],1),"DDDD")</f>
        <v>Thursday</v>
      </c>
      <c r="W3937" t="str">
        <f>TEXT(Working_Data[[#This Row],[order_date]],"mmmm")</f>
        <v>December</v>
      </c>
      <c r="X3937" s="7">
        <f>Working_Data[[#This Row],[last_order_date]]-Working_Data[[#This Row],[signup_date]]</f>
        <v>-120</v>
      </c>
      <c r="Y3937" s="7">
        <f>IF(Working_Data[[#This Row],[churned]]="Active",1,0)</f>
        <v>0</v>
      </c>
      <c r="Z3937" s="7">
        <f>YEAR(Working_Data[[#This Row],[order_date]])</f>
        <v>2024</v>
      </c>
    </row>
    <row r="3938" spans="1:26" x14ac:dyDescent="0.25">
      <c r="A3938" t="s">
        <v>7926</v>
      </c>
      <c r="B3938" t="s">
        <v>38</v>
      </c>
      <c r="C3938" t="s">
        <v>82</v>
      </c>
      <c r="D3938" t="s">
        <v>52</v>
      </c>
      <c r="E3938" s="1">
        <v>45343</v>
      </c>
      <c r="F3938" t="s">
        <v>7927</v>
      </c>
      <c r="G3938" s="1">
        <v>45638</v>
      </c>
      <c r="H3938" t="s">
        <v>25</v>
      </c>
      <c r="I3938" t="s">
        <v>54</v>
      </c>
      <c r="J3938" t="s">
        <v>59</v>
      </c>
      <c r="K3938">
        <v>2</v>
      </c>
      <c r="L3938" s="3">
        <f>Working_Data[[#This Row],[price2]]/Working_Data[[#This Row],[quantity]]</f>
        <v>132.66</v>
      </c>
      <c r="M3938" s="3">
        <v>265.32</v>
      </c>
      <c r="N3938" t="s">
        <v>50</v>
      </c>
      <c r="O3938">
        <v>26</v>
      </c>
      <c r="P3938" s="1">
        <v>45607</v>
      </c>
      <c r="Q3938">
        <v>489</v>
      </c>
      <c r="R3938" t="s">
        <v>43</v>
      </c>
      <c r="S3938">
        <v>5</v>
      </c>
      <c r="T3938" s="1">
        <v>45691</v>
      </c>
      <c r="U3938" t="s">
        <v>36</v>
      </c>
      <c r="V3938" t="str">
        <f>TEXT(WEEKDAY(Working_Data[[#This Row],[order_date]],1),"DDDD")</f>
        <v>Thursday</v>
      </c>
      <c r="W3938" t="str">
        <f>TEXT(Working_Data[[#This Row],[order_date]],"mmmm")</f>
        <v>December</v>
      </c>
      <c r="X3938" s="7">
        <f>Working_Data[[#This Row],[last_order_date]]-Working_Data[[#This Row],[signup_date]]</f>
        <v>264</v>
      </c>
      <c r="Y3938" s="7">
        <f>IF(Working_Data[[#This Row],[churned]]="Active",1,0)</f>
        <v>0</v>
      </c>
      <c r="Z3938" s="7">
        <f>YEAR(Working_Data[[#This Row],[order_date]])</f>
        <v>2024</v>
      </c>
    </row>
    <row r="3939" spans="1:26" x14ac:dyDescent="0.25">
      <c r="A3939" t="s">
        <v>7928</v>
      </c>
      <c r="B3939" t="s">
        <v>21</v>
      </c>
      <c r="C3939" t="s">
        <v>39</v>
      </c>
      <c r="D3939" t="s">
        <v>56</v>
      </c>
      <c r="E3939" s="1">
        <v>45217</v>
      </c>
      <c r="F3939" t="s">
        <v>7929</v>
      </c>
      <c r="G3939" s="1">
        <v>45639</v>
      </c>
      <c r="H3939" t="s">
        <v>58</v>
      </c>
      <c r="I3939" t="s">
        <v>63</v>
      </c>
      <c r="J3939" t="s">
        <v>59</v>
      </c>
      <c r="K3939">
        <v>3</v>
      </c>
      <c r="L3939" s="3">
        <f>Working_Data[[#This Row],[price2]]/Working_Data[[#This Row],[quantity]]</f>
        <v>277.00333333333333</v>
      </c>
      <c r="M3939" s="3">
        <v>831.01</v>
      </c>
      <c r="N3939" t="s">
        <v>50</v>
      </c>
      <c r="O3939">
        <v>5</v>
      </c>
      <c r="P3939" s="1">
        <v>45730</v>
      </c>
      <c r="Q3939">
        <v>204</v>
      </c>
      <c r="R3939" t="s">
        <v>43</v>
      </c>
      <c r="S3939">
        <v>5</v>
      </c>
      <c r="T3939" s="1">
        <v>45526</v>
      </c>
      <c r="U3939" t="s">
        <v>30</v>
      </c>
      <c r="V3939" t="str">
        <f>TEXT(WEEKDAY(Working_Data[[#This Row],[order_date]],1),"DDDD")</f>
        <v>Friday</v>
      </c>
      <c r="W3939" t="str">
        <f>TEXT(Working_Data[[#This Row],[order_date]],"mmmm")</f>
        <v>December</v>
      </c>
      <c r="X3939" s="7">
        <f>Working_Data[[#This Row],[last_order_date]]-Working_Data[[#This Row],[signup_date]]</f>
        <v>513</v>
      </c>
      <c r="Y3939" s="7">
        <f>IF(Working_Data[[#This Row],[churned]]="Active",1,0)</f>
        <v>0</v>
      </c>
      <c r="Z3939" s="7">
        <f>YEAR(Working_Data[[#This Row],[order_date]])</f>
        <v>2024</v>
      </c>
    </row>
    <row r="3940" spans="1:26" x14ac:dyDescent="0.25">
      <c r="A3940" t="s">
        <v>7930</v>
      </c>
      <c r="B3940" t="s">
        <v>45</v>
      </c>
      <c r="C3940" t="s">
        <v>39</v>
      </c>
      <c r="D3940" t="s">
        <v>23</v>
      </c>
      <c r="E3940" s="1">
        <v>45363</v>
      </c>
      <c r="F3940" t="s">
        <v>7931</v>
      </c>
      <c r="G3940" s="1">
        <v>45639</v>
      </c>
      <c r="H3940" t="s">
        <v>34</v>
      </c>
      <c r="I3940" t="s">
        <v>48</v>
      </c>
      <c r="J3940" t="s">
        <v>49</v>
      </c>
      <c r="K3940">
        <v>2</v>
      </c>
      <c r="L3940" s="3">
        <f>Working_Data[[#This Row],[price2]]/Working_Data[[#This Row],[quantity]]</f>
        <v>143.315</v>
      </c>
      <c r="M3940" s="3">
        <v>286.63</v>
      </c>
      <c r="N3940" t="s">
        <v>28</v>
      </c>
      <c r="O3940">
        <v>45</v>
      </c>
      <c r="P3940" s="1">
        <v>45662</v>
      </c>
      <c r="Q3940">
        <v>239</v>
      </c>
      <c r="R3940" t="s">
        <v>43</v>
      </c>
      <c r="S3940">
        <v>4</v>
      </c>
      <c r="T3940" s="1">
        <v>45862</v>
      </c>
      <c r="U3940" t="s">
        <v>36</v>
      </c>
      <c r="V3940" t="str">
        <f>TEXT(WEEKDAY(Working_Data[[#This Row],[order_date]],1),"DDDD")</f>
        <v>Friday</v>
      </c>
      <c r="W3940" t="str">
        <f>TEXT(Working_Data[[#This Row],[order_date]],"mmmm")</f>
        <v>December</v>
      </c>
      <c r="X3940" s="7">
        <f>Working_Data[[#This Row],[last_order_date]]-Working_Data[[#This Row],[signup_date]]</f>
        <v>299</v>
      </c>
      <c r="Y3940" s="7">
        <f>IF(Working_Data[[#This Row],[churned]]="Active",1,0)</f>
        <v>0</v>
      </c>
      <c r="Z3940" s="7">
        <f>YEAR(Working_Data[[#This Row],[order_date]])</f>
        <v>2024</v>
      </c>
    </row>
    <row r="3941" spans="1:26" x14ac:dyDescent="0.25">
      <c r="A3941" t="s">
        <v>7932</v>
      </c>
      <c r="B3941" t="s">
        <v>45</v>
      </c>
      <c r="C3941" t="s">
        <v>22</v>
      </c>
      <c r="D3941" t="s">
        <v>23</v>
      </c>
      <c r="E3941" s="1">
        <v>45884</v>
      </c>
      <c r="F3941" t="s">
        <v>7933</v>
      </c>
      <c r="G3941" s="1">
        <v>45639</v>
      </c>
      <c r="H3941" t="s">
        <v>34</v>
      </c>
      <c r="I3941" t="s">
        <v>63</v>
      </c>
      <c r="J3941" t="s">
        <v>59</v>
      </c>
      <c r="K3941">
        <v>3</v>
      </c>
      <c r="L3941" s="3">
        <f>Working_Data[[#This Row],[price2]]/Working_Data[[#This Row],[quantity]]</f>
        <v>104.01666666666667</v>
      </c>
      <c r="M3941" s="3">
        <v>312.05</v>
      </c>
      <c r="N3941" t="s">
        <v>28</v>
      </c>
      <c r="O3941">
        <v>37</v>
      </c>
      <c r="P3941" s="1">
        <v>45993</v>
      </c>
      <c r="Q3941">
        <v>99</v>
      </c>
      <c r="R3941" t="s">
        <v>43</v>
      </c>
      <c r="S3941">
        <v>4</v>
      </c>
      <c r="T3941" s="1">
        <v>45753</v>
      </c>
      <c r="U3941" t="s">
        <v>60</v>
      </c>
      <c r="V3941" t="str">
        <f>TEXT(WEEKDAY(Working_Data[[#This Row],[order_date]],1),"DDDD")</f>
        <v>Friday</v>
      </c>
      <c r="W3941" t="str">
        <f>TEXT(Working_Data[[#This Row],[order_date]],"mmmm")</f>
        <v>December</v>
      </c>
      <c r="X3941" s="7">
        <f>Working_Data[[#This Row],[last_order_date]]-Working_Data[[#This Row],[signup_date]]</f>
        <v>109</v>
      </c>
      <c r="Y3941" s="7">
        <f>IF(Working_Data[[#This Row],[churned]]="Active",1,0)</f>
        <v>0</v>
      </c>
      <c r="Z3941" s="7">
        <f>YEAR(Working_Data[[#This Row],[order_date]])</f>
        <v>2024</v>
      </c>
    </row>
    <row r="3942" spans="1:26" x14ac:dyDescent="0.25">
      <c r="A3942" t="s">
        <v>7934</v>
      </c>
      <c r="B3942" t="s">
        <v>21</v>
      </c>
      <c r="C3942" t="s">
        <v>82</v>
      </c>
      <c r="D3942" t="s">
        <v>23</v>
      </c>
      <c r="E3942" s="1">
        <v>45315</v>
      </c>
      <c r="F3942" t="s">
        <v>7935</v>
      </c>
      <c r="G3942" s="1">
        <v>45639</v>
      </c>
      <c r="H3942" t="s">
        <v>47</v>
      </c>
      <c r="I3942" t="s">
        <v>48</v>
      </c>
      <c r="J3942" t="s">
        <v>27</v>
      </c>
      <c r="K3942">
        <v>4</v>
      </c>
      <c r="L3942" s="3">
        <f>Working_Data[[#This Row],[price2]]/Working_Data[[#This Row],[quantity]]</f>
        <v>312.97250000000003</v>
      </c>
      <c r="M3942" s="3">
        <v>1251.8900000000001</v>
      </c>
      <c r="N3942" t="s">
        <v>35</v>
      </c>
      <c r="O3942">
        <v>34</v>
      </c>
      <c r="P3942" s="1">
        <v>45681</v>
      </c>
      <c r="Q3942">
        <v>37</v>
      </c>
      <c r="R3942" t="s">
        <v>29</v>
      </c>
      <c r="S3942">
        <v>5</v>
      </c>
      <c r="T3942" s="1">
        <v>45529</v>
      </c>
      <c r="U3942" t="s">
        <v>30</v>
      </c>
      <c r="V3942" t="str">
        <f>TEXT(WEEKDAY(Working_Data[[#This Row],[order_date]],1),"DDDD")</f>
        <v>Friday</v>
      </c>
      <c r="W3942" t="str">
        <f>TEXT(Working_Data[[#This Row],[order_date]],"mmmm")</f>
        <v>December</v>
      </c>
      <c r="X3942" s="7">
        <f>Working_Data[[#This Row],[last_order_date]]-Working_Data[[#This Row],[signup_date]]</f>
        <v>366</v>
      </c>
      <c r="Y3942" s="7">
        <f>IF(Working_Data[[#This Row],[churned]]="Active",1,0)</f>
        <v>1</v>
      </c>
      <c r="Z3942" s="7">
        <f>YEAR(Working_Data[[#This Row],[order_date]])</f>
        <v>2024</v>
      </c>
    </row>
    <row r="3943" spans="1:26" x14ac:dyDescent="0.25">
      <c r="A3943" t="s">
        <v>7936</v>
      </c>
      <c r="B3943" t="s">
        <v>38</v>
      </c>
      <c r="C3943" t="s">
        <v>82</v>
      </c>
      <c r="D3943" t="s">
        <v>52</v>
      </c>
      <c r="E3943" s="1">
        <v>45716</v>
      </c>
      <c r="F3943" t="s">
        <v>7937</v>
      </c>
      <c r="G3943" s="1">
        <v>45639</v>
      </c>
      <c r="H3943" t="s">
        <v>58</v>
      </c>
      <c r="I3943" t="s">
        <v>48</v>
      </c>
      <c r="J3943" t="s">
        <v>27</v>
      </c>
      <c r="K3943">
        <v>1</v>
      </c>
      <c r="L3943" s="3">
        <f>Working_Data[[#This Row],[price2]]/Working_Data[[#This Row],[quantity]]</f>
        <v>628.89</v>
      </c>
      <c r="M3943" s="3">
        <v>628.89</v>
      </c>
      <c r="N3943" t="s">
        <v>50</v>
      </c>
      <c r="O3943">
        <v>2</v>
      </c>
      <c r="P3943" s="1">
        <v>45824</v>
      </c>
      <c r="Q3943">
        <v>29</v>
      </c>
      <c r="R3943" t="s">
        <v>43</v>
      </c>
      <c r="S3943">
        <v>3</v>
      </c>
      <c r="T3943" s="1">
        <v>45851</v>
      </c>
      <c r="U3943" t="s">
        <v>36</v>
      </c>
      <c r="V3943" t="str">
        <f>TEXT(WEEKDAY(Working_Data[[#This Row],[order_date]],1),"DDDD")</f>
        <v>Friday</v>
      </c>
      <c r="W3943" t="str">
        <f>TEXT(Working_Data[[#This Row],[order_date]],"mmmm")</f>
        <v>December</v>
      </c>
      <c r="X3943" s="7">
        <f>Working_Data[[#This Row],[last_order_date]]-Working_Data[[#This Row],[signup_date]]</f>
        <v>108</v>
      </c>
      <c r="Y3943" s="7">
        <f>IF(Working_Data[[#This Row],[churned]]="Active",1,0)</f>
        <v>0</v>
      </c>
      <c r="Z3943" s="7">
        <f>YEAR(Working_Data[[#This Row],[order_date]])</f>
        <v>2024</v>
      </c>
    </row>
    <row r="3944" spans="1:26" x14ac:dyDescent="0.25">
      <c r="A3944" t="s">
        <v>7938</v>
      </c>
      <c r="B3944" t="s">
        <v>45</v>
      </c>
      <c r="C3944" t="s">
        <v>82</v>
      </c>
      <c r="D3944" t="s">
        <v>32</v>
      </c>
      <c r="E3944" s="1">
        <v>45587</v>
      </c>
      <c r="F3944" t="s">
        <v>7939</v>
      </c>
      <c r="G3944" s="1">
        <v>45639</v>
      </c>
      <c r="H3944" t="s">
        <v>25</v>
      </c>
      <c r="I3944" t="s">
        <v>48</v>
      </c>
      <c r="J3944" t="s">
        <v>67</v>
      </c>
      <c r="K3944">
        <v>3</v>
      </c>
      <c r="L3944" s="3">
        <f>Working_Data[[#This Row],[price2]]/Working_Data[[#This Row],[quantity]]</f>
        <v>41.88</v>
      </c>
      <c r="M3944" s="3">
        <v>125.64</v>
      </c>
      <c r="N3944" t="s">
        <v>28</v>
      </c>
      <c r="O3944">
        <v>6</v>
      </c>
      <c r="P3944" s="1">
        <v>45594</v>
      </c>
      <c r="Q3944">
        <v>216</v>
      </c>
      <c r="R3944" t="s">
        <v>29</v>
      </c>
      <c r="S3944">
        <v>1</v>
      </c>
      <c r="T3944" s="1">
        <v>45673</v>
      </c>
      <c r="U3944" t="s">
        <v>36</v>
      </c>
      <c r="V3944" t="str">
        <f>TEXT(WEEKDAY(Working_Data[[#This Row],[order_date]],1),"DDDD")</f>
        <v>Friday</v>
      </c>
      <c r="W3944" t="str">
        <f>TEXT(Working_Data[[#This Row],[order_date]],"mmmm")</f>
        <v>December</v>
      </c>
      <c r="X3944" s="7">
        <f>Working_Data[[#This Row],[last_order_date]]-Working_Data[[#This Row],[signup_date]]</f>
        <v>7</v>
      </c>
      <c r="Y3944" s="7">
        <f>IF(Working_Data[[#This Row],[churned]]="Active",1,0)</f>
        <v>1</v>
      </c>
      <c r="Z3944" s="7">
        <f>YEAR(Working_Data[[#This Row],[order_date]])</f>
        <v>2024</v>
      </c>
    </row>
    <row r="3945" spans="1:26" x14ac:dyDescent="0.25">
      <c r="A3945" t="s">
        <v>7940</v>
      </c>
      <c r="B3945" t="s">
        <v>38</v>
      </c>
      <c r="C3945" t="s">
        <v>39</v>
      </c>
      <c r="D3945" t="s">
        <v>23</v>
      </c>
      <c r="E3945" s="1">
        <v>45867</v>
      </c>
      <c r="F3945" t="s">
        <v>7941</v>
      </c>
      <c r="G3945" s="1">
        <v>45639</v>
      </c>
      <c r="H3945" t="s">
        <v>34</v>
      </c>
      <c r="I3945" t="s">
        <v>63</v>
      </c>
      <c r="J3945" t="s">
        <v>64</v>
      </c>
      <c r="K3945">
        <v>5</v>
      </c>
      <c r="L3945" s="3">
        <f>Working_Data[[#This Row],[price2]]/Working_Data[[#This Row],[quantity]]</f>
        <v>103.072</v>
      </c>
      <c r="M3945" s="3">
        <v>515.36</v>
      </c>
      <c r="N3945" t="s">
        <v>35</v>
      </c>
      <c r="O3945">
        <v>7</v>
      </c>
      <c r="P3945" s="1">
        <v>45807</v>
      </c>
      <c r="Q3945">
        <v>351</v>
      </c>
      <c r="R3945" t="s">
        <v>29</v>
      </c>
      <c r="S3945">
        <v>2</v>
      </c>
      <c r="T3945" s="1">
        <v>45750</v>
      </c>
      <c r="U3945" t="s">
        <v>30</v>
      </c>
      <c r="V3945" t="str">
        <f>TEXT(WEEKDAY(Working_Data[[#This Row],[order_date]],1),"DDDD")</f>
        <v>Friday</v>
      </c>
      <c r="W3945" t="str">
        <f>TEXT(Working_Data[[#This Row],[order_date]],"mmmm")</f>
        <v>December</v>
      </c>
      <c r="X3945" s="7">
        <f>Working_Data[[#This Row],[last_order_date]]-Working_Data[[#This Row],[signup_date]]</f>
        <v>-60</v>
      </c>
      <c r="Y3945" s="7">
        <f>IF(Working_Data[[#This Row],[churned]]="Active",1,0)</f>
        <v>1</v>
      </c>
      <c r="Z3945" s="7">
        <f>YEAR(Working_Data[[#This Row],[order_date]])</f>
        <v>2024</v>
      </c>
    </row>
    <row r="3946" spans="1:26" x14ac:dyDescent="0.25">
      <c r="A3946" t="s">
        <v>7942</v>
      </c>
      <c r="B3946" t="s">
        <v>45</v>
      </c>
      <c r="C3946" t="s">
        <v>22</v>
      </c>
      <c r="D3946" t="s">
        <v>77</v>
      </c>
      <c r="E3946" s="1">
        <v>45340</v>
      </c>
      <c r="F3946" t="s">
        <v>7943</v>
      </c>
      <c r="G3946" s="1">
        <v>45639</v>
      </c>
      <c r="H3946" t="s">
        <v>58</v>
      </c>
      <c r="I3946" t="s">
        <v>48</v>
      </c>
      <c r="J3946" t="s">
        <v>59</v>
      </c>
      <c r="K3946">
        <v>1</v>
      </c>
      <c r="L3946" s="3">
        <f>Working_Data[[#This Row],[price2]]/Working_Data[[#This Row],[quantity]]</f>
        <v>411.33</v>
      </c>
      <c r="M3946" s="3">
        <v>411.33</v>
      </c>
      <c r="N3946" t="s">
        <v>28</v>
      </c>
      <c r="O3946">
        <v>40</v>
      </c>
      <c r="P3946" s="1">
        <v>45715</v>
      </c>
      <c r="Q3946">
        <v>397</v>
      </c>
      <c r="R3946" t="s">
        <v>43</v>
      </c>
      <c r="S3946">
        <v>2</v>
      </c>
      <c r="T3946" s="1">
        <v>45614</v>
      </c>
      <c r="U3946" t="s">
        <v>30</v>
      </c>
      <c r="V3946" t="str">
        <f>TEXT(WEEKDAY(Working_Data[[#This Row],[order_date]],1),"DDDD")</f>
        <v>Friday</v>
      </c>
      <c r="W3946" t="str">
        <f>TEXT(Working_Data[[#This Row],[order_date]],"mmmm")</f>
        <v>December</v>
      </c>
      <c r="X3946" s="7">
        <f>Working_Data[[#This Row],[last_order_date]]-Working_Data[[#This Row],[signup_date]]</f>
        <v>375</v>
      </c>
      <c r="Y3946" s="7">
        <f>IF(Working_Data[[#This Row],[churned]]="Active",1,0)</f>
        <v>0</v>
      </c>
      <c r="Z3946" s="7">
        <f>YEAR(Working_Data[[#This Row],[order_date]])</f>
        <v>2024</v>
      </c>
    </row>
    <row r="3947" spans="1:26" x14ac:dyDescent="0.25">
      <c r="A3947" t="s">
        <v>7944</v>
      </c>
      <c r="B3947" t="s">
        <v>45</v>
      </c>
      <c r="C3947" t="s">
        <v>39</v>
      </c>
      <c r="D3947" t="s">
        <v>32</v>
      </c>
      <c r="E3947" s="1">
        <v>45906</v>
      </c>
      <c r="F3947" t="s">
        <v>7945</v>
      </c>
      <c r="G3947" s="1">
        <v>45639</v>
      </c>
      <c r="H3947" t="s">
        <v>47</v>
      </c>
      <c r="I3947" t="s">
        <v>48</v>
      </c>
      <c r="J3947" t="s">
        <v>59</v>
      </c>
      <c r="K3947">
        <v>5</v>
      </c>
      <c r="L3947" s="3">
        <f>Working_Data[[#This Row],[price2]]/Working_Data[[#This Row],[quantity]]</f>
        <v>160.35999999999999</v>
      </c>
      <c r="M3947" s="3">
        <v>801.8</v>
      </c>
      <c r="N3947" t="s">
        <v>35</v>
      </c>
      <c r="O3947">
        <v>42</v>
      </c>
      <c r="P3947" s="1">
        <v>45856</v>
      </c>
      <c r="Q3947">
        <v>27</v>
      </c>
      <c r="R3947" t="s">
        <v>29</v>
      </c>
      <c r="S3947">
        <v>1</v>
      </c>
      <c r="T3947" s="1">
        <v>45821</v>
      </c>
      <c r="U3947" t="s">
        <v>60</v>
      </c>
      <c r="V3947" t="str">
        <f>TEXT(WEEKDAY(Working_Data[[#This Row],[order_date]],1),"DDDD")</f>
        <v>Friday</v>
      </c>
      <c r="W3947" t="str">
        <f>TEXT(Working_Data[[#This Row],[order_date]],"mmmm")</f>
        <v>December</v>
      </c>
      <c r="X3947" s="7">
        <f>Working_Data[[#This Row],[last_order_date]]-Working_Data[[#This Row],[signup_date]]</f>
        <v>-50</v>
      </c>
      <c r="Y3947" s="7">
        <f>IF(Working_Data[[#This Row],[churned]]="Active",1,0)</f>
        <v>1</v>
      </c>
      <c r="Z3947" s="7">
        <f>YEAR(Working_Data[[#This Row],[order_date]])</f>
        <v>2024</v>
      </c>
    </row>
    <row r="3948" spans="1:26" x14ac:dyDescent="0.25">
      <c r="A3948" t="s">
        <v>7946</v>
      </c>
      <c r="B3948" t="s">
        <v>45</v>
      </c>
      <c r="C3948" t="s">
        <v>82</v>
      </c>
      <c r="D3948" t="s">
        <v>52</v>
      </c>
      <c r="E3948" s="1">
        <v>45647</v>
      </c>
      <c r="F3948" t="s">
        <v>7947</v>
      </c>
      <c r="G3948" s="1">
        <v>45640</v>
      </c>
      <c r="H3948" t="s">
        <v>47</v>
      </c>
      <c r="I3948" t="s">
        <v>54</v>
      </c>
      <c r="J3948" t="s">
        <v>67</v>
      </c>
      <c r="K3948">
        <v>4</v>
      </c>
      <c r="L3948" s="3">
        <f>Working_Data[[#This Row],[price2]]/Working_Data[[#This Row],[quantity]]</f>
        <v>183.84</v>
      </c>
      <c r="M3948" s="3">
        <v>735.36</v>
      </c>
      <c r="N3948" t="s">
        <v>28</v>
      </c>
      <c r="O3948">
        <v>33</v>
      </c>
      <c r="P3948" s="1">
        <v>45533</v>
      </c>
      <c r="Q3948">
        <v>463</v>
      </c>
      <c r="R3948" t="s">
        <v>43</v>
      </c>
      <c r="S3948">
        <v>4</v>
      </c>
      <c r="T3948" s="1">
        <v>45564</v>
      </c>
      <c r="U3948" t="s">
        <v>60</v>
      </c>
      <c r="V3948" t="str">
        <f>TEXT(WEEKDAY(Working_Data[[#This Row],[order_date]],1),"DDDD")</f>
        <v>Saturday</v>
      </c>
      <c r="W3948" t="str">
        <f>TEXT(Working_Data[[#This Row],[order_date]],"mmmm")</f>
        <v>December</v>
      </c>
      <c r="X3948" s="7">
        <f>Working_Data[[#This Row],[last_order_date]]-Working_Data[[#This Row],[signup_date]]</f>
        <v>-114</v>
      </c>
      <c r="Y3948" s="7">
        <f>IF(Working_Data[[#This Row],[churned]]="Active",1,0)</f>
        <v>0</v>
      </c>
      <c r="Z3948" s="7">
        <f>YEAR(Working_Data[[#This Row],[order_date]])</f>
        <v>2024</v>
      </c>
    </row>
    <row r="3949" spans="1:26" x14ac:dyDescent="0.25">
      <c r="A3949" t="s">
        <v>7948</v>
      </c>
      <c r="B3949" t="s">
        <v>38</v>
      </c>
      <c r="C3949" t="s">
        <v>82</v>
      </c>
      <c r="D3949" t="s">
        <v>77</v>
      </c>
      <c r="E3949" s="1">
        <v>45538</v>
      </c>
      <c r="F3949" t="s">
        <v>7949</v>
      </c>
      <c r="G3949" s="1">
        <v>45640</v>
      </c>
      <c r="H3949" t="s">
        <v>58</v>
      </c>
      <c r="I3949" t="s">
        <v>42</v>
      </c>
      <c r="J3949" t="s">
        <v>67</v>
      </c>
      <c r="K3949">
        <v>5</v>
      </c>
      <c r="L3949" s="3">
        <f>Working_Data[[#This Row],[price2]]/Working_Data[[#This Row],[quantity]]</f>
        <v>122.67400000000001</v>
      </c>
      <c r="M3949" s="3">
        <v>613.37</v>
      </c>
      <c r="N3949" t="s">
        <v>35</v>
      </c>
      <c r="O3949">
        <v>22</v>
      </c>
      <c r="P3949" s="1">
        <v>45794</v>
      </c>
      <c r="Q3949">
        <v>234</v>
      </c>
      <c r="R3949" t="s">
        <v>29</v>
      </c>
      <c r="S3949">
        <v>3</v>
      </c>
      <c r="T3949" s="1">
        <v>45555</v>
      </c>
      <c r="U3949" t="s">
        <v>30</v>
      </c>
      <c r="V3949" t="str">
        <f>TEXT(WEEKDAY(Working_Data[[#This Row],[order_date]],1),"DDDD")</f>
        <v>Saturday</v>
      </c>
      <c r="W3949" t="str">
        <f>TEXT(Working_Data[[#This Row],[order_date]],"mmmm")</f>
        <v>December</v>
      </c>
      <c r="X3949" s="7">
        <f>Working_Data[[#This Row],[last_order_date]]-Working_Data[[#This Row],[signup_date]]</f>
        <v>256</v>
      </c>
      <c r="Y3949" s="7">
        <f>IF(Working_Data[[#This Row],[churned]]="Active",1,0)</f>
        <v>1</v>
      </c>
      <c r="Z3949" s="7">
        <f>YEAR(Working_Data[[#This Row],[order_date]])</f>
        <v>2024</v>
      </c>
    </row>
    <row r="3950" spans="1:26" x14ac:dyDescent="0.25">
      <c r="A3950" t="s">
        <v>7950</v>
      </c>
      <c r="B3950" t="s">
        <v>38</v>
      </c>
      <c r="C3950" t="s">
        <v>82</v>
      </c>
      <c r="D3950" t="s">
        <v>56</v>
      </c>
      <c r="E3950" s="1">
        <v>45825</v>
      </c>
      <c r="F3950" t="s">
        <v>7951</v>
      </c>
      <c r="G3950" s="1">
        <v>45640</v>
      </c>
      <c r="H3950" t="s">
        <v>34</v>
      </c>
      <c r="I3950" t="s">
        <v>63</v>
      </c>
      <c r="J3950" t="s">
        <v>59</v>
      </c>
      <c r="K3950">
        <v>2</v>
      </c>
      <c r="L3950" s="3">
        <f>Working_Data[[#This Row],[price2]]/Working_Data[[#This Row],[quantity]]</f>
        <v>696.71</v>
      </c>
      <c r="M3950" s="3">
        <v>1393.42</v>
      </c>
      <c r="N3950" t="s">
        <v>28</v>
      </c>
      <c r="O3950">
        <v>33</v>
      </c>
      <c r="P3950" s="1">
        <v>45483</v>
      </c>
      <c r="Q3950">
        <v>311</v>
      </c>
      <c r="R3950" t="s">
        <v>43</v>
      </c>
      <c r="S3950">
        <v>1</v>
      </c>
      <c r="T3950" s="1">
        <v>45550</v>
      </c>
      <c r="U3950" t="s">
        <v>36</v>
      </c>
      <c r="V3950" t="str">
        <f>TEXT(WEEKDAY(Working_Data[[#This Row],[order_date]],1),"DDDD")</f>
        <v>Saturday</v>
      </c>
      <c r="W3950" t="str">
        <f>TEXT(Working_Data[[#This Row],[order_date]],"mmmm")</f>
        <v>December</v>
      </c>
      <c r="X3950" s="7">
        <f>Working_Data[[#This Row],[last_order_date]]-Working_Data[[#This Row],[signup_date]]</f>
        <v>-342</v>
      </c>
      <c r="Y3950" s="7">
        <f>IF(Working_Data[[#This Row],[churned]]="Active",1,0)</f>
        <v>0</v>
      </c>
      <c r="Z3950" s="7">
        <f>YEAR(Working_Data[[#This Row],[order_date]])</f>
        <v>2024</v>
      </c>
    </row>
    <row r="3951" spans="1:26" x14ac:dyDescent="0.25">
      <c r="A3951" t="s">
        <v>7952</v>
      </c>
      <c r="B3951" t="s">
        <v>45</v>
      </c>
      <c r="C3951" t="s">
        <v>22</v>
      </c>
      <c r="D3951" t="s">
        <v>77</v>
      </c>
      <c r="E3951" s="1">
        <v>45859</v>
      </c>
      <c r="F3951" t="s">
        <v>7953</v>
      </c>
      <c r="G3951" s="1">
        <v>45640</v>
      </c>
      <c r="H3951" t="s">
        <v>25</v>
      </c>
      <c r="I3951" t="s">
        <v>63</v>
      </c>
      <c r="J3951" t="s">
        <v>27</v>
      </c>
      <c r="K3951">
        <v>4</v>
      </c>
      <c r="L3951" s="3">
        <f>Working_Data[[#This Row],[price2]]/Working_Data[[#This Row],[quantity]]</f>
        <v>312.755</v>
      </c>
      <c r="M3951" s="3">
        <v>1251.02</v>
      </c>
      <c r="N3951" t="s">
        <v>50</v>
      </c>
      <c r="O3951">
        <v>28</v>
      </c>
      <c r="P3951" s="1">
        <v>45638</v>
      </c>
      <c r="Q3951">
        <v>227</v>
      </c>
      <c r="R3951" t="s">
        <v>29</v>
      </c>
      <c r="S3951">
        <v>1</v>
      </c>
      <c r="T3951" s="1">
        <v>45740</v>
      </c>
      <c r="U3951" t="s">
        <v>30</v>
      </c>
      <c r="V3951" t="str">
        <f>TEXT(WEEKDAY(Working_Data[[#This Row],[order_date]],1),"DDDD")</f>
        <v>Saturday</v>
      </c>
      <c r="W3951" t="str">
        <f>TEXT(Working_Data[[#This Row],[order_date]],"mmmm")</f>
        <v>December</v>
      </c>
      <c r="X3951" s="7">
        <f>Working_Data[[#This Row],[last_order_date]]-Working_Data[[#This Row],[signup_date]]</f>
        <v>-221</v>
      </c>
      <c r="Y3951" s="7">
        <f>IF(Working_Data[[#This Row],[churned]]="Active",1,0)</f>
        <v>1</v>
      </c>
      <c r="Z3951" s="7">
        <f>YEAR(Working_Data[[#This Row],[order_date]])</f>
        <v>2024</v>
      </c>
    </row>
    <row r="3952" spans="1:26" x14ac:dyDescent="0.25">
      <c r="A3952" t="s">
        <v>7954</v>
      </c>
      <c r="B3952" t="s">
        <v>45</v>
      </c>
      <c r="C3952" t="s">
        <v>82</v>
      </c>
      <c r="D3952" t="s">
        <v>77</v>
      </c>
      <c r="E3952" s="1">
        <v>45312</v>
      </c>
      <c r="F3952" t="s">
        <v>7955</v>
      </c>
      <c r="G3952" s="1">
        <v>45640</v>
      </c>
      <c r="H3952" t="s">
        <v>34</v>
      </c>
      <c r="I3952" t="s">
        <v>48</v>
      </c>
      <c r="J3952" t="s">
        <v>27</v>
      </c>
      <c r="K3952">
        <v>1</v>
      </c>
      <c r="L3952" s="3">
        <f>Working_Data[[#This Row],[price2]]/Working_Data[[#This Row],[quantity]]</f>
        <v>1427.28</v>
      </c>
      <c r="M3952" s="3">
        <v>1427.28</v>
      </c>
      <c r="N3952" t="s">
        <v>50</v>
      </c>
      <c r="O3952">
        <v>50</v>
      </c>
      <c r="P3952" s="1">
        <v>45837</v>
      </c>
      <c r="Q3952">
        <v>112</v>
      </c>
      <c r="R3952" t="s">
        <v>29</v>
      </c>
      <c r="S3952">
        <v>1</v>
      </c>
      <c r="T3952" s="1">
        <v>45769</v>
      </c>
      <c r="U3952" t="s">
        <v>60</v>
      </c>
      <c r="V3952" t="str">
        <f>TEXT(WEEKDAY(Working_Data[[#This Row],[order_date]],1),"DDDD")</f>
        <v>Saturday</v>
      </c>
      <c r="W3952" t="str">
        <f>TEXT(Working_Data[[#This Row],[order_date]],"mmmm")</f>
        <v>December</v>
      </c>
      <c r="X3952" s="7">
        <f>Working_Data[[#This Row],[last_order_date]]-Working_Data[[#This Row],[signup_date]]</f>
        <v>525</v>
      </c>
      <c r="Y3952" s="7">
        <f>IF(Working_Data[[#This Row],[churned]]="Active",1,0)</f>
        <v>1</v>
      </c>
      <c r="Z3952" s="7">
        <f>YEAR(Working_Data[[#This Row],[order_date]])</f>
        <v>2024</v>
      </c>
    </row>
    <row r="3953" spans="1:26" x14ac:dyDescent="0.25">
      <c r="A3953" t="s">
        <v>7956</v>
      </c>
      <c r="B3953" t="s">
        <v>45</v>
      </c>
      <c r="C3953" t="s">
        <v>22</v>
      </c>
      <c r="D3953" t="s">
        <v>56</v>
      </c>
      <c r="E3953" s="1">
        <v>45220</v>
      </c>
      <c r="F3953" t="s">
        <v>7957</v>
      </c>
      <c r="G3953" s="1">
        <v>45640</v>
      </c>
      <c r="H3953" t="s">
        <v>58</v>
      </c>
      <c r="I3953" t="s">
        <v>42</v>
      </c>
      <c r="J3953" t="s">
        <v>64</v>
      </c>
      <c r="K3953">
        <v>2</v>
      </c>
      <c r="L3953" s="3">
        <f>Working_Data[[#This Row],[price2]]/Working_Data[[#This Row],[quantity]]</f>
        <v>272.05500000000001</v>
      </c>
      <c r="M3953" s="3">
        <v>544.11</v>
      </c>
      <c r="N3953" t="s">
        <v>28</v>
      </c>
      <c r="O3953">
        <v>24</v>
      </c>
      <c r="P3953" s="1">
        <v>45640</v>
      </c>
      <c r="Q3953">
        <v>353</v>
      </c>
      <c r="R3953" t="s">
        <v>43</v>
      </c>
      <c r="S3953">
        <v>4</v>
      </c>
      <c r="T3953" s="1">
        <v>45638</v>
      </c>
      <c r="U3953" t="s">
        <v>36</v>
      </c>
      <c r="V3953" t="str">
        <f>TEXT(WEEKDAY(Working_Data[[#This Row],[order_date]],1),"DDDD")</f>
        <v>Saturday</v>
      </c>
      <c r="W3953" t="str">
        <f>TEXT(Working_Data[[#This Row],[order_date]],"mmmm")</f>
        <v>December</v>
      </c>
      <c r="X3953" s="7">
        <f>Working_Data[[#This Row],[last_order_date]]-Working_Data[[#This Row],[signup_date]]</f>
        <v>420</v>
      </c>
      <c r="Y3953" s="7">
        <f>IF(Working_Data[[#This Row],[churned]]="Active",1,0)</f>
        <v>0</v>
      </c>
      <c r="Z3953" s="7">
        <f>YEAR(Working_Data[[#This Row],[order_date]])</f>
        <v>2024</v>
      </c>
    </row>
    <row r="3954" spans="1:26" x14ac:dyDescent="0.25">
      <c r="A3954" t="s">
        <v>7958</v>
      </c>
      <c r="B3954" t="s">
        <v>45</v>
      </c>
      <c r="C3954" t="s">
        <v>39</v>
      </c>
      <c r="D3954" t="s">
        <v>56</v>
      </c>
      <c r="E3954" s="1">
        <v>45221</v>
      </c>
      <c r="F3954" t="s">
        <v>7959</v>
      </c>
      <c r="G3954" s="1">
        <v>45641</v>
      </c>
      <c r="H3954" t="s">
        <v>34</v>
      </c>
      <c r="I3954" t="s">
        <v>48</v>
      </c>
      <c r="J3954" t="s">
        <v>27</v>
      </c>
      <c r="K3954">
        <v>5</v>
      </c>
      <c r="L3954" s="3">
        <f>Working_Data[[#This Row],[price2]]/Working_Data[[#This Row],[quantity]]</f>
        <v>44.295999999999999</v>
      </c>
      <c r="M3954" s="3">
        <v>221.48</v>
      </c>
      <c r="N3954" t="s">
        <v>50</v>
      </c>
      <c r="O3954">
        <v>18</v>
      </c>
      <c r="P3954" s="1">
        <v>45595</v>
      </c>
      <c r="Q3954">
        <v>354</v>
      </c>
      <c r="R3954" t="s">
        <v>29</v>
      </c>
      <c r="S3954">
        <v>4</v>
      </c>
      <c r="T3954" s="1">
        <v>45545</v>
      </c>
      <c r="U3954" t="s">
        <v>60</v>
      </c>
      <c r="V3954" t="str">
        <f>TEXT(WEEKDAY(Working_Data[[#This Row],[order_date]],1),"DDDD")</f>
        <v>Sunday</v>
      </c>
      <c r="W3954" t="str">
        <f>TEXT(Working_Data[[#This Row],[order_date]],"mmmm")</f>
        <v>December</v>
      </c>
      <c r="X3954" s="7">
        <f>Working_Data[[#This Row],[last_order_date]]-Working_Data[[#This Row],[signup_date]]</f>
        <v>374</v>
      </c>
      <c r="Y3954" s="7">
        <f>IF(Working_Data[[#This Row],[churned]]="Active",1,0)</f>
        <v>1</v>
      </c>
      <c r="Z3954" s="7">
        <f>YEAR(Working_Data[[#This Row],[order_date]])</f>
        <v>2024</v>
      </c>
    </row>
    <row r="3955" spans="1:26" x14ac:dyDescent="0.25">
      <c r="A3955" t="s">
        <v>7960</v>
      </c>
      <c r="B3955" t="s">
        <v>38</v>
      </c>
      <c r="C3955" t="s">
        <v>22</v>
      </c>
      <c r="D3955" t="s">
        <v>77</v>
      </c>
      <c r="E3955" s="1">
        <v>45354</v>
      </c>
      <c r="F3955" t="s">
        <v>7961</v>
      </c>
      <c r="G3955" s="1">
        <v>45641</v>
      </c>
      <c r="H3955" t="s">
        <v>47</v>
      </c>
      <c r="I3955" t="s">
        <v>54</v>
      </c>
      <c r="J3955" t="s">
        <v>67</v>
      </c>
      <c r="K3955">
        <v>2</v>
      </c>
      <c r="L3955" s="3">
        <f>Working_Data[[#This Row],[price2]]/Working_Data[[#This Row],[quantity]]</f>
        <v>240.405</v>
      </c>
      <c r="M3955" s="3">
        <v>480.81</v>
      </c>
      <c r="N3955" t="s">
        <v>35</v>
      </c>
      <c r="O3955">
        <v>3</v>
      </c>
      <c r="P3955" s="1">
        <v>45790</v>
      </c>
      <c r="Q3955">
        <v>43</v>
      </c>
      <c r="R3955" t="s">
        <v>29</v>
      </c>
      <c r="S3955">
        <v>3</v>
      </c>
      <c r="T3955" s="1">
        <v>45871</v>
      </c>
      <c r="U3955" t="s">
        <v>30</v>
      </c>
      <c r="V3955" t="str">
        <f>TEXT(WEEKDAY(Working_Data[[#This Row],[order_date]],1),"DDDD")</f>
        <v>Sunday</v>
      </c>
      <c r="W3955" t="str">
        <f>TEXT(Working_Data[[#This Row],[order_date]],"mmmm")</f>
        <v>December</v>
      </c>
      <c r="X3955" s="7">
        <f>Working_Data[[#This Row],[last_order_date]]-Working_Data[[#This Row],[signup_date]]</f>
        <v>436</v>
      </c>
      <c r="Y3955" s="7">
        <f>IF(Working_Data[[#This Row],[churned]]="Active",1,0)</f>
        <v>1</v>
      </c>
      <c r="Z3955" s="7">
        <f>YEAR(Working_Data[[#This Row],[order_date]])</f>
        <v>2024</v>
      </c>
    </row>
    <row r="3956" spans="1:26" x14ac:dyDescent="0.25">
      <c r="A3956" t="s">
        <v>7962</v>
      </c>
      <c r="B3956" t="s">
        <v>21</v>
      </c>
      <c r="C3956" t="s">
        <v>39</v>
      </c>
      <c r="D3956" t="s">
        <v>32</v>
      </c>
      <c r="E3956" s="1">
        <v>45149</v>
      </c>
      <c r="F3956" t="s">
        <v>7963</v>
      </c>
      <c r="G3956" s="1">
        <v>45641</v>
      </c>
      <c r="H3956" t="s">
        <v>41</v>
      </c>
      <c r="I3956" t="s">
        <v>54</v>
      </c>
      <c r="J3956" t="s">
        <v>27</v>
      </c>
      <c r="K3956">
        <v>5</v>
      </c>
      <c r="L3956" s="3">
        <f>Working_Data[[#This Row],[price2]]/Working_Data[[#This Row],[quantity]]</f>
        <v>92.355999999999995</v>
      </c>
      <c r="M3956" s="3">
        <v>461.78</v>
      </c>
      <c r="N3956" t="s">
        <v>35</v>
      </c>
      <c r="O3956">
        <v>31</v>
      </c>
      <c r="P3956" s="1">
        <v>45803</v>
      </c>
      <c r="Q3956">
        <v>333</v>
      </c>
      <c r="R3956" t="s">
        <v>43</v>
      </c>
      <c r="S3956">
        <v>2</v>
      </c>
      <c r="T3956" s="1">
        <v>45906</v>
      </c>
      <c r="U3956" t="s">
        <v>36</v>
      </c>
      <c r="V3956" t="str">
        <f>TEXT(WEEKDAY(Working_Data[[#This Row],[order_date]],1),"DDDD")</f>
        <v>Sunday</v>
      </c>
      <c r="W3956" t="str">
        <f>TEXT(Working_Data[[#This Row],[order_date]],"mmmm")</f>
        <v>December</v>
      </c>
      <c r="X3956" s="7">
        <f>Working_Data[[#This Row],[last_order_date]]-Working_Data[[#This Row],[signup_date]]</f>
        <v>654</v>
      </c>
      <c r="Y3956" s="7">
        <f>IF(Working_Data[[#This Row],[churned]]="Active",1,0)</f>
        <v>0</v>
      </c>
      <c r="Z3956" s="7">
        <f>YEAR(Working_Data[[#This Row],[order_date]])</f>
        <v>2024</v>
      </c>
    </row>
    <row r="3957" spans="1:26" x14ac:dyDescent="0.25">
      <c r="A3957" t="s">
        <v>7964</v>
      </c>
      <c r="B3957" t="s">
        <v>45</v>
      </c>
      <c r="C3957" t="s">
        <v>82</v>
      </c>
      <c r="D3957" t="s">
        <v>23</v>
      </c>
      <c r="E3957" s="1">
        <v>45524</v>
      </c>
      <c r="F3957" t="s">
        <v>7965</v>
      </c>
      <c r="G3957" s="1">
        <v>45641</v>
      </c>
      <c r="H3957" t="s">
        <v>25</v>
      </c>
      <c r="I3957" t="s">
        <v>63</v>
      </c>
      <c r="J3957" t="s">
        <v>59</v>
      </c>
      <c r="K3957">
        <v>4</v>
      </c>
      <c r="L3957" s="3">
        <f>Working_Data[[#This Row],[price2]]/Working_Data[[#This Row],[quantity]]</f>
        <v>193.34</v>
      </c>
      <c r="M3957" s="3">
        <v>773.36</v>
      </c>
      <c r="N3957" t="s">
        <v>28</v>
      </c>
      <c r="O3957">
        <v>4</v>
      </c>
      <c r="P3957" s="1">
        <v>45550</v>
      </c>
      <c r="Q3957">
        <v>499</v>
      </c>
      <c r="R3957" t="s">
        <v>29</v>
      </c>
      <c r="S3957">
        <v>4</v>
      </c>
      <c r="T3957" s="1">
        <v>45685</v>
      </c>
      <c r="U3957" t="s">
        <v>30</v>
      </c>
      <c r="V3957" t="str">
        <f>TEXT(WEEKDAY(Working_Data[[#This Row],[order_date]],1),"DDDD")</f>
        <v>Sunday</v>
      </c>
      <c r="W3957" t="str">
        <f>TEXT(Working_Data[[#This Row],[order_date]],"mmmm")</f>
        <v>December</v>
      </c>
      <c r="X3957" s="7">
        <f>Working_Data[[#This Row],[last_order_date]]-Working_Data[[#This Row],[signup_date]]</f>
        <v>26</v>
      </c>
      <c r="Y3957" s="7">
        <f>IF(Working_Data[[#This Row],[churned]]="Active",1,0)</f>
        <v>1</v>
      </c>
      <c r="Z3957" s="7">
        <f>YEAR(Working_Data[[#This Row],[order_date]])</f>
        <v>2024</v>
      </c>
    </row>
    <row r="3958" spans="1:26" x14ac:dyDescent="0.25">
      <c r="A3958" t="s">
        <v>7966</v>
      </c>
      <c r="B3958" t="s">
        <v>21</v>
      </c>
      <c r="C3958" t="s">
        <v>82</v>
      </c>
      <c r="D3958" t="s">
        <v>56</v>
      </c>
      <c r="E3958" s="1">
        <v>45277</v>
      </c>
      <c r="F3958" t="s">
        <v>7967</v>
      </c>
      <c r="G3958" s="1">
        <v>45641</v>
      </c>
      <c r="H3958" t="s">
        <v>34</v>
      </c>
      <c r="I3958" t="s">
        <v>54</v>
      </c>
      <c r="J3958" t="s">
        <v>67</v>
      </c>
      <c r="K3958">
        <v>4</v>
      </c>
      <c r="L3958" s="3">
        <f>Working_Data[[#This Row],[price2]]/Working_Data[[#This Row],[quantity]]</f>
        <v>236.65</v>
      </c>
      <c r="M3958" s="3">
        <v>946.6</v>
      </c>
      <c r="N3958" t="s">
        <v>28</v>
      </c>
      <c r="O3958">
        <v>28</v>
      </c>
      <c r="P3958" s="1">
        <v>45732</v>
      </c>
      <c r="Q3958">
        <v>301</v>
      </c>
      <c r="R3958" t="s">
        <v>43</v>
      </c>
      <c r="S3958">
        <v>4</v>
      </c>
      <c r="T3958" s="1">
        <v>45719</v>
      </c>
      <c r="U3958" t="s">
        <v>60</v>
      </c>
      <c r="V3958" t="str">
        <f>TEXT(WEEKDAY(Working_Data[[#This Row],[order_date]],1),"DDDD")</f>
        <v>Sunday</v>
      </c>
      <c r="W3958" t="str">
        <f>TEXT(Working_Data[[#This Row],[order_date]],"mmmm")</f>
        <v>December</v>
      </c>
      <c r="X3958" s="7">
        <f>Working_Data[[#This Row],[last_order_date]]-Working_Data[[#This Row],[signup_date]]</f>
        <v>455</v>
      </c>
      <c r="Y3958" s="7">
        <f>IF(Working_Data[[#This Row],[churned]]="Active",1,0)</f>
        <v>0</v>
      </c>
      <c r="Z3958" s="7">
        <f>YEAR(Working_Data[[#This Row],[order_date]])</f>
        <v>2024</v>
      </c>
    </row>
    <row r="3959" spans="1:26" x14ac:dyDescent="0.25">
      <c r="A3959" t="s">
        <v>7968</v>
      </c>
      <c r="B3959" t="s">
        <v>21</v>
      </c>
      <c r="C3959" t="s">
        <v>22</v>
      </c>
      <c r="D3959" t="s">
        <v>23</v>
      </c>
      <c r="E3959" s="1">
        <v>45908</v>
      </c>
      <c r="F3959" t="s">
        <v>7969</v>
      </c>
      <c r="G3959" s="1">
        <v>45641</v>
      </c>
      <c r="H3959" t="s">
        <v>47</v>
      </c>
      <c r="I3959" t="s">
        <v>48</v>
      </c>
      <c r="J3959" t="s">
        <v>27</v>
      </c>
      <c r="K3959">
        <v>2</v>
      </c>
      <c r="L3959" s="3">
        <f>Working_Data[[#This Row],[price2]]/Working_Data[[#This Row],[quantity]]</f>
        <v>663.245</v>
      </c>
      <c r="M3959" s="3">
        <v>1326.49</v>
      </c>
      <c r="N3959" t="s">
        <v>50</v>
      </c>
      <c r="O3959">
        <v>32</v>
      </c>
      <c r="P3959" s="1">
        <v>45851</v>
      </c>
      <c r="Q3959">
        <v>476</v>
      </c>
      <c r="R3959" t="s">
        <v>43</v>
      </c>
      <c r="S3959">
        <v>3</v>
      </c>
      <c r="T3959" s="1">
        <v>45760</v>
      </c>
      <c r="U3959" t="s">
        <v>30</v>
      </c>
      <c r="V3959" t="str">
        <f>TEXT(WEEKDAY(Working_Data[[#This Row],[order_date]],1),"DDDD")</f>
        <v>Sunday</v>
      </c>
      <c r="W3959" t="str">
        <f>TEXT(Working_Data[[#This Row],[order_date]],"mmmm")</f>
        <v>December</v>
      </c>
      <c r="X3959" s="7">
        <f>Working_Data[[#This Row],[last_order_date]]-Working_Data[[#This Row],[signup_date]]</f>
        <v>-57</v>
      </c>
      <c r="Y3959" s="7">
        <f>IF(Working_Data[[#This Row],[churned]]="Active",1,0)</f>
        <v>0</v>
      </c>
      <c r="Z3959" s="7">
        <f>YEAR(Working_Data[[#This Row],[order_date]])</f>
        <v>2024</v>
      </c>
    </row>
    <row r="3960" spans="1:26" x14ac:dyDescent="0.25">
      <c r="A3960" t="s">
        <v>7970</v>
      </c>
      <c r="B3960" t="s">
        <v>45</v>
      </c>
      <c r="C3960" t="s">
        <v>22</v>
      </c>
      <c r="D3960" t="s">
        <v>32</v>
      </c>
      <c r="E3960" s="1">
        <v>45806</v>
      </c>
      <c r="F3960" t="s">
        <v>7971</v>
      </c>
      <c r="G3960" s="1">
        <v>45641</v>
      </c>
      <c r="H3960" t="s">
        <v>25</v>
      </c>
      <c r="I3960" t="s">
        <v>42</v>
      </c>
      <c r="J3960" t="s">
        <v>59</v>
      </c>
      <c r="K3960">
        <v>2</v>
      </c>
      <c r="L3960" s="3">
        <f>Working_Data[[#This Row],[price2]]/Working_Data[[#This Row],[quantity]]</f>
        <v>221.935</v>
      </c>
      <c r="M3960" s="3">
        <v>443.87</v>
      </c>
      <c r="N3960" t="s">
        <v>50</v>
      </c>
      <c r="O3960">
        <v>3</v>
      </c>
      <c r="P3960" s="1">
        <v>45712</v>
      </c>
      <c r="Q3960">
        <v>302</v>
      </c>
      <c r="R3960" t="s">
        <v>29</v>
      </c>
      <c r="S3960">
        <v>3</v>
      </c>
      <c r="T3960" s="1">
        <v>45969</v>
      </c>
      <c r="U3960" t="s">
        <v>30</v>
      </c>
      <c r="V3960" t="str">
        <f>TEXT(WEEKDAY(Working_Data[[#This Row],[order_date]],1),"DDDD")</f>
        <v>Sunday</v>
      </c>
      <c r="W3960" t="str">
        <f>TEXT(Working_Data[[#This Row],[order_date]],"mmmm")</f>
        <v>December</v>
      </c>
      <c r="X3960" s="7">
        <f>Working_Data[[#This Row],[last_order_date]]-Working_Data[[#This Row],[signup_date]]</f>
        <v>-94</v>
      </c>
      <c r="Y3960" s="7">
        <f>IF(Working_Data[[#This Row],[churned]]="Active",1,0)</f>
        <v>1</v>
      </c>
      <c r="Z3960" s="7">
        <f>YEAR(Working_Data[[#This Row],[order_date]])</f>
        <v>2024</v>
      </c>
    </row>
    <row r="3961" spans="1:26" x14ac:dyDescent="0.25">
      <c r="A3961" t="s">
        <v>7972</v>
      </c>
      <c r="B3961" t="s">
        <v>38</v>
      </c>
      <c r="C3961" t="s">
        <v>82</v>
      </c>
      <c r="D3961" t="s">
        <v>23</v>
      </c>
      <c r="E3961" s="1">
        <v>45217</v>
      </c>
      <c r="F3961" t="s">
        <v>7973</v>
      </c>
      <c r="G3961" s="1">
        <v>45641</v>
      </c>
      <c r="H3961" t="s">
        <v>25</v>
      </c>
      <c r="I3961" t="s">
        <v>48</v>
      </c>
      <c r="J3961" t="s">
        <v>59</v>
      </c>
      <c r="K3961">
        <v>3</v>
      </c>
      <c r="L3961" s="3">
        <f>Working_Data[[#This Row],[price2]]/Working_Data[[#This Row],[quantity]]</f>
        <v>205.66333333333333</v>
      </c>
      <c r="M3961" s="3">
        <v>616.99</v>
      </c>
      <c r="N3961" t="s">
        <v>50</v>
      </c>
      <c r="O3961">
        <v>13</v>
      </c>
      <c r="P3961" s="1">
        <v>45590</v>
      </c>
      <c r="Q3961">
        <v>236</v>
      </c>
      <c r="R3961" t="s">
        <v>29</v>
      </c>
      <c r="S3961">
        <v>4</v>
      </c>
      <c r="T3961" s="1">
        <v>45858</v>
      </c>
      <c r="U3961" t="s">
        <v>30</v>
      </c>
      <c r="V3961" t="str">
        <f>TEXT(WEEKDAY(Working_Data[[#This Row],[order_date]],1),"DDDD")</f>
        <v>Sunday</v>
      </c>
      <c r="W3961" t="str">
        <f>TEXT(Working_Data[[#This Row],[order_date]],"mmmm")</f>
        <v>December</v>
      </c>
      <c r="X3961" s="7">
        <f>Working_Data[[#This Row],[last_order_date]]-Working_Data[[#This Row],[signup_date]]</f>
        <v>373</v>
      </c>
      <c r="Y3961" s="7">
        <f>IF(Working_Data[[#This Row],[churned]]="Active",1,0)</f>
        <v>1</v>
      </c>
      <c r="Z3961" s="7">
        <f>YEAR(Working_Data[[#This Row],[order_date]])</f>
        <v>2024</v>
      </c>
    </row>
    <row r="3962" spans="1:26" x14ac:dyDescent="0.25">
      <c r="A3962" t="s">
        <v>7974</v>
      </c>
      <c r="B3962" t="s">
        <v>21</v>
      </c>
      <c r="C3962" t="s">
        <v>82</v>
      </c>
      <c r="D3962" t="s">
        <v>32</v>
      </c>
      <c r="E3962" s="1">
        <v>45086</v>
      </c>
      <c r="F3962" t="s">
        <v>7975</v>
      </c>
      <c r="G3962" s="1">
        <v>45642</v>
      </c>
      <c r="H3962" t="s">
        <v>25</v>
      </c>
      <c r="I3962" t="s">
        <v>26</v>
      </c>
      <c r="J3962" t="s">
        <v>27</v>
      </c>
      <c r="K3962">
        <v>4</v>
      </c>
      <c r="L3962" s="3">
        <f>Working_Data[[#This Row],[price2]]/Working_Data[[#This Row],[quantity]]</f>
        <v>209.4725</v>
      </c>
      <c r="M3962" s="3">
        <v>837.89</v>
      </c>
      <c r="N3962" t="s">
        <v>28</v>
      </c>
      <c r="O3962">
        <v>34</v>
      </c>
      <c r="P3962" s="1">
        <v>45548</v>
      </c>
      <c r="Q3962">
        <v>275</v>
      </c>
      <c r="R3962" t="s">
        <v>43</v>
      </c>
      <c r="S3962">
        <v>3</v>
      </c>
      <c r="T3962" s="1">
        <v>45709</v>
      </c>
      <c r="U3962" t="s">
        <v>36</v>
      </c>
      <c r="V3962" t="str">
        <f>TEXT(WEEKDAY(Working_Data[[#This Row],[order_date]],1),"DDDD")</f>
        <v>Monday</v>
      </c>
      <c r="W3962" t="str">
        <f>TEXT(Working_Data[[#This Row],[order_date]],"mmmm")</f>
        <v>December</v>
      </c>
      <c r="X3962" s="7">
        <f>Working_Data[[#This Row],[last_order_date]]-Working_Data[[#This Row],[signup_date]]</f>
        <v>462</v>
      </c>
      <c r="Y3962" s="7">
        <f>IF(Working_Data[[#This Row],[churned]]="Active",1,0)</f>
        <v>0</v>
      </c>
      <c r="Z3962" s="7">
        <f>YEAR(Working_Data[[#This Row],[order_date]])</f>
        <v>2024</v>
      </c>
    </row>
    <row r="3963" spans="1:26" x14ac:dyDescent="0.25">
      <c r="A3963" t="s">
        <v>7976</v>
      </c>
      <c r="B3963" t="s">
        <v>21</v>
      </c>
      <c r="C3963" t="s">
        <v>22</v>
      </c>
      <c r="D3963" t="s">
        <v>32</v>
      </c>
      <c r="E3963" s="1">
        <v>45431</v>
      </c>
      <c r="F3963" t="s">
        <v>7977</v>
      </c>
      <c r="G3963" s="1">
        <v>45642</v>
      </c>
      <c r="H3963" t="s">
        <v>47</v>
      </c>
      <c r="I3963" t="s">
        <v>26</v>
      </c>
      <c r="J3963" t="s">
        <v>59</v>
      </c>
      <c r="K3963">
        <v>4</v>
      </c>
      <c r="L3963" s="3">
        <f>Working_Data[[#This Row],[price2]]/Working_Data[[#This Row],[quantity]]</f>
        <v>215.36</v>
      </c>
      <c r="M3963" s="3">
        <v>861.44</v>
      </c>
      <c r="N3963" t="s">
        <v>28</v>
      </c>
      <c r="O3963">
        <v>5</v>
      </c>
      <c r="P3963" s="1">
        <v>45548</v>
      </c>
      <c r="Q3963">
        <v>245</v>
      </c>
      <c r="R3963" t="s">
        <v>29</v>
      </c>
      <c r="S3963">
        <v>1</v>
      </c>
      <c r="T3963" s="1">
        <v>45593</v>
      </c>
      <c r="U3963" t="s">
        <v>60</v>
      </c>
      <c r="V3963" t="str">
        <f>TEXT(WEEKDAY(Working_Data[[#This Row],[order_date]],1),"DDDD")</f>
        <v>Monday</v>
      </c>
      <c r="W3963" t="str">
        <f>TEXT(Working_Data[[#This Row],[order_date]],"mmmm")</f>
        <v>December</v>
      </c>
      <c r="X3963" s="7">
        <f>Working_Data[[#This Row],[last_order_date]]-Working_Data[[#This Row],[signup_date]]</f>
        <v>117</v>
      </c>
      <c r="Y3963" s="7">
        <f>IF(Working_Data[[#This Row],[churned]]="Active",1,0)</f>
        <v>1</v>
      </c>
      <c r="Z3963" s="7">
        <f>YEAR(Working_Data[[#This Row],[order_date]])</f>
        <v>2024</v>
      </c>
    </row>
    <row r="3964" spans="1:26" x14ac:dyDescent="0.25">
      <c r="A3964" t="s">
        <v>7978</v>
      </c>
      <c r="B3964" t="s">
        <v>38</v>
      </c>
      <c r="C3964" t="s">
        <v>22</v>
      </c>
      <c r="D3964" t="s">
        <v>52</v>
      </c>
      <c r="E3964" s="1">
        <v>45902</v>
      </c>
      <c r="F3964" t="s">
        <v>7979</v>
      </c>
      <c r="G3964" s="1">
        <v>45642</v>
      </c>
      <c r="H3964" t="s">
        <v>41</v>
      </c>
      <c r="I3964" t="s">
        <v>63</v>
      </c>
      <c r="J3964" t="s">
        <v>59</v>
      </c>
      <c r="K3964">
        <v>5</v>
      </c>
      <c r="L3964" s="3">
        <f>Working_Data[[#This Row],[price2]]/Working_Data[[#This Row],[quantity]]</f>
        <v>247.43200000000002</v>
      </c>
      <c r="M3964" s="3">
        <v>1237.1600000000001</v>
      </c>
      <c r="N3964" t="s">
        <v>35</v>
      </c>
      <c r="O3964">
        <v>7</v>
      </c>
      <c r="P3964" s="1">
        <v>45515</v>
      </c>
      <c r="Q3964">
        <v>79</v>
      </c>
      <c r="R3964" t="s">
        <v>43</v>
      </c>
      <c r="S3964">
        <v>2</v>
      </c>
      <c r="T3964" s="1">
        <v>45560</v>
      </c>
      <c r="U3964" t="s">
        <v>30</v>
      </c>
      <c r="V3964" t="str">
        <f>TEXT(WEEKDAY(Working_Data[[#This Row],[order_date]],1),"DDDD")</f>
        <v>Monday</v>
      </c>
      <c r="W3964" t="str">
        <f>TEXT(Working_Data[[#This Row],[order_date]],"mmmm")</f>
        <v>December</v>
      </c>
      <c r="X3964" s="7">
        <f>Working_Data[[#This Row],[last_order_date]]-Working_Data[[#This Row],[signup_date]]</f>
        <v>-387</v>
      </c>
      <c r="Y3964" s="7">
        <f>IF(Working_Data[[#This Row],[churned]]="Active",1,0)</f>
        <v>0</v>
      </c>
      <c r="Z3964" s="7">
        <f>YEAR(Working_Data[[#This Row],[order_date]])</f>
        <v>2024</v>
      </c>
    </row>
    <row r="3965" spans="1:26" x14ac:dyDescent="0.25">
      <c r="A3965" t="s">
        <v>7980</v>
      </c>
      <c r="B3965" t="s">
        <v>21</v>
      </c>
      <c r="C3965" t="s">
        <v>82</v>
      </c>
      <c r="D3965" t="s">
        <v>52</v>
      </c>
      <c r="E3965" s="1">
        <v>45782</v>
      </c>
      <c r="F3965" t="s">
        <v>7981</v>
      </c>
      <c r="G3965" s="1">
        <v>45642</v>
      </c>
      <c r="H3965" t="s">
        <v>47</v>
      </c>
      <c r="I3965" t="s">
        <v>48</v>
      </c>
      <c r="J3965" t="s">
        <v>67</v>
      </c>
      <c r="K3965">
        <v>1</v>
      </c>
      <c r="L3965" s="3">
        <f>Working_Data[[#This Row],[price2]]/Working_Data[[#This Row],[quantity]]</f>
        <v>571.64</v>
      </c>
      <c r="M3965" s="3">
        <v>571.64</v>
      </c>
      <c r="N3965" t="s">
        <v>28</v>
      </c>
      <c r="O3965">
        <v>37</v>
      </c>
      <c r="P3965" s="1">
        <v>45641</v>
      </c>
      <c r="Q3965">
        <v>304</v>
      </c>
      <c r="R3965" t="s">
        <v>29</v>
      </c>
      <c r="S3965">
        <v>4</v>
      </c>
      <c r="T3965" s="1">
        <v>45992</v>
      </c>
      <c r="U3965" t="s">
        <v>30</v>
      </c>
      <c r="V3965" t="str">
        <f>TEXT(WEEKDAY(Working_Data[[#This Row],[order_date]],1),"DDDD")</f>
        <v>Monday</v>
      </c>
      <c r="W3965" t="str">
        <f>TEXT(Working_Data[[#This Row],[order_date]],"mmmm")</f>
        <v>December</v>
      </c>
      <c r="X3965" s="7">
        <f>Working_Data[[#This Row],[last_order_date]]-Working_Data[[#This Row],[signup_date]]</f>
        <v>-141</v>
      </c>
      <c r="Y3965" s="7">
        <f>IF(Working_Data[[#This Row],[churned]]="Active",1,0)</f>
        <v>1</v>
      </c>
      <c r="Z3965" s="7">
        <f>YEAR(Working_Data[[#This Row],[order_date]])</f>
        <v>2024</v>
      </c>
    </row>
    <row r="3966" spans="1:26" x14ac:dyDescent="0.25">
      <c r="A3966" t="s">
        <v>7982</v>
      </c>
      <c r="B3966" t="s">
        <v>45</v>
      </c>
      <c r="C3966" t="s">
        <v>82</v>
      </c>
      <c r="D3966" t="s">
        <v>32</v>
      </c>
      <c r="E3966" s="1">
        <v>45907</v>
      </c>
      <c r="F3966" t="s">
        <v>7983</v>
      </c>
      <c r="G3966" s="1">
        <v>45642</v>
      </c>
      <c r="H3966" t="s">
        <v>41</v>
      </c>
      <c r="I3966" t="s">
        <v>63</v>
      </c>
      <c r="J3966" t="s">
        <v>49</v>
      </c>
      <c r="K3966">
        <v>3</v>
      </c>
      <c r="L3966" s="3">
        <f>Working_Data[[#This Row],[price2]]/Working_Data[[#This Row],[quantity]]</f>
        <v>210.72666666666666</v>
      </c>
      <c r="M3966" s="3">
        <v>632.17999999999995</v>
      </c>
      <c r="N3966" t="s">
        <v>28</v>
      </c>
      <c r="O3966">
        <v>31</v>
      </c>
      <c r="P3966" s="1">
        <v>45841</v>
      </c>
      <c r="Q3966">
        <v>497</v>
      </c>
      <c r="R3966" t="s">
        <v>43</v>
      </c>
      <c r="S3966">
        <v>4</v>
      </c>
      <c r="T3966" s="1">
        <v>45672</v>
      </c>
      <c r="U3966" t="s">
        <v>36</v>
      </c>
      <c r="V3966" t="str">
        <f>TEXT(WEEKDAY(Working_Data[[#This Row],[order_date]],1),"DDDD")</f>
        <v>Monday</v>
      </c>
      <c r="W3966" t="str">
        <f>TEXT(Working_Data[[#This Row],[order_date]],"mmmm")</f>
        <v>December</v>
      </c>
      <c r="X3966" s="7">
        <f>Working_Data[[#This Row],[last_order_date]]-Working_Data[[#This Row],[signup_date]]</f>
        <v>-66</v>
      </c>
      <c r="Y3966" s="7">
        <f>IF(Working_Data[[#This Row],[churned]]="Active",1,0)</f>
        <v>0</v>
      </c>
      <c r="Z3966" s="7">
        <f>YEAR(Working_Data[[#This Row],[order_date]])</f>
        <v>2024</v>
      </c>
    </row>
    <row r="3967" spans="1:26" x14ac:dyDescent="0.25">
      <c r="A3967" t="s">
        <v>7984</v>
      </c>
      <c r="B3967" t="s">
        <v>38</v>
      </c>
      <c r="C3967" t="s">
        <v>82</v>
      </c>
      <c r="D3967" t="s">
        <v>52</v>
      </c>
      <c r="E3967" s="1">
        <v>45580</v>
      </c>
      <c r="F3967" t="s">
        <v>7985</v>
      </c>
      <c r="G3967" s="1">
        <v>45642</v>
      </c>
      <c r="H3967" t="s">
        <v>58</v>
      </c>
      <c r="I3967" t="s">
        <v>63</v>
      </c>
      <c r="J3967" t="s">
        <v>67</v>
      </c>
      <c r="K3967">
        <v>4</v>
      </c>
      <c r="L3967" s="3">
        <f>Working_Data[[#This Row],[price2]]/Working_Data[[#This Row],[quantity]]</f>
        <v>372.23250000000002</v>
      </c>
      <c r="M3967" s="3">
        <v>1488.93</v>
      </c>
      <c r="N3967" t="s">
        <v>28</v>
      </c>
      <c r="O3967">
        <v>45</v>
      </c>
      <c r="P3967" s="1">
        <v>45585</v>
      </c>
      <c r="Q3967">
        <v>461</v>
      </c>
      <c r="R3967" t="s">
        <v>29</v>
      </c>
      <c r="S3967">
        <v>3</v>
      </c>
      <c r="T3967" s="1">
        <v>45791</v>
      </c>
      <c r="U3967" t="s">
        <v>30</v>
      </c>
      <c r="V3967" t="str">
        <f>TEXT(WEEKDAY(Working_Data[[#This Row],[order_date]],1),"DDDD")</f>
        <v>Monday</v>
      </c>
      <c r="W3967" t="str">
        <f>TEXT(Working_Data[[#This Row],[order_date]],"mmmm")</f>
        <v>December</v>
      </c>
      <c r="X3967" s="7">
        <f>Working_Data[[#This Row],[last_order_date]]-Working_Data[[#This Row],[signup_date]]</f>
        <v>5</v>
      </c>
      <c r="Y3967" s="7">
        <f>IF(Working_Data[[#This Row],[churned]]="Active",1,0)</f>
        <v>1</v>
      </c>
      <c r="Z3967" s="7">
        <f>YEAR(Working_Data[[#This Row],[order_date]])</f>
        <v>2024</v>
      </c>
    </row>
    <row r="3968" spans="1:26" x14ac:dyDescent="0.25">
      <c r="A3968" t="s">
        <v>7986</v>
      </c>
      <c r="B3968" t="s">
        <v>38</v>
      </c>
      <c r="C3968" t="s">
        <v>82</v>
      </c>
      <c r="D3968" t="s">
        <v>32</v>
      </c>
      <c r="E3968" s="1">
        <v>45504</v>
      </c>
      <c r="F3968" t="s">
        <v>7987</v>
      </c>
      <c r="G3968" s="1">
        <v>45642</v>
      </c>
      <c r="H3968" t="s">
        <v>58</v>
      </c>
      <c r="I3968" t="s">
        <v>26</v>
      </c>
      <c r="J3968" t="s">
        <v>59</v>
      </c>
      <c r="K3968">
        <v>2</v>
      </c>
      <c r="L3968" s="3">
        <f>Working_Data[[#This Row],[price2]]/Working_Data[[#This Row],[quantity]]</f>
        <v>114.2</v>
      </c>
      <c r="M3968" s="3">
        <v>228.4</v>
      </c>
      <c r="N3968" t="s">
        <v>35</v>
      </c>
      <c r="O3968">
        <v>39</v>
      </c>
      <c r="P3968" s="1">
        <v>45969</v>
      </c>
      <c r="Q3968">
        <v>196</v>
      </c>
      <c r="R3968" t="s">
        <v>43</v>
      </c>
      <c r="S3968">
        <v>3</v>
      </c>
      <c r="T3968" s="1">
        <v>45855</v>
      </c>
      <c r="U3968" t="s">
        <v>36</v>
      </c>
      <c r="V3968" t="str">
        <f>TEXT(WEEKDAY(Working_Data[[#This Row],[order_date]],1),"DDDD")</f>
        <v>Monday</v>
      </c>
      <c r="W3968" t="str">
        <f>TEXT(Working_Data[[#This Row],[order_date]],"mmmm")</f>
        <v>December</v>
      </c>
      <c r="X3968" s="7">
        <f>Working_Data[[#This Row],[last_order_date]]-Working_Data[[#This Row],[signup_date]]</f>
        <v>465</v>
      </c>
      <c r="Y3968" s="7">
        <f>IF(Working_Data[[#This Row],[churned]]="Active",1,0)</f>
        <v>0</v>
      </c>
      <c r="Z3968" s="7">
        <f>YEAR(Working_Data[[#This Row],[order_date]])</f>
        <v>2024</v>
      </c>
    </row>
    <row r="3969" spans="1:26" x14ac:dyDescent="0.25">
      <c r="A3969" t="s">
        <v>7988</v>
      </c>
      <c r="B3969" t="s">
        <v>45</v>
      </c>
      <c r="C3969" t="s">
        <v>39</v>
      </c>
      <c r="D3969" t="s">
        <v>23</v>
      </c>
      <c r="E3969" s="1">
        <v>45936</v>
      </c>
      <c r="F3969" t="s">
        <v>7989</v>
      </c>
      <c r="G3969" s="1">
        <v>45643</v>
      </c>
      <c r="H3969" t="s">
        <v>47</v>
      </c>
      <c r="I3969" t="s">
        <v>54</v>
      </c>
      <c r="J3969" t="s">
        <v>64</v>
      </c>
      <c r="K3969">
        <v>5</v>
      </c>
      <c r="L3969" s="3">
        <f>Working_Data[[#This Row],[price2]]/Working_Data[[#This Row],[quantity]]</f>
        <v>192.90600000000001</v>
      </c>
      <c r="M3969" s="3">
        <v>964.53</v>
      </c>
      <c r="N3969" t="s">
        <v>50</v>
      </c>
      <c r="O3969">
        <v>38</v>
      </c>
      <c r="P3969" s="1">
        <v>45674</v>
      </c>
      <c r="Q3969">
        <v>280</v>
      </c>
      <c r="R3969" t="s">
        <v>43</v>
      </c>
      <c r="S3969">
        <v>4</v>
      </c>
      <c r="T3969" s="1">
        <v>45484</v>
      </c>
      <c r="U3969" t="s">
        <v>36</v>
      </c>
      <c r="V3969" t="str">
        <f>TEXT(WEEKDAY(Working_Data[[#This Row],[order_date]],1),"DDDD")</f>
        <v>Tuesday</v>
      </c>
      <c r="W3969" t="str">
        <f>TEXT(Working_Data[[#This Row],[order_date]],"mmmm")</f>
        <v>December</v>
      </c>
      <c r="X3969" s="7">
        <f>Working_Data[[#This Row],[last_order_date]]-Working_Data[[#This Row],[signup_date]]</f>
        <v>-262</v>
      </c>
      <c r="Y3969" s="7">
        <f>IF(Working_Data[[#This Row],[churned]]="Active",1,0)</f>
        <v>0</v>
      </c>
      <c r="Z3969" s="7">
        <f>YEAR(Working_Data[[#This Row],[order_date]])</f>
        <v>2024</v>
      </c>
    </row>
    <row r="3970" spans="1:26" x14ac:dyDescent="0.25">
      <c r="A3970" t="s">
        <v>7990</v>
      </c>
      <c r="B3970" t="s">
        <v>45</v>
      </c>
      <c r="C3970" t="s">
        <v>22</v>
      </c>
      <c r="D3970" t="s">
        <v>23</v>
      </c>
      <c r="E3970" s="1">
        <v>45965</v>
      </c>
      <c r="F3970" t="s">
        <v>7991</v>
      </c>
      <c r="G3970" s="1">
        <v>45643</v>
      </c>
      <c r="H3970" t="s">
        <v>41</v>
      </c>
      <c r="I3970" t="s">
        <v>63</v>
      </c>
      <c r="J3970" t="s">
        <v>64</v>
      </c>
      <c r="K3970">
        <v>1</v>
      </c>
      <c r="L3970" s="3">
        <f>Working_Data[[#This Row],[price2]]/Working_Data[[#This Row],[quantity]]</f>
        <v>1310.78</v>
      </c>
      <c r="M3970" s="3">
        <v>1310.78</v>
      </c>
      <c r="N3970" t="s">
        <v>50</v>
      </c>
      <c r="O3970">
        <v>50</v>
      </c>
      <c r="P3970" s="1">
        <v>45937</v>
      </c>
      <c r="Q3970">
        <v>148</v>
      </c>
      <c r="R3970" t="s">
        <v>43</v>
      </c>
      <c r="S3970">
        <v>5</v>
      </c>
      <c r="T3970" s="1">
        <v>45969</v>
      </c>
      <c r="U3970" t="s">
        <v>30</v>
      </c>
      <c r="V3970" t="str">
        <f>TEXT(WEEKDAY(Working_Data[[#This Row],[order_date]],1),"DDDD")</f>
        <v>Tuesday</v>
      </c>
      <c r="W3970" t="str">
        <f>TEXT(Working_Data[[#This Row],[order_date]],"mmmm")</f>
        <v>December</v>
      </c>
      <c r="X3970" s="7">
        <f>Working_Data[[#This Row],[last_order_date]]-Working_Data[[#This Row],[signup_date]]</f>
        <v>-28</v>
      </c>
      <c r="Y3970" s="7">
        <f>IF(Working_Data[[#This Row],[churned]]="Active",1,0)</f>
        <v>0</v>
      </c>
      <c r="Z3970" s="7">
        <f>YEAR(Working_Data[[#This Row],[order_date]])</f>
        <v>2024</v>
      </c>
    </row>
    <row r="3971" spans="1:26" x14ac:dyDescent="0.25">
      <c r="A3971" t="s">
        <v>7992</v>
      </c>
      <c r="B3971" t="s">
        <v>21</v>
      </c>
      <c r="C3971" t="s">
        <v>39</v>
      </c>
      <c r="D3971" t="s">
        <v>23</v>
      </c>
      <c r="E3971" s="1">
        <v>45224</v>
      </c>
      <c r="F3971" t="s">
        <v>7993</v>
      </c>
      <c r="G3971" s="1">
        <v>45643</v>
      </c>
      <c r="H3971" t="s">
        <v>41</v>
      </c>
      <c r="I3971" t="s">
        <v>54</v>
      </c>
      <c r="J3971" t="s">
        <v>67</v>
      </c>
      <c r="K3971">
        <v>3</v>
      </c>
      <c r="L3971" s="3">
        <f>Working_Data[[#This Row],[price2]]/Working_Data[[#This Row],[quantity]]</f>
        <v>70.69</v>
      </c>
      <c r="M3971" s="3">
        <v>212.07</v>
      </c>
      <c r="N3971" t="s">
        <v>28</v>
      </c>
      <c r="O3971">
        <v>14</v>
      </c>
      <c r="P3971" s="1">
        <v>45882</v>
      </c>
      <c r="Q3971">
        <v>237</v>
      </c>
      <c r="R3971" t="s">
        <v>43</v>
      </c>
      <c r="S3971">
        <v>2</v>
      </c>
      <c r="T3971" s="1">
        <v>45993</v>
      </c>
      <c r="U3971" t="s">
        <v>36</v>
      </c>
      <c r="V3971" t="str">
        <f>TEXT(WEEKDAY(Working_Data[[#This Row],[order_date]],1),"DDDD")</f>
        <v>Tuesday</v>
      </c>
      <c r="W3971" t="str">
        <f>TEXT(Working_Data[[#This Row],[order_date]],"mmmm")</f>
        <v>December</v>
      </c>
      <c r="X3971" s="7">
        <f>Working_Data[[#This Row],[last_order_date]]-Working_Data[[#This Row],[signup_date]]</f>
        <v>658</v>
      </c>
      <c r="Y3971" s="7">
        <f>IF(Working_Data[[#This Row],[churned]]="Active",1,0)</f>
        <v>0</v>
      </c>
      <c r="Z3971" s="7">
        <f>YEAR(Working_Data[[#This Row],[order_date]])</f>
        <v>2024</v>
      </c>
    </row>
    <row r="3972" spans="1:26" x14ac:dyDescent="0.25">
      <c r="A3972" t="s">
        <v>7994</v>
      </c>
      <c r="B3972" t="s">
        <v>21</v>
      </c>
      <c r="C3972" t="s">
        <v>82</v>
      </c>
      <c r="D3972" t="s">
        <v>77</v>
      </c>
      <c r="E3972" s="1">
        <v>45316</v>
      </c>
      <c r="F3972" t="s">
        <v>7995</v>
      </c>
      <c r="G3972" s="1">
        <v>45643</v>
      </c>
      <c r="H3972" t="s">
        <v>41</v>
      </c>
      <c r="I3972" t="s">
        <v>42</v>
      </c>
      <c r="J3972" t="s">
        <v>67</v>
      </c>
      <c r="K3972">
        <v>2</v>
      </c>
      <c r="L3972" s="3">
        <f>Working_Data[[#This Row],[price2]]/Working_Data[[#This Row],[quantity]]</f>
        <v>77.02</v>
      </c>
      <c r="M3972" s="3">
        <v>154.04</v>
      </c>
      <c r="N3972" t="s">
        <v>50</v>
      </c>
      <c r="O3972">
        <v>49</v>
      </c>
      <c r="P3972" s="1">
        <v>45484</v>
      </c>
      <c r="Q3972">
        <v>58</v>
      </c>
      <c r="R3972" t="s">
        <v>29</v>
      </c>
      <c r="S3972">
        <v>4</v>
      </c>
      <c r="T3972" s="1">
        <v>45622</v>
      </c>
      <c r="U3972" t="s">
        <v>36</v>
      </c>
      <c r="V3972" t="str">
        <f>TEXT(WEEKDAY(Working_Data[[#This Row],[order_date]],1),"DDDD")</f>
        <v>Tuesday</v>
      </c>
      <c r="W3972" t="str">
        <f>TEXT(Working_Data[[#This Row],[order_date]],"mmmm")</f>
        <v>December</v>
      </c>
      <c r="X3972" s="7">
        <f>Working_Data[[#This Row],[last_order_date]]-Working_Data[[#This Row],[signup_date]]</f>
        <v>168</v>
      </c>
      <c r="Y3972" s="7">
        <f>IF(Working_Data[[#This Row],[churned]]="Active",1,0)</f>
        <v>1</v>
      </c>
      <c r="Z3972" s="7">
        <f>YEAR(Working_Data[[#This Row],[order_date]])</f>
        <v>2024</v>
      </c>
    </row>
    <row r="3973" spans="1:26" x14ac:dyDescent="0.25">
      <c r="A3973" t="s">
        <v>7996</v>
      </c>
      <c r="B3973" t="s">
        <v>45</v>
      </c>
      <c r="C3973" t="s">
        <v>82</v>
      </c>
      <c r="D3973" t="s">
        <v>23</v>
      </c>
      <c r="E3973" s="1">
        <v>45687</v>
      </c>
      <c r="F3973" t="s">
        <v>7997</v>
      </c>
      <c r="G3973" s="1">
        <v>45644</v>
      </c>
      <c r="H3973" t="s">
        <v>41</v>
      </c>
      <c r="I3973" t="s">
        <v>54</v>
      </c>
      <c r="J3973" t="s">
        <v>59</v>
      </c>
      <c r="K3973">
        <v>3</v>
      </c>
      <c r="L3973" s="3">
        <f>Working_Data[[#This Row],[price2]]/Working_Data[[#This Row],[quantity]]</f>
        <v>307.83999999999997</v>
      </c>
      <c r="M3973" s="3">
        <v>923.52</v>
      </c>
      <c r="N3973" t="s">
        <v>35</v>
      </c>
      <c r="O3973">
        <v>9</v>
      </c>
      <c r="P3973" s="1">
        <v>45799</v>
      </c>
      <c r="Q3973">
        <v>95</v>
      </c>
      <c r="R3973" t="s">
        <v>29</v>
      </c>
      <c r="S3973">
        <v>2</v>
      </c>
      <c r="T3973" s="1">
        <v>45696</v>
      </c>
      <c r="U3973" t="s">
        <v>60</v>
      </c>
      <c r="V3973" t="str">
        <f>TEXT(WEEKDAY(Working_Data[[#This Row],[order_date]],1),"DDDD")</f>
        <v>Wednesday</v>
      </c>
      <c r="W3973" t="str">
        <f>TEXT(Working_Data[[#This Row],[order_date]],"mmmm")</f>
        <v>December</v>
      </c>
      <c r="X3973" s="7">
        <f>Working_Data[[#This Row],[last_order_date]]-Working_Data[[#This Row],[signup_date]]</f>
        <v>112</v>
      </c>
      <c r="Y3973" s="7">
        <f>IF(Working_Data[[#This Row],[churned]]="Active",1,0)</f>
        <v>1</v>
      </c>
      <c r="Z3973" s="7">
        <f>YEAR(Working_Data[[#This Row],[order_date]])</f>
        <v>2024</v>
      </c>
    </row>
    <row r="3974" spans="1:26" x14ac:dyDescent="0.25">
      <c r="A3974" t="s">
        <v>7998</v>
      </c>
      <c r="B3974" t="s">
        <v>45</v>
      </c>
      <c r="C3974" t="s">
        <v>22</v>
      </c>
      <c r="D3974" t="s">
        <v>52</v>
      </c>
      <c r="E3974" s="1">
        <v>45210</v>
      </c>
      <c r="F3974" t="s">
        <v>7999</v>
      </c>
      <c r="G3974" s="1">
        <v>45644</v>
      </c>
      <c r="H3974" t="s">
        <v>41</v>
      </c>
      <c r="I3974" t="s">
        <v>63</v>
      </c>
      <c r="J3974" t="s">
        <v>67</v>
      </c>
      <c r="K3974">
        <v>5</v>
      </c>
      <c r="L3974" s="3">
        <f>Working_Data[[#This Row],[price2]]/Working_Data[[#This Row],[quantity]]</f>
        <v>220.256</v>
      </c>
      <c r="M3974" s="3">
        <v>1101.28</v>
      </c>
      <c r="N3974" t="s">
        <v>35</v>
      </c>
      <c r="O3974">
        <v>24</v>
      </c>
      <c r="P3974" s="1">
        <v>45865</v>
      </c>
      <c r="Q3974">
        <v>355</v>
      </c>
      <c r="R3974" t="s">
        <v>43</v>
      </c>
      <c r="S3974">
        <v>3</v>
      </c>
      <c r="T3974" s="1">
        <v>45529</v>
      </c>
      <c r="U3974" t="s">
        <v>60</v>
      </c>
      <c r="V3974" t="str">
        <f>TEXT(WEEKDAY(Working_Data[[#This Row],[order_date]],1),"DDDD")</f>
        <v>Wednesday</v>
      </c>
      <c r="W3974" t="str">
        <f>TEXT(Working_Data[[#This Row],[order_date]],"mmmm")</f>
        <v>December</v>
      </c>
      <c r="X3974" s="7">
        <f>Working_Data[[#This Row],[last_order_date]]-Working_Data[[#This Row],[signup_date]]</f>
        <v>655</v>
      </c>
      <c r="Y3974" s="7">
        <f>IF(Working_Data[[#This Row],[churned]]="Active",1,0)</f>
        <v>0</v>
      </c>
      <c r="Z3974" s="7">
        <f>YEAR(Working_Data[[#This Row],[order_date]])</f>
        <v>2024</v>
      </c>
    </row>
    <row r="3975" spans="1:26" x14ac:dyDescent="0.25">
      <c r="A3975" t="s">
        <v>8000</v>
      </c>
      <c r="B3975" t="s">
        <v>21</v>
      </c>
      <c r="C3975" t="s">
        <v>22</v>
      </c>
      <c r="D3975" t="s">
        <v>32</v>
      </c>
      <c r="E3975" s="1">
        <v>45434</v>
      </c>
      <c r="F3975" t="s">
        <v>8001</v>
      </c>
      <c r="G3975" s="1">
        <v>45644</v>
      </c>
      <c r="H3975" t="s">
        <v>47</v>
      </c>
      <c r="I3975" t="s">
        <v>26</v>
      </c>
      <c r="J3975" t="s">
        <v>27</v>
      </c>
      <c r="K3975">
        <v>4</v>
      </c>
      <c r="L3975" s="3">
        <f>Working_Data[[#This Row],[price2]]/Working_Data[[#This Row],[quantity]]</f>
        <v>142.08250000000001</v>
      </c>
      <c r="M3975" s="3">
        <v>568.33000000000004</v>
      </c>
      <c r="N3975" t="s">
        <v>35</v>
      </c>
      <c r="O3975">
        <v>18</v>
      </c>
      <c r="P3975" s="1">
        <v>45577</v>
      </c>
      <c r="Q3975">
        <v>21</v>
      </c>
      <c r="R3975" t="s">
        <v>29</v>
      </c>
      <c r="S3975">
        <v>3</v>
      </c>
      <c r="T3975" s="1">
        <v>45559</v>
      </c>
      <c r="U3975" t="s">
        <v>30</v>
      </c>
      <c r="V3975" t="str">
        <f>TEXT(WEEKDAY(Working_Data[[#This Row],[order_date]],1),"DDDD")</f>
        <v>Wednesday</v>
      </c>
      <c r="W3975" t="str">
        <f>TEXT(Working_Data[[#This Row],[order_date]],"mmmm")</f>
        <v>December</v>
      </c>
      <c r="X3975" s="7">
        <f>Working_Data[[#This Row],[last_order_date]]-Working_Data[[#This Row],[signup_date]]</f>
        <v>143</v>
      </c>
      <c r="Y3975" s="7">
        <f>IF(Working_Data[[#This Row],[churned]]="Active",1,0)</f>
        <v>1</v>
      </c>
      <c r="Z3975" s="7">
        <f>YEAR(Working_Data[[#This Row],[order_date]])</f>
        <v>2024</v>
      </c>
    </row>
    <row r="3976" spans="1:26" x14ac:dyDescent="0.25">
      <c r="A3976" t="s">
        <v>8002</v>
      </c>
      <c r="B3976" t="s">
        <v>38</v>
      </c>
      <c r="C3976" t="s">
        <v>39</v>
      </c>
      <c r="D3976" t="s">
        <v>77</v>
      </c>
      <c r="E3976" s="1">
        <v>45179</v>
      </c>
      <c r="F3976" t="s">
        <v>8003</v>
      </c>
      <c r="G3976" s="1">
        <v>45644</v>
      </c>
      <c r="H3976" t="s">
        <v>34</v>
      </c>
      <c r="I3976" t="s">
        <v>42</v>
      </c>
      <c r="J3976" t="s">
        <v>59</v>
      </c>
      <c r="K3976">
        <v>1</v>
      </c>
      <c r="L3976" s="3">
        <f>Working_Data[[#This Row],[price2]]/Working_Data[[#This Row],[quantity]]</f>
        <v>1323.48</v>
      </c>
      <c r="M3976" s="3">
        <v>1323.48</v>
      </c>
      <c r="N3976" t="s">
        <v>50</v>
      </c>
      <c r="O3976">
        <v>41</v>
      </c>
      <c r="P3976" s="1">
        <v>45873</v>
      </c>
      <c r="Q3976">
        <v>65</v>
      </c>
      <c r="R3976" t="s">
        <v>29</v>
      </c>
      <c r="S3976">
        <v>4</v>
      </c>
      <c r="T3976" s="1">
        <v>45483</v>
      </c>
      <c r="U3976" t="s">
        <v>30</v>
      </c>
      <c r="V3976" t="str">
        <f>TEXT(WEEKDAY(Working_Data[[#This Row],[order_date]],1),"DDDD")</f>
        <v>Wednesday</v>
      </c>
      <c r="W3976" t="str">
        <f>TEXT(Working_Data[[#This Row],[order_date]],"mmmm")</f>
        <v>December</v>
      </c>
      <c r="X3976" s="7">
        <f>Working_Data[[#This Row],[last_order_date]]-Working_Data[[#This Row],[signup_date]]</f>
        <v>694</v>
      </c>
      <c r="Y3976" s="7">
        <f>IF(Working_Data[[#This Row],[churned]]="Active",1,0)</f>
        <v>1</v>
      </c>
      <c r="Z3976" s="7">
        <f>YEAR(Working_Data[[#This Row],[order_date]])</f>
        <v>2024</v>
      </c>
    </row>
    <row r="3977" spans="1:26" x14ac:dyDescent="0.25">
      <c r="A3977" t="s">
        <v>8004</v>
      </c>
      <c r="B3977" t="s">
        <v>45</v>
      </c>
      <c r="C3977" t="s">
        <v>39</v>
      </c>
      <c r="D3977" t="s">
        <v>52</v>
      </c>
      <c r="E3977" s="1">
        <v>45565</v>
      </c>
      <c r="F3977" t="s">
        <v>8005</v>
      </c>
      <c r="G3977" s="1">
        <v>45644</v>
      </c>
      <c r="H3977" t="s">
        <v>25</v>
      </c>
      <c r="I3977" t="s">
        <v>54</v>
      </c>
      <c r="J3977" t="s">
        <v>27</v>
      </c>
      <c r="K3977">
        <v>5</v>
      </c>
      <c r="L3977" s="3">
        <f>Working_Data[[#This Row],[price2]]/Working_Data[[#This Row],[quantity]]</f>
        <v>54.008000000000003</v>
      </c>
      <c r="M3977" s="3">
        <v>270.04000000000002</v>
      </c>
      <c r="N3977" t="s">
        <v>50</v>
      </c>
      <c r="O3977">
        <v>17</v>
      </c>
      <c r="P3977" s="1">
        <v>45646</v>
      </c>
      <c r="Q3977">
        <v>352</v>
      </c>
      <c r="R3977" t="s">
        <v>29</v>
      </c>
      <c r="S3977">
        <v>1</v>
      </c>
      <c r="T3977" s="1">
        <v>45966</v>
      </c>
      <c r="U3977" t="s">
        <v>60</v>
      </c>
      <c r="V3977" t="str">
        <f>TEXT(WEEKDAY(Working_Data[[#This Row],[order_date]],1),"DDDD")</f>
        <v>Wednesday</v>
      </c>
      <c r="W3977" t="str">
        <f>TEXT(Working_Data[[#This Row],[order_date]],"mmmm")</f>
        <v>December</v>
      </c>
      <c r="X3977" s="7">
        <f>Working_Data[[#This Row],[last_order_date]]-Working_Data[[#This Row],[signup_date]]</f>
        <v>81</v>
      </c>
      <c r="Y3977" s="7">
        <f>IF(Working_Data[[#This Row],[churned]]="Active",1,0)</f>
        <v>1</v>
      </c>
      <c r="Z3977" s="7">
        <f>YEAR(Working_Data[[#This Row],[order_date]])</f>
        <v>2024</v>
      </c>
    </row>
    <row r="3978" spans="1:26" x14ac:dyDescent="0.25">
      <c r="A3978" t="s">
        <v>8006</v>
      </c>
      <c r="B3978" t="s">
        <v>45</v>
      </c>
      <c r="C3978" t="s">
        <v>22</v>
      </c>
      <c r="D3978" t="s">
        <v>52</v>
      </c>
      <c r="E3978" s="1">
        <v>45876</v>
      </c>
      <c r="F3978" t="s">
        <v>8007</v>
      </c>
      <c r="G3978" s="1">
        <v>45644</v>
      </c>
      <c r="H3978" t="s">
        <v>34</v>
      </c>
      <c r="I3978" t="s">
        <v>42</v>
      </c>
      <c r="J3978" t="s">
        <v>64</v>
      </c>
      <c r="K3978">
        <v>2</v>
      </c>
      <c r="L3978" s="3">
        <f>Working_Data[[#This Row],[price2]]/Working_Data[[#This Row],[quantity]]</f>
        <v>482.02499999999998</v>
      </c>
      <c r="M3978" s="3">
        <v>964.05</v>
      </c>
      <c r="N3978" t="s">
        <v>35</v>
      </c>
      <c r="O3978">
        <v>45</v>
      </c>
      <c r="P3978" s="1">
        <v>45775</v>
      </c>
      <c r="Q3978">
        <v>213</v>
      </c>
      <c r="R3978" t="s">
        <v>43</v>
      </c>
      <c r="S3978">
        <v>5</v>
      </c>
      <c r="T3978" s="1">
        <v>45999</v>
      </c>
      <c r="U3978" t="s">
        <v>30</v>
      </c>
      <c r="V3978" t="str">
        <f>TEXT(WEEKDAY(Working_Data[[#This Row],[order_date]],1),"DDDD")</f>
        <v>Wednesday</v>
      </c>
      <c r="W3978" t="str">
        <f>TEXT(Working_Data[[#This Row],[order_date]],"mmmm")</f>
        <v>December</v>
      </c>
      <c r="X3978" s="7">
        <f>Working_Data[[#This Row],[last_order_date]]-Working_Data[[#This Row],[signup_date]]</f>
        <v>-101</v>
      </c>
      <c r="Y3978" s="7">
        <f>IF(Working_Data[[#This Row],[churned]]="Active",1,0)</f>
        <v>0</v>
      </c>
      <c r="Z3978" s="7">
        <f>YEAR(Working_Data[[#This Row],[order_date]])</f>
        <v>2024</v>
      </c>
    </row>
    <row r="3979" spans="1:26" x14ac:dyDescent="0.25">
      <c r="A3979" t="s">
        <v>8008</v>
      </c>
      <c r="B3979" t="s">
        <v>45</v>
      </c>
      <c r="C3979" t="s">
        <v>22</v>
      </c>
      <c r="D3979" t="s">
        <v>52</v>
      </c>
      <c r="E3979" s="1">
        <v>45630</v>
      </c>
      <c r="F3979" t="s">
        <v>8009</v>
      </c>
      <c r="G3979" s="1">
        <v>45644</v>
      </c>
      <c r="H3979" t="s">
        <v>34</v>
      </c>
      <c r="I3979" t="s">
        <v>63</v>
      </c>
      <c r="J3979" t="s">
        <v>67</v>
      </c>
      <c r="K3979">
        <v>1</v>
      </c>
      <c r="L3979" s="3">
        <f>Working_Data[[#This Row],[price2]]/Working_Data[[#This Row],[quantity]]</f>
        <v>1093.1300000000001</v>
      </c>
      <c r="M3979" s="3">
        <v>1093.1300000000001</v>
      </c>
      <c r="N3979" t="s">
        <v>35</v>
      </c>
      <c r="O3979">
        <v>36</v>
      </c>
      <c r="P3979" s="1">
        <v>45532</v>
      </c>
      <c r="Q3979">
        <v>16</v>
      </c>
      <c r="R3979" t="s">
        <v>43</v>
      </c>
      <c r="S3979">
        <v>1</v>
      </c>
      <c r="T3979" s="1">
        <v>45640</v>
      </c>
      <c r="U3979" t="s">
        <v>60</v>
      </c>
      <c r="V3979" t="str">
        <f>TEXT(WEEKDAY(Working_Data[[#This Row],[order_date]],1),"DDDD")</f>
        <v>Wednesday</v>
      </c>
      <c r="W3979" t="str">
        <f>TEXT(Working_Data[[#This Row],[order_date]],"mmmm")</f>
        <v>December</v>
      </c>
      <c r="X3979" s="7">
        <f>Working_Data[[#This Row],[last_order_date]]-Working_Data[[#This Row],[signup_date]]</f>
        <v>-98</v>
      </c>
      <c r="Y3979" s="7">
        <f>IF(Working_Data[[#This Row],[churned]]="Active",1,0)</f>
        <v>0</v>
      </c>
      <c r="Z3979" s="7">
        <f>YEAR(Working_Data[[#This Row],[order_date]])</f>
        <v>2024</v>
      </c>
    </row>
    <row r="3980" spans="1:26" x14ac:dyDescent="0.25">
      <c r="A3980" t="s">
        <v>8010</v>
      </c>
      <c r="B3980" t="s">
        <v>38</v>
      </c>
      <c r="C3980" t="s">
        <v>22</v>
      </c>
      <c r="D3980" t="s">
        <v>52</v>
      </c>
      <c r="E3980" s="1">
        <v>45962</v>
      </c>
      <c r="F3980" t="s">
        <v>8011</v>
      </c>
      <c r="G3980" s="1">
        <v>45644</v>
      </c>
      <c r="H3980" t="s">
        <v>58</v>
      </c>
      <c r="I3980" t="s">
        <v>54</v>
      </c>
      <c r="J3980" t="s">
        <v>67</v>
      </c>
      <c r="K3980">
        <v>1</v>
      </c>
      <c r="L3980" s="3">
        <f>Working_Data[[#This Row],[price2]]/Working_Data[[#This Row],[quantity]]</f>
        <v>1486.2</v>
      </c>
      <c r="M3980" s="3">
        <v>1486.2</v>
      </c>
      <c r="N3980" t="s">
        <v>35</v>
      </c>
      <c r="O3980">
        <v>8</v>
      </c>
      <c r="P3980" s="1">
        <v>45724</v>
      </c>
      <c r="Q3980">
        <v>96</v>
      </c>
      <c r="R3980" t="s">
        <v>29</v>
      </c>
      <c r="S3980">
        <v>5</v>
      </c>
      <c r="T3980" s="1">
        <v>45901</v>
      </c>
      <c r="U3980" t="s">
        <v>36</v>
      </c>
      <c r="V3980" t="str">
        <f>TEXT(WEEKDAY(Working_Data[[#This Row],[order_date]],1),"DDDD")</f>
        <v>Wednesday</v>
      </c>
      <c r="W3980" t="str">
        <f>TEXT(Working_Data[[#This Row],[order_date]],"mmmm")</f>
        <v>December</v>
      </c>
      <c r="X3980" s="7">
        <f>Working_Data[[#This Row],[last_order_date]]-Working_Data[[#This Row],[signup_date]]</f>
        <v>-238</v>
      </c>
      <c r="Y3980" s="7">
        <f>IF(Working_Data[[#This Row],[churned]]="Active",1,0)</f>
        <v>1</v>
      </c>
      <c r="Z3980" s="7">
        <f>YEAR(Working_Data[[#This Row],[order_date]])</f>
        <v>2024</v>
      </c>
    </row>
    <row r="3981" spans="1:26" x14ac:dyDescent="0.25">
      <c r="A3981" t="s">
        <v>8012</v>
      </c>
      <c r="B3981" t="s">
        <v>45</v>
      </c>
      <c r="C3981" t="s">
        <v>82</v>
      </c>
      <c r="D3981" t="s">
        <v>23</v>
      </c>
      <c r="E3981" s="1">
        <v>45994</v>
      </c>
      <c r="F3981" t="s">
        <v>8013</v>
      </c>
      <c r="G3981" s="1">
        <v>45645</v>
      </c>
      <c r="H3981" t="s">
        <v>58</v>
      </c>
      <c r="I3981" t="s">
        <v>48</v>
      </c>
      <c r="J3981" t="s">
        <v>67</v>
      </c>
      <c r="K3981">
        <v>4</v>
      </c>
      <c r="L3981" s="3">
        <f>Working_Data[[#This Row],[price2]]/Working_Data[[#This Row],[quantity]]</f>
        <v>265.0025</v>
      </c>
      <c r="M3981" s="3">
        <v>1060.01</v>
      </c>
      <c r="N3981" t="s">
        <v>35</v>
      </c>
      <c r="O3981">
        <v>6</v>
      </c>
      <c r="P3981" s="1">
        <v>45962</v>
      </c>
      <c r="Q3981">
        <v>73</v>
      </c>
      <c r="R3981" t="s">
        <v>29</v>
      </c>
      <c r="S3981">
        <v>5</v>
      </c>
      <c r="T3981" s="1">
        <v>45679</v>
      </c>
      <c r="U3981" t="s">
        <v>30</v>
      </c>
      <c r="V3981" t="str">
        <f>TEXT(WEEKDAY(Working_Data[[#This Row],[order_date]],1),"DDDD")</f>
        <v>Thursday</v>
      </c>
      <c r="W3981" t="str">
        <f>TEXT(Working_Data[[#This Row],[order_date]],"mmmm")</f>
        <v>December</v>
      </c>
      <c r="X3981" s="7">
        <f>Working_Data[[#This Row],[last_order_date]]-Working_Data[[#This Row],[signup_date]]</f>
        <v>-32</v>
      </c>
      <c r="Y3981" s="7">
        <f>IF(Working_Data[[#This Row],[churned]]="Active",1,0)</f>
        <v>1</v>
      </c>
      <c r="Z3981" s="7">
        <f>YEAR(Working_Data[[#This Row],[order_date]])</f>
        <v>2024</v>
      </c>
    </row>
    <row r="3982" spans="1:26" x14ac:dyDescent="0.25">
      <c r="A3982" t="s">
        <v>8014</v>
      </c>
      <c r="B3982" t="s">
        <v>21</v>
      </c>
      <c r="C3982" t="s">
        <v>22</v>
      </c>
      <c r="D3982" t="s">
        <v>52</v>
      </c>
      <c r="E3982" s="1">
        <v>44994</v>
      </c>
      <c r="F3982" t="s">
        <v>8015</v>
      </c>
      <c r="G3982" s="1">
        <v>45645</v>
      </c>
      <c r="H3982" t="s">
        <v>41</v>
      </c>
      <c r="I3982" t="s">
        <v>63</v>
      </c>
      <c r="J3982" t="s">
        <v>67</v>
      </c>
      <c r="K3982">
        <v>5</v>
      </c>
      <c r="L3982" s="3">
        <f>Working_Data[[#This Row],[price2]]/Working_Data[[#This Row],[quantity]]</f>
        <v>219.352</v>
      </c>
      <c r="M3982" s="3">
        <v>1096.76</v>
      </c>
      <c r="N3982" t="s">
        <v>35</v>
      </c>
      <c r="O3982">
        <v>20</v>
      </c>
      <c r="P3982" s="1">
        <v>45908</v>
      </c>
      <c r="Q3982">
        <v>192</v>
      </c>
      <c r="R3982" t="s">
        <v>43</v>
      </c>
      <c r="S3982">
        <v>5</v>
      </c>
      <c r="T3982" s="1">
        <v>45528</v>
      </c>
      <c r="U3982" t="s">
        <v>30</v>
      </c>
      <c r="V3982" t="str">
        <f>TEXT(WEEKDAY(Working_Data[[#This Row],[order_date]],1),"DDDD")</f>
        <v>Thursday</v>
      </c>
      <c r="W3982" t="str">
        <f>TEXT(Working_Data[[#This Row],[order_date]],"mmmm")</f>
        <v>December</v>
      </c>
      <c r="X3982" s="7">
        <f>Working_Data[[#This Row],[last_order_date]]-Working_Data[[#This Row],[signup_date]]</f>
        <v>914</v>
      </c>
      <c r="Y3982" s="7">
        <f>IF(Working_Data[[#This Row],[churned]]="Active",1,0)</f>
        <v>0</v>
      </c>
      <c r="Z3982" s="7">
        <f>YEAR(Working_Data[[#This Row],[order_date]])</f>
        <v>2024</v>
      </c>
    </row>
    <row r="3983" spans="1:26" x14ac:dyDescent="0.25">
      <c r="A3983" t="s">
        <v>8016</v>
      </c>
      <c r="B3983" t="s">
        <v>45</v>
      </c>
      <c r="C3983" t="s">
        <v>82</v>
      </c>
      <c r="D3983" t="s">
        <v>56</v>
      </c>
      <c r="E3983" s="1">
        <v>45185</v>
      </c>
      <c r="F3983" t="s">
        <v>8017</v>
      </c>
      <c r="G3983" s="1">
        <v>45645</v>
      </c>
      <c r="H3983" t="s">
        <v>41</v>
      </c>
      <c r="I3983" t="s">
        <v>63</v>
      </c>
      <c r="J3983" t="s">
        <v>49</v>
      </c>
      <c r="K3983">
        <v>2</v>
      </c>
      <c r="L3983" s="3">
        <f>Working_Data[[#This Row],[price2]]/Working_Data[[#This Row],[quantity]]</f>
        <v>505.95499999999998</v>
      </c>
      <c r="M3983" s="3">
        <v>1011.91</v>
      </c>
      <c r="N3983" t="s">
        <v>35</v>
      </c>
      <c r="O3983">
        <v>40</v>
      </c>
      <c r="P3983" s="1">
        <v>45620</v>
      </c>
      <c r="Q3983">
        <v>45</v>
      </c>
      <c r="R3983" t="s">
        <v>29</v>
      </c>
      <c r="S3983">
        <v>2</v>
      </c>
      <c r="T3983" s="1">
        <v>45721</v>
      </c>
      <c r="U3983" t="s">
        <v>30</v>
      </c>
      <c r="V3983" t="str">
        <f>TEXT(WEEKDAY(Working_Data[[#This Row],[order_date]],1),"DDDD")</f>
        <v>Thursday</v>
      </c>
      <c r="W3983" t="str">
        <f>TEXT(Working_Data[[#This Row],[order_date]],"mmmm")</f>
        <v>December</v>
      </c>
      <c r="X3983" s="7">
        <f>Working_Data[[#This Row],[last_order_date]]-Working_Data[[#This Row],[signup_date]]</f>
        <v>435</v>
      </c>
      <c r="Y3983" s="7">
        <f>IF(Working_Data[[#This Row],[churned]]="Active",1,0)</f>
        <v>1</v>
      </c>
      <c r="Z3983" s="7">
        <f>YEAR(Working_Data[[#This Row],[order_date]])</f>
        <v>2024</v>
      </c>
    </row>
    <row r="3984" spans="1:26" x14ac:dyDescent="0.25">
      <c r="A3984" t="s">
        <v>8018</v>
      </c>
      <c r="B3984" t="s">
        <v>45</v>
      </c>
      <c r="C3984" t="s">
        <v>39</v>
      </c>
      <c r="D3984" t="s">
        <v>77</v>
      </c>
      <c r="E3984" s="1">
        <v>45323</v>
      </c>
      <c r="F3984" t="s">
        <v>8019</v>
      </c>
      <c r="G3984" s="1">
        <v>45645</v>
      </c>
      <c r="H3984" t="s">
        <v>41</v>
      </c>
      <c r="I3984" t="s">
        <v>63</v>
      </c>
      <c r="J3984" t="s">
        <v>59</v>
      </c>
      <c r="K3984">
        <v>4</v>
      </c>
      <c r="L3984" s="3">
        <f>Working_Data[[#This Row],[price2]]/Working_Data[[#This Row],[quantity]]</f>
        <v>342.2475</v>
      </c>
      <c r="M3984" s="3">
        <v>1368.99</v>
      </c>
      <c r="N3984" t="s">
        <v>35</v>
      </c>
      <c r="O3984">
        <v>24</v>
      </c>
      <c r="P3984" s="1">
        <v>45888</v>
      </c>
      <c r="Q3984">
        <v>182</v>
      </c>
      <c r="R3984" t="s">
        <v>43</v>
      </c>
      <c r="S3984">
        <v>2</v>
      </c>
      <c r="T3984" s="1">
        <v>45589</v>
      </c>
      <c r="U3984" t="s">
        <v>60</v>
      </c>
      <c r="V3984" t="str">
        <f>TEXT(WEEKDAY(Working_Data[[#This Row],[order_date]],1),"DDDD")</f>
        <v>Thursday</v>
      </c>
      <c r="W3984" t="str">
        <f>TEXT(Working_Data[[#This Row],[order_date]],"mmmm")</f>
        <v>December</v>
      </c>
      <c r="X3984" s="7">
        <f>Working_Data[[#This Row],[last_order_date]]-Working_Data[[#This Row],[signup_date]]</f>
        <v>565</v>
      </c>
      <c r="Y3984" s="7">
        <f>IF(Working_Data[[#This Row],[churned]]="Active",1,0)</f>
        <v>0</v>
      </c>
      <c r="Z3984" s="7">
        <f>YEAR(Working_Data[[#This Row],[order_date]])</f>
        <v>2024</v>
      </c>
    </row>
    <row r="3985" spans="1:26" x14ac:dyDescent="0.25">
      <c r="A3985" t="s">
        <v>8020</v>
      </c>
      <c r="B3985" t="s">
        <v>45</v>
      </c>
      <c r="C3985" t="s">
        <v>22</v>
      </c>
      <c r="D3985" t="s">
        <v>77</v>
      </c>
      <c r="E3985" s="1">
        <v>45569</v>
      </c>
      <c r="F3985" t="s">
        <v>8021</v>
      </c>
      <c r="G3985" s="1">
        <v>45645</v>
      </c>
      <c r="H3985" t="s">
        <v>34</v>
      </c>
      <c r="I3985" t="s">
        <v>48</v>
      </c>
      <c r="J3985" t="s">
        <v>27</v>
      </c>
      <c r="K3985">
        <v>2</v>
      </c>
      <c r="L3985" s="3">
        <f>Working_Data[[#This Row],[price2]]/Working_Data[[#This Row],[quantity]]</f>
        <v>496.77499999999998</v>
      </c>
      <c r="M3985" s="3">
        <v>993.55</v>
      </c>
      <c r="N3985" t="s">
        <v>35</v>
      </c>
      <c r="O3985">
        <v>24</v>
      </c>
      <c r="P3985" s="1">
        <v>45826</v>
      </c>
      <c r="Q3985">
        <v>302</v>
      </c>
      <c r="R3985" t="s">
        <v>43</v>
      </c>
      <c r="S3985">
        <v>1</v>
      </c>
      <c r="T3985" s="1">
        <v>45529</v>
      </c>
      <c r="U3985" t="s">
        <v>30</v>
      </c>
      <c r="V3985" t="str">
        <f>TEXT(WEEKDAY(Working_Data[[#This Row],[order_date]],1),"DDDD")</f>
        <v>Thursday</v>
      </c>
      <c r="W3985" t="str">
        <f>TEXT(Working_Data[[#This Row],[order_date]],"mmmm")</f>
        <v>December</v>
      </c>
      <c r="X3985" s="7">
        <f>Working_Data[[#This Row],[last_order_date]]-Working_Data[[#This Row],[signup_date]]</f>
        <v>257</v>
      </c>
      <c r="Y3985" s="7">
        <f>IF(Working_Data[[#This Row],[churned]]="Active",1,0)</f>
        <v>0</v>
      </c>
      <c r="Z3985" s="7">
        <f>YEAR(Working_Data[[#This Row],[order_date]])</f>
        <v>2024</v>
      </c>
    </row>
    <row r="3986" spans="1:26" x14ac:dyDescent="0.25">
      <c r="A3986" t="s">
        <v>8022</v>
      </c>
      <c r="B3986" t="s">
        <v>45</v>
      </c>
      <c r="C3986" t="s">
        <v>22</v>
      </c>
      <c r="D3986" t="s">
        <v>32</v>
      </c>
      <c r="E3986" s="1">
        <v>45413</v>
      </c>
      <c r="F3986" t="s">
        <v>8023</v>
      </c>
      <c r="G3986" s="1">
        <v>45645</v>
      </c>
      <c r="H3986" t="s">
        <v>34</v>
      </c>
      <c r="I3986" t="s">
        <v>26</v>
      </c>
      <c r="J3986" t="s">
        <v>64</v>
      </c>
      <c r="K3986">
        <v>2</v>
      </c>
      <c r="L3986" s="3">
        <f>Working_Data[[#This Row],[price2]]/Working_Data[[#This Row],[quantity]]</f>
        <v>700.995</v>
      </c>
      <c r="M3986" s="3">
        <v>1401.99</v>
      </c>
      <c r="N3986" t="s">
        <v>28</v>
      </c>
      <c r="O3986">
        <v>29</v>
      </c>
      <c r="P3986" s="1">
        <v>45816</v>
      </c>
      <c r="Q3986">
        <v>110</v>
      </c>
      <c r="R3986" t="s">
        <v>29</v>
      </c>
      <c r="S3986">
        <v>3</v>
      </c>
      <c r="T3986" s="1">
        <v>45729</v>
      </c>
      <c r="U3986" t="s">
        <v>36</v>
      </c>
      <c r="V3986" t="str">
        <f>TEXT(WEEKDAY(Working_Data[[#This Row],[order_date]],1),"DDDD")</f>
        <v>Thursday</v>
      </c>
      <c r="W3986" t="str">
        <f>TEXT(Working_Data[[#This Row],[order_date]],"mmmm")</f>
        <v>December</v>
      </c>
      <c r="X3986" s="7">
        <f>Working_Data[[#This Row],[last_order_date]]-Working_Data[[#This Row],[signup_date]]</f>
        <v>403</v>
      </c>
      <c r="Y3986" s="7">
        <f>IF(Working_Data[[#This Row],[churned]]="Active",1,0)</f>
        <v>1</v>
      </c>
      <c r="Z3986" s="7">
        <f>YEAR(Working_Data[[#This Row],[order_date]])</f>
        <v>2024</v>
      </c>
    </row>
    <row r="3987" spans="1:26" x14ac:dyDescent="0.25">
      <c r="A3987" t="s">
        <v>8024</v>
      </c>
      <c r="B3987" t="s">
        <v>45</v>
      </c>
      <c r="C3987" t="s">
        <v>82</v>
      </c>
      <c r="D3987" t="s">
        <v>23</v>
      </c>
      <c r="E3987" s="1">
        <v>45715</v>
      </c>
      <c r="F3987" t="s">
        <v>8025</v>
      </c>
      <c r="G3987" s="1">
        <v>45645</v>
      </c>
      <c r="H3987" t="s">
        <v>47</v>
      </c>
      <c r="I3987" t="s">
        <v>63</v>
      </c>
      <c r="J3987" t="s">
        <v>27</v>
      </c>
      <c r="K3987">
        <v>5</v>
      </c>
      <c r="L3987" s="3">
        <f>Working_Data[[#This Row],[price2]]/Working_Data[[#This Row],[quantity]]</f>
        <v>241.93200000000002</v>
      </c>
      <c r="M3987" s="3">
        <v>1209.6600000000001</v>
      </c>
      <c r="N3987" t="s">
        <v>35</v>
      </c>
      <c r="O3987">
        <v>25</v>
      </c>
      <c r="P3987" s="1">
        <v>45740</v>
      </c>
      <c r="Q3987">
        <v>445</v>
      </c>
      <c r="R3987" t="s">
        <v>29</v>
      </c>
      <c r="S3987">
        <v>5</v>
      </c>
      <c r="T3987" s="1">
        <v>45626</v>
      </c>
      <c r="U3987" t="s">
        <v>36</v>
      </c>
      <c r="V3987" t="str">
        <f>TEXT(WEEKDAY(Working_Data[[#This Row],[order_date]],1),"DDDD")</f>
        <v>Thursday</v>
      </c>
      <c r="W3987" t="str">
        <f>TEXT(Working_Data[[#This Row],[order_date]],"mmmm")</f>
        <v>December</v>
      </c>
      <c r="X3987" s="7">
        <f>Working_Data[[#This Row],[last_order_date]]-Working_Data[[#This Row],[signup_date]]</f>
        <v>25</v>
      </c>
      <c r="Y3987" s="7">
        <f>IF(Working_Data[[#This Row],[churned]]="Active",1,0)</f>
        <v>1</v>
      </c>
      <c r="Z3987" s="7">
        <f>YEAR(Working_Data[[#This Row],[order_date]])</f>
        <v>2024</v>
      </c>
    </row>
    <row r="3988" spans="1:26" x14ac:dyDescent="0.25">
      <c r="A3988" t="s">
        <v>8026</v>
      </c>
      <c r="B3988" t="s">
        <v>38</v>
      </c>
      <c r="C3988" t="s">
        <v>39</v>
      </c>
      <c r="D3988" t="s">
        <v>23</v>
      </c>
      <c r="E3988" s="1">
        <v>45340</v>
      </c>
      <c r="F3988" t="s">
        <v>8027</v>
      </c>
      <c r="G3988" s="1">
        <v>45646</v>
      </c>
      <c r="H3988" t="s">
        <v>34</v>
      </c>
      <c r="I3988" t="s">
        <v>26</v>
      </c>
      <c r="J3988" t="s">
        <v>27</v>
      </c>
      <c r="K3988">
        <v>4</v>
      </c>
      <c r="L3988" s="3">
        <f>Working_Data[[#This Row],[price2]]/Working_Data[[#This Row],[quantity]]</f>
        <v>135.38249999999999</v>
      </c>
      <c r="M3988" s="3">
        <v>541.53</v>
      </c>
      <c r="N3988" t="s">
        <v>28</v>
      </c>
      <c r="O3988">
        <v>9</v>
      </c>
      <c r="P3988" s="1">
        <v>45550</v>
      </c>
      <c r="Q3988">
        <v>19</v>
      </c>
      <c r="R3988" t="s">
        <v>43</v>
      </c>
      <c r="S3988">
        <v>2</v>
      </c>
      <c r="T3988" s="1">
        <v>45938</v>
      </c>
      <c r="U3988" t="s">
        <v>36</v>
      </c>
      <c r="V3988" t="str">
        <f>TEXT(WEEKDAY(Working_Data[[#This Row],[order_date]],1),"DDDD")</f>
        <v>Friday</v>
      </c>
      <c r="W3988" t="str">
        <f>TEXT(Working_Data[[#This Row],[order_date]],"mmmm")</f>
        <v>December</v>
      </c>
      <c r="X3988" s="7">
        <f>Working_Data[[#This Row],[last_order_date]]-Working_Data[[#This Row],[signup_date]]</f>
        <v>210</v>
      </c>
      <c r="Y3988" s="7">
        <f>IF(Working_Data[[#This Row],[churned]]="Active",1,0)</f>
        <v>0</v>
      </c>
      <c r="Z3988" s="7">
        <f>YEAR(Working_Data[[#This Row],[order_date]])</f>
        <v>2024</v>
      </c>
    </row>
    <row r="3989" spans="1:26" x14ac:dyDescent="0.25">
      <c r="A3989" t="s">
        <v>8028</v>
      </c>
      <c r="B3989" t="s">
        <v>45</v>
      </c>
      <c r="C3989" t="s">
        <v>39</v>
      </c>
      <c r="D3989" t="s">
        <v>52</v>
      </c>
      <c r="E3989" s="1">
        <v>45829</v>
      </c>
      <c r="F3989" t="s">
        <v>8029</v>
      </c>
      <c r="G3989" s="1">
        <v>45646</v>
      </c>
      <c r="H3989" t="s">
        <v>41</v>
      </c>
      <c r="I3989" t="s">
        <v>54</v>
      </c>
      <c r="J3989" t="s">
        <v>49</v>
      </c>
      <c r="K3989">
        <v>4</v>
      </c>
      <c r="L3989" s="3">
        <f>Working_Data[[#This Row],[price2]]/Working_Data[[#This Row],[quantity]]</f>
        <v>119.9575</v>
      </c>
      <c r="M3989" s="3">
        <v>479.83</v>
      </c>
      <c r="N3989" t="s">
        <v>35</v>
      </c>
      <c r="O3989">
        <v>8</v>
      </c>
      <c r="P3989" s="1">
        <v>45825</v>
      </c>
      <c r="Q3989">
        <v>286</v>
      </c>
      <c r="R3989" t="s">
        <v>29</v>
      </c>
      <c r="S3989">
        <v>2</v>
      </c>
      <c r="T3989" s="1">
        <v>45560</v>
      </c>
      <c r="U3989" t="s">
        <v>30</v>
      </c>
      <c r="V3989" t="str">
        <f>TEXT(WEEKDAY(Working_Data[[#This Row],[order_date]],1),"DDDD")</f>
        <v>Friday</v>
      </c>
      <c r="W3989" t="str">
        <f>TEXT(Working_Data[[#This Row],[order_date]],"mmmm")</f>
        <v>December</v>
      </c>
      <c r="X3989" s="7">
        <f>Working_Data[[#This Row],[last_order_date]]-Working_Data[[#This Row],[signup_date]]</f>
        <v>-4</v>
      </c>
      <c r="Y3989" s="7">
        <f>IF(Working_Data[[#This Row],[churned]]="Active",1,0)</f>
        <v>1</v>
      </c>
      <c r="Z3989" s="7">
        <f>YEAR(Working_Data[[#This Row],[order_date]])</f>
        <v>2024</v>
      </c>
    </row>
    <row r="3990" spans="1:26" x14ac:dyDescent="0.25">
      <c r="A3990" t="s">
        <v>8030</v>
      </c>
      <c r="B3990" t="s">
        <v>45</v>
      </c>
      <c r="C3990" t="s">
        <v>39</v>
      </c>
      <c r="D3990" t="s">
        <v>56</v>
      </c>
      <c r="E3990" s="1">
        <v>45250</v>
      </c>
      <c r="F3990" t="s">
        <v>8031</v>
      </c>
      <c r="G3990" s="1">
        <v>45646</v>
      </c>
      <c r="H3990" t="s">
        <v>34</v>
      </c>
      <c r="I3990" t="s">
        <v>63</v>
      </c>
      <c r="J3990" t="s">
        <v>27</v>
      </c>
      <c r="K3990">
        <v>5</v>
      </c>
      <c r="L3990" s="3">
        <f>Working_Data[[#This Row],[price2]]/Working_Data[[#This Row],[quantity]]</f>
        <v>230.654</v>
      </c>
      <c r="M3990" s="3">
        <v>1153.27</v>
      </c>
      <c r="N3990" t="s">
        <v>28</v>
      </c>
      <c r="O3990">
        <v>39</v>
      </c>
      <c r="P3990" s="1">
        <v>45791</v>
      </c>
      <c r="Q3990">
        <v>346</v>
      </c>
      <c r="R3990" t="s">
        <v>43</v>
      </c>
      <c r="S3990">
        <v>3</v>
      </c>
      <c r="T3990" s="1">
        <v>45300</v>
      </c>
      <c r="U3990" t="s">
        <v>60</v>
      </c>
      <c r="V3990" t="str">
        <f>TEXT(WEEKDAY(Working_Data[[#This Row],[order_date]],1),"DDDD")</f>
        <v>Friday</v>
      </c>
      <c r="W3990" t="str">
        <f>TEXT(Working_Data[[#This Row],[order_date]],"mmmm")</f>
        <v>December</v>
      </c>
      <c r="X3990" s="7">
        <f>Working_Data[[#This Row],[last_order_date]]-Working_Data[[#This Row],[signup_date]]</f>
        <v>541</v>
      </c>
      <c r="Y3990" s="7">
        <f>IF(Working_Data[[#This Row],[churned]]="Active",1,0)</f>
        <v>0</v>
      </c>
      <c r="Z3990" s="7">
        <f>YEAR(Working_Data[[#This Row],[order_date]])</f>
        <v>2024</v>
      </c>
    </row>
    <row r="3991" spans="1:26" x14ac:dyDescent="0.25">
      <c r="A3991" t="s">
        <v>8032</v>
      </c>
      <c r="B3991" t="s">
        <v>45</v>
      </c>
      <c r="C3991" t="s">
        <v>39</v>
      </c>
      <c r="D3991" t="s">
        <v>32</v>
      </c>
      <c r="E3991" s="1">
        <v>45862</v>
      </c>
      <c r="F3991" t="s">
        <v>8033</v>
      </c>
      <c r="G3991" s="1">
        <v>45646</v>
      </c>
      <c r="H3991" t="s">
        <v>58</v>
      </c>
      <c r="I3991" t="s">
        <v>26</v>
      </c>
      <c r="J3991" t="s">
        <v>27</v>
      </c>
      <c r="K3991">
        <v>4</v>
      </c>
      <c r="L3991" s="3">
        <f>Working_Data[[#This Row],[price2]]/Working_Data[[#This Row],[quantity]]</f>
        <v>244.53</v>
      </c>
      <c r="M3991" s="3">
        <v>978.12</v>
      </c>
      <c r="N3991" t="s">
        <v>35</v>
      </c>
      <c r="O3991">
        <v>5</v>
      </c>
      <c r="P3991" s="1">
        <v>45689</v>
      </c>
      <c r="Q3991">
        <v>274</v>
      </c>
      <c r="R3991" t="s">
        <v>43</v>
      </c>
      <c r="S3991">
        <v>5</v>
      </c>
      <c r="T3991" s="1">
        <v>45995</v>
      </c>
      <c r="U3991" t="s">
        <v>36</v>
      </c>
      <c r="V3991" t="str">
        <f>TEXT(WEEKDAY(Working_Data[[#This Row],[order_date]],1),"DDDD")</f>
        <v>Friday</v>
      </c>
      <c r="W3991" t="str">
        <f>TEXT(Working_Data[[#This Row],[order_date]],"mmmm")</f>
        <v>December</v>
      </c>
      <c r="X3991" s="7">
        <f>Working_Data[[#This Row],[last_order_date]]-Working_Data[[#This Row],[signup_date]]</f>
        <v>-173</v>
      </c>
      <c r="Y3991" s="7">
        <f>IF(Working_Data[[#This Row],[churned]]="Active",1,0)</f>
        <v>0</v>
      </c>
      <c r="Z3991" s="7">
        <f>YEAR(Working_Data[[#This Row],[order_date]])</f>
        <v>2024</v>
      </c>
    </row>
    <row r="3992" spans="1:26" x14ac:dyDescent="0.25">
      <c r="A3992" t="s">
        <v>8034</v>
      </c>
      <c r="B3992" t="s">
        <v>21</v>
      </c>
      <c r="C3992" t="s">
        <v>39</v>
      </c>
      <c r="D3992" t="s">
        <v>52</v>
      </c>
      <c r="E3992" s="1">
        <v>45256</v>
      </c>
      <c r="F3992" t="s">
        <v>8035</v>
      </c>
      <c r="G3992" s="1">
        <v>45646</v>
      </c>
      <c r="H3992" t="s">
        <v>25</v>
      </c>
      <c r="I3992" t="s">
        <v>42</v>
      </c>
      <c r="J3992" t="s">
        <v>67</v>
      </c>
      <c r="K3992">
        <v>1</v>
      </c>
      <c r="L3992" s="3">
        <f>Working_Data[[#This Row],[price2]]/Working_Data[[#This Row],[quantity]]</f>
        <v>495.45</v>
      </c>
      <c r="M3992" s="3">
        <v>495.45</v>
      </c>
      <c r="N3992" t="s">
        <v>50</v>
      </c>
      <c r="O3992">
        <v>49</v>
      </c>
      <c r="P3992" s="1">
        <v>45866</v>
      </c>
      <c r="Q3992">
        <v>491</v>
      </c>
      <c r="R3992" t="s">
        <v>29</v>
      </c>
      <c r="S3992">
        <v>1</v>
      </c>
      <c r="T3992" s="1">
        <v>45579</v>
      </c>
      <c r="U3992" t="s">
        <v>36</v>
      </c>
      <c r="V3992" t="str">
        <f>TEXT(WEEKDAY(Working_Data[[#This Row],[order_date]],1),"DDDD")</f>
        <v>Friday</v>
      </c>
      <c r="W3992" t="str">
        <f>TEXT(Working_Data[[#This Row],[order_date]],"mmmm")</f>
        <v>December</v>
      </c>
      <c r="X3992" s="7">
        <f>Working_Data[[#This Row],[last_order_date]]-Working_Data[[#This Row],[signup_date]]</f>
        <v>610</v>
      </c>
      <c r="Y3992" s="7">
        <f>IF(Working_Data[[#This Row],[churned]]="Active",1,0)</f>
        <v>1</v>
      </c>
      <c r="Z3992" s="7">
        <f>YEAR(Working_Data[[#This Row],[order_date]])</f>
        <v>2024</v>
      </c>
    </row>
    <row r="3993" spans="1:26" x14ac:dyDescent="0.25">
      <c r="A3993" t="s">
        <v>8036</v>
      </c>
      <c r="B3993" t="s">
        <v>38</v>
      </c>
      <c r="C3993" t="s">
        <v>82</v>
      </c>
      <c r="D3993" t="s">
        <v>23</v>
      </c>
      <c r="E3993" s="1">
        <v>45645</v>
      </c>
      <c r="F3993" t="s">
        <v>8037</v>
      </c>
      <c r="G3993" s="1">
        <v>45646</v>
      </c>
      <c r="H3993" t="s">
        <v>41</v>
      </c>
      <c r="I3993" t="s">
        <v>54</v>
      </c>
      <c r="J3993" t="s">
        <v>67</v>
      </c>
      <c r="K3993">
        <v>5</v>
      </c>
      <c r="L3993" s="3">
        <f>Working_Data[[#This Row],[price2]]/Working_Data[[#This Row],[quantity]]</f>
        <v>287.19</v>
      </c>
      <c r="M3993" s="3">
        <v>1435.95</v>
      </c>
      <c r="N3993" t="s">
        <v>28</v>
      </c>
      <c r="O3993">
        <v>8</v>
      </c>
      <c r="P3993" s="1">
        <v>45752</v>
      </c>
      <c r="Q3993">
        <v>180</v>
      </c>
      <c r="R3993" t="s">
        <v>43</v>
      </c>
      <c r="S3993">
        <v>2</v>
      </c>
      <c r="T3993" s="1">
        <v>45993</v>
      </c>
      <c r="U3993" t="s">
        <v>30</v>
      </c>
      <c r="V3993" t="str">
        <f>TEXT(WEEKDAY(Working_Data[[#This Row],[order_date]],1),"DDDD")</f>
        <v>Friday</v>
      </c>
      <c r="W3993" t="str">
        <f>TEXT(Working_Data[[#This Row],[order_date]],"mmmm")</f>
        <v>December</v>
      </c>
      <c r="X3993" s="7">
        <f>Working_Data[[#This Row],[last_order_date]]-Working_Data[[#This Row],[signup_date]]</f>
        <v>107</v>
      </c>
      <c r="Y3993" s="7">
        <f>IF(Working_Data[[#This Row],[churned]]="Active",1,0)</f>
        <v>0</v>
      </c>
      <c r="Z3993" s="7">
        <f>YEAR(Working_Data[[#This Row],[order_date]])</f>
        <v>2024</v>
      </c>
    </row>
    <row r="3994" spans="1:26" x14ac:dyDescent="0.25">
      <c r="A3994" t="s">
        <v>8038</v>
      </c>
      <c r="B3994" t="s">
        <v>45</v>
      </c>
      <c r="C3994" t="s">
        <v>39</v>
      </c>
      <c r="D3994" t="s">
        <v>52</v>
      </c>
      <c r="E3994" s="1">
        <v>45403</v>
      </c>
      <c r="F3994" t="s">
        <v>8039</v>
      </c>
      <c r="G3994" s="1">
        <v>45646</v>
      </c>
      <c r="H3994" t="s">
        <v>41</v>
      </c>
      <c r="I3994" t="s">
        <v>63</v>
      </c>
      <c r="J3994" t="s">
        <v>59</v>
      </c>
      <c r="K3994">
        <v>1</v>
      </c>
      <c r="L3994" s="3">
        <f>Working_Data[[#This Row],[price2]]/Working_Data[[#This Row],[quantity]]</f>
        <v>726.23</v>
      </c>
      <c r="M3994" s="3">
        <v>726.23</v>
      </c>
      <c r="N3994" t="s">
        <v>28</v>
      </c>
      <c r="O3994">
        <v>34</v>
      </c>
      <c r="P3994" s="1">
        <v>45301</v>
      </c>
      <c r="Q3994">
        <v>350</v>
      </c>
      <c r="R3994" t="s">
        <v>43</v>
      </c>
      <c r="S3994">
        <v>4</v>
      </c>
      <c r="T3994" s="1">
        <v>45672</v>
      </c>
      <c r="U3994" t="s">
        <v>30</v>
      </c>
      <c r="V3994" t="str">
        <f>TEXT(WEEKDAY(Working_Data[[#This Row],[order_date]],1),"DDDD")</f>
        <v>Friday</v>
      </c>
      <c r="W3994" t="str">
        <f>TEXT(Working_Data[[#This Row],[order_date]],"mmmm")</f>
        <v>December</v>
      </c>
      <c r="X3994" s="7">
        <f>Working_Data[[#This Row],[last_order_date]]-Working_Data[[#This Row],[signup_date]]</f>
        <v>-102</v>
      </c>
      <c r="Y3994" s="7">
        <f>IF(Working_Data[[#This Row],[churned]]="Active",1,0)</f>
        <v>0</v>
      </c>
      <c r="Z3994" s="7">
        <f>YEAR(Working_Data[[#This Row],[order_date]])</f>
        <v>2024</v>
      </c>
    </row>
    <row r="3995" spans="1:26" x14ac:dyDescent="0.25">
      <c r="A3995" t="s">
        <v>8040</v>
      </c>
      <c r="B3995" t="s">
        <v>45</v>
      </c>
      <c r="C3995" t="s">
        <v>22</v>
      </c>
      <c r="D3995" t="s">
        <v>52</v>
      </c>
      <c r="E3995" s="1">
        <v>45498</v>
      </c>
      <c r="F3995" t="s">
        <v>8041</v>
      </c>
      <c r="G3995" s="1">
        <v>45646</v>
      </c>
      <c r="H3995" t="s">
        <v>47</v>
      </c>
      <c r="I3995" t="s">
        <v>54</v>
      </c>
      <c r="J3995" t="s">
        <v>64</v>
      </c>
      <c r="K3995">
        <v>3</v>
      </c>
      <c r="L3995" s="3">
        <f>Working_Data[[#This Row],[price2]]/Working_Data[[#This Row],[quantity]]</f>
        <v>315.03000000000003</v>
      </c>
      <c r="M3995" s="3">
        <v>945.09</v>
      </c>
      <c r="N3995" t="s">
        <v>50</v>
      </c>
      <c r="O3995">
        <v>49</v>
      </c>
      <c r="P3995" s="1">
        <v>45836</v>
      </c>
      <c r="Q3995">
        <v>101</v>
      </c>
      <c r="R3995" t="s">
        <v>29</v>
      </c>
      <c r="S3995">
        <v>4</v>
      </c>
      <c r="T3995" s="1">
        <v>45745</v>
      </c>
      <c r="U3995" t="s">
        <v>36</v>
      </c>
      <c r="V3995" t="str">
        <f>TEXT(WEEKDAY(Working_Data[[#This Row],[order_date]],1),"DDDD")</f>
        <v>Friday</v>
      </c>
      <c r="W3995" t="str">
        <f>TEXT(Working_Data[[#This Row],[order_date]],"mmmm")</f>
        <v>December</v>
      </c>
      <c r="X3995" s="7">
        <f>Working_Data[[#This Row],[last_order_date]]-Working_Data[[#This Row],[signup_date]]</f>
        <v>338</v>
      </c>
      <c r="Y3995" s="7">
        <f>IF(Working_Data[[#This Row],[churned]]="Active",1,0)</f>
        <v>1</v>
      </c>
      <c r="Z3995" s="7">
        <f>YEAR(Working_Data[[#This Row],[order_date]])</f>
        <v>2024</v>
      </c>
    </row>
    <row r="3996" spans="1:26" x14ac:dyDescent="0.25">
      <c r="A3996" t="s">
        <v>8042</v>
      </c>
      <c r="B3996" t="s">
        <v>45</v>
      </c>
      <c r="C3996" t="s">
        <v>39</v>
      </c>
      <c r="D3996" t="s">
        <v>32</v>
      </c>
      <c r="E3996" s="1">
        <v>45830</v>
      </c>
      <c r="F3996" t="s">
        <v>8043</v>
      </c>
      <c r="G3996" s="1">
        <v>45646</v>
      </c>
      <c r="H3996" t="s">
        <v>34</v>
      </c>
      <c r="I3996" t="s">
        <v>54</v>
      </c>
      <c r="J3996" t="s">
        <v>27</v>
      </c>
      <c r="K3996">
        <v>2</v>
      </c>
      <c r="L3996" s="3">
        <f>Working_Data[[#This Row],[price2]]/Working_Data[[#This Row],[quantity]]</f>
        <v>292.09500000000003</v>
      </c>
      <c r="M3996" s="3">
        <v>584.19000000000005</v>
      </c>
      <c r="N3996" t="s">
        <v>35</v>
      </c>
      <c r="O3996">
        <v>46</v>
      </c>
      <c r="P3996" s="1">
        <v>45809</v>
      </c>
      <c r="Q3996">
        <v>199</v>
      </c>
      <c r="R3996" t="s">
        <v>29</v>
      </c>
      <c r="S3996">
        <v>4</v>
      </c>
      <c r="T3996" s="1">
        <v>45692</v>
      </c>
      <c r="U3996" t="s">
        <v>30</v>
      </c>
      <c r="V3996" t="str">
        <f>TEXT(WEEKDAY(Working_Data[[#This Row],[order_date]],1),"DDDD")</f>
        <v>Friday</v>
      </c>
      <c r="W3996" t="str">
        <f>TEXT(Working_Data[[#This Row],[order_date]],"mmmm")</f>
        <v>December</v>
      </c>
      <c r="X3996" s="7">
        <f>Working_Data[[#This Row],[last_order_date]]-Working_Data[[#This Row],[signup_date]]</f>
        <v>-21</v>
      </c>
      <c r="Y3996" s="7">
        <f>IF(Working_Data[[#This Row],[churned]]="Active",1,0)</f>
        <v>1</v>
      </c>
      <c r="Z3996" s="7">
        <f>YEAR(Working_Data[[#This Row],[order_date]])</f>
        <v>2024</v>
      </c>
    </row>
    <row r="3997" spans="1:26" x14ac:dyDescent="0.25">
      <c r="A3997" t="s">
        <v>8044</v>
      </c>
      <c r="B3997" t="s">
        <v>21</v>
      </c>
      <c r="C3997" t="s">
        <v>39</v>
      </c>
      <c r="D3997" t="s">
        <v>52</v>
      </c>
      <c r="E3997" s="1">
        <v>45301</v>
      </c>
      <c r="F3997" t="s">
        <v>8045</v>
      </c>
      <c r="G3997" s="1">
        <v>45646</v>
      </c>
      <c r="H3997" t="s">
        <v>41</v>
      </c>
      <c r="I3997" t="s">
        <v>63</v>
      </c>
      <c r="J3997" t="s">
        <v>27</v>
      </c>
      <c r="K3997">
        <v>3</v>
      </c>
      <c r="L3997" s="3">
        <f>Working_Data[[#This Row],[price2]]/Working_Data[[#This Row],[quantity]]</f>
        <v>415.41</v>
      </c>
      <c r="M3997" s="3">
        <v>1246.23</v>
      </c>
      <c r="N3997" t="s">
        <v>50</v>
      </c>
      <c r="O3997">
        <v>17</v>
      </c>
      <c r="P3997" s="1">
        <v>45692</v>
      </c>
      <c r="Q3997">
        <v>473</v>
      </c>
      <c r="R3997" t="s">
        <v>29</v>
      </c>
      <c r="S3997">
        <v>4</v>
      </c>
      <c r="T3997" s="1">
        <v>45606</v>
      </c>
      <c r="U3997" t="s">
        <v>30</v>
      </c>
      <c r="V3997" t="str">
        <f>TEXT(WEEKDAY(Working_Data[[#This Row],[order_date]],1),"DDDD")</f>
        <v>Friday</v>
      </c>
      <c r="W3997" t="str">
        <f>TEXT(Working_Data[[#This Row],[order_date]],"mmmm")</f>
        <v>December</v>
      </c>
      <c r="X3997" s="7">
        <f>Working_Data[[#This Row],[last_order_date]]-Working_Data[[#This Row],[signup_date]]</f>
        <v>391</v>
      </c>
      <c r="Y3997" s="7">
        <f>IF(Working_Data[[#This Row],[churned]]="Active",1,0)</f>
        <v>1</v>
      </c>
      <c r="Z3997" s="7">
        <f>YEAR(Working_Data[[#This Row],[order_date]])</f>
        <v>2024</v>
      </c>
    </row>
    <row r="3998" spans="1:26" x14ac:dyDescent="0.25">
      <c r="A3998" t="s">
        <v>8046</v>
      </c>
      <c r="B3998" t="s">
        <v>45</v>
      </c>
      <c r="C3998" t="s">
        <v>82</v>
      </c>
      <c r="D3998" t="s">
        <v>52</v>
      </c>
      <c r="E3998" s="1">
        <v>45994</v>
      </c>
      <c r="F3998" t="s">
        <v>8047</v>
      </c>
      <c r="G3998" s="1">
        <v>45647</v>
      </c>
      <c r="H3998" t="s">
        <v>25</v>
      </c>
      <c r="I3998" t="s">
        <v>48</v>
      </c>
      <c r="J3998" t="s">
        <v>59</v>
      </c>
      <c r="K3998">
        <v>1</v>
      </c>
      <c r="L3998" s="3">
        <f>Working_Data[[#This Row],[price2]]/Working_Data[[#This Row],[quantity]]</f>
        <v>212.99</v>
      </c>
      <c r="M3998" s="3">
        <v>212.99</v>
      </c>
      <c r="N3998" t="s">
        <v>50</v>
      </c>
      <c r="O3998">
        <v>27</v>
      </c>
      <c r="P3998" s="1">
        <v>45654</v>
      </c>
      <c r="Q3998">
        <v>116</v>
      </c>
      <c r="R3998" t="s">
        <v>29</v>
      </c>
      <c r="S3998">
        <v>2</v>
      </c>
      <c r="T3998" s="1">
        <v>45777</v>
      </c>
      <c r="U3998" t="s">
        <v>60</v>
      </c>
      <c r="V3998" t="str">
        <f>TEXT(WEEKDAY(Working_Data[[#This Row],[order_date]],1),"DDDD")</f>
        <v>Saturday</v>
      </c>
      <c r="W3998" t="str">
        <f>TEXT(Working_Data[[#This Row],[order_date]],"mmmm")</f>
        <v>December</v>
      </c>
      <c r="X3998" s="7">
        <f>Working_Data[[#This Row],[last_order_date]]-Working_Data[[#This Row],[signup_date]]</f>
        <v>-340</v>
      </c>
      <c r="Y3998" s="7">
        <f>IF(Working_Data[[#This Row],[churned]]="Active",1,0)</f>
        <v>1</v>
      </c>
      <c r="Z3998" s="7">
        <f>YEAR(Working_Data[[#This Row],[order_date]])</f>
        <v>2024</v>
      </c>
    </row>
    <row r="3999" spans="1:26" x14ac:dyDescent="0.25">
      <c r="A3999" t="s">
        <v>8048</v>
      </c>
      <c r="B3999" t="s">
        <v>21</v>
      </c>
      <c r="C3999" t="s">
        <v>82</v>
      </c>
      <c r="D3999" t="s">
        <v>23</v>
      </c>
      <c r="E3999" s="1">
        <v>45680</v>
      </c>
      <c r="F3999" t="s">
        <v>8049</v>
      </c>
      <c r="G3999" s="1">
        <v>45647</v>
      </c>
      <c r="H3999" t="s">
        <v>58</v>
      </c>
      <c r="I3999" t="s">
        <v>42</v>
      </c>
      <c r="J3999" t="s">
        <v>27</v>
      </c>
      <c r="K3999">
        <v>5</v>
      </c>
      <c r="L3999" s="3">
        <f>Working_Data[[#This Row],[price2]]/Working_Data[[#This Row],[quantity]]</f>
        <v>276.33000000000004</v>
      </c>
      <c r="M3999" s="3">
        <v>1381.65</v>
      </c>
      <c r="N3999" t="s">
        <v>35</v>
      </c>
      <c r="O3999">
        <v>18</v>
      </c>
      <c r="P3999" s="1">
        <v>45562</v>
      </c>
      <c r="Q3999">
        <v>63</v>
      </c>
      <c r="R3999" t="s">
        <v>43</v>
      </c>
      <c r="S3999">
        <v>5</v>
      </c>
      <c r="T3999" s="1">
        <v>45812</v>
      </c>
      <c r="U3999" t="s">
        <v>60</v>
      </c>
      <c r="V3999" t="str">
        <f>TEXT(WEEKDAY(Working_Data[[#This Row],[order_date]],1),"DDDD")</f>
        <v>Saturday</v>
      </c>
      <c r="W3999" t="str">
        <f>TEXT(Working_Data[[#This Row],[order_date]],"mmmm")</f>
        <v>December</v>
      </c>
      <c r="X3999" s="7">
        <f>Working_Data[[#This Row],[last_order_date]]-Working_Data[[#This Row],[signup_date]]</f>
        <v>-118</v>
      </c>
      <c r="Y3999" s="7">
        <f>IF(Working_Data[[#This Row],[churned]]="Active",1,0)</f>
        <v>0</v>
      </c>
      <c r="Z3999" s="7">
        <f>YEAR(Working_Data[[#This Row],[order_date]])</f>
        <v>2024</v>
      </c>
    </row>
    <row r="4000" spans="1:26" x14ac:dyDescent="0.25">
      <c r="A4000" t="s">
        <v>8050</v>
      </c>
      <c r="B4000" t="s">
        <v>21</v>
      </c>
      <c r="C4000" t="s">
        <v>22</v>
      </c>
      <c r="D4000" t="s">
        <v>56</v>
      </c>
      <c r="E4000" s="1">
        <v>45662</v>
      </c>
      <c r="F4000" t="s">
        <v>8051</v>
      </c>
      <c r="G4000" s="1">
        <v>45647</v>
      </c>
      <c r="H4000" t="s">
        <v>47</v>
      </c>
      <c r="I4000" t="s">
        <v>48</v>
      </c>
      <c r="J4000" t="s">
        <v>49</v>
      </c>
      <c r="K4000">
        <v>1</v>
      </c>
      <c r="L4000" s="3">
        <f>Working_Data[[#This Row],[price2]]/Working_Data[[#This Row],[quantity]]</f>
        <v>1187.27</v>
      </c>
      <c r="M4000" s="3">
        <v>1187.27</v>
      </c>
      <c r="N4000" t="s">
        <v>50</v>
      </c>
      <c r="O4000">
        <v>46</v>
      </c>
      <c r="P4000" s="1">
        <v>45614</v>
      </c>
      <c r="Q4000">
        <v>453</v>
      </c>
      <c r="R4000" t="s">
        <v>29</v>
      </c>
      <c r="S4000">
        <v>4</v>
      </c>
      <c r="T4000" s="1">
        <v>45856</v>
      </c>
      <c r="U4000" t="s">
        <v>30</v>
      </c>
      <c r="V4000" t="str">
        <f>TEXT(WEEKDAY(Working_Data[[#This Row],[order_date]],1),"DDDD")</f>
        <v>Saturday</v>
      </c>
      <c r="W4000" t="str">
        <f>TEXT(Working_Data[[#This Row],[order_date]],"mmmm")</f>
        <v>December</v>
      </c>
      <c r="X4000" s="7">
        <f>Working_Data[[#This Row],[last_order_date]]-Working_Data[[#This Row],[signup_date]]</f>
        <v>-48</v>
      </c>
      <c r="Y4000" s="7">
        <f>IF(Working_Data[[#This Row],[churned]]="Active",1,0)</f>
        <v>1</v>
      </c>
      <c r="Z4000" s="7">
        <f>YEAR(Working_Data[[#This Row],[order_date]])</f>
        <v>2024</v>
      </c>
    </row>
    <row r="4001" spans="1:26" x14ac:dyDescent="0.25">
      <c r="A4001" t="s">
        <v>8052</v>
      </c>
      <c r="B4001" t="s">
        <v>38</v>
      </c>
      <c r="C4001" t="s">
        <v>22</v>
      </c>
      <c r="D4001" t="s">
        <v>32</v>
      </c>
      <c r="E4001" s="1">
        <v>44935</v>
      </c>
      <c r="F4001" t="s">
        <v>8053</v>
      </c>
      <c r="G4001" s="1">
        <v>45647</v>
      </c>
      <c r="H4001" t="s">
        <v>25</v>
      </c>
      <c r="I4001" t="s">
        <v>26</v>
      </c>
      <c r="J4001" t="s">
        <v>64</v>
      </c>
      <c r="K4001">
        <v>1</v>
      </c>
      <c r="L4001" s="3">
        <f>Working_Data[[#This Row],[price2]]/Working_Data[[#This Row],[quantity]]</f>
        <v>238.71</v>
      </c>
      <c r="M4001" s="3">
        <v>238.71</v>
      </c>
      <c r="N4001" t="s">
        <v>50</v>
      </c>
      <c r="O4001">
        <v>37</v>
      </c>
      <c r="P4001" s="1">
        <v>45776</v>
      </c>
      <c r="Q4001">
        <v>385</v>
      </c>
      <c r="R4001" t="s">
        <v>43</v>
      </c>
      <c r="S4001">
        <v>2</v>
      </c>
      <c r="T4001" s="1">
        <v>45867</v>
      </c>
      <c r="U4001" t="s">
        <v>60</v>
      </c>
      <c r="V4001" t="str">
        <f>TEXT(WEEKDAY(Working_Data[[#This Row],[order_date]],1),"DDDD")</f>
        <v>Saturday</v>
      </c>
      <c r="W4001" t="str">
        <f>TEXT(Working_Data[[#This Row],[order_date]],"mmmm")</f>
        <v>December</v>
      </c>
      <c r="X4001" s="7">
        <f>Working_Data[[#This Row],[last_order_date]]-Working_Data[[#This Row],[signup_date]]</f>
        <v>841</v>
      </c>
      <c r="Y4001" s="7">
        <f>IF(Working_Data[[#This Row],[churned]]="Active",1,0)</f>
        <v>0</v>
      </c>
      <c r="Z4001" s="7">
        <f>YEAR(Working_Data[[#This Row],[order_date]])</f>
        <v>2024</v>
      </c>
    </row>
    <row r="4002" spans="1:26" x14ac:dyDescent="0.25">
      <c r="A4002" t="s">
        <v>8054</v>
      </c>
      <c r="B4002" t="s">
        <v>45</v>
      </c>
      <c r="C4002" t="s">
        <v>22</v>
      </c>
      <c r="D4002" t="s">
        <v>56</v>
      </c>
      <c r="E4002" s="1">
        <v>45287</v>
      </c>
      <c r="F4002" t="s">
        <v>8055</v>
      </c>
      <c r="G4002" s="1">
        <v>45647</v>
      </c>
      <c r="H4002" t="s">
        <v>25</v>
      </c>
      <c r="I4002" t="s">
        <v>63</v>
      </c>
      <c r="J4002" t="s">
        <v>27</v>
      </c>
      <c r="K4002">
        <v>2</v>
      </c>
      <c r="L4002" s="3">
        <f>Working_Data[[#This Row],[price2]]/Working_Data[[#This Row],[quantity]]</f>
        <v>644.69500000000005</v>
      </c>
      <c r="M4002" s="3">
        <v>1289.3900000000001</v>
      </c>
      <c r="N4002" t="s">
        <v>35</v>
      </c>
      <c r="O4002">
        <v>31</v>
      </c>
      <c r="P4002" s="1">
        <v>45890</v>
      </c>
      <c r="Q4002">
        <v>236</v>
      </c>
      <c r="R4002" t="s">
        <v>43</v>
      </c>
      <c r="S4002">
        <v>2</v>
      </c>
      <c r="T4002" s="1">
        <v>45748</v>
      </c>
      <c r="U4002" t="s">
        <v>60</v>
      </c>
      <c r="V4002" t="str">
        <f>TEXT(WEEKDAY(Working_Data[[#This Row],[order_date]],1),"DDDD")</f>
        <v>Saturday</v>
      </c>
      <c r="W4002" t="str">
        <f>TEXT(Working_Data[[#This Row],[order_date]],"mmmm")</f>
        <v>December</v>
      </c>
      <c r="X4002" s="7">
        <f>Working_Data[[#This Row],[last_order_date]]-Working_Data[[#This Row],[signup_date]]</f>
        <v>603</v>
      </c>
      <c r="Y4002" s="7">
        <f>IF(Working_Data[[#This Row],[churned]]="Active",1,0)</f>
        <v>0</v>
      </c>
      <c r="Z4002" s="7">
        <f>YEAR(Working_Data[[#This Row],[order_date]])</f>
        <v>2024</v>
      </c>
    </row>
    <row r="4003" spans="1:26" x14ac:dyDescent="0.25">
      <c r="A4003" t="s">
        <v>8056</v>
      </c>
      <c r="B4003" t="s">
        <v>38</v>
      </c>
      <c r="C4003" t="s">
        <v>82</v>
      </c>
      <c r="D4003" t="s">
        <v>77</v>
      </c>
      <c r="E4003" s="1">
        <v>45118</v>
      </c>
      <c r="F4003" t="s">
        <v>8057</v>
      </c>
      <c r="G4003" s="1">
        <v>45647</v>
      </c>
      <c r="H4003" t="s">
        <v>34</v>
      </c>
      <c r="I4003" t="s">
        <v>42</v>
      </c>
      <c r="J4003" t="s">
        <v>64</v>
      </c>
      <c r="K4003">
        <v>5</v>
      </c>
      <c r="L4003" s="3">
        <f>Working_Data[[#This Row],[price2]]/Working_Data[[#This Row],[quantity]]</f>
        <v>77.19</v>
      </c>
      <c r="M4003" s="3">
        <v>385.95</v>
      </c>
      <c r="N4003" t="s">
        <v>28</v>
      </c>
      <c r="O4003">
        <v>50</v>
      </c>
      <c r="P4003" s="1">
        <v>45845</v>
      </c>
      <c r="Q4003">
        <v>214</v>
      </c>
      <c r="R4003" t="s">
        <v>29</v>
      </c>
      <c r="S4003">
        <v>5</v>
      </c>
      <c r="T4003" s="1">
        <v>45581</v>
      </c>
      <c r="U4003" t="s">
        <v>60</v>
      </c>
      <c r="V4003" t="str">
        <f>TEXT(WEEKDAY(Working_Data[[#This Row],[order_date]],1),"DDDD")</f>
        <v>Saturday</v>
      </c>
      <c r="W4003" t="str">
        <f>TEXT(Working_Data[[#This Row],[order_date]],"mmmm")</f>
        <v>December</v>
      </c>
      <c r="X4003" s="7">
        <f>Working_Data[[#This Row],[last_order_date]]-Working_Data[[#This Row],[signup_date]]</f>
        <v>727</v>
      </c>
      <c r="Y4003" s="7">
        <f>IF(Working_Data[[#This Row],[churned]]="Active",1,0)</f>
        <v>1</v>
      </c>
      <c r="Z4003" s="7">
        <f>YEAR(Working_Data[[#This Row],[order_date]])</f>
        <v>2024</v>
      </c>
    </row>
    <row r="4004" spans="1:26" x14ac:dyDescent="0.25">
      <c r="A4004" t="s">
        <v>8058</v>
      </c>
      <c r="B4004" t="s">
        <v>21</v>
      </c>
      <c r="C4004" t="s">
        <v>22</v>
      </c>
      <c r="D4004" t="s">
        <v>77</v>
      </c>
      <c r="E4004" s="1">
        <v>45248</v>
      </c>
      <c r="F4004" t="s">
        <v>8059</v>
      </c>
      <c r="G4004" s="1">
        <v>45648</v>
      </c>
      <c r="H4004" t="s">
        <v>34</v>
      </c>
      <c r="I4004" t="s">
        <v>42</v>
      </c>
      <c r="J4004" t="s">
        <v>49</v>
      </c>
      <c r="K4004">
        <v>3</v>
      </c>
      <c r="L4004" s="3">
        <f>Working_Data[[#This Row],[price2]]/Working_Data[[#This Row],[quantity]]</f>
        <v>289.62</v>
      </c>
      <c r="M4004" s="3">
        <v>868.86</v>
      </c>
      <c r="N4004" t="s">
        <v>50</v>
      </c>
      <c r="O4004">
        <v>9</v>
      </c>
      <c r="P4004" s="1">
        <v>45661</v>
      </c>
      <c r="Q4004">
        <v>55</v>
      </c>
      <c r="R4004" t="s">
        <v>43</v>
      </c>
      <c r="S4004">
        <v>3</v>
      </c>
      <c r="T4004" s="1">
        <v>45621</v>
      </c>
      <c r="U4004" t="s">
        <v>60</v>
      </c>
      <c r="V4004" t="str">
        <f>TEXT(WEEKDAY(Working_Data[[#This Row],[order_date]],1),"DDDD")</f>
        <v>Sunday</v>
      </c>
      <c r="W4004" t="str">
        <f>TEXT(Working_Data[[#This Row],[order_date]],"mmmm")</f>
        <v>December</v>
      </c>
      <c r="X4004" s="7">
        <f>Working_Data[[#This Row],[last_order_date]]-Working_Data[[#This Row],[signup_date]]</f>
        <v>413</v>
      </c>
      <c r="Y4004" s="7">
        <f>IF(Working_Data[[#This Row],[churned]]="Active",1,0)</f>
        <v>0</v>
      </c>
      <c r="Z4004" s="7">
        <f>YEAR(Working_Data[[#This Row],[order_date]])</f>
        <v>2024</v>
      </c>
    </row>
    <row r="4005" spans="1:26" x14ac:dyDescent="0.25">
      <c r="A4005" t="s">
        <v>8060</v>
      </c>
      <c r="B4005" t="s">
        <v>45</v>
      </c>
      <c r="C4005" t="s">
        <v>22</v>
      </c>
      <c r="D4005" t="s">
        <v>56</v>
      </c>
      <c r="E4005" s="1">
        <v>45664</v>
      </c>
      <c r="F4005" t="s">
        <v>8061</v>
      </c>
      <c r="G4005" s="1">
        <v>45648</v>
      </c>
      <c r="H4005" t="s">
        <v>25</v>
      </c>
      <c r="I4005" t="s">
        <v>42</v>
      </c>
      <c r="J4005" t="s">
        <v>59</v>
      </c>
      <c r="K4005">
        <v>3</v>
      </c>
      <c r="L4005" s="3">
        <f>Working_Data[[#This Row],[price2]]/Working_Data[[#This Row],[quantity]]</f>
        <v>401.23</v>
      </c>
      <c r="M4005" s="3">
        <v>1203.69</v>
      </c>
      <c r="N4005" t="s">
        <v>35</v>
      </c>
      <c r="O4005">
        <v>24</v>
      </c>
      <c r="P4005" s="1">
        <v>45794</v>
      </c>
      <c r="Q4005">
        <v>430</v>
      </c>
      <c r="R4005" t="s">
        <v>29</v>
      </c>
      <c r="S4005">
        <v>5</v>
      </c>
      <c r="T4005" s="1">
        <v>45584</v>
      </c>
      <c r="U4005" t="s">
        <v>36</v>
      </c>
      <c r="V4005" t="str">
        <f>TEXT(WEEKDAY(Working_Data[[#This Row],[order_date]],1),"DDDD")</f>
        <v>Sunday</v>
      </c>
      <c r="W4005" t="str">
        <f>TEXT(Working_Data[[#This Row],[order_date]],"mmmm")</f>
        <v>December</v>
      </c>
      <c r="X4005" s="7">
        <f>Working_Data[[#This Row],[last_order_date]]-Working_Data[[#This Row],[signup_date]]</f>
        <v>130</v>
      </c>
      <c r="Y4005" s="7">
        <f>IF(Working_Data[[#This Row],[churned]]="Active",1,0)</f>
        <v>1</v>
      </c>
      <c r="Z4005" s="7">
        <f>YEAR(Working_Data[[#This Row],[order_date]])</f>
        <v>2024</v>
      </c>
    </row>
    <row r="4006" spans="1:26" x14ac:dyDescent="0.25">
      <c r="A4006" t="s">
        <v>8062</v>
      </c>
      <c r="B4006" t="s">
        <v>38</v>
      </c>
      <c r="C4006" t="s">
        <v>82</v>
      </c>
      <c r="D4006" t="s">
        <v>23</v>
      </c>
      <c r="E4006" s="1">
        <v>45630</v>
      </c>
      <c r="F4006" t="s">
        <v>8063</v>
      </c>
      <c r="G4006" s="1">
        <v>45648</v>
      </c>
      <c r="H4006" t="s">
        <v>47</v>
      </c>
      <c r="I4006" t="s">
        <v>63</v>
      </c>
      <c r="J4006" t="s">
        <v>27</v>
      </c>
      <c r="K4006">
        <v>4</v>
      </c>
      <c r="L4006" s="3">
        <f>Working_Data[[#This Row],[price2]]/Working_Data[[#This Row],[quantity]]</f>
        <v>208.5925</v>
      </c>
      <c r="M4006" s="3">
        <v>834.37</v>
      </c>
      <c r="N4006" t="s">
        <v>28</v>
      </c>
      <c r="O4006">
        <v>41</v>
      </c>
      <c r="P4006" s="1">
        <v>45885</v>
      </c>
      <c r="Q4006">
        <v>291</v>
      </c>
      <c r="R4006" t="s">
        <v>43</v>
      </c>
      <c r="S4006">
        <v>4</v>
      </c>
      <c r="T4006" s="1">
        <v>45755</v>
      </c>
      <c r="U4006" t="s">
        <v>30</v>
      </c>
      <c r="V4006" t="str">
        <f>TEXT(WEEKDAY(Working_Data[[#This Row],[order_date]],1),"DDDD")</f>
        <v>Sunday</v>
      </c>
      <c r="W4006" t="str">
        <f>TEXT(Working_Data[[#This Row],[order_date]],"mmmm")</f>
        <v>December</v>
      </c>
      <c r="X4006" s="7">
        <f>Working_Data[[#This Row],[last_order_date]]-Working_Data[[#This Row],[signup_date]]</f>
        <v>255</v>
      </c>
      <c r="Y4006" s="7">
        <f>IF(Working_Data[[#This Row],[churned]]="Active",1,0)</f>
        <v>0</v>
      </c>
      <c r="Z4006" s="7">
        <f>YEAR(Working_Data[[#This Row],[order_date]])</f>
        <v>2024</v>
      </c>
    </row>
    <row r="4007" spans="1:26" x14ac:dyDescent="0.25">
      <c r="A4007" t="s">
        <v>8064</v>
      </c>
      <c r="B4007" t="s">
        <v>21</v>
      </c>
      <c r="C4007" t="s">
        <v>82</v>
      </c>
      <c r="D4007" t="s">
        <v>23</v>
      </c>
      <c r="E4007" s="1">
        <v>45995</v>
      </c>
      <c r="F4007" t="s">
        <v>8065</v>
      </c>
      <c r="G4007" s="1">
        <v>45649</v>
      </c>
      <c r="H4007" t="s">
        <v>58</v>
      </c>
      <c r="I4007" t="s">
        <v>48</v>
      </c>
      <c r="J4007" t="s">
        <v>49</v>
      </c>
      <c r="K4007">
        <v>1</v>
      </c>
      <c r="L4007" s="3">
        <f>Working_Data[[#This Row],[price2]]/Working_Data[[#This Row],[quantity]]</f>
        <v>1062.27</v>
      </c>
      <c r="M4007" s="3">
        <v>1062.27</v>
      </c>
      <c r="N4007" t="s">
        <v>50</v>
      </c>
      <c r="O4007">
        <v>14</v>
      </c>
      <c r="P4007" s="1">
        <v>45579</v>
      </c>
      <c r="Q4007">
        <v>54</v>
      </c>
      <c r="R4007" t="s">
        <v>43</v>
      </c>
      <c r="S4007">
        <v>4</v>
      </c>
      <c r="T4007" s="1">
        <v>45783</v>
      </c>
      <c r="U4007" t="s">
        <v>60</v>
      </c>
      <c r="V4007" t="str">
        <f>TEXT(WEEKDAY(Working_Data[[#This Row],[order_date]],1),"DDDD")</f>
        <v>Monday</v>
      </c>
      <c r="W4007" t="str">
        <f>TEXT(Working_Data[[#This Row],[order_date]],"mmmm")</f>
        <v>December</v>
      </c>
      <c r="X4007" s="7">
        <f>Working_Data[[#This Row],[last_order_date]]-Working_Data[[#This Row],[signup_date]]</f>
        <v>-416</v>
      </c>
      <c r="Y4007" s="7">
        <f>IF(Working_Data[[#This Row],[churned]]="Active",1,0)</f>
        <v>0</v>
      </c>
      <c r="Z4007" s="7">
        <f>YEAR(Working_Data[[#This Row],[order_date]])</f>
        <v>2024</v>
      </c>
    </row>
    <row r="4008" spans="1:26" x14ac:dyDescent="0.25">
      <c r="A4008" t="s">
        <v>8066</v>
      </c>
      <c r="B4008" t="s">
        <v>21</v>
      </c>
      <c r="C4008" t="s">
        <v>22</v>
      </c>
      <c r="D4008" t="s">
        <v>32</v>
      </c>
      <c r="E4008" s="1">
        <v>45283</v>
      </c>
      <c r="F4008" t="s">
        <v>8067</v>
      </c>
      <c r="G4008" s="1">
        <v>45649</v>
      </c>
      <c r="H4008" t="s">
        <v>34</v>
      </c>
      <c r="I4008" t="s">
        <v>54</v>
      </c>
      <c r="J4008" t="s">
        <v>27</v>
      </c>
      <c r="K4008">
        <v>3</v>
      </c>
      <c r="L4008" s="3">
        <f>Working_Data[[#This Row],[price2]]/Working_Data[[#This Row],[quantity]]</f>
        <v>79.53</v>
      </c>
      <c r="M4008" s="3">
        <v>238.59</v>
      </c>
      <c r="N4008" t="s">
        <v>35</v>
      </c>
      <c r="O4008">
        <v>24</v>
      </c>
      <c r="P4008" s="1">
        <v>45590</v>
      </c>
      <c r="Q4008">
        <v>360</v>
      </c>
      <c r="R4008" t="s">
        <v>43</v>
      </c>
      <c r="S4008">
        <v>5</v>
      </c>
      <c r="T4008" s="1">
        <v>45626</v>
      </c>
      <c r="U4008" t="s">
        <v>60</v>
      </c>
      <c r="V4008" t="str">
        <f>TEXT(WEEKDAY(Working_Data[[#This Row],[order_date]],1),"DDDD")</f>
        <v>Monday</v>
      </c>
      <c r="W4008" t="str">
        <f>TEXT(Working_Data[[#This Row],[order_date]],"mmmm")</f>
        <v>December</v>
      </c>
      <c r="X4008" s="7">
        <f>Working_Data[[#This Row],[last_order_date]]-Working_Data[[#This Row],[signup_date]]</f>
        <v>307</v>
      </c>
      <c r="Y4008" s="7">
        <f>IF(Working_Data[[#This Row],[churned]]="Active",1,0)</f>
        <v>0</v>
      </c>
      <c r="Z4008" s="7">
        <f>YEAR(Working_Data[[#This Row],[order_date]])</f>
        <v>2024</v>
      </c>
    </row>
    <row r="4009" spans="1:26" x14ac:dyDescent="0.25">
      <c r="A4009" t="s">
        <v>8068</v>
      </c>
      <c r="B4009" t="s">
        <v>21</v>
      </c>
      <c r="C4009" t="s">
        <v>82</v>
      </c>
      <c r="D4009" t="s">
        <v>23</v>
      </c>
      <c r="E4009" s="1">
        <v>45523</v>
      </c>
      <c r="F4009" t="s">
        <v>8069</v>
      </c>
      <c r="G4009" s="1">
        <v>45649</v>
      </c>
      <c r="H4009" t="s">
        <v>58</v>
      </c>
      <c r="I4009" t="s">
        <v>63</v>
      </c>
      <c r="J4009" t="s">
        <v>49</v>
      </c>
      <c r="K4009">
        <v>3</v>
      </c>
      <c r="L4009" s="3">
        <f>Working_Data[[#This Row],[price2]]/Working_Data[[#This Row],[quantity]]</f>
        <v>245.39333333333332</v>
      </c>
      <c r="M4009" s="3">
        <v>736.18</v>
      </c>
      <c r="N4009" t="s">
        <v>35</v>
      </c>
      <c r="O4009">
        <v>25</v>
      </c>
      <c r="P4009" s="1">
        <v>45812</v>
      </c>
      <c r="Q4009">
        <v>263</v>
      </c>
      <c r="R4009" t="s">
        <v>43</v>
      </c>
      <c r="S4009">
        <v>3</v>
      </c>
      <c r="T4009" s="1">
        <v>45827</v>
      </c>
      <c r="U4009" t="s">
        <v>30</v>
      </c>
      <c r="V4009" t="str">
        <f>TEXT(WEEKDAY(Working_Data[[#This Row],[order_date]],1),"DDDD")</f>
        <v>Monday</v>
      </c>
      <c r="W4009" t="str">
        <f>TEXT(Working_Data[[#This Row],[order_date]],"mmmm")</f>
        <v>December</v>
      </c>
      <c r="X4009" s="7">
        <f>Working_Data[[#This Row],[last_order_date]]-Working_Data[[#This Row],[signup_date]]</f>
        <v>289</v>
      </c>
      <c r="Y4009" s="7">
        <f>IF(Working_Data[[#This Row],[churned]]="Active",1,0)</f>
        <v>0</v>
      </c>
      <c r="Z4009" s="7">
        <f>YEAR(Working_Data[[#This Row],[order_date]])</f>
        <v>2024</v>
      </c>
    </row>
    <row r="4010" spans="1:26" x14ac:dyDescent="0.25">
      <c r="A4010" t="s">
        <v>8070</v>
      </c>
      <c r="B4010" t="s">
        <v>38</v>
      </c>
      <c r="C4010" t="s">
        <v>39</v>
      </c>
      <c r="D4010" t="s">
        <v>23</v>
      </c>
      <c r="E4010" s="1">
        <v>45683</v>
      </c>
      <c r="F4010" t="s">
        <v>8071</v>
      </c>
      <c r="G4010" s="1">
        <v>45649</v>
      </c>
      <c r="H4010" t="s">
        <v>25</v>
      </c>
      <c r="I4010" t="s">
        <v>26</v>
      </c>
      <c r="J4010" t="s">
        <v>59</v>
      </c>
      <c r="K4010">
        <v>1</v>
      </c>
      <c r="L4010" s="3">
        <f>Working_Data[[#This Row],[price2]]/Working_Data[[#This Row],[quantity]]</f>
        <v>1188.32</v>
      </c>
      <c r="M4010" s="3">
        <v>1188.32</v>
      </c>
      <c r="N4010" t="s">
        <v>35</v>
      </c>
      <c r="O4010">
        <v>4</v>
      </c>
      <c r="P4010" s="1">
        <v>45638</v>
      </c>
      <c r="Q4010">
        <v>390</v>
      </c>
      <c r="R4010" t="s">
        <v>29</v>
      </c>
      <c r="S4010">
        <v>2</v>
      </c>
      <c r="T4010" s="1">
        <v>45587</v>
      </c>
      <c r="U4010" t="s">
        <v>36</v>
      </c>
      <c r="V4010" t="str">
        <f>TEXT(WEEKDAY(Working_Data[[#This Row],[order_date]],1),"DDDD")</f>
        <v>Monday</v>
      </c>
      <c r="W4010" t="str">
        <f>TEXT(Working_Data[[#This Row],[order_date]],"mmmm")</f>
        <v>December</v>
      </c>
      <c r="X4010" s="7">
        <f>Working_Data[[#This Row],[last_order_date]]-Working_Data[[#This Row],[signup_date]]</f>
        <v>-45</v>
      </c>
      <c r="Y4010" s="7">
        <f>IF(Working_Data[[#This Row],[churned]]="Active",1,0)</f>
        <v>1</v>
      </c>
      <c r="Z4010" s="7">
        <f>YEAR(Working_Data[[#This Row],[order_date]])</f>
        <v>2024</v>
      </c>
    </row>
    <row r="4011" spans="1:26" x14ac:dyDescent="0.25">
      <c r="A4011" t="s">
        <v>8072</v>
      </c>
      <c r="B4011" t="s">
        <v>45</v>
      </c>
      <c r="C4011" t="s">
        <v>39</v>
      </c>
      <c r="D4011" t="s">
        <v>52</v>
      </c>
      <c r="E4011" s="1">
        <v>45405</v>
      </c>
      <c r="F4011" t="s">
        <v>8073</v>
      </c>
      <c r="G4011" s="1">
        <v>45649</v>
      </c>
      <c r="H4011" t="s">
        <v>58</v>
      </c>
      <c r="I4011" t="s">
        <v>42</v>
      </c>
      <c r="J4011" t="s">
        <v>64</v>
      </c>
      <c r="K4011">
        <v>4</v>
      </c>
      <c r="L4011" s="3">
        <f>Working_Data[[#This Row],[price2]]/Working_Data[[#This Row],[quantity]]</f>
        <v>335.57499999999999</v>
      </c>
      <c r="M4011" s="3">
        <v>1342.3</v>
      </c>
      <c r="N4011" t="s">
        <v>50</v>
      </c>
      <c r="O4011">
        <v>32</v>
      </c>
      <c r="P4011" s="1">
        <v>45731</v>
      </c>
      <c r="Q4011">
        <v>7</v>
      </c>
      <c r="R4011" t="s">
        <v>43</v>
      </c>
      <c r="S4011">
        <v>4</v>
      </c>
      <c r="T4011" s="1">
        <v>45334</v>
      </c>
      <c r="U4011" t="s">
        <v>30</v>
      </c>
      <c r="V4011" t="str">
        <f>TEXT(WEEKDAY(Working_Data[[#This Row],[order_date]],1),"DDDD")</f>
        <v>Monday</v>
      </c>
      <c r="W4011" t="str">
        <f>TEXT(Working_Data[[#This Row],[order_date]],"mmmm")</f>
        <v>December</v>
      </c>
      <c r="X4011" s="7">
        <f>Working_Data[[#This Row],[last_order_date]]-Working_Data[[#This Row],[signup_date]]</f>
        <v>326</v>
      </c>
      <c r="Y4011" s="7">
        <f>IF(Working_Data[[#This Row],[churned]]="Active",1,0)</f>
        <v>0</v>
      </c>
      <c r="Z4011" s="7">
        <f>YEAR(Working_Data[[#This Row],[order_date]])</f>
        <v>2024</v>
      </c>
    </row>
    <row r="4012" spans="1:26" x14ac:dyDescent="0.25">
      <c r="A4012" t="s">
        <v>8074</v>
      </c>
      <c r="B4012" t="s">
        <v>45</v>
      </c>
      <c r="C4012" t="s">
        <v>82</v>
      </c>
      <c r="D4012" t="s">
        <v>77</v>
      </c>
      <c r="E4012" s="1">
        <v>45270</v>
      </c>
      <c r="F4012" t="s">
        <v>8075</v>
      </c>
      <c r="G4012" s="1">
        <v>45649</v>
      </c>
      <c r="H4012" t="s">
        <v>34</v>
      </c>
      <c r="I4012" t="s">
        <v>48</v>
      </c>
      <c r="J4012" t="s">
        <v>49</v>
      </c>
      <c r="K4012">
        <v>3</v>
      </c>
      <c r="L4012" s="3">
        <f>Working_Data[[#This Row],[price2]]/Working_Data[[#This Row],[quantity]]</f>
        <v>196.95000000000002</v>
      </c>
      <c r="M4012" s="3">
        <v>590.85</v>
      </c>
      <c r="N4012" t="s">
        <v>35</v>
      </c>
      <c r="O4012">
        <v>9</v>
      </c>
      <c r="P4012" s="1">
        <v>45649</v>
      </c>
      <c r="Q4012">
        <v>97</v>
      </c>
      <c r="R4012" t="s">
        <v>43</v>
      </c>
      <c r="S4012">
        <v>5</v>
      </c>
      <c r="T4012" s="1">
        <v>45810</v>
      </c>
      <c r="U4012" t="s">
        <v>30</v>
      </c>
      <c r="V4012" t="str">
        <f>TEXT(WEEKDAY(Working_Data[[#This Row],[order_date]],1),"DDDD")</f>
        <v>Monday</v>
      </c>
      <c r="W4012" t="str">
        <f>TEXT(Working_Data[[#This Row],[order_date]],"mmmm")</f>
        <v>December</v>
      </c>
      <c r="X4012" s="7">
        <f>Working_Data[[#This Row],[last_order_date]]-Working_Data[[#This Row],[signup_date]]</f>
        <v>379</v>
      </c>
      <c r="Y4012" s="7">
        <f>IF(Working_Data[[#This Row],[churned]]="Active",1,0)</f>
        <v>0</v>
      </c>
      <c r="Z4012" s="7">
        <f>YEAR(Working_Data[[#This Row],[order_date]])</f>
        <v>2024</v>
      </c>
    </row>
    <row r="4013" spans="1:26" x14ac:dyDescent="0.25">
      <c r="A4013" t="s">
        <v>8076</v>
      </c>
      <c r="B4013" t="s">
        <v>45</v>
      </c>
      <c r="C4013" t="s">
        <v>82</v>
      </c>
      <c r="D4013" t="s">
        <v>56</v>
      </c>
      <c r="E4013" s="1">
        <v>45720</v>
      </c>
      <c r="F4013" t="s">
        <v>8077</v>
      </c>
      <c r="G4013" s="1">
        <v>45649</v>
      </c>
      <c r="H4013" t="s">
        <v>41</v>
      </c>
      <c r="I4013" t="s">
        <v>63</v>
      </c>
      <c r="J4013" t="s">
        <v>27</v>
      </c>
      <c r="K4013">
        <v>5</v>
      </c>
      <c r="L4013" s="3">
        <f>Working_Data[[#This Row],[price2]]/Working_Data[[#This Row],[quantity]]</f>
        <v>292.50799999999998</v>
      </c>
      <c r="M4013" s="3">
        <v>1462.54</v>
      </c>
      <c r="N4013" t="s">
        <v>28</v>
      </c>
      <c r="O4013">
        <v>40</v>
      </c>
      <c r="P4013" s="1">
        <v>45684</v>
      </c>
      <c r="Q4013">
        <v>273</v>
      </c>
      <c r="R4013" t="s">
        <v>43</v>
      </c>
      <c r="S4013">
        <v>4</v>
      </c>
      <c r="T4013" s="1">
        <v>45747</v>
      </c>
      <c r="U4013" t="s">
        <v>36</v>
      </c>
      <c r="V4013" t="str">
        <f>TEXT(WEEKDAY(Working_Data[[#This Row],[order_date]],1),"DDDD")</f>
        <v>Monday</v>
      </c>
      <c r="W4013" t="str">
        <f>TEXT(Working_Data[[#This Row],[order_date]],"mmmm")</f>
        <v>December</v>
      </c>
      <c r="X4013" s="7">
        <f>Working_Data[[#This Row],[last_order_date]]-Working_Data[[#This Row],[signup_date]]</f>
        <v>-36</v>
      </c>
      <c r="Y4013" s="7">
        <f>IF(Working_Data[[#This Row],[churned]]="Active",1,0)</f>
        <v>0</v>
      </c>
      <c r="Z4013" s="7">
        <f>YEAR(Working_Data[[#This Row],[order_date]])</f>
        <v>2024</v>
      </c>
    </row>
    <row r="4014" spans="1:26" x14ac:dyDescent="0.25">
      <c r="A4014" t="s">
        <v>8078</v>
      </c>
      <c r="B4014" t="s">
        <v>21</v>
      </c>
      <c r="C4014" t="s">
        <v>82</v>
      </c>
      <c r="D4014" t="s">
        <v>56</v>
      </c>
      <c r="E4014" s="1">
        <v>45738</v>
      </c>
      <c r="F4014" t="s">
        <v>8079</v>
      </c>
      <c r="G4014" s="1">
        <v>45649</v>
      </c>
      <c r="H4014" t="s">
        <v>41</v>
      </c>
      <c r="I4014" t="s">
        <v>42</v>
      </c>
      <c r="J4014" t="s">
        <v>64</v>
      </c>
      <c r="K4014">
        <v>5</v>
      </c>
      <c r="L4014" s="3">
        <f>Working_Data[[#This Row],[price2]]/Working_Data[[#This Row],[quantity]]</f>
        <v>64.352000000000004</v>
      </c>
      <c r="M4014" s="3">
        <v>321.76</v>
      </c>
      <c r="N4014" t="s">
        <v>50</v>
      </c>
      <c r="O4014">
        <v>22</v>
      </c>
      <c r="P4014" s="1">
        <v>45581</v>
      </c>
      <c r="Q4014">
        <v>105</v>
      </c>
      <c r="R4014" t="s">
        <v>29</v>
      </c>
      <c r="S4014">
        <v>1</v>
      </c>
      <c r="T4014" s="1">
        <v>45792</v>
      </c>
      <c r="U4014" t="s">
        <v>60</v>
      </c>
      <c r="V4014" t="str">
        <f>TEXT(WEEKDAY(Working_Data[[#This Row],[order_date]],1),"DDDD")</f>
        <v>Monday</v>
      </c>
      <c r="W4014" t="str">
        <f>TEXT(Working_Data[[#This Row],[order_date]],"mmmm")</f>
        <v>December</v>
      </c>
      <c r="X4014" s="7">
        <f>Working_Data[[#This Row],[last_order_date]]-Working_Data[[#This Row],[signup_date]]</f>
        <v>-157</v>
      </c>
      <c r="Y4014" s="7">
        <f>IF(Working_Data[[#This Row],[churned]]="Active",1,0)</f>
        <v>1</v>
      </c>
      <c r="Z4014" s="7">
        <f>YEAR(Working_Data[[#This Row],[order_date]])</f>
        <v>2024</v>
      </c>
    </row>
    <row r="4015" spans="1:26" x14ac:dyDescent="0.25">
      <c r="A4015" t="s">
        <v>8080</v>
      </c>
      <c r="B4015" t="s">
        <v>38</v>
      </c>
      <c r="C4015" t="s">
        <v>82</v>
      </c>
      <c r="D4015" t="s">
        <v>32</v>
      </c>
      <c r="E4015" s="1">
        <v>45245</v>
      </c>
      <c r="F4015" t="s">
        <v>8081</v>
      </c>
      <c r="G4015" s="1">
        <v>45649</v>
      </c>
      <c r="H4015" t="s">
        <v>41</v>
      </c>
      <c r="I4015" t="s">
        <v>42</v>
      </c>
      <c r="J4015" t="s">
        <v>64</v>
      </c>
      <c r="K4015">
        <v>3</v>
      </c>
      <c r="L4015" s="3">
        <f>Working_Data[[#This Row],[price2]]/Working_Data[[#This Row],[quantity]]</f>
        <v>74.396666666666661</v>
      </c>
      <c r="M4015" s="3">
        <v>223.19</v>
      </c>
      <c r="N4015" t="s">
        <v>35</v>
      </c>
      <c r="O4015">
        <v>40</v>
      </c>
      <c r="P4015" s="1">
        <v>45766</v>
      </c>
      <c r="Q4015">
        <v>326</v>
      </c>
      <c r="R4015" t="s">
        <v>43</v>
      </c>
      <c r="S4015">
        <v>1</v>
      </c>
      <c r="T4015" s="1">
        <v>45596</v>
      </c>
      <c r="U4015" t="s">
        <v>30</v>
      </c>
      <c r="V4015" t="str">
        <f>TEXT(WEEKDAY(Working_Data[[#This Row],[order_date]],1),"DDDD")</f>
        <v>Monday</v>
      </c>
      <c r="W4015" t="str">
        <f>TEXT(Working_Data[[#This Row],[order_date]],"mmmm")</f>
        <v>December</v>
      </c>
      <c r="X4015" s="7">
        <f>Working_Data[[#This Row],[last_order_date]]-Working_Data[[#This Row],[signup_date]]</f>
        <v>521</v>
      </c>
      <c r="Y4015" s="7">
        <f>IF(Working_Data[[#This Row],[churned]]="Active",1,0)</f>
        <v>0</v>
      </c>
      <c r="Z4015" s="7">
        <f>YEAR(Working_Data[[#This Row],[order_date]])</f>
        <v>2024</v>
      </c>
    </row>
    <row r="4016" spans="1:26" x14ac:dyDescent="0.25">
      <c r="A4016" t="s">
        <v>8082</v>
      </c>
      <c r="B4016" t="s">
        <v>21</v>
      </c>
      <c r="C4016" t="s">
        <v>82</v>
      </c>
      <c r="D4016" t="s">
        <v>23</v>
      </c>
      <c r="E4016" s="1">
        <v>45281</v>
      </c>
      <c r="F4016" t="s">
        <v>8083</v>
      </c>
      <c r="G4016" s="1">
        <v>45649</v>
      </c>
      <c r="H4016" t="s">
        <v>25</v>
      </c>
      <c r="I4016" t="s">
        <v>48</v>
      </c>
      <c r="J4016" t="s">
        <v>59</v>
      </c>
      <c r="K4016">
        <v>4</v>
      </c>
      <c r="L4016" s="3">
        <f>Working_Data[[#This Row],[price2]]/Working_Data[[#This Row],[quantity]]</f>
        <v>168.0675</v>
      </c>
      <c r="M4016" s="3">
        <v>672.27</v>
      </c>
      <c r="N4016" t="s">
        <v>35</v>
      </c>
      <c r="O4016">
        <v>8</v>
      </c>
      <c r="P4016" s="1">
        <v>45592</v>
      </c>
      <c r="Q4016">
        <v>407</v>
      </c>
      <c r="R4016" t="s">
        <v>43</v>
      </c>
      <c r="S4016">
        <v>1</v>
      </c>
      <c r="T4016" s="1">
        <v>45584</v>
      </c>
      <c r="U4016" t="s">
        <v>36</v>
      </c>
      <c r="V4016" t="str">
        <f>TEXT(WEEKDAY(Working_Data[[#This Row],[order_date]],1),"DDDD")</f>
        <v>Monday</v>
      </c>
      <c r="W4016" t="str">
        <f>TEXT(Working_Data[[#This Row],[order_date]],"mmmm")</f>
        <v>December</v>
      </c>
      <c r="X4016" s="7">
        <f>Working_Data[[#This Row],[last_order_date]]-Working_Data[[#This Row],[signup_date]]</f>
        <v>311</v>
      </c>
      <c r="Y4016" s="7">
        <f>IF(Working_Data[[#This Row],[churned]]="Active",1,0)</f>
        <v>0</v>
      </c>
      <c r="Z4016" s="7">
        <f>YEAR(Working_Data[[#This Row],[order_date]])</f>
        <v>2024</v>
      </c>
    </row>
    <row r="4017" spans="1:26" x14ac:dyDescent="0.25">
      <c r="A4017" t="s">
        <v>8084</v>
      </c>
      <c r="B4017" t="s">
        <v>38</v>
      </c>
      <c r="C4017" t="s">
        <v>82</v>
      </c>
      <c r="D4017" t="s">
        <v>77</v>
      </c>
      <c r="E4017" s="1">
        <v>45444</v>
      </c>
      <c r="F4017" t="s">
        <v>8085</v>
      </c>
      <c r="G4017" s="1">
        <v>45650</v>
      </c>
      <c r="H4017" t="s">
        <v>47</v>
      </c>
      <c r="I4017" t="s">
        <v>42</v>
      </c>
      <c r="J4017" t="s">
        <v>64</v>
      </c>
      <c r="K4017">
        <v>2</v>
      </c>
      <c r="L4017" s="3">
        <f>Working_Data[[#This Row],[price2]]/Working_Data[[#This Row],[quantity]]</f>
        <v>289.52499999999998</v>
      </c>
      <c r="M4017" s="3">
        <v>579.04999999999995</v>
      </c>
      <c r="N4017" t="s">
        <v>50</v>
      </c>
      <c r="O4017">
        <v>37</v>
      </c>
      <c r="P4017" s="1">
        <v>45635</v>
      </c>
      <c r="Q4017">
        <v>12</v>
      </c>
      <c r="R4017" t="s">
        <v>29</v>
      </c>
      <c r="S4017">
        <v>1</v>
      </c>
      <c r="T4017" s="1">
        <v>45806</v>
      </c>
      <c r="U4017" t="s">
        <v>36</v>
      </c>
      <c r="V4017" t="str">
        <f>TEXT(WEEKDAY(Working_Data[[#This Row],[order_date]],1),"DDDD")</f>
        <v>Tuesday</v>
      </c>
      <c r="W4017" t="str">
        <f>TEXT(Working_Data[[#This Row],[order_date]],"mmmm")</f>
        <v>December</v>
      </c>
      <c r="X4017" s="7">
        <f>Working_Data[[#This Row],[last_order_date]]-Working_Data[[#This Row],[signup_date]]</f>
        <v>191</v>
      </c>
      <c r="Y4017" s="7">
        <f>IF(Working_Data[[#This Row],[churned]]="Active",1,0)</f>
        <v>1</v>
      </c>
      <c r="Z4017" s="7">
        <f>YEAR(Working_Data[[#This Row],[order_date]])</f>
        <v>2024</v>
      </c>
    </row>
    <row r="4018" spans="1:26" x14ac:dyDescent="0.25">
      <c r="A4018" t="s">
        <v>8086</v>
      </c>
      <c r="B4018" t="s">
        <v>38</v>
      </c>
      <c r="C4018" t="s">
        <v>39</v>
      </c>
      <c r="D4018" t="s">
        <v>77</v>
      </c>
      <c r="E4018" s="1">
        <v>45741</v>
      </c>
      <c r="F4018" t="s">
        <v>8087</v>
      </c>
      <c r="G4018" s="1">
        <v>45650</v>
      </c>
      <c r="H4018" t="s">
        <v>58</v>
      </c>
      <c r="I4018" t="s">
        <v>42</v>
      </c>
      <c r="J4018" t="s">
        <v>59</v>
      </c>
      <c r="K4018">
        <v>1</v>
      </c>
      <c r="L4018" s="3">
        <f>Working_Data[[#This Row],[price2]]/Working_Data[[#This Row],[quantity]]</f>
        <v>1153.4100000000001</v>
      </c>
      <c r="M4018" s="3">
        <v>1153.4100000000001</v>
      </c>
      <c r="N4018" t="s">
        <v>28</v>
      </c>
      <c r="O4018">
        <v>34</v>
      </c>
      <c r="P4018" s="1">
        <v>45752</v>
      </c>
      <c r="Q4018">
        <v>276</v>
      </c>
      <c r="R4018" t="s">
        <v>29</v>
      </c>
      <c r="S4018">
        <v>3</v>
      </c>
      <c r="T4018" s="1">
        <v>45843</v>
      </c>
      <c r="U4018" t="s">
        <v>30</v>
      </c>
      <c r="V4018" t="str">
        <f>TEXT(WEEKDAY(Working_Data[[#This Row],[order_date]],1),"DDDD")</f>
        <v>Tuesday</v>
      </c>
      <c r="W4018" t="str">
        <f>TEXT(Working_Data[[#This Row],[order_date]],"mmmm")</f>
        <v>December</v>
      </c>
      <c r="X4018" s="7">
        <f>Working_Data[[#This Row],[last_order_date]]-Working_Data[[#This Row],[signup_date]]</f>
        <v>11</v>
      </c>
      <c r="Y4018" s="7">
        <f>IF(Working_Data[[#This Row],[churned]]="Active",1,0)</f>
        <v>1</v>
      </c>
      <c r="Z4018" s="7">
        <f>YEAR(Working_Data[[#This Row],[order_date]])</f>
        <v>2024</v>
      </c>
    </row>
    <row r="4019" spans="1:26" x14ac:dyDescent="0.25">
      <c r="A4019" t="s">
        <v>8088</v>
      </c>
      <c r="B4019" t="s">
        <v>38</v>
      </c>
      <c r="C4019" t="s">
        <v>22</v>
      </c>
      <c r="D4019" t="s">
        <v>52</v>
      </c>
      <c r="E4019" s="1">
        <v>45682</v>
      </c>
      <c r="F4019" t="s">
        <v>8089</v>
      </c>
      <c r="G4019" s="1">
        <v>45650</v>
      </c>
      <c r="H4019" t="s">
        <v>41</v>
      </c>
      <c r="I4019" t="s">
        <v>54</v>
      </c>
      <c r="J4019" t="s">
        <v>49</v>
      </c>
      <c r="K4019">
        <v>4</v>
      </c>
      <c r="L4019" s="3">
        <f>Working_Data[[#This Row],[price2]]/Working_Data[[#This Row],[quantity]]</f>
        <v>162.9975</v>
      </c>
      <c r="M4019" s="3">
        <v>651.99</v>
      </c>
      <c r="N4019" t="s">
        <v>50</v>
      </c>
      <c r="O4019">
        <v>30</v>
      </c>
      <c r="P4019" s="1">
        <v>45670</v>
      </c>
      <c r="Q4019">
        <v>316</v>
      </c>
      <c r="R4019" t="s">
        <v>29</v>
      </c>
      <c r="S4019">
        <v>1</v>
      </c>
      <c r="T4019" s="1">
        <v>45717</v>
      </c>
      <c r="U4019" t="s">
        <v>60</v>
      </c>
      <c r="V4019" t="str">
        <f>TEXT(WEEKDAY(Working_Data[[#This Row],[order_date]],1),"DDDD")</f>
        <v>Tuesday</v>
      </c>
      <c r="W4019" t="str">
        <f>TEXT(Working_Data[[#This Row],[order_date]],"mmmm")</f>
        <v>December</v>
      </c>
      <c r="X4019" s="7">
        <f>Working_Data[[#This Row],[last_order_date]]-Working_Data[[#This Row],[signup_date]]</f>
        <v>-12</v>
      </c>
      <c r="Y4019" s="7">
        <f>IF(Working_Data[[#This Row],[churned]]="Active",1,0)</f>
        <v>1</v>
      </c>
      <c r="Z4019" s="7">
        <f>YEAR(Working_Data[[#This Row],[order_date]])</f>
        <v>2024</v>
      </c>
    </row>
    <row r="4020" spans="1:26" x14ac:dyDescent="0.25">
      <c r="A4020" t="s">
        <v>8090</v>
      </c>
      <c r="B4020" t="s">
        <v>38</v>
      </c>
      <c r="C4020" t="s">
        <v>22</v>
      </c>
      <c r="D4020" t="s">
        <v>23</v>
      </c>
      <c r="E4020" s="1">
        <v>45368</v>
      </c>
      <c r="F4020" t="s">
        <v>8091</v>
      </c>
      <c r="G4020" s="1">
        <v>45650</v>
      </c>
      <c r="H4020" t="s">
        <v>25</v>
      </c>
      <c r="I4020" t="s">
        <v>42</v>
      </c>
      <c r="J4020" t="s">
        <v>64</v>
      </c>
      <c r="K4020">
        <v>5</v>
      </c>
      <c r="L4020" s="3">
        <f>Working_Data[[#This Row],[price2]]/Working_Data[[#This Row],[quantity]]</f>
        <v>216.93600000000001</v>
      </c>
      <c r="M4020" s="3">
        <v>1084.68</v>
      </c>
      <c r="N4020" t="s">
        <v>28</v>
      </c>
      <c r="O4020">
        <v>20</v>
      </c>
      <c r="P4020" s="1">
        <v>45936</v>
      </c>
      <c r="Q4020">
        <v>268</v>
      </c>
      <c r="R4020" t="s">
        <v>29</v>
      </c>
      <c r="S4020">
        <v>1</v>
      </c>
      <c r="T4020" s="1">
        <v>45673</v>
      </c>
      <c r="U4020" t="s">
        <v>36</v>
      </c>
      <c r="V4020" t="str">
        <f>TEXT(WEEKDAY(Working_Data[[#This Row],[order_date]],1),"DDDD")</f>
        <v>Tuesday</v>
      </c>
      <c r="W4020" t="str">
        <f>TEXT(Working_Data[[#This Row],[order_date]],"mmmm")</f>
        <v>December</v>
      </c>
      <c r="X4020" s="7">
        <f>Working_Data[[#This Row],[last_order_date]]-Working_Data[[#This Row],[signup_date]]</f>
        <v>568</v>
      </c>
      <c r="Y4020" s="7">
        <f>IF(Working_Data[[#This Row],[churned]]="Active",1,0)</f>
        <v>1</v>
      </c>
      <c r="Z4020" s="7">
        <f>YEAR(Working_Data[[#This Row],[order_date]])</f>
        <v>2024</v>
      </c>
    </row>
    <row r="4021" spans="1:26" x14ac:dyDescent="0.25">
      <c r="A4021" t="s">
        <v>8092</v>
      </c>
      <c r="B4021" t="s">
        <v>45</v>
      </c>
      <c r="C4021" t="s">
        <v>39</v>
      </c>
      <c r="D4021" t="s">
        <v>77</v>
      </c>
      <c r="E4021" s="1">
        <v>45220</v>
      </c>
      <c r="F4021" t="s">
        <v>8093</v>
      </c>
      <c r="G4021" s="1">
        <v>45650</v>
      </c>
      <c r="H4021" t="s">
        <v>34</v>
      </c>
      <c r="I4021" t="s">
        <v>63</v>
      </c>
      <c r="J4021" t="s">
        <v>27</v>
      </c>
      <c r="K4021">
        <v>5</v>
      </c>
      <c r="L4021" s="3">
        <f>Working_Data[[#This Row],[price2]]/Working_Data[[#This Row],[quantity]]</f>
        <v>279.69400000000002</v>
      </c>
      <c r="M4021" s="3">
        <v>1398.47</v>
      </c>
      <c r="N4021" t="s">
        <v>50</v>
      </c>
      <c r="O4021">
        <v>28</v>
      </c>
      <c r="P4021" s="1">
        <v>45890</v>
      </c>
      <c r="Q4021">
        <v>37</v>
      </c>
      <c r="R4021" t="s">
        <v>29</v>
      </c>
      <c r="S4021">
        <v>4</v>
      </c>
      <c r="T4021" s="1">
        <v>45719</v>
      </c>
      <c r="U4021" t="s">
        <v>36</v>
      </c>
      <c r="V4021" t="str">
        <f>TEXT(WEEKDAY(Working_Data[[#This Row],[order_date]],1),"DDDD")</f>
        <v>Tuesday</v>
      </c>
      <c r="W4021" t="str">
        <f>TEXT(Working_Data[[#This Row],[order_date]],"mmmm")</f>
        <v>December</v>
      </c>
      <c r="X4021" s="7">
        <f>Working_Data[[#This Row],[last_order_date]]-Working_Data[[#This Row],[signup_date]]</f>
        <v>670</v>
      </c>
      <c r="Y4021" s="7">
        <f>IF(Working_Data[[#This Row],[churned]]="Active",1,0)</f>
        <v>1</v>
      </c>
      <c r="Z4021" s="7">
        <f>YEAR(Working_Data[[#This Row],[order_date]])</f>
        <v>2024</v>
      </c>
    </row>
    <row r="4022" spans="1:26" x14ac:dyDescent="0.25">
      <c r="A4022" t="s">
        <v>8094</v>
      </c>
      <c r="B4022" t="s">
        <v>45</v>
      </c>
      <c r="C4022" t="s">
        <v>39</v>
      </c>
      <c r="D4022" t="s">
        <v>23</v>
      </c>
      <c r="E4022" s="1">
        <v>45148</v>
      </c>
      <c r="F4022" t="s">
        <v>8095</v>
      </c>
      <c r="G4022" s="1">
        <v>45650</v>
      </c>
      <c r="H4022" t="s">
        <v>25</v>
      </c>
      <c r="I4022" t="s">
        <v>26</v>
      </c>
      <c r="J4022" t="s">
        <v>67</v>
      </c>
      <c r="K4022">
        <v>3</v>
      </c>
      <c r="L4022" s="3">
        <f>Working_Data[[#This Row],[price2]]/Working_Data[[#This Row],[quantity]]</f>
        <v>70.163333333333341</v>
      </c>
      <c r="M4022" s="3">
        <v>210.49</v>
      </c>
      <c r="N4022" t="s">
        <v>35</v>
      </c>
      <c r="O4022">
        <v>33</v>
      </c>
      <c r="P4022" s="1">
        <v>45749</v>
      </c>
      <c r="Q4022">
        <v>154</v>
      </c>
      <c r="R4022" t="s">
        <v>43</v>
      </c>
      <c r="S4022">
        <v>4</v>
      </c>
      <c r="T4022" s="1">
        <v>45583</v>
      </c>
      <c r="U4022" t="s">
        <v>60</v>
      </c>
      <c r="V4022" t="str">
        <f>TEXT(WEEKDAY(Working_Data[[#This Row],[order_date]],1),"DDDD")</f>
        <v>Tuesday</v>
      </c>
      <c r="W4022" t="str">
        <f>TEXT(Working_Data[[#This Row],[order_date]],"mmmm")</f>
        <v>December</v>
      </c>
      <c r="X4022" s="7">
        <f>Working_Data[[#This Row],[last_order_date]]-Working_Data[[#This Row],[signup_date]]</f>
        <v>601</v>
      </c>
      <c r="Y4022" s="7">
        <f>IF(Working_Data[[#This Row],[churned]]="Active",1,0)</f>
        <v>0</v>
      </c>
      <c r="Z4022" s="7">
        <f>YEAR(Working_Data[[#This Row],[order_date]])</f>
        <v>2024</v>
      </c>
    </row>
    <row r="4023" spans="1:26" x14ac:dyDescent="0.25">
      <c r="A4023" t="s">
        <v>8096</v>
      </c>
      <c r="B4023" t="s">
        <v>38</v>
      </c>
      <c r="C4023" t="s">
        <v>39</v>
      </c>
      <c r="D4023" t="s">
        <v>32</v>
      </c>
      <c r="E4023" s="1">
        <v>45638</v>
      </c>
      <c r="F4023" t="s">
        <v>8097</v>
      </c>
      <c r="G4023" s="1">
        <v>45650</v>
      </c>
      <c r="H4023" t="s">
        <v>25</v>
      </c>
      <c r="I4023" t="s">
        <v>48</v>
      </c>
      <c r="J4023" t="s">
        <v>64</v>
      </c>
      <c r="K4023">
        <v>1</v>
      </c>
      <c r="L4023" s="3">
        <f>Working_Data[[#This Row],[price2]]/Working_Data[[#This Row],[quantity]]</f>
        <v>448.59</v>
      </c>
      <c r="M4023" s="3">
        <v>448.59</v>
      </c>
      <c r="N4023" t="s">
        <v>50</v>
      </c>
      <c r="O4023">
        <v>46</v>
      </c>
      <c r="P4023" s="1">
        <v>45588</v>
      </c>
      <c r="Q4023">
        <v>147</v>
      </c>
      <c r="R4023" t="s">
        <v>43</v>
      </c>
      <c r="S4023">
        <v>1</v>
      </c>
      <c r="T4023" s="1">
        <v>45653</v>
      </c>
      <c r="U4023" t="s">
        <v>60</v>
      </c>
      <c r="V4023" t="str">
        <f>TEXT(WEEKDAY(Working_Data[[#This Row],[order_date]],1),"DDDD")</f>
        <v>Tuesday</v>
      </c>
      <c r="W4023" t="str">
        <f>TEXT(Working_Data[[#This Row],[order_date]],"mmmm")</f>
        <v>December</v>
      </c>
      <c r="X4023" s="7">
        <f>Working_Data[[#This Row],[last_order_date]]-Working_Data[[#This Row],[signup_date]]</f>
        <v>-50</v>
      </c>
      <c r="Y4023" s="7">
        <f>IF(Working_Data[[#This Row],[churned]]="Active",1,0)</f>
        <v>0</v>
      </c>
      <c r="Z4023" s="7">
        <f>YEAR(Working_Data[[#This Row],[order_date]])</f>
        <v>2024</v>
      </c>
    </row>
    <row r="4024" spans="1:26" x14ac:dyDescent="0.25">
      <c r="A4024" t="s">
        <v>8098</v>
      </c>
      <c r="B4024" t="s">
        <v>21</v>
      </c>
      <c r="C4024" t="s">
        <v>22</v>
      </c>
      <c r="D4024" t="s">
        <v>77</v>
      </c>
      <c r="E4024" s="1">
        <v>45712</v>
      </c>
      <c r="F4024" t="s">
        <v>8099</v>
      </c>
      <c r="G4024" s="1">
        <v>45650</v>
      </c>
      <c r="H4024" t="s">
        <v>34</v>
      </c>
      <c r="I4024" t="s">
        <v>26</v>
      </c>
      <c r="J4024" t="s">
        <v>49</v>
      </c>
      <c r="K4024">
        <v>3</v>
      </c>
      <c r="L4024" s="3">
        <f>Working_Data[[#This Row],[price2]]/Working_Data[[#This Row],[quantity]]</f>
        <v>490.95666666666665</v>
      </c>
      <c r="M4024" s="3">
        <v>1472.87</v>
      </c>
      <c r="N4024" t="s">
        <v>28</v>
      </c>
      <c r="O4024">
        <v>10</v>
      </c>
      <c r="P4024" s="1">
        <v>45792</v>
      </c>
      <c r="Q4024">
        <v>400</v>
      </c>
      <c r="R4024" t="s">
        <v>29</v>
      </c>
      <c r="S4024">
        <v>4</v>
      </c>
      <c r="T4024" s="1">
        <v>45709</v>
      </c>
      <c r="U4024" t="s">
        <v>36</v>
      </c>
      <c r="V4024" t="str">
        <f>TEXT(WEEKDAY(Working_Data[[#This Row],[order_date]],1),"DDDD")</f>
        <v>Tuesday</v>
      </c>
      <c r="W4024" t="str">
        <f>TEXT(Working_Data[[#This Row],[order_date]],"mmmm")</f>
        <v>December</v>
      </c>
      <c r="X4024" s="7">
        <f>Working_Data[[#This Row],[last_order_date]]-Working_Data[[#This Row],[signup_date]]</f>
        <v>80</v>
      </c>
      <c r="Y4024" s="7">
        <f>IF(Working_Data[[#This Row],[churned]]="Active",1,0)</f>
        <v>1</v>
      </c>
      <c r="Z4024" s="7">
        <f>YEAR(Working_Data[[#This Row],[order_date]])</f>
        <v>2024</v>
      </c>
    </row>
    <row r="4025" spans="1:26" x14ac:dyDescent="0.25">
      <c r="A4025" t="s">
        <v>8100</v>
      </c>
      <c r="B4025" t="s">
        <v>45</v>
      </c>
      <c r="C4025" t="s">
        <v>22</v>
      </c>
      <c r="D4025" t="s">
        <v>77</v>
      </c>
      <c r="E4025" s="1">
        <v>45790</v>
      </c>
      <c r="F4025" t="s">
        <v>8101</v>
      </c>
      <c r="G4025" s="1">
        <v>45650</v>
      </c>
      <c r="H4025" t="s">
        <v>58</v>
      </c>
      <c r="I4025" t="s">
        <v>54</v>
      </c>
      <c r="J4025" t="s">
        <v>49</v>
      </c>
      <c r="K4025">
        <v>5</v>
      </c>
      <c r="L4025" s="3">
        <f>Working_Data[[#This Row],[price2]]/Working_Data[[#This Row],[quantity]]</f>
        <v>23.655999999999999</v>
      </c>
      <c r="M4025" s="3">
        <v>118.28</v>
      </c>
      <c r="N4025" t="s">
        <v>50</v>
      </c>
      <c r="O4025">
        <v>11</v>
      </c>
      <c r="P4025" s="1">
        <v>45362</v>
      </c>
      <c r="Q4025">
        <v>33</v>
      </c>
      <c r="R4025" t="s">
        <v>29</v>
      </c>
      <c r="S4025">
        <v>4</v>
      </c>
      <c r="T4025" s="1">
        <v>45636</v>
      </c>
      <c r="U4025" t="s">
        <v>36</v>
      </c>
      <c r="V4025" t="str">
        <f>TEXT(WEEKDAY(Working_Data[[#This Row],[order_date]],1),"DDDD")</f>
        <v>Tuesday</v>
      </c>
      <c r="W4025" t="str">
        <f>TEXT(Working_Data[[#This Row],[order_date]],"mmmm")</f>
        <v>December</v>
      </c>
      <c r="X4025" s="7">
        <f>Working_Data[[#This Row],[last_order_date]]-Working_Data[[#This Row],[signup_date]]</f>
        <v>-428</v>
      </c>
      <c r="Y4025" s="7">
        <f>IF(Working_Data[[#This Row],[churned]]="Active",1,0)</f>
        <v>1</v>
      </c>
      <c r="Z4025" s="7">
        <f>YEAR(Working_Data[[#This Row],[order_date]])</f>
        <v>2024</v>
      </c>
    </row>
    <row r="4026" spans="1:26" x14ac:dyDescent="0.25">
      <c r="A4026" t="s">
        <v>8102</v>
      </c>
      <c r="B4026" t="s">
        <v>38</v>
      </c>
      <c r="C4026" t="s">
        <v>82</v>
      </c>
      <c r="D4026" t="s">
        <v>56</v>
      </c>
      <c r="E4026" s="1">
        <v>45444</v>
      </c>
      <c r="F4026" t="s">
        <v>8103</v>
      </c>
      <c r="G4026" s="1">
        <v>45650</v>
      </c>
      <c r="H4026" t="s">
        <v>47</v>
      </c>
      <c r="I4026" t="s">
        <v>42</v>
      </c>
      <c r="J4026" t="s">
        <v>27</v>
      </c>
      <c r="K4026">
        <v>4</v>
      </c>
      <c r="L4026" s="3">
        <f>Working_Data[[#This Row],[price2]]/Working_Data[[#This Row],[quantity]]</f>
        <v>64.402500000000003</v>
      </c>
      <c r="M4026" s="3">
        <v>257.61</v>
      </c>
      <c r="N4026" t="s">
        <v>35</v>
      </c>
      <c r="O4026">
        <v>43</v>
      </c>
      <c r="P4026" s="1">
        <v>45840</v>
      </c>
      <c r="Q4026">
        <v>432</v>
      </c>
      <c r="R4026" t="s">
        <v>29</v>
      </c>
      <c r="S4026">
        <v>5</v>
      </c>
      <c r="T4026" s="1">
        <v>45591</v>
      </c>
      <c r="U4026" t="s">
        <v>30</v>
      </c>
      <c r="V4026" t="str">
        <f>TEXT(WEEKDAY(Working_Data[[#This Row],[order_date]],1),"DDDD")</f>
        <v>Tuesday</v>
      </c>
      <c r="W4026" t="str">
        <f>TEXT(Working_Data[[#This Row],[order_date]],"mmmm")</f>
        <v>December</v>
      </c>
      <c r="X4026" s="7">
        <f>Working_Data[[#This Row],[last_order_date]]-Working_Data[[#This Row],[signup_date]]</f>
        <v>396</v>
      </c>
      <c r="Y4026" s="7">
        <f>IF(Working_Data[[#This Row],[churned]]="Active",1,0)</f>
        <v>1</v>
      </c>
      <c r="Z4026" s="7">
        <f>YEAR(Working_Data[[#This Row],[order_date]])</f>
        <v>2024</v>
      </c>
    </row>
    <row r="4027" spans="1:26" x14ac:dyDescent="0.25">
      <c r="A4027" t="s">
        <v>8104</v>
      </c>
      <c r="B4027" t="s">
        <v>21</v>
      </c>
      <c r="C4027" t="s">
        <v>82</v>
      </c>
      <c r="D4027" t="s">
        <v>56</v>
      </c>
      <c r="E4027" s="1">
        <v>45479</v>
      </c>
      <c r="F4027" t="s">
        <v>8105</v>
      </c>
      <c r="G4027" s="1">
        <v>45650</v>
      </c>
      <c r="H4027" t="s">
        <v>41</v>
      </c>
      <c r="I4027" t="s">
        <v>26</v>
      </c>
      <c r="J4027" t="s">
        <v>67</v>
      </c>
      <c r="K4027">
        <v>5</v>
      </c>
      <c r="L4027" s="3">
        <f>Working_Data[[#This Row],[price2]]/Working_Data[[#This Row],[quantity]]</f>
        <v>151.55000000000001</v>
      </c>
      <c r="M4027" s="3">
        <v>757.75</v>
      </c>
      <c r="N4027" t="s">
        <v>35</v>
      </c>
      <c r="O4027">
        <v>32</v>
      </c>
      <c r="P4027" s="1">
        <v>45768</v>
      </c>
      <c r="Q4027">
        <v>90</v>
      </c>
      <c r="R4027" t="s">
        <v>43</v>
      </c>
      <c r="S4027">
        <v>4</v>
      </c>
      <c r="T4027" s="1">
        <v>45574</v>
      </c>
      <c r="U4027" t="s">
        <v>60</v>
      </c>
      <c r="V4027" t="str">
        <f>TEXT(WEEKDAY(Working_Data[[#This Row],[order_date]],1),"DDDD")</f>
        <v>Tuesday</v>
      </c>
      <c r="W4027" t="str">
        <f>TEXT(Working_Data[[#This Row],[order_date]],"mmmm")</f>
        <v>December</v>
      </c>
      <c r="X4027" s="7">
        <f>Working_Data[[#This Row],[last_order_date]]-Working_Data[[#This Row],[signup_date]]</f>
        <v>289</v>
      </c>
      <c r="Y4027" s="7">
        <f>IF(Working_Data[[#This Row],[churned]]="Active",1,0)</f>
        <v>0</v>
      </c>
      <c r="Z4027" s="7">
        <f>YEAR(Working_Data[[#This Row],[order_date]])</f>
        <v>2024</v>
      </c>
    </row>
    <row r="4028" spans="1:26" x14ac:dyDescent="0.25">
      <c r="A4028" t="s">
        <v>8106</v>
      </c>
      <c r="B4028" t="s">
        <v>45</v>
      </c>
      <c r="C4028" t="s">
        <v>22</v>
      </c>
      <c r="D4028" t="s">
        <v>56</v>
      </c>
      <c r="E4028" s="1">
        <v>45963</v>
      </c>
      <c r="F4028" t="s">
        <v>8107</v>
      </c>
      <c r="G4028" s="1">
        <v>45650</v>
      </c>
      <c r="H4028" t="s">
        <v>34</v>
      </c>
      <c r="I4028" t="s">
        <v>48</v>
      </c>
      <c r="J4028" t="s">
        <v>27</v>
      </c>
      <c r="K4028">
        <v>2</v>
      </c>
      <c r="L4028" s="3">
        <f>Working_Data[[#This Row],[price2]]/Working_Data[[#This Row],[quantity]]</f>
        <v>133.69</v>
      </c>
      <c r="M4028" s="3">
        <v>267.38</v>
      </c>
      <c r="N4028" t="s">
        <v>50</v>
      </c>
      <c r="O4028">
        <v>22</v>
      </c>
      <c r="P4028" s="1">
        <v>45549</v>
      </c>
      <c r="Q4028">
        <v>248</v>
      </c>
      <c r="R4028" t="s">
        <v>43</v>
      </c>
      <c r="S4028">
        <v>3</v>
      </c>
      <c r="T4028" s="1">
        <v>45872</v>
      </c>
      <c r="U4028" t="s">
        <v>36</v>
      </c>
      <c r="V4028" t="str">
        <f>TEXT(WEEKDAY(Working_Data[[#This Row],[order_date]],1),"DDDD")</f>
        <v>Tuesday</v>
      </c>
      <c r="W4028" t="str">
        <f>TEXT(Working_Data[[#This Row],[order_date]],"mmmm")</f>
        <v>December</v>
      </c>
      <c r="X4028" s="7">
        <f>Working_Data[[#This Row],[last_order_date]]-Working_Data[[#This Row],[signup_date]]</f>
        <v>-414</v>
      </c>
      <c r="Y4028" s="7">
        <f>IF(Working_Data[[#This Row],[churned]]="Active",1,0)</f>
        <v>0</v>
      </c>
      <c r="Z4028" s="7">
        <f>YEAR(Working_Data[[#This Row],[order_date]])</f>
        <v>2024</v>
      </c>
    </row>
    <row r="4029" spans="1:26" x14ac:dyDescent="0.25">
      <c r="A4029" t="s">
        <v>8108</v>
      </c>
      <c r="B4029" t="s">
        <v>38</v>
      </c>
      <c r="C4029" t="s">
        <v>22</v>
      </c>
      <c r="D4029" t="s">
        <v>52</v>
      </c>
      <c r="E4029" s="1">
        <v>45553</v>
      </c>
      <c r="F4029" t="s">
        <v>8109</v>
      </c>
      <c r="G4029" s="1">
        <v>45651</v>
      </c>
      <c r="H4029" t="s">
        <v>58</v>
      </c>
      <c r="I4029" t="s">
        <v>48</v>
      </c>
      <c r="J4029" t="s">
        <v>64</v>
      </c>
      <c r="K4029">
        <v>3</v>
      </c>
      <c r="L4029" s="3">
        <f>Working_Data[[#This Row],[price2]]/Working_Data[[#This Row],[quantity]]</f>
        <v>391.53666666666663</v>
      </c>
      <c r="M4029" s="3">
        <v>1174.6099999999999</v>
      </c>
      <c r="N4029" t="s">
        <v>28</v>
      </c>
      <c r="O4029">
        <v>7</v>
      </c>
      <c r="P4029" s="1">
        <v>45932</v>
      </c>
      <c r="Q4029">
        <v>477</v>
      </c>
      <c r="R4029" t="s">
        <v>43</v>
      </c>
      <c r="S4029">
        <v>1</v>
      </c>
      <c r="T4029" s="1">
        <v>45626</v>
      </c>
      <c r="U4029" t="s">
        <v>30</v>
      </c>
      <c r="V4029" t="str">
        <f>TEXT(WEEKDAY(Working_Data[[#This Row],[order_date]],1),"DDDD")</f>
        <v>Wednesday</v>
      </c>
      <c r="W4029" t="str">
        <f>TEXT(Working_Data[[#This Row],[order_date]],"mmmm")</f>
        <v>December</v>
      </c>
      <c r="X4029" s="7">
        <f>Working_Data[[#This Row],[last_order_date]]-Working_Data[[#This Row],[signup_date]]</f>
        <v>379</v>
      </c>
      <c r="Y4029" s="7">
        <f>IF(Working_Data[[#This Row],[churned]]="Active",1,0)</f>
        <v>0</v>
      </c>
      <c r="Z4029" s="7">
        <f>YEAR(Working_Data[[#This Row],[order_date]])</f>
        <v>2024</v>
      </c>
    </row>
    <row r="4030" spans="1:26" x14ac:dyDescent="0.25">
      <c r="A4030" t="s">
        <v>8110</v>
      </c>
      <c r="B4030" t="s">
        <v>38</v>
      </c>
      <c r="C4030" t="s">
        <v>82</v>
      </c>
      <c r="D4030" t="s">
        <v>56</v>
      </c>
      <c r="E4030" s="1">
        <v>45656</v>
      </c>
      <c r="F4030" t="s">
        <v>8111</v>
      </c>
      <c r="G4030" s="1">
        <v>45651</v>
      </c>
      <c r="H4030" t="s">
        <v>41</v>
      </c>
      <c r="I4030" t="s">
        <v>26</v>
      </c>
      <c r="J4030" t="s">
        <v>49</v>
      </c>
      <c r="K4030">
        <v>4</v>
      </c>
      <c r="L4030" s="3">
        <f>Working_Data[[#This Row],[price2]]/Working_Data[[#This Row],[quantity]]</f>
        <v>176.7225</v>
      </c>
      <c r="M4030" s="3">
        <v>706.89</v>
      </c>
      <c r="N4030" t="s">
        <v>35</v>
      </c>
      <c r="O4030">
        <v>21</v>
      </c>
      <c r="P4030" s="1">
        <v>45455</v>
      </c>
      <c r="Q4030">
        <v>263</v>
      </c>
      <c r="R4030" t="s">
        <v>43</v>
      </c>
      <c r="S4030">
        <v>5</v>
      </c>
      <c r="T4030" s="1">
        <v>45546</v>
      </c>
      <c r="U4030" t="s">
        <v>30</v>
      </c>
      <c r="V4030" t="str">
        <f>TEXT(WEEKDAY(Working_Data[[#This Row],[order_date]],1),"DDDD")</f>
        <v>Wednesday</v>
      </c>
      <c r="W4030" t="str">
        <f>TEXT(Working_Data[[#This Row],[order_date]],"mmmm")</f>
        <v>December</v>
      </c>
      <c r="X4030" s="7">
        <f>Working_Data[[#This Row],[last_order_date]]-Working_Data[[#This Row],[signup_date]]</f>
        <v>-201</v>
      </c>
      <c r="Y4030" s="7">
        <f>IF(Working_Data[[#This Row],[churned]]="Active",1,0)</f>
        <v>0</v>
      </c>
      <c r="Z4030" s="7">
        <f>YEAR(Working_Data[[#This Row],[order_date]])</f>
        <v>2024</v>
      </c>
    </row>
    <row r="4031" spans="1:26" x14ac:dyDescent="0.25">
      <c r="A4031" t="s">
        <v>8112</v>
      </c>
      <c r="B4031" t="s">
        <v>38</v>
      </c>
      <c r="C4031" t="s">
        <v>22</v>
      </c>
      <c r="D4031" t="s">
        <v>52</v>
      </c>
      <c r="E4031" s="1">
        <v>45195</v>
      </c>
      <c r="F4031" t="s">
        <v>8113</v>
      </c>
      <c r="G4031" s="1">
        <v>45651</v>
      </c>
      <c r="H4031" t="s">
        <v>34</v>
      </c>
      <c r="I4031" t="s">
        <v>54</v>
      </c>
      <c r="J4031" t="s">
        <v>67</v>
      </c>
      <c r="K4031">
        <v>1</v>
      </c>
      <c r="L4031" s="3">
        <f>Working_Data[[#This Row],[price2]]/Working_Data[[#This Row],[quantity]]</f>
        <v>1063.33</v>
      </c>
      <c r="M4031" s="3">
        <v>1063.33</v>
      </c>
      <c r="N4031" t="s">
        <v>50</v>
      </c>
      <c r="O4031">
        <v>18</v>
      </c>
      <c r="P4031" s="1">
        <v>45773</v>
      </c>
      <c r="Q4031">
        <v>490</v>
      </c>
      <c r="R4031" t="s">
        <v>29</v>
      </c>
      <c r="S4031">
        <v>2</v>
      </c>
      <c r="T4031" s="1">
        <v>45760</v>
      </c>
      <c r="U4031" t="s">
        <v>60</v>
      </c>
      <c r="V4031" t="str">
        <f>TEXT(WEEKDAY(Working_Data[[#This Row],[order_date]],1),"DDDD")</f>
        <v>Wednesday</v>
      </c>
      <c r="W4031" t="str">
        <f>TEXT(Working_Data[[#This Row],[order_date]],"mmmm")</f>
        <v>December</v>
      </c>
      <c r="X4031" s="7">
        <f>Working_Data[[#This Row],[last_order_date]]-Working_Data[[#This Row],[signup_date]]</f>
        <v>578</v>
      </c>
      <c r="Y4031" s="7">
        <f>IF(Working_Data[[#This Row],[churned]]="Active",1,0)</f>
        <v>1</v>
      </c>
      <c r="Z4031" s="7">
        <f>YEAR(Working_Data[[#This Row],[order_date]])</f>
        <v>2024</v>
      </c>
    </row>
    <row r="4032" spans="1:26" x14ac:dyDescent="0.25">
      <c r="A4032" t="s">
        <v>8114</v>
      </c>
      <c r="B4032" t="s">
        <v>45</v>
      </c>
      <c r="C4032" t="s">
        <v>82</v>
      </c>
      <c r="D4032" t="s">
        <v>77</v>
      </c>
      <c r="E4032" s="1">
        <v>45678</v>
      </c>
      <c r="F4032" t="s">
        <v>8115</v>
      </c>
      <c r="G4032" s="1">
        <v>45651</v>
      </c>
      <c r="H4032" t="s">
        <v>47</v>
      </c>
      <c r="I4032" t="s">
        <v>26</v>
      </c>
      <c r="J4032" t="s">
        <v>49</v>
      </c>
      <c r="K4032">
        <v>4</v>
      </c>
      <c r="L4032" s="3">
        <f>Working_Data[[#This Row],[price2]]/Working_Data[[#This Row],[quantity]]</f>
        <v>206.1925</v>
      </c>
      <c r="M4032" s="3">
        <v>824.77</v>
      </c>
      <c r="N4032" t="s">
        <v>28</v>
      </c>
      <c r="O4032">
        <v>13</v>
      </c>
      <c r="P4032" s="1">
        <v>45640</v>
      </c>
      <c r="Q4032">
        <v>488</v>
      </c>
      <c r="R4032" t="s">
        <v>43</v>
      </c>
      <c r="S4032">
        <v>3</v>
      </c>
      <c r="T4032" s="1">
        <v>45392</v>
      </c>
      <c r="U4032" t="s">
        <v>30</v>
      </c>
      <c r="V4032" t="str">
        <f>TEXT(WEEKDAY(Working_Data[[#This Row],[order_date]],1),"DDDD")</f>
        <v>Wednesday</v>
      </c>
      <c r="W4032" t="str">
        <f>TEXT(Working_Data[[#This Row],[order_date]],"mmmm")</f>
        <v>December</v>
      </c>
      <c r="X4032" s="7">
        <f>Working_Data[[#This Row],[last_order_date]]-Working_Data[[#This Row],[signup_date]]</f>
        <v>-38</v>
      </c>
      <c r="Y4032" s="7">
        <f>IF(Working_Data[[#This Row],[churned]]="Active",1,0)</f>
        <v>0</v>
      </c>
      <c r="Z4032" s="7">
        <f>YEAR(Working_Data[[#This Row],[order_date]])</f>
        <v>2024</v>
      </c>
    </row>
    <row r="4033" spans="1:26" x14ac:dyDescent="0.25">
      <c r="A4033" t="s">
        <v>8116</v>
      </c>
      <c r="B4033" t="s">
        <v>21</v>
      </c>
      <c r="C4033" t="s">
        <v>39</v>
      </c>
      <c r="D4033" t="s">
        <v>52</v>
      </c>
      <c r="E4033" s="1">
        <v>45361</v>
      </c>
      <c r="F4033" t="s">
        <v>8117</v>
      </c>
      <c r="G4033" s="1">
        <v>45651</v>
      </c>
      <c r="H4033" t="s">
        <v>58</v>
      </c>
      <c r="I4033" t="s">
        <v>42</v>
      </c>
      <c r="J4033" t="s">
        <v>49</v>
      </c>
      <c r="K4033">
        <v>3</v>
      </c>
      <c r="L4033" s="3">
        <f>Working_Data[[#This Row],[price2]]/Working_Data[[#This Row],[quantity]]</f>
        <v>337.63333333333333</v>
      </c>
      <c r="M4033" s="3">
        <v>1012.9</v>
      </c>
      <c r="N4033" t="s">
        <v>50</v>
      </c>
      <c r="O4033">
        <v>14</v>
      </c>
      <c r="P4033" s="1">
        <v>45883</v>
      </c>
      <c r="Q4033">
        <v>276</v>
      </c>
      <c r="R4033" t="s">
        <v>43</v>
      </c>
      <c r="S4033">
        <v>5</v>
      </c>
      <c r="T4033" s="1">
        <v>45794</v>
      </c>
      <c r="U4033" t="s">
        <v>30</v>
      </c>
      <c r="V4033" t="str">
        <f>TEXT(WEEKDAY(Working_Data[[#This Row],[order_date]],1),"DDDD")</f>
        <v>Wednesday</v>
      </c>
      <c r="W4033" t="str">
        <f>TEXT(Working_Data[[#This Row],[order_date]],"mmmm")</f>
        <v>December</v>
      </c>
      <c r="X4033" s="7">
        <f>Working_Data[[#This Row],[last_order_date]]-Working_Data[[#This Row],[signup_date]]</f>
        <v>522</v>
      </c>
      <c r="Y4033" s="7">
        <f>IF(Working_Data[[#This Row],[churned]]="Active",1,0)</f>
        <v>0</v>
      </c>
      <c r="Z4033" s="7">
        <f>YEAR(Working_Data[[#This Row],[order_date]])</f>
        <v>2024</v>
      </c>
    </row>
    <row r="4034" spans="1:26" x14ac:dyDescent="0.25">
      <c r="A4034" t="s">
        <v>8118</v>
      </c>
      <c r="B4034" t="s">
        <v>21</v>
      </c>
      <c r="C4034" t="s">
        <v>39</v>
      </c>
      <c r="D4034" t="s">
        <v>52</v>
      </c>
      <c r="E4034" s="1">
        <v>45594</v>
      </c>
      <c r="F4034" t="s">
        <v>8119</v>
      </c>
      <c r="G4034" s="1">
        <v>45651</v>
      </c>
      <c r="H4034" t="s">
        <v>58</v>
      </c>
      <c r="I4034" t="s">
        <v>42</v>
      </c>
      <c r="J4034" t="s">
        <v>64</v>
      </c>
      <c r="K4034">
        <v>3</v>
      </c>
      <c r="L4034" s="3">
        <f>Working_Data[[#This Row],[price2]]/Working_Data[[#This Row],[quantity]]</f>
        <v>196.62</v>
      </c>
      <c r="M4034" s="3">
        <v>589.86</v>
      </c>
      <c r="N4034" t="s">
        <v>50</v>
      </c>
      <c r="O4034">
        <v>50</v>
      </c>
      <c r="P4034" s="1">
        <v>45810</v>
      </c>
      <c r="Q4034">
        <v>436</v>
      </c>
      <c r="R4034" t="s">
        <v>43</v>
      </c>
      <c r="S4034">
        <v>3</v>
      </c>
      <c r="T4034" s="1">
        <v>45816</v>
      </c>
      <c r="U4034" t="s">
        <v>30</v>
      </c>
      <c r="V4034" t="str">
        <f>TEXT(WEEKDAY(Working_Data[[#This Row],[order_date]],1),"DDDD")</f>
        <v>Wednesday</v>
      </c>
      <c r="W4034" t="str">
        <f>TEXT(Working_Data[[#This Row],[order_date]],"mmmm")</f>
        <v>December</v>
      </c>
      <c r="X4034" s="7">
        <f>Working_Data[[#This Row],[last_order_date]]-Working_Data[[#This Row],[signup_date]]</f>
        <v>216</v>
      </c>
      <c r="Y4034" s="7">
        <f>IF(Working_Data[[#This Row],[churned]]="Active",1,0)</f>
        <v>0</v>
      </c>
      <c r="Z4034" s="7">
        <f>YEAR(Working_Data[[#This Row],[order_date]])</f>
        <v>2024</v>
      </c>
    </row>
    <row r="4035" spans="1:26" x14ac:dyDescent="0.25">
      <c r="A4035" t="s">
        <v>8120</v>
      </c>
      <c r="B4035" t="s">
        <v>45</v>
      </c>
      <c r="C4035" t="s">
        <v>22</v>
      </c>
      <c r="D4035" t="s">
        <v>77</v>
      </c>
      <c r="E4035" s="1">
        <v>45775</v>
      </c>
      <c r="F4035" t="s">
        <v>8121</v>
      </c>
      <c r="G4035" s="1">
        <v>45651</v>
      </c>
      <c r="H4035" t="s">
        <v>41</v>
      </c>
      <c r="I4035" t="s">
        <v>42</v>
      </c>
      <c r="J4035" t="s">
        <v>49</v>
      </c>
      <c r="K4035">
        <v>2</v>
      </c>
      <c r="L4035" s="3">
        <f>Working_Data[[#This Row],[price2]]/Working_Data[[#This Row],[quantity]]</f>
        <v>624.91</v>
      </c>
      <c r="M4035" s="3">
        <v>1249.82</v>
      </c>
      <c r="N4035" t="s">
        <v>28</v>
      </c>
      <c r="O4035">
        <v>17</v>
      </c>
      <c r="P4035" s="1">
        <v>45658</v>
      </c>
      <c r="Q4035">
        <v>105</v>
      </c>
      <c r="R4035" t="s">
        <v>43</v>
      </c>
      <c r="S4035">
        <v>1</v>
      </c>
      <c r="T4035" s="1">
        <v>45859</v>
      </c>
      <c r="U4035" t="s">
        <v>36</v>
      </c>
      <c r="V4035" t="str">
        <f>TEXT(WEEKDAY(Working_Data[[#This Row],[order_date]],1),"DDDD")</f>
        <v>Wednesday</v>
      </c>
      <c r="W4035" t="str">
        <f>TEXT(Working_Data[[#This Row],[order_date]],"mmmm")</f>
        <v>December</v>
      </c>
      <c r="X4035" s="7">
        <f>Working_Data[[#This Row],[last_order_date]]-Working_Data[[#This Row],[signup_date]]</f>
        <v>-117</v>
      </c>
      <c r="Y4035" s="7">
        <f>IF(Working_Data[[#This Row],[churned]]="Active",1,0)</f>
        <v>0</v>
      </c>
      <c r="Z4035" s="7">
        <f>YEAR(Working_Data[[#This Row],[order_date]])</f>
        <v>2024</v>
      </c>
    </row>
    <row r="4036" spans="1:26" x14ac:dyDescent="0.25">
      <c r="A4036" t="s">
        <v>8122</v>
      </c>
      <c r="B4036" t="s">
        <v>45</v>
      </c>
      <c r="C4036" t="s">
        <v>22</v>
      </c>
      <c r="D4036" t="s">
        <v>52</v>
      </c>
      <c r="E4036" s="1">
        <v>45400</v>
      </c>
      <c r="F4036" t="s">
        <v>8123</v>
      </c>
      <c r="G4036" s="1">
        <v>45651</v>
      </c>
      <c r="H4036" t="s">
        <v>34</v>
      </c>
      <c r="I4036" t="s">
        <v>54</v>
      </c>
      <c r="J4036" t="s">
        <v>49</v>
      </c>
      <c r="K4036">
        <v>5</v>
      </c>
      <c r="L4036" s="3">
        <f>Working_Data[[#This Row],[price2]]/Working_Data[[#This Row],[quantity]]</f>
        <v>129.15</v>
      </c>
      <c r="M4036" s="3">
        <v>645.75</v>
      </c>
      <c r="N4036" t="s">
        <v>50</v>
      </c>
      <c r="O4036">
        <v>7</v>
      </c>
      <c r="P4036" s="1">
        <v>45706</v>
      </c>
      <c r="Q4036">
        <v>5</v>
      </c>
      <c r="R4036" t="s">
        <v>43</v>
      </c>
      <c r="S4036">
        <v>5</v>
      </c>
      <c r="T4036" s="1">
        <v>45773</v>
      </c>
      <c r="U4036" t="s">
        <v>30</v>
      </c>
      <c r="V4036" t="str">
        <f>TEXT(WEEKDAY(Working_Data[[#This Row],[order_date]],1),"DDDD")</f>
        <v>Wednesday</v>
      </c>
      <c r="W4036" t="str">
        <f>TEXT(Working_Data[[#This Row],[order_date]],"mmmm")</f>
        <v>December</v>
      </c>
      <c r="X4036" s="7">
        <f>Working_Data[[#This Row],[last_order_date]]-Working_Data[[#This Row],[signup_date]]</f>
        <v>306</v>
      </c>
      <c r="Y4036" s="7">
        <f>IF(Working_Data[[#This Row],[churned]]="Active",1,0)</f>
        <v>0</v>
      </c>
      <c r="Z4036" s="7">
        <f>YEAR(Working_Data[[#This Row],[order_date]])</f>
        <v>2024</v>
      </c>
    </row>
    <row r="4037" spans="1:26" x14ac:dyDescent="0.25">
      <c r="A4037" t="s">
        <v>8124</v>
      </c>
      <c r="B4037" t="s">
        <v>21</v>
      </c>
      <c r="C4037" t="s">
        <v>39</v>
      </c>
      <c r="D4037" t="s">
        <v>32</v>
      </c>
      <c r="E4037" s="1">
        <v>45392</v>
      </c>
      <c r="F4037" t="s">
        <v>8125</v>
      </c>
      <c r="G4037" s="1">
        <v>45651</v>
      </c>
      <c r="H4037" t="s">
        <v>34</v>
      </c>
      <c r="I4037" t="s">
        <v>54</v>
      </c>
      <c r="J4037" t="s">
        <v>27</v>
      </c>
      <c r="K4037">
        <v>3</v>
      </c>
      <c r="L4037" s="3">
        <f>Working_Data[[#This Row],[price2]]/Working_Data[[#This Row],[quantity]]</f>
        <v>426.98</v>
      </c>
      <c r="M4037" s="3">
        <v>1280.94</v>
      </c>
      <c r="N4037" t="s">
        <v>50</v>
      </c>
      <c r="O4037">
        <v>32</v>
      </c>
      <c r="P4037" s="1">
        <v>45678</v>
      </c>
      <c r="Q4037">
        <v>249</v>
      </c>
      <c r="R4037" t="s">
        <v>43</v>
      </c>
      <c r="S4037">
        <v>1</v>
      </c>
      <c r="T4037" s="1">
        <v>45766</v>
      </c>
      <c r="U4037" t="s">
        <v>60</v>
      </c>
      <c r="V4037" t="str">
        <f>TEXT(WEEKDAY(Working_Data[[#This Row],[order_date]],1),"DDDD")</f>
        <v>Wednesday</v>
      </c>
      <c r="W4037" t="str">
        <f>TEXT(Working_Data[[#This Row],[order_date]],"mmmm")</f>
        <v>December</v>
      </c>
      <c r="X4037" s="7">
        <f>Working_Data[[#This Row],[last_order_date]]-Working_Data[[#This Row],[signup_date]]</f>
        <v>286</v>
      </c>
      <c r="Y4037" s="7">
        <f>IF(Working_Data[[#This Row],[churned]]="Active",1,0)</f>
        <v>0</v>
      </c>
      <c r="Z4037" s="7">
        <f>YEAR(Working_Data[[#This Row],[order_date]])</f>
        <v>2024</v>
      </c>
    </row>
    <row r="4038" spans="1:26" x14ac:dyDescent="0.25">
      <c r="A4038" t="s">
        <v>8126</v>
      </c>
      <c r="B4038" t="s">
        <v>45</v>
      </c>
      <c r="C4038" t="s">
        <v>22</v>
      </c>
      <c r="D4038" t="s">
        <v>32</v>
      </c>
      <c r="E4038" s="1">
        <v>45451</v>
      </c>
      <c r="F4038" t="s">
        <v>8127</v>
      </c>
      <c r="G4038" s="1">
        <v>45652</v>
      </c>
      <c r="H4038" t="s">
        <v>47</v>
      </c>
      <c r="I4038" t="s">
        <v>48</v>
      </c>
      <c r="J4038" t="s">
        <v>67</v>
      </c>
      <c r="K4038">
        <v>1</v>
      </c>
      <c r="L4038" s="3">
        <f>Working_Data[[#This Row],[price2]]/Working_Data[[#This Row],[quantity]]</f>
        <v>806.63</v>
      </c>
      <c r="M4038" s="3">
        <v>806.63</v>
      </c>
      <c r="N4038" t="s">
        <v>50</v>
      </c>
      <c r="O4038">
        <v>25</v>
      </c>
      <c r="P4038" s="1">
        <v>45659</v>
      </c>
      <c r="Q4038">
        <v>92</v>
      </c>
      <c r="R4038" t="s">
        <v>43</v>
      </c>
      <c r="S4038">
        <v>4</v>
      </c>
      <c r="T4038" s="1">
        <v>45557</v>
      </c>
      <c r="U4038" t="s">
        <v>30</v>
      </c>
      <c r="V4038" t="str">
        <f>TEXT(WEEKDAY(Working_Data[[#This Row],[order_date]],1),"DDDD")</f>
        <v>Thursday</v>
      </c>
      <c r="W4038" t="str">
        <f>TEXT(Working_Data[[#This Row],[order_date]],"mmmm")</f>
        <v>December</v>
      </c>
      <c r="X4038" s="7">
        <f>Working_Data[[#This Row],[last_order_date]]-Working_Data[[#This Row],[signup_date]]</f>
        <v>208</v>
      </c>
      <c r="Y4038" s="7">
        <f>IF(Working_Data[[#This Row],[churned]]="Active",1,0)</f>
        <v>0</v>
      </c>
      <c r="Z4038" s="7">
        <f>YEAR(Working_Data[[#This Row],[order_date]])</f>
        <v>2024</v>
      </c>
    </row>
    <row r="4039" spans="1:26" x14ac:dyDescent="0.25">
      <c r="A4039" t="s">
        <v>8128</v>
      </c>
      <c r="B4039" t="s">
        <v>38</v>
      </c>
      <c r="C4039" t="s">
        <v>22</v>
      </c>
      <c r="D4039" t="s">
        <v>23</v>
      </c>
      <c r="E4039" s="1">
        <v>45706</v>
      </c>
      <c r="F4039" t="s">
        <v>8129</v>
      </c>
      <c r="G4039" s="1">
        <v>45652</v>
      </c>
      <c r="H4039" t="s">
        <v>58</v>
      </c>
      <c r="I4039" t="s">
        <v>48</v>
      </c>
      <c r="J4039" t="s">
        <v>59</v>
      </c>
      <c r="K4039">
        <v>3</v>
      </c>
      <c r="L4039" s="3">
        <f>Working_Data[[#This Row],[price2]]/Working_Data[[#This Row],[quantity]]</f>
        <v>270.48</v>
      </c>
      <c r="M4039" s="3">
        <v>811.44</v>
      </c>
      <c r="N4039" t="s">
        <v>28</v>
      </c>
      <c r="O4039">
        <v>11</v>
      </c>
      <c r="P4039" s="1">
        <v>45861</v>
      </c>
      <c r="Q4039">
        <v>47</v>
      </c>
      <c r="R4039" t="s">
        <v>43</v>
      </c>
      <c r="S4039">
        <v>1</v>
      </c>
      <c r="T4039" s="1">
        <v>45812</v>
      </c>
      <c r="U4039" t="s">
        <v>60</v>
      </c>
      <c r="V4039" t="str">
        <f>TEXT(WEEKDAY(Working_Data[[#This Row],[order_date]],1),"DDDD")</f>
        <v>Thursday</v>
      </c>
      <c r="W4039" t="str">
        <f>TEXT(Working_Data[[#This Row],[order_date]],"mmmm")</f>
        <v>December</v>
      </c>
      <c r="X4039" s="7">
        <f>Working_Data[[#This Row],[last_order_date]]-Working_Data[[#This Row],[signup_date]]</f>
        <v>155</v>
      </c>
      <c r="Y4039" s="7">
        <f>IF(Working_Data[[#This Row],[churned]]="Active",1,0)</f>
        <v>0</v>
      </c>
      <c r="Z4039" s="7">
        <f>YEAR(Working_Data[[#This Row],[order_date]])</f>
        <v>2024</v>
      </c>
    </row>
    <row r="4040" spans="1:26" x14ac:dyDescent="0.25">
      <c r="A4040" t="s">
        <v>8130</v>
      </c>
      <c r="B4040" t="s">
        <v>21</v>
      </c>
      <c r="C4040" t="s">
        <v>22</v>
      </c>
      <c r="D4040" t="s">
        <v>23</v>
      </c>
      <c r="E4040" s="1">
        <v>45269</v>
      </c>
      <c r="F4040" t="s">
        <v>8131</v>
      </c>
      <c r="G4040" s="1">
        <v>45652</v>
      </c>
      <c r="H4040" t="s">
        <v>47</v>
      </c>
      <c r="I4040" t="s">
        <v>26</v>
      </c>
      <c r="J4040" t="s">
        <v>49</v>
      </c>
      <c r="K4040">
        <v>2</v>
      </c>
      <c r="L4040" s="3">
        <f>Working_Data[[#This Row],[price2]]/Working_Data[[#This Row],[quantity]]</f>
        <v>672.18</v>
      </c>
      <c r="M4040" s="3">
        <v>1344.36</v>
      </c>
      <c r="N4040" t="s">
        <v>35</v>
      </c>
      <c r="O4040">
        <v>24</v>
      </c>
      <c r="P4040" s="1">
        <v>45853</v>
      </c>
      <c r="Q4040">
        <v>27</v>
      </c>
      <c r="R4040" t="s">
        <v>29</v>
      </c>
      <c r="S4040">
        <v>1</v>
      </c>
      <c r="T4040" s="1">
        <v>45876</v>
      </c>
      <c r="U4040" t="s">
        <v>60</v>
      </c>
      <c r="V4040" t="str">
        <f>TEXT(WEEKDAY(Working_Data[[#This Row],[order_date]],1),"DDDD")</f>
        <v>Thursday</v>
      </c>
      <c r="W4040" t="str">
        <f>TEXT(Working_Data[[#This Row],[order_date]],"mmmm")</f>
        <v>December</v>
      </c>
      <c r="X4040" s="7">
        <f>Working_Data[[#This Row],[last_order_date]]-Working_Data[[#This Row],[signup_date]]</f>
        <v>584</v>
      </c>
      <c r="Y4040" s="7">
        <f>IF(Working_Data[[#This Row],[churned]]="Active",1,0)</f>
        <v>1</v>
      </c>
      <c r="Z4040" s="7">
        <f>YEAR(Working_Data[[#This Row],[order_date]])</f>
        <v>2024</v>
      </c>
    </row>
    <row r="4041" spans="1:26" x14ac:dyDescent="0.25">
      <c r="A4041" t="s">
        <v>8132</v>
      </c>
      <c r="B4041" t="s">
        <v>45</v>
      </c>
      <c r="C4041" t="s">
        <v>82</v>
      </c>
      <c r="D4041" t="s">
        <v>52</v>
      </c>
      <c r="E4041" s="1">
        <v>45659</v>
      </c>
      <c r="F4041" t="s">
        <v>8133</v>
      </c>
      <c r="G4041" s="1">
        <v>45652</v>
      </c>
      <c r="H4041" t="s">
        <v>47</v>
      </c>
      <c r="I4041" t="s">
        <v>63</v>
      </c>
      <c r="J4041" t="s">
        <v>49</v>
      </c>
      <c r="K4041">
        <v>3</v>
      </c>
      <c r="L4041" s="3">
        <f>Working_Data[[#This Row],[price2]]/Working_Data[[#This Row],[quantity]]</f>
        <v>334.22666666666663</v>
      </c>
      <c r="M4041" s="3">
        <v>1002.68</v>
      </c>
      <c r="N4041" t="s">
        <v>28</v>
      </c>
      <c r="O4041">
        <v>20</v>
      </c>
      <c r="P4041" s="1">
        <v>45798</v>
      </c>
      <c r="Q4041">
        <v>116</v>
      </c>
      <c r="R4041" t="s">
        <v>29</v>
      </c>
      <c r="S4041">
        <v>3</v>
      </c>
      <c r="T4041" s="1">
        <v>45596</v>
      </c>
      <c r="U4041" t="s">
        <v>30</v>
      </c>
      <c r="V4041" t="str">
        <f>TEXT(WEEKDAY(Working_Data[[#This Row],[order_date]],1),"DDDD")</f>
        <v>Thursday</v>
      </c>
      <c r="W4041" t="str">
        <f>TEXT(Working_Data[[#This Row],[order_date]],"mmmm")</f>
        <v>December</v>
      </c>
      <c r="X4041" s="7">
        <f>Working_Data[[#This Row],[last_order_date]]-Working_Data[[#This Row],[signup_date]]</f>
        <v>139</v>
      </c>
      <c r="Y4041" s="7">
        <f>IF(Working_Data[[#This Row],[churned]]="Active",1,0)</f>
        <v>1</v>
      </c>
      <c r="Z4041" s="7">
        <f>YEAR(Working_Data[[#This Row],[order_date]])</f>
        <v>2024</v>
      </c>
    </row>
    <row r="4042" spans="1:26" x14ac:dyDescent="0.25">
      <c r="A4042" t="s">
        <v>8134</v>
      </c>
      <c r="B4042" t="s">
        <v>21</v>
      </c>
      <c r="C4042" t="s">
        <v>22</v>
      </c>
      <c r="D4042" t="s">
        <v>56</v>
      </c>
      <c r="E4042" s="1">
        <v>45313</v>
      </c>
      <c r="F4042" t="s">
        <v>8135</v>
      </c>
      <c r="G4042" s="1">
        <v>45652</v>
      </c>
      <c r="H4042" t="s">
        <v>58</v>
      </c>
      <c r="I4042" t="s">
        <v>54</v>
      </c>
      <c r="J4042" t="s">
        <v>67</v>
      </c>
      <c r="K4042">
        <v>3</v>
      </c>
      <c r="L4042" s="3">
        <f>Working_Data[[#This Row],[price2]]/Working_Data[[#This Row],[quantity]]</f>
        <v>318.29000000000002</v>
      </c>
      <c r="M4042" s="3">
        <v>954.87</v>
      </c>
      <c r="N4042" t="s">
        <v>35</v>
      </c>
      <c r="O4042">
        <v>2</v>
      </c>
      <c r="P4042" s="1">
        <v>45833</v>
      </c>
      <c r="Q4042">
        <v>495</v>
      </c>
      <c r="R4042" t="s">
        <v>29</v>
      </c>
      <c r="S4042">
        <v>1</v>
      </c>
      <c r="T4042" s="1">
        <v>45644</v>
      </c>
      <c r="U4042" t="s">
        <v>36</v>
      </c>
      <c r="V4042" t="str">
        <f>TEXT(WEEKDAY(Working_Data[[#This Row],[order_date]],1),"DDDD")</f>
        <v>Thursday</v>
      </c>
      <c r="W4042" t="str">
        <f>TEXT(Working_Data[[#This Row],[order_date]],"mmmm")</f>
        <v>December</v>
      </c>
      <c r="X4042" s="7">
        <f>Working_Data[[#This Row],[last_order_date]]-Working_Data[[#This Row],[signup_date]]</f>
        <v>520</v>
      </c>
      <c r="Y4042" s="7">
        <f>IF(Working_Data[[#This Row],[churned]]="Active",1,0)</f>
        <v>1</v>
      </c>
      <c r="Z4042" s="7">
        <f>YEAR(Working_Data[[#This Row],[order_date]])</f>
        <v>2024</v>
      </c>
    </row>
    <row r="4043" spans="1:26" x14ac:dyDescent="0.25">
      <c r="A4043" t="s">
        <v>8136</v>
      </c>
      <c r="B4043" t="s">
        <v>21</v>
      </c>
      <c r="C4043" t="s">
        <v>39</v>
      </c>
      <c r="D4043" t="s">
        <v>32</v>
      </c>
      <c r="E4043" s="1">
        <v>45229</v>
      </c>
      <c r="F4043" t="s">
        <v>8137</v>
      </c>
      <c r="G4043" s="1">
        <v>45652</v>
      </c>
      <c r="H4043" t="s">
        <v>47</v>
      </c>
      <c r="I4043" t="s">
        <v>42</v>
      </c>
      <c r="J4043" t="s">
        <v>59</v>
      </c>
      <c r="K4043">
        <v>2</v>
      </c>
      <c r="L4043" s="3">
        <f>Working_Data[[#This Row],[price2]]/Working_Data[[#This Row],[quantity]]</f>
        <v>719.65</v>
      </c>
      <c r="M4043" s="3">
        <v>1439.3</v>
      </c>
      <c r="N4043" t="s">
        <v>50</v>
      </c>
      <c r="O4043">
        <v>36</v>
      </c>
      <c r="P4043" s="1">
        <v>45575</v>
      </c>
      <c r="Q4043">
        <v>318</v>
      </c>
      <c r="R4043" t="s">
        <v>43</v>
      </c>
      <c r="S4043">
        <v>2</v>
      </c>
      <c r="T4043" s="1">
        <v>45906</v>
      </c>
      <c r="U4043" t="s">
        <v>36</v>
      </c>
      <c r="V4043" t="str">
        <f>TEXT(WEEKDAY(Working_Data[[#This Row],[order_date]],1),"DDDD")</f>
        <v>Thursday</v>
      </c>
      <c r="W4043" t="str">
        <f>TEXT(Working_Data[[#This Row],[order_date]],"mmmm")</f>
        <v>December</v>
      </c>
      <c r="X4043" s="7">
        <f>Working_Data[[#This Row],[last_order_date]]-Working_Data[[#This Row],[signup_date]]</f>
        <v>346</v>
      </c>
      <c r="Y4043" s="7">
        <f>IF(Working_Data[[#This Row],[churned]]="Active",1,0)</f>
        <v>0</v>
      </c>
      <c r="Z4043" s="7">
        <f>YEAR(Working_Data[[#This Row],[order_date]])</f>
        <v>2024</v>
      </c>
    </row>
    <row r="4044" spans="1:26" x14ac:dyDescent="0.25">
      <c r="A4044" t="s">
        <v>8138</v>
      </c>
      <c r="B4044" t="s">
        <v>21</v>
      </c>
      <c r="C4044" t="s">
        <v>22</v>
      </c>
      <c r="D4044" t="s">
        <v>32</v>
      </c>
      <c r="E4044" s="1">
        <v>45685</v>
      </c>
      <c r="F4044" t="s">
        <v>8139</v>
      </c>
      <c r="G4044" s="1">
        <v>45652</v>
      </c>
      <c r="H4044" t="s">
        <v>47</v>
      </c>
      <c r="I4044" t="s">
        <v>48</v>
      </c>
      <c r="J4044" t="s">
        <v>64</v>
      </c>
      <c r="K4044">
        <v>5</v>
      </c>
      <c r="L4044" s="3">
        <f>Working_Data[[#This Row],[price2]]/Working_Data[[#This Row],[quantity]]</f>
        <v>222.15</v>
      </c>
      <c r="M4044" s="3">
        <v>1110.75</v>
      </c>
      <c r="N4044" t="s">
        <v>50</v>
      </c>
      <c r="O4044">
        <v>40</v>
      </c>
      <c r="P4044" s="1">
        <v>45717</v>
      </c>
      <c r="Q4044">
        <v>383</v>
      </c>
      <c r="R4044" t="s">
        <v>43</v>
      </c>
      <c r="S4044">
        <v>1</v>
      </c>
      <c r="T4044" s="1">
        <v>45453</v>
      </c>
      <c r="U4044" t="s">
        <v>36</v>
      </c>
      <c r="V4044" t="str">
        <f>TEXT(WEEKDAY(Working_Data[[#This Row],[order_date]],1),"DDDD")</f>
        <v>Thursday</v>
      </c>
      <c r="W4044" t="str">
        <f>TEXT(Working_Data[[#This Row],[order_date]],"mmmm")</f>
        <v>December</v>
      </c>
      <c r="X4044" s="7">
        <f>Working_Data[[#This Row],[last_order_date]]-Working_Data[[#This Row],[signup_date]]</f>
        <v>32</v>
      </c>
      <c r="Y4044" s="7">
        <f>IF(Working_Data[[#This Row],[churned]]="Active",1,0)</f>
        <v>0</v>
      </c>
      <c r="Z4044" s="7">
        <f>YEAR(Working_Data[[#This Row],[order_date]])</f>
        <v>2024</v>
      </c>
    </row>
    <row r="4045" spans="1:26" x14ac:dyDescent="0.25">
      <c r="A4045" t="s">
        <v>8140</v>
      </c>
      <c r="B4045" t="s">
        <v>38</v>
      </c>
      <c r="C4045" t="s">
        <v>22</v>
      </c>
      <c r="D4045" t="s">
        <v>32</v>
      </c>
      <c r="E4045" s="1">
        <v>45436</v>
      </c>
      <c r="F4045" t="s">
        <v>8141</v>
      </c>
      <c r="G4045" s="1">
        <v>45652</v>
      </c>
      <c r="H4045" t="s">
        <v>25</v>
      </c>
      <c r="I4045" t="s">
        <v>63</v>
      </c>
      <c r="J4045" t="s">
        <v>27</v>
      </c>
      <c r="K4045">
        <v>5</v>
      </c>
      <c r="L4045" s="3">
        <f>Working_Data[[#This Row],[price2]]/Working_Data[[#This Row],[quantity]]</f>
        <v>107.58399999999999</v>
      </c>
      <c r="M4045" s="3">
        <v>537.91999999999996</v>
      </c>
      <c r="N4045" t="s">
        <v>35</v>
      </c>
      <c r="O4045">
        <v>44</v>
      </c>
      <c r="P4045" s="1">
        <v>45618</v>
      </c>
      <c r="Q4045">
        <v>308</v>
      </c>
      <c r="R4045" t="s">
        <v>29</v>
      </c>
      <c r="S4045">
        <v>2</v>
      </c>
      <c r="T4045" s="1">
        <v>45681</v>
      </c>
      <c r="U4045" t="s">
        <v>30</v>
      </c>
      <c r="V4045" t="str">
        <f>TEXT(WEEKDAY(Working_Data[[#This Row],[order_date]],1),"DDDD")</f>
        <v>Thursday</v>
      </c>
      <c r="W4045" t="str">
        <f>TEXT(Working_Data[[#This Row],[order_date]],"mmmm")</f>
        <v>December</v>
      </c>
      <c r="X4045" s="7">
        <f>Working_Data[[#This Row],[last_order_date]]-Working_Data[[#This Row],[signup_date]]</f>
        <v>182</v>
      </c>
      <c r="Y4045" s="7">
        <f>IF(Working_Data[[#This Row],[churned]]="Active",1,0)</f>
        <v>1</v>
      </c>
      <c r="Z4045" s="7">
        <f>YEAR(Working_Data[[#This Row],[order_date]])</f>
        <v>2024</v>
      </c>
    </row>
    <row r="4046" spans="1:26" x14ac:dyDescent="0.25">
      <c r="A4046" t="s">
        <v>8142</v>
      </c>
      <c r="B4046" t="s">
        <v>45</v>
      </c>
      <c r="C4046" t="s">
        <v>82</v>
      </c>
      <c r="D4046" t="s">
        <v>52</v>
      </c>
      <c r="E4046" s="1">
        <v>45869</v>
      </c>
      <c r="F4046" t="s">
        <v>8143</v>
      </c>
      <c r="G4046" s="1">
        <v>45652</v>
      </c>
      <c r="H4046" t="s">
        <v>41</v>
      </c>
      <c r="I4046" t="s">
        <v>54</v>
      </c>
      <c r="J4046" t="s">
        <v>67</v>
      </c>
      <c r="K4046">
        <v>5</v>
      </c>
      <c r="L4046" s="3">
        <f>Working_Data[[#This Row],[price2]]/Working_Data[[#This Row],[quantity]]</f>
        <v>137.75399999999999</v>
      </c>
      <c r="M4046" s="3">
        <v>688.77</v>
      </c>
      <c r="N4046" t="s">
        <v>28</v>
      </c>
      <c r="O4046">
        <v>5</v>
      </c>
      <c r="P4046" s="1">
        <v>45610</v>
      </c>
      <c r="Q4046">
        <v>199</v>
      </c>
      <c r="R4046" t="s">
        <v>29</v>
      </c>
      <c r="S4046">
        <v>2</v>
      </c>
      <c r="T4046" s="1">
        <v>45423</v>
      </c>
      <c r="U4046" t="s">
        <v>36</v>
      </c>
      <c r="V4046" t="str">
        <f>TEXT(WEEKDAY(Working_Data[[#This Row],[order_date]],1),"DDDD")</f>
        <v>Thursday</v>
      </c>
      <c r="W4046" t="str">
        <f>TEXT(Working_Data[[#This Row],[order_date]],"mmmm")</f>
        <v>December</v>
      </c>
      <c r="X4046" s="7">
        <f>Working_Data[[#This Row],[last_order_date]]-Working_Data[[#This Row],[signup_date]]</f>
        <v>-259</v>
      </c>
      <c r="Y4046" s="7">
        <f>IF(Working_Data[[#This Row],[churned]]="Active",1,0)</f>
        <v>1</v>
      </c>
      <c r="Z4046" s="7">
        <f>YEAR(Working_Data[[#This Row],[order_date]])</f>
        <v>2024</v>
      </c>
    </row>
    <row r="4047" spans="1:26" x14ac:dyDescent="0.25">
      <c r="A4047" t="s">
        <v>8144</v>
      </c>
      <c r="B4047" t="s">
        <v>45</v>
      </c>
      <c r="C4047" t="s">
        <v>39</v>
      </c>
      <c r="D4047" t="s">
        <v>52</v>
      </c>
      <c r="E4047" s="1">
        <v>45280</v>
      </c>
      <c r="F4047" t="s">
        <v>8145</v>
      </c>
      <c r="G4047" s="1">
        <v>45653</v>
      </c>
      <c r="H4047" t="s">
        <v>41</v>
      </c>
      <c r="I4047" t="s">
        <v>48</v>
      </c>
      <c r="J4047" t="s">
        <v>64</v>
      </c>
      <c r="K4047">
        <v>1</v>
      </c>
      <c r="L4047" s="3">
        <f>Working_Data[[#This Row],[price2]]/Working_Data[[#This Row],[quantity]]</f>
        <v>638</v>
      </c>
      <c r="M4047" s="3">
        <v>638</v>
      </c>
      <c r="N4047" t="s">
        <v>35</v>
      </c>
      <c r="O4047">
        <v>1</v>
      </c>
      <c r="P4047" s="1">
        <v>45938</v>
      </c>
      <c r="Q4047">
        <v>103</v>
      </c>
      <c r="R4047" t="s">
        <v>43</v>
      </c>
      <c r="S4047">
        <v>3</v>
      </c>
      <c r="T4047" s="1">
        <v>45584</v>
      </c>
      <c r="U4047" t="s">
        <v>36</v>
      </c>
      <c r="V4047" t="str">
        <f>TEXT(WEEKDAY(Working_Data[[#This Row],[order_date]],1),"DDDD")</f>
        <v>Friday</v>
      </c>
      <c r="W4047" t="str">
        <f>TEXT(Working_Data[[#This Row],[order_date]],"mmmm")</f>
        <v>December</v>
      </c>
      <c r="X4047" s="7">
        <f>Working_Data[[#This Row],[last_order_date]]-Working_Data[[#This Row],[signup_date]]</f>
        <v>658</v>
      </c>
      <c r="Y4047" s="7">
        <f>IF(Working_Data[[#This Row],[churned]]="Active",1,0)</f>
        <v>0</v>
      </c>
      <c r="Z4047" s="7">
        <f>YEAR(Working_Data[[#This Row],[order_date]])</f>
        <v>2024</v>
      </c>
    </row>
    <row r="4048" spans="1:26" x14ac:dyDescent="0.25">
      <c r="A4048" t="s">
        <v>8146</v>
      </c>
      <c r="B4048" t="s">
        <v>21</v>
      </c>
      <c r="C4048" t="s">
        <v>39</v>
      </c>
      <c r="D4048" t="s">
        <v>52</v>
      </c>
      <c r="E4048" s="1">
        <v>45325</v>
      </c>
      <c r="F4048" t="s">
        <v>8147</v>
      </c>
      <c r="G4048" s="1">
        <v>45653</v>
      </c>
      <c r="H4048" t="s">
        <v>47</v>
      </c>
      <c r="I4048" t="s">
        <v>26</v>
      </c>
      <c r="J4048" t="s">
        <v>27</v>
      </c>
      <c r="K4048">
        <v>2</v>
      </c>
      <c r="L4048" s="3">
        <f>Working_Data[[#This Row],[price2]]/Working_Data[[#This Row],[quantity]]</f>
        <v>117.28</v>
      </c>
      <c r="M4048" s="3">
        <v>234.56</v>
      </c>
      <c r="N4048" t="s">
        <v>50</v>
      </c>
      <c r="O4048">
        <v>42</v>
      </c>
      <c r="P4048" s="1">
        <v>45483</v>
      </c>
      <c r="Q4048">
        <v>456</v>
      </c>
      <c r="R4048" t="s">
        <v>43</v>
      </c>
      <c r="S4048">
        <v>2</v>
      </c>
      <c r="T4048" s="1">
        <v>45888</v>
      </c>
      <c r="U4048" t="s">
        <v>60</v>
      </c>
      <c r="V4048" t="str">
        <f>TEXT(WEEKDAY(Working_Data[[#This Row],[order_date]],1),"DDDD")</f>
        <v>Friday</v>
      </c>
      <c r="W4048" t="str">
        <f>TEXT(Working_Data[[#This Row],[order_date]],"mmmm")</f>
        <v>December</v>
      </c>
      <c r="X4048" s="7">
        <f>Working_Data[[#This Row],[last_order_date]]-Working_Data[[#This Row],[signup_date]]</f>
        <v>158</v>
      </c>
      <c r="Y4048" s="7">
        <f>IF(Working_Data[[#This Row],[churned]]="Active",1,0)</f>
        <v>0</v>
      </c>
      <c r="Z4048" s="7">
        <f>YEAR(Working_Data[[#This Row],[order_date]])</f>
        <v>2024</v>
      </c>
    </row>
    <row r="4049" spans="1:26" x14ac:dyDescent="0.25">
      <c r="A4049" t="s">
        <v>8148</v>
      </c>
      <c r="B4049" t="s">
        <v>38</v>
      </c>
      <c r="C4049" t="s">
        <v>82</v>
      </c>
      <c r="D4049" t="s">
        <v>77</v>
      </c>
      <c r="E4049" s="1">
        <v>45737</v>
      </c>
      <c r="F4049" t="s">
        <v>8149</v>
      </c>
      <c r="G4049" s="1">
        <v>45653</v>
      </c>
      <c r="H4049" t="s">
        <v>47</v>
      </c>
      <c r="I4049" t="s">
        <v>42</v>
      </c>
      <c r="J4049" t="s">
        <v>27</v>
      </c>
      <c r="K4049">
        <v>2</v>
      </c>
      <c r="L4049" s="3">
        <f>Working_Data[[#This Row],[price2]]/Working_Data[[#This Row],[quantity]]</f>
        <v>713.86500000000001</v>
      </c>
      <c r="M4049" s="3">
        <v>1427.73</v>
      </c>
      <c r="N4049" t="s">
        <v>28</v>
      </c>
      <c r="O4049">
        <v>27</v>
      </c>
      <c r="P4049" s="1">
        <v>45565</v>
      </c>
      <c r="Q4049">
        <v>56</v>
      </c>
      <c r="R4049" t="s">
        <v>29</v>
      </c>
      <c r="S4049">
        <v>5</v>
      </c>
      <c r="T4049" s="1">
        <v>45642</v>
      </c>
      <c r="U4049" t="s">
        <v>30</v>
      </c>
      <c r="V4049" t="str">
        <f>TEXT(WEEKDAY(Working_Data[[#This Row],[order_date]],1),"DDDD")</f>
        <v>Friday</v>
      </c>
      <c r="W4049" t="str">
        <f>TEXT(Working_Data[[#This Row],[order_date]],"mmmm")</f>
        <v>December</v>
      </c>
      <c r="X4049" s="7">
        <f>Working_Data[[#This Row],[last_order_date]]-Working_Data[[#This Row],[signup_date]]</f>
        <v>-172</v>
      </c>
      <c r="Y4049" s="7">
        <f>IF(Working_Data[[#This Row],[churned]]="Active",1,0)</f>
        <v>1</v>
      </c>
      <c r="Z4049" s="7">
        <f>YEAR(Working_Data[[#This Row],[order_date]])</f>
        <v>2024</v>
      </c>
    </row>
    <row r="4050" spans="1:26" x14ac:dyDescent="0.25">
      <c r="A4050" t="s">
        <v>8150</v>
      </c>
      <c r="B4050" t="s">
        <v>21</v>
      </c>
      <c r="C4050" t="s">
        <v>22</v>
      </c>
      <c r="D4050" t="s">
        <v>52</v>
      </c>
      <c r="E4050" s="1">
        <v>45198</v>
      </c>
      <c r="F4050" t="s">
        <v>8151</v>
      </c>
      <c r="G4050" s="1">
        <v>45653</v>
      </c>
      <c r="H4050" t="s">
        <v>47</v>
      </c>
      <c r="I4050" t="s">
        <v>54</v>
      </c>
      <c r="J4050" t="s">
        <v>59</v>
      </c>
      <c r="K4050">
        <v>4</v>
      </c>
      <c r="L4050" s="3">
        <f>Working_Data[[#This Row],[price2]]/Working_Data[[#This Row],[quantity]]</f>
        <v>114.93</v>
      </c>
      <c r="M4050" s="3">
        <v>459.72</v>
      </c>
      <c r="N4050" t="s">
        <v>35</v>
      </c>
      <c r="O4050">
        <v>29</v>
      </c>
      <c r="P4050" s="1">
        <v>45612</v>
      </c>
      <c r="Q4050">
        <v>137</v>
      </c>
      <c r="R4050" t="s">
        <v>29</v>
      </c>
      <c r="S4050">
        <v>3</v>
      </c>
      <c r="T4050" s="1">
        <v>45617</v>
      </c>
      <c r="U4050" t="s">
        <v>60</v>
      </c>
      <c r="V4050" t="str">
        <f>TEXT(WEEKDAY(Working_Data[[#This Row],[order_date]],1),"DDDD")</f>
        <v>Friday</v>
      </c>
      <c r="W4050" t="str">
        <f>TEXT(Working_Data[[#This Row],[order_date]],"mmmm")</f>
        <v>December</v>
      </c>
      <c r="X4050" s="7">
        <f>Working_Data[[#This Row],[last_order_date]]-Working_Data[[#This Row],[signup_date]]</f>
        <v>414</v>
      </c>
      <c r="Y4050" s="7">
        <f>IF(Working_Data[[#This Row],[churned]]="Active",1,0)</f>
        <v>1</v>
      </c>
      <c r="Z4050" s="7">
        <f>YEAR(Working_Data[[#This Row],[order_date]])</f>
        <v>2024</v>
      </c>
    </row>
    <row r="4051" spans="1:26" x14ac:dyDescent="0.25">
      <c r="A4051" t="s">
        <v>8152</v>
      </c>
      <c r="B4051" t="s">
        <v>45</v>
      </c>
      <c r="C4051" t="s">
        <v>39</v>
      </c>
      <c r="D4051" t="s">
        <v>77</v>
      </c>
      <c r="E4051" s="1">
        <v>45287</v>
      </c>
      <c r="F4051" t="s">
        <v>8153</v>
      </c>
      <c r="G4051" s="1">
        <v>45653</v>
      </c>
      <c r="H4051" t="s">
        <v>47</v>
      </c>
      <c r="I4051" t="s">
        <v>48</v>
      </c>
      <c r="J4051" t="s">
        <v>64</v>
      </c>
      <c r="K4051">
        <v>2</v>
      </c>
      <c r="L4051" s="3">
        <f>Working_Data[[#This Row],[price2]]/Working_Data[[#This Row],[quantity]]</f>
        <v>248.95500000000001</v>
      </c>
      <c r="M4051" s="3">
        <v>497.91</v>
      </c>
      <c r="N4051" t="s">
        <v>35</v>
      </c>
      <c r="O4051">
        <v>31</v>
      </c>
      <c r="P4051" s="1">
        <v>45745</v>
      </c>
      <c r="Q4051">
        <v>228</v>
      </c>
      <c r="R4051" t="s">
        <v>29</v>
      </c>
      <c r="S4051">
        <v>3</v>
      </c>
      <c r="T4051" s="1">
        <v>45769</v>
      </c>
      <c r="U4051" t="s">
        <v>30</v>
      </c>
      <c r="V4051" t="str">
        <f>TEXT(WEEKDAY(Working_Data[[#This Row],[order_date]],1),"DDDD")</f>
        <v>Friday</v>
      </c>
      <c r="W4051" t="str">
        <f>TEXT(Working_Data[[#This Row],[order_date]],"mmmm")</f>
        <v>December</v>
      </c>
      <c r="X4051" s="7">
        <f>Working_Data[[#This Row],[last_order_date]]-Working_Data[[#This Row],[signup_date]]</f>
        <v>458</v>
      </c>
      <c r="Y4051" s="7">
        <f>IF(Working_Data[[#This Row],[churned]]="Active",1,0)</f>
        <v>1</v>
      </c>
      <c r="Z4051" s="7">
        <f>YEAR(Working_Data[[#This Row],[order_date]])</f>
        <v>2024</v>
      </c>
    </row>
    <row r="4052" spans="1:26" x14ac:dyDescent="0.25">
      <c r="A4052" t="s">
        <v>8154</v>
      </c>
      <c r="B4052" t="s">
        <v>21</v>
      </c>
      <c r="C4052" t="s">
        <v>22</v>
      </c>
      <c r="D4052" t="s">
        <v>23</v>
      </c>
      <c r="E4052" s="1">
        <v>45116</v>
      </c>
      <c r="F4052" t="s">
        <v>8155</v>
      </c>
      <c r="G4052" s="1">
        <v>45653</v>
      </c>
      <c r="H4052" t="s">
        <v>41</v>
      </c>
      <c r="I4052" t="s">
        <v>63</v>
      </c>
      <c r="J4052" t="s">
        <v>67</v>
      </c>
      <c r="K4052">
        <v>2</v>
      </c>
      <c r="L4052" s="3">
        <f>Working_Data[[#This Row],[price2]]/Working_Data[[#This Row],[quantity]]</f>
        <v>447.96</v>
      </c>
      <c r="M4052" s="3">
        <v>895.92</v>
      </c>
      <c r="N4052" t="s">
        <v>28</v>
      </c>
      <c r="O4052">
        <v>47</v>
      </c>
      <c r="P4052" s="1">
        <v>45675</v>
      </c>
      <c r="Q4052">
        <v>454</v>
      </c>
      <c r="R4052" t="s">
        <v>29</v>
      </c>
      <c r="S4052">
        <v>4</v>
      </c>
      <c r="T4052" s="1">
        <v>45750</v>
      </c>
      <c r="U4052" t="s">
        <v>36</v>
      </c>
      <c r="V4052" t="str">
        <f>TEXT(WEEKDAY(Working_Data[[#This Row],[order_date]],1),"DDDD")</f>
        <v>Friday</v>
      </c>
      <c r="W4052" t="str">
        <f>TEXT(Working_Data[[#This Row],[order_date]],"mmmm")</f>
        <v>December</v>
      </c>
      <c r="X4052" s="7">
        <f>Working_Data[[#This Row],[last_order_date]]-Working_Data[[#This Row],[signup_date]]</f>
        <v>559</v>
      </c>
      <c r="Y4052" s="7">
        <f>IF(Working_Data[[#This Row],[churned]]="Active",1,0)</f>
        <v>1</v>
      </c>
      <c r="Z4052" s="7">
        <f>YEAR(Working_Data[[#This Row],[order_date]])</f>
        <v>2024</v>
      </c>
    </row>
    <row r="4053" spans="1:26" x14ac:dyDescent="0.25">
      <c r="A4053" t="s">
        <v>8156</v>
      </c>
      <c r="B4053" t="s">
        <v>45</v>
      </c>
      <c r="C4053" t="s">
        <v>22</v>
      </c>
      <c r="D4053" t="s">
        <v>23</v>
      </c>
      <c r="E4053" s="1">
        <v>45856</v>
      </c>
      <c r="F4053" t="s">
        <v>8157</v>
      </c>
      <c r="G4053" s="1">
        <v>45653</v>
      </c>
      <c r="H4053" t="s">
        <v>58</v>
      </c>
      <c r="I4053" t="s">
        <v>48</v>
      </c>
      <c r="J4053" t="s">
        <v>67</v>
      </c>
      <c r="K4053">
        <v>4</v>
      </c>
      <c r="L4053" s="3">
        <f>Working_Data[[#This Row],[price2]]/Working_Data[[#This Row],[quantity]]</f>
        <v>193.11750000000001</v>
      </c>
      <c r="M4053" s="3">
        <v>772.47</v>
      </c>
      <c r="N4053" t="s">
        <v>50</v>
      </c>
      <c r="O4053">
        <v>45</v>
      </c>
      <c r="P4053" s="1">
        <v>45719</v>
      </c>
      <c r="Q4053">
        <v>15</v>
      </c>
      <c r="R4053" t="s">
        <v>43</v>
      </c>
      <c r="S4053">
        <v>2</v>
      </c>
      <c r="T4053" s="1">
        <v>45754</v>
      </c>
      <c r="U4053" t="s">
        <v>36</v>
      </c>
      <c r="V4053" t="str">
        <f>TEXT(WEEKDAY(Working_Data[[#This Row],[order_date]],1),"DDDD")</f>
        <v>Friday</v>
      </c>
      <c r="W4053" t="str">
        <f>TEXT(Working_Data[[#This Row],[order_date]],"mmmm")</f>
        <v>December</v>
      </c>
      <c r="X4053" s="7">
        <f>Working_Data[[#This Row],[last_order_date]]-Working_Data[[#This Row],[signup_date]]</f>
        <v>-137</v>
      </c>
      <c r="Y4053" s="7">
        <f>IF(Working_Data[[#This Row],[churned]]="Active",1,0)</f>
        <v>0</v>
      </c>
      <c r="Z4053" s="7">
        <f>YEAR(Working_Data[[#This Row],[order_date]])</f>
        <v>2024</v>
      </c>
    </row>
    <row r="4054" spans="1:26" x14ac:dyDescent="0.25">
      <c r="A4054" t="s">
        <v>8158</v>
      </c>
      <c r="B4054" t="s">
        <v>45</v>
      </c>
      <c r="C4054" t="s">
        <v>82</v>
      </c>
      <c r="D4054" t="s">
        <v>77</v>
      </c>
      <c r="E4054" s="1">
        <v>45631</v>
      </c>
      <c r="F4054" t="s">
        <v>8159</v>
      </c>
      <c r="G4054" s="1">
        <v>45653</v>
      </c>
      <c r="H4054" t="s">
        <v>25</v>
      </c>
      <c r="I4054" t="s">
        <v>54</v>
      </c>
      <c r="J4054" t="s">
        <v>49</v>
      </c>
      <c r="K4054">
        <v>3</v>
      </c>
      <c r="L4054" s="3">
        <f>Working_Data[[#This Row],[price2]]/Working_Data[[#This Row],[quantity]]</f>
        <v>88.646666666666661</v>
      </c>
      <c r="M4054" s="3">
        <v>265.94</v>
      </c>
      <c r="N4054" t="s">
        <v>28</v>
      </c>
      <c r="O4054">
        <v>4</v>
      </c>
      <c r="P4054" s="1">
        <v>45303</v>
      </c>
      <c r="Q4054">
        <v>348</v>
      </c>
      <c r="R4054" t="s">
        <v>29</v>
      </c>
      <c r="S4054">
        <v>4</v>
      </c>
      <c r="T4054" s="1">
        <v>45935</v>
      </c>
      <c r="U4054" t="s">
        <v>60</v>
      </c>
      <c r="V4054" t="str">
        <f>TEXT(WEEKDAY(Working_Data[[#This Row],[order_date]],1),"DDDD")</f>
        <v>Friday</v>
      </c>
      <c r="W4054" t="str">
        <f>TEXT(Working_Data[[#This Row],[order_date]],"mmmm")</f>
        <v>December</v>
      </c>
      <c r="X4054" s="7">
        <f>Working_Data[[#This Row],[last_order_date]]-Working_Data[[#This Row],[signup_date]]</f>
        <v>-328</v>
      </c>
      <c r="Y4054" s="7">
        <f>IF(Working_Data[[#This Row],[churned]]="Active",1,0)</f>
        <v>1</v>
      </c>
      <c r="Z4054" s="7">
        <f>YEAR(Working_Data[[#This Row],[order_date]])</f>
        <v>2024</v>
      </c>
    </row>
    <row r="4055" spans="1:26" x14ac:dyDescent="0.25">
      <c r="A4055" t="s">
        <v>8160</v>
      </c>
      <c r="B4055" t="s">
        <v>21</v>
      </c>
      <c r="C4055" t="s">
        <v>82</v>
      </c>
      <c r="D4055" t="s">
        <v>56</v>
      </c>
      <c r="E4055" s="1">
        <v>45733</v>
      </c>
      <c r="F4055" t="s">
        <v>8161</v>
      </c>
      <c r="G4055" s="1">
        <v>45653</v>
      </c>
      <c r="H4055" t="s">
        <v>25</v>
      </c>
      <c r="I4055" t="s">
        <v>54</v>
      </c>
      <c r="J4055" t="s">
        <v>59</v>
      </c>
      <c r="K4055">
        <v>5</v>
      </c>
      <c r="L4055" s="3">
        <f>Working_Data[[#This Row],[price2]]/Working_Data[[#This Row],[quantity]]</f>
        <v>209.14600000000002</v>
      </c>
      <c r="M4055" s="3">
        <v>1045.73</v>
      </c>
      <c r="N4055" t="s">
        <v>35</v>
      </c>
      <c r="O4055">
        <v>1</v>
      </c>
      <c r="P4055" s="1">
        <v>45854</v>
      </c>
      <c r="Q4055">
        <v>430</v>
      </c>
      <c r="R4055" t="s">
        <v>43</v>
      </c>
      <c r="S4055">
        <v>2</v>
      </c>
      <c r="T4055" s="1">
        <v>45856</v>
      </c>
      <c r="U4055" t="s">
        <v>36</v>
      </c>
      <c r="V4055" t="str">
        <f>TEXT(WEEKDAY(Working_Data[[#This Row],[order_date]],1),"DDDD")</f>
        <v>Friday</v>
      </c>
      <c r="W4055" t="str">
        <f>TEXT(Working_Data[[#This Row],[order_date]],"mmmm")</f>
        <v>December</v>
      </c>
      <c r="X4055" s="7">
        <f>Working_Data[[#This Row],[last_order_date]]-Working_Data[[#This Row],[signup_date]]</f>
        <v>121</v>
      </c>
      <c r="Y4055" s="7">
        <f>IF(Working_Data[[#This Row],[churned]]="Active",1,0)</f>
        <v>0</v>
      </c>
      <c r="Z4055" s="7">
        <f>YEAR(Working_Data[[#This Row],[order_date]])</f>
        <v>2024</v>
      </c>
    </row>
    <row r="4056" spans="1:26" x14ac:dyDescent="0.25">
      <c r="A4056" t="s">
        <v>8162</v>
      </c>
      <c r="B4056" t="s">
        <v>45</v>
      </c>
      <c r="C4056" t="s">
        <v>39</v>
      </c>
      <c r="D4056" t="s">
        <v>32</v>
      </c>
      <c r="E4056" s="1">
        <v>45058</v>
      </c>
      <c r="F4056" t="s">
        <v>8163</v>
      </c>
      <c r="G4056" s="1">
        <v>45653</v>
      </c>
      <c r="H4056" t="s">
        <v>25</v>
      </c>
      <c r="I4056" t="s">
        <v>54</v>
      </c>
      <c r="J4056" t="s">
        <v>59</v>
      </c>
      <c r="K4056">
        <v>2</v>
      </c>
      <c r="L4056" s="3">
        <f>Working_Data[[#This Row],[price2]]/Working_Data[[#This Row],[quantity]]</f>
        <v>116.24</v>
      </c>
      <c r="M4056" s="3">
        <v>232.48</v>
      </c>
      <c r="N4056" t="s">
        <v>35</v>
      </c>
      <c r="O4056">
        <v>24</v>
      </c>
      <c r="P4056" s="1">
        <v>45528</v>
      </c>
      <c r="Q4056">
        <v>7</v>
      </c>
      <c r="R4056" t="s">
        <v>43</v>
      </c>
      <c r="S4056">
        <v>2</v>
      </c>
      <c r="T4056" s="1">
        <v>45596</v>
      </c>
      <c r="U4056" t="s">
        <v>36</v>
      </c>
      <c r="V4056" t="str">
        <f>TEXT(WEEKDAY(Working_Data[[#This Row],[order_date]],1),"DDDD")</f>
        <v>Friday</v>
      </c>
      <c r="W4056" t="str">
        <f>TEXT(Working_Data[[#This Row],[order_date]],"mmmm")</f>
        <v>December</v>
      </c>
      <c r="X4056" s="7">
        <f>Working_Data[[#This Row],[last_order_date]]-Working_Data[[#This Row],[signup_date]]</f>
        <v>470</v>
      </c>
      <c r="Y4056" s="7">
        <f>IF(Working_Data[[#This Row],[churned]]="Active",1,0)</f>
        <v>0</v>
      </c>
      <c r="Z4056" s="7">
        <f>YEAR(Working_Data[[#This Row],[order_date]])</f>
        <v>2024</v>
      </c>
    </row>
    <row r="4057" spans="1:26" x14ac:dyDescent="0.25">
      <c r="A4057" t="s">
        <v>8164</v>
      </c>
      <c r="B4057" t="s">
        <v>45</v>
      </c>
      <c r="C4057" t="s">
        <v>82</v>
      </c>
      <c r="D4057" t="s">
        <v>32</v>
      </c>
      <c r="E4057" s="1">
        <v>45691</v>
      </c>
      <c r="F4057" t="s">
        <v>8165</v>
      </c>
      <c r="G4057" s="1">
        <v>45653</v>
      </c>
      <c r="H4057" t="s">
        <v>34</v>
      </c>
      <c r="I4057" t="s">
        <v>42</v>
      </c>
      <c r="J4057" t="s">
        <v>27</v>
      </c>
      <c r="K4057">
        <v>5</v>
      </c>
      <c r="L4057" s="3">
        <f>Working_Data[[#This Row],[price2]]/Working_Data[[#This Row],[quantity]]</f>
        <v>202.67599999999999</v>
      </c>
      <c r="M4057" s="3">
        <v>1013.38</v>
      </c>
      <c r="N4057" t="s">
        <v>28</v>
      </c>
      <c r="O4057">
        <v>12</v>
      </c>
      <c r="P4057" s="1">
        <v>45593</v>
      </c>
      <c r="Q4057">
        <v>69</v>
      </c>
      <c r="R4057" t="s">
        <v>29</v>
      </c>
      <c r="S4057">
        <v>3</v>
      </c>
      <c r="T4057" s="1">
        <v>45617</v>
      </c>
      <c r="U4057" t="s">
        <v>30</v>
      </c>
      <c r="V4057" t="str">
        <f>TEXT(WEEKDAY(Working_Data[[#This Row],[order_date]],1),"DDDD")</f>
        <v>Friday</v>
      </c>
      <c r="W4057" t="str">
        <f>TEXT(Working_Data[[#This Row],[order_date]],"mmmm")</f>
        <v>December</v>
      </c>
      <c r="X4057" s="7">
        <f>Working_Data[[#This Row],[last_order_date]]-Working_Data[[#This Row],[signup_date]]</f>
        <v>-98</v>
      </c>
      <c r="Y4057" s="7">
        <f>IF(Working_Data[[#This Row],[churned]]="Active",1,0)</f>
        <v>1</v>
      </c>
      <c r="Z4057" s="7">
        <f>YEAR(Working_Data[[#This Row],[order_date]])</f>
        <v>2024</v>
      </c>
    </row>
    <row r="4058" spans="1:26" x14ac:dyDescent="0.25">
      <c r="A4058" t="s">
        <v>8166</v>
      </c>
      <c r="B4058" t="s">
        <v>45</v>
      </c>
      <c r="C4058" t="s">
        <v>82</v>
      </c>
      <c r="D4058" t="s">
        <v>77</v>
      </c>
      <c r="E4058" s="1">
        <v>45779</v>
      </c>
      <c r="F4058" t="s">
        <v>8167</v>
      </c>
      <c r="G4058" s="1">
        <v>45653</v>
      </c>
      <c r="H4058" t="s">
        <v>34</v>
      </c>
      <c r="I4058" t="s">
        <v>48</v>
      </c>
      <c r="J4058" t="s">
        <v>49</v>
      </c>
      <c r="K4058">
        <v>4</v>
      </c>
      <c r="L4058" s="3">
        <f>Working_Data[[#This Row],[price2]]/Working_Data[[#This Row],[quantity]]</f>
        <v>341.69</v>
      </c>
      <c r="M4058" s="3">
        <v>1366.76</v>
      </c>
      <c r="N4058" t="s">
        <v>28</v>
      </c>
      <c r="O4058">
        <v>3</v>
      </c>
      <c r="P4058" s="1">
        <v>45807</v>
      </c>
      <c r="Q4058">
        <v>11</v>
      </c>
      <c r="R4058" t="s">
        <v>29</v>
      </c>
      <c r="S4058">
        <v>1</v>
      </c>
      <c r="T4058" s="1">
        <v>45683</v>
      </c>
      <c r="U4058" t="s">
        <v>60</v>
      </c>
      <c r="V4058" t="str">
        <f>TEXT(WEEKDAY(Working_Data[[#This Row],[order_date]],1),"DDDD")</f>
        <v>Friday</v>
      </c>
      <c r="W4058" t="str">
        <f>TEXT(Working_Data[[#This Row],[order_date]],"mmmm")</f>
        <v>December</v>
      </c>
      <c r="X4058" s="7">
        <f>Working_Data[[#This Row],[last_order_date]]-Working_Data[[#This Row],[signup_date]]</f>
        <v>28</v>
      </c>
      <c r="Y4058" s="7">
        <f>IF(Working_Data[[#This Row],[churned]]="Active",1,0)</f>
        <v>1</v>
      </c>
      <c r="Z4058" s="7">
        <f>YEAR(Working_Data[[#This Row],[order_date]])</f>
        <v>2024</v>
      </c>
    </row>
    <row r="4059" spans="1:26" x14ac:dyDescent="0.25">
      <c r="A4059" t="s">
        <v>8168</v>
      </c>
      <c r="B4059" t="s">
        <v>38</v>
      </c>
      <c r="C4059" t="s">
        <v>39</v>
      </c>
      <c r="D4059" t="s">
        <v>52</v>
      </c>
      <c r="E4059" s="1">
        <v>45446</v>
      </c>
      <c r="F4059" t="s">
        <v>8169</v>
      </c>
      <c r="G4059" s="1">
        <v>45654</v>
      </c>
      <c r="H4059" t="s">
        <v>25</v>
      </c>
      <c r="I4059" t="s">
        <v>42</v>
      </c>
      <c r="J4059" t="s">
        <v>27</v>
      </c>
      <c r="K4059">
        <v>1</v>
      </c>
      <c r="L4059" s="3">
        <f>Working_Data[[#This Row],[price2]]/Working_Data[[#This Row],[quantity]]</f>
        <v>243.67</v>
      </c>
      <c r="M4059" s="3">
        <v>243.67</v>
      </c>
      <c r="N4059" t="s">
        <v>50</v>
      </c>
      <c r="O4059">
        <v>6</v>
      </c>
      <c r="P4059" s="1">
        <v>45585</v>
      </c>
      <c r="Q4059">
        <v>246</v>
      </c>
      <c r="R4059" t="s">
        <v>43</v>
      </c>
      <c r="S4059">
        <v>1</v>
      </c>
      <c r="T4059" s="1">
        <v>45995</v>
      </c>
      <c r="U4059" t="s">
        <v>60</v>
      </c>
      <c r="V4059" t="str">
        <f>TEXT(WEEKDAY(Working_Data[[#This Row],[order_date]],1),"DDDD")</f>
        <v>Saturday</v>
      </c>
      <c r="W4059" t="str">
        <f>TEXT(Working_Data[[#This Row],[order_date]],"mmmm")</f>
        <v>December</v>
      </c>
      <c r="X4059" s="7">
        <f>Working_Data[[#This Row],[last_order_date]]-Working_Data[[#This Row],[signup_date]]</f>
        <v>139</v>
      </c>
      <c r="Y4059" s="7">
        <f>IF(Working_Data[[#This Row],[churned]]="Active",1,0)</f>
        <v>0</v>
      </c>
      <c r="Z4059" s="7">
        <f>YEAR(Working_Data[[#This Row],[order_date]])</f>
        <v>2024</v>
      </c>
    </row>
    <row r="4060" spans="1:26" x14ac:dyDescent="0.25">
      <c r="A4060" t="s">
        <v>8170</v>
      </c>
      <c r="B4060" t="s">
        <v>45</v>
      </c>
      <c r="C4060" t="s">
        <v>39</v>
      </c>
      <c r="D4060" t="s">
        <v>56</v>
      </c>
      <c r="E4060" s="1">
        <v>45493</v>
      </c>
      <c r="F4060" t="s">
        <v>8171</v>
      </c>
      <c r="G4060" s="1">
        <v>45654</v>
      </c>
      <c r="H4060" t="s">
        <v>25</v>
      </c>
      <c r="I4060" t="s">
        <v>63</v>
      </c>
      <c r="J4060" t="s">
        <v>59</v>
      </c>
      <c r="K4060">
        <v>3</v>
      </c>
      <c r="L4060" s="3">
        <f>Working_Data[[#This Row],[price2]]/Working_Data[[#This Row],[quantity]]</f>
        <v>346.55333333333334</v>
      </c>
      <c r="M4060" s="3">
        <v>1039.6600000000001</v>
      </c>
      <c r="N4060" t="s">
        <v>35</v>
      </c>
      <c r="O4060">
        <v>19</v>
      </c>
      <c r="P4060" s="1">
        <v>45884</v>
      </c>
      <c r="Q4060">
        <v>56</v>
      </c>
      <c r="R4060" t="s">
        <v>43</v>
      </c>
      <c r="S4060">
        <v>2</v>
      </c>
      <c r="T4060" s="1">
        <v>45798</v>
      </c>
      <c r="U4060" t="s">
        <v>30</v>
      </c>
      <c r="V4060" t="str">
        <f>TEXT(WEEKDAY(Working_Data[[#This Row],[order_date]],1),"DDDD")</f>
        <v>Saturday</v>
      </c>
      <c r="W4060" t="str">
        <f>TEXT(Working_Data[[#This Row],[order_date]],"mmmm")</f>
        <v>December</v>
      </c>
      <c r="X4060" s="7">
        <f>Working_Data[[#This Row],[last_order_date]]-Working_Data[[#This Row],[signup_date]]</f>
        <v>391</v>
      </c>
      <c r="Y4060" s="7">
        <f>IF(Working_Data[[#This Row],[churned]]="Active",1,0)</f>
        <v>0</v>
      </c>
      <c r="Z4060" s="7">
        <f>YEAR(Working_Data[[#This Row],[order_date]])</f>
        <v>2024</v>
      </c>
    </row>
    <row r="4061" spans="1:26" x14ac:dyDescent="0.25">
      <c r="A4061" t="s">
        <v>8172</v>
      </c>
      <c r="B4061" t="s">
        <v>21</v>
      </c>
      <c r="C4061" t="s">
        <v>82</v>
      </c>
      <c r="D4061" t="s">
        <v>52</v>
      </c>
      <c r="E4061" s="1">
        <v>45599</v>
      </c>
      <c r="F4061" t="s">
        <v>8173</v>
      </c>
      <c r="G4061" s="1">
        <v>45654</v>
      </c>
      <c r="H4061" t="s">
        <v>41</v>
      </c>
      <c r="I4061" t="s">
        <v>26</v>
      </c>
      <c r="J4061" t="s">
        <v>67</v>
      </c>
      <c r="K4061">
        <v>1</v>
      </c>
      <c r="L4061" s="3">
        <f>Working_Data[[#This Row],[price2]]/Working_Data[[#This Row],[quantity]]</f>
        <v>382.86</v>
      </c>
      <c r="M4061" s="3">
        <v>382.86</v>
      </c>
      <c r="N4061" t="s">
        <v>35</v>
      </c>
      <c r="O4061">
        <v>34</v>
      </c>
      <c r="P4061" s="1">
        <v>45791</v>
      </c>
      <c r="Q4061">
        <v>279</v>
      </c>
      <c r="R4061" t="s">
        <v>43</v>
      </c>
      <c r="S4061">
        <v>1</v>
      </c>
      <c r="T4061" s="1">
        <v>45662</v>
      </c>
      <c r="U4061" t="s">
        <v>36</v>
      </c>
      <c r="V4061" t="str">
        <f>TEXT(WEEKDAY(Working_Data[[#This Row],[order_date]],1),"DDDD")</f>
        <v>Saturday</v>
      </c>
      <c r="W4061" t="str">
        <f>TEXT(Working_Data[[#This Row],[order_date]],"mmmm")</f>
        <v>December</v>
      </c>
      <c r="X4061" s="7">
        <f>Working_Data[[#This Row],[last_order_date]]-Working_Data[[#This Row],[signup_date]]</f>
        <v>192</v>
      </c>
      <c r="Y4061" s="7">
        <f>IF(Working_Data[[#This Row],[churned]]="Active",1,0)</f>
        <v>0</v>
      </c>
      <c r="Z4061" s="7">
        <f>YEAR(Working_Data[[#This Row],[order_date]])</f>
        <v>2024</v>
      </c>
    </row>
    <row r="4062" spans="1:26" x14ac:dyDescent="0.25">
      <c r="A4062" t="s">
        <v>8174</v>
      </c>
      <c r="B4062" t="s">
        <v>45</v>
      </c>
      <c r="C4062" t="s">
        <v>82</v>
      </c>
      <c r="D4062" t="s">
        <v>23</v>
      </c>
      <c r="E4062" s="1">
        <v>45841</v>
      </c>
      <c r="F4062" t="s">
        <v>8175</v>
      </c>
      <c r="G4062" s="1">
        <v>45654</v>
      </c>
      <c r="H4062" t="s">
        <v>34</v>
      </c>
      <c r="I4062" t="s">
        <v>26</v>
      </c>
      <c r="J4062" t="s">
        <v>27</v>
      </c>
      <c r="K4062">
        <v>4</v>
      </c>
      <c r="L4062" s="3">
        <f>Working_Data[[#This Row],[price2]]/Working_Data[[#This Row],[quantity]]</f>
        <v>306.9425</v>
      </c>
      <c r="M4062" s="3">
        <v>1227.77</v>
      </c>
      <c r="N4062" t="s">
        <v>28</v>
      </c>
      <c r="O4062">
        <v>35</v>
      </c>
      <c r="P4062" s="1">
        <v>45650</v>
      </c>
      <c r="Q4062">
        <v>138</v>
      </c>
      <c r="R4062" t="s">
        <v>29</v>
      </c>
      <c r="S4062">
        <v>2</v>
      </c>
      <c r="T4062" s="1">
        <v>45575</v>
      </c>
      <c r="U4062" t="s">
        <v>36</v>
      </c>
      <c r="V4062" t="str">
        <f>TEXT(WEEKDAY(Working_Data[[#This Row],[order_date]],1),"DDDD")</f>
        <v>Saturday</v>
      </c>
      <c r="W4062" t="str">
        <f>TEXT(Working_Data[[#This Row],[order_date]],"mmmm")</f>
        <v>December</v>
      </c>
      <c r="X4062" s="7">
        <f>Working_Data[[#This Row],[last_order_date]]-Working_Data[[#This Row],[signup_date]]</f>
        <v>-191</v>
      </c>
      <c r="Y4062" s="7">
        <f>IF(Working_Data[[#This Row],[churned]]="Active",1,0)</f>
        <v>1</v>
      </c>
      <c r="Z4062" s="7">
        <f>YEAR(Working_Data[[#This Row],[order_date]])</f>
        <v>2024</v>
      </c>
    </row>
    <row r="4063" spans="1:26" x14ac:dyDescent="0.25">
      <c r="A4063" t="s">
        <v>8176</v>
      </c>
      <c r="B4063" t="s">
        <v>21</v>
      </c>
      <c r="C4063" t="s">
        <v>22</v>
      </c>
      <c r="D4063" t="s">
        <v>23</v>
      </c>
      <c r="E4063" s="1">
        <v>45283</v>
      </c>
      <c r="F4063" t="s">
        <v>8177</v>
      </c>
      <c r="G4063" s="1">
        <v>45654</v>
      </c>
      <c r="H4063" t="s">
        <v>47</v>
      </c>
      <c r="I4063" t="s">
        <v>63</v>
      </c>
      <c r="J4063" t="s">
        <v>64</v>
      </c>
      <c r="K4063">
        <v>5</v>
      </c>
      <c r="L4063" s="3">
        <f>Working_Data[[#This Row],[price2]]/Working_Data[[#This Row],[quantity]]</f>
        <v>41.963999999999999</v>
      </c>
      <c r="M4063" s="3">
        <v>209.82</v>
      </c>
      <c r="N4063" t="s">
        <v>50</v>
      </c>
      <c r="O4063">
        <v>19</v>
      </c>
      <c r="P4063" s="1">
        <v>45995</v>
      </c>
      <c r="Q4063">
        <v>347</v>
      </c>
      <c r="R4063" t="s">
        <v>29</v>
      </c>
      <c r="S4063">
        <v>3</v>
      </c>
      <c r="T4063" s="1">
        <v>45826</v>
      </c>
      <c r="U4063" t="s">
        <v>36</v>
      </c>
      <c r="V4063" t="str">
        <f>TEXT(WEEKDAY(Working_Data[[#This Row],[order_date]],1),"DDDD")</f>
        <v>Saturday</v>
      </c>
      <c r="W4063" t="str">
        <f>TEXT(Working_Data[[#This Row],[order_date]],"mmmm")</f>
        <v>December</v>
      </c>
      <c r="X4063" s="7">
        <f>Working_Data[[#This Row],[last_order_date]]-Working_Data[[#This Row],[signup_date]]</f>
        <v>712</v>
      </c>
      <c r="Y4063" s="7">
        <f>IF(Working_Data[[#This Row],[churned]]="Active",1,0)</f>
        <v>1</v>
      </c>
      <c r="Z4063" s="7">
        <f>YEAR(Working_Data[[#This Row],[order_date]])</f>
        <v>2024</v>
      </c>
    </row>
    <row r="4064" spans="1:26" x14ac:dyDescent="0.25">
      <c r="A4064" t="s">
        <v>8178</v>
      </c>
      <c r="B4064" t="s">
        <v>38</v>
      </c>
      <c r="C4064" t="s">
        <v>82</v>
      </c>
      <c r="D4064" t="s">
        <v>52</v>
      </c>
      <c r="E4064" s="1">
        <v>45164</v>
      </c>
      <c r="F4064" t="s">
        <v>8179</v>
      </c>
      <c r="G4064" s="1">
        <v>45654</v>
      </c>
      <c r="H4064" t="s">
        <v>47</v>
      </c>
      <c r="I4064" t="s">
        <v>63</v>
      </c>
      <c r="J4064" t="s">
        <v>67</v>
      </c>
      <c r="K4064">
        <v>2</v>
      </c>
      <c r="L4064" s="3">
        <f>Working_Data[[#This Row],[price2]]/Working_Data[[#This Row],[quantity]]</f>
        <v>122.97499999999999</v>
      </c>
      <c r="M4064" s="3">
        <v>245.95</v>
      </c>
      <c r="N4064" t="s">
        <v>35</v>
      </c>
      <c r="O4064">
        <v>4</v>
      </c>
      <c r="P4064" s="1">
        <v>45615</v>
      </c>
      <c r="Q4064">
        <v>373</v>
      </c>
      <c r="R4064" t="s">
        <v>43</v>
      </c>
      <c r="S4064">
        <v>4</v>
      </c>
      <c r="T4064" s="1">
        <v>45552</v>
      </c>
      <c r="U4064" t="s">
        <v>36</v>
      </c>
      <c r="V4064" t="str">
        <f>TEXT(WEEKDAY(Working_Data[[#This Row],[order_date]],1),"DDDD")</f>
        <v>Saturday</v>
      </c>
      <c r="W4064" t="str">
        <f>TEXT(Working_Data[[#This Row],[order_date]],"mmmm")</f>
        <v>December</v>
      </c>
      <c r="X4064" s="7">
        <f>Working_Data[[#This Row],[last_order_date]]-Working_Data[[#This Row],[signup_date]]</f>
        <v>451</v>
      </c>
      <c r="Y4064" s="7">
        <f>IF(Working_Data[[#This Row],[churned]]="Active",1,0)</f>
        <v>0</v>
      </c>
      <c r="Z4064" s="7">
        <f>YEAR(Working_Data[[#This Row],[order_date]])</f>
        <v>2024</v>
      </c>
    </row>
    <row r="4065" spans="1:26" x14ac:dyDescent="0.25">
      <c r="A4065" t="s">
        <v>8180</v>
      </c>
      <c r="B4065" t="s">
        <v>21</v>
      </c>
      <c r="C4065" t="s">
        <v>22</v>
      </c>
      <c r="D4065" t="s">
        <v>77</v>
      </c>
      <c r="E4065" s="1">
        <v>45660</v>
      </c>
      <c r="F4065" t="s">
        <v>8181</v>
      </c>
      <c r="G4065" s="1">
        <v>45654</v>
      </c>
      <c r="H4065" t="s">
        <v>25</v>
      </c>
      <c r="I4065" t="s">
        <v>42</v>
      </c>
      <c r="J4065" t="s">
        <v>27</v>
      </c>
      <c r="K4065">
        <v>4</v>
      </c>
      <c r="L4065" s="3">
        <f>Working_Data[[#This Row],[price2]]/Working_Data[[#This Row],[quantity]]</f>
        <v>343.13499999999999</v>
      </c>
      <c r="M4065" s="3">
        <v>1372.54</v>
      </c>
      <c r="N4065" t="s">
        <v>50</v>
      </c>
      <c r="O4065">
        <v>15</v>
      </c>
      <c r="P4065" s="1">
        <v>45644</v>
      </c>
      <c r="Q4065">
        <v>337</v>
      </c>
      <c r="R4065" t="s">
        <v>43</v>
      </c>
      <c r="S4065">
        <v>1</v>
      </c>
      <c r="T4065" s="1">
        <v>45607</v>
      </c>
      <c r="U4065" t="s">
        <v>30</v>
      </c>
      <c r="V4065" t="str">
        <f>TEXT(WEEKDAY(Working_Data[[#This Row],[order_date]],1),"DDDD")</f>
        <v>Saturday</v>
      </c>
      <c r="W4065" t="str">
        <f>TEXT(Working_Data[[#This Row],[order_date]],"mmmm")</f>
        <v>December</v>
      </c>
      <c r="X4065" s="7">
        <f>Working_Data[[#This Row],[last_order_date]]-Working_Data[[#This Row],[signup_date]]</f>
        <v>-16</v>
      </c>
      <c r="Y4065" s="7">
        <f>IF(Working_Data[[#This Row],[churned]]="Active",1,0)</f>
        <v>0</v>
      </c>
      <c r="Z4065" s="7">
        <f>YEAR(Working_Data[[#This Row],[order_date]])</f>
        <v>2024</v>
      </c>
    </row>
    <row r="4066" spans="1:26" x14ac:dyDescent="0.25">
      <c r="A4066" t="s">
        <v>8182</v>
      </c>
      <c r="B4066" t="s">
        <v>45</v>
      </c>
      <c r="C4066" t="s">
        <v>22</v>
      </c>
      <c r="D4066" t="s">
        <v>52</v>
      </c>
      <c r="E4066" s="1">
        <v>45183</v>
      </c>
      <c r="F4066" t="s">
        <v>8183</v>
      </c>
      <c r="G4066" s="1">
        <v>45655</v>
      </c>
      <c r="H4066" t="s">
        <v>47</v>
      </c>
      <c r="I4066" t="s">
        <v>26</v>
      </c>
      <c r="J4066" t="s">
        <v>67</v>
      </c>
      <c r="K4066">
        <v>1</v>
      </c>
      <c r="L4066" s="3">
        <f>Working_Data[[#This Row],[price2]]/Working_Data[[#This Row],[quantity]]</f>
        <v>239.45</v>
      </c>
      <c r="M4066" s="3">
        <v>239.45</v>
      </c>
      <c r="N4066" t="s">
        <v>35</v>
      </c>
      <c r="O4066">
        <v>24</v>
      </c>
      <c r="P4066" s="1">
        <v>45334</v>
      </c>
      <c r="Q4066">
        <v>420</v>
      </c>
      <c r="R4066" t="s">
        <v>29</v>
      </c>
      <c r="S4066">
        <v>4</v>
      </c>
      <c r="T4066" s="1">
        <v>45576</v>
      </c>
      <c r="U4066" t="s">
        <v>36</v>
      </c>
      <c r="V4066" t="str">
        <f>TEXT(WEEKDAY(Working_Data[[#This Row],[order_date]],1),"DDDD")</f>
        <v>Sunday</v>
      </c>
      <c r="W4066" t="str">
        <f>TEXT(Working_Data[[#This Row],[order_date]],"mmmm")</f>
        <v>December</v>
      </c>
      <c r="X4066" s="7">
        <f>Working_Data[[#This Row],[last_order_date]]-Working_Data[[#This Row],[signup_date]]</f>
        <v>151</v>
      </c>
      <c r="Y4066" s="7">
        <f>IF(Working_Data[[#This Row],[churned]]="Active",1,0)</f>
        <v>1</v>
      </c>
      <c r="Z4066" s="7">
        <f>YEAR(Working_Data[[#This Row],[order_date]])</f>
        <v>2024</v>
      </c>
    </row>
    <row r="4067" spans="1:26" x14ac:dyDescent="0.25">
      <c r="A4067" t="s">
        <v>8184</v>
      </c>
      <c r="B4067" t="s">
        <v>38</v>
      </c>
      <c r="C4067" t="s">
        <v>22</v>
      </c>
      <c r="D4067" t="s">
        <v>56</v>
      </c>
      <c r="E4067" s="1">
        <v>45993</v>
      </c>
      <c r="F4067" t="s">
        <v>8185</v>
      </c>
      <c r="G4067" s="1">
        <v>45655</v>
      </c>
      <c r="H4067" t="s">
        <v>25</v>
      </c>
      <c r="I4067" t="s">
        <v>63</v>
      </c>
      <c r="J4067" t="s">
        <v>67</v>
      </c>
      <c r="K4067">
        <v>1</v>
      </c>
      <c r="L4067" s="3">
        <f>Working_Data[[#This Row],[price2]]/Working_Data[[#This Row],[quantity]]</f>
        <v>699.04</v>
      </c>
      <c r="M4067" s="3">
        <v>699.04</v>
      </c>
      <c r="N4067" t="s">
        <v>35</v>
      </c>
      <c r="O4067">
        <v>34</v>
      </c>
      <c r="P4067" s="1">
        <v>45644</v>
      </c>
      <c r="Q4067">
        <v>497</v>
      </c>
      <c r="R4067" t="s">
        <v>43</v>
      </c>
      <c r="S4067">
        <v>5</v>
      </c>
      <c r="T4067" s="1">
        <v>45845</v>
      </c>
      <c r="U4067" t="s">
        <v>30</v>
      </c>
      <c r="V4067" t="str">
        <f>TEXT(WEEKDAY(Working_Data[[#This Row],[order_date]],1),"DDDD")</f>
        <v>Sunday</v>
      </c>
      <c r="W4067" t="str">
        <f>TEXT(Working_Data[[#This Row],[order_date]],"mmmm")</f>
        <v>December</v>
      </c>
      <c r="X4067" s="7">
        <f>Working_Data[[#This Row],[last_order_date]]-Working_Data[[#This Row],[signup_date]]</f>
        <v>-349</v>
      </c>
      <c r="Y4067" s="7">
        <f>IF(Working_Data[[#This Row],[churned]]="Active",1,0)</f>
        <v>0</v>
      </c>
      <c r="Z4067" s="7">
        <f>YEAR(Working_Data[[#This Row],[order_date]])</f>
        <v>2024</v>
      </c>
    </row>
    <row r="4068" spans="1:26" x14ac:dyDescent="0.25">
      <c r="A4068" t="s">
        <v>8186</v>
      </c>
      <c r="B4068" t="s">
        <v>21</v>
      </c>
      <c r="C4068" t="s">
        <v>39</v>
      </c>
      <c r="D4068" t="s">
        <v>77</v>
      </c>
      <c r="E4068" s="1">
        <v>45693</v>
      </c>
      <c r="F4068" t="s">
        <v>8187</v>
      </c>
      <c r="G4068" s="1">
        <v>45655</v>
      </c>
      <c r="H4068" t="s">
        <v>25</v>
      </c>
      <c r="I4068" t="s">
        <v>63</v>
      </c>
      <c r="J4068" t="s">
        <v>67</v>
      </c>
      <c r="K4068">
        <v>1</v>
      </c>
      <c r="L4068" s="3">
        <f>Working_Data[[#This Row],[price2]]/Working_Data[[#This Row],[quantity]]</f>
        <v>634.20000000000005</v>
      </c>
      <c r="M4068" s="3">
        <v>634.20000000000005</v>
      </c>
      <c r="N4068" t="s">
        <v>35</v>
      </c>
      <c r="O4068">
        <v>10</v>
      </c>
      <c r="P4068" s="1">
        <v>45873</v>
      </c>
      <c r="Q4068">
        <v>482</v>
      </c>
      <c r="R4068" t="s">
        <v>43</v>
      </c>
      <c r="S4068">
        <v>4</v>
      </c>
      <c r="T4068" s="1">
        <v>45561</v>
      </c>
      <c r="U4068" t="s">
        <v>36</v>
      </c>
      <c r="V4068" t="str">
        <f>TEXT(WEEKDAY(Working_Data[[#This Row],[order_date]],1),"DDDD")</f>
        <v>Sunday</v>
      </c>
      <c r="W4068" t="str">
        <f>TEXT(Working_Data[[#This Row],[order_date]],"mmmm")</f>
        <v>December</v>
      </c>
      <c r="X4068" s="7">
        <f>Working_Data[[#This Row],[last_order_date]]-Working_Data[[#This Row],[signup_date]]</f>
        <v>180</v>
      </c>
      <c r="Y4068" s="7">
        <f>IF(Working_Data[[#This Row],[churned]]="Active",1,0)</f>
        <v>0</v>
      </c>
      <c r="Z4068" s="7">
        <f>YEAR(Working_Data[[#This Row],[order_date]])</f>
        <v>2024</v>
      </c>
    </row>
    <row r="4069" spans="1:26" x14ac:dyDescent="0.25">
      <c r="A4069" t="s">
        <v>8188</v>
      </c>
      <c r="B4069" t="s">
        <v>21</v>
      </c>
      <c r="C4069" t="s">
        <v>82</v>
      </c>
      <c r="D4069" t="s">
        <v>56</v>
      </c>
      <c r="E4069" s="1">
        <v>45479</v>
      </c>
      <c r="F4069" t="s">
        <v>8189</v>
      </c>
      <c r="G4069" s="1">
        <v>45655</v>
      </c>
      <c r="H4069" t="s">
        <v>47</v>
      </c>
      <c r="I4069" t="s">
        <v>54</v>
      </c>
      <c r="J4069" t="s">
        <v>67</v>
      </c>
      <c r="K4069">
        <v>5</v>
      </c>
      <c r="L4069" s="3">
        <f>Working_Data[[#This Row],[price2]]/Working_Data[[#This Row],[quantity]]</f>
        <v>157.07599999999999</v>
      </c>
      <c r="M4069" s="3">
        <v>785.38</v>
      </c>
      <c r="N4069" t="s">
        <v>50</v>
      </c>
      <c r="O4069">
        <v>38</v>
      </c>
      <c r="P4069" s="1">
        <v>45907</v>
      </c>
      <c r="Q4069">
        <v>124</v>
      </c>
      <c r="R4069" t="s">
        <v>43</v>
      </c>
      <c r="S4069">
        <v>2</v>
      </c>
      <c r="T4069" s="1">
        <v>45550</v>
      </c>
      <c r="U4069" t="s">
        <v>36</v>
      </c>
      <c r="V4069" t="str">
        <f>TEXT(WEEKDAY(Working_Data[[#This Row],[order_date]],1),"DDDD")</f>
        <v>Sunday</v>
      </c>
      <c r="W4069" t="str">
        <f>TEXT(Working_Data[[#This Row],[order_date]],"mmmm")</f>
        <v>December</v>
      </c>
      <c r="X4069" s="7">
        <f>Working_Data[[#This Row],[last_order_date]]-Working_Data[[#This Row],[signup_date]]</f>
        <v>428</v>
      </c>
      <c r="Y4069" s="7">
        <f>IF(Working_Data[[#This Row],[churned]]="Active",1,0)</f>
        <v>0</v>
      </c>
      <c r="Z4069" s="7">
        <f>YEAR(Working_Data[[#This Row],[order_date]])</f>
        <v>2024</v>
      </c>
    </row>
    <row r="4070" spans="1:26" x14ac:dyDescent="0.25">
      <c r="A4070" t="s">
        <v>8190</v>
      </c>
      <c r="B4070" t="s">
        <v>38</v>
      </c>
      <c r="C4070" t="s">
        <v>22</v>
      </c>
      <c r="D4070" t="s">
        <v>52</v>
      </c>
      <c r="E4070" s="1">
        <v>45519</v>
      </c>
      <c r="F4070" t="s">
        <v>8191</v>
      </c>
      <c r="G4070" s="1">
        <v>45655</v>
      </c>
      <c r="H4070" t="s">
        <v>25</v>
      </c>
      <c r="I4070" t="s">
        <v>26</v>
      </c>
      <c r="J4070" t="s">
        <v>64</v>
      </c>
      <c r="K4070">
        <v>5</v>
      </c>
      <c r="L4070" s="3">
        <f>Working_Data[[#This Row],[price2]]/Working_Data[[#This Row],[quantity]]</f>
        <v>29.324000000000002</v>
      </c>
      <c r="M4070" s="3">
        <v>146.62</v>
      </c>
      <c r="N4070" t="s">
        <v>35</v>
      </c>
      <c r="O4070">
        <v>48</v>
      </c>
      <c r="P4070" s="1">
        <v>45781</v>
      </c>
      <c r="Q4070">
        <v>150</v>
      </c>
      <c r="R4070" t="s">
        <v>43</v>
      </c>
      <c r="S4070">
        <v>3</v>
      </c>
      <c r="T4070" s="1">
        <v>45626</v>
      </c>
      <c r="U4070" t="s">
        <v>30</v>
      </c>
      <c r="V4070" t="str">
        <f>TEXT(WEEKDAY(Working_Data[[#This Row],[order_date]],1),"DDDD")</f>
        <v>Sunday</v>
      </c>
      <c r="W4070" t="str">
        <f>TEXT(Working_Data[[#This Row],[order_date]],"mmmm")</f>
        <v>December</v>
      </c>
      <c r="X4070" s="7">
        <f>Working_Data[[#This Row],[last_order_date]]-Working_Data[[#This Row],[signup_date]]</f>
        <v>262</v>
      </c>
      <c r="Y4070" s="7">
        <f>IF(Working_Data[[#This Row],[churned]]="Active",1,0)</f>
        <v>0</v>
      </c>
      <c r="Z4070" s="7">
        <f>YEAR(Working_Data[[#This Row],[order_date]])</f>
        <v>2024</v>
      </c>
    </row>
    <row r="4071" spans="1:26" x14ac:dyDescent="0.25">
      <c r="A4071" t="s">
        <v>8192</v>
      </c>
      <c r="B4071" t="s">
        <v>38</v>
      </c>
      <c r="C4071" t="s">
        <v>39</v>
      </c>
      <c r="D4071" t="s">
        <v>32</v>
      </c>
      <c r="E4071" s="1">
        <v>45938</v>
      </c>
      <c r="F4071" t="s">
        <v>8193</v>
      </c>
      <c r="G4071" s="1">
        <v>45655</v>
      </c>
      <c r="H4071" t="s">
        <v>47</v>
      </c>
      <c r="I4071" t="s">
        <v>42</v>
      </c>
      <c r="J4071" t="s">
        <v>64</v>
      </c>
      <c r="K4071">
        <v>2</v>
      </c>
      <c r="L4071" s="3">
        <f>Working_Data[[#This Row],[price2]]/Working_Data[[#This Row],[quantity]]</f>
        <v>571.44000000000005</v>
      </c>
      <c r="M4071" s="3">
        <v>1142.8800000000001</v>
      </c>
      <c r="N4071" t="s">
        <v>50</v>
      </c>
      <c r="O4071">
        <v>20</v>
      </c>
      <c r="P4071" s="1">
        <v>45678</v>
      </c>
      <c r="Q4071">
        <v>349</v>
      </c>
      <c r="R4071" t="s">
        <v>43</v>
      </c>
      <c r="S4071">
        <v>5</v>
      </c>
      <c r="T4071" s="1">
        <v>45641</v>
      </c>
      <c r="U4071" t="s">
        <v>36</v>
      </c>
      <c r="V4071" t="str">
        <f>TEXT(WEEKDAY(Working_Data[[#This Row],[order_date]],1),"DDDD")</f>
        <v>Sunday</v>
      </c>
      <c r="W4071" t="str">
        <f>TEXT(Working_Data[[#This Row],[order_date]],"mmmm")</f>
        <v>December</v>
      </c>
      <c r="X4071" s="7">
        <f>Working_Data[[#This Row],[last_order_date]]-Working_Data[[#This Row],[signup_date]]</f>
        <v>-260</v>
      </c>
      <c r="Y4071" s="7">
        <f>IF(Working_Data[[#This Row],[churned]]="Active",1,0)</f>
        <v>0</v>
      </c>
      <c r="Z4071" s="7">
        <f>YEAR(Working_Data[[#This Row],[order_date]])</f>
        <v>2024</v>
      </c>
    </row>
    <row r="4072" spans="1:26" x14ac:dyDescent="0.25">
      <c r="A4072" t="s">
        <v>8194</v>
      </c>
      <c r="B4072" t="s">
        <v>45</v>
      </c>
      <c r="C4072" t="s">
        <v>22</v>
      </c>
      <c r="D4072" t="s">
        <v>32</v>
      </c>
      <c r="E4072" s="1">
        <v>45640</v>
      </c>
      <c r="F4072" t="s">
        <v>8195</v>
      </c>
      <c r="G4072" s="1">
        <v>45655</v>
      </c>
      <c r="H4072" t="s">
        <v>58</v>
      </c>
      <c r="I4072" t="s">
        <v>42</v>
      </c>
      <c r="J4072" t="s">
        <v>59</v>
      </c>
      <c r="K4072">
        <v>1</v>
      </c>
      <c r="L4072" s="3">
        <f>Working_Data[[#This Row],[price2]]/Working_Data[[#This Row],[quantity]]</f>
        <v>911.65</v>
      </c>
      <c r="M4072" s="3">
        <v>911.65</v>
      </c>
      <c r="N4072" t="s">
        <v>50</v>
      </c>
      <c r="O4072">
        <v>40</v>
      </c>
      <c r="P4072" s="1">
        <v>45741</v>
      </c>
      <c r="Q4072">
        <v>7</v>
      </c>
      <c r="R4072" t="s">
        <v>29</v>
      </c>
      <c r="S4072">
        <v>1</v>
      </c>
      <c r="T4072" s="1">
        <v>45563</v>
      </c>
      <c r="U4072" t="s">
        <v>30</v>
      </c>
      <c r="V4072" t="str">
        <f>TEXT(WEEKDAY(Working_Data[[#This Row],[order_date]],1),"DDDD")</f>
        <v>Sunday</v>
      </c>
      <c r="W4072" t="str">
        <f>TEXT(Working_Data[[#This Row],[order_date]],"mmmm")</f>
        <v>December</v>
      </c>
      <c r="X4072" s="7">
        <f>Working_Data[[#This Row],[last_order_date]]-Working_Data[[#This Row],[signup_date]]</f>
        <v>101</v>
      </c>
      <c r="Y4072" s="7">
        <f>IF(Working_Data[[#This Row],[churned]]="Active",1,0)</f>
        <v>1</v>
      </c>
      <c r="Z4072" s="7">
        <f>YEAR(Working_Data[[#This Row],[order_date]])</f>
        <v>2024</v>
      </c>
    </row>
    <row r="4073" spans="1:26" x14ac:dyDescent="0.25">
      <c r="A4073" t="s">
        <v>8196</v>
      </c>
      <c r="B4073" t="s">
        <v>45</v>
      </c>
      <c r="C4073" t="s">
        <v>22</v>
      </c>
      <c r="D4073" t="s">
        <v>23</v>
      </c>
      <c r="E4073" s="1">
        <v>45599</v>
      </c>
      <c r="F4073" t="s">
        <v>8197</v>
      </c>
      <c r="G4073" s="1">
        <v>45655</v>
      </c>
      <c r="H4073" t="s">
        <v>47</v>
      </c>
      <c r="I4073" t="s">
        <v>48</v>
      </c>
      <c r="J4073" t="s">
        <v>49</v>
      </c>
      <c r="K4073">
        <v>1</v>
      </c>
      <c r="L4073" s="3">
        <f>Working_Data[[#This Row],[price2]]/Working_Data[[#This Row],[quantity]]</f>
        <v>252.51</v>
      </c>
      <c r="M4073" s="3">
        <v>252.51</v>
      </c>
      <c r="N4073" t="s">
        <v>28</v>
      </c>
      <c r="O4073">
        <v>15</v>
      </c>
      <c r="P4073" s="1">
        <v>45805</v>
      </c>
      <c r="Q4073">
        <v>214</v>
      </c>
      <c r="R4073" t="s">
        <v>43</v>
      </c>
      <c r="S4073">
        <v>3</v>
      </c>
      <c r="T4073" s="1">
        <v>45559</v>
      </c>
      <c r="U4073" t="s">
        <v>60</v>
      </c>
      <c r="V4073" t="str">
        <f>TEXT(WEEKDAY(Working_Data[[#This Row],[order_date]],1),"DDDD")</f>
        <v>Sunday</v>
      </c>
      <c r="W4073" t="str">
        <f>TEXT(Working_Data[[#This Row],[order_date]],"mmmm")</f>
        <v>December</v>
      </c>
      <c r="X4073" s="7">
        <f>Working_Data[[#This Row],[last_order_date]]-Working_Data[[#This Row],[signup_date]]</f>
        <v>206</v>
      </c>
      <c r="Y4073" s="7">
        <f>IF(Working_Data[[#This Row],[churned]]="Active",1,0)</f>
        <v>0</v>
      </c>
      <c r="Z4073" s="7">
        <f>YEAR(Working_Data[[#This Row],[order_date]])</f>
        <v>2024</v>
      </c>
    </row>
    <row r="4074" spans="1:26" x14ac:dyDescent="0.25">
      <c r="A4074" t="s">
        <v>8198</v>
      </c>
      <c r="B4074" t="s">
        <v>45</v>
      </c>
      <c r="C4074" t="s">
        <v>22</v>
      </c>
      <c r="D4074" t="s">
        <v>23</v>
      </c>
      <c r="E4074" s="1">
        <v>45354</v>
      </c>
      <c r="F4074" t="s">
        <v>8199</v>
      </c>
      <c r="G4074" s="1">
        <v>45655</v>
      </c>
      <c r="H4074" t="s">
        <v>25</v>
      </c>
      <c r="I4074" t="s">
        <v>26</v>
      </c>
      <c r="J4074" t="s">
        <v>64</v>
      </c>
      <c r="K4074">
        <v>1</v>
      </c>
      <c r="L4074" s="3">
        <f>Working_Data[[#This Row],[price2]]/Working_Data[[#This Row],[quantity]]</f>
        <v>1238.3699999999999</v>
      </c>
      <c r="M4074" s="3">
        <v>1238.3699999999999</v>
      </c>
      <c r="N4074" t="s">
        <v>35</v>
      </c>
      <c r="O4074">
        <v>6</v>
      </c>
      <c r="P4074" s="1">
        <v>45937</v>
      </c>
      <c r="Q4074">
        <v>40</v>
      </c>
      <c r="R4074" t="s">
        <v>43</v>
      </c>
      <c r="S4074">
        <v>5</v>
      </c>
      <c r="T4074" s="1">
        <v>45836</v>
      </c>
      <c r="U4074" t="s">
        <v>30</v>
      </c>
      <c r="V4074" t="str">
        <f>TEXT(WEEKDAY(Working_Data[[#This Row],[order_date]],1),"DDDD")</f>
        <v>Sunday</v>
      </c>
      <c r="W4074" t="str">
        <f>TEXT(Working_Data[[#This Row],[order_date]],"mmmm")</f>
        <v>December</v>
      </c>
      <c r="X4074" s="7">
        <f>Working_Data[[#This Row],[last_order_date]]-Working_Data[[#This Row],[signup_date]]</f>
        <v>583</v>
      </c>
      <c r="Y4074" s="7">
        <f>IF(Working_Data[[#This Row],[churned]]="Active",1,0)</f>
        <v>0</v>
      </c>
      <c r="Z4074" s="7">
        <f>YEAR(Working_Data[[#This Row],[order_date]])</f>
        <v>2024</v>
      </c>
    </row>
    <row r="4075" spans="1:26" x14ac:dyDescent="0.25">
      <c r="A4075" t="s">
        <v>8200</v>
      </c>
      <c r="B4075" t="s">
        <v>21</v>
      </c>
      <c r="C4075" t="s">
        <v>82</v>
      </c>
      <c r="D4075" t="s">
        <v>23</v>
      </c>
      <c r="E4075" s="1">
        <v>45339</v>
      </c>
      <c r="F4075" t="s">
        <v>8201</v>
      </c>
      <c r="G4075" s="1">
        <v>45655</v>
      </c>
      <c r="H4075" t="s">
        <v>47</v>
      </c>
      <c r="I4075" t="s">
        <v>48</v>
      </c>
      <c r="J4075" t="s">
        <v>64</v>
      </c>
      <c r="K4075">
        <v>4</v>
      </c>
      <c r="L4075" s="3">
        <f>Working_Data[[#This Row],[price2]]/Working_Data[[#This Row],[quantity]]</f>
        <v>275.50749999999999</v>
      </c>
      <c r="M4075" s="3">
        <v>1102.03</v>
      </c>
      <c r="N4075" t="s">
        <v>35</v>
      </c>
      <c r="O4075">
        <v>10</v>
      </c>
      <c r="P4075" s="1">
        <v>45575</v>
      </c>
      <c r="Q4075">
        <v>356</v>
      </c>
      <c r="R4075" t="s">
        <v>43</v>
      </c>
      <c r="S4075">
        <v>3</v>
      </c>
      <c r="T4075" s="1">
        <v>45561</v>
      </c>
      <c r="U4075" t="s">
        <v>60</v>
      </c>
      <c r="V4075" t="str">
        <f>TEXT(WEEKDAY(Working_Data[[#This Row],[order_date]],1),"DDDD")</f>
        <v>Sunday</v>
      </c>
      <c r="W4075" t="str">
        <f>TEXT(Working_Data[[#This Row],[order_date]],"mmmm")</f>
        <v>December</v>
      </c>
      <c r="X4075" s="7">
        <f>Working_Data[[#This Row],[last_order_date]]-Working_Data[[#This Row],[signup_date]]</f>
        <v>236</v>
      </c>
      <c r="Y4075" s="7">
        <f>IF(Working_Data[[#This Row],[churned]]="Active",1,0)</f>
        <v>0</v>
      </c>
      <c r="Z4075" s="7">
        <f>YEAR(Working_Data[[#This Row],[order_date]])</f>
        <v>2024</v>
      </c>
    </row>
    <row r="4076" spans="1:26" x14ac:dyDescent="0.25">
      <c r="A4076" t="s">
        <v>8202</v>
      </c>
      <c r="B4076" t="s">
        <v>38</v>
      </c>
      <c r="C4076" t="s">
        <v>22</v>
      </c>
      <c r="D4076" t="s">
        <v>23</v>
      </c>
      <c r="E4076" s="1">
        <v>45438</v>
      </c>
      <c r="F4076" t="s">
        <v>8203</v>
      </c>
      <c r="G4076" s="1">
        <v>45655</v>
      </c>
      <c r="H4076" t="s">
        <v>25</v>
      </c>
      <c r="I4076" t="s">
        <v>42</v>
      </c>
      <c r="J4076" t="s">
        <v>64</v>
      </c>
      <c r="K4076">
        <v>3</v>
      </c>
      <c r="L4076" s="3">
        <f>Working_Data[[#This Row],[price2]]/Working_Data[[#This Row],[quantity]]</f>
        <v>108.44</v>
      </c>
      <c r="M4076" s="3">
        <v>325.32</v>
      </c>
      <c r="N4076" t="s">
        <v>28</v>
      </c>
      <c r="O4076">
        <v>22</v>
      </c>
      <c r="P4076" s="1">
        <v>45695</v>
      </c>
      <c r="Q4076">
        <v>23</v>
      </c>
      <c r="R4076" t="s">
        <v>29</v>
      </c>
      <c r="S4076">
        <v>2</v>
      </c>
      <c r="T4076" s="1">
        <v>45866</v>
      </c>
      <c r="U4076" t="s">
        <v>60</v>
      </c>
      <c r="V4076" t="str">
        <f>TEXT(WEEKDAY(Working_Data[[#This Row],[order_date]],1),"DDDD")</f>
        <v>Sunday</v>
      </c>
      <c r="W4076" t="str">
        <f>TEXT(Working_Data[[#This Row],[order_date]],"mmmm")</f>
        <v>December</v>
      </c>
      <c r="X4076" s="7">
        <f>Working_Data[[#This Row],[last_order_date]]-Working_Data[[#This Row],[signup_date]]</f>
        <v>257</v>
      </c>
      <c r="Y4076" s="7">
        <f>IF(Working_Data[[#This Row],[churned]]="Active",1,0)</f>
        <v>1</v>
      </c>
      <c r="Z4076" s="7">
        <f>YEAR(Working_Data[[#This Row],[order_date]])</f>
        <v>2024</v>
      </c>
    </row>
    <row r="4077" spans="1:26" x14ac:dyDescent="0.25">
      <c r="A4077" t="s">
        <v>8204</v>
      </c>
      <c r="B4077" t="s">
        <v>21</v>
      </c>
      <c r="C4077" t="s">
        <v>39</v>
      </c>
      <c r="D4077" t="s">
        <v>77</v>
      </c>
      <c r="E4077" s="1">
        <v>45178</v>
      </c>
      <c r="F4077" t="s">
        <v>8205</v>
      </c>
      <c r="G4077" s="1">
        <v>45655</v>
      </c>
      <c r="H4077" t="s">
        <v>34</v>
      </c>
      <c r="I4077" t="s">
        <v>48</v>
      </c>
      <c r="J4077" t="s">
        <v>27</v>
      </c>
      <c r="K4077">
        <v>3</v>
      </c>
      <c r="L4077" s="3">
        <f>Working_Data[[#This Row],[price2]]/Working_Data[[#This Row],[quantity]]</f>
        <v>106.02666666666666</v>
      </c>
      <c r="M4077" s="3">
        <v>318.08</v>
      </c>
      <c r="N4077" t="s">
        <v>35</v>
      </c>
      <c r="O4077">
        <v>35</v>
      </c>
      <c r="P4077" s="1">
        <v>45755</v>
      </c>
      <c r="Q4077">
        <v>447</v>
      </c>
      <c r="R4077" t="s">
        <v>29</v>
      </c>
      <c r="S4077">
        <v>5</v>
      </c>
      <c r="T4077" s="1">
        <v>45614</v>
      </c>
      <c r="U4077" t="s">
        <v>36</v>
      </c>
      <c r="V4077" t="str">
        <f>TEXT(WEEKDAY(Working_Data[[#This Row],[order_date]],1),"DDDD")</f>
        <v>Sunday</v>
      </c>
      <c r="W4077" t="str">
        <f>TEXT(Working_Data[[#This Row],[order_date]],"mmmm")</f>
        <v>December</v>
      </c>
      <c r="X4077" s="7">
        <f>Working_Data[[#This Row],[last_order_date]]-Working_Data[[#This Row],[signup_date]]</f>
        <v>577</v>
      </c>
      <c r="Y4077" s="7">
        <f>IF(Working_Data[[#This Row],[churned]]="Active",1,0)</f>
        <v>1</v>
      </c>
      <c r="Z4077" s="7">
        <f>YEAR(Working_Data[[#This Row],[order_date]])</f>
        <v>2024</v>
      </c>
    </row>
    <row r="4078" spans="1:26" x14ac:dyDescent="0.25">
      <c r="A4078" t="s">
        <v>8206</v>
      </c>
      <c r="B4078" t="s">
        <v>45</v>
      </c>
      <c r="C4078" t="s">
        <v>22</v>
      </c>
      <c r="D4078" t="s">
        <v>23</v>
      </c>
      <c r="E4078" s="1">
        <v>45613</v>
      </c>
      <c r="F4078" t="s">
        <v>8207</v>
      </c>
      <c r="G4078" s="1">
        <v>45655</v>
      </c>
      <c r="H4078" t="s">
        <v>34</v>
      </c>
      <c r="I4078" t="s">
        <v>42</v>
      </c>
      <c r="J4078" t="s">
        <v>49</v>
      </c>
      <c r="K4078">
        <v>5</v>
      </c>
      <c r="L4078" s="3">
        <f>Working_Data[[#This Row],[price2]]/Working_Data[[#This Row],[quantity]]</f>
        <v>54.682000000000002</v>
      </c>
      <c r="M4078" s="3">
        <v>273.41000000000003</v>
      </c>
      <c r="N4078" t="s">
        <v>28</v>
      </c>
      <c r="O4078">
        <v>21</v>
      </c>
      <c r="P4078" s="1">
        <v>45768</v>
      </c>
      <c r="Q4078">
        <v>222</v>
      </c>
      <c r="R4078" t="s">
        <v>43</v>
      </c>
      <c r="S4078">
        <v>2</v>
      </c>
      <c r="T4078" s="1">
        <v>45871</v>
      </c>
      <c r="U4078" t="s">
        <v>36</v>
      </c>
      <c r="V4078" t="str">
        <f>TEXT(WEEKDAY(Working_Data[[#This Row],[order_date]],1),"DDDD")</f>
        <v>Sunday</v>
      </c>
      <c r="W4078" t="str">
        <f>TEXT(Working_Data[[#This Row],[order_date]],"mmmm")</f>
        <v>December</v>
      </c>
      <c r="X4078" s="7">
        <f>Working_Data[[#This Row],[last_order_date]]-Working_Data[[#This Row],[signup_date]]</f>
        <v>155</v>
      </c>
      <c r="Y4078" s="7">
        <f>IF(Working_Data[[#This Row],[churned]]="Active",1,0)</f>
        <v>0</v>
      </c>
      <c r="Z4078" s="7">
        <f>YEAR(Working_Data[[#This Row],[order_date]])</f>
        <v>2024</v>
      </c>
    </row>
    <row r="4079" spans="1:26" x14ac:dyDescent="0.25">
      <c r="A4079" t="s">
        <v>8208</v>
      </c>
      <c r="B4079" t="s">
        <v>45</v>
      </c>
      <c r="C4079" t="s">
        <v>39</v>
      </c>
      <c r="D4079" t="s">
        <v>23</v>
      </c>
      <c r="E4079" s="1">
        <v>45056</v>
      </c>
      <c r="F4079" t="s">
        <v>8209</v>
      </c>
      <c r="G4079" s="1">
        <v>45656</v>
      </c>
      <c r="H4079" t="s">
        <v>41</v>
      </c>
      <c r="I4079" t="s">
        <v>54</v>
      </c>
      <c r="J4079" t="s">
        <v>59</v>
      </c>
      <c r="K4079">
        <v>2</v>
      </c>
      <c r="L4079" s="3">
        <f>Working_Data[[#This Row],[price2]]/Working_Data[[#This Row],[quantity]]</f>
        <v>386.42500000000001</v>
      </c>
      <c r="M4079" s="3">
        <v>772.85</v>
      </c>
      <c r="N4079" t="s">
        <v>35</v>
      </c>
      <c r="O4079">
        <v>28</v>
      </c>
      <c r="P4079" s="1">
        <v>45663</v>
      </c>
      <c r="Q4079">
        <v>393</v>
      </c>
      <c r="R4079" t="s">
        <v>29</v>
      </c>
      <c r="S4079">
        <v>3</v>
      </c>
      <c r="T4079" s="1">
        <v>45936</v>
      </c>
      <c r="U4079" t="s">
        <v>30</v>
      </c>
      <c r="V4079" t="str">
        <f>TEXT(WEEKDAY(Working_Data[[#This Row],[order_date]],1),"DDDD")</f>
        <v>Monday</v>
      </c>
      <c r="W4079" t="str">
        <f>TEXT(Working_Data[[#This Row],[order_date]],"mmmm")</f>
        <v>December</v>
      </c>
      <c r="X4079" s="7">
        <f>Working_Data[[#This Row],[last_order_date]]-Working_Data[[#This Row],[signup_date]]</f>
        <v>607</v>
      </c>
      <c r="Y4079" s="7">
        <f>IF(Working_Data[[#This Row],[churned]]="Active",1,0)</f>
        <v>1</v>
      </c>
      <c r="Z4079" s="7">
        <f>YEAR(Working_Data[[#This Row],[order_date]])</f>
        <v>2024</v>
      </c>
    </row>
    <row r="4080" spans="1:26" x14ac:dyDescent="0.25">
      <c r="A4080" t="s">
        <v>8210</v>
      </c>
      <c r="B4080" t="s">
        <v>38</v>
      </c>
      <c r="C4080" t="s">
        <v>22</v>
      </c>
      <c r="D4080" t="s">
        <v>77</v>
      </c>
      <c r="E4080" s="1">
        <v>45147</v>
      </c>
      <c r="F4080" t="s">
        <v>8211</v>
      </c>
      <c r="G4080" s="1">
        <v>45656</v>
      </c>
      <c r="H4080" t="s">
        <v>34</v>
      </c>
      <c r="I4080" t="s">
        <v>63</v>
      </c>
      <c r="J4080" t="s">
        <v>27</v>
      </c>
      <c r="K4080">
        <v>2</v>
      </c>
      <c r="L4080" s="3">
        <f>Working_Data[[#This Row],[price2]]/Working_Data[[#This Row],[quantity]]</f>
        <v>644.30499999999995</v>
      </c>
      <c r="M4080" s="3">
        <v>1288.6099999999999</v>
      </c>
      <c r="N4080" t="s">
        <v>28</v>
      </c>
      <c r="O4080">
        <v>6</v>
      </c>
      <c r="P4080" s="1">
        <v>45622</v>
      </c>
      <c r="Q4080">
        <v>290</v>
      </c>
      <c r="R4080" t="s">
        <v>43</v>
      </c>
      <c r="S4080">
        <v>1</v>
      </c>
      <c r="T4080" s="1">
        <v>45516</v>
      </c>
      <c r="U4080" t="s">
        <v>30</v>
      </c>
      <c r="V4080" t="str">
        <f>TEXT(WEEKDAY(Working_Data[[#This Row],[order_date]],1),"DDDD")</f>
        <v>Monday</v>
      </c>
      <c r="W4080" t="str">
        <f>TEXT(Working_Data[[#This Row],[order_date]],"mmmm")</f>
        <v>December</v>
      </c>
      <c r="X4080" s="7">
        <f>Working_Data[[#This Row],[last_order_date]]-Working_Data[[#This Row],[signup_date]]</f>
        <v>475</v>
      </c>
      <c r="Y4080" s="7">
        <f>IF(Working_Data[[#This Row],[churned]]="Active",1,0)</f>
        <v>0</v>
      </c>
      <c r="Z4080" s="7">
        <f>YEAR(Working_Data[[#This Row],[order_date]])</f>
        <v>2024</v>
      </c>
    </row>
    <row r="4081" spans="1:26" x14ac:dyDescent="0.25">
      <c r="A4081" t="s">
        <v>8212</v>
      </c>
      <c r="B4081" t="s">
        <v>21</v>
      </c>
      <c r="C4081" t="s">
        <v>39</v>
      </c>
      <c r="D4081" t="s">
        <v>56</v>
      </c>
      <c r="E4081" s="1">
        <v>45573</v>
      </c>
      <c r="F4081" t="s">
        <v>8213</v>
      </c>
      <c r="G4081" s="1">
        <v>45656</v>
      </c>
      <c r="H4081" t="s">
        <v>34</v>
      </c>
      <c r="I4081" t="s">
        <v>54</v>
      </c>
      <c r="J4081" t="s">
        <v>59</v>
      </c>
      <c r="K4081">
        <v>4</v>
      </c>
      <c r="L4081" s="3">
        <f>Working_Data[[#This Row],[price2]]/Working_Data[[#This Row],[quantity]]</f>
        <v>348.26</v>
      </c>
      <c r="M4081" s="3">
        <v>1393.04</v>
      </c>
      <c r="N4081" t="s">
        <v>35</v>
      </c>
      <c r="O4081">
        <v>36</v>
      </c>
      <c r="P4081" s="1">
        <v>45691</v>
      </c>
      <c r="Q4081">
        <v>6</v>
      </c>
      <c r="R4081" t="s">
        <v>29</v>
      </c>
      <c r="S4081">
        <v>3</v>
      </c>
      <c r="T4081" s="1">
        <v>45392</v>
      </c>
      <c r="U4081" t="s">
        <v>36</v>
      </c>
      <c r="V4081" t="str">
        <f>TEXT(WEEKDAY(Working_Data[[#This Row],[order_date]],1),"DDDD")</f>
        <v>Monday</v>
      </c>
      <c r="W4081" t="str">
        <f>TEXT(Working_Data[[#This Row],[order_date]],"mmmm")</f>
        <v>December</v>
      </c>
      <c r="X4081" s="7">
        <f>Working_Data[[#This Row],[last_order_date]]-Working_Data[[#This Row],[signup_date]]</f>
        <v>118</v>
      </c>
      <c r="Y4081" s="7">
        <f>IF(Working_Data[[#This Row],[churned]]="Active",1,0)</f>
        <v>1</v>
      </c>
      <c r="Z4081" s="7">
        <f>YEAR(Working_Data[[#This Row],[order_date]])</f>
        <v>2024</v>
      </c>
    </row>
    <row r="4082" spans="1:26" x14ac:dyDescent="0.25">
      <c r="A4082" t="s">
        <v>8214</v>
      </c>
      <c r="B4082" t="s">
        <v>38</v>
      </c>
      <c r="C4082" t="s">
        <v>82</v>
      </c>
      <c r="D4082" t="s">
        <v>52</v>
      </c>
      <c r="E4082" s="1">
        <v>45815</v>
      </c>
      <c r="F4082" t="s">
        <v>8215</v>
      </c>
      <c r="G4082" s="1">
        <v>45656</v>
      </c>
      <c r="H4082" t="s">
        <v>47</v>
      </c>
      <c r="I4082" t="s">
        <v>54</v>
      </c>
      <c r="J4082" t="s">
        <v>67</v>
      </c>
      <c r="K4082">
        <v>1</v>
      </c>
      <c r="L4082" s="3">
        <f>Working_Data[[#This Row],[price2]]/Working_Data[[#This Row],[quantity]]</f>
        <v>941.57</v>
      </c>
      <c r="M4082" s="3">
        <v>941.57</v>
      </c>
      <c r="N4082" t="s">
        <v>35</v>
      </c>
      <c r="O4082">
        <v>18</v>
      </c>
      <c r="P4082" s="1">
        <v>45546</v>
      </c>
      <c r="Q4082">
        <v>439</v>
      </c>
      <c r="R4082" t="s">
        <v>43</v>
      </c>
      <c r="S4082">
        <v>4</v>
      </c>
      <c r="T4082" s="1">
        <v>45302</v>
      </c>
      <c r="U4082" t="s">
        <v>30</v>
      </c>
      <c r="V4082" t="str">
        <f>TEXT(WEEKDAY(Working_Data[[#This Row],[order_date]],1),"DDDD")</f>
        <v>Monday</v>
      </c>
      <c r="W4082" t="str">
        <f>TEXT(Working_Data[[#This Row],[order_date]],"mmmm")</f>
        <v>December</v>
      </c>
      <c r="X4082" s="7">
        <f>Working_Data[[#This Row],[last_order_date]]-Working_Data[[#This Row],[signup_date]]</f>
        <v>-269</v>
      </c>
      <c r="Y4082" s="7">
        <f>IF(Working_Data[[#This Row],[churned]]="Active",1,0)</f>
        <v>0</v>
      </c>
      <c r="Z4082" s="7">
        <f>YEAR(Working_Data[[#This Row],[order_date]])</f>
        <v>2024</v>
      </c>
    </row>
    <row r="4083" spans="1:26" x14ac:dyDescent="0.25">
      <c r="A4083" t="s">
        <v>8216</v>
      </c>
      <c r="B4083" t="s">
        <v>21</v>
      </c>
      <c r="C4083" t="s">
        <v>39</v>
      </c>
      <c r="D4083" t="s">
        <v>52</v>
      </c>
      <c r="E4083" s="1">
        <v>45315</v>
      </c>
      <c r="F4083" t="s">
        <v>8217</v>
      </c>
      <c r="G4083" s="1">
        <v>45656</v>
      </c>
      <c r="H4083" t="s">
        <v>47</v>
      </c>
      <c r="I4083" t="s">
        <v>26</v>
      </c>
      <c r="J4083" t="s">
        <v>67</v>
      </c>
      <c r="K4083">
        <v>1</v>
      </c>
      <c r="L4083" s="3">
        <f>Working_Data[[#This Row],[price2]]/Working_Data[[#This Row],[quantity]]</f>
        <v>931.82</v>
      </c>
      <c r="M4083" s="3">
        <v>931.82</v>
      </c>
      <c r="N4083" t="s">
        <v>28</v>
      </c>
      <c r="O4083">
        <v>28</v>
      </c>
      <c r="P4083" s="1">
        <v>45873</v>
      </c>
      <c r="Q4083">
        <v>207</v>
      </c>
      <c r="R4083" t="s">
        <v>43</v>
      </c>
      <c r="S4083">
        <v>2</v>
      </c>
      <c r="T4083" s="1">
        <v>45580</v>
      </c>
      <c r="U4083" t="s">
        <v>60</v>
      </c>
      <c r="V4083" t="str">
        <f>TEXT(WEEKDAY(Working_Data[[#This Row],[order_date]],1),"DDDD")</f>
        <v>Monday</v>
      </c>
      <c r="W4083" t="str">
        <f>TEXT(Working_Data[[#This Row],[order_date]],"mmmm")</f>
        <v>December</v>
      </c>
      <c r="X4083" s="7">
        <f>Working_Data[[#This Row],[last_order_date]]-Working_Data[[#This Row],[signup_date]]</f>
        <v>558</v>
      </c>
      <c r="Y4083" s="7">
        <f>IF(Working_Data[[#This Row],[churned]]="Active",1,0)</f>
        <v>0</v>
      </c>
      <c r="Z4083" s="7">
        <f>YEAR(Working_Data[[#This Row],[order_date]])</f>
        <v>2024</v>
      </c>
    </row>
    <row r="4084" spans="1:26" x14ac:dyDescent="0.25">
      <c r="A4084" t="s">
        <v>8218</v>
      </c>
      <c r="B4084" t="s">
        <v>45</v>
      </c>
      <c r="C4084" t="s">
        <v>39</v>
      </c>
      <c r="D4084" t="s">
        <v>32</v>
      </c>
      <c r="E4084" s="1">
        <v>45962</v>
      </c>
      <c r="F4084" t="s">
        <v>8219</v>
      </c>
      <c r="G4084" s="1">
        <v>45656</v>
      </c>
      <c r="H4084" t="s">
        <v>58</v>
      </c>
      <c r="I4084" t="s">
        <v>26</v>
      </c>
      <c r="J4084" t="s">
        <v>27</v>
      </c>
      <c r="K4084">
        <v>3</v>
      </c>
      <c r="L4084" s="3">
        <f>Working_Data[[#This Row],[price2]]/Working_Data[[#This Row],[quantity]]</f>
        <v>238.90666666666667</v>
      </c>
      <c r="M4084" s="3">
        <v>716.72</v>
      </c>
      <c r="N4084" t="s">
        <v>35</v>
      </c>
      <c r="O4084">
        <v>14</v>
      </c>
      <c r="P4084" s="1">
        <v>45575</v>
      </c>
      <c r="Q4084">
        <v>271</v>
      </c>
      <c r="R4084" t="s">
        <v>43</v>
      </c>
      <c r="S4084">
        <v>1</v>
      </c>
      <c r="T4084" s="1">
        <v>45482</v>
      </c>
      <c r="U4084" t="s">
        <v>30</v>
      </c>
      <c r="V4084" t="str">
        <f>TEXT(WEEKDAY(Working_Data[[#This Row],[order_date]],1),"DDDD")</f>
        <v>Monday</v>
      </c>
      <c r="W4084" t="str">
        <f>TEXT(Working_Data[[#This Row],[order_date]],"mmmm")</f>
        <v>December</v>
      </c>
      <c r="X4084" s="7">
        <f>Working_Data[[#This Row],[last_order_date]]-Working_Data[[#This Row],[signup_date]]</f>
        <v>-387</v>
      </c>
      <c r="Y4084" s="7">
        <f>IF(Working_Data[[#This Row],[churned]]="Active",1,0)</f>
        <v>0</v>
      </c>
      <c r="Z4084" s="7">
        <f>YEAR(Working_Data[[#This Row],[order_date]])</f>
        <v>2024</v>
      </c>
    </row>
    <row r="4085" spans="1:26" x14ac:dyDescent="0.25">
      <c r="A4085" t="s">
        <v>8220</v>
      </c>
      <c r="B4085" t="s">
        <v>21</v>
      </c>
      <c r="C4085" t="s">
        <v>39</v>
      </c>
      <c r="D4085" t="s">
        <v>23</v>
      </c>
      <c r="E4085" s="1">
        <v>45468</v>
      </c>
      <c r="F4085" t="s">
        <v>8221</v>
      </c>
      <c r="G4085" s="1">
        <v>45656</v>
      </c>
      <c r="H4085" t="s">
        <v>41</v>
      </c>
      <c r="I4085" t="s">
        <v>54</v>
      </c>
      <c r="J4085" t="s">
        <v>67</v>
      </c>
      <c r="K4085">
        <v>4</v>
      </c>
      <c r="L4085" s="3">
        <f>Working_Data[[#This Row],[price2]]/Working_Data[[#This Row],[quantity]]</f>
        <v>221.08500000000001</v>
      </c>
      <c r="M4085" s="3">
        <v>884.34</v>
      </c>
      <c r="N4085" t="s">
        <v>28</v>
      </c>
      <c r="O4085">
        <v>48</v>
      </c>
      <c r="P4085" s="1">
        <v>45641</v>
      </c>
      <c r="Q4085">
        <v>149</v>
      </c>
      <c r="R4085" t="s">
        <v>43</v>
      </c>
      <c r="S4085">
        <v>1</v>
      </c>
      <c r="T4085" s="1">
        <v>45995</v>
      </c>
      <c r="U4085" t="s">
        <v>60</v>
      </c>
      <c r="V4085" t="str">
        <f>TEXT(WEEKDAY(Working_Data[[#This Row],[order_date]],1),"DDDD")</f>
        <v>Monday</v>
      </c>
      <c r="W4085" t="str">
        <f>TEXT(Working_Data[[#This Row],[order_date]],"mmmm")</f>
        <v>December</v>
      </c>
      <c r="X4085" s="7">
        <f>Working_Data[[#This Row],[last_order_date]]-Working_Data[[#This Row],[signup_date]]</f>
        <v>173</v>
      </c>
      <c r="Y4085" s="7">
        <f>IF(Working_Data[[#This Row],[churned]]="Active",1,0)</f>
        <v>0</v>
      </c>
      <c r="Z4085" s="7">
        <f>YEAR(Working_Data[[#This Row],[order_date]])</f>
        <v>2024</v>
      </c>
    </row>
    <row r="4086" spans="1:26" x14ac:dyDescent="0.25">
      <c r="A4086" t="s">
        <v>8222</v>
      </c>
      <c r="B4086" t="s">
        <v>45</v>
      </c>
      <c r="C4086" t="s">
        <v>22</v>
      </c>
      <c r="D4086" t="s">
        <v>56</v>
      </c>
      <c r="E4086" s="1">
        <v>45296</v>
      </c>
      <c r="F4086" t="s">
        <v>8223</v>
      </c>
      <c r="G4086" s="1">
        <v>45656</v>
      </c>
      <c r="H4086" t="s">
        <v>34</v>
      </c>
      <c r="I4086" t="s">
        <v>54</v>
      </c>
      <c r="J4086" t="s">
        <v>64</v>
      </c>
      <c r="K4086">
        <v>2</v>
      </c>
      <c r="L4086" s="3">
        <f>Working_Data[[#This Row],[price2]]/Working_Data[[#This Row],[quantity]]</f>
        <v>97.864999999999995</v>
      </c>
      <c r="M4086" s="3">
        <v>195.73</v>
      </c>
      <c r="N4086" t="s">
        <v>50</v>
      </c>
      <c r="O4086">
        <v>30</v>
      </c>
      <c r="P4086" s="1">
        <v>45868</v>
      </c>
      <c r="Q4086">
        <v>465</v>
      </c>
      <c r="R4086" t="s">
        <v>43</v>
      </c>
      <c r="S4086">
        <v>2</v>
      </c>
      <c r="T4086" s="1">
        <v>45839</v>
      </c>
      <c r="U4086" t="s">
        <v>60</v>
      </c>
      <c r="V4086" t="str">
        <f>TEXT(WEEKDAY(Working_Data[[#This Row],[order_date]],1),"DDDD")</f>
        <v>Monday</v>
      </c>
      <c r="W4086" t="str">
        <f>TEXT(Working_Data[[#This Row],[order_date]],"mmmm")</f>
        <v>December</v>
      </c>
      <c r="X4086" s="7">
        <f>Working_Data[[#This Row],[last_order_date]]-Working_Data[[#This Row],[signup_date]]</f>
        <v>572</v>
      </c>
      <c r="Y4086" s="7">
        <f>IF(Working_Data[[#This Row],[churned]]="Active",1,0)</f>
        <v>0</v>
      </c>
      <c r="Z4086" s="7">
        <f>YEAR(Working_Data[[#This Row],[order_date]])</f>
        <v>2024</v>
      </c>
    </row>
    <row r="4087" spans="1:26" x14ac:dyDescent="0.25">
      <c r="A4087" t="s">
        <v>8224</v>
      </c>
      <c r="B4087" t="s">
        <v>38</v>
      </c>
      <c r="C4087" t="s">
        <v>22</v>
      </c>
      <c r="D4087" t="s">
        <v>56</v>
      </c>
      <c r="E4087" s="1">
        <v>45287</v>
      </c>
      <c r="F4087" t="s">
        <v>8225</v>
      </c>
      <c r="G4087" s="1">
        <v>45657</v>
      </c>
      <c r="H4087" t="s">
        <v>47</v>
      </c>
      <c r="I4087" t="s">
        <v>42</v>
      </c>
      <c r="J4087" t="s">
        <v>27</v>
      </c>
      <c r="K4087">
        <v>4</v>
      </c>
      <c r="L4087" s="3">
        <f>Working_Data[[#This Row],[price2]]/Working_Data[[#This Row],[quantity]]</f>
        <v>242.51</v>
      </c>
      <c r="M4087" s="3">
        <v>970.04</v>
      </c>
      <c r="N4087" t="s">
        <v>35</v>
      </c>
      <c r="O4087">
        <v>19</v>
      </c>
      <c r="P4087" s="1">
        <v>45680</v>
      </c>
      <c r="Q4087">
        <v>404</v>
      </c>
      <c r="R4087" t="s">
        <v>29</v>
      </c>
      <c r="S4087">
        <v>5</v>
      </c>
      <c r="T4087" s="1">
        <v>45641</v>
      </c>
      <c r="U4087" t="s">
        <v>30</v>
      </c>
      <c r="V4087" t="str">
        <f>TEXT(WEEKDAY(Working_Data[[#This Row],[order_date]],1),"DDDD")</f>
        <v>Tuesday</v>
      </c>
      <c r="W4087" t="str">
        <f>TEXT(Working_Data[[#This Row],[order_date]],"mmmm")</f>
        <v>December</v>
      </c>
      <c r="X4087" s="7">
        <f>Working_Data[[#This Row],[last_order_date]]-Working_Data[[#This Row],[signup_date]]</f>
        <v>393</v>
      </c>
      <c r="Y4087" s="7">
        <f>IF(Working_Data[[#This Row],[churned]]="Active",1,0)</f>
        <v>1</v>
      </c>
      <c r="Z4087" s="7">
        <f>YEAR(Working_Data[[#This Row],[order_date]])</f>
        <v>2024</v>
      </c>
    </row>
    <row r="4088" spans="1:26" x14ac:dyDescent="0.25">
      <c r="A4088" t="s">
        <v>8226</v>
      </c>
      <c r="B4088" t="s">
        <v>45</v>
      </c>
      <c r="C4088" t="s">
        <v>39</v>
      </c>
      <c r="D4088" t="s">
        <v>56</v>
      </c>
      <c r="E4088" s="1">
        <v>45601</v>
      </c>
      <c r="F4088" t="s">
        <v>8227</v>
      </c>
      <c r="G4088" s="1">
        <v>45657</v>
      </c>
      <c r="H4088" t="s">
        <v>25</v>
      </c>
      <c r="I4088" t="s">
        <v>54</v>
      </c>
      <c r="J4088" t="s">
        <v>27</v>
      </c>
      <c r="K4088">
        <v>1</v>
      </c>
      <c r="L4088" s="3">
        <f>Working_Data[[#This Row],[price2]]/Working_Data[[#This Row],[quantity]]</f>
        <v>1238.3</v>
      </c>
      <c r="M4088" s="3">
        <v>1238.3</v>
      </c>
      <c r="N4088" t="s">
        <v>35</v>
      </c>
      <c r="O4088">
        <v>22</v>
      </c>
      <c r="P4088" s="1">
        <v>45594</v>
      </c>
      <c r="Q4088">
        <v>97</v>
      </c>
      <c r="R4088" t="s">
        <v>29</v>
      </c>
      <c r="S4088">
        <v>3</v>
      </c>
      <c r="T4088" s="1">
        <v>45561</v>
      </c>
      <c r="U4088" t="s">
        <v>60</v>
      </c>
      <c r="V4088" t="str">
        <f>TEXT(WEEKDAY(Working_Data[[#This Row],[order_date]],1),"DDDD")</f>
        <v>Tuesday</v>
      </c>
      <c r="W4088" t="str">
        <f>TEXT(Working_Data[[#This Row],[order_date]],"mmmm")</f>
        <v>December</v>
      </c>
      <c r="X4088" s="7">
        <f>Working_Data[[#This Row],[last_order_date]]-Working_Data[[#This Row],[signup_date]]</f>
        <v>-7</v>
      </c>
      <c r="Y4088" s="7">
        <f>IF(Working_Data[[#This Row],[churned]]="Active",1,0)</f>
        <v>1</v>
      </c>
      <c r="Z4088" s="7">
        <f>YEAR(Working_Data[[#This Row],[order_date]])</f>
        <v>2024</v>
      </c>
    </row>
    <row r="4089" spans="1:26" x14ac:dyDescent="0.25">
      <c r="A4089" t="s">
        <v>8228</v>
      </c>
      <c r="B4089" t="s">
        <v>45</v>
      </c>
      <c r="C4089" t="s">
        <v>82</v>
      </c>
      <c r="D4089" t="s">
        <v>77</v>
      </c>
      <c r="E4089" s="1">
        <v>45509</v>
      </c>
      <c r="F4089" t="s">
        <v>8229</v>
      </c>
      <c r="G4089" s="1">
        <v>45657</v>
      </c>
      <c r="H4089" t="s">
        <v>34</v>
      </c>
      <c r="I4089" t="s">
        <v>54</v>
      </c>
      <c r="J4089" t="s">
        <v>59</v>
      </c>
      <c r="K4089">
        <v>5</v>
      </c>
      <c r="L4089" s="3">
        <f>Working_Data[[#This Row],[price2]]/Working_Data[[#This Row],[quantity]]</f>
        <v>223.36399999999998</v>
      </c>
      <c r="M4089" s="3">
        <v>1116.82</v>
      </c>
      <c r="N4089" t="s">
        <v>28</v>
      </c>
      <c r="O4089">
        <v>43</v>
      </c>
      <c r="P4089" s="1">
        <v>45588</v>
      </c>
      <c r="Q4089">
        <v>332</v>
      </c>
      <c r="R4089" t="s">
        <v>29</v>
      </c>
      <c r="S4089">
        <v>3</v>
      </c>
      <c r="T4089" s="1">
        <v>45622</v>
      </c>
      <c r="U4089" t="s">
        <v>36</v>
      </c>
      <c r="V4089" t="str">
        <f>TEXT(WEEKDAY(Working_Data[[#This Row],[order_date]],1),"DDDD")</f>
        <v>Tuesday</v>
      </c>
      <c r="W4089" t="str">
        <f>TEXT(Working_Data[[#This Row],[order_date]],"mmmm")</f>
        <v>December</v>
      </c>
      <c r="X4089" s="7">
        <f>Working_Data[[#This Row],[last_order_date]]-Working_Data[[#This Row],[signup_date]]</f>
        <v>79</v>
      </c>
      <c r="Y4089" s="7">
        <f>IF(Working_Data[[#This Row],[churned]]="Active",1,0)</f>
        <v>1</v>
      </c>
      <c r="Z4089" s="7">
        <f>YEAR(Working_Data[[#This Row],[order_date]])</f>
        <v>2024</v>
      </c>
    </row>
    <row r="4090" spans="1:26" x14ac:dyDescent="0.25">
      <c r="A4090" t="s">
        <v>8230</v>
      </c>
      <c r="B4090" t="s">
        <v>21</v>
      </c>
      <c r="C4090" t="s">
        <v>39</v>
      </c>
      <c r="D4090" t="s">
        <v>32</v>
      </c>
      <c r="E4090" s="1">
        <v>45148</v>
      </c>
      <c r="F4090" t="s">
        <v>8231</v>
      </c>
      <c r="G4090" s="1">
        <v>45657</v>
      </c>
      <c r="H4090" t="s">
        <v>25</v>
      </c>
      <c r="I4090" t="s">
        <v>63</v>
      </c>
      <c r="J4090" t="s">
        <v>49</v>
      </c>
      <c r="K4090">
        <v>4</v>
      </c>
      <c r="L4090" s="3">
        <f>Working_Data[[#This Row],[price2]]/Working_Data[[#This Row],[quantity]]</f>
        <v>203.125</v>
      </c>
      <c r="M4090" s="3">
        <v>812.5</v>
      </c>
      <c r="N4090" t="s">
        <v>28</v>
      </c>
      <c r="O4090">
        <v>44</v>
      </c>
      <c r="P4090" s="1">
        <v>45578</v>
      </c>
      <c r="Q4090">
        <v>89</v>
      </c>
      <c r="R4090" t="s">
        <v>43</v>
      </c>
      <c r="S4090">
        <v>1</v>
      </c>
      <c r="T4090" s="1">
        <v>45875</v>
      </c>
      <c r="U4090" t="s">
        <v>30</v>
      </c>
      <c r="V4090" t="str">
        <f>TEXT(WEEKDAY(Working_Data[[#This Row],[order_date]],1),"DDDD")</f>
        <v>Tuesday</v>
      </c>
      <c r="W4090" t="str">
        <f>TEXT(Working_Data[[#This Row],[order_date]],"mmmm")</f>
        <v>December</v>
      </c>
      <c r="X4090" s="7">
        <f>Working_Data[[#This Row],[last_order_date]]-Working_Data[[#This Row],[signup_date]]</f>
        <v>430</v>
      </c>
      <c r="Y4090" s="7">
        <f>IF(Working_Data[[#This Row],[churned]]="Active",1,0)</f>
        <v>0</v>
      </c>
      <c r="Z4090" s="7">
        <f>YEAR(Working_Data[[#This Row],[order_date]])</f>
        <v>2024</v>
      </c>
    </row>
    <row r="4091" spans="1:26" x14ac:dyDescent="0.25">
      <c r="A4091" t="s">
        <v>8232</v>
      </c>
      <c r="B4091" t="s">
        <v>38</v>
      </c>
      <c r="C4091" t="s">
        <v>39</v>
      </c>
      <c r="D4091" t="s">
        <v>52</v>
      </c>
      <c r="E4091" s="1">
        <v>45300</v>
      </c>
      <c r="F4091" t="s">
        <v>8233</v>
      </c>
      <c r="G4091" s="1">
        <v>45657</v>
      </c>
      <c r="H4091" t="s">
        <v>34</v>
      </c>
      <c r="I4091" t="s">
        <v>42</v>
      </c>
      <c r="J4091" t="s">
        <v>67</v>
      </c>
      <c r="K4091">
        <v>5</v>
      </c>
      <c r="L4091" s="3">
        <f>Working_Data[[#This Row],[price2]]/Working_Data[[#This Row],[quantity]]</f>
        <v>102.19199999999999</v>
      </c>
      <c r="M4091" s="3">
        <v>510.96</v>
      </c>
      <c r="N4091" t="s">
        <v>28</v>
      </c>
      <c r="O4091">
        <v>3</v>
      </c>
      <c r="P4091" s="1">
        <v>45301</v>
      </c>
      <c r="Q4091">
        <v>308</v>
      </c>
      <c r="R4091" t="s">
        <v>43</v>
      </c>
      <c r="S4091">
        <v>2</v>
      </c>
      <c r="T4091" s="1">
        <v>45775</v>
      </c>
      <c r="U4091" t="s">
        <v>36</v>
      </c>
      <c r="V4091" t="str">
        <f>TEXT(WEEKDAY(Working_Data[[#This Row],[order_date]],1),"DDDD")</f>
        <v>Tuesday</v>
      </c>
      <c r="W4091" t="str">
        <f>TEXT(Working_Data[[#This Row],[order_date]],"mmmm")</f>
        <v>December</v>
      </c>
      <c r="X4091" s="7">
        <f>Working_Data[[#This Row],[last_order_date]]-Working_Data[[#This Row],[signup_date]]</f>
        <v>1</v>
      </c>
      <c r="Y4091" s="7">
        <f>IF(Working_Data[[#This Row],[churned]]="Active",1,0)</f>
        <v>0</v>
      </c>
      <c r="Z4091" s="7">
        <f>YEAR(Working_Data[[#This Row],[order_date]])</f>
        <v>2024</v>
      </c>
    </row>
    <row r="4092" spans="1:26" x14ac:dyDescent="0.25">
      <c r="A4092" t="s">
        <v>8234</v>
      </c>
      <c r="B4092" t="s">
        <v>45</v>
      </c>
      <c r="C4092" t="s">
        <v>82</v>
      </c>
      <c r="D4092" t="s">
        <v>23</v>
      </c>
      <c r="E4092" s="1">
        <v>45297</v>
      </c>
      <c r="F4092" t="s">
        <v>8235</v>
      </c>
      <c r="G4092" s="1">
        <v>45657</v>
      </c>
      <c r="H4092" t="s">
        <v>25</v>
      </c>
      <c r="I4092" t="s">
        <v>54</v>
      </c>
      <c r="J4092" t="s">
        <v>27</v>
      </c>
      <c r="K4092">
        <v>4</v>
      </c>
      <c r="L4092" s="3">
        <f>Working_Data[[#This Row],[price2]]/Working_Data[[#This Row],[quantity]]</f>
        <v>86.834999999999994</v>
      </c>
      <c r="M4092" s="3">
        <v>347.34</v>
      </c>
      <c r="N4092" t="s">
        <v>35</v>
      </c>
      <c r="O4092">
        <v>9</v>
      </c>
      <c r="P4092" s="1">
        <v>45744</v>
      </c>
      <c r="Q4092">
        <v>52</v>
      </c>
      <c r="R4092" t="s">
        <v>29</v>
      </c>
      <c r="S4092">
        <v>5</v>
      </c>
      <c r="T4092" s="1">
        <v>45824</v>
      </c>
      <c r="U4092" t="s">
        <v>36</v>
      </c>
      <c r="V4092" t="str">
        <f>TEXT(WEEKDAY(Working_Data[[#This Row],[order_date]],1),"DDDD")</f>
        <v>Tuesday</v>
      </c>
      <c r="W4092" t="str">
        <f>TEXT(Working_Data[[#This Row],[order_date]],"mmmm")</f>
        <v>December</v>
      </c>
      <c r="X4092" s="7">
        <f>Working_Data[[#This Row],[last_order_date]]-Working_Data[[#This Row],[signup_date]]</f>
        <v>447</v>
      </c>
      <c r="Y4092" s="7">
        <f>IF(Working_Data[[#This Row],[churned]]="Active",1,0)</f>
        <v>1</v>
      </c>
      <c r="Z4092" s="7">
        <f>YEAR(Working_Data[[#This Row],[order_date]])</f>
        <v>2024</v>
      </c>
    </row>
    <row r="4093" spans="1:26" x14ac:dyDescent="0.25">
      <c r="A4093" t="s">
        <v>8236</v>
      </c>
      <c r="B4093" t="s">
        <v>21</v>
      </c>
      <c r="C4093" t="s">
        <v>22</v>
      </c>
      <c r="D4093" t="s">
        <v>32</v>
      </c>
      <c r="E4093" s="1">
        <v>45774</v>
      </c>
      <c r="F4093" t="s">
        <v>8237</v>
      </c>
      <c r="G4093" s="1">
        <v>45657</v>
      </c>
      <c r="H4093" t="s">
        <v>47</v>
      </c>
      <c r="I4093" t="s">
        <v>42</v>
      </c>
      <c r="J4093" t="s">
        <v>59</v>
      </c>
      <c r="K4093">
        <v>2</v>
      </c>
      <c r="L4093" s="3">
        <f>Working_Data[[#This Row],[price2]]/Working_Data[[#This Row],[quantity]]</f>
        <v>637.255</v>
      </c>
      <c r="M4093" s="3">
        <v>1274.51</v>
      </c>
      <c r="N4093" t="s">
        <v>35</v>
      </c>
      <c r="O4093">
        <v>14</v>
      </c>
      <c r="P4093" s="1">
        <v>45689</v>
      </c>
      <c r="Q4093">
        <v>428</v>
      </c>
      <c r="R4093" t="s">
        <v>43</v>
      </c>
      <c r="S4093">
        <v>5</v>
      </c>
      <c r="T4093" s="1">
        <v>45577</v>
      </c>
      <c r="U4093" t="s">
        <v>30</v>
      </c>
      <c r="V4093" t="str">
        <f>TEXT(WEEKDAY(Working_Data[[#This Row],[order_date]],1),"DDDD")</f>
        <v>Tuesday</v>
      </c>
      <c r="W4093" t="str">
        <f>TEXT(Working_Data[[#This Row],[order_date]],"mmmm")</f>
        <v>December</v>
      </c>
      <c r="X4093" s="7">
        <f>Working_Data[[#This Row],[last_order_date]]-Working_Data[[#This Row],[signup_date]]</f>
        <v>-85</v>
      </c>
      <c r="Y4093" s="7">
        <f>IF(Working_Data[[#This Row],[churned]]="Active",1,0)</f>
        <v>0</v>
      </c>
      <c r="Z4093" s="7">
        <f>YEAR(Working_Data[[#This Row],[order_date]])</f>
        <v>2024</v>
      </c>
    </row>
    <row r="4094" spans="1:26" x14ac:dyDescent="0.25">
      <c r="A4094" t="s">
        <v>8238</v>
      </c>
      <c r="B4094" t="s">
        <v>38</v>
      </c>
      <c r="C4094" t="s">
        <v>39</v>
      </c>
      <c r="D4094" t="s">
        <v>23</v>
      </c>
      <c r="E4094" s="1">
        <v>45797</v>
      </c>
      <c r="F4094" t="s">
        <v>8239</v>
      </c>
      <c r="G4094" s="1">
        <v>45657</v>
      </c>
      <c r="H4094" t="s">
        <v>34</v>
      </c>
      <c r="I4094" t="s">
        <v>26</v>
      </c>
      <c r="J4094" t="s">
        <v>27</v>
      </c>
      <c r="K4094">
        <v>1</v>
      </c>
      <c r="L4094" s="3">
        <f>Working_Data[[#This Row],[price2]]/Working_Data[[#This Row],[quantity]]</f>
        <v>1379.87</v>
      </c>
      <c r="M4094" s="3">
        <v>1379.87</v>
      </c>
      <c r="N4094" t="s">
        <v>50</v>
      </c>
      <c r="O4094">
        <v>29</v>
      </c>
      <c r="P4094" s="1">
        <v>45662</v>
      </c>
      <c r="Q4094">
        <v>55</v>
      </c>
      <c r="R4094" t="s">
        <v>29</v>
      </c>
      <c r="S4094">
        <v>3</v>
      </c>
      <c r="T4094" s="1">
        <v>45767</v>
      </c>
      <c r="U4094" t="s">
        <v>36</v>
      </c>
      <c r="V4094" t="str">
        <f>TEXT(WEEKDAY(Working_Data[[#This Row],[order_date]],1),"DDDD")</f>
        <v>Tuesday</v>
      </c>
      <c r="W4094" t="str">
        <f>TEXT(Working_Data[[#This Row],[order_date]],"mmmm")</f>
        <v>December</v>
      </c>
      <c r="X4094" s="7">
        <f>Working_Data[[#This Row],[last_order_date]]-Working_Data[[#This Row],[signup_date]]</f>
        <v>-135</v>
      </c>
      <c r="Y4094" s="7">
        <f>IF(Working_Data[[#This Row],[churned]]="Active",1,0)</f>
        <v>1</v>
      </c>
      <c r="Z4094" s="7">
        <f>YEAR(Working_Data[[#This Row],[order_date]])</f>
        <v>2024</v>
      </c>
    </row>
    <row r="4095" spans="1:26" x14ac:dyDescent="0.25">
      <c r="A4095" t="s">
        <v>8240</v>
      </c>
      <c r="B4095" t="s">
        <v>38</v>
      </c>
      <c r="C4095" t="s">
        <v>82</v>
      </c>
      <c r="D4095" t="s">
        <v>32</v>
      </c>
      <c r="E4095" s="1">
        <v>45476</v>
      </c>
      <c r="F4095" t="s">
        <v>8241</v>
      </c>
      <c r="G4095" s="1">
        <v>45658</v>
      </c>
      <c r="H4095" t="s">
        <v>41</v>
      </c>
      <c r="I4095" t="s">
        <v>26</v>
      </c>
      <c r="J4095" t="s">
        <v>59</v>
      </c>
      <c r="K4095">
        <v>3</v>
      </c>
      <c r="L4095" s="3">
        <f>Working_Data[[#This Row],[price2]]/Working_Data[[#This Row],[quantity]]</f>
        <v>173.13666666666666</v>
      </c>
      <c r="M4095" s="3">
        <v>519.41</v>
      </c>
      <c r="N4095" t="s">
        <v>50</v>
      </c>
      <c r="O4095">
        <v>43</v>
      </c>
      <c r="P4095" s="1">
        <v>45870</v>
      </c>
      <c r="Q4095">
        <v>316</v>
      </c>
      <c r="R4095" t="s">
        <v>43</v>
      </c>
      <c r="S4095">
        <v>3</v>
      </c>
      <c r="T4095" s="1">
        <v>45526</v>
      </c>
      <c r="U4095" t="s">
        <v>60</v>
      </c>
      <c r="V4095" t="str">
        <f>TEXT(WEEKDAY(Working_Data[[#This Row],[order_date]],1),"DDDD")</f>
        <v>Wednesday</v>
      </c>
      <c r="W4095" t="str">
        <f>TEXT(Working_Data[[#This Row],[order_date]],"mmmm")</f>
        <v>January</v>
      </c>
      <c r="X4095" s="7">
        <f>Working_Data[[#This Row],[last_order_date]]-Working_Data[[#This Row],[signup_date]]</f>
        <v>394</v>
      </c>
      <c r="Y4095" s="7">
        <f>IF(Working_Data[[#This Row],[churned]]="Active",1,0)</f>
        <v>0</v>
      </c>
      <c r="Z4095" s="7">
        <f>YEAR(Working_Data[[#This Row],[order_date]])</f>
        <v>2025</v>
      </c>
    </row>
    <row r="4096" spans="1:26" x14ac:dyDescent="0.25">
      <c r="A4096" t="s">
        <v>8242</v>
      </c>
      <c r="B4096" t="s">
        <v>45</v>
      </c>
      <c r="C4096" t="s">
        <v>39</v>
      </c>
      <c r="D4096" t="s">
        <v>23</v>
      </c>
      <c r="E4096" s="1">
        <v>45790</v>
      </c>
      <c r="F4096" t="s">
        <v>8243</v>
      </c>
      <c r="G4096" s="1">
        <v>45658</v>
      </c>
      <c r="H4096" t="s">
        <v>58</v>
      </c>
      <c r="I4096" t="s">
        <v>63</v>
      </c>
      <c r="J4096" t="s">
        <v>49</v>
      </c>
      <c r="K4096">
        <v>3</v>
      </c>
      <c r="L4096" s="3">
        <f>Working_Data[[#This Row],[price2]]/Working_Data[[#This Row],[quantity]]</f>
        <v>451.39000000000004</v>
      </c>
      <c r="M4096" s="3">
        <v>1354.17</v>
      </c>
      <c r="N4096" t="s">
        <v>35</v>
      </c>
      <c r="O4096">
        <v>22</v>
      </c>
      <c r="P4096" s="1">
        <v>45775</v>
      </c>
      <c r="Q4096">
        <v>196</v>
      </c>
      <c r="R4096" t="s">
        <v>29</v>
      </c>
      <c r="S4096">
        <v>4</v>
      </c>
      <c r="T4096" s="1">
        <v>45729</v>
      </c>
      <c r="U4096" t="s">
        <v>30</v>
      </c>
      <c r="V4096" t="str">
        <f>TEXT(WEEKDAY(Working_Data[[#This Row],[order_date]],1),"DDDD")</f>
        <v>Wednesday</v>
      </c>
      <c r="W4096" t="str">
        <f>TEXT(Working_Data[[#This Row],[order_date]],"mmmm")</f>
        <v>January</v>
      </c>
      <c r="X4096" s="7">
        <f>Working_Data[[#This Row],[last_order_date]]-Working_Data[[#This Row],[signup_date]]</f>
        <v>-15</v>
      </c>
      <c r="Y4096" s="7">
        <f>IF(Working_Data[[#This Row],[churned]]="Active",1,0)</f>
        <v>1</v>
      </c>
      <c r="Z4096" s="7">
        <f>YEAR(Working_Data[[#This Row],[order_date]])</f>
        <v>2025</v>
      </c>
    </row>
    <row r="4097" spans="1:26" x14ac:dyDescent="0.25">
      <c r="A4097" t="s">
        <v>8244</v>
      </c>
      <c r="B4097" t="s">
        <v>45</v>
      </c>
      <c r="C4097" t="s">
        <v>39</v>
      </c>
      <c r="D4097" t="s">
        <v>77</v>
      </c>
      <c r="E4097" s="1">
        <v>45455</v>
      </c>
      <c r="F4097" t="s">
        <v>8245</v>
      </c>
      <c r="G4097" s="1">
        <v>45658</v>
      </c>
      <c r="H4097" t="s">
        <v>47</v>
      </c>
      <c r="I4097" t="s">
        <v>63</v>
      </c>
      <c r="J4097" t="s">
        <v>49</v>
      </c>
      <c r="K4097">
        <v>4</v>
      </c>
      <c r="L4097" s="3">
        <f>Working_Data[[#This Row],[price2]]/Working_Data[[#This Row],[quantity]]</f>
        <v>147.54</v>
      </c>
      <c r="M4097" s="3">
        <v>590.16</v>
      </c>
      <c r="N4097" t="s">
        <v>35</v>
      </c>
      <c r="O4097">
        <v>38</v>
      </c>
      <c r="P4097" s="1">
        <v>45844</v>
      </c>
      <c r="Q4097">
        <v>307</v>
      </c>
      <c r="R4097" t="s">
        <v>43</v>
      </c>
      <c r="S4097">
        <v>1</v>
      </c>
      <c r="T4097" s="1">
        <v>45640</v>
      </c>
      <c r="U4097" t="s">
        <v>36</v>
      </c>
      <c r="V4097" t="str">
        <f>TEXT(WEEKDAY(Working_Data[[#This Row],[order_date]],1),"DDDD")</f>
        <v>Wednesday</v>
      </c>
      <c r="W4097" t="str">
        <f>TEXT(Working_Data[[#This Row],[order_date]],"mmmm")</f>
        <v>January</v>
      </c>
      <c r="X4097" s="7">
        <f>Working_Data[[#This Row],[last_order_date]]-Working_Data[[#This Row],[signup_date]]</f>
        <v>389</v>
      </c>
      <c r="Y4097" s="7">
        <f>IF(Working_Data[[#This Row],[churned]]="Active",1,0)</f>
        <v>0</v>
      </c>
      <c r="Z4097" s="7">
        <f>YEAR(Working_Data[[#This Row],[order_date]])</f>
        <v>2025</v>
      </c>
    </row>
    <row r="4098" spans="1:26" x14ac:dyDescent="0.25">
      <c r="A4098" t="s">
        <v>8246</v>
      </c>
      <c r="B4098" t="s">
        <v>45</v>
      </c>
      <c r="C4098" t="s">
        <v>82</v>
      </c>
      <c r="D4098" t="s">
        <v>56</v>
      </c>
      <c r="E4098" s="1">
        <v>45403</v>
      </c>
      <c r="F4098" t="s">
        <v>8247</v>
      </c>
      <c r="G4098" s="1">
        <v>45658</v>
      </c>
      <c r="H4098" t="s">
        <v>58</v>
      </c>
      <c r="I4098" t="s">
        <v>63</v>
      </c>
      <c r="J4098" t="s">
        <v>59</v>
      </c>
      <c r="K4098">
        <v>2</v>
      </c>
      <c r="L4098" s="3">
        <f>Working_Data[[#This Row],[price2]]/Working_Data[[#This Row],[quantity]]</f>
        <v>98.93</v>
      </c>
      <c r="M4098" s="3">
        <v>197.86</v>
      </c>
      <c r="N4098" t="s">
        <v>35</v>
      </c>
      <c r="O4098">
        <v>25</v>
      </c>
      <c r="P4098" s="1">
        <v>45908</v>
      </c>
      <c r="Q4098">
        <v>443</v>
      </c>
      <c r="R4098" t="s">
        <v>29</v>
      </c>
      <c r="S4098">
        <v>5</v>
      </c>
      <c r="T4098" s="1">
        <v>45575</v>
      </c>
      <c r="U4098" t="s">
        <v>30</v>
      </c>
      <c r="V4098" t="str">
        <f>TEXT(WEEKDAY(Working_Data[[#This Row],[order_date]],1),"DDDD")</f>
        <v>Wednesday</v>
      </c>
      <c r="W4098" t="str">
        <f>TEXT(Working_Data[[#This Row],[order_date]],"mmmm")</f>
        <v>January</v>
      </c>
      <c r="X4098" s="7">
        <f>Working_Data[[#This Row],[last_order_date]]-Working_Data[[#This Row],[signup_date]]</f>
        <v>505</v>
      </c>
      <c r="Y4098" s="7">
        <f>IF(Working_Data[[#This Row],[churned]]="Active",1,0)</f>
        <v>1</v>
      </c>
      <c r="Z4098" s="7">
        <f>YEAR(Working_Data[[#This Row],[order_date]])</f>
        <v>2025</v>
      </c>
    </row>
    <row r="4099" spans="1:26" x14ac:dyDescent="0.25">
      <c r="A4099" t="s">
        <v>8248</v>
      </c>
      <c r="B4099" t="s">
        <v>21</v>
      </c>
      <c r="C4099" t="s">
        <v>39</v>
      </c>
      <c r="D4099" t="s">
        <v>52</v>
      </c>
      <c r="E4099" s="1">
        <v>45315</v>
      </c>
      <c r="F4099" t="s">
        <v>8249</v>
      </c>
      <c r="G4099" s="1">
        <v>45658</v>
      </c>
      <c r="H4099" t="s">
        <v>25</v>
      </c>
      <c r="I4099" t="s">
        <v>63</v>
      </c>
      <c r="J4099" t="s">
        <v>27</v>
      </c>
      <c r="K4099">
        <v>4</v>
      </c>
      <c r="L4099" s="3">
        <f>Working_Data[[#This Row],[price2]]/Working_Data[[#This Row],[quantity]]</f>
        <v>114.27249999999999</v>
      </c>
      <c r="M4099" s="3">
        <v>457.09</v>
      </c>
      <c r="N4099" t="s">
        <v>28</v>
      </c>
      <c r="O4099">
        <v>50</v>
      </c>
      <c r="P4099" s="1">
        <v>45362</v>
      </c>
      <c r="Q4099">
        <v>435</v>
      </c>
      <c r="R4099" t="s">
        <v>43</v>
      </c>
      <c r="S4099">
        <v>3</v>
      </c>
      <c r="T4099" s="1">
        <v>45595</v>
      </c>
      <c r="U4099" t="s">
        <v>36</v>
      </c>
      <c r="V4099" t="str">
        <f>TEXT(WEEKDAY(Working_Data[[#This Row],[order_date]],1),"DDDD")</f>
        <v>Wednesday</v>
      </c>
      <c r="W4099" t="str">
        <f>TEXT(Working_Data[[#This Row],[order_date]],"mmmm")</f>
        <v>January</v>
      </c>
      <c r="X4099" s="7">
        <f>Working_Data[[#This Row],[last_order_date]]-Working_Data[[#This Row],[signup_date]]</f>
        <v>47</v>
      </c>
      <c r="Y4099" s="7">
        <f>IF(Working_Data[[#This Row],[churned]]="Active",1,0)</f>
        <v>0</v>
      </c>
      <c r="Z4099" s="7">
        <f>YEAR(Working_Data[[#This Row],[order_date]])</f>
        <v>2025</v>
      </c>
    </row>
    <row r="4100" spans="1:26" x14ac:dyDescent="0.25">
      <c r="A4100" t="s">
        <v>8250</v>
      </c>
      <c r="B4100" t="s">
        <v>45</v>
      </c>
      <c r="C4100" t="s">
        <v>82</v>
      </c>
      <c r="D4100" t="s">
        <v>23</v>
      </c>
      <c r="E4100" s="1">
        <v>45826</v>
      </c>
      <c r="F4100" t="s">
        <v>8251</v>
      </c>
      <c r="G4100" s="1">
        <v>45658</v>
      </c>
      <c r="H4100" t="s">
        <v>47</v>
      </c>
      <c r="I4100" t="s">
        <v>63</v>
      </c>
      <c r="J4100" t="s">
        <v>59</v>
      </c>
      <c r="K4100">
        <v>3</v>
      </c>
      <c r="L4100" s="3">
        <f>Working_Data[[#This Row],[price2]]/Working_Data[[#This Row],[quantity]]</f>
        <v>108.08333333333333</v>
      </c>
      <c r="M4100" s="3">
        <v>324.25</v>
      </c>
      <c r="N4100" t="s">
        <v>50</v>
      </c>
      <c r="O4100">
        <v>43</v>
      </c>
      <c r="P4100" s="1">
        <v>45583</v>
      </c>
      <c r="Q4100">
        <v>477</v>
      </c>
      <c r="R4100" t="s">
        <v>43</v>
      </c>
      <c r="S4100">
        <v>3</v>
      </c>
      <c r="T4100" s="1">
        <v>45527</v>
      </c>
      <c r="U4100" t="s">
        <v>36</v>
      </c>
      <c r="V4100" t="str">
        <f>TEXT(WEEKDAY(Working_Data[[#This Row],[order_date]],1),"DDDD")</f>
        <v>Wednesday</v>
      </c>
      <c r="W4100" t="str">
        <f>TEXT(Working_Data[[#This Row],[order_date]],"mmmm")</f>
        <v>January</v>
      </c>
      <c r="X4100" s="7">
        <f>Working_Data[[#This Row],[last_order_date]]-Working_Data[[#This Row],[signup_date]]</f>
        <v>-243</v>
      </c>
      <c r="Y4100" s="7">
        <f>IF(Working_Data[[#This Row],[churned]]="Active",1,0)</f>
        <v>0</v>
      </c>
      <c r="Z4100" s="7">
        <f>YEAR(Working_Data[[#This Row],[order_date]])</f>
        <v>2025</v>
      </c>
    </row>
    <row r="4101" spans="1:26" x14ac:dyDescent="0.25">
      <c r="A4101" t="s">
        <v>8252</v>
      </c>
      <c r="B4101" t="s">
        <v>45</v>
      </c>
      <c r="C4101" t="s">
        <v>39</v>
      </c>
      <c r="D4101" t="s">
        <v>52</v>
      </c>
      <c r="E4101" s="1">
        <v>45702</v>
      </c>
      <c r="F4101" t="s">
        <v>8253</v>
      </c>
      <c r="G4101" s="1">
        <v>45658</v>
      </c>
      <c r="H4101" t="s">
        <v>34</v>
      </c>
      <c r="I4101" t="s">
        <v>54</v>
      </c>
      <c r="J4101" t="s">
        <v>59</v>
      </c>
      <c r="K4101">
        <v>3</v>
      </c>
      <c r="L4101" s="3">
        <f>Working_Data[[#This Row],[price2]]/Working_Data[[#This Row],[quantity]]</f>
        <v>116.46333333333332</v>
      </c>
      <c r="M4101" s="3">
        <v>349.39</v>
      </c>
      <c r="N4101" t="s">
        <v>28</v>
      </c>
      <c r="O4101">
        <v>9</v>
      </c>
      <c r="P4101" s="1">
        <v>45845</v>
      </c>
      <c r="Q4101">
        <v>115</v>
      </c>
      <c r="R4101" t="s">
        <v>43</v>
      </c>
      <c r="S4101">
        <v>4</v>
      </c>
      <c r="T4101" s="1">
        <v>45823</v>
      </c>
      <c r="U4101" t="s">
        <v>36</v>
      </c>
      <c r="V4101" t="str">
        <f>TEXT(WEEKDAY(Working_Data[[#This Row],[order_date]],1),"DDDD")</f>
        <v>Wednesday</v>
      </c>
      <c r="W4101" t="str">
        <f>TEXT(Working_Data[[#This Row],[order_date]],"mmmm")</f>
        <v>January</v>
      </c>
      <c r="X4101" s="7">
        <f>Working_Data[[#This Row],[last_order_date]]-Working_Data[[#This Row],[signup_date]]</f>
        <v>143</v>
      </c>
      <c r="Y4101" s="7">
        <f>IF(Working_Data[[#This Row],[churned]]="Active",1,0)</f>
        <v>0</v>
      </c>
      <c r="Z4101" s="7">
        <f>YEAR(Working_Data[[#This Row],[order_date]])</f>
        <v>2025</v>
      </c>
    </row>
    <row r="4102" spans="1:26" x14ac:dyDescent="0.25">
      <c r="A4102" t="s">
        <v>8254</v>
      </c>
      <c r="B4102" t="s">
        <v>38</v>
      </c>
      <c r="C4102" t="s">
        <v>39</v>
      </c>
      <c r="D4102" t="s">
        <v>56</v>
      </c>
      <c r="E4102" s="1">
        <v>45420</v>
      </c>
      <c r="F4102" t="s">
        <v>8255</v>
      </c>
      <c r="G4102" s="1">
        <v>45658</v>
      </c>
      <c r="H4102" t="s">
        <v>58</v>
      </c>
      <c r="I4102" t="s">
        <v>26</v>
      </c>
      <c r="J4102" t="s">
        <v>64</v>
      </c>
      <c r="K4102">
        <v>2</v>
      </c>
      <c r="L4102" s="3">
        <f>Working_Data[[#This Row],[price2]]/Working_Data[[#This Row],[quantity]]</f>
        <v>246.18</v>
      </c>
      <c r="M4102" s="3">
        <v>492.36</v>
      </c>
      <c r="N4102" t="s">
        <v>35</v>
      </c>
      <c r="O4102">
        <v>48</v>
      </c>
      <c r="P4102" s="1">
        <v>45765</v>
      </c>
      <c r="Q4102">
        <v>225</v>
      </c>
      <c r="R4102" t="s">
        <v>43</v>
      </c>
      <c r="S4102">
        <v>3</v>
      </c>
      <c r="T4102" s="1">
        <v>45701</v>
      </c>
      <c r="U4102" t="s">
        <v>30</v>
      </c>
      <c r="V4102" t="str">
        <f>TEXT(WEEKDAY(Working_Data[[#This Row],[order_date]],1),"DDDD")</f>
        <v>Wednesday</v>
      </c>
      <c r="W4102" t="str">
        <f>TEXT(Working_Data[[#This Row],[order_date]],"mmmm")</f>
        <v>January</v>
      </c>
      <c r="X4102" s="7">
        <f>Working_Data[[#This Row],[last_order_date]]-Working_Data[[#This Row],[signup_date]]</f>
        <v>345</v>
      </c>
      <c r="Y4102" s="7">
        <f>IF(Working_Data[[#This Row],[churned]]="Active",1,0)</f>
        <v>0</v>
      </c>
      <c r="Z4102" s="7">
        <f>YEAR(Working_Data[[#This Row],[order_date]])</f>
        <v>2025</v>
      </c>
    </row>
    <row r="4103" spans="1:26" x14ac:dyDescent="0.25">
      <c r="A4103" t="s">
        <v>8256</v>
      </c>
      <c r="B4103" t="s">
        <v>38</v>
      </c>
      <c r="C4103" t="s">
        <v>82</v>
      </c>
      <c r="D4103" t="s">
        <v>32</v>
      </c>
      <c r="E4103" s="1">
        <v>45259</v>
      </c>
      <c r="F4103" t="s">
        <v>8257</v>
      </c>
      <c r="G4103" s="1">
        <v>45689</v>
      </c>
      <c r="H4103" t="s">
        <v>47</v>
      </c>
      <c r="I4103" t="s">
        <v>63</v>
      </c>
      <c r="J4103" t="s">
        <v>64</v>
      </c>
      <c r="K4103">
        <v>2</v>
      </c>
      <c r="L4103" s="3">
        <f>Working_Data[[#This Row],[price2]]/Working_Data[[#This Row],[quantity]]</f>
        <v>595.49</v>
      </c>
      <c r="M4103" s="3">
        <v>1190.98</v>
      </c>
      <c r="N4103" t="s">
        <v>35</v>
      </c>
      <c r="O4103">
        <v>29</v>
      </c>
      <c r="P4103" s="1">
        <v>45693</v>
      </c>
      <c r="Q4103">
        <v>495</v>
      </c>
      <c r="R4103" t="s">
        <v>43</v>
      </c>
      <c r="S4103">
        <v>5</v>
      </c>
      <c r="T4103" s="1">
        <v>45883</v>
      </c>
      <c r="U4103" t="s">
        <v>60</v>
      </c>
      <c r="V4103" t="str">
        <f>TEXT(WEEKDAY(Working_Data[[#This Row],[order_date]],1),"DDDD")</f>
        <v>Saturday</v>
      </c>
      <c r="W4103" t="str">
        <f>TEXT(Working_Data[[#This Row],[order_date]],"mmmm")</f>
        <v>February</v>
      </c>
      <c r="X4103" s="7">
        <f>Working_Data[[#This Row],[last_order_date]]-Working_Data[[#This Row],[signup_date]]</f>
        <v>434</v>
      </c>
      <c r="Y4103" s="7">
        <f>IF(Working_Data[[#This Row],[churned]]="Active",1,0)</f>
        <v>0</v>
      </c>
      <c r="Z4103" s="7">
        <f>YEAR(Working_Data[[#This Row],[order_date]])</f>
        <v>2025</v>
      </c>
    </row>
    <row r="4104" spans="1:26" x14ac:dyDescent="0.25">
      <c r="A4104" t="s">
        <v>8258</v>
      </c>
      <c r="B4104" t="s">
        <v>38</v>
      </c>
      <c r="C4104" t="s">
        <v>39</v>
      </c>
      <c r="D4104" t="s">
        <v>52</v>
      </c>
      <c r="E4104" s="1">
        <v>45705</v>
      </c>
      <c r="F4104" t="s">
        <v>8259</v>
      </c>
      <c r="G4104" s="1">
        <v>45689</v>
      </c>
      <c r="H4104" t="s">
        <v>41</v>
      </c>
      <c r="I4104" t="s">
        <v>42</v>
      </c>
      <c r="J4104" t="s">
        <v>49</v>
      </c>
      <c r="K4104">
        <v>5</v>
      </c>
      <c r="L4104" s="3">
        <f>Working_Data[[#This Row],[price2]]/Working_Data[[#This Row],[quantity]]</f>
        <v>61.286000000000001</v>
      </c>
      <c r="M4104" s="3">
        <v>306.43</v>
      </c>
      <c r="N4104" t="s">
        <v>35</v>
      </c>
      <c r="O4104">
        <v>12</v>
      </c>
      <c r="P4104" s="1">
        <v>45614</v>
      </c>
      <c r="Q4104">
        <v>173</v>
      </c>
      <c r="R4104" t="s">
        <v>43</v>
      </c>
      <c r="S4104">
        <v>5</v>
      </c>
      <c r="T4104" s="1">
        <v>45680</v>
      </c>
      <c r="U4104" t="s">
        <v>30</v>
      </c>
      <c r="V4104" t="str">
        <f>TEXT(WEEKDAY(Working_Data[[#This Row],[order_date]],1),"DDDD")</f>
        <v>Saturday</v>
      </c>
      <c r="W4104" t="str">
        <f>TEXT(Working_Data[[#This Row],[order_date]],"mmmm")</f>
        <v>February</v>
      </c>
      <c r="X4104" s="7">
        <f>Working_Data[[#This Row],[last_order_date]]-Working_Data[[#This Row],[signup_date]]</f>
        <v>-91</v>
      </c>
      <c r="Y4104" s="7">
        <f>IF(Working_Data[[#This Row],[churned]]="Active",1,0)</f>
        <v>0</v>
      </c>
      <c r="Z4104" s="7">
        <f>YEAR(Working_Data[[#This Row],[order_date]])</f>
        <v>2025</v>
      </c>
    </row>
    <row r="4105" spans="1:26" x14ac:dyDescent="0.25">
      <c r="A4105" t="s">
        <v>8260</v>
      </c>
      <c r="B4105" t="s">
        <v>45</v>
      </c>
      <c r="C4105" t="s">
        <v>82</v>
      </c>
      <c r="D4105" t="s">
        <v>52</v>
      </c>
      <c r="E4105" s="1">
        <v>45824</v>
      </c>
      <c r="F4105" t="s">
        <v>8261</v>
      </c>
      <c r="G4105" s="1">
        <v>45689</v>
      </c>
      <c r="H4105" t="s">
        <v>47</v>
      </c>
      <c r="I4105" t="s">
        <v>54</v>
      </c>
      <c r="J4105" t="s">
        <v>27</v>
      </c>
      <c r="K4105">
        <v>5</v>
      </c>
      <c r="L4105" s="3">
        <f>Working_Data[[#This Row],[price2]]/Working_Data[[#This Row],[quantity]]</f>
        <v>129.524</v>
      </c>
      <c r="M4105" s="3">
        <v>647.62</v>
      </c>
      <c r="N4105" t="s">
        <v>35</v>
      </c>
      <c r="O4105">
        <v>32</v>
      </c>
      <c r="P4105" s="1">
        <v>45876</v>
      </c>
      <c r="Q4105">
        <v>381</v>
      </c>
      <c r="R4105" t="s">
        <v>29</v>
      </c>
      <c r="S4105">
        <v>3</v>
      </c>
      <c r="T4105" s="1">
        <v>45887</v>
      </c>
      <c r="U4105" t="s">
        <v>60</v>
      </c>
      <c r="V4105" t="str">
        <f>TEXT(WEEKDAY(Working_Data[[#This Row],[order_date]],1),"DDDD")</f>
        <v>Saturday</v>
      </c>
      <c r="W4105" t="str">
        <f>TEXT(Working_Data[[#This Row],[order_date]],"mmmm")</f>
        <v>February</v>
      </c>
      <c r="X4105" s="7">
        <f>Working_Data[[#This Row],[last_order_date]]-Working_Data[[#This Row],[signup_date]]</f>
        <v>52</v>
      </c>
      <c r="Y4105" s="7">
        <f>IF(Working_Data[[#This Row],[churned]]="Active",1,0)</f>
        <v>1</v>
      </c>
      <c r="Z4105" s="7">
        <f>YEAR(Working_Data[[#This Row],[order_date]])</f>
        <v>2025</v>
      </c>
    </row>
    <row r="4106" spans="1:26" x14ac:dyDescent="0.25">
      <c r="A4106" t="s">
        <v>8262</v>
      </c>
      <c r="B4106" t="s">
        <v>38</v>
      </c>
      <c r="C4106" t="s">
        <v>22</v>
      </c>
      <c r="D4106" t="s">
        <v>52</v>
      </c>
      <c r="E4106" s="1">
        <v>45316</v>
      </c>
      <c r="F4106" t="s">
        <v>8263</v>
      </c>
      <c r="G4106" s="1">
        <v>45689</v>
      </c>
      <c r="H4106" t="s">
        <v>47</v>
      </c>
      <c r="I4106" t="s">
        <v>42</v>
      </c>
      <c r="J4106" t="s">
        <v>67</v>
      </c>
      <c r="K4106">
        <v>1</v>
      </c>
      <c r="L4106" s="3">
        <f>Working_Data[[#This Row],[price2]]/Working_Data[[#This Row],[quantity]]</f>
        <v>1499.03</v>
      </c>
      <c r="M4106" s="3">
        <v>1499.03</v>
      </c>
      <c r="N4106" t="s">
        <v>35</v>
      </c>
      <c r="O4106">
        <v>4</v>
      </c>
      <c r="P4106" s="1">
        <v>45775</v>
      </c>
      <c r="Q4106">
        <v>153</v>
      </c>
      <c r="R4106" t="s">
        <v>43</v>
      </c>
      <c r="S4106">
        <v>4</v>
      </c>
      <c r="T4106" s="1">
        <v>45625</v>
      </c>
      <c r="U4106" t="s">
        <v>60</v>
      </c>
      <c r="V4106" t="str">
        <f>TEXT(WEEKDAY(Working_Data[[#This Row],[order_date]],1),"DDDD")</f>
        <v>Saturday</v>
      </c>
      <c r="W4106" t="str">
        <f>TEXT(Working_Data[[#This Row],[order_date]],"mmmm")</f>
        <v>February</v>
      </c>
      <c r="X4106" s="7">
        <f>Working_Data[[#This Row],[last_order_date]]-Working_Data[[#This Row],[signup_date]]</f>
        <v>459</v>
      </c>
      <c r="Y4106" s="7">
        <f>IF(Working_Data[[#This Row],[churned]]="Active",1,0)</f>
        <v>0</v>
      </c>
      <c r="Z4106" s="7">
        <f>YEAR(Working_Data[[#This Row],[order_date]])</f>
        <v>2025</v>
      </c>
    </row>
    <row r="4107" spans="1:26" x14ac:dyDescent="0.25">
      <c r="A4107" t="s">
        <v>8264</v>
      </c>
      <c r="B4107" t="s">
        <v>38</v>
      </c>
      <c r="C4107" t="s">
        <v>82</v>
      </c>
      <c r="D4107" t="s">
        <v>23</v>
      </c>
      <c r="E4107" s="1">
        <v>45793</v>
      </c>
      <c r="F4107" t="s">
        <v>8265</v>
      </c>
      <c r="G4107" s="1">
        <v>45689</v>
      </c>
      <c r="H4107" t="s">
        <v>58</v>
      </c>
      <c r="I4107" t="s">
        <v>26</v>
      </c>
      <c r="J4107" t="s">
        <v>64</v>
      </c>
      <c r="K4107">
        <v>4</v>
      </c>
      <c r="L4107" s="3">
        <f>Working_Data[[#This Row],[price2]]/Working_Data[[#This Row],[quantity]]</f>
        <v>79.717500000000001</v>
      </c>
      <c r="M4107" s="3">
        <v>318.87</v>
      </c>
      <c r="N4107" t="s">
        <v>35</v>
      </c>
      <c r="O4107">
        <v>22</v>
      </c>
      <c r="P4107" s="1">
        <v>45831</v>
      </c>
      <c r="Q4107">
        <v>48</v>
      </c>
      <c r="R4107" t="s">
        <v>43</v>
      </c>
      <c r="S4107">
        <v>5</v>
      </c>
      <c r="T4107" s="1">
        <v>45637</v>
      </c>
      <c r="U4107" t="s">
        <v>36</v>
      </c>
      <c r="V4107" t="str">
        <f>TEXT(WEEKDAY(Working_Data[[#This Row],[order_date]],1),"DDDD")</f>
        <v>Saturday</v>
      </c>
      <c r="W4107" t="str">
        <f>TEXT(Working_Data[[#This Row],[order_date]],"mmmm")</f>
        <v>February</v>
      </c>
      <c r="X4107" s="7">
        <f>Working_Data[[#This Row],[last_order_date]]-Working_Data[[#This Row],[signup_date]]</f>
        <v>38</v>
      </c>
      <c r="Y4107" s="7">
        <f>IF(Working_Data[[#This Row],[churned]]="Active",1,0)</f>
        <v>0</v>
      </c>
      <c r="Z4107" s="7">
        <f>YEAR(Working_Data[[#This Row],[order_date]])</f>
        <v>2025</v>
      </c>
    </row>
    <row r="4108" spans="1:26" x14ac:dyDescent="0.25">
      <c r="A4108" t="s">
        <v>8266</v>
      </c>
      <c r="B4108" t="s">
        <v>21</v>
      </c>
      <c r="C4108" t="s">
        <v>39</v>
      </c>
      <c r="D4108" t="s">
        <v>23</v>
      </c>
      <c r="E4108" s="1">
        <v>45624</v>
      </c>
      <c r="F4108" t="s">
        <v>8267</v>
      </c>
      <c r="G4108" s="1">
        <v>45689</v>
      </c>
      <c r="H4108" t="s">
        <v>41</v>
      </c>
      <c r="I4108" t="s">
        <v>63</v>
      </c>
      <c r="J4108" t="s">
        <v>59</v>
      </c>
      <c r="K4108">
        <v>2</v>
      </c>
      <c r="L4108" s="3">
        <f>Working_Data[[#This Row],[price2]]/Working_Data[[#This Row],[quantity]]</f>
        <v>498.245</v>
      </c>
      <c r="M4108" s="3">
        <v>996.49</v>
      </c>
      <c r="N4108" t="s">
        <v>35</v>
      </c>
      <c r="O4108">
        <v>29</v>
      </c>
      <c r="P4108" s="1">
        <v>45785</v>
      </c>
      <c r="Q4108">
        <v>75</v>
      </c>
      <c r="R4108" t="s">
        <v>29</v>
      </c>
      <c r="S4108">
        <v>3</v>
      </c>
      <c r="T4108" s="1">
        <v>45903</v>
      </c>
      <c r="U4108" t="s">
        <v>60</v>
      </c>
      <c r="V4108" t="str">
        <f>TEXT(WEEKDAY(Working_Data[[#This Row],[order_date]],1),"DDDD")</f>
        <v>Saturday</v>
      </c>
      <c r="W4108" t="str">
        <f>TEXT(Working_Data[[#This Row],[order_date]],"mmmm")</f>
        <v>February</v>
      </c>
      <c r="X4108" s="7">
        <f>Working_Data[[#This Row],[last_order_date]]-Working_Data[[#This Row],[signup_date]]</f>
        <v>161</v>
      </c>
      <c r="Y4108" s="7">
        <f>IF(Working_Data[[#This Row],[churned]]="Active",1,0)</f>
        <v>1</v>
      </c>
      <c r="Z4108" s="7">
        <f>YEAR(Working_Data[[#This Row],[order_date]])</f>
        <v>2025</v>
      </c>
    </row>
    <row r="4109" spans="1:26" x14ac:dyDescent="0.25">
      <c r="A4109" t="s">
        <v>8268</v>
      </c>
      <c r="B4109" t="s">
        <v>38</v>
      </c>
      <c r="C4109" t="s">
        <v>82</v>
      </c>
      <c r="D4109" t="s">
        <v>77</v>
      </c>
      <c r="E4109" s="1">
        <v>45723</v>
      </c>
      <c r="F4109" t="s">
        <v>8269</v>
      </c>
      <c r="G4109" s="1">
        <v>45689</v>
      </c>
      <c r="H4109" t="s">
        <v>34</v>
      </c>
      <c r="I4109" t="s">
        <v>63</v>
      </c>
      <c r="J4109" t="s">
        <v>59</v>
      </c>
      <c r="K4109">
        <v>4</v>
      </c>
      <c r="L4109" s="3">
        <f>Working_Data[[#This Row],[price2]]/Working_Data[[#This Row],[quantity]]</f>
        <v>287.86250000000001</v>
      </c>
      <c r="M4109" s="3">
        <v>1151.45</v>
      </c>
      <c r="N4109" t="s">
        <v>50</v>
      </c>
      <c r="O4109">
        <v>46</v>
      </c>
      <c r="P4109" s="1">
        <v>45650</v>
      </c>
      <c r="Q4109">
        <v>283</v>
      </c>
      <c r="R4109" t="s">
        <v>29</v>
      </c>
      <c r="S4109">
        <v>1</v>
      </c>
      <c r="T4109" s="1">
        <v>45710</v>
      </c>
      <c r="U4109" t="s">
        <v>60</v>
      </c>
      <c r="V4109" t="str">
        <f>TEXT(WEEKDAY(Working_Data[[#This Row],[order_date]],1),"DDDD")</f>
        <v>Saturday</v>
      </c>
      <c r="W4109" t="str">
        <f>TEXT(Working_Data[[#This Row],[order_date]],"mmmm")</f>
        <v>February</v>
      </c>
      <c r="X4109" s="7">
        <f>Working_Data[[#This Row],[last_order_date]]-Working_Data[[#This Row],[signup_date]]</f>
        <v>-73</v>
      </c>
      <c r="Y4109" s="7">
        <f>IF(Working_Data[[#This Row],[churned]]="Active",1,0)</f>
        <v>1</v>
      </c>
      <c r="Z4109" s="7">
        <f>YEAR(Working_Data[[#This Row],[order_date]])</f>
        <v>2025</v>
      </c>
    </row>
    <row r="4110" spans="1:26" x14ac:dyDescent="0.25">
      <c r="A4110" t="s">
        <v>8270</v>
      </c>
      <c r="B4110" t="s">
        <v>38</v>
      </c>
      <c r="C4110" t="s">
        <v>39</v>
      </c>
      <c r="D4110" t="s">
        <v>56</v>
      </c>
      <c r="E4110" s="1">
        <v>45249</v>
      </c>
      <c r="F4110" t="s">
        <v>8271</v>
      </c>
      <c r="G4110" s="1">
        <v>45717</v>
      </c>
      <c r="H4110" t="s">
        <v>58</v>
      </c>
      <c r="I4110" t="s">
        <v>54</v>
      </c>
      <c r="J4110" t="s">
        <v>59</v>
      </c>
      <c r="K4110">
        <v>1</v>
      </c>
      <c r="L4110" s="3">
        <f>Working_Data[[#This Row],[price2]]/Working_Data[[#This Row],[quantity]]</f>
        <v>523.02</v>
      </c>
      <c r="M4110" s="3">
        <v>523.02</v>
      </c>
      <c r="N4110" t="s">
        <v>35</v>
      </c>
      <c r="O4110">
        <v>50</v>
      </c>
      <c r="P4110" s="1">
        <v>45611</v>
      </c>
      <c r="Q4110">
        <v>279</v>
      </c>
      <c r="R4110" t="s">
        <v>43</v>
      </c>
      <c r="S4110">
        <v>5</v>
      </c>
      <c r="T4110" s="1">
        <v>45739</v>
      </c>
      <c r="U4110" t="s">
        <v>30</v>
      </c>
      <c r="V4110" t="str">
        <f>TEXT(WEEKDAY(Working_Data[[#This Row],[order_date]],1),"DDDD")</f>
        <v>Saturday</v>
      </c>
      <c r="W4110" t="str">
        <f>TEXT(Working_Data[[#This Row],[order_date]],"mmmm")</f>
        <v>March</v>
      </c>
      <c r="X4110" s="7">
        <f>Working_Data[[#This Row],[last_order_date]]-Working_Data[[#This Row],[signup_date]]</f>
        <v>362</v>
      </c>
      <c r="Y4110" s="7">
        <f>IF(Working_Data[[#This Row],[churned]]="Active",1,0)</f>
        <v>0</v>
      </c>
      <c r="Z4110" s="7">
        <f>YEAR(Working_Data[[#This Row],[order_date]])</f>
        <v>2025</v>
      </c>
    </row>
    <row r="4111" spans="1:26" x14ac:dyDescent="0.25">
      <c r="A4111" t="s">
        <v>8272</v>
      </c>
      <c r="B4111" t="s">
        <v>21</v>
      </c>
      <c r="C4111" t="s">
        <v>82</v>
      </c>
      <c r="D4111" t="s">
        <v>32</v>
      </c>
      <c r="E4111" s="1">
        <v>45393</v>
      </c>
      <c r="F4111" t="s">
        <v>8273</v>
      </c>
      <c r="G4111" s="1">
        <v>45717</v>
      </c>
      <c r="H4111" t="s">
        <v>41</v>
      </c>
      <c r="I4111" t="s">
        <v>48</v>
      </c>
      <c r="J4111" t="s">
        <v>64</v>
      </c>
      <c r="K4111">
        <v>3</v>
      </c>
      <c r="L4111" s="3">
        <f>Working_Data[[#This Row],[price2]]/Working_Data[[#This Row],[quantity]]</f>
        <v>89.81</v>
      </c>
      <c r="M4111" s="3">
        <v>269.43</v>
      </c>
      <c r="N4111" t="s">
        <v>35</v>
      </c>
      <c r="O4111">
        <v>6</v>
      </c>
      <c r="P4111" s="1">
        <v>45792</v>
      </c>
      <c r="Q4111">
        <v>32</v>
      </c>
      <c r="R4111" t="s">
        <v>43</v>
      </c>
      <c r="S4111">
        <v>4</v>
      </c>
      <c r="T4111" s="1">
        <v>45856</v>
      </c>
      <c r="U4111" t="s">
        <v>30</v>
      </c>
      <c r="V4111" t="str">
        <f>TEXT(WEEKDAY(Working_Data[[#This Row],[order_date]],1),"DDDD")</f>
        <v>Saturday</v>
      </c>
      <c r="W4111" t="str">
        <f>TEXT(Working_Data[[#This Row],[order_date]],"mmmm")</f>
        <v>March</v>
      </c>
      <c r="X4111" s="7">
        <f>Working_Data[[#This Row],[last_order_date]]-Working_Data[[#This Row],[signup_date]]</f>
        <v>399</v>
      </c>
      <c r="Y4111" s="7">
        <f>IF(Working_Data[[#This Row],[churned]]="Active",1,0)</f>
        <v>0</v>
      </c>
      <c r="Z4111" s="7">
        <f>YEAR(Working_Data[[#This Row],[order_date]])</f>
        <v>2025</v>
      </c>
    </row>
    <row r="4112" spans="1:26" x14ac:dyDescent="0.25">
      <c r="A4112" t="s">
        <v>8274</v>
      </c>
      <c r="B4112" t="s">
        <v>38</v>
      </c>
      <c r="C4112" t="s">
        <v>82</v>
      </c>
      <c r="D4112" t="s">
        <v>56</v>
      </c>
      <c r="E4112" s="1">
        <v>45571</v>
      </c>
      <c r="F4112" t="s">
        <v>8275</v>
      </c>
      <c r="G4112" s="1">
        <v>45717</v>
      </c>
      <c r="H4112" t="s">
        <v>34</v>
      </c>
      <c r="I4112" t="s">
        <v>48</v>
      </c>
      <c r="J4112" t="s">
        <v>67</v>
      </c>
      <c r="K4112">
        <v>2</v>
      </c>
      <c r="L4112" s="3">
        <f>Working_Data[[#This Row],[price2]]/Working_Data[[#This Row],[quantity]]</f>
        <v>490.435</v>
      </c>
      <c r="M4112" s="3">
        <v>980.87</v>
      </c>
      <c r="N4112" t="s">
        <v>50</v>
      </c>
      <c r="O4112">
        <v>25</v>
      </c>
      <c r="P4112" s="1">
        <v>45714</v>
      </c>
      <c r="Q4112">
        <v>357</v>
      </c>
      <c r="R4112" t="s">
        <v>43</v>
      </c>
      <c r="S4112">
        <v>4</v>
      </c>
      <c r="T4112" s="1">
        <v>45964</v>
      </c>
      <c r="U4112" t="s">
        <v>60</v>
      </c>
      <c r="V4112" t="str">
        <f>TEXT(WEEKDAY(Working_Data[[#This Row],[order_date]],1),"DDDD")</f>
        <v>Saturday</v>
      </c>
      <c r="W4112" t="str">
        <f>TEXT(Working_Data[[#This Row],[order_date]],"mmmm")</f>
        <v>March</v>
      </c>
      <c r="X4112" s="7">
        <f>Working_Data[[#This Row],[last_order_date]]-Working_Data[[#This Row],[signup_date]]</f>
        <v>143</v>
      </c>
      <c r="Y4112" s="7">
        <f>IF(Working_Data[[#This Row],[churned]]="Active",1,0)</f>
        <v>0</v>
      </c>
      <c r="Z4112" s="7">
        <f>YEAR(Working_Data[[#This Row],[order_date]])</f>
        <v>2025</v>
      </c>
    </row>
    <row r="4113" spans="1:26" x14ac:dyDescent="0.25">
      <c r="A4113" t="s">
        <v>8276</v>
      </c>
      <c r="B4113" t="s">
        <v>45</v>
      </c>
      <c r="C4113" t="s">
        <v>82</v>
      </c>
      <c r="D4113" t="s">
        <v>52</v>
      </c>
      <c r="E4113" s="1">
        <v>45312</v>
      </c>
      <c r="F4113" t="s">
        <v>8277</v>
      </c>
      <c r="G4113" s="1">
        <v>45717</v>
      </c>
      <c r="H4113" t="s">
        <v>58</v>
      </c>
      <c r="I4113" t="s">
        <v>63</v>
      </c>
      <c r="J4113" t="s">
        <v>59</v>
      </c>
      <c r="K4113">
        <v>3</v>
      </c>
      <c r="L4113" s="3">
        <f>Working_Data[[#This Row],[price2]]/Working_Data[[#This Row],[quantity]]</f>
        <v>147.46</v>
      </c>
      <c r="M4113" s="3">
        <v>442.38</v>
      </c>
      <c r="N4113" t="s">
        <v>35</v>
      </c>
      <c r="O4113">
        <v>25</v>
      </c>
      <c r="P4113" s="1">
        <v>45802</v>
      </c>
      <c r="Q4113">
        <v>57</v>
      </c>
      <c r="R4113" t="s">
        <v>29</v>
      </c>
      <c r="S4113">
        <v>3</v>
      </c>
      <c r="T4113" s="1">
        <v>45737</v>
      </c>
      <c r="U4113" t="s">
        <v>30</v>
      </c>
      <c r="V4113" t="str">
        <f>TEXT(WEEKDAY(Working_Data[[#This Row],[order_date]],1),"DDDD")</f>
        <v>Saturday</v>
      </c>
      <c r="W4113" t="str">
        <f>TEXT(Working_Data[[#This Row],[order_date]],"mmmm")</f>
        <v>March</v>
      </c>
      <c r="X4113" s="7">
        <f>Working_Data[[#This Row],[last_order_date]]-Working_Data[[#This Row],[signup_date]]</f>
        <v>490</v>
      </c>
      <c r="Y4113" s="7">
        <f>IF(Working_Data[[#This Row],[churned]]="Active",1,0)</f>
        <v>1</v>
      </c>
      <c r="Z4113" s="7">
        <f>YEAR(Working_Data[[#This Row],[order_date]])</f>
        <v>2025</v>
      </c>
    </row>
    <row r="4114" spans="1:26" x14ac:dyDescent="0.25">
      <c r="A4114" t="s">
        <v>8278</v>
      </c>
      <c r="B4114" t="s">
        <v>21</v>
      </c>
      <c r="C4114" t="s">
        <v>82</v>
      </c>
      <c r="D4114" t="s">
        <v>77</v>
      </c>
      <c r="E4114" s="1">
        <v>45827</v>
      </c>
      <c r="F4114" t="s">
        <v>8279</v>
      </c>
      <c r="G4114" s="1">
        <v>45717</v>
      </c>
      <c r="H4114" t="s">
        <v>34</v>
      </c>
      <c r="I4114" t="s">
        <v>54</v>
      </c>
      <c r="J4114" t="s">
        <v>49</v>
      </c>
      <c r="K4114">
        <v>1</v>
      </c>
      <c r="L4114" s="3">
        <f>Working_Data[[#This Row],[price2]]/Working_Data[[#This Row],[quantity]]</f>
        <v>1196.3</v>
      </c>
      <c r="M4114" s="3">
        <v>1196.3</v>
      </c>
      <c r="N4114" t="s">
        <v>50</v>
      </c>
      <c r="O4114">
        <v>7</v>
      </c>
      <c r="P4114" s="1">
        <v>45579</v>
      </c>
      <c r="Q4114">
        <v>0</v>
      </c>
      <c r="R4114" t="s">
        <v>29</v>
      </c>
      <c r="S4114">
        <v>4</v>
      </c>
      <c r="T4114" s="1">
        <v>45583</v>
      </c>
      <c r="U4114" t="s">
        <v>30</v>
      </c>
      <c r="V4114" t="str">
        <f>TEXT(WEEKDAY(Working_Data[[#This Row],[order_date]],1),"DDDD")</f>
        <v>Saturday</v>
      </c>
      <c r="W4114" t="str">
        <f>TEXT(Working_Data[[#This Row],[order_date]],"mmmm")</f>
        <v>March</v>
      </c>
      <c r="X4114" s="7">
        <f>Working_Data[[#This Row],[last_order_date]]-Working_Data[[#This Row],[signup_date]]</f>
        <v>-248</v>
      </c>
      <c r="Y4114" s="7">
        <f>IF(Working_Data[[#This Row],[churned]]="Active",1,0)</f>
        <v>1</v>
      </c>
      <c r="Z4114" s="7">
        <f>YEAR(Working_Data[[#This Row],[order_date]])</f>
        <v>2025</v>
      </c>
    </row>
    <row r="4115" spans="1:26" x14ac:dyDescent="0.25">
      <c r="A4115" t="s">
        <v>8280</v>
      </c>
      <c r="B4115" t="s">
        <v>45</v>
      </c>
      <c r="C4115" t="s">
        <v>39</v>
      </c>
      <c r="D4115" t="s">
        <v>77</v>
      </c>
      <c r="E4115" s="1">
        <v>45742</v>
      </c>
      <c r="F4115" t="s">
        <v>8281</v>
      </c>
      <c r="G4115" s="1">
        <v>45717</v>
      </c>
      <c r="H4115" t="s">
        <v>25</v>
      </c>
      <c r="I4115" t="s">
        <v>63</v>
      </c>
      <c r="J4115" t="s">
        <v>49</v>
      </c>
      <c r="K4115">
        <v>1</v>
      </c>
      <c r="L4115" s="3">
        <f>Working_Data[[#This Row],[price2]]/Working_Data[[#This Row],[quantity]]</f>
        <v>1032.9000000000001</v>
      </c>
      <c r="M4115" s="3">
        <v>1032.9000000000001</v>
      </c>
      <c r="N4115" t="s">
        <v>50</v>
      </c>
      <c r="O4115">
        <v>38</v>
      </c>
      <c r="P4115" s="1">
        <v>45649</v>
      </c>
      <c r="Q4115">
        <v>441</v>
      </c>
      <c r="R4115" t="s">
        <v>29</v>
      </c>
      <c r="S4115">
        <v>5</v>
      </c>
      <c r="T4115" s="1">
        <v>45762</v>
      </c>
      <c r="U4115" t="s">
        <v>60</v>
      </c>
      <c r="V4115" t="str">
        <f>TEXT(WEEKDAY(Working_Data[[#This Row],[order_date]],1),"DDDD")</f>
        <v>Saturday</v>
      </c>
      <c r="W4115" t="str">
        <f>TEXT(Working_Data[[#This Row],[order_date]],"mmmm")</f>
        <v>March</v>
      </c>
      <c r="X4115" s="7">
        <f>Working_Data[[#This Row],[last_order_date]]-Working_Data[[#This Row],[signup_date]]</f>
        <v>-93</v>
      </c>
      <c r="Y4115" s="7">
        <f>IF(Working_Data[[#This Row],[churned]]="Active",1,0)</f>
        <v>1</v>
      </c>
      <c r="Z4115" s="7">
        <f>YEAR(Working_Data[[#This Row],[order_date]])</f>
        <v>2025</v>
      </c>
    </row>
    <row r="4116" spans="1:26" x14ac:dyDescent="0.25">
      <c r="A4116" t="s">
        <v>8282</v>
      </c>
      <c r="B4116" t="s">
        <v>21</v>
      </c>
      <c r="C4116" t="s">
        <v>22</v>
      </c>
      <c r="D4116" t="s">
        <v>77</v>
      </c>
      <c r="E4116" s="1">
        <v>45802</v>
      </c>
      <c r="F4116" t="s">
        <v>8283</v>
      </c>
      <c r="G4116" s="1">
        <v>45717</v>
      </c>
      <c r="H4116" t="s">
        <v>58</v>
      </c>
      <c r="I4116" t="s">
        <v>54</v>
      </c>
      <c r="J4116" t="s">
        <v>49</v>
      </c>
      <c r="K4116">
        <v>2</v>
      </c>
      <c r="L4116" s="3">
        <f>Working_Data[[#This Row],[price2]]/Working_Data[[#This Row],[quantity]]</f>
        <v>138.05000000000001</v>
      </c>
      <c r="M4116" s="3">
        <v>276.10000000000002</v>
      </c>
      <c r="N4116" t="s">
        <v>28</v>
      </c>
      <c r="O4116">
        <v>5</v>
      </c>
      <c r="P4116" s="1">
        <v>45938</v>
      </c>
      <c r="Q4116">
        <v>436</v>
      </c>
      <c r="R4116" t="s">
        <v>29</v>
      </c>
      <c r="S4116">
        <v>2</v>
      </c>
      <c r="T4116" s="1">
        <v>45650</v>
      </c>
      <c r="U4116" t="s">
        <v>30</v>
      </c>
      <c r="V4116" t="str">
        <f>TEXT(WEEKDAY(Working_Data[[#This Row],[order_date]],1),"DDDD")</f>
        <v>Saturday</v>
      </c>
      <c r="W4116" t="str">
        <f>TEXT(Working_Data[[#This Row],[order_date]],"mmmm")</f>
        <v>March</v>
      </c>
      <c r="X4116" s="7">
        <f>Working_Data[[#This Row],[last_order_date]]-Working_Data[[#This Row],[signup_date]]</f>
        <v>136</v>
      </c>
      <c r="Y4116" s="7">
        <f>IF(Working_Data[[#This Row],[churned]]="Active",1,0)</f>
        <v>1</v>
      </c>
      <c r="Z4116" s="7">
        <f>YEAR(Working_Data[[#This Row],[order_date]])</f>
        <v>2025</v>
      </c>
    </row>
    <row r="4117" spans="1:26" x14ac:dyDescent="0.25">
      <c r="A4117" t="s">
        <v>8284</v>
      </c>
      <c r="B4117" t="s">
        <v>38</v>
      </c>
      <c r="C4117" t="s">
        <v>82</v>
      </c>
      <c r="D4117" t="s">
        <v>56</v>
      </c>
      <c r="E4117" s="1">
        <v>45710</v>
      </c>
      <c r="F4117" t="s">
        <v>8285</v>
      </c>
      <c r="G4117" s="1">
        <v>45717</v>
      </c>
      <c r="H4117" t="s">
        <v>58</v>
      </c>
      <c r="I4117" t="s">
        <v>48</v>
      </c>
      <c r="J4117" t="s">
        <v>59</v>
      </c>
      <c r="K4117">
        <v>3</v>
      </c>
      <c r="L4117" s="3">
        <f>Working_Data[[#This Row],[price2]]/Working_Data[[#This Row],[quantity]]</f>
        <v>153.73333333333332</v>
      </c>
      <c r="M4117" s="3">
        <v>461.2</v>
      </c>
      <c r="N4117" t="s">
        <v>50</v>
      </c>
      <c r="O4117">
        <v>27</v>
      </c>
      <c r="P4117" s="1">
        <v>45548</v>
      </c>
      <c r="Q4117">
        <v>488</v>
      </c>
      <c r="R4117" t="s">
        <v>29</v>
      </c>
      <c r="S4117">
        <v>3</v>
      </c>
      <c r="T4117" s="1">
        <v>45553</v>
      </c>
      <c r="U4117" t="s">
        <v>60</v>
      </c>
      <c r="V4117" t="str">
        <f>TEXT(WEEKDAY(Working_Data[[#This Row],[order_date]],1),"DDDD")</f>
        <v>Saturday</v>
      </c>
      <c r="W4117" t="str">
        <f>TEXT(Working_Data[[#This Row],[order_date]],"mmmm")</f>
        <v>March</v>
      </c>
      <c r="X4117" s="7">
        <f>Working_Data[[#This Row],[last_order_date]]-Working_Data[[#This Row],[signup_date]]</f>
        <v>-162</v>
      </c>
      <c r="Y4117" s="7">
        <f>IF(Working_Data[[#This Row],[churned]]="Active",1,0)</f>
        <v>1</v>
      </c>
      <c r="Z4117" s="7">
        <f>YEAR(Working_Data[[#This Row],[order_date]])</f>
        <v>2025</v>
      </c>
    </row>
    <row r="4118" spans="1:26" x14ac:dyDescent="0.25">
      <c r="A4118" t="s">
        <v>8286</v>
      </c>
      <c r="B4118" t="s">
        <v>45</v>
      </c>
      <c r="C4118" t="s">
        <v>82</v>
      </c>
      <c r="D4118" t="s">
        <v>52</v>
      </c>
      <c r="E4118" s="1">
        <v>45966</v>
      </c>
      <c r="F4118" t="s">
        <v>8287</v>
      </c>
      <c r="G4118" s="1">
        <v>45717</v>
      </c>
      <c r="H4118" t="s">
        <v>34</v>
      </c>
      <c r="I4118" t="s">
        <v>42</v>
      </c>
      <c r="J4118" t="s">
        <v>27</v>
      </c>
      <c r="K4118">
        <v>3</v>
      </c>
      <c r="L4118" s="3">
        <f>Working_Data[[#This Row],[price2]]/Working_Data[[#This Row],[quantity]]</f>
        <v>88.759999999999991</v>
      </c>
      <c r="M4118" s="3">
        <v>266.27999999999997</v>
      </c>
      <c r="N4118" t="s">
        <v>28</v>
      </c>
      <c r="O4118">
        <v>45</v>
      </c>
      <c r="P4118" s="1">
        <v>45485</v>
      </c>
      <c r="Q4118">
        <v>411</v>
      </c>
      <c r="R4118" t="s">
        <v>29</v>
      </c>
      <c r="S4118">
        <v>2</v>
      </c>
      <c r="T4118" s="1">
        <v>45810</v>
      </c>
      <c r="U4118" t="s">
        <v>36</v>
      </c>
      <c r="V4118" t="str">
        <f>TEXT(WEEKDAY(Working_Data[[#This Row],[order_date]],1),"DDDD")</f>
        <v>Saturday</v>
      </c>
      <c r="W4118" t="str">
        <f>TEXT(Working_Data[[#This Row],[order_date]],"mmmm")</f>
        <v>March</v>
      </c>
      <c r="X4118" s="7">
        <f>Working_Data[[#This Row],[last_order_date]]-Working_Data[[#This Row],[signup_date]]</f>
        <v>-481</v>
      </c>
      <c r="Y4118" s="7">
        <f>IF(Working_Data[[#This Row],[churned]]="Active",1,0)</f>
        <v>1</v>
      </c>
      <c r="Z4118" s="7">
        <f>YEAR(Working_Data[[#This Row],[order_date]])</f>
        <v>2025</v>
      </c>
    </row>
    <row r="4119" spans="1:26" x14ac:dyDescent="0.25">
      <c r="A4119" t="s">
        <v>8288</v>
      </c>
      <c r="B4119" t="s">
        <v>21</v>
      </c>
      <c r="C4119" t="s">
        <v>39</v>
      </c>
      <c r="D4119" t="s">
        <v>52</v>
      </c>
      <c r="E4119" s="1">
        <v>45860</v>
      </c>
      <c r="F4119" t="s">
        <v>8289</v>
      </c>
      <c r="G4119" s="1">
        <v>45748</v>
      </c>
      <c r="H4119" t="s">
        <v>34</v>
      </c>
      <c r="I4119" t="s">
        <v>42</v>
      </c>
      <c r="J4119" t="s">
        <v>59</v>
      </c>
      <c r="K4119">
        <v>4</v>
      </c>
      <c r="L4119" s="3">
        <f>Working_Data[[#This Row],[price2]]/Working_Data[[#This Row],[quantity]]</f>
        <v>255.29750000000001</v>
      </c>
      <c r="M4119" s="3">
        <v>1021.19</v>
      </c>
      <c r="N4119" t="s">
        <v>35</v>
      </c>
      <c r="O4119">
        <v>37</v>
      </c>
      <c r="P4119" s="1">
        <v>45691</v>
      </c>
      <c r="Q4119">
        <v>219</v>
      </c>
      <c r="R4119" t="s">
        <v>29</v>
      </c>
      <c r="S4119">
        <v>4</v>
      </c>
      <c r="T4119" s="1">
        <v>45825</v>
      </c>
      <c r="U4119" t="s">
        <v>36</v>
      </c>
      <c r="V4119" t="str">
        <f>TEXT(WEEKDAY(Working_Data[[#This Row],[order_date]],1),"DDDD")</f>
        <v>Tuesday</v>
      </c>
      <c r="W4119" t="str">
        <f>TEXT(Working_Data[[#This Row],[order_date]],"mmmm")</f>
        <v>April</v>
      </c>
      <c r="X4119" s="7">
        <f>Working_Data[[#This Row],[last_order_date]]-Working_Data[[#This Row],[signup_date]]</f>
        <v>-169</v>
      </c>
      <c r="Y4119" s="7">
        <f>IF(Working_Data[[#This Row],[churned]]="Active",1,0)</f>
        <v>1</v>
      </c>
      <c r="Z4119" s="7">
        <f>YEAR(Working_Data[[#This Row],[order_date]])</f>
        <v>2025</v>
      </c>
    </row>
    <row r="4120" spans="1:26" x14ac:dyDescent="0.25">
      <c r="A4120" t="s">
        <v>8290</v>
      </c>
      <c r="B4120" t="s">
        <v>45</v>
      </c>
      <c r="C4120" t="s">
        <v>82</v>
      </c>
      <c r="D4120" t="s">
        <v>32</v>
      </c>
      <c r="E4120" s="1">
        <v>45166</v>
      </c>
      <c r="F4120" t="s">
        <v>8291</v>
      </c>
      <c r="G4120" s="1">
        <v>45748</v>
      </c>
      <c r="H4120" t="s">
        <v>47</v>
      </c>
      <c r="I4120" t="s">
        <v>42</v>
      </c>
      <c r="J4120" t="s">
        <v>67</v>
      </c>
      <c r="K4120">
        <v>3</v>
      </c>
      <c r="L4120" s="3">
        <f>Working_Data[[#This Row],[price2]]/Working_Data[[#This Row],[quantity]]</f>
        <v>338.59666666666664</v>
      </c>
      <c r="M4120" s="3">
        <v>1015.79</v>
      </c>
      <c r="N4120" t="s">
        <v>35</v>
      </c>
      <c r="O4120">
        <v>10</v>
      </c>
      <c r="P4120" s="1">
        <v>45587</v>
      </c>
      <c r="Q4120">
        <v>115</v>
      </c>
      <c r="R4120" t="s">
        <v>43</v>
      </c>
      <c r="S4120">
        <v>1</v>
      </c>
      <c r="T4120" s="1">
        <v>45962</v>
      </c>
      <c r="U4120" t="s">
        <v>60</v>
      </c>
      <c r="V4120" t="str">
        <f>TEXT(WEEKDAY(Working_Data[[#This Row],[order_date]],1),"DDDD")</f>
        <v>Tuesday</v>
      </c>
      <c r="W4120" t="str">
        <f>TEXT(Working_Data[[#This Row],[order_date]],"mmmm")</f>
        <v>April</v>
      </c>
      <c r="X4120" s="7">
        <f>Working_Data[[#This Row],[last_order_date]]-Working_Data[[#This Row],[signup_date]]</f>
        <v>421</v>
      </c>
      <c r="Y4120" s="7">
        <f>IF(Working_Data[[#This Row],[churned]]="Active",1,0)</f>
        <v>0</v>
      </c>
      <c r="Z4120" s="7">
        <f>YEAR(Working_Data[[#This Row],[order_date]])</f>
        <v>2025</v>
      </c>
    </row>
    <row r="4121" spans="1:26" x14ac:dyDescent="0.25">
      <c r="A4121" t="s">
        <v>8292</v>
      </c>
      <c r="B4121" t="s">
        <v>45</v>
      </c>
      <c r="C4121" t="s">
        <v>82</v>
      </c>
      <c r="D4121" t="s">
        <v>23</v>
      </c>
      <c r="E4121" s="1">
        <v>45714</v>
      </c>
      <c r="F4121" t="s">
        <v>8293</v>
      </c>
      <c r="G4121" s="1">
        <v>45748</v>
      </c>
      <c r="H4121" t="s">
        <v>25</v>
      </c>
      <c r="I4121" t="s">
        <v>42</v>
      </c>
      <c r="J4121" t="s">
        <v>49</v>
      </c>
      <c r="K4121">
        <v>3</v>
      </c>
      <c r="L4121" s="3">
        <f>Working_Data[[#This Row],[price2]]/Working_Data[[#This Row],[quantity]]</f>
        <v>370.36666666666662</v>
      </c>
      <c r="M4121" s="3">
        <v>1111.0999999999999</v>
      </c>
      <c r="N4121" t="s">
        <v>28</v>
      </c>
      <c r="O4121">
        <v>41</v>
      </c>
      <c r="P4121" s="1">
        <v>45423</v>
      </c>
      <c r="Q4121">
        <v>309</v>
      </c>
      <c r="R4121" t="s">
        <v>43</v>
      </c>
      <c r="S4121">
        <v>3</v>
      </c>
      <c r="T4121" s="1">
        <v>45875</v>
      </c>
      <c r="U4121" t="s">
        <v>30</v>
      </c>
      <c r="V4121" t="str">
        <f>TEXT(WEEKDAY(Working_Data[[#This Row],[order_date]],1),"DDDD")</f>
        <v>Tuesday</v>
      </c>
      <c r="W4121" t="str">
        <f>TEXT(Working_Data[[#This Row],[order_date]],"mmmm")</f>
        <v>April</v>
      </c>
      <c r="X4121" s="7">
        <f>Working_Data[[#This Row],[last_order_date]]-Working_Data[[#This Row],[signup_date]]</f>
        <v>-291</v>
      </c>
      <c r="Y4121" s="7">
        <f>IF(Working_Data[[#This Row],[churned]]="Active",1,0)</f>
        <v>0</v>
      </c>
      <c r="Z4121" s="7">
        <f>YEAR(Working_Data[[#This Row],[order_date]])</f>
        <v>2025</v>
      </c>
    </row>
    <row r="4122" spans="1:26" x14ac:dyDescent="0.25">
      <c r="A4122" t="s">
        <v>8294</v>
      </c>
      <c r="B4122" t="s">
        <v>38</v>
      </c>
      <c r="C4122" t="s">
        <v>22</v>
      </c>
      <c r="D4122" t="s">
        <v>23</v>
      </c>
      <c r="E4122" s="1">
        <v>45586</v>
      </c>
      <c r="F4122" t="s">
        <v>8295</v>
      </c>
      <c r="G4122" s="1">
        <v>45748</v>
      </c>
      <c r="H4122" t="s">
        <v>25</v>
      </c>
      <c r="I4122" t="s">
        <v>54</v>
      </c>
      <c r="J4122" t="s">
        <v>59</v>
      </c>
      <c r="K4122">
        <v>1</v>
      </c>
      <c r="L4122" s="3">
        <f>Working_Data[[#This Row],[price2]]/Working_Data[[#This Row],[quantity]]</f>
        <v>167.31</v>
      </c>
      <c r="M4122" s="3">
        <v>167.31</v>
      </c>
      <c r="N4122" t="s">
        <v>28</v>
      </c>
      <c r="O4122">
        <v>19</v>
      </c>
      <c r="P4122" s="1">
        <v>45934</v>
      </c>
      <c r="Q4122">
        <v>388</v>
      </c>
      <c r="R4122" t="s">
        <v>29</v>
      </c>
      <c r="S4122">
        <v>2</v>
      </c>
      <c r="T4122" s="1">
        <v>45711</v>
      </c>
      <c r="U4122" t="s">
        <v>30</v>
      </c>
      <c r="V4122" t="str">
        <f>TEXT(WEEKDAY(Working_Data[[#This Row],[order_date]],1),"DDDD")</f>
        <v>Tuesday</v>
      </c>
      <c r="W4122" t="str">
        <f>TEXT(Working_Data[[#This Row],[order_date]],"mmmm")</f>
        <v>April</v>
      </c>
      <c r="X4122" s="7">
        <f>Working_Data[[#This Row],[last_order_date]]-Working_Data[[#This Row],[signup_date]]</f>
        <v>348</v>
      </c>
      <c r="Y4122" s="7">
        <f>IF(Working_Data[[#This Row],[churned]]="Active",1,0)</f>
        <v>1</v>
      </c>
      <c r="Z4122" s="7">
        <f>YEAR(Working_Data[[#This Row],[order_date]])</f>
        <v>2025</v>
      </c>
    </row>
    <row r="4123" spans="1:26" x14ac:dyDescent="0.25">
      <c r="A4123" t="s">
        <v>8296</v>
      </c>
      <c r="B4123" t="s">
        <v>21</v>
      </c>
      <c r="C4123" t="s">
        <v>39</v>
      </c>
      <c r="D4123" t="s">
        <v>52</v>
      </c>
      <c r="E4123" s="1">
        <v>45906</v>
      </c>
      <c r="F4123" t="s">
        <v>8297</v>
      </c>
      <c r="G4123" s="1">
        <v>45748</v>
      </c>
      <c r="H4123" t="s">
        <v>41</v>
      </c>
      <c r="I4123" t="s">
        <v>54</v>
      </c>
      <c r="J4123" t="s">
        <v>67</v>
      </c>
      <c r="K4123">
        <v>2</v>
      </c>
      <c r="L4123" s="3">
        <f>Working_Data[[#This Row],[price2]]/Working_Data[[#This Row],[quantity]]</f>
        <v>704.91</v>
      </c>
      <c r="M4123" s="3">
        <v>1409.82</v>
      </c>
      <c r="N4123" t="s">
        <v>35</v>
      </c>
      <c r="O4123">
        <v>50</v>
      </c>
      <c r="P4123" s="1">
        <v>45623</v>
      </c>
      <c r="Q4123">
        <v>429</v>
      </c>
      <c r="R4123" t="s">
        <v>43</v>
      </c>
      <c r="S4123">
        <v>2</v>
      </c>
      <c r="T4123" s="1">
        <v>45645</v>
      </c>
      <c r="U4123" t="s">
        <v>36</v>
      </c>
      <c r="V4123" t="str">
        <f>TEXT(WEEKDAY(Working_Data[[#This Row],[order_date]],1),"DDDD")</f>
        <v>Tuesday</v>
      </c>
      <c r="W4123" t="str">
        <f>TEXT(Working_Data[[#This Row],[order_date]],"mmmm")</f>
        <v>April</v>
      </c>
      <c r="X4123" s="7">
        <f>Working_Data[[#This Row],[last_order_date]]-Working_Data[[#This Row],[signup_date]]</f>
        <v>-283</v>
      </c>
      <c r="Y4123" s="7">
        <f>IF(Working_Data[[#This Row],[churned]]="Active",1,0)</f>
        <v>0</v>
      </c>
      <c r="Z4123" s="7">
        <f>YEAR(Working_Data[[#This Row],[order_date]])</f>
        <v>2025</v>
      </c>
    </row>
    <row r="4124" spans="1:26" x14ac:dyDescent="0.25">
      <c r="A4124" t="s">
        <v>8298</v>
      </c>
      <c r="B4124" t="s">
        <v>45</v>
      </c>
      <c r="C4124" t="s">
        <v>39</v>
      </c>
      <c r="D4124" t="s">
        <v>23</v>
      </c>
      <c r="E4124" s="1">
        <v>45407</v>
      </c>
      <c r="F4124" t="s">
        <v>8299</v>
      </c>
      <c r="G4124" s="1">
        <v>45748</v>
      </c>
      <c r="H4124" t="s">
        <v>25</v>
      </c>
      <c r="I4124" t="s">
        <v>26</v>
      </c>
      <c r="J4124" t="s">
        <v>67</v>
      </c>
      <c r="K4124">
        <v>4</v>
      </c>
      <c r="L4124" s="3">
        <f>Working_Data[[#This Row],[price2]]/Working_Data[[#This Row],[quantity]]</f>
        <v>350.70249999999999</v>
      </c>
      <c r="M4124" s="3">
        <v>1402.81</v>
      </c>
      <c r="N4124" t="s">
        <v>28</v>
      </c>
      <c r="O4124">
        <v>3</v>
      </c>
      <c r="P4124" s="1">
        <v>45605</v>
      </c>
      <c r="Q4124">
        <v>28</v>
      </c>
      <c r="R4124" t="s">
        <v>43</v>
      </c>
      <c r="S4124">
        <v>3</v>
      </c>
      <c r="T4124" s="1">
        <v>45682</v>
      </c>
      <c r="U4124" t="s">
        <v>30</v>
      </c>
      <c r="V4124" t="str">
        <f>TEXT(WEEKDAY(Working_Data[[#This Row],[order_date]],1),"DDDD")</f>
        <v>Tuesday</v>
      </c>
      <c r="W4124" t="str">
        <f>TEXT(Working_Data[[#This Row],[order_date]],"mmmm")</f>
        <v>April</v>
      </c>
      <c r="X4124" s="7">
        <f>Working_Data[[#This Row],[last_order_date]]-Working_Data[[#This Row],[signup_date]]</f>
        <v>198</v>
      </c>
      <c r="Y4124" s="7">
        <f>IF(Working_Data[[#This Row],[churned]]="Active",1,0)</f>
        <v>0</v>
      </c>
      <c r="Z4124" s="7">
        <f>YEAR(Working_Data[[#This Row],[order_date]])</f>
        <v>2025</v>
      </c>
    </row>
    <row r="4125" spans="1:26" x14ac:dyDescent="0.25">
      <c r="A4125" t="s">
        <v>8300</v>
      </c>
      <c r="B4125" t="s">
        <v>38</v>
      </c>
      <c r="C4125" t="s">
        <v>39</v>
      </c>
      <c r="D4125" t="s">
        <v>56</v>
      </c>
      <c r="E4125" s="1">
        <v>45282</v>
      </c>
      <c r="F4125" t="s">
        <v>8301</v>
      </c>
      <c r="G4125" s="1">
        <v>45748</v>
      </c>
      <c r="H4125" t="s">
        <v>25</v>
      </c>
      <c r="I4125" t="s">
        <v>54</v>
      </c>
      <c r="J4125" t="s">
        <v>49</v>
      </c>
      <c r="K4125">
        <v>4</v>
      </c>
      <c r="L4125" s="3">
        <f>Working_Data[[#This Row],[price2]]/Working_Data[[#This Row],[quantity]]</f>
        <v>231.5625</v>
      </c>
      <c r="M4125" s="3">
        <v>926.25</v>
      </c>
      <c r="N4125" t="s">
        <v>28</v>
      </c>
      <c r="O4125">
        <v>25</v>
      </c>
      <c r="P4125" s="1">
        <v>45685</v>
      </c>
      <c r="Q4125">
        <v>168</v>
      </c>
      <c r="R4125" t="s">
        <v>43</v>
      </c>
      <c r="S4125">
        <v>3</v>
      </c>
      <c r="T4125" s="1">
        <v>45647</v>
      </c>
      <c r="U4125" t="s">
        <v>30</v>
      </c>
      <c r="V4125" t="str">
        <f>TEXT(WEEKDAY(Working_Data[[#This Row],[order_date]],1),"DDDD")</f>
        <v>Tuesday</v>
      </c>
      <c r="W4125" t="str">
        <f>TEXT(Working_Data[[#This Row],[order_date]],"mmmm")</f>
        <v>April</v>
      </c>
      <c r="X4125" s="7">
        <f>Working_Data[[#This Row],[last_order_date]]-Working_Data[[#This Row],[signup_date]]</f>
        <v>403</v>
      </c>
      <c r="Y4125" s="7">
        <f>IF(Working_Data[[#This Row],[churned]]="Active",1,0)</f>
        <v>0</v>
      </c>
      <c r="Z4125" s="7">
        <f>YEAR(Working_Data[[#This Row],[order_date]])</f>
        <v>2025</v>
      </c>
    </row>
    <row r="4126" spans="1:26" x14ac:dyDescent="0.25">
      <c r="A4126" t="s">
        <v>8302</v>
      </c>
      <c r="B4126" t="s">
        <v>21</v>
      </c>
      <c r="C4126" t="s">
        <v>82</v>
      </c>
      <c r="D4126" t="s">
        <v>77</v>
      </c>
      <c r="E4126" s="1">
        <v>45333</v>
      </c>
      <c r="F4126" t="s">
        <v>8303</v>
      </c>
      <c r="G4126" s="1">
        <v>45748</v>
      </c>
      <c r="H4126" t="s">
        <v>34</v>
      </c>
      <c r="I4126" t="s">
        <v>54</v>
      </c>
      <c r="J4126" t="s">
        <v>49</v>
      </c>
      <c r="K4126">
        <v>3</v>
      </c>
      <c r="L4126" s="3">
        <f>Working_Data[[#This Row],[price2]]/Working_Data[[#This Row],[quantity]]</f>
        <v>158.58000000000001</v>
      </c>
      <c r="M4126" s="3">
        <v>475.74</v>
      </c>
      <c r="N4126" t="s">
        <v>28</v>
      </c>
      <c r="O4126">
        <v>47</v>
      </c>
      <c r="P4126" s="1">
        <v>45334</v>
      </c>
      <c r="Q4126">
        <v>474</v>
      </c>
      <c r="R4126" t="s">
        <v>29</v>
      </c>
      <c r="S4126">
        <v>5</v>
      </c>
      <c r="T4126" s="1">
        <v>45772</v>
      </c>
      <c r="U4126" t="s">
        <v>30</v>
      </c>
      <c r="V4126" t="str">
        <f>TEXT(WEEKDAY(Working_Data[[#This Row],[order_date]],1),"DDDD")</f>
        <v>Tuesday</v>
      </c>
      <c r="W4126" t="str">
        <f>TEXT(Working_Data[[#This Row],[order_date]],"mmmm")</f>
        <v>April</v>
      </c>
      <c r="X4126" s="7">
        <f>Working_Data[[#This Row],[last_order_date]]-Working_Data[[#This Row],[signup_date]]</f>
        <v>1</v>
      </c>
      <c r="Y4126" s="7">
        <f>IF(Working_Data[[#This Row],[churned]]="Active",1,0)</f>
        <v>1</v>
      </c>
      <c r="Z4126" s="7">
        <f>YEAR(Working_Data[[#This Row],[order_date]])</f>
        <v>2025</v>
      </c>
    </row>
    <row r="4127" spans="1:26" x14ac:dyDescent="0.25">
      <c r="A4127" t="s">
        <v>8304</v>
      </c>
      <c r="B4127" t="s">
        <v>21</v>
      </c>
      <c r="C4127" t="s">
        <v>39</v>
      </c>
      <c r="D4127" t="s">
        <v>52</v>
      </c>
      <c r="E4127" s="1">
        <v>45704</v>
      </c>
      <c r="F4127" t="s">
        <v>8305</v>
      </c>
      <c r="G4127" s="1">
        <v>45778</v>
      </c>
      <c r="H4127" t="s">
        <v>34</v>
      </c>
      <c r="I4127" t="s">
        <v>54</v>
      </c>
      <c r="J4127" t="s">
        <v>67</v>
      </c>
      <c r="K4127">
        <v>3</v>
      </c>
      <c r="L4127" s="3">
        <f>Working_Data[[#This Row],[price2]]/Working_Data[[#This Row],[quantity]]</f>
        <v>384.52333333333331</v>
      </c>
      <c r="M4127" s="3">
        <v>1153.57</v>
      </c>
      <c r="N4127" t="s">
        <v>50</v>
      </c>
      <c r="O4127">
        <v>29</v>
      </c>
      <c r="P4127" s="1">
        <v>45708</v>
      </c>
      <c r="Q4127">
        <v>212</v>
      </c>
      <c r="R4127" t="s">
        <v>29</v>
      </c>
      <c r="S4127">
        <v>5</v>
      </c>
      <c r="T4127" s="1">
        <v>45713</v>
      </c>
      <c r="U4127" t="s">
        <v>60</v>
      </c>
      <c r="V4127" t="str">
        <f>TEXT(WEEKDAY(Working_Data[[#This Row],[order_date]],1),"DDDD")</f>
        <v>Thursday</v>
      </c>
      <c r="W4127" t="str">
        <f>TEXT(Working_Data[[#This Row],[order_date]],"mmmm")</f>
        <v>May</v>
      </c>
      <c r="X4127" s="7">
        <f>Working_Data[[#This Row],[last_order_date]]-Working_Data[[#This Row],[signup_date]]</f>
        <v>4</v>
      </c>
      <c r="Y4127" s="7">
        <f>IF(Working_Data[[#This Row],[churned]]="Active",1,0)</f>
        <v>1</v>
      </c>
      <c r="Z4127" s="7">
        <f>YEAR(Working_Data[[#This Row],[order_date]])</f>
        <v>2025</v>
      </c>
    </row>
    <row r="4128" spans="1:26" x14ac:dyDescent="0.25">
      <c r="A4128" t="s">
        <v>8306</v>
      </c>
      <c r="B4128" t="s">
        <v>38</v>
      </c>
      <c r="C4128" t="s">
        <v>39</v>
      </c>
      <c r="D4128" t="s">
        <v>23</v>
      </c>
      <c r="E4128" s="1">
        <v>45594</v>
      </c>
      <c r="F4128" t="s">
        <v>8307</v>
      </c>
      <c r="G4128" s="1">
        <v>45778</v>
      </c>
      <c r="H4128" t="s">
        <v>41</v>
      </c>
      <c r="I4128" t="s">
        <v>26</v>
      </c>
      <c r="J4128" t="s">
        <v>64</v>
      </c>
      <c r="K4128">
        <v>3</v>
      </c>
      <c r="L4128" s="3">
        <f>Working_Data[[#This Row],[price2]]/Working_Data[[#This Row],[quantity]]</f>
        <v>243.11</v>
      </c>
      <c r="M4128" s="3">
        <v>729.33</v>
      </c>
      <c r="N4128" t="s">
        <v>35</v>
      </c>
      <c r="O4128">
        <v>38</v>
      </c>
      <c r="P4128" s="1">
        <v>45677</v>
      </c>
      <c r="Q4128">
        <v>46</v>
      </c>
      <c r="R4128" t="s">
        <v>29</v>
      </c>
      <c r="S4128">
        <v>3</v>
      </c>
      <c r="T4128" s="1">
        <v>45773</v>
      </c>
      <c r="U4128" t="s">
        <v>36</v>
      </c>
      <c r="V4128" t="str">
        <f>TEXT(WEEKDAY(Working_Data[[#This Row],[order_date]],1),"DDDD")</f>
        <v>Thursday</v>
      </c>
      <c r="W4128" t="str">
        <f>TEXT(Working_Data[[#This Row],[order_date]],"mmmm")</f>
        <v>May</v>
      </c>
      <c r="X4128" s="7">
        <f>Working_Data[[#This Row],[last_order_date]]-Working_Data[[#This Row],[signup_date]]</f>
        <v>83</v>
      </c>
      <c r="Y4128" s="7">
        <f>IF(Working_Data[[#This Row],[churned]]="Active",1,0)</f>
        <v>1</v>
      </c>
      <c r="Z4128" s="7">
        <f>YEAR(Working_Data[[#This Row],[order_date]])</f>
        <v>2025</v>
      </c>
    </row>
    <row r="4129" spans="1:26" x14ac:dyDescent="0.25">
      <c r="A4129" t="s">
        <v>8308</v>
      </c>
      <c r="B4129" t="s">
        <v>21</v>
      </c>
      <c r="C4129" t="s">
        <v>22</v>
      </c>
      <c r="D4129" t="s">
        <v>52</v>
      </c>
      <c r="E4129" s="1">
        <v>45790</v>
      </c>
      <c r="F4129" t="s">
        <v>8309</v>
      </c>
      <c r="G4129" s="1">
        <v>45778</v>
      </c>
      <c r="H4129" t="s">
        <v>34</v>
      </c>
      <c r="I4129" t="s">
        <v>48</v>
      </c>
      <c r="J4129" t="s">
        <v>59</v>
      </c>
      <c r="K4129">
        <v>5</v>
      </c>
      <c r="L4129" s="3">
        <f>Working_Data[[#This Row],[price2]]/Working_Data[[#This Row],[quantity]]</f>
        <v>274.55799999999999</v>
      </c>
      <c r="M4129" s="3">
        <v>1372.79</v>
      </c>
      <c r="N4129" t="s">
        <v>50</v>
      </c>
      <c r="O4129">
        <v>13</v>
      </c>
      <c r="P4129" s="1">
        <v>45790</v>
      </c>
      <c r="Q4129">
        <v>88</v>
      </c>
      <c r="R4129" t="s">
        <v>43</v>
      </c>
      <c r="S4129">
        <v>2</v>
      </c>
      <c r="T4129" s="1">
        <v>45680</v>
      </c>
      <c r="U4129" t="s">
        <v>60</v>
      </c>
      <c r="V4129" t="str">
        <f>TEXT(WEEKDAY(Working_Data[[#This Row],[order_date]],1),"DDDD")</f>
        <v>Thursday</v>
      </c>
      <c r="W4129" t="str">
        <f>TEXT(Working_Data[[#This Row],[order_date]],"mmmm")</f>
        <v>May</v>
      </c>
      <c r="X4129" s="7">
        <f>Working_Data[[#This Row],[last_order_date]]-Working_Data[[#This Row],[signup_date]]</f>
        <v>0</v>
      </c>
      <c r="Y4129" s="7">
        <f>IF(Working_Data[[#This Row],[churned]]="Active",1,0)</f>
        <v>0</v>
      </c>
      <c r="Z4129" s="7">
        <f>YEAR(Working_Data[[#This Row],[order_date]])</f>
        <v>2025</v>
      </c>
    </row>
    <row r="4130" spans="1:26" x14ac:dyDescent="0.25">
      <c r="A4130" t="s">
        <v>8310</v>
      </c>
      <c r="B4130" t="s">
        <v>21</v>
      </c>
      <c r="C4130" t="s">
        <v>82</v>
      </c>
      <c r="D4130" t="s">
        <v>32</v>
      </c>
      <c r="E4130" s="1">
        <v>45342</v>
      </c>
      <c r="F4130" t="s">
        <v>8311</v>
      </c>
      <c r="G4130" s="1">
        <v>45778</v>
      </c>
      <c r="H4130" t="s">
        <v>41</v>
      </c>
      <c r="I4130" t="s">
        <v>48</v>
      </c>
      <c r="J4130" t="s">
        <v>49</v>
      </c>
      <c r="K4130">
        <v>5</v>
      </c>
      <c r="L4130" s="3">
        <f>Working_Data[[#This Row],[price2]]/Working_Data[[#This Row],[quantity]]</f>
        <v>225.12399999999997</v>
      </c>
      <c r="M4130" s="3">
        <v>1125.6199999999999</v>
      </c>
      <c r="N4130" t="s">
        <v>35</v>
      </c>
      <c r="O4130">
        <v>49</v>
      </c>
      <c r="P4130" s="1">
        <v>45998</v>
      </c>
      <c r="Q4130">
        <v>42</v>
      </c>
      <c r="R4130" t="s">
        <v>29</v>
      </c>
      <c r="S4130">
        <v>3</v>
      </c>
      <c r="T4130" s="1">
        <v>45730</v>
      </c>
      <c r="U4130" t="s">
        <v>60</v>
      </c>
      <c r="V4130" t="str">
        <f>TEXT(WEEKDAY(Working_Data[[#This Row],[order_date]],1),"DDDD")</f>
        <v>Thursday</v>
      </c>
      <c r="W4130" t="str">
        <f>TEXT(Working_Data[[#This Row],[order_date]],"mmmm")</f>
        <v>May</v>
      </c>
      <c r="X4130" s="7">
        <f>Working_Data[[#This Row],[last_order_date]]-Working_Data[[#This Row],[signup_date]]</f>
        <v>656</v>
      </c>
      <c r="Y4130" s="7">
        <f>IF(Working_Data[[#This Row],[churned]]="Active",1,0)</f>
        <v>1</v>
      </c>
      <c r="Z4130" s="7">
        <f>YEAR(Working_Data[[#This Row],[order_date]])</f>
        <v>2025</v>
      </c>
    </row>
    <row r="4131" spans="1:26" x14ac:dyDescent="0.25">
      <c r="A4131" t="s">
        <v>8312</v>
      </c>
      <c r="B4131" t="s">
        <v>38</v>
      </c>
      <c r="C4131" t="s">
        <v>82</v>
      </c>
      <c r="D4131" t="s">
        <v>23</v>
      </c>
      <c r="E4131" s="1">
        <v>45385</v>
      </c>
      <c r="F4131" t="s">
        <v>8313</v>
      </c>
      <c r="G4131" s="1">
        <v>45778</v>
      </c>
      <c r="H4131" t="s">
        <v>41</v>
      </c>
      <c r="I4131" t="s">
        <v>54</v>
      </c>
      <c r="J4131" t="s">
        <v>59</v>
      </c>
      <c r="K4131">
        <v>3</v>
      </c>
      <c r="L4131" s="3">
        <f>Working_Data[[#This Row],[price2]]/Working_Data[[#This Row],[quantity]]</f>
        <v>419.26333333333332</v>
      </c>
      <c r="M4131" s="3">
        <v>1257.79</v>
      </c>
      <c r="N4131" t="s">
        <v>50</v>
      </c>
      <c r="O4131">
        <v>21</v>
      </c>
      <c r="P4131" s="1">
        <v>45905</v>
      </c>
      <c r="Q4131">
        <v>140</v>
      </c>
      <c r="R4131" t="s">
        <v>29</v>
      </c>
      <c r="S4131">
        <v>2</v>
      </c>
      <c r="T4131" s="1">
        <v>45615</v>
      </c>
      <c r="U4131" t="s">
        <v>60</v>
      </c>
      <c r="V4131" t="str">
        <f>TEXT(WEEKDAY(Working_Data[[#This Row],[order_date]],1),"DDDD")</f>
        <v>Thursday</v>
      </c>
      <c r="W4131" t="str">
        <f>TEXT(Working_Data[[#This Row],[order_date]],"mmmm")</f>
        <v>May</v>
      </c>
      <c r="X4131" s="7">
        <f>Working_Data[[#This Row],[last_order_date]]-Working_Data[[#This Row],[signup_date]]</f>
        <v>520</v>
      </c>
      <c r="Y4131" s="7">
        <f>IF(Working_Data[[#This Row],[churned]]="Active",1,0)</f>
        <v>1</v>
      </c>
      <c r="Z4131" s="7">
        <f>YEAR(Working_Data[[#This Row],[order_date]])</f>
        <v>2025</v>
      </c>
    </row>
    <row r="4132" spans="1:26" x14ac:dyDescent="0.25">
      <c r="A4132" t="s">
        <v>8314</v>
      </c>
      <c r="B4132" t="s">
        <v>45</v>
      </c>
      <c r="C4132" t="s">
        <v>39</v>
      </c>
      <c r="D4132" t="s">
        <v>23</v>
      </c>
      <c r="E4132" s="1">
        <v>45588</v>
      </c>
      <c r="F4132" t="s">
        <v>8315</v>
      </c>
      <c r="G4132" s="1">
        <v>45778</v>
      </c>
      <c r="H4132" t="s">
        <v>34</v>
      </c>
      <c r="I4132" t="s">
        <v>26</v>
      </c>
      <c r="J4132" t="s">
        <v>59</v>
      </c>
      <c r="K4132">
        <v>1</v>
      </c>
      <c r="L4132" s="3">
        <f>Working_Data[[#This Row],[price2]]/Working_Data[[#This Row],[quantity]]</f>
        <v>505.4</v>
      </c>
      <c r="M4132" s="3">
        <v>505.4</v>
      </c>
      <c r="N4132" t="s">
        <v>50</v>
      </c>
      <c r="O4132">
        <v>40</v>
      </c>
      <c r="P4132" s="1">
        <v>45678</v>
      </c>
      <c r="Q4132">
        <v>40</v>
      </c>
      <c r="R4132" t="s">
        <v>29</v>
      </c>
      <c r="S4132">
        <v>2</v>
      </c>
      <c r="T4132" s="1">
        <v>45547</v>
      </c>
      <c r="U4132" t="s">
        <v>60</v>
      </c>
      <c r="V4132" t="str">
        <f>TEXT(WEEKDAY(Working_Data[[#This Row],[order_date]],1),"DDDD")</f>
        <v>Thursday</v>
      </c>
      <c r="W4132" t="str">
        <f>TEXT(Working_Data[[#This Row],[order_date]],"mmmm")</f>
        <v>May</v>
      </c>
      <c r="X4132" s="7">
        <f>Working_Data[[#This Row],[last_order_date]]-Working_Data[[#This Row],[signup_date]]</f>
        <v>90</v>
      </c>
      <c r="Y4132" s="7">
        <f>IF(Working_Data[[#This Row],[churned]]="Active",1,0)</f>
        <v>1</v>
      </c>
      <c r="Z4132" s="7">
        <f>YEAR(Working_Data[[#This Row],[order_date]])</f>
        <v>2025</v>
      </c>
    </row>
    <row r="4133" spans="1:26" x14ac:dyDescent="0.25">
      <c r="A4133" t="s">
        <v>8316</v>
      </c>
      <c r="B4133" t="s">
        <v>38</v>
      </c>
      <c r="C4133" t="s">
        <v>82</v>
      </c>
      <c r="D4133" t="s">
        <v>77</v>
      </c>
      <c r="E4133" s="1">
        <v>45857</v>
      </c>
      <c r="F4133" t="s">
        <v>8317</v>
      </c>
      <c r="G4133" s="1">
        <v>45809</v>
      </c>
      <c r="H4133" t="s">
        <v>41</v>
      </c>
      <c r="I4133" t="s">
        <v>48</v>
      </c>
      <c r="J4133" t="s">
        <v>64</v>
      </c>
      <c r="K4133">
        <v>1</v>
      </c>
      <c r="L4133" s="3">
        <f>Working_Data[[#This Row],[price2]]/Working_Data[[#This Row],[quantity]]</f>
        <v>647.24</v>
      </c>
      <c r="M4133" s="3">
        <v>647.24</v>
      </c>
      <c r="N4133" t="s">
        <v>35</v>
      </c>
      <c r="O4133">
        <v>18</v>
      </c>
      <c r="P4133" s="1">
        <v>45553</v>
      </c>
      <c r="Q4133">
        <v>329</v>
      </c>
      <c r="R4133" t="s">
        <v>29</v>
      </c>
      <c r="S4133">
        <v>5</v>
      </c>
      <c r="T4133" s="1">
        <v>45858</v>
      </c>
      <c r="U4133" t="s">
        <v>60</v>
      </c>
      <c r="V4133" t="str">
        <f>TEXT(WEEKDAY(Working_Data[[#This Row],[order_date]],1),"DDDD")</f>
        <v>Sunday</v>
      </c>
      <c r="W4133" t="str">
        <f>TEXT(Working_Data[[#This Row],[order_date]],"mmmm")</f>
        <v>June</v>
      </c>
      <c r="X4133" s="7">
        <f>Working_Data[[#This Row],[last_order_date]]-Working_Data[[#This Row],[signup_date]]</f>
        <v>-304</v>
      </c>
      <c r="Y4133" s="7">
        <f>IF(Working_Data[[#This Row],[churned]]="Active",1,0)</f>
        <v>1</v>
      </c>
      <c r="Z4133" s="7">
        <f>YEAR(Working_Data[[#This Row],[order_date]])</f>
        <v>2025</v>
      </c>
    </row>
    <row r="4134" spans="1:26" x14ac:dyDescent="0.25">
      <c r="A4134" t="s">
        <v>8318</v>
      </c>
      <c r="B4134" t="s">
        <v>45</v>
      </c>
      <c r="C4134" t="s">
        <v>22</v>
      </c>
      <c r="D4134" t="s">
        <v>52</v>
      </c>
      <c r="E4134" s="1">
        <v>45027</v>
      </c>
      <c r="F4134" t="s">
        <v>8319</v>
      </c>
      <c r="G4134" s="1">
        <v>45809</v>
      </c>
      <c r="H4134" t="s">
        <v>47</v>
      </c>
      <c r="I4134" t="s">
        <v>42</v>
      </c>
      <c r="J4134" t="s">
        <v>59</v>
      </c>
      <c r="K4134">
        <v>3</v>
      </c>
      <c r="L4134" s="3">
        <f>Working_Data[[#This Row],[price2]]/Working_Data[[#This Row],[quantity]]</f>
        <v>40.256666666666668</v>
      </c>
      <c r="M4134" s="3">
        <v>120.77</v>
      </c>
      <c r="N4134" t="s">
        <v>35</v>
      </c>
      <c r="O4134">
        <v>41</v>
      </c>
      <c r="P4134" s="1">
        <v>45997</v>
      </c>
      <c r="Q4134">
        <v>330</v>
      </c>
      <c r="R4134" t="s">
        <v>43</v>
      </c>
      <c r="S4134">
        <v>3</v>
      </c>
      <c r="T4134" s="1">
        <v>45525</v>
      </c>
      <c r="U4134" t="s">
        <v>30</v>
      </c>
      <c r="V4134" t="str">
        <f>TEXT(WEEKDAY(Working_Data[[#This Row],[order_date]],1),"DDDD")</f>
        <v>Sunday</v>
      </c>
      <c r="W4134" t="str">
        <f>TEXT(Working_Data[[#This Row],[order_date]],"mmmm")</f>
        <v>June</v>
      </c>
      <c r="X4134" s="7">
        <f>Working_Data[[#This Row],[last_order_date]]-Working_Data[[#This Row],[signup_date]]</f>
        <v>970</v>
      </c>
      <c r="Y4134" s="7">
        <f>IF(Working_Data[[#This Row],[churned]]="Active",1,0)</f>
        <v>0</v>
      </c>
      <c r="Z4134" s="7">
        <f>YEAR(Working_Data[[#This Row],[order_date]])</f>
        <v>2025</v>
      </c>
    </row>
    <row r="4135" spans="1:26" x14ac:dyDescent="0.25">
      <c r="A4135" t="s">
        <v>8320</v>
      </c>
      <c r="B4135" t="s">
        <v>38</v>
      </c>
      <c r="C4135" t="s">
        <v>82</v>
      </c>
      <c r="D4135" t="s">
        <v>77</v>
      </c>
      <c r="E4135" s="1">
        <v>45195</v>
      </c>
      <c r="F4135" t="s">
        <v>8321</v>
      </c>
      <c r="G4135" s="1">
        <v>45809</v>
      </c>
      <c r="H4135" t="s">
        <v>25</v>
      </c>
      <c r="I4135" t="s">
        <v>54</v>
      </c>
      <c r="J4135" t="s">
        <v>27</v>
      </c>
      <c r="K4135">
        <v>1</v>
      </c>
      <c r="L4135" s="3">
        <f>Working_Data[[#This Row],[price2]]/Working_Data[[#This Row],[quantity]]</f>
        <v>235.98</v>
      </c>
      <c r="M4135" s="3">
        <v>235.98</v>
      </c>
      <c r="N4135" t="s">
        <v>28</v>
      </c>
      <c r="O4135">
        <v>29</v>
      </c>
      <c r="P4135" s="1">
        <v>45750</v>
      </c>
      <c r="Q4135">
        <v>339</v>
      </c>
      <c r="R4135" t="s">
        <v>29</v>
      </c>
      <c r="S4135">
        <v>2</v>
      </c>
      <c r="T4135" s="1">
        <v>45655</v>
      </c>
      <c r="U4135" t="s">
        <v>60</v>
      </c>
      <c r="V4135" t="str">
        <f>TEXT(WEEKDAY(Working_Data[[#This Row],[order_date]],1),"DDDD")</f>
        <v>Sunday</v>
      </c>
      <c r="W4135" t="str">
        <f>TEXT(Working_Data[[#This Row],[order_date]],"mmmm")</f>
        <v>June</v>
      </c>
      <c r="X4135" s="7">
        <f>Working_Data[[#This Row],[last_order_date]]-Working_Data[[#This Row],[signup_date]]</f>
        <v>555</v>
      </c>
      <c r="Y4135" s="7">
        <f>IF(Working_Data[[#This Row],[churned]]="Active",1,0)</f>
        <v>1</v>
      </c>
      <c r="Z4135" s="7">
        <f>YEAR(Working_Data[[#This Row],[order_date]])</f>
        <v>2025</v>
      </c>
    </row>
    <row r="4136" spans="1:26" x14ac:dyDescent="0.25">
      <c r="A4136" t="s">
        <v>8322</v>
      </c>
      <c r="B4136" t="s">
        <v>45</v>
      </c>
      <c r="C4136" t="s">
        <v>22</v>
      </c>
      <c r="D4136" t="s">
        <v>56</v>
      </c>
      <c r="E4136" s="1">
        <v>45482</v>
      </c>
      <c r="F4136" t="s">
        <v>8323</v>
      </c>
      <c r="G4136" s="1">
        <v>45809</v>
      </c>
      <c r="H4136" t="s">
        <v>34</v>
      </c>
      <c r="I4136" t="s">
        <v>63</v>
      </c>
      <c r="J4136" t="s">
        <v>64</v>
      </c>
      <c r="K4136">
        <v>4</v>
      </c>
      <c r="L4136" s="3">
        <f>Working_Data[[#This Row],[price2]]/Working_Data[[#This Row],[quantity]]</f>
        <v>133.72499999999999</v>
      </c>
      <c r="M4136" s="3">
        <v>534.9</v>
      </c>
      <c r="N4136" t="s">
        <v>50</v>
      </c>
      <c r="O4136">
        <v>28</v>
      </c>
      <c r="P4136" s="1">
        <v>45932</v>
      </c>
      <c r="Q4136">
        <v>175</v>
      </c>
      <c r="R4136" t="s">
        <v>29</v>
      </c>
      <c r="S4136">
        <v>3</v>
      </c>
      <c r="T4136" s="1">
        <v>45614</v>
      </c>
      <c r="U4136" t="s">
        <v>60</v>
      </c>
      <c r="V4136" t="str">
        <f>TEXT(WEEKDAY(Working_Data[[#This Row],[order_date]],1),"DDDD")</f>
        <v>Sunday</v>
      </c>
      <c r="W4136" t="str">
        <f>TEXT(Working_Data[[#This Row],[order_date]],"mmmm")</f>
        <v>June</v>
      </c>
      <c r="X4136" s="7">
        <f>Working_Data[[#This Row],[last_order_date]]-Working_Data[[#This Row],[signup_date]]</f>
        <v>450</v>
      </c>
      <c r="Y4136" s="7">
        <f>IF(Working_Data[[#This Row],[churned]]="Active",1,0)</f>
        <v>1</v>
      </c>
      <c r="Z4136" s="7">
        <f>YEAR(Working_Data[[#This Row],[order_date]])</f>
        <v>2025</v>
      </c>
    </row>
    <row r="4137" spans="1:26" x14ac:dyDescent="0.25">
      <c r="A4137" t="s">
        <v>8324</v>
      </c>
      <c r="B4137" t="s">
        <v>21</v>
      </c>
      <c r="C4137" t="s">
        <v>39</v>
      </c>
      <c r="D4137" t="s">
        <v>77</v>
      </c>
      <c r="E4137" s="1">
        <v>45339</v>
      </c>
      <c r="F4137" t="s">
        <v>8325</v>
      </c>
      <c r="G4137" s="1">
        <v>45809</v>
      </c>
      <c r="H4137" t="s">
        <v>41</v>
      </c>
      <c r="I4137" t="s">
        <v>48</v>
      </c>
      <c r="J4137" t="s">
        <v>64</v>
      </c>
      <c r="K4137">
        <v>5</v>
      </c>
      <c r="L4137" s="3">
        <f>Working_Data[[#This Row],[price2]]/Working_Data[[#This Row],[quantity]]</f>
        <v>195.33800000000002</v>
      </c>
      <c r="M4137" s="3">
        <v>976.69</v>
      </c>
      <c r="N4137" t="s">
        <v>50</v>
      </c>
      <c r="O4137">
        <v>18</v>
      </c>
      <c r="P4137" s="1">
        <v>45625</v>
      </c>
      <c r="Q4137">
        <v>200</v>
      </c>
      <c r="R4137" t="s">
        <v>43</v>
      </c>
      <c r="S4137">
        <v>1</v>
      </c>
      <c r="T4137" s="1">
        <v>45742</v>
      </c>
      <c r="U4137" t="s">
        <v>36</v>
      </c>
      <c r="V4137" t="str">
        <f>TEXT(WEEKDAY(Working_Data[[#This Row],[order_date]],1),"DDDD")</f>
        <v>Sunday</v>
      </c>
      <c r="W4137" t="str">
        <f>TEXT(Working_Data[[#This Row],[order_date]],"mmmm")</f>
        <v>June</v>
      </c>
      <c r="X4137" s="7">
        <f>Working_Data[[#This Row],[last_order_date]]-Working_Data[[#This Row],[signup_date]]</f>
        <v>286</v>
      </c>
      <c r="Y4137" s="7">
        <f>IF(Working_Data[[#This Row],[churned]]="Active",1,0)</f>
        <v>0</v>
      </c>
      <c r="Z4137" s="7">
        <f>YEAR(Working_Data[[#This Row],[order_date]])</f>
        <v>2025</v>
      </c>
    </row>
    <row r="4138" spans="1:26" x14ac:dyDescent="0.25">
      <c r="A4138" t="s">
        <v>8326</v>
      </c>
      <c r="B4138" t="s">
        <v>38</v>
      </c>
      <c r="C4138" t="s">
        <v>82</v>
      </c>
      <c r="D4138" t="s">
        <v>23</v>
      </c>
      <c r="E4138" s="1">
        <v>45608</v>
      </c>
      <c r="F4138" t="s">
        <v>8327</v>
      </c>
      <c r="G4138" s="1">
        <v>45809</v>
      </c>
      <c r="H4138" t="s">
        <v>34</v>
      </c>
      <c r="I4138" t="s">
        <v>63</v>
      </c>
      <c r="J4138" t="s">
        <v>27</v>
      </c>
      <c r="K4138">
        <v>1</v>
      </c>
      <c r="L4138" s="3">
        <f>Working_Data[[#This Row],[price2]]/Working_Data[[#This Row],[quantity]]</f>
        <v>981.11</v>
      </c>
      <c r="M4138" s="3">
        <v>981.11</v>
      </c>
      <c r="N4138" t="s">
        <v>35</v>
      </c>
      <c r="O4138">
        <v>14</v>
      </c>
      <c r="P4138" s="1">
        <v>45550</v>
      </c>
      <c r="Q4138">
        <v>117</v>
      </c>
      <c r="R4138" t="s">
        <v>43</v>
      </c>
      <c r="S4138">
        <v>2</v>
      </c>
      <c r="T4138" s="1">
        <v>45861</v>
      </c>
      <c r="U4138" t="s">
        <v>30</v>
      </c>
      <c r="V4138" t="str">
        <f>TEXT(WEEKDAY(Working_Data[[#This Row],[order_date]],1),"DDDD")</f>
        <v>Sunday</v>
      </c>
      <c r="W4138" t="str">
        <f>TEXT(Working_Data[[#This Row],[order_date]],"mmmm")</f>
        <v>June</v>
      </c>
      <c r="X4138" s="7">
        <f>Working_Data[[#This Row],[last_order_date]]-Working_Data[[#This Row],[signup_date]]</f>
        <v>-58</v>
      </c>
      <c r="Y4138" s="7">
        <f>IF(Working_Data[[#This Row],[churned]]="Active",1,0)</f>
        <v>0</v>
      </c>
      <c r="Z4138" s="7">
        <f>YEAR(Working_Data[[#This Row],[order_date]])</f>
        <v>2025</v>
      </c>
    </row>
    <row r="4139" spans="1:26" x14ac:dyDescent="0.25">
      <c r="A4139" t="s">
        <v>8328</v>
      </c>
      <c r="B4139" t="s">
        <v>45</v>
      </c>
      <c r="C4139" t="s">
        <v>39</v>
      </c>
      <c r="D4139" t="s">
        <v>56</v>
      </c>
      <c r="E4139" s="1">
        <v>45772</v>
      </c>
      <c r="F4139" t="s">
        <v>8329</v>
      </c>
      <c r="G4139" s="1">
        <v>45809</v>
      </c>
      <c r="H4139" t="s">
        <v>41</v>
      </c>
      <c r="I4139" t="s">
        <v>42</v>
      </c>
      <c r="J4139" t="s">
        <v>67</v>
      </c>
      <c r="K4139">
        <v>4</v>
      </c>
      <c r="L4139" s="3">
        <f>Working_Data[[#This Row],[price2]]/Working_Data[[#This Row],[quantity]]</f>
        <v>71.247500000000002</v>
      </c>
      <c r="M4139" s="3">
        <v>284.99</v>
      </c>
      <c r="N4139" t="s">
        <v>35</v>
      </c>
      <c r="O4139">
        <v>50</v>
      </c>
      <c r="P4139" s="1">
        <v>45361</v>
      </c>
      <c r="Q4139">
        <v>128</v>
      </c>
      <c r="R4139" t="s">
        <v>43</v>
      </c>
      <c r="S4139">
        <v>4</v>
      </c>
      <c r="T4139" s="1">
        <v>45684</v>
      </c>
      <c r="U4139" t="s">
        <v>60</v>
      </c>
      <c r="V4139" t="str">
        <f>TEXT(WEEKDAY(Working_Data[[#This Row],[order_date]],1),"DDDD")</f>
        <v>Sunday</v>
      </c>
      <c r="W4139" t="str">
        <f>TEXT(Working_Data[[#This Row],[order_date]],"mmmm")</f>
        <v>June</v>
      </c>
      <c r="X4139" s="7">
        <f>Working_Data[[#This Row],[last_order_date]]-Working_Data[[#This Row],[signup_date]]</f>
        <v>-411</v>
      </c>
      <c r="Y4139" s="7">
        <f>IF(Working_Data[[#This Row],[churned]]="Active",1,0)</f>
        <v>0</v>
      </c>
      <c r="Z4139" s="7">
        <f>YEAR(Working_Data[[#This Row],[order_date]])</f>
        <v>2025</v>
      </c>
    </row>
    <row r="4140" spans="1:26" x14ac:dyDescent="0.25">
      <c r="A4140" t="s">
        <v>8330</v>
      </c>
      <c r="B4140" t="s">
        <v>21</v>
      </c>
      <c r="C4140" t="s">
        <v>82</v>
      </c>
      <c r="D4140" t="s">
        <v>32</v>
      </c>
      <c r="E4140" s="1">
        <v>45673</v>
      </c>
      <c r="F4140" t="s">
        <v>8331</v>
      </c>
      <c r="G4140" s="1">
        <v>45839</v>
      </c>
      <c r="H4140" t="s">
        <v>47</v>
      </c>
      <c r="I4140" t="s">
        <v>42</v>
      </c>
      <c r="J4140" t="s">
        <v>49</v>
      </c>
      <c r="K4140">
        <v>5</v>
      </c>
      <c r="L4140" s="3">
        <f>Working_Data[[#This Row],[price2]]/Working_Data[[#This Row],[quantity]]</f>
        <v>229.506</v>
      </c>
      <c r="M4140" s="3">
        <v>1147.53</v>
      </c>
      <c r="N4140" t="s">
        <v>28</v>
      </c>
      <c r="O4140">
        <v>17</v>
      </c>
      <c r="P4140" s="1">
        <v>45774</v>
      </c>
      <c r="Q4140">
        <v>256</v>
      </c>
      <c r="R4140" t="s">
        <v>43</v>
      </c>
      <c r="S4140">
        <v>4</v>
      </c>
      <c r="T4140" s="1">
        <v>45673</v>
      </c>
      <c r="U4140" t="s">
        <v>60</v>
      </c>
      <c r="V4140" t="str">
        <f>TEXT(WEEKDAY(Working_Data[[#This Row],[order_date]],1),"DDDD")</f>
        <v>Tuesday</v>
      </c>
      <c r="W4140" t="str">
        <f>TEXT(Working_Data[[#This Row],[order_date]],"mmmm")</f>
        <v>July</v>
      </c>
      <c r="X4140" s="7">
        <f>Working_Data[[#This Row],[last_order_date]]-Working_Data[[#This Row],[signup_date]]</f>
        <v>101</v>
      </c>
      <c r="Y4140" s="7">
        <f>IF(Working_Data[[#This Row],[churned]]="Active",1,0)</f>
        <v>0</v>
      </c>
      <c r="Z4140" s="7">
        <f>YEAR(Working_Data[[#This Row],[order_date]])</f>
        <v>2025</v>
      </c>
    </row>
    <row r="4141" spans="1:26" x14ac:dyDescent="0.25">
      <c r="A4141" t="s">
        <v>8332</v>
      </c>
      <c r="B4141" t="s">
        <v>21</v>
      </c>
      <c r="C4141" t="s">
        <v>39</v>
      </c>
      <c r="D4141" t="s">
        <v>56</v>
      </c>
      <c r="E4141" s="1">
        <v>45752</v>
      </c>
      <c r="F4141" t="s">
        <v>8333</v>
      </c>
      <c r="G4141" s="1">
        <v>45839</v>
      </c>
      <c r="H4141" t="s">
        <v>47</v>
      </c>
      <c r="I4141" t="s">
        <v>26</v>
      </c>
      <c r="J4141" t="s">
        <v>64</v>
      </c>
      <c r="K4141">
        <v>1</v>
      </c>
      <c r="L4141" s="3">
        <f>Working_Data[[#This Row],[price2]]/Working_Data[[#This Row],[quantity]]</f>
        <v>1241.6500000000001</v>
      </c>
      <c r="M4141" s="3">
        <v>1241.6500000000001</v>
      </c>
      <c r="N4141" t="s">
        <v>50</v>
      </c>
      <c r="O4141">
        <v>37</v>
      </c>
      <c r="P4141" s="1">
        <v>45833</v>
      </c>
      <c r="Q4141">
        <v>147</v>
      </c>
      <c r="R4141" t="s">
        <v>43</v>
      </c>
      <c r="S4141">
        <v>3</v>
      </c>
      <c r="T4141" s="1">
        <v>45716</v>
      </c>
      <c r="U4141" t="s">
        <v>36</v>
      </c>
      <c r="V4141" t="str">
        <f>TEXT(WEEKDAY(Working_Data[[#This Row],[order_date]],1),"DDDD")</f>
        <v>Tuesday</v>
      </c>
      <c r="W4141" t="str">
        <f>TEXT(Working_Data[[#This Row],[order_date]],"mmmm")</f>
        <v>July</v>
      </c>
      <c r="X4141" s="7">
        <f>Working_Data[[#This Row],[last_order_date]]-Working_Data[[#This Row],[signup_date]]</f>
        <v>81</v>
      </c>
      <c r="Y4141" s="7">
        <f>IF(Working_Data[[#This Row],[churned]]="Active",1,0)</f>
        <v>0</v>
      </c>
      <c r="Z4141" s="7">
        <f>YEAR(Working_Data[[#This Row],[order_date]])</f>
        <v>2025</v>
      </c>
    </row>
    <row r="4142" spans="1:26" x14ac:dyDescent="0.25">
      <c r="A4142" t="s">
        <v>8334</v>
      </c>
      <c r="B4142" t="s">
        <v>45</v>
      </c>
      <c r="C4142" t="s">
        <v>82</v>
      </c>
      <c r="D4142" t="s">
        <v>77</v>
      </c>
      <c r="E4142" s="1">
        <v>45421</v>
      </c>
      <c r="F4142" t="s">
        <v>8335</v>
      </c>
      <c r="G4142" s="1">
        <v>45839</v>
      </c>
      <c r="H4142" t="s">
        <v>47</v>
      </c>
      <c r="I4142" t="s">
        <v>42</v>
      </c>
      <c r="J4142" t="s">
        <v>67</v>
      </c>
      <c r="K4142">
        <v>4</v>
      </c>
      <c r="L4142" s="3">
        <f>Working_Data[[#This Row],[price2]]/Working_Data[[#This Row],[quantity]]</f>
        <v>148.0275</v>
      </c>
      <c r="M4142" s="3">
        <v>592.11</v>
      </c>
      <c r="N4142" t="s">
        <v>28</v>
      </c>
      <c r="O4142">
        <v>37</v>
      </c>
      <c r="P4142" s="1">
        <v>45529</v>
      </c>
      <c r="Q4142">
        <v>191</v>
      </c>
      <c r="R4142" t="s">
        <v>29</v>
      </c>
      <c r="S4142">
        <v>1</v>
      </c>
      <c r="T4142" s="1">
        <v>45654</v>
      </c>
      <c r="U4142" t="s">
        <v>30</v>
      </c>
      <c r="V4142" t="str">
        <f>TEXT(WEEKDAY(Working_Data[[#This Row],[order_date]],1),"DDDD")</f>
        <v>Tuesday</v>
      </c>
      <c r="W4142" t="str">
        <f>TEXT(Working_Data[[#This Row],[order_date]],"mmmm")</f>
        <v>July</v>
      </c>
      <c r="X4142" s="7">
        <f>Working_Data[[#This Row],[last_order_date]]-Working_Data[[#This Row],[signup_date]]</f>
        <v>108</v>
      </c>
      <c r="Y4142" s="7">
        <f>IF(Working_Data[[#This Row],[churned]]="Active",1,0)</f>
        <v>1</v>
      </c>
      <c r="Z4142" s="7">
        <f>YEAR(Working_Data[[#This Row],[order_date]])</f>
        <v>2025</v>
      </c>
    </row>
    <row r="4143" spans="1:26" x14ac:dyDescent="0.25">
      <c r="A4143" t="s">
        <v>8336</v>
      </c>
      <c r="B4143" t="s">
        <v>45</v>
      </c>
      <c r="C4143" t="s">
        <v>82</v>
      </c>
      <c r="D4143" t="s">
        <v>56</v>
      </c>
      <c r="E4143" s="1">
        <v>45704</v>
      </c>
      <c r="F4143" t="s">
        <v>8337</v>
      </c>
      <c r="G4143" s="1">
        <v>45839</v>
      </c>
      <c r="H4143" t="s">
        <v>25</v>
      </c>
      <c r="I4143" t="s">
        <v>26</v>
      </c>
      <c r="J4143" t="s">
        <v>67</v>
      </c>
      <c r="K4143">
        <v>2</v>
      </c>
      <c r="L4143" s="3">
        <f>Working_Data[[#This Row],[price2]]/Working_Data[[#This Row],[quantity]]</f>
        <v>203.815</v>
      </c>
      <c r="M4143" s="3">
        <v>407.63</v>
      </c>
      <c r="N4143" t="s">
        <v>35</v>
      </c>
      <c r="O4143">
        <v>24</v>
      </c>
      <c r="P4143" s="1">
        <v>45932</v>
      </c>
      <c r="Q4143">
        <v>319</v>
      </c>
      <c r="R4143" t="s">
        <v>43</v>
      </c>
      <c r="S4143">
        <v>1</v>
      </c>
      <c r="T4143" s="1">
        <v>45778</v>
      </c>
      <c r="U4143" t="s">
        <v>60</v>
      </c>
      <c r="V4143" t="str">
        <f>TEXT(WEEKDAY(Working_Data[[#This Row],[order_date]],1),"DDDD")</f>
        <v>Tuesday</v>
      </c>
      <c r="W4143" t="str">
        <f>TEXT(Working_Data[[#This Row],[order_date]],"mmmm")</f>
        <v>July</v>
      </c>
      <c r="X4143" s="7">
        <f>Working_Data[[#This Row],[last_order_date]]-Working_Data[[#This Row],[signup_date]]</f>
        <v>228</v>
      </c>
      <c r="Y4143" s="7">
        <f>IF(Working_Data[[#This Row],[churned]]="Active",1,0)</f>
        <v>0</v>
      </c>
      <c r="Z4143" s="7">
        <f>YEAR(Working_Data[[#This Row],[order_date]])</f>
        <v>2025</v>
      </c>
    </row>
    <row r="4144" spans="1:26" x14ac:dyDescent="0.25">
      <c r="A4144" t="s">
        <v>8338</v>
      </c>
      <c r="B4144" t="s">
        <v>21</v>
      </c>
      <c r="C4144" t="s">
        <v>22</v>
      </c>
      <c r="D4144" t="s">
        <v>52</v>
      </c>
      <c r="E4144" s="1">
        <v>45393</v>
      </c>
      <c r="F4144" t="s">
        <v>8339</v>
      </c>
      <c r="G4144" s="1">
        <v>45839</v>
      </c>
      <c r="H4144" t="s">
        <v>34</v>
      </c>
      <c r="I4144" t="s">
        <v>42</v>
      </c>
      <c r="J4144" t="s">
        <v>67</v>
      </c>
      <c r="K4144">
        <v>1</v>
      </c>
      <c r="L4144" s="3">
        <f>Working_Data[[#This Row],[price2]]/Working_Data[[#This Row],[quantity]]</f>
        <v>304.91000000000003</v>
      </c>
      <c r="M4144" s="3">
        <v>304.91000000000003</v>
      </c>
      <c r="N4144" t="s">
        <v>35</v>
      </c>
      <c r="O4144">
        <v>47</v>
      </c>
      <c r="P4144" s="1">
        <v>45591</v>
      </c>
      <c r="Q4144">
        <v>168</v>
      </c>
      <c r="R4144" t="s">
        <v>43</v>
      </c>
      <c r="S4144">
        <v>1</v>
      </c>
      <c r="T4144" s="1">
        <v>45838</v>
      </c>
      <c r="U4144" t="s">
        <v>30</v>
      </c>
      <c r="V4144" t="str">
        <f>TEXT(WEEKDAY(Working_Data[[#This Row],[order_date]],1),"DDDD")</f>
        <v>Tuesday</v>
      </c>
      <c r="W4144" t="str">
        <f>TEXT(Working_Data[[#This Row],[order_date]],"mmmm")</f>
        <v>July</v>
      </c>
      <c r="X4144" s="7">
        <f>Working_Data[[#This Row],[last_order_date]]-Working_Data[[#This Row],[signup_date]]</f>
        <v>198</v>
      </c>
      <c r="Y4144" s="7">
        <f>IF(Working_Data[[#This Row],[churned]]="Active",1,0)</f>
        <v>0</v>
      </c>
      <c r="Z4144" s="7">
        <f>YEAR(Working_Data[[#This Row],[order_date]])</f>
        <v>2025</v>
      </c>
    </row>
    <row r="4145" spans="1:26" x14ac:dyDescent="0.25">
      <c r="A4145" t="s">
        <v>8340</v>
      </c>
      <c r="B4145" t="s">
        <v>45</v>
      </c>
      <c r="C4145" t="s">
        <v>82</v>
      </c>
      <c r="D4145" t="s">
        <v>77</v>
      </c>
      <c r="E4145" s="1">
        <v>45799</v>
      </c>
      <c r="F4145" t="s">
        <v>8341</v>
      </c>
      <c r="G4145" s="1">
        <v>45839</v>
      </c>
      <c r="H4145" t="s">
        <v>25</v>
      </c>
      <c r="I4145" t="s">
        <v>63</v>
      </c>
      <c r="J4145" t="s">
        <v>67</v>
      </c>
      <c r="K4145">
        <v>1</v>
      </c>
      <c r="L4145" s="3">
        <f>Working_Data[[#This Row],[price2]]/Working_Data[[#This Row],[quantity]]</f>
        <v>1273.28</v>
      </c>
      <c r="M4145" s="3">
        <v>1273.28</v>
      </c>
      <c r="N4145" t="s">
        <v>28</v>
      </c>
      <c r="O4145">
        <v>14</v>
      </c>
      <c r="P4145" s="1">
        <v>45581</v>
      </c>
      <c r="Q4145">
        <v>206</v>
      </c>
      <c r="R4145" t="s">
        <v>43</v>
      </c>
      <c r="S4145">
        <v>1</v>
      </c>
      <c r="T4145" s="1">
        <v>45861</v>
      </c>
      <c r="U4145" t="s">
        <v>30</v>
      </c>
      <c r="V4145" t="str">
        <f>TEXT(WEEKDAY(Working_Data[[#This Row],[order_date]],1),"DDDD")</f>
        <v>Tuesday</v>
      </c>
      <c r="W4145" t="str">
        <f>TEXT(Working_Data[[#This Row],[order_date]],"mmmm")</f>
        <v>July</v>
      </c>
      <c r="X4145" s="7">
        <f>Working_Data[[#This Row],[last_order_date]]-Working_Data[[#This Row],[signup_date]]</f>
        <v>-218</v>
      </c>
      <c r="Y4145" s="7">
        <f>IF(Working_Data[[#This Row],[churned]]="Active",1,0)</f>
        <v>0</v>
      </c>
      <c r="Z4145" s="7">
        <f>YEAR(Working_Data[[#This Row],[order_date]])</f>
        <v>2025</v>
      </c>
    </row>
    <row r="4146" spans="1:26" x14ac:dyDescent="0.25">
      <c r="A4146" t="s">
        <v>8342</v>
      </c>
      <c r="B4146" t="s">
        <v>45</v>
      </c>
      <c r="C4146" t="s">
        <v>22</v>
      </c>
      <c r="D4146" t="s">
        <v>23</v>
      </c>
      <c r="E4146" s="1">
        <v>45740</v>
      </c>
      <c r="F4146" t="s">
        <v>8343</v>
      </c>
      <c r="G4146" s="1">
        <v>45839</v>
      </c>
      <c r="H4146" t="s">
        <v>25</v>
      </c>
      <c r="I4146" t="s">
        <v>63</v>
      </c>
      <c r="J4146" t="s">
        <v>67</v>
      </c>
      <c r="K4146">
        <v>2</v>
      </c>
      <c r="L4146" s="3">
        <f>Working_Data[[#This Row],[price2]]/Working_Data[[#This Row],[quantity]]</f>
        <v>135.245</v>
      </c>
      <c r="M4146" s="3">
        <v>270.49</v>
      </c>
      <c r="N4146" t="s">
        <v>35</v>
      </c>
      <c r="O4146">
        <v>43</v>
      </c>
      <c r="P4146" s="1">
        <v>45642</v>
      </c>
      <c r="Q4146">
        <v>11</v>
      </c>
      <c r="R4146" t="s">
        <v>29</v>
      </c>
      <c r="S4146">
        <v>5</v>
      </c>
      <c r="T4146" s="1">
        <v>45562</v>
      </c>
      <c r="U4146" t="s">
        <v>60</v>
      </c>
      <c r="V4146" t="str">
        <f>TEXT(WEEKDAY(Working_Data[[#This Row],[order_date]],1),"DDDD")</f>
        <v>Tuesday</v>
      </c>
      <c r="W4146" t="str">
        <f>TEXT(Working_Data[[#This Row],[order_date]],"mmmm")</f>
        <v>July</v>
      </c>
      <c r="X4146" s="7">
        <f>Working_Data[[#This Row],[last_order_date]]-Working_Data[[#This Row],[signup_date]]</f>
        <v>-98</v>
      </c>
      <c r="Y4146" s="7">
        <f>IF(Working_Data[[#This Row],[churned]]="Active",1,0)</f>
        <v>1</v>
      </c>
      <c r="Z4146" s="7">
        <f>YEAR(Working_Data[[#This Row],[order_date]])</f>
        <v>2025</v>
      </c>
    </row>
    <row r="4147" spans="1:26" x14ac:dyDescent="0.25">
      <c r="A4147" t="s">
        <v>8344</v>
      </c>
      <c r="B4147" t="s">
        <v>38</v>
      </c>
      <c r="C4147" t="s">
        <v>39</v>
      </c>
      <c r="D4147" t="s">
        <v>77</v>
      </c>
      <c r="E4147" s="1">
        <v>45804</v>
      </c>
      <c r="F4147" t="s">
        <v>8345</v>
      </c>
      <c r="G4147" s="1">
        <v>45839</v>
      </c>
      <c r="H4147" t="s">
        <v>58</v>
      </c>
      <c r="I4147" t="s">
        <v>48</v>
      </c>
      <c r="J4147" t="s">
        <v>49</v>
      </c>
      <c r="K4147">
        <v>2</v>
      </c>
      <c r="L4147" s="3">
        <f>Working_Data[[#This Row],[price2]]/Working_Data[[#This Row],[quantity]]</f>
        <v>500.21</v>
      </c>
      <c r="M4147" s="3">
        <v>1000.42</v>
      </c>
      <c r="N4147" t="s">
        <v>35</v>
      </c>
      <c r="O4147">
        <v>48</v>
      </c>
      <c r="P4147" s="1">
        <v>45659</v>
      </c>
      <c r="Q4147">
        <v>433</v>
      </c>
      <c r="R4147" t="s">
        <v>29</v>
      </c>
      <c r="S4147">
        <v>1</v>
      </c>
      <c r="T4147" s="1">
        <v>45962</v>
      </c>
      <c r="U4147" t="s">
        <v>60</v>
      </c>
      <c r="V4147" t="str">
        <f>TEXT(WEEKDAY(Working_Data[[#This Row],[order_date]],1),"DDDD")</f>
        <v>Tuesday</v>
      </c>
      <c r="W4147" t="str">
        <f>TEXT(Working_Data[[#This Row],[order_date]],"mmmm")</f>
        <v>July</v>
      </c>
      <c r="X4147" s="7">
        <f>Working_Data[[#This Row],[last_order_date]]-Working_Data[[#This Row],[signup_date]]</f>
        <v>-145</v>
      </c>
      <c r="Y4147" s="7">
        <f>IF(Working_Data[[#This Row],[churned]]="Active",1,0)</f>
        <v>1</v>
      </c>
      <c r="Z4147" s="7">
        <f>YEAR(Working_Data[[#This Row],[order_date]])</f>
        <v>2025</v>
      </c>
    </row>
    <row r="4148" spans="1:26" x14ac:dyDescent="0.25">
      <c r="A4148" t="s">
        <v>8346</v>
      </c>
      <c r="B4148" t="s">
        <v>38</v>
      </c>
      <c r="C4148" t="s">
        <v>82</v>
      </c>
      <c r="D4148" t="s">
        <v>52</v>
      </c>
      <c r="E4148" s="1">
        <v>45337</v>
      </c>
      <c r="F4148" t="s">
        <v>8347</v>
      </c>
      <c r="G4148" s="1">
        <v>45839</v>
      </c>
      <c r="H4148" t="s">
        <v>34</v>
      </c>
      <c r="I4148" t="s">
        <v>54</v>
      </c>
      <c r="J4148" t="s">
        <v>49</v>
      </c>
      <c r="K4148">
        <v>1</v>
      </c>
      <c r="L4148" s="3">
        <f>Working_Data[[#This Row],[price2]]/Working_Data[[#This Row],[quantity]]</f>
        <v>1268.3599999999999</v>
      </c>
      <c r="M4148" s="3">
        <v>1268.3599999999999</v>
      </c>
      <c r="N4148" t="s">
        <v>50</v>
      </c>
      <c r="O4148">
        <v>8</v>
      </c>
      <c r="P4148" s="1">
        <v>45548</v>
      </c>
      <c r="Q4148">
        <v>316</v>
      </c>
      <c r="R4148" t="s">
        <v>43</v>
      </c>
      <c r="S4148">
        <v>5</v>
      </c>
      <c r="T4148" s="1">
        <v>45846</v>
      </c>
      <c r="U4148" t="s">
        <v>36</v>
      </c>
      <c r="V4148" t="str">
        <f>TEXT(WEEKDAY(Working_Data[[#This Row],[order_date]],1),"DDDD")</f>
        <v>Tuesday</v>
      </c>
      <c r="W4148" t="str">
        <f>TEXT(Working_Data[[#This Row],[order_date]],"mmmm")</f>
        <v>July</v>
      </c>
      <c r="X4148" s="7">
        <f>Working_Data[[#This Row],[last_order_date]]-Working_Data[[#This Row],[signup_date]]</f>
        <v>211</v>
      </c>
      <c r="Y4148" s="7">
        <f>IF(Working_Data[[#This Row],[churned]]="Active",1,0)</f>
        <v>0</v>
      </c>
      <c r="Z4148" s="7">
        <f>YEAR(Working_Data[[#This Row],[order_date]])</f>
        <v>2025</v>
      </c>
    </row>
    <row r="4149" spans="1:26" x14ac:dyDescent="0.25">
      <c r="A4149" t="s">
        <v>8348</v>
      </c>
      <c r="B4149" t="s">
        <v>38</v>
      </c>
      <c r="C4149" t="s">
        <v>39</v>
      </c>
      <c r="D4149" t="s">
        <v>52</v>
      </c>
      <c r="E4149" s="1">
        <v>45514</v>
      </c>
      <c r="F4149" t="s">
        <v>8349</v>
      </c>
      <c r="G4149" s="1">
        <v>45870</v>
      </c>
      <c r="H4149" t="s">
        <v>25</v>
      </c>
      <c r="I4149" t="s">
        <v>42</v>
      </c>
      <c r="J4149" t="s">
        <v>64</v>
      </c>
      <c r="K4149">
        <v>3</v>
      </c>
      <c r="L4149" s="3">
        <f>Working_Data[[#This Row],[price2]]/Working_Data[[#This Row],[quantity]]</f>
        <v>430.64000000000004</v>
      </c>
      <c r="M4149" s="3">
        <v>1291.92</v>
      </c>
      <c r="N4149" t="s">
        <v>28</v>
      </c>
      <c r="O4149">
        <v>1</v>
      </c>
      <c r="P4149" s="1">
        <v>45826</v>
      </c>
      <c r="Q4149">
        <v>497</v>
      </c>
      <c r="R4149" t="s">
        <v>43</v>
      </c>
      <c r="S4149">
        <v>4</v>
      </c>
      <c r="T4149" s="1">
        <v>45806</v>
      </c>
      <c r="U4149" t="s">
        <v>30</v>
      </c>
      <c r="V4149" t="str">
        <f>TEXT(WEEKDAY(Working_Data[[#This Row],[order_date]],1),"DDDD")</f>
        <v>Friday</v>
      </c>
      <c r="W4149" t="str">
        <f>TEXT(Working_Data[[#This Row],[order_date]],"mmmm")</f>
        <v>August</v>
      </c>
      <c r="X4149" s="7">
        <f>Working_Data[[#This Row],[last_order_date]]-Working_Data[[#This Row],[signup_date]]</f>
        <v>312</v>
      </c>
      <c r="Y4149" s="7">
        <f>IF(Working_Data[[#This Row],[churned]]="Active",1,0)</f>
        <v>0</v>
      </c>
      <c r="Z4149" s="7">
        <f>YEAR(Working_Data[[#This Row],[order_date]])</f>
        <v>2025</v>
      </c>
    </row>
    <row r="4150" spans="1:26" x14ac:dyDescent="0.25">
      <c r="A4150" t="s">
        <v>8350</v>
      </c>
      <c r="B4150" t="s">
        <v>38</v>
      </c>
      <c r="C4150" t="s">
        <v>82</v>
      </c>
      <c r="D4150" t="s">
        <v>52</v>
      </c>
      <c r="E4150" s="1">
        <v>45325</v>
      </c>
      <c r="F4150" t="s">
        <v>8351</v>
      </c>
      <c r="G4150" s="1">
        <v>45870</v>
      </c>
      <c r="H4150" t="s">
        <v>47</v>
      </c>
      <c r="I4150" t="s">
        <v>63</v>
      </c>
      <c r="J4150" t="s">
        <v>49</v>
      </c>
      <c r="K4150">
        <v>2</v>
      </c>
      <c r="L4150" s="3">
        <f>Working_Data[[#This Row],[price2]]/Working_Data[[#This Row],[quantity]]</f>
        <v>525.88499999999999</v>
      </c>
      <c r="M4150" s="3">
        <v>1051.77</v>
      </c>
      <c r="N4150" t="s">
        <v>28</v>
      </c>
      <c r="O4150">
        <v>45</v>
      </c>
      <c r="P4150" s="1">
        <v>45531</v>
      </c>
      <c r="Q4150">
        <v>26</v>
      </c>
      <c r="R4150" t="s">
        <v>29</v>
      </c>
      <c r="S4150">
        <v>1</v>
      </c>
      <c r="T4150" s="1">
        <v>45300</v>
      </c>
      <c r="U4150" t="s">
        <v>30</v>
      </c>
      <c r="V4150" t="str">
        <f>TEXT(WEEKDAY(Working_Data[[#This Row],[order_date]],1),"DDDD")</f>
        <v>Friday</v>
      </c>
      <c r="W4150" t="str">
        <f>TEXT(Working_Data[[#This Row],[order_date]],"mmmm")</f>
        <v>August</v>
      </c>
      <c r="X4150" s="7">
        <f>Working_Data[[#This Row],[last_order_date]]-Working_Data[[#This Row],[signup_date]]</f>
        <v>206</v>
      </c>
      <c r="Y4150" s="7">
        <f>IF(Working_Data[[#This Row],[churned]]="Active",1,0)</f>
        <v>1</v>
      </c>
      <c r="Z4150" s="7">
        <f>YEAR(Working_Data[[#This Row],[order_date]])</f>
        <v>2025</v>
      </c>
    </row>
    <row r="4151" spans="1:26" x14ac:dyDescent="0.25">
      <c r="A4151" t="s">
        <v>8352</v>
      </c>
      <c r="B4151" t="s">
        <v>21</v>
      </c>
      <c r="C4151" t="s">
        <v>39</v>
      </c>
      <c r="D4151" t="s">
        <v>56</v>
      </c>
      <c r="E4151" s="1">
        <v>45886</v>
      </c>
      <c r="F4151" t="s">
        <v>8353</v>
      </c>
      <c r="G4151" s="1">
        <v>45870</v>
      </c>
      <c r="H4151" t="s">
        <v>41</v>
      </c>
      <c r="I4151" t="s">
        <v>26</v>
      </c>
      <c r="J4151" t="s">
        <v>64</v>
      </c>
      <c r="K4151">
        <v>2</v>
      </c>
      <c r="L4151" s="3">
        <f>Working_Data[[#This Row],[price2]]/Working_Data[[#This Row],[quantity]]</f>
        <v>342.065</v>
      </c>
      <c r="M4151" s="3">
        <v>684.13</v>
      </c>
      <c r="N4151" t="s">
        <v>50</v>
      </c>
      <c r="O4151">
        <v>6</v>
      </c>
      <c r="P4151" s="1">
        <v>45559</v>
      </c>
      <c r="Q4151">
        <v>364</v>
      </c>
      <c r="R4151" t="s">
        <v>43</v>
      </c>
      <c r="S4151">
        <v>4</v>
      </c>
      <c r="T4151" s="1">
        <v>45706</v>
      </c>
      <c r="U4151" t="s">
        <v>36</v>
      </c>
      <c r="V4151" t="str">
        <f>TEXT(WEEKDAY(Working_Data[[#This Row],[order_date]],1),"DDDD")</f>
        <v>Friday</v>
      </c>
      <c r="W4151" t="str">
        <f>TEXT(Working_Data[[#This Row],[order_date]],"mmmm")</f>
        <v>August</v>
      </c>
      <c r="X4151" s="7">
        <f>Working_Data[[#This Row],[last_order_date]]-Working_Data[[#This Row],[signup_date]]</f>
        <v>-327</v>
      </c>
      <c r="Y4151" s="7">
        <f>IF(Working_Data[[#This Row],[churned]]="Active",1,0)</f>
        <v>0</v>
      </c>
      <c r="Z4151" s="7">
        <f>YEAR(Working_Data[[#This Row],[order_date]])</f>
        <v>2025</v>
      </c>
    </row>
    <row r="4152" spans="1:26" x14ac:dyDescent="0.25">
      <c r="A4152" t="s">
        <v>8354</v>
      </c>
      <c r="B4152" t="s">
        <v>21</v>
      </c>
      <c r="C4152" t="s">
        <v>82</v>
      </c>
      <c r="D4152" t="s">
        <v>32</v>
      </c>
      <c r="E4152" s="1">
        <v>45887</v>
      </c>
      <c r="F4152" t="s">
        <v>8355</v>
      </c>
      <c r="G4152" s="1">
        <v>45870</v>
      </c>
      <c r="H4152" t="s">
        <v>58</v>
      </c>
      <c r="I4152" t="s">
        <v>48</v>
      </c>
      <c r="J4152" t="s">
        <v>64</v>
      </c>
      <c r="K4152">
        <v>5</v>
      </c>
      <c r="L4152" s="3">
        <f>Working_Data[[#This Row],[price2]]/Working_Data[[#This Row],[quantity]]</f>
        <v>277.30200000000002</v>
      </c>
      <c r="M4152" s="3">
        <v>1386.51</v>
      </c>
      <c r="N4152" t="s">
        <v>50</v>
      </c>
      <c r="O4152">
        <v>19</v>
      </c>
      <c r="P4152" s="1">
        <v>45755</v>
      </c>
      <c r="Q4152">
        <v>352</v>
      </c>
      <c r="R4152" t="s">
        <v>29</v>
      </c>
      <c r="S4152">
        <v>1</v>
      </c>
      <c r="T4152" s="1">
        <v>45753</v>
      </c>
      <c r="U4152" t="s">
        <v>30</v>
      </c>
      <c r="V4152" t="str">
        <f>TEXT(WEEKDAY(Working_Data[[#This Row],[order_date]],1),"DDDD")</f>
        <v>Friday</v>
      </c>
      <c r="W4152" t="str">
        <f>TEXT(Working_Data[[#This Row],[order_date]],"mmmm")</f>
        <v>August</v>
      </c>
      <c r="X4152" s="7">
        <f>Working_Data[[#This Row],[last_order_date]]-Working_Data[[#This Row],[signup_date]]</f>
        <v>-132</v>
      </c>
      <c r="Y4152" s="7">
        <f>IF(Working_Data[[#This Row],[churned]]="Active",1,0)</f>
        <v>1</v>
      </c>
      <c r="Z4152" s="7">
        <f>YEAR(Working_Data[[#This Row],[order_date]])</f>
        <v>2025</v>
      </c>
    </row>
    <row r="4153" spans="1:26" x14ac:dyDescent="0.25">
      <c r="A4153" t="s">
        <v>8356</v>
      </c>
      <c r="B4153" t="s">
        <v>45</v>
      </c>
      <c r="C4153" t="s">
        <v>82</v>
      </c>
      <c r="D4153" t="s">
        <v>52</v>
      </c>
      <c r="E4153" s="1">
        <v>45584</v>
      </c>
      <c r="F4153" t="s">
        <v>8357</v>
      </c>
      <c r="G4153" s="1">
        <v>45870</v>
      </c>
      <c r="H4153" t="s">
        <v>58</v>
      </c>
      <c r="I4153" t="s">
        <v>63</v>
      </c>
      <c r="J4153" t="s">
        <v>67</v>
      </c>
      <c r="K4153">
        <v>2</v>
      </c>
      <c r="L4153" s="3">
        <f>Working_Data[[#This Row],[price2]]/Working_Data[[#This Row],[quantity]]</f>
        <v>688.3</v>
      </c>
      <c r="M4153" s="3">
        <v>1376.6</v>
      </c>
      <c r="N4153" t="s">
        <v>50</v>
      </c>
      <c r="O4153">
        <v>11</v>
      </c>
      <c r="P4153" s="1">
        <v>45702</v>
      </c>
      <c r="Q4153">
        <v>32</v>
      </c>
      <c r="R4153" t="s">
        <v>29</v>
      </c>
      <c r="S4153">
        <v>1</v>
      </c>
      <c r="T4153" s="1">
        <v>45605</v>
      </c>
      <c r="U4153" t="s">
        <v>36</v>
      </c>
      <c r="V4153" t="str">
        <f>TEXT(WEEKDAY(Working_Data[[#This Row],[order_date]],1),"DDDD")</f>
        <v>Friday</v>
      </c>
      <c r="W4153" t="str">
        <f>TEXT(Working_Data[[#This Row],[order_date]],"mmmm")</f>
        <v>August</v>
      </c>
      <c r="X4153" s="7">
        <f>Working_Data[[#This Row],[last_order_date]]-Working_Data[[#This Row],[signup_date]]</f>
        <v>118</v>
      </c>
      <c r="Y4153" s="7">
        <f>IF(Working_Data[[#This Row],[churned]]="Active",1,0)</f>
        <v>1</v>
      </c>
      <c r="Z4153" s="7">
        <f>YEAR(Working_Data[[#This Row],[order_date]])</f>
        <v>2025</v>
      </c>
    </row>
    <row r="4154" spans="1:26" x14ac:dyDescent="0.25">
      <c r="A4154" t="s">
        <v>8358</v>
      </c>
      <c r="B4154" t="s">
        <v>45</v>
      </c>
      <c r="C4154" t="s">
        <v>39</v>
      </c>
      <c r="D4154" t="s">
        <v>32</v>
      </c>
      <c r="E4154" s="1">
        <v>45632</v>
      </c>
      <c r="F4154" t="s">
        <v>8359</v>
      </c>
      <c r="G4154" s="1">
        <v>45870</v>
      </c>
      <c r="H4154" t="s">
        <v>47</v>
      </c>
      <c r="I4154" t="s">
        <v>48</v>
      </c>
      <c r="J4154" t="s">
        <v>67</v>
      </c>
      <c r="K4154">
        <v>3</v>
      </c>
      <c r="L4154" s="3">
        <f>Working_Data[[#This Row],[price2]]/Working_Data[[#This Row],[quantity]]</f>
        <v>50.28</v>
      </c>
      <c r="M4154" s="3">
        <v>150.84</v>
      </c>
      <c r="N4154" t="s">
        <v>28</v>
      </c>
      <c r="O4154">
        <v>49</v>
      </c>
      <c r="P4154" s="1">
        <v>45890</v>
      </c>
      <c r="Q4154">
        <v>191</v>
      </c>
      <c r="R4154" t="s">
        <v>29</v>
      </c>
      <c r="S4154">
        <v>2</v>
      </c>
      <c r="T4154" s="1">
        <v>45730</v>
      </c>
      <c r="U4154" t="s">
        <v>30</v>
      </c>
      <c r="V4154" t="str">
        <f>TEXT(WEEKDAY(Working_Data[[#This Row],[order_date]],1),"DDDD")</f>
        <v>Friday</v>
      </c>
      <c r="W4154" t="str">
        <f>TEXT(Working_Data[[#This Row],[order_date]],"mmmm")</f>
        <v>August</v>
      </c>
      <c r="X4154" s="7">
        <f>Working_Data[[#This Row],[last_order_date]]-Working_Data[[#This Row],[signup_date]]</f>
        <v>258</v>
      </c>
      <c r="Y4154" s="7">
        <f>IF(Working_Data[[#This Row],[churned]]="Active",1,0)</f>
        <v>1</v>
      </c>
      <c r="Z4154" s="7">
        <f>YEAR(Working_Data[[#This Row],[order_date]])</f>
        <v>2025</v>
      </c>
    </row>
    <row r="4155" spans="1:26" x14ac:dyDescent="0.25">
      <c r="A4155" t="s">
        <v>8360</v>
      </c>
      <c r="B4155" t="s">
        <v>38</v>
      </c>
      <c r="C4155" t="s">
        <v>22</v>
      </c>
      <c r="D4155" t="s">
        <v>52</v>
      </c>
      <c r="E4155" s="1">
        <v>45349</v>
      </c>
      <c r="F4155" t="s">
        <v>8361</v>
      </c>
      <c r="G4155" s="1">
        <v>45870</v>
      </c>
      <c r="H4155" t="s">
        <v>41</v>
      </c>
      <c r="I4155" t="s">
        <v>42</v>
      </c>
      <c r="J4155" t="s">
        <v>49</v>
      </c>
      <c r="K4155">
        <v>4</v>
      </c>
      <c r="L4155" s="3">
        <f>Working_Data[[#This Row],[price2]]/Working_Data[[#This Row],[quantity]]</f>
        <v>254.23</v>
      </c>
      <c r="M4155" s="3">
        <v>1016.92</v>
      </c>
      <c r="N4155" t="s">
        <v>28</v>
      </c>
      <c r="O4155">
        <v>10</v>
      </c>
      <c r="P4155" s="1">
        <v>45811</v>
      </c>
      <c r="Q4155">
        <v>344</v>
      </c>
      <c r="R4155" t="s">
        <v>43</v>
      </c>
      <c r="S4155">
        <v>3</v>
      </c>
      <c r="T4155" s="1">
        <v>45795</v>
      </c>
      <c r="U4155" t="s">
        <v>60</v>
      </c>
      <c r="V4155" t="str">
        <f>TEXT(WEEKDAY(Working_Data[[#This Row],[order_date]],1),"DDDD")</f>
        <v>Friday</v>
      </c>
      <c r="W4155" t="str">
        <f>TEXT(Working_Data[[#This Row],[order_date]],"mmmm")</f>
        <v>August</v>
      </c>
      <c r="X4155" s="7">
        <f>Working_Data[[#This Row],[last_order_date]]-Working_Data[[#This Row],[signup_date]]</f>
        <v>462</v>
      </c>
      <c r="Y4155" s="7">
        <f>IF(Working_Data[[#This Row],[churned]]="Active",1,0)</f>
        <v>0</v>
      </c>
      <c r="Z4155" s="7">
        <f>YEAR(Working_Data[[#This Row],[order_date]])</f>
        <v>2025</v>
      </c>
    </row>
    <row r="4156" spans="1:26" x14ac:dyDescent="0.25">
      <c r="A4156" t="s">
        <v>8362</v>
      </c>
      <c r="B4156" t="s">
        <v>21</v>
      </c>
      <c r="C4156" t="s">
        <v>39</v>
      </c>
      <c r="D4156" t="s">
        <v>77</v>
      </c>
      <c r="E4156" s="1">
        <v>45425</v>
      </c>
      <c r="F4156" t="s">
        <v>8363</v>
      </c>
      <c r="G4156" s="1">
        <v>45901</v>
      </c>
      <c r="H4156" t="s">
        <v>58</v>
      </c>
      <c r="I4156" t="s">
        <v>42</v>
      </c>
      <c r="J4156" t="s">
        <v>64</v>
      </c>
      <c r="K4156">
        <v>1</v>
      </c>
      <c r="L4156" s="3">
        <f>Working_Data[[#This Row],[price2]]/Working_Data[[#This Row],[quantity]]</f>
        <v>275.07</v>
      </c>
      <c r="M4156" s="3">
        <v>275.07</v>
      </c>
      <c r="N4156" t="s">
        <v>35</v>
      </c>
      <c r="O4156">
        <v>26</v>
      </c>
      <c r="P4156" s="1">
        <v>45828</v>
      </c>
      <c r="Q4156">
        <v>220</v>
      </c>
      <c r="R4156" t="s">
        <v>29</v>
      </c>
      <c r="S4156">
        <v>4</v>
      </c>
      <c r="T4156" s="1">
        <v>45421</v>
      </c>
      <c r="U4156" t="s">
        <v>60</v>
      </c>
      <c r="V4156" t="str">
        <f>TEXT(WEEKDAY(Working_Data[[#This Row],[order_date]],1),"DDDD")</f>
        <v>Monday</v>
      </c>
      <c r="W4156" t="str">
        <f>TEXT(Working_Data[[#This Row],[order_date]],"mmmm")</f>
        <v>September</v>
      </c>
      <c r="X4156" s="7">
        <f>Working_Data[[#This Row],[last_order_date]]-Working_Data[[#This Row],[signup_date]]</f>
        <v>403</v>
      </c>
      <c r="Y4156" s="7">
        <f>IF(Working_Data[[#This Row],[churned]]="Active",1,0)</f>
        <v>1</v>
      </c>
      <c r="Z4156" s="7">
        <f>YEAR(Working_Data[[#This Row],[order_date]])</f>
        <v>2025</v>
      </c>
    </row>
    <row r="4157" spans="1:26" x14ac:dyDescent="0.25">
      <c r="A4157" t="s">
        <v>8364</v>
      </c>
      <c r="B4157" t="s">
        <v>21</v>
      </c>
      <c r="C4157" t="s">
        <v>39</v>
      </c>
      <c r="D4157" t="s">
        <v>23</v>
      </c>
      <c r="E4157" s="1">
        <v>45327</v>
      </c>
      <c r="F4157" t="s">
        <v>8365</v>
      </c>
      <c r="G4157" s="1">
        <v>45901</v>
      </c>
      <c r="H4157" t="s">
        <v>47</v>
      </c>
      <c r="I4157" t="s">
        <v>48</v>
      </c>
      <c r="J4157" t="s">
        <v>64</v>
      </c>
      <c r="K4157">
        <v>4</v>
      </c>
      <c r="L4157" s="3">
        <f>Working_Data[[#This Row],[price2]]/Working_Data[[#This Row],[quantity]]</f>
        <v>273.15249999999997</v>
      </c>
      <c r="M4157" s="3">
        <v>1092.6099999999999</v>
      </c>
      <c r="N4157" t="s">
        <v>28</v>
      </c>
      <c r="O4157">
        <v>12</v>
      </c>
      <c r="P4157" s="1">
        <v>45710</v>
      </c>
      <c r="Q4157">
        <v>367</v>
      </c>
      <c r="R4157" t="s">
        <v>29</v>
      </c>
      <c r="S4157">
        <v>1</v>
      </c>
      <c r="T4157" s="1">
        <v>45637</v>
      </c>
      <c r="U4157" t="s">
        <v>30</v>
      </c>
      <c r="V4157" t="str">
        <f>TEXT(WEEKDAY(Working_Data[[#This Row],[order_date]],1),"DDDD")</f>
        <v>Monday</v>
      </c>
      <c r="W4157" t="str">
        <f>TEXT(Working_Data[[#This Row],[order_date]],"mmmm")</f>
        <v>September</v>
      </c>
      <c r="X4157" s="7">
        <f>Working_Data[[#This Row],[last_order_date]]-Working_Data[[#This Row],[signup_date]]</f>
        <v>383</v>
      </c>
      <c r="Y4157" s="7">
        <f>IF(Working_Data[[#This Row],[churned]]="Active",1,0)</f>
        <v>1</v>
      </c>
      <c r="Z4157" s="7">
        <f>YEAR(Working_Data[[#This Row],[order_date]])</f>
        <v>2025</v>
      </c>
    </row>
    <row r="4158" spans="1:26" x14ac:dyDescent="0.25">
      <c r="A4158" t="s">
        <v>8366</v>
      </c>
      <c r="B4158" t="s">
        <v>38</v>
      </c>
      <c r="C4158" t="s">
        <v>39</v>
      </c>
      <c r="D4158" t="s">
        <v>23</v>
      </c>
      <c r="E4158" s="1">
        <v>45615</v>
      </c>
      <c r="F4158" t="s">
        <v>8367</v>
      </c>
      <c r="G4158" s="1">
        <v>45901</v>
      </c>
      <c r="H4158" t="s">
        <v>58</v>
      </c>
      <c r="I4158" t="s">
        <v>54</v>
      </c>
      <c r="J4158" t="s">
        <v>49</v>
      </c>
      <c r="K4158">
        <v>3</v>
      </c>
      <c r="L4158" s="3">
        <f>Working_Data[[#This Row],[price2]]/Working_Data[[#This Row],[quantity]]</f>
        <v>115.43333333333334</v>
      </c>
      <c r="M4158" s="3">
        <v>346.3</v>
      </c>
      <c r="N4158" t="s">
        <v>50</v>
      </c>
      <c r="O4158">
        <v>48</v>
      </c>
      <c r="P4158" s="1">
        <v>45576</v>
      </c>
      <c r="Q4158">
        <v>410</v>
      </c>
      <c r="R4158" t="s">
        <v>29</v>
      </c>
      <c r="S4158">
        <v>3</v>
      </c>
      <c r="T4158" s="1">
        <v>45692</v>
      </c>
      <c r="U4158" t="s">
        <v>30</v>
      </c>
      <c r="V4158" t="str">
        <f>TEXT(WEEKDAY(Working_Data[[#This Row],[order_date]],1),"DDDD")</f>
        <v>Monday</v>
      </c>
      <c r="W4158" t="str">
        <f>TEXT(Working_Data[[#This Row],[order_date]],"mmmm")</f>
        <v>September</v>
      </c>
      <c r="X4158" s="7">
        <f>Working_Data[[#This Row],[last_order_date]]-Working_Data[[#This Row],[signup_date]]</f>
        <v>-39</v>
      </c>
      <c r="Y4158" s="7">
        <f>IF(Working_Data[[#This Row],[churned]]="Active",1,0)</f>
        <v>1</v>
      </c>
      <c r="Z4158" s="7">
        <f>YEAR(Working_Data[[#This Row],[order_date]])</f>
        <v>2025</v>
      </c>
    </row>
    <row r="4159" spans="1:26" x14ac:dyDescent="0.25">
      <c r="A4159" t="s">
        <v>8368</v>
      </c>
      <c r="B4159" t="s">
        <v>38</v>
      </c>
      <c r="C4159" t="s">
        <v>22</v>
      </c>
      <c r="D4159" t="s">
        <v>23</v>
      </c>
      <c r="E4159" s="1">
        <v>45724</v>
      </c>
      <c r="F4159" t="s">
        <v>8369</v>
      </c>
      <c r="G4159" s="1">
        <v>45901</v>
      </c>
      <c r="H4159" t="s">
        <v>25</v>
      </c>
      <c r="I4159" t="s">
        <v>42</v>
      </c>
      <c r="J4159" t="s">
        <v>49</v>
      </c>
      <c r="K4159">
        <v>4</v>
      </c>
      <c r="L4159" s="3">
        <f>Working_Data[[#This Row],[price2]]/Working_Data[[#This Row],[quantity]]</f>
        <v>117.91</v>
      </c>
      <c r="M4159" s="3">
        <v>471.64</v>
      </c>
      <c r="N4159" t="s">
        <v>35</v>
      </c>
      <c r="O4159">
        <v>14</v>
      </c>
      <c r="P4159" s="1">
        <v>45798</v>
      </c>
      <c r="Q4159">
        <v>53</v>
      </c>
      <c r="R4159" t="s">
        <v>29</v>
      </c>
      <c r="S4159">
        <v>1</v>
      </c>
      <c r="T4159" s="1">
        <v>45777</v>
      </c>
      <c r="U4159" t="s">
        <v>60</v>
      </c>
      <c r="V4159" t="str">
        <f>TEXT(WEEKDAY(Working_Data[[#This Row],[order_date]],1),"DDDD")</f>
        <v>Monday</v>
      </c>
      <c r="W4159" t="str">
        <f>TEXT(Working_Data[[#This Row],[order_date]],"mmmm")</f>
        <v>September</v>
      </c>
      <c r="X4159" s="7">
        <f>Working_Data[[#This Row],[last_order_date]]-Working_Data[[#This Row],[signup_date]]</f>
        <v>74</v>
      </c>
      <c r="Y4159" s="7">
        <f>IF(Working_Data[[#This Row],[churned]]="Active",1,0)</f>
        <v>1</v>
      </c>
      <c r="Z4159" s="7">
        <f>YEAR(Working_Data[[#This Row],[order_date]])</f>
        <v>2025</v>
      </c>
    </row>
    <row r="4160" spans="1:26" x14ac:dyDescent="0.25">
      <c r="A4160" t="s">
        <v>8370</v>
      </c>
      <c r="B4160" t="s">
        <v>38</v>
      </c>
      <c r="C4160" t="s">
        <v>22</v>
      </c>
      <c r="D4160" t="s">
        <v>32</v>
      </c>
      <c r="E4160" s="1">
        <v>45542</v>
      </c>
      <c r="F4160" t="s">
        <v>8371</v>
      </c>
      <c r="G4160" s="1">
        <v>45901</v>
      </c>
      <c r="H4160" t="s">
        <v>47</v>
      </c>
      <c r="I4160" t="s">
        <v>42</v>
      </c>
      <c r="J4160" t="s">
        <v>67</v>
      </c>
      <c r="K4160">
        <v>4</v>
      </c>
      <c r="L4160" s="3">
        <f>Working_Data[[#This Row],[price2]]/Working_Data[[#This Row],[quantity]]</f>
        <v>202.5575</v>
      </c>
      <c r="M4160" s="3">
        <v>810.23</v>
      </c>
      <c r="N4160" t="s">
        <v>35</v>
      </c>
      <c r="O4160">
        <v>40</v>
      </c>
      <c r="P4160" s="1">
        <v>45665</v>
      </c>
      <c r="Q4160">
        <v>242</v>
      </c>
      <c r="R4160" t="s">
        <v>43</v>
      </c>
      <c r="S4160">
        <v>1</v>
      </c>
      <c r="T4160" s="1">
        <v>45997</v>
      </c>
      <c r="U4160" t="s">
        <v>30</v>
      </c>
      <c r="V4160" t="str">
        <f>TEXT(WEEKDAY(Working_Data[[#This Row],[order_date]],1),"DDDD")</f>
        <v>Monday</v>
      </c>
      <c r="W4160" t="str">
        <f>TEXT(Working_Data[[#This Row],[order_date]],"mmmm")</f>
        <v>September</v>
      </c>
      <c r="X4160" s="7">
        <f>Working_Data[[#This Row],[last_order_date]]-Working_Data[[#This Row],[signup_date]]</f>
        <v>123</v>
      </c>
      <c r="Y4160" s="7">
        <f>IF(Working_Data[[#This Row],[churned]]="Active",1,0)</f>
        <v>0</v>
      </c>
      <c r="Z4160" s="7">
        <f>YEAR(Working_Data[[#This Row],[order_date]])</f>
        <v>2025</v>
      </c>
    </row>
    <row r="4161" spans="1:26" x14ac:dyDescent="0.25">
      <c r="A4161" t="s">
        <v>8372</v>
      </c>
      <c r="B4161" t="s">
        <v>21</v>
      </c>
      <c r="C4161" t="s">
        <v>22</v>
      </c>
      <c r="D4161" t="s">
        <v>32</v>
      </c>
      <c r="E4161" s="1">
        <v>45874</v>
      </c>
      <c r="F4161" t="s">
        <v>8373</v>
      </c>
      <c r="G4161" s="1">
        <v>45901</v>
      </c>
      <c r="H4161" t="s">
        <v>34</v>
      </c>
      <c r="I4161" t="s">
        <v>48</v>
      </c>
      <c r="J4161" t="s">
        <v>64</v>
      </c>
      <c r="K4161">
        <v>4</v>
      </c>
      <c r="L4161" s="3">
        <f>Working_Data[[#This Row],[price2]]/Working_Data[[#This Row],[quantity]]</f>
        <v>297.22250000000003</v>
      </c>
      <c r="M4161" s="3">
        <v>1188.8900000000001</v>
      </c>
      <c r="N4161" t="s">
        <v>50</v>
      </c>
      <c r="O4161">
        <v>47</v>
      </c>
      <c r="P4161" s="1">
        <v>45706</v>
      </c>
      <c r="Q4161">
        <v>131</v>
      </c>
      <c r="R4161" t="s">
        <v>43</v>
      </c>
      <c r="S4161">
        <v>2</v>
      </c>
      <c r="T4161" s="1">
        <v>45827</v>
      </c>
      <c r="U4161" t="s">
        <v>60</v>
      </c>
      <c r="V4161" t="str">
        <f>TEXT(WEEKDAY(Working_Data[[#This Row],[order_date]],1),"DDDD")</f>
        <v>Monday</v>
      </c>
      <c r="W4161" t="str">
        <f>TEXT(Working_Data[[#This Row],[order_date]],"mmmm")</f>
        <v>September</v>
      </c>
      <c r="X4161" s="7">
        <f>Working_Data[[#This Row],[last_order_date]]-Working_Data[[#This Row],[signup_date]]</f>
        <v>-168</v>
      </c>
      <c r="Y4161" s="7">
        <f>IF(Working_Data[[#This Row],[churned]]="Active",1,0)</f>
        <v>0</v>
      </c>
      <c r="Z4161" s="7">
        <f>YEAR(Working_Data[[#This Row],[order_date]])</f>
        <v>2025</v>
      </c>
    </row>
    <row r="4162" spans="1:26" x14ac:dyDescent="0.25">
      <c r="A4162" t="s">
        <v>8374</v>
      </c>
      <c r="B4162" t="s">
        <v>38</v>
      </c>
      <c r="C4162" t="s">
        <v>39</v>
      </c>
      <c r="D4162" t="s">
        <v>23</v>
      </c>
      <c r="E4162" s="1">
        <v>45506</v>
      </c>
      <c r="F4162" t="s">
        <v>8375</v>
      </c>
      <c r="G4162" s="1">
        <v>45901</v>
      </c>
      <c r="H4162" t="s">
        <v>58</v>
      </c>
      <c r="I4162" t="s">
        <v>63</v>
      </c>
      <c r="J4162" t="s">
        <v>64</v>
      </c>
      <c r="K4162">
        <v>4</v>
      </c>
      <c r="L4162" s="3">
        <f>Working_Data[[#This Row],[price2]]/Working_Data[[#This Row],[quantity]]</f>
        <v>78.837500000000006</v>
      </c>
      <c r="M4162" s="3">
        <v>315.35000000000002</v>
      </c>
      <c r="N4162" t="s">
        <v>28</v>
      </c>
      <c r="O4162">
        <v>49</v>
      </c>
      <c r="P4162" s="1">
        <v>45675</v>
      </c>
      <c r="Q4162">
        <v>323</v>
      </c>
      <c r="R4162" t="s">
        <v>29</v>
      </c>
      <c r="S4162">
        <v>4</v>
      </c>
      <c r="T4162" s="1">
        <v>45812</v>
      </c>
      <c r="U4162" t="s">
        <v>30</v>
      </c>
      <c r="V4162" t="str">
        <f>TEXT(WEEKDAY(Working_Data[[#This Row],[order_date]],1),"DDDD")</f>
        <v>Monday</v>
      </c>
      <c r="W4162" t="str">
        <f>TEXT(Working_Data[[#This Row],[order_date]],"mmmm")</f>
        <v>September</v>
      </c>
      <c r="X4162" s="7">
        <f>Working_Data[[#This Row],[last_order_date]]-Working_Data[[#This Row],[signup_date]]</f>
        <v>169</v>
      </c>
      <c r="Y4162" s="7">
        <f>IF(Working_Data[[#This Row],[churned]]="Active",1,0)</f>
        <v>1</v>
      </c>
      <c r="Z4162" s="7">
        <f>YEAR(Working_Data[[#This Row],[order_date]])</f>
        <v>2025</v>
      </c>
    </row>
    <row r="4163" spans="1:26" x14ac:dyDescent="0.25">
      <c r="A4163" t="s">
        <v>8376</v>
      </c>
      <c r="B4163" t="s">
        <v>45</v>
      </c>
      <c r="C4163" t="s">
        <v>82</v>
      </c>
      <c r="D4163" t="s">
        <v>23</v>
      </c>
      <c r="E4163" s="1">
        <v>45510</v>
      </c>
      <c r="F4163" t="s">
        <v>8377</v>
      </c>
      <c r="G4163" s="1">
        <v>45901</v>
      </c>
      <c r="H4163" t="s">
        <v>41</v>
      </c>
      <c r="I4163" t="s">
        <v>48</v>
      </c>
      <c r="J4163" t="s">
        <v>67</v>
      </c>
      <c r="K4163">
        <v>4</v>
      </c>
      <c r="L4163" s="3">
        <f>Working_Data[[#This Row],[price2]]/Working_Data[[#This Row],[quantity]]</f>
        <v>367.34750000000003</v>
      </c>
      <c r="M4163" s="3">
        <v>1469.39</v>
      </c>
      <c r="N4163" t="s">
        <v>50</v>
      </c>
      <c r="O4163">
        <v>39</v>
      </c>
      <c r="P4163" s="1">
        <v>45303</v>
      </c>
      <c r="Q4163">
        <v>297</v>
      </c>
      <c r="R4163" t="s">
        <v>29</v>
      </c>
      <c r="S4163">
        <v>5</v>
      </c>
      <c r="T4163" s="1">
        <v>45612</v>
      </c>
      <c r="U4163" t="s">
        <v>36</v>
      </c>
      <c r="V4163" t="str">
        <f>TEXT(WEEKDAY(Working_Data[[#This Row],[order_date]],1),"DDDD")</f>
        <v>Monday</v>
      </c>
      <c r="W4163" t="str">
        <f>TEXT(Working_Data[[#This Row],[order_date]],"mmmm")</f>
        <v>September</v>
      </c>
      <c r="X4163" s="7">
        <f>Working_Data[[#This Row],[last_order_date]]-Working_Data[[#This Row],[signup_date]]</f>
        <v>-207</v>
      </c>
      <c r="Y4163" s="7">
        <f>IF(Working_Data[[#This Row],[churned]]="Active",1,0)</f>
        <v>1</v>
      </c>
      <c r="Z4163" s="7">
        <f>YEAR(Working_Data[[#This Row],[order_date]])</f>
        <v>2025</v>
      </c>
    </row>
    <row r="4164" spans="1:26" x14ac:dyDescent="0.25">
      <c r="A4164" t="s">
        <v>8378</v>
      </c>
      <c r="B4164" t="s">
        <v>38</v>
      </c>
      <c r="C4164" t="s">
        <v>22</v>
      </c>
      <c r="D4164" t="s">
        <v>77</v>
      </c>
      <c r="E4164" s="1">
        <v>45652</v>
      </c>
      <c r="F4164" t="s">
        <v>8379</v>
      </c>
      <c r="G4164" s="1">
        <v>45901</v>
      </c>
      <c r="H4164" t="s">
        <v>25</v>
      </c>
      <c r="I4164" t="s">
        <v>26</v>
      </c>
      <c r="J4164" t="s">
        <v>49</v>
      </c>
      <c r="K4164">
        <v>2</v>
      </c>
      <c r="L4164" s="3">
        <f>Working_Data[[#This Row],[price2]]/Working_Data[[#This Row],[quantity]]</f>
        <v>593.625</v>
      </c>
      <c r="M4164" s="3">
        <v>1187.25</v>
      </c>
      <c r="N4164" t="s">
        <v>28</v>
      </c>
      <c r="O4164">
        <v>3</v>
      </c>
      <c r="P4164" s="1">
        <v>45933</v>
      </c>
      <c r="Q4164">
        <v>299</v>
      </c>
      <c r="R4164" t="s">
        <v>29</v>
      </c>
      <c r="S4164">
        <v>4</v>
      </c>
      <c r="T4164" s="1">
        <v>45547</v>
      </c>
      <c r="U4164" t="s">
        <v>36</v>
      </c>
      <c r="V4164" t="str">
        <f>TEXT(WEEKDAY(Working_Data[[#This Row],[order_date]],1),"DDDD")</f>
        <v>Monday</v>
      </c>
      <c r="W4164" t="str">
        <f>TEXT(Working_Data[[#This Row],[order_date]],"mmmm")</f>
        <v>September</v>
      </c>
      <c r="X4164" s="7">
        <f>Working_Data[[#This Row],[last_order_date]]-Working_Data[[#This Row],[signup_date]]</f>
        <v>281</v>
      </c>
      <c r="Y4164" s="7">
        <f>IF(Working_Data[[#This Row],[churned]]="Active",1,0)</f>
        <v>1</v>
      </c>
      <c r="Z4164" s="7">
        <f>YEAR(Working_Data[[#This Row],[order_date]])</f>
        <v>2025</v>
      </c>
    </row>
    <row r="4165" spans="1:26" x14ac:dyDescent="0.25">
      <c r="A4165" t="s">
        <v>8380</v>
      </c>
      <c r="B4165" t="s">
        <v>38</v>
      </c>
      <c r="C4165" t="s">
        <v>39</v>
      </c>
      <c r="D4165" t="s">
        <v>23</v>
      </c>
      <c r="E4165" s="1">
        <v>45325</v>
      </c>
      <c r="F4165" t="s">
        <v>8381</v>
      </c>
      <c r="G4165" s="1">
        <v>45931</v>
      </c>
      <c r="H4165" t="s">
        <v>25</v>
      </c>
      <c r="I4165" t="s">
        <v>48</v>
      </c>
      <c r="J4165" t="s">
        <v>67</v>
      </c>
      <c r="K4165">
        <v>3</v>
      </c>
      <c r="L4165" s="3">
        <f>Working_Data[[#This Row],[price2]]/Working_Data[[#This Row],[quantity]]</f>
        <v>368.24333333333334</v>
      </c>
      <c r="M4165" s="3">
        <v>1104.73</v>
      </c>
      <c r="N4165" t="s">
        <v>28</v>
      </c>
      <c r="O4165">
        <v>43</v>
      </c>
      <c r="P4165" s="1">
        <v>45555</v>
      </c>
      <c r="Q4165">
        <v>337</v>
      </c>
      <c r="R4165" t="s">
        <v>43</v>
      </c>
      <c r="S4165">
        <v>1</v>
      </c>
      <c r="T4165" s="1">
        <v>45902</v>
      </c>
      <c r="U4165" t="s">
        <v>36</v>
      </c>
      <c r="V4165" t="str">
        <f>TEXT(WEEKDAY(Working_Data[[#This Row],[order_date]],1),"DDDD")</f>
        <v>Wednesday</v>
      </c>
      <c r="W4165" t="str">
        <f>TEXT(Working_Data[[#This Row],[order_date]],"mmmm")</f>
        <v>October</v>
      </c>
      <c r="X4165" s="7">
        <f>Working_Data[[#This Row],[last_order_date]]-Working_Data[[#This Row],[signup_date]]</f>
        <v>230</v>
      </c>
      <c r="Y4165" s="7">
        <f>IF(Working_Data[[#This Row],[churned]]="Active",1,0)</f>
        <v>0</v>
      </c>
      <c r="Z4165" s="7">
        <f>YEAR(Working_Data[[#This Row],[order_date]])</f>
        <v>2025</v>
      </c>
    </row>
    <row r="4166" spans="1:26" x14ac:dyDescent="0.25">
      <c r="A4166" t="s">
        <v>8382</v>
      </c>
      <c r="B4166" t="s">
        <v>38</v>
      </c>
      <c r="C4166" t="s">
        <v>22</v>
      </c>
      <c r="D4166" t="s">
        <v>32</v>
      </c>
      <c r="E4166" s="1">
        <v>45873</v>
      </c>
      <c r="F4166" t="s">
        <v>8383</v>
      </c>
      <c r="G4166" s="1">
        <v>45931</v>
      </c>
      <c r="H4166" t="s">
        <v>34</v>
      </c>
      <c r="I4166" t="s">
        <v>63</v>
      </c>
      <c r="J4166" t="s">
        <v>27</v>
      </c>
      <c r="K4166">
        <v>1</v>
      </c>
      <c r="L4166" s="3">
        <f>Working_Data[[#This Row],[price2]]/Working_Data[[#This Row],[quantity]]</f>
        <v>466.78</v>
      </c>
      <c r="M4166" s="3">
        <v>466.78</v>
      </c>
      <c r="N4166" t="s">
        <v>50</v>
      </c>
      <c r="O4166">
        <v>30</v>
      </c>
      <c r="P4166" s="1">
        <v>45833</v>
      </c>
      <c r="Q4166">
        <v>155</v>
      </c>
      <c r="R4166" t="s">
        <v>43</v>
      </c>
      <c r="S4166">
        <v>2</v>
      </c>
      <c r="T4166" s="1">
        <v>45532</v>
      </c>
      <c r="U4166" t="s">
        <v>60</v>
      </c>
      <c r="V4166" t="str">
        <f>TEXT(WEEKDAY(Working_Data[[#This Row],[order_date]],1),"DDDD")</f>
        <v>Wednesday</v>
      </c>
      <c r="W4166" t="str">
        <f>TEXT(Working_Data[[#This Row],[order_date]],"mmmm")</f>
        <v>October</v>
      </c>
      <c r="X4166" s="7">
        <f>Working_Data[[#This Row],[last_order_date]]-Working_Data[[#This Row],[signup_date]]</f>
        <v>-40</v>
      </c>
      <c r="Y4166" s="7">
        <f>IF(Working_Data[[#This Row],[churned]]="Active",1,0)</f>
        <v>0</v>
      </c>
      <c r="Z4166" s="7">
        <f>YEAR(Working_Data[[#This Row],[order_date]])</f>
        <v>2025</v>
      </c>
    </row>
    <row r="4167" spans="1:26" x14ac:dyDescent="0.25">
      <c r="A4167" t="s">
        <v>8384</v>
      </c>
      <c r="B4167" t="s">
        <v>45</v>
      </c>
      <c r="C4167" t="s">
        <v>22</v>
      </c>
      <c r="D4167" t="s">
        <v>52</v>
      </c>
      <c r="E4167" s="1">
        <v>45248</v>
      </c>
      <c r="F4167" t="s">
        <v>8385</v>
      </c>
      <c r="G4167" s="1">
        <v>45931</v>
      </c>
      <c r="H4167" t="s">
        <v>34</v>
      </c>
      <c r="I4167" t="s">
        <v>54</v>
      </c>
      <c r="J4167" t="s">
        <v>27</v>
      </c>
      <c r="K4167">
        <v>3</v>
      </c>
      <c r="L4167" s="3">
        <f>Working_Data[[#This Row],[price2]]/Working_Data[[#This Row],[quantity]]</f>
        <v>236.32666666666668</v>
      </c>
      <c r="M4167" s="3">
        <v>708.98</v>
      </c>
      <c r="N4167" t="s">
        <v>28</v>
      </c>
      <c r="O4167">
        <v>13</v>
      </c>
      <c r="P4167" s="1">
        <v>45962</v>
      </c>
      <c r="Q4167">
        <v>435</v>
      </c>
      <c r="R4167" t="s">
        <v>43</v>
      </c>
      <c r="S4167">
        <v>4</v>
      </c>
      <c r="T4167" s="1">
        <v>45515</v>
      </c>
      <c r="U4167" t="s">
        <v>60</v>
      </c>
      <c r="V4167" t="str">
        <f>TEXT(WEEKDAY(Working_Data[[#This Row],[order_date]],1),"DDDD")</f>
        <v>Wednesday</v>
      </c>
      <c r="W4167" t="str">
        <f>TEXT(Working_Data[[#This Row],[order_date]],"mmmm")</f>
        <v>October</v>
      </c>
      <c r="X4167" s="7">
        <f>Working_Data[[#This Row],[last_order_date]]-Working_Data[[#This Row],[signup_date]]</f>
        <v>714</v>
      </c>
      <c r="Y4167" s="7">
        <f>IF(Working_Data[[#This Row],[churned]]="Active",1,0)</f>
        <v>0</v>
      </c>
      <c r="Z4167" s="7">
        <f>YEAR(Working_Data[[#This Row],[order_date]])</f>
        <v>2025</v>
      </c>
    </row>
    <row r="4168" spans="1:26" x14ac:dyDescent="0.25">
      <c r="A4168" t="s">
        <v>8386</v>
      </c>
      <c r="B4168" t="s">
        <v>21</v>
      </c>
      <c r="C4168" t="s">
        <v>82</v>
      </c>
      <c r="D4168" t="s">
        <v>56</v>
      </c>
      <c r="E4168" s="1">
        <v>45588</v>
      </c>
      <c r="F4168" t="s">
        <v>8387</v>
      </c>
      <c r="G4168" s="1">
        <v>45931</v>
      </c>
      <c r="H4168" t="s">
        <v>34</v>
      </c>
      <c r="I4168" t="s">
        <v>42</v>
      </c>
      <c r="J4168" t="s">
        <v>67</v>
      </c>
      <c r="K4168">
        <v>3</v>
      </c>
      <c r="L4168" s="3">
        <f>Working_Data[[#This Row],[price2]]/Working_Data[[#This Row],[quantity]]</f>
        <v>333.65333333333336</v>
      </c>
      <c r="M4168" s="3">
        <v>1000.96</v>
      </c>
      <c r="N4168" t="s">
        <v>35</v>
      </c>
      <c r="O4168">
        <v>27</v>
      </c>
      <c r="P4168" s="1">
        <v>45934</v>
      </c>
      <c r="Q4168">
        <v>308</v>
      </c>
      <c r="R4168" t="s">
        <v>43</v>
      </c>
      <c r="S4168">
        <v>4</v>
      </c>
      <c r="T4168" s="1">
        <v>45594</v>
      </c>
      <c r="U4168" t="s">
        <v>60</v>
      </c>
      <c r="V4168" t="str">
        <f>TEXT(WEEKDAY(Working_Data[[#This Row],[order_date]],1),"DDDD")</f>
        <v>Wednesday</v>
      </c>
      <c r="W4168" t="str">
        <f>TEXT(Working_Data[[#This Row],[order_date]],"mmmm")</f>
        <v>October</v>
      </c>
      <c r="X4168" s="7">
        <f>Working_Data[[#This Row],[last_order_date]]-Working_Data[[#This Row],[signup_date]]</f>
        <v>346</v>
      </c>
      <c r="Y4168" s="7">
        <f>IF(Working_Data[[#This Row],[churned]]="Active",1,0)</f>
        <v>0</v>
      </c>
      <c r="Z4168" s="7">
        <f>YEAR(Working_Data[[#This Row],[order_date]])</f>
        <v>2025</v>
      </c>
    </row>
    <row r="4169" spans="1:26" x14ac:dyDescent="0.25">
      <c r="A4169" t="s">
        <v>8388</v>
      </c>
      <c r="B4169" t="s">
        <v>38</v>
      </c>
      <c r="C4169" t="s">
        <v>82</v>
      </c>
      <c r="D4169" t="s">
        <v>77</v>
      </c>
      <c r="E4169" s="1">
        <v>45632</v>
      </c>
      <c r="F4169" t="s">
        <v>8389</v>
      </c>
      <c r="G4169" s="1">
        <v>45931</v>
      </c>
      <c r="H4169" t="s">
        <v>58</v>
      </c>
      <c r="I4169" t="s">
        <v>48</v>
      </c>
      <c r="J4169" t="s">
        <v>64</v>
      </c>
      <c r="K4169">
        <v>3</v>
      </c>
      <c r="L4169" s="3">
        <f>Working_Data[[#This Row],[price2]]/Working_Data[[#This Row],[quantity]]</f>
        <v>238.70666666666668</v>
      </c>
      <c r="M4169" s="3">
        <v>716.12</v>
      </c>
      <c r="N4169" t="s">
        <v>28</v>
      </c>
      <c r="O4169">
        <v>16</v>
      </c>
      <c r="P4169" s="1">
        <v>45562</v>
      </c>
      <c r="Q4169">
        <v>433</v>
      </c>
      <c r="R4169" t="s">
        <v>43</v>
      </c>
      <c r="S4169">
        <v>2</v>
      </c>
      <c r="T4169" s="1">
        <v>45992</v>
      </c>
      <c r="U4169" t="s">
        <v>30</v>
      </c>
      <c r="V4169" t="str">
        <f>TEXT(WEEKDAY(Working_Data[[#This Row],[order_date]],1),"DDDD")</f>
        <v>Wednesday</v>
      </c>
      <c r="W4169" t="str">
        <f>TEXT(Working_Data[[#This Row],[order_date]],"mmmm")</f>
        <v>October</v>
      </c>
      <c r="X4169" s="7">
        <f>Working_Data[[#This Row],[last_order_date]]-Working_Data[[#This Row],[signup_date]]</f>
        <v>-70</v>
      </c>
      <c r="Y4169" s="7">
        <f>IF(Working_Data[[#This Row],[churned]]="Active",1,0)</f>
        <v>0</v>
      </c>
      <c r="Z4169" s="7">
        <f>YEAR(Working_Data[[#This Row],[order_date]])</f>
        <v>2025</v>
      </c>
    </row>
    <row r="4170" spans="1:26" x14ac:dyDescent="0.25">
      <c r="A4170" t="s">
        <v>8390</v>
      </c>
      <c r="B4170" t="s">
        <v>45</v>
      </c>
      <c r="C4170" t="s">
        <v>22</v>
      </c>
      <c r="D4170" t="s">
        <v>32</v>
      </c>
      <c r="E4170" s="1">
        <v>45243</v>
      </c>
      <c r="F4170" t="s">
        <v>8391</v>
      </c>
      <c r="G4170" s="1">
        <v>45931</v>
      </c>
      <c r="H4170" t="s">
        <v>34</v>
      </c>
      <c r="I4170" t="s">
        <v>63</v>
      </c>
      <c r="J4170" t="s">
        <v>64</v>
      </c>
      <c r="K4170">
        <v>5</v>
      </c>
      <c r="L4170" s="3">
        <f>Working_Data[[#This Row],[price2]]/Working_Data[[#This Row],[quantity]]</f>
        <v>44.031999999999996</v>
      </c>
      <c r="M4170" s="3">
        <v>220.16</v>
      </c>
      <c r="N4170" t="s">
        <v>35</v>
      </c>
      <c r="O4170">
        <v>24</v>
      </c>
      <c r="P4170" s="1">
        <v>45796</v>
      </c>
      <c r="Q4170">
        <v>242</v>
      </c>
      <c r="R4170" t="s">
        <v>43</v>
      </c>
      <c r="S4170">
        <v>1</v>
      </c>
      <c r="T4170" s="1">
        <v>45658</v>
      </c>
      <c r="U4170" t="s">
        <v>36</v>
      </c>
      <c r="V4170" t="str">
        <f>TEXT(WEEKDAY(Working_Data[[#This Row],[order_date]],1),"DDDD")</f>
        <v>Wednesday</v>
      </c>
      <c r="W4170" t="str">
        <f>TEXT(Working_Data[[#This Row],[order_date]],"mmmm")</f>
        <v>October</v>
      </c>
      <c r="X4170" s="7">
        <f>Working_Data[[#This Row],[last_order_date]]-Working_Data[[#This Row],[signup_date]]</f>
        <v>553</v>
      </c>
      <c r="Y4170" s="7">
        <f>IF(Working_Data[[#This Row],[churned]]="Active",1,0)</f>
        <v>0</v>
      </c>
      <c r="Z4170" s="7">
        <f>YEAR(Working_Data[[#This Row],[order_date]])</f>
        <v>2025</v>
      </c>
    </row>
    <row r="4171" spans="1:26" x14ac:dyDescent="0.25">
      <c r="A4171" t="s">
        <v>8392</v>
      </c>
      <c r="B4171" t="s">
        <v>38</v>
      </c>
      <c r="C4171" t="s">
        <v>39</v>
      </c>
      <c r="D4171" t="s">
        <v>32</v>
      </c>
      <c r="E4171" s="1">
        <v>44967</v>
      </c>
      <c r="F4171" t="s">
        <v>8393</v>
      </c>
      <c r="G4171" s="1">
        <v>45931</v>
      </c>
      <c r="H4171" t="s">
        <v>58</v>
      </c>
      <c r="I4171" t="s">
        <v>26</v>
      </c>
      <c r="J4171" t="s">
        <v>49</v>
      </c>
      <c r="K4171">
        <v>1</v>
      </c>
      <c r="L4171" s="3">
        <f>Working_Data[[#This Row],[price2]]/Working_Data[[#This Row],[quantity]]</f>
        <v>904.13</v>
      </c>
      <c r="M4171" s="3">
        <v>904.13</v>
      </c>
      <c r="N4171" t="s">
        <v>50</v>
      </c>
      <c r="O4171">
        <v>18</v>
      </c>
      <c r="P4171" s="1">
        <v>45547</v>
      </c>
      <c r="Q4171">
        <v>241</v>
      </c>
      <c r="R4171" t="s">
        <v>29</v>
      </c>
      <c r="S4171">
        <v>4</v>
      </c>
      <c r="T4171" s="1">
        <v>45605</v>
      </c>
      <c r="U4171" t="s">
        <v>60</v>
      </c>
      <c r="V4171" t="str">
        <f>TEXT(WEEKDAY(Working_Data[[#This Row],[order_date]],1),"DDDD")</f>
        <v>Wednesday</v>
      </c>
      <c r="W4171" t="str">
        <f>TEXT(Working_Data[[#This Row],[order_date]],"mmmm")</f>
        <v>October</v>
      </c>
      <c r="X4171" s="7">
        <f>Working_Data[[#This Row],[last_order_date]]-Working_Data[[#This Row],[signup_date]]</f>
        <v>580</v>
      </c>
      <c r="Y4171" s="7">
        <f>IF(Working_Data[[#This Row],[churned]]="Active",1,0)</f>
        <v>1</v>
      </c>
      <c r="Z4171" s="7">
        <f>YEAR(Working_Data[[#This Row],[order_date]])</f>
        <v>2025</v>
      </c>
    </row>
    <row r="4172" spans="1:26" x14ac:dyDescent="0.25">
      <c r="A4172" t="s">
        <v>8394</v>
      </c>
      <c r="B4172" t="s">
        <v>45</v>
      </c>
      <c r="C4172" t="s">
        <v>82</v>
      </c>
      <c r="D4172" t="s">
        <v>56</v>
      </c>
      <c r="E4172" s="1">
        <v>45813</v>
      </c>
      <c r="F4172" t="s">
        <v>8395</v>
      </c>
      <c r="G4172" s="1">
        <v>45931</v>
      </c>
      <c r="H4172" t="s">
        <v>41</v>
      </c>
      <c r="I4172" t="s">
        <v>54</v>
      </c>
      <c r="J4172" t="s">
        <v>49</v>
      </c>
      <c r="K4172">
        <v>3</v>
      </c>
      <c r="L4172" s="3">
        <f>Working_Data[[#This Row],[price2]]/Working_Data[[#This Row],[quantity]]</f>
        <v>375.79333333333335</v>
      </c>
      <c r="M4172" s="3">
        <v>1127.3800000000001</v>
      </c>
      <c r="N4172" t="s">
        <v>28</v>
      </c>
      <c r="O4172">
        <v>9</v>
      </c>
      <c r="P4172" s="1">
        <v>45484</v>
      </c>
      <c r="Q4172">
        <v>457</v>
      </c>
      <c r="R4172" t="s">
        <v>43</v>
      </c>
      <c r="S4172">
        <v>5</v>
      </c>
      <c r="T4172" s="1">
        <v>45834</v>
      </c>
      <c r="U4172" t="s">
        <v>36</v>
      </c>
      <c r="V4172" t="str">
        <f>TEXT(WEEKDAY(Working_Data[[#This Row],[order_date]],1),"DDDD")</f>
        <v>Wednesday</v>
      </c>
      <c r="W4172" t="str">
        <f>TEXT(Working_Data[[#This Row],[order_date]],"mmmm")</f>
        <v>October</v>
      </c>
      <c r="X4172" s="7">
        <f>Working_Data[[#This Row],[last_order_date]]-Working_Data[[#This Row],[signup_date]]</f>
        <v>-329</v>
      </c>
      <c r="Y4172" s="7">
        <f>IF(Working_Data[[#This Row],[churned]]="Active",1,0)</f>
        <v>0</v>
      </c>
      <c r="Z4172" s="7">
        <f>YEAR(Working_Data[[#This Row],[order_date]])</f>
        <v>2025</v>
      </c>
    </row>
    <row r="4173" spans="1:26" x14ac:dyDescent="0.25">
      <c r="A4173" t="s">
        <v>8396</v>
      </c>
      <c r="B4173" t="s">
        <v>21</v>
      </c>
      <c r="C4173" t="s">
        <v>82</v>
      </c>
      <c r="D4173" t="s">
        <v>56</v>
      </c>
      <c r="E4173" s="1">
        <v>45853</v>
      </c>
      <c r="F4173" t="s">
        <v>8397</v>
      </c>
      <c r="G4173" s="1">
        <v>45962</v>
      </c>
      <c r="H4173" t="s">
        <v>41</v>
      </c>
      <c r="I4173" t="s">
        <v>26</v>
      </c>
      <c r="J4173" t="s">
        <v>67</v>
      </c>
      <c r="K4173">
        <v>5</v>
      </c>
      <c r="L4173" s="3">
        <f>Working_Data[[#This Row],[price2]]/Working_Data[[#This Row],[quantity]]</f>
        <v>230.26799999999997</v>
      </c>
      <c r="M4173" s="3">
        <v>1151.3399999999999</v>
      </c>
      <c r="N4173" t="s">
        <v>50</v>
      </c>
      <c r="O4173">
        <v>22</v>
      </c>
      <c r="P4173" s="1">
        <v>45552</v>
      </c>
      <c r="Q4173">
        <v>353</v>
      </c>
      <c r="R4173" t="s">
        <v>43</v>
      </c>
      <c r="S4173">
        <v>3</v>
      </c>
      <c r="T4173" s="1">
        <v>45594</v>
      </c>
      <c r="U4173" t="s">
        <v>60</v>
      </c>
      <c r="V4173" t="str">
        <f>TEXT(WEEKDAY(Working_Data[[#This Row],[order_date]],1),"DDDD")</f>
        <v>Saturday</v>
      </c>
      <c r="W4173" t="str">
        <f>TEXT(Working_Data[[#This Row],[order_date]],"mmmm")</f>
        <v>November</v>
      </c>
      <c r="X4173" s="7">
        <f>Working_Data[[#This Row],[last_order_date]]-Working_Data[[#This Row],[signup_date]]</f>
        <v>-301</v>
      </c>
      <c r="Y4173" s="7">
        <f>IF(Working_Data[[#This Row],[churned]]="Active",1,0)</f>
        <v>0</v>
      </c>
      <c r="Z4173" s="7">
        <f>YEAR(Working_Data[[#This Row],[order_date]])</f>
        <v>2025</v>
      </c>
    </row>
    <row r="4174" spans="1:26" x14ac:dyDescent="0.25">
      <c r="A4174" t="s">
        <v>8398</v>
      </c>
      <c r="B4174" t="s">
        <v>45</v>
      </c>
      <c r="C4174" t="s">
        <v>39</v>
      </c>
      <c r="D4174" t="s">
        <v>32</v>
      </c>
      <c r="E4174" s="1">
        <v>45397</v>
      </c>
      <c r="F4174" t="s">
        <v>8399</v>
      </c>
      <c r="G4174" s="1">
        <v>45962</v>
      </c>
      <c r="H4174" t="s">
        <v>41</v>
      </c>
      <c r="I4174" t="s">
        <v>54</v>
      </c>
      <c r="J4174" t="s">
        <v>64</v>
      </c>
      <c r="K4174">
        <v>5</v>
      </c>
      <c r="L4174" s="3">
        <f>Working_Data[[#This Row],[price2]]/Working_Data[[#This Row],[quantity]]</f>
        <v>258.22399999999999</v>
      </c>
      <c r="M4174" s="3">
        <v>1291.1199999999999</v>
      </c>
      <c r="N4174" t="s">
        <v>28</v>
      </c>
      <c r="O4174">
        <v>23</v>
      </c>
      <c r="P4174" s="1">
        <v>45582</v>
      </c>
      <c r="Q4174">
        <v>427</v>
      </c>
      <c r="R4174" t="s">
        <v>43</v>
      </c>
      <c r="S4174">
        <v>2</v>
      </c>
      <c r="T4174" s="1">
        <v>45300</v>
      </c>
      <c r="U4174" t="s">
        <v>60</v>
      </c>
      <c r="V4174" t="str">
        <f>TEXT(WEEKDAY(Working_Data[[#This Row],[order_date]],1),"DDDD")</f>
        <v>Saturday</v>
      </c>
      <c r="W4174" t="str">
        <f>TEXT(Working_Data[[#This Row],[order_date]],"mmmm")</f>
        <v>November</v>
      </c>
      <c r="X4174" s="7">
        <f>Working_Data[[#This Row],[last_order_date]]-Working_Data[[#This Row],[signup_date]]</f>
        <v>185</v>
      </c>
      <c r="Y4174" s="7">
        <f>IF(Working_Data[[#This Row],[churned]]="Active",1,0)</f>
        <v>0</v>
      </c>
      <c r="Z4174" s="7">
        <f>YEAR(Working_Data[[#This Row],[order_date]])</f>
        <v>2025</v>
      </c>
    </row>
    <row r="4175" spans="1:26" x14ac:dyDescent="0.25">
      <c r="A4175" t="s">
        <v>8400</v>
      </c>
      <c r="B4175" t="s">
        <v>45</v>
      </c>
      <c r="C4175" t="s">
        <v>39</v>
      </c>
      <c r="D4175" t="s">
        <v>32</v>
      </c>
      <c r="E4175" s="1">
        <v>45890</v>
      </c>
      <c r="F4175" t="s">
        <v>8401</v>
      </c>
      <c r="G4175" s="1">
        <v>45962</v>
      </c>
      <c r="H4175" t="s">
        <v>34</v>
      </c>
      <c r="I4175" t="s">
        <v>48</v>
      </c>
      <c r="J4175" t="s">
        <v>27</v>
      </c>
      <c r="K4175">
        <v>1</v>
      </c>
      <c r="L4175" s="3">
        <f>Working_Data[[#This Row],[price2]]/Working_Data[[#This Row],[quantity]]</f>
        <v>537.14</v>
      </c>
      <c r="M4175" s="3">
        <v>537.14</v>
      </c>
      <c r="N4175" t="s">
        <v>50</v>
      </c>
      <c r="O4175">
        <v>36</v>
      </c>
      <c r="P4175" s="1">
        <v>45831</v>
      </c>
      <c r="Q4175">
        <v>407</v>
      </c>
      <c r="R4175" t="s">
        <v>43</v>
      </c>
      <c r="S4175">
        <v>4</v>
      </c>
      <c r="T4175" s="1">
        <v>45485</v>
      </c>
      <c r="U4175" t="s">
        <v>60</v>
      </c>
      <c r="V4175" t="str">
        <f>TEXT(WEEKDAY(Working_Data[[#This Row],[order_date]],1),"DDDD")</f>
        <v>Saturday</v>
      </c>
      <c r="W4175" t="str">
        <f>TEXT(Working_Data[[#This Row],[order_date]],"mmmm")</f>
        <v>November</v>
      </c>
      <c r="X4175" s="7">
        <f>Working_Data[[#This Row],[last_order_date]]-Working_Data[[#This Row],[signup_date]]</f>
        <v>-59</v>
      </c>
      <c r="Y4175" s="7">
        <f>IF(Working_Data[[#This Row],[churned]]="Active",1,0)</f>
        <v>0</v>
      </c>
      <c r="Z4175" s="7">
        <f>YEAR(Working_Data[[#This Row],[order_date]])</f>
        <v>2025</v>
      </c>
    </row>
    <row r="4176" spans="1:26" x14ac:dyDescent="0.25">
      <c r="A4176" t="s">
        <v>8402</v>
      </c>
      <c r="B4176" t="s">
        <v>45</v>
      </c>
      <c r="C4176" t="s">
        <v>22</v>
      </c>
      <c r="D4176" t="s">
        <v>77</v>
      </c>
      <c r="E4176" s="1">
        <v>45229</v>
      </c>
      <c r="F4176" t="s">
        <v>8403</v>
      </c>
      <c r="G4176" s="1">
        <v>45962</v>
      </c>
      <c r="H4176" t="s">
        <v>58</v>
      </c>
      <c r="I4176" t="s">
        <v>42</v>
      </c>
      <c r="J4176" t="s">
        <v>67</v>
      </c>
      <c r="K4176">
        <v>5</v>
      </c>
      <c r="L4176" s="3">
        <f>Working_Data[[#This Row],[price2]]/Working_Data[[#This Row],[quantity]]</f>
        <v>290.71799999999996</v>
      </c>
      <c r="M4176" s="3">
        <v>1453.59</v>
      </c>
      <c r="N4176" t="s">
        <v>28</v>
      </c>
      <c r="O4176">
        <v>45</v>
      </c>
      <c r="P4176" s="1">
        <v>45685</v>
      </c>
      <c r="Q4176">
        <v>42</v>
      </c>
      <c r="R4176" t="s">
        <v>43</v>
      </c>
      <c r="S4176">
        <v>2</v>
      </c>
      <c r="T4176" s="1">
        <v>45646</v>
      </c>
      <c r="U4176" t="s">
        <v>36</v>
      </c>
      <c r="V4176" t="str">
        <f>TEXT(WEEKDAY(Working_Data[[#This Row],[order_date]],1),"DDDD")</f>
        <v>Saturday</v>
      </c>
      <c r="W4176" t="str">
        <f>TEXT(Working_Data[[#This Row],[order_date]],"mmmm")</f>
        <v>November</v>
      </c>
      <c r="X4176" s="7">
        <f>Working_Data[[#This Row],[last_order_date]]-Working_Data[[#This Row],[signup_date]]</f>
        <v>456</v>
      </c>
      <c r="Y4176" s="7">
        <f>IF(Working_Data[[#This Row],[churned]]="Active",1,0)</f>
        <v>0</v>
      </c>
      <c r="Z4176" s="7">
        <f>YEAR(Working_Data[[#This Row],[order_date]])</f>
        <v>2025</v>
      </c>
    </row>
    <row r="4177" spans="1:26" x14ac:dyDescent="0.25">
      <c r="A4177" t="s">
        <v>8404</v>
      </c>
      <c r="B4177" t="s">
        <v>21</v>
      </c>
      <c r="C4177" t="s">
        <v>82</v>
      </c>
      <c r="D4177" t="s">
        <v>56</v>
      </c>
      <c r="E4177" s="1">
        <v>45729</v>
      </c>
      <c r="F4177" t="s">
        <v>8405</v>
      </c>
      <c r="G4177" s="1">
        <v>45962</v>
      </c>
      <c r="H4177" t="s">
        <v>41</v>
      </c>
      <c r="I4177" t="s">
        <v>48</v>
      </c>
      <c r="J4177" t="s">
        <v>64</v>
      </c>
      <c r="K4177">
        <v>5</v>
      </c>
      <c r="L4177" s="3">
        <f>Working_Data[[#This Row],[price2]]/Working_Data[[#This Row],[quantity]]</f>
        <v>258.55</v>
      </c>
      <c r="M4177" s="3">
        <v>1292.75</v>
      </c>
      <c r="N4177" t="s">
        <v>35</v>
      </c>
      <c r="O4177">
        <v>39</v>
      </c>
      <c r="P4177" s="1">
        <v>45565</v>
      </c>
      <c r="Q4177">
        <v>148</v>
      </c>
      <c r="R4177" t="s">
        <v>29</v>
      </c>
      <c r="S4177">
        <v>2</v>
      </c>
      <c r="T4177" s="1">
        <v>45792</v>
      </c>
      <c r="U4177" t="s">
        <v>36</v>
      </c>
      <c r="V4177" t="str">
        <f>TEXT(WEEKDAY(Working_Data[[#This Row],[order_date]],1),"DDDD")</f>
        <v>Saturday</v>
      </c>
      <c r="W4177" t="str">
        <f>TEXT(Working_Data[[#This Row],[order_date]],"mmmm")</f>
        <v>November</v>
      </c>
      <c r="X4177" s="7">
        <f>Working_Data[[#This Row],[last_order_date]]-Working_Data[[#This Row],[signup_date]]</f>
        <v>-164</v>
      </c>
      <c r="Y4177" s="7">
        <f>IF(Working_Data[[#This Row],[churned]]="Active",1,0)</f>
        <v>1</v>
      </c>
      <c r="Z4177" s="7">
        <f>YEAR(Working_Data[[#This Row],[order_date]])</f>
        <v>2025</v>
      </c>
    </row>
    <row r="4178" spans="1:26" x14ac:dyDescent="0.25">
      <c r="A4178" t="s">
        <v>8406</v>
      </c>
      <c r="B4178" t="s">
        <v>21</v>
      </c>
      <c r="C4178" t="s">
        <v>39</v>
      </c>
      <c r="D4178" t="s">
        <v>23</v>
      </c>
      <c r="E4178" s="1">
        <v>45645</v>
      </c>
      <c r="F4178" t="s">
        <v>8407</v>
      </c>
      <c r="G4178" s="1">
        <v>45962</v>
      </c>
      <c r="H4178" t="s">
        <v>34</v>
      </c>
      <c r="I4178" t="s">
        <v>26</v>
      </c>
      <c r="J4178" t="s">
        <v>27</v>
      </c>
      <c r="K4178">
        <v>4</v>
      </c>
      <c r="L4178" s="3">
        <f>Working_Data[[#This Row],[price2]]/Working_Data[[#This Row],[quantity]]</f>
        <v>170.77</v>
      </c>
      <c r="M4178" s="3">
        <v>683.08</v>
      </c>
      <c r="N4178" t="s">
        <v>28</v>
      </c>
      <c r="O4178">
        <v>30</v>
      </c>
      <c r="P4178" s="1">
        <v>45812</v>
      </c>
      <c r="Q4178">
        <v>371</v>
      </c>
      <c r="R4178" t="s">
        <v>43</v>
      </c>
      <c r="S4178">
        <v>5</v>
      </c>
      <c r="T4178" s="1">
        <v>45391</v>
      </c>
      <c r="U4178" t="s">
        <v>30</v>
      </c>
      <c r="V4178" t="str">
        <f>TEXT(WEEKDAY(Working_Data[[#This Row],[order_date]],1),"DDDD")</f>
        <v>Saturday</v>
      </c>
      <c r="W4178" t="str">
        <f>TEXT(Working_Data[[#This Row],[order_date]],"mmmm")</f>
        <v>November</v>
      </c>
      <c r="X4178" s="7">
        <f>Working_Data[[#This Row],[last_order_date]]-Working_Data[[#This Row],[signup_date]]</f>
        <v>167</v>
      </c>
      <c r="Y4178" s="7">
        <f>IF(Working_Data[[#This Row],[churned]]="Active",1,0)</f>
        <v>0</v>
      </c>
      <c r="Z4178" s="7">
        <f>YEAR(Working_Data[[#This Row],[order_date]])</f>
        <v>2025</v>
      </c>
    </row>
    <row r="4179" spans="1:26" x14ac:dyDescent="0.25">
      <c r="A4179" t="s">
        <v>8408</v>
      </c>
      <c r="B4179" t="s">
        <v>45</v>
      </c>
      <c r="C4179" t="s">
        <v>39</v>
      </c>
      <c r="D4179" t="s">
        <v>77</v>
      </c>
      <c r="E4179" s="1">
        <v>45681</v>
      </c>
      <c r="F4179" t="s">
        <v>8409</v>
      </c>
      <c r="G4179" s="1">
        <v>45962</v>
      </c>
      <c r="H4179" t="s">
        <v>41</v>
      </c>
      <c r="I4179" t="s">
        <v>26</v>
      </c>
      <c r="J4179" t="s">
        <v>27</v>
      </c>
      <c r="K4179">
        <v>2</v>
      </c>
      <c r="L4179" s="3">
        <f>Working_Data[[#This Row],[price2]]/Working_Data[[#This Row],[quantity]]</f>
        <v>284.88499999999999</v>
      </c>
      <c r="M4179" s="3">
        <v>569.77</v>
      </c>
      <c r="N4179" t="s">
        <v>35</v>
      </c>
      <c r="O4179">
        <v>15</v>
      </c>
      <c r="P4179" s="1">
        <v>45861</v>
      </c>
      <c r="Q4179">
        <v>24</v>
      </c>
      <c r="R4179" t="s">
        <v>43</v>
      </c>
      <c r="S4179">
        <v>3</v>
      </c>
      <c r="T4179" s="1">
        <v>45333</v>
      </c>
      <c r="U4179" t="s">
        <v>30</v>
      </c>
      <c r="V4179" t="str">
        <f>TEXT(WEEKDAY(Working_Data[[#This Row],[order_date]],1),"DDDD")</f>
        <v>Saturday</v>
      </c>
      <c r="W4179" t="str">
        <f>TEXT(Working_Data[[#This Row],[order_date]],"mmmm")</f>
        <v>November</v>
      </c>
      <c r="X4179" s="7">
        <f>Working_Data[[#This Row],[last_order_date]]-Working_Data[[#This Row],[signup_date]]</f>
        <v>180</v>
      </c>
      <c r="Y4179" s="7">
        <f>IF(Working_Data[[#This Row],[churned]]="Active",1,0)</f>
        <v>0</v>
      </c>
      <c r="Z4179" s="7">
        <f>YEAR(Working_Data[[#This Row],[order_date]])</f>
        <v>2025</v>
      </c>
    </row>
    <row r="4180" spans="1:26" x14ac:dyDescent="0.25">
      <c r="A4180" t="s">
        <v>8410</v>
      </c>
      <c r="B4180" t="s">
        <v>38</v>
      </c>
      <c r="C4180" t="s">
        <v>82</v>
      </c>
      <c r="D4180" t="s">
        <v>77</v>
      </c>
      <c r="E4180" s="1">
        <v>45333</v>
      </c>
      <c r="F4180" t="s">
        <v>8411</v>
      </c>
      <c r="G4180" s="1">
        <v>45992</v>
      </c>
      <c r="H4180" t="s">
        <v>34</v>
      </c>
      <c r="I4180" t="s">
        <v>42</v>
      </c>
      <c r="J4180" t="s">
        <v>67</v>
      </c>
      <c r="K4180">
        <v>5</v>
      </c>
      <c r="L4180" s="3">
        <f>Working_Data[[#This Row],[price2]]/Working_Data[[#This Row],[quantity]]</f>
        <v>274.02600000000001</v>
      </c>
      <c r="M4180" s="3">
        <v>1370.13</v>
      </c>
      <c r="N4180" t="s">
        <v>50</v>
      </c>
      <c r="O4180">
        <v>50</v>
      </c>
      <c r="P4180" s="1">
        <v>45688</v>
      </c>
      <c r="Q4180">
        <v>380</v>
      </c>
      <c r="R4180" t="s">
        <v>29</v>
      </c>
      <c r="S4180">
        <v>1</v>
      </c>
      <c r="T4180" s="1">
        <v>45935</v>
      </c>
      <c r="U4180" t="s">
        <v>36</v>
      </c>
      <c r="V4180" t="str">
        <f>TEXT(WEEKDAY(Working_Data[[#This Row],[order_date]],1),"DDDD")</f>
        <v>Monday</v>
      </c>
      <c r="W4180" t="str">
        <f>TEXT(Working_Data[[#This Row],[order_date]],"mmmm")</f>
        <v>December</v>
      </c>
      <c r="X4180" s="7">
        <f>Working_Data[[#This Row],[last_order_date]]-Working_Data[[#This Row],[signup_date]]</f>
        <v>355</v>
      </c>
      <c r="Y4180" s="7">
        <f>IF(Working_Data[[#This Row],[churned]]="Active",1,0)</f>
        <v>1</v>
      </c>
      <c r="Z4180" s="7">
        <f>YEAR(Working_Data[[#This Row],[order_date]])</f>
        <v>2025</v>
      </c>
    </row>
    <row r="4181" spans="1:26" x14ac:dyDescent="0.25">
      <c r="A4181" t="s">
        <v>8412</v>
      </c>
      <c r="B4181" t="s">
        <v>38</v>
      </c>
      <c r="C4181" t="s">
        <v>22</v>
      </c>
      <c r="D4181" t="s">
        <v>32</v>
      </c>
      <c r="E4181" s="1">
        <v>45731</v>
      </c>
      <c r="F4181" t="s">
        <v>8413</v>
      </c>
      <c r="G4181" s="1">
        <v>45992</v>
      </c>
      <c r="H4181" t="s">
        <v>41</v>
      </c>
      <c r="I4181" t="s">
        <v>63</v>
      </c>
      <c r="J4181" t="s">
        <v>59</v>
      </c>
      <c r="K4181">
        <v>5</v>
      </c>
      <c r="L4181" s="3">
        <f>Working_Data[[#This Row],[price2]]/Working_Data[[#This Row],[quantity]]</f>
        <v>41.366</v>
      </c>
      <c r="M4181" s="3">
        <v>206.83</v>
      </c>
      <c r="N4181" t="s">
        <v>28</v>
      </c>
      <c r="O4181">
        <v>26</v>
      </c>
      <c r="P4181" s="1">
        <v>45422</v>
      </c>
      <c r="Q4181">
        <v>15</v>
      </c>
      <c r="R4181" t="s">
        <v>29</v>
      </c>
      <c r="S4181">
        <v>2</v>
      </c>
      <c r="T4181" s="1">
        <v>45555</v>
      </c>
      <c r="U4181" t="s">
        <v>60</v>
      </c>
      <c r="V4181" t="str">
        <f>TEXT(WEEKDAY(Working_Data[[#This Row],[order_date]],1),"DDDD")</f>
        <v>Monday</v>
      </c>
      <c r="W4181" t="str">
        <f>TEXT(Working_Data[[#This Row],[order_date]],"mmmm")</f>
        <v>December</v>
      </c>
      <c r="X4181" s="7">
        <f>Working_Data[[#This Row],[last_order_date]]-Working_Data[[#This Row],[signup_date]]</f>
        <v>-309</v>
      </c>
      <c r="Y4181" s="7">
        <f>IF(Working_Data[[#This Row],[churned]]="Active",1,0)</f>
        <v>1</v>
      </c>
      <c r="Z4181" s="7">
        <f>YEAR(Working_Data[[#This Row],[order_date]])</f>
        <v>2025</v>
      </c>
    </row>
    <row r="4182" spans="1:26" x14ac:dyDescent="0.25">
      <c r="A4182" t="s">
        <v>8414</v>
      </c>
      <c r="B4182" t="s">
        <v>45</v>
      </c>
      <c r="C4182" t="s">
        <v>39</v>
      </c>
      <c r="D4182" t="s">
        <v>52</v>
      </c>
      <c r="E4182" s="1">
        <v>45387</v>
      </c>
      <c r="F4182" t="s">
        <v>8415</v>
      </c>
      <c r="G4182" s="1">
        <v>45992</v>
      </c>
      <c r="H4182" t="s">
        <v>34</v>
      </c>
      <c r="I4182" t="s">
        <v>54</v>
      </c>
      <c r="J4182" t="s">
        <v>59</v>
      </c>
      <c r="K4182">
        <v>5</v>
      </c>
      <c r="L4182" s="3">
        <f>Working_Data[[#This Row],[price2]]/Working_Data[[#This Row],[quantity]]</f>
        <v>224.68</v>
      </c>
      <c r="M4182" s="3">
        <v>1123.4000000000001</v>
      </c>
      <c r="N4182" t="s">
        <v>35</v>
      </c>
      <c r="O4182">
        <v>41</v>
      </c>
      <c r="P4182" s="1">
        <v>45774</v>
      </c>
      <c r="Q4182">
        <v>217</v>
      </c>
      <c r="R4182" t="s">
        <v>43</v>
      </c>
      <c r="S4182">
        <v>5</v>
      </c>
      <c r="T4182" s="1">
        <v>45674</v>
      </c>
      <c r="U4182" t="s">
        <v>60</v>
      </c>
      <c r="V4182" t="str">
        <f>TEXT(WEEKDAY(Working_Data[[#This Row],[order_date]],1),"DDDD")</f>
        <v>Monday</v>
      </c>
      <c r="W4182" t="str">
        <f>TEXT(Working_Data[[#This Row],[order_date]],"mmmm")</f>
        <v>December</v>
      </c>
      <c r="X4182" s="7">
        <f>Working_Data[[#This Row],[last_order_date]]-Working_Data[[#This Row],[signup_date]]</f>
        <v>387</v>
      </c>
      <c r="Y4182" s="7">
        <f>IF(Working_Data[[#This Row],[churned]]="Active",1,0)</f>
        <v>0</v>
      </c>
      <c r="Z4182" s="7">
        <f>YEAR(Working_Data[[#This Row],[order_date]])</f>
        <v>2025</v>
      </c>
    </row>
    <row r="4183" spans="1:26" x14ac:dyDescent="0.25">
      <c r="A4183" t="s">
        <v>8416</v>
      </c>
      <c r="B4183" t="s">
        <v>21</v>
      </c>
      <c r="C4183" t="s">
        <v>39</v>
      </c>
      <c r="D4183" t="s">
        <v>32</v>
      </c>
      <c r="E4183" s="1">
        <v>45693</v>
      </c>
      <c r="F4183" t="s">
        <v>8417</v>
      </c>
      <c r="G4183" s="1">
        <v>45992</v>
      </c>
      <c r="H4183" t="s">
        <v>34</v>
      </c>
      <c r="I4183" t="s">
        <v>26</v>
      </c>
      <c r="J4183" t="s">
        <v>67</v>
      </c>
      <c r="K4183">
        <v>5</v>
      </c>
      <c r="L4183" s="3">
        <f>Working_Data[[#This Row],[price2]]/Working_Data[[#This Row],[quantity]]</f>
        <v>297.46999999999997</v>
      </c>
      <c r="M4183" s="3">
        <v>1487.35</v>
      </c>
      <c r="N4183" t="s">
        <v>28</v>
      </c>
      <c r="O4183">
        <v>12</v>
      </c>
      <c r="P4183" s="1">
        <v>45640</v>
      </c>
      <c r="Q4183">
        <v>430</v>
      </c>
      <c r="R4183" t="s">
        <v>29</v>
      </c>
      <c r="S4183">
        <v>4</v>
      </c>
      <c r="T4183" s="1">
        <v>45751</v>
      </c>
      <c r="U4183" t="s">
        <v>36</v>
      </c>
      <c r="V4183" t="str">
        <f>TEXT(WEEKDAY(Working_Data[[#This Row],[order_date]],1),"DDDD")</f>
        <v>Monday</v>
      </c>
      <c r="W4183" t="str">
        <f>TEXT(Working_Data[[#This Row],[order_date]],"mmmm")</f>
        <v>December</v>
      </c>
      <c r="X4183" s="7">
        <f>Working_Data[[#This Row],[last_order_date]]-Working_Data[[#This Row],[signup_date]]</f>
        <v>-53</v>
      </c>
      <c r="Y4183" s="7">
        <f>IF(Working_Data[[#This Row],[churned]]="Active",1,0)</f>
        <v>1</v>
      </c>
      <c r="Z4183" s="7">
        <f>YEAR(Working_Data[[#This Row],[order_date]])</f>
        <v>2025</v>
      </c>
    </row>
    <row r="4184" spans="1:26" x14ac:dyDescent="0.25">
      <c r="A4184" t="s">
        <v>8418</v>
      </c>
      <c r="B4184" t="s">
        <v>45</v>
      </c>
      <c r="C4184" t="s">
        <v>39</v>
      </c>
      <c r="D4184" t="s">
        <v>32</v>
      </c>
      <c r="E4184" s="1">
        <v>45425</v>
      </c>
      <c r="F4184" t="s">
        <v>8419</v>
      </c>
      <c r="G4184" s="1">
        <v>45992</v>
      </c>
      <c r="H4184" t="s">
        <v>41</v>
      </c>
      <c r="I4184" t="s">
        <v>42</v>
      </c>
      <c r="J4184" t="s">
        <v>49</v>
      </c>
      <c r="K4184">
        <v>4</v>
      </c>
      <c r="L4184" s="3">
        <f>Working_Data[[#This Row],[price2]]/Working_Data[[#This Row],[quantity]]</f>
        <v>55.3675</v>
      </c>
      <c r="M4184" s="3">
        <v>221.47</v>
      </c>
      <c r="N4184" t="s">
        <v>35</v>
      </c>
      <c r="O4184">
        <v>45</v>
      </c>
      <c r="P4184" s="1">
        <v>45713</v>
      </c>
      <c r="Q4184">
        <v>241</v>
      </c>
      <c r="R4184" t="s">
        <v>29</v>
      </c>
      <c r="S4184">
        <v>1</v>
      </c>
      <c r="T4184" s="1">
        <v>45614</v>
      </c>
      <c r="U4184" t="s">
        <v>36</v>
      </c>
      <c r="V4184" t="str">
        <f>TEXT(WEEKDAY(Working_Data[[#This Row],[order_date]],1),"DDDD")</f>
        <v>Monday</v>
      </c>
      <c r="W4184" t="str">
        <f>TEXT(Working_Data[[#This Row],[order_date]],"mmmm")</f>
        <v>December</v>
      </c>
      <c r="X4184" s="7">
        <f>Working_Data[[#This Row],[last_order_date]]-Working_Data[[#This Row],[signup_date]]</f>
        <v>288</v>
      </c>
      <c r="Y4184" s="7">
        <f>IF(Working_Data[[#This Row],[churned]]="Active",1,0)</f>
        <v>1</v>
      </c>
      <c r="Z4184" s="7">
        <f>YEAR(Working_Data[[#This Row],[order_date]])</f>
        <v>2025</v>
      </c>
    </row>
    <row r="4185" spans="1:26" x14ac:dyDescent="0.25">
      <c r="A4185" t="s">
        <v>8420</v>
      </c>
      <c r="B4185" t="s">
        <v>45</v>
      </c>
      <c r="C4185" t="s">
        <v>39</v>
      </c>
      <c r="D4185" t="s">
        <v>32</v>
      </c>
      <c r="E4185" s="1">
        <v>45260</v>
      </c>
      <c r="F4185" t="s">
        <v>8421</v>
      </c>
      <c r="G4185" s="1">
        <v>45992</v>
      </c>
      <c r="H4185" t="s">
        <v>25</v>
      </c>
      <c r="I4185" t="s">
        <v>42</v>
      </c>
      <c r="J4185" t="s">
        <v>67</v>
      </c>
      <c r="K4185">
        <v>2</v>
      </c>
      <c r="L4185" s="3">
        <f>Working_Data[[#This Row],[price2]]/Working_Data[[#This Row],[quantity]]</f>
        <v>733.75</v>
      </c>
      <c r="M4185" s="3">
        <v>1467.5</v>
      </c>
      <c r="N4185" t="s">
        <v>28</v>
      </c>
      <c r="O4185">
        <v>48</v>
      </c>
      <c r="P4185" s="1">
        <v>45581</v>
      </c>
      <c r="Q4185">
        <v>122</v>
      </c>
      <c r="R4185" t="s">
        <v>29</v>
      </c>
      <c r="S4185">
        <v>1</v>
      </c>
      <c r="T4185" s="1">
        <v>45856</v>
      </c>
      <c r="U4185" t="s">
        <v>60</v>
      </c>
      <c r="V4185" t="str">
        <f>TEXT(WEEKDAY(Working_Data[[#This Row],[order_date]],1),"DDDD")</f>
        <v>Monday</v>
      </c>
      <c r="W4185" t="str">
        <f>TEXT(Working_Data[[#This Row],[order_date]],"mmmm")</f>
        <v>December</v>
      </c>
      <c r="X4185" s="7">
        <f>Working_Data[[#This Row],[last_order_date]]-Working_Data[[#This Row],[signup_date]]</f>
        <v>321</v>
      </c>
      <c r="Y4185" s="7">
        <f>IF(Working_Data[[#This Row],[churned]]="Active",1,0)</f>
        <v>1</v>
      </c>
      <c r="Z4185" s="7">
        <f>YEAR(Working_Data[[#This Row],[order_date]])</f>
        <v>2025</v>
      </c>
    </row>
    <row r="4186" spans="1:26" x14ac:dyDescent="0.25">
      <c r="A4186" t="s">
        <v>8422</v>
      </c>
      <c r="B4186" t="s">
        <v>38</v>
      </c>
      <c r="C4186" t="s">
        <v>82</v>
      </c>
      <c r="D4186" t="s">
        <v>56</v>
      </c>
      <c r="E4186" s="1">
        <v>45652</v>
      </c>
      <c r="F4186" t="s">
        <v>8423</v>
      </c>
      <c r="G4186" s="1">
        <v>45992</v>
      </c>
      <c r="H4186" t="s">
        <v>25</v>
      </c>
      <c r="I4186" t="s">
        <v>42</v>
      </c>
      <c r="J4186" t="s">
        <v>67</v>
      </c>
      <c r="K4186">
        <v>3</v>
      </c>
      <c r="L4186" s="3">
        <f>Working_Data[[#This Row],[price2]]/Working_Data[[#This Row],[quantity]]</f>
        <v>142.79</v>
      </c>
      <c r="M4186" s="3">
        <v>428.37</v>
      </c>
      <c r="N4186" t="s">
        <v>28</v>
      </c>
      <c r="O4186">
        <v>3</v>
      </c>
      <c r="P4186" s="1">
        <v>45856</v>
      </c>
      <c r="Q4186">
        <v>169</v>
      </c>
      <c r="R4186" t="s">
        <v>43</v>
      </c>
      <c r="S4186">
        <v>4</v>
      </c>
      <c r="T4186" s="1">
        <v>45455</v>
      </c>
      <c r="U4186" t="s">
        <v>36</v>
      </c>
      <c r="V4186" t="str">
        <f>TEXT(WEEKDAY(Working_Data[[#This Row],[order_date]],1),"DDDD")</f>
        <v>Monday</v>
      </c>
      <c r="W4186" t="str">
        <f>TEXT(Working_Data[[#This Row],[order_date]],"mmmm")</f>
        <v>December</v>
      </c>
      <c r="X4186" s="7">
        <f>Working_Data[[#This Row],[last_order_date]]-Working_Data[[#This Row],[signup_date]]</f>
        <v>204</v>
      </c>
      <c r="Y4186" s="7">
        <f>IF(Working_Data[[#This Row],[churned]]="Active",1,0)</f>
        <v>0</v>
      </c>
      <c r="Z4186" s="7">
        <f>YEAR(Working_Data[[#This Row],[order_date]])</f>
        <v>2025</v>
      </c>
    </row>
    <row r="4187" spans="1:26" x14ac:dyDescent="0.25">
      <c r="A4187" t="s">
        <v>8424</v>
      </c>
      <c r="B4187" t="s">
        <v>21</v>
      </c>
      <c r="C4187" t="s">
        <v>22</v>
      </c>
      <c r="D4187" t="s">
        <v>56</v>
      </c>
      <c r="E4187" s="1">
        <v>45187</v>
      </c>
      <c r="F4187" t="s">
        <v>8425</v>
      </c>
      <c r="G4187" s="1">
        <v>45992</v>
      </c>
      <c r="H4187" t="s">
        <v>41</v>
      </c>
      <c r="I4187" t="s">
        <v>26</v>
      </c>
      <c r="J4187" t="s">
        <v>59</v>
      </c>
      <c r="K4187">
        <v>3</v>
      </c>
      <c r="L4187" s="3">
        <f>Working_Data[[#This Row],[price2]]/Working_Data[[#This Row],[quantity]]</f>
        <v>353.61999999999995</v>
      </c>
      <c r="M4187" s="3">
        <v>1060.8599999999999</v>
      </c>
      <c r="N4187" t="s">
        <v>28</v>
      </c>
      <c r="O4187">
        <v>11</v>
      </c>
      <c r="P4187" s="1">
        <v>45776</v>
      </c>
      <c r="Q4187">
        <v>498</v>
      </c>
      <c r="R4187" t="s">
        <v>29</v>
      </c>
      <c r="S4187">
        <v>3</v>
      </c>
      <c r="T4187" s="1">
        <v>45644</v>
      </c>
      <c r="U4187" t="s">
        <v>30</v>
      </c>
      <c r="V4187" t="str">
        <f>TEXT(WEEKDAY(Working_Data[[#This Row],[order_date]],1),"DDDD")</f>
        <v>Monday</v>
      </c>
      <c r="W4187" t="str">
        <f>TEXT(Working_Data[[#This Row],[order_date]],"mmmm")</f>
        <v>December</v>
      </c>
      <c r="X4187" s="7">
        <f>Working_Data[[#This Row],[last_order_date]]-Working_Data[[#This Row],[signup_date]]</f>
        <v>589</v>
      </c>
      <c r="Y4187" s="7">
        <f>IF(Working_Data[[#This Row],[churned]]="Active",1,0)</f>
        <v>1</v>
      </c>
      <c r="Z4187" s="7">
        <f>YEAR(Working_Data[[#This Row],[order_date]])</f>
        <v>2025</v>
      </c>
    </row>
    <row r="4188" spans="1:26" x14ac:dyDescent="0.25">
      <c r="A4188" t="s">
        <v>8426</v>
      </c>
      <c r="B4188" t="s">
        <v>45</v>
      </c>
      <c r="C4188" t="s">
        <v>82</v>
      </c>
      <c r="D4188" t="s">
        <v>56</v>
      </c>
      <c r="E4188" s="1">
        <v>45655</v>
      </c>
      <c r="F4188" t="s">
        <v>8427</v>
      </c>
      <c r="G4188" s="1">
        <v>45992</v>
      </c>
      <c r="H4188" t="s">
        <v>41</v>
      </c>
      <c r="I4188" t="s">
        <v>26</v>
      </c>
      <c r="J4188" t="s">
        <v>64</v>
      </c>
      <c r="K4188">
        <v>1</v>
      </c>
      <c r="L4188" s="3">
        <f>Working_Data[[#This Row],[price2]]/Working_Data[[#This Row],[quantity]]</f>
        <v>438.59</v>
      </c>
      <c r="M4188" s="3">
        <v>438.59</v>
      </c>
      <c r="N4188" t="s">
        <v>28</v>
      </c>
      <c r="O4188">
        <v>25</v>
      </c>
      <c r="P4188" s="1">
        <v>45614</v>
      </c>
      <c r="Q4188">
        <v>124</v>
      </c>
      <c r="R4188" t="s">
        <v>29</v>
      </c>
      <c r="S4188">
        <v>2</v>
      </c>
      <c r="T4188" s="1">
        <v>45963</v>
      </c>
      <c r="U4188" t="s">
        <v>30</v>
      </c>
      <c r="V4188" t="str">
        <f>TEXT(WEEKDAY(Working_Data[[#This Row],[order_date]],1),"DDDD")</f>
        <v>Monday</v>
      </c>
      <c r="W4188" t="str">
        <f>TEXT(Working_Data[[#This Row],[order_date]],"mmmm")</f>
        <v>December</v>
      </c>
      <c r="X4188" s="7">
        <f>Working_Data[[#This Row],[last_order_date]]-Working_Data[[#This Row],[signup_date]]</f>
        <v>-41</v>
      </c>
      <c r="Y4188" s="7">
        <f>IF(Working_Data[[#This Row],[churned]]="Active",1,0)</f>
        <v>1</v>
      </c>
      <c r="Z4188" s="7">
        <f>YEAR(Working_Data[[#This Row],[order_date]])</f>
        <v>2025</v>
      </c>
    </row>
    <row r="4189" spans="1:26" x14ac:dyDescent="0.25">
      <c r="A4189" t="s">
        <v>8428</v>
      </c>
      <c r="B4189" t="s">
        <v>38</v>
      </c>
      <c r="C4189" t="s">
        <v>39</v>
      </c>
      <c r="D4189" t="s">
        <v>77</v>
      </c>
      <c r="E4189" s="1">
        <v>45870</v>
      </c>
      <c r="F4189" t="s">
        <v>8429</v>
      </c>
      <c r="G4189" s="1">
        <v>45992</v>
      </c>
      <c r="H4189" t="s">
        <v>34</v>
      </c>
      <c r="I4189" t="s">
        <v>48</v>
      </c>
      <c r="J4189" t="s">
        <v>64</v>
      </c>
      <c r="K4189">
        <v>4</v>
      </c>
      <c r="L4189" s="3">
        <f>Working_Data[[#This Row],[price2]]/Working_Data[[#This Row],[quantity]]</f>
        <v>310.29500000000002</v>
      </c>
      <c r="M4189" s="3">
        <v>1241.18</v>
      </c>
      <c r="N4189" t="s">
        <v>50</v>
      </c>
      <c r="O4189">
        <v>30</v>
      </c>
      <c r="P4189" s="1">
        <v>45710</v>
      </c>
      <c r="Q4189">
        <v>387</v>
      </c>
      <c r="R4189" t="s">
        <v>43</v>
      </c>
      <c r="S4189">
        <v>2</v>
      </c>
      <c r="T4189" s="1">
        <v>45452</v>
      </c>
      <c r="U4189" t="s">
        <v>36</v>
      </c>
      <c r="V4189" t="str">
        <f>TEXT(WEEKDAY(Working_Data[[#This Row],[order_date]],1),"DDDD")</f>
        <v>Monday</v>
      </c>
      <c r="W4189" t="str">
        <f>TEXT(Working_Data[[#This Row],[order_date]],"mmmm")</f>
        <v>December</v>
      </c>
      <c r="X4189" s="7">
        <f>Working_Data[[#This Row],[last_order_date]]-Working_Data[[#This Row],[signup_date]]</f>
        <v>-160</v>
      </c>
      <c r="Y4189" s="7">
        <f>IF(Working_Data[[#This Row],[churned]]="Active",1,0)</f>
        <v>0</v>
      </c>
      <c r="Z4189" s="7">
        <f>YEAR(Working_Data[[#This Row],[order_date]])</f>
        <v>2025</v>
      </c>
    </row>
    <row r="4190" spans="1:26" x14ac:dyDescent="0.25">
      <c r="A4190" t="s">
        <v>8430</v>
      </c>
      <c r="B4190" t="s">
        <v>38</v>
      </c>
      <c r="C4190" t="s">
        <v>22</v>
      </c>
      <c r="D4190" t="s">
        <v>77</v>
      </c>
      <c r="E4190" s="1">
        <v>45254</v>
      </c>
      <c r="F4190" t="s">
        <v>8431</v>
      </c>
      <c r="G4190" s="1">
        <v>45992</v>
      </c>
      <c r="H4190" t="s">
        <v>58</v>
      </c>
      <c r="I4190" t="s">
        <v>54</v>
      </c>
      <c r="J4190" t="s">
        <v>27</v>
      </c>
      <c r="K4190">
        <v>2</v>
      </c>
      <c r="L4190" s="3">
        <f>Working_Data[[#This Row],[price2]]/Working_Data[[#This Row],[quantity]]</f>
        <v>315.37</v>
      </c>
      <c r="M4190" s="3">
        <v>630.74</v>
      </c>
      <c r="N4190" t="s">
        <v>35</v>
      </c>
      <c r="O4190">
        <v>8</v>
      </c>
      <c r="P4190" s="1">
        <v>45691</v>
      </c>
      <c r="Q4190">
        <v>473</v>
      </c>
      <c r="R4190" t="s">
        <v>29</v>
      </c>
      <c r="S4190">
        <v>4</v>
      </c>
      <c r="T4190" s="1">
        <v>45834</v>
      </c>
      <c r="U4190" t="s">
        <v>60</v>
      </c>
      <c r="V4190" t="str">
        <f>TEXT(WEEKDAY(Working_Data[[#This Row],[order_date]],1),"DDDD")</f>
        <v>Monday</v>
      </c>
      <c r="W4190" t="str">
        <f>TEXT(Working_Data[[#This Row],[order_date]],"mmmm")</f>
        <v>December</v>
      </c>
      <c r="X4190" s="7">
        <f>Working_Data[[#This Row],[last_order_date]]-Working_Data[[#This Row],[signup_date]]</f>
        <v>437</v>
      </c>
      <c r="Y4190" s="7">
        <f>IF(Working_Data[[#This Row],[churned]]="Active",1,0)</f>
        <v>1</v>
      </c>
      <c r="Z4190" s="7">
        <f>YEAR(Working_Data[[#This Row],[order_date]])</f>
        <v>2025</v>
      </c>
    </row>
    <row r="4191" spans="1:26" x14ac:dyDescent="0.25">
      <c r="A4191" t="s">
        <v>8432</v>
      </c>
      <c r="B4191" t="s">
        <v>38</v>
      </c>
      <c r="C4191" t="s">
        <v>22</v>
      </c>
      <c r="D4191" t="s">
        <v>77</v>
      </c>
      <c r="E4191" s="1">
        <v>45802</v>
      </c>
      <c r="F4191" t="s">
        <v>8433</v>
      </c>
      <c r="G4191" s="1">
        <v>45992</v>
      </c>
      <c r="H4191" t="s">
        <v>25</v>
      </c>
      <c r="I4191" t="s">
        <v>63</v>
      </c>
      <c r="J4191" t="s">
        <v>67</v>
      </c>
      <c r="K4191">
        <v>5</v>
      </c>
      <c r="L4191" s="3">
        <f>Working_Data[[#This Row],[price2]]/Working_Data[[#This Row],[quantity]]</f>
        <v>67.405999999999992</v>
      </c>
      <c r="M4191" s="3">
        <v>337.03</v>
      </c>
      <c r="N4191" t="s">
        <v>28</v>
      </c>
      <c r="O4191">
        <v>22</v>
      </c>
      <c r="P4191" s="1">
        <v>45769</v>
      </c>
      <c r="Q4191">
        <v>432</v>
      </c>
      <c r="R4191" t="s">
        <v>43</v>
      </c>
      <c r="S4191">
        <v>2</v>
      </c>
      <c r="T4191" s="1">
        <v>45525</v>
      </c>
      <c r="U4191" t="s">
        <v>60</v>
      </c>
      <c r="V4191" t="str">
        <f>TEXT(WEEKDAY(Working_Data[[#This Row],[order_date]],1),"DDDD")</f>
        <v>Monday</v>
      </c>
      <c r="W4191" t="str">
        <f>TEXT(Working_Data[[#This Row],[order_date]],"mmmm")</f>
        <v>December</v>
      </c>
      <c r="X4191" s="7">
        <f>Working_Data[[#This Row],[last_order_date]]-Working_Data[[#This Row],[signup_date]]</f>
        <v>-33</v>
      </c>
      <c r="Y4191" s="7">
        <f>IF(Working_Data[[#This Row],[churned]]="Active",1,0)</f>
        <v>0</v>
      </c>
      <c r="Z4191" s="7">
        <f>YEAR(Working_Data[[#This Row],[order_date]])</f>
        <v>2025</v>
      </c>
    </row>
    <row r="4192" spans="1:26" x14ac:dyDescent="0.25">
      <c r="A4192" t="s">
        <v>8434</v>
      </c>
      <c r="B4192" t="s">
        <v>38</v>
      </c>
      <c r="C4192" t="s">
        <v>39</v>
      </c>
      <c r="D4192" t="s">
        <v>56</v>
      </c>
      <c r="E4192" s="1">
        <v>45381</v>
      </c>
      <c r="F4192" t="s">
        <v>8435</v>
      </c>
      <c r="G4192" s="1">
        <v>45992</v>
      </c>
      <c r="H4192" t="s">
        <v>47</v>
      </c>
      <c r="I4192" t="s">
        <v>63</v>
      </c>
      <c r="J4192" t="s">
        <v>49</v>
      </c>
      <c r="K4192">
        <v>4</v>
      </c>
      <c r="L4192" s="3">
        <f>Working_Data[[#This Row],[price2]]/Working_Data[[#This Row],[quantity]]</f>
        <v>223.11500000000001</v>
      </c>
      <c r="M4192" s="3">
        <v>892.46</v>
      </c>
      <c r="N4192" t="s">
        <v>50</v>
      </c>
      <c r="O4192">
        <v>41</v>
      </c>
      <c r="P4192" s="1">
        <v>45736</v>
      </c>
      <c r="Q4192">
        <v>453</v>
      </c>
      <c r="R4192" t="s">
        <v>29</v>
      </c>
      <c r="S4192">
        <v>5</v>
      </c>
      <c r="T4192" s="1">
        <v>45838</v>
      </c>
      <c r="U4192" t="s">
        <v>30</v>
      </c>
      <c r="V4192" t="str">
        <f>TEXT(WEEKDAY(Working_Data[[#This Row],[order_date]],1),"DDDD")</f>
        <v>Monday</v>
      </c>
      <c r="W4192" t="str">
        <f>TEXT(Working_Data[[#This Row],[order_date]],"mmmm")</f>
        <v>December</v>
      </c>
      <c r="X4192" s="7">
        <f>Working_Data[[#This Row],[last_order_date]]-Working_Data[[#This Row],[signup_date]]</f>
        <v>355</v>
      </c>
      <c r="Y4192" s="7">
        <f>IF(Working_Data[[#This Row],[churned]]="Active",1,0)</f>
        <v>1</v>
      </c>
      <c r="Z4192" s="7">
        <f>YEAR(Working_Data[[#This Row],[order_date]])</f>
        <v>2025</v>
      </c>
    </row>
    <row r="4193" spans="1:26" x14ac:dyDescent="0.25">
      <c r="A4193" t="s">
        <v>8436</v>
      </c>
      <c r="B4193" t="s">
        <v>21</v>
      </c>
      <c r="C4193" t="s">
        <v>22</v>
      </c>
      <c r="D4193" t="s">
        <v>23</v>
      </c>
      <c r="E4193" s="1">
        <v>45341</v>
      </c>
      <c r="F4193" t="s">
        <v>8437</v>
      </c>
      <c r="G4193" s="1">
        <v>45992</v>
      </c>
      <c r="H4193" t="s">
        <v>25</v>
      </c>
      <c r="I4193" t="s">
        <v>42</v>
      </c>
      <c r="J4193" t="s">
        <v>59</v>
      </c>
      <c r="K4193">
        <v>4</v>
      </c>
      <c r="L4193" s="3">
        <f>Working_Data[[#This Row],[price2]]/Working_Data[[#This Row],[quantity]]</f>
        <v>116.47750000000001</v>
      </c>
      <c r="M4193" s="3">
        <v>465.91</v>
      </c>
      <c r="N4193" t="s">
        <v>35</v>
      </c>
      <c r="O4193">
        <v>23</v>
      </c>
      <c r="P4193" s="1">
        <v>45673</v>
      </c>
      <c r="Q4193">
        <v>355</v>
      </c>
      <c r="R4193" t="s">
        <v>43</v>
      </c>
      <c r="S4193">
        <v>5</v>
      </c>
      <c r="T4193" s="1">
        <v>45533</v>
      </c>
      <c r="U4193" t="s">
        <v>36</v>
      </c>
      <c r="V4193" t="str">
        <f>TEXT(WEEKDAY(Working_Data[[#This Row],[order_date]],1),"DDDD")</f>
        <v>Monday</v>
      </c>
      <c r="W4193" t="str">
        <f>TEXT(Working_Data[[#This Row],[order_date]],"mmmm")</f>
        <v>December</v>
      </c>
      <c r="X4193" s="7">
        <f>Working_Data[[#This Row],[last_order_date]]-Working_Data[[#This Row],[signup_date]]</f>
        <v>332</v>
      </c>
      <c r="Y4193" s="7">
        <f>IF(Working_Data[[#This Row],[churned]]="Active",1,0)</f>
        <v>0</v>
      </c>
      <c r="Z4193" s="7">
        <f>YEAR(Working_Data[[#This Row],[order_date]])</f>
        <v>2025</v>
      </c>
    </row>
    <row r="4194" spans="1:26" x14ac:dyDescent="0.25">
      <c r="A4194" t="s">
        <v>8438</v>
      </c>
      <c r="B4194" t="s">
        <v>21</v>
      </c>
      <c r="C4194" t="s">
        <v>82</v>
      </c>
      <c r="D4194" t="s">
        <v>52</v>
      </c>
      <c r="E4194" s="1">
        <v>45549</v>
      </c>
      <c r="F4194" t="s">
        <v>8439</v>
      </c>
      <c r="G4194" s="1">
        <v>45670</v>
      </c>
      <c r="H4194" t="s">
        <v>41</v>
      </c>
      <c r="I4194" t="s">
        <v>54</v>
      </c>
      <c r="J4194" t="s">
        <v>67</v>
      </c>
      <c r="K4194">
        <v>5</v>
      </c>
      <c r="L4194" s="3">
        <f>Working_Data[[#This Row],[price2]]/Working_Data[[#This Row],[quantity]]</f>
        <v>134.28399999999999</v>
      </c>
      <c r="M4194" s="3">
        <v>671.42</v>
      </c>
      <c r="N4194" t="s">
        <v>50</v>
      </c>
      <c r="O4194">
        <v>50</v>
      </c>
      <c r="P4194" s="1">
        <v>45735</v>
      </c>
      <c r="Q4194">
        <v>471</v>
      </c>
      <c r="R4194" t="s">
        <v>29</v>
      </c>
      <c r="S4194">
        <v>3</v>
      </c>
      <c r="T4194" s="1">
        <v>45866</v>
      </c>
      <c r="U4194" t="s">
        <v>36</v>
      </c>
      <c r="V4194" t="str">
        <f>TEXT(WEEKDAY(Working_Data[[#This Row],[order_date]],1),"DDDD")</f>
        <v>Monday</v>
      </c>
      <c r="W4194" t="str">
        <f>TEXT(Working_Data[[#This Row],[order_date]],"mmmm")</f>
        <v>January</v>
      </c>
      <c r="X4194" s="7">
        <f>Working_Data[[#This Row],[last_order_date]]-Working_Data[[#This Row],[signup_date]]</f>
        <v>186</v>
      </c>
      <c r="Y4194" s="7">
        <f>IF(Working_Data[[#This Row],[churned]]="Active",1,0)</f>
        <v>1</v>
      </c>
      <c r="Z4194" s="7">
        <f>YEAR(Working_Data[[#This Row],[order_date]])</f>
        <v>2025</v>
      </c>
    </row>
    <row r="4195" spans="1:26" x14ac:dyDescent="0.25">
      <c r="A4195" t="s">
        <v>8440</v>
      </c>
      <c r="B4195" t="s">
        <v>38</v>
      </c>
      <c r="C4195" t="s">
        <v>39</v>
      </c>
      <c r="D4195" t="s">
        <v>32</v>
      </c>
      <c r="E4195" s="1">
        <v>45199</v>
      </c>
      <c r="F4195" t="s">
        <v>8441</v>
      </c>
      <c r="G4195" s="1">
        <v>45670</v>
      </c>
      <c r="H4195" t="s">
        <v>34</v>
      </c>
      <c r="I4195" t="s">
        <v>42</v>
      </c>
      <c r="J4195" t="s">
        <v>59</v>
      </c>
      <c r="K4195">
        <v>3</v>
      </c>
      <c r="L4195" s="3">
        <f>Working_Data[[#This Row],[price2]]/Working_Data[[#This Row],[quantity]]</f>
        <v>152.67333333333332</v>
      </c>
      <c r="M4195" s="3">
        <v>458.02</v>
      </c>
      <c r="N4195" t="s">
        <v>50</v>
      </c>
      <c r="O4195">
        <v>5</v>
      </c>
      <c r="P4195" s="1">
        <v>45750</v>
      </c>
      <c r="Q4195">
        <v>328</v>
      </c>
      <c r="R4195" t="s">
        <v>29</v>
      </c>
      <c r="S4195">
        <v>5</v>
      </c>
      <c r="T4195" s="1">
        <v>45715</v>
      </c>
      <c r="U4195" t="s">
        <v>60</v>
      </c>
      <c r="V4195" t="str">
        <f>TEXT(WEEKDAY(Working_Data[[#This Row],[order_date]],1),"DDDD")</f>
        <v>Monday</v>
      </c>
      <c r="W4195" t="str">
        <f>TEXT(Working_Data[[#This Row],[order_date]],"mmmm")</f>
        <v>January</v>
      </c>
      <c r="X4195" s="7">
        <f>Working_Data[[#This Row],[last_order_date]]-Working_Data[[#This Row],[signup_date]]</f>
        <v>551</v>
      </c>
      <c r="Y4195" s="7">
        <f>IF(Working_Data[[#This Row],[churned]]="Active",1,0)</f>
        <v>1</v>
      </c>
      <c r="Z4195" s="7">
        <f>YEAR(Working_Data[[#This Row],[order_date]])</f>
        <v>2025</v>
      </c>
    </row>
    <row r="4196" spans="1:26" x14ac:dyDescent="0.25">
      <c r="A4196" t="s">
        <v>8442</v>
      </c>
      <c r="B4196" t="s">
        <v>45</v>
      </c>
      <c r="C4196" t="s">
        <v>39</v>
      </c>
      <c r="D4196" t="s">
        <v>23</v>
      </c>
      <c r="E4196" s="1">
        <v>45355</v>
      </c>
      <c r="F4196" t="s">
        <v>8443</v>
      </c>
      <c r="G4196" s="1">
        <v>45670</v>
      </c>
      <c r="H4196" t="s">
        <v>41</v>
      </c>
      <c r="I4196" t="s">
        <v>26</v>
      </c>
      <c r="J4196" t="s">
        <v>27</v>
      </c>
      <c r="K4196">
        <v>2</v>
      </c>
      <c r="L4196" s="3">
        <f>Working_Data[[#This Row],[price2]]/Working_Data[[#This Row],[quantity]]</f>
        <v>189.38499999999999</v>
      </c>
      <c r="M4196" s="3">
        <v>378.77</v>
      </c>
      <c r="N4196" t="s">
        <v>28</v>
      </c>
      <c r="O4196">
        <v>45</v>
      </c>
      <c r="P4196" s="1">
        <v>45694</v>
      </c>
      <c r="Q4196">
        <v>239</v>
      </c>
      <c r="R4196" t="s">
        <v>29</v>
      </c>
      <c r="S4196">
        <v>2</v>
      </c>
      <c r="T4196" s="1">
        <v>45692</v>
      </c>
      <c r="U4196" t="s">
        <v>60</v>
      </c>
      <c r="V4196" t="str">
        <f>TEXT(WEEKDAY(Working_Data[[#This Row],[order_date]],1),"DDDD")</f>
        <v>Monday</v>
      </c>
      <c r="W4196" t="str">
        <f>TEXT(Working_Data[[#This Row],[order_date]],"mmmm")</f>
        <v>January</v>
      </c>
      <c r="X4196" s="7">
        <f>Working_Data[[#This Row],[last_order_date]]-Working_Data[[#This Row],[signup_date]]</f>
        <v>339</v>
      </c>
      <c r="Y4196" s="7">
        <f>IF(Working_Data[[#This Row],[churned]]="Active",1,0)</f>
        <v>1</v>
      </c>
      <c r="Z4196" s="7">
        <f>YEAR(Working_Data[[#This Row],[order_date]])</f>
        <v>2025</v>
      </c>
    </row>
    <row r="4197" spans="1:26" x14ac:dyDescent="0.25">
      <c r="A4197" t="s">
        <v>8444</v>
      </c>
      <c r="B4197" t="s">
        <v>45</v>
      </c>
      <c r="C4197" t="s">
        <v>22</v>
      </c>
      <c r="D4197" t="s">
        <v>32</v>
      </c>
      <c r="E4197" s="1">
        <v>45426</v>
      </c>
      <c r="F4197" t="s">
        <v>8445</v>
      </c>
      <c r="G4197" s="1">
        <v>45670</v>
      </c>
      <c r="H4197" t="s">
        <v>58</v>
      </c>
      <c r="I4197" t="s">
        <v>63</v>
      </c>
      <c r="J4197" t="s">
        <v>49</v>
      </c>
      <c r="K4197">
        <v>5</v>
      </c>
      <c r="L4197" s="3">
        <f>Working_Data[[#This Row],[price2]]/Working_Data[[#This Row],[quantity]]</f>
        <v>113.71199999999999</v>
      </c>
      <c r="M4197" s="3">
        <v>568.55999999999995</v>
      </c>
      <c r="N4197" t="s">
        <v>35</v>
      </c>
      <c r="O4197">
        <v>8</v>
      </c>
      <c r="P4197" s="1">
        <v>45783</v>
      </c>
      <c r="Q4197">
        <v>446</v>
      </c>
      <c r="R4197" t="s">
        <v>43</v>
      </c>
      <c r="S4197">
        <v>5</v>
      </c>
      <c r="T4197" s="1">
        <v>45681</v>
      </c>
      <c r="U4197" t="s">
        <v>30</v>
      </c>
      <c r="V4197" t="str">
        <f>TEXT(WEEKDAY(Working_Data[[#This Row],[order_date]],1),"DDDD")</f>
        <v>Monday</v>
      </c>
      <c r="W4197" t="str">
        <f>TEXT(Working_Data[[#This Row],[order_date]],"mmmm")</f>
        <v>January</v>
      </c>
      <c r="X4197" s="7">
        <f>Working_Data[[#This Row],[last_order_date]]-Working_Data[[#This Row],[signup_date]]</f>
        <v>357</v>
      </c>
      <c r="Y4197" s="7">
        <f>IF(Working_Data[[#This Row],[churned]]="Active",1,0)</f>
        <v>0</v>
      </c>
      <c r="Z4197" s="7">
        <f>YEAR(Working_Data[[#This Row],[order_date]])</f>
        <v>2025</v>
      </c>
    </row>
    <row r="4198" spans="1:26" x14ac:dyDescent="0.25">
      <c r="A4198" t="s">
        <v>8446</v>
      </c>
      <c r="B4198" t="s">
        <v>45</v>
      </c>
      <c r="C4198" t="s">
        <v>22</v>
      </c>
      <c r="D4198" t="s">
        <v>77</v>
      </c>
      <c r="E4198" s="1">
        <v>45866</v>
      </c>
      <c r="F4198" t="s">
        <v>8447</v>
      </c>
      <c r="G4198" s="1">
        <v>45670</v>
      </c>
      <c r="H4198" t="s">
        <v>25</v>
      </c>
      <c r="I4198" t="s">
        <v>48</v>
      </c>
      <c r="J4198" t="s">
        <v>64</v>
      </c>
      <c r="K4198">
        <v>4</v>
      </c>
      <c r="L4198" s="3">
        <f>Working_Data[[#This Row],[price2]]/Working_Data[[#This Row],[quantity]]</f>
        <v>373.92500000000001</v>
      </c>
      <c r="M4198" s="3">
        <v>1495.7</v>
      </c>
      <c r="N4198" t="s">
        <v>50</v>
      </c>
      <c r="O4198">
        <v>45</v>
      </c>
      <c r="P4198" s="1">
        <v>45609</v>
      </c>
      <c r="Q4198">
        <v>306</v>
      </c>
      <c r="R4198" t="s">
        <v>43</v>
      </c>
      <c r="S4198">
        <v>2</v>
      </c>
      <c r="T4198" s="1">
        <v>45684</v>
      </c>
      <c r="U4198" t="s">
        <v>36</v>
      </c>
      <c r="V4198" t="str">
        <f>TEXT(WEEKDAY(Working_Data[[#This Row],[order_date]],1),"DDDD")</f>
        <v>Monday</v>
      </c>
      <c r="W4198" t="str">
        <f>TEXT(Working_Data[[#This Row],[order_date]],"mmmm")</f>
        <v>January</v>
      </c>
      <c r="X4198" s="7">
        <f>Working_Data[[#This Row],[last_order_date]]-Working_Data[[#This Row],[signup_date]]</f>
        <v>-257</v>
      </c>
      <c r="Y4198" s="7">
        <f>IF(Working_Data[[#This Row],[churned]]="Active",1,0)</f>
        <v>0</v>
      </c>
      <c r="Z4198" s="7">
        <f>YEAR(Working_Data[[#This Row],[order_date]])</f>
        <v>2025</v>
      </c>
    </row>
    <row r="4199" spans="1:26" x14ac:dyDescent="0.25">
      <c r="A4199" t="s">
        <v>8448</v>
      </c>
      <c r="B4199" t="s">
        <v>45</v>
      </c>
      <c r="C4199" t="s">
        <v>22</v>
      </c>
      <c r="D4199" t="s">
        <v>56</v>
      </c>
      <c r="E4199" s="1">
        <v>45400</v>
      </c>
      <c r="F4199" t="s">
        <v>8449</v>
      </c>
      <c r="G4199" s="1">
        <v>45670</v>
      </c>
      <c r="H4199" t="s">
        <v>47</v>
      </c>
      <c r="I4199" t="s">
        <v>63</v>
      </c>
      <c r="J4199" t="s">
        <v>67</v>
      </c>
      <c r="K4199">
        <v>4</v>
      </c>
      <c r="L4199" s="3">
        <f>Working_Data[[#This Row],[price2]]/Working_Data[[#This Row],[quantity]]</f>
        <v>171.79</v>
      </c>
      <c r="M4199" s="3">
        <v>687.16</v>
      </c>
      <c r="N4199" t="s">
        <v>35</v>
      </c>
      <c r="O4199">
        <v>13</v>
      </c>
      <c r="P4199" s="1">
        <v>45591</v>
      </c>
      <c r="Q4199">
        <v>61</v>
      </c>
      <c r="R4199" t="s">
        <v>29</v>
      </c>
      <c r="S4199">
        <v>5</v>
      </c>
      <c r="T4199" s="1">
        <v>45751</v>
      </c>
      <c r="U4199" t="s">
        <v>36</v>
      </c>
      <c r="V4199" t="str">
        <f>TEXT(WEEKDAY(Working_Data[[#This Row],[order_date]],1),"DDDD")</f>
        <v>Monday</v>
      </c>
      <c r="W4199" t="str">
        <f>TEXT(Working_Data[[#This Row],[order_date]],"mmmm")</f>
        <v>January</v>
      </c>
      <c r="X4199" s="7">
        <f>Working_Data[[#This Row],[last_order_date]]-Working_Data[[#This Row],[signup_date]]</f>
        <v>191</v>
      </c>
      <c r="Y4199" s="7">
        <f>IF(Working_Data[[#This Row],[churned]]="Active",1,0)</f>
        <v>1</v>
      </c>
      <c r="Z4199" s="7">
        <f>YEAR(Working_Data[[#This Row],[order_date]])</f>
        <v>2025</v>
      </c>
    </row>
    <row r="4200" spans="1:26" x14ac:dyDescent="0.25">
      <c r="A4200" t="s">
        <v>8450</v>
      </c>
      <c r="B4200" t="s">
        <v>38</v>
      </c>
      <c r="C4200" t="s">
        <v>39</v>
      </c>
      <c r="D4200" t="s">
        <v>77</v>
      </c>
      <c r="E4200" s="1">
        <v>45494</v>
      </c>
      <c r="F4200" t="s">
        <v>8451</v>
      </c>
      <c r="G4200" s="1">
        <v>45670</v>
      </c>
      <c r="H4200" t="s">
        <v>47</v>
      </c>
      <c r="I4200" t="s">
        <v>48</v>
      </c>
      <c r="J4200" t="s">
        <v>67</v>
      </c>
      <c r="K4200">
        <v>5</v>
      </c>
      <c r="L4200" s="3">
        <f>Working_Data[[#This Row],[price2]]/Working_Data[[#This Row],[quantity]]</f>
        <v>33.256</v>
      </c>
      <c r="M4200" s="3">
        <v>166.28</v>
      </c>
      <c r="N4200" t="s">
        <v>50</v>
      </c>
      <c r="O4200">
        <v>7</v>
      </c>
      <c r="P4200" s="1">
        <v>45712</v>
      </c>
      <c r="Q4200">
        <v>142</v>
      </c>
      <c r="R4200" t="s">
        <v>29</v>
      </c>
      <c r="S4200">
        <v>5</v>
      </c>
      <c r="T4200" s="1">
        <v>45651</v>
      </c>
      <c r="U4200" t="s">
        <v>36</v>
      </c>
      <c r="V4200" t="str">
        <f>TEXT(WEEKDAY(Working_Data[[#This Row],[order_date]],1),"DDDD")</f>
        <v>Monday</v>
      </c>
      <c r="W4200" t="str">
        <f>TEXT(Working_Data[[#This Row],[order_date]],"mmmm")</f>
        <v>January</v>
      </c>
      <c r="X4200" s="7">
        <f>Working_Data[[#This Row],[last_order_date]]-Working_Data[[#This Row],[signup_date]]</f>
        <v>218</v>
      </c>
      <c r="Y4200" s="7">
        <f>IF(Working_Data[[#This Row],[churned]]="Active",1,0)</f>
        <v>1</v>
      </c>
      <c r="Z4200" s="7">
        <f>YEAR(Working_Data[[#This Row],[order_date]])</f>
        <v>2025</v>
      </c>
    </row>
    <row r="4201" spans="1:26" x14ac:dyDescent="0.25">
      <c r="A4201" t="s">
        <v>8452</v>
      </c>
      <c r="B4201" t="s">
        <v>45</v>
      </c>
      <c r="C4201" t="s">
        <v>39</v>
      </c>
      <c r="D4201" t="s">
        <v>52</v>
      </c>
      <c r="E4201" s="1">
        <v>45651</v>
      </c>
      <c r="F4201" t="s">
        <v>8453</v>
      </c>
      <c r="G4201" s="1">
        <v>45670</v>
      </c>
      <c r="H4201" t="s">
        <v>34</v>
      </c>
      <c r="I4201" t="s">
        <v>48</v>
      </c>
      <c r="J4201" t="s">
        <v>67</v>
      </c>
      <c r="K4201">
        <v>2</v>
      </c>
      <c r="L4201" s="3">
        <f>Working_Data[[#This Row],[price2]]/Working_Data[[#This Row],[quantity]]</f>
        <v>228.715</v>
      </c>
      <c r="M4201" s="3">
        <v>457.43</v>
      </c>
      <c r="N4201" t="s">
        <v>28</v>
      </c>
      <c r="O4201">
        <v>28</v>
      </c>
      <c r="P4201" s="1">
        <v>45865</v>
      </c>
      <c r="Q4201">
        <v>136</v>
      </c>
      <c r="R4201" t="s">
        <v>29</v>
      </c>
      <c r="S4201">
        <v>3</v>
      </c>
      <c r="T4201" s="1">
        <v>45882</v>
      </c>
      <c r="U4201" t="s">
        <v>36</v>
      </c>
      <c r="V4201" t="str">
        <f>TEXT(WEEKDAY(Working_Data[[#This Row],[order_date]],1),"DDDD")</f>
        <v>Monday</v>
      </c>
      <c r="W4201" t="str">
        <f>TEXT(Working_Data[[#This Row],[order_date]],"mmmm")</f>
        <v>January</v>
      </c>
      <c r="X4201" s="7">
        <f>Working_Data[[#This Row],[last_order_date]]-Working_Data[[#This Row],[signup_date]]</f>
        <v>214</v>
      </c>
      <c r="Y4201" s="7">
        <f>IF(Working_Data[[#This Row],[churned]]="Active",1,0)</f>
        <v>1</v>
      </c>
      <c r="Z4201" s="7">
        <f>YEAR(Working_Data[[#This Row],[order_date]])</f>
        <v>2025</v>
      </c>
    </row>
    <row r="4202" spans="1:26" x14ac:dyDescent="0.25">
      <c r="A4202" t="s">
        <v>8454</v>
      </c>
      <c r="B4202" t="s">
        <v>21</v>
      </c>
      <c r="C4202" t="s">
        <v>39</v>
      </c>
      <c r="D4202" t="s">
        <v>52</v>
      </c>
      <c r="E4202" s="1">
        <v>45408</v>
      </c>
      <c r="F4202" t="s">
        <v>8455</v>
      </c>
      <c r="G4202" s="1">
        <v>45671</v>
      </c>
      <c r="H4202" t="s">
        <v>41</v>
      </c>
      <c r="I4202" t="s">
        <v>48</v>
      </c>
      <c r="J4202" t="s">
        <v>67</v>
      </c>
      <c r="K4202">
        <v>5</v>
      </c>
      <c r="L4202" s="3">
        <f>Working_Data[[#This Row],[price2]]/Working_Data[[#This Row],[quantity]]</f>
        <v>236.494</v>
      </c>
      <c r="M4202" s="3">
        <v>1182.47</v>
      </c>
      <c r="N4202" t="s">
        <v>35</v>
      </c>
      <c r="O4202">
        <v>31</v>
      </c>
      <c r="P4202" s="1">
        <v>45641</v>
      </c>
      <c r="Q4202">
        <v>100</v>
      </c>
      <c r="R4202" t="s">
        <v>43</v>
      </c>
      <c r="S4202">
        <v>2</v>
      </c>
      <c r="T4202" s="1">
        <v>45838</v>
      </c>
      <c r="U4202" t="s">
        <v>60</v>
      </c>
      <c r="V4202" t="str">
        <f>TEXT(WEEKDAY(Working_Data[[#This Row],[order_date]],1),"DDDD")</f>
        <v>Tuesday</v>
      </c>
      <c r="W4202" t="str">
        <f>TEXT(Working_Data[[#This Row],[order_date]],"mmmm")</f>
        <v>January</v>
      </c>
      <c r="X4202" s="7">
        <f>Working_Data[[#This Row],[last_order_date]]-Working_Data[[#This Row],[signup_date]]</f>
        <v>233</v>
      </c>
      <c r="Y4202" s="7">
        <f>IF(Working_Data[[#This Row],[churned]]="Active",1,0)</f>
        <v>0</v>
      </c>
      <c r="Z4202" s="7">
        <f>YEAR(Working_Data[[#This Row],[order_date]])</f>
        <v>2025</v>
      </c>
    </row>
    <row r="4203" spans="1:26" x14ac:dyDescent="0.25">
      <c r="A4203" t="s">
        <v>8456</v>
      </c>
      <c r="B4203" t="s">
        <v>45</v>
      </c>
      <c r="C4203" t="s">
        <v>22</v>
      </c>
      <c r="D4203" t="s">
        <v>77</v>
      </c>
      <c r="E4203" s="1">
        <v>45239</v>
      </c>
      <c r="F4203" t="s">
        <v>8457</v>
      </c>
      <c r="G4203" s="1">
        <v>45671</v>
      </c>
      <c r="H4203" t="s">
        <v>34</v>
      </c>
      <c r="I4203" t="s">
        <v>63</v>
      </c>
      <c r="J4203" t="s">
        <v>59</v>
      </c>
      <c r="K4203">
        <v>3</v>
      </c>
      <c r="L4203" s="3">
        <f>Working_Data[[#This Row],[price2]]/Working_Data[[#This Row],[quantity]]</f>
        <v>45.173333333333339</v>
      </c>
      <c r="M4203" s="3">
        <v>135.52000000000001</v>
      </c>
      <c r="N4203" t="s">
        <v>28</v>
      </c>
      <c r="O4203">
        <v>12</v>
      </c>
      <c r="P4203" s="1">
        <v>45624</v>
      </c>
      <c r="Q4203">
        <v>115</v>
      </c>
      <c r="R4203" t="s">
        <v>43</v>
      </c>
      <c r="S4203">
        <v>3</v>
      </c>
      <c r="T4203" s="1">
        <v>45635</v>
      </c>
      <c r="U4203" t="s">
        <v>60</v>
      </c>
      <c r="V4203" t="str">
        <f>TEXT(WEEKDAY(Working_Data[[#This Row],[order_date]],1),"DDDD")</f>
        <v>Tuesday</v>
      </c>
      <c r="W4203" t="str">
        <f>TEXT(Working_Data[[#This Row],[order_date]],"mmmm")</f>
        <v>January</v>
      </c>
      <c r="X4203" s="7">
        <f>Working_Data[[#This Row],[last_order_date]]-Working_Data[[#This Row],[signup_date]]</f>
        <v>385</v>
      </c>
      <c r="Y4203" s="7">
        <f>IF(Working_Data[[#This Row],[churned]]="Active",1,0)</f>
        <v>0</v>
      </c>
      <c r="Z4203" s="7">
        <f>YEAR(Working_Data[[#This Row],[order_date]])</f>
        <v>2025</v>
      </c>
    </row>
    <row r="4204" spans="1:26" x14ac:dyDescent="0.25">
      <c r="A4204" t="s">
        <v>8458</v>
      </c>
      <c r="B4204" t="s">
        <v>38</v>
      </c>
      <c r="C4204" t="s">
        <v>22</v>
      </c>
      <c r="D4204" t="s">
        <v>23</v>
      </c>
      <c r="E4204" s="1">
        <v>45619</v>
      </c>
      <c r="F4204" t="s">
        <v>8459</v>
      </c>
      <c r="G4204" s="1">
        <v>45671</v>
      </c>
      <c r="H4204" t="s">
        <v>34</v>
      </c>
      <c r="I4204" t="s">
        <v>54</v>
      </c>
      <c r="J4204" t="s">
        <v>27</v>
      </c>
      <c r="K4204">
        <v>2</v>
      </c>
      <c r="L4204" s="3">
        <f>Working_Data[[#This Row],[price2]]/Working_Data[[#This Row],[quantity]]</f>
        <v>315.39999999999998</v>
      </c>
      <c r="M4204" s="3">
        <v>630.79999999999995</v>
      </c>
      <c r="N4204" t="s">
        <v>35</v>
      </c>
      <c r="O4204">
        <v>19</v>
      </c>
      <c r="P4204" s="1">
        <v>45687</v>
      </c>
      <c r="Q4204">
        <v>464</v>
      </c>
      <c r="R4204" t="s">
        <v>43</v>
      </c>
      <c r="S4204">
        <v>3</v>
      </c>
      <c r="T4204" s="1">
        <v>45752</v>
      </c>
      <c r="U4204" t="s">
        <v>36</v>
      </c>
      <c r="V4204" t="str">
        <f>TEXT(WEEKDAY(Working_Data[[#This Row],[order_date]],1),"DDDD")</f>
        <v>Tuesday</v>
      </c>
      <c r="W4204" t="str">
        <f>TEXT(Working_Data[[#This Row],[order_date]],"mmmm")</f>
        <v>January</v>
      </c>
      <c r="X4204" s="7">
        <f>Working_Data[[#This Row],[last_order_date]]-Working_Data[[#This Row],[signup_date]]</f>
        <v>68</v>
      </c>
      <c r="Y4204" s="7">
        <f>IF(Working_Data[[#This Row],[churned]]="Active",1,0)</f>
        <v>0</v>
      </c>
      <c r="Z4204" s="7">
        <f>YEAR(Working_Data[[#This Row],[order_date]])</f>
        <v>2025</v>
      </c>
    </row>
    <row r="4205" spans="1:26" x14ac:dyDescent="0.25">
      <c r="A4205" t="s">
        <v>8460</v>
      </c>
      <c r="B4205" t="s">
        <v>38</v>
      </c>
      <c r="C4205" t="s">
        <v>82</v>
      </c>
      <c r="D4205" t="s">
        <v>77</v>
      </c>
      <c r="E4205" s="1">
        <v>45625</v>
      </c>
      <c r="F4205" t="s">
        <v>8461</v>
      </c>
      <c r="G4205" s="1">
        <v>45671</v>
      </c>
      <c r="H4205" t="s">
        <v>34</v>
      </c>
      <c r="I4205" t="s">
        <v>63</v>
      </c>
      <c r="J4205" t="s">
        <v>59</v>
      </c>
      <c r="K4205">
        <v>2</v>
      </c>
      <c r="L4205" s="3">
        <f>Working_Data[[#This Row],[price2]]/Working_Data[[#This Row],[quantity]]</f>
        <v>520.125</v>
      </c>
      <c r="M4205" s="3">
        <v>1040.25</v>
      </c>
      <c r="N4205" t="s">
        <v>35</v>
      </c>
      <c r="O4205">
        <v>28</v>
      </c>
      <c r="P4205" s="1">
        <v>45793</v>
      </c>
      <c r="Q4205">
        <v>410</v>
      </c>
      <c r="R4205" t="s">
        <v>29</v>
      </c>
      <c r="S4205">
        <v>2</v>
      </c>
      <c r="T4205" s="1">
        <v>45965</v>
      </c>
      <c r="U4205" t="s">
        <v>30</v>
      </c>
      <c r="V4205" t="str">
        <f>TEXT(WEEKDAY(Working_Data[[#This Row],[order_date]],1),"DDDD")</f>
        <v>Tuesday</v>
      </c>
      <c r="W4205" t="str">
        <f>TEXT(Working_Data[[#This Row],[order_date]],"mmmm")</f>
        <v>January</v>
      </c>
      <c r="X4205" s="7">
        <f>Working_Data[[#This Row],[last_order_date]]-Working_Data[[#This Row],[signup_date]]</f>
        <v>168</v>
      </c>
      <c r="Y4205" s="7">
        <f>IF(Working_Data[[#This Row],[churned]]="Active",1,0)</f>
        <v>1</v>
      </c>
      <c r="Z4205" s="7">
        <f>YEAR(Working_Data[[#This Row],[order_date]])</f>
        <v>2025</v>
      </c>
    </row>
    <row r="4206" spans="1:26" x14ac:dyDescent="0.25">
      <c r="A4206" t="s">
        <v>8462</v>
      </c>
      <c r="B4206" t="s">
        <v>38</v>
      </c>
      <c r="C4206" t="s">
        <v>39</v>
      </c>
      <c r="D4206" t="s">
        <v>23</v>
      </c>
      <c r="E4206" s="1">
        <v>45519</v>
      </c>
      <c r="F4206" t="s">
        <v>8463</v>
      </c>
      <c r="G4206" s="1">
        <v>45671</v>
      </c>
      <c r="H4206" t="s">
        <v>58</v>
      </c>
      <c r="I4206" t="s">
        <v>54</v>
      </c>
      <c r="J4206" t="s">
        <v>49</v>
      </c>
      <c r="K4206">
        <v>3</v>
      </c>
      <c r="L4206" s="3">
        <f>Working_Data[[#This Row],[price2]]/Working_Data[[#This Row],[quantity]]</f>
        <v>104.66666666666667</v>
      </c>
      <c r="M4206" s="3">
        <v>314</v>
      </c>
      <c r="N4206" t="s">
        <v>28</v>
      </c>
      <c r="O4206">
        <v>24</v>
      </c>
      <c r="P4206" s="1">
        <v>45831</v>
      </c>
      <c r="Q4206">
        <v>224</v>
      </c>
      <c r="R4206" t="s">
        <v>43</v>
      </c>
      <c r="S4206">
        <v>3</v>
      </c>
      <c r="T4206" s="1">
        <v>45533</v>
      </c>
      <c r="U4206" t="s">
        <v>30</v>
      </c>
      <c r="V4206" t="str">
        <f>TEXT(WEEKDAY(Working_Data[[#This Row],[order_date]],1),"DDDD")</f>
        <v>Tuesday</v>
      </c>
      <c r="W4206" t="str">
        <f>TEXT(Working_Data[[#This Row],[order_date]],"mmmm")</f>
        <v>January</v>
      </c>
      <c r="X4206" s="7">
        <f>Working_Data[[#This Row],[last_order_date]]-Working_Data[[#This Row],[signup_date]]</f>
        <v>312</v>
      </c>
      <c r="Y4206" s="7">
        <f>IF(Working_Data[[#This Row],[churned]]="Active",1,0)</f>
        <v>0</v>
      </c>
      <c r="Z4206" s="7">
        <f>YEAR(Working_Data[[#This Row],[order_date]])</f>
        <v>2025</v>
      </c>
    </row>
    <row r="4207" spans="1:26" x14ac:dyDescent="0.25">
      <c r="A4207" t="s">
        <v>8464</v>
      </c>
      <c r="B4207" t="s">
        <v>38</v>
      </c>
      <c r="C4207" t="s">
        <v>39</v>
      </c>
      <c r="D4207" t="s">
        <v>32</v>
      </c>
      <c r="E4207" s="1">
        <v>45244</v>
      </c>
      <c r="F4207" t="s">
        <v>8465</v>
      </c>
      <c r="G4207" s="1">
        <v>45671</v>
      </c>
      <c r="H4207" t="s">
        <v>47</v>
      </c>
      <c r="I4207" t="s">
        <v>26</v>
      </c>
      <c r="J4207" t="s">
        <v>67</v>
      </c>
      <c r="K4207">
        <v>4</v>
      </c>
      <c r="L4207" s="3">
        <f>Working_Data[[#This Row],[price2]]/Working_Data[[#This Row],[quantity]]</f>
        <v>290.58999999999997</v>
      </c>
      <c r="M4207" s="3">
        <v>1162.3599999999999</v>
      </c>
      <c r="N4207" t="s">
        <v>35</v>
      </c>
      <c r="O4207">
        <v>32</v>
      </c>
      <c r="P4207" s="1">
        <v>45748</v>
      </c>
      <c r="Q4207">
        <v>77</v>
      </c>
      <c r="R4207" t="s">
        <v>43</v>
      </c>
      <c r="S4207">
        <v>2</v>
      </c>
      <c r="T4207" s="1">
        <v>45548</v>
      </c>
      <c r="U4207" t="s">
        <v>30</v>
      </c>
      <c r="V4207" t="str">
        <f>TEXT(WEEKDAY(Working_Data[[#This Row],[order_date]],1),"DDDD")</f>
        <v>Tuesday</v>
      </c>
      <c r="W4207" t="str">
        <f>TEXT(Working_Data[[#This Row],[order_date]],"mmmm")</f>
        <v>January</v>
      </c>
      <c r="X4207" s="7">
        <f>Working_Data[[#This Row],[last_order_date]]-Working_Data[[#This Row],[signup_date]]</f>
        <v>504</v>
      </c>
      <c r="Y4207" s="7">
        <f>IF(Working_Data[[#This Row],[churned]]="Active",1,0)</f>
        <v>0</v>
      </c>
      <c r="Z4207" s="7">
        <f>YEAR(Working_Data[[#This Row],[order_date]])</f>
        <v>2025</v>
      </c>
    </row>
    <row r="4208" spans="1:26" x14ac:dyDescent="0.25">
      <c r="A4208" t="s">
        <v>8466</v>
      </c>
      <c r="B4208" t="s">
        <v>38</v>
      </c>
      <c r="C4208" t="s">
        <v>22</v>
      </c>
      <c r="D4208" t="s">
        <v>52</v>
      </c>
      <c r="E4208" s="1">
        <v>45222</v>
      </c>
      <c r="F4208" t="s">
        <v>8467</v>
      </c>
      <c r="G4208" s="1">
        <v>45671</v>
      </c>
      <c r="H4208" t="s">
        <v>58</v>
      </c>
      <c r="I4208" t="s">
        <v>63</v>
      </c>
      <c r="J4208" t="s">
        <v>27</v>
      </c>
      <c r="K4208">
        <v>2</v>
      </c>
      <c r="L4208" s="3">
        <f>Working_Data[[#This Row],[price2]]/Working_Data[[#This Row],[quantity]]</f>
        <v>420.79</v>
      </c>
      <c r="M4208" s="3">
        <v>841.58</v>
      </c>
      <c r="N4208" t="s">
        <v>50</v>
      </c>
      <c r="O4208">
        <v>37</v>
      </c>
      <c r="P4208" s="1">
        <v>45887</v>
      </c>
      <c r="Q4208">
        <v>385</v>
      </c>
      <c r="R4208" t="s">
        <v>29</v>
      </c>
      <c r="S4208">
        <v>4</v>
      </c>
      <c r="T4208" s="1">
        <v>45827</v>
      </c>
      <c r="U4208" t="s">
        <v>30</v>
      </c>
      <c r="V4208" t="str">
        <f>TEXT(WEEKDAY(Working_Data[[#This Row],[order_date]],1),"DDDD")</f>
        <v>Tuesday</v>
      </c>
      <c r="W4208" t="str">
        <f>TEXT(Working_Data[[#This Row],[order_date]],"mmmm")</f>
        <v>January</v>
      </c>
      <c r="X4208" s="7">
        <f>Working_Data[[#This Row],[last_order_date]]-Working_Data[[#This Row],[signup_date]]</f>
        <v>665</v>
      </c>
      <c r="Y4208" s="7">
        <f>IF(Working_Data[[#This Row],[churned]]="Active",1,0)</f>
        <v>1</v>
      </c>
      <c r="Z4208" s="7">
        <f>YEAR(Working_Data[[#This Row],[order_date]])</f>
        <v>2025</v>
      </c>
    </row>
    <row r="4209" spans="1:26" x14ac:dyDescent="0.25">
      <c r="A4209" t="s">
        <v>8468</v>
      </c>
      <c r="B4209" t="s">
        <v>45</v>
      </c>
      <c r="C4209" t="s">
        <v>22</v>
      </c>
      <c r="D4209" t="s">
        <v>77</v>
      </c>
      <c r="E4209" s="1">
        <v>45513</v>
      </c>
      <c r="F4209" t="s">
        <v>8469</v>
      </c>
      <c r="G4209" s="1">
        <v>45672</v>
      </c>
      <c r="H4209" t="s">
        <v>47</v>
      </c>
      <c r="I4209" t="s">
        <v>26</v>
      </c>
      <c r="J4209" t="s">
        <v>67</v>
      </c>
      <c r="K4209">
        <v>4</v>
      </c>
      <c r="L4209" s="3">
        <f>Working_Data[[#This Row],[price2]]/Working_Data[[#This Row],[quantity]]</f>
        <v>306.3125</v>
      </c>
      <c r="M4209" s="3">
        <v>1225.25</v>
      </c>
      <c r="N4209" t="s">
        <v>35</v>
      </c>
      <c r="O4209">
        <v>35</v>
      </c>
      <c r="P4209" s="1">
        <v>45729</v>
      </c>
      <c r="Q4209">
        <v>361</v>
      </c>
      <c r="R4209" t="s">
        <v>43</v>
      </c>
      <c r="S4209">
        <v>2</v>
      </c>
      <c r="T4209" s="1">
        <v>45874</v>
      </c>
      <c r="U4209" t="s">
        <v>36</v>
      </c>
      <c r="V4209" t="str">
        <f>TEXT(WEEKDAY(Working_Data[[#This Row],[order_date]],1),"DDDD")</f>
        <v>Wednesday</v>
      </c>
      <c r="W4209" t="str">
        <f>TEXT(Working_Data[[#This Row],[order_date]],"mmmm")</f>
        <v>January</v>
      </c>
      <c r="X4209" s="7">
        <f>Working_Data[[#This Row],[last_order_date]]-Working_Data[[#This Row],[signup_date]]</f>
        <v>216</v>
      </c>
      <c r="Y4209" s="7">
        <f>IF(Working_Data[[#This Row],[churned]]="Active",1,0)</f>
        <v>0</v>
      </c>
      <c r="Z4209" s="7">
        <f>YEAR(Working_Data[[#This Row],[order_date]])</f>
        <v>2025</v>
      </c>
    </row>
    <row r="4210" spans="1:26" x14ac:dyDescent="0.25">
      <c r="A4210" t="s">
        <v>8470</v>
      </c>
      <c r="B4210" t="s">
        <v>45</v>
      </c>
      <c r="C4210" t="s">
        <v>39</v>
      </c>
      <c r="D4210" t="s">
        <v>32</v>
      </c>
      <c r="E4210" s="1">
        <v>45634</v>
      </c>
      <c r="F4210" t="s">
        <v>8471</v>
      </c>
      <c r="G4210" s="1">
        <v>45672</v>
      </c>
      <c r="H4210" t="s">
        <v>47</v>
      </c>
      <c r="I4210" t="s">
        <v>54</v>
      </c>
      <c r="J4210" t="s">
        <v>59</v>
      </c>
      <c r="K4210">
        <v>4</v>
      </c>
      <c r="L4210" s="3">
        <f>Working_Data[[#This Row],[price2]]/Working_Data[[#This Row],[quantity]]</f>
        <v>105.8275</v>
      </c>
      <c r="M4210" s="3">
        <v>423.31</v>
      </c>
      <c r="N4210" t="s">
        <v>50</v>
      </c>
      <c r="O4210">
        <v>28</v>
      </c>
      <c r="P4210" s="1">
        <v>45792</v>
      </c>
      <c r="Q4210">
        <v>103</v>
      </c>
      <c r="R4210" t="s">
        <v>43</v>
      </c>
      <c r="S4210">
        <v>1</v>
      </c>
      <c r="T4210" s="1">
        <v>45742</v>
      </c>
      <c r="U4210" t="s">
        <v>30</v>
      </c>
      <c r="V4210" t="str">
        <f>TEXT(WEEKDAY(Working_Data[[#This Row],[order_date]],1),"DDDD")</f>
        <v>Wednesday</v>
      </c>
      <c r="W4210" t="str">
        <f>TEXT(Working_Data[[#This Row],[order_date]],"mmmm")</f>
        <v>January</v>
      </c>
      <c r="X4210" s="7">
        <f>Working_Data[[#This Row],[last_order_date]]-Working_Data[[#This Row],[signup_date]]</f>
        <v>158</v>
      </c>
      <c r="Y4210" s="7">
        <f>IF(Working_Data[[#This Row],[churned]]="Active",1,0)</f>
        <v>0</v>
      </c>
      <c r="Z4210" s="7">
        <f>YEAR(Working_Data[[#This Row],[order_date]])</f>
        <v>2025</v>
      </c>
    </row>
    <row r="4211" spans="1:26" x14ac:dyDescent="0.25">
      <c r="A4211" t="s">
        <v>8472</v>
      </c>
      <c r="B4211" t="s">
        <v>21</v>
      </c>
      <c r="C4211" t="s">
        <v>22</v>
      </c>
      <c r="D4211" t="s">
        <v>56</v>
      </c>
      <c r="E4211" s="1">
        <v>45869</v>
      </c>
      <c r="F4211" t="s">
        <v>8473</v>
      </c>
      <c r="G4211" s="1">
        <v>45672</v>
      </c>
      <c r="H4211" t="s">
        <v>58</v>
      </c>
      <c r="I4211" t="s">
        <v>63</v>
      </c>
      <c r="J4211" t="s">
        <v>27</v>
      </c>
      <c r="K4211">
        <v>4</v>
      </c>
      <c r="L4211" s="3">
        <f>Working_Data[[#This Row],[price2]]/Working_Data[[#This Row],[quantity]]</f>
        <v>261.54000000000002</v>
      </c>
      <c r="M4211" s="3">
        <v>1046.1600000000001</v>
      </c>
      <c r="N4211" t="s">
        <v>28</v>
      </c>
      <c r="O4211">
        <v>16</v>
      </c>
      <c r="P4211" s="1">
        <v>45639</v>
      </c>
      <c r="Q4211">
        <v>208</v>
      </c>
      <c r="R4211" t="s">
        <v>29</v>
      </c>
      <c r="S4211">
        <v>4</v>
      </c>
      <c r="T4211" s="1">
        <v>45303</v>
      </c>
      <c r="U4211" t="s">
        <v>30</v>
      </c>
      <c r="V4211" t="str">
        <f>TEXT(WEEKDAY(Working_Data[[#This Row],[order_date]],1),"DDDD")</f>
        <v>Wednesday</v>
      </c>
      <c r="W4211" t="str">
        <f>TEXT(Working_Data[[#This Row],[order_date]],"mmmm")</f>
        <v>January</v>
      </c>
      <c r="X4211" s="7">
        <f>Working_Data[[#This Row],[last_order_date]]-Working_Data[[#This Row],[signup_date]]</f>
        <v>-230</v>
      </c>
      <c r="Y4211" s="7">
        <f>IF(Working_Data[[#This Row],[churned]]="Active",1,0)</f>
        <v>1</v>
      </c>
      <c r="Z4211" s="7">
        <f>YEAR(Working_Data[[#This Row],[order_date]])</f>
        <v>2025</v>
      </c>
    </row>
    <row r="4212" spans="1:26" x14ac:dyDescent="0.25">
      <c r="A4212" t="s">
        <v>8474</v>
      </c>
      <c r="B4212" t="s">
        <v>45</v>
      </c>
      <c r="C4212" t="s">
        <v>82</v>
      </c>
      <c r="D4212" t="s">
        <v>77</v>
      </c>
      <c r="E4212" s="1">
        <v>45293</v>
      </c>
      <c r="F4212" t="s">
        <v>8475</v>
      </c>
      <c r="G4212" s="1">
        <v>45672</v>
      </c>
      <c r="H4212" t="s">
        <v>47</v>
      </c>
      <c r="I4212" t="s">
        <v>54</v>
      </c>
      <c r="J4212" t="s">
        <v>27</v>
      </c>
      <c r="K4212">
        <v>3</v>
      </c>
      <c r="L4212" s="3">
        <f>Working_Data[[#This Row],[price2]]/Working_Data[[#This Row],[quantity]]</f>
        <v>325.31</v>
      </c>
      <c r="M4212" s="3">
        <v>975.93</v>
      </c>
      <c r="N4212" t="s">
        <v>35</v>
      </c>
      <c r="O4212">
        <v>28</v>
      </c>
      <c r="P4212" s="1">
        <v>45765</v>
      </c>
      <c r="Q4212">
        <v>341</v>
      </c>
      <c r="R4212" t="s">
        <v>43</v>
      </c>
      <c r="S4212">
        <v>1</v>
      </c>
      <c r="T4212" s="1">
        <v>45750</v>
      </c>
      <c r="U4212" t="s">
        <v>30</v>
      </c>
      <c r="V4212" t="str">
        <f>TEXT(WEEKDAY(Working_Data[[#This Row],[order_date]],1),"DDDD")</f>
        <v>Wednesday</v>
      </c>
      <c r="W4212" t="str">
        <f>TEXT(Working_Data[[#This Row],[order_date]],"mmmm")</f>
        <v>January</v>
      </c>
      <c r="X4212" s="7">
        <f>Working_Data[[#This Row],[last_order_date]]-Working_Data[[#This Row],[signup_date]]</f>
        <v>472</v>
      </c>
      <c r="Y4212" s="7">
        <f>IF(Working_Data[[#This Row],[churned]]="Active",1,0)</f>
        <v>0</v>
      </c>
      <c r="Z4212" s="7">
        <f>YEAR(Working_Data[[#This Row],[order_date]])</f>
        <v>2025</v>
      </c>
    </row>
    <row r="4213" spans="1:26" x14ac:dyDescent="0.25">
      <c r="A4213" t="s">
        <v>8476</v>
      </c>
      <c r="B4213" t="s">
        <v>38</v>
      </c>
      <c r="C4213" t="s">
        <v>39</v>
      </c>
      <c r="D4213" t="s">
        <v>32</v>
      </c>
      <c r="E4213" s="1">
        <v>45498</v>
      </c>
      <c r="F4213" t="s">
        <v>8477</v>
      </c>
      <c r="G4213" s="1">
        <v>45672</v>
      </c>
      <c r="H4213" t="s">
        <v>34</v>
      </c>
      <c r="I4213" t="s">
        <v>63</v>
      </c>
      <c r="J4213" t="s">
        <v>67</v>
      </c>
      <c r="K4213">
        <v>1</v>
      </c>
      <c r="L4213" s="3">
        <f>Working_Data[[#This Row],[price2]]/Working_Data[[#This Row],[quantity]]</f>
        <v>1296.1099999999999</v>
      </c>
      <c r="M4213" s="3">
        <v>1296.1099999999999</v>
      </c>
      <c r="N4213" t="s">
        <v>35</v>
      </c>
      <c r="O4213">
        <v>4</v>
      </c>
      <c r="P4213" s="1">
        <v>45590</v>
      </c>
      <c r="Q4213">
        <v>326</v>
      </c>
      <c r="R4213" t="s">
        <v>29</v>
      </c>
      <c r="S4213">
        <v>2</v>
      </c>
      <c r="T4213" s="1">
        <v>45360</v>
      </c>
      <c r="U4213" t="s">
        <v>60</v>
      </c>
      <c r="V4213" t="str">
        <f>TEXT(WEEKDAY(Working_Data[[#This Row],[order_date]],1),"DDDD")</f>
        <v>Wednesday</v>
      </c>
      <c r="W4213" t="str">
        <f>TEXT(Working_Data[[#This Row],[order_date]],"mmmm")</f>
        <v>January</v>
      </c>
      <c r="X4213" s="7">
        <f>Working_Data[[#This Row],[last_order_date]]-Working_Data[[#This Row],[signup_date]]</f>
        <v>92</v>
      </c>
      <c r="Y4213" s="7">
        <f>IF(Working_Data[[#This Row],[churned]]="Active",1,0)</f>
        <v>1</v>
      </c>
      <c r="Z4213" s="7">
        <f>YEAR(Working_Data[[#This Row],[order_date]])</f>
        <v>2025</v>
      </c>
    </row>
    <row r="4214" spans="1:26" x14ac:dyDescent="0.25">
      <c r="A4214" t="s">
        <v>8478</v>
      </c>
      <c r="B4214" t="s">
        <v>21</v>
      </c>
      <c r="C4214" t="s">
        <v>39</v>
      </c>
      <c r="D4214" t="s">
        <v>52</v>
      </c>
      <c r="E4214" s="1">
        <v>45240</v>
      </c>
      <c r="F4214" t="s">
        <v>8479</v>
      </c>
      <c r="G4214" s="1">
        <v>45672</v>
      </c>
      <c r="H4214" t="s">
        <v>58</v>
      </c>
      <c r="I4214" t="s">
        <v>54</v>
      </c>
      <c r="J4214" t="s">
        <v>59</v>
      </c>
      <c r="K4214">
        <v>1</v>
      </c>
      <c r="L4214" s="3">
        <f>Working_Data[[#This Row],[price2]]/Working_Data[[#This Row],[quantity]]</f>
        <v>637.17999999999995</v>
      </c>
      <c r="M4214" s="3">
        <v>637.17999999999995</v>
      </c>
      <c r="N4214" t="s">
        <v>28</v>
      </c>
      <c r="O4214">
        <v>36</v>
      </c>
      <c r="P4214" s="1">
        <v>45887</v>
      </c>
      <c r="Q4214">
        <v>278</v>
      </c>
      <c r="R4214" t="s">
        <v>29</v>
      </c>
      <c r="S4214">
        <v>4</v>
      </c>
      <c r="T4214" s="1">
        <v>45607</v>
      </c>
      <c r="U4214" t="s">
        <v>36</v>
      </c>
      <c r="V4214" t="str">
        <f>TEXT(WEEKDAY(Working_Data[[#This Row],[order_date]],1),"DDDD")</f>
        <v>Wednesday</v>
      </c>
      <c r="W4214" t="str">
        <f>TEXT(Working_Data[[#This Row],[order_date]],"mmmm")</f>
        <v>January</v>
      </c>
      <c r="X4214" s="7">
        <f>Working_Data[[#This Row],[last_order_date]]-Working_Data[[#This Row],[signup_date]]</f>
        <v>647</v>
      </c>
      <c r="Y4214" s="7">
        <f>IF(Working_Data[[#This Row],[churned]]="Active",1,0)</f>
        <v>1</v>
      </c>
      <c r="Z4214" s="7">
        <f>YEAR(Working_Data[[#This Row],[order_date]])</f>
        <v>2025</v>
      </c>
    </row>
    <row r="4215" spans="1:26" x14ac:dyDescent="0.25">
      <c r="A4215" t="s">
        <v>8480</v>
      </c>
      <c r="B4215" t="s">
        <v>38</v>
      </c>
      <c r="C4215" t="s">
        <v>82</v>
      </c>
      <c r="D4215" t="s">
        <v>32</v>
      </c>
      <c r="E4215" s="1">
        <v>45842</v>
      </c>
      <c r="F4215" t="s">
        <v>8481</v>
      </c>
      <c r="G4215" s="1">
        <v>45672</v>
      </c>
      <c r="H4215" t="s">
        <v>41</v>
      </c>
      <c r="I4215" t="s">
        <v>63</v>
      </c>
      <c r="J4215" t="s">
        <v>59</v>
      </c>
      <c r="K4215">
        <v>4</v>
      </c>
      <c r="L4215" s="3">
        <f>Working_Data[[#This Row],[price2]]/Working_Data[[#This Row],[quantity]]</f>
        <v>181.39</v>
      </c>
      <c r="M4215" s="3">
        <v>725.56</v>
      </c>
      <c r="N4215" t="s">
        <v>35</v>
      </c>
      <c r="O4215">
        <v>25</v>
      </c>
      <c r="P4215" s="1">
        <v>45797</v>
      </c>
      <c r="Q4215">
        <v>24</v>
      </c>
      <c r="R4215" t="s">
        <v>29</v>
      </c>
      <c r="S4215">
        <v>3</v>
      </c>
      <c r="T4215" s="1">
        <v>45762</v>
      </c>
      <c r="U4215" t="s">
        <v>30</v>
      </c>
      <c r="V4215" t="str">
        <f>TEXT(WEEKDAY(Working_Data[[#This Row],[order_date]],1),"DDDD")</f>
        <v>Wednesday</v>
      </c>
      <c r="W4215" t="str">
        <f>TEXT(Working_Data[[#This Row],[order_date]],"mmmm")</f>
        <v>January</v>
      </c>
      <c r="X4215" s="7">
        <f>Working_Data[[#This Row],[last_order_date]]-Working_Data[[#This Row],[signup_date]]</f>
        <v>-45</v>
      </c>
      <c r="Y4215" s="7">
        <f>IF(Working_Data[[#This Row],[churned]]="Active",1,0)</f>
        <v>1</v>
      </c>
      <c r="Z4215" s="7">
        <f>YEAR(Working_Data[[#This Row],[order_date]])</f>
        <v>2025</v>
      </c>
    </row>
    <row r="4216" spans="1:26" x14ac:dyDescent="0.25">
      <c r="A4216" t="s">
        <v>8482</v>
      </c>
      <c r="B4216" t="s">
        <v>45</v>
      </c>
      <c r="C4216" t="s">
        <v>82</v>
      </c>
      <c r="D4216" t="s">
        <v>23</v>
      </c>
      <c r="E4216" s="1">
        <v>45354</v>
      </c>
      <c r="F4216" t="s">
        <v>8483</v>
      </c>
      <c r="G4216" s="1">
        <v>45672</v>
      </c>
      <c r="H4216" t="s">
        <v>25</v>
      </c>
      <c r="I4216" t="s">
        <v>26</v>
      </c>
      <c r="J4216" t="s">
        <v>59</v>
      </c>
      <c r="K4216">
        <v>1</v>
      </c>
      <c r="L4216" s="3">
        <f>Working_Data[[#This Row],[price2]]/Working_Data[[#This Row],[quantity]]</f>
        <v>884.15</v>
      </c>
      <c r="M4216" s="3">
        <v>884.15</v>
      </c>
      <c r="N4216" t="s">
        <v>50</v>
      </c>
      <c r="O4216">
        <v>24</v>
      </c>
      <c r="P4216" s="1">
        <v>45751</v>
      </c>
      <c r="Q4216">
        <v>219</v>
      </c>
      <c r="R4216" t="s">
        <v>43</v>
      </c>
      <c r="S4216">
        <v>1</v>
      </c>
      <c r="T4216" s="1">
        <v>45555</v>
      </c>
      <c r="U4216" t="s">
        <v>60</v>
      </c>
      <c r="V4216" t="str">
        <f>TEXT(WEEKDAY(Working_Data[[#This Row],[order_date]],1),"DDDD")</f>
        <v>Wednesday</v>
      </c>
      <c r="W4216" t="str">
        <f>TEXT(Working_Data[[#This Row],[order_date]],"mmmm")</f>
        <v>January</v>
      </c>
      <c r="X4216" s="7">
        <f>Working_Data[[#This Row],[last_order_date]]-Working_Data[[#This Row],[signup_date]]</f>
        <v>397</v>
      </c>
      <c r="Y4216" s="7">
        <f>IF(Working_Data[[#This Row],[churned]]="Active",1,0)</f>
        <v>0</v>
      </c>
      <c r="Z4216" s="7">
        <f>YEAR(Working_Data[[#This Row],[order_date]])</f>
        <v>2025</v>
      </c>
    </row>
    <row r="4217" spans="1:26" x14ac:dyDescent="0.25">
      <c r="A4217" t="s">
        <v>8484</v>
      </c>
      <c r="B4217" t="s">
        <v>38</v>
      </c>
      <c r="C4217" t="s">
        <v>39</v>
      </c>
      <c r="D4217" t="s">
        <v>77</v>
      </c>
      <c r="E4217" s="1">
        <v>45544</v>
      </c>
      <c r="F4217" t="s">
        <v>8485</v>
      </c>
      <c r="G4217" s="1">
        <v>45672</v>
      </c>
      <c r="H4217" t="s">
        <v>34</v>
      </c>
      <c r="I4217" t="s">
        <v>48</v>
      </c>
      <c r="J4217" t="s">
        <v>67</v>
      </c>
      <c r="K4217">
        <v>3</v>
      </c>
      <c r="L4217" s="3">
        <f>Working_Data[[#This Row],[price2]]/Working_Data[[#This Row],[quantity]]</f>
        <v>146.56333333333333</v>
      </c>
      <c r="M4217" s="3">
        <v>439.69</v>
      </c>
      <c r="N4217" t="s">
        <v>28</v>
      </c>
      <c r="O4217">
        <v>6</v>
      </c>
      <c r="P4217" s="1">
        <v>45590</v>
      </c>
      <c r="Q4217">
        <v>82</v>
      </c>
      <c r="R4217" t="s">
        <v>43</v>
      </c>
      <c r="S4217">
        <v>4</v>
      </c>
      <c r="T4217" s="1">
        <v>45552</v>
      </c>
      <c r="U4217" t="s">
        <v>60</v>
      </c>
      <c r="V4217" t="str">
        <f>TEXT(WEEKDAY(Working_Data[[#This Row],[order_date]],1),"DDDD")</f>
        <v>Wednesday</v>
      </c>
      <c r="W4217" t="str">
        <f>TEXT(Working_Data[[#This Row],[order_date]],"mmmm")</f>
        <v>January</v>
      </c>
      <c r="X4217" s="7">
        <f>Working_Data[[#This Row],[last_order_date]]-Working_Data[[#This Row],[signup_date]]</f>
        <v>46</v>
      </c>
      <c r="Y4217" s="7">
        <f>IF(Working_Data[[#This Row],[churned]]="Active",1,0)</f>
        <v>0</v>
      </c>
      <c r="Z4217" s="7">
        <f>YEAR(Working_Data[[#This Row],[order_date]])</f>
        <v>2025</v>
      </c>
    </row>
    <row r="4218" spans="1:26" x14ac:dyDescent="0.25">
      <c r="A4218" t="s">
        <v>8486</v>
      </c>
      <c r="B4218" t="s">
        <v>38</v>
      </c>
      <c r="C4218" t="s">
        <v>22</v>
      </c>
      <c r="D4218" t="s">
        <v>77</v>
      </c>
      <c r="E4218" s="1">
        <v>45531</v>
      </c>
      <c r="F4218" t="s">
        <v>8487</v>
      </c>
      <c r="G4218" s="1">
        <v>45672</v>
      </c>
      <c r="H4218" t="s">
        <v>47</v>
      </c>
      <c r="I4218" t="s">
        <v>54</v>
      </c>
      <c r="J4218" t="s">
        <v>64</v>
      </c>
      <c r="K4218">
        <v>3</v>
      </c>
      <c r="L4218" s="3">
        <f>Working_Data[[#This Row],[price2]]/Working_Data[[#This Row],[quantity]]</f>
        <v>244.04333333333332</v>
      </c>
      <c r="M4218" s="3">
        <v>732.13</v>
      </c>
      <c r="N4218" t="s">
        <v>50</v>
      </c>
      <c r="O4218">
        <v>33</v>
      </c>
      <c r="P4218" s="1">
        <v>45716</v>
      </c>
      <c r="Q4218">
        <v>16</v>
      </c>
      <c r="R4218" t="s">
        <v>43</v>
      </c>
      <c r="S4218">
        <v>5</v>
      </c>
      <c r="T4218" s="1">
        <v>45884</v>
      </c>
      <c r="U4218" t="s">
        <v>30</v>
      </c>
      <c r="V4218" t="str">
        <f>TEXT(WEEKDAY(Working_Data[[#This Row],[order_date]],1),"DDDD")</f>
        <v>Wednesday</v>
      </c>
      <c r="W4218" t="str">
        <f>TEXT(Working_Data[[#This Row],[order_date]],"mmmm")</f>
        <v>January</v>
      </c>
      <c r="X4218" s="7">
        <f>Working_Data[[#This Row],[last_order_date]]-Working_Data[[#This Row],[signup_date]]</f>
        <v>185</v>
      </c>
      <c r="Y4218" s="7">
        <f>IF(Working_Data[[#This Row],[churned]]="Active",1,0)</f>
        <v>0</v>
      </c>
      <c r="Z4218" s="7">
        <f>YEAR(Working_Data[[#This Row],[order_date]])</f>
        <v>2025</v>
      </c>
    </row>
    <row r="4219" spans="1:26" x14ac:dyDescent="0.25">
      <c r="A4219" t="s">
        <v>8488</v>
      </c>
      <c r="B4219" t="s">
        <v>38</v>
      </c>
      <c r="C4219" t="s">
        <v>22</v>
      </c>
      <c r="D4219" t="s">
        <v>77</v>
      </c>
      <c r="E4219" s="1">
        <v>45824</v>
      </c>
      <c r="F4219" t="s">
        <v>8489</v>
      </c>
      <c r="G4219" s="1">
        <v>45673</v>
      </c>
      <c r="H4219" t="s">
        <v>58</v>
      </c>
      <c r="I4219" t="s">
        <v>54</v>
      </c>
      <c r="J4219" t="s">
        <v>27</v>
      </c>
      <c r="K4219">
        <v>5</v>
      </c>
      <c r="L4219" s="3">
        <f>Working_Data[[#This Row],[price2]]/Working_Data[[#This Row],[quantity]]</f>
        <v>31.405999999999999</v>
      </c>
      <c r="M4219" s="3">
        <v>157.03</v>
      </c>
      <c r="N4219" t="s">
        <v>50</v>
      </c>
      <c r="O4219">
        <v>37</v>
      </c>
      <c r="P4219" s="1">
        <v>45887</v>
      </c>
      <c r="Q4219">
        <v>1</v>
      </c>
      <c r="R4219" t="s">
        <v>43</v>
      </c>
      <c r="S4219">
        <v>2</v>
      </c>
      <c r="T4219" s="1">
        <v>45695</v>
      </c>
      <c r="U4219" t="s">
        <v>30</v>
      </c>
      <c r="V4219" t="str">
        <f>TEXT(WEEKDAY(Working_Data[[#This Row],[order_date]],1),"DDDD")</f>
        <v>Thursday</v>
      </c>
      <c r="W4219" t="str">
        <f>TEXT(Working_Data[[#This Row],[order_date]],"mmmm")</f>
        <v>January</v>
      </c>
      <c r="X4219" s="7">
        <f>Working_Data[[#This Row],[last_order_date]]-Working_Data[[#This Row],[signup_date]]</f>
        <v>63</v>
      </c>
      <c r="Y4219" s="7">
        <f>IF(Working_Data[[#This Row],[churned]]="Active",1,0)</f>
        <v>0</v>
      </c>
      <c r="Z4219" s="7">
        <f>YEAR(Working_Data[[#This Row],[order_date]])</f>
        <v>2025</v>
      </c>
    </row>
    <row r="4220" spans="1:26" x14ac:dyDescent="0.25">
      <c r="A4220" t="s">
        <v>8490</v>
      </c>
      <c r="B4220" t="s">
        <v>45</v>
      </c>
      <c r="C4220" t="s">
        <v>82</v>
      </c>
      <c r="D4220" t="s">
        <v>23</v>
      </c>
      <c r="E4220" s="1">
        <v>45543</v>
      </c>
      <c r="F4220" t="s">
        <v>8491</v>
      </c>
      <c r="G4220" s="1">
        <v>45673</v>
      </c>
      <c r="H4220" t="s">
        <v>47</v>
      </c>
      <c r="I4220" t="s">
        <v>63</v>
      </c>
      <c r="J4220" t="s">
        <v>59</v>
      </c>
      <c r="K4220">
        <v>1</v>
      </c>
      <c r="L4220" s="3">
        <f>Working_Data[[#This Row],[price2]]/Working_Data[[#This Row],[quantity]]</f>
        <v>904.01</v>
      </c>
      <c r="M4220" s="3">
        <v>904.01</v>
      </c>
      <c r="N4220" t="s">
        <v>35</v>
      </c>
      <c r="O4220">
        <v>8</v>
      </c>
      <c r="P4220" s="1">
        <v>45535</v>
      </c>
      <c r="Q4220">
        <v>144</v>
      </c>
      <c r="R4220" t="s">
        <v>43</v>
      </c>
      <c r="S4220">
        <v>5</v>
      </c>
      <c r="T4220" s="1">
        <v>45639</v>
      </c>
      <c r="U4220" t="s">
        <v>36</v>
      </c>
      <c r="V4220" t="str">
        <f>TEXT(WEEKDAY(Working_Data[[#This Row],[order_date]],1),"DDDD")</f>
        <v>Thursday</v>
      </c>
      <c r="W4220" t="str">
        <f>TEXT(Working_Data[[#This Row],[order_date]],"mmmm")</f>
        <v>January</v>
      </c>
      <c r="X4220" s="7">
        <f>Working_Data[[#This Row],[last_order_date]]-Working_Data[[#This Row],[signup_date]]</f>
        <v>-8</v>
      </c>
      <c r="Y4220" s="7">
        <f>IF(Working_Data[[#This Row],[churned]]="Active",1,0)</f>
        <v>0</v>
      </c>
      <c r="Z4220" s="7">
        <f>YEAR(Working_Data[[#This Row],[order_date]])</f>
        <v>2025</v>
      </c>
    </row>
    <row r="4221" spans="1:26" x14ac:dyDescent="0.25">
      <c r="A4221" t="s">
        <v>8492</v>
      </c>
      <c r="B4221" t="s">
        <v>45</v>
      </c>
      <c r="C4221" t="s">
        <v>82</v>
      </c>
      <c r="D4221" t="s">
        <v>32</v>
      </c>
      <c r="E4221" s="1">
        <v>45656</v>
      </c>
      <c r="F4221" t="s">
        <v>8493</v>
      </c>
      <c r="G4221" s="1">
        <v>45673</v>
      </c>
      <c r="H4221" t="s">
        <v>25</v>
      </c>
      <c r="I4221" t="s">
        <v>63</v>
      </c>
      <c r="J4221" t="s">
        <v>49</v>
      </c>
      <c r="K4221">
        <v>4</v>
      </c>
      <c r="L4221" s="3">
        <f>Working_Data[[#This Row],[price2]]/Working_Data[[#This Row],[quantity]]</f>
        <v>366.64</v>
      </c>
      <c r="M4221" s="3">
        <v>1466.56</v>
      </c>
      <c r="N4221" t="s">
        <v>50</v>
      </c>
      <c r="O4221">
        <v>25</v>
      </c>
      <c r="P4221" s="1">
        <v>45753</v>
      </c>
      <c r="Q4221">
        <v>36</v>
      </c>
      <c r="R4221" t="s">
        <v>43</v>
      </c>
      <c r="S4221">
        <v>3</v>
      </c>
      <c r="T4221" s="1">
        <v>45827</v>
      </c>
      <c r="U4221" t="s">
        <v>36</v>
      </c>
      <c r="V4221" t="str">
        <f>TEXT(WEEKDAY(Working_Data[[#This Row],[order_date]],1),"DDDD")</f>
        <v>Thursday</v>
      </c>
      <c r="W4221" t="str">
        <f>TEXT(Working_Data[[#This Row],[order_date]],"mmmm")</f>
        <v>January</v>
      </c>
      <c r="X4221" s="7">
        <f>Working_Data[[#This Row],[last_order_date]]-Working_Data[[#This Row],[signup_date]]</f>
        <v>97</v>
      </c>
      <c r="Y4221" s="7">
        <f>IF(Working_Data[[#This Row],[churned]]="Active",1,0)</f>
        <v>0</v>
      </c>
      <c r="Z4221" s="7">
        <f>YEAR(Working_Data[[#This Row],[order_date]])</f>
        <v>2025</v>
      </c>
    </row>
    <row r="4222" spans="1:26" x14ac:dyDescent="0.25">
      <c r="A4222" t="s">
        <v>8494</v>
      </c>
      <c r="B4222" t="s">
        <v>45</v>
      </c>
      <c r="C4222" t="s">
        <v>82</v>
      </c>
      <c r="D4222" t="s">
        <v>23</v>
      </c>
      <c r="E4222" s="1">
        <v>45219</v>
      </c>
      <c r="F4222" t="s">
        <v>8495</v>
      </c>
      <c r="G4222" s="1">
        <v>45673</v>
      </c>
      <c r="H4222" t="s">
        <v>47</v>
      </c>
      <c r="I4222" t="s">
        <v>48</v>
      </c>
      <c r="J4222" t="s">
        <v>59</v>
      </c>
      <c r="K4222">
        <v>5</v>
      </c>
      <c r="L4222" s="3">
        <f>Working_Data[[#This Row],[price2]]/Working_Data[[#This Row],[quantity]]</f>
        <v>246.8</v>
      </c>
      <c r="M4222" s="3">
        <v>1234</v>
      </c>
      <c r="N4222" t="s">
        <v>28</v>
      </c>
      <c r="O4222">
        <v>50</v>
      </c>
      <c r="P4222" s="1">
        <v>45882</v>
      </c>
      <c r="Q4222">
        <v>192</v>
      </c>
      <c r="R4222" t="s">
        <v>43</v>
      </c>
      <c r="S4222">
        <v>1</v>
      </c>
      <c r="T4222" s="1">
        <v>45827</v>
      </c>
      <c r="U4222" t="s">
        <v>36</v>
      </c>
      <c r="V4222" t="str">
        <f>TEXT(WEEKDAY(Working_Data[[#This Row],[order_date]],1),"DDDD")</f>
        <v>Thursday</v>
      </c>
      <c r="W4222" t="str">
        <f>TEXT(Working_Data[[#This Row],[order_date]],"mmmm")</f>
        <v>January</v>
      </c>
      <c r="X4222" s="7">
        <f>Working_Data[[#This Row],[last_order_date]]-Working_Data[[#This Row],[signup_date]]</f>
        <v>663</v>
      </c>
      <c r="Y4222" s="7">
        <f>IF(Working_Data[[#This Row],[churned]]="Active",1,0)</f>
        <v>0</v>
      </c>
      <c r="Z4222" s="7">
        <f>YEAR(Working_Data[[#This Row],[order_date]])</f>
        <v>2025</v>
      </c>
    </row>
    <row r="4223" spans="1:26" x14ac:dyDescent="0.25">
      <c r="A4223" t="s">
        <v>8496</v>
      </c>
      <c r="B4223" t="s">
        <v>38</v>
      </c>
      <c r="C4223" t="s">
        <v>39</v>
      </c>
      <c r="D4223" t="s">
        <v>32</v>
      </c>
      <c r="E4223" s="1">
        <v>44967</v>
      </c>
      <c r="F4223" t="s">
        <v>8497</v>
      </c>
      <c r="G4223" s="1">
        <v>45673</v>
      </c>
      <c r="H4223" t="s">
        <v>25</v>
      </c>
      <c r="I4223" t="s">
        <v>54</v>
      </c>
      <c r="J4223" t="s">
        <v>27</v>
      </c>
      <c r="K4223">
        <v>1</v>
      </c>
      <c r="L4223" s="3">
        <f>Working_Data[[#This Row],[price2]]/Working_Data[[#This Row],[quantity]]</f>
        <v>540.77</v>
      </c>
      <c r="M4223" s="3">
        <v>540.77</v>
      </c>
      <c r="N4223" t="s">
        <v>35</v>
      </c>
      <c r="O4223">
        <v>10</v>
      </c>
      <c r="P4223" s="1">
        <v>45821</v>
      </c>
      <c r="Q4223">
        <v>166</v>
      </c>
      <c r="R4223" t="s">
        <v>29</v>
      </c>
      <c r="S4223">
        <v>5</v>
      </c>
      <c r="T4223" s="1">
        <v>45590</v>
      </c>
      <c r="U4223" t="s">
        <v>30</v>
      </c>
      <c r="V4223" t="str">
        <f>TEXT(WEEKDAY(Working_Data[[#This Row],[order_date]],1),"DDDD")</f>
        <v>Thursday</v>
      </c>
      <c r="W4223" t="str">
        <f>TEXT(Working_Data[[#This Row],[order_date]],"mmmm")</f>
        <v>January</v>
      </c>
      <c r="X4223" s="7">
        <f>Working_Data[[#This Row],[last_order_date]]-Working_Data[[#This Row],[signup_date]]</f>
        <v>854</v>
      </c>
      <c r="Y4223" s="7">
        <f>IF(Working_Data[[#This Row],[churned]]="Active",1,0)</f>
        <v>1</v>
      </c>
      <c r="Z4223" s="7">
        <f>YEAR(Working_Data[[#This Row],[order_date]])</f>
        <v>2025</v>
      </c>
    </row>
    <row r="4224" spans="1:26" x14ac:dyDescent="0.25">
      <c r="A4224" t="s">
        <v>8498</v>
      </c>
      <c r="B4224" t="s">
        <v>45</v>
      </c>
      <c r="C4224" t="s">
        <v>39</v>
      </c>
      <c r="D4224" t="s">
        <v>32</v>
      </c>
      <c r="E4224" s="1">
        <v>45228</v>
      </c>
      <c r="F4224" t="s">
        <v>8499</v>
      </c>
      <c r="G4224" s="1">
        <v>45673</v>
      </c>
      <c r="H4224" t="s">
        <v>34</v>
      </c>
      <c r="I4224" t="s">
        <v>48</v>
      </c>
      <c r="J4224" t="s">
        <v>59</v>
      </c>
      <c r="K4224">
        <v>1</v>
      </c>
      <c r="L4224" s="3">
        <f>Working_Data[[#This Row],[price2]]/Working_Data[[#This Row],[quantity]]</f>
        <v>1223.1300000000001</v>
      </c>
      <c r="M4224" s="3">
        <v>1223.1300000000001</v>
      </c>
      <c r="N4224" t="s">
        <v>50</v>
      </c>
      <c r="O4224">
        <v>35</v>
      </c>
      <c r="P4224" s="1">
        <v>45886</v>
      </c>
      <c r="Q4224">
        <v>358</v>
      </c>
      <c r="R4224" t="s">
        <v>43</v>
      </c>
      <c r="S4224">
        <v>2</v>
      </c>
      <c r="T4224" s="1">
        <v>45854</v>
      </c>
      <c r="U4224" t="s">
        <v>30</v>
      </c>
      <c r="V4224" t="str">
        <f>TEXT(WEEKDAY(Working_Data[[#This Row],[order_date]],1),"DDDD")</f>
        <v>Thursday</v>
      </c>
      <c r="W4224" t="str">
        <f>TEXT(Working_Data[[#This Row],[order_date]],"mmmm")</f>
        <v>January</v>
      </c>
      <c r="X4224" s="7">
        <f>Working_Data[[#This Row],[last_order_date]]-Working_Data[[#This Row],[signup_date]]</f>
        <v>658</v>
      </c>
      <c r="Y4224" s="7">
        <f>IF(Working_Data[[#This Row],[churned]]="Active",1,0)</f>
        <v>0</v>
      </c>
      <c r="Z4224" s="7">
        <f>YEAR(Working_Data[[#This Row],[order_date]])</f>
        <v>2025</v>
      </c>
    </row>
    <row r="4225" spans="1:26" x14ac:dyDescent="0.25">
      <c r="A4225" t="s">
        <v>8500</v>
      </c>
      <c r="B4225" t="s">
        <v>38</v>
      </c>
      <c r="C4225" t="s">
        <v>39</v>
      </c>
      <c r="D4225" t="s">
        <v>52</v>
      </c>
      <c r="E4225" s="1">
        <v>45198</v>
      </c>
      <c r="F4225" t="s">
        <v>8501</v>
      </c>
      <c r="G4225" s="1">
        <v>45673</v>
      </c>
      <c r="H4225" t="s">
        <v>34</v>
      </c>
      <c r="I4225" t="s">
        <v>26</v>
      </c>
      <c r="J4225" t="s">
        <v>27</v>
      </c>
      <c r="K4225">
        <v>3</v>
      </c>
      <c r="L4225" s="3">
        <f>Working_Data[[#This Row],[price2]]/Working_Data[[#This Row],[quantity]]</f>
        <v>487.01</v>
      </c>
      <c r="M4225" s="3">
        <v>1461.03</v>
      </c>
      <c r="N4225" t="s">
        <v>28</v>
      </c>
      <c r="O4225">
        <v>24</v>
      </c>
      <c r="P4225" s="1">
        <v>45661</v>
      </c>
      <c r="Q4225">
        <v>41</v>
      </c>
      <c r="R4225" t="s">
        <v>29</v>
      </c>
      <c r="S4225">
        <v>4</v>
      </c>
      <c r="T4225" s="1">
        <v>45710</v>
      </c>
      <c r="U4225" t="s">
        <v>30</v>
      </c>
      <c r="V4225" t="str">
        <f>TEXT(WEEKDAY(Working_Data[[#This Row],[order_date]],1),"DDDD")</f>
        <v>Thursday</v>
      </c>
      <c r="W4225" t="str">
        <f>TEXT(Working_Data[[#This Row],[order_date]],"mmmm")</f>
        <v>January</v>
      </c>
      <c r="X4225" s="7">
        <f>Working_Data[[#This Row],[last_order_date]]-Working_Data[[#This Row],[signup_date]]</f>
        <v>463</v>
      </c>
      <c r="Y4225" s="7">
        <f>IF(Working_Data[[#This Row],[churned]]="Active",1,0)</f>
        <v>1</v>
      </c>
      <c r="Z4225" s="7">
        <f>YEAR(Working_Data[[#This Row],[order_date]])</f>
        <v>2025</v>
      </c>
    </row>
    <row r="4226" spans="1:26" x14ac:dyDescent="0.25">
      <c r="A4226" t="s">
        <v>8502</v>
      </c>
      <c r="B4226" t="s">
        <v>21</v>
      </c>
      <c r="C4226" t="s">
        <v>82</v>
      </c>
      <c r="D4226" t="s">
        <v>52</v>
      </c>
      <c r="E4226" s="1">
        <v>45505</v>
      </c>
      <c r="F4226" t="s">
        <v>8503</v>
      </c>
      <c r="G4226" s="1">
        <v>45673</v>
      </c>
      <c r="H4226" t="s">
        <v>41</v>
      </c>
      <c r="I4226" t="s">
        <v>63</v>
      </c>
      <c r="J4226" t="s">
        <v>59</v>
      </c>
      <c r="K4226">
        <v>2</v>
      </c>
      <c r="L4226" s="3">
        <f>Working_Data[[#This Row],[price2]]/Working_Data[[#This Row],[quantity]]</f>
        <v>146.88499999999999</v>
      </c>
      <c r="M4226" s="3">
        <v>293.77</v>
      </c>
      <c r="N4226" t="s">
        <v>35</v>
      </c>
      <c r="O4226">
        <v>50</v>
      </c>
      <c r="P4226" s="1">
        <v>45790</v>
      </c>
      <c r="Q4226">
        <v>240</v>
      </c>
      <c r="R4226" t="s">
        <v>43</v>
      </c>
      <c r="S4226">
        <v>4</v>
      </c>
      <c r="T4226" s="1">
        <v>45676</v>
      </c>
      <c r="U4226" t="s">
        <v>30</v>
      </c>
      <c r="V4226" t="str">
        <f>TEXT(WEEKDAY(Working_Data[[#This Row],[order_date]],1),"DDDD")</f>
        <v>Thursday</v>
      </c>
      <c r="W4226" t="str">
        <f>TEXT(Working_Data[[#This Row],[order_date]],"mmmm")</f>
        <v>January</v>
      </c>
      <c r="X4226" s="7">
        <f>Working_Data[[#This Row],[last_order_date]]-Working_Data[[#This Row],[signup_date]]</f>
        <v>285</v>
      </c>
      <c r="Y4226" s="7">
        <f>IF(Working_Data[[#This Row],[churned]]="Active",1,0)</f>
        <v>0</v>
      </c>
      <c r="Z4226" s="7">
        <f>YEAR(Working_Data[[#This Row],[order_date]])</f>
        <v>2025</v>
      </c>
    </row>
    <row r="4227" spans="1:26" x14ac:dyDescent="0.25">
      <c r="A4227" t="s">
        <v>8504</v>
      </c>
      <c r="B4227" t="s">
        <v>21</v>
      </c>
      <c r="C4227" t="s">
        <v>22</v>
      </c>
      <c r="D4227" t="s">
        <v>56</v>
      </c>
      <c r="E4227" s="1">
        <v>45358</v>
      </c>
      <c r="F4227" t="s">
        <v>8505</v>
      </c>
      <c r="G4227" s="1">
        <v>45674</v>
      </c>
      <c r="H4227" t="s">
        <v>41</v>
      </c>
      <c r="I4227" t="s">
        <v>48</v>
      </c>
      <c r="J4227" t="s">
        <v>64</v>
      </c>
      <c r="K4227">
        <v>1</v>
      </c>
      <c r="L4227" s="3">
        <f>Working_Data[[#This Row],[price2]]/Working_Data[[#This Row],[quantity]]</f>
        <v>488.52</v>
      </c>
      <c r="M4227" s="3">
        <v>488.52</v>
      </c>
      <c r="N4227" t="s">
        <v>50</v>
      </c>
      <c r="O4227">
        <v>18</v>
      </c>
      <c r="P4227" s="1">
        <v>45798</v>
      </c>
      <c r="Q4227">
        <v>61</v>
      </c>
      <c r="R4227" t="s">
        <v>43</v>
      </c>
      <c r="S4227">
        <v>2</v>
      </c>
      <c r="T4227" s="1">
        <v>45866</v>
      </c>
      <c r="U4227" t="s">
        <v>60</v>
      </c>
      <c r="V4227" t="str">
        <f>TEXT(WEEKDAY(Working_Data[[#This Row],[order_date]],1),"DDDD")</f>
        <v>Friday</v>
      </c>
      <c r="W4227" t="str">
        <f>TEXT(Working_Data[[#This Row],[order_date]],"mmmm")</f>
        <v>January</v>
      </c>
      <c r="X4227" s="7">
        <f>Working_Data[[#This Row],[last_order_date]]-Working_Data[[#This Row],[signup_date]]</f>
        <v>440</v>
      </c>
      <c r="Y4227" s="7">
        <f>IF(Working_Data[[#This Row],[churned]]="Active",1,0)</f>
        <v>0</v>
      </c>
      <c r="Z4227" s="7">
        <f>YEAR(Working_Data[[#This Row],[order_date]])</f>
        <v>2025</v>
      </c>
    </row>
    <row r="4228" spans="1:26" x14ac:dyDescent="0.25">
      <c r="A4228" t="s">
        <v>8506</v>
      </c>
      <c r="B4228" t="s">
        <v>38</v>
      </c>
      <c r="C4228" t="s">
        <v>82</v>
      </c>
      <c r="D4228" t="s">
        <v>77</v>
      </c>
      <c r="E4228" s="1">
        <v>45768</v>
      </c>
      <c r="F4228" t="s">
        <v>8507</v>
      </c>
      <c r="G4228" s="1">
        <v>45674</v>
      </c>
      <c r="H4228" t="s">
        <v>25</v>
      </c>
      <c r="I4228" t="s">
        <v>42</v>
      </c>
      <c r="J4228" t="s">
        <v>27</v>
      </c>
      <c r="K4228">
        <v>4</v>
      </c>
      <c r="L4228" s="3">
        <f>Working_Data[[#This Row],[price2]]/Working_Data[[#This Row],[quantity]]</f>
        <v>363.14</v>
      </c>
      <c r="M4228" s="3">
        <v>1452.56</v>
      </c>
      <c r="N4228" t="s">
        <v>28</v>
      </c>
      <c r="O4228">
        <v>23</v>
      </c>
      <c r="P4228" s="1">
        <v>45394</v>
      </c>
      <c r="Q4228">
        <v>312</v>
      </c>
      <c r="R4228" t="s">
        <v>43</v>
      </c>
      <c r="S4228">
        <v>5</v>
      </c>
      <c r="T4228" s="1">
        <v>45578</v>
      </c>
      <c r="U4228" t="s">
        <v>36</v>
      </c>
      <c r="V4228" t="str">
        <f>TEXT(WEEKDAY(Working_Data[[#This Row],[order_date]],1),"DDDD")</f>
        <v>Friday</v>
      </c>
      <c r="W4228" t="str">
        <f>TEXT(Working_Data[[#This Row],[order_date]],"mmmm")</f>
        <v>January</v>
      </c>
      <c r="X4228" s="7">
        <f>Working_Data[[#This Row],[last_order_date]]-Working_Data[[#This Row],[signup_date]]</f>
        <v>-374</v>
      </c>
      <c r="Y4228" s="7">
        <f>IF(Working_Data[[#This Row],[churned]]="Active",1,0)</f>
        <v>0</v>
      </c>
      <c r="Z4228" s="7">
        <f>YEAR(Working_Data[[#This Row],[order_date]])</f>
        <v>2025</v>
      </c>
    </row>
    <row r="4229" spans="1:26" x14ac:dyDescent="0.25">
      <c r="A4229" t="s">
        <v>8508</v>
      </c>
      <c r="B4229" t="s">
        <v>38</v>
      </c>
      <c r="C4229" t="s">
        <v>39</v>
      </c>
      <c r="D4229" t="s">
        <v>23</v>
      </c>
      <c r="E4229" s="1">
        <v>45707</v>
      </c>
      <c r="F4229" t="s">
        <v>8509</v>
      </c>
      <c r="G4229" s="1">
        <v>45674</v>
      </c>
      <c r="H4229" t="s">
        <v>41</v>
      </c>
      <c r="I4229" t="s">
        <v>63</v>
      </c>
      <c r="J4229" t="s">
        <v>27</v>
      </c>
      <c r="K4229">
        <v>4</v>
      </c>
      <c r="L4229" s="3">
        <f>Working_Data[[#This Row],[price2]]/Working_Data[[#This Row],[quantity]]</f>
        <v>105.125</v>
      </c>
      <c r="M4229" s="3">
        <v>420.5</v>
      </c>
      <c r="N4229" t="s">
        <v>35</v>
      </c>
      <c r="O4229">
        <v>30</v>
      </c>
      <c r="P4229" s="1">
        <v>45937</v>
      </c>
      <c r="Q4229">
        <v>435</v>
      </c>
      <c r="R4229" t="s">
        <v>43</v>
      </c>
      <c r="S4229">
        <v>5</v>
      </c>
      <c r="T4229" s="1">
        <v>45577</v>
      </c>
      <c r="U4229" t="s">
        <v>60</v>
      </c>
      <c r="V4229" t="str">
        <f>TEXT(WEEKDAY(Working_Data[[#This Row],[order_date]],1),"DDDD")</f>
        <v>Friday</v>
      </c>
      <c r="W4229" t="str">
        <f>TEXT(Working_Data[[#This Row],[order_date]],"mmmm")</f>
        <v>January</v>
      </c>
      <c r="X4229" s="7">
        <f>Working_Data[[#This Row],[last_order_date]]-Working_Data[[#This Row],[signup_date]]</f>
        <v>230</v>
      </c>
      <c r="Y4229" s="7">
        <f>IF(Working_Data[[#This Row],[churned]]="Active",1,0)</f>
        <v>0</v>
      </c>
      <c r="Z4229" s="7">
        <f>YEAR(Working_Data[[#This Row],[order_date]])</f>
        <v>2025</v>
      </c>
    </row>
    <row r="4230" spans="1:26" x14ac:dyDescent="0.25">
      <c r="A4230" t="s">
        <v>8510</v>
      </c>
      <c r="B4230" t="s">
        <v>38</v>
      </c>
      <c r="C4230" t="s">
        <v>22</v>
      </c>
      <c r="D4230" t="s">
        <v>77</v>
      </c>
      <c r="E4230" s="1">
        <v>45533</v>
      </c>
      <c r="F4230" t="s">
        <v>8511</v>
      </c>
      <c r="G4230" s="1">
        <v>45674</v>
      </c>
      <c r="H4230" t="s">
        <v>47</v>
      </c>
      <c r="I4230" t="s">
        <v>54</v>
      </c>
      <c r="J4230" t="s">
        <v>27</v>
      </c>
      <c r="K4230">
        <v>2</v>
      </c>
      <c r="L4230" s="3">
        <f>Working_Data[[#This Row],[price2]]/Working_Data[[#This Row],[quantity]]</f>
        <v>130.52500000000001</v>
      </c>
      <c r="M4230" s="3">
        <v>261.05</v>
      </c>
      <c r="N4230" t="s">
        <v>35</v>
      </c>
      <c r="O4230">
        <v>4</v>
      </c>
      <c r="P4230" s="1">
        <v>45838</v>
      </c>
      <c r="Q4230">
        <v>435</v>
      </c>
      <c r="R4230" t="s">
        <v>43</v>
      </c>
      <c r="S4230">
        <v>2</v>
      </c>
      <c r="T4230" s="1">
        <v>45688</v>
      </c>
      <c r="U4230" t="s">
        <v>30</v>
      </c>
      <c r="V4230" t="str">
        <f>TEXT(WEEKDAY(Working_Data[[#This Row],[order_date]],1),"DDDD")</f>
        <v>Friday</v>
      </c>
      <c r="W4230" t="str">
        <f>TEXT(Working_Data[[#This Row],[order_date]],"mmmm")</f>
        <v>January</v>
      </c>
      <c r="X4230" s="7">
        <f>Working_Data[[#This Row],[last_order_date]]-Working_Data[[#This Row],[signup_date]]</f>
        <v>305</v>
      </c>
      <c r="Y4230" s="7">
        <f>IF(Working_Data[[#This Row],[churned]]="Active",1,0)</f>
        <v>0</v>
      </c>
      <c r="Z4230" s="7">
        <f>YEAR(Working_Data[[#This Row],[order_date]])</f>
        <v>2025</v>
      </c>
    </row>
    <row r="4231" spans="1:26" x14ac:dyDescent="0.25">
      <c r="A4231" t="s">
        <v>8512</v>
      </c>
      <c r="B4231" t="s">
        <v>45</v>
      </c>
      <c r="C4231" t="s">
        <v>39</v>
      </c>
      <c r="D4231" t="s">
        <v>56</v>
      </c>
      <c r="E4231" s="1">
        <v>45829</v>
      </c>
      <c r="F4231" t="s">
        <v>8513</v>
      </c>
      <c r="G4231" s="1">
        <v>45674</v>
      </c>
      <c r="H4231" t="s">
        <v>41</v>
      </c>
      <c r="I4231" t="s">
        <v>54</v>
      </c>
      <c r="J4231" t="s">
        <v>59</v>
      </c>
      <c r="K4231">
        <v>5</v>
      </c>
      <c r="L4231" s="3">
        <f>Working_Data[[#This Row],[price2]]/Working_Data[[#This Row],[quantity]]</f>
        <v>47.516000000000005</v>
      </c>
      <c r="M4231" s="3">
        <v>237.58</v>
      </c>
      <c r="N4231" t="s">
        <v>35</v>
      </c>
      <c r="O4231">
        <v>20</v>
      </c>
      <c r="P4231" s="1">
        <v>45552</v>
      </c>
      <c r="Q4231">
        <v>118</v>
      </c>
      <c r="R4231" t="s">
        <v>43</v>
      </c>
      <c r="S4231">
        <v>4</v>
      </c>
      <c r="T4231" s="1">
        <v>45556</v>
      </c>
      <c r="U4231" t="s">
        <v>30</v>
      </c>
      <c r="V4231" t="str">
        <f>TEXT(WEEKDAY(Working_Data[[#This Row],[order_date]],1),"DDDD")</f>
        <v>Friday</v>
      </c>
      <c r="W4231" t="str">
        <f>TEXT(Working_Data[[#This Row],[order_date]],"mmmm")</f>
        <v>January</v>
      </c>
      <c r="X4231" s="7">
        <f>Working_Data[[#This Row],[last_order_date]]-Working_Data[[#This Row],[signup_date]]</f>
        <v>-277</v>
      </c>
      <c r="Y4231" s="7">
        <f>IF(Working_Data[[#This Row],[churned]]="Active",1,0)</f>
        <v>0</v>
      </c>
      <c r="Z4231" s="7">
        <f>YEAR(Working_Data[[#This Row],[order_date]])</f>
        <v>2025</v>
      </c>
    </row>
    <row r="4232" spans="1:26" x14ac:dyDescent="0.25">
      <c r="A4232" t="s">
        <v>8514</v>
      </c>
      <c r="B4232" t="s">
        <v>38</v>
      </c>
      <c r="C4232" t="s">
        <v>82</v>
      </c>
      <c r="D4232" t="s">
        <v>77</v>
      </c>
      <c r="E4232" s="1">
        <v>45192</v>
      </c>
      <c r="F4232" t="s">
        <v>8515</v>
      </c>
      <c r="G4232" s="1">
        <v>45674</v>
      </c>
      <c r="H4232" t="s">
        <v>25</v>
      </c>
      <c r="I4232" t="s">
        <v>26</v>
      </c>
      <c r="J4232" t="s">
        <v>59</v>
      </c>
      <c r="K4232">
        <v>4</v>
      </c>
      <c r="L4232" s="3">
        <f>Working_Data[[#This Row],[price2]]/Working_Data[[#This Row],[quantity]]</f>
        <v>213.16</v>
      </c>
      <c r="M4232" s="3">
        <v>852.64</v>
      </c>
      <c r="N4232" t="s">
        <v>50</v>
      </c>
      <c r="O4232">
        <v>9</v>
      </c>
      <c r="P4232" s="1">
        <v>45839</v>
      </c>
      <c r="Q4232">
        <v>7</v>
      </c>
      <c r="R4232" t="s">
        <v>43</v>
      </c>
      <c r="S4232">
        <v>4</v>
      </c>
      <c r="T4232" s="1">
        <v>45829</v>
      </c>
      <c r="U4232" t="s">
        <v>30</v>
      </c>
      <c r="V4232" t="str">
        <f>TEXT(WEEKDAY(Working_Data[[#This Row],[order_date]],1),"DDDD")</f>
        <v>Friday</v>
      </c>
      <c r="W4232" t="str">
        <f>TEXT(Working_Data[[#This Row],[order_date]],"mmmm")</f>
        <v>January</v>
      </c>
      <c r="X4232" s="7">
        <f>Working_Data[[#This Row],[last_order_date]]-Working_Data[[#This Row],[signup_date]]</f>
        <v>647</v>
      </c>
      <c r="Y4232" s="7">
        <f>IF(Working_Data[[#This Row],[churned]]="Active",1,0)</f>
        <v>0</v>
      </c>
      <c r="Z4232" s="7">
        <f>YEAR(Working_Data[[#This Row],[order_date]])</f>
        <v>2025</v>
      </c>
    </row>
    <row r="4233" spans="1:26" x14ac:dyDescent="0.25">
      <c r="A4233" t="s">
        <v>8516</v>
      </c>
      <c r="B4233" t="s">
        <v>45</v>
      </c>
      <c r="C4233" t="s">
        <v>82</v>
      </c>
      <c r="D4233" t="s">
        <v>52</v>
      </c>
      <c r="E4233" s="1">
        <v>45398</v>
      </c>
      <c r="F4233" t="s">
        <v>8517</v>
      </c>
      <c r="G4233" s="1">
        <v>45675</v>
      </c>
      <c r="H4233" t="s">
        <v>25</v>
      </c>
      <c r="I4233" t="s">
        <v>48</v>
      </c>
      <c r="J4233" t="s">
        <v>27</v>
      </c>
      <c r="K4233">
        <v>1</v>
      </c>
      <c r="L4233" s="3">
        <f>Working_Data[[#This Row],[price2]]/Working_Data[[#This Row],[quantity]]</f>
        <v>402.95</v>
      </c>
      <c r="M4233" s="3">
        <v>402.95</v>
      </c>
      <c r="N4233" t="s">
        <v>35</v>
      </c>
      <c r="O4233">
        <v>37</v>
      </c>
      <c r="P4233" s="1">
        <v>45772</v>
      </c>
      <c r="Q4233">
        <v>158</v>
      </c>
      <c r="R4233" t="s">
        <v>43</v>
      </c>
      <c r="S4233">
        <v>2</v>
      </c>
      <c r="T4233" s="1">
        <v>45707</v>
      </c>
      <c r="U4233" t="s">
        <v>60</v>
      </c>
      <c r="V4233" t="str">
        <f>TEXT(WEEKDAY(Working_Data[[#This Row],[order_date]],1),"DDDD")</f>
        <v>Saturday</v>
      </c>
      <c r="W4233" t="str">
        <f>TEXT(Working_Data[[#This Row],[order_date]],"mmmm")</f>
        <v>January</v>
      </c>
      <c r="X4233" s="7">
        <f>Working_Data[[#This Row],[last_order_date]]-Working_Data[[#This Row],[signup_date]]</f>
        <v>374</v>
      </c>
      <c r="Y4233" s="7">
        <f>IF(Working_Data[[#This Row],[churned]]="Active",1,0)</f>
        <v>0</v>
      </c>
      <c r="Z4233" s="7">
        <f>YEAR(Working_Data[[#This Row],[order_date]])</f>
        <v>2025</v>
      </c>
    </row>
    <row r="4234" spans="1:26" x14ac:dyDescent="0.25">
      <c r="A4234" t="s">
        <v>8518</v>
      </c>
      <c r="B4234" t="s">
        <v>45</v>
      </c>
      <c r="C4234" t="s">
        <v>82</v>
      </c>
      <c r="D4234" t="s">
        <v>23</v>
      </c>
      <c r="E4234" s="1">
        <v>45653</v>
      </c>
      <c r="F4234" t="s">
        <v>8519</v>
      </c>
      <c r="G4234" s="1">
        <v>45675</v>
      </c>
      <c r="H4234" t="s">
        <v>58</v>
      </c>
      <c r="I4234" t="s">
        <v>54</v>
      </c>
      <c r="J4234" t="s">
        <v>49</v>
      </c>
      <c r="K4234">
        <v>3</v>
      </c>
      <c r="L4234" s="3">
        <f>Working_Data[[#This Row],[price2]]/Working_Data[[#This Row],[quantity]]</f>
        <v>354.16666666666669</v>
      </c>
      <c r="M4234" s="3">
        <v>1062.5</v>
      </c>
      <c r="N4234" t="s">
        <v>35</v>
      </c>
      <c r="O4234">
        <v>10</v>
      </c>
      <c r="P4234" s="1">
        <v>45622</v>
      </c>
      <c r="Q4234">
        <v>262</v>
      </c>
      <c r="R4234" t="s">
        <v>29</v>
      </c>
      <c r="S4234">
        <v>4</v>
      </c>
      <c r="T4234" s="1">
        <v>45663</v>
      </c>
      <c r="U4234" t="s">
        <v>60</v>
      </c>
      <c r="V4234" t="str">
        <f>TEXT(WEEKDAY(Working_Data[[#This Row],[order_date]],1),"DDDD")</f>
        <v>Saturday</v>
      </c>
      <c r="W4234" t="str">
        <f>TEXT(Working_Data[[#This Row],[order_date]],"mmmm")</f>
        <v>January</v>
      </c>
      <c r="X4234" s="7">
        <f>Working_Data[[#This Row],[last_order_date]]-Working_Data[[#This Row],[signup_date]]</f>
        <v>-31</v>
      </c>
      <c r="Y4234" s="7">
        <f>IF(Working_Data[[#This Row],[churned]]="Active",1,0)</f>
        <v>1</v>
      </c>
      <c r="Z4234" s="7">
        <f>YEAR(Working_Data[[#This Row],[order_date]])</f>
        <v>2025</v>
      </c>
    </row>
    <row r="4235" spans="1:26" x14ac:dyDescent="0.25">
      <c r="A4235" t="s">
        <v>8520</v>
      </c>
      <c r="B4235" t="s">
        <v>45</v>
      </c>
      <c r="C4235" t="s">
        <v>22</v>
      </c>
      <c r="D4235" t="s">
        <v>52</v>
      </c>
      <c r="E4235" s="1">
        <v>45752</v>
      </c>
      <c r="F4235" t="s">
        <v>8521</v>
      </c>
      <c r="G4235" s="1">
        <v>45675</v>
      </c>
      <c r="H4235" t="s">
        <v>25</v>
      </c>
      <c r="I4235" t="s">
        <v>26</v>
      </c>
      <c r="J4235" t="s">
        <v>59</v>
      </c>
      <c r="K4235">
        <v>2</v>
      </c>
      <c r="L4235" s="3">
        <f>Working_Data[[#This Row],[price2]]/Working_Data[[#This Row],[quantity]]</f>
        <v>174.54</v>
      </c>
      <c r="M4235" s="3">
        <v>349.08</v>
      </c>
      <c r="N4235" t="s">
        <v>28</v>
      </c>
      <c r="O4235">
        <v>21</v>
      </c>
      <c r="P4235" s="1">
        <v>45362</v>
      </c>
      <c r="Q4235">
        <v>86</v>
      </c>
      <c r="R4235" t="s">
        <v>29</v>
      </c>
      <c r="S4235">
        <v>2</v>
      </c>
      <c r="T4235" s="1">
        <v>45424</v>
      </c>
      <c r="U4235" t="s">
        <v>30</v>
      </c>
      <c r="V4235" t="str">
        <f>TEXT(WEEKDAY(Working_Data[[#This Row],[order_date]],1),"DDDD")</f>
        <v>Saturday</v>
      </c>
      <c r="W4235" t="str">
        <f>TEXT(Working_Data[[#This Row],[order_date]],"mmmm")</f>
        <v>January</v>
      </c>
      <c r="X4235" s="7">
        <f>Working_Data[[#This Row],[last_order_date]]-Working_Data[[#This Row],[signup_date]]</f>
        <v>-390</v>
      </c>
      <c r="Y4235" s="7">
        <f>IF(Working_Data[[#This Row],[churned]]="Active",1,0)</f>
        <v>1</v>
      </c>
      <c r="Z4235" s="7">
        <f>YEAR(Working_Data[[#This Row],[order_date]])</f>
        <v>2025</v>
      </c>
    </row>
    <row r="4236" spans="1:26" x14ac:dyDescent="0.25">
      <c r="A4236" t="s">
        <v>8522</v>
      </c>
      <c r="B4236" t="s">
        <v>45</v>
      </c>
      <c r="C4236" t="s">
        <v>82</v>
      </c>
      <c r="D4236" t="s">
        <v>23</v>
      </c>
      <c r="E4236" s="1">
        <v>45641</v>
      </c>
      <c r="F4236" t="s">
        <v>8523</v>
      </c>
      <c r="G4236" s="1">
        <v>45675</v>
      </c>
      <c r="H4236" t="s">
        <v>47</v>
      </c>
      <c r="I4236" t="s">
        <v>63</v>
      </c>
      <c r="J4236" t="s">
        <v>64</v>
      </c>
      <c r="K4236">
        <v>5</v>
      </c>
      <c r="L4236" s="3">
        <f>Working_Data[[#This Row],[price2]]/Working_Data[[#This Row],[quantity]]</f>
        <v>115.91199999999999</v>
      </c>
      <c r="M4236" s="3">
        <v>579.55999999999995</v>
      </c>
      <c r="N4236" t="s">
        <v>35</v>
      </c>
      <c r="O4236">
        <v>17</v>
      </c>
      <c r="P4236" s="1">
        <v>45791</v>
      </c>
      <c r="Q4236">
        <v>63</v>
      </c>
      <c r="R4236" t="s">
        <v>29</v>
      </c>
      <c r="S4236">
        <v>4</v>
      </c>
      <c r="T4236" s="1">
        <v>45581</v>
      </c>
      <c r="U4236" t="s">
        <v>36</v>
      </c>
      <c r="V4236" t="str">
        <f>TEXT(WEEKDAY(Working_Data[[#This Row],[order_date]],1),"DDDD")</f>
        <v>Saturday</v>
      </c>
      <c r="W4236" t="str">
        <f>TEXT(Working_Data[[#This Row],[order_date]],"mmmm")</f>
        <v>January</v>
      </c>
      <c r="X4236" s="7">
        <f>Working_Data[[#This Row],[last_order_date]]-Working_Data[[#This Row],[signup_date]]</f>
        <v>150</v>
      </c>
      <c r="Y4236" s="7">
        <f>IF(Working_Data[[#This Row],[churned]]="Active",1,0)</f>
        <v>1</v>
      </c>
      <c r="Z4236" s="7">
        <f>YEAR(Working_Data[[#This Row],[order_date]])</f>
        <v>2025</v>
      </c>
    </row>
    <row r="4237" spans="1:26" x14ac:dyDescent="0.25">
      <c r="A4237" t="s">
        <v>8524</v>
      </c>
      <c r="B4237" t="s">
        <v>45</v>
      </c>
      <c r="C4237" t="s">
        <v>22</v>
      </c>
      <c r="D4237" t="s">
        <v>56</v>
      </c>
      <c r="E4237" s="1">
        <v>45178</v>
      </c>
      <c r="F4237" t="s">
        <v>8525</v>
      </c>
      <c r="G4237" s="1">
        <v>45675</v>
      </c>
      <c r="H4237" t="s">
        <v>47</v>
      </c>
      <c r="I4237" t="s">
        <v>48</v>
      </c>
      <c r="J4237" t="s">
        <v>27</v>
      </c>
      <c r="K4237">
        <v>5</v>
      </c>
      <c r="L4237" s="3">
        <f>Working_Data[[#This Row],[price2]]/Working_Data[[#This Row],[quantity]]</f>
        <v>22.161999999999999</v>
      </c>
      <c r="M4237" s="3">
        <v>110.81</v>
      </c>
      <c r="N4237" t="s">
        <v>35</v>
      </c>
      <c r="O4237">
        <v>15</v>
      </c>
      <c r="P4237" s="1">
        <v>45694</v>
      </c>
      <c r="Q4237">
        <v>101</v>
      </c>
      <c r="R4237" t="s">
        <v>43</v>
      </c>
      <c r="S4237">
        <v>1</v>
      </c>
      <c r="T4237" s="1">
        <v>45609</v>
      </c>
      <c r="U4237" t="s">
        <v>36</v>
      </c>
      <c r="V4237" t="str">
        <f>TEXT(WEEKDAY(Working_Data[[#This Row],[order_date]],1),"DDDD")</f>
        <v>Saturday</v>
      </c>
      <c r="W4237" t="str">
        <f>TEXT(Working_Data[[#This Row],[order_date]],"mmmm")</f>
        <v>January</v>
      </c>
      <c r="X4237" s="7">
        <f>Working_Data[[#This Row],[last_order_date]]-Working_Data[[#This Row],[signup_date]]</f>
        <v>516</v>
      </c>
      <c r="Y4237" s="7">
        <f>IF(Working_Data[[#This Row],[churned]]="Active",1,0)</f>
        <v>0</v>
      </c>
      <c r="Z4237" s="7">
        <f>YEAR(Working_Data[[#This Row],[order_date]])</f>
        <v>2025</v>
      </c>
    </row>
    <row r="4238" spans="1:26" x14ac:dyDescent="0.25">
      <c r="A4238" t="s">
        <v>8526</v>
      </c>
      <c r="B4238" t="s">
        <v>45</v>
      </c>
      <c r="C4238" t="s">
        <v>82</v>
      </c>
      <c r="D4238" t="s">
        <v>56</v>
      </c>
      <c r="E4238" s="1">
        <v>45395</v>
      </c>
      <c r="F4238" t="s">
        <v>8527</v>
      </c>
      <c r="G4238" s="1">
        <v>45675</v>
      </c>
      <c r="H4238" t="s">
        <v>47</v>
      </c>
      <c r="I4238" t="s">
        <v>42</v>
      </c>
      <c r="J4238" t="s">
        <v>67</v>
      </c>
      <c r="K4238">
        <v>4</v>
      </c>
      <c r="L4238" s="3">
        <f>Working_Data[[#This Row],[price2]]/Working_Data[[#This Row],[quantity]]</f>
        <v>122.795</v>
      </c>
      <c r="M4238" s="3">
        <v>491.18</v>
      </c>
      <c r="N4238" t="s">
        <v>35</v>
      </c>
      <c r="O4238">
        <v>2</v>
      </c>
      <c r="P4238" s="1">
        <v>45799</v>
      </c>
      <c r="Q4238">
        <v>115</v>
      </c>
      <c r="R4238" t="s">
        <v>43</v>
      </c>
      <c r="S4238">
        <v>3</v>
      </c>
      <c r="T4238" s="1">
        <v>45720</v>
      </c>
      <c r="U4238" t="s">
        <v>60</v>
      </c>
      <c r="V4238" t="str">
        <f>TEXT(WEEKDAY(Working_Data[[#This Row],[order_date]],1),"DDDD")</f>
        <v>Saturday</v>
      </c>
      <c r="W4238" t="str">
        <f>TEXT(Working_Data[[#This Row],[order_date]],"mmmm")</f>
        <v>January</v>
      </c>
      <c r="X4238" s="7">
        <f>Working_Data[[#This Row],[last_order_date]]-Working_Data[[#This Row],[signup_date]]</f>
        <v>404</v>
      </c>
      <c r="Y4238" s="7">
        <f>IF(Working_Data[[#This Row],[churned]]="Active",1,0)</f>
        <v>0</v>
      </c>
      <c r="Z4238" s="7">
        <f>YEAR(Working_Data[[#This Row],[order_date]])</f>
        <v>2025</v>
      </c>
    </row>
    <row r="4239" spans="1:26" x14ac:dyDescent="0.25">
      <c r="A4239" t="s">
        <v>8528</v>
      </c>
      <c r="B4239" t="s">
        <v>38</v>
      </c>
      <c r="C4239" t="s">
        <v>39</v>
      </c>
      <c r="D4239" t="s">
        <v>56</v>
      </c>
      <c r="E4239" s="1">
        <v>45814</v>
      </c>
      <c r="F4239" t="s">
        <v>8529</v>
      </c>
      <c r="G4239" s="1">
        <v>45675</v>
      </c>
      <c r="H4239" t="s">
        <v>34</v>
      </c>
      <c r="I4239" t="s">
        <v>26</v>
      </c>
      <c r="J4239" t="s">
        <v>59</v>
      </c>
      <c r="K4239">
        <v>4</v>
      </c>
      <c r="L4239" s="3">
        <f>Working_Data[[#This Row],[price2]]/Working_Data[[#This Row],[quantity]]</f>
        <v>330.29250000000002</v>
      </c>
      <c r="M4239" s="3">
        <v>1321.17</v>
      </c>
      <c r="N4239" t="s">
        <v>35</v>
      </c>
      <c r="O4239">
        <v>32</v>
      </c>
      <c r="P4239" s="1">
        <v>45704</v>
      </c>
      <c r="Q4239">
        <v>171</v>
      </c>
      <c r="R4239" t="s">
        <v>29</v>
      </c>
      <c r="S4239">
        <v>1</v>
      </c>
      <c r="T4239" s="1">
        <v>45735</v>
      </c>
      <c r="U4239" t="s">
        <v>36</v>
      </c>
      <c r="V4239" t="str">
        <f>TEXT(WEEKDAY(Working_Data[[#This Row],[order_date]],1),"DDDD")</f>
        <v>Saturday</v>
      </c>
      <c r="W4239" t="str">
        <f>TEXT(Working_Data[[#This Row],[order_date]],"mmmm")</f>
        <v>January</v>
      </c>
      <c r="X4239" s="7">
        <f>Working_Data[[#This Row],[last_order_date]]-Working_Data[[#This Row],[signup_date]]</f>
        <v>-110</v>
      </c>
      <c r="Y4239" s="7">
        <f>IF(Working_Data[[#This Row],[churned]]="Active",1,0)</f>
        <v>1</v>
      </c>
      <c r="Z4239" s="7">
        <f>YEAR(Working_Data[[#This Row],[order_date]])</f>
        <v>2025</v>
      </c>
    </row>
    <row r="4240" spans="1:26" x14ac:dyDescent="0.25">
      <c r="A4240" t="s">
        <v>8530</v>
      </c>
      <c r="B4240" t="s">
        <v>45</v>
      </c>
      <c r="C4240" t="s">
        <v>82</v>
      </c>
      <c r="D4240" t="s">
        <v>56</v>
      </c>
      <c r="E4240" s="1">
        <v>45603</v>
      </c>
      <c r="F4240" t="s">
        <v>8531</v>
      </c>
      <c r="G4240" s="1">
        <v>45675</v>
      </c>
      <c r="H4240" t="s">
        <v>34</v>
      </c>
      <c r="I4240" t="s">
        <v>54</v>
      </c>
      <c r="J4240" t="s">
        <v>64</v>
      </c>
      <c r="K4240">
        <v>1</v>
      </c>
      <c r="L4240" s="3">
        <f>Working_Data[[#This Row],[price2]]/Working_Data[[#This Row],[quantity]]</f>
        <v>969.93</v>
      </c>
      <c r="M4240" s="3">
        <v>969.93</v>
      </c>
      <c r="N4240" t="s">
        <v>35</v>
      </c>
      <c r="O4240">
        <v>47</v>
      </c>
      <c r="P4240" s="1">
        <v>45907</v>
      </c>
      <c r="Q4240">
        <v>218</v>
      </c>
      <c r="R4240" t="s">
        <v>43</v>
      </c>
      <c r="S4240">
        <v>3</v>
      </c>
      <c r="T4240" s="1">
        <v>45805</v>
      </c>
      <c r="U4240" t="s">
        <v>30</v>
      </c>
      <c r="V4240" t="str">
        <f>TEXT(WEEKDAY(Working_Data[[#This Row],[order_date]],1),"DDDD")</f>
        <v>Saturday</v>
      </c>
      <c r="W4240" t="str">
        <f>TEXT(Working_Data[[#This Row],[order_date]],"mmmm")</f>
        <v>January</v>
      </c>
      <c r="X4240" s="7">
        <f>Working_Data[[#This Row],[last_order_date]]-Working_Data[[#This Row],[signup_date]]</f>
        <v>304</v>
      </c>
      <c r="Y4240" s="7">
        <f>IF(Working_Data[[#This Row],[churned]]="Active",1,0)</f>
        <v>0</v>
      </c>
      <c r="Z4240" s="7">
        <f>YEAR(Working_Data[[#This Row],[order_date]])</f>
        <v>2025</v>
      </c>
    </row>
    <row r="4241" spans="1:26" x14ac:dyDescent="0.25">
      <c r="A4241" t="s">
        <v>8532</v>
      </c>
      <c r="B4241" t="s">
        <v>45</v>
      </c>
      <c r="C4241" t="s">
        <v>39</v>
      </c>
      <c r="D4241" t="s">
        <v>23</v>
      </c>
      <c r="E4241" s="1">
        <v>45625</v>
      </c>
      <c r="F4241" t="s">
        <v>8533</v>
      </c>
      <c r="G4241" s="1">
        <v>45675</v>
      </c>
      <c r="H4241" t="s">
        <v>41</v>
      </c>
      <c r="I4241" t="s">
        <v>26</v>
      </c>
      <c r="J4241" t="s">
        <v>64</v>
      </c>
      <c r="K4241">
        <v>4</v>
      </c>
      <c r="L4241" s="3">
        <f>Working_Data[[#This Row],[price2]]/Working_Data[[#This Row],[quantity]]</f>
        <v>276.47500000000002</v>
      </c>
      <c r="M4241" s="3">
        <v>1105.9000000000001</v>
      </c>
      <c r="N4241" t="s">
        <v>35</v>
      </c>
      <c r="O4241">
        <v>19</v>
      </c>
      <c r="P4241" s="1">
        <v>45552</v>
      </c>
      <c r="Q4241">
        <v>65</v>
      </c>
      <c r="R4241" t="s">
        <v>29</v>
      </c>
      <c r="S4241">
        <v>4</v>
      </c>
      <c r="T4241" s="1">
        <v>45559</v>
      </c>
      <c r="U4241" t="s">
        <v>60</v>
      </c>
      <c r="V4241" t="str">
        <f>TEXT(WEEKDAY(Working_Data[[#This Row],[order_date]],1),"DDDD")</f>
        <v>Saturday</v>
      </c>
      <c r="W4241" t="str">
        <f>TEXT(Working_Data[[#This Row],[order_date]],"mmmm")</f>
        <v>January</v>
      </c>
      <c r="X4241" s="7">
        <f>Working_Data[[#This Row],[last_order_date]]-Working_Data[[#This Row],[signup_date]]</f>
        <v>-73</v>
      </c>
      <c r="Y4241" s="7">
        <f>IF(Working_Data[[#This Row],[churned]]="Active",1,0)</f>
        <v>1</v>
      </c>
      <c r="Z4241" s="7">
        <f>YEAR(Working_Data[[#This Row],[order_date]])</f>
        <v>2025</v>
      </c>
    </row>
    <row r="4242" spans="1:26" x14ac:dyDescent="0.25">
      <c r="A4242" t="s">
        <v>8534</v>
      </c>
      <c r="B4242" t="s">
        <v>38</v>
      </c>
      <c r="C4242" t="s">
        <v>82</v>
      </c>
      <c r="D4242" t="s">
        <v>23</v>
      </c>
      <c r="E4242" s="1">
        <v>45576</v>
      </c>
      <c r="F4242" t="s">
        <v>8535</v>
      </c>
      <c r="G4242" s="1">
        <v>45675</v>
      </c>
      <c r="H4242" t="s">
        <v>34</v>
      </c>
      <c r="I4242" t="s">
        <v>48</v>
      </c>
      <c r="J4242" t="s">
        <v>49</v>
      </c>
      <c r="K4242">
        <v>3</v>
      </c>
      <c r="L4242" s="3">
        <f>Working_Data[[#This Row],[price2]]/Working_Data[[#This Row],[quantity]]</f>
        <v>393.07</v>
      </c>
      <c r="M4242" s="3">
        <v>1179.21</v>
      </c>
      <c r="N4242" t="s">
        <v>50</v>
      </c>
      <c r="O4242">
        <v>27</v>
      </c>
      <c r="P4242" s="1">
        <v>45560</v>
      </c>
      <c r="Q4242">
        <v>246</v>
      </c>
      <c r="R4242" t="s">
        <v>29</v>
      </c>
      <c r="S4242">
        <v>2</v>
      </c>
      <c r="T4242" s="1">
        <v>45905</v>
      </c>
      <c r="U4242" t="s">
        <v>60</v>
      </c>
      <c r="V4242" t="str">
        <f>TEXT(WEEKDAY(Working_Data[[#This Row],[order_date]],1),"DDDD")</f>
        <v>Saturday</v>
      </c>
      <c r="W4242" t="str">
        <f>TEXT(Working_Data[[#This Row],[order_date]],"mmmm")</f>
        <v>January</v>
      </c>
      <c r="X4242" s="7">
        <f>Working_Data[[#This Row],[last_order_date]]-Working_Data[[#This Row],[signup_date]]</f>
        <v>-16</v>
      </c>
      <c r="Y4242" s="7">
        <f>IF(Working_Data[[#This Row],[churned]]="Active",1,0)</f>
        <v>1</v>
      </c>
      <c r="Z4242" s="7">
        <f>YEAR(Working_Data[[#This Row],[order_date]])</f>
        <v>2025</v>
      </c>
    </row>
    <row r="4243" spans="1:26" x14ac:dyDescent="0.25">
      <c r="A4243" t="s">
        <v>8536</v>
      </c>
      <c r="B4243" t="s">
        <v>45</v>
      </c>
      <c r="C4243" t="s">
        <v>82</v>
      </c>
      <c r="D4243" t="s">
        <v>52</v>
      </c>
      <c r="E4243" s="1">
        <v>45822</v>
      </c>
      <c r="F4243" t="s">
        <v>8537</v>
      </c>
      <c r="G4243" s="1">
        <v>45675</v>
      </c>
      <c r="H4243" t="s">
        <v>41</v>
      </c>
      <c r="I4243" t="s">
        <v>26</v>
      </c>
      <c r="J4243" t="s">
        <v>59</v>
      </c>
      <c r="K4243">
        <v>2</v>
      </c>
      <c r="L4243" s="3">
        <f>Working_Data[[#This Row],[price2]]/Working_Data[[#This Row],[quantity]]</f>
        <v>455.6</v>
      </c>
      <c r="M4243" s="3">
        <v>911.2</v>
      </c>
      <c r="N4243" t="s">
        <v>50</v>
      </c>
      <c r="O4243">
        <v>12</v>
      </c>
      <c r="P4243" s="1">
        <v>45873</v>
      </c>
      <c r="Q4243">
        <v>139</v>
      </c>
      <c r="R4243" t="s">
        <v>43</v>
      </c>
      <c r="S4243">
        <v>4</v>
      </c>
      <c r="T4243" s="1">
        <v>45453</v>
      </c>
      <c r="U4243" t="s">
        <v>30</v>
      </c>
      <c r="V4243" t="str">
        <f>TEXT(WEEKDAY(Working_Data[[#This Row],[order_date]],1),"DDDD")</f>
        <v>Saturday</v>
      </c>
      <c r="W4243" t="str">
        <f>TEXT(Working_Data[[#This Row],[order_date]],"mmmm")</f>
        <v>January</v>
      </c>
      <c r="X4243" s="7">
        <f>Working_Data[[#This Row],[last_order_date]]-Working_Data[[#This Row],[signup_date]]</f>
        <v>51</v>
      </c>
      <c r="Y4243" s="7">
        <f>IF(Working_Data[[#This Row],[churned]]="Active",1,0)</f>
        <v>0</v>
      </c>
      <c r="Z4243" s="7">
        <f>YEAR(Working_Data[[#This Row],[order_date]])</f>
        <v>2025</v>
      </c>
    </row>
    <row r="4244" spans="1:26" x14ac:dyDescent="0.25">
      <c r="A4244" t="s">
        <v>8538</v>
      </c>
      <c r="B4244" t="s">
        <v>21</v>
      </c>
      <c r="C4244" t="s">
        <v>82</v>
      </c>
      <c r="D4244" t="s">
        <v>32</v>
      </c>
      <c r="E4244" s="1">
        <v>45392</v>
      </c>
      <c r="F4244" t="s">
        <v>8539</v>
      </c>
      <c r="G4244" s="1">
        <v>45676</v>
      </c>
      <c r="H4244" t="s">
        <v>41</v>
      </c>
      <c r="I4244" t="s">
        <v>48</v>
      </c>
      <c r="J4244" t="s">
        <v>67</v>
      </c>
      <c r="K4244">
        <v>3</v>
      </c>
      <c r="L4244" s="3">
        <f>Working_Data[[#This Row],[price2]]/Working_Data[[#This Row],[quantity]]</f>
        <v>340.61</v>
      </c>
      <c r="M4244" s="3">
        <v>1021.83</v>
      </c>
      <c r="N4244" t="s">
        <v>50</v>
      </c>
      <c r="O4244">
        <v>13</v>
      </c>
      <c r="P4244" s="1">
        <v>45526</v>
      </c>
      <c r="Q4244">
        <v>452</v>
      </c>
      <c r="R4244" t="s">
        <v>43</v>
      </c>
      <c r="S4244">
        <v>4</v>
      </c>
      <c r="T4244" s="1">
        <v>45763</v>
      </c>
      <c r="U4244" t="s">
        <v>36</v>
      </c>
      <c r="V4244" t="str">
        <f>TEXT(WEEKDAY(Working_Data[[#This Row],[order_date]],1),"DDDD")</f>
        <v>Sunday</v>
      </c>
      <c r="W4244" t="str">
        <f>TEXT(Working_Data[[#This Row],[order_date]],"mmmm")</f>
        <v>January</v>
      </c>
      <c r="X4244" s="7">
        <f>Working_Data[[#This Row],[last_order_date]]-Working_Data[[#This Row],[signup_date]]</f>
        <v>134</v>
      </c>
      <c r="Y4244" s="7">
        <f>IF(Working_Data[[#This Row],[churned]]="Active",1,0)</f>
        <v>0</v>
      </c>
      <c r="Z4244" s="7">
        <f>YEAR(Working_Data[[#This Row],[order_date]])</f>
        <v>2025</v>
      </c>
    </row>
    <row r="4245" spans="1:26" x14ac:dyDescent="0.25">
      <c r="A4245" t="s">
        <v>8540</v>
      </c>
      <c r="B4245" t="s">
        <v>21</v>
      </c>
      <c r="C4245" t="s">
        <v>22</v>
      </c>
      <c r="D4245" t="s">
        <v>23</v>
      </c>
      <c r="E4245" s="1">
        <v>45503</v>
      </c>
      <c r="F4245" t="s">
        <v>8541</v>
      </c>
      <c r="G4245" s="1">
        <v>45676</v>
      </c>
      <c r="H4245" t="s">
        <v>47</v>
      </c>
      <c r="I4245" t="s">
        <v>26</v>
      </c>
      <c r="J4245" t="s">
        <v>64</v>
      </c>
      <c r="K4245">
        <v>4</v>
      </c>
      <c r="L4245" s="3">
        <f>Working_Data[[#This Row],[price2]]/Working_Data[[#This Row],[quantity]]</f>
        <v>54.202500000000001</v>
      </c>
      <c r="M4245" s="3">
        <v>216.81</v>
      </c>
      <c r="N4245" t="s">
        <v>50</v>
      </c>
      <c r="O4245">
        <v>8</v>
      </c>
      <c r="P4245" s="1">
        <v>45845</v>
      </c>
      <c r="Q4245">
        <v>390</v>
      </c>
      <c r="R4245" t="s">
        <v>43</v>
      </c>
      <c r="S4245">
        <v>4</v>
      </c>
      <c r="T4245" s="1">
        <v>45654</v>
      </c>
      <c r="U4245" t="s">
        <v>30</v>
      </c>
      <c r="V4245" t="str">
        <f>TEXT(WEEKDAY(Working_Data[[#This Row],[order_date]],1),"DDDD")</f>
        <v>Sunday</v>
      </c>
      <c r="W4245" t="str">
        <f>TEXT(Working_Data[[#This Row],[order_date]],"mmmm")</f>
        <v>January</v>
      </c>
      <c r="X4245" s="7">
        <f>Working_Data[[#This Row],[last_order_date]]-Working_Data[[#This Row],[signup_date]]</f>
        <v>342</v>
      </c>
      <c r="Y4245" s="7">
        <f>IF(Working_Data[[#This Row],[churned]]="Active",1,0)</f>
        <v>0</v>
      </c>
      <c r="Z4245" s="7">
        <f>YEAR(Working_Data[[#This Row],[order_date]])</f>
        <v>2025</v>
      </c>
    </row>
    <row r="4246" spans="1:26" x14ac:dyDescent="0.25">
      <c r="A4246" t="s">
        <v>8542</v>
      </c>
      <c r="B4246" t="s">
        <v>38</v>
      </c>
      <c r="C4246" t="s">
        <v>22</v>
      </c>
      <c r="D4246" t="s">
        <v>52</v>
      </c>
      <c r="E4246" s="1">
        <v>45323</v>
      </c>
      <c r="F4246" t="s">
        <v>8543</v>
      </c>
      <c r="G4246" s="1">
        <v>45676</v>
      </c>
      <c r="H4246" t="s">
        <v>41</v>
      </c>
      <c r="I4246" t="s">
        <v>26</v>
      </c>
      <c r="J4246" t="s">
        <v>67</v>
      </c>
      <c r="K4246">
        <v>1</v>
      </c>
      <c r="L4246" s="3">
        <f>Working_Data[[#This Row],[price2]]/Working_Data[[#This Row],[quantity]]</f>
        <v>1494.59</v>
      </c>
      <c r="M4246" s="3">
        <v>1494.59</v>
      </c>
      <c r="N4246" t="s">
        <v>50</v>
      </c>
      <c r="O4246">
        <v>47</v>
      </c>
      <c r="P4246" s="1">
        <v>45797</v>
      </c>
      <c r="Q4246">
        <v>108</v>
      </c>
      <c r="R4246" t="s">
        <v>43</v>
      </c>
      <c r="S4246">
        <v>5</v>
      </c>
      <c r="T4246" s="1">
        <v>45646</v>
      </c>
      <c r="U4246" t="s">
        <v>30</v>
      </c>
      <c r="V4246" t="str">
        <f>TEXT(WEEKDAY(Working_Data[[#This Row],[order_date]],1),"DDDD")</f>
        <v>Sunday</v>
      </c>
      <c r="W4246" t="str">
        <f>TEXT(Working_Data[[#This Row],[order_date]],"mmmm")</f>
        <v>January</v>
      </c>
      <c r="X4246" s="7">
        <f>Working_Data[[#This Row],[last_order_date]]-Working_Data[[#This Row],[signup_date]]</f>
        <v>474</v>
      </c>
      <c r="Y4246" s="7">
        <f>IF(Working_Data[[#This Row],[churned]]="Active",1,0)</f>
        <v>0</v>
      </c>
      <c r="Z4246" s="7">
        <f>YEAR(Working_Data[[#This Row],[order_date]])</f>
        <v>2025</v>
      </c>
    </row>
    <row r="4247" spans="1:26" x14ac:dyDescent="0.25">
      <c r="A4247" t="s">
        <v>8544</v>
      </c>
      <c r="B4247" t="s">
        <v>45</v>
      </c>
      <c r="C4247" t="s">
        <v>82</v>
      </c>
      <c r="D4247" t="s">
        <v>23</v>
      </c>
      <c r="E4247" s="1">
        <v>45434</v>
      </c>
      <c r="F4247" t="s">
        <v>8545</v>
      </c>
      <c r="G4247" s="1">
        <v>45676</v>
      </c>
      <c r="H4247" t="s">
        <v>47</v>
      </c>
      <c r="I4247" t="s">
        <v>42</v>
      </c>
      <c r="J4247" t="s">
        <v>59</v>
      </c>
      <c r="K4247">
        <v>3</v>
      </c>
      <c r="L4247" s="3">
        <f>Working_Data[[#This Row],[price2]]/Working_Data[[#This Row],[quantity]]</f>
        <v>242.40333333333334</v>
      </c>
      <c r="M4247" s="3">
        <v>727.21</v>
      </c>
      <c r="N4247" t="s">
        <v>28</v>
      </c>
      <c r="O4247">
        <v>33</v>
      </c>
      <c r="P4247" s="1">
        <v>45693</v>
      </c>
      <c r="Q4247">
        <v>28</v>
      </c>
      <c r="R4247" t="s">
        <v>29</v>
      </c>
      <c r="S4247">
        <v>1</v>
      </c>
      <c r="T4247" s="1">
        <v>45715</v>
      </c>
      <c r="U4247" t="s">
        <v>36</v>
      </c>
      <c r="V4247" t="str">
        <f>TEXT(WEEKDAY(Working_Data[[#This Row],[order_date]],1),"DDDD")</f>
        <v>Sunday</v>
      </c>
      <c r="W4247" t="str">
        <f>TEXT(Working_Data[[#This Row],[order_date]],"mmmm")</f>
        <v>January</v>
      </c>
      <c r="X4247" s="7">
        <f>Working_Data[[#This Row],[last_order_date]]-Working_Data[[#This Row],[signup_date]]</f>
        <v>259</v>
      </c>
      <c r="Y4247" s="7">
        <f>IF(Working_Data[[#This Row],[churned]]="Active",1,0)</f>
        <v>1</v>
      </c>
      <c r="Z4247" s="7">
        <f>YEAR(Working_Data[[#This Row],[order_date]])</f>
        <v>2025</v>
      </c>
    </row>
    <row r="4248" spans="1:26" x14ac:dyDescent="0.25">
      <c r="A4248" t="s">
        <v>8546</v>
      </c>
      <c r="B4248" t="s">
        <v>21</v>
      </c>
      <c r="C4248" t="s">
        <v>39</v>
      </c>
      <c r="D4248" t="s">
        <v>23</v>
      </c>
      <c r="E4248" s="1">
        <v>45967</v>
      </c>
      <c r="F4248" t="s">
        <v>8547</v>
      </c>
      <c r="G4248" s="1">
        <v>45676</v>
      </c>
      <c r="H4248" t="s">
        <v>34</v>
      </c>
      <c r="I4248" t="s">
        <v>54</v>
      </c>
      <c r="J4248" t="s">
        <v>59</v>
      </c>
      <c r="K4248">
        <v>4</v>
      </c>
      <c r="L4248" s="3">
        <f>Working_Data[[#This Row],[price2]]/Working_Data[[#This Row],[quantity]]</f>
        <v>274.14749999999998</v>
      </c>
      <c r="M4248" s="3">
        <v>1096.5899999999999</v>
      </c>
      <c r="N4248" t="s">
        <v>35</v>
      </c>
      <c r="O4248">
        <v>41</v>
      </c>
      <c r="P4248" s="1">
        <v>45636</v>
      </c>
      <c r="Q4248">
        <v>160</v>
      </c>
      <c r="R4248" t="s">
        <v>29</v>
      </c>
      <c r="S4248">
        <v>2</v>
      </c>
      <c r="T4248" s="1">
        <v>45743</v>
      </c>
      <c r="U4248" t="s">
        <v>30</v>
      </c>
      <c r="V4248" t="str">
        <f>TEXT(WEEKDAY(Working_Data[[#This Row],[order_date]],1),"DDDD")</f>
        <v>Sunday</v>
      </c>
      <c r="W4248" t="str">
        <f>TEXT(Working_Data[[#This Row],[order_date]],"mmmm")</f>
        <v>January</v>
      </c>
      <c r="X4248" s="7">
        <f>Working_Data[[#This Row],[last_order_date]]-Working_Data[[#This Row],[signup_date]]</f>
        <v>-331</v>
      </c>
      <c r="Y4248" s="7">
        <f>IF(Working_Data[[#This Row],[churned]]="Active",1,0)</f>
        <v>1</v>
      </c>
      <c r="Z4248" s="7">
        <f>YEAR(Working_Data[[#This Row],[order_date]])</f>
        <v>2025</v>
      </c>
    </row>
    <row r="4249" spans="1:26" x14ac:dyDescent="0.25">
      <c r="A4249" t="s">
        <v>8548</v>
      </c>
      <c r="B4249" t="s">
        <v>21</v>
      </c>
      <c r="C4249" t="s">
        <v>39</v>
      </c>
      <c r="D4249" t="s">
        <v>23</v>
      </c>
      <c r="E4249" s="1">
        <v>45343</v>
      </c>
      <c r="F4249" t="s">
        <v>8549</v>
      </c>
      <c r="G4249" s="1">
        <v>45676</v>
      </c>
      <c r="H4249" t="s">
        <v>47</v>
      </c>
      <c r="I4249" t="s">
        <v>63</v>
      </c>
      <c r="J4249" t="s">
        <v>27</v>
      </c>
      <c r="K4249">
        <v>3</v>
      </c>
      <c r="L4249" s="3">
        <f>Working_Data[[#This Row],[price2]]/Working_Data[[#This Row],[quantity]]</f>
        <v>163.18333333333334</v>
      </c>
      <c r="M4249" s="3">
        <v>489.55</v>
      </c>
      <c r="N4249" t="s">
        <v>35</v>
      </c>
      <c r="O4249">
        <v>38</v>
      </c>
      <c r="P4249" s="1">
        <v>45816</v>
      </c>
      <c r="Q4249">
        <v>389</v>
      </c>
      <c r="R4249" t="s">
        <v>29</v>
      </c>
      <c r="S4249">
        <v>3</v>
      </c>
      <c r="T4249" s="1">
        <v>45593</v>
      </c>
      <c r="U4249" t="s">
        <v>30</v>
      </c>
      <c r="V4249" t="str">
        <f>TEXT(WEEKDAY(Working_Data[[#This Row],[order_date]],1),"DDDD")</f>
        <v>Sunday</v>
      </c>
      <c r="W4249" t="str">
        <f>TEXT(Working_Data[[#This Row],[order_date]],"mmmm")</f>
        <v>January</v>
      </c>
      <c r="X4249" s="7">
        <f>Working_Data[[#This Row],[last_order_date]]-Working_Data[[#This Row],[signup_date]]</f>
        <v>473</v>
      </c>
      <c r="Y4249" s="7">
        <f>IF(Working_Data[[#This Row],[churned]]="Active",1,0)</f>
        <v>1</v>
      </c>
      <c r="Z4249" s="7">
        <f>YEAR(Working_Data[[#This Row],[order_date]])</f>
        <v>2025</v>
      </c>
    </row>
    <row r="4250" spans="1:26" x14ac:dyDescent="0.25">
      <c r="A4250" t="s">
        <v>8550</v>
      </c>
      <c r="B4250" t="s">
        <v>45</v>
      </c>
      <c r="C4250" t="s">
        <v>82</v>
      </c>
      <c r="D4250" t="s">
        <v>77</v>
      </c>
      <c r="E4250" s="1">
        <v>45216</v>
      </c>
      <c r="F4250" t="s">
        <v>8551</v>
      </c>
      <c r="G4250" s="1">
        <v>45677</v>
      </c>
      <c r="H4250" t="s">
        <v>58</v>
      </c>
      <c r="I4250" t="s">
        <v>63</v>
      </c>
      <c r="J4250" t="s">
        <v>27</v>
      </c>
      <c r="K4250">
        <v>4</v>
      </c>
      <c r="L4250" s="3">
        <f>Working_Data[[#This Row],[price2]]/Working_Data[[#This Row],[quantity]]</f>
        <v>297.73250000000002</v>
      </c>
      <c r="M4250" s="3">
        <v>1190.93</v>
      </c>
      <c r="N4250" t="s">
        <v>50</v>
      </c>
      <c r="O4250">
        <v>19</v>
      </c>
      <c r="P4250" s="1">
        <v>45547</v>
      </c>
      <c r="Q4250">
        <v>59</v>
      </c>
      <c r="R4250" t="s">
        <v>29</v>
      </c>
      <c r="S4250">
        <v>2</v>
      </c>
      <c r="T4250" s="1">
        <v>45638</v>
      </c>
      <c r="U4250" t="s">
        <v>60</v>
      </c>
      <c r="V4250" t="str">
        <f>TEXT(WEEKDAY(Working_Data[[#This Row],[order_date]],1),"DDDD")</f>
        <v>Monday</v>
      </c>
      <c r="W4250" t="str">
        <f>TEXT(Working_Data[[#This Row],[order_date]],"mmmm")</f>
        <v>January</v>
      </c>
      <c r="X4250" s="7">
        <f>Working_Data[[#This Row],[last_order_date]]-Working_Data[[#This Row],[signup_date]]</f>
        <v>331</v>
      </c>
      <c r="Y4250" s="7">
        <f>IF(Working_Data[[#This Row],[churned]]="Active",1,0)</f>
        <v>1</v>
      </c>
      <c r="Z4250" s="7">
        <f>YEAR(Working_Data[[#This Row],[order_date]])</f>
        <v>2025</v>
      </c>
    </row>
    <row r="4251" spans="1:26" x14ac:dyDescent="0.25">
      <c r="A4251" t="s">
        <v>8552</v>
      </c>
      <c r="B4251" t="s">
        <v>21</v>
      </c>
      <c r="C4251" t="s">
        <v>82</v>
      </c>
      <c r="D4251" t="s">
        <v>52</v>
      </c>
      <c r="E4251" s="1">
        <v>45932</v>
      </c>
      <c r="F4251" t="s">
        <v>8553</v>
      </c>
      <c r="G4251" s="1">
        <v>45677</v>
      </c>
      <c r="H4251" t="s">
        <v>25</v>
      </c>
      <c r="I4251" t="s">
        <v>54</v>
      </c>
      <c r="J4251" t="s">
        <v>59</v>
      </c>
      <c r="K4251">
        <v>1</v>
      </c>
      <c r="L4251" s="3">
        <f>Working_Data[[#This Row],[price2]]/Working_Data[[#This Row],[quantity]]</f>
        <v>1232.17</v>
      </c>
      <c r="M4251" s="3">
        <v>1232.17</v>
      </c>
      <c r="N4251" t="s">
        <v>50</v>
      </c>
      <c r="O4251">
        <v>37</v>
      </c>
      <c r="P4251" s="1">
        <v>45890</v>
      </c>
      <c r="Q4251">
        <v>434</v>
      </c>
      <c r="R4251" t="s">
        <v>43</v>
      </c>
      <c r="S4251">
        <v>1</v>
      </c>
      <c r="T4251" s="1">
        <v>45822</v>
      </c>
      <c r="U4251" t="s">
        <v>30</v>
      </c>
      <c r="V4251" t="str">
        <f>TEXT(WEEKDAY(Working_Data[[#This Row],[order_date]],1),"DDDD")</f>
        <v>Monday</v>
      </c>
      <c r="W4251" t="str">
        <f>TEXT(Working_Data[[#This Row],[order_date]],"mmmm")</f>
        <v>January</v>
      </c>
      <c r="X4251" s="7">
        <f>Working_Data[[#This Row],[last_order_date]]-Working_Data[[#This Row],[signup_date]]</f>
        <v>-42</v>
      </c>
      <c r="Y4251" s="7">
        <f>IF(Working_Data[[#This Row],[churned]]="Active",1,0)</f>
        <v>0</v>
      </c>
      <c r="Z4251" s="7">
        <f>YEAR(Working_Data[[#This Row],[order_date]])</f>
        <v>2025</v>
      </c>
    </row>
    <row r="4252" spans="1:26" x14ac:dyDescent="0.25">
      <c r="A4252" t="s">
        <v>8554</v>
      </c>
      <c r="B4252" t="s">
        <v>38</v>
      </c>
      <c r="C4252" t="s">
        <v>39</v>
      </c>
      <c r="D4252" t="s">
        <v>56</v>
      </c>
      <c r="E4252" s="1">
        <v>45692</v>
      </c>
      <c r="F4252" t="s">
        <v>8555</v>
      </c>
      <c r="G4252" s="1">
        <v>45677</v>
      </c>
      <c r="H4252" t="s">
        <v>34</v>
      </c>
      <c r="I4252" t="s">
        <v>54</v>
      </c>
      <c r="J4252" t="s">
        <v>27</v>
      </c>
      <c r="K4252">
        <v>3</v>
      </c>
      <c r="L4252" s="3">
        <f>Working_Data[[#This Row],[price2]]/Working_Data[[#This Row],[quantity]]</f>
        <v>499.59666666666664</v>
      </c>
      <c r="M4252" s="3">
        <v>1498.79</v>
      </c>
      <c r="N4252" t="s">
        <v>35</v>
      </c>
      <c r="O4252">
        <v>43</v>
      </c>
      <c r="P4252" s="1">
        <v>45564</v>
      </c>
      <c r="Q4252">
        <v>132</v>
      </c>
      <c r="R4252" t="s">
        <v>43</v>
      </c>
      <c r="S4252">
        <v>4</v>
      </c>
      <c r="T4252" s="1">
        <v>45750</v>
      </c>
      <c r="U4252" t="s">
        <v>30</v>
      </c>
      <c r="V4252" t="str">
        <f>TEXT(WEEKDAY(Working_Data[[#This Row],[order_date]],1),"DDDD")</f>
        <v>Monday</v>
      </c>
      <c r="W4252" t="str">
        <f>TEXT(Working_Data[[#This Row],[order_date]],"mmmm")</f>
        <v>January</v>
      </c>
      <c r="X4252" s="7">
        <f>Working_Data[[#This Row],[last_order_date]]-Working_Data[[#This Row],[signup_date]]</f>
        <v>-128</v>
      </c>
      <c r="Y4252" s="7">
        <f>IF(Working_Data[[#This Row],[churned]]="Active",1,0)</f>
        <v>0</v>
      </c>
      <c r="Z4252" s="7">
        <f>YEAR(Working_Data[[#This Row],[order_date]])</f>
        <v>2025</v>
      </c>
    </row>
    <row r="4253" spans="1:26" x14ac:dyDescent="0.25">
      <c r="A4253" t="s">
        <v>8556</v>
      </c>
      <c r="B4253" t="s">
        <v>45</v>
      </c>
      <c r="C4253" t="s">
        <v>82</v>
      </c>
      <c r="D4253" t="s">
        <v>77</v>
      </c>
      <c r="E4253" s="1">
        <v>45215</v>
      </c>
      <c r="F4253" t="s">
        <v>8557</v>
      </c>
      <c r="G4253" s="1">
        <v>45677</v>
      </c>
      <c r="H4253" t="s">
        <v>25</v>
      </c>
      <c r="I4253" t="s">
        <v>42</v>
      </c>
      <c r="J4253" t="s">
        <v>59</v>
      </c>
      <c r="K4253">
        <v>3</v>
      </c>
      <c r="L4253" s="3">
        <f>Working_Data[[#This Row],[price2]]/Working_Data[[#This Row],[quantity]]</f>
        <v>462.87666666666672</v>
      </c>
      <c r="M4253" s="3">
        <v>1388.63</v>
      </c>
      <c r="N4253" t="s">
        <v>35</v>
      </c>
      <c r="O4253">
        <v>16</v>
      </c>
      <c r="P4253" s="1">
        <v>45684</v>
      </c>
      <c r="Q4253">
        <v>10</v>
      </c>
      <c r="R4253" t="s">
        <v>43</v>
      </c>
      <c r="S4253">
        <v>4</v>
      </c>
      <c r="T4253" s="1">
        <v>45907</v>
      </c>
      <c r="U4253" t="s">
        <v>60</v>
      </c>
      <c r="V4253" t="str">
        <f>TEXT(WEEKDAY(Working_Data[[#This Row],[order_date]],1),"DDDD")</f>
        <v>Monday</v>
      </c>
      <c r="W4253" t="str">
        <f>TEXT(Working_Data[[#This Row],[order_date]],"mmmm")</f>
        <v>January</v>
      </c>
      <c r="X4253" s="7">
        <f>Working_Data[[#This Row],[last_order_date]]-Working_Data[[#This Row],[signup_date]]</f>
        <v>469</v>
      </c>
      <c r="Y4253" s="7">
        <f>IF(Working_Data[[#This Row],[churned]]="Active",1,0)</f>
        <v>0</v>
      </c>
      <c r="Z4253" s="7">
        <f>YEAR(Working_Data[[#This Row],[order_date]])</f>
        <v>2025</v>
      </c>
    </row>
    <row r="4254" spans="1:26" x14ac:dyDescent="0.25">
      <c r="A4254" t="s">
        <v>8558</v>
      </c>
      <c r="B4254" t="s">
        <v>21</v>
      </c>
      <c r="C4254" t="s">
        <v>82</v>
      </c>
      <c r="D4254" t="s">
        <v>77</v>
      </c>
      <c r="E4254" s="1">
        <v>45436</v>
      </c>
      <c r="F4254" t="s">
        <v>8559</v>
      </c>
      <c r="G4254" s="1">
        <v>45677</v>
      </c>
      <c r="H4254" t="s">
        <v>41</v>
      </c>
      <c r="I4254" t="s">
        <v>48</v>
      </c>
      <c r="J4254" t="s">
        <v>49</v>
      </c>
      <c r="K4254">
        <v>3</v>
      </c>
      <c r="L4254" s="3">
        <f>Working_Data[[#This Row],[price2]]/Working_Data[[#This Row],[quantity]]</f>
        <v>409.73666666666668</v>
      </c>
      <c r="M4254" s="3">
        <v>1229.21</v>
      </c>
      <c r="N4254" t="s">
        <v>35</v>
      </c>
      <c r="O4254">
        <v>16</v>
      </c>
      <c r="P4254" s="1">
        <v>45647</v>
      </c>
      <c r="Q4254">
        <v>133</v>
      </c>
      <c r="R4254" t="s">
        <v>43</v>
      </c>
      <c r="S4254">
        <v>4</v>
      </c>
      <c r="T4254" s="1">
        <v>45392</v>
      </c>
      <c r="U4254" t="s">
        <v>60</v>
      </c>
      <c r="V4254" t="str">
        <f>TEXT(WEEKDAY(Working_Data[[#This Row],[order_date]],1),"DDDD")</f>
        <v>Monday</v>
      </c>
      <c r="W4254" t="str">
        <f>TEXT(Working_Data[[#This Row],[order_date]],"mmmm")</f>
        <v>January</v>
      </c>
      <c r="X4254" s="7">
        <f>Working_Data[[#This Row],[last_order_date]]-Working_Data[[#This Row],[signup_date]]</f>
        <v>211</v>
      </c>
      <c r="Y4254" s="7">
        <f>IF(Working_Data[[#This Row],[churned]]="Active",1,0)</f>
        <v>0</v>
      </c>
      <c r="Z4254" s="7">
        <f>YEAR(Working_Data[[#This Row],[order_date]])</f>
        <v>2025</v>
      </c>
    </row>
    <row r="4255" spans="1:26" x14ac:dyDescent="0.25">
      <c r="A4255" t="s">
        <v>8560</v>
      </c>
      <c r="B4255" t="s">
        <v>38</v>
      </c>
      <c r="C4255" t="s">
        <v>39</v>
      </c>
      <c r="D4255" t="s">
        <v>23</v>
      </c>
      <c r="E4255" s="1">
        <v>45811</v>
      </c>
      <c r="F4255" t="s">
        <v>8561</v>
      </c>
      <c r="G4255" s="1">
        <v>45678</v>
      </c>
      <c r="H4255" t="s">
        <v>58</v>
      </c>
      <c r="I4255" t="s">
        <v>42</v>
      </c>
      <c r="J4255" t="s">
        <v>49</v>
      </c>
      <c r="K4255">
        <v>5</v>
      </c>
      <c r="L4255" s="3">
        <f>Working_Data[[#This Row],[price2]]/Working_Data[[#This Row],[quantity]]</f>
        <v>60.42</v>
      </c>
      <c r="M4255" s="3">
        <v>302.10000000000002</v>
      </c>
      <c r="N4255" t="s">
        <v>28</v>
      </c>
      <c r="O4255">
        <v>20</v>
      </c>
      <c r="P4255" s="1">
        <v>45671</v>
      </c>
      <c r="Q4255">
        <v>79</v>
      </c>
      <c r="R4255" t="s">
        <v>29</v>
      </c>
      <c r="S4255">
        <v>2</v>
      </c>
      <c r="T4255" s="1">
        <v>45777</v>
      </c>
      <c r="U4255" t="s">
        <v>30</v>
      </c>
      <c r="V4255" t="str">
        <f>TEXT(WEEKDAY(Working_Data[[#This Row],[order_date]],1),"DDDD")</f>
        <v>Tuesday</v>
      </c>
      <c r="W4255" t="str">
        <f>TEXT(Working_Data[[#This Row],[order_date]],"mmmm")</f>
        <v>January</v>
      </c>
      <c r="X4255" s="7">
        <f>Working_Data[[#This Row],[last_order_date]]-Working_Data[[#This Row],[signup_date]]</f>
        <v>-140</v>
      </c>
      <c r="Y4255" s="7">
        <f>IF(Working_Data[[#This Row],[churned]]="Active",1,0)</f>
        <v>1</v>
      </c>
      <c r="Z4255" s="7">
        <f>YEAR(Working_Data[[#This Row],[order_date]])</f>
        <v>2025</v>
      </c>
    </row>
    <row r="4256" spans="1:26" x14ac:dyDescent="0.25">
      <c r="A4256" t="s">
        <v>8562</v>
      </c>
      <c r="B4256" t="s">
        <v>21</v>
      </c>
      <c r="C4256" t="s">
        <v>82</v>
      </c>
      <c r="D4256" t="s">
        <v>32</v>
      </c>
      <c r="E4256" s="1">
        <v>45869</v>
      </c>
      <c r="F4256" t="s">
        <v>8563</v>
      </c>
      <c r="G4256" s="1">
        <v>45678</v>
      </c>
      <c r="H4256" t="s">
        <v>34</v>
      </c>
      <c r="I4256" t="s">
        <v>26</v>
      </c>
      <c r="J4256" t="s">
        <v>49</v>
      </c>
      <c r="K4256">
        <v>1</v>
      </c>
      <c r="L4256" s="3">
        <f>Working_Data[[#This Row],[price2]]/Working_Data[[#This Row],[quantity]]</f>
        <v>834.14</v>
      </c>
      <c r="M4256" s="3">
        <v>834.14</v>
      </c>
      <c r="N4256" t="s">
        <v>28</v>
      </c>
      <c r="O4256">
        <v>34</v>
      </c>
      <c r="P4256" s="1">
        <v>45646</v>
      </c>
      <c r="Q4256">
        <v>500</v>
      </c>
      <c r="R4256" t="s">
        <v>43</v>
      </c>
      <c r="S4256">
        <v>4</v>
      </c>
      <c r="T4256" s="1">
        <v>45663</v>
      </c>
      <c r="U4256" t="s">
        <v>36</v>
      </c>
      <c r="V4256" t="str">
        <f>TEXT(WEEKDAY(Working_Data[[#This Row],[order_date]],1),"DDDD")</f>
        <v>Tuesday</v>
      </c>
      <c r="W4256" t="str">
        <f>TEXT(Working_Data[[#This Row],[order_date]],"mmmm")</f>
        <v>January</v>
      </c>
      <c r="X4256" s="7">
        <f>Working_Data[[#This Row],[last_order_date]]-Working_Data[[#This Row],[signup_date]]</f>
        <v>-223</v>
      </c>
      <c r="Y4256" s="7">
        <f>IF(Working_Data[[#This Row],[churned]]="Active",1,0)</f>
        <v>0</v>
      </c>
      <c r="Z4256" s="7">
        <f>YEAR(Working_Data[[#This Row],[order_date]])</f>
        <v>2025</v>
      </c>
    </row>
    <row r="4257" spans="1:26" x14ac:dyDescent="0.25">
      <c r="A4257" t="s">
        <v>8564</v>
      </c>
      <c r="B4257" t="s">
        <v>38</v>
      </c>
      <c r="C4257" t="s">
        <v>22</v>
      </c>
      <c r="D4257" t="s">
        <v>56</v>
      </c>
      <c r="E4257" s="1">
        <v>45514</v>
      </c>
      <c r="F4257" t="s">
        <v>8565</v>
      </c>
      <c r="G4257" s="1">
        <v>45678</v>
      </c>
      <c r="H4257" t="s">
        <v>34</v>
      </c>
      <c r="I4257" t="s">
        <v>42</v>
      </c>
      <c r="J4257" t="s">
        <v>49</v>
      </c>
      <c r="K4257">
        <v>1</v>
      </c>
      <c r="L4257" s="3">
        <f>Working_Data[[#This Row],[price2]]/Working_Data[[#This Row],[quantity]]</f>
        <v>156.47</v>
      </c>
      <c r="M4257" s="3">
        <v>156.47</v>
      </c>
      <c r="N4257" t="s">
        <v>35</v>
      </c>
      <c r="O4257">
        <v>42</v>
      </c>
      <c r="P4257" s="1">
        <v>45662</v>
      </c>
      <c r="Q4257">
        <v>18</v>
      </c>
      <c r="R4257" t="s">
        <v>29</v>
      </c>
      <c r="S4257">
        <v>1</v>
      </c>
      <c r="T4257" s="1">
        <v>45577</v>
      </c>
      <c r="U4257" t="s">
        <v>30</v>
      </c>
      <c r="V4257" t="str">
        <f>TEXT(WEEKDAY(Working_Data[[#This Row],[order_date]],1),"DDDD")</f>
        <v>Tuesday</v>
      </c>
      <c r="W4257" t="str">
        <f>TEXT(Working_Data[[#This Row],[order_date]],"mmmm")</f>
        <v>January</v>
      </c>
      <c r="X4257" s="7">
        <f>Working_Data[[#This Row],[last_order_date]]-Working_Data[[#This Row],[signup_date]]</f>
        <v>148</v>
      </c>
      <c r="Y4257" s="7">
        <f>IF(Working_Data[[#This Row],[churned]]="Active",1,0)</f>
        <v>1</v>
      </c>
      <c r="Z4257" s="7">
        <f>YEAR(Working_Data[[#This Row],[order_date]])</f>
        <v>2025</v>
      </c>
    </row>
    <row r="4258" spans="1:26" x14ac:dyDescent="0.25">
      <c r="A4258" t="s">
        <v>8566</v>
      </c>
      <c r="B4258" t="s">
        <v>21</v>
      </c>
      <c r="C4258" t="s">
        <v>22</v>
      </c>
      <c r="D4258" t="s">
        <v>32</v>
      </c>
      <c r="E4258" s="1">
        <v>45148</v>
      </c>
      <c r="F4258" t="s">
        <v>8567</v>
      </c>
      <c r="G4258" s="1">
        <v>45678</v>
      </c>
      <c r="H4258" t="s">
        <v>25</v>
      </c>
      <c r="I4258" t="s">
        <v>42</v>
      </c>
      <c r="J4258" t="s">
        <v>49</v>
      </c>
      <c r="K4258">
        <v>1</v>
      </c>
      <c r="L4258" s="3">
        <f>Working_Data[[#This Row],[price2]]/Working_Data[[#This Row],[quantity]]</f>
        <v>303.25</v>
      </c>
      <c r="M4258" s="3">
        <v>303.25</v>
      </c>
      <c r="N4258" t="s">
        <v>50</v>
      </c>
      <c r="O4258">
        <v>38</v>
      </c>
      <c r="P4258" s="1">
        <v>45534</v>
      </c>
      <c r="Q4258">
        <v>230</v>
      </c>
      <c r="R4258" t="s">
        <v>29</v>
      </c>
      <c r="S4258">
        <v>2</v>
      </c>
      <c r="T4258" s="1">
        <v>45838</v>
      </c>
      <c r="U4258" t="s">
        <v>36</v>
      </c>
      <c r="V4258" t="str">
        <f>TEXT(WEEKDAY(Working_Data[[#This Row],[order_date]],1),"DDDD")</f>
        <v>Tuesday</v>
      </c>
      <c r="W4258" t="str">
        <f>TEXT(Working_Data[[#This Row],[order_date]],"mmmm")</f>
        <v>January</v>
      </c>
      <c r="X4258" s="7">
        <f>Working_Data[[#This Row],[last_order_date]]-Working_Data[[#This Row],[signup_date]]</f>
        <v>386</v>
      </c>
      <c r="Y4258" s="7">
        <f>IF(Working_Data[[#This Row],[churned]]="Active",1,0)</f>
        <v>1</v>
      </c>
      <c r="Z4258" s="7">
        <f>YEAR(Working_Data[[#This Row],[order_date]])</f>
        <v>2025</v>
      </c>
    </row>
    <row r="4259" spans="1:26" x14ac:dyDescent="0.25">
      <c r="A4259" t="s">
        <v>8568</v>
      </c>
      <c r="B4259" t="s">
        <v>45</v>
      </c>
      <c r="C4259" t="s">
        <v>39</v>
      </c>
      <c r="D4259" t="s">
        <v>32</v>
      </c>
      <c r="E4259" s="1">
        <v>45691</v>
      </c>
      <c r="F4259" t="s">
        <v>8569</v>
      </c>
      <c r="G4259" s="1">
        <v>45678</v>
      </c>
      <c r="H4259" t="s">
        <v>41</v>
      </c>
      <c r="I4259" t="s">
        <v>48</v>
      </c>
      <c r="J4259" t="s">
        <v>59</v>
      </c>
      <c r="K4259">
        <v>5</v>
      </c>
      <c r="L4259" s="3">
        <f>Working_Data[[#This Row],[price2]]/Working_Data[[#This Row],[quantity]]</f>
        <v>32.648000000000003</v>
      </c>
      <c r="M4259" s="3">
        <v>163.24</v>
      </c>
      <c r="N4259" t="s">
        <v>28</v>
      </c>
      <c r="O4259">
        <v>37</v>
      </c>
      <c r="P4259" s="1">
        <v>45533</v>
      </c>
      <c r="Q4259">
        <v>447</v>
      </c>
      <c r="R4259" t="s">
        <v>29</v>
      </c>
      <c r="S4259">
        <v>2</v>
      </c>
      <c r="T4259" s="1">
        <v>45784</v>
      </c>
      <c r="U4259" t="s">
        <v>36</v>
      </c>
      <c r="V4259" t="str">
        <f>TEXT(WEEKDAY(Working_Data[[#This Row],[order_date]],1),"DDDD")</f>
        <v>Tuesday</v>
      </c>
      <c r="W4259" t="str">
        <f>TEXT(Working_Data[[#This Row],[order_date]],"mmmm")</f>
        <v>January</v>
      </c>
      <c r="X4259" s="7">
        <f>Working_Data[[#This Row],[last_order_date]]-Working_Data[[#This Row],[signup_date]]</f>
        <v>-158</v>
      </c>
      <c r="Y4259" s="7">
        <f>IF(Working_Data[[#This Row],[churned]]="Active",1,0)</f>
        <v>1</v>
      </c>
      <c r="Z4259" s="7">
        <f>YEAR(Working_Data[[#This Row],[order_date]])</f>
        <v>2025</v>
      </c>
    </row>
    <row r="4260" spans="1:26" x14ac:dyDescent="0.25">
      <c r="A4260" t="s">
        <v>8570</v>
      </c>
      <c r="B4260" t="s">
        <v>38</v>
      </c>
      <c r="C4260" t="s">
        <v>82</v>
      </c>
      <c r="D4260" t="s">
        <v>52</v>
      </c>
      <c r="E4260" s="1">
        <v>45088</v>
      </c>
      <c r="F4260" t="s">
        <v>8571</v>
      </c>
      <c r="G4260" s="1">
        <v>45678</v>
      </c>
      <c r="H4260" t="s">
        <v>34</v>
      </c>
      <c r="I4260" t="s">
        <v>63</v>
      </c>
      <c r="J4260" t="s">
        <v>27</v>
      </c>
      <c r="K4260">
        <v>2</v>
      </c>
      <c r="L4260" s="3">
        <f>Working_Data[[#This Row],[price2]]/Working_Data[[#This Row],[quantity]]</f>
        <v>577.38499999999999</v>
      </c>
      <c r="M4260" s="3">
        <v>1154.77</v>
      </c>
      <c r="N4260" t="s">
        <v>28</v>
      </c>
      <c r="O4260">
        <v>21</v>
      </c>
      <c r="P4260" s="1">
        <v>45770</v>
      </c>
      <c r="Q4260">
        <v>440</v>
      </c>
      <c r="R4260" t="s">
        <v>43</v>
      </c>
      <c r="S4260">
        <v>5</v>
      </c>
      <c r="T4260" s="1">
        <v>45691</v>
      </c>
      <c r="U4260" t="s">
        <v>30</v>
      </c>
      <c r="V4260" t="str">
        <f>TEXT(WEEKDAY(Working_Data[[#This Row],[order_date]],1),"DDDD")</f>
        <v>Tuesday</v>
      </c>
      <c r="W4260" t="str">
        <f>TEXT(Working_Data[[#This Row],[order_date]],"mmmm")</f>
        <v>January</v>
      </c>
      <c r="X4260" s="7">
        <f>Working_Data[[#This Row],[last_order_date]]-Working_Data[[#This Row],[signup_date]]</f>
        <v>682</v>
      </c>
      <c r="Y4260" s="7">
        <f>IF(Working_Data[[#This Row],[churned]]="Active",1,0)</f>
        <v>0</v>
      </c>
      <c r="Z4260" s="7">
        <f>YEAR(Working_Data[[#This Row],[order_date]])</f>
        <v>2025</v>
      </c>
    </row>
    <row r="4261" spans="1:26" x14ac:dyDescent="0.25">
      <c r="A4261" t="s">
        <v>8572</v>
      </c>
      <c r="B4261" t="s">
        <v>45</v>
      </c>
      <c r="C4261" t="s">
        <v>39</v>
      </c>
      <c r="D4261" t="s">
        <v>52</v>
      </c>
      <c r="E4261" s="1">
        <v>45556</v>
      </c>
      <c r="F4261" t="s">
        <v>8573</v>
      </c>
      <c r="G4261" s="1">
        <v>45678</v>
      </c>
      <c r="H4261" t="s">
        <v>58</v>
      </c>
      <c r="I4261" t="s">
        <v>26</v>
      </c>
      <c r="J4261" t="s">
        <v>67</v>
      </c>
      <c r="K4261">
        <v>1</v>
      </c>
      <c r="L4261" s="3">
        <f>Working_Data[[#This Row],[price2]]/Working_Data[[#This Row],[quantity]]</f>
        <v>518.92999999999995</v>
      </c>
      <c r="M4261" s="3">
        <v>518.92999999999995</v>
      </c>
      <c r="N4261" t="s">
        <v>35</v>
      </c>
      <c r="O4261">
        <v>37</v>
      </c>
      <c r="P4261" s="1">
        <v>45640</v>
      </c>
      <c r="Q4261">
        <v>175</v>
      </c>
      <c r="R4261" t="s">
        <v>29</v>
      </c>
      <c r="S4261">
        <v>3</v>
      </c>
      <c r="T4261" s="1">
        <v>45532</v>
      </c>
      <c r="U4261" t="s">
        <v>36</v>
      </c>
      <c r="V4261" t="str">
        <f>TEXT(WEEKDAY(Working_Data[[#This Row],[order_date]],1),"DDDD")</f>
        <v>Tuesday</v>
      </c>
      <c r="W4261" t="str">
        <f>TEXT(Working_Data[[#This Row],[order_date]],"mmmm")</f>
        <v>January</v>
      </c>
      <c r="X4261" s="7">
        <f>Working_Data[[#This Row],[last_order_date]]-Working_Data[[#This Row],[signup_date]]</f>
        <v>84</v>
      </c>
      <c r="Y4261" s="7">
        <f>IF(Working_Data[[#This Row],[churned]]="Active",1,0)</f>
        <v>1</v>
      </c>
      <c r="Z4261" s="7">
        <f>YEAR(Working_Data[[#This Row],[order_date]])</f>
        <v>2025</v>
      </c>
    </row>
    <row r="4262" spans="1:26" x14ac:dyDescent="0.25">
      <c r="A4262" t="s">
        <v>8574</v>
      </c>
      <c r="B4262" t="s">
        <v>45</v>
      </c>
      <c r="C4262" t="s">
        <v>39</v>
      </c>
      <c r="D4262" t="s">
        <v>77</v>
      </c>
      <c r="E4262" s="1">
        <v>45243</v>
      </c>
      <c r="F4262" t="s">
        <v>8575</v>
      </c>
      <c r="G4262" s="1">
        <v>45678</v>
      </c>
      <c r="H4262" t="s">
        <v>58</v>
      </c>
      <c r="I4262" t="s">
        <v>26</v>
      </c>
      <c r="J4262" t="s">
        <v>64</v>
      </c>
      <c r="K4262">
        <v>5</v>
      </c>
      <c r="L4262" s="3">
        <f>Working_Data[[#This Row],[price2]]/Working_Data[[#This Row],[quantity]]</f>
        <v>213.48000000000002</v>
      </c>
      <c r="M4262" s="3">
        <v>1067.4000000000001</v>
      </c>
      <c r="N4262" t="s">
        <v>50</v>
      </c>
      <c r="O4262">
        <v>5</v>
      </c>
      <c r="P4262" s="1">
        <v>45528</v>
      </c>
      <c r="Q4262">
        <v>91</v>
      </c>
      <c r="R4262" t="s">
        <v>43</v>
      </c>
      <c r="S4262">
        <v>1</v>
      </c>
      <c r="T4262" s="1">
        <v>45812</v>
      </c>
      <c r="U4262" t="s">
        <v>60</v>
      </c>
      <c r="V4262" t="str">
        <f>TEXT(WEEKDAY(Working_Data[[#This Row],[order_date]],1),"DDDD")</f>
        <v>Tuesday</v>
      </c>
      <c r="W4262" t="str">
        <f>TEXT(Working_Data[[#This Row],[order_date]],"mmmm")</f>
        <v>January</v>
      </c>
      <c r="X4262" s="7">
        <f>Working_Data[[#This Row],[last_order_date]]-Working_Data[[#This Row],[signup_date]]</f>
        <v>285</v>
      </c>
      <c r="Y4262" s="7">
        <f>IF(Working_Data[[#This Row],[churned]]="Active",1,0)</f>
        <v>0</v>
      </c>
      <c r="Z4262" s="7">
        <f>YEAR(Working_Data[[#This Row],[order_date]])</f>
        <v>2025</v>
      </c>
    </row>
    <row r="4263" spans="1:26" x14ac:dyDescent="0.25">
      <c r="A4263" t="s">
        <v>8576</v>
      </c>
      <c r="B4263" t="s">
        <v>21</v>
      </c>
      <c r="C4263" t="s">
        <v>82</v>
      </c>
      <c r="D4263" t="s">
        <v>77</v>
      </c>
      <c r="E4263" s="1">
        <v>45962</v>
      </c>
      <c r="F4263" t="s">
        <v>8577</v>
      </c>
      <c r="G4263" s="1">
        <v>45678</v>
      </c>
      <c r="H4263" t="s">
        <v>47</v>
      </c>
      <c r="I4263" t="s">
        <v>42</v>
      </c>
      <c r="J4263" t="s">
        <v>59</v>
      </c>
      <c r="K4263">
        <v>3</v>
      </c>
      <c r="L4263" s="3">
        <f>Working_Data[[#This Row],[price2]]/Working_Data[[#This Row],[quantity]]</f>
        <v>334.66333333333336</v>
      </c>
      <c r="M4263" s="3">
        <v>1003.99</v>
      </c>
      <c r="N4263" t="s">
        <v>28</v>
      </c>
      <c r="O4263">
        <v>9</v>
      </c>
      <c r="P4263" s="1">
        <v>45611</v>
      </c>
      <c r="Q4263">
        <v>1</v>
      </c>
      <c r="R4263" t="s">
        <v>29</v>
      </c>
      <c r="S4263">
        <v>5</v>
      </c>
      <c r="T4263" s="1">
        <v>45856</v>
      </c>
      <c r="U4263" t="s">
        <v>36</v>
      </c>
      <c r="V4263" t="str">
        <f>TEXT(WEEKDAY(Working_Data[[#This Row],[order_date]],1),"DDDD")</f>
        <v>Tuesday</v>
      </c>
      <c r="W4263" t="str">
        <f>TEXT(Working_Data[[#This Row],[order_date]],"mmmm")</f>
        <v>January</v>
      </c>
      <c r="X4263" s="7">
        <f>Working_Data[[#This Row],[last_order_date]]-Working_Data[[#This Row],[signup_date]]</f>
        <v>-351</v>
      </c>
      <c r="Y4263" s="7">
        <f>IF(Working_Data[[#This Row],[churned]]="Active",1,0)</f>
        <v>1</v>
      </c>
      <c r="Z4263" s="7">
        <f>YEAR(Working_Data[[#This Row],[order_date]])</f>
        <v>2025</v>
      </c>
    </row>
    <row r="4264" spans="1:26" x14ac:dyDescent="0.25">
      <c r="A4264" t="s">
        <v>8578</v>
      </c>
      <c r="B4264" t="s">
        <v>45</v>
      </c>
      <c r="C4264" t="s">
        <v>39</v>
      </c>
      <c r="D4264" t="s">
        <v>56</v>
      </c>
      <c r="E4264" s="1">
        <v>44997</v>
      </c>
      <c r="F4264" t="s">
        <v>8579</v>
      </c>
      <c r="G4264" s="1">
        <v>45678</v>
      </c>
      <c r="H4264" t="s">
        <v>47</v>
      </c>
      <c r="I4264" t="s">
        <v>48</v>
      </c>
      <c r="J4264" t="s">
        <v>67</v>
      </c>
      <c r="K4264">
        <v>4</v>
      </c>
      <c r="L4264" s="3">
        <f>Working_Data[[#This Row],[price2]]/Working_Data[[#This Row],[quantity]]</f>
        <v>230.72749999999999</v>
      </c>
      <c r="M4264" s="3">
        <v>922.91</v>
      </c>
      <c r="N4264" t="s">
        <v>35</v>
      </c>
      <c r="O4264">
        <v>14</v>
      </c>
      <c r="P4264" s="1">
        <v>45774</v>
      </c>
      <c r="Q4264">
        <v>496</v>
      </c>
      <c r="R4264" t="s">
        <v>43</v>
      </c>
      <c r="S4264">
        <v>3</v>
      </c>
      <c r="T4264" s="1">
        <v>45660</v>
      </c>
      <c r="U4264" t="s">
        <v>36</v>
      </c>
      <c r="V4264" t="str">
        <f>TEXT(WEEKDAY(Working_Data[[#This Row],[order_date]],1),"DDDD")</f>
        <v>Tuesday</v>
      </c>
      <c r="W4264" t="str">
        <f>TEXT(Working_Data[[#This Row],[order_date]],"mmmm")</f>
        <v>January</v>
      </c>
      <c r="X4264" s="7">
        <f>Working_Data[[#This Row],[last_order_date]]-Working_Data[[#This Row],[signup_date]]</f>
        <v>777</v>
      </c>
      <c r="Y4264" s="7">
        <f>IF(Working_Data[[#This Row],[churned]]="Active",1,0)</f>
        <v>0</v>
      </c>
      <c r="Z4264" s="7">
        <f>YEAR(Working_Data[[#This Row],[order_date]])</f>
        <v>2025</v>
      </c>
    </row>
    <row r="4265" spans="1:26" x14ac:dyDescent="0.25">
      <c r="A4265" t="s">
        <v>8580</v>
      </c>
      <c r="B4265" t="s">
        <v>21</v>
      </c>
      <c r="C4265" t="s">
        <v>22</v>
      </c>
      <c r="D4265" t="s">
        <v>23</v>
      </c>
      <c r="E4265" s="1">
        <v>45574</v>
      </c>
      <c r="F4265" t="s">
        <v>8581</v>
      </c>
      <c r="G4265" s="1">
        <v>45679</v>
      </c>
      <c r="H4265" t="s">
        <v>58</v>
      </c>
      <c r="I4265" t="s">
        <v>48</v>
      </c>
      <c r="J4265" t="s">
        <v>64</v>
      </c>
      <c r="K4265">
        <v>4</v>
      </c>
      <c r="L4265" s="3">
        <f>Working_Data[[#This Row],[price2]]/Working_Data[[#This Row],[quantity]]</f>
        <v>64.424999999999997</v>
      </c>
      <c r="M4265" s="3">
        <v>257.7</v>
      </c>
      <c r="N4265" t="s">
        <v>35</v>
      </c>
      <c r="O4265">
        <v>33</v>
      </c>
      <c r="P4265" s="1">
        <v>45643</v>
      </c>
      <c r="Q4265">
        <v>11</v>
      </c>
      <c r="R4265" t="s">
        <v>29</v>
      </c>
      <c r="S4265">
        <v>2</v>
      </c>
      <c r="T4265" s="1">
        <v>45875</v>
      </c>
      <c r="U4265" t="s">
        <v>30</v>
      </c>
      <c r="V4265" t="str">
        <f>TEXT(WEEKDAY(Working_Data[[#This Row],[order_date]],1),"DDDD")</f>
        <v>Wednesday</v>
      </c>
      <c r="W4265" t="str">
        <f>TEXT(Working_Data[[#This Row],[order_date]],"mmmm")</f>
        <v>January</v>
      </c>
      <c r="X4265" s="7">
        <f>Working_Data[[#This Row],[last_order_date]]-Working_Data[[#This Row],[signup_date]]</f>
        <v>69</v>
      </c>
      <c r="Y4265" s="7">
        <f>IF(Working_Data[[#This Row],[churned]]="Active",1,0)</f>
        <v>1</v>
      </c>
      <c r="Z4265" s="7">
        <f>YEAR(Working_Data[[#This Row],[order_date]])</f>
        <v>2025</v>
      </c>
    </row>
    <row r="4266" spans="1:26" x14ac:dyDescent="0.25">
      <c r="A4266" t="s">
        <v>8582</v>
      </c>
      <c r="B4266" t="s">
        <v>38</v>
      </c>
      <c r="C4266" t="s">
        <v>82</v>
      </c>
      <c r="D4266" t="s">
        <v>32</v>
      </c>
      <c r="E4266" s="1">
        <v>45844</v>
      </c>
      <c r="F4266" t="s">
        <v>8583</v>
      </c>
      <c r="G4266" s="1">
        <v>45679</v>
      </c>
      <c r="H4266" t="s">
        <v>47</v>
      </c>
      <c r="I4266" t="s">
        <v>48</v>
      </c>
      <c r="J4266" t="s">
        <v>64</v>
      </c>
      <c r="K4266">
        <v>1</v>
      </c>
      <c r="L4266" s="3">
        <f>Working_Data[[#This Row],[price2]]/Working_Data[[#This Row],[quantity]]</f>
        <v>464.86</v>
      </c>
      <c r="M4266" s="3">
        <v>464.86</v>
      </c>
      <c r="N4266" t="s">
        <v>28</v>
      </c>
      <c r="O4266">
        <v>25</v>
      </c>
      <c r="P4266" s="1">
        <v>45678</v>
      </c>
      <c r="Q4266">
        <v>172</v>
      </c>
      <c r="R4266" t="s">
        <v>43</v>
      </c>
      <c r="S4266">
        <v>4</v>
      </c>
      <c r="T4266" s="1">
        <v>45642</v>
      </c>
      <c r="U4266" t="s">
        <v>30</v>
      </c>
      <c r="V4266" t="str">
        <f>TEXT(WEEKDAY(Working_Data[[#This Row],[order_date]],1),"DDDD")</f>
        <v>Wednesday</v>
      </c>
      <c r="W4266" t="str">
        <f>TEXT(Working_Data[[#This Row],[order_date]],"mmmm")</f>
        <v>January</v>
      </c>
      <c r="X4266" s="7">
        <f>Working_Data[[#This Row],[last_order_date]]-Working_Data[[#This Row],[signup_date]]</f>
        <v>-166</v>
      </c>
      <c r="Y4266" s="7">
        <f>IF(Working_Data[[#This Row],[churned]]="Active",1,0)</f>
        <v>0</v>
      </c>
      <c r="Z4266" s="7">
        <f>YEAR(Working_Data[[#This Row],[order_date]])</f>
        <v>2025</v>
      </c>
    </row>
    <row r="4267" spans="1:26" x14ac:dyDescent="0.25">
      <c r="A4267" t="s">
        <v>8584</v>
      </c>
      <c r="B4267" t="s">
        <v>21</v>
      </c>
      <c r="C4267" t="s">
        <v>82</v>
      </c>
      <c r="D4267" t="s">
        <v>52</v>
      </c>
      <c r="E4267" s="1">
        <v>45769</v>
      </c>
      <c r="F4267" t="s">
        <v>8585</v>
      </c>
      <c r="G4267" s="1">
        <v>45679</v>
      </c>
      <c r="H4267" t="s">
        <v>25</v>
      </c>
      <c r="I4267" t="s">
        <v>63</v>
      </c>
      <c r="J4267" t="s">
        <v>64</v>
      </c>
      <c r="K4267">
        <v>2</v>
      </c>
      <c r="L4267" s="3">
        <f>Working_Data[[#This Row],[price2]]/Working_Data[[#This Row],[quantity]]</f>
        <v>689.37</v>
      </c>
      <c r="M4267" s="3">
        <v>1378.74</v>
      </c>
      <c r="N4267" t="s">
        <v>28</v>
      </c>
      <c r="O4267">
        <v>9</v>
      </c>
      <c r="P4267" s="1">
        <v>45784</v>
      </c>
      <c r="Q4267">
        <v>500</v>
      </c>
      <c r="R4267" t="s">
        <v>43</v>
      </c>
      <c r="S4267">
        <v>4</v>
      </c>
      <c r="T4267" s="1">
        <v>45841</v>
      </c>
      <c r="U4267" t="s">
        <v>60</v>
      </c>
      <c r="V4267" t="str">
        <f>TEXT(WEEKDAY(Working_Data[[#This Row],[order_date]],1),"DDDD")</f>
        <v>Wednesday</v>
      </c>
      <c r="W4267" t="str">
        <f>TEXT(Working_Data[[#This Row],[order_date]],"mmmm")</f>
        <v>January</v>
      </c>
      <c r="X4267" s="7">
        <f>Working_Data[[#This Row],[last_order_date]]-Working_Data[[#This Row],[signup_date]]</f>
        <v>15</v>
      </c>
      <c r="Y4267" s="7">
        <f>IF(Working_Data[[#This Row],[churned]]="Active",1,0)</f>
        <v>0</v>
      </c>
      <c r="Z4267" s="7">
        <f>YEAR(Working_Data[[#This Row],[order_date]])</f>
        <v>2025</v>
      </c>
    </row>
    <row r="4268" spans="1:26" x14ac:dyDescent="0.25">
      <c r="A4268" t="s">
        <v>8586</v>
      </c>
      <c r="B4268" t="s">
        <v>38</v>
      </c>
      <c r="C4268" t="s">
        <v>39</v>
      </c>
      <c r="D4268" t="s">
        <v>23</v>
      </c>
      <c r="E4268" s="1">
        <v>45454</v>
      </c>
      <c r="F4268" t="s">
        <v>8587</v>
      </c>
      <c r="G4268" s="1">
        <v>45679</v>
      </c>
      <c r="H4268" t="s">
        <v>47</v>
      </c>
      <c r="I4268" t="s">
        <v>63</v>
      </c>
      <c r="J4268" t="s">
        <v>27</v>
      </c>
      <c r="K4268">
        <v>1</v>
      </c>
      <c r="L4268" s="3">
        <f>Working_Data[[#This Row],[price2]]/Working_Data[[#This Row],[quantity]]</f>
        <v>1467.02</v>
      </c>
      <c r="M4268" s="3">
        <v>1467.02</v>
      </c>
      <c r="N4268" t="s">
        <v>35</v>
      </c>
      <c r="O4268">
        <v>25</v>
      </c>
      <c r="P4268" s="1">
        <v>45648</v>
      </c>
      <c r="Q4268">
        <v>234</v>
      </c>
      <c r="R4268" t="s">
        <v>29</v>
      </c>
      <c r="S4268">
        <v>1</v>
      </c>
      <c r="T4268" s="1">
        <v>45833</v>
      </c>
      <c r="U4268" t="s">
        <v>60</v>
      </c>
      <c r="V4268" t="str">
        <f>TEXT(WEEKDAY(Working_Data[[#This Row],[order_date]],1),"DDDD")</f>
        <v>Wednesday</v>
      </c>
      <c r="W4268" t="str">
        <f>TEXT(Working_Data[[#This Row],[order_date]],"mmmm")</f>
        <v>January</v>
      </c>
      <c r="X4268" s="7">
        <f>Working_Data[[#This Row],[last_order_date]]-Working_Data[[#This Row],[signup_date]]</f>
        <v>194</v>
      </c>
      <c r="Y4268" s="7">
        <f>IF(Working_Data[[#This Row],[churned]]="Active",1,0)</f>
        <v>1</v>
      </c>
      <c r="Z4268" s="7">
        <f>YEAR(Working_Data[[#This Row],[order_date]])</f>
        <v>2025</v>
      </c>
    </row>
    <row r="4269" spans="1:26" x14ac:dyDescent="0.25">
      <c r="A4269" t="s">
        <v>8588</v>
      </c>
      <c r="B4269" t="s">
        <v>45</v>
      </c>
      <c r="C4269" t="s">
        <v>39</v>
      </c>
      <c r="D4269" t="s">
        <v>52</v>
      </c>
      <c r="E4269" s="1">
        <v>45486</v>
      </c>
      <c r="F4269" t="s">
        <v>8589</v>
      </c>
      <c r="G4269" s="1">
        <v>45679</v>
      </c>
      <c r="H4269" t="s">
        <v>41</v>
      </c>
      <c r="I4269" t="s">
        <v>48</v>
      </c>
      <c r="J4269" t="s">
        <v>49</v>
      </c>
      <c r="K4269">
        <v>4</v>
      </c>
      <c r="L4269" s="3">
        <f>Working_Data[[#This Row],[price2]]/Working_Data[[#This Row],[quantity]]</f>
        <v>265.04750000000001</v>
      </c>
      <c r="M4269" s="3">
        <v>1060.19</v>
      </c>
      <c r="N4269" t="s">
        <v>35</v>
      </c>
      <c r="O4269">
        <v>22</v>
      </c>
      <c r="P4269" s="1">
        <v>45695</v>
      </c>
      <c r="Q4269">
        <v>150</v>
      </c>
      <c r="R4269" t="s">
        <v>29</v>
      </c>
      <c r="S4269">
        <v>2</v>
      </c>
      <c r="T4269" s="1">
        <v>45737</v>
      </c>
      <c r="U4269" t="s">
        <v>60</v>
      </c>
      <c r="V4269" t="str">
        <f>TEXT(WEEKDAY(Working_Data[[#This Row],[order_date]],1),"DDDD")</f>
        <v>Wednesday</v>
      </c>
      <c r="W4269" t="str">
        <f>TEXT(Working_Data[[#This Row],[order_date]],"mmmm")</f>
        <v>January</v>
      </c>
      <c r="X4269" s="7">
        <f>Working_Data[[#This Row],[last_order_date]]-Working_Data[[#This Row],[signup_date]]</f>
        <v>209</v>
      </c>
      <c r="Y4269" s="7">
        <f>IF(Working_Data[[#This Row],[churned]]="Active",1,0)</f>
        <v>1</v>
      </c>
      <c r="Z4269" s="7">
        <f>YEAR(Working_Data[[#This Row],[order_date]])</f>
        <v>2025</v>
      </c>
    </row>
    <row r="4270" spans="1:26" x14ac:dyDescent="0.25">
      <c r="A4270" t="s">
        <v>8590</v>
      </c>
      <c r="B4270" t="s">
        <v>45</v>
      </c>
      <c r="C4270" t="s">
        <v>82</v>
      </c>
      <c r="D4270" t="s">
        <v>52</v>
      </c>
      <c r="E4270" s="1">
        <v>45679</v>
      </c>
      <c r="F4270" t="s">
        <v>8591</v>
      </c>
      <c r="G4270" s="1">
        <v>45679</v>
      </c>
      <c r="H4270" t="s">
        <v>34</v>
      </c>
      <c r="I4270" t="s">
        <v>63</v>
      </c>
      <c r="J4270" t="s">
        <v>67</v>
      </c>
      <c r="K4270">
        <v>4</v>
      </c>
      <c r="L4270" s="3">
        <f>Working_Data[[#This Row],[price2]]/Working_Data[[#This Row],[quantity]]</f>
        <v>231.46</v>
      </c>
      <c r="M4270" s="3">
        <v>925.84</v>
      </c>
      <c r="N4270" t="s">
        <v>35</v>
      </c>
      <c r="O4270">
        <v>50</v>
      </c>
      <c r="P4270" s="1">
        <v>45761</v>
      </c>
      <c r="Q4270">
        <v>477</v>
      </c>
      <c r="R4270" t="s">
        <v>29</v>
      </c>
      <c r="S4270">
        <v>1</v>
      </c>
      <c r="T4270" s="1">
        <v>45964</v>
      </c>
      <c r="U4270" t="s">
        <v>60</v>
      </c>
      <c r="V4270" t="str">
        <f>TEXT(WEEKDAY(Working_Data[[#This Row],[order_date]],1),"DDDD")</f>
        <v>Wednesday</v>
      </c>
      <c r="W4270" t="str">
        <f>TEXT(Working_Data[[#This Row],[order_date]],"mmmm")</f>
        <v>January</v>
      </c>
      <c r="X4270" s="7">
        <f>Working_Data[[#This Row],[last_order_date]]-Working_Data[[#This Row],[signup_date]]</f>
        <v>82</v>
      </c>
      <c r="Y4270" s="7">
        <f>IF(Working_Data[[#This Row],[churned]]="Active",1,0)</f>
        <v>1</v>
      </c>
      <c r="Z4270" s="7">
        <f>YEAR(Working_Data[[#This Row],[order_date]])</f>
        <v>2025</v>
      </c>
    </row>
    <row r="4271" spans="1:26" x14ac:dyDescent="0.25">
      <c r="A4271" t="s">
        <v>8592</v>
      </c>
      <c r="B4271" t="s">
        <v>21</v>
      </c>
      <c r="C4271" t="s">
        <v>82</v>
      </c>
      <c r="D4271" t="s">
        <v>23</v>
      </c>
      <c r="E4271" s="1">
        <v>45188</v>
      </c>
      <c r="F4271" t="s">
        <v>8593</v>
      </c>
      <c r="G4271" s="1">
        <v>45679</v>
      </c>
      <c r="H4271" t="s">
        <v>25</v>
      </c>
      <c r="I4271" t="s">
        <v>48</v>
      </c>
      <c r="J4271" t="s">
        <v>59</v>
      </c>
      <c r="K4271">
        <v>4</v>
      </c>
      <c r="L4271" s="3">
        <f>Working_Data[[#This Row],[price2]]/Working_Data[[#This Row],[quantity]]</f>
        <v>171.47</v>
      </c>
      <c r="M4271" s="3">
        <v>685.88</v>
      </c>
      <c r="N4271" t="s">
        <v>28</v>
      </c>
      <c r="O4271">
        <v>25</v>
      </c>
      <c r="P4271" s="1">
        <v>45670</v>
      </c>
      <c r="Q4271">
        <v>275</v>
      </c>
      <c r="R4271" t="s">
        <v>29</v>
      </c>
      <c r="S4271">
        <v>1</v>
      </c>
      <c r="T4271" s="1">
        <v>45938</v>
      </c>
      <c r="U4271" t="s">
        <v>30</v>
      </c>
      <c r="V4271" t="str">
        <f>TEXT(WEEKDAY(Working_Data[[#This Row],[order_date]],1),"DDDD")</f>
        <v>Wednesday</v>
      </c>
      <c r="W4271" t="str">
        <f>TEXT(Working_Data[[#This Row],[order_date]],"mmmm")</f>
        <v>January</v>
      </c>
      <c r="X4271" s="7">
        <f>Working_Data[[#This Row],[last_order_date]]-Working_Data[[#This Row],[signup_date]]</f>
        <v>482</v>
      </c>
      <c r="Y4271" s="7">
        <f>IF(Working_Data[[#This Row],[churned]]="Active",1,0)</f>
        <v>1</v>
      </c>
      <c r="Z4271" s="7">
        <f>YEAR(Working_Data[[#This Row],[order_date]])</f>
        <v>2025</v>
      </c>
    </row>
    <row r="4272" spans="1:26" x14ac:dyDescent="0.25">
      <c r="A4272" t="s">
        <v>8594</v>
      </c>
      <c r="B4272" t="s">
        <v>45</v>
      </c>
      <c r="C4272" t="s">
        <v>82</v>
      </c>
      <c r="D4272" t="s">
        <v>23</v>
      </c>
      <c r="E4272" s="1">
        <v>45507</v>
      </c>
      <c r="F4272" t="s">
        <v>8595</v>
      </c>
      <c r="G4272" s="1">
        <v>45679</v>
      </c>
      <c r="H4272" t="s">
        <v>58</v>
      </c>
      <c r="I4272" t="s">
        <v>63</v>
      </c>
      <c r="J4272" t="s">
        <v>49</v>
      </c>
      <c r="K4272">
        <v>2</v>
      </c>
      <c r="L4272" s="3">
        <f>Working_Data[[#This Row],[price2]]/Working_Data[[#This Row],[quantity]]</f>
        <v>187.05</v>
      </c>
      <c r="M4272" s="3">
        <v>374.1</v>
      </c>
      <c r="N4272" t="s">
        <v>35</v>
      </c>
      <c r="O4272">
        <v>41</v>
      </c>
      <c r="P4272" s="1">
        <v>45587</v>
      </c>
      <c r="Q4272">
        <v>112</v>
      </c>
      <c r="R4272" t="s">
        <v>43</v>
      </c>
      <c r="S4272">
        <v>3</v>
      </c>
      <c r="T4272" s="1">
        <v>45746</v>
      </c>
      <c r="U4272" t="s">
        <v>60</v>
      </c>
      <c r="V4272" t="str">
        <f>TEXT(WEEKDAY(Working_Data[[#This Row],[order_date]],1),"DDDD")</f>
        <v>Wednesday</v>
      </c>
      <c r="W4272" t="str">
        <f>TEXT(Working_Data[[#This Row],[order_date]],"mmmm")</f>
        <v>January</v>
      </c>
      <c r="X4272" s="7">
        <f>Working_Data[[#This Row],[last_order_date]]-Working_Data[[#This Row],[signup_date]]</f>
        <v>80</v>
      </c>
      <c r="Y4272" s="7">
        <f>IF(Working_Data[[#This Row],[churned]]="Active",1,0)</f>
        <v>0</v>
      </c>
      <c r="Z4272" s="7">
        <f>YEAR(Working_Data[[#This Row],[order_date]])</f>
        <v>2025</v>
      </c>
    </row>
    <row r="4273" spans="1:26" x14ac:dyDescent="0.25">
      <c r="A4273" t="s">
        <v>8596</v>
      </c>
      <c r="B4273" t="s">
        <v>38</v>
      </c>
      <c r="C4273" t="s">
        <v>39</v>
      </c>
      <c r="D4273" t="s">
        <v>56</v>
      </c>
      <c r="E4273" s="1">
        <v>45148</v>
      </c>
      <c r="F4273" t="s">
        <v>8597</v>
      </c>
      <c r="G4273" s="1">
        <v>45679</v>
      </c>
      <c r="H4273" t="s">
        <v>58</v>
      </c>
      <c r="I4273" t="s">
        <v>26</v>
      </c>
      <c r="J4273" t="s">
        <v>64</v>
      </c>
      <c r="K4273">
        <v>2</v>
      </c>
      <c r="L4273" s="3">
        <f>Working_Data[[#This Row],[price2]]/Working_Data[[#This Row],[quantity]]</f>
        <v>414.88</v>
      </c>
      <c r="M4273" s="3">
        <v>829.76</v>
      </c>
      <c r="N4273" t="s">
        <v>35</v>
      </c>
      <c r="O4273">
        <v>30</v>
      </c>
      <c r="P4273" s="1">
        <v>45607</v>
      </c>
      <c r="Q4273">
        <v>26</v>
      </c>
      <c r="R4273" t="s">
        <v>29</v>
      </c>
      <c r="S4273">
        <v>1</v>
      </c>
      <c r="T4273" s="1">
        <v>45729</v>
      </c>
      <c r="U4273" t="s">
        <v>30</v>
      </c>
      <c r="V4273" t="str">
        <f>TEXT(WEEKDAY(Working_Data[[#This Row],[order_date]],1),"DDDD")</f>
        <v>Wednesday</v>
      </c>
      <c r="W4273" t="str">
        <f>TEXT(Working_Data[[#This Row],[order_date]],"mmmm")</f>
        <v>January</v>
      </c>
      <c r="X4273" s="7">
        <f>Working_Data[[#This Row],[last_order_date]]-Working_Data[[#This Row],[signup_date]]</f>
        <v>459</v>
      </c>
      <c r="Y4273" s="7">
        <f>IF(Working_Data[[#This Row],[churned]]="Active",1,0)</f>
        <v>1</v>
      </c>
      <c r="Z4273" s="7">
        <f>YEAR(Working_Data[[#This Row],[order_date]])</f>
        <v>2025</v>
      </c>
    </row>
    <row r="4274" spans="1:26" x14ac:dyDescent="0.25">
      <c r="A4274" t="s">
        <v>8598</v>
      </c>
      <c r="B4274" t="s">
        <v>45</v>
      </c>
      <c r="C4274" t="s">
        <v>82</v>
      </c>
      <c r="D4274" t="s">
        <v>32</v>
      </c>
      <c r="E4274" s="1">
        <v>45660</v>
      </c>
      <c r="F4274" t="s">
        <v>8599</v>
      </c>
      <c r="G4274" s="1">
        <v>45680</v>
      </c>
      <c r="H4274" t="s">
        <v>41</v>
      </c>
      <c r="I4274" t="s">
        <v>54</v>
      </c>
      <c r="J4274" t="s">
        <v>27</v>
      </c>
      <c r="K4274">
        <v>5</v>
      </c>
      <c r="L4274" s="3">
        <f>Working_Data[[#This Row],[price2]]/Working_Data[[#This Row],[quantity]]</f>
        <v>158.81400000000002</v>
      </c>
      <c r="M4274" s="3">
        <v>794.07</v>
      </c>
      <c r="N4274" t="s">
        <v>35</v>
      </c>
      <c r="O4274">
        <v>22</v>
      </c>
      <c r="P4274" s="1">
        <v>45688</v>
      </c>
      <c r="Q4274">
        <v>186</v>
      </c>
      <c r="R4274" t="s">
        <v>29</v>
      </c>
      <c r="S4274">
        <v>4</v>
      </c>
      <c r="T4274" s="1">
        <v>45708</v>
      </c>
      <c r="U4274" t="s">
        <v>36</v>
      </c>
      <c r="V4274" t="str">
        <f>TEXT(WEEKDAY(Working_Data[[#This Row],[order_date]],1),"DDDD")</f>
        <v>Thursday</v>
      </c>
      <c r="W4274" t="str">
        <f>TEXT(Working_Data[[#This Row],[order_date]],"mmmm")</f>
        <v>January</v>
      </c>
      <c r="X4274" s="7">
        <f>Working_Data[[#This Row],[last_order_date]]-Working_Data[[#This Row],[signup_date]]</f>
        <v>28</v>
      </c>
      <c r="Y4274" s="7">
        <f>IF(Working_Data[[#This Row],[churned]]="Active",1,0)</f>
        <v>1</v>
      </c>
      <c r="Z4274" s="7">
        <f>YEAR(Working_Data[[#This Row],[order_date]])</f>
        <v>2025</v>
      </c>
    </row>
    <row r="4275" spans="1:26" x14ac:dyDescent="0.25">
      <c r="A4275" t="s">
        <v>8600</v>
      </c>
      <c r="B4275" t="s">
        <v>38</v>
      </c>
      <c r="C4275" t="s">
        <v>22</v>
      </c>
      <c r="D4275" t="s">
        <v>52</v>
      </c>
      <c r="E4275" s="1">
        <v>45147</v>
      </c>
      <c r="F4275" t="s">
        <v>8601</v>
      </c>
      <c r="G4275" s="1">
        <v>45680</v>
      </c>
      <c r="H4275" t="s">
        <v>58</v>
      </c>
      <c r="I4275" t="s">
        <v>42</v>
      </c>
      <c r="J4275" t="s">
        <v>49</v>
      </c>
      <c r="K4275">
        <v>2</v>
      </c>
      <c r="L4275" s="3">
        <f>Working_Data[[#This Row],[price2]]/Working_Data[[#This Row],[quantity]]</f>
        <v>519.45000000000005</v>
      </c>
      <c r="M4275" s="3">
        <v>1038.9000000000001</v>
      </c>
      <c r="N4275" t="s">
        <v>35</v>
      </c>
      <c r="O4275">
        <v>34</v>
      </c>
      <c r="P4275" s="1">
        <v>45760</v>
      </c>
      <c r="Q4275">
        <v>66</v>
      </c>
      <c r="R4275" t="s">
        <v>43</v>
      </c>
      <c r="S4275">
        <v>5</v>
      </c>
      <c r="T4275" s="1">
        <v>45606</v>
      </c>
      <c r="U4275" t="s">
        <v>60</v>
      </c>
      <c r="V4275" t="str">
        <f>TEXT(WEEKDAY(Working_Data[[#This Row],[order_date]],1),"DDDD")</f>
        <v>Thursday</v>
      </c>
      <c r="W4275" t="str">
        <f>TEXT(Working_Data[[#This Row],[order_date]],"mmmm")</f>
        <v>January</v>
      </c>
      <c r="X4275" s="7">
        <f>Working_Data[[#This Row],[last_order_date]]-Working_Data[[#This Row],[signup_date]]</f>
        <v>613</v>
      </c>
      <c r="Y4275" s="7">
        <f>IF(Working_Data[[#This Row],[churned]]="Active",1,0)</f>
        <v>0</v>
      </c>
      <c r="Z4275" s="7">
        <f>YEAR(Working_Data[[#This Row],[order_date]])</f>
        <v>2025</v>
      </c>
    </row>
    <row r="4276" spans="1:26" x14ac:dyDescent="0.25">
      <c r="A4276" t="s">
        <v>8602</v>
      </c>
      <c r="B4276" t="s">
        <v>21</v>
      </c>
      <c r="C4276" t="s">
        <v>39</v>
      </c>
      <c r="D4276" t="s">
        <v>52</v>
      </c>
      <c r="E4276" s="1">
        <v>45603</v>
      </c>
      <c r="F4276" t="s">
        <v>8603</v>
      </c>
      <c r="G4276" s="1">
        <v>45680</v>
      </c>
      <c r="H4276" t="s">
        <v>47</v>
      </c>
      <c r="I4276" t="s">
        <v>63</v>
      </c>
      <c r="J4276" t="s">
        <v>49</v>
      </c>
      <c r="K4276">
        <v>5</v>
      </c>
      <c r="L4276" s="3">
        <f>Working_Data[[#This Row],[price2]]/Working_Data[[#This Row],[quantity]]</f>
        <v>47.857999999999997</v>
      </c>
      <c r="M4276" s="3">
        <v>239.29</v>
      </c>
      <c r="N4276" t="s">
        <v>28</v>
      </c>
      <c r="O4276">
        <v>8</v>
      </c>
      <c r="P4276" s="1">
        <v>45642</v>
      </c>
      <c r="Q4276">
        <v>248</v>
      </c>
      <c r="R4276" t="s">
        <v>43</v>
      </c>
      <c r="S4276">
        <v>1</v>
      </c>
      <c r="T4276" s="1">
        <v>45534</v>
      </c>
      <c r="U4276" t="s">
        <v>36</v>
      </c>
      <c r="V4276" t="str">
        <f>TEXT(WEEKDAY(Working_Data[[#This Row],[order_date]],1),"DDDD")</f>
        <v>Thursday</v>
      </c>
      <c r="W4276" t="str">
        <f>TEXT(Working_Data[[#This Row],[order_date]],"mmmm")</f>
        <v>January</v>
      </c>
      <c r="X4276" s="7">
        <f>Working_Data[[#This Row],[last_order_date]]-Working_Data[[#This Row],[signup_date]]</f>
        <v>39</v>
      </c>
      <c r="Y4276" s="7">
        <f>IF(Working_Data[[#This Row],[churned]]="Active",1,0)</f>
        <v>0</v>
      </c>
      <c r="Z4276" s="7">
        <f>YEAR(Working_Data[[#This Row],[order_date]])</f>
        <v>2025</v>
      </c>
    </row>
    <row r="4277" spans="1:26" x14ac:dyDescent="0.25">
      <c r="A4277" t="s">
        <v>8604</v>
      </c>
      <c r="B4277" t="s">
        <v>45</v>
      </c>
      <c r="C4277" t="s">
        <v>39</v>
      </c>
      <c r="D4277" t="s">
        <v>23</v>
      </c>
      <c r="E4277" s="1">
        <v>45577</v>
      </c>
      <c r="F4277" t="s">
        <v>8605</v>
      </c>
      <c r="G4277" s="1">
        <v>45680</v>
      </c>
      <c r="H4277" t="s">
        <v>58</v>
      </c>
      <c r="I4277" t="s">
        <v>63</v>
      </c>
      <c r="J4277" t="s">
        <v>64</v>
      </c>
      <c r="K4277">
        <v>3</v>
      </c>
      <c r="L4277" s="3">
        <f>Working_Data[[#This Row],[price2]]/Working_Data[[#This Row],[quantity]]</f>
        <v>200.01999999999998</v>
      </c>
      <c r="M4277" s="3">
        <v>600.05999999999995</v>
      </c>
      <c r="N4277" t="s">
        <v>35</v>
      </c>
      <c r="O4277">
        <v>25</v>
      </c>
      <c r="P4277" s="1">
        <v>45889</v>
      </c>
      <c r="Q4277">
        <v>287</v>
      </c>
      <c r="R4277" t="s">
        <v>29</v>
      </c>
      <c r="S4277">
        <v>5</v>
      </c>
      <c r="T4277" s="1">
        <v>45861</v>
      </c>
      <c r="U4277" t="s">
        <v>36</v>
      </c>
      <c r="V4277" t="str">
        <f>TEXT(WEEKDAY(Working_Data[[#This Row],[order_date]],1),"DDDD")</f>
        <v>Thursday</v>
      </c>
      <c r="W4277" t="str">
        <f>TEXT(Working_Data[[#This Row],[order_date]],"mmmm")</f>
        <v>January</v>
      </c>
      <c r="X4277" s="7">
        <f>Working_Data[[#This Row],[last_order_date]]-Working_Data[[#This Row],[signup_date]]</f>
        <v>312</v>
      </c>
      <c r="Y4277" s="7">
        <f>IF(Working_Data[[#This Row],[churned]]="Active",1,0)</f>
        <v>1</v>
      </c>
      <c r="Z4277" s="7">
        <f>YEAR(Working_Data[[#This Row],[order_date]])</f>
        <v>2025</v>
      </c>
    </row>
    <row r="4278" spans="1:26" x14ac:dyDescent="0.25">
      <c r="A4278" t="s">
        <v>8606</v>
      </c>
      <c r="B4278" t="s">
        <v>45</v>
      </c>
      <c r="C4278" t="s">
        <v>22</v>
      </c>
      <c r="D4278" t="s">
        <v>77</v>
      </c>
      <c r="E4278" s="1">
        <v>45581</v>
      </c>
      <c r="F4278" t="s">
        <v>8607</v>
      </c>
      <c r="G4278" s="1">
        <v>45680</v>
      </c>
      <c r="H4278" t="s">
        <v>41</v>
      </c>
      <c r="I4278" t="s">
        <v>54</v>
      </c>
      <c r="J4278" t="s">
        <v>49</v>
      </c>
      <c r="K4278">
        <v>2</v>
      </c>
      <c r="L4278" s="3">
        <f>Working_Data[[#This Row],[price2]]/Working_Data[[#This Row],[quantity]]</f>
        <v>701.375</v>
      </c>
      <c r="M4278" s="3">
        <v>1402.75</v>
      </c>
      <c r="N4278" t="s">
        <v>35</v>
      </c>
      <c r="O4278">
        <v>2</v>
      </c>
      <c r="P4278" s="1">
        <v>45360</v>
      </c>
      <c r="Q4278">
        <v>269</v>
      </c>
      <c r="R4278" t="s">
        <v>43</v>
      </c>
      <c r="S4278">
        <v>5</v>
      </c>
      <c r="T4278" s="1">
        <v>45999</v>
      </c>
      <c r="U4278" t="s">
        <v>30</v>
      </c>
      <c r="V4278" t="str">
        <f>TEXT(WEEKDAY(Working_Data[[#This Row],[order_date]],1),"DDDD")</f>
        <v>Thursday</v>
      </c>
      <c r="W4278" t="str">
        <f>TEXT(Working_Data[[#This Row],[order_date]],"mmmm")</f>
        <v>January</v>
      </c>
      <c r="X4278" s="7">
        <f>Working_Data[[#This Row],[last_order_date]]-Working_Data[[#This Row],[signup_date]]</f>
        <v>-221</v>
      </c>
      <c r="Y4278" s="7">
        <f>IF(Working_Data[[#This Row],[churned]]="Active",1,0)</f>
        <v>0</v>
      </c>
      <c r="Z4278" s="7">
        <f>YEAR(Working_Data[[#This Row],[order_date]])</f>
        <v>2025</v>
      </c>
    </row>
    <row r="4279" spans="1:26" x14ac:dyDescent="0.25">
      <c r="A4279" t="s">
        <v>8608</v>
      </c>
      <c r="B4279" t="s">
        <v>38</v>
      </c>
      <c r="C4279" t="s">
        <v>39</v>
      </c>
      <c r="D4279" t="s">
        <v>56</v>
      </c>
      <c r="E4279" s="1">
        <v>45381</v>
      </c>
      <c r="F4279" t="s">
        <v>8609</v>
      </c>
      <c r="G4279" s="1">
        <v>45680</v>
      </c>
      <c r="H4279" t="s">
        <v>25</v>
      </c>
      <c r="I4279" t="s">
        <v>42</v>
      </c>
      <c r="J4279" t="s">
        <v>49</v>
      </c>
      <c r="K4279">
        <v>5</v>
      </c>
      <c r="L4279" s="3">
        <f>Working_Data[[#This Row],[price2]]/Working_Data[[#This Row],[quantity]]</f>
        <v>66.367999999999995</v>
      </c>
      <c r="M4279" s="3">
        <v>331.84</v>
      </c>
      <c r="N4279" t="s">
        <v>50</v>
      </c>
      <c r="O4279">
        <v>43</v>
      </c>
      <c r="P4279" s="1">
        <v>45360</v>
      </c>
      <c r="Q4279">
        <v>489</v>
      </c>
      <c r="R4279" t="s">
        <v>29</v>
      </c>
      <c r="S4279">
        <v>1</v>
      </c>
      <c r="T4279" s="1">
        <v>45644</v>
      </c>
      <c r="U4279" t="s">
        <v>60</v>
      </c>
      <c r="V4279" t="str">
        <f>TEXT(WEEKDAY(Working_Data[[#This Row],[order_date]],1),"DDDD")</f>
        <v>Thursday</v>
      </c>
      <c r="W4279" t="str">
        <f>TEXT(Working_Data[[#This Row],[order_date]],"mmmm")</f>
        <v>January</v>
      </c>
      <c r="X4279" s="7">
        <f>Working_Data[[#This Row],[last_order_date]]-Working_Data[[#This Row],[signup_date]]</f>
        <v>-21</v>
      </c>
      <c r="Y4279" s="7">
        <f>IF(Working_Data[[#This Row],[churned]]="Active",1,0)</f>
        <v>1</v>
      </c>
      <c r="Z4279" s="7">
        <f>YEAR(Working_Data[[#This Row],[order_date]])</f>
        <v>2025</v>
      </c>
    </row>
    <row r="4280" spans="1:26" x14ac:dyDescent="0.25">
      <c r="A4280" t="s">
        <v>8610</v>
      </c>
      <c r="B4280" t="s">
        <v>45</v>
      </c>
      <c r="C4280" t="s">
        <v>82</v>
      </c>
      <c r="D4280" t="s">
        <v>77</v>
      </c>
      <c r="E4280" s="1">
        <v>45707</v>
      </c>
      <c r="F4280" t="s">
        <v>8611</v>
      </c>
      <c r="G4280" s="1">
        <v>45681</v>
      </c>
      <c r="H4280" t="s">
        <v>47</v>
      </c>
      <c r="I4280" t="s">
        <v>54</v>
      </c>
      <c r="J4280" t="s">
        <v>49</v>
      </c>
      <c r="K4280">
        <v>5</v>
      </c>
      <c r="L4280" s="3">
        <f>Working_Data[[#This Row],[price2]]/Working_Data[[#This Row],[quantity]]</f>
        <v>156.82599999999999</v>
      </c>
      <c r="M4280" s="3">
        <v>784.13</v>
      </c>
      <c r="N4280" t="s">
        <v>28</v>
      </c>
      <c r="O4280">
        <v>21</v>
      </c>
      <c r="P4280" s="1">
        <v>45580</v>
      </c>
      <c r="Q4280">
        <v>160</v>
      </c>
      <c r="R4280" t="s">
        <v>29</v>
      </c>
      <c r="S4280">
        <v>2</v>
      </c>
      <c r="T4280" s="1">
        <v>45563</v>
      </c>
      <c r="U4280" t="s">
        <v>60</v>
      </c>
      <c r="V4280" t="str">
        <f>TEXT(WEEKDAY(Working_Data[[#This Row],[order_date]],1),"DDDD")</f>
        <v>Friday</v>
      </c>
      <c r="W4280" t="str">
        <f>TEXT(Working_Data[[#This Row],[order_date]],"mmmm")</f>
        <v>January</v>
      </c>
      <c r="X4280" s="7">
        <f>Working_Data[[#This Row],[last_order_date]]-Working_Data[[#This Row],[signup_date]]</f>
        <v>-127</v>
      </c>
      <c r="Y4280" s="7">
        <f>IF(Working_Data[[#This Row],[churned]]="Active",1,0)</f>
        <v>1</v>
      </c>
      <c r="Z4280" s="7">
        <f>YEAR(Working_Data[[#This Row],[order_date]])</f>
        <v>2025</v>
      </c>
    </row>
    <row r="4281" spans="1:26" x14ac:dyDescent="0.25">
      <c r="A4281" t="s">
        <v>8612</v>
      </c>
      <c r="B4281" t="s">
        <v>38</v>
      </c>
      <c r="C4281" t="s">
        <v>82</v>
      </c>
      <c r="D4281" t="s">
        <v>56</v>
      </c>
      <c r="E4281" s="1">
        <v>45379</v>
      </c>
      <c r="F4281" t="s">
        <v>8613</v>
      </c>
      <c r="G4281" s="1">
        <v>45681</v>
      </c>
      <c r="H4281" t="s">
        <v>47</v>
      </c>
      <c r="I4281" t="s">
        <v>26</v>
      </c>
      <c r="J4281" t="s">
        <v>49</v>
      </c>
      <c r="K4281">
        <v>5</v>
      </c>
      <c r="L4281" s="3">
        <f>Working_Data[[#This Row],[price2]]/Working_Data[[#This Row],[quantity]]</f>
        <v>32.61</v>
      </c>
      <c r="M4281" s="3">
        <v>163.05000000000001</v>
      </c>
      <c r="N4281" t="s">
        <v>28</v>
      </c>
      <c r="O4281">
        <v>32</v>
      </c>
      <c r="P4281" s="1">
        <v>45663</v>
      </c>
      <c r="Q4281">
        <v>33</v>
      </c>
      <c r="R4281" t="s">
        <v>29</v>
      </c>
      <c r="S4281">
        <v>4</v>
      </c>
      <c r="T4281" s="1">
        <v>45422</v>
      </c>
      <c r="U4281" t="s">
        <v>36</v>
      </c>
      <c r="V4281" t="str">
        <f>TEXT(WEEKDAY(Working_Data[[#This Row],[order_date]],1),"DDDD")</f>
        <v>Friday</v>
      </c>
      <c r="W4281" t="str">
        <f>TEXT(Working_Data[[#This Row],[order_date]],"mmmm")</f>
        <v>January</v>
      </c>
      <c r="X4281" s="7">
        <f>Working_Data[[#This Row],[last_order_date]]-Working_Data[[#This Row],[signup_date]]</f>
        <v>284</v>
      </c>
      <c r="Y4281" s="7">
        <f>IF(Working_Data[[#This Row],[churned]]="Active",1,0)</f>
        <v>1</v>
      </c>
      <c r="Z4281" s="7">
        <f>YEAR(Working_Data[[#This Row],[order_date]])</f>
        <v>2025</v>
      </c>
    </row>
    <row r="4282" spans="1:26" x14ac:dyDescent="0.25">
      <c r="A4282" t="s">
        <v>8614</v>
      </c>
      <c r="B4282" t="s">
        <v>38</v>
      </c>
      <c r="C4282" t="s">
        <v>82</v>
      </c>
      <c r="D4282" t="s">
        <v>52</v>
      </c>
      <c r="E4282" s="1">
        <v>45414</v>
      </c>
      <c r="F4282" t="s">
        <v>8615</v>
      </c>
      <c r="G4282" s="1">
        <v>45681</v>
      </c>
      <c r="H4282" t="s">
        <v>58</v>
      </c>
      <c r="I4282" t="s">
        <v>54</v>
      </c>
      <c r="J4282" t="s">
        <v>64</v>
      </c>
      <c r="K4282">
        <v>3</v>
      </c>
      <c r="L4282" s="3">
        <f>Working_Data[[#This Row],[price2]]/Working_Data[[#This Row],[quantity]]</f>
        <v>457.34333333333331</v>
      </c>
      <c r="M4282" s="3">
        <v>1372.03</v>
      </c>
      <c r="N4282" t="s">
        <v>35</v>
      </c>
      <c r="O4282">
        <v>16</v>
      </c>
      <c r="P4282" s="1">
        <v>45855</v>
      </c>
      <c r="Q4282">
        <v>390</v>
      </c>
      <c r="R4282" t="s">
        <v>29</v>
      </c>
      <c r="S4282">
        <v>4</v>
      </c>
      <c r="T4282" s="1">
        <v>45721</v>
      </c>
      <c r="U4282" t="s">
        <v>60</v>
      </c>
      <c r="V4282" t="str">
        <f>TEXT(WEEKDAY(Working_Data[[#This Row],[order_date]],1),"DDDD")</f>
        <v>Friday</v>
      </c>
      <c r="W4282" t="str">
        <f>TEXT(Working_Data[[#This Row],[order_date]],"mmmm")</f>
        <v>January</v>
      </c>
      <c r="X4282" s="7">
        <f>Working_Data[[#This Row],[last_order_date]]-Working_Data[[#This Row],[signup_date]]</f>
        <v>441</v>
      </c>
      <c r="Y4282" s="7">
        <f>IF(Working_Data[[#This Row],[churned]]="Active",1,0)</f>
        <v>1</v>
      </c>
      <c r="Z4282" s="7">
        <f>YEAR(Working_Data[[#This Row],[order_date]])</f>
        <v>2025</v>
      </c>
    </row>
    <row r="4283" spans="1:26" x14ac:dyDescent="0.25">
      <c r="A4283" t="s">
        <v>8616</v>
      </c>
      <c r="B4283" t="s">
        <v>38</v>
      </c>
      <c r="C4283" t="s">
        <v>82</v>
      </c>
      <c r="D4283" t="s">
        <v>52</v>
      </c>
      <c r="E4283" s="1">
        <v>45692</v>
      </c>
      <c r="F4283" t="s">
        <v>8617</v>
      </c>
      <c r="G4283" s="1">
        <v>45681</v>
      </c>
      <c r="H4283" t="s">
        <v>34</v>
      </c>
      <c r="I4283" t="s">
        <v>54</v>
      </c>
      <c r="J4283" t="s">
        <v>64</v>
      </c>
      <c r="K4283">
        <v>5</v>
      </c>
      <c r="L4283" s="3">
        <f>Working_Data[[#This Row],[price2]]/Working_Data[[#This Row],[quantity]]</f>
        <v>28.504000000000001</v>
      </c>
      <c r="M4283" s="3">
        <v>142.52000000000001</v>
      </c>
      <c r="N4283" t="s">
        <v>50</v>
      </c>
      <c r="O4283">
        <v>26</v>
      </c>
      <c r="P4283" s="1">
        <v>45455</v>
      </c>
      <c r="Q4283">
        <v>120</v>
      </c>
      <c r="R4283" t="s">
        <v>29</v>
      </c>
      <c r="S4283">
        <v>4</v>
      </c>
      <c r="T4283" s="1">
        <v>45965</v>
      </c>
      <c r="U4283" t="s">
        <v>30</v>
      </c>
      <c r="V4283" t="str">
        <f>TEXT(WEEKDAY(Working_Data[[#This Row],[order_date]],1),"DDDD")</f>
        <v>Friday</v>
      </c>
      <c r="W4283" t="str">
        <f>TEXT(Working_Data[[#This Row],[order_date]],"mmmm")</f>
        <v>January</v>
      </c>
      <c r="X4283" s="7">
        <f>Working_Data[[#This Row],[last_order_date]]-Working_Data[[#This Row],[signup_date]]</f>
        <v>-237</v>
      </c>
      <c r="Y4283" s="7">
        <f>IF(Working_Data[[#This Row],[churned]]="Active",1,0)</f>
        <v>1</v>
      </c>
      <c r="Z4283" s="7">
        <f>YEAR(Working_Data[[#This Row],[order_date]])</f>
        <v>2025</v>
      </c>
    </row>
    <row r="4284" spans="1:26" x14ac:dyDescent="0.25">
      <c r="A4284" t="s">
        <v>8618</v>
      </c>
      <c r="B4284" t="s">
        <v>45</v>
      </c>
      <c r="C4284" t="s">
        <v>22</v>
      </c>
      <c r="D4284" t="s">
        <v>23</v>
      </c>
      <c r="E4284" s="1">
        <v>45294</v>
      </c>
      <c r="F4284" t="s">
        <v>8619</v>
      </c>
      <c r="G4284" s="1">
        <v>45681</v>
      </c>
      <c r="H4284" t="s">
        <v>34</v>
      </c>
      <c r="I4284" t="s">
        <v>26</v>
      </c>
      <c r="J4284" t="s">
        <v>27</v>
      </c>
      <c r="K4284">
        <v>2</v>
      </c>
      <c r="L4284" s="3">
        <f>Working_Data[[#This Row],[price2]]/Working_Data[[#This Row],[quantity]]</f>
        <v>461.58</v>
      </c>
      <c r="M4284" s="3">
        <v>923.16</v>
      </c>
      <c r="N4284" t="s">
        <v>28</v>
      </c>
      <c r="O4284">
        <v>35</v>
      </c>
      <c r="P4284" s="1">
        <v>45721</v>
      </c>
      <c r="Q4284">
        <v>337</v>
      </c>
      <c r="R4284" t="s">
        <v>43</v>
      </c>
      <c r="S4284">
        <v>2</v>
      </c>
      <c r="T4284" s="1">
        <v>45595</v>
      </c>
      <c r="U4284" t="s">
        <v>36</v>
      </c>
      <c r="V4284" t="str">
        <f>TEXT(WEEKDAY(Working_Data[[#This Row],[order_date]],1),"DDDD")</f>
        <v>Friday</v>
      </c>
      <c r="W4284" t="str">
        <f>TEXT(Working_Data[[#This Row],[order_date]],"mmmm")</f>
        <v>January</v>
      </c>
      <c r="X4284" s="7">
        <f>Working_Data[[#This Row],[last_order_date]]-Working_Data[[#This Row],[signup_date]]</f>
        <v>427</v>
      </c>
      <c r="Y4284" s="7">
        <f>IF(Working_Data[[#This Row],[churned]]="Active",1,0)</f>
        <v>0</v>
      </c>
      <c r="Z4284" s="7">
        <f>YEAR(Working_Data[[#This Row],[order_date]])</f>
        <v>2025</v>
      </c>
    </row>
    <row r="4285" spans="1:26" x14ac:dyDescent="0.25">
      <c r="A4285" t="s">
        <v>8620</v>
      </c>
      <c r="B4285" t="s">
        <v>38</v>
      </c>
      <c r="C4285" t="s">
        <v>22</v>
      </c>
      <c r="D4285" t="s">
        <v>77</v>
      </c>
      <c r="E4285" s="1">
        <v>45762</v>
      </c>
      <c r="F4285" t="s">
        <v>8621</v>
      </c>
      <c r="G4285" s="1">
        <v>45681</v>
      </c>
      <c r="H4285" t="s">
        <v>34</v>
      </c>
      <c r="I4285" t="s">
        <v>42</v>
      </c>
      <c r="J4285" t="s">
        <v>27</v>
      </c>
      <c r="K4285">
        <v>4</v>
      </c>
      <c r="L4285" s="3">
        <f>Working_Data[[#This Row],[price2]]/Working_Data[[#This Row],[quantity]]</f>
        <v>96.875</v>
      </c>
      <c r="M4285" s="3">
        <v>387.5</v>
      </c>
      <c r="N4285" t="s">
        <v>28</v>
      </c>
      <c r="O4285">
        <v>33</v>
      </c>
      <c r="P4285" s="1">
        <v>45718</v>
      </c>
      <c r="Q4285">
        <v>418</v>
      </c>
      <c r="R4285" t="s">
        <v>43</v>
      </c>
      <c r="S4285">
        <v>2</v>
      </c>
      <c r="T4285" s="1">
        <v>45585</v>
      </c>
      <c r="U4285" t="s">
        <v>60</v>
      </c>
      <c r="V4285" t="str">
        <f>TEXT(WEEKDAY(Working_Data[[#This Row],[order_date]],1),"DDDD")</f>
        <v>Friday</v>
      </c>
      <c r="W4285" t="str">
        <f>TEXT(Working_Data[[#This Row],[order_date]],"mmmm")</f>
        <v>January</v>
      </c>
      <c r="X4285" s="7">
        <f>Working_Data[[#This Row],[last_order_date]]-Working_Data[[#This Row],[signup_date]]</f>
        <v>-44</v>
      </c>
      <c r="Y4285" s="7">
        <f>IF(Working_Data[[#This Row],[churned]]="Active",1,0)</f>
        <v>0</v>
      </c>
      <c r="Z4285" s="7">
        <f>YEAR(Working_Data[[#This Row],[order_date]])</f>
        <v>2025</v>
      </c>
    </row>
    <row r="4286" spans="1:26" x14ac:dyDescent="0.25">
      <c r="A4286" t="s">
        <v>8622</v>
      </c>
      <c r="B4286" t="s">
        <v>21</v>
      </c>
      <c r="C4286" t="s">
        <v>82</v>
      </c>
      <c r="D4286" t="s">
        <v>52</v>
      </c>
      <c r="E4286" s="1">
        <v>45634</v>
      </c>
      <c r="F4286" t="s">
        <v>8623</v>
      </c>
      <c r="G4286" s="1">
        <v>45681</v>
      </c>
      <c r="H4286" t="s">
        <v>47</v>
      </c>
      <c r="I4286" t="s">
        <v>54</v>
      </c>
      <c r="J4286" t="s">
        <v>49</v>
      </c>
      <c r="K4286">
        <v>5</v>
      </c>
      <c r="L4286" s="3">
        <f>Working_Data[[#This Row],[price2]]/Working_Data[[#This Row],[quantity]]</f>
        <v>129.15799999999999</v>
      </c>
      <c r="M4286" s="3">
        <v>645.79</v>
      </c>
      <c r="N4286" t="s">
        <v>35</v>
      </c>
      <c r="O4286">
        <v>4</v>
      </c>
      <c r="P4286" s="1">
        <v>45645</v>
      </c>
      <c r="Q4286">
        <v>479</v>
      </c>
      <c r="R4286" t="s">
        <v>43</v>
      </c>
      <c r="S4286">
        <v>3</v>
      </c>
      <c r="T4286" s="1">
        <v>45722</v>
      </c>
      <c r="U4286" t="s">
        <v>36</v>
      </c>
      <c r="V4286" t="str">
        <f>TEXT(WEEKDAY(Working_Data[[#This Row],[order_date]],1),"DDDD")</f>
        <v>Friday</v>
      </c>
      <c r="W4286" t="str">
        <f>TEXT(Working_Data[[#This Row],[order_date]],"mmmm")</f>
        <v>January</v>
      </c>
      <c r="X4286" s="7">
        <f>Working_Data[[#This Row],[last_order_date]]-Working_Data[[#This Row],[signup_date]]</f>
        <v>11</v>
      </c>
      <c r="Y4286" s="7">
        <f>IF(Working_Data[[#This Row],[churned]]="Active",1,0)</f>
        <v>0</v>
      </c>
      <c r="Z4286" s="7">
        <f>YEAR(Working_Data[[#This Row],[order_date]])</f>
        <v>2025</v>
      </c>
    </row>
    <row r="4287" spans="1:26" x14ac:dyDescent="0.25">
      <c r="A4287" t="s">
        <v>8624</v>
      </c>
      <c r="B4287" t="s">
        <v>21</v>
      </c>
      <c r="C4287" t="s">
        <v>82</v>
      </c>
      <c r="D4287" t="s">
        <v>52</v>
      </c>
      <c r="E4287" s="1">
        <v>45467</v>
      </c>
      <c r="F4287" t="s">
        <v>8625</v>
      </c>
      <c r="G4287" s="1">
        <v>45681</v>
      </c>
      <c r="H4287" t="s">
        <v>34</v>
      </c>
      <c r="I4287" t="s">
        <v>26</v>
      </c>
      <c r="J4287" t="s">
        <v>49</v>
      </c>
      <c r="K4287">
        <v>3</v>
      </c>
      <c r="L4287" s="3">
        <f>Working_Data[[#This Row],[price2]]/Working_Data[[#This Row],[quantity]]</f>
        <v>316.38666666666666</v>
      </c>
      <c r="M4287" s="3">
        <v>949.16</v>
      </c>
      <c r="N4287" t="s">
        <v>50</v>
      </c>
      <c r="O4287">
        <v>10</v>
      </c>
      <c r="P4287" s="1">
        <v>45453</v>
      </c>
      <c r="Q4287">
        <v>97</v>
      </c>
      <c r="R4287" t="s">
        <v>29</v>
      </c>
      <c r="S4287">
        <v>4</v>
      </c>
      <c r="T4287" s="1">
        <v>45554</v>
      </c>
      <c r="U4287" t="s">
        <v>30</v>
      </c>
      <c r="V4287" t="str">
        <f>TEXT(WEEKDAY(Working_Data[[#This Row],[order_date]],1),"DDDD")</f>
        <v>Friday</v>
      </c>
      <c r="W4287" t="str">
        <f>TEXT(Working_Data[[#This Row],[order_date]],"mmmm")</f>
        <v>January</v>
      </c>
      <c r="X4287" s="7">
        <f>Working_Data[[#This Row],[last_order_date]]-Working_Data[[#This Row],[signup_date]]</f>
        <v>-14</v>
      </c>
      <c r="Y4287" s="7">
        <f>IF(Working_Data[[#This Row],[churned]]="Active",1,0)</f>
        <v>1</v>
      </c>
      <c r="Z4287" s="7">
        <f>YEAR(Working_Data[[#This Row],[order_date]])</f>
        <v>2025</v>
      </c>
    </row>
    <row r="4288" spans="1:26" x14ac:dyDescent="0.25">
      <c r="A4288" t="s">
        <v>8626</v>
      </c>
      <c r="B4288" t="s">
        <v>21</v>
      </c>
      <c r="C4288" t="s">
        <v>82</v>
      </c>
      <c r="D4288" t="s">
        <v>32</v>
      </c>
      <c r="E4288" s="1">
        <v>45457</v>
      </c>
      <c r="F4288" t="s">
        <v>8627</v>
      </c>
      <c r="G4288" s="1">
        <v>45682</v>
      </c>
      <c r="H4288" t="s">
        <v>34</v>
      </c>
      <c r="I4288" t="s">
        <v>54</v>
      </c>
      <c r="J4288" t="s">
        <v>67</v>
      </c>
      <c r="K4288">
        <v>3</v>
      </c>
      <c r="L4288" s="3">
        <f>Working_Data[[#This Row],[price2]]/Working_Data[[#This Row],[quantity]]</f>
        <v>472.93666666666667</v>
      </c>
      <c r="M4288" s="3">
        <v>1418.81</v>
      </c>
      <c r="N4288" t="s">
        <v>50</v>
      </c>
      <c r="O4288">
        <v>35</v>
      </c>
      <c r="P4288" s="1">
        <v>45962</v>
      </c>
      <c r="Q4288">
        <v>275</v>
      </c>
      <c r="R4288" t="s">
        <v>43</v>
      </c>
      <c r="S4288">
        <v>5</v>
      </c>
      <c r="T4288" s="1">
        <v>45637</v>
      </c>
      <c r="U4288" t="s">
        <v>30</v>
      </c>
      <c r="V4288" t="str">
        <f>TEXT(WEEKDAY(Working_Data[[#This Row],[order_date]],1),"DDDD")</f>
        <v>Saturday</v>
      </c>
      <c r="W4288" t="str">
        <f>TEXT(Working_Data[[#This Row],[order_date]],"mmmm")</f>
        <v>January</v>
      </c>
      <c r="X4288" s="7">
        <f>Working_Data[[#This Row],[last_order_date]]-Working_Data[[#This Row],[signup_date]]</f>
        <v>505</v>
      </c>
      <c r="Y4288" s="7">
        <f>IF(Working_Data[[#This Row],[churned]]="Active",1,0)</f>
        <v>0</v>
      </c>
      <c r="Z4288" s="7">
        <f>YEAR(Working_Data[[#This Row],[order_date]])</f>
        <v>2025</v>
      </c>
    </row>
    <row r="4289" spans="1:26" x14ac:dyDescent="0.25">
      <c r="A4289" t="s">
        <v>8628</v>
      </c>
      <c r="B4289" t="s">
        <v>45</v>
      </c>
      <c r="C4289" t="s">
        <v>39</v>
      </c>
      <c r="D4289" t="s">
        <v>23</v>
      </c>
      <c r="E4289" s="1">
        <v>45028</v>
      </c>
      <c r="F4289" t="s">
        <v>8629</v>
      </c>
      <c r="G4289" s="1">
        <v>45682</v>
      </c>
      <c r="H4289" t="s">
        <v>25</v>
      </c>
      <c r="I4289" t="s">
        <v>54</v>
      </c>
      <c r="J4289" t="s">
        <v>59</v>
      </c>
      <c r="K4289">
        <v>2</v>
      </c>
      <c r="L4289" s="3">
        <f>Working_Data[[#This Row],[price2]]/Working_Data[[#This Row],[quantity]]</f>
        <v>305.3</v>
      </c>
      <c r="M4289" s="3">
        <v>610.6</v>
      </c>
      <c r="N4289" t="s">
        <v>28</v>
      </c>
      <c r="O4289">
        <v>31</v>
      </c>
      <c r="P4289" s="1">
        <v>45906</v>
      </c>
      <c r="Q4289">
        <v>182</v>
      </c>
      <c r="R4289" t="s">
        <v>43</v>
      </c>
      <c r="S4289">
        <v>5</v>
      </c>
      <c r="T4289" s="1">
        <v>45810</v>
      </c>
      <c r="U4289" t="s">
        <v>36</v>
      </c>
      <c r="V4289" t="str">
        <f>TEXT(WEEKDAY(Working_Data[[#This Row],[order_date]],1),"DDDD")</f>
        <v>Saturday</v>
      </c>
      <c r="W4289" t="str">
        <f>TEXT(Working_Data[[#This Row],[order_date]],"mmmm")</f>
        <v>January</v>
      </c>
      <c r="X4289" s="7">
        <f>Working_Data[[#This Row],[last_order_date]]-Working_Data[[#This Row],[signup_date]]</f>
        <v>878</v>
      </c>
      <c r="Y4289" s="7">
        <f>IF(Working_Data[[#This Row],[churned]]="Active",1,0)</f>
        <v>0</v>
      </c>
      <c r="Z4289" s="7">
        <f>YEAR(Working_Data[[#This Row],[order_date]])</f>
        <v>2025</v>
      </c>
    </row>
    <row r="4290" spans="1:26" x14ac:dyDescent="0.25">
      <c r="A4290" t="s">
        <v>8630</v>
      </c>
      <c r="B4290" t="s">
        <v>45</v>
      </c>
      <c r="C4290" t="s">
        <v>22</v>
      </c>
      <c r="D4290" t="s">
        <v>77</v>
      </c>
      <c r="E4290" s="1">
        <v>45179</v>
      </c>
      <c r="F4290" t="s">
        <v>8631</v>
      </c>
      <c r="G4290" s="1">
        <v>45682</v>
      </c>
      <c r="H4290" t="s">
        <v>58</v>
      </c>
      <c r="I4290" t="s">
        <v>26</v>
      </c>
      <c r="J4290" t="s">
        <v>67</v>
      </c>
      <c r="K4290">
        <v>3</v>
      </c>
      <c r="L4290" s="3">
        <f>Working_Data[[#This Row],[price2]]/Working_Data[[#This Row],[quantity]]</f>
        <v>240.69000000000003</v>
      </c>
      <c r="M4290" s="3">
        <v>722.07</v>
      </c>
      <c r="N4290" t="s">
        <v>50</v>
      </c>
      <c r="O4290">
        <v>30</v>
      </c>
      <c r="P4290" s="1">
        <v>45452</v>
      </c>
      <c r="Q4290">
        <v>210</v>
      </c>
      <c r="R4290" t="s">
        <v>43</v>
      </c>
      <c r="S4290">
        <v>5</v>
      </c>
      <c r="T4290" s="1">
        <v>45734</v>
      </c>
      <c r="U4290" t="s">
        <v>36</v>
      </c>
      <c r="V4290" t="str">
        <f>TEXT(WEEKDAY(Working_Data[[#This Row],[order_date]],1),"DDDD")</f>
        <v>Saturday</v>
      </c>
      <c r="W4290" t="str">
        <f>TEXT(Working_Data[[#This Row],[order_date]],"mmmm")</f>
        <v>January</v>
      </c>
      <c r="X4290" s="7">
        <f>Working_Data[[#This Row],[last_order_date]]-Working_Data[[#This Row],[signup_date]]</f>
        <v>273</v>
      </c>
      <c r="Y4290" s="7">
        <f>IF(Working_Data[[#This Row],[churned]]="Active",1,0)</f>
        <v>0</v>
      </c>
      <c r="Z4290" s="7">
        <f>YEAR(Working_Data[[#This Row],[order_date]])</f>
        <v>2025</v>
      </c>
    </row>
    <row r="4291" spans="1:26" x14ac:dyDescent="0.25">
      <c r="A4291" t="s">
        <v>8632</v>
      </c>
      <c r="B4291" t="s">
        <v>21</v>
      </c>
      <c r="C4291" t="s">
        <v>22</v>
      </c>
      <c r="D4291" t="s">
        <v>32</v>
      </c>
      <c r="E4291" s="1">
        <v>45753</v>
      </c>
      <c r="F4291" t="s">
        <v>8633</v>
      </c>
      <c r="G4291" s="1">
        <v>45682</v>
      </c>
      <c r="H4291" t="s">
        <v>34</v>
      </c>
      <c r="I4291" t="s">
        <v>42</v>
      </c>
      <c r="J4291" t="s">
        <v>67</v>
      </c>
      <c r="K4291">
        <v>2</v>
      </c>
      <c r="L4291" s="3">
        <f>Working_Data[[#This Row],[price2]]/Working_Data[[#This Row],[quantity]]</f>
        <v>231.63</v>
      </c>
      <c r="M4291" s="3">
        <v>463.26</v>
      </c>
      <c r="N4291" t="s">
        <v>35</v>
      </c>
      <c r="O4291">
        <v>2</v>
      </c>
      <c r="P4291" s="1">
        <v>45550</v>
      </c>
      <c r="Q4291">
        <v>355</v>
      </c>
      <c r="R4291" t="s">
        <v>43</v>
      </c>
      <c r="S4291">
        <v>4</v>
      </c>
      <c r="T4291" s="1">
        <v>45580</v>
      </c>
      <c r="U4291" t="s">
        <v>30</v>
      </c>
      <c r="V4291" t="str">
        <f>TEXT(WEEKDAY(Working_Data[[#This Row],[order_date]],1),"DDDD")</f>
        <v>Saturday</v>
      </c>
      <c r="W4291" t="str">
        <f>TEXT(Working_Data[[#This Row],[order_date]],"mmmm")</f>
        <v>January</v>
      </c>
      <c r="X4291" s="7">
        <f>Working_Data[[#This Row],[last_order_date]]-Working_Data[[#This Row],[signup_date]]</f>
        <v>-203</v>
      </c>
      <c r="Y4291" s="7">
        <f>IF(Working_Data[[#This Row],[churned]]="Active",1,0)</f>
        <v>0</v>
      </c>
      <c r="Z4291" s="7">
        <f>YEAR(Working_Data[[#This Row],[order_date]])</f>
        <v>2025</v>
      </c>
    </row>
    <row r="4292" spans="1:26" x14ac:dyDescent="0.25">
      <c r="A4292" t="s">
        <v>8634</v>
      </c>
      <c r="B4292" t="s">
        <v>45</v>
      </c>
      <c r="C4292" t="s">
        <v>82</v>
      </c>
      <c r="D4292" t="s">
        <v>77</v>
      </c>
      <c r="E4292" s="1">
        <v>45965</v>
      </c>
      <c r="F4292" t="s">
        <v>8635</v>
      </c>
      <c r="G4292" s="1">
        <v>45682</v>
      </c>
      <c r="H4292" t="s">
        <v>58</v>
      </c>
      <c r="I4292" t="s">
        <v>54</v>
      </c>
      <c r="J4292" t="s">
        <v>27</v>
      </c>
      <c r="K4292">
        <v>1</v>
      </c>
      <c r="L4292" s="3">
        <f>Working_Data[[#This Row],[price2]]/Working_Data[[#This Row],[quantity]]</f>
        <v>877.89</v>
      </c>
      <c r="M4292" s="3">
        <v>877.89</v>
      </c>
      <c r="N4292" t="s">
        <v>28</v>
      </c>
      <c r="O4292">
        <v>43</v>
      </c>
      <c r="P4292" s="1">
        <v>45680</v>
      </c>
      <c r="Q4292">
        <v>485</v>
      </c>
      <c r="R4292" t="s">
        <v>43</v>
      </c>
      <c r="S4292">
        <v>1</v>
      </c>
      <c r="T4292" s="1">
        <v>45640</v>
      </c>
      <c r="U4292" t="s">
        <v>60</v>
      </c>
      <c r="V4292" t="str">
        <f>TEXT(WEEKDAY(Working_Data[[#This Row],[order_date]],1),"DDDD")</f>
        <v>Saturday</v>
      </c>
      <c r="W4292" t="str">
        <f>TEXT(Working_Data[[#This Row],[order_date]],"mmmm")</f>
        <v>January</v>
      </c>
      <c r="X4292" s="7">
        <f>Working_Data[[#This Row],[last_order_date]]-Working_Data[[#This Row],[signup_date]]</f>
        <v>-285</v>
      </c>
      <c r="Y4292" s="7">
        <f>IF(Working_Data[[#This Row],[churned]]="Active",1,0)</f>
        <v>0</v>
      </c>
      <c r="Z4292" s="7">
        <f>YEAR(Working_Data[[#This Row],[order_date]])</f>
        <v>2025</v>
      </c>
    </row>
    <row r="4293" spans="1:26" x14ac:dyDescent="0.25">
      <c r="A4293" t="s">
        <v>8636</v>
      </c>
      <c r="B4293" t="s">
        <v>21</v>
      </c>
      <c r="C4293" t="s">
        <v>82</v>
      </c>
      <c r="D4293" t="s">
        <v>52</v>
      </c>
      <c r="E4293" s="1">
        <v>45056</v>
      </c>
      <c r="F4293" t="s">
        <v>8637</v>
      </c>
      <c r="G4293" s="1">
        <v>45682</v>
      </c>
      <c r="H4293" t="s">
        <v>47</v>
      </c>
      <c r="I4293" t="s">
        <v>48</v>
      </c>
      <c r="J4293" t="s">
        <v>67</v>
      </c>
      <c r="K4293">
        <v>4</v>
      </c>
      <c r="L4293" s="3">
        <f>Working_Data[[#This Row],[price2]]/Working_Data[[#This Row],[quantity]]</f>
        <v>41.414999999999999</v>
      </c>
      <c r="M4293" s="3">
        <v>165.66</v>
      </c>
      <c r="N4293" t="s">
        <v>35</v>
      </c>
      <c r="O4293">
        <v>19</v>
      </c>
      <c r="P4293" s="1">
        <v>45815</v>
      </c>
      <c r="Q4293">
        <v>157</v>
      </c>
      <c r="R4293" t="s">
        <v>29</v>
      </c>
      <c r="S4293">
        <v>5</v>
      </c>
      <c r="T4293" s="1">
        <v>45723</v>
      </c>
      <c r="U4293" t="s">
        <v>30</v>
      </c>
      <c r="V4293" t="str">
        <f>TEXT(WEEKDAY(Working_Data[[#This Row],[order_date]],1),"DDDD")</f>
        <v>Saturday</v>
      </c>
      <c r="W4293" t="str">
        <f>TEXT(Working_Data[[#This Row],[order_date]],"mmmm")</f>
        <v>January</v>
      </c>
      <c r="X4293" s="7">
        <f>Working_Data[[#This Row],[last_order_date]]-Working_Data[[#This Row],[signup_date]]</f>
        <v>759</v>
      </c>
      <c r="Y4293" s="7">
        <f>IF(Working_Data[[#This Row],[churned]]="Active",1,0)</f>
        <v>1</v>
      </c>
      <c r="Z4293" s="7">
        <f>YEAR(Working_Data[[#This Row],[order_date]])</f>
        <v>2025</v>
      </c>
    </row>
    <row r="4294" spans="1:26" x14ac:dyDescent="0.25">
      <c r="A4294" t="s">
        <v>8638</v>
      </c>
      <c r="B4294" t="s">
        <v>21</v>
      </c>
      <c r="C4294" t="s">
        <v>39</v>
      </c>
      <c r="D4294" t="s">
        <v>77</v>
      </c>
      <c r="E4294" s="1">
        <v>45596</v>
      </c>
      <c r="F4294" t="s">
        <v>8639</v>
      </c>
      <c r="G4294" s="1">
        <v>45682</v>
      </c>
      <c r="H4294" t="s">
        <v>25</v>
      </c>
      <c r="I4294" t="s">
        <v>54</v>
      </c>
      <c r="J4294" t="s">
        <v>27</v>
      </c>
      <c r="K4294">
        <v>3</v>
      </c>
      <c r="L4294" s="3">
        <f>Working_Data[[#This Row],[price2]]/Working_Data[[#This Row],[quantity]]</f>
        <v>126.59666666666668</v>
      </c>
      <c r="M4294" s="3">
        <v>379.79</v>
      </c>
      <c r="N4294" t="s">
        <v>35</v>
      </c>
      <c r="O4294">
        <v>36</v>
      </c>
      <c r="P4294" s="1">
        <v>45482</v>
      </c>
      <c r="Q4294">
        <v>190</v>
      </c>
      <c r="R4294" t="s">
        <v>29</v>
      </c>
      <c r="S4294">
        <v>1</v>
      </c>
      <c r="T4294" s="1">
        <v>45763</v>
      </c>
      <c r="U4294" t="s">
        <v>60</v>
      </c>
      <c r="V4294" t="str">
        <f>TEXT(WEEKDAY(Working_Data[[#This Row],[order_date]],1),"DDDD")</f>
        <v>Saturday</v>
      </c>
      <c r="W4294" t="str">
        <f>TEXT(Working_Data[[#This Row],[order_date]],"mmmm")</f>
        <v>January</v>
      </c>
      <c r="X4294" s="7">
        <f>Working_Data[[#This Row],[last_order_date]]-Working_Data[[#This Row],[signup_date]]</f>
        <v>-114</v>
      </c>
      <c r="Y4294" s="7">
        <f>IF(Working_Data[[#This Row],[churned]]="Active",1,0)</f>
        <v>1</v>
      </c>
      <c r="Z4294" s="7">
        <f>YEAR(Working_Data[[#This Row],[order_date]])</f>
        <v>2025</v>
      </c>
    </row>
    <row r="4295" spans="1:26" x14ac:dyDescent="0.25">
      <c r="A4295" t="s">
        <v>8640</v>
      </c>
      <c r="B4295" t="s">
        <v>38</v>
      </c>
      <c r="C4295" t="s">
        <v>39</v>
      </c>
      <c r="D4295" t="s">
        <v>32</v>
      </c>
      <c r="E4295" s="1">
        <v>45588</v>
      </c>
      <c r="F4295" t="s">
        <v>8641</v>
      </c>
      <c r="G4295" s="1">
        <v>45682</v>
      </c>
      <c r="H4295" t="s">
        <v>58</v>
      </c>
      <c r="I4295" t="s">
        <v>48</v>
      </c>
      <c r="J4295" t="s">
        <v>59</v>
      </c>
      <c r="K4295">
        <v>1</v>
      </c>
      <c r="L4295" s="3">
        <f>Working_Data[[#This Row],[price2]]/Working_Data[[#This Row],[quantity]]</f>
        <v>293.97000000000003</v>
      </c>
      <c r="M4295" s="3">
        <v>293.97000000000003</v>
      </c>
      <c r="N4295" t="s">
        <v>50</v>
      </c>
      <c r="O4295">
        <v>23</v>
      </c>
      <c r="P4295" s="1">
        <v>45392</v>
      </c>
      <c r="Q4295">
        <v>125</v>
      </c>
      <c r="R4295" t="s">
        <v>29</v>
      </c>
      <c r="S4295">
        <v>3</v>
      </c>
      <c r="T4295" s="1">
        <v>45592</v>
      </c>
      <c r="U4295" t="s">
        <v>60</v>
      </c>
      <c r="V4295" t="str">
        <f>TEXT(WEEKDAY(Working_Data[[#This Row],[order_date]],1),"DDDD")</f>
        <v>Saturday</v>
      </c>
      <c r="W4295" t="str">
        <f>TEXT(Working_Data[[#This Row],[order_date]],"mmmm")</f>
        <v>January</v>
      </c>
      <c r="X4295" s="7">
        <f>Working_Data[[#This Row],[last_order_date]]-Working_Data[[#This Row],[signup_date]]</f>
        <v>-196</v>
      </c>
      <c r="Y4295" s="7">
        <f>IF(Working_Data[[#This Row],[churned]]="Active",1,0)</f>
        <v>1</v>
      </c>
      <c r="Z4295" s="7">
        <f>YEAR(Working_Data[[#This Row],[order_date]])</f>
        <v>2025</v>
      </c>
    </row>
    <row r="4296" spans="1:26" x14ac:dyDescent="0.25">
      <c r="A4296" t="s">
        <v>8642</v>
      </c>
      <c r="B4296" t="s">
        <v>45</v>
      </c>
      <c r="C4296" t="s">
        <v>82</v>
      </c>
      <c r="D4296" t="s">
        <v>23</v>
      </c>
      <c r="E4296" s="1">
        <v>45803</v>
      </c>
      <c r="F4296" t="s">
        <v>8643</v>
      </c>
      <c r="G4296" s="1">
        <v>45682</v>
      </c>
      <c r="H4296" t="s">
        <v>25</v>
      </c>
      <c r="I4296" t="s">
        <v>63</v>
      </c>
      <c r="J4296" t="s">
        <v>49</v>
      </c>
      <c r="K4296">
        <v>1</v>
      </c>
      <c r="L4296" s="3">
        <f>Working_Data[[#This Row],[price2]]/Working_Data[[#This Row],[quantity]]</f>
        <v>396.23</v>
      </c>
      <c r="M4296" s="3">
        <v>396.23</v>
      </c>
      <c r="N4296" t="s">
        <v>28</v>
      </c>
      <c r="O4296">
        <v>4</v>
      </c>
      <c r="P4296" s="1">
        <v>45856</v>
      </c>
      <c r="Q4296">
        <v>49</v>
      </c>
      <c r="R4296" t="s">
        <v>43</v>
      </c>
      <c r="S4296">
        <v>3</v>
      </c>
      <c r="T4296" s="1">
        <v>45835</v>
      </c>
      <c r="U4296" t="s">
        <v>30</v>
      </c>
      <c r="V4296" t="str">
        <f>TEXT(WEEKDAY(Working_Data[[#This Row],[order_date]],1),"DDDD")</f>
        <v>Saturday</v>
      </c>
      <c r="W4296" t="str">
        <f>TEXT(Working_Data[[#This Row],[order_date]],"mmmm")</f>
        <v>January</v>
      </c>
      <c r="X4296" s="7">
        <f>Working_Data[[#This Row],[last_order_date]]-Working_Data[[#This Row],[signup_date]]</f>
        <v>53</v>
      </c>
      <c r="Y4296" s="7">
        <f>IF(Working_Data[[#This Row],[churned]]="Active",1,0)</f>
        <v>0</v>
      </c>
      <c r="Z4296" s="7">
        <f>YEAR(Working_Data[[#This Row],[order_date]])</f>
        <v>2025</v>
      </c>
    </row>
    <row r="4297" spans="1:26" x14ac:dyDescent="0.25">
      <c r="A4297" t="s">
        <v>8644</v>
      </c>
      <c r="B4297" t="s">
        <v>38</v>
      </c>
      <c r="C4297" t="s">
        <v>82</v>
      </c>
      <c r="D4297" t="s">
        <v>56</v>
      </c>
      <c r="E4297" s="1">
        <v>45704</v>
      </c>
      <c r="F4297" t="s">
        <v>8645</v>
      </c>
      <c r="G4297" s="1">
        <v>45683</v>
      </c>
      <c r="H4297" t="s">
        <v>25</v>
      </c>
      <c r="I4297" t="s">
        <v>63</v>
      </c>
      <c r="J4297" t="s">
        <v>49</v>
      </c>
      <c r="K4297">
        <v>2</v>
      </c>
      <c r="L4297" s="3">
        <f>Working_Data[[#This Row],[price2]]/Working_Data[[#This Row],[quantity]]</f>
        <v>219.315</v>
      </c>
      <c r="M4297" s="3">
        <v>438.63</v>
      </c>
      <c r="N4297" t="s">
        <v>50</v>
      </c>
      <c r="O4297">
        <v>48</v>
      </c>
      <c r="P4297" s="1">
        <v>45694</v>
      </c>
      <c r="Q4297">
        <v>66</v>
      </c>
      <c r="R4297" t="s">
        <v>29</v>
      </c>
      <c r="S4297">
        <v>2</v>
      </c>
      <c r="T4297" s="1">
        <v>45625</v>
      </c>
      <c r="U4297" t="s">
        <v>36</v>
      </c>
      <c r="V4297" t="str">
        <f>TEXT(WEEKDAY(Working_Data[[#This Row],[order_date]],1),"DDDD")</f>
        <v>Sunday</v>
      </c>
      <c r="W4297" t="str">
        <f>TEXT(Working_Data[[#This Row],[order_date]],"mmmm")</f>
        <v>January</v>
      </c>
      <c r="X4297" s="7">
        <f>Working_Data[[#This Row],[last_order_date]]-Working_Data[[#This Row],[signup_date]]</f>
        <v>-10</v>
      </c>
      <c r="Y4297" s="7">
        <f>IF(Working_Data[[#This Row],[churned]]="Active",1,0)</f>
        <v>1</v>
      </c>
      <c r="Z4297" s="7">
        <f>YEAR(Working_Data[[#This Row],[order_date]])</f>
        <v>2025</v>
      </c>
    </row>
    <row r="4298" spans="1:26" x14ac:dyDescent="0.25">
      <c r="A4298" t="s">
        <v>8646</v>
      </c>
      <c r="B4298" t="s">
        <v>45</v>
      </c>
      <c r="C4298" t="s">
        <v>39</v>
      </c>
      <c r="D4298" t="s">
        <v>52</v>
      </c>
      <c r="E4298" s="1">
        <v>45744</v>
      </c>
      <c r="F4298" t="s">
        <v>8647</v>
      </c>
      <c r="G4298" s="1">
        <v>45683</v>
      </c>
      <c r="H4298" t="s">
        <v>58</v>
      </c>
      <c r="I4298" t="s">
        <v>63</v>
      </c>
      <c r="J4298" t="s">
        <v>59</v>
      </c>
      <c r="K4298">
        <v>4</v>
      </c>
      <c r="L4298" s="3">
        <f>Working_Data[[#This Row],[price2]]/Working_Data[[#This Row],[quantity]]</f>
        <v>76.004999999999995</v>
      </c>
      <c r="M4298" s="3">
        <v>304.02</v>
      </c>
      <c r="N4298" t="s">
        <v>28</v>
      </c>
      <c r="O4298">
        <v>31</v>
      </c>
      <c r="P4298" s="1">
        <v>45790</v>
      </c>
      <c r="Q4298">
        <v>369</v>
      </c>
      <c r="R4298" t="s">
        <v>43</v>
      </c>
      <c r="S4298">
        <v>2</v>
      </c>
      <c r="T4298" s="1">
        <v>45421</v>
      </c>
      <c r="U4298" t="s">
        <v>30</v>
      </c>
      <c r="V4298" t="str">
        <f>TEXT(WEEKDAY(Working_Data[[#This Row],[order_date]],1),"DDDD")</f>
        <v>Sunday</v>
      </c>
      <c r="W4298" t="str">
        <f>TEXT(Working_Data[[#This Row],[order_date]],"mmmm")</f>
        <v>January</v>
      </c>
      <c r="X4298" s="7">
        <f>Working_Data[[#This Row],[last_order_date]]-Working_Data[[#This Row],[signup_date]]</f>
        <v>46</v>
      </c>
      <c r="Y4298" s="7">
        <f>IF(Working_Data[[#This Row],[churned]]="Active",1,0)</f>
        <v>0</v>
      </c>
      <c r="Z4298" s="7">
        <f>YEAR(Working_Data[[#This Row],[order_date]])</f>
        <v>2025</v>
      </c>
    </row>
    <row r="4299" spans="1:26" x14ac:dyDescent="0.25">
      <c r="A4299" t="s">
        <v>8648</v>
      </c>
      <c r="B4299" t="s">
        <v>45</v>
      </c>
      <c r="C4299" t="s">
        <v>22</v>
      </c>
      <c r="D4299" t="s">
        <v>77</v>
      </c>
      <c r="E4299" s="1">
        <v>45444</v>
      </c>
      <c r="F4299" t="s">
        <v>8649</v>
      </c>
      <c r="G4299" s="1">
        <v>45683</v>
      </c>
      <c r="H4299" t="s">
        <v>58</v>
      </c>
      <c r="I4299" t="s">
        <v>54</v>
      </c>
      <c r="J4299" t="s">
        <v>64</v>
      </c>
      <c r="K4299">
        <v>4</v>
      </c>
      <c r="L4299" s="3">
        <f>Working_Data[[#This Row],[price2]]/Working_Data[[#This Row],[quantity]]</f>
        <v>242.25</v>
      </c>
      <c r="M4299" s="3">
        <v>969</v>
      </c>
      <c r="N4299" t="s">
        <v>28</v>
      </c>
      <c r="O4299">
        <v>46</v>
      </c>
      <c r="P4299" s="1">
        <v>45767</v>
      </c>
      <c r="Q4299">
        <v>147</v>
      </c>
      <c r="R4299" t="s">
        <v>43</v>
      </c>
      <c r="S4299">
        <v>4</v>
      </c>
      <c r="T4299" s="1">
        <v>45968</v>
      </c>
      <c r="U4299" t="s">
        <v>60</v>
      </c>
      <c r="V4299" t="str">
        <f>TEXT(WEEKDAY(Working_Data[[#This Row],[order_date]],1),"DDDD")</f>
        <v>Sunday</v>
      </c>
      <c r="W4299" t="str">
        <f>TEXT(Working_Data[[#This Row],[order_date]],"mmmm")</f>
        <v>January</v>
      </c>
      <c r="X4299" s="7">
        <f>Working_Data[[#This Row],[last_order_date]]-Working_Data[[#This Row],[signup_date]]</f>
        <v>323</v>
      </c>
      <c r="Y4299" s="7">
        <f>IF(Working_Data[[#This Row],[churned]]="Active",1,0)</f>
        <v>0</v>
      </c>
      <c r="Z4299" s="7">
        <f>YEAR(Working_Data[[#This Row],[order_date]])</f>
        <v>2025</v>
      </c>
    </row>
    <row r="4300" spans="1:26" x14ac:dyDescent="0.25">
      <c r="A4300" t="s">
        <v>8650</v>
      </c>
      <c r="B4300" t="s">
        <v>21</v>
      </c>
      <c r="C4300" t="s">
        <v>22</v>
      </c>
      <c r="D4300" t="s">
        <v>52</v>
      </c>
      <c r="E4300" s="1">
        <v>45435</v>
      </c>
      <c r="F4300" t="s">
        <v>8651</v>
      </c>
      <c r="G4300" s="1">
        <v>45683</v>
      </c>
      <c r="H4300" t="s">
        <v>58</v>
      </c>
      <c r="I4300" t="s">
        <v>26</v>
      </c>
      <c r="J4300" t="s">
        <v>67</v>
      </c>
      <c r="K4300">
        <v>1</v>
      </c>
      <c r="L4300" s="3">
        <f>Working_Data[[#This Row],[price2]]/Working_Data[[#This Row],[quantity]]</f>
        <v>1234.6600000000001</v>
      </c>
      <c r="M4300" s="3">
        <v>1234.6600000000001</v>
      </c>
      <c r="N4300" t="s">
        <v>50</v>
      </c>
      <c r="O4300">
        <v>21</v>
      </c>
      <c r="P4300" s="1">
        <v>45586</v>
      </c>
      <c r="Q4300">
        <v>173</v>
      </c>
      <c r="R4300" t="s">
        <v>43</v>
      </c>
      <c r="S4300">
        <v>2</v>
      </c>
      <c r="T4300" s="1">
        <v>45730</v>
      </c>
      <c r="U4300" t="s">
        <v>60</v>
      </c>
      <c r="V4300" t="str">
        <f>TEXT(WEEKDAY(Working_Data[[#This Row],[order_date]],1),"DDDD")</f>
        <v>Sunday</v>
      </c>
      <c r="W4300" t="str">
        <f>TEXT(Working_Data[[#This Row],[order_date]],"mmmm")</f>
        <v>January</v>
      </c>
      <c r="X4300" s="7">
        <f>Working_Data[[#This Row],[last_order_date]]-Working_Data[[#This Row],[signup_date]]</f>
        <v>151</v>
      </c>
      <c r="Y4300" s="7">
        <f>IF(Working_Data[[#This Row],[churned]]="Active",1,0)</f>
        <v>0</v>
      </c>
      <c r="Z4300" s="7">
        <f>YEAR(Working_Data[[#This Row],[order_date]])</f>
        <v>2025</v>
      </c>
    </row>
    <row r="4301" spans="1:26" x14ac:dyDescent="0.25">
      <c r="A4301" t="s">
        <v>8652</v>
      </c>
      <c r="B4301" t="s">
        <v>45</v>
      </c>
      <c r="C4301" t="s">
        <v>39</v>
      </c>
      <c r="D4301" t="s">
        <v>32</v>
      </c>
      <c r="E4301" s="1">
        <v>45873</v>
      </c>
      <c r="F4301" t="s">
        <v>8653</v>
      </c>
      <c r="G4301" s="1">
        <v>45683</v>
      </c>
      <c r="H4301" t="s">
        <v>41</v>
      </c>
      <c r="I4301" t="s">
        <v>54</v>
      </c>
      <c r="J4301" t="s">
        <v>27</v>
      </c>
      <c r="K4301">
        <v>4</v>
      </c>
      <c r="L4301" s="3">
        <f>Working_Data[[#This Row],[price2]]/Working_Data[[#This Row],[quantity]]</f>
        <v>352.79</v>
      </c>
      <c r="M4301" s="3">
        <v>1411.16</v>
      </c>
      <c r="N4301" t="s">
        <v>35</v>
      </c>
      <c r="O4301">
        <v>6</v>
      </c>
      <c r="P4301" s="1">
        <v>45644</v>
      </c>
      <c r="Q4301">
        <v>193</v>
      </c>
      <c r="R4301" t="s">
        <v>29</v>
      </c>
      <c r="S4301">
        <v>4</v>
      </c>
      <c r="T4301" s="1">
        <v>45825</v>
      </c>
      <c r="U4301" t="s">
        <v>36</v>
      </c>
      <c r="V4301" t="str">
        <f>TEXT(WEEKDAY(Working_Data[[#This Row],[order_date]],1),"DDDD")</f>
        <v>Sunday</v>
      </c>
      <c r="W4301" t="str">
        <f>TEXT(Working_Data[[#This Row],[order_date]],"mmmm")</f>
        <v>January</v>
      </c>
      <c r="X4301" s="7">
        <f>Working_Data[[#This Row],[last_order_date]]-Working_Data[[#This Row],[signup_date]]</f>
        <v>-229</v>
      </c>
      <c r="Y4301" s="7">
        <f>IF(Working_Data[[#This Row],[churned]]="Active",1,0)</f>
        <v>1</v>
      </c>
      <c r="Z4301" s="7">
        <f>YEAR(Working_Data[[#This Row],[order_date]])</f>
        <v>2025</v>
      </c>
    </row>
    <row r="4302" spans="1:26" x14ac:dyDescent="0.25">
      <c r="A4302" t="s">
        <v>8654</v>
      </c>
      <c r="B4302" t="s">
        <v>45</v>
      </c>
      <c r="C4302" t="s">
        <v>22</v>
      </c>
      <c r="D4302" t="s">
        <v>23</v>
      </c>
      <c r="E4302" s="1">
        <v>45854</v>
      </c>
      <c r="F4302" t="s">
        <v>8655</v>
      </c>
      <c r="G4302" s="1">
        <v>45683</v>
      </c>
      <c r="H4302" t="s">
        <v>47</v>
      </c>
      <c r="I4302" t="s">
        <v>54</v>
      </c>
      <c r="J4302" t="s">
        <v>27</v>
      </c>
      <c r="K4302">
        <v>2</v>
      </c>
      <c r="L4302" s="3">
        <f>Working_Data[[#This Row],[price2]]/Working_Data[[#This Row],[quantity]]</f>
        <v>591.94500000000005</v>
      </c>
      <c r="M4302" s="3">
        <v>1183.8900000000001</v>
      </c>
      <c r="N4302" t="s">
        <v>35</v>
      </c>
      <c r="O4302">
        <v>2</v>
      </c>
      <c r="P4302" s="1">
        <v>45362</v>
      </c>
      <c r="Q4302">
        <v>306</v>
      </c>
      <c r="R4302" t="s">
        <v>43</v>
      </c>
      <c r="S4302">
        <v>1</v>
      </c>
      <c r="T4302" s="1">
        <v>45662</v>
      </c>
      <c r="U4302" t="s">
        <v>36</v>
      </c>
      <c r="V4302" t="str">
        <f>TEXT(WEEKDAY(Working_Data[[#This Row],[order_date]],1),"DDDD")</f>
        <v>Sunday</v>
      </c>
      <c r="W4302" t="str">
        <f>TEXT(Working_Data[[#This Row],[order_date]],"mmmm")</f>
        <v>January</v>
      </c>
      <c r="X4302" s="7">
        <f>Working_Data[[#This Row],[last_order_date]]-Working_Data[[#This Row],[signup_date]]</f>
        <v>-492</v>
      </c>
      <c r="Y4302" s="7">
        <f>IF(Working_Data[[#This Row],[churned]]="Active",1,0)</f>
        <v>0</v>
      </c>
      <c r="Z4302" s="7">
        <f>YEAR(Working_Data[[#This Row],[order_date]])</f>
        <v>2025</v>
      </c>
    </row>
    <row r="4303" spans="1:26" x14ac:dyDescent="0.25">
      <c r="A4303" t="s">
        <v>8656</v>
      </c>
      <c r="B4303" t="s">
        <v>38</v>
      </c>
      <c r="C4303" t="s">
        <v>82</v>
      </c>
      <c r="D4303" t="s">
        <v>56</v>
      </c>
      <c r="E4303" s="1">
        <v>45322</v>
      </c>
      <c r="F4303" t="s">
        <v>8657</v>
      </c>
      <c r="G4303" s="1">
        <v>45683</v>
      </c>
      <c r="H4303" t="s">
        <v>34</v>
      </c>
      <c r="I4303" t="s">
        <v>48</v>
      </c>
      <c r="J4303" t="s">
        <v>64</v>
      </c>
      <c r="K4303">
        <v>5</v>
      </c>
      <c r="L4303" s="3">
        <f>Working_Data[[#This Row],[price2]]/Working_Data[[#This Row],[quantity]]</f>
        <v>277.39400000000001</v>
      </c>
      <c r="M4303" s="3">
        <v>1386.97</v>
      </c>
      <c r="N4303" t="s">
        <v>28</v>
      </c>
      <c r="O4303">
        <v>10</v>
      </c>
      <c r="P4303" s="1">
        <v>45790</v>
      </c>
      <c r="Q4303">
        <v>214</v>
      </c>
      <c r="R4303" t="s">
        <v>29</v>
      </c>
      <c r="S4303">
        <v>5</v>
      </c>
      <c r="T4303" s="1">
        <v>45747</v>
      </c>
      <c r="U4303" t="s">
        <v>30</v>
      </c>
      <c r="V4303" t="str">
        <f>TEXT(WEEKDAY(Working_Data[[#This Row],[order_date]],1),"DDDD")</f>
        <v>Sunday</v>
      </c>
      <c r="W4303" t="str">
        <f>TEXT(Working_Data[[#This Row],[order_date]],"mmmm")</f>
        <v>January</v>
      </c>
      <c r="X4303" s="7">
        <f>Working_Data[[#This Row],[last_order_date]]-Working_Data[[#This Row],[signup_date]]</f>
        <v>468</v>
      </c>
      <c r="Y4303" s="7">
        <f>IF(Working_Data[[#This Row],[churned]]="Active",1,0)</f>
        <v>1</v>
      </c>
      <c r="Z4303" s="7">
        <f>YEAR(Working_Data[[#This Row],[order_date]])</f>
        <v>2025</v>
      </c>
    </row>
    <row r="4304" spans="1:26" x14ac:dyDescent="0.25">
      <c r="A4304" t="s">
        <v>8658</v>
      </c>
      <c r="B4304" t="s">
        <v>21</v>
      </c>
      <c r="C4304" t="s">
        <v>82</v>
      </c>
      <c r="D4304" t="s">
        <v>32</v>
      </c>
      <c r="E4304" s="1">
        <v>45471</v>
      </c>
      <c r="F4304" t="s">
        <v>8659</v>
      </c>
      <c r="G4304" s="1">
        <v>45683</v>
      </c>
      <c r="H4304" t="s">
        <v>47</v>
      </c>
      <c r="I4304" t="s">
        <v>48</v>
      </c>
      <c r="J4304" t="s">
        <v>27</v>
      </c>
      <c r="K4304">
        <v>5</v>
      </c>
      <c r="L4304" s="3">
        <f>Working_Data[[#This Row],[price2]]/Working_Data[[#This Row],[quantity]]</f>
        <v>200.14600000000002</v>
      </c>
      <c r="M4304" s="3">
        <v>1000.73</v>
      </c>
      <c r="N4304" t="s">
        <v>35</v>
      </c>
      <c r="O4304">
        <v>44</v>
      </c>
      <c r="P4304" s="1">
        <v>45560</v>
      </c>
      <c r="Q4304">
        <v>311</v>
      </c>
      <c r="R4304" t="s">
        <v>29</v>
      </c>
      <c r="S4304">
        <v>2</v>
      </c>
      <c r="T4304" s="1">
        <v>45856</v>
      </c>
      <c r="U4304" t="s">
        <v>36</v>
      </c>
      <c r="V4304" t="str">
        <f>TEXT(WEEKDAY(Working_Data[[#This Row],[order_date]],1),"DDDD")</f>
        <v>Sunday</v>
      </c>
      <c r="W4304" t="str">
        <f>TEXT(Working_Data[[#This Row],[order_date]],"mmmm")</f>
        <v>January</v>
      </c>
      <c r="X4304" s="7">
        <f>Working_Data[[#This Row],[last_order_date]]-Working_Data[[#This Row],[signup_date]]</f>
        <v>89</v>
      </c>
      <c r="Y4304" s="7">
        <f>IF(Working_Data[[#This Row],[churned]]="Active",1,0)</f>
        <v>1</v>
      </c>
      <c r="Z4304" s="7">
        <f>YEAR(Working_Data[[#This Row],[order_date]])</f>
        <v>2025</v>
      </c>
    </row>
    <row r="4305" spans="1:26" x14ac:dyDescent="0.25">
      <c r="A4305" t="s">
        <v>8660</v>
      </c>
      <c r="B4305" t="s">
        <v>38</v>
      </c>
      <c r="C4305" t="s">
        <v>39</v>
      </c>
      <c r="D4305" t="s">
        <v>23</v>
      </c>
      <c r="E4305" s="1">
        <v>45814</v>
      </c>
      <c r="F4305" t="s">
        <v>8661</v>
      </c>
      <c r="G4305" s="1">
        <v>45684</v>
      </c>
      <c r="H4305" t="s">
        <v>34</v>
      </c>
      <c r="I4305" t="s">
        <v>42</v>
      </c>
      <c r="J4305" t="s">
        <v>27</v>
      </c>
      <c r="K4305">
        <v>5</v>
      </c>
      <c r="L4305" s="3">
        <f>Working_Data[[#This Row],[price2]]/Working_Data[[#This Row],[quantity]]</f>
        <v>220.38400000000001</v>
      </c>
      <c r="M4305" s="3">
        <v>1101.92</v>
      </c>
      <c r="N4305" t="s">
        <v>28</v>
      </c>
      <c r="O4305">
        <v>5</v>
      </c>
      <c r="P4305" s="1">
        <v>45810</v>
      </c>
      <c r="Q4305">
        <v>436</v>
      </c>
      <c r="R4305" t="s">
        <v>29</v>
      </c>
      <c r="S4305">
        <v>5</v>
      </c>
      <c r="T4305" s="1">
        <v>45643</v>
      </c>
      <c r="U4305" t="s">
        <v>30</v>
      </c>
      <c r="V4305" t="str">
        <f>TEXT(WEEKDAY(Working_Data[[#This Row],[order_date]],1),"DDDD")</f>
        <v>Monday</v>
      </c>
      <c r="W4305" t="str">
        <f>TEXT(Working_Data[[#This Row],[order_date]],"mmmm")</f>
        <v>January</v>
      </c>
      <c r="X4305" s="7">
        <f>Working_Data[[#This Row],[last_order_date]]-Working_Data[[#This Row],[signup_date]]</f>
        <v>-4</v>
      </c>
      <c r="Y4305" s="7">
        <f>IF(Working_Data[[#This Row],[churned]]="Active",1,0)</f>
        <v>1</v>
      </c>
      <c r="Z4305" s="7">
        <f>YEAR(Working_Data[[#This Row],[order_date]])</f>
        <v>2025</v>
      </c>
    </row>
    <row r="4306" spans="1:26" x14ac:dyDescent="0.25">
      <c r="A4306" t="s">
        <v>8662</v>
      </c>
      <c r="B4306" t="s">
        <v>21</v>
      </c>
      <c r="C4306" t="s">
        <v>22</v>
      </c>
      <c r="D4306" t="s">
        <v>52</v>
      </c>
      <c r="E4306" s="1">
        <v>45299</v>
      </c>
      <c r="F4306" t="s">
        <v>8663</v>
      </c>
      <c r="G4306" s="1">
        <v>45684</v>
      </c>
      <c r="H4306" t="s">
        <v>41</v>
      </c>
      <c r="I4306" t="s">
        <v>54</v>
      </c>
      <c r="J4306" t="s">
        <v>67</v>
      </c>
      <c r="K4306">
        <v>5</v>
      </c>
      <c r="L4306" s="3">
        <f>Working_Data[[#This Row],[price2]]/Working_Data[[#This Row],[quantity]]</f>
        <v>283.01400000000001</v>
      </c>
      <c r="M4306" s="3">
        <v>1415.07</v>
      </c>
      <c r="N4306" t="s">
        <v>50</v>
      </c>
      <c r="O4306">
        <v>45</v>
      </c>
      <c r="P4306" s="1">
        <v>45584</v>
      </c>
      <c r="Q4306">
        <v>52</v>
      </c>
      <c r="R4306" t="s">
        <v>43</v>
      </c>
      <c r="S4306">
        <v>2</v>
      </c>
      <c r="T4306" s="1">
        <v>45577</v>
      </c>
      <c r="U4306" t="s">
        <v>60</v>
      </c>
      <c r="V4306" t="str">
        <f>TEXT(WEEKDAY(Working_Data[[#This Row],[order_date]],1),"DDDD")</f>
        <v>Monday</v>
      </c>
      <c r="W4306" t="str">
        <f>TEXT(Working_Data[[#This Row],[order_date]],"mmmm")</f>
        <v>January</v>
      </c>
      <c r="X4306" s="7">
        <f>Working_Data[[#This Row],[last_order_date]]-Working_Data[[#This Row],[signup_date]]</f>
        <v>285</v>
      </c>
      <c r="Y4306" s="7">
        <f>IF(Working_Data[[#This Row],[churned]]="Active",1,0)</f>
        <v>0</v>
      </c>
      <c r="Z4306" s="7">
        <f>YEAR(Working_Data[[#This Row],[order_date]])</f>
        <v>2025</v>
      </c>
    </row>
    <row r="4307" spans="1:26" x14ac:dyDescent="0.25">
      <c r="A4307" t="s">
        <v>8664</v>
      </c>
      <c r="B4307" t="s">
        <v>21</v>
      </c>
      <c r="C4307" t="s">
        <v>39</v>
      </c>
      <c r="D4307" t="s">
        <v>32</v>
      </c>
      <c r="E4307" s="1">
        <v>45774</v>
      </c>
      <c r="F4307" t="s">
        <v>8665</v>
      </c>
      <c r="G4307" s="1">
        <v>45684</v>
      </c>
      <c r="H4307" t="s">
        <v>25</v>
      </c>
      <c r="I4307" t="s">
        <v>63</v>
      </c>
      <c r="J4307" t="s">
        <v>27</v>
      </c>
      <c r="K4307">
        <v>5</v>
      </c>
      <c r="L4307" s="3">
        <f>Working_Data[[#This Row],[price2]]/Working_Data[[#This Row],[quantity]]</f>
        <v>251.30599999999998</v>
      </c>
      <c r="M4307" s="3">
        <v>1256.53</v>
      </c>
      <c r="N4307" t="s">
        <v>28</v>
      </c>
      <c r="O4307">
        <v>1</v>
      </c>
      <c r="P4307" s="1">
        <v>45765</v>
      </c>
      <c r="Q4307">
        <v>405</v>
      </c>
      <c r="R4307" t="s">
        <v>29</v>
      </c>
      <c r="S4307">
        <v>3</v>
      </c>
      <c r="T4307" s="1">
        <v>45423</v>
      </c>
      <c r="U4307" t="s">
        <v>60</v>
      </c>
      <c r="V4307" t="str">
        <f>TEXT(WEEKDAY(Working_Data[[#This Row],[order_date]],1),"DDDD")</f>
        <v>Monday</v>
      </c>
      <c r="W4307" t="str">
        <f>TEXT(Working_Data[[#This Row],[order_date]],"mmmm")</f>
        <v>January</v>
      </c>
      <c r="X4307" s="7">
        <f>Working_Data[[#This Row],[last_order_date]]-Working_Data[[#This Row],[signup_date]]</f>
        <v>-9</v>
      </c>
      <c r="Y4307" s="7">
        <f>IF(Working_Data[[#This Row],[churned]]="Active",1,0)</f>
        <v>1</v>
      </c>
      <c r="Z4307" s="7">
        <f>YEAR(Working_Data[[#This Row],[order_date]])</f>
        <v>2025</v>
      </c>
    </row>
    <row r="4308" spans="1:26" x14ac:dyDescent="0.25">
      <c r="A4308" t="s">
        <v>8666</v>
      </c>
      <c r="B4308" t="s">
        <v>21</v>
      </c>
      <c r="C4308" t="s">
        <v>39</v>
      </c>
      <c r="D4308" t="s">
        <v>32</v>
      </c>
      <c r="E4308" s="1">
        <v>45345</v>
      </c>
      <c r="F4308" t="s">
        <v>8667</v>
      </c>
      <c r="G4308" s="1">
        <v>45684</v>
      </c>
      <c r="H4308" t="s">
        <v>25</v>
      </c>
      <c r="I4308" t="s">
        <v>42</v>
      </c>
      <c r="J4308" t="s">
        <v>64</v>
      </c>
      <c r="K4308">
        <v>2</v>
      </c>
      <c r="L4308" s="3">
        <f>Working_Data[[#This Row],[price2]]/Working_Data[[#This Row],[quantity]]</f>
        <v>90.444999999999993</v>
      </c>
      <c r="M4308" s="3">
        <v>180.89</v>
      </c>
      <c r="N4308" t="s">
        <v>28</v>
      </c>
      <c r="O4308">
        <v>37</v>
      </c>
      <c r="P4308" s="1">
        <v>45739</v>
      </c>
      <c r="Q4308">
        <v>97</v>
      </c>
      <c r="R4308" t="s">
        <v>29</v>
      </c>
      <c r="S4308">
        <v>4</v>
      </c>
      <c r="T4308" s="1">
        <v>45672</v>
      </c>
      <c r="U4308" t="s">
        <v>30</v>
      </c>
      <c r="V4308" t="str">
        <f>TEXT(WEEKDAY(Working_Data[[#This Row],[order_date]],1),"DDDD")</f>
        <v>Monday</v>
      </c>
      <c r="W4308" t="str">
        <f>TEXT(Working_Data[[#This Row],[order_date]],"mmmm")</f>
        <v>January</v>
      </c>
      <c r="X4308" s="7">
        <f>Working_Data[[#This Row],[last_order_date]]-Working_Data[[#This Row],[signup_date]]</f>
        <v>394</v>
      </c>
      <c r="Y4308" s="7">
        <f>IF(Working_Data[[#This Row],[churned]]="Active",1,0)</f>
        <v>1</v>
      </c>
      <c r="Z4308" s="7">
        <f>YEAR(Working_Data[[#This Row],[order_date]])</f>
        <v>2025</v>
      </c>
    </row>
    <row r="4309" spans="1:26" x14ac:dyDescent="0.25">
      <c r="A4309" t="s">
        <v>8668</v>
      </c>
      <c r="B4309" t="s">
        <v>21</v>
      </c>
      <c r="C4309" t="s">
        <v>22</v>
      </c>
      <c r="D4309" t="s">
        <v>32</v>
      </c>
      <c r="E4309" s="1">
        <v>45557</v>
      </c>
      <c r="F4309" t="s">
        <v>8669</v>
      </c>
      <c r="G4309" s="1">
        <v>45684</v>
      </c>
      <c r="H4309" t="s">
        <v>25</v>
      </c>
      <c r="I4309" t="s">
        <v>54</v>
      </c>
      <c r="J4309" t="s">
        <v>49</v>
      </c>
      <c r="K4309">
        <v>5</v>
      </c>
      <c r="L4309" s="3">
        <f>Working_Data[[#This Row],[price2]]/Working_Data[[#This Row],[quantity]]</f>
        <v>67.296000000000006</v>
      </c>
      <c r="M4309" s="3">
        <v>336.48</v>
      </c>
      <c r="N4309" t="s">
        <v>50</v>
      </c>
      <c r="O4309">
        <v>11</v>
      </c>
      <c r="P4309" s="1">
        <v>45606</v>
      </c>
      <c r="Q4309">
        <v>299</v>
      </c>
      <c r="R4309" t="s">
        <v>43</v>
      </c>
      <c r="S4309">
        <v>5</v>
      </c>
      <c r="T4309" s="1">
        <v>45696</v>
      </c>
      <c r="U4309" t="s">
        <v>36</v>
      </c>
      <c r="V4309" t="str">
        <f>TEXT(WEEKDAY(Working_Data[[#This Row],[order_date]],1),"DDDD")</f>
        <v>Monday</v>
      </c>
      <c r="W4309" t="str">
        <f>TEXT(Working_Data[[#This Row],[order_date]],"mmmm")</f>
        <v>January</v>
      </c>
      <c r="X4309" s="7">
        <f>Working_Data[[#This Row],[last_order_date]]-Working_Data[[#This Row],[signup_date]]</f>
        <v>49</v>
      </c>
      <c r="Y4309" s="7">
        <f>IF(Working_Data[[#This Row],[churned]]="Active",1,0)</f>
        <v>0</v>
      </c>
      <c r="Z4309" s="7">
        <f>YEAR(Working_Data[[#This Row],[order_date]])</f>
        <v>2025</v>
      </c>
    </row>
    <row r="4310" spans="1:26" x14ac:dyDescent="0.25">
      <c r="A4310" t="s">
        <v>8670</v>
      </c>
      <c r="B4310" t="s">
        <v>45</v>
      </c>
      <c r="C4310" t="s">
        <v>22</v>
      </c>
      <c r="D4310" t="s">
        <v>52</v>
      </c>
      <c r="E4310" s="1">
        <v>45458</v>
      </c>
      <c r="F4310" t="s">
        <v>8671</v>
      </c>
      <c r="G4310" s="1">
        <v>45684</v>
      </c>
      <c r="H4310" t="s">
        <v>47</v>
      </c>
      <c r="I4310" t="s">
        <v>48</v>
      </c>
      <c r="J4310" t="s">
        <v>27</v>
      </c>
      <c r="K4310">
        <v>5</v>
      </c>
      <c r="L4310" s="3">
        <f>Working_Data[[#This Row],[price2]]/Working_Data[[#This Row],[quantity]]</f>
        <v>73.852000000000004</v>
      </c>
      <c r="M4310" s="3">
        <v>369.26</v>
      </c>
      <c r="N4310" t="s">
        <v>35</v>
      </c>
      <c r="O4310">
        <v>27</v>
      </c>
      <c r="P4310" s="1">
        <v>45854</v>
      </c>
      <c r="Q4310">
        <v>360</v>
      </c>
      <c r="R4310" t="s">
        <v>29</v>
      </c>
      <c r="S4310">
        <v>1</v>
      </c>
      <c r="T4310" s="1">
        <v>45860</v>
      </c>
      <c r="U4310" t="s">
        <v>60</v>
      </c>
      <c r="V4310" t="str">
        <f>TEXT(WEEKDAY(Working_Data[[#This Row],[order_date]],1),"DDDD")</f>
        <v>Monday</v>
      </c>
      <c r="W4310" t="str">
        <f>TEXT(Working_Data[[#This Row],[order_date]],"mmmm")</f>
        <v>January</v>
      </c>
      <c r="X4310" s="7">
        <f>Working_Data[[#This Row],[last_order_date]]-Working_Data[[#This Row],[signup_date]]</f>
        <v>396</v>
      </c>
      <c r="Y4310" s="7">
        <f>IF(Working_Data[[#This Row],[churned]]="Active",1,0)</f>
        <v>1</v>
      </c>
      <c r="Z4310" s="7">
        <f>YEAR(Working_Data[[#This Row],[order_date]])</f>
        <v>2025</v>
      </c>
    </row>
    <row r="4311" spans="1:26" x14ac:dyDescent="0.25">
      <c r="A4311" t="s">
        <v>8672</v>
      </c>
      <c r="B4311" t="s">
        <v>21</v>
      </c>
      <c r="C4311" t="s">
        <v>22</v>
      </c>
      <c r="D4311" t="s">
        <v>23</v>
      </c>
      <c r="E4311" s="1">
        <v>45655</v>
      </c>
      <c r="F4311" t="s">
        <v>8673</v>
      </c>
      <c r="G4311" s="1">
        <v>45684</v>
      </c>
      <c r="H4311" t="s">
        <v>41</v>
      </c>
      <c r="I4311" t="s">
        <v>48</v>
      </c>
      <c r="J4311" t="s">
        <v>59</v>
      </c>
      <c r="K4311">
        <v>4</v>
      </c>
      <c r="L4311" s="3">
        <f>Working_Data[[#This Row],[price2]]/Working_Data[[#This Row],[quantity]]</f>
        <v>190.29</v>
      </c>
      <c r="M4311" s="3">
        <v>761.16</v>
      </c>
      <c r="N4311" t="s">
        <v>50</v>
      </c>
      <c r="O4311">
        <v>30</v>
      </c>
      <c r="P4311" s="1">
        <v>45773</v>
      </c>
      <c r="Q4311">
        <v>220</v>
      </c>
      <c r="R4311" t="s">
        <v>29</v>
      </c>
      <c r="S4311">
        <v>4</v>
      </c>
      <c r="T4311" s="1">
        <v>45663</v>
      </c>
      <c r="U4311" t="s">
        <v>36</v>
      </c>
      <c r="V4311" t="str">
        <f>TEXT(WEEKDAY(Working_Data[[#This Row],[order_date]],1),"DDDD")</f>
        <v>Monday</v>
      </c>
      <c r="W4311" t="str">
        <f>TEXT(Working_Data[[#This Row],[order_date]],"mmmm")</f>
        <v>January</v>
      </c>
      <c r="X4311" s="7">
        <f>Working_Data[[#This Row],[last_order_date]]-Working_Data[[#This Row],[signup_date]]</f>
        <v>118</v>
      </c>
      <c r="Y4311" s="7">
        <f>IF(Working_Data[[#This Row],[churned]]="Active",1,0)</f>
        <v>1</v>
      </c>
      <c r="Z4311" s="7">
        <f>YEAR(Working_Data[[#This Row],[order_date]])</f>
        <v>2025</v>
      </c>
    </row>
    <row r="4312" spans="1:26" x14ac:dyDescent="0.25">
      <c r="A4312" t="s">
        <v>8674</v>
      </c>
      <c r="B4312" t="s">
        <v>45</v>
      </c>
      <c r="C4312" t="s">
        <v>39</v>
      </c>
      <c r="D4312" t="s">
        <v>23</v>
      </c>
      <c r="E4312" s="1">
        <v>45968</v>
      </c>
      <c r="F4312" t="s">
        <v>8675</v>
      </c>
      <c r="G4312" s="1">
        <v>45684</v>
      </c>
      <c r="H4312" t="s">
        <v>25</v>
      </c>
      <c r="I4312" t="s">
        <v>54</v>
      </c>
      <c r="J4312" t="s">
        <v>27</v>
      </c>
      <c r="K4312">
        <v>3</v>
      </c>
      <c r="L4312" s="3">
        <f>Working_Data[[#This Row],[price2]]/Working_Data[[#This Row],[quantity]]</f>
        <v>124.53333333333335</v>
      </c>
      <c r="M4312" s="3">
        <v>373.6</v>
      </c>
      <c r="N4312" t="s">
        <v>35</v>
      </c>
      <c r="O4312">
        <v>6</v>
      </c>
      <c r="P4312" s="1">
        <v>45822</v>
      </c>
      <c r="Q4312">
        <v>93</v>
      </c>
      <c r="R4312" t="s">
        <v>29</v>
      </c>
      <c r="S4312">
        <v>2</v>
      </c>
      <c r="T4312" s="1">
        <v>45804</v>
      </c>
      <c r="U4312" t="s">
        <v>36</v>
      </c>
      <c r="V4312" t="str">
        <f>TEXT(WEEKDAY(Working_Data[[#This Row],[order_date]],1),"DDDD")</f>
        <v>Monday</v>
      </c>
      <c r="W4312" t="str">
        <f>TEXT(Working_Data[[#This Row],[order_date]],"mmmm")</f>
        <v>January</v>
      </c>
      <c r="X4312" s="7">
        <f>Working_Data[[#This Row],[last_order_date]]-Working_Data[[#This Row],[signup_date]]</f>
        <v>-146</v>
      </c>
      <c r="Y4312" s="7">
        <f>IF(Working_Data[[#This Row],[churned]]="Active",1,0)</f>
        <v>1</v>
      </c>
      <c r="Z4312" s="7">
        <f>YEAR(Working_Data[[#This Row],[order_date]])</f>
        <v>2025</v>
      </c>
    </row>
    <row r="4313" spans="1:26" x14ac:dyDescent="0.25">
      <c r="A4313" t="s">
        <v>8676</v>
      </c>
      <c r="B4313" t="s">
        <v>45</v>
      </c>
      <c r="C4313" t="s">
        <v>39</v>
      </c>
      <c r="D4313" t="s">
        <v>52</v>
      </c>
      <c r="E4313" s="1">
        <v>45610</v>
      </c>
      <c r="F4313" t="s">
        <v>8677</v>
      </c>
      <c r="G4313" s="1">
        <v>45684</v>
      </c>
      <c r="H4313" t="s">
        <v>58</v>
      </c>
      <c r="I4313" t="s">
        <v>54</v>
      </c>
      <c r="J4313" t="s">
        <v>59</v>
      </c>
      <c r="K4313">
        <v>4</v>
      </c>
      <c r="L4313" s="3">
        <f>Working_Data[[#This Row],[price2]]/Working_Data[[#This Row],[quantity]]</f>
        <v>240.65</v>
      </c>
      <c r="M4313" s="3">
        <v>962.6</v>
      </c>
      <c r="N4313" t="s">
        <v>35</v>
      </c>
      <c r="O4313">
        <v>17</v>
      </c>
      <c r="P4313" s="1">
        <v>45903</v>
      </c>
      <c r="Q4313">
        <v>146</v>
      </c>
      <c r="R4313" t="s">
        <v>43</v>
      </c>
      <c r="S4313">
        <v>2</v>
      </c>
      <c r="T4313" s="1">
        <v>45841</v>
      </c>
      <c r="U4313" t="s">
        <v>60</v>
      </c>
      <c r="V4313" t="str">
        <f>TEXT(WEEKDAY(Working_Data[[#This Row],[order_date]],1),"DDDD")</f>
        <v>Monday</v>
      </c>
      <c r="W4313" t="str">
        <f>TEXT(Working_Data[[#This Row],[order_date]],"mmmm")</f>
        <v>January</v>
      </c>
      <c r="X4313" s="7">
        <f>Working_Data[[#This Row],[last_order_date]]-Working_Data[[#This Row],[signup_date]]</f>
        <v>293</v>
      </c>
      <c r="Y4313" s="7">
        <f>IF(Working_Data[[#This Row],[churned]]="Active",1,0)</f>
        <v>0</v>
      </c>
      <c r="Z4313" s="7">
        <f>YEAR(Working_Data[[#This Row],[order_date]])</f>
        <v>2025</v>
      </c>
    </row>
    <row r="4314" spans="1:26" x14ac:dyDescent="0.25">
      <c r="A4314" t="s">
        <v>8678</v>
      </c>
      <c r="B4314" t="s">
        <v>21</v>
      </c>
      <c r="C4314" t="s">
        <v>82</v>
      </c>
      <c r="D4314" t="s">
        <v>52</v>
      </c>
      <c r="E4314" s="1">
        <v>45348</v>
      </c>
      <c r="F4314" t="s">
        <v>8679</v>
      </c>
      <c r="G4314" s="1">
        <v>45684</v>
      </c>
      <c r="H4314" t="s">
        <v>58</v>
      </c>
      <c r="I4314" t="s">
        <v>48</v>
      </c>
      <c r="J4314" t="s">
        <v>27</v>
      </c>
      <c r="K4314">
        <v>2</v>
      </c>
      <c r="L4314" s="3">
        <f>Working_Data[[#This Row],[price2]]/Working_Data[[#This Row],[quantity]]</f>
        <v>104.39</v>
      </c>
      <c r="M4314" s="3">
        <v>208.78</v>
      </c>
      <c r="N4314" t="s">
        <v>50</v>
      </c>
      <c r="O4314">
        <v>46</v>
      </c>
      <c r="P4314" s="1">
        <v>45590</v>
      </c>
      <c r="Q4314">
        <v>435</v>
      </c>
      <c r="R4314" t="s">
        <v>43</v>
      </c>
      <c r="S4314">
        <v>2</v>
      </c>
      <c r="T4314" s="1">
        <v>45392</v>
      </c>
      <c r="U4314" t="s">
        <v>30</v>
      </c>
      <c r="V4314" t="str">
        <f>TEXT(WEEKDAY(Working_Data[[#This Row],[order_date]],1),"DDDD")</f>
        <v>Monday</v>
      </c>
      <c r="W4314" t="str">
        <f>TEXT(Working_Data[[#This Row],[order_date]],"mmmm")</f>
        <v>January</v>
      </c>
      <c r="X4314" s="7">
        <f>Working_Data[[#This Row],[last_order_date]]-Working_Data[[#This Row],[signup_date]]</f>
        <v>242</v>
      </c>
      <c r="Y4314" s="7">
        <f>IF(Working_Data[[#This Row],[churned]]="Active",1,0)</f>
        <v>0</v>
      </c>
      <c r="Z4314" s="7">
        <f>YEAR(Working_Data[[#This Row],[order_date]])</f>
        <v>2025</v>
      </c>
    </row>
    <row r="4315" spans="1:26" x14ac:dyDescent="0.25">
      <c r="A4315" t="s">
        <v>8680</v>
      </c>
      <c r="B4315" t="s">
        <v>45</v>
      </c>
      <c r="C4315" t="s">
        <v>82</v>
      </c>
      <c r="D4315" t="s">
        <v>52</v>
      </c>
      <c r="E4315" s="1">
        <v>45520</v>
      </c>
      <c r="F4315" t="s">
        <v>8681</v>
      </c>
      <c r="G4315" s="1">
        <v>45685</v>
      </c>
      <c r="H4315" t="s">
        <v>58</v>
      </c>
      <c r="I4315" t="s">
        <v>54</v>
      </c>
      <c r="J4315" t="s">
        <v>59</v>
      </c>
      <c r="K4315">
        <v>4</v>
      </c>
      <c r="L4315" s="3">
        <f>Working_Data[[#This Row],[price2]]/Working_Data[[#This Row],[quantity]]</f>
        <v>332.91500000000002</v>
      </c>
      <c r="M4315" s="3">
        <v>1331.66</v>
      </c>
      <c r="N4315" t="s">
        <v>50</v>
      </c>
      <c r="O4315">
        <v>50</v>
      </c>
      <c r="P4315" s="1">
        <v>45934</v>
      </c>
      <c r="Q4315">
        <v>37</v>
      </c>
      <c r="R4315" t="s">
        <v>43</v>
      </c>
      <c r="S4315">
        <v>1</v>
      </c>
      <c r="T4315" s="1">
        <v>45803</v>
      </c>
      <c r="U4315" t="s">
        <v>36</v>
      </c>
      <c r="V4315" t="str">
        <f>TEXT(WEEKDAY(Working_Data[[#This Row],[order_date]],1),"DDDD")</f>
        <v>Tuesday</v>
      </c>
      <c r="W4315" t="str">
        <f>TEXT(Working_Data[[#This Row],[order_date]],"mmmm")</f>
        <v>January</v>
      </c>
      <c r="X4315" s="7">
        <f>Working_Data[[#This Row],[last_order_date]]-Working_Data[[#This Row],[signup_date]]</f>
        <v>414</v>
      </c>
      <c r="Y4315" s="7">
        <f>IF(Working_Data[[#This Row],[churned]]="Active",1,0)</f>
        <v>0</v>
      </c>
      <c r="Z4315" s="7">
        <f>YEAR(Working_Data[[#This Row],[order_date]])</f>
        <v>2025</v>
      </c>
    </row>
    <row r="4316" spans="1:26" x14ac:dyDescent="0.25">
      <c r="A4316" t="s">
        <v>8682</v>
      </c>
      <c r="B4316" t="s">
        <v>45</v>
      </c>
      <c r="C4316" t="s">
        <v>39</v>
      </c>
      <c r="D4316" t="s">
        <v>56</v>
      </c>
      <c r="E4316" s="1">
        <v>45473</v>
      </c>
      <c r="F4316" t="s">
        <v>8683</v>
      </c>
      <c r="G4316" s="1">
        <v>45685</v>
      </c>
      <c r="H4316" t="s">
        <v>47</v>
      </c>
      <c r="I4316" t="s">
        <v>26</v>
      </c>
      <c r="J4316" t="s">
        <v>59</v>
      </c>
      <c r="K4316">
        <v>5</v>
      </c>
      <c r="L4316" s="3">
        <f>Working_Data[[#This Row],[price2]]/Working_Data[[#This Row],[quantity]]</f>
        <v>260.76400000000001</v>
      </c>
      <c r="M4316" s="3">
        <v>1303.82</v>
      </c>
      <c r="N4316" t="s">
        <v>28</v>
      </c>
      <c r="O4316">
        <v>10</v>
      </c>
      <c r="P4316" s="1">
        <v>45642</v>
      </c>
      <c r="Q4316">
        <v>50</v>
      </c>
      <c r="R4316" t="s">
        <v>29</v>
      </c>
      <c r="S4316">
        <v>2</v>
      </c>
      <c r="T4316" s="1">
        <v>45576</v>
      </c>
      <c r="U4316" t="s">
        <v>30</v>
      </c>
      <c r="V4316" t="str">
        <f>TEXT(WEEKDAY(Working_Data[[#This Row],[order_date]],1),"DDDD")</f>
        <v>Tuesday</v>
      </c>
      <c r="W4316" t="str">
        <f>TEXT(Working_Data[[#This Row],[order_date]],"mmmm")</f>
        <v>January</v>
      </c>
      <c r="X4316" s="7">
        <f>Working_Data[[#This Row],[last_order_date]]-Working_Data[[#This Row],[signup_date]]</f>
        <v>169</v>
      </c>
      <c r="Y4316" s="7">
        <f>IF(Working_Data[[#This Row],[churned]]="Active",1,0)</f>
        <v>1</v>
      </c>
      <c r="Z4316" s="7">
        <f>YEAR(Working_Data[[#This Row],[order_date]])</f>
        <v>2025</v>
      </c>
    </row>
    <row r="4317" spans="1:26" x14ac:dyDescent="0.25">
      <c r="A4317" t="s">
        <v>8684</v>
      </c>
      <c r="B4317" t="s">
        <v>21</v>
      </c>
      <c r="C4317" t="s">
        <v>22</v>
      </c>
      <c r="D4317" t="s">
        <v>23</v>
      </c>
      <c r="E4317" s="1">
        <v>45586</v>
      </c>
      <c r="F4317" t="s">
        <v>8685</v>
      </c>
      <c r="G4317" s="1">
        <v>45685</v>
      </c>
      <c r="H4317" t="s">
        <v>41</v>
      </c>
      <c r="I4317" t="s">
        <v>54</v>
      </c>
      <c r="J4317" t="s">
        <v>64</v>
      </c>
      <c r="K4317">
        <v>4</v>
      </c>
      <c r="L4317" s="3">
        <f>Working_Data[[#This Row],[price2]]/Working_Data[[#This Row],[quantity]]</f>
        <v>274.42</v>
      </c>
      <c r="M4317" s="3">
        <v>1097.68</v>
      </c>
      <c r="N4317" t="s">
        <v>50</v>
      </c>
      <c r="O4317">
        <v>29</v>
      </c>
      <c r="P4317" s="1">
        <v>45715</v>
      </c>
      <c r="Q4317">
        <v>303</v>
      </c>
      <c r="R4317" t="s">
        <v>43</v>
      </c>
      <c r="S4317">
        <v>2</v>
      </c>
      <c r="T4317" s="1">
        <v>45721</v>
      </c>
      <c r="U4317" t="s">
        <v>60</v>
      </c>
      <c r="V4317" t="str">
        <f>TEXT(WEEKDAY(Working_Data[[#This Row],[order_date]],1),"DDDD")</f>
        <v>Tuesday</v>
      </c>
      <c r="W4317" t="str">
        <f>TEXT(Working_Data[[#This Row],[order_date]],"mmmm")</f>
        <v>January</v>
      </c>
      <c r="X4317" s="7">
        <f>Working_Data[[#This Row],[last_order_date]]-Working_Data[[#This Row],[signup_date]]</f>
        <v>129</v>
      </c>
      <c r="Y4317" s="7">
        <f>IF(Working_Data[[#This Row],[churned]]="Active",1,0)</f>
        <v>0</v>
      </c>
      <c r="Z4317" s="7">
        <f>YEAR(Working_Data[[#This Row],[order_date]])</f>
        <v>2025</v>
      </c>
    </row>
    <row r="4318" spans="1:26" x14ac:dyDescent="0.25">
      <c r="A4318" t="s">
        <v>8686</v>
      </c>
      <c r="B4318" t="s">
        <v>21</v>
      </c>
      <c r="C4318" t="s">
        <v>39</v>
      </c>
      <c r="D4318" t="s">
        <v>77</v>
      </c>
      <c r="E4318" s="1">
        <v>45642</v>
      </c>
      <c r="F4318" t="s">
        <v>8687</v>
      </c>
      <c r="G4318" s="1">
        <v>45685</v>
      </c>
      <c r="H4318" t="s">
        <v>34</v>
      </c>
      <c r="I4318" t="s">
        <v>48</v>
      </c>
      <c r="J4318" t="s">
        <v>49</v>
      </c>
      <c r="K4318">
        <v>4</v>
      </c>
      <c r="L4318" s="3">
        <f>Working_Data[[#This Row],[price2]]/Working_Data[[#This Row],[quantity]]</f>
        <v>238.46250000000001</v>
      </c>
      <c r="M4318" s="3">
        <v>953.85</v>
      </c>
      <c r="N4318" t="s">
        <v>28</v>
      </c>
      <c r="O4318">
        <v>20</v>
      </c>
      <c r="P4318" s="1">
        <v>45908</v>
      </c>
      <c r="Q4318">
        <v>425</v>
      </c>
      <c r="R4318" t="s">
        <v>29</v>
      </c>
      <c r="S4318">
        <v>1</v>
      </c>
      <c r="T4318" s="1">
        <v>45998</v>
      </c>
      <c r="U4318" t="s">
        <v>60</v>
      </c>
      <c r="V4318" t="str">
        <f>TEXT(WEEKDAY(Working_Data[[#This Row],[order_date]],1),"DDDD")</f>
        <v>Tuesday</v>
      </c>
      <c r="W4318" t="str">
        <f>TEXT(Working_Data[[#This Row],[order_date]],"mmmm")</f>
        <v>January</v>
      </c>
      <c r="X4318" s="7">
        <f>Working_Data[[#This Row],[last_order_date]]-Working_Data[[#This Row],[signup_date]]</f>
        <v>266</v>
      </c>
      <c r="Y4318" s="7">
        <f>IF(Working_Data[[#This Row],[churned]]="Active",1,0)</f>
        <v>1</v>
      </c>
      <c r="Z4318" s="7">
        <f>YEAR(Working_Data[[#This Row],[order_date]])</f>
        <v>2025</v>
      </c>
    </row>
    <row r="4319" spans="1:26" x14ac:dyDescent="0.25">
      <c r="A4319" t="s">
        <v>8688</v>
      </c>
      <c r="B4319" t="s">
        <v>38</v>
      </c>
      <c r="C4319" t="s">
        <v>82</v>
      </c>
      <c r="D4319" t="s">
        <v>32</v>
      </c>
      <c r="E4319" s="1">
        <v>45407</v>
      </c>
      <c r="F4319" t="s">
        <v>8689</v>
      </c>
      <c r="G4319" s="1">
        <v>45685</v>
      </c>
      <c r="H4319" t="s">
        <v>41</v>
      </c>
      <c r="I4319" t="s">
        <v>26</v>
      </c>
      <c r="J4319" t="s">
        <v>64</v>
      </c>
      <c r="K4319">
        <v>3</v>
      </c>
      <c r="L4319" s="3">
        <f>Working_Data[[#This Row],[price2]]/Working_Data[[#This Row],[quantity]]</f>
        <v>325.29333333333335</v>
      </c>
      <c r="M4319" s="3">
        <v>975.88</v>
      </c>
      <c r="N4319" t="s">
        <v>50</v>
      </c>
      <c r="O4319">
        <v>1</v>
      </c>
      <c r="P4319" s="1">
        <v>45621</v>
      </c>
      <c r="Q4319">
        <v>393</v>
      </c>
      <c r="R4319" t="s">
        <v>29</v>
      </c>
      <c r="S4319">
        <v>2</v>
      </c>
      <c r="T4319" s="1">
        <v>45528</v>
      </c>
      <c r="U4319" t="s">
        <v>30</v>
      </c>
      <c r="V4319" t="str">
        <f>TEXT(WEEKDAY(Working_Data[[#This Row],[order_date]],1),"DDDD")</f>
        <v>Tuesday</v>
      </c>
      <c r="W4319" t="str">
        <f>TEXT(Working_Data[[#This Row],[order_date]],"mmmm")</f>
        <v>January</v>
      </c>
      <c r="X4319" s="7">
        <f>Working_Data[[#This Row],[last_order_date]]-Working_Data[[#This Row],[signup_date]]</f>
        <v>214</v>
      </c>
      <c r="Y4319" s="7">
        <f>IF(Working_Data[[#This Row],[churned]]="Active",1,0)</f>
        <v>1</v>
      </c>
      <c r="Z4319" s="7">
        <f>YEAR(Working_Data[[#This Row],[order_date]])</f>
        <v>2025</v>
      </c>
    </row>
    <row r="4320" spans="1:26" x14ac:dyDescent="0.25">
      <c r="A4320" t="s">
        <v>8690</v>
      </c>
      <c r="B4320" t="s">
        <v>21</v>
      </c>
      <c r="C4320" t="s">
        <v>22</v>
      </c>
      <c r="D4320" t="s">
        <v>77</v>
      </c>
      <c r="E4320" s="1">
        <v>45693</v>
      </c>
      <c r="F4320" t="s">
        <v>8691</v>
      </c>
      <c r="G4320" s="1">
        <v>45685</v>
      </c>
      <c r="H4320" t="s">
        <v>25</v>
      </c>
      <c r="I4320" t="s">
        <v>42</v>
      </c>
      <c r="J4320" t="s">
        <v>67</v>
      </c>
      <c r="K4320">
        <v>5</v>
      </c>
      <c r="L4320" s="3">
        <f>Working_Data[[#This Row],[price2]]/Working_Data[[#This Row],[quantity]]</f>
        <v>250.17399999999998</v>
      </c>
      <c r="M4320" s="3">
        <v>1250.8699999999999</v>
      </c>
      <c r="N4320" t="s">
        <v>50</v>
      </c>
      <c r="O4320">
        <v>7</v>
      </c>
      <c r="P4320" s="1">
        <v>45605</v>
      </c>
      <c r="Q4320">
        <v>43</v>
      </c>
      <c r="R4320" t="s">
        <v>29</v>
      </c>
      <c r="S4320">
        <v>1</v>
      </c>
      <c r="T4320" s="1">
        <v>45760</v>
      </c>
      <c r="U4320" t="s">
        <v>30</v>
      </c>
      <c r="V4320" t="str">
        <f>TEXT(WEEKDAY(Working_Data[[#This Row],[order_date]],1),"DDDD")</f>
        <v>Tuesday</v>
      </c>
      <c r="W4320" t="str">
        <f>TEXT(Working_Data[[#This Row],[order_date]],"mmmm")</f>
        <v>January</v>
      </c>
      <c r="X4320" s="7">
        <f>Working_Data[[#This Row],[last_order_date]]-Working_Data[[#This Row],[signup_date]]</f>
        <v>-88</v>
      </c>
      <c r="Y4320" s="7">
        <f>IF(Working_Data[[#This Row],[churned]]="Active",1,0)</f>
        <v>1</v>
      </c>
      <c r="Z4320" s="7">
        <f>YEAR(Working_Data[[#This Row],[order_date]])</f>
        <v>2025</v>
      </c>
    </row>
    <row r="4321" spans="1:26" x14ac:dyDescent="0.25">
      <c r="A4321" t="s">
        <v>8692</v>
      </c>
      <c r="B4321" t="s">
        <v>38</v>
      </c>
      <c r="C4321" t="s">
        <v>39</v>
      </c>
      <c r="D4321" t="s">
        <v>56</v>
      </c>
      <c r="E4321" s="1">
        <v>45535</v>
      </c>
      <c r="F4321" t="s">
        <v>8693</v>
      </c>
      <c r="G4321" s="1">
        <v>45685</v>
      </c>
      <c r="H4321" t="s">
        <v>58</v>
      </c>
      <c r="I4321" t="s">
        <v>54</v>
      </c>
      <c r="J4321" t="s">
        <v>49</v>
      </c>
      <c r="K4321">
        <v>4</v>
      </c>
      <c r="L4321" s="3">
        <f>Working_Data[[#This Row],[price2]]/Working_Data[[#This Row],[quantity]]</f>
        <v>52.792499999999997</v>
      </c>
      <c r="M4321" s="3">
        <v>211.17</v>
      </c>
      <c r="N4321" t="s">
        <v>50</v>
      </c>
      <c r="O4321">
        <v>34</v>
      </c>
      <c r="P4321" s="1">
        <v>45936</v>
      </c>
      <c r="Q4321">
        <v>168</v>
      </c>
      <c r="R4321" t="s">
        <v>43</v>
      </c>
      <c r="S4321">
        <v>1</v>
      </c>
      <c r="T4321" s="1">
        <v>45625</v>
      </c>
      <c r="U4321" t="s">
        <v>60</v>
      </c>
      <c r="V4321" t="str">
        <f>TEXT(WEEKDAY(Working_Data[[#This Row],[order_date]],1),"DDDD")</f>
        <v>Tuesday</v>
      </c>
      <c r="W4321" t="str">
        <f>TEXT(Working_Data[[#This Row],[order_date]],"mmmm")</f>
        <v>January</v>
      </c>
      <c r="X4321" s="7">
        <f>Working_Data[[#This Row],[last_order_date]]-Working_Data[[#This Row],[signup_date]]</f>
        <v>401</v>
      </c>
      <c r="Y4321" s="7">
        <f>IF(Working_Data[[#This Row],[churned]]="Active",1,0)</f>
        <v>0</v>
      </c>
      <c r="Z4321" s="7">
        <f>YEAR(Working_Data[[#This Row],[order_date]])</f>
        <v>2025</v>
      </c>
    </row>
    <row r="4322" spans="1:26" x14ac:dyDescent="0.25">
      <c r="A4322" t="s">
        <v>8694</v>
      </c>
      <c r="B4322" t="s">
        <v>45</v>
      </c>
      <c r="C4322" t="s">
        <v>39</v>
      </c>
      <c r="D4322" t="s">
        <v>52</v>
      </c>
      <c r="E4322" s="1">
        <v>45662</v>
      </c>
      <c r="F4322" t="s">
        <v>8695</v>
      </c>
      <c r="G4322" s="1">
        <v>45685</v>
      </c>
      <c r="H4322" t="s">
        <v>34</v>
      </c>
      <c r="I4322" t="s">
        <v>26</v>
      </c>
      <c r="J4322" t="s">
        <v>59</v>
      </c>
      <c r="K4322">
        <v>2</v>
      </c>
      <c r="L4322" s="3">
        <f>Working_Data[[#This Row],[price2]]/Working_Data[[#This Row],[quantity]]</f>
        <v>564.005</v>
      </c>
      <c r="M4322" s="3">
        <v>1128.01</v>
      </c>
      <c r="N4322" t="s">
        <v>28</v>
      </c>
      <c r="O4322">
        <v>6</v>
      </c>
      <c r="P4322" s="1">
        <v>45653</v>
      </c>
      <c r="Q4322">
        <v>232</v>
      </c>
      <c r="R4322" t="s">
        <v>29</v>
      </c>
      <c r="S4322">
        <v>5</v>
      </c>
      <c r="T4322" s="1">
        <v>45526</v>
      </c>
      <c r="U4322" t="s">
        <v>36</v>
      </c>
      <c r="V4322" t="str">
        <f>TEXT(WEEKDAY(Working_Data[[#This Row],[order_date]],1),"DDDD")</f>
        <v>Tuesday</v>
      </c>
      <c r="W4322" t="str">
        <f>TEXT(Working_Data[[#This Row],[order_date]],"mmmm")</f>
        <v>January</v>
      </c>
      <c r="X4322" s="7">
        <f>Working_Data[[#This Row],[last_order_date]]-Working_Data[[#This Row],[signup_date]]</f>
        <v>-9</v>
      </c>
      <c r="Y4322" s="7">
        <f>IF(Working_Data[[#This Row],[churned]]="Active",1,0)</f>
        <v>1</v>
      </c>
      <c r="Z4322" s="7">
        <f>YEAR(Working_Data[[#This Row],[order_date]])</f>
        <v>2025</v>
      </c>
    </row>
    <row r="4323" spans="1:26" x14ac:dyDescent="0.25">
      <c r="A4323" t="s">
        <v>8696</v>
      </c>
      <c r="B4323" t="s">
        <v>38</v>
      </c>
      <c r="C4323" t="s">
        <v>82</v>
      </c>
      <c r="D4323" t="s">
        <v>56</v>
      </c>
      <c r="E4323" s="1">
        <v>45336</v>
      </c>
      <c r="F4323" t="s">
        <v>8697</v>
      </c>
      <c r="G4323" s="1">
        <v>45685</v>
      </c>
      <c r="H4323" t="s">
        <v>47</v>
      </c>
      <c r="I4323" t="s">
        <v>48</v>
      </c>
      <c r="J4323" t="s">
        <v>59</v>
      </c>
      <c r="K4323">
        <v>3</v>
      </c>
      <c r="L4323" s="3">
        <f>Working_Data[[#This Row],[price2]]/Working_Data[[#This Row],[quantity]]</f>
        <v>396.44666666666666</v>
      </c>
      <c r="M4323" s="3">
        <v>1189.3399999999999</v>
      </c>
      <c r="N4323" t="s">
        <v>28</v>
      </c>
      <c r="O4323">
        <v>6</v>
      </c>
      <c r="P4323" s="1">
        <v>45687</v>
      </c>
      <c r="Q4323">
        <v>86</v>
      </c>
      <c r="R4323" t="s">
        <v>43</v>
      </c>
      <c r="S4323">
        <v>5</v>
      </c>
      <c r="T4323" s="1">
        <v>45967</v>
      </c>
      <c r="U4323" t="s">
        <v>36</v>
      </c>
      <c r="V4323" t="str">
        <f>TEXT(WEEKDAY(Working_Data[[#This Row],[order_date]],1),"DDDD")</f>
        <v>Tuesday</v>
      </c>
      <c r="W4323" t="str">
        <f>TEXT(Working_Data[[#This Row],[order_date]],"mmmm")</f>
        <v>January</v>
      </c>
      <c r="X4323" s="7">
        <f>Working_Data[[#This Row],[last_order_date]]-Working_Data[[#This Row],[signup_date]]</f>
        <v>351</v>
      </c>
      <c r="Y4323" s="7">
        <f>IF(Working_Data[[#This Row],[churned]]="Active",1,0)</f>
        <v>0</v>
      </c>
      <c r="Z4323" s="7">
        <f>YEAR(Working_Data[[#This Row],[order_date]])</f>
        <v>2025</v>
      </c>
    </row>
    <row r="4324" spans="1:26" x14ac:dyDescent="0.25">
      <c r="A4324" t="s">
        <v>8698</v>
      </c>
      <c r="B4324" t="s">
        <v>38</v>
      </c>
      <c r="C4324" t="s">
        <v>82</v>
      </c>
      <c r="D4324" t="s">
        <v>23</v>
      </c>
      <c r="E4324" s="1">
        <v>45682</v>
      </c>
      <c r="F4324" t="s">
        <v>8699</v>
      </c>
      <c r="G4324" s="1">
        <v>45685</v>
      </c>
      <c r="H4324" t="s">
        <v>41</v>
      </c>
      <c r="I4324" t="s">
        <v>26</v>
      </c>
      <c r="J4324" t="s">
        <v>67</v>
      </c>
      <c r="K4324">
        <v>2</v>
      </c>
      <c r="L4324" s="3">
        <f>Working_Data[[#This Row],[price2]]/Working_Data[[#This Row],[quantity]]</f>
        <v>422.45</v>
      </c>
      <c r="M4324" s="3">
        <v>844.9</v>
      </c>
      <c r="N4324" t="s">
        <v>28</v>
      </c>
      <c r="O4324">
        <v>18</v>
      </c>
      <c r="P4324" s="1">
        <v>45551</v>
      </c>
      <c r="Q4324">
        <v>272</v>
      </c>
      <c r="R4324" t="s">
        <v>43</v>
      </c>
      <c r="S4324">
        <v>5</v>
      </c>
      <c r="T4324" s="1">
        <v>45968</v>
      </c>
      <c r="U4324" t="s">
        <v>30</v>
      </c>
      <c r="V4324" t="str">
        <f>TEXT(WEEKDAY(Working_Data[[#This Row],[order_date]],1),"DDDD")</f>
        <v>Tuesday</v>
      </c>
      <c r="W4324" t="str">
        <f>TEXT(Working_Data[[#This Row],[order_date]],"mmmm")</f>
        <v>January</v>
      </c>
      <c r="X4324" s="7">
        <f>Working_Data[[#This Row],[last_order_date]]-Working_Data[[#This Row],[signup_date]]</f>
        <v>-131</v>
      </c>
      <c r="Y4324" s="7">
        <f>IF(Working_Data[[#This Row],[churned]]="Active",1,0)</f>
        <v>0</v>
      </c>
      <c r="Z4324" s="7">
        <f>YEAR(Working_Data[[#This Row],[order_date]])</f>
        <v>2025</v>
      </c>
    </row>
    <row r="4325" spans="1:26" x14ac:dyDescent="0.25">
      <c r="A4325" t="s">
        <v>8700</v>
      </c>
      <c r="B4325" t="s">
        <v>45</v>
      </c>
      <c r="C4325" t="s">
        <v>22</v>
      </c>
      <c r="D4325" t="s">
        <v>32</v>
      </c>
      <c r="E4325" s="1">
        <v>45160</v>
      </c>
      <c r="F4325" t="s">
        <v>8701</v>
      </c>
      <c r="G4325" s="1">
        <v>45685</v>
      </c>
      <c r="H4325" t="s">
        <v>41</v>
      </c>
      <c r="I4325" t="s">
        <v>48</v>
      </c>
      <c r="J4325" t="s">
        <v>49</v>
      </c>
      <c r="K4325">
        <v>2</v>
      </c>
      <c r="L4325" s="3">
        <f>Working_Data[[#This Row],[price2]]/Working_Data[[#This Row],[quantity]]</f>
        <v>496.27499999999998</v>
      </c>
      <c r="M4325" s="3">
        <v>992.55</v>
      </c>
      <c r="N4325" t="s">
        <v>50</v>
      </c>
      <c r="O4325">
        <v>49</v>
      </c>
      <c r="P4325" s="1">
        <v>45706</v>
      </c>
      <c r="Q4325">
        <v>244</v>
      </c>
      <c r="R4325" t="s">
        <v>43</v>
      </c>
      <c r="S4325">
        <v>2</v>
      </c>
      <c r="T4325" s="1">
        <v>45933</v>
      </c>
      <c r="U4325" t="s">
        <v>30</v>
      </c>
      <c r="V4325" t="str">
        <f>TEXT(WEEKDAY(Working_Data[[#This Row],[order_date]],1),"DDDD")</f>
        <v>Tuesday</v>
      </c>
      <c r="W4325" t="str">
        <f>TEXT(Working_Data[[#This Row],[order_date]],"mmmm")</f>
        <v>January</v>
      </c>
      <c r="X4325" s="7">
        <f>Working_Data[[#This Row],[last_order_date]]-Working_Data[[#This Row],[signup_date]]</f>
        <v>546</v>
      </c>
      <c r="Y4325" s="7">
        <f>IF(Working_Data[[#This Row],[churned]]="Active",1,0)</f>
        <v>0</v>
      </c>
      <c r="Z4325" s="7">
        <f>YEAR(Working_Data[[#This Row],[order_date]])</f>
        <v>2025</v>
      </c>
    </row>
    <row r="4326" spans="1:26" x14ac:dyDescent="0.25">
      <c r="A4326" t="s">
        <v>8702</v>
      </c>
      <c r="B4326" t="s">
        <v>38</v>
      </c>
      <c r="C4326" t="s">
        <v>22</v>
      </c>
      <c r="D4326" t="s">
        <v>77</v>
      </c>
      <c r="E4326" s="1">
        <v>45619</v>
      </c>
      <c r="F4326" t="s">
        <v>8703</v>
      </c>
      <c r="G4326" s="1">
        <v>45685</v>
      </c>
      <c r="H4326" t="s">
        <v>41</v>
      </c>
      <c r="I4326" t="s">
        <v>48</v>
      </c>
      <c r="J4326" t="s">
        <v>64</v>
      </c>
      <c r="K4326">
        <v>5</v>
      </c>
      <c r="L4326" s="3">
        <f>Working_Data[[#This Row],[price2]]/Working_Data[[#This Row],[quantity]]</f>
        <v>149.59200000000001</v>
      </c>
      <c r="M4326" s="3">
        <v>747.96</v>
      </c>
      <c r="N4326" t="s">
        <v>28</v>
      </c>
      <c r="O4326">
        <v>43</v>
      </c>
      <c r="P4326" s="1">
        <v>45691</v>
      </c>
      <c r="Q4326">
        <v>146</v>
      </c>
      <c r="R4326" t="s">
        <v>29</v>
      </c>
      <c r="S4326">
        <v>5</v>
      </c>
      <c r="T4326" s="1">
        <v>45683</v>
      </c>
      <c r="U4326" t="s">
        <v>60</v>
      </c>
      <c r="V4326" t="str">
        <f>TEXT(WEEKDAY(Working_Data[[#This Row],[order_date]],1),"DDDD")</f>
        <v>Tuesday</v>
      </c>
      <c r="W4326" t="str">
        <f>TEXT(Working_Data[[#This Row],[order_date]],"mmmm")</f>
        <v>January</v>
      </c>
      <c r="X4326" s="7">
        <f>Working_Data[[#This Row],[last_order_date]]-Working_Data[[#This Row],[signup_date]]</f>
        <v>72</v>
      </c>
      <c r="Y4326" s="7">
        <f>IF(Working_Data[[#This Row],[churned]]="Active",1,0)</f>
        <v>1</v>
      </c>
      <c r="Z4326" s="7">
        <f>YEAR(Working_Data[[#This Row],[order_date]])</f>
        <v>2025</v>
      </c>
    </row>
    <row r="4327" spans="1:26" x14ac:dyDescent="0.25">
      <c r="A4327" t="s">
        <v>8704</v>
      </c>
      <c r="B4327" t="s">
        <v>38</v>
      </c>
      <c r="C4327" t="s">
        <v>39</v>
      </c>
      <c r="D4327" t="s">
        <v>52</v>
      </c>
      <c r="E4327" s="1">
        <v>45557</v>
      </c>
      <c r="F4327" t="s">
        <v>8705</v>
      </c>
      <c r="G4327" s="1">
        <v>45685</v>
      </c>
      <c r="H4327" t="s">
        <v>47</v>
      </c>
      <c r="I4327" t="s">
        <v>26</v>
      </c>
      <c r="J4327" t="s">
        <v>67</v>
      </c>
      <c r="K4327">
        <v>3</v>
      </c>
      <c r="L4327" s="3">
        <f>Working_Data[[#This Row],[price2]]/Working_Data[[#This Row],[quantity]]</f>
        <v>438.41666666666669</v>
      </c>
      <c r="M4327" s="3">
        <v>1315.25</v>
      </c>
      <c r="N4327" t="s">
        <v>35</v>
      </c>
      <c r="O4327">
        <v>41</v>
      </c>
      <c r="P4327" s="1">
        <v>45547</v>
      </c>
      <c r="Q4327">
        <v>490</v>
      </c>
      <c r="R4327" t="s">
        <v>43</v>
      </c>
      <c r="S4327">
        <v>1</v>
      </c>
      <c r="T4327" s="1">
        <v>45938</v>
      </c>
      <c r="U4327" t="s">
        <v>60</v>
      </c>
      <c r="V4327" t="str">
        <f>TEXT(WEEKDAY(Working_Data[[#This Row],[order_date]],1),"DDDD")</f>
        <v>Tuesday</v>
      </c>
      <c r="W4327" t="str">
        <f>TEXT(Working_Data[[#This Row],[order_date]],"mmmm")</f>
        <v>January</v>
      </c>
      <c r="X4327" s="7">
        <f>Working_Data[[#This Row],[last_order_date]]-Working_Data[[#This Row],[signup_date]]</f>
        <v>-10</v>
      </c>
      <c r="Y4327" s="7">
        <f>IF(Working_Data[[#This Row],[churned]]="Active",1,0)</f>
        <v>0</v>
      </c>
      <c r="Z4327" s="7">
        <f>YEAR(Working_Data[[#This Row],[order_date]])</f>
        <v>2025</v>
      </c>
    </row>
    <row r="4328" spans="1:26" x14ac:dyDescent="0.25">
      <c r="A4328" t="s">
        <v>8706</v>
      </c>
      <c r="B4328" t="s">
        <v>45</v>
      </c>
      <c r="C4328" t="s">
        <v>82</v>
      </c>
      <c r="D4328" t="s">
        <v>23</v>
      </c>
      <c r="E4328" s="1">
        <v>45305</v>
      </c>
      <c r="F4328" t="s">
        <v>8707</v>
      </c>
      <c r="G4328" s="1">
        <v>45685</v>
      </c>
      <c r="H4328" t="s">
        <v>34</v>
      </c>
      <c r="I4328" t="s">
        <v>54</v>
      </c>
      <c r="J4328" t="s">
        <v>67</v>
      </c>
      <c r="K4328">
        <v>5</v>
      </c>
      <c r="L4328" s="3">
        <f>Working_Data[[#This Row],[price2]]/Working_Data[[#This Row],[quantity]]</f>
        <v>209.738</v>
      </c>
      <c r="M4328" s="3">
        <v>1048.69</v>
      </c>
      <c r="N4328" t="s">
        <v>50</v>
      </c>
      <c r="O4328">
        <v>6</v>
      </c>
      <c r="P4328" s="1">
        <v>45393</v>
      </c>
      <c r="Q4328">
        <v>500</v>
      </c>
      <c r="R4328" t="s">
        <v>29</v>
      </c>
      <c r="S4328">
        <v>4</v>
      </c>
      <c r="T4328" s="1">
        <v>45596</v>
      </c>
      <c r="U4328" t="s">
        <v>30</v>
      </c>
      <c r="V4328" t="str">
        <f>TEXT(WEEKDAY(Working_Data[[#This Row],[order_date]],1),"DDDD")</f>
        <v>Tuesday</v>
      </c>
      <c r="W4328" t="str">
        <f>TEXT(Working_Data[[#This Row],[order_date]],"mmmm")</f>
        <v>January</v>
      </c>
      <c r="X4328" s="7">
        <f>Working_Data[[#This Row],[last_order_date]]-Working_Data[[#This Row],[signup_date]]</f>
        <v>88</v>
      </c>
      <c r="Y4328" s="7">
        <f>IF(Working_Data[[#This Row],[churned]]="Active",1,0)</f>
        <v>1</v>
      </c>
      <c r="Z4328" s="7">
        <f>YEAR(Working_Data[[#This Row],[order_date]])</f>
        <v>2025</v>
      </c>
    </row>
    <row r="4329" spans="1:26" x14ac:dyDescent="0.25">
      <c r="A4329" t="s">
        <v>8708</v>
      </c>
      <c r="B4329" t="s">
        <v>45</v>
      </c>
      <c r="C4329" t="s">
        <v>82</v>
      </c>
      <c r="D4329" t="s">
        <v>56</v>
      </c>
      <c r="E4329" s="1">
        <v>45271</v>
      </c>
      <c r="F4329" t="s">
        <v>8709</v>
      </c>
      <c r="G4329" s="1">
        <v>45686</v>
      </c>
      <c r="H4329" t="s">
        <v>58</v>
      </c>
      <c r="I4329" t="s">
        <v>42</v>
      </c>
      <c r="J4329" t="s">
        <v>59</v>
      </c>
      <c r="K4329">
        <v>3</v>
      </c>
      <c r="L4329" s="3">
        <f>Working_Data[[#This Row],[price2]]/Working_Data[[#This Row],[quantity]]</f>
        <v>71.206666666666663</v>
      </c>
      <c r="M4329" s="3">
        <v>213.62</v>
      </c>
      <c r="N4329" t="s">
        <v>35</v>
      </c>
      <c r="O4329">
        <v>5</v>
      </c>
      <c r="P4329" s="1">
        <v>45513</v>
      </c>
      <c r="Q4329">
        <v>48</v>
      </c>
      <c r="R4329" t="s">
        <v>29</v>
      </c>
      <c r="S4329">
        <v>3</v>
      </c>
      <c r="T4329" s="1">
        <v>45693</v>
      </c>
      <c r="U4329" t="s">
        <v>36</v>
      </c>
      <c r="V4329" t="str">
        <f>TEXT(WEEKDAY(Working_Data[[#This Row],[order_date]],1),"DDDD")</f>
        <v>Wednesday</v>
      </c>
      <c r="W4329" t="str">
        <f>TEXT(Working_Data[[#This Row],[order_date]],"mmmm")</f>
        <v>January</v>
      </c>
      <c r="X4329" s="7">
        <f>Working_Data[[#This Row],[last_order_date]]-Working_Data[[#This Row],[signup_date]]</f>
        <v>242</v>
      </c>
      <c r="Y4329" s="7">
        <f>IF(Working_Data[[#This Row],[churned]]="Active",1,0)</f>
        <v>1</v>
      </c>
      <c r="Z4329" s="7">
        <f>YEAR(Working_Data[[#This Row],[order_date]])</f>
        <v>2025</v>
      </c>
    </row>
    <row r="4330" spans="1:26" x14ac:dyDescent="0.25">
      <c r="A4330" t="s">
        <v>8710</v>
      </c>
      <c r="B4330" t="s">
        <v>38</v>
      </c>
      <c r="C4330" t="s">
        <v>82</v>
      </c>
      <c r="D4330" t="s">
        <v>52</v>
      </c>
      <c r="E4330" s="1">
        <v>45369</v>
      </c>
      <c r="F4330" t="s">
        <v>8711</v>
      </c>
      <c r="G4330" s="1">
        <v>45686</v>
      </c>
      <c r="H4330" t="s">
        <v>47</v>
      </c>
      <c r="I4330" t="s">
        <v>63</v>
      </c>
      <c r="J4330" t="s">
        <v>49</v>
      </c>
      <c r="K4330">
        <v>4</v>
      </c>
      <c r="L4330" s="3">
        <f>Working_Data[[#This Row],[price2]]/Working_Data[[#This Row],[quantity]]</f>
        <v>194.7175</v>
      </c>
      <c r="M4330" s="3">
        <v>778.87</v>
      </c>
      <c r="N4330" t="s">
        <v>50</v>
      </c>
      <c r="O4330">
        <v>28</v>
      </c>
      <c r="P4330" s="1">
        <v>45636</v>
      </c>
      <c r="Q4330">
        <v>480</v>
      </c>
      <c r="R4330" t="s">
        <v>43</v>
      </c>
      <c r="S4330">
        <v>1</v>
      </c>
      <c r="T4330" s="1">
        <v>45938</v>
      </c>
      <c r="U4330" t="s">
        <v>36</v>
      </c>
      <c r="V4330" t="str">
        <f>TEXT(WEEKDAY(Working_Data[[#This Row],[order_date]],1),"DDDD")</f>
        <v>Wednesday</v>
      </c>
      <c r="W4330" t="str">
        <f>TEXT(Working_Data[[#This Row],[order_date]],"mmmm")</f>
        <v>January</v>
      </c>
      <c r="X4330" s="7">
        <f>Working_Data[[#This Row],[last_order_date]]-Working_Data[[#This Row],[signup_date]]</f>
        <v>267</v>
      </c>
      <c r="Y4330" s="7">
        <f>IF(Working_Data[[#This Row],[churned]]="Active",1,0)</f>
        <v>0</v>
      </c>
      <c r="Z4330" s="7">
        <f>YEAR(Working_Data[[#This Row],[order_date]])</f>
        <v>2025</v>
      </c>
    </row>
    <row r="4331" spans="1:26" x14ac:dyDescent="0.25">
      <c r="A4331" t="s">
        <v>8712</v>
      </c>
      <c r="B4331" t="s">
        <v>38</v>
      </c>
      <c r="C4331" t="s">
        <v>22</v>
      </c>
      <c r="D4331" t="s">
        <v>56</v>
      </c>
      <c r="E4331" s="1">
        <v>45675</v>
      </c>
      <c r="F4331" t="s">
        <v>8713</v>
      </c>
      <c r="G4331" s="1">
        <v>45686</v>
      </c>
      <c r="H4331" t="s">
        <v>47</v>
      </c>
      <c r="I4331" t="s">
        <v>26</v>
      </c>
      <c r="J4331" t="s">
        <v>49</v>
      </c>
      <c r="K4331">
        <v>5</v>
      </c>
      <c r="L4331" s="3">
        <f>Working_Data[[#This Row],[price2]]/Working_Data[[#This Row],[quantity]]</f>
        <v>248.74200000000002</v>
      </c>
      <c r="M4331" s="3">
        <v>1243.71</v>
      </c>
      <c r="N4331" t="s">
        <v>28</v>
      </c>
      <c r="O4331">
        <v>49</v>
      </c>
      <c r="P4331" s="1">
        <v>45772</v>
      </c>
      <c r="Q4331">
        <v>119</v>
      </c>
      <c r="R4331" t="s">
        <v>29</v>
      </c>
      <c r="S4331">
        <v>1</v>
      </c>
      <c r="T4331" s="1">
        <v>45737</v>
      </c>
      <c r="U4331" t="s">
        <v>30</v>
      </c>
      <c r="V4331" t="str">
        <f>TEXT(WEEKDAY(Working_Data[[#This Row],[order_date]],1),"DDDD")</f>
        <v>Wednesday</v>
      </c>
      <c r="W4331" t="str">
        <f>TEXT(Working_Data[[#This Row],[order_date]],"mmmm")</f>
        <v>January</v>
      </c>
      <c r="X4331" s="7">
        <f>Working_Data[[#This Row],[last_order_date]]-Working_Data[[#This Row],[signup_date]]</f>
        <v>97</v>
      </c>
      <c r="Y4331" s="7">
        <f>IF(Working_Data[[#This Row],[churned]]="Active",1,0)</f>
        <v>1</v>
      </c>
      <c r="Z4331" s="7">
        <f>YEAR(Working_Data[[#This Row],[order_date]])</f>
        <v>2025</v>
      </c>
    </row>
    <row r="4332" spans="1:26" x14ac:dyDescent="0.25">
      <c r="A4332" t="s">
        <v>8714</v>
      </c>
      <c r="B4332" t="s">
        <v>38</v>
      </c>
      <c r="C4332" t="s">
        <v>22</v>
      </c>
      <c r="D4332" t="s">
        <v>56</v>
      </c>
      <c r="E4332" s="1">
        <v>45938</v>
      </c>
      <c r="F4332" t="s">
        <v>8715</v>
      </c>
      <c r="G4332" s="1">
        <v>45686</v>
      </c>
      <c r="H4332" t="s">
        <v>34</v>
      </c>
      <c r="I4332" t="s">
        <v>26</v>
      </c>
      <c r="J4332" t="s">
        <v>59</v>
      </c>
      <c r="K4332">
        <v>3</v>
      </c>
      <c r="L4332" s="3">
        <f>Working_Data[[#This Row],[price2]]/Working_Data[[#This Row],[quantity]]</f>
        <v>98.316666666666663</v>
      </c>
      <c r="M4332" s="3">
        <v>294.95</v>
      </c>
      <c r="N4332" t="s">
        <v>50</v>
      </c>
      <c r="O4332">
        <v>27</v>
      </c>
      <c r="P4332" s="1">
        <v>45665</v>
      </c>
      <c r="Q4332">
        <v>429</v>
      </c>
      <c r="R4332" t="s">
        <v>29</v>
      </c>
      <c r="S4332">
        <v>4</v>
      </c>
      <c r="T4332" s="1">
        <v>45563</v>
      </c>
      <c r="U4332" t="s">
        <v>30</v>
      </c>
      <c r="V4332" t="str">
        <f>TEXT(WEEKDAY(Working_Data[[#This Row],[order_date]],1),"DDDD")</f>
        <v>Wednesday</v>
      </c>
      <c r="W4332" t="str">
        <f>TEXT(Working_Data[[#This Row],[order_date]],"mmmm")</f>
        <v>January</v>
      </c>
      <c r="X4332" s="7">
        <f>Working_Data[[#This Row],[last_order_date]]-Working_Data[[#This Row],[signup_date]]</f>
        <v>-273</v>
      </c>
      <c r="Y4332" s="7">
        <f>IF(Working_Data[[#This Row],[churned]]="Active",1,0)</f>
        <v>1</v>
      </c>
      <c r="Z4332" s="7">
        <f>YEAR(Working_Data[[#This Row],[order_date]])</f>
        <v>2025</v>
      </c>
    </row>
    <row r="4333" spans="1:26" x14ac:dyDescent="0.25">
      <c r="A4333" t="s">
        <v>8716</v>
      </c>
      <c r="B4333" t="s">
        <v>21</v>
      </c>
      <c r="C4333" t="s">
        <v>22</v>
      </c>
      <c r="D4333" t="s">
        <v>32</v>
      </c>
      <c r="E4333" s="1">
        <v>45212</v>
      </c>
      <c r="F4333" t="s">
        <v>8717</v>
      </c>
      <c r="G4333" s="1">
        <v>45686</v>
      </c>
      <c r="H4333" t="s">
        <v>58</v>
      </c>
      <c r="I4333" t="s">
        <v>42</v>
      </c>
      <c r="J4333" t="s">
        <v>67</v>
      </c>
      <c r="K4333">
        <v>5</v>
      </c>
      <c r="L4333" s="3">
        <f>Working_Data[[#This Row],[price2]]/Working_Data[[#This Row],[quantity]]</f>
        <v>85.388000000000005</v>
      </c>
      <c r="M4333" s="3">
        <v>426.94</v>
      </c>
      <c r="N4333" t="s">
        <v>28</v>
      </c>
      <c r="O4333">
        <v>29</v>
      </c>
      <c r="P4333" s="1">
        <v>45704</v>
      </c>
      <c r="Q4333">
        <v>319</v>
      </c>
      <c r="R4333" t="s">
        <v>29</v>
      </c>
      <c r="S4333">
        <v>5</v>
      </c>
      <c r="T4333" s="1">
        <v>45753</v>
      </c>
      <c r="U4333" t="s">
        <v>36</v>
      </c>
      <c r="V4333" t="str">
        <f>TEXT(WEEKDAY(Working_Data[[#This Row],[order_date]],1),"DDDD")</f>
        <v>Wednesday</v>
      </c>
      <c r="W4333" t="str">
        <f>TEXT(Working_Data[[#This Row],[order_date]],"mmmm")</f>
        <v>January</v>
      </c>
      <c r="X4333" s="7">
        <f>Working_Data[[#This Row],[last_order_date]]-Working_Data[[#This Row],[signup_date]]</f>
        <v>492</v>
      </c>
      <c r="Y4333" s="7">
        <f>IF(Working_Data[[#This Row],[churned]]="Active",1,0)</f>
        <v>1</v>
      </c>
      <c r="Z4333" s="7">
        <f>YEAR(Working_Data[[#This Row],[order_date]])</f>
        <v>2025</v>
      </c>
    </row>
    <row r="4334" spans="1:26" x14ac:dyDescent="0.25">
      <c r="A4334" t="s">
        <v>8718</v>
      </c>
      <c r="B4334" t="s">
        <v>45</v>
      </c>
      <c r="C4334" t="s">
        <v>82</v>
      </c>
      <c r="D4334" t="s">
        <v>77</v>
      </c>
      <c r="E4334" s="1">
        <v>45860</v>
      </c>
      <c r="F4334" t="s">
        <v>8719</v>
      </c>
      <c r="G4334" s="1">
        <v>45686</v>
      </c>
      <c r="H4334" t="s">
        <v>41</v>
      </c>
      <c r="I4334" t="s">
        <v>26</v>
      </c>
      <c r="J4334" t="s">
        <v>59</v>
      </c>
      <c r="K4334">
        <v>1</v>
      </c>
      <c r="L4334" s="3">
        <f>Working_Data[[#This Row],[price2]]/Working_Data[[#This Row],[quantity]]</f>
        <v>680.67</v>
      </c>
      <c r="M4334" s="3">
        <v>680.67</v>
      </c>
      <c r="N4334" t="s">
        <v>35</v>
      </c>
      <c r="O4334">
        <v>21</v>
      </c>
      <c r="P4334" s="1">
        <v>45617</v>
      </c>
      <c r="Q4334">
        <v>319</v>
      </c>
      <c r="R4334" t="s">
        <v>29</v>
      </c>
      <c r="S4334">
        <v>2</v>
      </c>
      <c r="T4334" s="1">
        <v>45792</v>
      </c>
      <c r="U4334" t="s">
        <v>36</v>
      </c>
      <c r="V4334" t="str">
        <f>TEXT(WEEKDAY(Working_Data[[#This Row],[order_date]],1),"DDDD")</f>
        <v>Wednesday</v>
      </c>
      <c r="W4334" t="str">
        <f>TEXT(Working_Data[[#This Row],[order_date]],"mmmm")</f>
        <v>January</v>
      </c>
      <c r="X4334" s="7">
        <f>Working_Data[[#This Row],[last_order_date]]-Working_Data[[#This Row],[signup_date]]</f>
        <v>-243</v>
      </c>
      <c r="Y4334" s="7">
        <f>IF(Working_Data[[#This Row],[churned]]="Active",1,0)</f>
        <v>1</v>
      </c>
      <c r="Z4334" s="7">
        <f>YEAR(Working_Data[[#This Row],[order_date]])</f>
        <v>2025</v>
      </c>
    </row>
    <row r="4335" spans="1:26" x14ac:dyDescent="0.25">
      <c r="A4335" t="s">
        <v>8720</v>
      </c>
      <c r="B4335" t="s">
        <v>38</v>
      </c>
      <c r="C4335" t="s">
        <v>82</v>
      </c>
      <c r="D4335" t="s">
        <v>52</v>
      </c>
      <c r="E4335" s="1">
        <v>45281</v>
      </c>
      <c r="F4335" t="s">
        <v>8721</v>
      </c>
      <c r="G4335" s="1">
        <v>45687</v>
      </c>
      <c r="H4335" t="s">
        <v>47</v>
      </c>
      <c r="I4335" t="s">
        <v>48</v>
      </c>
      <c r="J4335" t="s">
        <v>59</v>
      </c>
      <c r="K4335">
        <v>2</v>
      </c>
      <c r="L4335" s="3">
        <f>Working_Data[[#This Row],[price2]]/Working_Data[[#This Row],[quantity]]</f>
        <v>337.7</v>
      </c>
      <c r="M4335" s="3">
        <v>675.4</v>
      </c>
      <c r="N4335" t="s">
        <v>35</v>
      </c>
      <c r="O4335">
        <v>24</v>
      </c>
      <c r="P4335" s="1">
        <v>45564</v>
      </c>
      <c r="Q4335">
        <v>239</v>
      </c>
      <c r="R4335" t="s">
        <v>43</v>
      </c>
      <c r="S4335">
        <v>1</v>
      </c>
      <c r="T4335" s="1">
        <v>45761</v>
      </c>
      <c r="U4335" t="s">
        <v>36</v>
      </c>
      <c r="V4335" t="str">
        <f>TEXT(WEEKDAY(Working_Data[[#This Row],[order_date]],1),"DDDD")</f>
        <v>Thursday</v>
      </c>
      <c r="W4335" t="str">
        <f>TEXT(Working_Data[[#This Row],[order_date]],"mmmm")</f>
        <v>January</v>
      </c>
      <c r="X4335" s="7">
        <f>Working_Data[[#This Row],[last_order_date]]-Working_Data[[#This Row],[signup_date]]</f>
        <v>283</v>
      </c>
      <c r="Y4335" s="7">
        <f>IF(Working_Data[[#This Row],[churned]]="Active",1,0)</f>
        <v>0</v>
      </c>
      <c r="Z4335" s="7">
        <f>YEAR(Working_Data[[#This Row],[order_date]])</f>
        <v>2025</v>
      </c>
    </row>
    <row r="4336" spans="1:26" x14ac:dyDescent="0.25">
      <c r="A4336" t="s">
        <v>8722</v>
      </c>
      <c r="B4336" t="s">
        <v>38</v>
      </c>
      <c r="C4336" t="s">
        <v>39</v>
      </c>
      <c r="D4336" t="s">
        <v>52</v>
      </c>
      <c r="E4336" s="1">
        <v>45457</v>
      </c>
      <c r="F4336" t="s">
        <v>8723</v>
      </c>
      <c r="G4336" s="1">
        <v>45687</v>
      </c>
      <c r="H4336" t="s">
        <v>58</v>
      </c>
      <c r="I4336" t="s">
        <v>42</v>
      </c>
      <c r="J4336" t="s">
        <v>49</v>
      </c>
      <c r="K4336">
        <v>5</v>
      </c>
      <c r="L4336" s="3">
        <f>Working_Data[[#This Row],[price2]]/Working_Data[[#This Row],[quantity]]</f>
        <v>287.39999999999998</v>
      </c>
      <c r="M4336" s="3">
        <v>1437</v>
      </c>
      <c r="N4336" t="s">
        <v>28</v>
      </c>
      <c r="O4336">
        <v>27</v>
      </c>
      <c r="P4336" s="1">
        <v>45513</v>
      </c>
      <c r="Q4336">
        <v>145</v>
      </c>
      <c r="R4336" t="s">
        <v>29</v>
      </c>
      <c r="S4336">
        <v>2</v>
      </c>
      <c r="T4336" s="1">
        <v>45718</v>
      </c>
      <c r="U4336" t="s">
        <v>60</v>
      </c>
      <c r="V4336" t="str">
        <f>TEXT(WEEKDAY(Working_Data[[#This Row],[order_date]],1),"DDDD")</f>
        <v>Thursday</v>
      </c>
      <c r="W4336" t="str">
        <f>TEXT(Working_Data[[#This Row],[order_date]],"mmmm")</f>
        <v>January</v>
      </c>
      <c r="X4336" s="7">
        <f>Working_Data[[#This Row],[last_order_date]]-Working_Data[[#This Row],[signup_date]]</f>
        <v>56</v>
      </c>
      <c r="Y4336" s="7">
        <f>IF(Working_Data[[#This Row],[churned]]="Active",1,0)</f>
        <v>1</v>
      </c>
      <c r="Z4336" s="7">
        <f>YEAR(Working_Data[[#This Row],[order_date]])</f>
        <v>2025</v>
      </c>
    </row>
    <row r="4337" spans="1:26" x14ac:dyDescent="0.25">
      <c r="A4337" t="s">
        <v>8724</v>
      </c>
      <c r="B4337" t="s">
        <v>38</v>
      </c>
      <c r="C4337" t="s">
        <v>82</v>
      </c>
      <c r="D4337" t="s">
        <v>32</v>
      </c>
      <c r="E4337" s="1">
        <v>45469</v>
      </c>
      <c r="F4337" t="s">
        <v>8725</v>
      </c>
      <c r="G4337" s="1">
        <v>45687</v>
      </c>
      <c r="H4337" t="s">
        <v>58</v>
      </c>
      <c r="I4337" t="s">
        <v>63</v>
      </c>
      <c r="J4337" t="s">
        <v>49</v>
      </c>
      <c r="K4337">
        <v>5</v>
      </c>
      <c r="L4337" s="3">
        <f>Working_Data[[#This Row],[price2]]/Working_Data[[#This Row],[quantity]]</f>
        <v>89.775999999999996</v>
      </c>
      <c r="M4337" s="3">
        <v>448.88</v>
      </c>
      <c r="N4337" t="s">
        <v>50</v>
      </c>
      <c r="O4337">
        <v>6</v>
      </c>
      <c r="P4337" s="1">
        <v>45393</v>
      </c>
      <c r="Q4337">
        <v>500</v>
      </c>
      <c r="R4337" t="s">
        <v>43</v>
      </c>
      <c r="S4337">
        <v>5</v>
      </c>
      <c r="T4337" s="1">
        <v>45736</v>
      </c>
      <c r="U4337" t="s">
        <v>36</v>
      </c>
      <c r="V4337" t="str">
        <f>TEXT(WEEKDAY(Working_Data[[#This Row],[order_date]],1),"DDDD")</f>
        <v>Thursday</v>
      </c>
      <c r="W4337" t="str">
        <f>TEXT(Working_Data[[#This Row],[order_date]],"mmmm")</f>
        <v>January</v>
      </c>
      <c r="X4337" s="7">
        <f>Working_Data[[#This Row],[last_order_date]]-Working_Data[[#This Row],[signup_date]]</f>
        <v>-76</v>
      </c>
      <c r="Y4337" s="7">
        <f>IF(Working_Data[[#This Row],[churned]]="Active",1,0)</f>
        <v>0</v>
      </c>
      <c r="Z4337" s="7">
        <f>YEAR(Working_Data[[#This Row],[order_date]])</f>
        <v>2025</v>
      </c>
    </row>
    <row r="4338" spans="1:26" x14ac:dyDescent="0.25">
      <c r="A4338" t="s">
        <v>8726</v>
      </c>
      <c r="B4338" t="s">
        <v>45</v>
      </c>
      <c r="C4338" t="s">
        <v>39</v>
      </c>
      <c r="D4338" t="s">
        <v>77</v>
      </c>
      <c r="E4338" s="1">
        <v>45370</v>
      </c>
      <c r="F4338" t="s">
        <v>8727</v>
      </c>
      <c r="G4338" s="1">
        <v>45687</v>
      </c>
      <c r="H4338" t="s">
        <v>25</v>
      </c>
      <c r="I4338" t="s">
        <v>42</v>
      </c>
      <c r="J4338" t="s">
        <v>64</v>
      </c>
      <c r="K4338">
        <v>2</v>
      </c>
      <c r="L4338" s="3">
        <f>Working_Data[[#This Row],[price2]]/Working_Data[[#This Row],[quantity]]</f>
        <v>96.515000000000001</v>
      </c>
      <c r="M4338" s="3">
        <v>193.03</v>
      </c>
      <c r="N4338" t="s">
        <v>28</v>
      </c>
      <c r="O4338">
        <v>7</v>
      </c>
      <c r="P4338" s="1">
        <v>45624</v>
      </c>
      <c r="Q4338">
        <v>491</v>
      </c>
      <c r="R4338" t="s">
        <v>43</v>
      </c>
      <c r="S4338">
        <v>4</v>
      </c>
      <c r="T4338" s="1">
        <v>45995</v>
      </c>
      <c r="U4338" t="s">
        <v>30</v>
      </c>
      <c r="V4338" t="str">
        <f>TEXT(WEEKDAY(Working_Data[[#This Row],[order_date]],1),"DDDD")</f>
        <v>Thursday</v>
      </c>
      <c r="W4338" t="str">
        <f>TEXT(Working_Data[[#This Row],[order_date]],"mmmm")</f>
        <v>January</v>
      </c>
      <c r="X4338" s="7">
        <f>Working_Data[[#This Row],[last_order_date]]-Working_Data[[#This Row],[signup_date]]</f>
        <v>254</v>
      </c>
      <c r="Y4338" s="7">
        <f>IF(Working_Data[[#This Row],[churned]]="Active",1,0)</f>
        <v>0</v>
      </c>
      <c r="Z4338" s="7">
        <f>YEAR(Working_Data[[#This Row],[order_date]])</f>
        <v>2025</v>
      </c>
    </row>
    <row r="4339" spans="1:26" x14ac:dyDescent="0.25">
      <c r="A4339" t="s">
        <v>8728</v>
      </c>
      <c r="B4339" t="s">
        <v>38</v>
      </c>
      <c r="C4339" t="s">
        <v>39</v>
      </c>
      <c r="D4339" t="s">
        <v>23</v>
      </c>
      <c r="E4339" s="1">
        <v>45252</v>
      </c>
      <c r="F4339" t="s">
        <v>8729</v>
      </c>
      <c r="G4339" s="1">
        <v>45687</v>
      </c>
      <c r="H4339" t="s">
        <v>58</v>
      </c>
      <c r="I4339" t="s">
        <v>54</v>
      </c>
      <c r="J4339" t="s">
        <v>27</v>
      </c>
      <c r="K4339">
        <v>1</v>
      </c>
      <c r="L4339" s="3">
        <f>Working_Data[[#This Row],[price2]]/Working_Data[[#This Row],[quantity]]</f>
        <v>1332.21</v>
      </c>
      <c r="M4339" s="3">
        <v>1332.21</v>
      </c>
      <c r="N4339" t="s">
        <v>35</v>
      </c>
      <c r="O4339">
        <v>34</v>
      </c>
      <c r="P4339" s="1">
        <v>45513</v>
      </c>
      <c r="Q4339">
        <v>351</v>
      </c>
      <c r="R4339" t="s">
        <v>29</v>
      </c>
      <c r="S4339">
        <v>5</v>
      </c>
      <c r="T4339" s="1">
        <v>45706</v>
      </c>
      <c r="U4339" t="s">
        <v>36</v>
      </c>
      <c r="V4339" t="str">
        <f>TEXT(WEEKDAY(Working_Data[[#This Row],[order_date]],1),"DDDD")</f>
        <v>Thursday</v>
      </c>
      <c r="W4339" t="str">
        <f>TEXT(Working_Data[[#This Row],[order_date]],"mmmm")</f>
        <v>January</v>
      </c>
      <c r="X4339" s="7">
        <f>Working_Data[[#This Row],[last_order_date]]-Working_Data[[#This Row],[signup_date]]</f>
        <v>261</v>
      </c>
      <c r="Y4339" s="7">
        <f>IF(Working_Data[[#This Row],[churned]]="Active",1,0)</f>
        <v>1</v>
      </c>
      <c r="Z4339" s="7">
        <f>YEAR(Working_Data[[#This Row],[order_date]])</f>
        <v>2025</v>
      </c>
    </row>
    <row r="4340" spans="1:26" x14ac:dyDescent="0.25">
      <c r="A4340" t="s">
        <v>8730</v>
      </c>
      <c r="B4340" t="s">
        <v>45</v>
      </c>
      <c r="C4340" t="s">
        <v>22</v>
      </c>
      <c r="D4340" t="s">
        <v>77</v>
      </c>
      <c r="E4340" s="1">
        <v>45602</v>
      </c>
      <c r="F4340" t="s">
        <v>8731</v>
      </c>
      <c r="G4340" s="1">
        <v>45687</v>
      </c>
      <c r="H4340" t="s">
        <v>34</v>
      </c>
      <c r="I4340" t="s">
        <v>54</v>
      </c>
      <c r="J4340" t="s">
        <v>67</v>
      </c>
      <c r="K4340">
        <v>5</v>
      </c>
      <c r="L4340" s="3">
        <f>Working_Data[[#This Row],[price2]]/Working_Data[[#This Row],[quantity]]</f>
        <v>157.46600000000001</v>
      </c>
      <c r="M4340" s="3">
        <v>787.33</v>
      </c>
      <c r="N4340" t="s">
        <v>50</v>
      </c>
      <c r="O4340">
        <v>39</v>
      </c>
      <c r="P4340" s="1">
        <v>45887</v>
      </c>
      <c r="Q4340">
        <v>402</v>
      </c>
      <c r="R4340" t="s">
        <v>29</v>
      </c>
      <c r="S4340">
        <v>2</v>
      </c>
      <c r="T4340" s="1">
        <v>45843</v>
      </c>
      <c r="U4340" t="s">
        <v>36</v>
      </c>
      <c r="V4340" t="str">
        <f>TEXT(WEEKDAY(Working_Data[[#This Row],[order_date]],1),"DDDD")</f>
        <v>Thursday</v>
      </c>
      <c r="W4340" t="str">
        <f>TEXT(Working_Data[[#This Row],[order_date]],"mmmm")</f>
        <v>January</v>
      </c>
      <c r="X4340" s="7">
        <f>Working_Data[[#This Row],[last_order_date]]-Working_Data[[#This Row],[signup_date]]</f>
        <v>285</v>
      </c>
      <c r="Y4340" s="7">
        <f>IF(Working_Data[[#This Row],[churned]]="Active",1,0)</f>
        <v>1</v>
      </c>
      <c r="Z4340" s="7">
        <f>YEAR(Working_Data[[#This Row],[order_date]])</f>
        <v>2025</v>
      </c>
    </row>
    <row r="4341" spans="1:26" x14ac:dyDescent="0.25">
      <c r="A4341" t="s">
        <v>8732</v>
      </c>
      <c r="B4341" t="s">
        <v>38</v>
      </c>
      <c r="C4341" t="s">
        <v>22</v>
      </c>
      <c r="D4341" t="s">
        <v>23</v>
      </c>
      <c r="E4341" s="1">
        <v>45860</v>
      </c>
      <c r="F4341" t="s">
        <v>8733</v>
      </c>
      <c r="G4341" s="1">
        <v>45687</v>
      </c>
      <c r="H4341" t="s">
        <v>25</v>
      </c>
      <c r="I4341" t="s">
        <v>54</v>
      </c>
      <c r="J4341" t="s">
        <v>49</v>
      </c>
      <c r="K4341">
        <v>5</v>
      </c>
      <c r="L4341" s="3">
        <f>Working_Data[[#This Row],[price2]]/Working_Data[[#This Row],[quantity]]</f>
        <v>242.76399999999998</v>
      </c>
      <c r="M4341" s="3">
        <v>1213.82</v>
      </c>
      <c r="N4341" t="s">
        <v>35</v>
      </c>
      <c r="O4341">
        <v>30</v>
      </c>
      <c r="P4341" s="1">
        <v>45739</v>
      </c>
      <c r="Q4341">
        <v>162</v>
      </c>
      <c r="R4341" t="s">
        <v>29</v>
      </c>
      <c r="S4341">
        <v>3</v>
      </c>
      <c r="T4341" s="1">
        <v>45778</v>
      </c>
      <c r="U4341" t="s">
        <v>60</v>
      </c>
      <c r="V4341" t="str">
        <f>TEXT(WEEKDAY(Working_Data[[#This Row],[order_date]],1),"DDDD")</f>
        <v>Thursday</v>
      </c>
      <c r="W4341" t="str">
        <f>TEXT(Working_Data[[#This Row],[order_date]],"mmmm")</f>
        <v>January</v>
      </c>
      <c r="X4341" s="7">
        <f>Working_Data[[#This Row],[last_order_date]]-Working_Data[[#This Row],[signup_date]]</f>
        <v>-121</v>
      </c>
      <c r="Y4341" s="7">
        <f>IF(Working_Data[[#This Row],[churned]]="Active",1,0)</f>
        <v>1</v>
      </c>
      <c r="Z4341" s="7">
        <f>YEAR(Working_Data[[#This Row],[order_date]])</f>
        <v>2025</v>
      </c>
    </row>
    <row r="4342" spans="1:26" x14ac:dyDescent="0.25">
      <c r="A4342" t="s">
        <v>8734</v>
      </c>
      <c r="B4342" t="s">
        <v>21</v>
      </c>
      <c r="C4342" t="s">
        <v>39</v>
      </c>
      <c r="D4342" t="s">
        <v>32</v>
      </c>
      <c r="E4342" s="1">
        <v>45995</v>
      </c>
      <c r="F4342" t="s">
        <v>8735</v>
      </c>
      <c r="G4342" s="1">
        <v>45688</v>
      </c>
      <c r="H4342" t="s">
        <v>34</v>
      </c>
      <c r="I4342" t="s">
        <v>26</v>
      </c>
      <c r="J4342" t="s">
        <v>59</v>
      </c>
      <c r="K4342">
        <v>5</v>
      </c>
      <c r="L4342" s="3">
        <f>Working_Data[[#This Row],[price2]]/Working_Data[[#This Row],[quantity]]</f>
        <v>101.47799999999999</v>
      </c>
      <c r="M4342" s="3">
        <v>507.39</v>
      </c>
      <c r="N4342" t="s">
        <v>28</v>
      </c>
      <c r="O4342">
        <v>13</v>
      </c>
      <c r="P4342" s="1">
        <v>45392</v>
      </c>
      <c r="Q4342">
        <v>205</v>
      </c>
      <c r="R4342" t="s">
        <v>43</v>
      </c>
      <c r="S4342">
        <v>2</v>
      </c>
      <c r="T4342" s="1">
        <v>45705</v>
      </c>
      <c r="U4342" t="s">
        <v>60</v>
      </c>
      <c r="V4342" t="str">
        <f>TEXT(WEEKDAY(Working_Data[[#This Row],[order_date]],1),"DDDD")</f>
        <v>Friday</v>
      </c>
      <c r="W4342" t="str">
        <f>TEXT(Working_Data[[#This Row],[order_date]],"mmmm")</f>
        <v>January</v>
      </c>
      <c r="X4342" s="7">
        <f>Working_Data[[#This Row],[last_order_date]]-Working_Data[[#This Row],[signup_date]]</f>
        <v>-603</v>
      </c>
      <c r="Y4342" s="7">
        <f>IF(Working_Data[[#This Row],[churned]]="Active",1,0)</f>
        <v>0</v>
      </c>
      <c r="Z4342" s="7">
        <f>YEAR(Working_Data[[#This Row],[order_date]])</f>
        <v>2025</v>
      </c>
    </row>
    <row r="4343" spans="1:26" x14ac:dyDescent="0.25">
      <c r="A4343" t="s">
        <v>8736</v>
      </c>
      <c r="B4343" t="s">
        <v>45</v>
      </c>
      <c r="C4343" t="s">
        <v>39</v>
      </c>
      <c r="D4343" t="s">
        <v>77</v>
      </c>
      <c r="E4343" s="1">
        <v>45025</v>
      </c>
      <c r="F4343" t="s">
        <v>8737</v>
      </c>
      <c r="G4343" s="1">
        <v>45688</v>
      </c>
      <c r="H4343" t="s">
        <v>41</v>
      </c>
      <c r="I4343" t="s">
        <v>48</v>
      </c>
      <c r="J4343" t="s">
        <v>67</v>
      </c>
      <c r="K4343">
        <v>2</v>
      </c>
      <c r="L4343" s="3">
        <f>Working_Data[[#This Row],[price2]]/Working_Data[[#This Row],[quantity]]</f>
        <v>365.08499999999998</v>
      </c>
      <c r="M4343" s="3">
        <v>730.17</v>
      </c>
      <c r="N4343" t="s">
        <v>50</v>
      </c>
      <c r="O4343">
        <v>30</v>
      </c>
      <c r="P4343" s="1">
        <v>45749</v>
      </c>
      <c r="Q4343">
        <v>246</v>
      </c>
      <c r="R4343" t="s">
        <v>29</v>
      </c>
      <c r="S4343">
        <v>1</v>
      </c>
      <c r="T4343" s="1">
        <v>45675</v>
      </c>
      <c r="U4343" t="s">
        <v>30</v>
      </c>
      <c r="V4343" t="str">
        <f>TEXT(WEEKDAY(Working_Data[[#This Row],[order_date]],1),"DDDD")</f>
        <v>Friday</v>
      </c>
      <c r="W4343" t="str">
        <f>TEXT(Working_Data[[#This Row],[order_date]],"mmmm")</f>
        <v>January</v>
      </c>
      <c r="X4343" s="7">
        <f>Working_Data[[#This Row],[last_order_date]]-Working_Data[[#This Row],[signup_date]]</f>
        <v>724</v>
      </c>
      <c r="Y4343" s="7">
        <f>IF(Working_Data[[#This Row],[churned]]="Active",1,0)</f>
        <v>1</v>
      </c>
      <c r="Z4343" s="7">
        <f>YEAR(Working_Data[[#This Row],[order_date]])</f>
        <v>2025</v>
      </c>
    </row>
    <row r="4344" spans="1:26" x14ac:dyDescent="0.25">
      <c r="A4344" t="s">
        <v>8738</v>
      </c>
      <c r="B4344" t="s">
        <v>45</v>
      </c>
      <c r="C4344" t="s">
        <v>82</v>
      </c>
      <c r="D4344" t="s">
        <v>52</v>
      </c>
      <c r="E4344" s="1">
        <v>45856</v>
      </c>
      <c r="F4344" t="s">
        <v>8739</v>
      </c>
      <c r="G4344" s="1">
        <v>45688</v>
      </c>
      <c r="H4344" t="s">
        <v>34</v>
      </c>
      <c r="I4344" t="s">
        <v>48</v>
      </c>
      <c r="J4344" t="s">
        <v>64</v>
      </c>
      <c r="K4344">
        <v>2</v>
      </c>
      <c r="L4344" s="3">
        <f>Working_Data[[#This Row],[price2]]/Working_Data[[#This Row],[quantity]]</f>
        <v>398.37</v>
      </c>
      <c r="M4344" s="3">
        <v>796.74</v>
      </c>
      <c r="N4344" t="s">
        <v>50</v>
      </c>
      <c r="O4344">
        <v>2</v>
      </c>
      <c r="P4344" s="1">
        <v>45865</v>
      </c>
      <c r="Q4344">
        <v>53</v>
      </c>
      <c r="R4344" t="s">
        <v>43</v>
      </c>
      <c r="S4344">
        <v>5</v>
      </c>
      <c r="T4344" s="1">
        <v>45755</v>
      </c>
      <c r="U4344" t="s">
        <v>60</v>
      </c>
      <c r="V4344" t="str">
        <f>TEXT(WEEKDAY(Working_Data[[#This Row],[order_date]],1),"DDDD")</f>
        <v>Friday</v>
      </c>
      <c r="W4344" t="str">
        <f>TEXT(Working_Data[[#This Row],[order_date]],"mmmm")</f>
        <v>January</v>
      </c>
      <c r="X4344" s="7">
        <f>Working_Data[[#This Row],[last_order_date]]-Working_Data[[#This Row],[signup_date]]</f>
        <v>9</v>
      </c>
      <c r="Y4344" s="7">
        <f>IF(Working_Data[[#This Row],[churned]]="Active",1,0)</f>
        <v>0</v>
      </c>
      <c r="Z4344" s="7">
        <f>YEAR(Working_Data[[#This Row],[order_date]])</f>
        <v>2025</v>
      </c>
    </row>
    <row r="4345" spans="1:26" x14ac:dyDescent="0.25">
      <c r="A4345" t="s">
        <v>8740</v>
      </c>
      <c r="B4345" t="s">
        <v>38</v>
      </c>
      <c r="C4345" t="s">
        <v>22</v>
      </c>
      <c r="D4345" t="s">
        <v>32</v>
      </c>
      <c r="E4345" s="1">
        <v>45742</v>
      </c>
      <c r="F4345" t="s">
        <v>8741</v>
      </c>
      <c r="G4345" s="1">
        <v>45688</v>
      </c>
      <c r="H4345" t="s">
        <v>47</v>
      </c>
      <c r="I4345" t="s">
        <v>63</v>
      </c>
      <c r="J4345" t="s">
        <v>67</v>
      </c>
      <c r="K4345">
        <v>5</v>
      </c>
      <c r="L4345" s="3">
        <f>Working_Data[[#This Row],[price2]]/Working_Data[[#This Row],[quantity]]</f>
        <v>71.52000000000001</v>
      </c>
      <c r="M4345" s="3">
        <v>357.6</v>
      </c>
      <c r="N4345" t="s">
        <v>50</v>
      </c>
      <c r="O4345">
        <v>33</v>
      </c>
      <c r="P4345" s="1">
        <v>45639</v>
      </c>
      <c r="Q4345">
        <v>454</v>
      </c>
      <c r="R4345" t="s">
        <v>29</v>
      </c>
      <c r="S4345">
        <v>5</v>
      </c>
      <c r="T4345" s="1">
        <v>45764</v>
      </c>
      <c r="U4345" t="s">
        <v>36</v>
      </c>
      <c r="V4345" t="str">
        <f>TEXT(WEEKDAY(Working_Data[[#This Row],[order_date]],1),"DDDD")</f>
        <v>Friday</v>
      </c>
      <c r="W4345" t="str">
        <f>TEXT(Working_Data[[#This Row],[order_date]],"mmmm")</f>
        <v>January</v>
      </c>
      <c r="X4345" s="7">
        <f>Working_Data[[#This Row],[last_order_date]]-Working_Data[[#This Row],[signup_date]]</f>
        <v>-103</v>
      </c>
      <c r="Y4345" s="7">
        <f>IF(Working_Data[[#This Row],[churned]]="Active",1,0)</f>
        <v>1</v>
      </c>
      <c r="Z4345" s="7">
        <f>YEAR(Working_Data[[#This Row],[order_date]])</f>
        <v>2025</v>
      </c>
    </row>
    <row r="4346" spans="1:26" x14ac:dyDescent="0.25">
      <c r="A4346" t="s">
        <v>8742</v>
      </c>
      <c r="B4346" t="s">
        <v>21</v>
      </c>
      <c r="C4346" t="s">
        <v>82</v>
      </c>
      <c r="D4346" t="s">
        <v>52</v>
      </c>
      <c r="E4346" s="1">
        <v>45461</v>
      </c>
      <c r="F4346" t="s">
        <v>8743</v>
      </c>
      <c r="G4346" s="1">
        <v>45688</v>
      </c>
      <c r="H4346" t="s">
        <v>47</v>
      </c>
      <c r="I4346" t="s">
        <v>42</v>
      </c>
      <c r="J4346" t="s">
        <v>64</v>
      </c>
      <c r="K4346">
        <v>4</v>
      </c>
      <c r="L4346" s="3">
        <f>Working_Data[[#This Row],[price2]]/Working_Data[[#This Row],[quantity]]</f>
        <v>283.02249999999998</v>
      </c>
      <c r="M4346" s="3">
        <v>1132.0899999999999</v>
      </c>
      <c r="N4346" t="s">
        <v>28</v>
      </c>
      <c r="O4346">
        <v>7</v>
      </c>
      <c r="P4346" s="1">
        <v>45834</v>
      </c>
      <c r="Q4346">
        <v>343</v>
      </c>
      <c r="R4346" t="s">
        <v>29</v>
      </c>
      <c r="S4346">
        <v>2</v>
      </c>
      <c r="T4346" s="1">
        <v>45643</v>
      </c>
      <c r="U4346" t="s">
        <v>36</v>
      </c>
      <c r="V4346" t="str">
        <f>TEXT(WEEKDAY(Working_Data[[#This Row],[order_date]],1),"DDDD")</f>
        <v>Friday</v>
      </c>
      <c r="W4346" t="str">
        <f>TEXT(Working_Data[[#This Row],[order_date]],"mmmm")</f>
        <v>January</v>
      </c>
      <c r="X4346" s="7">
        <f>Working_Data[[#This Row],[last_order_date]]-Working_Data[[#This Row],[signup_date]]</f>
        <v>373</v>
      </c>
      <c r="Y4346" s="7">
        <f>IF(Working_Data[[#This Row],[churned]]="Active",1,0)</f>
        <v>1</v>
      </c>
      <c r="Z4346" s="7">
        <f>YEAR(Working_Data[[#This Row],[order_date]])</f>
        <v>2025</v>
      </c>
    </row>
    <row r="4347" spans="1:26" x14ac:dyDescent="0.25">
      <c r="A4347" t="s">
        <v>8744</v>
      </c>
      <c r="B4347" t="s">
        <v>45</v>
      </c>
      <c r="C4347" t="s">
        <v>39</v>
      </c>
      <c r="D4347" t="s">
        <v>32</v>
      </c>
      <c r="E4347" s="1">
        <v>45427</v>
      </c>
      <c r="F4347" t="s">
        <v>8745</v>
      </c>
      <c r="G4347" s="1">
        <v>45688</v>
      </c>
      <c r="H4347" t="s">
        <v>47</v>
      </c>
      <c r="I4347" t="s">
        <v>63</v>
      </c>
      <c r="J4347" t="s">
        <v>59</v>
      </c>
      <c r="K4347">
        <v>5</v>
      </c>
      <c r="L4347" s="3">
        <f>Working_Data[[#This Row],[price2]]/Working_Data[[#This Row],[quantity]]</f>
        <v>139.298</v>
      </c>
      <c r="M4347" s="3">
        <v>696.49</v>
      </c>
      <c r="N4347" t="s">
        <v>28</v>
      </c>
      <c r="O4347">
        <v>13</v>
      </c>
      <c r="P4347" s="1">
        <v>45883</v>
      </c>
      <c r="Q4347">
        <v>139</v>
      </c>
      <c r="R4347" t="s">
        <v>43</v>
      </c>
      <c r="S4347">
        <v>3</v>
      </c>
      <c r="T4347" s="1">
        <v>45846</v>
      </c>
      <c r="U4347" t="s">
        <v>60</v>
      </c>
      <c r="V4347" t="str">
        <f>TEXT(WEEKDAY(Working_Data[[#This Row],[order_date]],1),"DDDD")</f>
        <v>Friday</v>
      </c>
      <c r="W4347" t="str">
        <f>TEXT(Working_Data[[#This Row],[order_date]],"mmmm")</f>
        <v>January</v>
      </c>
      <c r="X4347" s="7">
        <f>Working_Data[[#This Row],[last_order_date]]-Working_Data[[#This Row],[signup_date]]</f>
        <v>456</v>
      </c>
      <c r="Y4347" s="7">
        <f>IF(Working_Data[[#This Row],[churned]]="Active",1,0)</f>
        <v>0</v>
      </c>
      <c r="Z4347" s="7">
        <f>YEAR(Working_Data[[#This Row],[order_date]])</f>
        <v>2025</v>
      </c>
    </row>
    <row r="4348" spans="1:26" x14ac:dyDescent="0.25">
      <c r="A4348" t="s">
        <v>8746</v>
      </c>
      <c r="B4348" t="s">
        <v>45</v>
      </c>
      <c r="C4348" t="s">
        <v>82</v>
      </c>
      <c r="D4348" t="s">
        <v>32</v>
      </c>
      <c r="E4348" s="1">
        <v>45164</v>
      </c>
      <c r="F4348" t="s">
        <v>8747</v>
      </c>
      <c r="G4348" s="1">
        <v>45688</v>
      </c>
      <c r="H4348" t="s">
        <v>41</v>
      </c>
      <c r="I4348" t="s">
        <v>26</v>
      </c>
      <c r="J4348" t="s">
        <v>59</v>
      </c>
      <c r="K4348">
        <v>2</v>
      </c>
      <c r="L4348" s="3">
        <f>Working_Data[[#This Row],[price2]]/Working_Data[[#This Row],[quantity]]</f>
        <v>173.27</v>
      </c>
      <c r="M4348" s="3">
        <v>346.54</v>
      </c>
      <c r="N4348" t="s">
        <v>35</v>
      </c>
      <c r="O4348">
        <v>40</v>
      </c>
      <c r="P4348" s="1">
        <v>45857</v>
      </c>
      <c r="Q4348">
        <v>281</v>
      </c>
      <c r="R4348" t="s">
        <v>43</v>
      </c>
      <c r="S4348">
        <v>3</v>
      </c>
      <c r="T4348" s="1">
        <v>45763</v>
      </c>
      <c r="U4348" t="s">
        <v>30</v>
      </c>
      <c r="V4348" t="str">
        <f>TEXT(WEEKDAY(Working_Data[[#This Row],[order_date]],1),"DDDD")</f>
        <v>Friday</v>
      </c>
      <c r="W4348" t="str">
        <f>TEXT(Working_Data[[#This Row],[order_date]],"mmmm")</f>
        <v>January</v>
      </c>
      <c r="X4348" s="7">
        <f>Working_Data[[#This Row],[last_order_date]]-Working_Data[[#This Row],[signup_date]]</f>
        <v>693</v>
      </c>
      <c r="Y4348" s="7">
        <f>IF(Working_Data[[#This Row],[churned]]="Active",1,0)</f>
        <v>0</v>
      </c>
      <c r="Z4348" s="7">
        <f>YEAR(Working_Data[[#This Row],[order_date]])</f>
        <v>2025</v>
      </c>
    </row>
    <row r="4349" spans="1:26" x14ac:dyDescent="0.25">
      <c r="A4349" t="s">
        <v>8748</v>
      </c>
      <c r="B4349" t="s">
        <v>45</v>
      </c>
      <c r="C4349" t="s">
        <v>82</v>
      </c>
      <c r="D4349" t="s">
        <v>32</v>
      </c>
      <c r="E4349" s="1">
        <v>45518</v>
      </c>
      <c r="F4349" t="s">
        <v>8749</v>
      </c>
      <c r="G4349" s="1">
        <v>45688</v>
      </c>
      <c r="H4349" t="s">
        <v>41</v>
      </c>
      <c r="I4349" t="s">
        <v>54</v>
      </c>
      <c r="J4349" t="s">
        <v>49</v>
      </c>
      <c r="K4349">
        <v>3</v>
      </c>
      <c r="L4349" s="3">
        <f>Working_Data[[#This Row],[price2]]/Working_Data[[#This Row],[quantity]]</f>
        <v>71.093333333333334</v>
      </c>
      <c r="M4349" s="3">
        <v>213.28</v>
      </c>
      <c r="N4349" t="s">
        <v>28</v>
      </c>
      <c r="O4349">
        <v>20</v>
      </c>
      <c r="P4349" s="1">
        <v>45745</v>
      </c>
      <c r="Q4349">
        <v>477</v>
      </c>
      <c r="R4349" t="s">
        <v>43</v>
      </c>
      <c r="S4349">
        <v>5</v>
      </c>
      <c r="T4349" s="1">
        <v>45743</v>
      </c>
      <c r="U4349" t="s">
        <v>60</v>
      </c>
      <c r="V4349" t="str">
        <f>TEXT(WEEKDAY(Working_Data[[#This Row],[order_date]],1),"DDDD")</f>
        <v>Friday</v>
      </c>
      <c r="W4349" t="str">
        <f>TEXT(Working_Data[[#This Row],[order_date]],"mmmm")</f>
        <v>January</v>
      </c>
      <c r="X4349" s="7">
        <f>Working_Data[[#This Row],[last_order_date]]-Working_Data[[#This Row],[signup_date]]</f>
        <v>227</v>
      </c>
      <c r="Y4349" s="7">
        <f>IF(Working_Data[[#This Row],[churned]]="Active",1,0)</f>
        <v>0</v>
      </c>
      <c r="Z4349" s="7">
        <f>YEAR(Working_Data[[#This Row],[order_date]])</f>
        <v>2025</v>
      </c>
    </row>
    <row r="4350" spans="1:26" x14ac:dyDescent="0.25">
      <c r="A4350" t="s">
        <v>8750</v>
      </c>
      <c r="B4350" t="s">
        <v>21</v>
      </c>
      <c r="C4350" t="s">
        <v>82</v>
      </c>
      <c r="D4350" t="s">
        <v>56</v>
      </c>
      <c r="E4350" s="1">
        <v>45388</v>
      </c>
      <c r="F4350" t="s">
        <v>8751</v>
      </c>
      <c r="G4350" s="1">
        <v>45659</v>
      </c>
      <c r="H4350" t="s">
        <v>34</v>
      </c>
      <c r="I4350" t="s">
        <v>26</v>
      </c>
      <c r="J4350" t="s">
        <v>64</v>
      </c>
      <c r="K4350">
        <v>2</v>
      </c>
      <c r="L4350" s="3">
        <f>Working_Data[[#This Row],[price2]]/Working_Data[[#This Row],[quantity]]</f>
        <v>502.2</v>
      </c>
      <c r="M4350" s="3">
        <v>1004.4</v>
      </c>
      <c r="N4350" t="s">
        <v>28</v>
      </c>
      <c r="O4350">
        <v>42</v>
      </c>
      <c r="P4350" s="1">
        <v>45829</v>
      </c>
      <c r="Q4350">
        <v>367</v>
      </c>
      <c r="R4350" t="s">
        <v>29</v>
      </c>
      <c r="S4350">
        <v>1</v>
      </c>
      <c r="T4350" s="1">
        <v>45859</v>
      </c>
      <c r="U4350" t="s">
        <v>30</v>
      </c>
      <c r="V4350" t="str">
        <f>TEXT(WEEKDAY(Working_Data[[#This Row],[order_date]],1),"DDDD")</f>
        <v>Thursday</v>
      </c>
      <c r="W4350" t="str">
        <f>TEXT(Working_Data[[#This Row],[order_date]],"mmmm")</f>
        <v>January</v>
      </c>
      <c r="X4350" s="7">
        <f>Working_Data[[#This Row],[last_order_date]]-Working_Data[[#This Row],[signup_date]]</f>
        <v>441</v>
      </c>
      <c r="Y4350" s="7">
        <f>IF(Working_Data[[#This Row],[churned]]="Active",1,0)</f>
        <v>1</v>
      </c>
      <c r="Z4350" s="7">
        <f>YEAR(Working_Data[[#This Row],[order_date]])</f>
        <v>2025</v>
      </c>
    </row>
    <row r="4351" spans="1:26" x14ac:dyDescent="0.25">
      <c r="A4351" t="s">
        <v>8752</v>
      </c>
      <c r="B4351" t="s">
        <v>38</v>
      </c>
      <c r="C4351" t="s">
        <v>22</v>
      </c>
      <c r="D4351" t="s">
        <v>52</v>
      </c>
      <c r="E4351" s="1">
        <v>45504</v>
      </c>
      <c r="F4351" t="s">
        <v>8753</v>
      </c>
      <c r="G4351" s="1">
        <v>45659</v>
      </c>
      <c r="H4351" t="s">
        <v>47</v>
      </c>
      <c r="I4351" t="s">
        <v>42</v>
      </c>
      <c r="J4351" t="s">
        <v>59</v>
      </c>
      <c r="K4351">
        <v>4</v>
      </c>
      <c r="L4351" s="3">
        <f>Working_Data[[#This Row],[price2]]/Working_Data[[#This Row],[quantity]]</f>
        <v>31.524999999999999</v>
      </c>
      <c r="M4351" s="3">
        <v>126.1</v>
      </c>
      <c r="N4351" t="s">
        <v>35</v>
      </c>
      <c r="O4351">
        <v>20</v>
      </c>
      <c r="P4351" s="1">
        <v>45867</v>
      </c>
      <c r="Q4351">
        <v>137</v>
      </c>
      <c r="R4351" t="s">
        <v>43</v>
      </c>
      <c r="S4351">
        <v>4</v>
      </c>
      <c r="T4351" s="1">
        <v>45583</v>
      </c>
      <c r="U4351" t="s">
        <v>36</v>
      </c>
      <c r="V4351" t="str">
        <f>TEXT(WEEKDAY(Working_Data[[#This Row],[order_date]],1),"DDDD")</f>
        <v>Thursday</v>
      </c>
      <c r="W4351" t="str">
        <f>TEXT(Working_Data[[#This Row],[order_date]],"mmmm")</f>
        <v>January</v>
      </c>
      <c r="X4351" s="7">
        <f>Working_Data[[#This Row],[last_order_date]]-Working_Data[[#This Row],[signup_date]]</f>
        <v>363</v>
      </c>
      <c r="Y4351" s="7">
        <f>IF(Working_Data[[#This Row],[churned]]="Active",1,0)</f>
        <v>0</v>
      </c>
      <c r="Z4351" s="7">
        <f>YEAR(Working_Data[[#This Row],[order_date]])</f>
        <v>2025</v>
      </c>
    </row>
    <row r="4352" spans="1:26" x14ac:dyDescent="0.25">
      <c r="A4352" t="s">
        <v>8754</v>
      </c>
      <c r="B4352" t="s">
        <v>21</v>
      </c>
      <c r="C4352" t="s">
        <v>39</v>
      </c>
      <c r="D4352" t="s">
        <v>23</v>
      </c>
      <c r="E4352" s="1">
        <v>45680</v>
      </c>
      <c r="F4352" t="s">
        <v>8755</v>
      </c>
      <c r="G4352" s="1">
        <v>45659</v>
      </c>
      <c r="H4352" t="s">
        <v>47</v>
      </c>
      <c r="I4352" t="s">
        <v>48</v>
      </c>
      <c r="J4352" t="s">
        <v>49</v>
      </c>
      <c r="K4352">
        <v>2</v>
      </c>
      <c r="L4352" s="3">
        <f>Working_Data[[#This Row],[price2]]/Working_Data[[#This Row],[quantity]]</f>
        <v>484.05</v>
      </c>
      <c r="M4352" s="3">
        <v>968.1</v>
      </c>
      <c r="N4352" t="s">
        <v>28</v>
      </c>
      <c r="O4352">
        <v>2</v>
      </c>
      <c r="P4352" s="1">
        <v>45827</v>
      </c>
      <c r="Q4352">
        <v>75</v>
      </c>
      <c r="R4352" t="s">
        <v>43</v>
      </c>
      <c r="S4352">
        <v>5</v>
      </c>
      <c r="T4352" s="1">
        <v>45996</v>
      </c>
      <c r="U4352" t="s">
        <v>30</v>
      </c>
      <c r="V4352" t="str">
        <f>TEXT(WEEKDAY(Working_Data[[#This Row],[order_date]],1),"DDDD")</f>
        <v>Thursday</v>
      </c>
      <c r="W4352" t="str">
        <f>TEXT(Working_Data[[#This Row],[order_date]],"mmmm")</f>
        <v>January</v>
      </c>
      <c r="X4352" s="7">
        <f>Working_Data[[#This Row],[last_order_date]]-Working_Data[[#This Row],[signup_date]]</f>
        <v>147</v>
      </c>
      <c r="Y4352" s="7">
        <f>IF(Working_Data[[#This Row],[churned]]="Active",1,0)</f>
        <v>0</v>
      </c>
      <c r="Z4352" s="7">
        <f>YEAR(Working_Data[[#This Row],[order_date]])</f>
        <v>2025</v>
      </c>
    </row>
    <row r="4353" spans="1:26" x14ac:dyDescent="0.25">
      <c r="A4353" t="s">
        <v>8756</v>
      </c>
      <c r="B4353" t="s">
        <v>38</v>
      </c>
      <c r="C4353" t="s">
        <v>39</v>
      </c>
      <c r="D4353" t="s">
        <v>52</v>
      </c>
      <c r="E4353" s="1">
        <v>45823</v>
      </c>
      <c r="F4353" t="s">
        <v>8757</v>
      </c>
      <c r="G4353" s="1">
        <v>45659</v>
      </c>
      <c r="H4353" t="s">
        <v>58</v>
      </c>
      <c r="I4353" t="s">
        <v>54</v>
      </c>
      <c r="J4353" t="s">
        <v>49</v>
      </c>
      <c r="K4353">
        <v>2</v>
      </c>
      <c r="L4353" s="3">
        <f>Working_Data[[#This Row],[price2]]/Working_Data[[#This Row],[quantity]]</f>
        <v>213.61</v>
      </c>
      <c r="M4353" s="3">
        <v>427.22</v>
      </c>
      <c r="N4353" t="s">
        <v>50</v>
      </c>
      <c r="O4353">
        <v>47</v>
      </c>
      <c r="P4353" s="1">
        <v>45695</v>
      </c>
      <c r="Q4353">
        <v>146</v>
      </c>
      <c r="R4353" t="s">
        <v>43</v>
      </c>
      <c r="S4353">
        <v>1</v>
      </c>
      <c r="T4353" s="1">
        <v>45606</v>
      </c>
      <c r="U4353" t="s">
        <v>36</v>
      </c>
      <c r="V4353" t="str">
        <f>TEXT(WEEKDAY(Working_Data[[#This Row],[order_date]],1),"DDDD")</f>
        <v>Thursday</v>
      </c>
      <c r="W4353" t="str">
        <f>TEXT(Working_Data[[#This Row],[order_date]],"mmmm")</f>
        <v>January</v>
      </c>
      <c r="X4353" s="7">
        <f>Working_Data[[#This Row],[last_order_date]]-Working_Data[[#This Row],[signup_date]]</f>
        <v>-128</v>
      </c>
      <c r="Y4353" s="7">
        <f>IF(Working_Data[[#This Row],[churned]]="Active",1,0)</f>
        <v>0</v>
      </c>
      <c r="Z4353" s="7">
        <f>YEAR(Working_Data[[#This Row],[order_date]])</f>
        <v>2025</v>
      </c>
    </row>
    <row r="4354" spans="1:26" x14ac:dyDescent="0.25">
      <c r="A4354" t="s">
        <v>8758</v>
      </c>
      <c r="B4354" t="s">
        <v>38</v>
      </c>
      <c r="C4354" t="s">
        <v>22</v>
      </c>
      <c r="D4354" t="s">
        <v>77</v>
      </c>
      <c r="E4354" s="1">
        <v>45314</v>
      </c>
      <c r="F4354" t="s">
        <v>8759</v>
      </c>
      <c r="G4354" s="1">
        <v>45659</v>
      </c>
      <c r="H4354" t="s">
        <v>34</v>
      </c>
      <c r="I4354" t="s">
        <v>54</v>
      </c>
      <c r="J4354" t="s">
        <v>64</v>
      </c>
      <c r="K4354">
        <v>3</v>
      </c>
      <c r="L4354" s="3">
        <f>Working_Data[[#This Row],[price2]]/Working_Data[[#This Row],[quantity]]</f>
        <v>499.31666666666666</v>
      </c>
      <c r="M4354" s="3">
        <v>1497.95</v>
      </c>
      <c r="N4354" t="s">
        <v>50</v>
      </c>
      <c r="O4354">
        <v>31</v>
      </c>
      <c r="P4354" s="1">
        <v>45794</v>
      </c>
      <c r="Q4354">
        <v>457</v>
      </c>
      <c r="R4354" t="s">
        <v>43</v>
      </c>
      <c r="S4354">
        <v>2</v>
      </c>
      <c r="T4354" s="1">
        <v>45658</v>
      </c>
      <c r="U4354" t="s">
        <v>36</v>
      </c>
      <c r="V4354" t="str">
        <f>TEXT(WEEKDAY(Working_Data[[#This Row],[order_date]],1),"DDDD")</f>
        <v>Thursday</v>
      </c>
      <c r="W4354" t="str">
        <f>TEXT(Working_Data[[#This Row],[order_date]],"mmmm")</f>
        <v>January</v>
      </c>
      <c r="X4354" s="7">
        <f>Working_Data[[#This Row],[last_order_date]]-Working_Data[[#This Row],[signup_date]]</f>
        <v>480</v>
      </c>
      <c r="Y4354" s="7">
        <f>IF(Working_Data[[#This Row],[churned]]="Active",1,0)</f>
        <v>0</v>
      </c>
      <c r="Z4354" s="7">
        <f>YEAR(Working_Data[[#This Row],[order_date]])</f>
        <v>2025</v>
      </c>
    </row>
    <row r="4355" spans="1:26" x14ac:dyDescent="0.25">
      <c r="A4355" t="s">
        <v>8760</v>
      </c>
      <c r="B4355" t="s">
        <v>38</v>
      </c>
      <c r="C4355" t="s">
        <v>39</v>
      </c>
      <c r="D4355" t="s">
        <v>32</v>
      </c>
      <c r="E4355" s="1">
        <v>45520</v>
      </c>
      <c r="F4355" t="s">
        <v>8761</v>
      </c>
      <c r="G4355" s="1">
        <v>45659</v>
      </c>
      <c r="H4355" t="s">
        <v>34</v>
      </c>
      <c r="I4355" t="s">
        <v>26</v>
      </c>
      <c r="J4355" t="s">
        <v>64</v>
      </c>
      <c r="K4355">
        <v>3</v>
      </c>
      <c r="L4355" s="3">
        <f>Working_Data[[#This Row],[price2]]/Working_Data[[#This Row],[quantity]]</f>
        <v>435.35666666666663</v>
      </c>
      <c r="M4355" s="3">
        <v>1306.07</v>
      </c>
      <c r="N4355" t="s">
        <v>35</v>
      </c>
      <c r="O4355">
        <v>28</v>
      </c>
      <c r="P4355" s="1">
        <v>45549</v>
      </c>
      <c r="Q4355">
        <v>306</v>
      </c>
      <c r="R4355" t="s">
        <v>29</v>
      </c>
      <c r="S4355">
        <v>3</v>
      </c>
      <c r="T4355" s="1">
        <v>45532</v>
      </c>
      <c r="U4355" t="s">
        <v>30</v>
      </c>
      <c r="V4355" t="str">
        <f>TEXT(WEEKDAY(Working_Data[[#This Row],[order_date]],1),"DDDD")</f>
        <v>Thursday</v>
      </c>
      <c r="W4355" t="str">
        <f>TEXT(Working_Data[[#This Row],[order_date]],"mmmm")</f>
        <v>January</v>
      </c>
      <c r="X4355" s="7">
        <f>Working_Data[[#This Row],[last_order_date]]-Working_Data[[#This Row],[signup_date]]</f>
        <v>29</v>
      </c>
      <c r="Y4355" s="7">
        <f>IF(Working_Data[[#This Row],[churned]]="Active",1,0)</f>
        <v>1</v>
      </c>
      <c r="Z4355" s="7">
        <f>YEAR(Working_Data[[#This Row],[order_date]])</f>
        <v>2025</v>
      </c>
    </row>
    <row r="4356" spans="1:26" x14ac:dyDescent="0.25">
      <c r="A4356" t="s">
        <v>8762</v>
      </c>
      <c r="B4356" t="s">
        <v>45</v>
      </c>
      <c r="C4356" t="s">
        <v>22</v>
      </c>
      <c r="D4356" t="s">
        <v>77</v>
      </c>
      <c r="E4356" s="1">
        <v>45368</v>
      </c>
      <c r="F4356" t="s">
        <v>8763</v>
      </c>
      <c r="G4356" s="1">
        <v>45659</v>
      </c>
      <c r="H4356" t="s">
        <v>34</v>
      </c>
      <c r="I4356" t="s">
        <v>48</v>
      </c>
      <c r="J4356" t="s">
        <v>67</v>
      </c>
      <c r="K4356">
        <v>3</v>
      </c>
      <c r="L4356" s="3">
        <f>Working_Data[[#This Row],[price2]]/Working_Data[[#This Row],[quantity]]</f>
        <v>61.873333333333335</v>
      </c>
      <c r="M4356" s="3">
        <v>185.62</v>
      </c>
      <c r="N4356" t="s">
        <v>35</v>
      </c>
      <c r="O4356">
        <v>37</v>
      </c>
      <c r="P4356" s="1">
        <v>45860</v>
      </c>
      <c r="Q4356">
        <v>488</v>
      </c>
      <c r="R4356" t="s">
        <v>43</v>
      </c>
      <c r="S4356">
        <v>4</v>
      </c>
      <c r="T4356" s="1">
        <v>45706</v>
      </c>
      <c r="U4356" t="s">
        <v>60</v>
      </c>
      <c r="V4356" t="str">
        <f>TEXT(WEEKDAY(Working_Data[[#This Row],[order_date]],1),"DDDD")</f>
        <v>Thursday</v>
      </c>
      <c r="W4356" t="str">
        <f>TEXT(Working_Data[[#This Row],[order_date]],"mmmm")</f>
        <v>January</v>
      </c>
      <c r="X4356" s="7">
        <f>Working_Data[[#This Row],[last_order_date]]-Working_Data[[#This Row],[signup_date]]</f>
        <v>492</v>
      </c>
      <c r="Y4356" s="7">
        <f>IF(Working_Data[[#This Row],[churned]]="Active",1,0)</f>
        <v>0</v>
      </c>
      <c r="Z4356" s="7">
        <f>YEAR(Working_Data[[#This Row],[order_date]])</f>
        <v>2025</v>
      </c>
    </row>
    <row r="4357" spans="1:26" x14ac:dyDescent="0.25">
      <c r="A4357" t="s">
        <v>8764</v>
      </c>
      <c r="B4357" t="s">
        <v>21</v>
      </c>
      <c r="C4357" t="s">
        <v>22</v>
      </c>
      <c r="D4357" t="s">
        <v>56</v>
      </c>
      <c r="E4357" s="1">
        <v>45640</v>
      </c>
      <c r="F4357" t="s">
        <v>8765</v>
      </c>
      <c r="G4357" s="1">
        <v>45659</v>
      </c>
      <c r="H4357" t="s">
        <v>58</v>
      </c>
      <c r="I4357" t="s">
        <v>48</v>
      </c>
      <c r="J4357" t="s">
        <v>59</v>
      </c>
      <c r="K4357">
        <v>4</v>
      </c>
      <c r="L4357" s="3">
        <f>Working_Data[[#This Row],[price2]]/Working_Data[[#This Row],[quantity]]</f>
        <v>194.26750000000001</v>
      </c>
      <c r="M4357" s="3">
        <v>777.07</v>
      </c>
      <c r="N4357" t="s">
        <v>28</v>
      </c>
      <c r="O4357">
        <v>40</v>
      </c>
      <c r="P4357" s="1">
        <v>45865</v>
      </c>
      <c r="Q4357">
        <v>105</v>
      </c>
      <c r="R4357" t="s">
        <v>43</v>
      </c>
      <c r="S4357">
        <v>1</v>
      </c>
      <c r="T4357" s="1">
        <v>45938</v>
      </c>
      <c r="U4357" t="s">
        <v>60</v>
      </c>
      <c r="V4357" t="str">
        <f>TEXT(WEEKDAY(Working_Data[[#This Row],[order_date]],1),"DDDD")</f>
        <v>Thursday</v>
      </c>
      <c r="W4357" t="str">
        <f>TEXT(Working_Data[[#This Row],[order_date]],"mmmm")</f>
        <v>January</v>
      </c>
      <c r="X4357" s="7">
        <f>Working_Data[[#This Row],[last_order_date]]-Working_Data[[#This Row],[signup_date]]</f>
        <v>225</v>
      </c>
      <c r="Y4357" s="7">
        <f>IF(Working_Data[[#This Row],[churned]]="Active",1,0)</f>
        <v>0</v>
      </c>
      <c r="Z4357" s="7">
        <f>YEAR(Working_Data[[#This Row],[order_date]])</f>
        <v>2025</v>
      </c>
    </row>
    <row r="4358" spans="1:26" x14ac:dyDescent="0.25">
      <c r="A4358" t="s">
        <v>8766</v>
      </c>
      <c r="B4358" t="s">
        <v>21</v>
      </c>
      <c r="C4358" t="s">
        <v>39</v>
      </c>
      <c r="D4358" t="s">
        <v>77</v>
      </c>
      <c r="E4358" s="1">
        <v>45279</v>
      </c>
      <c r="F4358" t="s">
        <v>8767</v>
      </c>
      <c r="G4358" s="1">
        <v>45659</v>
      </c>
      <c r="H4358" t="s">
        <v>47</v>
      </c>
      <c r="I4358" t="s">
        <v>42</v>
      </c>
      <c r="J4358" t="s">
        <v>49</v>
      </c>
      <c r="K4358">
        <v>2</v>
      </c>
      <c r="L4358" s="3">
        <f>Working_Data[[#This Row],[price2]]/Working_Data[[#This Row],[quantity]]</f>
        <v>506.61</v>
      </c>
      <c r="M4358" s="3">
        <v>1013.22</v>
      </c>
      <c r="N4358" t="s">
        <v>28</v>
      </c>
      <c r="O4358">
        <v>39</v>
      </c>
      <c r="P4358" s="1">
        <v>45553</v>
      </c>
      <c r="Q4358">
        <v>23</v>
      </c>
      <c r="R4358" t="s">
        <v>43</v>
      </c>
      <c r="S4358">
        <v>3</v>
      </c>
      <c r="T4358" s="1">
        <v>45739</v>
      </c>
      <c r="U4358" t="s">
        <v>60</v>
      </c>
      <c r="V4358" t="str">
        <f>TEXT(WEEKDAY(Working_Data[[#This Row],[order_date]],1),"DDDD")</f>
        <v>Thursday</v>
      </c>
      <c r="W4358" t="str">
        <f>TEXT(Working_Data[[#This Row],[order_date]],"mmmm")</f>
        <v>January</v>
      </c>
      <c r="X4358" s="7">
        <f>Working_Data[[#This Row],[last_order_date]]-Working_Data[[#This Row],[signup_date]]</f>
        <v>274</v>
      </c>
      <c r="Y4358" s="7">
        <f>IF(Working_Data[[#This Row],[churned]]="Active",1,0)</f>
        <v>0</v>
      </c>
      <c r="Z4358" s="7">
        <f>YEAR(Working_Data[[#This Row],[order_date]])</f>
        <v>2025</v>
      </c>
    </row>
    <row r="4359" spans="1:26" x14ac:dyDescent="0.25">
      <c r="A4359" t="s">
        <v>8768</v>
      </c>
      <c r="B4359" t="s">
        <v>21</v>
      </c>
      <c r="C4359" t="s">
        <v>82</v>
      </c>
      <c r="D4359" t="s">
        <v>32</v>
      </c>
      <c r="E4359" s="1">
        <v>45538</v>
      </c>
      <c r="F4359" t="s">
        <v>8769</v>
      </c>
      <c r="G4359" s="1">
        <v>45659</v>
      </c>
      <c r="H4359" t="s">
        <v>25</v>
      </c>
      <c r="I4359" t="s">
        <v>48</v>
      </c>
      <c r="J4359" t="s">
        <v>59</v>
      </c>
      <c r="K4359">
        <v>2</v>
      </c>
      <c r="L4359" s="3">
        <f>Working_Data[[#This Row],[price2]]/Working_Data[[#This Row],[quantity]]</f>
        <v>475.45</v>
      </c>
      <c r="M4359" s="3">
        <v>950.9</v>
      </c>
      <c r="N4359" t="s">
        <v>50</v>
      </c>
      <c r="O4359">
        <v>33</v>
      </c>
      <c r="P4359" s="1">
        <v>45790</v>
      </c>
      <c r="Q4359">
        <v>230</v>
      </c>
      <c r="R4359" t="s">
        <v>29</v>
      </c>
      <c r="S4359">
        <v>4</v>
      </c>
      <c r="T4359" s="1">
        <v>45866</v>
      </c>
      <c r="U4359" t="s">
        <v>30</v>
      </c>
      <c r="V4359" t="str">
        <f>TEXT(WEEKDAY(Working_Data[[#This Row],[order_date]],1),"DDDD")</f>
        <v>Thursday</v>
      </c>
      <c r="W4359" t="str">
        <f>TEXT(Working_Data[[#This Row],[order_date]],"mmmm")</f>
        <v>January</v>
      </c>
      <c r="X4359" s="7">
        <f>Working_Data[[#This Row],[last_order_date]]-Working_Data[[#This Row],[signup_date]]</f>
        <v>252</v>
      </c>
      <c r="Y4359" s="7">
        <f>IF(Working_Data[[#This Row],[churned]]="Active",1,0)</f>
        <v>1</v>
      </c>
      <c r="Z4359" s="7">
        <f>YEAR(Working_Data[[#This Row],[order_date]])</f>
        <v>2025</v>
      </c>
    </row>
    <row r="4360" spans="1:26" x14ac:dyDescent="0.25">
      <c r="A4360" t="s">
        <v>8770</v>
      </c>
      <c r="B4360" t="s">
        <v>21</v>
      </c>
      <c r="C4360" t="s">
        <v>22</v>
      </c>
      <c r="D4360" t="s">
        <v>32</v>
      </c>
      <c r="E4360" s="1">
        <v>45250</v>
      </c>
      <c r="F4360" t="s">
        <v>8771</v>
      </c>
      <c r="G4360" s="1">
        <v>45659</v>
      </c>
      <c r="H4360" t="s">
        <v>34</v>
      </c>
      <c r="I4360" t="s">
        <v>26</v>
      </c>
      <c r="J4360" t="s">
        <v>59</v>
      </c>
      <c r="K4360">
        <v>2</v>
      </c>
      <c r="L4360" s="3">
        <f>Working_Data[[#This Row],[price2]]/Working_Data[[#This Row],[quantity]]</f>
        <v>634.69500000000005</v>
      </c>
      <c r="M4360" s="3">
        <v>1269.3900000000001</v>
      </c>
      <c r="N4360" t="s">
        <v>50</v>
      </c>
      <c r="O4360">
        <v>13</v>
      </c>
      <c r="P4360" s="1">
        <v>45594</v>
      </c>
      <c r="Q4360">
        <v>396</v>
      </c>
      <c r="R4360" t="s">
        <v>43</v>
      </c>
      <c r="S4360">
        <v>3</v>
      </c>
      <c r="T4360" s="1">
        <v>45815</v>
      </c>
      <c r="U4360" t="s">
        <v>60</v>
      </c>
      <c r="V4360" t="str">
        <f>TEXT(WEEKDAY(Working_Data[[#This Row],[order_date]],1),"DDDD")</f>
        <v>Thursday</v>
      </c>
      <c r="W4360" t="str">
        <f>TEXT(Working_Data[[#This Row],[order_date]],"mmmm")</f>
        <v>January</v>
      </c>
      <c r="X4360" s="7">
        <f>Working_Data[[#This Row],[last_order_date]]-Working_Data[[#This Row],[signup_date]]</f>
        <v>344</v>
      </c>
      <c r="Y4360" s="7">
        <f>IF(Working_Data[[#This Row],[churned]]="Active",1,0)</f>
        <v>0</v>
      </c>
      <c r="Z4360" s="7">
        <f>YEAR(Working_Data[[#This Row],[order_date]])</f>
        <v>2025</v>
      </c>
    </row>
    <row r="4361" spans="1:26" x14ac:dyDescent="0.25">
      <c r="A4361" t="s">
        <v>8772</v>
      </c>
      <c r="B4361" t="s">
        <v>21</v>
      </c>
      <c r="C4361" t="s">
        <v>82</v>
      </c>
      <c r="D4361" t="s">
        <v>77</v>
      </c>
      <c r="E4361" s="1">
        <v>45217</v>
      </c>
      <c r="F4361" t="s">
        <v>8773</v>
      </c>
      <c r="G4361" s="1">
        <v>45659</v>
      </c>
      <c r="H4361" t="s">
        <v>34</v>
      </c>
      <c r="I4361" t="s">
        <v>54</v>
      </c>
      <c r="J4361" t="s">
        <v>59</v>
      </c>
      <c r="K4361">
        <v>4</v>
      </c>
      <c r="L4361" s="3">
        <f>Working_Data[[#This Row],[price2]]/Working_Data[[#This Row],[quantity]]</f>
        <v>87.22</v>
      </c>
      <c r="M4361" s="3">
        <v>348.88</v>
      </c>
      <c r="N4361" t="s">
        <v>28</v>
      </c>
      <c r="O4361">
        <v>11</v>
      </c>
      <c r="P4361" s="1">
        <v>45654</v>
      </c>
      <c r="Q4361">
        <v>96</v>
      </c>
      <c r="R4361" t="s">
        <v>29</v>
      </c>
      <c r="S4361">
        <v>2</v>
      </c>
      <c r="T4361" s="1">
        <v>45832</v>
      </c>
      <c r="U4361" t="s">
        <v>30</v>
      </c>
      <c r="V4361" t="str">
        <f>TEXT(WEEKDAY(Working_Data[[#This Row],[order_date]],1),"DDDD")</f>
        <v>Thursday</v>
      </c>
      <c r="W4361" t="str">
        <f>TEXT(Working_Data[[#This Row],[order_date]],"mmmm")</f>
        <v>January</v>
      </c>
      <c r="X4361" s="7">
        <f>Working_Data[[#This Row],[last_order_date]]-Working_Data[[#This Row],[signup_date]]</f>
        <v>437</v>
      </c>
      <c r="Y4361" s="7">
        <f>IF(Working_Data[[#This Row],[churned]]="Active",1,0)</f>
        <v>1</v>
      </c>
      <c r="Z4361" s="7">
        <f>YEAR(Working_Data[[#This Row],[order_date]])</f>
        <v>2025</v>
      </c>
    </row>
    <row r="4362" spans="1:26" x14ac:dyDescent="0.25">
      <c r="A4362" t="s">
        <v>8774</v>
      </c>
      <c r="B4362" t="s">
        <v>38</v>
      </c>
      <c r="C4362" t="s">
        <v>22</v>
      </c>
      <c r="D4362" t="s">
        <v>32</v>
      </c>
      <c r="E4362" s="1">
        <v>45843</v>
      </c>
      <c r="F4362" t="s">
        <v>8775</v>
      </c>
      <c r="G4362" s="1">
        <v>45659</v>
      </c>
      <c r="H4362" t="s">
        <v>41</v>
      </c>
      <c r="I4362" t="s">
        <v>42</v>
      </c>
      <c r="J4362" t="s">
        <v>64</v>
      </c>
      <c r="K4362">
        <v>4</v>
      </c>
      <c r="L4362" s="3">
        <f>Working_Data[[#This Row],[price2]]/Working_Data[[#This Row],[quantity]]</f>
        <v>78.484999999999999</v>
      </c>
      <c r="M4362" s="3">
        <v>313.94</v>
      </c>
      <c r="N4362" t="s">
        <v>28</v>
      </c>
      <c r="O4362">
        <v>4</v>
      </c>
      <c r="P4362" s="1">
        <v>45676</v>
      </c>
      <c r="Q4362">
        <v>177</v>
      </c>
      <c r="R4362" t="s">
        <v>29</v>
      </c>
      <c r="S4362">
        <v>5</v>
      </c>
      <c r="T4362" s="1">
        <v>45331</v>
      </c>
      <c r="U4362" t="s">
        <v>60</v>
      </c>
      <c r="V4362" t="str">
        <f>TEXT(WEEKDAY(Working_Data[[#This Row],[order_date]],1),"DDDD")</f>
        <v>Thursday</v>
      </c>
      <c r="W4362" t="str">
        <f>TEXT(Working_Data[[#This Row],[order_date]],"mmmm")</f>
        <v>January</v>
      </c>
      <c r="X4362" s="7">
        <f>Working_Data[[#This Row],[last_order_date]]-Working_Data[[#This Row],[signup_date]]</f>
        <v>-167</v>
      </c>
      <c r="Y4362" s="7">
        <f>IF(Working_Data[[#This Row],[churned]]="Active",1,0)</f>
        <v>1</v>
      </c>
      <c r="Z4362" s="7">
        <f>YEAR(Working_Data[[#This Row],[order_date]])</f>
        <v>2025</v>
      </c>
    </row>
    <row r="4363" spans="1:26" x14ac:dyDescent="0.25">
      <c r="A4363" t="s">
        <v>8776</v>
      </c>
      <c r="B4363" t="s">
        <v>45</v>
      </c>
      <c r="C4363" t="s">
        <v>39</v>
      </c>
      <c r="D4363" t="s">
        <v>77</v>
      </c>
      <c r="E4363" s="1">
        <v>45325</v>
      </c>
      <c r="F4363" t="s">
        <v>8777</v>
      </c>
      <c r="G4363" s="1">
        <v>45659</v>
      </c>
      <c r="H4363" t="s">
        <v>25</v>
      </c>
      <c r="I4363" t="s">
        <v>48</v>
      </c>
      <c r="J4363" t="s">
        <v>27</v>
      </c>
      <c r="K4363">
        <v>4</v>
      </c>
      <c r="L4363" s="3">
        <f>Working_Data[[#This Row],[price2]]/Working_Data[[#This Row],[quantity]]</f>
        <v>277.97250000000003</v>
      </c>
      <c r="M4363" s="3">
        <v>1111.8900000000001</v>
      </c>
      <c r="N4363" t="s">
        <v>35</v>
      </c>
      <c r="O4363">
        <v>5</v>
      </c>
      <c r="P4363" s="1">
        <v>45765</v>
      </c>
      <c r="Q4363">
        <v>447</v>
      </c>
      <c r="R4363" t="s">
        <v>29</v>
      </c>
      <c r="S4363">
        <v>5</v>
      </c>
      <c r="T4363" s="1">
        <v>45724</v>
      </c>
      <c r="U4363" t="s">
        <v>36</v>
      </c>
      <c r="V4363" t="str">
        <f>TEXT(WEEKDAY(Working_Data[[#This Row],[order_date]],1),"DDDD")</f>
        <v>Thursday</v>
      </c>
      <c r="W4363" t="str">
        <f>TEXT(Working_Data[[#This Row],[order_date]],"mmmm")</f>
        <v>January</v>
      </c>
      <c r="X4363" s="7">
        <f>Working_Data[[#This Row],[last_order_date]]-Working_Data[[#This Row],[signup_date]]</f>
        <v>440</v>
      </c>
      <c r="Y4363" s="7">
        <f>IF(Working_Data[[#This Row],[churned]]="Active",1,0)</f>
        <v>1</v>
      </c>
      <c r="Z4363" s="7">
        <f>YEAR(Working_Data[[#This Row],[order_date]])</f>
        <v>2025</v>
      </c>
    </row>
    <row r="4364" spans="1:26" x14ac:dyDescent="0.25">
      <c r="A4364" t="s">
        <v>8778</v>
      </c>
      <c r="B4364" t="s">
        <v>21</v>
      </c>
      <c r="C4364" t="s">
        <v>22</v>
      </c>
      <c r="D4364" t="s">
        <v>23</v>
      </c>
      <c r="E4364" s="1">
        <v>45337</v>
      </c>
      <c r="F4364" t="s">
        <v>8779</v>
      </c>
      <c r="G4364" s="1">
        <v>45659</v>
      </c>
      <c r="H4364" t="s">
        <v>25</v>
      </c>
      <c r="I4364" t="s">
        <v>54</v>
      </c>
      <c r="J4364" t="s">
        <v>64</v>
      </c>
      <c r="K4364">
        <v>5</v>
      </c>
      <c r="L4364" s="3">
        <f>Working_Data[[#This Row],[price2]]/Working_Data[[#This Row],[quantity]]</f>
        <v>104.80999999999999</v>
      </c>
      <c r="M4364" s="3">
        <v>524.04999999999995</v>
      </c>
      <c r="N4364" t="s">
        <v>35</v>
      </c>
      <c r="O4364">
        <v>29</v>
      </c>
      <c r="P4364" s="1">
        <v>45867</v>
      </c>
      <c r="Q4364">
        <v>55</v>
      </c>
      <c r="R4364" t="s">
        <v>29</v>
      </c>
      <c r="S4364">
        <v>2</v>
      </c>
      <c r="T4364" s="1">
        <v>45785</v>
      </c>
      <c r="U4364" t="s">
        <v>60</v>
      </c>
      <c r="V4364" t="str">
        <f>TEXT(WEEKDAY(Working_Data[[#This Row],[order_date]],1),"DDDD")</f>
        <v>Thursday</v>
      </c>
      <c r="W4364" t="str">
        <f>TEXT(Working_Data[[#This Row],[order_date]],"mmmm")</f>
        <v>January</v>
      </c>
      <c r="X4364" s="7">
        <f>Working_Data[[#This Row],[last_order_date]]-Working_Data[[#This Row],[signup_date]]</f>
        <v>530</v>
      </c>
      <c r="Y4364" s="7">
        <f>IF(Working_Data[[#This Row],[churned]]="Active",1,0)</f>
        <v>1</v>
      </c>
      <c r="Z4364" s="7">
        <f>YEAR(Working_Data[[#This Row],[order_date]])</f>
        <v>2025</v>
      </c>
    </row>
    <row r="4365" spans="1:26" x14ac:dyDescent="0.25">
      <c r="A4365" t="s">
        <v>8780</v>
      </c>
      <c r="B4365" t="s">
        <v>38</v>
      </c>
      <c r="C4365" t="s">
        <v>22</v>
      </c>
      <c r="D4365" t="s">
        <v>56</v>
      </c>
      <c r="E4365" s="1">
        <v>45215</v>
      </c>
      <c r="F4365" t="s">
        <v>8781</v>
      </c>
      <c r="G4365" s="1">
        <v>45659</v>
      </c>
      <c r="H4365" t="s">
        <v>25</v>
      </c>
      <c r="I4365" t="s">
        <v>48</v>
      </c>
      <c r="J4365" t="s">
        <v>59</v>
      </c>
      <c r="K4365">
        <v>1</v>
      </c>
      <c r="L4365" s="3">
        <f>Working_Data[[#This Row],[price2]]/Working_Data[[#This Row],[quantity]]</f>
        <v>1295.6600000000001</v>
      </c>
      <c r="M4365" s="3">
        <v>1295.6600000000001</v>
      </c>
      <c r="N4365" t="s">
        <v>35</v>
      </c>
      <c r="O4365">
        <v>22</v>
      </c>
      <c r="P4365" s="1">
        <v>45872</v>
      </c>
      <c r="Q4365">
        <v>268</v>
      </c>
      <c r="R4365" t="s">
        <v>29</v>
      </c>
      <c r="S4365">
        <v>5</v>
      </c>
      <c r="T4365" s="1">
        <v>45763</v>
      </c>
      <c r="U4365" t="s">
        <v>30</v>
      </c>
      <c r="V4365" t="str">
        <f>TEXT(WEEKDAY(Working_Data[[#This Row],[order_date]],1),"DDDD")</f>
        <v>Thursday</v>
      </c>
      <c r="W4365" t="str">
        <f>TEXT(Working_Data[[#This Row],[order_date]],"mmmm")</f>
        <v>January</v>
      </c>
      <c r="X4365" s="7">
        <f>Working_Data[[#This Row],[last_order_date]]-Working_Data[[#This Row],[signup_date]]</f>
        <v>657</v>
      </c>
      <c r="Y4365" s="7">
        <f>IF(Working_Data[[#This Row],[churned]]="Active",1,0)</f>
        <v>1</v>
      </c>
      <c r="Z4365" s="7">
        <f>YEAR(Working_Data[[#This Row],[order_date]])</f>
        <v>2025</v>
      </c>
    </row>
    <row r="4366" spans="1:26" x14ac:dyDescent="0.25">
      <c r="A4366" t="s">
        <v>8782</v>
      </c>
      <c r="B4366" t="s">
        <v>38</v>
      </c>
      <c r="C4366" t="s">
        <v>39</v>
      </c>
      <c r="D4366" t="s">
        <v>56</v>
      </c>
      <c r="E4366" s="1">
        <v>45480</v>
      </c>
      <c r="F4366" t="s">
        <v>8783</v>
      </c>
      <c r="G4366" s="1">
        <v>45690</v>
      </c>
      <c r="H4366" t="s">
        <v>41</v>
      </c>
      <c r="I4366" t="s">
        <v>48</v>
      </c>
      <c r="J4366" t="s">
        <v>27</v>
      </c>
      <c r="K4366">
        <v>5</v>
      </c>
      <c r="L4366" s="3">
        <f>Working_Data[[#This Row],[price2]]/Working_Data[[#This Row],[quantity]]</f>
        <v>251.88400000000001</v>
      </c>
      <c r="M4366" s="3">
        <v>1259.42</v>
      </c>
      <c r="N4366" t="s">
        <v>50</v>
      </c>
      <c r="O4366">
        <v>41</v>
      </c>
      <c r="P4366" s="1">
        <v>45827</v>
      </c>
      <c r="Q4366">
        <v>129</v>
      </c>
      <c r="R4366" t="s">
        <v>43</v>
      </c>
      <c r="S4366">
        <v>4</v>
      </c>
      <c r="T4366" s="1">
        <v>45889</v>
      </c>
      <c r="U4366" t="s">
        <v>36</v>
      </c>
      <c r="V4366" t="str">
        <f>TEXT(WEEKDAY(Working_Data[[#This Row],[order_date]],1),"DDDD")</f>
        <v>Sunday</v>
      </c>
      <c r="W4366" t="str">
        <f>TEXT(Working_Data[[#This Row],[order_date]],"mmmm")</f>
        <v>February</v>
      </c>
      <c r="X4366" s="7">
        <f>Working_Data[[#This Row],[last_order_date]]-Working_Data[[#This Row],[signup_date]]</f>
        <v>347</v>
      </c>
      <c r="Y4366" s="7">
        <f>IF(Working_Data[[#This Row],[churned]]="Active",1,0)</f>
        <v>0</v>
      </c>
      <c r="Z4366" s="7">
        <f>YEAR(Working_Data[[#This Row],[order_date]])</f>
        <v>2025</v>
      </c>
    </row>
    <row r="4367" spans="1:26" x14ac:dyDescent="0.25">
      <c r="A4367" t="s">
        <v>8784</v>
      </c>
      <c r="B4367" t="s">
        <v>45</v>
      </c>
      <c r="C4367" t="s">
        <v>82</v>
      </c>
      <c r="D4367" t="s">
        <v>77</v>
      </c>
      <c r="E4367" s="1">
        <v>45639</v>
      </c>
      <c r="F4367" t="s">
        <v>8785</v>
      </c>
      <c r="G4367" s="1">
        <v>45690</v>
      </c>
      <c r="H4367" t="s">
        <v>25</v>
      </c>
      <c r="I4367" t="s">
        <v>42</v>
      </c>
      <c r="J4367" t="s">
        <v>27</v>
      </c>
      <c r="K4367">
        <v>1</v>
      </c>
      <c r="L4367" s="3">
        <f>Working_Data[[#This Row],[price2]]/Working_Data[[#This Row],[quantity]]</f>
        <v>528</v>
      </c>
      <c r="M4367" s="3">
        <v>528</v>
      </c>
      <c r="N4367" t="s">
        <v>35</v>
      </c>
      <c r="O4367">
        <v>19</v>
      </c>
      <c r="P4367" s="1">
        <v>45711</v>
      </c>
      <c r="Q4367">
        <v>353</v>
      </c>
      <c r="R4367" t="s">
        <v>29</v>
      </c>
      <c r="S4367">
        <v>4</v>
      </c>
      <c r="T4367" s="1">
        <v>45831</v>
      </c>
      <c r="U4367" t="s">
        <v>36</v>
      </c>
      <c r="V4367" t="str">
        <f>TEXT(WEEKDAY(Working_Data[[#This Row],[order_date]],1),"DDDD")</f>
        <v>Sunday</v>
      </c>
      <c r="W4367" t="str">
        <f>TEXT(Working_Data[[#This Row],[order_date]],"mmmm")</f>
        <v>February</v>
      </c>
      <c r="X4367" s="7">
        <f>Working_Data[[#This Row],[last_order_date]]-Working_Data[[#This Row],[signup_date]]</f>
        <v>72</v>
      </c>
      <c r="Y4367" s="7">
        <f>IF(Working_Data[[#This Row],[churned]]="Active",1,0)</f>
        <v>1</v>
      </c>
      <c r="Z4367" s="7">
        <f>YEAR(Working_Data[[#This Row],[order_date]])</f>
        <v>2025</v>
      </c>
    </row>
    <row r="4368" spans="1:26" x14ac:dyDescent="0.25">
      <c r="A4368" t="s">
        <v>8786</v>
      </c>
      <c r="B4368" t="s">
        <v>38</v>
      </c>
      <c r="C4368" t="s">
        <v>39</v>
      </c>
      <c r="D4368" t="s">
        <v>32</v>
      </c>
      <c r="E4368" s="1">
        <v>45745</v>
      </c>
      <c r="F4368" t="s">
        <v>8787</v>
      </c>
      <c r="G4368" s="1">
        <v>45690</v>
      </c>
      <c r="H4368" t="s">
        <v>58</v>
      </c>
      <c r="I4368" t="s">
        <v>54</v>
      </c>
      <c r="J4368" t="s">
        <v>67</v>
      </c>
      <c r="K4368">
        <v>5</v>
      </c>
      <c r="L4368" s="3">
        <f>Working_Data[[#This Row],[price2]]/Working_Data[[#This Row],[quantity]]</f>
        <v>163.20599999999999</v>
      </c>
      <c r="M4368" s="3">
        <v>816.03</v>
      </c>
      <c r="N4368" t="s">
        <v>50</v>
      </c>
      <c r="O4368">
        <v>27</v>
      </c>
      <c r="P4368" s="1">
        <v>45701</v>
      </c>
      <c r="Q4368">
        <v>38</v>
      </c>
      <c r="R4368" t="s">
        <v>43</v>
      </c>
      <c r="S4368">
        <v>1</v>
      </c>
      <c r="T4368" s="1">
        <v>45696</v>
      </c>
      <c r="U4368" t="s">
        <v>30</v>
      </c>
      <c r="V4368" t="str">
        <f>TEXT(WEEKDAY(Working_Data[[#This Row],[order_date]],1),"DDDD")</f>
        <v>Sunday</v>
      </c>
      <c r="W4368" t="str">
        <f>TEXT(Working_Data[[#This Row],[order_date]],"mmmm")</f>
        <v>February</v>
      </c>
      <c r="X4368" s="7">
        <f>Working_Data[[#This Row],[last_order_date]]-Working_Data[[#This Row],[signup_date]]</f>
        <v>-44</v>
      </c>
      <c r="Y4368" s="7">
        <f>IF(Working_Data[[#This Row],[churned]]="Active",1,0)</f>
        <v>0</v>
      </c>
      <c r="Z4368" s="7">
        <f>YEAR(Working_Data[[#This Row],[order_date]])</f>
        <v>2025</v>
      </c>
    </row>
    <row r="4369" spans="1:26" x14ac:dyDescent="0.25">
      <c r="A4369" t="s">
        <v>8788</v>
      </c>
      <c r="B4369" t="s">
        <v>21</v>
      </c>
      <c r="C4369" t="s">
        <v>22</v>
      </c>
      <c r="D4369" t="s">
        <v>52</v>
      </c>
      <c r="E4369" s="1">
        <v>45772</v>
      </c>
      <c r="F4369" t="s">
        <v>8789</v>
      </c>
      <c r="G4369" s="1">
        <v>45690</v>
      </c>
      <c r="H4369" t="s">
        <v>58</v>
      </c>
      <c r="I4369" t="s">
        <v>54</v>
      </c>
      <c r="J4369" t="s">
        <v>59</v>
      </c>
      <c r="K4369">
        <v>2</v>
      </c>
      <c r="L4369" s="3">
        <f>Working_Data[[#This Row],[price2]]/Working_Data[[#This Row],[quantity]]</f>
        <v>152.845</v>
      </c>
      <c r="M4369" s="3">
        <v>305.69</v>
      </c>
      <c r="N4369" t="s">
        <v>35</v>
      </c>
      <c r="O4369">
        <v>10</v>
      </c>
      <c r="P4369" s="1">
        <v>45795</v>
      </c>
      <c r="Q4369">
        <v>103</v>
      </c>
      <c r="R4369" t="s">
        <v>43</v>
      </c>
      <c r="S4369">
        <v>3</v>
      </c>
      <c r="T4369" s="1">
        <v>45616</v>
      </c>
      <c r="U4369" t="s">
        <v>36</v>
      </c>
      <c r="V4369" t="str">
        <f>TEXT(WEEKDAY(Working_Data[[#This Row],[order_date]],1),"DDDD")</f>
        <v>Sunday</v>
      </c>
      <c r="W4369" t="str">
        <f>TEXT(Working_Data[[#This Row],[order_date]],"mmmm")</f>
        <v>February</v>
      </c>
      <c r="X4369" s="7">
        <f>Working_Data[[#This Row],[last_order_date]]-Working_Data[[#This Row],[signup_date]]</f>
        <v>23</v>
      </c>
      <c r="Y4369" s="7">
        <f>IF(Working_Data[[#This Row],[churned]]="Active",1,0)</f>
        <v>0</v>
      </c>
      <c r="Z4369" s="7">
        <f>YEAR(Working_Data[[#This Row],[order_date]])</f>
        <v>2025</v>
      </c>
    </row>
    <row r="4370" spans="1:26" x14ac:dyDescent="0.25">
      <c r="A4370" t="s">
        <v>8790</v>
      </c>
      <c r="B4370" t="s">
        <v>21</v>
      </c>
      <c r="C4370" t="s">
        <v>39</v>
      </c>
      <c r="D4370" t="s">
        <v>32</v>
      </c>
      <c r="E4370" s="1">
        <v>45663</v>
      </c>
      <c r="F4370" t="s">
        <v>8791</v>
      </c>
      <c r="G4370" s="1">
        <v>45718</v>
      </c>
      <c r="H4370" t="s">
        <v>25</v>
      </c>
      <c r="I4370" t="s">
        <v>26</v>
      </c>
      <c r="J4370" t="s">
        <v>67</v>
      </c>
      <c r="K4370">
        <v>2</v>
      </c>
      <c r="L4370" s="3">
        <f>Working_Data[[#This Row],[price2]]/Working_Data[[#This Row],[quantity]]</f>
        <v>205.61</v>
      </c>
      <c r="M4370" s="3">
        <v>411.22</v>
      </c>
      <c r="N4370" t="s">
        <v>50</v>
      </c>
      <c r="O4370">
        <v>36</v>
      </c>
      <c r="P4370" s="1">
        <v>45424</v>
      </c>
      <c r="Q4370">
        <v>162</v>
      </c>
      <c r="R4370" t="s">
        <v>43</v>
      </c>
      <c r="S4370">
        <v>2</v>
      </c>
      <c r="T4370" s="1">
        <v>45749</v>
      </c>
      <c r="U4370" t="s">
        <v>60</v>
      </c>
      <c r="V4370" t="str">
        <f>TEXT(WEEKDAY(Working_Data[[#This Row],[order_date]],1),"DDDD")</f>
        <v>Sunday</v>
      </c>
      <c r="W4370" t="str">
        <f>TEXT(Working_Data[[#This Row],[order_date]],"mmmm")</f>
        <v>March</v>
      </c>
      <c r="X4370" s="7">
        <f>Working_Data[[#This Row],[last_order_date]]-Working_Data[[#This Row],[signup_date]]</f>
        <v>-239</v>
      </c>
      <c r="Y4370" s="7">
        <f>IF(Working_Data[[#This Row],[churned]]="Active",1,0)</f>
        <v>0</v>
      </c>
      <c r="Z4370" s="7">
        <f>YEAR(Working_Data[[#This Row],[order_date]])</f>
        <v>2025</v>
      </c>
    </row>
    <row r="4371" spans="1:26" x14ac:dyDescent="0.25">
      <c r="A4371" t="s">
        <v>8792</v>
      </c>
      <c r="B4371" t="s">
        <v>45</v>
      </c>
      <c r="C4371" t="s">
        <v>22</v>
      </c>
      <c r="D4371" t="s">
        <v>32</v>
      </c>
      <c r="E4371" s="1">
        <v>45339</v>
      </c>
      <c r="F4371" t="s">
        <v>8793</v>
      </c>
      <c r="G4371" s="1">
        <v>45718</v>
      </c>
      <c r="H4371" t="s">
        <v>41</v>
      </c>
      <c r="I4371" t="s">
        <v>63</v>
      </c>
      <c r="J4371" t="s">
        <v>67</v>
      </c>
      <c r="K4371">
        <v>4</v>
      </c>
      <c r="L4371" s="3">
        <f>Working_Data[[#This Row],[price2]]/Working_Data[[#This Row],[quantity]]</f>
        <v>28.684999999999999</v>
      </c>
      <c r="M4371" s="3">
        <v>114.74</v>
      </c>
      <c r="N4371" t="s">
        <v>28</v>
      </c>
      <c r="O4371">
        <v>2</v>
      </c>
      <c r="P4371" s="1">
        <v>45814</v>
      </c>
      <c r="Q4371">
        <v>424</v>
      </c>
      <c r="R4371" t="s">
        <v>43</v>
      </c>
      <c r="S4371">
        <v>5</v>
      </c>
      <c r="T4371" s="1">
        <v>45753</v>
      </c>
      <c r="U4371" t="s">
        <v>30</v>
      </c>
      <c r="V4371" t="str">
        <f>TEXT(WEEKDAY(Working_Data[[#This Row],[order_date]],1),"DDDD")</f>
        <v>Sunday</v>
      </c>
      <c r="W4371" t="str">
        <f>TEXT(Working_Data[[#This Row],[order_date]],"mmmm")</f>
        <v>March</v>
      </c>
      <c r="X4371" s="7">
        <f>Working_Data[[#This Row],[last_order_date]]-Working_Data[[#This Row],[signup_date]]</f>
        <v>475</v>
      </c>
      <c r="Y4371" s="7">
        <f>IF(Working_Data[[#This Row],[churned]]="Active",1,0)</f>
        <v>0</v>
      </c>
      <c r="Z4371" s="7">
        <f>YEAR(Working_Data[[#This Row],[order_date]])</f>
        <v>2025</v>
      </c>
    </row>
    <row r="4372" spans="1:26" x14ac:dyDescent="0.25">
      <c r="A4372" t="s">
        <v>8794</v>
      </c>
      <c r="B4372" t="s">
        <v>45</v>
      </c>
      <c r="C4372" t="s">
        <v>82</v>
      </c>
      <c r="D4372" t="s">
        <v>32</v>
      </c>
      <c r="E4372" s="1">
        <v>45654</v>
      </c>
      <c r="F4372" t="s">
        <v>8795</v>
      </c>
      <c r="G4372" s="1">
        <v>45718</v>
      </c>
      <c r="H4372" t="s">
        <v>58</v>
      </c>
      <c r="I4372" t="s">
        <v>54</v>
      </c>
      <c r="J4372" t="s">
        <v>64</v>
      </c>
      <c r="K4372">
        <v>3</v>
      </c>
      <c r="L4372" s="3">
        <f>Working_Data[[#This Row],[price2]]/Working_Data[[#This Row],[quantity]]</f>
        <v>470.59333333333331</v>
      </c>
      <c r="M4372" s="3">
        <v>1411.78</v>
      </c>
      <c r="N4372" t="s">
        <v>35</v>
      </c>
      <c r="O4372">
        <v>29</v>
      </c>
      <c r="P4372" s="1">
        <v>45685</v>
      </c>
      <c r="Q4372">
        <v>106</v>
      </c>
      <c r="R4372" t="s">
        <v>43</v>
      </c>
      <c r="S4372">
        <v>2</v>
      </c>
      <c r="T4372" s="1">
        <v>45887</v>
      </c>
      <c r="U4372" t="s">
        <v>30</v>
      </c>
      <c r="V4372" t="str">
        <f>TEXT(WEEKDAY(Working_Data[[#This Row],[order_date]],1),"DDDD")</f>
        <v>Sunday</v>
      </c>
      <c r="W4372" t="str">
        <f>TEXT(Working_Data[[#This Row],[order_date]],"mmmm")</f>
        <v>March</v>
      </c>
      <c r="X4372" s="7">
        <f>Working_Data[[#This Row],[last_order_date]]-Working_Data[[#This Row],[signup_date]]</f>
        <v>31</v>
      </c>
      <c r="Y4372" s="7">
        <f>IF(Working_Data[[#This Row],[churned]]="Active",1,0)</f>
        <v>0</v>
      </c>
      <c r="Z4372" s="7">
        <f>YEAR(Working_Data[[#This Row],[order_date]])</f>
        <v>2025</v>
      </c>
    </row>
    <row r="4373" spans="1:26" x14ac:dyDescent="0.25">
      <c r="A4373" t="s">
        <v>8796</v>
      </c>
      <c r="B4373" t="s">
        <v>38</v>
      </c>
      <c r="C4373" t="s">
        <v>22</v>
      </c>
      <c r="D4373" t="s">
        <v>56</v>
      </c>
      <c r="E4373" s="1">
        <v>45449</v>
      </c>
      <c r="F4373" t="s">
        <v>8797</v>
      </c>
      <c r="G4373" s="1">
        <v>45718</v>
      </c>
      <c r="H4373" t="s">
        <v>58</v>
      </c>
      <c r="I4373" t="s">
        <v>48</v>
      </c>
      <c r="J4373" t="s">
        <v>64</v>
      </c>
      <c r="K4373">
        <v>1</v>
      </c>
      <c r="L4373" s="3">
        <f>Working_Data[[#This Row],[price2]]/Working_Data[[#This Row],[quantity]]</f>
        <v>242.77</v>
      </c>
      <c r="M4373" s="3">
        <v>242.77</v>
      </c>
      <c r="N4373" t="s">
        <v>28</v>
      </c>
      <c r="O4373">
        <v>41</v>
      </c>
      <c r="P4373" s="1">
        <v>45624</v>
      </c>
      <c r="Q4373">
        <v>265</v>
      </c>
      <c r="R4373" t="s">
        <v>43</v>
      </c>
      <c r="S4373">
        <v>5</v>
      </c>
      <c r="T4373" s="1">
        <v>45874</v>
      </c>
      <c r="U4373" t="s">
        <v>30</v>
      </c>
      <c r="V4373" t="str">
        <f>TEXT(WEEKDAY(Working_Data[[#This Row],[order_date]],1),"DDDD")</f>
        <v>Sunday</v>
      </c>
      <c r="W4373" t="str">
        <f>TEXT(Working_Data[[#This Row],[order_date]],"mmmm")</f>
        <v>March</v>
      </c>
      <c r="X4373" s="7">
        <f>Working_Data[[#This Row],[last_order_date]]-Working_Data[[#This Row],[signup_date]]</f>
        <v>175</v>
      </c>
      <c r="Y4373" s="7">
        <f>IF(Working_Data[[#This Row],[churned]]="Active",1,0)</f>
        <v>0</v>
      </c>
      <c r="Z4373" s="7">
        <f>YEAR(Working_Data[[#This Row],[order_date]])</f>
        <v>2025</v>
      </c>
    </row>
    <row r="4374" spans="1:26" x14ac:dyDescent="0.25">
      <c r="A4374" t="s">
        <v>8798</v>
      </c>
      <c r="B4374" t="s">
        <v>45</v>
      </c>
      <c r="C4374" t="s">
        <v>22</v>
      </c>
      <c r="D4374" t="s">
        <v>56</v>
      </c>
      <c r="E4374" s="1">
        <v>45933</v>
      </c>
      <c r="F4374" t="s">
        <v>8799</v>
      </c>
      <c r="G4374" s="1">
        <v>45718</v>
      </c>
      <c r="H4374" t="s">
        <v>25</v>
      </c>
      <c r="I4374" t="s">
        <v>48</v>
      </c>
      <c r="J4374" t="s">
        <v>59</v>
      </c>
      <c r="K4374">
        <v>2</v>
      </c>
      <c r="L4374" s="3">
        <f>Working_Data[[#This Row],[price2]]/Working_Data[[#This Row],[quantity]]</f>
        <v>548.70000000000005</v>
      </c>
      <c r="M4374" s="3">
        <v>1097.4000000000001</v>
      </c>
      <c r="N4374" t="s">
        <v>50</v>
      </c>
      <c r="O4374">
        <v>37</v>
      </c>
      <c r="P4374" s="1">
        <v>45815</v>
      </c>
      <c r="Q4374">
        <v>406</v>
      </c>
      <c r="R4374" t="s">
        <v>43</v>
      </c>
      <c r="S4374">
        <v>2</v>
      </c>
      <c r="T4374" s="1">
        <v>45889</v>
      </c>
      <c r="U4374" t="s">
        <v>30</v>
      </c>
      <c r="V4374" t="str">
        <f>TEXT(WEEKDAY(Working_Data[[#This Row],[order_date]],1),"DDDD")</f>
        <v>Sunday</v>
      </c>
      <c r="W4374" t="str">
        <f>TEXT(Working_Data[[#This Row],[order_date]],"mmmm")</f>
        <v>March</v>
      </c>
      <c r="X4374" s="7">
        <f>Working_Data[[#This Row],[last_order_date]]-Working_Data[[#This Row],[signup_date]]</f>
        <v>-118</v>
      </c>
      <c r="Y4374" s="7">
        <f>IF(Working_Data[[#This Row],[churned]]="Active",1,0)</f>
        <v>0</v>
      </c>
      <c r="Z4374" s="7">
        <f>YEAR(Working_Data[[#This Row],[order_date]])</f>
        <v>2025</v>
      </c>
    </row>
    <row r="4375" spans="1:26" x14ac:dyDescent="0.25">
      <c r="A4375" t="s">
        <v>8800</v>
      </c>
      <c r="B4375" t="s">
        <v>21</v>
      </c>
      <c r="C4375" t="s">
        <v>22</v>
      </c>
      <c r="D4375" t="s">
        <v>77</v>
      </c>
      <c r="E4375" s="1">
        <v>45512</v>
      </c>
      <c r="F4375" t="s">
        <v>8801</v>
      </c>
      <c r="G4375" s="1">
        <v>45718</v>
      </c>
      <c r="H4375" t="s">
        <v>25</v>
      </c>
      <c r="I4375" t="s">
        <v>26</v>
      </c>
      <c r="J4375" t="s">
        <v>67</v>
      </c>
      <c r="K4375">
        <v>4</v>
      </c>
      <c r="L4375" s="3">
        <f>Working_Data[[#This Row],[price2]]/Working_Data[[#This Row],[quantity]]</f>
        <v>259.82749999999999</v>
      </c>
      <c r="M4375" s="3">
        <v>1039.31</v>
      </c>
      <c r="N4375" t="s">
        <v>50</v>
      </c>
      <c r="O4375">
        <v>36</v>
      </c>
      <c r="P4375" s="1">
        <v>45583</v>
      </c>
      <c r="Q4375">
        <v>127</v>
      </c>
      <c r="R4375" t="s">
        <v>29</v>
      </c>
      <c r="S4375">
        <v>3</v>
      </c>
      <c r="T4375" s="1">
        <v>45723</v>
      </c>
      <c r="U4375" t="s">
        <v>60</v>
      </c>
      <c r="V4375" t="str">
        <f>TEXT(WEEKDAY(Working_Data[[#This Row],[order_date]],1),"DDDD")</f>
        <v>Sunday</v>
      </c>
      <c r="W4375" t="str">
        <f>TEXT(Working_Data[[#This Row],[order_date]],"mmmm")</f>
        <v>March</v>
      </c>
      <c r="X4375" s="7">
        <f>Working_Data[[#This Row],[last_order_date]]-Working_Data[[#This Row],[signup_date]]</f>
        <v>71</v>
      </c>
      <c r="Y4375" s="7">
        <f>IF(Working_Data[[#This Row],[churned]]="Active",1,0)</f>
        <v>1</v>
      </c>
      <c r="Z4375" s="7">
        <f>YEAR(Working_Data[[#This Row],[order_date]])</f>
        <v>2025</v>
      </c>
    </row>
    <row r="4376" spans="1:26" x14ac:dyDescent="0.25">
      <c r="A4376" t="s">
        <v>8802</v>
      </c>
      <c r="B4376" t="s">
        <v>21</v>
      </c>
      <c r="C4376" t="s">
        <v>39</v>
      </c>
      <c r="D4376" t="s">
        <v>77</v>
      </c>
      <c r="E4376" s="1">
        <v>45752</v>
      </c>
      <c r="F4376" t="s">
        <v>8803</v>
      </c>
      <c r="G4376" s="1">
        <v>45718</v>
      </c>
      <c r="H4376" t="s">
        <v>34</v>
      </c>
      <c r="I4376" t="s">
        <v>42</v>
      </c>
      <c r="J4376" t="s">
        <v>27</v>
      </c>
      <c r="K4376">
        <v>2</v>
      </c>
      <c r="L4376" s="3">
        <f>Working_Data[[#This Row],[price2]]/Working_Data[[#This Row],[quantity]]</f>
        <v>394.44</v>
      </c>
      <c r="M4376" s="3">
        <v>788.88</v>
      </c>
      <c r="N4376" t="s">
        <v>50</v>
      </c>
      <c r="O4376">
        <v>16</v>
      </c>
      <c r="P4376" s="1">
        <v>45676</v>
      </c>
      <c r="Q4376">
        <v>58</v>
      </c>
      <c r="R4376" t="s">
        <v>43</v>
      </c>
      <c r="S4376">
        <v>3</v>
      </c>
      <c r="T4376" s="1">
        <v>45547</v>
      </c>
      <c r="U4376" t="s">
        <v>60</v>
      </c>
      <c r="V4376" t="str">
        <f>TEXT(WEEKDAY(Working_Data[[#This Row],[order_date]],1),"DDDD")</f>
        <v>Sunday</v>
      </c>
      <c r="W4376" t="str">
        <f>TEXT(Working_Data[[#This Row],[order_date]],"mmmm")</f>
        <v>March</v>
      </c>
      <c r="X4376" s="7">
        <f>Working_Data[[#This Row],[last_order_date]]-Working_Data[[#This Row],[signup_date]]</f>
        <v>-76</v>
      </c>
      <c r="Y4376" s="7">
        <f>IF(Working_Data[[#This Row],[churned]]="Active",1,0)</f>
        <v>0</v>
      </c>
      <c r="Z4376" s="7">
        <f>YEAR(Working_Data[[#This Row],[order_date]])</f>
        <v>2025</v>
      </c>
    </row>
    <row r="4377" spans="1:26" x14ac:dyDescent="0.25">
      <c r="A4377" t="s">
        <v>8804</v>
      </c>
      <c r="B4377" t="s">
        <v>21</v>
      </c>
      <c r="C4377" t="s">
        <v>39</v>
      </c>
      <c r="D4377" t="s">
        <v>23</v>
      </c>
      <c r="E4377" s="1">
        <v>45374</v>
      </c>
      <c r="F4377" t="s">
        <v>8805</v>
      </c>
      <c r="G4377" s="1">
        <v>45718</v>
      </c>
      <c r="H4377" t="s">
        <v>34</v>
      </c>
      <c r="I4377" t="s">
        <v>54</v>
      </c>
      <c r="J4377" t="s">
        <v>59</v>
      </c>
      <c r="K4377">
        <v>5</v>
      </c>
      <c r="L4377" s="3">
        <f>Working_Data[[#This Row],[price2]]/Working_Data[[#This Row],[quantity]]</f>
        <v>293.27600000000001</v>
      </c>
      <c r="M4377" s="3">
        <v>1466.38</v>
      </c>
      <c r="N4377" t="s">
        <v>50</v>
      </c>
      <c r="O4377">
        <v>49</v>
      </c>
      <c r="P4377" s="1">
        <v>45334</v>
      </c>
      <c r="Q4377">
        <v>185</v>
      </c>
      <c r="R4377" t="s">
        <v>29</v>
      </c>
      <c r="S4377">
        <v>1</v>
      </c>
      <c r="T4377" s="1">
        <v>45872</v>
      </c>
      <c r="U4377" t="s">
        <v>30</v>
      </c>
      <c r="V4377" t="str">
        <f>TEXT(WEEKDAY(Working_Data[[#This Row],[order_date]],1),"DDDD")</f>
        <v>Sunday</v>
      </c>
      <c r="W4377" t="str">
        <f>TEXT(Working_Data[[#This Row],[order_date]],"mmmm")</f>
        <v>March</v>
      </c>
      <c r="X4377" s="7">
        <f>Working_Data[[#This Row],[last_order_date]]-Working_Data[[#This Row],[signup_date]]</f>
        <v>-40</v>
      </c>
      <c r="Y4377" s="7">
        <f>IF(Working_Data[[#This Row],[churned]]="Active",1,0)</f>
        <v>1</v>
      </c>
      <c r="Z4377" s="7">
        <f>YEAR(Working_Data[[#This Row],[order_date]])</f>
        <v>2025</v>
      </c>
    </row>
    <row r="4378" spans="1:26" x14ac:dyDescent="0.25">
      <c r="A4378" t="s">
        <v>8806</v>
      </c>
      <c r="B4378" t="s">
        <v>21</v>
      </c>
      <c r="C4378" t="s">
        <v>39</v>
      </c>
      <c r="D4378" t="s">
        <v>77</v>
      </c>
      <c r="E4378" s="1">
        <v>45160</v>
      </c>
      <c r="F4378" t="s">
        <v>8807</v>
      </c>
      <c r="G4378" s="1">
        <v>45749</v>
      </c>
      <c r="H4378" t="s">
        <v>34</v>
      </c>
      <c r="I4378" t="s">
        <v>63</v>
      </c>
      <c r="J4378" t="s">
        <v>59</v>
      </c>
      <c r="K4378">
        <v>2</v>
      </c>
      <c r="L4378" s="3">
        <f>Working_Data[[#This Row],[price2]]/Working_Data[[#This Row],[quantity]]</f>
        <v>291.16000000000003</v>
      </c>
      <c r="M4378" s="3">
        <v>582.32000000000005</v>
      </c>
      <c r="N4378" t="s">
        <v>35</v>
      </c>
      <c r="O4378">
        <v>16</v>
      </c>
      <c r="P4378" s="1">
        <v>45873</v>
      </c>
      <c r="Q4378">
        <v>252</v>
      </c>
      <c r="R4378" t="s">
        <v>43</v>
      </c>
      <c r="S4378">
        <v>4</v>
      </c>
      <c r="T4378" s="1">
        <v>45783</v>
      </c>
      <c r="U4378" t="s">
        <v>30</v>
      </c>
      <c r="V4378" t="str">
        <f>TEXT(WEEKDAY(Working_Data[[#This Row],[order_date]],1),"DDDD")</f>
        <v>Wednesday</v>
      </c>
      <c r="W4378" t="str">
        <f>TEXT(Working_Data[[#This Row],[order_date]],"mmmm")</f>
        <v>April</v>
      </c>
      <c r="X4378" s="7">
        <f>Working_Data[[#This Row],[last_order_date]]-Working_Data[[#This Row],[signup_date]]</f>
        <v>713</v>
      </c>
      <c r="Y4378" s="7">
        <f>IF(Working_Data[[#This Row],[churned]]="Active",1,0)</f>
        <v>0</v>
      </c>
      <c r="Z4378" s="7">
        <f>YEAR(Working_Data[[#This Row],[order_date]])</f>
        <v>2025</v>
      </c>
    </row>
    <row r="4379" spans="1:26" x14ac:dyDescent="0.25">
      <c r="A4379" t="s">
        <v>8808</v>
      </c>
      <c r="B4379" t="s">
        <v>45</v>
      </c>
      <c r="C4379" t="s">
        <v>22</v>
      </c>
      <c r="D4379" t="s">
        <v>77</v>
      </c>
      <c r="E4379" s="1">
        <v>45573</v>
      </c>
      <c r="F4379" t="s">
        <v>8809</v>
      </c>
      <c r="G4379" s="1">
        <v>45749</v>
      </c>
      <c r="H4379" t="s">
        <v>58</v>
      </c>
      <c r="I4379" t="s">
        <v>26</v>
      </c>
      <c r="J4379" t="s">
        <v>59</v>
      </c>
      <c r="K4379">
        <v>3</v>
      </c>
      <c r="L4379" s="3">
        <f>Working_Data[[#This Row],[price2]]/Working_Data[[#This Row],[quantity]]</f>
        <v>430.7833333333333</v>
      </c>
      <c r="M4379" s="3">
        <v>1292.3499999999999</v>
      </c>
      <c r="N4379" t="s">
        <v>28</v>
      </c>
      <c r="O4379">
        <v>21</v>
      </c>
      <c r="P4379" s="1">
        <v>45860</v>
      </c>
      <c r="Q4379">
        <v>319</v>
      </c>
      <c r="R4379" t="s">
        <v>43</v>
      </c>
      <c r="S4379">
        <v>2</v>
      </c>
      <c r="T4379" s="1">
        <v>45967</v>
      </c>
      <c r="U4379" t="s">
        <v>60</v>
      </c>
      <c r="V4379" t="str">
        <f>TEXT(WEEKDAY(Working_Data[[#This Row],[order_date]],1),"DDDD")</f>
        <v>Wednesday</v>
      </c>
      <c r="W4379" t="str">
        <f>TEXT(Working_Data[[#This Row],[order_date]],"mmmm")</f>
        <v>April</v>
      </c>
      <c r="X4379" s="7">
        <f>Working_Data[[#This Row],[last_order_date]]-Working_Data[[#This Row],[signup_date]]</f>
        <v>287</v>
      </c>
      <c r="Y4379" s="7">
        <f>IF(Working_Data[[#This Row],[churned]]="Active",1,0)</f>
        <v>0</v>
      </c>
      <c r="Z4379" s="7">
        <f>YEAR(Working_Data[[#This Row],[order_date]])</f>
        <v>2025</v>
      </c>
    </row>
    <row r="4380" spans="1:26" x14ac:dyDescent="0.25">
      <c r="A4380" t="s">
        <v>8810</v>
      </c>
      <c r="B4380" t="s">
        <v>21</v>
      </c>
      <c r="C4380" t="s">
        <v>39</v>
      </c>
      <c r="D4380" t="s">
        <v>56</v>
      </c>
      <c r="E4380" s="1">
        <v>45423</v>
      </c>
      <c r="F4380" t="s">
        <v>8811</v>
      </c>
      <c r="G4380" s="1">
        <v>45749</v>
      </c>
      <c r="H4380" t="s">
        <v>58</v>
      </c>
      <c r="I4380" t="s">
        <v>54</v>
      </c>
      <c r="J4380" t="s">
        <v>59</v>
      </c>
      <c r="K4380">
        <v>5</v>
      </c>
      <c r="L4380" s="3">
        <f>Working_Data[[#This Row],[price2]]/Working_Data[[#This Row],[quantity]]</f>
        <v>52.573999999999998</v>
      </c>
      <c r="M4380" s="3">
        <v>262.87</v>
      </c>
      <c r="N4380" t="s">
        <v>35</v>
      </c>
      <c r="O4380">
        <v>24</v>
      </c>
      <c r="P4380" s="1">
        <v>45877</v>
      </c>
      <c r="Q4380">
        <v>109</v>
      </c>
      <c r="R4380" t="s">
        <v>29</v>
      </c>
      <c r="S4380">
        <v>1</v>
      </c>
      <c r="T4380" s="1">
        <v>45678</v>
      </c>
      <c r="U4380" t="s">
        <v>60</v>
      </c>
      <c r="V4380" t="str">
        <f>TEXT(WEEKDAY(Working_Data[[#This Row],[order_date]],1),"DDDD")</f>
        <v>Wednesday</v>
      </c>
      <c r="W4380" t="str">
        <f>TEXT(Working_Data[[#This Row],[order_date]],"mmmm")</f>
        <v>April</v>
      </c>
      <c r="X4380" s="7">
        <f>Working_Data[[#This Row],[last_order_date]]-Working_Data[[#This Row],[signup_date]]</f>
        <v>454</v>
      </c>
      <c r="Y4380" s="7">
        <f>IF(Working_Data[[#This Row],[churned]]="Active",1,0)</f>
        <v>1</v>
      </c>
      <c r="Z4380" s="7">
        <f>YEAR(Working_Data[[#This Row],[order_date]])</f>
        <v>2025</v>
      </c>
    </row>
    <row r="4381" spans="1:26" x14ac:dyDescent="0.25">
      <c r="A4381" t="s">
        <v>8812</v>
      </c>
      <c r="B4381" t="s">
        <v>21</v>
      </c>
      <c r="C4381" t="s">
        <v>39</v>
      </c>
      <c r="D4381" t="s">
        <v>77</v>
      </c>
      <c r="E4381" s="1">
        <v>45836</v>
      </c>
      <c r="F4381" t="s">
        <v>8813</v>
      </c>
      <c r="G4381" s="1">
        <v>45749</v>
      </c>
      <c r="H4381" t="s">
        <v>58</v>
      </c>
      <c r="I4381" t="s">
        <v>42</v>
      </c>
      <c r="J4381" t="s">
        <v>64</v>
      </c>
      <c r="K4381">
        <v>3</v>
      </c>
      <c r="L4381" s="3">
        <f>Working_Data[[#This Row],[price2]]/Working_Data[[#This Row],[quantity]]</f>
        <v>175.31666666666669</v>
      </c>
      <c r="M4381" s="3">
        <v>525.95000000000005</v>
      </c>
      <c r="N4381" t="s">
        <v>50</v>
      </c>
      <c r="O4381">
        <v>30</v>
      </c>
      <c r="P4381" s="1">
        <v>45661</v>
      </c>
      <c r="Q4381">
        <v>266</v>
      </c>
      <c r="R4381" t="s">
        <v>43</v>
      </c>
      <c r="S4381">
        <v>4</v>
      </c>
      <c r="T4381" s="1">
        <v>45890</v>
      </c>
      <c r="U4381" t="s">
        <v>60</v>
      </c>
      <c r="V4381" t="str">
        <f>TEXT(WEEKDAY(Working_Data[[#This Row],[order_date]],1),"DDDD")</f>
        <v>Wednesday</v>
      </c>
      <c r="W4381" t="str">
        <f>TEXT(Working_Data[[#This Row],[order_date]],"mmmm")</f>
        <v>April</v>
      </c>
      <c r="X4381" s="7">
        <f>Working_Data[[#This Row],[last_order_date]]-Working_Data[[#This Row],[signup_date]]</f>
        <v>-175</v>
      </c>
      <c r="Y4381" s="7">
        <f>IF(Working_Data[[#This Row],[churned]]="Active",1,0)</f>
        <v>0</v>
      </c>
      <c r="Z4381" s="7">
        <f>YEAR(Working_Data[[#This Row],[order_date]])</f>
        <v>2025</v>
      </c>
    </row>
    <row r="4382" spans="1:26" x14ac:dyDescent="0.25">
      <c r="A4382" t="s">
        <v>8814</v>
      </c>
      <c r="B4382" t="s">
        <v>21</v>
      </c>
      <c r="C4382" t="s">
        <v>22</v>
      </c>
      <c r="D4382" t="s">
        <v>52</v>
      </c>
      <c r="E4382" s="1">
        <v>45826</v>
      </c>
      <c r="F4382" t="s">
        <v>8815</v>
      </c>
      <c r="G4382" s="1">
        <v>45749</v>
      </c>
      <c r="H4382" t="s">
        <v>41</v>
      </c>
      <c r="I4382" t="s">
        <v>54</v>
      </c>
      <c r="J4382" t="s">
        <v>27</v>
      </c>
      <c r="K4382">
        <v>5</v>
      </c>
      <c r="L4382" s="3">
        <f>Working_Data[[#This Row],[price2]]/Working_Data[[#This Row],[quantity]]</f>
        <v>172.108</v>
      </c>
      <c r="M4382" s="3">
        <v>860.54</v>
      </c>
      <c r="N4382" t="s">
        <v>50</v>
      </c>
      <c r="O4382">
        <v>1</v>
      </c>
      <c r="P4382" s="1">
        <v>45903</v>
      </c>
      <c r="Q4382">
        <v>474</v>
      </c>
      <c r="R4382" t="s">
        <v>29</v>
      </c>
      <c r="S4382">
        <v>4</v>
      </c>
      <c r="T4382" s="1">
        <v>45865</v>
      </c>
      <c r="U4382" t="s">
        <v>36</v>
      </c>
      <c r="V4382" t="str">
        <f>TEXT(WEEKDAY(Working_Data[[#This Row],[order_date]],1),"DDDD")</f>
        <v>Wednesday</v>
      </c>
      <c r="W4382" t="str">
        <f>TEXT(Working_Data[[#This Row],[order_date]],"mmmm")</f>
        <v>April</v>
      </c>
      <c r="X4382" s="7">
        <f>Working_Data[[#This Row],[last_order_date]]-Working_Data[[#This Row],[signup_date]]</f>
        <v>77</v>
      </c>
      <c r="Y4382" s="7">
        <f>IF(Working_Data[[#This Row],[churned]]="Active",1,0)</f>
        <v>1</v>
      </c>
      <c r="Z4382" s="7">
        <f>YEAR(Working_Data[[#This Row],[order_date]])</f>
        <v>2025</v>
      </c>
    </row>
    <row r="4383" spans="1:26" x14ac:dyDescent="0.25">
      <c r="A4383" t="s">
        <v>8816</v>
      </c>
      <c r="B4383" t="s">
        <v>45</v>
      </c>
      <c r="C4383" t="s">
        <v>22</v>
      </c>
      <c r="D4383" t="s">
        <v>77</v>
      </c>
      <c r="E4383" s="1">
        <v>45327</v>
      </c>
      <c r="F4383" t="s">
        <v>8817</v>
      </c>
      <c r="G4383" s="1">
        <v>45749</v>
      </c>
      <c r="H4383" t="s">
        <v>34</v>
      </c>
      <c r="I4383" t="s">
        <v>26</v>
      </c>
      <c r="J4383" t="s">
        <v>27</v>
      </c>
      <c r="K4383">
        <v>1</v>
      </c>
      <c r="L4383" s="3">
        <f>Working_Data[[#This Row],[price2]]/Working_Data[[#This Row],[quantity]]</f>
        <v>451.84</v>
      </c>
      <c r="M4383" s="3">
        <v>451.84</v>
      </c>
      <c r="N4383" t="s">
        <v>50</v>
      </c>
      <c r="O4383">
        <v>8</v>
      </c>
      <c r="P4383" s="1">
        <v>45594</v>
      </c>
      <c r="Q4383">
        <v>275</v>
      </c>
      <c r="R4383" t="s">
        <v>43</v>
      </c>
      <c r="S4383">
        <v>1</v>
      </c>
      <c r="T4383" s="1">
        <v>45860</v>
      </c>
      <c r="U4383" t="s">
        <v>36</v>
      </c>
      <c r="V4383" t="str">
        <f>TEXT(WEEKDAY(Working_Data[[#This Row],[order_date]],1),"DDDD")</f>
        <v>Wednesday</v>
      </c>
      <c r="W4383" t="str">
        <f>TEXT(Working_Data[[#This Row],[order_date]],"mmmm")</f>
        <v>April</v>
      </c>
      <c r="X4383" s="7">
        <f>Working_Data[[#This Row],[last_order_date]]-Working_Data[[#This Row],[signup_date]]</f>
        <v>267</v>
      </c>
      <c r="Y4383" s="7">
        <f>IF(Working_Data[[#This Row],[churned]]="Active",1,0)</f>
        <v>0</v>
      </c>
      <c r="Z4383" s="7">
        <f>YEAR(Working_Data[[#This Row],[order_date]])</f>
        <v>2025</v>
      </c>
    </row>
    <row r="4384" spans="1:26" x14ac:dyDescent="0.25">
      <c r="A4384" t="s">
        <v>8818</v>
      </c>
      <c r="B4384" t="s">
        <v>45</v>
      </c>
      <c r="C4384" t="s">
        <v>82</v>
      </c>
      <c r="D4384" t="s">
        <v>52</v>
      </c>
      <c r="E4384" s="1">
        <v>45859</v>
      </c>
      <c r="F4384" t="s">
        <v>8819</v>
      </c>
      <c r="G4384" s="1">
        <v>45749</v>
      </c>
      <c r="H4384" t="s">
        <v>47</v>
      </c>
      <c r="I4384" t="s">
        <v>26</v>
      </c>
      <c r="J4384" t="s">
        <v>64</v>
      </c>
      <c r="K4384">
        <v>1</v>
      </c>
      <c r="L4384" s="3">
        <f>Working_Data[[#This Row],[price2]]/Working_Data[[#This Row],[quantity]]</f>
        <v>597.70000000000005</v>
      </c>
      <c r="M4384" s="3">
        <v>597.70000000000005</v>
      </c>
      <c r="N4384" t="s">
        <v>28</v>
      </c>
      <c r="O4384">
        <v>5</v>
      </c>
      <c r="P4384" s="1">
        <v>45530</v>
      </c>
      <c r="Q4384">
        <v>376</v>
      </c>
      <c r="R4384" t="s">
        <v>29</v>
      </c>
      <c r="S4384">
        <v>2</v>
      </c>
      <c r="T4384" s="1">
        <v>45637</v>
      </c>
      <c r="U4384" t="s">
        <v>60</v>
      </c>
      <c r="V4384" t="str">
        <f>TEXT(WEEKDAY(Working_Data[[#This Row],[order_date]],1),"DDDD")</f>
        <v>Wednesday</v>
      </c>
      <c r="W4384" t="str">
        <f>TEXT(Working_Data[[#This Row],[order_date]],"mmmm")</f>
        <v>April</v>
      </c>
      <c r="X4384" s="7">
        <f>Working_Data[[#This Row],[last_order_date]]-Working_Data[[#This Row],[signup_date]]</f>
        <v>-329</v>
      </c>
      <c r="Y4384" s="7">
        <f>IF(Working_Data[[#This Row],[churned]]="Active",1,0)</f>
        <v>1</v>
      </c>
      <c r="Z4384" s="7">
        <f>YEAR(Working_Data[[#This Row],[order_date]])</f>
        <v>2025</v>
      </c>
    </row>
    <row r="4385" spans="1:26" x14ac:dyDescent="0.25">
      <c r="A4385" t="s">
        <v>8820</v>
      </c>
      <c r="B4385" t="s">
        <v>38</v>
      </c>
      <c r="C4385" t="s">
        <v>22</v>
      </c>
      <c r="D4385" t="s">
        <v>52</v>
      </c>
      <c r="E4385" s="1">
        <v>45346</v>
      </c>
      <c r="F4385" t="s">
        <v>8821</v>
      </c>
      <c r="G4385" s="1">
        <v>45779</v>
      </c>
      <c r="H4385" t="s">
        <v>41</v>
      </c>
      <c r="I4385" t="s">
        <v>42</v>
      </c>
      <c r="J4385" t="s">
        <v>59</v>
      </c>
      <c r="K4385">
        <v>1</v>
      </c>
      <c r="L4385" s="3">
        <f>Working_Data[[#This Row],[price2]]/Working_Data[[#This Row],[quantity]]</f>
        <v>121.22</v>
      </c>
      <c r="M4385" s="3">
        <v>121.22</v>
      </c>
      <c r="N4385" t="s">
        <v>50</v>
      </c>
      <c r="O4385">
        <v>28</v>
      </c>
      <c r="P4385" s="1">
        <v>45873</v>
      </c>
      <c r="Q4385">
        <v>234</v>
      </c>
      <c r="R4385" t="s">
        <v>43</v>
      </c>
      <c r="S4385">
        <v>4</v>
      </c>
      <c r="T4385" s="1">
        <v>45845</v>
      </c>
      <c r="U4385" t="s">
        <v>30</v>
      </c>
      <c r="V4385" t="str">
        <f>TEXT(WEEKDAY(Working_Data[[#This Row],[order_date]],1),"DDDD")</f>
        <v>Friday</v>
      </c>
      <c r="W4385" t="str">
        <f>TEXT(Working_Data[[#This Row],[order_date]],"mmmm")</f>
        <v>May</v>
      </c>
      <c r="X4385" s="7">
        <f>Working_Data[[#This Row],[last_order_date]]-Working_Data[[#This Row],[signup_date]]</f>
        <v>527</v>
      </c>
      <c r="Y4385" s="7">
        <f>IF(Working_Data[[#This Row],[churned]]="Active",1,0)</f>
        <v>0</v>
      </c>
      <c r="Z4385" s="7">
        <f>YEAR(Working_Data[[#This Row],[order_date]])</f>
        <v>2025</v>
      </c>
    </row>
    <row r="4386" spans="1:26" x14ac:dyDescent="0.25">
      <c r="A4386" t="s">
        <v>8822</v>
      </c>
      <c r="B4386" t="s">
        <v>45</v>
      </c>
      <c r="C4386" t="s">
        <v>82</v>
      </c>
      <c r="D4386" t="s">
        <v>77</v>
      </c>
      <c r="E4386" s="1">
        <v>45149</v>
      </c>
      <c r="F4386" t="s">
        <v>8823</v>
      </c>
      <c r="G4386" s="1">
        <v>45779</v>
      </c>
      <c r="H4386" t="s">
        <v>41</v>
      </c>
      <c r="I4386" t="s">
        <v>63</v>
      </c>
      <c r="J4386" t="s">
        <v>49</v>
      </c>
      <c r="K4386">
        <v>3</v>
      </c>
      <c r="L4386" s="3">
        <f>Working_Data[[#This Row],[price2]]/Working_Data[[#This Row],[quantity]]</f>
        <v>329.80333333333334</v>
      </c>
      <c r="M4386" s="3">
        <v>989.41</v>
      </c>
      <c r="N4386" t="s">
        <v>50</v>
      </c>
      <c r="O4386">
        <v>27</v>
      </c>
      <c r="P4386" s="1">
        <v>45723</v>
      </c>
      <c r="Q4386">
        <v>276</v>
      </c>
      <c r="R4386" t="s">
        <v>43</v>
      </c>
      <c r="S4386">
        <v>4</v>
      </c>
      <c r="T4386" s="1">
        <v>45687</v>
      </c>
      <c r="U4386" t="s">
        <v>30</v>
      </c>
      <c r="V4386" t="str">
        <f>TEXT(WEEKDAY(Working_Data[[#This Row],[order_date]],1),"DDDD")</f>
        <v>Friday</v>
      </c>
      <c r="W4386" t="str">
        <f>TEXT(Working_Data[[#This Row],[order_date]],"mmmm")</f>
        <v>May</v>
      </c>
      <c r="X4386" s="7">
        <f>Working_Data[[#This Row],[last_order_date]]-Working_Data[[#This Row],[signup_date]]</f>
        <v>574</v>
      </c>
      <c r="Y4386" s="7">
        <f>IF(Working_Data[[#This Row],[churned]]="Active",1,0)</f>
        <v>0</v>
      </c>
      <c r="Z4386" s="7">
        <f>YEAR(Working_Data[[#This Row],[order_date]])</f>
        <v>2025</v>
      </c>
    </row>
    <row r="4387" spans="1:26" x14ac:dyDescent="0.25">
      <c r="A4387" t="s">
        <v>8824</v>
      </c>
      <c r="B4387" t="s">
        <v>38</v>
      </c>
      <c r="C4387" t="s">
        <v>22</v>
      </c>
      <c r="D4387" t="s">
        <v>23</v>
      </c>
      <c r="E4387" s="1">
        <v>45359</v>
      </c>
      <c r="F4387" t="s">
        <v>8825</v>
      </c>
      <c r="G4387" s="1">
        <v>45779</v>
      </c>
      <c r="H4387" t="s">
        <v>34</v>
      </c>
      <c r="I4387" t="s">
        <v>42</v>
      </c>
      <c r="J4387" t="s">
        <v>59</v>
      </c>
      <c r="K4387">
        <v>2</v>
      </c>
      <c r="L4387" s="3">
        <f>Working_Data[[#This Row],[price2]]/Working_Data[[#This Row],[quantity]]</f>
        <v>714.26</v>
      </c>
      <c r="M4387" s="3">
        <v>1428.52</v>
      </c>
      <c r="N4387" t="s">
        <v>28</v>
      </c>
      <c r="O4387">
        <v>28</v>
      </c>
      <c r="P4387" s="1">
        <v>45854</v>
      </c>
      <c r="Q4387">
        <v>394</v>
      </c>
      <c r="R4387" t="s">
        <v>43</v>
      </c>
      <c r="S4387">
        <v>3</v>
      </c>
      <c r="T4387" s="1">
        <v>45830</v>
      </c>
      <c r="U4387" t="s">
        <v>30</v>
      </c>
      <c r="V4387" t="str">
        <f>TEXT(WEEKDAY(Working_Data[[#This Row],[order_date]],1),"DDDD")</f>
        <v>Friday</v>
      </c>
      <c r="W4387" t="str">
        <f>TEXT(Working_Data[[#This Row],[order_date]],"mmmm")</f>
        <v>May</v>
      </c>
      <c r="X4387" s="7">
        <f>Working_Data[[#This Row],[last_order_date]]-Working_Data[[#This Row],[signup_date]]</f>
        <v>495</v>
      </c>
      <c r="Y4387" s="7">
        <f>IF(Working_Data[[#This Row],[churned]]="Active",1,0)</f>
        <v>0</v>
      </c>
      <c r="Z4387" s="7">
        <f>YEAR(Working_Data[[#This Row],[order_date]])</f>
        <v>2025</v>
      </c>
    </row>
    <row r="4388" spans="1:26" x14ac:dyDescent="0.25">
      <c r="A4388" t="s">
        <v>8826</v>
      </c>
      <c r="B4388" t="s">
        <v>45</v>
      </c>
      <c r="C4388" t="s">
        <v>39</v>
      </c>
      <c r="D4388" t="s">
        <v>77</v>
      </c>
      <c r="E4388" s="1">
        <v>45679</v>
      </c>
      <c r="F4388" t="s">
        <v>8827</v>
      </c>
      <c r="G4388" s="1">
        <v>45779</v>
      </c>
      <c r="H4388" t="s">
        <v>47</v>
      </c>
      <c r="I4388" t="s">
        <v>48</v>
      </c>
      <c r="J4388" t="s">
        <v>67</v>
      </c>
      <c r="K4388">
        <v>2</v>
      </c>
      <c r="L4388" s="3">
        <f>Working_Data[[#This Row],[price2]]/Working_Data[[#This Row],[quantity]]</f>
        <v>433.60500000000002</v>
      </c>
      <c r="M4388" s="3">
        <v>867.21</v>
      </c>
      <c r="N4388" t="s">
        <v>35</v>
      </c>
      <c r="O4388">
        <v>3</v>
      </c>
      <c r="P4388" s="1">
        <v>45694</v>
      </c>
      <c r="Q4388">
        <v>376</v>
      </c>
      <c r="R4388" t="s">
        <v>43</v>
      </c>
      <c r="S4388">
        <v>5</v>
      </c>
      <c r="T4388" s="1">
        <v>45560</v>
      </c>
      <c r="U4388" t="s">
        <v>36</v>
      </c>
      <c r="V4388" t="str">
        <f>TEXT(WEEKDAY(Working_Data[[#This Row],[order_date]],1),"DDDD")</f>
        <v>Friday</v>
      </c>
      <c r="W4388" t="str">
        <f>TEXT(Working_Data[[#This Row],[order_date]],"mmmm")</f>
        <v>May</v>
      </c>
      <c r="X4388" s="7">
        <f>Working_Data[[#This Row],[last_order_date]]-Working_Data[[#This Row],[signup_date]]</f>
        <v>15</v>
      </c>
      <c r="Y4388" s="7">
        <f>IF(Working_Data[[#This Row],[churned]]="Active",1,0)</f>
        <v>0</v>
      </c>
      <c r="Z4388" s="7">
        <f>YEAR(Working_Data[[#This Row],[order_date]])</f>
        <v>2025</v>
      </c>
    </row>
    <row r="4389" spans="1:26" x14ac:dyDescent="0.25">
      <c r="A4389" t="s">
        <v>8828</v>
      </c>
      <c r="B4389" t="s">
        <v>38</v>
      </c>
      <c r="C4389" t="s">
        <v>39</v>
      </c>
      <c r="D4389" t="s">
        <v>77</v>
      </c>
      <c r="E4389" s="1">
        <v>45283</v>
      </c>
      <c r="F4389" t="s">
        <v>8829</v>
      </c>
      <c r="G4389" s="1">
        <v>45779</v>
      </c>
      <c r="H4389" t="s">
        <v>58</v>
      </c>
      <c r="I4389" t="s">
        <v>63</v>
      </c>
      <c r="J4389" t="s">
        <v>64</v>
      </c>
      <c r="K4389">
        <v>4</v>
      </c>
      <c r="L4389" s="3">
        <f>Working_Data[[#This Row],[price2]]/Working_Data[[#This Row],[quantity]]</f>
        <v>252.755</v>
      </c>
      <c r="M4389" s="3">
        <v>1011.02</v>
      </c>
      <c r="N4389" t="s">
        <v>28</v>
      </c>
      <c r="O4389">
        <v>25</v>
      </c>
      <c r="P4389" s="1">
        <v>45800</v>
      </c>
      <c r="Q4389">
        <v>259</v>
      </c>
      <c r="R4389" t="s">
        <v>29</v>
      </c>
      <c r="S4389">
        <v>1</v>
      </c>
      <c r="T4389" s="1">
        <v>45711</v>
      </c>
      <c r="U4389" t="s">
        <v>36</v>
      </c>
      <c r="V4389" t="str">
        <f>TEXT(WEEKDAY(Working_Data[[#This Row],[order_date]],1),"DDDD")</f>
        <v>Friday</v>
      </c>
      <c r="W4389" t="str">
        <f>TEXT(Working_Data[[#This Row],[order_date]],"mmmm")</f>
        <v>May</v>
      </c>
      <c r="X4389" s="7">
        <f>Working_Data[[#This Row],[last_order_date]]-Working_Data[[#This Row],[signup_date]]</f>
        <v>517</v>
      </c>
      <c r="Y4389" s="7">
        <f>IF(Working_Data[[#This Row],[churned]]="Active",1,0)</f>
        <v>1</v>
      </c>
      <c r="Z4389" s="7">
        <f>YEAR(Working_Data[[#This Row],[order_date]])</f>
        <v>2025</v>
      </c>
    </row>
    <row r="4390" spans="1:26" x14ac:dyDescent="0.25">
      <c r="A4390" t="s">
        <v>8830</v>
      </c>
      <c r="B4390" t="s">
        <v>45</v>
      </c>
      <c r="C4390" t="s">
        <v>22</v>
      </c>
      <c r="D4390" t="s">
        <v>32</v>
      </c>
      <c r="E4390" s="1">
        <v>45823</v>
      </c>
      <c r="F4390" t="s">
        <v>8831</v>
      </c>
      <c r="G4390" s="1">
        <v>45779</v>
      </c>
      <c r="H4390" t="s">
        <v>47</v>
      </c>
      <c r="I4390" t="s">
        <v>63</v>
      </c>
      <c r="J4390" t="s">
        <v>67</v>
      </c>
      <c r="K4390">
        <v>3</v>
      </c>
      <c r="L4390" s="3">
        <f>Working_Data[[#This Row],[price2]]/Working_Data[[#This Row],[quantity]]</f>
        <v>352.80666666666667</v>
      </c>
      <c r="M4390" s="3">
        <v>1058.42</v>
      </c>
      <c r="N4390" t="s">
        <v>35</v>
      </c>
      <c r="O4390">
        <v>6</v>
      </c>
      <c r="P4390" s="1">
        <v>45772</v>
      </c>
      <c r="Q4390">
        <v>298</v>
      </c>
      <c r="R4390" t="s">
        <v>29</v>
      </c>
      <c r="S4390">
        <v>1</v>
      </c>
      <c r="T4390" s="1">
        <v>45826</v>
      </c>
      <c r="U4390" t="s">
        <v>30</v>
      </c>
      <c r="V4390" t="str">
        <f>TEXT(WEEKDAY(Working_Data[[#This Row],[order_date]],1),"DDDD")</f>
        <v>Friday</v>
      </c>
      <c r="W4390" t="str">
        <f>TEXT(Working_Data[[#This Row],[order_date]],"mmmm")</f>
        <v>May</v>
      </c>
      <c r="X4390" s="7">
        <f>Working_Data[[#This Row],[last_order_date]]-Working_Data[[#This Row],[signup_date]]</f>
        <v>-51</v>
      </c>
      <c r="Y4390" s="7">
        <f>IF(Working_Data[[#This Row],[churned]]="Active",1,0)</f>
        <v>1</v>
      </c>
      <c r="Z4390" s="7">
        <f>YEAR(Working_Data[[#This Row],[order_date]])</f>
        <v>2025</v>
      </c>
    </row>
    <row r="4391" spans="1:26" x14ac:dyDescent="0.25">
      <c r="A4391" t="s">
        <v>8832</v>
      </c>
      <c r="B4391" t="s">
        <v>38</v>
      </c>
      <c r="C4391" t="s">
        <v>22</v>
      </c>
      <c r="D4391" t="s">
        <v>52</v>
      </c>
      <c r="E4391" s="1">
        <v>45436</v>
      </c>
      <c r="F4391" t="s">
        <v>8833</v>
      </c>
      <c r="G4391" s="1">
        <v>45779</v>
      </c>
      <c r="H4391" t="s">
        <v>47</v>
      </c>
      <c r="I4391" t="s">
        <v>48</v>
      </c>
      <c r="J4391" t="s">
        <v>64</v>
      </c>
      <c r="K4391">
        <v>2</v>
      </c>
      <c r="L4391" s="3">
        <f>Working_Data[[#This Row],[price2]]/Working_Data[[#This Row],[quantity]]</f>
        <v>209.48500000000001</v>
      </c>
      <c r="M4391" s="3">
        <v>418.97</v>
      </c>
      <c r="N4391" t="s">
        <v>50</v>
      </c>
      <c r="O4391">
        <v>2</v>
      </c>
      <c r="P4391" s="1">
        <v>45995</v>
      </c>
      <c r="Q4391">
        <v>16</v>
      </c>
      <c r="R4391" t="s">
        <v>43</v>
      </c>
      <c r="S4391">
        <v>5</v>
      </c>
      <c r="T4391" s="1">
        <v>45885</v>
      </c>
      <c r="U4391" t="s">
        <v>30</v>
      </c>
      <c r="V4391" t="str">
        <f>TEXT(WEEKDAY(Working_Data[[#This Row],[order_date]],1),"DDDD")</f>
        <v>Friday</v>
      </c>
      <c r="W4391" t="str">
        <f>TEXT(Working_Data[[#This Row],[order_date]],"mmmm")</f>
        <v>May</v>
      </c>
      <c r="X4391" s="7">
        <f>Working_Data[[#This Row],[last_order_date]]-Working_Data[[#This Row],[signup_date]]</f>
        <v>559</v>
      </c>
      <c r="Y4391" s="7">
        <f>IF(Working_Data[[#This Row],[churned]]="Active",1,0)</f>
        <v>0</v>
      </c>
      <c r="Z4391" s="7">
        <f>YEAR(Working_Data[[#This Row],[order_date]])</f>
        <v>2025</v>
      </c>
    </row>
    <row r="4392" spans="1:26" x14ac:dyDescent="0.25">
      <c r="A4392" t="s">
        <v>8834</v>
      </c>
      <c r="B4392" t="s">
        <v>38</v>
      </c>
      <c r="C4392" t="s">
        <v>39</v>
      </c>
      <c r="D4392" t="s">
        <v>52</v>
      </c>
      <c r="E4392" s="1">
        <v>45692</v>
      </c>
      <c r="F4392" t="s">
        <v>8835</v>
      </c>
      <c r="G4392" s="1">
        <v>45779</v>
      </c>
      <c r="H4392" t="s">
        <v>41</v>
      </c>
      <c r="I4392" t="s">
        <v>48</v>
      </c>
      <c r="J4392" t="s">
        <v>27</v>
      </c>
      <c r="K4392">
        <v>5</v>
      </c>
      <c r="L4392" s="3">
        <f>Working_Data[[#This Row],[price2]]/Working_Data[[#This Row],[quantity]]</f>
        <v>60.116</v>
      </c>
      <c r="M4392" s="3">
        <v>300.58</v>
      </c>
      <c r="N4392" t="s">
        <v>28</v>
      </c>
      <c r="O4392">
        <v>1</v>
      </c>
      <c r="P4392" s="1">
        <v>45584</v>
      </c>
      <c r="Q4392">
        <v>130</v>
      </c>
      <c r="R4392" t="s">
        <v>29</v>
      </c>
      <c r="S4392">
        <v>5</v>
      </c>
      <c r="T4392" s="1">
        <v>45723</v>
      </c>
      <c r="U4392" t="s">
        <v>30</v>
      </c>
      <c r="V4392" t="str">
        <f>TEXT(WEEKDAY(Working_Data[[#This Row],[order_date]],1),"DDDD")</f>
        <v>Friday</v>
      </c>
      <c r="W4392" t="str">
        <f>TEXT(Working_Data[[#This Row],[order_date]],"mmmm")</f>
        <v>May</v>
      </c>
      <c r="X4392" s="7">
        <f>Working_Data[[#This Row],[last_order_date]]-Working_Data[[#This Row],[signup_date]]</f>
        <v>-108</v>
      </c>
      <c r="Y4392" s="7">
        <f>IF(Working_Data[[#This Row],[churned]]="Active",1,0)</f>
        <v>1</v>
      </c>
      <c r="Z4392" s="7">
        <f>YEAR(Working_Data[[#This Row],[order_date]])</f>
        <v>2025</v>
      </c>
    </row>
    <row r="4393" spans="1:26" x14ac:dyDescent="0.25">
      <c r="A4393" t="s">
        <v>8836</v>
      </c>
      <c r="B4393" t="s">
        <v>45</v>
      </c>
      <c r="C4393" t="s">
        <v>39</v>
      </c>
      <c r="D4393" t="s">
        <v>23</v>
      </c>
      <c r="E4393" s="1">
        <v>45821</v>
      </c>
      <c r="F4393" t="s">
        <v>8837</v>
      </c>
      <c r="G4393" s="1">
        <v>45779</v>
      </c>
      <c r="H4393" t="s">
        <v>47</v>
      </c>
      <c r="I4393" t="s">
        <v>54</v>
      </c>
      <c r="J4393" t="s">
        <v>27</v>
      </c>
      <c r="K4393">
        <v>5</v>
      </c>
      <c r="L4393" s="3">
        <f>Working_Data[[#This Row],[price2]]/Working_Data[[#This Row],[quantity]]</f>
        <v>94.117999999999995</v>
      </c>
      <c r="M4393" s="3">
        <v>470.59</v>
      </c>
      <c r="N4393" t="s">
        <v>28</v>
      </c>
      <c r="O4393">
        <v>40</v>
      </c>
      <c r="P4393" s="1">
        <v>45552</v>
      </c>
      <c r="Q4393">
        <v>154</v>
      </c>
      <c r="R4393" t="s">
        <v>29</v>
      </c>
      <c r="S4393">
        <v>5</v>
      </c>
      <c r="T4393" s="1">
        <v>45768</v>
      </c>
      <c r="U4393" t="s">
        <v>30</v>
      </c>
      <c r="V4393" t="str">
        <f>TEXT(WEEKDAY(Working_Data[[#This Row],[order_date]],1),"DDDD")</f>
        <v>Friday</v>
      </c>
      <c r="W4393" t="str">
        <f>TEXT(Working_Data[[#This Row],[order_date]],"mmmm")</f>
        <v>May</v>
      </c>
      <c r="X4393" s="7">
        <f>Working_Data[[#This Row],[last_order_date]]-Working_Data[[#This Row],[signup_date]]</f>
        <v>-269</v>
      </c>
      <c r="Y4393" s="7">
        <f>IF(Working_Data[[#This Row],[churned]]="Active",1,0)</f>
        <v>1</v>
      </c>
      <c r="Z4393" s="7">
        <f>YEAR(Working_Data[[#This Row],[order_date]])</f>
        <v>2025</v>
      </c>
    </row>
    <row r="4394" spans="1:26" x14ac:dyDescent="0.25">
      <c r="A4394" t="s">
        <v>8838</v>
      </c>
      <c r="B4394" t="s">
        <v>38</v>
      </c>
      <c r="C4394" t="s">
        <v>39</v>
      </c>
      <c r="D4394" t="s">
        <v>32</v>
      </c>
      <c r="E4394" s="1">
        <v>45161</v>
      </c>
      <c r="F4394" t="s">
        <v>8839</v>
      </c>
      <c r="G4394" s="1">
        <v>45779</v>
      </c>
      <c r="H4394" t="s">
        <v>47</v>
      </c>
      <c r="I4394" t="s">
        <v>48</v>
      </c>
      <c r="J4394" t="s">
        <v>59</v>
      </c>
      <c r="K4394">
        <v>3</v>
      </c>
      <c r="L4394" s="3">
        <f>Working_Data[[#This Row],[price2]]/Working_Data[[#This Row],[quantity]]</f>
        <v>91.066666666666663</v>
      </c>
      <c r="M4394" s="3">
        <v>273.2</v>
      </c>
      <c r="N4394" t="s">
        <v>28</v>
      </c>
      <c r="O4394">
        <v>47</v>
      </c>
      <c r="P4394" s="1">
        <v>45301</v>
      </c>
      <c r="Q4394">
        <v>199</v>
      </c>
      <c r="R4394" t="s">
        <v>29</v>
      </c>
      <c r="S4394">
        <v>5</v>
      </c>
      <c r="T4394" s="1">
        <v>45333</v>
      </c>
      <c r="U4394" t="s">
        <v>36</v>
      </c>
      <c r="V4394" t="str">
        <f>TEXT(WEEKDAY(Working_Data[[#This Row],[order_date]],1),"DDDD")</f>
        <v>Friday</v>
      </c>
      <c r="W4394" t="str">
        <f>TEXT(Working_Data[[#This Row],[order_date]],"mmmm")</f>
        <v>May</v>
      </c>
      <c r="X4394" s="7">
        <f>Working_Data[[#This Row],[last_order_date]]-Working_Data[[#This Row],[signup_date]]</f>
        <v>140</v>
      </c>
      <c r="Y4394" s="7">
        <f>IF(Working_Data[[#This Row],[churned]]="Active",1,0)</f>
        <v>1</v>
      </c>
      <c r="Z4394" s="7">
        <f>YEAR(Working_Data[[#This Row],[order_date]])</f>
        <v>2025</v>
      </c>
    </row>
    <row r="4395" spans="1:26" x14ac:dyDescent="0.25">
      <c r="A4395" t="s">
        <v>8840</v>
      </c>
      <c r="B4395" t="s">
        <v>21</v>
      </c>
      <c r="C4395" t="s">
        <v>39</v>
      </c>
      <c r="D4395" t="s">
        <v>23</v>
      </c>
      <c r="E4395" s="1">
        <v>45472</v>
      </c>
      <c r="F4395" t="s">
        <v>8841</v>
      </c>
      <c r="G4395" s="1">
        <v>45779</v>
      </c>
      <c r="H4395" t="s">
        <v>25</v>
      </c>
      <c r="I4395" t="s">
        <v>26</v>
      </c>
      <c r="J4395" t="s">
        <v>64</v>
      </c>
      <c r="K4395">
        <v>2</v>
      </c>
      <c r="L4395" s="3">
        <f>Working_Data[[#This Row],[price2]]/Working_Data[[#This Row],[quantity]]</f>
        <v>564.49</v>
      </c>
      <c r="M4395" s="3">
        <v>1128.98</v>
      </c>
      <c r="N4395" t="s">
        <v>35</v>
      </c>
      <c r="O4395">
        <v>16</v>
      </c>
      <c r="P4395" s="1">
        <v>45556</v>
      </c>
      <c r="Q4395">
        <v>297</v>
      </c>
      <c r="R4395" t="s">
        <v>43</v>
      </c>
      <c r="S4395">
        <v>3</v>
      </c>
      <c r="T4395" s="1">
        <v>45652</v>
      </c>
      <c r="U4395" t="s">
        <v>30</v>
      </c>
      <c r="V4395" t="str">
        <f>TEXT(WEEKDAY(Working_Data[[#This Row],[order_date]],1),"DDDD")</f>
        <v>Friday</v>
      </c>
      <c r="W4395" t="str">
        <f>TEXT(Working_Data[[#This Row],[order_date]],"mmmm")</f>
        <v>May</v>
      </c>
      <c r="X4395" s="7">
        <f>Working_Data[[#This Row],[last_order_date]]-Working_Data[[#This Row],[signup_date]]</f>
        <v>84</v>
      </c>
      <c r="Y4395" s="7">
        <f>IF(Working_Data[[#This Row],[churned]]="Active",1,0)</f>
        <v>0</v>
      </c>
      <c r="Z4395" s="7">
        <f>YEAR(Working_Data[[#This Row],[order_date]])</f>
        <v>2025</v>
      </c>
    </row>
    <row r="4396" spans="1:26" x14ac:dyDescent="0.25">
      <c r="A4396" t="s">
        <v>8842</v>
      </c>
      <c r="B4396" t="s">
        <v>45</v>
      </c>
      <c r="C4396" t="s">
        <v>82</v>
      </c>
      <c r="D4396" t="s">
        <v>56</v>
      </c>
      <c r="E4396" s="1">
        <v>45992</v>
      </c>
      <c r="F4396" t="s">
        <v>8843</v>
      </c>
      <c r="G4396" s="1">
        <v>45779</v>
      </c>
      <c r="H4396" t="s">
        <v>41</v>
      </c>
      <c r="I4396" t="s">
        <v>63</v>
      </c>
      <c r="J4396" t="s">
        <v>64</v>
      </c>
      <c r="K4396">
        <v>1</v>
      </c>
      <c r="L4396" s="3">
        <f>Working_Data[[#This Row],[price2]]/Working_Data[[#This Row],[quantity]]</f>
        <v>1241.06</v>
      </c>
      <c r="M4396" s="3">
        <v>1241.06</v>
      </c>
      <c r="N4396" t="s">
        <v>28</v>
      </c>
      <c r="O4396">
        <v>31</v>
      </c>
      <c r="P4396" s="1">
        <v>45558</v>
      </c>
      <c r="Q4396">
        <v>316</v>
      </c>
      <c r="R4396" t="s">
        <v>29</v>
      </c>
      <c r="S4396">
        <v>3</v>
      </c>
      <c r="T4396" s="1">
        <v>45747</v>
      </c>
      <c r="U4396" t="s">
        <v>60</v>
      </c>
      <c r="V4396" t="str">
        <f>TEXT(WEEKDAY(Working_Data[[#This Row],[order_date]],1),"DDDD")</f>
        <v>Friday</v>
      </c>
      <c r="W4396" t="str">
        <f>TEXT(Working_Data[[#This Row],[order_date]],"mmmm")</f>
        <v>May</v>
      </c>
      <c r="X4396" s="7">
        <f>Working_Data[[#This Row],[last_order_date]]-Working_Data[[#This Row],[signup_date]]</f>
        <v>-434</v>
      </c>
      <c r="Y4396" s="7">
        <f>IF(Working_Data[[#This Row],[churned]]="Active",1,0)</f>
        <v>1</v>
      </c>
      <c r="Z4396" s="7">
        <f>YEAR(Working_Data[[#This Row],[order_date]])</f>
        <v>2025</v>
      </c>
    </row>
    <row r="4397" spans="1:26" x14ac:dyDescent="0.25">
      <c r="A4397" t="s">
        <v>8844</v>
      </c>
      <c r="B4397" t="s">
        <v>38</v>
      </c>
      <c r="C4397" t="s">
        <v>22</v>
      </c>
      <c r="D4397" t="s">
        <v>77</v>
      </c>
      <c r="E4397" s="1">
        <v>45412</v>
      </c>
      <c r="F4397" t="s">
        <v>8845</v>
      </c>
      <c r="G4397" s="1">
        <v>45779</v>
      </c>
      <c r="H4397" t="s">
        <v>25</v>
      </c>
      <c r="I4397" t="s">
        <v>63</v>
      </c>
      <c r="J4397" t="s">
        <v>59</v>
      </c>
      <c r="K4397">
        <v>4</v>
      </c>
      <c r="L4397" s="3">
        <f>Working_Data[[#This Row],[price2]]/Working_Data[[#This Row],[quantity]]</f>
        <v>142.5025</v>
      </c>
      <c r="M4397" s="3">
        <v>570.01</v>
      </c>
      <c r="N4397" t="s">
        <v>28</v>
      </c>
      <c r="O4397">
        <v>45</v>
      </c>
      <c r="P4397" s="1">
        <v>45703</v>
      </c>
      <c r="Q4397">
        <v>373</v>
      </c>
      <c r="R4397" t="s">
        <v>43</v>
      </c>
      <c r="S4397">
        <v>4</v>
      </c>
      <c r="T4397" s="1">
        <v>45362</v>
      </c>
      <c r="U4397" t="s">
        <v>36</v>
      </c>
      <c r="V4397" t="str">
        <f>TEXT(WEEKDAY(Working_Data[[#This Row],[order_date]],1),"DDDD")</f>
        <v>Friday</v>
      </c>
      <c r="W4397" t="str">
        <f>TEXT(Working_Data[[#This Row],[order_date]],"mmmm")</f>
        <v>May</v>
      </c>
      <c r="X4397" s="7">
        <f>Working_Data[[#This Row],[last_order_date]]-Working_Data[[#This Row],[signup_date]]</f>
        <v>291</v>
      </c>
      <c r="Y4397" s="7">
        <f>IF(Working_Data[[#This Row],[churned]]="Active",1,0)</f>
        <v>0</v>
      </c>
      <c r="Z4397" s="7">
        <f>YEAR(Working_Data[[#This Row],[order_date]])</f>
        <v>2025</v>
      </c>
    </row>
    <row r="4398" spans="1:26" x14ac:dyDescent="0.25">
      <c r="A4398" t="s">
        <v>8846</v>
      </c>
      <c r="B4398" t="s">
        <v>38</v>
      </c>
      <c r="C4398" t="s">
        <v>39</v>
      </c>
      <c r="D4398" t="s">
        <v>56</v>
      </c>
      <c r="E4398" s="1">
        <v>45398</v>
      </c>
      <c r="F4398" t="s">
        <v>8847</v>
      </c>
      <c r="G4398" s="1">
        <v>45779</v>
      </c>
      <c r="H4398" t="s">
        <v>41</v>
      </c>
      <c r="I4398" t="s">
        <v>26</v>
      </c>
      <c r="J4398" t="s">
        <v>27</v>
      </c>
      <c r="K4398">
        <v>3</v>
      </c>
      <c r="L4398" s="3">
        <f>Working_Data[[#This Row],[price2]]/Working_Data[[#This Row],[quantity]]</f>
        <v>163.43666666666667</v>
      </c>
      <c r="M4398" s="3">
        <v>490.31</v>
      </c>
      <c r="N4398" t="s">
        <v>50</v>
      </c>
      <c r="O4398">
        <v>22</v>
      </c>
      <c r="P4398" s="1">
        <v>45737</v>
      </c>
      <c r="Q4398">
        <v>465</v>
      </c>
      <c r="R4398" t="s">
        <v>29</v>
      </c>
      <c r="S4398">
        <v>1</v>
      </c>
      <c r="T4398" s="1">
        <v>45663</v>
      </c>
      <c r="U4398" t="s">
        <v>60</v>
      </c>
      <c r="V4398" t="str">
        <f>TEXT(WEEKDAY(Working_Data[[#This Row],[order_date]],1),"DDDD")</f>
        <v>Friday</v>
      </c>
      <c r="W4398" t="str">
        <f>TEXT(Working_Data[[#This Row],[order_date]],"mmmm")</f>
        <v>May</v>
      </c>
      <c r="X4398" s="7">
        <f>Working_Data[[#This Row],[last_order_date]]-Working_Data[[#This Row],[signup_date]]</f>
        <v>339</v>
      </c>
      <c r="Y4398" s="7">
        <f>IF(Working_Data[[#This Row],[churned]]="Active",1,0)</f>
        <v>1</v>
      </c>
      <c r="Z4398" s="7">
        <f>YEAR(Working_Data[[#This Row],[order_date]])</f>
        <v>2025</v>
      </c>
    </row>
    <row r="4399" spans="1:26" x14ac:dyDescent="0.25">
      <c r="A4399" t="s">
        <v>8848</v>
      </c>
      <c r="B4399" t="s">
        <v>45</v>
      </c>
      <c r="C4399" t="s">
        <v>82</v>
      </c>
      <c r="D4399" t="s">
        <v>32</v>
      </c>
      <c r="E4399" s="1">
        <v>45493</v>
      </c>
      <c r="F4399" t="s">
        <v>8849</v>
      </c>
      <c r="G4399" s="1">
        <v>45779</v>
      </c>
      <c r="H4399" t="s">
        <v>41</v>
      </c>
      <c r="I4399" t="s">
        <v>48</v>
      </c>
      <c r="J4399" t="s">
        <v>67</v>
      </c>
      <c r="K4399">
        <v>3</v>
      </c>
      <c r="L4399" s="3">
        <f>Working_Data[[#This Row],[price2]]/Working_Data[[#This Row],[quantity]]</f>
        <v>204.80999999999997</v>
      </c>
      <c r="M4399" s="3">
        <v>614.42999999999995</v>
      </c>
      <c r="N4399" t="s">
        <v>28</v>
      </c>
      <c r="O4399">
        <v>10</v>
      </c>
      <c r="P4399" s="1">
        <v>45301</v>
      </c>
      <c r="Q4399">
        <v>192</v>
      </c>
      <c r="R4399" t="s">
        <v>29</v>
      </c>
      <c r="S4399">
        <v>3</v>
      </c>
      <c r="T4399" s="1">
        <v>45637</v>
      </c>
      <c r="U4399" t="s">
        <v>30</v>
      </c>
      <c r="V4399" t="str">
        <f>TEXT(WEEKDAY(Working_Data[[#This Row],[order_date]],1),"DDDD")</f>
        <v>Friday</v>
      </c>
      <c r="W4399" t="str">
        <f>TEXT(Working_Data[[#This Row],[order_date]],"mmmm")</f>
        <v>May</v>
      </c>
      <c r="X4399" s="7">
        <f>Working_Data[[#This Row],[last_order_date]]-Working_Data[[#This Row],[signup_date]]</f>
        <v>-192</v>
      </c>
      <c r="Y4399" s="7">
        <f>IF(Working_Data[[#This Row],[churned]]="Active",1,0)</f>
        <v>1</v>
      </c>
      <c r="Z4399" s="7">
        <f>YEAR(Working_Data[[#This Row],[order_date]])</f>
        <v>2025</v>
      </c>
    </row>
    <row r="4400" spans="1:26" x14ac:dyDescent="0.25">
      <c r="A4400" t="s">
        <v>8850</v>
      </c>
      <c r="B4400" t="s">
        <v>45</v>
      </c>
      <c r="C4400" t="s">
        <v>22</v>
      </c>
      <c r="D4400" t="s">
        <v>77</v>
      </c>
      <c r="E4400" s="1">
        <v>45497</v>
      </c>
      <c r="F4400" t="s">
        <v>8851</v>
      </c>
      <c r="G4400" s="1">
        <v>45810</v>
      </c>
      <c r="H4400" t="s">
        <v>41</v>
      </c>
      <c r="I4400" t="s">
        <v>63</v>
      </c>
      <c r="J4400" t="s">
        <v>64</v>
      </c>
      <c r="K4400">
        <v>5</v>
      </c>
      <c r="L4400" s="3">
        <f>Working_Data[[#This Row],[price2]]/Working_Data[[#This Row],[quantity]]</f>
        <v>268.35599999999999</v>
      </c>
      <c r="M4400" s="3">
        <v>1341.78</v>
      </c>
      <c r="N4400" t="s">
        <v>50</v>
      </c>
      <c r="O4400">
        <v>1</v>
      </c>
      <c r="P4400" s="1">
        <v>45734</v>
      </c>
      <c r="Q4400">
        <v>353</v>
      </c>
      <c r="R4400" t="s">
        <v>29</v>
      </c>
      <c r="S4400">
        <v>1</v>
      </c>
      <c r="T4400" s="1">
        <v>45799</v>
      </c>
      <c r="U4400" t="s">
        <v>36</v>
      </c>
      <c r="V4400" t="str">
        <f>TEXT(WEEKDAY(Working_Data[[#This Row],[order_date]],1),"DDDD")</f>
        <v>Monday</v>
      </c>
      <c r="W4400" t="str">
        <f>TEXT(Working_Data[[#This Row],[order_date]],"mmmm")</f>
        <v>June</v>
      </c>
      <c r="X4400" s="7">
        <f>Working_Data[[#This Row],[last_order_date]]-Working_Data[[#This Row],[signup_date]]</f>
        <v>237</v>
      </c>
      <c r="Y4400" s="7">
        <f>IF(Working_Data[[#This Row],[churned]]="Active",1,0)</f>
        <v>1</v>
      </c>
      <c r="Z4400" s="7">
        <f>YEAR(Working_Data[[#This Row],[order_date]])</f>
        <v>2025</v>
      </c>
    </row>
    <row r="4401" spans="1:26" x14ac:dyDescent="0.25">
      <c r="A4401" t="s">
        <v>8852</v>
      </c>
      <c r="B4401" t="s">
        <v>38</v>
      </c>
      <c r="C4401" t="s">
        <v>22</v>
      </c>
      <c r="D4401" t="s">
        <v>52</v>
      </c>
      <c r="E4401" s="1">
        <v>45448</v>
      </c>
      <c r="F4401" t="s">
        <v>8853</v>
      </c>
      <c r="G4401" s="1">
        <v>45810</v>
      </c>
      <c r="H4401" t="s">
        <v>47</v>
      </c>
      <c r="I4401" t="s">
        <v>42</v>
      </c>
      <c r="J4401" t="s">
        <v>59</v>
      </c>
      <c r="K4401">
        <v>5</v>
      </c>
      <c r="L4401" s="3">
        <f>Working_Data[[#This Row],[price2]]/Working_Data[[#This Row],[quantity]]</f>
        <v>21.238</v>
      </c>
      <c r="M4401" s="3">
        <v>106.19</v>
      </c>
      <c r="N4401" t="s">
        <v>35</v>
      </c>
      <c r="O4401">
        <v>24</v>
      </c>
      <c r="P4401" s="1">
        <v>45831</v>
      </c>
      <c r="Q4401">
        <v>287</v>
      </c>
      <c r="R4401" t="s">
        <v>43</v>
      </c>
      <c r="S4401">
        <v>3</v>
      </c>
      <c r="T4401" s="1">
        <v>45334</v>
      </c>
      <c r="U4401" t="s">
        <v>36</v>
      </c>
      <c r="V4401" t="str">
        <f>TEXT(WEEKDAY(Working_Data[[#This Row],[order_date]],1),"DDDD")</f>
        <v>Monday</v>
      </c>
      <c r="W4401" t="str">
        <f>TEXT(Working_Data[[#This Row],[order_date]],"mmmm")</f>
        <v>June</v>
      </c>
      <c r="X4401" s="7">
        <f>Working_Data[[#This Row],[last_order_date]]-Working_Data[[#This Row],[signup_date]]</f>
        <v>383</v>
      </c>
      <c r="Y4401" s="7">
        <f>IF(Working_Data[[#This Row],[churned]]="Active",1,0)</f>
        <v>0</v>
      </c>
      <c r="Z4401" s="7">
        <f>YEAR(Working_Data[[#This Row],[order_date]])</f>
        <v>2025</v>
      </c>
    </row>
    <row r="4402" spans="1:26" x14ac:dyDescent="0.25">
      <c r="A4402" t="s">
        <v>8854</v>
      </c>
      <c r="B4402" t="s">
        <v>45</v>
      </c>
      <c r="C4402" t="s">
        <v>82</v>
      </c>
      <c r="D4402" t="s">
        <v>23</v>
      </c>
      <c r="E4402" s="1">
        <v>45886</v>
      </c>
      <c r="F4402" t="s">
        <v>8855</v>
      </c>
      <c r="G4402" s="1">
        <v>45810</v>
      </c>
      <c r="H4402" t="s">
        <v>41</v>
      </c>
      <c r="I4402" t="s">
        <v>63</v>
      </c>
      <c r="J4402" t="s">
        <v>49</v>
      </c>
      <c r="K4402">
        <v>1</v>
      </c>
      <c r="L4402" s="3">
        <f>Working_Data[[#This Row],[price2]]/Working_Data[[#This Row],[quantity]]</f>
        <v>117.91</v>
      </c>
      <c r="M4402" s="3">
        <v>117.91</v>
      </c>
      <c r="N4402" t="s">
        <v>35</v>
      </c>
      <c r="O4402">
        <v>48</v>
      </c>
      <c r="P4402" s="1">
        <v>45724</v>
      </c>
      <c r="Q4402">
        <v>140</v>
      </c>
      <c r="R4402" t="s">
        <v>29</v>
      </c>
      <c r="S4402">
        <v>2</v>
      </c>
      <c r="T4402" s="1">
        <v>45649</v>
      </c>
      <c r="U4402" t="s">
        <v>60</v>
      </c>
      <c r="V4402" t="str">
        <f>TEXT(WEEKDAY(Working_Data[[#This Row],[order_date]],1),"DDDD")</f>
        <v>Monday</v>
      </c>
      <c r="W4402" t="str">
        <f>TEXT(Working_Data[[#This Row],[order_date]],"mmmm")</f>
        <v>June</v>
      </c>
      <c r="X4402" s="7">
        <f>Working_Data[[#This Row],[last_order_date]]-Working_Data[[#This Row],[signup_date]]</f>
        <v>-162</v>
      </c>
      <c r="Y4402" s="7">
        <f>IF(Working_Data[[#This Row],[churned]]="Active",1,0)</f>
        <v>1</v>
      </c>
      <c r="Z4402" s="7">
        <f>YEAR(Working_Data[[#This Row],[order_date]])</f>
        <v>2025</v>
      </c>
    </row>
    <row r="4403" spans="1:26" x14ac:dyDescent="0.25">
      <c r="A4403" t="s">
        <v>8856</v>
      </c>
      <c r="B4403" t="s">
        <v>45</v>
      </c>
      <c r="C4403" t="s">
        <v>39</v>
      </c>
      <c r="D4403" t="s">
        <v>52</v>
      </c>
      <c r="E4403" s="1">
        <v>45416</v>
      </c>
      <c r="F4403" t="s">
        <v>8857</v>
      </c>
      <c r="G4403" s="1">
        <v>45810</v>
      </c>
      <c r="H4403" t="s">
        <v>41</v>
      </c>
      <c r="I4403" t="s">
        <v>48</v>
      </c>
      <c r="J4403" t="s">
        <v>67</v>
      </c>
      <c r="K4403">
        <v>5</v>
      </c>
      <c r="L4403" s="3">
        <f>Working_Data[[#This Row],[price2]]/Working_Data[[#This Row],[quantity]]</f>
        <v>224.36199999999999</v>
      </c>
      <c r="M4403" s="3">
        <v>1121.81</v>
      </c>
      <c r="N4403" t="s">
        <v>35</v>
      </c>
      <c r="O4403">
        <v>47</v>
      </c>
      <c r="P4403" s="1">
        <v>45581</v>
      </c>
      <c r="Q4403">
        <v>107</v>
      </c>
      <c r="R4403" t="s">
        <v>29</v>
      </c>
      <c r="S4403">
        <v>2</v>
      </c>
      <c r="T4403" s="1">
        <v>45890</v>
      </c>
      <c r="U4403" t="s">
        <v>60</v>
      </c>
      <c r="V4403" t="str">
        <f>TEXT(WEEKDAY(Working_Data[[#This Row],[order_date]],1),"DDDD")</f>
        <v>Monday</v>
      </c>
      <c r="W4403" t="str">
        <f>TEXT(Working_Data[[#This Row],[order_date]],"mmmm")</f>
        <v>June</v>
      </c>
      <c r="X4403" s="7">
        <f>Working_Data[[#This Row],[last_order_date]]-Working_Data[[#This Row],[signup_date]]</f>
        <v>165</v>
      </c>
      <c r="Y4403" s="7">
        <f>IF(Working_Data[[#This Row],[churned]]="Active",1,0)</f>
        <v>1</v>
      </c>
      <c r="Z4403" s="7">
        <f>YEAR(Working_Data[[#This Row],[order_date]])</f>
        <v>2025</v>
      </c>
    </row>
    <row r="4404" spans="1:26" x14ac:dyDescent="0.25">
      <c r="A4404" t="s">
        <v>8858</v>
      </c>
      <c r="B4404" t="s">
        <v>38</v>
      </c>
      <c r="C4404" t="s">
        <v>82</v>
      </c>
      <c r="D4404" t="s">
        <v>77</v>
      </c>
      <c r="E4404" s="1">
        <v>45713</v>
      </c>
      <c r="F4404" t="s">
        <v>8859</v>
      </c>
      <c r="G4404" s="1">
        <v>45810</v>
      </c>
      <c r="H4404" t="s">
        <v>47</v>
      </c>
      <c r="I4404" t="s">
        <v>42</v>
      </c>
      <c r="J4404" t="s">
        <v>67</v>
      </c>
      <c r="K4404">
        <v>5</v>
      </c>
      <c r="L4404" s="3">
        <f>Working_Data[[#This Row],[price2]]/Working_Data[[#This Row],[quantity]]</f>
        <v>45.322000000000003</v>
      </c>
      <c r="M4404" s="3">
        <v>226.61</v>
      </c>
      <c r="N4404" t="s">
        <v>28</v>
      </c>
      <c r="O4404">
        <v>22</v>
      </c>
      <c r="P4404" s="1">
        <v>45862</v>
      </c>
      <c r="Q4404">
        <v>461</v>
      </c>
      <c r="R4404" t="s">
        <v>43</v>
      </c>
      <c r="S4404">
        <v>4</v>
      </c>
      <c r="T4404" s="1">
        <v>45877</v>
      </c>
      <c r="U4404" t="s">
        <v>30</v>
      </c>
      <c r="V4404" t="str">
        <f>TEXT(WEEKDAY(Working_Data[[#This Row],[order_date]],1),"DDDD")</f>
        <v>Monday</v>
      </c>
      <c r="W4404" t="str">
        <f>TEXT(Working_Data[[#This Row],[order_date]],"mmmm")</f>
        <v>June</v>
      </c>
      <c r="X4404" s="7">
        <f>Working_Data[[#This Row],[last_order_date]]-Working_Data[[#This Row],[signup_date]]</f>
        <v>149</v>
      </c>
      <c r="Y4404" s="7">
        <f>IF(Working_Data[[#This Row],[churned]]="Active",1,0)</f>
        <v>0</v>
      </c>
      <c r="Z4404" s="7">
        <f>YEAR(Working_Data[[#This Row],[order_date]])</f>
        <v>2025</v>
      </c>
    </row>
    <row r="4405" spans="1:26" x14ac:dyDescent="0.25">
      <c r="A4405" t="s">
        <v>8860</v>
      </c>
      <c r="B4405" t="s">
        <v>45</v>
      </c>
      <c r="C4405" t="s">
        <v>82</v>
      </c>
      <c r="D4405" t="s">
        <v>23</v>
      </c>
      <c r="E4405" s="1">
        <v>45618</v>
      </c>
      <c r="F4405" t="s">
        <v>8861</v>
      </c>
      <c r="G4405" s="1">
        <v>45810</v>
      </c>
      <c r="H4405" t="s">
        <v>34</v>
      </c>
      <c r="I4405" t="s">
        <v>54</v>
      </c>
      <c r="J4405" t="s">
        <v>49</v>
      </c>
      <c r="K4405">
        <v>4</v>
      </c>
      <c r="L4405" s="3">
        <f>Working_Data[[#This Row],[price2]]/Working_Data[[#This Row],[quantity]]</f>
        <v>367.69499999999999</v>
      </c>
      <c r="M4405" s="3">
        <v>1470.78</v>
      </c>
      <c r="N4405" t="s">
        <v>28</v>
      </c>
      <c r="O4405">
        <v>12</v>
      </c>
      <c r="P4405" s="1">
        <v>45852</v>
      </c>
      <c r="Q4405">
        <v>391</v>
      </c>
      <c r="R4405" t="s">
        <v>29</v>
      </c>
      <c r="S4405">
        <v>4</v>
      </c>
      <c r="T4405" s="1">
        <v>45833</v>
      </c>
      <c r="U4405" t="s">
        <v>36</v>
      </c>
      <c r="V4405" t="str">
        <f>TEXT(WEEKDAY(Working_Data[[#This Row],[order_date]],1),"DDDD")</f>
        <v>Monday</v>
      </c>
      <c r="W4405" t="str">
        <f>TEXT(Working_Data[[#This Row],[order_date]],"mmmm")</f>
        <v>June</v>
      </c>
      <c r="X4405" s="7">
        <f>Working_Data[[#This Row],[last_order_date]]-Working_Data[[#This Row],[signup_date]]</f>
        <v>234</v>
      </c>
      <c r="Y4405" s="7">
        <f>IF(Working_Data[[#This Row],[churned]]="Active",1,0)</f>
        <v>1</v>
      </c>
      <c r="Z4405" s="7">
        <f>YEAR(Working_Data[[#This Row],[order_date]])</f>
        <v>2025</v>
      </c>
    </row>
    <row r="4406" spans="1:26" x14ac:dyDescent="0.25">
      <c r="A4406" t="s">
        <v>8862</v>
      </c>
      <c r="B4406" t="s">
        <v>38</v>
      </c>
      <c r="C4406" t="s">
        <v>82</v>
      </c>
      <c r="D4406" t="s">
        <v>52</v>
      </c>
      <c r="E4406" s="1">
        <v>45163</v>
      </c>
      <c r="F4406" t="s">
        <v>8863</v>
      </c>
      <c r="G4406" s="1">
        <v>45810</v>
      </c>
      <c r="H4406" t="s">
        <v>47</v>
      </c>
      <c r="I4406" t="s">
        <v>42</v>
      </c>
      <c r="J4406" t="s">
        <v>59</v>
      </c>
      <c r="K4406">
        <v>3</v>
      </c>
      <c r="L4406" s="3">
        <f>Working_Data[[#This Row],[price2]]/Working_Data[[#This Row],[quantity]]</f>
        <v>104.98</v>
      </c>
      <c r="M4406" s="3">
        <v>314.94</v>
      </c>
      <c r="N4406" t="s">
        <v>50</v>
      </c>
      <c r="O4406">
        <v>41</v>
      </c>
      <c r="P4406" s="1">
        <v>45883</v>
      </c>
      <c r="Q4406">
        <v>201</v>
      </c>
      <c r="R4406" t="s">
        <v>29</v>
      </c>
      <c r="S4406">
        <v>5</v>
      </c>
      <c r="T4406" s="1">
        <v>45887</v>
      </c>
      <c r="U4406" t="s">
        <v>36</v>
      </c>
      <c r="V4406" t="str">
        <f>TEXT(WEEKDAY(Working_Data[[#This Row],[order_date]],1),"DDDD")</f>
        <v>Monday</v>
      </c>
      <c r="W4406" t="str">
        <f>TEXT(Working_Data[[#This Row],[order_date]],"mmmm")</f>
        <v>June</v>
      </c>
      <c r="X4406" s="7">
        <f>Working_Data[[#This Row],[last_order_date]]-Working_Data[[#This Row],[signup_date]]</f>
        <v>720</v>
      </c>
      <c r="Y4406" s="7">
        <f>IF(Working_Data[[#This Row],[churned]]="Active",1,0)</f>
        <v>1</v>
      </c>
      <c r="Z4406" s="7">
        <f>YEAR(Working_Data[[#This Row],[order_date]])</f>
        <v>2025</v>
      </c>
    </row>
    <row r="4407" spans="1:26" x14ac:dyDescent="0.25">
      <c r="A4407" t="s">
        <v>8864</v>
      </c>
      <c r="B4407" t="s">
        <v>38</v>
      </c>
      <c r="C4407" t="s">
        <v>22</v>
      </c>
      <c r="D4407" t="s">
        <v>77</v>
      </c>
      <c r="E4407" s="1">
        <v>45495</v>
      </c>
      <c r="F4407" t="s">
        <v>8865</v>
      </c>
      <c r="G4407" s="1">
        <v>45810</v>
      </c>
      <c r="H4407" t="s">
        <v>47</v>
      </c>
      <c r="I4407" t="s">
        <v>42</v>
      </c>
      <c r="J4407" t="s">
        <v>64</v>
      </c>
      <c r="K4407">
        <v>2</v>
      </c>
      <c r="L4407" s="3">
        <f>Working_Data[[#This Row],[price2]]/Working_Data[[#This Row],[quantity]]</f>
        <v>252.12</v>
      </c>
      <c r="M4407" s="3">
        <v>504.24</v>
      </c>
      <c r="N4407" t="s">
        <v>28</v>
      </c>
      <c r="O4407">
        <v>35</v>
      </c>
      <c r="P4407" s="1">
        <v>45762</v>
      </c>
      <c r="Q4407">
        <v>56</v>
      </c>
      <c r="R4407" t="s">
        <v>29</v>
      </c>
      <c r="S4407">
        <v>5</v>
      </c>
      <c r="T4407" s="1">
        <v>45715</v>
      </c>
      <c r="U4407" t="s">
        <v>60</v>
      </c>
      <c r="V4407" t="str">
        <f>TEXT(WEEKDAY(Working_Data[[#This Row],[order_date]],1),"DDDD")</f>
        <v>Monday</v>
      </c>
      <c r="W4407" t="str">
        <f>TEXT(Working_Data[[#This Row],[order_date]],"mmmm")</f>
        <v>June</v>
      </c>
      <c r="X4407" s="7">
        <f>Working_Data[[#This Row],[last_order_date]]-Working_Data[[#This Row],[signup_date]]</f>
        <v>267</v>
      </c>
      <c r="Y4407" s="7">
        <f>IF(Working_Data[[#This Row],[churned]]="Active",1,0)</f>
        <v>1</v>
      </c>
      <c r="Z4407" s="7">
        <f>YEAR(Working_Data[[#This Row],[order_date]])</f>
        <v>2025</v>
      </c>
    </row>
    <row r="4408" spans="1:26" x14ac:dyDescent="0.25">
      <c r="A4408" t="s">
        <v>8866</v>
      </c>
      <c r="B4408" t="s">
        <v>45</v>
      </c>
      <c r="C4408" t="s">
        <v>39</v>
      </c>
      <c r="D4408" t="s">
        <v>77</v>
      </c>
      <c r="E4408" s="1">
        <v>45859</v>
      </c>
      <c r="F4408" t="s">
        <v>8867</v>
      </c>
      <c r="G4408" s="1">
        <v>45810</v>
      </c>
      <c r="H4408" t="s">
        <v>25</v>
      </c>
      <c r="I4408" t="s">
        <v>48</v>
      </c>
      <c r="J4408" t="s">
        <v>59</v>
      </c>
      <c r="K4408">
        <v>5</v>
      </c>
      <c r="L4408" s="3">
        <f>Working_Data[[#This Row],[price2]]/Working_Data[[#This Row],[quantity]]</f>
        <v>160.99600000000001</v>
      </c>
      <c r="M4408" s="3">
        <v>804.98</v>
      </c>
      <c r="N4408" t="s">
        <v>28</v>
      </c>
      <c r="O4408">
        <v>38</v>
      </c>
      <c r="P4408" s="1">
        <v>45485</v>
      </c>
      <c r="Q4408">
        <v>52</v>
      </c>
      <c r="R4408" t="s">
        <v>29</v>
      </c>
      <c r="S4408">
        <v>5</v>
      </c>
      <c r="T4408" s="1">
        <v>45637</v>
      </c>
      <c r="U4408" t="s">
        <v>30</v>
      </c>
      <c r="V4408" t="str">
        <f>TEXT(WEEKDAY(Working_Data[[#This Row],[order_date]],1),"DDDD")</f>
        <v>Monday</v>
      </c>
      <c r="W4408" t="str">
        <f>TEXT(Working_Data[[#This Row],[order_date]],"mmmm")</f>
        <v>June</v>
      </c>
      <c r="X4408" s="7">
        <f>Working_Data[[#This Row],[last_order_date]]-Working_Data[[#This Row],[signup_date]]</f>
        <v>-374</v>
      </c>
      <c r="Y4408" s="7">
        <f>IF(Working_Data[[#This Row],[churned]]="Active",1,0)</f>
        <v>1</v>
      </c>
      <c r="Z4408" s="7">
        <f>YEAR(Working_Data[[#This Row],[order_date]])</f>
        <v>2025</v>
      </c>
    </row>
    <row r="4409" spans="1:26" x14ac:dyDescent="0.25">
      <c r="A4409" t="s">
        <v>8868</v>
      </c>
      <c r="B4409" t="s">
        <v>45</v>
      </c>
      <c r="C4409" t="s">
        <v>39</v>
      </c>
      <c r="D4409" t="s">
        <v>56</v>
      </c>
      <c r="E4409" s="1">
        <v>45327</v>
      </c>
      <c r="F4409" t="s">
        <v>8869</v>
      </c>
      <c r="G4409" s="1">
        <v>45810</v>
      </c>
      <c r="H4409" t="s">
        <v>41</v>
      </c>
      <c r="I4409" t="s">
        <v>63</v>
      </c>
      <c r="J4409" t="s">
        <v>67</v>
      </c>
      <c r="K4409">
        <v>1</v>
      </c>
      <c r="L4409" s="3">
        <f>Working_Data[[#This Row],[price2]]/Working_Data[[#This Row],[quantity]]</f>
        <v>106.31</v>
      </c>
      <c r="M4409" s="3">
        <v>106.31</v>
      </c>
      <c r="N4409" t="s">
        <v>35</v>
      </c>
      <c r="O4409">
        <v>45</v>
      </c>
      <c r="P4409" s="1">
        <v>45874</v>
      </c>
      <c r="Q4409">
        <v>260</v>
      </c>
      <c r="R4409" t="s">
        <v>29</v>
      </c>
      <c r="S4409">
        <v>3</v>
      </c>
      <c r="T4409" s="1">
        <v>45706</v>
      </c>
      <c r="U4409" t="s">
        <v>60</v>
      </c>
      <c r="V4409" t="str">
        <f>TEXT(WEEKDAY(Working_Data[[#This Row],[order_date]],1),"DDDD")</f>
        <v>Monday</v>
      </c>
      <c r="W4409" t="str">
        <f>TEXT(Working_Data[[#This Row],[order_date]],"mmmm")</f>
        <v>June</v>
      </c>
      <c r="X4409" s="7">
        <f>Working_Data[[#This Row],[last_order_date]]-Working_Data[[#This Row],[signup_date]]</f>
        <v>547</v>
      </c>
      <c r="Y4409" s="7">
        <f>IF(Working_Data[[#This Row],[churned]]="Active",1,0)</f>
        <v>1</v>
      </c>
      <c r="Z4409" s="7">
        <f>YEAR(Working_Data[[#This Row],[order_date]])</f>
        <v>2025</v>
      </c>
    </row>
    <row r="4410" spans="1:26" x14ac:dyDescent="0.25">
      <c r="A4410" t="s">
        <v>8870</v>
      </c>
      <c r="B4410" t="s">
        <v>45</v>
      </c>
      <c r="C4410" t="s">
        <v>22</v>
      </c>
      <c r="D4410" t="s">
        <v>23</v>
      </c>
      <c r="E4410" s="1">
        <v>45187</v>
      </c>
      <c r="F4410" t="s">
        <v>8871</v>
      </c>
      <c r="G4410" s="1">
        <v>45810</v>
      </c>
      <c r="H4410" t="s">
        <v>41</v>
      </c>
      <c r="I4410" t="s">
        <v>63</v>
      </c>
      <c r="J4410" t="s">
        <v>59</v>
      </c>
      <c r="K4410">
        <v>5</v>
      </c>
      <c r="L4410" s="3">
        <f>Working_Data[[#This Row],[price2]]/Working_Data[[#This Row],[quantity]]</f>
        <v>21.762</v>
      </c>
      <c r="M4410" s="3">
        <v>108.81</v>
      </c>
      <c r="N4410" t="s">
        <v>28</v>
      </c>
      <c r="O4410">
        <v>42</v>
      </c>
      <c r="P4410" s="1">
        <v>45814</v>
      </c>
      <c r="Q4410">
        <v>450</v>
      </c>
      <c r="R4410" t="s">
        <v>43</v>
      </c>
      <c r="S4410">
        <v>2</v>
      </c>
      <c r="T4410" s="1">
        <v>45708</v>
      </c>
      <c r="U4410" t="s">
        <v>36</v>
      </c>
      <c r="V4410" t="str">
        <f>TEXT(WEEKDAY(Working_Data[[#This Row],[order_date]],1),"DDDD")</f>
        <v>Monday</v>
      </c>
      <c r="W4410" t="str">
        <f>TEXT(Working_Data[[#This Row],[order_date]],"mmmm")</f>
        <v>June</v>
      </c>
      <c r="X4410" s="7">
        <f>Working_Data[[#This Row],[last_order_date]]-Working_Data[[#This Row],[signup_date]]</f>
        <v>627</v>
      </c>
      <c r="Y4410" s="7">
        <f>IF(Working_Data[[#This Row],[churned]]="Active",1,0)</f>
        <v>0</v>
      </c>
      <c r="Z4410" s="7">
        <f>YEAR(Working_Data[[#This Row],[order_date]])</f>
        <v>2025</v>
      </c>
    </row>
    <row r="4411" spans="1:26" x14ac:dyDescent="0.25">
      <c r="A4411" t="s">
        <v>8872</v>
      </c>
      <c r="B4411" t="s">
        <v>45</v>
      </c>
      <c r="C4411" t="s">
        <v>39</v>
      </c>
      <c r="D4411" t="s">
        <v>56</v>
      </c>
      <c r="E4411" s="1">
        <v>45712</v>
      </c>
      <c r="F4411" t="s">
        <v>8873</v>
      </c>
      <c r="G4411" s="1">
        <v>45840</v>
      </c>
      <c r="H4411" t="s">
        <v>47</v>
      </c>
      <c r="I4411" t="s">
        <v>48</v>
      </c>
      <c r="J4411" t="s">
        <v>59</v>
      </c>
      <c r="K4411">
        <v>2</v>
      </c>
      <c r="L4411" s="3">
        <f>Working_Data[[#This Row],[price2]]/Working_Data[[#This Row],[quantity]]</f>
        <v>297.54000000000002</v>
      </c>
      <c r="M4411" s="3">
        <v>595.08000000000004</v>
      </c>
      <c r="N4411" t="s">
        <v>50</v>
      </c>
      <c r="O4411">
        <v>1</v>
      </c>
      <c r="P4411" s="1">
        <v>45454</v>
      </c>
      <c r="Q4411">
        <v>213</v>
      </c>
      <c r="R4411" t="s">
        <v>29</v>
      </c>
      <c r="S4411">
        <v>1</v>
      </c>
      <c r="T4411" s="1">
        <v>45938</v>
      </c>
      <c r="U4411" t="s">
        <v>36</v>
      </c>
      <c r="V4411" t="str">
        <f>TEXT(WEEKDAY(Working_Data[[#This Row],[order_date]],1),"DDDD")</f>
        <v>Wednesday</v>
      </c>
      <c r="W4411" t="str">
        <f>TEXT(Working_Data[[#This Row],[order_date]],"mmmm")</f>
        <v>July</v>
      </c>
      <c r="X4411" s="7">
        <f>Working_Data[[#This Row],[last_order_date]]-Working_Data[[#This Row],[signup_date]]</f>
        <v>-258</v>
      </c>
      <c r="Y4411" s="7">
        <f>IF(Working_Data[[#This Row],[churned]]="Active",1,0)</f>
        <v>1</v>
      </c>
      <c r="Z4411" s="7">
        <f>YEAR(Working_Data[[#This Row],[order_date]])</f>
        <v>2025</v>
      </c>
    </row>
    <row r="4412" spans="1:26" x14ac:dyDescent="0.25">
      <c r="A4412" t="s">
        <v>8874</v>
      </c>
      <c r="B4412" t="s">
        <v>21</v>
      </c>
      <c r="C4412" t="s">
        <v>82</v>
      </c>
      <c r="D4412" t="s">
        <v>32</v>
      </c>
      <c r="E4412" s="1">
        <v>45477</v>
      </c>
      <c r="F4412" t="s">
        <v>8875</v>
      </c>
      <c r="G4412" s="1">
        <v>45840</v>
      </c>
      <c r="H4412" t="s">
        <v>47</v>
      </c>
      <c r="I4412" t="s">
        <v>48</v>
      </c>
      <c r="J4412" t="s">
        <v>67</v>
      </c>
      <c r="K4412">
        <v>3</v>
      </c>
      <c r="L4412" s="3">
        <f>Working_Data[[#This Row],[price2]]/Working_Data[[#This Row],[quantity]]</f>
        <v>450.12333333333328</v>
      </c>
      <c r="M4412" s="3">
        <v>1350.37</v>
      </c>
      <c r="N4412" t="s">
        <v>35</v>
      </c>
      <c r="O4412">
        <v>25</v>
      </c>
      <c r="P4412" s="1">
        <v>45596</v>
      </c>
      <c r="Q4412">
        <v>306</v>
      </c>
      <c r="R4412" t="s">
        <v>29</v>
      </c>
      <c r="S4412">
        <v>1</v>
      </c>
      <c r="T4412" s="1">
        <v>45902</v>
      </c>
      <c r="U4412" t="s">
        <v>36</v>
      </c>
      <c r="V4412" t="str">
        <f>TEXT(WEEKDAY(Working_Data[[#This Row],[order_date]],1),"DDDD")</f>
        <v>Wednesday</v>
      </c>
      <c r="W4412" t="str">
        <f>TEXT(Working_Data[[#This Row],[order_date]],"mmmm")</f>
        <v>July</v>
      </c>
      <c r="X4412" s="7">
        <f>Working_Data[[#This Row],[last_order_date]]-Working_Data[[#This Row],[signup_date]]</f>
        <v>119</v>
      </c>
      <c r="Y4412" s="7">
        <f>IF(Working_Data[[#This Row],[churned]]="Active",1,0)</f>
        <v>1</v>
      </c>
      <c r="Z4412" s="7">
        <f>YEAR(Working_Data[[#This Row],[order_date]])</f>
        <v>2025</v>
      </c>
    </row>
    <row r="4413" spans="1:26" x14ac:dyDescent="0.25">
      <c r="A4413" t="s">
        <v>8876</v>
      </c>
      <c r="B4413" t="s">
        <v>45</v>
      </c>
      <c r="C4413" t="s">
        <v>22</v>
      </c>
      <c r="D4413" t="s">
        <v>56</v>
      </c>
      <c r="E4413" s="1">
        <v>45241</v>
      </c>
      <c r="F4413" t="s">
        <v>8877</v>
      </c>
      <c r="G4413" s="1">
        <v>45840</v>
      </c>
      <c r="H4413" t="s">
        <v>47</v>
      </c>
      <c r="I4413" t="s">
        <v>63</v>
      </c>
      <c r="J4413" t="s">
        <v>27</v>
      </c>
      <c r="K4413">
        <v>4</v>
      </c>
      <c r="L4413" s="3">
        <f>Working_Data[[#This Row],[price2]]/Working_Data[[#This Row],[quantity]]</f>
        <v>372.76499999999999</v>
      </c>
      <c r="M4413" s="3">
        <v>1491.06</v>
      </c>
      <c r="N4413" t="s">
        <v>35</v>
      </c>
      <c r="O4413">
        <v>49</v>
      </c>
      <c r="P4413" s="1">
        <v>45514</v>
      </c>
      <c r="Q4413">
        <v>171</v>
      </c>
      <c r="R4413" t="s">
        <v>43</v>
      </c>
      <c r="S4413">
        <v>3</v>
      </c>
      <c r="T4413" s="1">
        <v>45869</v>
      </c>
      <c r="U4413" t="s">
        <v>36</v>
      </c>
      <c r="V4413" t="str">
        <f>TEXT(WEEKDAY(Working_Data[[#This Row],[order_date]],1),"DDDD")</f>
        <v>Wednesday</v>
      </c>
      <c r="W4413" t="str">
        <f>TEXT(Working_Data[[#This Row],[order_date]],"mmmm")</f>
        <v>July</v>
      </c>
      <c r="X4413" s="7">
        <f>Working_Data[[#This Row],[last_order_date]]-Working_Data[[#This Row],[signup_date]]</f>
        <v>273</v>
      </c>
      <c r="Y4413" s="7">
        <f>IF(Working_Data[[#This Row],[churned]]="Active",1,0)</f>
        <v>0</v>
      </c>
      <c r="Z4413" s="7">
        <f>YEAR(Working_Data[[#This Row],[order_date]])</f>
        <v>2025</v>
      </c>
    </row>
    <row r="4414" spans="1:26" x14ac:dyDescent="0.25">
      <c r="A4414" t="s">
        <v>8878</v>
      </c>
      <c r="B4414" t="s">
        <v>21</v>
      </c>
      <c r="C4414" t="s">
        <v>22</v>
      </c>
      <c r="D4414" t="s">
        <v>52</v>
      </c>
      <c r="E4414" s="1">
        <v>45344</v>
      </c>
      <c r="F4414" t="s">
        <v>8879</v>
      </c>
      <c r="G4414" s="1">
        <v>45840</v>
      </c>
      <c r="H4414" t="s">
        <v>41</v>
      </c>
      <c r="I4414" t="s">
        <v>42</v>
      </c>
      <c r="J4414" t="s">
        <v>59</v>
      </c>
      <c r="K4414">
        <v>3</v>
      </c>
      <c r="L4414" s="3">
        <f>Working_Data[[#This Row],[price2]]/Working_Data[[#This Row],[quantity]]</f>
        <v>139.62666666666667</v>
      </c>
      <c r="M4414" s="3">
        <v>418.88</v>
      </c>
      <c r="N4414" t="s">
        <v>50</v>
      </c>
      <c r="O4414">
        <v>50</v>
      </c>
      <c r="P4414" s="1">
        <v>45839</v>
      </c>
      <c r="Q4414">
        <v>362</v>
      </c>
      <c r="R4414" t="s">
        <v>29</v>
      </c>
      <c r="S4414">
        <v>4</v>
      </c>
      <c r="T4414" s="1">
        <v>45593</v>
      </c>
      <c r="U4414" t="s">
        <v>30</v>
      </c>
      <c r="V4414" t="str">
        <f>TEXT(WEEKDAY(Working_Data[[#This Row],[order_date]],1),"DDDD")</f>
        <v>Wednesday</v>
      </c>
      <c r="W4414" t="str">
        <f>TEXT(Working_Data[[#This Row],[order_date]],"mmmm")</f>
        <v>July</v>
      </c>
      <c r="X4414" s="7">
        <f>Working_Data[[#This Row],[last_order_date]]-Working_Data[[#This Row],[signup_date]]</f>
        <v>495</v>
      </c>
      <c r="Y4414" s="7">
        <f>IF(Working_Data[[#This Row],[churned]]="Active",1,0)</f>
        <v>1</v>
      </c>
      <c r="Z4414" s="7">
        <f>YEAR(Working_Data[[#This Row],[order_date]])</f>
        <v>2025</v>
      </c>
    </row>
    <row r="4415" spans="1:26" x14ac:dyDescent="0.25">
      <c r="A4415" t="s">
        <v>8880</v>
      </c>
      <c r="B4415" t="s">
        <v>45</v>
      </c>
      <c r="C4415" t="s">
        <v>22</v>
      </c>
      <c r="D4415" t="s">
        <v>23</v>
      </c>
      <c r="E4415" s="1">
        <v>45318</v>
      </c>
      <c r="F4415" t="s">
        <v>8881</v>
      </c>
      <c r="G4415" s="1">
        <v>45840</v>
      </c>
      <c r="H4415" t="s">
        <v>25</v>
      </c>
      <c r="I4415" t="s">
        <v>26</v>
      </c>
      <c r="J4415" t="s">
        <v>59</v>
      </c>
      <c r="K4415">
        <v>2</v>
      </c>
      <c r="L4415" s="3">
        <f>Working_Data[[#This Row],[price2]]/Working_Data[[#This Row],[quantity]]</f>
        <v>350.49</v>
      </c>
      <c r="M4415" s="3">
        <v>700.98</v>
      </c>
      <c r="N4415" t="s">
        <v>50</v>
      </c>
      <c r="O4415">
        <v>26</v>
      </c>
      <c r="P4415" s="1">
        <v>45576</v>
      </c>
      <c r="Q4415">
        <v>333</v>
      </c>
      <c r="R4415" t="s">
        <v>43</v>
      </c>
      <c r="S4415">
        <v>2</v>
      </c>
      <c r="T4415" s="1">
        <v>45738</v>
      </c>
      <c r="U4415" t="s">
        <v>30</v>
      </c>
      <c r="V4415" t="str">
        <f>TEXT(WEEKDAY(Working_Data[[#This Row],[order_date]],1),"DDDD")</f>
        <v>Wednesday</v>
      </c>
      <c r="W4415" t="str">
        <f>TEXT(Working_Data[[#This Row],[order_date]],"mmmm")</f>
        <v>July</v>
      </c>
      <c r="X4415" s="7">
        <f>Working_Data[[#This Row],[last_order_date]]-Working_Data[[#This Row],[signup_date]]</f>
        <v>258</v>
      </c>
      <c r="Y4415" s="7">
        <f>IF(Working_Data[[#This Row],[churned]]="Active",1,0)</f>
        <v>0</v>
      </c>
      <c r="Z4415" s="7">
        <f>YEAR(Working_Data[[#This Row],[order_date]])</f>
        <v>2025</v>
      </c>
    </row>
    <row r="4416" spans="1:26" x14ac:dyDescent="0.25">
      <c r="A4416" t="s">
        <v>8882</v>
      </c>
      <c r="B4416" t="s">
        <v>21</v>
      </c>
      <c r="C4416" t="s">
        <v>22</v>
      </c>
      <c r="D4416" t="s">
        <v>32</v>
      </c>
      <c r="E4416" s="1">
        <v>45414</v>
      </c>
      <c r="F4416" t="s">
        <v>8883</v>
      </c>
      <c r="G4416" s="1">
        <v>45840</v>
      </c>
      <c r="H4416" t="s">
        <v>41</v>
      </c>
      <c r="I4416" t="s">
        <v>48</v>
      </c>
      <c r="J4416" t="s">
        <v>27</v>
      </c>
      <c r="K4416">
        <v>1</v>
      </c>
      <c r="L4416" s="3">
        <f>Working_Data[[#This Row],[price2]]/Working_Data[[#This Row],[quantity]]</f>
        <v>709.42</v>
      </c>
      <c r="M4416" s="3">
        <v>709.42</v>
      </c>
      <c r="N4416" t="s">
        <v>50</v>
      </c>
      <c r="O4416">
        <v>35</v>
      </c>
      <c r="P4416" s="1">
        <v>45526</v>
      </c>
      <c r="Q4416">
        <v>268</v>
      </c>
      <c r="R4416" t="s">
        <v>29</v>
      </c>
      <c r="S4416">
        <v>2</v>
      </c>
      <c r="T4416" s="1">
        <v>45676</v>
      </c>
      <c r="U4416" t="s">
        <v>30</v>
      </c>
      <c r="V4416" t="str">
        <f>TEXT(WEEKDAY(Working_Data[[#This Row],[order_date]],1),"DDDD")</f>
        <v>Wednesday</v>
      </c>
      <c r="W4416" t="str">
        <f>TEXT(Working_Data[[#This Row],[order_date]],"mmmm")</f>
        <v>July</v>
      </c>
      <c r="X4416" s="7">
        <f>Working_Data[[#This Row],[last_order_date]]-Working_Data[[#This Row],[signup_date]]</f>
        <v>112</v>
      </c>
      <c r="Y4416" s="7">
        <f>IF(Working_Data[[#This Row],[churned]]="Active",1,0)</f>
        <v>1</v>
      </c>
      <c r="Z4416" s="7">
        <f>YEAR(Working_Data[[#This Row],[order_date]])</f>
        <v>2025</v>
      </c>
    </row>
    <row r="4417" spans="1:26" x14ac:dyDescent="0.25">
      <c r="A4417" t="s">
        <v>8884</v>
      </c>
      <c r="B4417" t="s">
        <v>21</v>
      </c>
      <c r="C4417" t="s">
        <v>39</v>
      </c>
      <c r="D4417" t="s">
        <v>32</v>
      </c>
      <c r="E4417" s="1">
        <v>45783</v>
      </c>
      <c r="F4417" t="s">
        <v>8885</v>
      </c>
      <c r="G4417" s="1">
        <v>45840</v>
      </c>
      <c r="H4417" t="s">
        <v>47</v>
      </c>
      <c r="I4417" t="s">
        <v>54</v>
      </c>
      <c r="J4417" t="s">
        <v>64</v>
      </c>
      <c r="K4417">
        <v>3</v>
      </c>
      <c r="L4417" s="3">
        <f>Working_Data[[#This Row],[price2]]/Working_Data[[#This Row],[quantity]]</f>
        <v>309.91333333333336</v>
      </c>
      <c r="M4417" s="3">
        <v>929.74</v>
      </c>
      <c r="N4417" t="s">
        <v>50</v>
      </c>
      <c r="O4417">
        <v>44</v>
      </c>
      <c r="P4417" s="1">
        <v>45455</v>
      </c>
      <c r="Q4417">
        <v>17</v>
      </c>
      <c r="R4417" t="s">
        <v>29</v>
      </c>
      <c r="S4417">
        <v>2</v>
      </c>
      <c r="T4417" s="1">
        <v>45844</v>
      </c>
      <c r="U4417" t="s">
        <v>36</v>
      </c>
      <c r="V4417" t="str">
        <f>TEXT(WEEKDAY(Working_Data[[#This Row],[order_date]],1),"DDDD")</f>
        <v>Wednesday</v>
      </c>
      <c r="W4417" t="str">
        <f>TEXT(Working_Data[[#This Row],[order_date]],"mmmm")</f>
        <v>July</v>
      </c>
      <c r="X4417" s="7">
        <f>Working_Data[[#This Row],[last_order_date]]-Working_Data[[#This Row],[signup_date]]</f>
        <v>-328</v>
      </c>
      <c r="Y4417" s="7">
        <f>IF(Working_Data[[#This Row],[churned]]="Active",1,0)</f>
        <v>1</v>
      </c>
      <c r="Z4417" s="7">
        <f>YEAR(Working_Data[[#This Row],[order_date]])</f>
        <v>2025</v>
      </c>
    </row>
    <row r="4418" spans="1:26" x14ac:dyDescent="0.25">
      <c r="A4418" t="s">
        <v>8886</v>
      </c>
      <c r="B4418" t="s">
        <v>21</v>
      </c>
      <c r="C4418" t="s">
        <v>22</v>
      </c>
      <c r="D4418" t="s">
        <v>32</v>
      </c>
      <c r="E4418" s="1">
        <v>45274</v>
      </c>
      <c r="F4418" t="s">
        <v>8887</v>
      </c>
      <c r="G4418" s="1">
        <v>45840</v>
      </c>
      <c r="H4418" t="s">
        <v>41</v>
      </c>
      <c r="I4418" t="s">
        <v>63</v>
      </c>
      <c r="J4418" t="s">
        <v>59</v>
      </c>
      <c r="K4418">
        <v>2</v>
      </c>
      <c r="L4418" s="3">
        <f>Working_Data[[#This Row],[price2]]/Working_Data[[#This Row],[quantity]]</f>
        <v>155.32499999999999</v>
      </c>
      <c r="M4418" s="3">
        <v>310.64999999999998</v>
      </c>
      <c r="N4418" t="s">
        <v>35</v>
      </c>
      <c r="O4418">
        <v>39</v>
      </c>
      <c r="P4418" s="1">
        <v>45424</v>
      </c>
      <c r="Q4418">
        <v>488</v>
      </c>
      <c r="R4418" t="s">
        <v>29</v>
      </c>
      <c r="S4418">
        <v>4</v>
      </c>
      <c r="T4418" s="1">
        <v>45362</v>
      </c>
      <c r="U4418" t="s">
        <v>60</v>
      </c>
      <c r="V4418" t="str">
        <f>TEXT(WEEKDAY(Working_Data[[#This Row],[order_date]],1),"DDDD")</f>
        <v>Wednesday</v>
      </c>
      <c r="W4418" t="str">
        <f>TEXT(Working_Data[[#This Row],[order_date]],"mmmm")</f>
        <v>July</v>
      </c>
      <c r="X4418" s="7">
        <f>Working_Data[[#This Row],[last_order_date]]-Working_Data[[#This Row],[signup_date]]</f>
        <v>150</v>
      </c>
      <c r="Y4418" s="7">
        <f>IF(Working_Data[[#This Row],[churned]]="Active",1,0)</f>
        <v>1</v>
      </c>
      <c r="Z4418" s="7">
        <f>YEAR(Working_Data[[#This Row],[order_date]])</f>
        <v>2025</v>
      </c>
    </row>
    <row r="4419" spans="1:26" x14ac:dyDescent="0.25">
      <c r="A4419" t="s">
        <v>8888</v>
      </c>
      <c r="B4419" t="s">
        <v>45</v>
      </c>
      <c r="C4419" t="s">
        <v>22</v>
      </c>
      <c r="D4419" t="s">
        <v>52</v>
      </c>
      <c r="E4419" s="1">
        <v>45498</v>
      </c>
      <c r="F4419" t="s">
        <v>8889</v>
      </c>
      <c r="G4419" s="1">
        <v>45840</v>
      </c>
      <c r="H4419" t="s">
        <v>25</v>
      </c>
      <c r="I4419" t="s">
        <v>48</v>
      </c>
      <c r="J4419" t="s">
        <v>64</v>
      </c>
      <c r="K4419">
        <v>4</v>
      </c>
      <c r="L4419" s="3">
        <f>Working_Data[[#This Row],[price2]]/Working_Data[[#This Row],[quantity]]</f>
        <v>320.83499999999998</v>
      </c>
      <c r="M4419" s="3">
        <v>1283.3399999999999</v>
      </c>
      <c r="N4419" t="s">
        <v>35</v>
      </c>
      <c r="O4419">
        <v>46</v>
      </c>
      <c r="P4419" s="1">
        <v>45702</v>
      </c>
      <c r="Q4419">
        <v>291</v>
      </c>
      <c r="R4419" t="s">
        <v>43</v>
      </c>
      <c r="S4419">
        <v>3</v>
      </c>
      <c r="T4419" s="1">
        <v>45781</v>
      </c>
      <c r="U4419" t="s">
        <v>36</v>
      </c>
      <c r="V4419" t="str">
        <f>TEXT(WEEKDAY(Working_Data[[#This Row],[order_date]],1),"DDDD")</f>
        <v>Wednesday</v>
      </c>
      <c r="W4419" t="str">
        <f>TEXT(Working_Data[[#This Row],[order_date]],"mmmm")</f>
        <v>July</v>
      </c>
      <c r="X4419" s="7">
        <f>Working_Data[[#This Row],[last_order_date]]-Working_Data[[#This Row],[signup_date]]</f>
        <v>204</v>
      </c>
      <c r="Y4419" s="7">
        <f>IF(Working_Data[[#This Row],[churned]]="Active",1,0)</f>
        <v>0</v>
      </c>
      <c r="Z4419" s="7">
        <f>YEAR(Working_Data[[#This Row],[order_date]])</f>
        <v>2025</v>
      </c>
    </row>
    <row r="4420" spans="1:26" x14ac:dyDescent="0.25">
      <c r="A4420" t="s">
        <v>8890</v>
      </c>
      <c r="B4420" t="s">
        <v>38</v>
      </c>
      <c r="C4420" t="s">
        <v>82</v>
      </c>
      <c r="D4420" t="s">
        <v>52</v>
      </c>
      <c r="E4420" s="1">
        <v>45562</v>
      </c>
      <c r="F4420" t="s">
        <v>8891</v>
      </c>
      <c r="G4420" s="1">
        <v>45840</v>
      </c>
      <c r="H4420" t="s">
        <v>58</v>
      </c>
      <c r="I4420" t="s">
        <v>54</v>
      </c>
      <c r="J4420" t="s">
        <v>27</v>
      </c>
      <c r="K4420">
        <v>3</v>
      </c>
      <c r="L4420" s="3">
        <f>Working_Data[[#This Row],[price2]]/Working_Data[[#This Row],[quantity]]</f>
        <v>181.42</v>
      </c>
      <c r="M4420" s="3">
        <v>544.26</v>
      </c>
      <c r="N4420" t="s">
        <v>50</v>
      </c>
      <c r="O4420">
        <v>26</v>
      </c>
      <c r="P4420" s="1">
        <v>45675</v>
      </c>
      <c r="Q4420">
        <v>317</v>
      </c>
      <c r="R4420" t="s">
        <v>43</v>
      </c>
      <c r="S4420">
        <v>3</v>
      </c>
      <c r="T4420" s="1">
        <v>45663</v>
      </c>
      <c r="U4420" t="s">
        <v>36</v>
      </c>
      <c r="V4420" t="str">
        <f>TEXT(WEEKDAY(Working_Data[[#This Row],[order_date]],1),"DDDD")</f>
        <v>Wednesday</v>
      </c>
      <c r="W4420" t="str">
        <f>TEXT(Working_Data[[#This Row],[order_date]],"mmmm")</f>
        <v>July</v>
      </c>
      <c r="X4420" s="7">
        <f>Working_Data[[#This Row],[last_order_date]]-Working_Data[[#This Row],[signup_date]]</f>
        <v>113</v>
      </c>
      <c r="Y4420" s="7">
        <f>IF(Working_Data[[#This Row],[churned]]="Active",1,0)</f>
        <v>0</v>
      </c>
      <c r="Z4420" s="7">
        <f>YEAR(Working_Data[[#This Row],[order_date]])</f>
        <v>2025</v>
      </c>
    </row>
    <row r="4421" spans="1:26" x14ac:dyDescent="0.25">
      <c r="A4421" t="s">
        <v>8892</v>
      </c>
      <c r="B4421" t="s">
        <v>21</v>
      </c>
      <c r="C4421" t="s">
        <v>22</v>
      </c>
      <c r="D4421" t="s">
        <v>23</v>
      </c>
      <c r="E4421" s="1">
        <v>45257</v>
      </c>
      <c r="F4421" t="s">
        <v>8893</v>
      </c>
      <c r="G4421" s="1">
        <v>45871</v>
      </c>
      <c r="H4421" t="s">
        <v>58</v>
      </c>
      <c r="I4421" t="s">
        <v>48</v>
      </c>
      <c r="J4421" t="s">
        <v>59</v>
      </c>
      <c r="K4421">
        <v>4</v>
      </c>
      <c r="L4421" s="3">
        <f>Working_Data[[#This Row],[price2]]/Working_Data[[#This Row],[quantity]]</f>
        <v>50.157499999999999</v>
      </c>
      <c r="M4421" s="3">
        <v>200.63</v>
      </c>
      <c r="N4421" t="s">
        <v>35</v>
      </c>
      <c r="O4421">
        <v>34</v>
      </c>
      <c r="P4421" s="1">
        <v>45680</v>
      </c>
      <c r="Q4421">
        <v>24</v>
      </c>
      <c r="R4421" t="s">
        <v>43</v>
      </c>
      <c r="S4421">
        <v>3</v>
      </c>
      <c r="T4421" s="1">
        <v>45650</v>
      </c>
      <c r="U4421" t="s">
        <v>30</v>
      </c>
      <c r="V4421" t="str">
        <f>TEXT(WEEKDAY(Working_Data[[#This Row],[order_date]],1),"DDDD")</f>
        <v>Saturday</v>
      </c>
      <c r="W4421" t="str">
        <f>TEXT(Working_Data[[#This Row],[order_date]],"mmmm")</f>
        <v>August</v>
      </c>
      <c r="X4421" s="7">
        <f>Working_Data[[#This Row],[last_order_date]]-Working_Data[[#This Row],[signup_date]]</f>
        <v>423</v>
      </c>
      <c r="Y4421" s="7">
        <f>IF(Working_Data[[#This Row],[churned]]="Active",1,0)</f>
        <v>0</v>
      </c>
      <c r="Z4421" s="7">
        <f>YEAR(Working_Data[[#This Row],[order_date]])</f>
        <v>2025</v>
      </c>
    </row>
    <row r="4422" spans="1:26" x14ac:dyDescent="0.25">
      <c r="A4422" t="s">
        <v>8894</v>
      </c>
      <c r="B4422" t="s">
        <v>21</v>
      </c>
      <c r="C4422" t="s">
        <v>82</v>
      </c>
      <c r="D4422" t="s">
        <v>56</v>
      </c>
      <c r="E4422" s="1">
        <v>45483</v>
      </c>
      <c r="F4422" t="s">
        <v>8895</v>
      </c>
      <c r="G4422" s="1">
        <v>45871</v>
      </c>
      <c r="H4422" t="s">
        <v>25</v>
      </c>
      <c r="I4422" t="s">
        <v>54</v>
      </c>
      <c r="J4422" t="s">
        <v>49</v>
      </c>
      <c r="K4422">
        <v>3</v>
      </c>
      <c r="L4422" s="3">
        <f>Working_Data[[#This Row],[price2]]/Working_Data[[#This Row],[quantity]]</f>
        <v>121.75333333333333</v>
      </c>
      <c r="M4422" s="3">
        <v>365.26</v>
      </c>
      <c r="N4422" t="s">
        <v>28</v>
      </c>
      <c r="O4422">
        <v>28</v>
      </c>
      <c r="P4422" s="1">
        <v>45765</v>
      </c>
      <c r="Q4422">
        <v>314</v>
      </c>
      <c r="R4422" t="s">
        <v>29</v>
      </c>
      <c r="S4422">
        <v>3</v>
      </c>
      <c r="T4422" s="1">
        <v>45877</v>
      </c>
      <c r="U4422" t="s">
        <v>30</v>
      </c>
      <c r="V4422" t="str">
        <f>TEXT(WEEKDAY(Working_Data[[#This Row],[order_date]],1),"DDDD")</f>
        <v>Saturday</v>
      </c>
      <c r="W4422" t="str">
        <f>TEXT(Working_Data[[#This Row],[order_date]],"mmmm")</f>
        <v>August</v>
      </c>
      <c r="X4422" s="7">
        <f>Working_Data[[#This Row],[last_order_date]]-Working_Data[[#This Row],[signup_date]]</f>
        <v>282</v>
      </c>
      <c r="Y4422" s="7">
        <f>IF(Working_Data[[#This Row],[churned]]="Active",1,0)</f>
        <v>1</v>
      </c>
      <c r="Z4422" s="7">
        <f>YEAR(Working_Data[[#This Row],[order_date]])</f>
        <v>2025</v>
      </c>
    </row>
    <row r="4423" spans="1:26" x14ac:dyDescent="0.25">
      <c r="A4423" t="s">
        <v>8896</v>
      </c>
      <c r="B4423" t="s">
        <v>21</v>
      </c>
      <c r="C4423" t="s">
        <v>82</v>
      </c>
      <c r="D4423" t="s">
        <v>32</v>
      </c>
      <c r="E4423" s="1">
        <v>45722</v>
      </c>
      <c r="F4423" t="s">
        <v>8897</v>
      </c>
      <c r="G4423" s="1">
        <v>45871</v>
      </c>
      <c r="H4423" t="s">
        <v>34</v>
      </c>
      <c r="I4423" t="s">
        <v>26</v>
      </c>
      <c r="J4423" t="s">
        <v>67</v>
      </c>
      <c r="K4423">
        <v>3</v>
      </c>
      <c r="L4423" s="3">
        <f>Working_Data[[#This Row],[price2]]/Working_Data[[#This Row],[quantity]]</f>
        <v>371.1466666666667</v>
      </c>
      <c r="M4423" s="3">
        <v>1113.44</v>
      </c>
      <c r="N4423" t="s">
        <v>35</v>
      </c>
      <c r="O4423">
        <v>2</v>
      </c>
      <c r="P4423" s="1">
        <v>45391</v>
      </c>
      <c r="Q4423">
        <v>497</v>
      </c>
      <c r="R4423" t="s">
        <v>43</v>
      </c>
      <c r="S4423">
        <v>3</v>
      </c>
      <c r="T4423" s="1">
        <v>45622</v>
      </c>
      <c r="U4423" t="s">
        <v>36</v>
      </c>
      <c r="V4423" t="str">
        <f>TEXT(WEEKDAY(Working_Data[[#This Row],[order_date]],1),"DDDD")</f>
        <v>Saturday</v>
      </c>
      <c r="W4423" t="str">
        <f>TEXT(Working_Data[[#This Row],[order_date]],"mmmm")</f>
        <v>August</v>
      </c>
      <c r="X4423" s="7">
        <f>Working_Data[[#This Row],[last_order_date]]-Working_Data[[#This Row],[signup_date]]</f>
        <v>-331</v>
      </c>
      <c r="Y4423" s="7">
        <f>IF(Working_Data[[#This Row],[churned]]="Active",1,0)</f>
        <v>0</v>
      </c>
      <c r="Z4423" s="7">
        <f>YEAR(Working_Data[[#This Row],[order_date]])</f>
        <v>2025</v>
      </c>
    </row>
    <row r="4424" spans="1:26" x14ac:dyDescent="0.25">
      <c r="A4424" t="s">
        <v>8898</v>
      </c>
      <c r="B4424" t="s">
        <v>45</v>
      </c>
      <c r="C4424" t="s">
        <v>22</v>
      </c>
      <c r="D4424" t="s">
        <v>32</v>
      </c>
      <c r="E4424" s="1">
        <v>45765</v>
      </c>
      <c r="F4424" t="s">
        <v>8899</v>
      </c>
      <c r="G4424" s="1">
        <v>45871</v>
      </c>
      <c r="H4424" t="s">
        <v>41</v>
      </c>
      <c r="I4424" t="s">
        <v>42</v>
      </c>
      <c r="J4424" t="s">
        <v>49</v>
      </c>
      <c r="K4424">
        <v>5</v>
      </c>
      <c r="L4424" s="3">
        <f>Working_Data[[#This Row],[price2]]/Working_Data[[#This Row],[quantity]]</f>
        <v>261.04399999999998</v>
      </c>
      <c r="M4424" s="3">
        <v>1305.22</v>
      </c>
      <c r="N4424" t="s">
        <v>28</v>
      </c>
      <c r="O4424">
        <v>5</v>
      </c>
      <c r="P4424" s="1">
        <v>45608</v>
      </c>
      <c r="Q4424">
        <v>52</v>
      </c>
      <c r="R4424" t="s">
        <v>43</v>
      </c>
      <c r="S4424">
        <v>2</v>
      </c>
      <c r="T4424" s="1">
        <v>45544</v>
      </c>
      <c r="U4424" t="s">
        <v>60</v>
      </c>
      <c r="V4424" t="str">
        <f>TEXT(WEEKDAY(Working_Data[[#This Row],[order_date]],1),"DDDD")</f>
        <v>Saturday</v>
      </c>
      <c r="W4424" t="str">
        <f>TEXT(Working_Data[[#This Row],[order_date]],"mmmm")</f>
        <v>August</v>
      </c>
      <c r="X4424" s="7">
        <f>Working_Data[[#This Row],[last_order_date]]-Working_Data[[#This Row],[signup_date]]</f>
        <v>-157</v>
      </c>
      <c r="Y4424" s="7">
        <f>IF(Working_Data[[#This Row],[churned]]="Active",1,0)</f>
        <v>0</v>
      </c>
      <c r="Z4424" s="7">
        <f>YEAR(Working_Data[[#This Row],[order_date]])</f>
        <v>2025</v>
      </c>
    </row>
    <row r="4425" spans="1:26" x14ac:dyDescent="0.25">
      <c r="A4425" t="s">
        <v>8900</v>
      </c>
      <c r="B4425" t="s">
        <v>38</v>
      </c>
      <c r="C4425" t="s">
        <v>39</v>
      </c>
      <c r="D4425" t="s">
        <v>77</v>
      </c>
      <c r="E4425" s="1">
        <v>45833</v>
      </c>
      <c r="F4425" t="s">
        <v>8901</v>
      </c>
      <c r="G4425" s="1">
        <v>45871</v>
      </c>
      <c r="H4425" t="s">
        <v>34</v>
      </c>
      <c r="I4425" t="s">
        <v>48</v>
      </c>
      <c r="J4425" t="s">
        <v>59</v>
      </c>
      <c r="K4425">
        <v>4</v>
      </c>
      <c r="L4425" s="3">
        <f>Working_Data[[#This Row],[price2]]/Working_Data[[#This Row],[quantity]]</f>
        <v>126.41249999999999</v>
      </c>
      <c r="M4425" s="3">
        <v>505.65</v>
      </c>
      <c r="N4425" t="s">
        <v>35</v>
      </c>
      <c r="O4425">
        <v>26</v>
      </c>
      <c r="P4425" s="1">
        <v>45936</v>
      </c>
      <c r="Q4425">
        <v>382</v>
      </c>
      <c r="R4425" t="s">
        <v>43</v>
      </c>
      <c r="S4425">
        <v>2</v>
      </c>
      <c r="T4425" s="1">
        <v>45936</v>
      </c>
      <c r="U4425" t="s">
        <v>36</v>
      </c>
      <c r="V4425" t="str">
        <f>TEXT(WEEKDAY(Working_Data[[#This Row],[order_date]],1),"DDDD")</f>
        <v>Saturday</v>
      </c>
      <c r="W4425" t="str">
        <f>TEXT(Working_Data[[#This Row],[order_date]],"mmmm")</f>
        <v>August</v>
      </c>
      <c r="X4425" s="7">
        <f>Working_Data[[#This Row],[last_order_date]]-Working_Data[[#This Row],[signup_date]]</f>
        <v>103</v>
      </c>
      <c r="Y4425" s="7">
        <f>IF(Working_Data[[#This Row],[churned]]="Active",1,0)</f>
        <v>0</v>
      </c>
      <c r="Z4425" s="7">
        <f>YEAR(Working_Data[[#This Row],[order_date]])</f>
        <v>2025</v>
      </c>
    </row>
    <row r="4426" spans="1:26" x14ac:dyDescent="0.25">
      <c r="A4426" t="s">
        <v>8902</v>
      </c>
      <c r="B4426" t="s">
        <v>38</v>
      </c>
      <c r="C4426" t="s">
        <v>22</v>
      </c>
      <c r="D4426" t="s">
        <v>56</v>
      </c>
      <c r="E4426" s="1">
        <v>45996</v>
      </c>
      <c r="F4426" t="s">
        <v>8903</v>
      </c>
      <c r="G4426" s="1">
        <v>45871</v>
      </c>
      <c r="H4426" t="s">
        <v>58</v>
      </c>
      <c r="I4426" t="s">
        <v>54</v>
      </c>
      <c r="J4426" t="s">
        <v>67</v>
      </c>
      <c r="K4426">
        <v>3</v>
      </c>
      <c r="L4426" s="3">
        <f>Working_Data[[#This Row],[price2]]/Working_Data[[#This Row],[quantity]]</f>
        <v>181.71</v>
      </c>
      <c r="M4426" s="3">
        <v>545.13</v>
      </c>
      <c r="N4426" t="s">
        <v>35</v>
      </c>
      <c r="O4426">
        <v>13</v>
      </c>
      <c r="P4426" s="1">
        <v>45527</v>
      </c>
      <c r="Q4426">
        <v>200</v>
      </c>
      <c r="R4426" t="s">
        <v>29</v>
      </c>
      <c r="S4426">
        <v>3</v>
      </c>
      <c r="T4426" s="1">
        <v>45863</v>
      </c>
      <c r="U4426" t="s">
        <v>36</v>
      </c>
      <c r="V4426" t="str">
        <f>TEXT(WEEKDAY(Working_Data[[#This Row],[order_date]],1),"DDDD")</f>
        <v>Saturday</v>
      </c>
      <c r="W4426" t="str">
        <f>TEXT(Working_Data[[#This Row],[order_date]],"mmmm")</f>
        <v>August</v>
      </c>
      <c r="X4426" s="7">
        <f>Working_Data[[#This Row],[last_order_date]]-Working_Data[[#This Row],[signup_date]]</f>
        <v>-469</v>
      </c>
      <c r="Y4426" s="7">
        <f>IF(Working_Data[[#This Row],[churned]]="Active",1,0)</f>
        <v>1</v>
      </c>
      <c r="Z4426" s="7">
        <f>YEAR(Working_Data[[#This Row],[order_date]])</f>
        <v>2025</v>
      </c>
    </row>
    <row r="4427" spans="1:26" x14ac:dyDescent="0.25">
      <c r="A4427" t="s">
        <v>8904</v>
      </c>
      <c r="B4427" t="s">
        <v>45</v>
      </c>
      <c r="C4427" t="s">
        <v>22</v>
      </c>
      <c r="D4427" t="s">
        <v>32</v>
      </c>
      <c r="E4427" s="1">
        <v>45247</v>
      </c>
      <c r="F4427" t="s">
        <v>8905</v>
      </c>
      <c r="G4427" s="1">
        <v>45871</v>
      </c>
      <c r="H4427" t="s">
        <v>47</v>
      </c>
      <c r="I4427" t="s">
        <v>48</v>
      </c>
      <c r="J4427" t="s">
        <v>59</v>
      </c>
      <c r="K4427">
        <v>2</v>
      </c>
      <c r="L4427" s="3">
        <f>Working_Data[[#This Row],[price2]]/Working_Data[[#This Row],[quantity]]</f>
        <v>218.10499999999999</v>
      </c>
      <c r="M4427" s="3">
        <v>436.21</v>
      </c>
      <c r="N4427" t="s">
        <v>28</v>
      </c>
      <c r="O4427">
        <v>17</v>
      </c>
      <c r="P4427" s="1">
        <v>45662</v>
      </c>
      <c r="Q4427">
        <v>341</v>
      </c>
      <c r="R4427" t="s">
        <v>43</v>
      </c>
      <c r="S4427">
        <v>2</v>
      </c>
      <c r="T4427" s="1">
        <v>45799</v>
      </c>
      <c r="U4427" t="s">
        <v>30</v>
      </c>
      <c r="V4427" t="str">
        <f>TEXT(WEEKDAY(Working_Data[[#This Row],[order_date]],1),"DDDD")</f>
        <v>Saturday</v>
      </c>
      <c r="W4427" t="str">
        <f>TEXT(Working_Data[[#This Row],[order_date]],"mmmm")</f>
        <v>August</v>
      </c>
      <c r="X4427" s="7">
        <f>Working_Data[[#This Row],[last_order_date]]-Working_Data[[#This Row],[signup_date]]</f>
        <v>415</v>
      </c>
      <c r="Y4427" s="7">
        <f>IF(Working_Data[[#This Row],[churned]]="Active",1,0)</f>
        <v>0</v>
      </c>
      <c r="Z4427" s="7">
        <f>YEAR(Working_Data[[#This Row],[order_date]])</f>
        <v>2025</v>
      </c>
    </row>
    <row r="4428" spans="1:26" x14ac:dyDescent="0.25">
      <c r="A4428" t="s">
        <v>8906</v>
      </c>
      <c r="B4428" t="s">
        <v>38</v>
      </c>
      <c r="C4428" t="s">
        <v>22</v>
      </c>
      <c r="D4428" t="s">
        <v>77</v>
      </c>
      <c r="E4428" s="1">
        <v>45256</v>
      </c>
      <c r="F4428" t="s">
        <v>8907</v>
      </c>
      <c r="G4428" s="1">
        <v>45871</v>
      </c>
      <c r="H4428" t="s">
        <v>34</v>
      </c>
      <c r="I4428" t="s">
        <v>26</v>
      </c>
      <c r="J4428" t="s">
        <v>59</v>
      </c>
      <c r="K4428">
        <v>3</v>
      </c>
      <c r="L4428" s="3">
        <f>Working_Data[[#This Row],[price2]]/Working_Data[[#This Row],[quantity]]</f>
        <v>152.68666666666667</v>
      </c>
      <c r="M4428" s="3">
        <v>458.06</v>
      </c>
      <c r="N4428" t="s">
        <v>28</v>
      </c>
      <c r="O4428">
        <v>21</v>
      </c>
      <c r="P4428" s="1">
        <v>45558</v>
      </c>
      <c r="Q4428">
        <v>333</v>
      </c>
      <c r="R4428" t="s">
        <v>29</v>
      </c>
      <c r="S4428">
        <v>2</v>
      </c>
      <c r="T4428" s="1">
        <v>45825</v>
      </c>
      <c r="U4428" t="s">
        <v>36</v>
      </c>
      <c r="V4428" t="str">
        <f>TEXT(WEEKDAY(Working_Data[[#This Row],[order_date]],1),"DDDD")</f>
        <v>Saturday</v>
      </c>
      <c r="W4428" t="str">
        <f>TEXT(Working_Data[[#This Row],[order_date]],"mmmm")</f>
        <v>August</v>
      </c>
      <c r="X4428" s="7">
        <f>Working_Data[[#This Row],[last_order_date]]-Working_Data[[#This Row],[signup_date]]</f>
        <v>302</v>
      </c>
      <c r="Y4428" s="7">
        <f>IF(Working_Data[[#This Row],[churned]]="Active",1,0)</f>
        <v>1</v>
      </c>
      <c r="Z4428" s="7">
        <f>YEAR(Working_Data[[#This Row],[order_date]])</f>
        <v>2025</v>
      </c>
    </row>
    <row r="4429" spans="1:26" x14ac:dyDescent="0.25">
      <c r="A4429" t="s">
        <v>8908</v>
      </c>
      <c r="B4429" t="s">
        <v>45</v>
      </c>
      <c r="C4429" t="s">
        <v>39</v>
      </c>
      <c r="D4429" t="s">
        <v>32</v>
      </c>
      <c r="E4429" s="1">
        <v>45417</v>
      </c>
      <c r="F4429" t="s">
        <v>8909</v>
      </c>
      <c r="G4429" s="1">
        <v>45871</v>
      </c>
      <c r="H4429" t="s">
        <v>41</v>
      </c>
      <c r="I4429" t="s">
        <v>26</v>
      </c>
      <c r="J4429" t="s">
        <v>59</v>
      </c>
      <c r="K4429">
        <v>4</v>
      </c>
      <c r="L4429" s="3">
        <f>Working_Data[[#This Row],[price2]]/Working_Data[[#This Row],[quantity]]</f>
        <v>92.465000000000003</v>
      </c>
      <c r="M4429" s="3">
        <v>369.86</v>
      </c>
      <c r="N4429" t="s">
        <v>35</v>
      </c>
      <c r="O4429">
        <v>44</v>
      </c>
      <c r="P4429" s="1">
        <v>45822</v>
      </c>
      <c r="Q4429">
        <v>460</v>
      </c>
      <c r="R4429" t="s">
        <v>43</v>
      </c>
      <c r="S4429">
        <v>4</v>
      </c>
      <c r="T4429" s="1">
        <v>45654</v>
      </c>
      <c r="U4429" t="s">
        <v>30</v>
      </c>
      <c r="V4429" t="str">
        <f>TEXT(WEEKDAY(Working_Data[[#This Row],[order_date]],1),"DDDD")</f>
        <v>Saturday</v>
      </c>
      <c r="W4429" t="str">
        <f>TEXT(Working_Data[[#This Row],[order_date]],"mmmm")</f>
        <v>August</v>
      </c>
      <c r="X4429" s="7">
        <f>Working_Data[[#This Row],[last_order_date]]-Working_Data[[#This Row],[signup_date]]</f>
        <v>405</v>
      </c>
      <c r="Y4429" s="7">
        <f>IF(Working_Data[[#This Row],[churned]]="Active",1,0)</f>
        <v>0</v>
      </c>
      <c r="Z4429" s="7">
        <f>YEAR(Working_Data[[#This Row],[order_date]])</f>
        <v>2025</v>
      </c>
    </row>
    <row r="4430" spans="1:26" x14ac:dyDescent="0.25">
      <c r="A4430" t="s">
        <v>8910</v>
      </c>
      <c r="B4430" t="s">
        <v>45</v>
      </c>
      <c r="C4430" t="s">
        <v>22</v>
      </c>
      <c r="D4430" t="s">
        <v>32</v>
      </c>
      <c r="E4430" s="1">
        <v>45749</v>
      </c>
      <c r="F4430" t="s">
        <v>8911</v>
      </c>
      <c r="G4430" s="1">
        <v>45902</v>
      </c>
      <c r="H4430" t="s">
        <v>34</v>
      </c>
      <c r="I4430" t="s">
        <v>48</v>
      </c>
      <c r="J4430" t="s">
        <v>64</v>
      </c>
      <c r="K4430">
        <v>2</v>
      </c>
      <c r="L4430" s="3">
        <f>Working_Data[[#This Row],[price2]]/Working_Data[[#This Row],[quantity]]</f>
        <v>90.24</v>
      </c>
      <c r="M4430" s="3">
        <v>180.48</v>
      </c>
      <c r="N4430" t="s">
        <v>28</v>
      </c>
      <c r="O4430">
        <v>21</v>
      </c>
      <c r="P4430" s="1">
        <v>45548</v>
      </c>
      <c r="Q4430">
        <v>449</v>
      </c>
      <c r="R4430" t="s">
        <v>29</v>
      </c>
      <c r="S4430">
        <v>3</v>
      </c>
      <c r="T4430" s="1">
        <v>45863</v>
      </c>
      <c r="U4430" t="s">
        <v>60</v>
      </c>
      <c r="V4430" t="str">
        <f>TEXT(WEEKDAY(Working_Data[[#This Row],[order_date]],1),"DDDD")</f>
        <v>Tuesday</v>
      </c>
      <c r="W4430" t="str">
        <f>TEXT(Working_Data[[#This Row],[order_date]],"mmmm")</f>
        <v>September</v>
      </c>
      <c r="X4430" s="7">
        <f>Working_Data[[#This Row],[last_order_date]]-Working_Data[[#This Row],[signup_date]]</f>
        <v>-201</v>
      </c>
      <c r="Y4430" s="7">
        <f>IF(Working_Data[[#This Row],[churned]]="Active",1,0)</f>
        <v>1</v>
      </c>
      <c r="Z4430" s="7">
        <f>YEAR(Working_Data[[#This Row],[order_date]])</f>
        <v>2025</v>
      </c>
    </row>
    <row r="4431" spans="1:26" x14ac:dyDescent="0.25">
      <c r="A4431" t="s">
        <v>8912</v>
      </c>
      <c r="B4431" t="s">
        <v>38</v>
      </c>
      <c r="C4431" t="s">
        <v>22</v>
      </c>
      <c r="D4431" t="s">
        <v>23</v>
      </c>
      <c r="E4431" s="1">
        <v>45417</v>
      </c>
      <c r="F4431" t="s">
        <v>8913</v>
      </c>
      <c r="G4431" s="1">
        <v>45902</v>
      </c>
      <c r="H4431" t="s">
        <v>25</v>
      </c>
      <c r="I4431" t="s">
        <v>54</v>
      </c>
      <c r="J4431" t="s">
        <v>64</v>
      </c>
      <c r="K4431">
        <v>5</v>
      </c>
      <c r="L4431" s="3">
        <f>Working_Data[[#This Row],[price2]]/Working_Data[[#This Row],[quantity]]</f>
        <v>263.07600000000002</v>
      </c>
      <c r="M4431" s="3">
        <v>1315.38</v>
      </c>
      <c r="N4431" t="s">
        <v>28</v>
      </c>
      <c r="O4431">
        <v>6</v>
      </c>
      <c r="P4431" s="1">
        <v>45877</v>
      </c>
      <c r="Q4431">
        <v>18</v>
      </c>
      <c r="R4431" t="s">
        <v>29</v>
      </c>
      <c r="S4431">
        <v>4</v>
      </c>
      <c r="T4431" s="1">
        <v>45455</v>
      </c>
      <c r="U4431" t="s">
        <v>60</v>
      </c>
      <c r="V4431" t="str">
        <f>TEXT(WEEKDAY(Working_Data[[#This Row],[order_date]],1),"DDDD")</f>
        <v>Tuesday</v>
      </c>
      <c r="W4431" t="str">
        <f>TEXT(Working_Data[[#This Row],[order_date]],"mmmm")</f>
        <v>September</v>
      </c>
      <c r="X4431" s="7">
        <f>Working_Data[[#This Row],[last_order_date]]-Working_Data[[#This Row],[signup_date]]</f>
        <v>460</v>
      </c>
      <c r="Y4431" s="7">
        <f>IF(Working_Data[[#This Row],[churned]]="Active",1,0)</f>
        <v>1</v>
      </c>
      <c r="Z4431" s="7">
        <f>YEAR(Working_Data[[#This Row],[order_date]])</f>
        <v>2025</v>
      </c>
    </row>
    <row r="4432" spans="1:26" x14ac:dyDescent="0.25">
      <c r="A4432" t="s">
        <v>8914</v>
      </c>
      <c r="B4432" t="s">
        <v>45</v>
      </c>
      <c r="C4432" t="s">
        <v>82</v>
      </c>
      <c r="D4432" t="s">
        <v>77</v>
      </c>
      <c r="E4432" s="1">
        <v>45654</v>
      </c>
      <c r="F4432" t="s">
        <v>8915</v>
      </c>
      <c r="G4432" s="1">
        <v>45902</v>
      </c>
      <c r="H4432" t="s">
        <v>47</v>
      </c>
      <c r="I4432" t="s">
        <v>42</v>
      </c>
      <c r="J4432" t="s">
        <v>49</v>
      </c>
      <c r="K4432">
        <v>5</v>
      </c>
      <c r="L4432" s="3">
        <f>Working_Data[[#This Row],[price2]]/Working_Data[[#This Row],[quantity]]</f>
        <v>207.74799999999999</v>
      </c>
      <c r="M4432" s="3">
        <v>1038.74</v>
      </c>
      <c r="N4432" t="s">
        <v>35</v>
      </c>
      <c r="O4432">
        <v>48</v>
      </c>
      <c r="P4432" s="1">
        <v>45525</v>
      </c>
      <c r="Q4432">
        <v>317</v>
      </c>
      <c r="R4432" t="s">
        <v>43</v>
      </c>
      <c r="S4432">
        <v>4</v>
      </c>
      <c r="T4432" s="1">
        <v>45733</v>
      </c>
      <c r="U4432" t="s">
        <v>36</v>
      </c>
      <c r="V4432" t="str">
        <f>TEXT(WEEKDAY(Working_Data[[#This Row],[order_date]],1),"DDDD")</f>
        <v>Tuesday</v>
      </c>
      <c r="W4432" t="str">
        <f>TEXT(Working_Data[[#This Row],[order_date]],"mmmm")</f>
        <v>September</v>
      </c>
      <c r="X4432" s="7">
        <f>Working_Data[[#This Row],[last_order_date]]-Working_Data[[#This Row],[signup_date]]</f>
        <v>-129</v>
      </c>
      <c r="Y4432" s="7">
        <f>IF(Working_Data[[#This Row],[churned]]="Active",1,0)</f>
        <v>0</v>
      </c>
      <c r="Z4432" s="7">
        <f>YEAR(Working_Data[[#This Row],[order_date]])</f>
        <v>2025</v>
      </c>
    </row>
    <row r="4433" spans="1:26" x14ac:dyDescent="0.25">
      <c r="A4433" t="s">
        <v>8916</v>
      </c>
      <c r="B4433" t="s">
        <v>45</v>
      </c>
      <c r="C4433" t="s">
        <v>39</v>
      </c>
      <c r="D4433" t="s">
        <v>52</v>
      </c>
      <c r="E4433" s="1">
        <v>45877</v>
      </c>
      <c r="F4433" t="s">
        <v>8917</v>
      </c>
      <c r="G4433" s="1">
        <v>45902</v>
      </c>
      <c r="H4433" t="s">
        <v>58</v>
      </c>
      <c r="I4433" t="s">
        <v>26</v>
      </c>
      <c r="J4433" t="s">
        <v>64</v>
      </c>
      <c r="K4433">
        <v>5</v>
      </c>
      <c r="L4433" s="3">
        <f>Working_Data[[#This Row],[price2]]/Working_Data[[#This Row],[quantity]]</f>
        <v>166.476</v>
      </c>
      <c r="M4433" s="3">
        <v>832.38</v>
      </c>
      <c r="N4433" t="s">
        <v>28</v>
      </c>
      <c r="O4433">
        <v>39</v>
      </c>
      <c r="P4433" s="1">
        <v>45360</v>
      </c>
      <c r="Q4433">
        <v>358</v>
      </c>
      <c r="R4433" t="s">
        <v>43</v>
      </c>
      <c r="S4433">
        <v>5</v>
      </c>
      <c r="T4433" s="1">
        <v>45606</v>
      </c>
      <c r="U4433" t="s">
        <v>30</v>
      </c>
      <c r="V4433" t="str">
        <f>TEXT(WEEKDAY(Working_Data[[#This Row],[order_date]],1),"DDDD")</f>
        <v>Tuesday</v>
      </c>
      <c r="W4433" t="str">
        <f>TEXT(Working_Data[[#This Row],[order_date]],"mmmm")</f>
        <v>September</v>
      </c>
      <c r="X4433" s="7">
        <f>Working_Data[[#This Row],[last_order_date]]-Working_Data[[#This Row],[signup_date]]</f>
        <v>-517</v>
      </c>
      <c r="Y4433" s="7">
        <f>IF(Working_Data[[#This Row],[churned]]="Active",1,0)</f>
        <v>0</v>
      </c>
      <c r="Z4433" s="7">
        <f>YEAR(Working_Data[[#This Row],[order_date]])</f>
        <v>2025</v>
      </c>
    </row>
    <row r="4434" spans="1:26" x14ac:dyDescent="0.25">
      <c r="A4434" t="s">
        <v>8918</v>
      </c>
      <c r="B4434" t="s">
        <v>38</v>
      </c>
      <c r="C4434" t="s">
        <v>22</v>
      </c>
      <c r="D4434" t="s">
        <v>52</v>
      </c>
      <c r="E4434" s="1">
        <v>45317</v>
      </c>
      <c r="F4434" t="s">
        <v>8919</v>
      </c>
      <c r="G4434" s="1">
        <v>45902</v>
      </c>
      <c r="H4434" t="s">
        <v>41</v>
      </c>
      <c r="I4434" t="s">
        <v>63</v>
      </c>
      <c r="J4434" t="s">
        <v>27</v>
      </c>
      <c r="K4434">
        <v>5</v>
      </c>
      <c r="L4434" s="3">
        <f>Working_Data[[#This Row],[price2]]/Working_Data[[#This Row],[quantity]]</f>
        <v>266.79399999999998</v>
      </c>
      <c r="M4434" s="3">
        <v>1333.97</v>
      </c>
      <c r="N4434" t="s">
        <v>50</v>
      </c>
      <c r="O4434">
        <v>48</v>
      </c>
      <c r="P4434" s="1">
        <v>45608</v>
      </c>
      <c r="Q4434">
        <v>333</v>
      </c>
      <c r="R4434" t="s">
        <v>29</v>
      </c>
      <c r="S4434">
        <v>4</v>
      </c>
      <c r="T4434" s="1">
        <v>45866</v>
      </c>
      <c r="U4434" t="s">
        <v>30</v>
      </c>
      <c r="V4434" t="str">
        <f>TEXT(WEEKDAY(Working_Data[[#This Row],[order_date]],1),"DDDD")</f>
        <v>Tuesday</v>
      </c>
      <c r="W4434" t="str">
        <f>TEXT(Working_Data[[#This Row],[order_date]],"mmmm")</f>
        <v>September</v>
      </c>
      <c r="X4434" s="7">
        <f>Working_Data[[#This Row],[last_order_date]]-Working_Data[[#This Row],[signup_date]]</f>
        <v>291</v>
      </c>
      <c r="Y4434" s="7">
        <f>IF(Working_Data[[#This Row],[churned]]="Active",1,0)</f>
        <v>1</v>
      </c>
      <c r="Z4434" s="7">
        <f>YEAR(Working_Data[[#This Row],[order_date]])</f>
        <v>2025</v>
      </c>
    </row>
    <row r="4435" spans="1:26" x14ac:dyDescent="0.25">
      <c r="A4435" t="s">
        <v>8920</v>
      </c>
      <c r="B4435" t="s">
        <v>21</v>
      </c>
      <c r="C4435" t="s">
        <v>22</v>
      </c>
      <c r="D4435" t="s">
        <v>56</v>
      </c>
      <c r="E4435" s="1">
        <v>45428</v>
      </c>
      <c r="F4435" t="s">
        <v>8921</v>
      </c>
      <c r="G4435" s="1">
        <v>45932</v>
      </c>
      <c r="H4435" t="s">
        <v>34</v>
      </c>
      <c r="I4435" t="s">
        <v>54</v>
      </c>
      <c r="J4435" t="s">
        <v>27</v>
      </c>
      <c r="K4435">
        <v>4</v>
      </c>
      <c r="L4435" s="3">
        <f>Working_Data[[#This Row],[price2]]/Working_Data[[#This Row],[quantity]]</f>
        <v>29.3475</v>
      </c>
      <c r="M4435" s="3">
        <v>117.39</v>
      </c>
      <c r="N4435" t="s">
        <v>35</v>
      </c>
      <c r="O4435">
        <v>18</v>
      </c>
      <c r="P4435" s="1">
        <v>45968</v>
      </c>
      <c r="Q4435">
        <v>32</v>
      </c>
      <c r="R4435" t="s">
        <v>29</v>
      </c>
      <c r="S4435">
        <v>3</v>
      </c>
      <c r="T4435" s="1">
        <v>45678</v>
      </c>
      <c r="U4435" t="s">
        <v>60</v>
      </c>
      <c r="V4435" t="str">
        <f>TEXT(WEEKDAY(Working_Data[[#This Row],[order_date]],1),"DDDD")</f>
        <v>Thursday</v>
      </c>
      <c r="W4435" t="str">
        <f>TEXT(Working_Data[[#This Row],[order_date]],"mmmm")</f>
        <v>October</v>
      </c>
      <c r="X4435" s="7">
        <f>Working_Data[[#This Row],[last_order_date]]-Working_Data[[#This Row],[signup_date]]</f>
        <v>540</v>
      </c>
      <c r="Y4435" s="7">
        <f>IF(Working_Data[[#This Row],[churned]]="Active",1,0)</f>
        <v>1</v>
      </c>
      <c r="Z4435" s="7">
        <f>YEAR(Working_Data[[#This Row],[order_date]])</f>
        <v>2025</v>
      </c>
    </row>
    <row r="4436" spans="1:26" x14ac:dyDescent="0.25">
      <c r="A4436" t="s">
        <v>8922</v>
      </c>
      <c r="B4436" t="s">
        <v>38</v>
      </c>
      <c r="C4436" t="s">
        <v>22</v>
      </c>
      <c r="D4436" t="s">
        <v>52</v>
      </c>
      <c r="E4436" s="1">
        <v>45449</v>
      </c>
      <c r="F4436" t="s">
        <v>8923</v>
      </c>
      <c r="G4436" s="1">
        <v>45932</v>
      </c>
      <c r="H4436" t="s">
        <v>34</v>
      </c>
      <c r="I4436" t="s">
        <v>63</v>
      </c>
      <c r="J4436" t="s">
        <v>27</v>
      </c>
      <c r="K4436">
        <v>4</v>
      </c>
      <c r="L4436" s="3">
        <f>Working_Data[[#This Row],[price2]]/Working_Data[[#This Row],[quantity]]</f>
        <v>119.59</v>
      </c>
      <c r="M4436" s="3">
        <v>478.36</v>
      </c>
      <c r="N4436" t="s">
        <v>50</v>
      </c>
      <c r="O4436">
        <v>9</v>
      </c>
      <c r="P4436" s="1">
        <v>45907</v>
      </c>
      <c r="Q4436">
        <v>125</v>
      </c>
      <c r="R4436" t="s">
        <v>43</v>
      </c>
      <c r="S4436">
        <v>5</v>
      </c>
      <c r="T4436" s="1">
        <v>45799</v>
      </c>
      <c r="U4436" t="s">
        <v>30</v>
      </c>
      <c r="V4436" t="str">
        <f>TEXT(WEEKDAY(Working_Data[[#This Row],[order_date]],1),"DDDD")</f>
        <v>Thursday</v>
      </c>
      <c r="W4436" t="str">
        <f>TEXT(Working_Data[[#This Row],[order_date]],"mmmm")</f>
        <v>October</v>
      </c>
      <c r="X4436" s="7">
        <f>Working_Data[[#This Row],[last_order_date]]-Working_Data[[#This Row],[signup_date]]</f>
        <v>458</v>
      </c>
      <c r="Y4436" s="7">
        <f>IF(Working_Data[[#This Row],[churned]]="Active",1,0)</f>
        <v>0</v>
      </c>
      <c r="Z4436" s="7">
        <f>YEAR(Working_Data[[#This Row],[order_date]])</f>
        <v>2025</v>
      </c>
    </row>
    <row r="4437" spans="1:26" x14ac:dyDescent="0.25">
      <c r="A4437" t="s">
        <v>8924</v>
      </c>
      <c r="B4437" t="s">
        <v>38</v>
      </c>
      <c r="C4437" t="s">
        <v>39</v>
      </c>
      <c r="D4437" t="s">
        <v>56</v>
      </c>
      <c r="E4437" s="1">
        <v>45286</v>
      </c>
      <c r="F4437" t="s">
        <v>8925</v>
      </c>
      <c r="G4437" s="1">
        <v>45932</v>
      </c>
      <c r="H4437" t="s">
        <v>47</v>
      </c>
      <c r="I4437" t="s">
        <v>26</v>
      </c>
      <c r="J4437" t="s">
        <v>27</v>
      </c>
      <c r="K4437">
        <v>4</v>
      </c>
      <c r="L4437" s="3">
        <f>Working_Data[[#This Row],[price2]]/Working_Data[[#This Row],[quantity]]</f>
        <v>98.02</v>
      </c>
      <c r="M4437" s="3">
        <v>392.08</v>
      </c>
      <c r="N4437" t="s">
        <v>35</v>
      </c>
      <c r="O4437">
        <v>2</v>
      </c>
      <c r="P4437" s="1">
        <v>45646</v>
      </c>
      <c r="Q4437">
        <v>4</v>
      </c>
      <c r="R4437" t="s">
        <v>43</v>
      </c>
      <c r="S4437">
        <v>1</v>
      </c>
      <c r="T4437" s="1">
        <v>45746</v>
      </c>
      <c r="U4437" t="s">
        <v>30</v>
      </c>
      <c r="V4437" t="str">
        <f>TEXT(WEEKDAY(Working_Data[[#This Row],[order_date]],1),"DDDD")</f>
        <v>Thursday</v>
      </c>
      <c r="W4437" t="str">
        <f>TEXT(Working_Data[[#This Row],[order_date]],"mmmm")</f>
        <v>October</v>
      </c>
      <c r="X4437" s="7">
        <f>Working_Data[[#This Row],[last_order_date]]-Working_Data[[#This Row],[signup_date]]</f>
        <v>360</v>
      </c>
      <c r="Y4437" s="7">
        <f>IF(Working_Data[[#This Row],[churned]]="Active",1,0)</f>
        <v>0</v>
      </c>
      <c r="Z4437" s="7">
        <f>YEAR(Working_Data[[#This Row],[order_date]])</f>
        <v>2025</v>
      </c>
    </row>
    <row r="4438" spans="1:26" x14ac:dyDescent="0.25">
      <c r="A4438" t="s">
        <v>8926</v>
      </c>
      <c r="B4438" t="s">
        <v>38</v>
      </c>
      <c r="C4438" t="s">
        <v>22</v>
      </c>
      <c r="D4438" t="s">
        <v>52</v>
      </c>
      <c r="E4438" s="1">
        <v>45647</v>
      </c>
      <c r="F4438" t="s">
        <v>8927</v>
      </c>
      <c r="G4438" s="1">
        <v>45932</v>
      </c>
      <c r="H4438" t="s">
        <v>58</v>
      </c>
      <c r="I4438" t="s">
        <v>54</v>
      </c>
      <c r="J4438" t="s">
        <v>27</v>
      </c>
      <c r="K4438">
        <v>3</v>
      </c>
      <c r="L4438" s="3">
        <f>Working_Data[[#This Row],[price2]]/Working_Data[[#This Row],[quantity]]</f>
        <v>194.45666666666668</v>
      </c>
      <c r="M4438" s="3">
        <v>583.37</v>
      </c>
      <c r="N4438" t="s">
        <v>28</v>
      </c>
      <c r="O4438">
        <v>20</v>
      </c>
      <c r="P4438" s="1">
        <v>45532</v>
      </c>
      <c r="Q4438">
        <v>432</v>
      </c>
      <c r="R4438" t="s">
        <v>43</v>
      </c>
      <c r="S4438">
        <v>4</v>
      </c>
      <c r="T4438" s="1">
        <v>45650</v>
      </c>
      <c r="U4438" t="s">
        <v>60</v>
      </c>
      <c r="V4438" t="str">
        <f>TEXT(WEEKDAY(Working_Data[[#This Row],[order_date]],1),"DDDD")</f>
        <v>Thursday</v>
      </c>
      <c r="W4438" t="str">
        <f>TEXT(Working_Data[[#This Row],[order_date]],"mmmm")</f>
        <v>October</v>
      </c>
      <c r="X4438" s="7">
        <f>Working_Data[[#This Row],[last_order_date]]-Working_Data[[#This Row],[signup_date]]</f>
        <v>-115</v>
      </c>
      <c r="Y4438" s="7">
        <f>IF(Working_Data[[#This Row],[churned]]="Active",1,0)</f>
        <v>0</v>
      </c>
      <c r="Z4438" s="7">
        <f>YEAR(Working_Data[[#This Row],[order_date]])</f>
        <v>2025</v>
      </c>
    </row>
    <row r="4439" spans="1:26" x14ac:dyDescent="0.25">
      <c r="A4439" t="s">
        <v>8928</v>
      </c>
      <c r="B4439" t="s">
        <v>38</v>
      </c>
      <c r="C4439" t="s">
        <v>39</v>
      </c>
      <c r="D4439" t="s">
        <v>32</v>
      </c>
      <c r="E4439" s="1">
        <v>45934</v>
      </c>
      <c r="F4439" t="s">
        <v>8929</v>
      </c>
      <c r="G4439" s="1">
        <v>45932</v>
      </c>
      <c r="H4439" t="s">
        <v>34</v>
      </c>
      <c r="I4439" t="s">
        <v>63</v>
      </c>
      <c r="J4439" t="s">
        <v>64</v>
      </c>
      <c r="K4439">
        <v>4</v>
      </c>
      <c r="L4439" s="3">
        <f>Working_Data[[#This Row],[price2]]/Working_Data[[#This Row],[quantity]]</f>
        <v>182.14500000000001</v>
      </c>
      <c r="M4439" s="3">
        <v>728.58</v>
      </c>
      <c r="N4439" t="s">
        <v>28</v>
      </c>
      <c r="O4439">
        <v>6</v>
      </c>
      <c r="P4439" s="1">
        <v>45586</v>
      </c>
      <c r="Q4439">
        <v>72</v>
      </c>
      <c r="R4439" t="s">
        <v>43</v>
      </c>
      <c r="S4439">
        <v>2</v>
      </c>
      <c r="T4439" s="1">
        <v>45769</v>
      </c>
      <c r="U4439" t="s">
        <v>36</v>
      </c>
      <c r="V4439" t="str">
        <f>TEXT(WEEKDAY(Working_Data[[#This Row],[order_date]],1),"DDDD")</f>
        <v>Thursday</v>
      </c>
      <c r="W4439" t="str">
        <f>TEXT(Working_Data[[#This Row],[order_date]],"mmmm")</f>
        <v>October</v>
      </c>
      <c r="X4439" s="7">
        <f>Working_Data[[#This Row],[last_order_date]]-Working_Data[[#This Row],[signup_date]]</f>
        <v>-348</v>
      </c>
      <c r="Y4439" s="7">
        <f>IF(Working_Data[[#This Row],[churned]]="Active",1,0)</f>
        <v>0</v>
      </c>
      <c r="Z4439" s="7">
        <f>YEAR(Working_Data[[#This Row],[order_date]])</f>
        <v>2025</v>
      </c>
    </row>
    <row r="4440" spans="1:26" x14ac:dyDescent="0.25">
      <c r="A4440" t="s">
        <v>8930</v>
      </c>
      <c r="B4440" t="s">
        <v>45</v>
      </c>
      <c r="C4440" t="s">
        <v>39</v>
      </c>
      <c r="D4440" t="s">
        <v>77</v>
      </c>
      <c r="E4440" s="1">
        <v>45686</v>
      </c>
      <c r="F4440" t="s">
        <v>8931</v>
      </c>
      <c r="G4440" s="1">
        <v>45932</v>
      </c>
      <c r="H4440" t="s">
        <v>47</v>
      </c>
      <c r="I4440" t="s">
        <v>63</v>
      </c>
      <c r="J4440" t="s">
        <v>59</v>
      </c>
      <c r="K4440">
        <v>2</v>
      </c>
      <c r="L4440" s="3">
        <f>Working_Data[[#This Row],[price2]]/Working_Data[[#This Row],[quantity]]</f>
        <v>309.53500000000003</v>
      </c>
      <c r="M4440" s="3">
        <v>619.07000000000005</v>
      </c>
      <c r="N4440" t="s">
        <v>50</v>
      </c>
      <c r="O4440">
        <v>39</v>
      </c>
      <c r="P4440" s="1">
        <v>45638</v>
      </c>
      <c r="Q4440">
        <v>45</v>
      </c>
      <c r="R4440" t="s">
        <v>43</v>
      </c>
      <c r="S4440">
        <v>5</v>
      </c>
      <c r="T4440" s="1">
        <v>45794</v>
      </c>
      <c r="U4440" t="s">
        <v>30</v>
      </c>
      <c r="V4440" t="str">
        <f>TEXT(WEEKDAY(Working_Data[[#This Row],[order_date]],1),"DDDD")</f>
        <v>Thursday</v>
      </c>
      <c r="W4440" t="str">
        <f>TEXT(Working_Data[[#This Row],[order_date]],"mmmm")</f>
        <v>October</v>
      </c>
      <c r="X4440" s="7">
        <f>Working_Data[[#This Row],[last_order_date]]-Working_Data[[#This Row],[signup_date]]</f>
        <v>-48</v>
      </c>
      <c r="Y4440" s="7">
        <f>IF(Working_Data[[#This Row],[churned]]="Active",1,0)</f>
        <v>0</v>
      </c>
      <c r="Z4440" s="7">
        <f>YEAR(Working_Data[[#This Row],[order_date]])</f>
        <v>2025</v>
      </c>
    </row>
    <row r="4441" spans="1:26" x14ac:dyDescent="0.25">
      <c r="A4441" t="s">
        <v>8932</v>
      </c>
      <c r="B4441" t="s">
        <v>38</v>
      </c>
      <c r="C4441" t="s">
        <v>22</v>
      </c>
      <c r="D4441" t="s">
        <v>77</v>
      </c>
      <c r="E4441" s="1">
        <v>45167</v>
      </c>
      <c r="F4441" t="s">
        <v>8933</v>
      </c>
      <c r="G4441" s="1">
        <v>45932</v>
      </c>
      <c r="H4441" t="s">
        <v>25</v>
      </c>
      <c r="I4441" t="s">
        <v>63</v>
      </c>
      <c r="J4441" t="s">
        <v>49</v>
      </c>
      <c r="K4441">
        <v>5</v>
      </c>
      <c r="L4441" s="3">
        <f>Working_Data[[#This Row],[price2]]/Working_Data[[#This Row],[quantity]]</f>
        <v>83.215999999999994</v>
      </c>
      <c r="M4441" s="3">
        <v>416.08</v>
      </c>
      <c r="N4441" t="s">
        <v>35</v>
      </c>
      <c r="O4441">
        <v>29</v>
      </c>
      <c r="P4441" s="1">
        <v>45553</v>
      </c>
      <c r="Q4441">
        <v>352</v>
      </c>
      <c r="R4441" t="s">
        <v>29</v>
      </c>
      <c r="S4441">
        <v>1</v>
      </c>
      <c r="T4441" s="1">
        <v>45452</v>
      </c>
      <c r="U4441" t="s">
        <v>36</v>
      </c>
      <c r="V4441" t="str">
        <f>TEXT(WEEKDAY(Working_Data[[#This Row],[order_date]],1),"DDDD")</f>
        <v>Thursday</v>
      </c>
      <c r="W4441" t="str">
        <f>TEXT(Working_Data[[#This Row],[order_date]],"mmmm")</f>
        <v>October</v>
      </c>
      <c r="X4441" s="7">
        <f>Working_Data[[#This Row],[last_order_date]]-Working_Data[[#This Row],[signup_date]]</f>
        <v>386</v>
      </c>
      <c r="Y4441" s="7">
        <f>IF(Working_Data[[#This Row],[churned]]="Active",1,0)</f>
        <v>1</v>
      </c>
      <c r="Z4441" s="7">
        <f>YEAR(Working_Data[[#This Row],[order_date]])</f>
        <v>2025</v>
      </c>
    </row>
    <row r="4442" spans="1:26" x14ac:dyDescent="0.25">
      <c r="A4442" t="s">
        <v>8934</v>
      </c>
      <c r="B4442" t="s">
        <v>38</v>
      </c>
      <c r="C4442" t="s">
        <v>39</v>
      </c>
      <c r="D4442" t="s">
        <v>23</v>
      </c>
      <c r="E4442" s="1">
        <v>45821</v>
      </c>
      <c r="F4442" t="s">
        <v>8935</v>
      </c>
      <c r="G4442" s="1">
        <v>45932</v>
      </c>
      <c r="H4442" t="s">
        <v>34</v>
      </c>
      <c r="I4442" t="s">
        <v>63</v>
      </c>
      <c r="J4442" t="s">
        <v>59</v>
      </c>
      <c r="K4442">
        <v>2</v>
      </c>
      <c r="L4442" s="3">
        <f>Working_Data[[#This Row],[price2]]/Working_Data[[#This Row],[quantity]]</f>
        <v>391.37</v>
      </c>
      <c r="M4442" s="3">
        <v>782.74</v>
      </c>
      <c r="N4442" t="s">
        <v>50</v>
      </c>
      <c r="O4442">
        <v>13</v>
      </c>
      <c r="P4442" s="1">
        <v>45781</v>
      </c>
      <c r="Q4442">
        <v>0</v>
      </c>
      <c r="R4442" t="s">
        <v>43</v>
      </c>
      <c r="S4442">
        <v>5</v>
      </c>
      <c r="T4442" s="1">
        <v>45593</v>
      </c>
      <c r="U4442" t="s">
        <v>60</v>
      </c>
      <c r="V4442" t="str">
        <f>TEXT(WEEKDAY(Working_Data[[#This Row],[order_date]],1),"DDDD")</f>
        <v>Thursday</v>
      </c>
      <c r="W4442" t="str">
        <f>TEXT(Working_Data[[#This Row],[order_date]],"mmmm")</f>
        <v>October</v>
      </c>
      <c r="X4442" s="7">
        <f>Working_Data[[#This Row],[last_order_date]]-Working_Data[[#This Row],[signup_date]]</f>
        <v>-40</v>
      </c>
      <c r="Y4442" s="7">
        <f>IF(Working_Data[[#This Row],[churned]]="Active",1,0)</f>
        <v>0</v>
      </c>
      <c r="Z4442" s="7">
        <f>YEAR(Working_Data[[#This Row],[order_date]])</f>
        <v>2025</v>
      </c>
    </row>
    <row r="4443" spans="1:26" x14ac:dyDescent="0.25">
      <c r="A4443" t="s">
        <v>8936</v>
      </c>
      <c r="B4443" t="s">
        <v>21</v>
      </c>
      <c r="C4443" t="s">
        <v>39</v>
      </c>
      <c r="D4443" t="s">
        <v>56</v>
      </c>
      <c r="E4443" s="1">
        <v>45520</v>
      </c>
      <c r="F4443" t="s">
        <v>8937</v>
      </c>
      <c r="G4443" s="1">
        <v>45932</v>
      </c>
      <c r="H4443" t="s">
        <v>47</v>
      </c>
      <c r="I4443" t="s">
        <v>63</v>
      </c>
      <c r="J4443" t="s">
        <v>27</v>
      </c>
      <c r="K4443">
        <v>3</v>
      </c>
      <c r="L4443" s="3">
        <f>Working_Data[[#This Row],[price2]]/Working_Data[[#This Row],[quantity]]</f>
        <v>176.10666666666668</v>
      </c>
      <c r="M4443" s="3">
        <v>528.32000000000005</v>
      </c>
      <c r="N4443" t="s">
        <v>28</v>
      </c>
      <c r="O4443">
        <v>46</v>
      </c>
      <c r="P4443" s="1">
        <v>45710</v>
      </c>
      <c r="Q4443">
        <v>248</v>
      </c>
      <c r="R4443" t="s">
        <v>29</v>
      </c>
      <c r="S4443">
        <v>2</v>
      </c>
      <c r="T4443" s="1">
        <v>45902</v>
      </c>
      <c r="U4443" t="s">
        <v>36</v>
      </c>
      <c r="V4443" t="str">
        <f>TEXT(WEEKDAY(Working_Data[[#This Row],[order_date]],1),"DDDD")</f>
        <v>Thursday</v>
      </c>
      <c r="W4443" t="str">
        <f>TEXT(Working_Data[[#This Row],[order_date]],"mmmm")</f>
        <v>October</v>
      </c>
      <c r="X4443" s="7">
        <f>Working_Data[[#This Row],[last_order_date]]-Working_Data[[#This Row],[signup_date]]</f>
        <v>190</v>
      </c>
      <c r="Y4443" s="7">
        <f>IF(Working_Data[[#This Row],[churned]]="Active",1,0)</f>
        <v>1</v>
      </c>
      <c r="Z4443" s="7">
        <f>YEAR(Working_Data[[#This Row],[order_date]])</f>
        <v>2025</v>
      </c>
    </row>
    <row r="4444" spans="1:26" x14ac:dyDescent="0.25">
      <c r="A4444" t="s">
        <v>8938</v>
      </c>
      <c r="B4444" t="s">
        <v>45</v>
      </c>
      <c r="C4444" t="s">
        <v>22</v>
      </c>
      <c r="D4444" t="s">
        <v>23</v>
      </c>
      <c r="E4444" s="1">
        <v>45829</v>
      </c>
      <c r="F4444" t="s">
        <v>8939</v>
      </c>
      <c r="G4444" s="1">
        <v>45932</v>
      </c>
      <c r="H4444" t="s">
        <v>58</v>
      </c>
      <c r="I4444" t="s">
        <v>54</v>
      </c>
      <c r="J4444" t="s">
        <v>67</v>
      </c>
      <c r="K4444">
        <v>4</v>
      </c>
      <c r="L4444" s="3">
        <f>Working_Data[[#This Row],[price2]]/Working_Data[[#This Row],[quantity]]</f>
        <v>258.32</v>
      </c>
      <c r="M4444" s="3">
        <v>1033.28</v>
      </c>
      <c r="N4444" t="s">
        <v>28</v>
      </c>
      <c r="O4444">
        <v>18</v>
      </c>
      <c r="P4444" s="1">
        <v>45534</v>
      </c>
      <c r="Q4444">
        <v>137</v>
      </c>
      <c r="R4444" t="s">
        <v>43</v>
      </c>
      <c r="S4444">
        <v>5</v>
      </c>
      <c r="T4444" s="1">
        <v>45934</v>
      </c>
      <c r="U4444" t="s">
        <v>60</v>
      </c>
      <c r="V4444" t="str">
        <f>TEXT(WEEKDAY(Working_Data[[#This Row],[order_date]],1),"DDDD")</f>
        <v>Thursday</v>
      </c>
      <c r="W4444" t="str">
        <f>TEXT(Working_Data[[#This Row],[order_date]],"mmmm")</f>
        <v>October</v>
      </c>
      <c r="X4444" s="7">
        <f>Working_Data[[#This Row],[last_order_date]]-Working_Data[[#This Row],[signup_date]]</f>
        <v>-295</v>
      </c>
      <c r="Y4444" s="7">
        <f>IF(Working_Data[[#This Row],[churned]]="Active",1,0)</f>
        <v>0</v>
      </c>
      <c r="Z4444" s="7">
        <f>YEAR(Working_Data[[#This Row],[order_date]])</f>
        <v>2025</v>
      </c>
    </row>
    <row r="4445" spans="1:26" x14ac:dyDescent="0.25">
      <c r="A4445" t="s">
        <v>8940</v>
      </c>
      <c r="B4445" t="s">
        <v>21</v>
      </c>
      <c r="C4445" t="s">
        <v>82</v>
      </c>
      <c r="D4445" t="s">
        <v>23</v>
      </c>
      <c r="E4445" s="1">
        <v>45595</v>
      </c>
      <c r="F4445" t="s">
        <v>8941</v>
      </c>
      <c r="G4445" s="1">
        <v>45932</v>
      </c>
      <c r="H4445" t="s">
        <v>34</v>
      </c>
      <c r="I4445" t="s">
        <v>42</v>
      </c>
      <c r="J4445" t="s">
        <v>27</v>
      </c>
      <c r="K4445">
        <v>2</v>
      </c>
      <c r="L4445" s="3">
        <f>Working_Data[[#This Row],[price2]]/Working_Data[[#This Row],[quantity]]</f>
        <v>161.07</v>
      </c>
      <c r="M4445" s="3">
        <v>322.14</v>
      </c>
      <c r="N4445" t="s">
        <v>28</v>
      </c>
      <c r="O4445">
        <v>10</v>
      </c>
      <c r="P4445" s="1">
        <v>45814</v>
      </c>
      <c r="Q4445">
        <v>41</v>
      </c>
      <c r="R4445" t="s">
        <v>43</v>
      </c>
      <c r="S4445">
        <v>2</v>
      </c>
      <c r="T4445" s="1">
        <v>45876</v>
      </c>
      <c r="U4445" t="s">
        <v>60</v>
      </c>
      <c r="V4445" t="str">
        <f>TEXT(WEEKDAY(Working_Data[[#This Row],[order_date]],1),"DDDD")</f>
        <v>Thursday</v>
      </c>
      <c r="W4445" t="str">
        <f>TEXT(Working_Data[[#This Row],[order_date]],"mmmm")</f>
        <v>October</v>
      </c>
      <c r="X4445" s="7">
        <f>Working_Data[[#This Row],[last_order_date]]-Working_Data[[#This Row],[signup_date]]</f>
        <v>219</v>
      </c>
      <c r="Y4445" s="7">
        <f>IF(Working_Data[[#This Row],[churned]]="Active",1,0)</f>
        <v>0</v>
      </c>
      <c r="Z4445" s="7">
        <f>YEAR(Working_Data[[#This Row],[order_date]])</f>
        <v>2025</v>
      </c>
    </row>
    <row r="4446" spans="1:26" x14ac:dyDescent="0.25">
      <c r="A4446" t="s">
        <v>8942</v>
      </c>
      <c r="B4446" t="s">
        <v>38</v>
      </c>
      <c r="C4446" t="s">
        <v>82</v>
      </c>
      <c r="D4446" t="s">
        <v>77</v>
      </c>
      <c r="E4446" s="1">
        <v>45760</v>
      </c>
      <c r="F4446" t="s">
        <v>8943</v>
      </c>
      <c r="G4446" s="1">
        <v>45932</v>
      </c>
      <c r="H4446" t="s">
        <v>58</v>
      </c>
      <c r="I4446" t="s">
        <v>63</v>
      </c>
      <c r="J4446" t="s">
        <v>59</v>
      </c>
      <c r="K4446">
        <v>3</v>
      </c>
      <c r="L4446" s="3">
        <f>Working_Data[[#This Row],[price2]]/Working_Data[[#This Row],[quantity]]</f>
        <v>481.79666666666668</v>
      </c>
      <c r="M4446" s="3">
        <v>1445.39</v>
      </c>
      <c r="N4446" t="s">
        <v>50</v>
      </c>
      <c r="O4446">
        <v>11</v>
      </c>
      <c r="P4446" s="1">
        <v>45482</v>
      </c>
      <c r="Q4446">
        <v>282</v>
      </c>
      <c r="R4446" t="s">
        <v>43</v>
      </c>
      <c r="S4446">
        <v>4</v>
      </c>
      <c r="T4446" s="1">
        <v>45300</v>
      </c>
      <c r="U4446" t="s">
        <v>36</v>
      </c>
      <c r="V4446" t="str">
        <f>TEXT(WEEKDAY(Working_Data[[#This Row],[order_date]],1),"DDDD")</f>
        <v>Thursday</v>
      </c>
      <c r="W4446" t="str">
        <f>TEXT(Working_Data[[#This Row],[order_date]],"mmmm")</f>
        <v>October</v>
      </c>
      <c r="X4446" s="7">
        <f>Working_Data[[#This Row],[last_order_date]]-Working_Data[[#This Row],[signup_date]]</f>
        <v>-278</v>
      </c>
      <c r="Y4446" s="7">
        <f>IF(Working_Data[[#This Row],[churned]]="Active",1,0)</f>
        <v>0</v>
      </c>
      <c r="Z4446" s="7">
        <f>YEAR(Working_Data[[#This Row],[order_date]])</f>
        <v>2025</v>
      </c>
    </row>
    <row r="4447" spans="1:26" x14ac:dyDescent="0.25">
      <c r="A4447" t="s">
        <v>8944</v>
      </c>
      <c r="B4447" t="s">
        <v>45</v>
      </c>
      <c r="C4447" t="s">
        <v>39</v>
      </c>
      <c r="D4447" t="s">
        <v>23</v>
      </c>
      <c r="E4447" s="1">
        <v>45674</v>
      </c>
      <c r="F4447" t="s">
        <v>8945</v>
      </c>
      <c r="G4447" s="1">
        <v>45963</v>
      </c>
      <c r="H4447" t="s">
        <v>47</v>
      </c>
      <c r="I4447" t="s">
        <v>26</v>
      </c>
      <c r="J4447" t="s">
        <v>59</v>
      </c>
      <c r="K4447">
        <v>4</v>
      </c>
      <c r="L4447" s="3">
        <f>Working_Data[[#This Row],[price2]]/Working_Data[[#This Row],[quantity]]</f>
        <v>101.19499999999999</v>
      </c>
      <c r="M4447" s="3">
        <v>404.78</v>
      </c>
      <c r="N4447" t="s">
        <v>28</v>
      </c>
      <c r="O4447">
        <v>38</v>
      </c>
      <c r="P4447" s="1">
        <v>45615</v>
      </c>
      <c r="Q4447">
        <v>30</v>
      </c>
      <c r="R4447" t="s">
        <v>29</v>
      </c>
      <c r="S4447">
        <v>5</v>
      </c>
      <c r="T4447" s="1">
        <v>45533</v>
      </c>
      <c r="U4447" t="s">
        <v>30</v>
      </c>
      <c r="V4447" t="str">
        <f>TEXT(WEEKDAY(Working_Data[[#This Row],[order_date]],1),"DDDD")</f>
        <v>Sunday</v>
      </c>
      <c r="W4447" t="str">
        <f>TEXT(Working_Data[[#This Row],[order_date]],"mmmm")</f>
        <v>November</v>
      </c>
      <c r="X4447" s="7">
        <f>Working_Data[[#This Row],[last_order_date]]-Working_Data[[#This Row],[signup_date]]</f>
        <v>-59</v>
      </c>
      <c r="Y4447" s="7">
        <f>IF(Working_Data[[#This Row],[churned]]="Active",1,0)</f>
        <v>1</v>
      </c>
      <c r="Z4447" s="7">
        <f>YEAR(Working_Data[[#This Row],[order_date]])</f>
        <v>2025</v>
      </c>
    </row>
    <row r="4448" spans="1:26" x14ac:dyDescent="0.25">
      <c r="A4448" t="s">
        <v>8946</v>
      </c>
      <c r="B4448" t="s">
        <v>38</v>
      </c>
      <c r="C4448" t="s">
        <v>82</v>
      </c>
      <c r="D4448" t="s">
        <v>23</v>
      </c>
      <c r="E4448" s="1">
        <v>45312</v>
      </c>
      <c r="F4448" t="s">
        <v>8947</v>
      </c>
      <c r="G4448" s="1">
        <v>45963</v>
      </c>
      <c r="H4448" t="s">
        <v>41</v>
      </c>
      <c r="I4448" t="s">
        <v>26</v>
      </c>
      <c r="J4448" t="s">
        <v>67</v>
      </c>
      <c r="K4448">
        <v>2</v>
      </c>
      <c r="L4448" s="3">
        <f>Working_Data[[#This Row],[price2]]/Working_Data[[#This Row],[quantity]]</f>
        <v>657.35</v>
      </c>
      <c r="M4448" s="3">
        <v>1314.7</v>
      </c>
      <c r="N4448" t="s">
        <v>35</v>
      </c>
      <c r="O4448">
        <v>11</v>
      </c>
      <c r="P4448" s="1">
        <v>45333</v>
      </c>
      <c r="Q4448">
        <v>28</v>
      </c>
      <c r="R4448" t="s">
        <v>29</v>
      </c>
      <c r="S4448">
        <v>3</v>
      </c>
      <c r="T4448" s="1">
        <v>45300</v>
      </c>
      <c r="U4448" t="s">
        <v>30</v>
      </c>
      <c r="V4448" t="str">
        <f>TEXT(WEEKDAY(Working_Data[[#This Row],[order_date]],1),"DDDD")</f>
        <v>Sunday</v>
      </c>
      <c r="W4448" t="str">
        <f>TEXT(Working_Data[[#This Row],[order_date]],"mmmm")</f>
        <v>November</v>
      </c>
      <c r="X4448" s="7">
        <f>Working_Data[[#This Row],[last_order_date]]-Working_Data[[#This Row],[signup_date]]</f>
        <v>21</v>
      </c>
      <c r="Y4448" s="7">
        <f>IF(Working_Data[[#This Row],[churned]]="Active",1,0)</f>
        <v>1</v>
      </c>
      <c r="Z4448" s="7">
        <f>YEAR(Working_Data[[#This Row],[order_date]])</f>
        <v>2025</v>
      </c>
    </row>
    <row r="4449" spans="1:26" x14ac:dyDescent="0.25">
      <c r="A4449" t="s">
        <v>8948</v>
      </c>
      <c r="B4449" t="s">
        <v>21</v>
      </c>
      <c r="C4449" t="s">
        <v>39</v>
      </c>
      <c r="D4449" t="s">
        <v>56</v>
      </c>
      <c r="E4449" s="1">
        <v>45617</v>
      </c>
      <c r="F4449" t="s">
        <v>8949</v>
      </c>
      <c r="G4449" s="1">
        <v>45963</v>
      </c>
      <c r="H4449" t="s">
        <v>47</v>
      </c>
      <c r="I4449" t="s">
        <v>42</v>
      </c>
      <c r="J4449" t="s">
        <v>59</v>
      </c>
      <c r="K4449">
        <v>3</v>
      </c>
      <c r="L4449" s="3">
        <f>Working_Data[[#This Row],[price2]]/Working_Data[[#This Row],[quantity]]</f>
        <v>241.80666666666664</v>
      </c>
      <c r="M4449" s="3">
        <v>725.42</v>
      </c>
      <c r="N4449" t="s">
        <v>28</v>
      </c>
      <c r="O4449">
        <v>7</v>
      </c>
      <c r="P4449" s="1">
        <v>45548</v>
      </c>
      <c r="Q4449">
        <v>326</v>
      </c>
      <c r="R4449" t="s">
        <v>43</v>
      </c>
      <c r="S4449">
        <v>1</v>
      </c>
      <c r="T4449" s="1">
        <v>45729</v>
      </c>
      <c r="U4449" t="s">
        <v>60</v>
      </c>
      <c r="V4449" t="str">
        <f>TEXT(WEEKDAY(Working_Data[[#This Row],[order_date]],1),"DDDD")</f>
        <v>Sunday</v>
      </c>
      <c r="W4449" t="str">
        <f>TEXT(Working_Data[[#This Row],[order_date]],"mmmm")</f>
        <v>November</v>
      </c>
      <c r="X4449" s="7">
        <f>Working_Data[[#This Row],[last_order_date]]-Working_Data[[#This Row],[signup_date]]</f>
        <v>-69</v>
      </c>
      <c r="Y4449" s="7">
        <f>IF(Working_Data[[#This Row],[churned]]="Active",1,0)</f>
        <v>0</v>
      </c>
      <c r="Z4449" s="7">
        <f>YEAR(Working_Data[[#This Row],[order_date]])</f>
        <v>2025</v>
      </c>
    </row>
    <row r="4450" spans="1:26" x14ac:dyDescent="0.25">
      <c r="A4450" t="s">
        <v>8950</v>
      </c>
      <c r="B4450" t="s">
        <v>21</v>
      </c>
      <c r="C4450" t="s">
        <v>22</v>
      </c>
      <c r="D4450" t="s">
        <v>77</v>
      </c>
      <c r="E4450" s="1">
        <v>45532</v>
      </c>
      <c r="F4450" t="s">
        <v>8951</v>
      </c>
      <c r="G4450" s="1">
        <v>45963</v>
      </c>
      <c r="H4450" t="s">
        <v>41</v>
      </c>
      <c r="I4450" t="s">
        <v>54</v>
      </c>
      <c r="J4450" t="s">
        <v>27</v>
      </c>
      <c r="K4450">
        <v>3</v>
      </c>
      <c r="L4450" s="3">
        <f>Working_Data[[#This Row],[price2]]/Working_Data[[#This Row],[quantity]]</f>
        <v>237.89</v>
      </c>
      <c r="M4450" s="3">
        <v>713.67</v>
      </c>
      <c r="N4450" t="s">
        <v>28</v>
      </c>
      <c r="O4450">
        <v>13</v>
      </c>
      <c r="P4450" s="1">
        <v>45868</v>
      </c>
      <c r="Q4450">
        <v>67</v>
      </c>
      <c r="R4450" t="s">
        <v>43</v>
      </c>
      <c r="S4450">
        <v>5</v>
      </c>
      <c r="T4450" s="1">
        <v>45722</v>
      </c>
      <c r="U4450" t="s">
        <v>60</v>
      </c>
      <c r="V4450" t="str">
        <f>TEXT(WEEKDAY(Working_Data[[#This Row],[order_date]],1),"DDDD")</f>
        <v>Sunday</v>
      </c>
      <c r="W4450" t="str">
        <f>TEXT(Working_Data[[#This Row],[order_date]],"mmmm")</f>
        <v>November</v>
      </c>
      <c r="X4450" s="7">
        <f>Working_Data[[#This Row],[last_order_date]]-Working_Data[[#This Row],[signup_date]]</f>
        <v>336</v>
      </c>
      <c r="Y4450" s="7">
        <f>IF(Working_Data[[#This Row],[churned]]="Active",1,0)</f>
        <v>0</v>
      </c>
      <c r="Z4450" s="7">
        <f>YEAR(Working_Data[[#This Row],[order_date]])</f>
        <v>2025</v>
      </c>
    </row>
    <row r="4451" spans="1:26" x14ac:dyDescent="0.25">
      <c r="A4451" t="s">
        <v>8952</v>
      </c>
      <c r="B4451" t="s">
        <v>21</v>
      </c>
      <c r="C4451" t="s">
        <v>22</v>
      </c>
      <c r="D4451" t="s">
        <v>52</v>
      </c>
      <c r="E4451" s="1">
        <v>45996</v>
      </c>
      <c r="F4451" t="s">
        <v>8953</v>
      </c>
      <c r="G4451" s="1">
        <v>45963</v>
      </c>
      <c r="H4451" t="s">
        <v>25</v>
      </c>
      <c r="I4451" t="s">
        <v>48</v>
      </c>
      <c r="J4451" t="s">
        <v>59</v>
      </c>
      <c r="K4451">
        <v>3</v>
      </c>
      <c r="L4451" s="3">
        <f>Working_Data[[#This Row],[price2]]/Working_Data[[#This Row],[quantity]]</f>
        <v>220.98666666666668</v>
      </c>
      <c r="M4451" s="3">
        <v>662.96</v>
      </c>
      <c r="N4451" t="s">
        <v>28</v>
      </c>
      <c r="O4451">
        <v>46</v>
      </c>
      <c r="P4451" s="1">
        <v>45828</v>
      </c>
      <c r="Q4451">
        <v>348</v>
      </c>
      <c r="R4451" t="s">
        <v>29</v>
      </c>
      <c r="S4451">
        <v>3</v>
      </c>
      <c r="T4451" s="1">
        <v>45874</v>
      </c>
      <c r="U4451" t="s">
        <v>60</v>
      </c>
      <c r="V4451" t="str">
        <f>TEXT(WEEKDAY(Working_Data[[#This Row],[order_date]],1),"DDDD")</f>
        <v>Sunday</v>
      </c>
      <c r="W4451" t="str">
        <f>TEXT(Working_Data[[#This Row],[order_date]],"mmmm")</f>
        <v>November</v>
      </c>
      <c r="X4451" s="7">
        <f>Working_Data[[#This Row],[last_order_date]]-Working_Data[[#This Row],[signup_date]]</f>
        <v>-168</v>
      </c>
      <c r="Y4451" s="7">
        <f>IF(Working_Data[[#This Row],[churned]]="Active",1,0)</f>
        <v>1</v>
      </c>
      <c r="Z4451" s="7">
        <f>YEAR(Working_Data[[#This Row],[order_date]])</f>
        <v>2025</v>
      </c>
    </row>
    <row r="4452" spans="1:26" x14ac:dyDescent="0.25">
      <c r="A4452" t="s">
        <v>8954</v>
      </c>
      <c r="B4452" t="s">
        <v>45</v>
      </c>
      <c r="C4452" t="s">
        <v>82</v>
      </c>
      <c r="D4452" t="s">
        <v>23</v>
      </c>
      <c r="E4452" s="1">
        <v>45511</v>
      </c>
      <c r="F4452" t="s">
        <v>8955</v>
      </c>
      <c r="G4452" s="1">
        <v>45993</v>
      </c>
      <c r="H4452" t="s">
        <v>47</v>
      </c>
      <c r="I4452" t="s">
        <v>63</v>
      </c>
      <c r="J4452" t="s">
        <v>64</v>
      </c>
      <c r="K4452">
        <v>3</v>
      </c>
      <c r="L4452" s="3">
        <f>Working_Data[[#This Row],[price2]]/Working_Data[[#This Row],[quantity]]</f>
        <v>349.10999999999996</v>
      </c>
      <c r="M4452" s="3">
        <v>1047.33</v>
      </c>
      <c r="N4452" t="s">
        <v>28</v>
      </c>
      <c r="O4452">
        <v>34</v>
      </c>
      <c r="P4452" s="1">
        <v>45778</v>
      </c>
      <c r="Q4452">
        <v>295</v>
      </c>
      <c r="R4452" t="s">
        <v>29</v>
      </c>
      <c r="S4452">
        <v>2</v>
      </c>
      <c r="T4452" s="1">
        <v>45748</v>
      </c>
      <c r="U4452" t="s">
        <v>36</v>
      </c>
      <c r="V4452" t="str">
        <f>TEXT(WEEKDAY(Working_Data[[#This Row],[order_date]],1),"DDDD")</f>
        <v>Tuesday</v>
      </c>
      <c r="W4452" t="str">
        <f>TEXT(Working_Data[[#This Row],[order_date]],"mmmm")</f>
        <v>December</v>
      </c>
      <c r="X4452" s="7">
        <f>Working_Data[[#This Row],[last_order_date]]-Working_Data[[#This Row],[signup_date]]</f>
        <v>267</v>
      </c>
      <c r="Y4452" s="7">
        <f>IF(Working_Data[[#This Row],[churned]]="Active",1,0)</f>
        <v>1</v>
      </c>
      <c r="Z4452" s="7">
        <f>YEAR(Working_Data[[#This Row],[order_date]])</f>
        <v>2025</v>
      </c>
    </row>
    <row r="4453" spans="1:26" x14ac:dyDescent="0.25">
      <c r="A4453" t="s">
        <v>8956</v>
      </c>
      <c r="B4453" t="s">
        <v>21</v>
      </c>
      <c r="C4453" t="s">
        <v>82</v>
      </c>
      <c r="D4453" t="s">
        <v>23</v>
      </c>
      <c r="E4453" s="1">
        <v>45333</v>
      </c>
      <c r="F4453" t="s">
        <v>8957</v>
      </c>
      <c r="G4453" s="1">
        <v>45993</v>
      </c>
      <c r="H4453" t="s">
        <v>47</v>
      </c>
      <c r="I4453" t="s">
        <v>48</v>
      </c>
      <c r="J4453" t="s">
        <v>59</v>
      </c>
      <c r="K4453">
        <v>4</v>
      </c>
      <c r="L4453" s="3">
        <f>Working_Data[[#This Row],[price2]]/Working_Data[[#This Row],[quantity]]</f>
        <v>175.70249999999999</v>
      </c>
      <c r="M4453" s="3">
        <v>702.81</v>
      </c>
      <c r="N4453" t="s">
        <v>35</v>
      </c>
      <c r="O4453">
        <v>39</v>
      </c>
      <c r="P4453" s="1">
        <v>45639</v>
      </c>
      <c r="Q4453">
        <v>361</v>
      </c>
      <c r="R4453" t="s">
        <v>43</v>
      </c>
      <c r="S4453">
        <v>4</v>
      </c>
      <c r="T4453" s="1">
        <v>45596</v>
      </c>
      <c r="U4453" t="s">
        <v>36</v>
      </c>
      <c r="V4453" t="str">
        <f>TEXT(WEEKDAY(Working_Data[[#This Row],[order_date]],1),"DDDD")</f>
        <v>Tuesday</v>
      </c>
      <c r="W4453" t="str">
        <f>TEXT(Working_Data[[#This Row],[order_date]],"mmmm")</f>
        <v>December</v>
      </c>
      <c r="X4453" s="7">
        <f>Working_Data[[#This Row],[last_order_date]]-Working_Data[[#This Row],[signup_date]]</f>
        <v>306</v>
      </c>
      <c r="Y4453" s="7">
        <f>IF(Working_Data[[#This Row],[churned]]="Active",1,0)</f>
        <v>0</v>
      </c>
      <c r="Z4453" s="7">
        <f>YEAR(Working_Data[[#This Row],[order_date]])</f>
        <v>2025</v>
      </c>
    </row>
    <row r="4454" spans="1:26" x14ac:dyDescent="0.25">
      <c r="A4454" t="s">
        <v>8958</v>
      </c>
      <c r="B4454" t="s">
        <v>21</v>
      </c>
      <c r="C4454" t="s">
        <v>82</v>
      </c>
      <c r="D4454" t="s">
        <v>32</v>
      </c>
      <c r="E4454" s="1">
        <v>45883</v>
      </c>
      <c r="F4454" t="s">
        <v>8959</v>
      </c>
      <c r="G4454" s="1">
        <v>45701</v>
      </c>
      <c r="H4454" t="s">
        <v>47</v>
      </c>
      <c r="I4454" t="s">
        <v>63</v>
      </c>
      <c r="J4454" t="s">
        <v>27</v>
      </c>
      <c r="K4454">
        <v>5</v>
      </c>
      <c r="L4454" s="3">
        <f>Working_Data[[#This Row],[price2]]/Working_Data[[#This Row],[quantity]]</f>
        <v>91.724000000000004</v>
      </c>
      <c r="M4454" s="3">
        <v>458.62</v>
      </c>
      <c r="N4454" t="s">
        <v>35</v>
      </c>
      <c r="O4454">
        <v>19</v>
      </c>
      <c r="P4454" s="1">
        <v>45554</v>
      </c>
      <c r="Q4454">
        <v>339</v>
      </c>
      <c r="R4454" t="s">
        <v>29</v>
      </c>
      <c r="S4454">
        <v>2</v>
      </c>
      <c r="T4454" s="1">
        <v>45605</v>
      </c>
      <c r="U4454" t="s">
        <v>36</v>
      </c>
      <c r="V4454" t="str">
        <f>TEXT(WEEKDAY(Working_Data[[#This Row],[order_date]],1),"DDDD")</f>
        <v>Thursday</v>
      </c>
      <c r="W4454" t="str">
        <f>TEXT(Working_Data[[#This Row],[order_date]],"mmmm")</f>
        <v>February</v>
      </c>
      <c r="X4454" s="7">
        <f>Working_Data[[#This Row],[last_order_date]]-Working_Data[[#This Row],[signup_date]]</f>
        <v>-329</v>
      </c>
      <c r="Y4454" s="7">
        <f>IF(Working_Data[[#This Row],[churned]]="Active",1,0)</f>
        <v>1</v>
      </c>
      <c r="Z4454" s="7">
        <f>YEAR(Working_Data[[#This Row],[order_date]])</f>
        <v>2025</v>
      </c>
    </row>
    <row r="4455" spans="1:26" x14ac:dyDescent="0.25">
      <c r="A4455" t="s">
        <v>8960</v>
      </c>
      <c r="B4455" t="s">
        <v>45</v>
      </c>
      <c r="C4455" t="s">
        <v>39</v>
      </c>
      <c r="D4455" t="s">
        <v>56</v>
      </c>
      <c r="E4455" s="1">
        <v>45219</v>
      </c>
      <c r="F4455" t="s">
        <v>8961</v>
      </c>
      <c r="G4455" s="1">
        <v>45701</v>
      </c>
      <c r="H4455" t="s">
        <v>34</v>
      </c>
      <c r="I4455" t="s">
        <v>54</v>
      </c>
      <c r="J4455" t="s">
        <v>27</v>
      </c>
      <c r="K4455">
        <v>4</v>
      </c>
      <c r="L4455" s="3">
        <f>Working_Data[[#This Row],[price2]]/Working_Data[[#This Row],[quantity]]</f>
        <v>82.564999999999998</v>
      </c>
      <c r="M4455" s="3">
        <v>330.26</v>
      </c>
      <c r="N4455" t="s">
        <v>28</v>
      </c>
      <c r="O4455">
        <v>12</v>
      </c>
      <c r="P4455" s="1">
        <v>45999</v>
      </c>
      <c r="Q4455">
        <v>365</v>
      </c>
      <c r="R4455" t="s">
        <v>43</v>
      </c>
      <c r="S4455">
        <v>2</v>
      </c>
      <c r="T4455" s="1">
        <v>45595</v>
      </c>
      <c r="U4455" t="s">
        <v>36</v>
      </c>
      <c r="V4455" t="str">
        <f>TEXT(WEEKDAY(Working_Data[[#This Row],[order_date]],1),"DDDD")</f>
        <v>Thursday</v>
      </c>
      <c r="W4455" t="str">
        <f>TEXT(Working_Data[[#This Row],[order_date]],"mmmm")</f>
        <v>February</v>
      </c>
      <c r="X4455" s="7">
        <f>Working_Data[[#This Row],[last_order_date]]-Working_Data[[#This Row],[signup_date]]</f>
        <v>780</v>
      </c>
      <c r="Y4455" s="7">
        <f>IF(Working_Data[[#This Row],[churned]]="Active",1,0)</f>
        <v>0</v>
      </c>
      <c r="Z4455" s="7">
        <f>YEAR(Working_Data[[#This Row],[order_date]])</f>
        <v>2025</v>
      </c>
    </row>
    <row r="4456" spans="1:26" x14ac:dyDescent="0.25">
      <c r="A4456" t="s">
        <v>8962</v>
      </c>
      <c r="B4456" t="s">
        <v>38</v>
      </c>
      <c r="C4456" t="s">
        <v>22</v>
      </c>
      <c r="D4456" t="s">
        <v>52</v>
      </c>
      <c r="E4456" s="1">
        <v>45527</v>
      </c>
      <c r="F4456" t="s">
        <v>8963</v>
      </c>
      <c r="G4456" s="1">
        <v>45701</v>
      </c>
      <c r="H4456" t="s">
        <v>34</v>
      </c>
      <c r="I4456" t="s">
        <v>48</v>
      </c>
      <c r="J4456" t="s">
        <v>59</v>
      </c>
      <c r="K4456">
        <v>2</v>
      </c>
      <c r="L4456" s="3">
        <f>Working_Data[[#This Row],[price2]]/Working_Data[[#This Row],[quantity]]</f>
        <v>333.41500000000002</v>
      </c>
      <c r="M4456" s="3">
        <v>666.83</v>
      </c>
      <c r="N4456" t="s">
        <v>35</v>
      </c>
      <c r="O4456">
        <v>7</v>
      </c>
      <c r="P4456" s="1">
        <v>45515</v>
      </c>
      <c r="Q4456">
        <v>13</v>
      </c>
      <c r="R4456" t="s">
        <v>29</v>
      </c>
      <c r="S4456">
        <v>5</v>
      </c>
      <c r="T4456" s="1">
        <v>45588</v>
      </c>
      <c r="U4456" t="s">
        <v>60</v>
      </c>
      <c r="V4456" t="str">
        <f>TEXT(WEEKDAY(Working_Data[[#This Row],[order_date]],1),"DDDD")</f>
        <v>Thursday</v>
      </c>
      <c r="W4456" t="str">
        <f>TEXT(Working_Data[[#This Row],[order_date]],"mmmm")</f>
        <v>February</v>
      </c>
      <c r="X4456" s="7">
        <f>Working_Data[[#This Row],[last_order_date]]-Working_Data[[#This Row],[signup_date]]</f>
        <v>-12</v>
      </c>
      <c r="Y4456" s="7">
        <f>IF(Working_Data[[#This Row],[churned]]="Active",1,0)</f>
        <v>1</v>
      </c>
      <c r="Z4456" s="7">
        <f>YEAR(Working_Data[[#This Row],[order_date]])</f>
        <v>2025</v>
      </c>
    </row>
    <row r="4457" spans="1:26" x14ac:dyDescent="0.25">
      <c r="A4457" t="s">
        <v>8964</v>
      </c>
      <c r="B4457" t="s">
        <v>45</v>
      </c>
      <c r="C4457" t="s">
        <v>82</v>
      </c>
      <c r="D4457" t="s">
        <v>77</v>
      </c>
      <c r="E4457" s="1">
        <v>45419</v>
      </c>
      <c r="F4457" t="s">
        <v>8965</v>
      </c>
      <c r="G4457" s="1">
        <v>45701</v>
      </c>
      <c r="H4457" t="s">
        <v>47</v>
      </c>
      <c r="I4457" t="s">
        <v>63</v>
      </c>
      <c r="J4457" t="s">
        <v>27</v>
      </c>
      <c r="K4457">
        <v>3</v>
      </c>
      <c r="L4457" s="3">
        <f>Working_Data[[#This Row],[price2]]/Working_Data[[#This Row],[quantity]]</f>
        <v>155.60666666666665</v>
      </c>
      <c r="M4457" s="3">
        <v>466.82</v>
      </c>
      <c r="N4457" t="s">
        <v>50</v>
      </c>
      <c r="O4457">
        <v>36</v>
      </c>
      <c r="P4457" s="1">
        <v>45556</v>
      </c>
      <c r="Q4457">
        <v>498</v>
      </c>
      <c r="R4457" t="s">
        <v>29</v>
      </c>
      <c r="S4457">
        <v>1</v>
      </c>
      <c r="T4457" s="1">
        <v>45528</v>
      </c>
      <c r="U4457" t="s">
        <v>30</v>
      </c>
      <c r="V4457" t="str">
        <f>TEXT(WEEKDAY(Working_Data[[#This Row],[order_date]],1),"DDDD")</f>
        <v>Thursday</v>
      </c>
      <c r="W4457" t="str">
        <f>TEXT(Working_Data[[#This Row],[order_date]],"mmmm")</f>
        <v>February</v>
      </c>
      <c r="X4457" s="7">
        <f>Working_Data[[#This Row],[last_order_date]]-Working_Data[[#This Row],[signup_date]]</f>
        <v>137</v>
      </c>
      <c r="Y4457" s="7">
        <f>IF(Working_Data[[#This Row],[churned]]="Active",1,0)</f>
        <v>1</v>
      </c>
      <c r="Z4457" s="7">
        <f>YEAR(Working_Data[[#This Row],[order_date]])</f>
        <v>2025</v>
      </c>
    </row>
    <row r="4458" spans="1:26" x14ac:dyDescent="0.25">
      <c r="A4458" t="s">
        <v>8966</v>
      </c>
      <c r="B4458" t="s">
        <v>21</v>
      </c>
      <c r="C4458" t="s">
        <v>22</v>
      </c>
      <c r="D4458" t="s">
        <v>52</v>
      </c>
      <c r="E4458" s="1">
        <v>45535</v>
      </c>
      <c r="F4458" t="s">
        <v>8967</v>
      </c>
      <c r="G4458" s="1">
        <v>45701</v>
      </c>
      <c r="H4458" t="s">
        <v>25</v>
      </c>
      <c r="I4458" t="s">
        <v>26</v>
      </c>
      <c r="J4458" t="s">
        <v>59</v>
      </c>
      <c r="K4458">
        <v>3</v>
      </c>
      <c r="L4458" s="3">
        <f>Working_Data[[#This Row],[price2]]/Working_Data[[#This Row],[quantity]]</f>
        <v>292.70999999999998</v>
      </c>
      <c r="M4458" s="3">
        <v>878.13</v>
      </c>
      <c r="N4458" t="s">
        <v>50</v>
      </c>
      <c r="O4458">
        <v>47</v>
      </c>
      <c r="P4458" s="1">
        <v>45999</v>
      </c>
      <c r="Q4458">
        <v>262</v>
      </c>
      <c r="R4458" t="s">
        <v>29</v>
      </c>
      <c r="S4458">
        <v>3</v>
      </c>
      <c r="T4458" s="1">
        <v>45840</v>
      </c>
      <c r="U4458" t="s">
        <v>60</v>
      </c>
      <c r="V4458" t="str">
        <f>TEXT(WEEKDAY(Working_Data[[#This Row],[order_date]],1),"DDDD")</f>
        <v>Thursday</v>
      </c>
      <c r="W4458" t="str">
        <f>TEXT(Working_Data[[#This Row],[order_date]],"mmmm")</f>
        <v>February</v>
      </c>
      <c r="X4458" s="7">
        <f>Working_Data[[#This Row],[last_order_date]]-Working_Data[[#This Row],[signup_date]]</f>
        <v>464</v>
      </c>
      <c r="Y4458" s="7">
        <f>IF(Working_Data[[#This Row],[churned]]="Active",1,0)</f>
        <v>1</v>
      </c>
      <c r="Z4458" s="7">
        <f>YEAR(Working_Data[[#This Row],[order_date]])</f>
        <v>2025</v>
      </c>
    </row>
    <row r="4459" spans="1:26" x14ac:dyDescent="0.25">
      <c r="A4459" t="s">
        <v>8968</v>
      </c>
      <c r="B4459" t="s">
        <v>45</v>
      </c>
      <c r="C4459" t="s">
        <v>82</v>
      </c>
      <c r="D4459" t="s">
        <v>56</v>
      </c>
      <c r="E4459" s="1">
        <v>45306</v>
      </c>
      <c r="F4459" t="s">
        <v>8969</v>
      </c>
      <c r="G4459" s="1">
        <v>45702</v>
      </c>
      <c r="H4459" t="s">
        <v>58</v>
      </c>
      <c r="I4459" t="s">
        <v>42</v>
      </c>
      <c r="J4459" t="s">
        <v>49</v>
      </c>
      <c r="K4459">
        <v>5</v>
      </c>
      <c r="L4459" s="3">
        <f>Working_Data[[#This Row],[price2]]/Working_Data[[#This Row],[quantity]]</f>
        <v>126.75399999999999</v>
      </c>
      <c r="M4459" s="3">
        <v>633.77</v>
      </c>
      <c r="N4459" t="s">
        <v>28</v>
      </c>
      <c r="O4459">
        <v>47</v>
      </c>
      <c r="P4459" s="1">
        <v>45823</v>
      </c>
      <c r="Q4459">
        <v>11</v>
      </c>
      <c r="R4459" t="s">
        <v>29</v>
      </c>
      <c r="S4459">
        <v>3</v>
      </c>
      <c r="T4459" s="1">
        <v>45864</v>
      </c>
      <c r="U4459" t="s">
        <v>36</v>
      </c>
      <c r="V4459" t="str">
        <f>TEXT(WEEKDAY(Working_Data[[#This Row],[order_date]],1),"DDDD")</f>
        <v>Friday</v>
      </c>
      <c r="W4459" t="str">
        <f>TEXT(Working_Data[[#This Row],[order_date]],"mmmm")</f>
        <v>February</v>
      </c>
      <c r="X4459" s="7">
        <f>Working_Data[[#This Row],[last_order_date]]-Working_Data[[#This Row],[signup_date]]</f>
        <v>517</v>
      </c>
      <c r="Y4459" s="7">
        <f>IF(Working_Data[[#This Row],[churned]]="Active",1,0)</f>
        <v>1</v>
      </c>
      <c r="Z4459" s="7">
        <f>YEAR(Working_Data[[#This Row],[order_date]])</f>
        <v>2025</v>
      </c>
    </row>
    <row r="4460" spans="1:26" x14ac:dyDescent="0.25">
      <c r="A4460" t="s">
        <v>8970</v>
      </c>
      <c r="B4460" t="s">
        <v>21</v>
      </c>
      <c r="C4460" t="s">
        <v>82</v>
      </c>
      <c r="D4460" t="s">
        <v>77</v>
      </c>
      <c r="E4460" s="1">
        <v>45804</v>
      </c>
      <c r="F4460" t="s">
        <v>8971</v>
      </c>
      <c r="G4460" s="1">
        <v>45702</v>
      </c>
      <c r="H4460" t="s">
        <v>58</v>
      </c>
      <c r="I4460" t="s">
        <v>63</v>
      </c>
      <c r="J4460" t="s">
        <v>64</v>
      </c>
      <c r="K4460">
        <v>1</v>
      </c>
      <c r="L4460" s="3">
        <f>Working_Data[[#This Row],[price2]]/Working_Data[[#This Row],[quantity]]</f>
        <v>643.29999999999995</v>
      </c>
      <c r="M4460" s="3">
        <v>643.29999999999995</v>
      </c>
      <c r="N4460" t="s">
        <v>50</v>
      </c>
      <c r="O4460">
        <v>43</v>
      </c>
      <c r="P4460" s="1">
        <v>45681</v>
      </c>
      <c r="Q4460">
        <v>239</v>
      </c>
      <c r="R4460" t="s">
        <v>43</v>
      </c>
      <c r="S4460">
        <v>1</v>
      </c>
      <c r="T4460" s="1">
        <v>45871</v>
      </c>
      <c r="U4460" t="s">
        <v>36</v>
      </c>
      <c r="V4460" t="str">
        <f>TEXT(WEEKDAY(Working_Data[[#This Row],[order_date]],1),"DDDD")</f>
        <v>Friday</v>
      </c>
      <c r="W4460" t="str">
        <f>TEXT(Working_Data[[#This Row],[order_date]],"mmmm")</f>
        <v>February</v>
      </c>
      <c r="X4460" s="7">
        <f>Working_Data[[#This Row],[last_order_date]]-Working_Data[[#This Row],[signup_date]]</f>
        <v>-123</v>
      </c>
      <c r="Y4460" s="7">
        <f>IF(Working_Data[[#This Row],[churned]]="Active",1,0)</f>
        <v>0</v>
      </c>
      <c r="Z4460" s="7">
        <f>YEAR(Working_Data[[#This Row],[order_date]])</f>
        <v>2025</v>
      </c>
    </row>
    <row r="4461" spans="1:26" x14ac:dyDescent="0.25">
      <c r="A4461" t="s">
        <v>8972</v>
      </c>
      <c r="B4461" t="s">
        <v>45</v>
      </c>
      <c r="C4461" t="s">
        <v>82</v>
      </c>
      <c r="D4461" t="s">
        <v>23</v>
      </c>
      <c r="E4461" s="1">
        <v>45328</v>
      </c>
      <c r="F4461" t="s">
        <v>8973</v>
      </c>
      <c r="G4461" s="1">
        <v>45702</v>
      </c>
      <c r="H4461" t="s">
        <v>47</v>
      </c>
      <c r="I4461" t="s">
        <v>26</v>
      </c>
      <c r="J4461" t="s">
        <v>64</v>
      </c>
      <c r="K4461">
        <v>5</v>
      </c>
      <c r="L4461" s="3">
        <f>Working_Data[[#This Row],[price2]]/Working_Data[[#This Row],[quantity]]</f>
        <v>21.347999999999999</v>
      </c>
      <c r="M4461" s="3">
        <v>106.74</v>
      </c>
      <c r="N4461" t="s">
        <v>35</v>
      </c>
      <c r="O4461">
        <v>10</v>
      </c>
      <c r="P4461" s="1">
        <v>45557</v>
      </c>
      <c r="Q4461">
        <v>135</v>
      </c>
      <c r="R4461" t="s">
        <v>29</v>
      </c>
      <c r="S4461">
        <v>5</v>
      </c>
      <c r="T4461" s="1">
        <v>45832</v>
      </c>
      <c r="U4461" t="s">
        <v>30</v>
      </c>
      <c r="V4461" t="str">
        <f>TEXT(WEEKDAY(Working_Data[[#This Row],[order_date]],1),"DDDD")</f>
        <v>Friday</v>
      </c>
      <c r="W4461" t="str">
        <f>TEXT(Working_Data[[#This Row],[order_date]],"mmmm")</f>
        <v>February</v>
      </c>
      <c r="X4461" s="7">
        <f>Working_Data[[#This Row],[last_order_date]]-Working_Data[[#This Row],[signup_date]]</f>
        <v>229</v>
      </c>
      <c r="Y4461" s="7">
        <f>IF(Working_Data[[#This Row],[churned]]="Active",1,0)</f>
        <v>1</v>
      </c>
      <c r="Z4461" s="7">
        <f>YEAR(Working_Data[[#This Row],[order_date]])</f>
        <v>2025</v>
      </c>
    </row>
    <row r="4462" spans="1:26" x14ac:dyDescent="0.25">
      <c r="A4462" t="s">
        <v>8974</v>
      </c>
      <c r="B4462" t="s">
        <v>45</v>
      </c>
      <c r="C4462" t="s">
        <v>22</v>
      </c>
      <c r="D4462" t="s">
        <v>77</v>
      </c>
      <c r="E4462" s="1">
        <v>45216</v>
      </c>
      <c r="F4462" t="s">
        <v>8975</v>
      </c>
      <c r="G4462" s="1">
        <v>45702</v>
      </c>
      <c r="H4462" t="s">
        <v>47</v>
      </c>
      <c r="I4462" t="s">
        <v>48</v>
      </c>
      <c r="J4462" t="s">
        <v>59</v>
      </c>
      <c r="K4462">
        <v>4</v>
      </c>
      <c r="L4462" s="3">
        <f>Working_Data[[#This Row],[price2]]/Working_Data[[#This Row],[quantity]]</f>
        <v>348.48750000000001</v>
      </c>
      <c r="M4462" s="3">
        <v>1393.95</v>
      </c>
      <c r="N4462" t="s">
        <v>28</v>
      </c>
      <c r="O4462">
        <v>29</v>
      </c>
      <c r="P4462" s="1">
        <v>45846</v>
      </c>
      <c r="Q4462">
        <v>204</v>
      </c>
      <c r="R4462" t="s">
        <v>29</v>
      </c>
      <c r="S4462">
        <v>2</v>
      </c>
      <c r="T4462" s="1">
        <v>45872</v>
      </c>
      <c r="U4462" t="s">
        <v>30</v>
      </c>
      <c r="V4462" t="str">
        <f>TEXT(WEEKDAY(Working_Data[[#This Row],[order_date]],1),"DDDD")</f>
        <v>Friday</v>
      </c>
      <c r="W4462" t="str">
        <f>TEXT(Working_Data[[#This Row],[order_date]],"mmmm")</f>
        <v>February</v>
      </c>
      <c r="X4462" s="7">
        <f>Working_Data[[#This Row],[last_order_date]]-Working_Data[[#This Row],[signup_date]]</f>
        <v>630</v>
      </c>
      <c r="Y4462" s="7">
        <f>IF(Working_Data[[#This Row],[churned]]="Active",1,0)</f>
        <v>1</v>
      </c>
      <c r="Z4462" s="7">
        <f>YEAR(Working_Data[[#This Row],[order_date]])</f>
        <v>2025</v>
      </c>
    </row>
    <row r="4463" spans="1:26" x14ac:dyDescent="0.25">
      <c r="A4463" t="s">
        <v>8976</v>
      </c>
      <c r="B4463" t="s">
        <v>21</v>
      </c>
      <c r="C4463" t="s">
        <v>82</v>
      </c>
      <c r="D4463" t="s">
        <v>56</v>
      </c>
      <c r="E4463" s="1">
        <v>45447</v>
      </c>
      <c r="F4463" t="s">
        <v>8977</v>
      </c>
      <c r="G4463" s="1">
        <v>45702</v>
      </c>
      <c r="H4463" t="s">
        <v>41</v>
      </c>
      <c r="I4463" t="s">
        <v>63</v>
      </c>
      <c r="J4463" t="s">
        <v>64</v>
      </c>
      <c r="K4463">
        <v>3</v>
      </c>
      <c r="L4463" s="3">
        <f>Working_Data[[#This Row],[price2]]/Working_Data[[#This Row],[quantity]]</f>
        <v>205.07333333333335</v>
      </c>
      <c r="M4463" s="3">
        <v>615.22</v>
      </c>
      <c r="N4463" t="s">
        <v>50</v>
      </c>
      <c r="O4463">
        <v>17</v>
      </c>
      <c r="P4463" s="1">
        <v>45737</v>
      </c>
      <c r="Q4463">
        <v>314</v>
      </c>
      <c r="R4463" t="s">
        <v>43</v>
      </c>
      <c r="S4463">
        <v>5</v>
      </c>
      <c r="T4463" s="1">
        <v>45624</v>
      </c>
      <c r="U4463" t="s">
        <v>36</v>
      </c>
      <c r="V4463" t="str">
        <f>TEXT(WEEKDAY(Working_Data[[#This Row],[order_date]],1),"DDDD")</f>
        <v>Friday</v>
      </c>
      <c r="W4463" t="str">
        <f>TEXT(Working_Data[[#This Row],[order_date]],"mmmm")</f>
        <v>February</v>
      </c>
      <c r="X4463" s="7">
        <f>Working_Data[[#This Row],[last_order_date]]-Working_Data[[#This Row],[signup_date]]</f>
        <v>290</v>
      </c>
      <c r="Y4463" s="7">
        <f>IF(Working_Data[[#This Row],[churned]]="Active",1,0)</f>
        <v>0</v>
      </c>
      <c r="Z4463" s="7">
        <f>YEAR(Working_Data[[#This Row],[order_date]])</f>
        <v>2025</v>
      </c>
    </row>
    <row r="4464" spans="1:26" x14ac:dyDescent="0.25">
      <c r="A4464" t="s">
        <v>8978</v>
      </c>
      <c r="B4464" t="s">
        <v>21</v>
      </c>
      <c r="C4464" t="s">
        <v>82</v>
      </c>
      <c r="D4464" t="s">
        <v>56</v>
      </c>
      <c r="E4464" s="1">
        <v>45249</v>
      </c>
      <c r="F4464" t="s">
        <v>8979</v>
      </c>
      <c r="G4464" s="1">
        <v>45702</v>
      </c>
      <c r="H4464" t="s">
        <v>25</v>
      </c>
      <c r="I4464" t="s">
        <v>54</v>
      </c>
      <c r="J4464" t="s">
        <v>59</v>
      </c>
      <c r="K4464">
        <v>1</v>
      </c>
      <c r="L4464" s="3">
        <f>Working_Data[[#This Row],[price2]]/Working_Data[[#This Row],[quantity]]</f>
        <v>591.27</v>
      </c>
      <c r="M4464" s="3">
        <v>591.27</v>
      </c>
      <c r="N4464" t="s">
        <v>28</v>
      </c>
      <c r="O4464">
        <v>2</v>
      </c>
      <c r="P4464" s="1">
        <v>45686</v>
      </c>
      <c r="Q4464">
        <v>119</v>
      </c>
      <c r="R4464" t="s">
        <v>29</v>
      </c>
      <c r="S4464">
        <v>1</v>
      </c>
      <c r="T4464" s="1">
        <v>45580</v>
      </c>
      <c r="U4464" t="s">
        <v>36</v>
      </c>
      <c r="V4464" t="str">
        <f>TEXT(WEEKDAY(Working_Data[[#This Row],[order_date]],1),"DDDD")</f>
        <v>Friday</v>
      </c>
      <c r="W4464" t="str">
        <f>TEXT(Working_Data[[#This Row],[order_date]],"mmmm")</f>
        <v>February</v>
      </c>
      <c r="X4464" s="7">
        <f>Working_Data[[#This Row],[last_order_date]]-Working_Data[[#This Row],[signup_date]]</f>
        <v>437</v>
      </c>
      <c r="Y4464" s="7">
        <f>IF(Working_Data[[#This Row],[churned]]="Active",1,0)</f>
        <v>1</v>
      </c>
      <c r="Z4464" s="7">
        <f>YEAR(Working_Data[[#This Row],[order_date]])</f>
        <v>2025</v>
      </c>
    </row>
    <row r="4465" spans="1:26" x14ac:dyDescent="0.25">
      <c r="A4465" t="s">
        <v>8980</v>
      </c>
      <c r="B4465" t="s">
        <v>38</v>
      </c>
      <c r="C4465" t="s">
        <v>22</v>
      </c>
      <c r="D4465" t="s">
        <v>56</v>
      </c>
      <c r="E4465" s="1">
        <v>45671</v>
      </c>
      <c r="F4465" t="s">
        <v>8981</v>
      </c>
      <c r="G4465" s="1">
        <v>45702</v>
      </c>
      <c r="H4465" t="s">
        <v>25</v>
      </c>
      <c r="I4465" t="s">
        <v>26</v>
      </c>
      <c r="J4465" t="s">
        <v>67</v>
      </c>
      <c r="K4465">
        <v>2</v>
      </c>
      <c r="L4465" s="3">
        <f>Working_Data[[#This Row],[price2]]/Working_Data[[#This Row],[quantity]]</f>
        <v>732.35</v>
      </c>
      <c r="M4465" s="3">
        <v>1464.7</v>
      </c>
      <c r="N4465" t="s">
        <v>35</v>
      </c>
      <c r="O4465">
        <v>44</v>
      </c>
      <c r="P4465" s="1">
        <v>45998</v>
      </c>
      <c r="Q4465">
        <v>242</v>
      </c>
      <c r="R4465" t="s">
        <v>29</v>
      </c>
      <c r="S4465">
        <v>3</v>
      </c>
      <c r="T4465" s="1">
        <v>45815</v>
      </c>
      <c r="U4465" t="s">
        <v>30</v>
      </c>
      <c r="V4465" t="str">
        <f>TEXT(WEEKDAY(Working_Data[[#This Row],[order_date]],1),"DDDD")</f>
        <v>Friday</v>
      </c>
      <c r="W4465" t="str">
        <f>TEXT(Working_Data[[#This Row],[order_date]],"mmmm")</f>
        <v>February</v>
      </c>
      <c r="X4465" s="7">
        <f>Working_Data[[#This Row],[last_order_date]]-Working_Data[[#This Row],[signup_date]]</f>
        <v>327</v>
      </c>
      <c r="Y4465" s="7">
        <f>IF(Working_Data[[#This Row],[churned]]="Active",1,0)</f>
        <v>1</v>
      </c>
      <c r="Z4465" s="7">
        <f>YEAR(Working_Data[[#This Row],[order_date]])</f>
        <v>2025</v>
      </c>
    </row>
    <row r="4466" spans="1:26" x14ac:dyDescent="0.25">
      <c r="A4466" t="s">
        <v>8982</v>
      </c>
      <c r="B4466" t="s">
        <v>45</v>
      </c>
      <c r="C4466" t="s">
        <v>82</v>
      </c>
      <c r="D4466" t="s">
        <v>23</v>
      </c>
      <c r="E4466" s="1">
        <v>45513</v>
      </c>
      <c r="F4466" t="s">
        <v>8983</v>
      </c>
      <c r="G4466" s="1">
        <v>45702</v>
      </c>
      <c r="H4466" t="s">
        <v>25</v>
      </c>
      <c r="I4466" t="s">
        <v>26</v>
      </c>
      <c r="J4466" t="s">
        <v>67</v>
      </c>
      <c r="K4466">
        <v>5</v>
      </c>
      <c r="L4466" s="3">
        <f>Working_Data[[#This Row],[price2]]/Working_Data[[#This Row],[quantity]]</f>
        <v>249.64400000000001</v>
      </c>
      <c r="M4466" s="3">
        <v>1248.22</v>
      </c>
      <c r="N4466" t="s">
        <v>50</v>
      </c>
      <c r="O4466">
        <v>16</v>
      </c>
      <c r="P4466" s="1">
        <v>45778</v>
      </c>
      <c r="Q4466">
        <v>384</v>
      </c>
      <c r="R4466" t="s">
        <v>29</v>
      </c>
      <c r="S4466">
        <v>2</v>
      </c>
      <c r="T4466" s="1">
        <v>45855</v>
      </c>
      <c r="U4466" t="s">
        <v>36</v>
      </c>
      <c r="V4466" t="str">
        <f>TEXT(WEEKDAY(Working_Data[[#This Row],[order_date]],1),"DDDD")</f>
        <v>Friday</v>
      </c>
      <c r="W4466" t="str">
        <f>TEXT(Working_Data[[#This Row],[order_date]],"mmmm")</f>
        <v>February</v>
      </c>
      <c r="X4466" s="7">
        <f>Working_Data[[#This Row],[last_order_date]]-Working_Data[[#This Row],[signup_date]]</f>
        <v>265</v>
      </c>
      <c r="Y4466" s="7">
        <f>IF(Working_Data[[#This Row],[churned]]="Active",1,0)</f>
        <v>1</v>
      </c>
      <c r="Z4466" s="7">
        <f>YEAR(Working_Data[[#This Row],[order_date]])</f>
        <v>2025</v>
      </c>
    </row>
    <row r="4467" spans="1:26" x14ac:dyDescent="0.25">
      <c r="A4467" t="s">
        <v>8984</v>
      </c>
      <c r="B4467" t="s">
        <v>21</v>
      </c>
      <c r="C4467" t="s">
        <v>82</v>
      </c>
      <c r="D4467" t="s">
        <v>32</v>
      </c>
      <c r="E4467" s="1">
        <v>45455</v>
      </c>
      <c r="F4467" t="s">
        <v>8985</v>
      </c>
      <c r="G4467" s="1">
        <v>45702</v>
      </c>
      <c r="H4467" t="s">
        <v>58</v>
      </c>
      <c r="I4467" t="s">
        <v>26</v>
      </c>
      <c r="J4467" t="s">
        <v>49</v>
      </c>
      <c r="K4467">
        <v>2</v>
      </c>
      <c r="L4467" s="3">
        <f>Working_Data[[#This Row],[price2]]/Working_Data[[#This Row],[quantity]]</f>
        <v>599.41</v>
      </c>
      <c r="M4467" s="3">
        <v>1198.82</v>
      </c>
      <c r="N4467" t="s">
        <v>35</v>
      </c>
      <c r="O4467">
        <v>6</v>
      </c>
      <c r="P4467" s="1">
        <v>45712</v>
      </c>
      <c r="Q4467">
        <v>227</v>
      </c>
      <c r="R4467" t="s">
        <v>43</v>
      </c>
      <c r="S4467">
        <v>5</v>
      </c>
      <c r="T4467" s="1">
        <v>45534</v>
      </c>
      <c r="U4467" t="s">
        <v>60</v>
      </c>
      <c r="V4467" t="str">
        <f>TEXT(WEEKDAY(Working_Data[[#This Row],[order_date]],1),"DDDD")</f>
        <v>Friday</v>
      </c>
      <c r="W4467" t="str">
        <f>TEXT(Working_Data[[#This Row],[order_date]],"mmmm")</f>
        <v>February</v>
      </c>
      <c r="X4467" s="7">
        <f>Working_Data[[#This Row],[last_order_date]]-Working_Data[[#This Row],[signup_date]]</f>
        <v>257</v>
      </c>
      <c r="Y4467" s="7">
        <f>IF(Working_Data[[#This Row],[churned]]="Active",1,0)</f>
        <v>0</v>
      </c>
      <c r="Z4467" s="7">
        <f>YEAR(Working_Data[[#This Row],[order_date]])</f>
        <v>2025</v>
      </c>
    </row>
    <row r="4468" spans="1:26" x14ac:dyDescent="0.25">
      <c r="A4468" t="s">
        <v>8986</v>
      </c>
      <c r="B4468" t="s">
        <v>21</v>
      </c>
      <c r="C4468" t="s">
        <v>39</v>
      </c>
      <c r="D4468" t="s">
        <v>32</v>
      </c>
      <c r="E4468" s="1">
        <v>45685</v>
      </c>
      <c r="F4468" t="s">
        <v>8987</v>
      </c>
      <c r="G4468" s="1">
        <v>45702</v>
      </c>
      <c r="H4468" t="s">
        <v>34</v>
      </c>
      <c r="I4468" t="s">
        <v>48</v>
      </c>
      <c r="J4468" t="s">
        <v>64</v>
      </c>
      <c r="K4468">
        <v>4</v>
      </c>
      <c r="L4468" s="3">
        <f>Working_Data[[#This Row],[price2]]/Working_Data[[#This Row],[quantity]]</f>
        <v>301.83249999999998</v>
      </c>
      <c r="M4468" s="3">
        <v>1207.33</v>
      </c>
      <c r="N4468" t="s">
        <v>50</v>
      </c>
      <c r="O4468">
        <v>3</v>
      </c>
      <c r="P4468" s="1">
        <v>45613</v>
      </c>
      <c r="Q4468">
        <v>469</v>
      </c>
      <c r="R4468" t="s">
        <v>29</v>
      </c>
      <c r="S4468">
        <v>4</v>
      </c>
      <c r="T4468" s="1">
        <v>45576</v>
      </c>
      <c r="U4468" t="s">
        <v>60</v>
      </c>
      <c r="V4468" t="str">
        <f>TEXT(WEEKDAY(Working_Data[[#This Row],[order_date]],1),"DDDD")</f>
        <v>Friday</v>
      </c>
      <c r="W4468" t="str">
        <f>TEXT(Working_Data[[#This Row],[order_date]],"mmmm")</f>
        <v>February</v>
      </c>
      <c r="X4468" s="7">
        <f>Working_Data[[#This Row],[last_order_date]]-Working_Data[[#This Row],[signup_date]]</f>
        <v>-72</v>
      </c>
      <c r="Y4468" s="7">
        <f>IF(Working_Data[[#This Row],[churned]]="Active",1,0)</f>
        <v>1</v>
      </c>
      <c r="Z4468" s="7">
        <f>YEAR(Working_Data[[#This Row],[order_date]])</f>
        <v>2025</v>
      </c>
    </row>
    <row r="4469" spans="1:26" x14ac:dyDescent="0.25">
      <c r="A4469" t="s">
        <v>8988</v>
      </c>
      <c r="B4469" t="s">
        <v>45</v>
      </c>
      <c r="C4469" t="s">
        <v>39</v>
      </c>
      <c r="D4469" t="s">
        <v>77</v>
      </c>
      <c r="E4469" s="1">
        <v>45503</v>
      </c>
      <c r="F4469" t="s">
        <v>8989</v>
      </c>
      <c r="G4469" s="1">
        <v>45702</v>
      </c>
      <c r="H4469" t="s">
        <v>41</v>
      </c>
      <c r="I4469" t="s">
        <v>54</v>
      </c>
      <c r="J4469" t="s">
        <v>27</v>
      </c>
      <c r="K4469">
        <v>1</v>
      </c>
      <c r="L4469" s="3">
        <f>Working_Data[[#This Row],[price2]]/Working_Data[[#This Row],[quantity]]</f>
        <v>162.9</v>
      </c>
      <c r="M4469" s="3">
        <v>162.9</v>
      </c>
      <c r="N4469" t="s">
        <v>35</v>
      </c>
      <c r="O4469">
        <v>31</v>
      </c>
      <c r="P4469" s="1">
        <v>45596</v>
      </c>
      <c r="Q4469">
        <v>373</v>
      </c>
      <c r="R4469" t="s">
        <v>43</v>
      </c>
      <c r="S4469">
        <v>2</v>
      </c>
      <c r="T4469" s="1">
        <v>45773</v>
      </c>
      <c r="U4469" t="s">
        <v>36</v>
      </c>
      <c r="V4469" t="str">
        <f>TEXT(WEEKDAY(Working_Data[[#This Row],[order_date]],1),"DDDD")</f>
        <v>Friday</v>
      </c>
      <c r="W4469" t="str">
        <f>TEXT(Working_Data[[#This Row],[order_date]],"mmmm")</f>
        <v>February</v>
      </c>
      <c r="X4469" s="7">
        <f>Working_Data[[#This Row],[last_order_date]]-Working_Data[[#This Row],[signup_date]]</f>
        <v>93</v>
      </c>
      <c r="Y4469" s="7">
        <f>IF(Working_Data[[#This Row],[churned]]="Active",1,0)</f>
        <v>0</v>
      </c>
      <c r="Z4469" s="7">
        <f>YEAR(Working_Data[[#This Row],[order_date]])</f>
        <v>2025</v>
      </c>
    </row>
    <row r="4470" spans="1:26" x14ac:dyDescent="0.25">
      <c r="A4470" t="s">
        <v>8990</v>
      </c>
      <c r="B4470" t="s">
        <v>38</v>
      </c>
      <c r="C4470" t="s">
        <v>39</v>
      </c>
      <c r="D4470" t="s">
        <v>56</v>
      </c>
      <c r="E4470" s="1">
        <v>45465</v>
      </c>
      <c r="F4470" t="s">
        <v>8991</v>
      </c>
      <c r="G4470" s="1">
        <v>45703</v>
      </c>
      <c r="H4470" t="s">
        <v>58</v>
      </c>
      <c r="I4470" t="s">
        <v>54</v>
      </c>
      <c r="J4470" t="s">
        <v>27</v>
      </c>
      <c r="K4470">
        <v>5</v>
      </c>
      <c r="L4470" s="3">
        <f>Working_Data[[#This Row],[price2]]/Working_Data[[#This Row],[quantity]]</f>
        <v>209.702</v>
      </c>
      <c r="M4470" s="3">
        <v>1048.51</v>
      </c>
      <c r="N4470" t="s">
        <v>35</v>
      </c>
      <c r="O4470">
        <v>48</v>
      </c>
      <c r="P4470" s="1">
        <v>45656</v>
      </c>
      <c r="Q4470">
        <v>358</v>
      </c>
      <c r="R4470" t="s">
        <v>43</v>
      </c>
      <c r="S4470">
        <v>2</v>
      </c>
      <c r="T4470" s="1">
        <v>45659</v>
      </c>
      <c r="U4470" t="s">
        <v>30</v>
      </c>
      <c r="V4470" t="str">
        <f>TEXT(WEEKDAY(Working_Data[[#This Row],[order_date]],1),"DDDD")</f>
        <v>Saturday</v>
      </c>
      <c r="W4470" t="str">
        <f>TEXT(Working_Data[[#This Row],[order_date]],"mmmm")</f>
        <v>February</v>
      </c>
      <c r="X4470" s="7">
        <f>Working_Data[[#This Row],[last_order_date]]-Working_Data[[#This Row],[signup_date]]</f>
        <v>191</v>
      </c>
      <c r="Y4470" s="7">
        <f>IF(Working_Data[[#This Row],[churned]]="Active",1,0)</f>
        <v>0</v>
      </c>
      <c r="Z4470" s="7">
        <f>YEAR(Working_Data[[#This Row],[order_date]])</f>
        <v>2025</v>
      </c>
    </row>
    <row r="4471" spans="1:26" x14ac:dyDescent="0.25">
      <c r="A4471" t="s">
        <v>8992</v>
      </c>
      <c r="B4471" t="s">
        <v>21</v>
      </c>
      <c r="C4471" t="s">
        <v>39</v>
      </c>
      <c r="D4471" t="s">
        <v>23</v>
      </c>
      <c r="E4471" s="1">
        <v>45405</v>
      </c>
      <c r="F4471" t="s">
        <v>8993</v>
      </c>
      <c r="G4471" s="1">
        <v>45703</v>
      </c>
      <c r="H4471" t="s">
        <v>34</v>
      </c>
      <c r="I4471" t="s">
        <v>48</v>
      </c>
      <c r="J4471" t="s">
        <v>49</v>
      </c>
      <c r="K4471">
        <v>4</v>
      </c>
      <c r="L4471" s="3">
        <f>Working_Data[[#This Row],[price2]]/Working_Data[[#This Row],[quantity]]</f>
        <v>131.80500000000001</v>
      </c>
      <c r="M4471" s="3">
        <v>527.22</v>
      </c>
      <c r="N4471" t="s">
        <v>35</v>
      </c>
      <c r="O4471">
        <v>45</v>
      </c>
      <c r="P4471" s="1">
        <v>45424</v>
      </c>
      <c r="Q4471">
        <v>397</v>
      </c>
      <c r="R4471" t="s">
        <v>29</v>
      </c>
      <c r="S4471">
        <v>1</v>
      </c>
      <c r="T4471" s="1">
        <v>45823</v>
      </c>
      <c r="U4471" t="s">
        <v>36</v>
      </c>
      <c r="V4471" t="str">
        <f>TEXT(WEEKDAY(Working_Data[[#This Row],[order_date]],1),"DDDD")</f>
        <v>Saturday</v>
      </c>
      <c r="W4471" t="str">
        <f>TEXT(Working_Data[[#This Row],[order_date]],"mmmm")</f>
        <v>February</v>
      </c>
      <c r="X4471" s="7">
        <f>Working_Data[[#This Row],[last_order_date]]-Working_Data[[#This Row],[signup_date]]</f>
        <v>19</v>
      </c>
      <c r="Y4471" s="7">
        <f>IF(Working_Data[[#This Row],[churned]]="Active",1,0)</f>
        <v>1</v>
      </c>
      <c r="Z4471" s="7">
        <f>YEAR(Working_Data[[#This Row],[order_date]])</f>
        <v>2025</v>
      </c>
    </row>
    <row r="4472" spans="1:26" x14ac:dyDescent="0.25">
      <c r="A4472" t="s">
        <v>8994</v>
      </c>
      <c r="B4472" t="s">
        <v>38</v>
      </c>
      <c r="C4472" t="s">
        <v>22</v>
      </c>
      <c r="D4472" t="s">
        <v>56</v>
      </c>
      <c r="E4472" s="1">
        <v>45635</v>
      </c>
      <c r="F4472" t="s">
        <v>8995</v>
      </c>
      <c r="G4472" s="1">
        <v>45703</v>
      </c>
      <c r="H4472" t="s">
        <v>58</v>
      </c>
      <c r="I4472" t="s">
        <v>26</v>
      </c>
      <c r="J4472" t="s">
        <v>59</v>
      </c>
      <c r="K4472">
        <v>3</v>
      </c>
      <c r="L4472" s="3">
        <f>Working_Data[[#This Row],[price2]]/Working_Data[[#This Row],[quantity]]</f>
        <v>361.16</v>
      </c>
      <c r="M4472" s="3">
        <v>1083.48</v>
      </c>
      <c r="N4472" t="s">
        <v>50</v>
      </c>
      <c r="O4472">
        <v>46</v>
      </c>
      <c r="P4472" s="1">
        <v>45748</v>
      </c>
      <c r="Q4472">
        <v>73</v>
      </c>
      <c r="R4472" t="s">
        <v>43</v>
      </c>
      <c r="S4472">
        <v>5</v>
      </c>
      <c r="T4472" s="1">
        <v>45663</v>
      </c>
      <c r="U4472" t="s">
        <v>36</v>
      </c>
      <c r="V4472" t="str">
        <f>TEXT(WEEKDAY(Working_Data[[#This Row],[order_date]],1),"DDDD")</f>
        <v>Saturday</v>
      </c>
      <c r="W4472" t="str">
        <f>TEXT(Working_Data[[#This Row],[order_date]],"mmmm")</f>
        <v>February</v>
      </c>
      <c r="X4472" s="7">
        <f>Working_Data[[#This Row],[last_order_date]]-Working_Data[[#This Row],[signup_date]]</f>
        <v>113</v>
      </c>
      <c r="Y4472" s="7">
        <f>IF(Working_Data[[#This Row],[churned]]="Active",1,0)</f>
        <v>0</v>
      </c>
      <c r="Z4472" s="7">
        <f>YEAR(Working_Data[[#This Row],[order_date]])</f>
        <v>2025</v>
      </c>
    </row>
    <row r="4473" spans="1:26" x14ac:dyDescent="0.25">
      <c r="A4473" t="s">
        <v>8996</v>
      </c>
      <c r="B4473" t="s">
        <v>21</v>
      </c>
      <c r="C4473" t="s">
        <v>22</v>
      </c>
      <c r="D4473" t="s">
        <v>77</v>
      </c>
      <c r="E4473" s="1">
        <v>45554</v>
      </c>
      <c r="F4473" t="s">
        <v>8997</v>
      </c>
      <c r="G4473" s="1">
        <v>45703</v>
      </c>
      <c r="H4473" t="s">
        <v>58</v>
      </c>
      <c r="I4473" t="s">
        <v>42</v>
      </c>
      <c r="J4473" t="s">
        <v>27</v>
      </c>
      <c r="K4473">
        <v>5</v>
      </c>
      <c r="L4473" s="3">
        <f>Working_Data[[#This Row],[price2]]/Working_Data[[#This Row],[quantity]]</f>
        <v>65.748000000000005</v>
      </c>
      <c r="M4473" s="3">
        <v>328.74</v>
      </c>
      <c r="N4473" t="s">
        <v>35</v>
      </c>
      <c r="O4473">
        <v>1</v>
      </c>
      <c r="P4473" s="1">
        <v>45933</v>
      </c>
      <c r="Q4473">
        <v>462</v>
      </c>
      <c r="R4473" t="s">
        <v>29</v>
      </c>
      <c r="S4473">
        <v>3</v>
      </c>
      <c r="T4473" s="1">
        <v>45801</v>
      </c>
      <c r="U4473" t="s">
        <v>60</v>
      </c>
      <c r="V4473" t="str">
        <f>TEXT(WEEKDAY(Working_Data[[#This Row],[order_date]],1),"DDDD")</f>
        <v>Saturday</v>
      </c>
      <c r="W4473" t="str">
        <f>TEXT(Working_Data[[#This Row],[order_date]],"mmmm")</f>
        <v>February</v>
      </c>
      <c r="X4473" s="7">
        <f>Working_Data[[#This Row],[last_order_date]]-Working_Data[[#This Row],[signup_date]]</f>
        <v>379</v>
      </c>
      <c r="Y4473" s="7">
        <f>IF(Working_Data[[#This Row],[churned]]="Active",1,0)</f>
        <v>1</v>
      </c>
      <c r="Z4473" s="7">
        <f>YEAR(Working_Data[[#This Row],[order_date]])</f>
        <v>2025</v>
      </c>
    </row>
    <row r="4474" spans="1:26" x14ac:dyDescent="0.25">
      <c r="A4474" t="s">
        <v>8998</v>
      </c>
      <c r="B4474" t="s">
        <v>45</v>
      </c>
      <c r="C4474" t="s">
        <v>82</v>
      </c>
      <c r="D4474" t="s">
        <v>52</v>
      </c>
      <c r="E4474" s="1">
        <v>45772</v>
      </c>
      <c r="F4474" t="s">
        <v>8999</v>
      </c>
      <c r="G4474" s="1">
        <v>45703</v>
      </c>
      <c r="H4474" t="s">
        <v>47</v>
      </c>
      <c r="I4474" t="s">
        <v>63</v>
      </c>
      <c r="J4474" t="s">
        <v>49</v>
      </c>
      <c r="K4474">
        <v>5</v>
      </c>
      <c r="L4474" s="3">
        <f>Working_Data[[#This Row],[price2]]/Working_Data[[#This Row],[quantity]]</f>
        <v>135.11799999999999</v>
      </c>
      <c r="M4474" s="3">
        <v>675.59</v>
      </c>
      <c r="N4474" t="s">
        <v>35</v>
      </c>
      <c r="O4474">
        <v>15</v>
      </c>
      <c r="P4474" s="1">
        <v>45902</v>
      </c>
      <c r="Q4474">
        <v>240</v>
      </c>
      <c r="R4474" t="s">
        <v>29</v>
      </c>
      <c r="S4474">
        <v>4</v>
      </c>
      <c r="T4474" s="1">
        <v>45781</v>
      </c>
      <c r="U4474" t="s">
        <v>30</v>
      </c>
      <c r="V4474" t="str">
        <f>TEXT(WEEKDAY(Working_Data[[#This Row],[order_date]],1),"DDDD")</f>
        <v>Saturday</v>
      </c>
      <c r="W4474" t="str">
        <f>TEXT(Working_Data[[#This Row],[order_date]],"mmmm")</f>
        <v>February</v>
      </c>
      <c r="X4474" s="7">
        <f>Working_Data[[#This Row],[last_order_date]]-Working_Data[[#This Row],[signup_date]]</f>
        <v>130</v>
      </c>
      <c r="Y4474" s="7">
        <f>IF(Working_Data[[#This Row],[churned]]="Active",1,0)</f>
        <v>1</v>
      </c>
      <c r="Z4474" s="7">
        <f>YEAR(Working_Data[[#This Row],[order_date]])</f>
        <v>2025</v>
      </c>
    </row>
    <row r="4475" spans="1:26" x14ac:dyDescent="0.25">
      <c r="A4475" t="s">
        <v>9000</v>
      </c>
      <c r="B4475" t="s">
        <v>21</v>
      </c>
      <c r="C4475" t="s">
        <v>39</v>
      </c>
      <c r="D4475" t="s">
        <v>77</v>
      </c>
      <c r="E4475" s="1">
        <v>45858</v>
      </c>
      <c r="F4475" t="s">
        <v>9001</v>
      </c>
      <c r="G4475" s="1">
        <v>45703</v>
      </c>
      <c r="H4475" t="s">
        <v>47</v>
      </c>
      <c r="I4475" t="s">
        <v>26</v>
      </c>
      <c r="J4475" t="s">
        <v>64</v>
      </c>
      <c r="K4475">
        <v>1</v>
      </c>
      <c r="L4475" s="3">
        <f>Working_Data[[#This Row],[price2]]/Working_Data[[#This Row],[quantity]]</f>
        <v>1407.83</v>
      </c>
      <c r="M4475" s="3">
        <v>1407.83</v>
      </c>
      <c r="N4475" t="s">
        <v>50</v>
      </c>
      <c r="O4475">
        <v>42</v>
      </c>
      <c r="P4475" s="1">
        <v>45710</v>
      </c>
      <c r="Q4475">
        <v>198</v>
      </c>
      <c r="R4475" t="s">
        <v>43</v>
      </c>
      <c r="S4475">
        <v>1</v>
      </c>
      <c r="T4475" s="1">
        <v>45824</v>
      </c>
      <c r="U4475" t="s">
        <v>36</v>
      </c>
      <c r="V4475" t="str">
        <f>TEXT(WEEKDAY(Working_Data[[#This Row],[order_date]],1),"DDDD")</f>
        <v>Saturday</v>
      </c>
      <c r="W4475" t="str">
        <f>TEXT(Working_Data[[#This Row],[order_date]],"mmmm")</f>
        <v>February</v>
      </c>
      <c r="X4475" s="7">
        <f>Working_Data[[#This Row],[last_order_date]]-Working_Data[[#This Row],[signup_date]]</f>
        <v>-148</v>
      </c>
      <c r="Y4475" s="7">
        <f>IF(Working_Data[[#This Row],[churned]]="Active",1,0)</f>
        <v>0</v>
      </c>
      <c r="Z4475" s="7">
        <f>YEAR(Working_Data[[#This Row],[order_date]])</f>
        <v>2025</v>
      </c>
    </row>
    <row r="4476" spans="1:26" x14ac:dyDescent="0.25">
      <c r="A4476" t="s">
        <v>9002</v>
      </c>
      <c r="B4476" t="s">
        <v>45</v>
      </c>
      <c r="C4476" t="s">
        <v>39</v>
      </c>
      <c r="D4476" t="s">
        <v>56</v>
      </c>
      <c r="E4476" s="1">
        <v>45089</v>
      </c>
      <c r="F4476" t="s">
        <v>9003</v>
      </c>
      <c r="G4476" s="1">
        <v>45704</v>
      </c>
      <c r="H4476" t="s">
        <v>58</v>
      </c>
      <c r="I4476" t="s">
        <v>54</v>
      </c>
      <c r="J4476" t="s">
        <v>64</v>
      </c>
      <c r="K4476">
        <v>5</v>
      </c>
      <c r="L4476" s="3">
        <f>Working_Data[[#This Row],[price2]]/Working_Data[[#This Row],[quantity]]</f>
        <v>254.52199999999999</v>
      </c>
      <c r="M4476" s="3">
        <v>1272.6099999999999</v>
      </c>
      <c r="N4476" t="s">
        <v>35</v>
      </c>
      <c r="O4476">
        <v>15</v>
      </c>
      <c r="P4476" s="1">
        <v>45716</v>
      </c>
      <c r="Q4476">
        <v>379</v>
      </c>
      <c r="R4476" t="s">
        <v>29</v>
      </c>
      <c r="S4476">
        <v>3</v>
      </c>
      <c r="T4476" s="1">
        <v>45907</v>
      </c>
      <c r="U4476" t="s">
        <v>60</v>
      </c>
      <c r="V4476" t="str">
        <f>TEXT(WEEKDAY(Working_Data[[#This Row],[order_date]],1),"DDDD")</f>
        <v>Sunday</v>
      </c>
      <c r="W4476" t="str">
        <f>TEXT(Working_Data[[#This Row],[order_date]],"mmmm")</f>
        <v>February</v>
      </c>
      <c r="X4476" s="7">
        <f>Working_Data[[#This Row],[last_order_date]]-Working_Data[[#This Row],[signup_date]]</f>
        <v>627</v>
      </c>
      <c r="Y4476" s="7">
        <f>IF(Working_Data[[#This Row],[churned]]="Active",1,0)</f>
        <v>1</v>
      </c>
      <c r="Z4476" s="7">
        <f>YEAR(Working_Data[[#This Row],[order_date]])</f>
        <v>2025</v>
      </c>
    </row>
    <row r="4477" spans="1:26" x14ac:dyDescent="0.25">
      <c r="A4477" t="s">
        <v>9004</v>
      </c>
      <c r="B4477" t="s">
        <v>21</v>
      </c>
      <c r="C4477" t="s">
        <v>82</v>
      </c>
      <c r="D4477" t="s">
        <v>32</v>
      </c>
      <c r="E4477" s="1">
        <v>45507</v>
      </c>
      <c r="F4477" t="s">
        <v>9005</v>
      </c>
      <c r="G4477" s="1">
        <v>45704</v>
      </c>
      <c r="H4477" t="s">
        <v>41</v>
      </c>
      <c r="I4477" t="s">
        <v>26</v>
      </c>
      <c r="J4477" t="s">
        <v>67</v>
      </c>
      <c r="K4477">
        <v>5</v>
      </c>
      <c r="L4477" s="3">
        <f>Working_Data[[#This Row],[price2]]/Working_Data[[#This Row],[quantity]]</f>
        <v>288.31</v>
      </c>
      <c r="M4477" s="3">
        <v>1441.55</v>
      </c>
      <c r="N4477" t="s">
        <v>28</v>
      </c>
      <c r="O4477">
        <v>10</v>
      </c>
      <c r="P4477" s="1">
        <v>45482</v>
      </c>
      <c r="Q4477">
        <v>27</v>
      </c>
      <c r="R4477" t="s">
        <v>43</v>
      </c>
      <c r="S4477">
        <v>1</v>
      </c>
      <c r="T4477" s="1">
        <v>45594</v>
      </c>
      <c r="U4477" t="s">
        <v>60</v>
      </c>
      <c r="V4477" t="str">
        <f>TEXT(WEEKDAY(Working_Data[[#This Row],[order_date]],1),"DDDD")</f>
        <v>Sunday</v>
      </c>
      <c r="W4477" t="str">
        <f>TEXT(Working_Data[[#This Row],[order_date]],"mmmm")</f>
        <v>February</v>
      </c>
      <c r="X4477" s="7">
        <f>Working_Data[[#This Row],[last_order_date]]-Working_Data[[#This Row],[signup_date]]</f>
        <v>-25</v>
      </c>
      <c r="Y4477" s="7">
        <f>IF(Working_Data[[#This Row],[churned]]="Active",1,0)</f>
        <v>0</v>
      </c>
      <c r="Z4477" s="7">
        <f>YEAR(Working_Data[[#This Row],[order_date]])</f>
        <v>2025</v>
      </c>
    </row>
    <row r="4478" spans="1:26" x14ac:dyDescent="0.25">
      <c r="A4478" t="s">
        <v>9006</v>
      </c>
      <c r="B4478" t="s">
        <v>21</v>
      </c>
      <c r="C4478" t="s">
        <v>82</v>
      </c>
      <c r="D4478" t="s">
        <v>32</v>
      </c>
      <c r="E4478" s="1">
        <v>45367</v>
      </c>
      <c r="F4478" t="s">
        <v>9007</v>
      </c>
      <c r="G4478" s="1">
        <v>45704</v>
      </c>
      <c r="H4478" t="s">
        <v>25</v>
      </c>
      <c r="I4478" t="s">
        <v>63</v>
      </c>
      <c r="J4478" t="s">
        <v>67</v>
      </c>
      <c r="K4478">
        <v>2</v>
      </c>
      <c r="L4478" s="3">
        <f>Working_Data[[#This Row],[price2]]/Working_Data[[#This Row],[quantity]]</f>
        <v>67.36</v>
      </c>
      <c r="M4478" s="3">
        <v>134.72</v>
      </c>
      <c r="N4478" t="s">
        <v>50</v>
      </c>
      <c r="O4478">
        <v>39</v>
      </c>
      <c r="P4478" s="1">
        <v>45707</v>
      </c>
      <c r="Q4478">
        <v>467</v>
      </c>
      <c r="R4478" t="s">
        <v>43</v>
      </c>
      <c r="S4478">
        <v>2</v>
      </c>
      <c r="T4478" s="1">
        <v>45482</v>
      </c>
      <c r="U4478" t="s">
        <v>60</v>
      </c>
      <c r="V4478" t="str">
        <f>TEXT(WEEKDAY(Working_Data[[#This Row],[order_date]],1),"DDDD")</f>
        <v>Sunday</v>
      </c>
      <c r="W4478" t="str">
        <f>TEXT(Working_Data[[#This Row],[order_date]],"mmmm")</f>
        <v>February</v>
      </c>
      <c r="X4478" s="7">
        <f>Working_Data[[#This Row],[last_order_date]]-Working_Data[[#This Row],[signup_date]]</f>
        <v>340</v>
      </c>
      <c r="Y4478" s="7">
        <f>IF(Working_Data[[#This Row],[churned]]="Active",1,0)</f>
        <v>0</v>
      </c>
      <c r="Z4478" s="7">
        <f>YEAR(Working_Data[[#This Row],[order_date]])</f>
        <v>2025</v>
      </c>
    </row>
    <row r="4479" spans="1:26" x14ac:dyDescent="0.25">
      <c r="A4479" t="s">
        <v>9008</v>
      </c>
      <c r="B4479" t="s">
        <v>38</v>
      </c>
      <c r="C4479" t="s">
        <v>82</v>
      </c>
      <c r="D4479" t="s">
        <v>23</v>
      </c>
      <c r="E4479" s="1">
        <v>45286</v>
      </c>
      <c r="F4479" t="s">
        <v>9009</v>
      </c>
      <c r="G4479" s="1">
        <v>45704</v>
      </c>
      <c r="H4479" t="s">
        <v>41</v>
      </c>
      <c r="I4479" t="s">
        <v>42</v>
      </c>
      <c r="J4479" t="s">
        <v>27</v>
      </c>
      <c r="K4479">
        <v>4</v>
      </c>
      <c r="L4479" s="3">
        <f>Working_Data[[#This Row],[price2]]/Working_Data[[#This Row],[quantity]]</f>
        <v>297.005</v>
      </c>
      <c r="M4479" s="3">
        <v>1188.02</v>
      </c>
      <c r="N4479" t="s">
        <v>28</v>
      </c>
      <c r="O4479">
        <v>1</v>
      </c>
      <c r="P4479" s="1">
        <v>45775</v>
      </c>
      <c r="Q4479">
        <v>266</v>
      </c>
      <c r="R4479" t="s">
        <v>29</v>
      </c>
      <c r="S4479">
        <v>2</v>
      </c>
      <c r="T4479" s="1">
        <v>45839</v>
      </c>
      <c r="U4479" t="s">
        <v>30</v>
      </c>
      <c r="V4479" t="str">
        <f>TEXT(WEEKDAY(Working_Data[[#This Row],[order_date]],1),"DDDD")</f>
        <v>Sunday</v>
      </c>
      <c r="W4479" t="str">
        <f>TEXT(Working_Data[[#This Row],[order_date]],"mmmm")</f>
        <v>February</v>
      </c>
      <c r="X4479" s="7">
        <f>Working_Data[[#This Row],[last_order_date]]-Working_Data[[#This Row],[signup_date]]</f>
        <v>489</v>
      </c>
      <c r="Y4479" s="7">
        <f>IF(Working_Data[[#This Row],[churned]]="Active",1,0)</f>
        <v>1</v>
      </c>
      <c r="Z4479" s="7">
        <f>YEAR(Working_Data[[#This Row],[order_date]])</f>
        <v>2025</v>
      </c>
    </row>
    <row r="4480" spans="1:26" x14ac:dyDescent="0.25">
      <c r="A4480" t="s">
        <v>9010</v>
      </c>
      <c r="B4480" t="s">
        <v>45</v>
      </c>
      <c r="C4480" t="s">
        <v>22</v>
      </c>
      <c r="D4480" t="s">
        <v>32</v>
      </c>
      <c r="E4480" s="1">
        <v>45405</v>
      </c>
      <c r="F4480" t="s">
        <v>9011</v>
      </c>
      <c r="G4480" s="1">
        <v>45704</v>
      </c>
      <c r="H4480" t="s">
        <v>41</v>
      </c>
      <c r="I4480" t="s">
        <v>63</v>
      </c>
      <c r="J4480" t="s">
        <v>67</v>
      </c>
      <c r="K4480">
        <v>4</v>
      </c>
      <c r="L4480" s="3">
        <f>Working_Data[[#This Row],[price2]]/Working_Data[[#This Row],[quantity]]</f>
        <v>294.27</v>
      </c>
      <c r="M4480" s="3">
        <v>1177.08</v>
      </c>
      <c r="N4480" t="s">
        <v>50</v>
      </c>
      <c r="O4480">
        <v>19</v>
      </c>
      <c r="P4480" s="1">
        <v>45672</v>
      </c>
      <c r="Q4480">
        <v>267</v>
      </c>
      <c r="R4480" t="s">
        <v>43</v>
      </c>
      <c r="S4480">
        <v>5</v>
      </c>
      <c r="T4480" s="1">
        <v>45670</v>
      </c>
      <c r="U4480" t="s">
        <v>36</v>
      </c>
      <c r="V4480" t="str">
        <f>TEXT(WEEKDAY(Working_Data[[#This Row],[order_date]],1),"DDDD")</f>
        <v>Sunday</v>
      </c>
      <c r="W4480" t="str">
        <f>TEXT(Working_Data[[#This Row],[order_date]],"mmmm")</f>
        <v>February</v>
      </c>
      <c r="X4480" s="7">
        <f>Working_Data[[#This Row],[last_order_date]]-Working_Data[[#This Row],[signup_date]]</f>
        <v>267</v>
      </c>
      <c r="Y4480" s="7">
        <f>IF(Working_Data[[#This Row],[churned]]="Active",1,0)</f>
        <v>0</v>
      </c>
      <c r="Z4480" s="7">
        <f>YEAR(Working_Data[[#This Row],[order_date]])</f>
        <v>2025</v>
      </c>
    </row>
    <row r="4481" spans="1:26" x14ac:dyDescent="0.25">
      <c r="A4481" t="s">
        <v>9012</v>
      </c>
      <c r="B4481" t="s">
        <v>38</v>
      </c>
      <c r="C4481" t="s">
        <v>82</v>
      </c>
      <c r="D4481" t="s">
        <v>32</v>
      </c>
      <c r="E4481" s="1">
        <v>45963</v>
      </c>
      <c r="F4481" t="s">
        <v>9013</v>
      </c>
      <c r="G4481" s="1">
        <v>45704</v>
      </c>
      <c r="H4481" t="s">
        <v>34</v>
      </c>
      <c r="I4481" t="s">
        <v>26</v>
      </c>
      <c r="J4481" t="s">
        <v>59</v>
      </c>
      <c r="K4481">
        <v>3</v>
      </c>
      <c r="L4481" s="3">
        <f>Working_Data[[#This Row],[price2]]/Working_Data[[#This Row],[quantity]]</f>
        <v>439.5333333333333</v>
      </c>
      <c r="M4481" s="3">
        <v>1318.6</v>
      </c>
      <c r="N4481" t="s">
        <v>35</v>
      </c>
      <c r="O4481">
        <v>46</v>
      </c>
      <c r="P4481" s="1">
        <v>45718</v>
      </c>
      <c r="Q4481">
        <v>71</v>
      </c>
      <c r="R4481" t="s">
        <v>43</v>
      </c>
      <c r="S4481">
        <v>3</v>
      </c>
      <c r="T4481" s="1">
        <v>45843</v>
      </c>
      <c r="U4481" t="s">
        <v>30</v>
      </c>
      <c r="V4481" t="str">
        <f>TEXT(WEEKDAY(Working_Data[[#This Row],[order_date]],1),"DDDD")</f>
        <v>Sunday</v>
      </c>
      <c r="W4481" t="str">
        <f>TEXT(Working_Data[[#This Row],[order_date]],"mmmm")</f>
        <v>February</v>
      </c>
      <c r="X4481" s="7">
        <f>Working_Data[[#This Row],[last_order_date]]-Working_Data[[#This Row],[signup_date]]</f>
        <v>-245</v>
      </c>
      <c r="Y4481" s="7">
        <f>IF(Working_Data[[#This Row],[churned]]="Active",1,0)</f>
        <v>0</v>
      </c>
      <c r="Z4481" s="7">
        <f>YEAR(Working_Data[[#This Row],[order_date]])</f>
        <v>2025</v>
      </c>
    </row>
    <row r="4482" spans="1:26" x14ac:dyDescent="0.25">
      <c r="A4482" t="s">
        <v>9014</v>
      </c>
      <c r="B4482" t="s">
        <v>45</v>
      </c>
      <c r="C4482" t="s">
        <v>82</v>
      </c>
      <c r="D4482" t="s">
        <v>32</v>
      </c>
      <c r="E4482" s="1">
        <v>45269</v>
      </c>
      <c r="F4482" t="s">
        <v>9015</v>
      </c>
      <c r="G4482" s="1">
        <v>45704</v>
      </c>
      <c r="H4482" t="s">
        <v>34</v>
      </c>
      <c r="I4482" t="s">
        <v>42</v>
      </c>
      <c r="J4482" t="s">
        <v>67</v>
      </c>
      <c r="K4482">
        <v>4</v>
      </c>
      <c r="L4482" s="3">
        <f>Working_Data[[#This Row],[price2]]/Working_Data[[#This Row],[quantity]]</f>
        <v>335.315</v>
      </c>
      <c r="M4482" s="3">
        <v>1341.26</v>
      </c>
      <c r="N4482" t="s">
        <v>50</v>
      </c>
      <c r="O4482">
        <v>4</v>
      </c>
      <c r="P4482" s="1">
        <v>45902</v>
      </c>
      <c r="Q4482">
        <v>57</v>
      </c>
      <c r="R4482" t="s">
        <v>43</v>
      </c>
      <c r="S4482">
        <v>1</v>
      </c>
      <c r="T4482" s="1">
        <v>45674</v>
      </c>
      <c r="U4482" t="s">
        <v>30</v>
      </c>
      <c r="V4482" t="str">
        <f>TEXT(WEEKDAY(Working_Data[[#This Row],[order_date]],1),"DDDD")</f>
        <v>Sunday</v>
      </c>
      <c r="W4482" t="str">
        <f>TEXT(Working_Data[[#This Row],[order_date]],"mmmm")</f>
        <v>February</v>
      </c>
      <c r="X4482" s="7">
        <f>Working_Data[[#This Row],[last_order_date]]-Working_Data[[#This Row],[signup_date]]</f>
        <v>633</v>
      </c>
      <c r="Y4482" s="7">
        <f>IF(Working_Data[[#This Row],[churned]]="Active",1,0)</f>
        <v>0</v>
      </c>
      <c r="Z4482" s="7">
        <f>YEAR(Working_Data[[#This Row],[order_date]])</f>
        <v>2025</v>
      </c>
    </row>
    <row r="4483" spans="1:26" x14ac:dyDescent="0.25">
      <c r="A4483" t="s">
        <v>9016</v>
      </c>
      <c r="B4483" t="s">
        <v>38</v>
      </c>
      <c r="C4483" t="s">
        <v>39</v>
      </c>
      <c r="D4483" t="s">
        <v>32</v>
      </c>
      <c r="E4483" s="1">
        <v>45686</v>
      </c>
      <c r="F4483" t="s">
        <v>9017</v>
      </c>
      <c r="G4483" s="1">
        <v>45704</v>
      </c>
      <c r="H4483" t="s">
        <v>41</v>
      </c>
      <c r="I4483" t="s">
        <v>42</v>
      </c>
      <c r="J4483" t="s">
        <v>67</v>
      </c>
      <c r="K4483">
        <v>1</v>
      </c>
      <c r="L4483" s="3">
        <f>Working_Data[[#This Row],[price2]]/Working_Data[[#This Row],[quantity]]</f>
        <v>1395.47</v>
      </c>
      <c r="M4483" s="3">
        <v>1395.47</v>
      </c>
      <c r="N4483" t="s">
        <v>28</v>
      </c>
      <c r="O4483">
        <v>13</v>
      </c>
      <c r="P4483" s="1">
        <v>45794</v>
      </c>
      <c r="Q4483">
        <v>321</v>
      </c>
      <c r="R4483" t="s">
        <v>43</v>
      </c>
      <c r="S4483">
        <v>3</v>
      </c>
      <c r="T4483" s="1">
        <v>45830</v>
      </c>
      <c r="U4483" t="s">
        <v>36</v>
      </c>
      <c r="V4483" t="str">
        <f>TEXT(WEEKDAY(Working_Data[[#This Row],[order_date]],1),"DDDD")</f>
        <v>Sunday</v>
      </c>
      <c r="W4483" t="str">
        <f>TEXT(Working_Data[[#This Row],[order_date]],"mmmm")</f>
        <v>February</v>
      </c>
      <c r="X4483" s="7">
        <f>Working_Data[[#This Row],[last_order_date]]-Working_Data[[#This Row],[signup_date]]</f>
        <v>108</v>
      </c>
      <c r="Y4483" s="7">
        <f>IF(Working_Data[[#This Row],[churned]]="Active",1,0)</f>
        <v>0</v>
      </c>
      <c r="Z4483" s="7">
        <f>YEAR(Working_Data[[#This Row],[order_date]])</f>
        <v>2025</v>
      </c>
    </row>
    <row r="4484" spans="1:26" x14ac:dyDescent="0.25">
      <c r="A4484" t="s">
        <v>9018</v>
      </c>
      <c r="B4484" t="s">
        <v>21</v>
      </c>
      <c r="C4484" t="s">
        <v>22</v>
      </c>
      <c r="D4484" t="s">
        <v>56</v>
      </c>
      <c r="E4484" s="1">
        <v>45305</v>
      </c>
      <c r="F4484" t="s">
        <v>9019</v>
      </c>
      <c r="G4484" s="1">
        <v>45704</v>
      </c>
      <c r="H4484" t="s">
        <v>25</v>
      </c>
      <c r="I4484" t="s">
        <v>54</v>
      </c>
      <c r="J4484" t="s">
        <v>67</v>
      </c>
      <c r="K4484">
        <v>3</v>
      </c>
      <c r="L4484" s="3">
        <f>Working_Data[[#This Row],[price2]]/Working_Data[[#This Row],[quantity]]</f>
        <v>87.273333333333326</v>
      </c>
      <c r="M4484" s="3">
        <v>261.82</v>
      </c>
      <c r="N4484" t="s">
        <v>35</v>
      </c>
      <c r="O4484">
        <v>9</v>
      </c>
      <c r="P4484" s="1">
        <v>45485</v>
      </c>
      <c r="Q4484">
        <v>59</v>
      </c>
      <c r="R4484" t="s">
        <v>29</v>
      </c>
      <c r="S4484">
        <v>3</v>
      </c>
      <c r="T4484" s="1">
        <v>45886</v>
      </c>
      <c r="U4484" t="s">
        <v>30</v>
      </c>
      <c r="V4484" t="str">
        <f>TEXT(WEEKDAY(Working_Data[[#This Row],[order_date]],1),"DDDD")</f>
        <v>Sunday</v>
      </c>
      <c r="W4484" t="str">
        <f>TEXT(Working_Data[[#This Row],[order_date]],"mmmm")</f>
        <v>February</v>
      </c>
      <c r="X4484" s="7">
        <f>Working_Data[[#This Row],[last_order_date]]-Working_Data[[#This Row],[signup_date]]</f>
        <v>180</v>
      </c>
      <c r="Y4484" s="7">
        <f>IF(Working_Data[[#This Row],[churned]]="Active",1,0)</f>
        <v>1</v>
      </c>
      <c r="Z4484" s="7">
        <f>YEAR(Working_Data[[#This Row],[order_date]])</f>
        <v>2025</v>
      </c>
    </row>
    <row r="4485" spans="1:26" x14ac:dyDescent="0.25">
      <c r="A4485" t="s">
        <v>9020</v>
      </c>
      <c r="B4485" t="s">
        <v>45</v>
      </c>
      <c r="C4485" t="s">
        <v>39</v>
      </c>
      <c r="D4485" t="s">
        <v>56</v>
      </c>
      <c r="E4485" s="1">
        <v>45413</v>
      </c>
      <c r="F4485" t="s">
        <v>9021</v>
      </c>
      <c r="G4485" s="1">
        <v>45704</v>
      </c>
      <c r="H4485" t="s">
        <v>58</v>
      </c>
      <c r="I4485" t="s">
        <v>26</v>
      </c>
      <c r="J4485" t="s">
        <v>27</v>
      </c>
      <c r="K4485">
        <v>3</v>
      </c>
      <c r="L4485" s="3">
        <f>Working_Data[[#This Row],[price2]]/Working_Data[[#This Row],[quantity]]</f>
        <v>175.09333333333333</v>
      </c>
      <c r="M4485" s="3">
        <v>525.28</v>
      </c>
      <c r="N4485" t="s">
        <v>35</v>
      </c>
      <c r="O4485">
        <v>26</v>
      </c>
      <c r="P4485" s="1">
        <v>45360</v>
      </c>
      <c r="Q4485">
        <v>88</v>
      </c>
      <c r="R4485" t="s">
        <v>43</v>
      </c>
      <c r="S4485">
        <v>3</v>
      </c>
      <c r="T4485" s="1">
        <v>45623</v>
      </c>
      <c r="U4485" t="s">
        <v>60</v>
      </c>
      <c r="V4485" t="str">
        <f>TEXT(WEEKDAY(Working_Data[[#This Row],[order_date]],1),"DDDD")</f>
        <v>Sunday</v>
      </c>
      <c r="W4485" t="str">
        <f>TEXT(Working_Data[[#This Row],[order_date]],"mmmm")</f>
        <v>February</v>
      </c>
      <c r="X4485" s="7">
        <f>Working_Data[[#This Row],[last_order_date]]-Working_Data[[#This Row],[signup_date]]</f>
        <v>-53</v>
      </c>
      <c r="Y4485" s="7">
        <f>IF(Working_Data[[#This Row],[churned]]="Active",1,0)</f>
        <v>0</v>
      </c>
      <c r="Z4485" s="7">
        <f>YEAR(Working_Data[[#This Row],[order_date]])</f>
        <v>2025</v>
      </c>
    </row>
    <row r="4486" spans="1:26" x14ac:dyDescent="0.25">
      <c r="A4486" t="s">
        <v>9022</v>
      </c>
      <c r="B4486" t="s">
        <v>38</v>
      </c>
      <c r="C4486" t="s">
        <v>39</v>
      </c>
      <c r="D4486" t="s">
        <v>77</v>
      </c>
      <c r="E4486" s="1">
        <v>45476</v>
      </c>
      <c r="F4486" t="s">
        <v>9023</v>
      </c>
      <c r="G4486" s="1">
        <v>45704</v>
      </c>
      <c r="H4486" t="s">
        <v>47</v>
      </c>
      <c r="I4486" t="s">
        <v>48</v>
      </c>
      <c r="J4486" t="s">
        <v>27</v>
      </c>
      <c r="K4486">
        <v>3</v>
      </c>
      <c r="L4486" s="3">
        <f>Working_Data[[#This Row],[price2]]/Working_Data[[#This Row],[quantity]]</f>
        <v>326.63</v>
      </c>
      <c r="M4486" s="3">
        <v>979.89</v>
      </c>
      <c r="N4486" t="s">
        <v>28</v>
      </c>
      <c r="O4486">
        <v>47</v>
      </c>
      <c r="P4486" s="1">
        <v>45822</v>
      </c>
      <c r="Q4486">
        <v>473</v>
      </c>
      <c r="R4486" t="s">
        <v>29</v>
      </c>
      <c r="S4486">
        <v>2</v>
      </c>
      <c r="T4486" s="1">
        <v>45776</v>
      </c>
      <c r="U4486" t="s">
        <v>60</v>
      </c>
      <c r="V4486" t="str">
        <f>TEXT(WEEKDAY(Working_Data[[#This Row],[order_date]],1),"DDDD")</f>
        <v>Sunday</v>
      </c>
      <c r="W4486" t="str">
        <f>TEXT(Working_Data[[#This Row],[order_date]],"mmmm")</f>
        <v>February</v>
      </c>
      <c r="X4486" s="7">
        <f>Working_Data[[#This Row],[last_order_date]]-Working_Data[[#This Row],[signup_date]]</f>
        <v>346</v>
      </c>
      <c r="Y4486" s="7">
        <f>IF(Working_Data[[#This Row],[churned]]="Active",1,0)</f>
        <v>1</v>
      </c>
      <c r="Z4486" s="7">
        <f>YEAR(Working_Data[[#This Row],[order_date]])</f>
        <v>2025</v>
      </c>
    </row>
    <row r="4487" spans="1:26" x14ac:dyDescent="0.25">
      <c r="A4487" t="s">
        <v>9024</v>
      </c>
      <c r="B4487" t="s">
        <v>21</v>
      </c>
      <c r="C4487" t="s">
        <v>39</v>
      </c>
      <c r="D4487" t="s">
        <v>77</v>
      </c>
      <c r="E4487" s="1">
        <v>45470</v>
      </c>
      <c r="F4487" t="s">
        <v>9025</v>
      </c>
      <c r="G4487" s="1">
        <v>45704</v>
      </c>
      <c r="H4487" t="s">
        <v>58</v>
      </c>
      <c r="I4487" t="s">
        <v>48</v>
      </c>
      <c r="J4487" t="s">
        <v>64</v>
      </c>
      <c r="K4487">
        <v>1</v>
      </c>
      <c r="L4487" s="3">
        <f>Working_Data[[#This Row],[price2]]/Working_Data[[#This Row],[quantity]]</f>
        <v>969.91</v>
      </c>
      <c r="M4487" s="3">
        <v>969.91</v>
      </c>
      <c r="N4487" t="s">
        <v>28</v>
      </c>
      <c r="O4487">
        <v>24</v>
      </c>
      <c r="P4487" s="1">
        <v>45578</v>
      </c>
      <c r="Q4487">
        <v>338</v>
      </c>
      <c r="R4487" t="s">
        <v>29</v>
      </c>
      <c r="S4487">
        <v>4</v>
      </c>
      <c r="T4487" s="1">
        <v>45793</v>
      </c>
      <c r="U4487" t="s">
        <v>30</v>
      </c>
      <c r="V4487" t="str">
        <f>TEXT(WEEKDAY(Working_Data[[#This Row],[order_date]],1),"DDDD")</f>
        <v>Sunday</v>
      </c>
      <c r="W4487" t="str">
        <f>TEXT(Working_Data[[#This Row],[order_date]],"mmmm")</f>
        <v>February</v>
      </c>
      <c r="X4487" s="7">
        <f>Working_Data[[#This Row],[last_order_date]]-Working_Data[[#This Row],[signup_date]]</f>
        <v>108</v>
      </c>
      <c r="Y4487" s="7">
        <f>IF(Working_Data[[#This Row],[churned]]="Active",1,0)</f>
        <v>1</v>
      </c>
      <c r="Z4487" s="7">
        <f>YEAR(Working_Data[[#This Row],[order_date]])</f>
        <v>2025</v>
      </c>
    </row>
    <row r="4488" spans="1:26" x14ac:dyDescent="0.25">
      <c r="A4488" t="s">
        <v>9026</v>
      </c>
      <c r="B4488" t="s">
        <v>21</v>
      </c>
      <c r="C4488" t="s">
        <v>39</v>
      </c>
      <c r="D4488" t="s">
        <v>52</v>
      </c>
      <c r="E4488" s="1">
        <v>45768</v>
      </c>
      <c r="F4488" t="s">
        <v>9027</v>
      </c>
      <c r="G4488" s="1">
        <v>45704</v>
      </c>
      <c r="H4488" t="s">
        <v>41</v>
      </c>
      <c r="I4488" t="s">
        <v>42</v>
      </c>
      <c r="J4488" t="s">
        <v>59</v>
      </c>
      <c r="K4488">
        <v>5</v>
      </c>
      <c r="L4488" s="3">
        <f>Working_Data[[#This Row],[price2]]/Working_Data[[#This Row],[quantity]]</f>
        <v>253.47600000000003</v>
      </c>
      <c r="M4488" s="3">
        <v>1267.3800000000001</v>
      </c>
      <c r="N4488" t="s">
        <v>35</v>
      </c>
      <c r="O4488">
        <v>46</v>
      </c>
      <c r="P4488" s="1">
        <v>45556</v>
      </c>
      <c r="Q4488">
        <v>80</v>
      </c>
      <c r="R4488" t="s">
        <v>43</v>
      </c>
      <c r="S4488">
        <v>2</v>
      </c>
      <c r="T4488" s="1">
        <v>45889</v>
      </c>
      <c r="U4488" t="s">
        <v>30</v>
      </c>
      <c r="V4488" t="str">
        <f>TEXT(WEEKDAY(Working_Data[[#This Row],[order_date]],1),"DDDD")</f>
        <v>Sunday</v>
      </c>
      <c r="W4488" t="str">
        <f>TEXT(Working_Data[[#This Row],[order_date]],"mmmm")</f>
        <v>February</v>
      </c>
      <c r="X4488" s="7">
        <f>Working_Data[[#This Row],[last_order_date]]-Working_Data[[#This Row],[signup_date]]</f>
        <v>-212</v>
      </c>
      <c r="Y4488" s="7">
        <f>IF(Working_Data[[#This Row],[churned]]="Active",1,0)</f>
        <v>0</v>
      </c>
      <c r="Z4488" s="7">
        <f>YEAR(Working_Data[[#This Row],[order_date]])</f>
        <v>2025</v>
      </c>
    </row>
    <row r="4489" spans="1:26" x14ac:dyDescent="0.25">
      <c r="A4489" t="s">
        <v>9028</v>
      </c>
      <c r="B4489" t="s">
        <v>38</v>
      </c>
      <c r="C4489" t="s">
        <v>22</v>
      </c>
      <c r="D4489" t="s">
        <v>32</v>
      </c>
      <c r="E4489" s="1">
        <v>45724</v>
      </c>
      <c r="F4489" t="s">
        <v>9029</v>
      </c>
      <c r="G4489" s="1">
        <v>45704</v>
      </c>
      <c r="H4489" t="s">
        <v>25</v>
      </c>
      <c r="I4489" t="s">
        <v>63</v>
      </c>
      <c r="J4489" t="s">
        <v>64</v>
      </c>
      <c r="K4489">
        <v>5</v>
      </c>
      <c r="L4489" s="3">
        <f>Working_Data[[#This Row],[price2]]/Working_Data[[#This Row],[quantity]]</f>
        <v>251.74</v>
      </c>
      <c r="M4489" s="3">
        <v>1258.7</v>
      </c>
      <c r="N4489" t="s">
        <v>28</v>
      </c>
      <c r="O4489">
        <v>42</v>
      </c>
      <c r="P4489" s="1">
        <v>45546</v>
      </c>
      <c r="Q4489">
        <v>198</v>
      </c>
      <c r="R4489" t="s">
        <v>43</v>
      </c>
      <c r="S4489">
        <v>4</v>
      </c>
      <c r="T4489" s="1">
        <v>45584</v>
      </c>
      <c r="U4489" t="s">
        <v>60</v>
      </c>
      <c r="V4489" t="str">
        <f>TEXT(WEEKDAY(Working_Data[[#This Row],[order_date]],1),"DDDD")</f>
        <v>Sunday</v>
      </c>
      <c r="W4489" t="str">
        <f>TEXT(Working_Data[[#This Row],[order_date]],"mmmm")</f>
        <v>February</v>
      </c>
      <c r="X4489" s="7">
        <f>Working_Data[[#This Row],[last_order_date]]-Working_Data[[#This Row],[signup_date]]</f>
        <v>-178</v>
      </c>
      <c r="Y4489" s="7">
        <f>IF(Working_Data[[#This Row],[churned]]="Active",1,0)</f>
        <v>0</v>
      </c>
      <c r="Z4489" s="7">
        <f>YEAR(Working_Data[[#This Row],[order_date]])</f>
        <v>2025</v>
      </c>
    </row>
    <row r="4490" spans="1:26" x14ac:dyDescent="0.25">
      <c r="A4490" t="s">
        <v>9030</v>
      </c>
      <c r="B4490" t="s">
        <v>45</v>
      </c>
      <c r="C4490" t="s">
        <v>39</v>
      </c>
      <c r="D4490" t="s">
        <v>32</v>
      </c>
      <c r="E4490" s="1">
        <v>45360</v>
      </c>
      <c r="F4490" t="s">
        <v>9031</v>
      </c>
      <c r="G4490" s="1">
        <v>45704</v>
      </c>
      <c r="H4490" t="s">
        <v>25</v>
      </c>
      <c r="I4490" t="s">
        <v>48</v>
      </c>
      <c r="J4490" t="s">
        <v>49</v>
      </c>
      <c r="K4490">
        <v>4</v>
      </c>
      <c r="L4490" s="3">
        <f>Working_Data[[#This Row],[price2]]/Working_Data[[#This Row],[quantity]]</f>
        <v>231.9375</v>
      </c>
      <c r="M4490" s="3">
        <v>927.75</v>
      </c>
      <c r="N4490" t="s">
        <v>28</v>
      </c>
      <c r="O4490">
        <v>22</v>
      </c>
      <c r="P4490" s="1">
        <v>45993</v>
      </c>
      <c r="Q4490">
        <v>153</v>
      </c>
      <c r="R4490" t="s">
        <v>43</v>
      </c>
      <c r="S4490">
        <v>3</v>
      </c>
      <c r="T4490" s="1">
        <v>45696</v>
      </c>
      <c r="U4490" t="s">
        <v>60</v>
      </c>
      <c r="V4490" t="str">
        <f>TEXT(WEEKDAY(Working_Data[[#This Row],[order_date]],1),"DDDD")</f>
        <v>Sunday</v>
      </c>
      <c r="W4490" t="str">
        <f>TEXT(Working_Data[[#This Row],[order_date]],"mmmm")</f>
        <v>February</v>
      </c>
      <c r="X4490" s="7">
        <f>Working_Data[[#This Row],[last_order_date]]-Working_Data[[#This Row],[signup_date]]</f>
        <v>633</v>
      </c>
      <c r="Y4490" s="7">
        <f>IF(Working_Data[[#This Row],[churned]]="Active",1,0)</f>
        <v>0</v>
      </c>
      <c r="Z4490" s="7">
        <f>YEAR(Working_Data[[#This Row],[order_date]])</f>
        <v>2025</v>
      </c>
    </row>
    <row r="4491" spans="1:26" x14ac:dyDescent="0.25">
      <c r="A4491" t="s">
        <v>9032</v>
      </c>
      <c r="B4491" t="s">
        <v>45</v>
      </c>
      <c r="C4491" t="s">
        <v>39</v>
      </c>
      <c r="D4491" t="s">
        <v>23</v>
      </c>
      <c r="E4491" s="1">
        <v>45478</v>
      </c>
      <c r="F4491" t="s">
        <v>9033</v>
      </c>
      <c r="G4491" s="1">
        <v>45704</v>
      </c>
      <c r="H4491" t="s">
        <v>47</v>
      </c>
      <c r="I4491" t="s">
        <v>48</v>
      </c>
      <c r="J4491" t="s">
        <v>64</v>
      </c>
      <c r="K4491">
        <v>5</v>
      </c>
      <c r="L4491" s="3">
        <f>Working_Data[[#This Row],[price2]]/Working_Data[[#This Row],[quantity]]</f>
        <v>168.5</v>
      </c>
      <c r="M4491" s="3">
        <v>842.5</v>
      </c>
      <c r="N4491" t="s">
        <v>28</v>
      </c>
      <c r="O4491">
        <v>17</v>
      </c>
      <c r="P4491" s="1">
        <v>45724</v>
      </c>
      <c r="Q4491">
        <v>442</v>
      </c>
      <c r="R4491" t="s">
        <v>43</v>
      </c>
      <c r="S4491">
        <v>4</v>
      </c>
      <c r="T4491" s="1">
        <v>45392</v>
      </c>
      <c r="U4491" t="s">
        <v>30</v>
      </c>
      <c r="V4491" t="str">
        <f>TEXT(WEEKDAY(Working_Data[[#This Row],[order_date]],1),"DDDD")</f>
        <v>Sunday</v>
      </c>
      <c r="W4491" t="str">
        <f>TEXT(Working_Data[[#This Row],[order_date]],"mmmm")</f>
        <v>February</v>
      </c>
      <c r="X4491" s="7">
        <f>Working_Data[[#This Row],[last_order_date]]-Working_Data[[#This Row],[signup_date]]</f>
        <v>246</v>
      </c>
      <c r="Y4491" s="7">
        <f>IF(Working_Data[[#This Row],[churned]]="Active",1,0)</f>
        <v>0</v>
      </c>
      <c r="Z4491" s="7">
        <f>YEAR(Working_Data[[#This Row],[order_date]])</f>
        <v>2025</v>
      </c>
    </row>
    <row r="4492" spans="1:26" x14ac:dyDescent="0.25">
      <c r="A4492" t="s">
        <v>9034</v>
      </c>
      <c r="B4492" t="s">
        <v>38</v>
      </c>
      <c r="C4492" t="s">
        <v>39</v>
      </c>
      <c r="D4492" t="s">
        <v>23</v>
      </c>
      <c r="E4492" s="1">
        <v>45461</v>
      </c>
      <c r="F4492" t="s">
        <v>9035</v>
      </c>
      <c r="G4492" s="1">
        <v>45705</v>
      </c>
      <c r="H4492" t="s">
        <v>41</v>
      </c>
      <c r="I4492" t="s">
        <v>54</v>
      </c>
      <c r="J4492" t="s">
        <v>59</v>
      </c>
      <c r="K4492">
        <v>2</v>
      </c>
      <c r="L4492" s="3">
        <f>Working_Data[[#This Row],[price2]]/Working_Data[[#This Row],[quantity]]</f>
        <v>676.68</v>
      </c>
      <c r="M4492" s="3">
        <v>1353.36</v>
      </c>
      <c r="N4492" t="s">
        <v>50</v>
      </c>
      <c r="O4492">
        <v>10</v>
      </c>
      <c r="P4492" s="1">
        <v>45684</v>
      </c>
      <c r="Q4492">
        <v>12</v>
      </c>
      <c r="R4492" t="s">
        <v>43</v>
      </c>
      <c r="S4492">
        <v>5</v>
      </c>
      <c r="T4492" s="1">
        <v>45806</v>
      </c>
      <c r="U4492" t="s">
        <v>30</v>
      </c>
      <c r="V4492" t="str">
        <f>TEXT(WEEKDAY(Working_Data[[#This Row],[order_date]],1),"DDDD")</f>
        <v>Monday</v>
      </c>
      <c r="W4492" t="str">
        <f>TEXT(Working_Data[[#This Row],[order_date]],"mmmm")</f>
        <v>February</v>
      </c>
      <c r="X4492" s="7">
        <f>Working_Data[[#This Row],[last_order_date]]-Working_Data[[#This Row],[signup_date]]</f>
        <v>223</v>
      </c>
      <c r="Y4492" s="7">
        <f>IF(Working_Data[[#This Row],[churned]]="Active",1,0)</f>
        <v>0</v>
      </c>
      <c r="Z4492" s="7">
        <f>YEAR(Working_Data[[#This Row],[order_date]])</f>
        <v>2025</v>
      </c>
    </row>
    <row r="4493" spans="1:26" x14ac:dyDescent="0.25">
      <c r="A4493" t="s">
        <v>9036</v>
      </c>
      <c r="B4493" t="s">
        <v>21</v>
      </c>
      <c r="C4493" t="s">
        <v>39</v>
      </c>
      <c r="D4493" t="s">
        <v>32</v>
      </c>
      <c r="E4493" s="1">
        <v>45180</v>
      </c>
      <c r="F4493" t="s">
        <v>9037</v>
      </c>
      <c r="G4493" s="1">
        <v>45705</v>
      </c>
      <c r="H4493" t="s">
        <v>25</v>
      </c>
      <c r="I4493" t="s">
        <v>26</v>
      </c>
      <c r="J4493" t="s">
        <v>59</v>
      </c>
      <c r="K4493">
        <v>5</v>
      </c>
      <c r="L4493" s="3">
        <f>Working_Data[[#This Row],[price2]]/Working_Data[[#This Row],[quantity]]</f>
        <v>96.477999999999994</v>
      </c>
      <c r="M4493" s="3">
        <v>482.39</v>
      </c>
      <c r="N4493" t="s">
        <v>35</v>
      </c>
      <c r="O4493">
        <v>6</v>
      </c>
      <c r="P4493" s="1">
        <v>45455</v>
      </c>
      <c r="Q4493">
        <v>283</v>
      </c>
      <c r="R4493" t="s">
        <v>43</v>
      </c>
      <c r="S4493">
        <v>4</v>
      </c>
      <c r="T4493" s="1">
        <v>45608</v>
      </c>
      <c r="U4493" t="s">
        <v>30</v>
      </c>
      <c r="V4493" t="str">
        <f>TEXT(WEEKDAY(Working_Data[[#This Row],[order_date]],1),"DDDD")</f>
        <v>Monday</v>
      </c>
      <c r="W4493" t="str">
        <f>TEXT(Working_Data[[#This Row],[order_date]],"mmmm")</f>
        <v>February</v>
      </c>
      <c r="X4493" s="7">
        <f>Working_Data[[#This Row],[last_order_date]]-Working_Data[[#This Row],[signup_date]]</f>
        <v>275</v>
      </c>
      <c r="Y4493" s="7">
        <f>IF(Working_Data[[#This Row],[churned]]="Active",1,0)</f>
        <v>0</v>
      </c>
      <c r="Z4493" s="7">
        <f>YEAR(Working_Data[[#This Row],[order_date]])</f>
        <v>2025</v>
      </c>
    </row>
    <row r="4494" spans="1:26" x14ac:dyDescent="0.25">
      <c r="A4494" t="s">
        <v>9038</v>
      </c>
      <c r="B4494" t="s">
        <v>45</v>
      </c>
      <c r="C4494" t="s">
        <v>39</v>
      </c>
      <c r="D4494" t="s">
        <v>23</v>
      </c>
      <c r="E4494" s="1">
        <v>45299</v>
      </c>
      <c r="F4494" t="s">
        <v>9039</v>
      </c>
      <c r="G4494" s="1">
        <v>45705</v>
      </c>
      <c r="H4494" t="s">
        <v>34</v>
      </c>
      <c r="I4494" t="s">
        <v>54</v>
      </c>
      <c r="J4494" t="s">
        <v>49</v>
      </c>
      <c r="K4494">
        <v>1</v>
      </c>
      <c r="L4494" s="3">
        <f>Working_Data[[#This Row],[price2]]/Working_Data[[#This Row],[quantity]]</f>
        <v>117.16</v>
      </c>
      <c r="M4494" s="3">
        <v>117.16</v>
      </c>
      <c r="N4494" t="s">
        <v>35</v>
      </c>
      <c r="O4494">
        <v>23</v>
      </c>
      <c r="P4494" s="1">
        <v>45650</v>
      </c>
      <c r="Q4494">
        <v>359</v>
      </c>
      <c r="R4494" t="s">
        <v>29</v>
      </c>
      <c r="S4494">
        <v>4</v>
      </c>
      <c r="T4494" s="1">
        <v>45579</v>
      </c>
      <c r="U4494" t="s">
        <v>36</v>
      </c>
      <c r="V4494" t="str">
        <f>TEXT(WEEKDAY(Working_Data[[#This Row],[order_date]],1),"DDDD")</f>
        <v>Monday</v>
      </c>
      <c r="W4494" t="str">
        <f>TEXT(Working_Data[[#This Row],[order_date]],"mmmm")</f>
        <v>February</v>
      </c>
      <c r="X4494" s="7">
        <f>Working_Data[[#This Row],[last_order_date]]-Working_Data[[#This Row],[signup_date]]</f>
        <v>351</v>
      </c>
      <c r="Y4494" s="7">
        <f>IF(Working_Data[[#This Row],[churned]]="Active",1,0)</f>
        <v>1</v>
      </c>
      <c r="Z4494" s="7">
        <f>YEAR(Working_Data[[#This Row],[order_date]])</f>
        <v>2025</v>
      </c>
    </row>
    <row r="4495" spans="1:26" x14ac:dyDescent="0.25">
      <c r="A4495" t="s">
        <v>9040</v>
      </c>
      <c r="B4495" t="s">
        <v>38</v>
      </c>
      <c r="C4495" t="s">
        <v>22</v>
      </c>
      <c r="D4495" t="s">
        <v>32</v>
      </c>
      <c r="E4495" s="1">
        <v>45516</v>
      </c>
      <c r="F4495" t="s">
        <v>9041</v>
      </c>
      <c r="G4495" s="1">
        <v>45705</v>
      </c>
      <c r="H4495" t="s">
        <v>58</v>
      </c>
      <c r="I4495" t="s">
        <v>63</v>
      </c>
      <c r="J4495" t="s">
        <v>67</v>
      </c>
      <c r="K4495">
        <v>4</v>
      </c>
      <c r="L4495" s="3">
        <f>Working_Data[[#This Row],[price2]]/Working_Data[[#This Row],[quantity]]</f>
        <v>125.5825</v>
      </c>
      <c r="M4495" s="3">
        <v>502.33</v>
      </c>
      <c r="N4495" t="s">
        <v>28</v>
      </c>
      <c r="O4495">
        <v>28</v>
      </c>
      <c r="P4495" s="1">
        <v>45770</v>
      </c>
      <c r="Q4495">
        <v>303</v>
      </c>
      <c r="R4495" t="s">
        <v>29</v>
      </c>
      <c r="S4495">
        <v>1</v>
      </c>
      <c r="T4495" s="1">
        <v>45551</v>
      </c>
      <c r="U4495" t="s">
        <v>36</v>
      </c>
      <c r="V4495" t="str">
        <f>TEXT(WEEKDAY(Working_Data[[#This Row],[order_date]],1),"DDDD")</f>
        <v>Monday</v>
      </c>
      <c r="W4495" t="str">
        <f>TEXT(Working_Data[[#This Row],[order_date]],"mmmm")</f>
        <v>February</v>
      </c>
      <c r="X4495" s="7">
        <f>Working_Data[[#This Row],[last_order_date]]-Working_Data[[#This Row],[signup_date]]</f>
        <v>254</v>
      </c>
      <c r="Y4495" s="7">
        <f>IF(Working_Data[[#This Row],[churned]]="Active",1,0)</f>
        <v>1</v>
      </c>
      <c r="Z4495" s="7">
        <f>YEAR(Working_Data[[#This Row],[order_date]])</f>
        <v>2025</v>
      </c>
    </row>
    <row r="4496" spans="1:26" x14ac:dyDescent="0.25">
      <c r="A4496" t="s">
        <v>9042</v>
      </c>
      <c r="B4496" t="s">
        <v>38</v>
      </c>
      <c r="C4496" t="s">
        <v>39</v>
      </c>
      <c r="D4496" t="s">
        <v>32</v>
      </c>
      <c r="E4496" s="1">
        <v>45852</v>
      </c>
      <c r="F4496" t="s">
        <v>9043</v>
      </c>
      <c r="G4496" s="1">
        <v>45705</v>
      </c>
      <c r="H4496" t="s">
        <v>58</v>
      </c>
      <c r="I4496" t="s">
        <v>48</v>
      </c>
      <c r="J4496" t="s">
        <v>49</v>
      </c>
      <c r="K4496">
        <v>1</v>
      </c>
      <c r="L4496" s="3">
        <f>Working_Data[[#This Row],[price2]]/Working_Data[[#This Row],[quantity]]</f>
        <v>716.19</v>
      </c>
      <c r="M4496" s="3">
        <v>716.19</v>
      </c>
      <c r="N4496" t="s">
        <v>28</v>
      </c>
      <c r="O4496">
        <v>13</v>
      </c>
      <c r="P4496" s="1">
        <v>45362</v>
      </c>
      <c r="Q4496">
        <v>22</v>
      </c>
      <c r="R4496" t="s">
        <v>43</v>
      </c>
      <c r="S4496">
        <v>1</v>
      </c>
      <c r="T4496" s="1">
        <v>45392</v>
      </c>
      <c r="U4496" t="s">
        <v>60</v>
      </c>
      <c r="V4496" t="str">
        <f>TEXT(WEEKDAY(Working_Data[[#This Row],[order_date]],1),"DDDD")</f>
        <v>Monday</v>
      </c>
      <c r="W4496" t="str">
        <f>TEXT(Working_Data[[#This Row],[order_date]],"mmmm")</f>
        <v>February</v>
      </c>
      <c r="X4496" s="7">
        <f>Working_Data[[#This Row],[last_order_date]]-Working_Data[[#This Row],[signup_date]]</f>
        <v>-490</v>
      </c>
      <c r="Y4496" s="7">
        <f>IF(Working_Data[[#This Row],[churned]]="Active",1,0)</f>
        <v>0</v>
      </c>
      <c r="Z4496" s="7">
        <f>YEAR(Working_Data[[#This Row],[order_date]])</f>
        <v>2025</v>
      </c>
    </row>
    <row r="4497" spans="1:26" x14ac:dyDescent="0.25">
      <c r="A4497" t="s">
        <v>9044</v>
      </c>
      <c r="B4497" t="s">
        <v>38</v>
      </c>
      <c r="C4497" t="s">
        <v>39</v>
      </c>
      <c r="D4497" t="s">
        <v>77</v>
      </c>
      <c r="E4497" s="1">
        <v>45395</v>
      </c>
      <c r="F4497" t="s">
        <v>9045</v>
      </c>
      <c r="G4497" s="1">
        <v>45705</v>
      </c>
      <c r="H4497" t="s">
        <v>25</v>
      </c>
      <c r="I4497" t="s">
        <v>26</v>
      </c>
      <c r="J4497" t="s">
        <v>67</v>
      </c>
      <c r="K4497">
        <v>5</v>
      </c>
      <c r="L4497" s="3">
        <f>Working_Data[[#This Row],[price2]]/Working_Data[[#This Row],[quantity]]</f>
        <v>200.43800000000002</v>
      </c>
      <c r="M4497" s="3">
        <v>1002.19</v>
      </c>
      <c r="N4497" t="s">
        <v>28</v>
      </c>
      <c r="O4497">
        <v>43</v>
      </c>
      <c r="P4497" s="1">
        <v>45593</v>
      </c>
      <c r="Q4497">
        <v>332</v>
      </c>
      <c r="R4497" t="s">
        <v>43</v>
      </c>
      <c r="S4497">
        <v>1</v>
      </c>
      <c r="T4497" s="1">
        <v>45549</v>
      </c>
      <c r="U4497" t="s">
        <v>30</v>
      </c>
      <c r="V4497" t="str">
        <f>TEXT(WEEKDAY(Working_Data[[#This Row],[order_date]],1),"DDDD")</f>
        <v>Monday</v>
      </c>
      <c r="W4497" t="str">
        <f>TEXT(Working_Data[[#This Row],[order_date]],"mmmm")</f>
        <v>February</v>
      </c>
      <c r="X4497" s="7">
        <f>Working_Data[[#This Row],[last_order_date]]-Working_Data[[#This Row],[signup_date]]</f>
        <v>198</v>
      </c>
      <c r="Y4497" s="7">
        <f>IF(Working_Data[[#This Row],[churned]]="Active",1,0)</f>
        <v>0</v>
      </c>
      <c r="Z4497" s="7">
        <f>YEAR(Working_Data[[#This Row],[order_date]])</f>
        <v>2025</v>
      </c>
    </row>
    <row r="4498" spans="1:26" x14ac:dyDescent="0.25">
      <c r="A4498" t="s">
        <v>9046</v>
      </c>
      <c r="B4498" t="s">
        <v>21</v>
      </c>
      <c r="C4498" t="s">
        <v>22</v>
      </c>
      <c r="D4498" t="s">
        <v>32</v>
      </c>
      <c r="E4498" s="1">
        <v>45539</v>
      </c>
      <c r="F4498" t="s">
        <v>9047</v>
      </c>
      <c r="G4498" s="1">
        <v>45705</v>
      </c>
      <c r="H4498" t="s">
        <v>47</v>
      </c>
      <c r="I4498" t="s">
        <v>48</v>
      </c>
      <c r="J4498" t="s">
        <v>27</v>
      </c>
      <c r="K4498">
        <v>5</v>
      </c>
      <c r="L4498" s="3">
        <f>Working_Data[[#This Row],[price2]]/Working_Data[[#This Row],[quantity]]</f>
        <v>101.03999999999999</v>
      </c>
      <c r="M4498" s="3">
        <v>505.2</v>
      </c>
      <c r="N4498" t="s">
        <v>50</v>
      </c>
      <c r="O4498">
        <v>12</v>
      </c>
      <c r="P4498" s="1">
        <v>45683</v>
      </c>
      <c r="Q4498">
        <v>158</v>
      </c>
      <c r="R4498" t="s">
        <v>29</v>
      </c>
      <c r="S4498">
        <v>5</v>
      </c>
      <c r="T4498" s="1">
        <v>45303</v>
      </c>
      <c r="U4498" t="s">
        <v>60</v>
      </c>
      <c r="V4498" t="str">
        <f>TEXT(WEEKDAY(Working_Data[[#This Row],[order_date]],1),"DDDD")</f>
        <v>Monday</v>
      </c>
      <c r="W4498" t="str">
        <f>TEXT(Working_Data[[#This Row],[order_date]],"mmmm")</f>
        <v>February</v>
      </c>
      <c r="X4498" s="7">
        <f>Working_Data[[#This Row],[last_order_date]]-Working_Data[[#This Row],[signup_date]]</f>
        <v>144</v>
      </c>
      <c r="Y4498" s="7">
        <f>IF(Working_Data[[#This Row],[churned]]="Active",1,0)</f>
        <v>1</v>
      </c>
      <c r="Z4498" s="7">
        <f>YEAR(Working_Data[[#This Row],[order_date]])</f>
        <v>2025</v>
      </c>
    </row>
    <row r="4499" spans="1:26" x14ac:dyDescent="0.25">
      <c r="A4499" t="s">
        <v>9048</v>
      </c>
      <c r="B4499" t="s">
        <v>21</v>
      </c>
      <c r="C4499" t="s">
        <v>22</v>
      </c>
      <c r="D4499" t="s">
        <v>23</v>
      </c>
      <c r="E4499" s="1">
        <v>45441</v>
      </c>
      <c r="F4499" t="s">
        <v>9049</v>
      </c>
      <c r="G4499" s="1">
        <v>45706</v>
      </c>
      <c r="H4499" t="s">
        <v>58</v>
      </c>
      <c r="I4499" t="s">
        <v>26</v>
      </c>
      <c r="J4499" t="s">
        <v>27</v>
      </c>
      <c r="K4499">
        <v>3</v>
      </c>
      <c r="L4499" s="3">
        <f>Working_Data[[#This Row],[price2]]/Working_Data[[#This Row],[quantity]]</f>
        <v>379.72</v>
      </c>
      <c r="M4499" s="3">
        <v>1139.1600000000001</v>
      </c>
      <c r="N4499" t="s">
        <v>50</v>
      </c>
      <c r="O4499">
        <v>41</v>
      </c>
      <c r="P4499" s="1">
        <v>45484</v>
      </c>
      <c r="Q4499">
        <v>361</v>
      </c>
      <c r="R4499" t="s">
        <v>29</v>
      </c>
      <c r="S4499">
        <v>3</v>
      </c>
      <c r="T4499" s="1">
        <v>45532</v>
      </c>
      <c r="U4499" t="s">
        <v>30</v>
      </c>
      <c r="V4499" t="str">
        <f>TEXT(WEEKDAY(Working_Data[[#This Row],[order_date]],1),"DDDD")</f>
        <v>Tuesday</v>
      </c>
      <c r="W4499" t="str">
        <f>TEXT(Working_Data[[#This Row],[order_date]],"mmmm")</f>
        <v>February</v>
      </c>
      <c r="X4499" s="7">
        <f>Working_Data[[#This Row],[last_order_date]]-Working_Data[[#This Row],[signup_date]]</f>
        <v>43</v>
      </c>
      <c r="Y4499" s="7">
        <f>IF(Working_Data[[#This Row],[churned]]="Active",1,0)</f>
        <v>1</v>
      </c>
      <c r="Z4499" s="7">
        <f>YEAR(Working_Data[[#This Row],[order_date]])</f>
        <v>2025</v>
      </c>
    </row>
    <row r="4500" spans="1:26" x14ac:dyDescent="0.25">
      <c r="A4500" t="s">
        <v>9050</v>
      </c>
      <c r="B4500" t="s">
        <v>38</v>
      </c>
      <c r="C4500" t="s">
        <v>22</v>
      </c>
      <c r="D4500" t="s">
        <v>77</v>
      </c>
      <c r="E4500" s="1">
        <v>45744</v>
      </c>
      <c r="F4500" t="s">
        <v>9051</v>
      </c>
      <c r="G4500" s="1">
        <v>45706</v>
      </c>
      <c r="H4500" t="s">
        <v>47</v>
      </c>
      <c r="I4500" t="s">
        <v>48</v>
      </c>
      <c r="J4500" t="s">
        <v>27</v>
      </c>
      <c r="K4500">
        <v>1</v>
      </c>
      <c r="L4500" s="3">
        <f>Working_Data[[#This Row],[price2]]/Working_Data[[#This Row],[quantity]]</f>
        <v>206.17</v>
      </c>
      <c r="M4500" s="3">
        <v>206.17</v>
      </c>
      <c r="N4500" t="s">
        <v>28</v>
      </c>
      <c r="O4500">
        <v>2</v>
      </c>
      <c r="P4500" s="1">
        <v>45734</v>
      </c>
      <c r="Q4500">
        <v>98</v>
      </c>
      <c r="R4500" t="s">
        <v>43</v>
      </c>
      <c r="S4500">
        <v>3</v>
      </c>
      <c r="T4500" s="1">
        <v>45863</v>
      </c>
      <c r="U4500" t="s">
        <v>30</v>
      </c>
      <c r="V4500" t="str">
        <f>TEXT(WEEKDAY(Working_Data[[#This Row],[order_date]],1),"DDDD")</f>
        <v>Tuesday</v>
      </c>
      <c r="W4500" t="str">
        <f>TEXT(Working_Data[[#This Row],[order_date]],"mmmm")</f>
        <v>February</v>
      </c>
      <c r="X4500" s="7">
        <f>Working_Data[[#This Row],[last_order_date]]-Working_Data[[#This Row],[signup_date]]</f>
        <v>-10</v>
      </c>
      <c r="Y4500" s="7">
        <f>IF(Working_Data[[#This Row],[churned]]="Active",1,0)</f>
        <v>0</v>
      </c>
      <c r="Z4500" s="7">
        <f>YEAR(Working_Data[[#This Row],[order_date]])</f>
        <v>2025</v>
      </c>
    </row>
    <row r="4501" spans="1:26" x14ac:dyDescent="0.25">
      <c r="A4501" t="s">
        <v>9052</v>
      </c>
      <c r="B4501" t="s">
        <v>38</v>
      </c>
      <c r="C4501" t="s">
        <v>82</v>
      </c>
      <c r="D4501" t="s">
        <v>52</v>
      </c>
      <c r="E4501" s="1">
        <v>45865</v>
      </c>
      <c r="F4501" t="s">
        <v>9053</v>
      </c>
      <c r="G4501" s="1">
        <v>45706</v>
      </c>
      <c r="H4501" t="s">
        <v>47</v>
      </c>
      <c r="I4501" t="s">
        <v>48</v>
      </c>
      <c r="J4501" t="s">
        <v>49</v>
      </c>
      <c r="K4501">
        <v>2</v>
      </c>
      <c r="L4501" s="3">
        <f>Working_Data[[#This Row],[price2]]/Working_Data[[#This Row],[quantity]]</f>
        <v>175.79</v>
      </c>
      <c r="M4501" s="3">
        <v>351.58</v>
      </c>
      <c r="N4501" t="s">
        <v>35</v>
      </c>
      <c r="O4501">
        <v>17</v>
      </c>
      <c r="P4501" s="1">
        <v>45814</v>
      </c>
      <c r="Q4501">
        <v>198</v>
      </c>
      <c r="R4501" t="s">
        <v>43</v>
      </c>
      <c r="S4501">
        <v>1</v>
      </c>
      <c r="T4501" s="1">
        <v>45455</v>
      </c>
      <c r="U4501" t="s">
        <v>60</v>
      </c>
      <c r="V4501" t="str">
        <f>TEXT(WEEKDAY(Working_Data[[#This Row],[order_date]],1),"DDDD")</f>
        <v>Tuesday</v>
      </c>
      <c r="W4501" t="str">
        <f>TEXT(Working_Data[[#This Row],[order_date]],"mmmm")</f>
        <v>February</v>
      </c>
      <c r="X4501" s="7">
        <f>Working_Data[[#This Row],[last_order_date]]-Working_Data[[#This Row],[signup_date]]</f>
        <v>-51</v>
      </c>
      <c r="Y4501" s="7">
        <f>IF(Working_Data[[#This Row],[churned]]="Active",1,0)</f>
        <v>0</v>
      </c>
      <c r="Z4501" s="7">
        <f>YEAR(Working_Data[[#This Row],[order_date]])</f>
        <v>2025</v>
      </c>
    </row>
    <row r="4502" spans="1:26" x14ac:dyDescent="0.25">
      <c r="A4502" t="s">
        <v>9054</v>
      </c>
      <c r="B4502" t="s">
        <v>45</v>
      </c>
      <c r="C4502" t="s">
        <v>22</v>
      </c>
      <c r="D4502" t="s">
        <v>52</v>
      </c>
      <c r="E4502" s="1">
        <v>45545</v>
      </c>
      <c r="F4502" t="s">
        <v>9055</v>
      </c>
      <c r="G4502" s="1">
        <v>45706</v>
      </c>
      <c r="H4502" t="s">
        <v>47</v>
      </c>
      <c r="I4502" t="s">
        <v>63</v>
      </c>
      <c r="J4502" t="s">
        <v>59</v>
      </c>
      <c r="K4502">
        <v>5</v>
      </c>
      <c r="L4502" s="3">
        <f>Working_Data[[#This Row],[price2]]/Working_Data[[#This Row],[quantity]]</f>
        <v>78.717999999999989</v>
      </c>
      <c r="M4502" s="3">
        <v>393.59</v>
      </c>
      <c r="N4502" t="s">
        <v>50</v>
      </c>
      <c r="O4502">
        <v>17</v>
      </c>
      <c r="P4502" s="1">
        <v>45562</v>
      </c>
      <c r="Q4502">
        <v>148</v>
      </c>
      <c r="R4502" t="s">
        <v>43</v>
      </c>
      <c r="S4502">
        <v>1</v>
      </c>
      <c r="T4502" s="1">
        <v>45804</v>
      </c>
      <c r="U4502" t="s">
        <v>36</v>
      </c>
      <c r="V4502" t="str">
        <f>TEXT(WEEKDAY(Working_Data[[#This Row],[order_date]],1),"DDDD")</f>
        <v>Tuesday</v>
      </c>
      <c r="W4502" t="str">
        <f>TEXT(Working_Data[[#This Row],[order_date]],"mmmm")</f>
        <v>February</v>
      </c>
      <c r="X4502" s="7">
        <f>Working_Data[[#This Row],[last_order_date]]-Working_Data[[#This Row],[signup_date]]</f>
        <v>17</v>
      </c>
      <c r="Y4502" s="7">
        <f>IF(Working_Data[[#This Row],[churned]]="Active",1,0)</f>
        <v>0</v>
      </c>
      <c r="Z4502" s="7">
        <f>YEAR(Working_Data[[#This Row],[order_date]])</f>
        <v>2025</v>
      </c>
    </row>
    <row r="4503" spans="1:26" x14ac:dyDescent="0.25">
      <c r="A4503" t="s">
        <v>9056</v>
      </c>
      <c r="B4503" t="s">
        <v>21</v>
      </c>
      <c r="C4503" t="s">
        <v>82</v>
      </c>
      <c r="D4503" t="s">
        <v>32</v>
      </c>
      <c r="E4503" s="1">
        <v>45434</v>
      </c>
      <c r="F4503" t="s">
        <v>9057</v>
      </c>
      <c r="G4503" s="1">
        <v>45706</v>
      </c>
      <c r="H4503" t="s">
        <v>25</v>
      </c>
      <c r="I4503" t="s">
        <v>54</v>
      </c>
      <c r="J4503" t="s">
        <v>27</v>
      </c>
      <c r="K4503">
        <v>2</v>
      </c>
      <c r="L4503" s="3">
        <f>Working_Data[[#This Row],[price2]]/Working_Data[[#This Row],[quantity]]</f>
        <v>432.10500000000002</v>
      </c>
      <c r="M4503" s="3">
        <v>864.21</v>
      </c>
      <c r="N4503" t="s">
        <v>28</v>
      </c>
      <c r="O4503">
        <v>30</v>
      </c>
      <c r="P4503" s="1">
        <v>45772</v>
      </c>
      <c r="Q4503">
        <v>415</v>
      </c>
      <c r="R4503" t="s">
        <v>29</v>
      </c>
      <c r="S4503">
        <v>3</v>
      </c>
      <c r="T4503" s="1">
        <v>45890</v>
      </c>
      <c r="U4503" t="s">
        <v>60</v>
      </c>
      <c r="V4503" t="str">
        <f>TEXT(WEEKDAY(Working_Data[[#This Row],[order_date]],1),"DDDD")</f>
        <v>Tuesday</v>
      </c>
      <c r="W4503" t="str">
        <f>TEXT(Working_Data[[#This Row],[order_date]],"mmmm")</f>
        <v>February</v>
      </c>
      <c r="X4503" s="7">
        <f>Working_Data[[#This Row],[last_order_date]]-Working_Data[[#This Row],[signup_date]]</f>
        <v>338</v>
      </c>
      <c r="Y4503" s="7">
        <f>IF(Working_Data[[#This Row],[churned]]="Active",1,0)</f>
        <v>1</v>
      </c>
      <c r="Z4503" s="7">
        <f>YEAR(Working_Data[[#This Row],[order_date]])</f>
        <v>2025</v>
      </c>
    </row>
    <row r="4504" spans="1:26" x14ac:dyDescent="0.25">
      <c r="A4504" t="s">
        <v>9058</v>
      </c>
      <c r="B4504" t="s">
        <v>45</v>
      </c>
      <c r="C4504" t="s">
        <v>39</v>
      </c>
      <c r="D4504" t="s">
        <v>56</v>
      </c>
      <c r="E4504" s="1">
        <v>45273</v>
      </c>
      <c r="F4504" t="s">
        <v>9059</v>
      </c>
      <c r="G4504" s="1">
        <v>45706</v>
      </c>
      <c r="H4504" t="s">
        <v>41</v>
      </c>
      <c r="I4504" t="s">
        <v>42</v>
      </c>
      <c r="J4504" t="s">
        <v>64</v>
      </c>
      <c r="K4504">
        <v>3</v>
      </c>
      <c r="L4504" s="3">
        <f>Working_Data[[#This Row],[price2]]/Working_Data[[#This Row],[quantity]]</f>
        <v>261.72666666666663</v>
      </c>
      <c r="M4504" s="3">
        <v>785.18</v>
      </c>
      <c r="N4504" t="s">
        <v>50</v>
      </c>
      <c r="O4504">
        <v>21</v>
      </c>
      <c r="P4504" s="1">
        <v>45766</v>
      </c>
      <c r="Q4504">
        <v>276</v>
      </c>
      <c r="R4504" t="s">
        <v>29</v>
      </c>
      <c r="S4504">
        <v>5</v>
      </c>
      <c r="T4504" s="1">
        <v>45905</v>
      </c>
      <c r="U4504" t="s">
        <v>30</v>
      </c>
      <c r="V4504" t="str">
        <f>TEXT(WEEKDAY(Working_Data[[#This Row],[order_date]],1),"DDDD")</f>
        <v>Tuesday</v>
      </c>
      <c r="W4504" t="str">
        <f>TEXT(Working_Data[[#This Row],[order_date]],"mmmm")</f>
        <v>February</v>
      </c>
      <c r="X4504" s="7">
        <f>Working_Data[[#This Row],[last_order_date]]-Working_Data[[#This Row],[signup_date]]</f>
        <v>493</v>
      </c>
      <c r="Y4504" s="7">
        <f>IF(Working_Data[[#This Row],[churned]]="Active",1,0)</f>
        <v>1</v>
      </c>
      <c r="Z4504" s="7">
        <f>YEAR(Working_Data[[#This Row],[order_date]])</f>
        <v>2025</v>
      </c>
    </row>
    <row r="4505" spans="1:26" x14ac:dyDescent="0.25">
      <c r="A4505" t="s">
        <v>9060</v>
      </c>
      <c r="B4505" t="s">
        <v>45</v>
      </c>
      <c r="C4505" t="s">
        <v>82</v>
      </c>
      <c r="D4505" t="s">
        <v>23</v>
      </c>
      <c r="E4505" s="1">
        <v>45407</v>
      </c>
      <c r="F4505" t="s">
        <v>9061</v>
      </c>
      <c r="G4505" s="1">
        <v>45706</v>
      </c>
      <c r="H4505" t="s">
        <v>58</v>
      </c>
      <c r="I4505" t="s">
        <v>26</v>
      </c>
      <c r="J4505" t="s">
        <v>49</v>
      </c>
      <c r="K4505">
        <v>4</v>
      </c>
      <c r="L4505" s="3">
        <f>Working_Data[[#This Row],[price2]]/Working_Data[[#This Row],[quantity]]</f>
        <v>119.02500000000001</v>
      </c>
      <c r="M4505" s="3">
        <v>476.1</v>
      </c>
      <c r="N4505" t="s">
        <v>35</v>
      </c>
      <c r="O4505">
        <v>27</v>
      </c>
      <c r="P4505" s="1">
        <v>45614</v>
      </c>
      <c r="Q4505">
        <v>412</v>
      </c>
      <c r="R4505" t="s">
        <v>29</v>
      </c>
      <c r="S4505">
        <v>1</v>
      </c>
      <c r="T4505" s="1">
        <v>45852</v>
      </c>
      <c r="U4505" t="s">
        <v>36</v>
      </c>
      <c r="V4505" t="str">
        <f>TEXT(WEEKDAY(Working_Data[[#This Row],[order_date]],1),"DDDD")</f>
        <v>Tuesday</v>
      </c>
      <c r="W4505" t="str">
        <f>TEXT(Working_Data[[#This Row],[order_date]],"mmmm")</f>
        <v>February</v>
      </c>
      <c r="X4505" s="7">
        <f>Working_Data[[#This Row],[last_order_date]]-Working_Data[[#This Row],[signup_date]]</f>
        <v>207</v>
      </c>
      <c r="Y4505" s="7">
        <f>IF(Working_Data[[#This Row],[churned]]="Active",1,0)</f>
        <v>1</v>
      </c>
      <c r="Z4505" s="7">
        <f>YEAR(Working_Data[[#This Row],[order_date]])</f>
        <v>2025</v>
      </c>
    </row>
    <row r="4506" spans="1:26" x14ac:dyDescent="0.25">
      <c r="A4506" t="s">
        <v>9062</v>
      </c>
      <c r="B4506" t="s">
        <v>45</v>
      </c>
      <c r="C4506" t="s">
        <v>22</v>
      </c>
      <c r="D4506" t="s">
        <v>56</v>
      </c>
      <c r="E4506" s="1">
        <v>45329</v>
      </c>
      <c r="F4506" t="s">
        <v>9063</v>
      </c>
      <c r="G4506" s="1">
        <v>45706</v>
      </c>
      <c r="H4506" t="s">
        <v>47</v>
      </c>
      <c r="I4506" t="s">
        <v>26</v>
      </c>
      <c r="J4506" t="s">
        <v>64</v>
      </c>
      <c r="K4506">
        <v>2</v>
      </c>
      <c r="L4506" s="3">
        <f>Working_Data[[#This Row],[price2]]/Working_Data[[#This Row],[quantity]]</f>
        <v>706.67499999999995</v>
      </c>
      <c r="M4506" s="3">
        <v>1413.35</v>
      </c>
      <c r="N4506" t="s">
        <v>28</v>
      </c>
      <c r="O4506">
        <v>44</v>
      </c>
      <c r="P4506" s="1">
        <v>45582</v>
      </c>
      <c r="Q4506">
        <v>419</v>
      </c>
      <c r="R4506" t="s">
        <v>29</v>
      </c>
      <c r="S4506">
        <v>4</v>
      </c>
      <c r="T4506" s="1">
        <v>45854</v>
      </c>
      <c r="U4506" t="s">
        <v>36</v>
      </c>
      <c r="V4506" t="str">
        <f>TEXT(WEEKDAY(Working_Data[[#This Row],[order_date]],1),"DDDD")</f>
        <v>Tuesday</v>
      </c>
      <c r="W4506" t="str">
        <f>TEXT(Working_Data[[#This Row],[order_date]],"mmmm")</f>
        <v>February</v>
      </c>
      <c r="X4506" s="7">
        <f>Working_Data[[#This Row],[last_order_date]]-Working_Data[[#This Row],[signup_date]]</f>
        <v>253</v>
      </c>
      <c r="Y4506" s="7">
        <f>IF(Working_Data[[#This Row],[churned]]="Active",1,0)</f>
        <v>1</v>
      </c>
      <c r="Z4506" s="7">
        <f>YEAR(Working_Data[[#This Row],[order_date]])</f>
        <v>2025</v>
      </c>
    </row>
    <row r="4507" spans="1:26" x14ac:dyDescent="0.25">
      <c r="A4507" t="s">
        <v>9064</v>
      </c>
      <c r="B4507" t="s">
        <v>38</v>
      </c>
      <c r="C4507" t="s">
        <v>22</v>
      </c>
      <c r="D4507" t="s">
        <v>23</v>
      </c>
      <c r="E4507" s="1">
        <v>45768</v>
      </c>
      <c r="F4507" t="s">
        <v>9065</v>
      </c>
      <c r="G4507" s="1">
        <v>45707</v>
      </c>
      <c r="H4507" t="s">
        <v>41</v>
      </c>
      <c r="I4507" t="s">
        <v>42</v>
      </c>
      <c r="J4507" t="s">
        <v>64</v>
      </c>
      <c r="K4507">
        <v>2</v>
      </c>
      <c r="L4507" s="3">
        <f>Working_Data[[#This Row],[price2]]/Working_Data[[#This Row],[quantity]]</f>
        <v>297.85000000000002</v>
      </c>
      <c r="M4507" s="3">
        <v>595.70000000000005</v>
      </c>
      <c r="N4507" t="s">
        <v>50</v>
      </c>
      <c r="O4507">
        <v>8</v>
      </c>
      <c r="P4507" s="1">
        <v>45805</v>
      </c>
      <c r="Q4507">
        <v>281</v>
      </c>
      <c r="R4507" t="s">
        <v>43</v>
      </c>
      <c r="S4507">
        <v>5</v>
      </c>
      <c r="T4507" s="1">
        <v>45583</v>
      </c>
      <c r="U4507" t="s">
        <v>30</v>
      </c>
      <c r="V4507" t="str">
        <f>TEXT(WEEKDAY(Working_Data[[#This Row],[order_date]],1),"DDDD")</f>
        <v>Wednesday</v>
      </c>
      <c r="W4507" t="str">
        <f>TEXT(Working_Data[[#This Row],[order_date]],"mmmm")</f>
        <v>February</v>
      </c>
      <c r="X4507" s="7">
        <f>Working_Data[[#This Row],[last_order_date]]-Working_Data[[#This Row],[signup_date]]</f>
        <v>37</v>
      </c>
      <c r="Y4507" s="7">
        <f>IF(Working_Data[[#This Row],[churned]]="Active",1,0)</f>
        <v>0</v>
      </c>
      <c r="Z4507" s="7">
        <f>YEAR(Working_Data[[#This Row],[order_date]])</f>
        <v>2025</v>
      </c>
    </row>
    <row r="4508" spans="1:26" x14ac:dyDescent="0.25">
      <c r="A4508" t="s">
        <v>9066</v>
      </c>
      <c r="B4508" t="s">
        <v>38</v>
      </c>
      <c r="C4508" t="s">
        <v>22</v>
      </c>
      <c r="D4508" t="s">
        <v>77</v>
      </c>
      <c r="E4508" s="1">
        <v>45428</v>
      </c>
      <c r="F4508" t="s">
        <v>9067</v>
      </c>
      <c r="G4508" s="1">
        <v>45707</v>
      </c>
      <c r="H4508" t="s">
        <v>34</v>
      </c>
      <c r="I4508" t="s">
        <v>26</v>
      </c>
      <c r="J4508" t="s">
        <v>64</v>
      </c>
      <c r="K4508">
        <v>3</v>
      </c>
      <c r="L4508" s="3">
        <f>Working_Data[[#This Row],[price2]]/Working_Data[[#This Row],[quantity]]</f>
        <v>144.15666666666667</v>
      </c>
      <c r="M4508" s="3">
        <v>432.47</v>
      </c>
      <c r="N4508" t="s">
        <v>28</v>
      </c>
      <c r="O4508">
        <v>48</v>
      </c>
      <c r="P4508" s="1">
        <v>45534</v>
      </c>
      <c r="Q4508">
        <v>129</v>
      </c>
      <c r="R4508" t="s">
        <v>43</v>
      </c>
      <c r="S4508">
        <v>2</v>
      </c>
      <c r="T4508" s="1">
        <v>45578</v>
      </c>
      <c r="U4508" t="s">
        <v>60</v>
      </c>
      <c r="V4508" t="str">
        <f>TEXT(WEEKDAY(Working_Data[[#This Row],[order_date]],1),"DDDD")</f>
        <v>Wednesday</v>
      </c>
      <c r="W4508" t="str">
        <f>TEXT(Working_Data[[#This Row],[order_date]],"mmmm")</f>
        <v>February</v>
      </c>
      <c r="X4508" s="7">
        <f>Working_Data[[#This Row],[last_order_date]]-Working_Data[[#This Row],[signup_date]]</f>
        <v>106</v>
      </c>
      <c r="Y4508" s="7">
        <f>IF(Working_Data[[#This Row],[churned]]="Active",1,0)</f>
        <v>0</v>
      </c>
      <c r="Z4508" s="7">
        <f>YEAR(Working_Data[[#This Row],[order_date]])</f>
        <v>2025</v>
      </c>
    </row>
    <row r="4509" spans="1:26" x14ac:dyDescent="0.25">
      <c r="A4509" t="s">
        <v>9068</v>
      </c>
      <c r="B4509" t="s">
        <v>45</v>
      </c>
      <c r="C4509" t="s">
        <v>39</v>
      </c>
      <c r="D4509" t="s">
        <v>77</v>
      </c>
      <c r="E4509" s="1">
        <v>45611</v>
      </c>
      <c r="F4509" t="s">
        <v>9069</v>
      </c>
      <c r="G4509" s="1">
        <v>45707</v>
      </c>
      <c r="H4509" t="s">
        <v>41</v>
      </c>
      <c r="I4509" t="s">
        <v>48</v>
      </c>
      <c r="J4509" t="s">
        <v>49</v>
      </c>
      <c r="K4509">
        <v>3</v>
      </c>
      <c r="L4509" s="3">
        <f>Working_Data[[#This Row],[price2]]/Working_Data[[#This Row],[quantity]]</f>
        <v>480.53666666666663</v>
      </c>
      <c r="M4509" s="3">
        <v>1441.61</v>
      </c>
      <c r="N4509" t="s">
        <v>28</v>
      </c>
      <c r="O4509">
        <v>12</v>
      </c>
      <c r="P4509" s="1">
        <v>45578</v>
      </c>
      <c r="Q4509">
        <v>159</v>
      </c>
      <c r="R4509" t="s">
        <v>29</v>
      </c>
      <c r="S4509">
        <v>2</v>
      </c>
      <c r="T4509" s="1">
        <v>45644</v>
      </c>
      <c r="U4509" t="s">
        <v>60</v>
      </c>
      <c r="V4509" t="str">
        <f>TEXT(WEEKDAY(Working_Data[[#This Row],[order_date]],1),"DDDD")</f>
        <v>Wednesday</v>
      </c>
      <c r="W4509" t="str">
        <f>TEXT(Working_Data[[#This Row],[order_date]],"mmmm")</f>
        <v>February</v>
      </c>
      <c r="X4509" s="7">
        <f>Working_Data[[#This Row],[last_order_date]]-Working_Data[[#This Row],[signup_date]]</f>
        <v>-33</v>
      </c>
      <c r="Y4509" s="7">
        <f>IF(Working_Data[[#This Row],[churned]]="Active",1,0)</f>
        <v>1</v>
      </c>
      <c r="Z4509" s="7">
        <f>YEAR(Working_Data[[#This Row],[order_date]])</f>
        <v>2025</v>
      </c>
    </row>
    <row r="4510" spans="1:26" x14ac:dyDescent="0.25">
      <c r="A4510" t="s">
        <v>9070</v>
      </c>
      <c r="B4510" t="s">
        <v>45</v>
      </c>
      <c r="C4510" t="s">
        <v>39</v>
      </c>
      <c r="D4510" t="s">
        <v>77</v>
      </c>
      <c r="E4510" s="1">
        <v>45537</v>
      </c>
      <c r="F4510" t="s">
        <v>9071</v>
      </c>
      <c r="G4510" s="1">
        <v>45707</v>
      </c>
      <c r="H4510" t="s">
        <v>34</v>
      </c>
      <c r="I4510" t="s">
        <v>48</v>
      </c>
      <c r="J4510" t="s">
        <v>49</v>
      </c>
      <c r="K4510">
        <v>3</v>
      </c>
      <c r="L4510" s="3">
        <f>Working_Data[[#This Row],[price2]]/Working_Data[[#This Row],[quantity]]</f>
        <v>317.82</v>
      </c>
      <c r="M4510" s="3">
        <v>953.46</v>
      </c>
      <c r="N4510" t="s">
        <v>28</v>
      </c>
      <c r="O4510">
        <v>46</v>
      </c>
      <c r="P4510" s="1">
        <v>45623</v>
      </c>
      <c r="Q4510">
        <v>461</v>
      </c>
      <c r="R4510" t="s">
        <v>29</v>
      </c>
      <c r="S4510">
        <v>3</v>
      </c>
      <c r="T4510" s="1">
        <v>45771</v>
      </c>
      <c r="U4510" t="s">
        <v>60</v>
      </c>
      <c r="V4510" t="str">
        <f>TEXT(WEEKDAY(Working_Data[[#This Row],[order_date]],1),"DDDD")</f>
        <v>Wednesday</v>
      </c>
      <c r="W4510" t="str">
        <f>TEXT(Working_Data[[#This Row],[order_date]],"mmmm")</f>
        <v>February</v>
      </c>
      <c r="X4510" s="7">
        <f>Working_Data[[#This Row],[last_order_date]]-Working_Data[[#This Row],[signup_date]]</f>
        <v>86</v>
      </c>
      <c r="Y4510" s="7">
        <f>IF(Working_Data[[#This Row],[churned]]="Active",1,0)</f>
        <v>1</v>
      </c>
      <c r="Z4510" s="7">
        <f>YEAR(Working_Data[[#This Row],[order_date]])</f>
        <v>2025</v>
      </c>
    </row>
    <row r="4511" spans="1:26" x14ac:dyDescent="0.25">
      <c r="A4511" t="s">
        <v>9072</v>
      </c>
      <c r="B4511" t="s">
        <v>21</v>
      </c>
      <c r="C4511" t="s">
        <v>39</v>
      </c>
      <c r="D4511" t="s">
        <v>52</v>
      </c>
      <c r="E4511" s="1">
        <v>45447</v>
      </c>
      <c r="F4511" t="s">
        <v>9073</v>
      </c>
      <c r="G4511" s="1">
        <v>45708</v>
      </c>
      <c r="H4511" t="s">
        <v>58</v>
      </c>
      <c r="I4511" t="s">
        <v>54</v>
      </c>
      <c r="J4511" t="s">
        <v>27</v>
      </c>
      <c r="K4511">
        <v>2</v>
      </c>
      <c r="L4511" s="3">
        <f>Working_Data[[#This Row],[price2]]/Working_Data[[#This Row],[quantity]]</f>
        <v>283.80500000000001</v>
      </c>
      <c r="M4511" s="3">
        <v>567.61</v>
      </c>
      <c r="N4511" t="s">
        <v>50</v>
      </c>
      <c r="O4511">
        <v>25</v>
      </c>
      <c r="P4511" s="1">
        <v>45555</v>
      </c>
      <c r="Q4511">
        <v>128</v>
      </c>
      <c r="R4511" t="s">
        <v>43</v>
      </c>
      <c r="S4511">
        <v>1</v>
      </c>
      <c r="T4511" s="1">
        <v>45720</v>
      </c>
      <c r="U4511" t="s">
        <v>30</v>
      </c>
      <c r="V4511" t="str">
        <f>TEXT(WEEKDAY(Working_Data[[#This Row],[order_date]],1),"DDDD")</f>
        <v>Thursday</v>
      </c>
      <c r="W4511" t="str">
        <f>TEXT(Working_Data[[#This Row],[order_date]],"mmmm")</f>
        <v>February</v>
      </c>
      <c r="X4511" s="7">
        <f>Working_Data[[#This Row],[last_order_date]]-Working_Data[[#This Row],[signup_date]]</f>
        <v>108</v>
      </c>
      <c r="Y4511" s="7">
        <f>IF(Working_Data[[#This Row],[churned]]="Active",1,0)</f>
        <v>0</v>
      </c>
      <c r="Z4511" s="7">
        <f>YEAR(Working_Data[[#This Row],[order_date]])</f>
        <v>2025</v>
      </c>
    </row>
    <row r="4512" spans="1:26" x14ac:dyDescent="0.25">
      <c r="A4512" t="s">
        <v>9074</v>
      </c>
      <c r="B4512" t="s">
        <v>45</v>
      </c>
      <c r="C4512" t="s">
        <v>39</v>
      </c>
      <c r="D4512" t="s">
        <v>77</v>
      </c>
      <c r="E4512" s="1">
        <v>45904</v>
      </c>
      <c r="F4512" t="s">
        <v>9075</v>
      </c>
      <c r="G4512" s="1">
        <v>45708</v>
      </c>
      <c r="H4512" t="s">
        <v>41</v>
      </c>
      <c r="I4512" t="s">
        <v>26</v>
      </c>
      <c r="J4512" t="s">
        <v>59</v>
      </c>
      <c r="K4512">
        <v>1</v>
      </c>
      <c r="L4512" s="3">
        <f>Working_Data[[#This Row],[price2]]/Working_Data[[#This Row],[quantity]]</f>
        <v>1063.6400000000001</v>
      </c>
      <c r="M4512" s="3">
        <v>1063.6400000000001</v>
      </c>
      <c r="N4512" t="s">
        <v>28</v>
      </c>
      <c r="O4512">
        <v>3</v>
      </c>
      <c r="P4512" s="1">
        <v>45394</v>
      </c>
      <c r="Q4512">
        <v>276</v>
      </c>
      <c r="R4512" t="s">
        <v>29</v>
      </c>
      <c r="S4512">
        <v>4</v>
      </c>
      <c r="T4512" s="1">
        <v>45871</v>
      </c>
      <c r="U4512" t="s">
        <v>60</v>
      </c>
      <c r="V4512" t="str">
        <f>TEXT(WEEKDAY(Working_Data[[#This Row],[order_date]],1),"DDDD")</f>
        <v>Thursday</v>
      </c>
      <c r="W4512" t="str">
        <f>TEXT(Working_Data[[#This Row],[order_date]],"mmmm")</f>
        <v>February</v>
      </c>
      <c r="X4512" s="7">
        <f>Working_Data[[#This Row],[last_order_date]]-Working_Data[[#This Row],[signup_date]]</f>
        <v>-510</v>
      </c>
      <c r="Y4512" s="7">
        <f>IF(Working_Data[[#This Row],[churned]]="Active",1,0)</f>
        <v>1</v>
      </c>
      <c r="Z4512" s="7">
        <f>YEAR(Working_Data[[#This Row],[order_date]])</f>
        <v>2025</v>
      </c>
    </row>
    <row r="4513" spans="1:26" x14ac:dyDescent="0.25">
      <c r="A4513" t="s">
        <v>9076</v>
      </c>
      <c r="B4513" t="s">
        <v>38</v>
      </c>
      <c r="C4513" t="s">
        <v>39</v>
      </c>
      <c r="D4513" t="s">
        <v>32</v>
      </c>
      <c r="E4513" s="1">
        <v>45212</v>
      </c>
      <c r="F4513" t="s">
        <v>9077</v>
      </c>
      <c r="G4513" s="1">
        <v>45708</v>
      </c>
      <c r="H4513" t="s">
        <v>47</v>
      </c>
      <c r="I4513" t="s">
        <v>42</v>
      </c>
      <c r="J4513" t="s">
        <v>59</v>
      </c>
      <c r="K4513">
        <v>3</v>
      </c>
      <c r="L4513" s="3">
        <f>Working_Data[[#This Row],[price2]]/Working_Data[[#This Row],[quantity]]</f>
        <v>248.25666666666666</v>
      </c>
      <c r="M4513" s="3">
        <v>744.77</v>
      </c>
      <c r="N4513" t="s">
        <v>50</v>
      </c>
      <c r="O4513">
        <v>42</v>
      </c>
      <c r="P4513" s="1">
        <v>45561</v>
      </c>
      <c r="Q4513">
        <v>315</v>
      </c>
      <c r="R4513" t="s">
        <v>43</v>
      </c>
      <c r="S4513">
        <v>5</v>
      </c>
      <c r="T4513" s="1">
        <v>45793</v>
      </c>
      <c r="U4513" t="s">
        <v>60</v>
      </c>
      <c r="V4513" t="str">
        <f>TEXT(WEEKDAY(Working_Data[[#This Row],[order_date]],1),"DDDD")</f>
        <v>Thursday</v>
      </c>
      <c r="W4513" t="str">
        <f>TEXT(Working_Data[[#This Row],[order_date]],"mmmm")</f>
        <v>February</v>
      </c>
      <c r="X4513" s="7">
        <f>Working_Data[[#This Row],[last_order_date]]-Working_Data[[#This Row],[signup_date]]</f>
        <v>349</v>
      </c>
      <c r="Y4513" s="7">
        <f>IF(Working_Data[[#This Row],[churned]]="Active",1,0)</f>
        <v>0</v>
      </c>
      <c r="Z4513" s="7">
        <f>YEAR(Working_Data[[#This Row],[order_date]])</f>
        <v>2025</v>
      </c>
    </row>
    <row r="4514" spans="1:26" x14ac:dyDescent="0.25">
      <c r="A4514" t="s">
        <v>9078</v>
      </c>
      <c r="B4514" t="s">
        <v>21</v>
      </c>
      <c r="C4514" t="s">
        <v>39</v>
      </c>
      <c r="D4514" t="s">
        <v>77</v>
      </c>
      <c r="E4514" s="1">
        <v>45808</v>
      </c>
      <c r="F4514" t="s">
        <v>9079</v>
      </c>
      <c r="G4514" s="1">
        <v>45708</v>
      </c>
      <c r="H4514" t="s">
        <v>25</v>
      </c>
      <c r="I4514" t="s">
        <v>48</v>
      </c>
      <c r="J4514" t="s">
        <v>67</v>
      </c>
      <c r="K4514">
        <v>1</v>
      </c>
      <c r="L4514" s="3">
        <f>Working_Data[[#This Row],[price2]]/Working_Data[[#This Row],[quantity]]</f>
        <v>1498.39</v>
      </c>
      <c r="M4514" s="3">
        <v>1498.39</v>
      </c>
      <c r="N4514" t="s">
        <v>50</v>
      </c>
      <c r="O4514">
        <v>40</v>
      </c>
      <c r="P4514" s="1">
        <v>45393</v>
      </c>
      <c r="Q4514">
        <v>416</v>
      </c>
      <c r="R4514" t="s">
        <v>29</v>
      </c>
      <c r="S4514">
        <v>1</v>
      </c>
      <c r="T4514" s="1">
        <v>45830</v>
      </c>
      <c r="U4514" t="s">
        <v>36</v>
      </c>
      <c r="V4514" t="str">
        <f>TEXT(WEEKDAY(Working_Data[[#This Row],[order_date]],1),"DDDD")</f>
        <v>Thursday</v>
      </c>
      <c r="W4514" t="str">
        <f>TEXT(Working_Data[[#This Row],[order_date]],"mmmm")</f>
        <v>February</v>
      </c>
      <c r="X4514" s="7">
        <f>Working_Data[[#This Row],[last_order_date]]-Working_Data[[#This Row],[signup_date]]</f>
        <v>-415</v>
      </c>
      <c r="Y4514" s="7">
        <f>IF(Working_Data[[#This Row],[churned]]="Active",1,0)</f>
        <v>1</v>
      </c>
      <c r="Z4514" s="7">
        <f>YEAR(Working_Data[[#This Row],[order_date]])</f>
        <v>2025</v>
      </c>
    </row>
    <row r="4515" spans="1:26" x14ac:dyDescent="0.25">
      <c r="A4515" t="s">
        <v>9080</v>
      </c>
      <c r="B4515" t="s">
        <v>38</v>
      </c>
      <c r="C4515" t="s">
        <v>22</v>
      </c>
      <c r="D4515" t="s">
        <v>52</v>
      </c>
      <c r="E4515" s="1">
        <v>45632</v>
      </c>
      <c r="F4515" t="s">
        <v>9081</v>
      </c>
      <c r="G4515" s="1">
        <v>45708</v>
      </c>
      <c r="H4515" t="s">
        <v>41</v>
      </c>
      <c r="I4515" t="s">
        <v>42</v>
      </c>
      <c r="J4515" t="s">
        <v>49</v>
      </c>
      <c r="K4515">
        <v>4</v>
      </c>
      <c r="L4515" s="3">
        <f>Working_Data[[#This Row],[price2]]/Working_Data[[#This Row],[quantity]]</f>
        <v>241.26499999999999</v>
      </c>
      <c r="M4515" s="3">
        <v>965.06</v>
      </c>
      <c r="N4515" t="s">
        <v>28</v>
      </c>
      <c r="O4515">
        <v>33</v>
      </c>
      <c r="P4515" s="1">
        <v>45333</v>
      </c>
      <c r="Q4515">
        <v>115</v>
      </c>
      <c r="R4515" t="s">
        <v>29</v>
      </c>
      <c r="S4515">
        <v>1</v>
      </c>
      <c r="T4515" s="1">
        <v>45535</v>
      </c>
      <c r="U4515" t="s">
        <v>30</v>
      </c>
      <c r="V4515" t="str">
        <f>TEXT(WEEKDAY(Working_Data[[#This Row],[order_date]],1),"DDDD")</f>
        <v>Thursday</v>
      </c>
      <c r="W4515" t="str">
        <f>TEXT(Working_Data[[#This Row],[order_date]],"mmmm")</f>
        <v>February</v>
      </c>
      <c r="X4515" s="7">
        <f>Working_Data[[#This Row],[last_order_date]]-Working_Data[[#This Row],[signup_date]]</f>
        <v>-299</v>
      </c>
      <c r="Y4515" s="7">
        <f>IF(Working_Data[[#This Row],[churned]]="Active",1,0)</f>
        <v>1</v>
      </c>
      <c r="Z4515" s="7">
        <f>YEAR(Working_Data[[#This Row],[order_date]])</f>
        <v>2025</v>
      </c>
    </row>
    <row r="4516" spans="1:26" x14ac:dyDescent="0.25">
      <c r="A4516" t="s">
        <v>9082</v>
      </c>
      <c r="B4516" t="s">
        <v>45</v>
      </c>
      <c r="C4516" t="s">
        <v>82</v>
      </c>
      <c r="D4516" t="s">
        <v>56</v>
      </c>
      <c r="E4516" s="1">
        <v>45766</v>
      </c>
      <c r="F4516" t="s">
        <v>9083</v>
      </c>
      <c r="G4516" s="1">
        <v>45708</v>
      </c>
      <c r="H4516" t="s">
        <v>47</v>
      </c>
      <c r="I4516" t="s">
        <v>54</v>
      </c>
      <c r="J4516" t="s">
        <v>27</v>
      </c>
      <c r="K4516">
        <v>4</v>
      </c>
      <c r="L4516" s="3">
        <f>Working_Data[[#This Row],[price2]]/Working_Data[[#This Row],[quantity]]</f>
        <v>223.95</v>
      </c>
      <c r="M4516" s="3">
        <v>895.8</v>
      </c>
      <c r="N4516" t="s">
        <v>35</v>
      </c>
      <c r="O4516">
        <v>31</v>
      </c>
      <c r="P4516" s="1">
        <v>45852</v>
      </c>
      <c r="Q4516">
        <v>58</v>
      </c>
      <c r="R4516" t="s">
        <v>43</v>
      </c>
      <c r="S4516">
        <v>2</v>
      </c>
      <c r="T4516" s="1">
        <v>45485</v>
      </c>
      <c r="U4516" t="s">
        <v>36</v>
      </c>
      <c r="V4516" t="str">
        <f>TEXT(WEEKDAY(Working_Data[[#This Row],[order_date]],1),"DDDD")</f>
        <v>Thursday</v>
      </c>
      <c r="W4516" t="str">
        <f>TEXT(Working_Data[[#This Row],[order_date]],"mmmm")</f>
        <v>February</v>
      </c>
      <c r="X4516" s="7">
        <f>Working_Data[[#This Row],[last_order_date]]-Working_Data[[#This Row],[signup_date]]</f>
        <v>86</v>
      </c>
      <c r="Y4516" s="7">
        <f>IF(Working_Data[[#This Row],[churned]]="Active",1,0)</f>
        <v>0</v>
      </c>
      <c r="Z4516" s="7">
        <f>YEAR(Working_Data[[#This Row],[order_date]])</f>
        <v>2025</v>
      </c>
    </row>
    <row r="4517" spans="1:26" x14ac:dyDescent="0.25">
      <c r="A4517" t="s">
        <v>9084</v>
      </c>
      <c r="B4517" t="s">
        <v>45</v>
      </c>
      <c r="C4517" t="s">
        <v>22</v>
      </c>
      <c r="D4517" t="s">
        <v>77</v>
      </c>
      <c r="E4517" s="1">
        <v>45180</v>
      </c>
      <c r="F4517" t="s">
        <v>9085</v>
      </c>
      <c r="G4517" s="1">
        <v>45708</v>
      </c>
      <c r="H4517" t="s">
        <v>58</v>
      </c>
      <c r="I4517" t="s">
        <v>54</v>
      </c>
      <c r="J4517" t="s">
        <v>59</v>
      </c>
      <c r="K4517">
        <v>4</v>
      </c>
      <c r="L4517" s="3">
        <f>Working_Data[[#This Row],[price2]]/Working_Data[[#This Row],[quantity]]</f>
        <v>42.414999999999999</v>
      </c>
      <c r="M4517" s="3">
        <v>169.66</v>
      </c>
      <c r="N4517" t="s">
        <v>50</v>
      </c>
      <c r="O4517">
        <v>11</v>
      </c>
      <c r="P4517" s="1">
        <v>45563</v>
      </c>
      <c r="Q4517">
        <v>498</v>
      </c>
      <c r="R4517" t="s">
        <v>29</v>
      </c>
      <c r="S4517">
        <v>3</v>
      </c>
      <c r="T4517" s="1">
        <v>45362</v>
      </c>
      <c r="U4517" t="s">
        <v>30</v>
      </c>
      <c r="V4517" t="str">
        <f>TEXT(WEEKDAY(Working_Data[[#This Row],[order_date]],1),"DDDD")</f>
        <v>Thursday</v>
      </c>
      <c r="W4517" t="str">
        <f>TEXT(Working_Data[[#This Row],[order_date]],"mmmm")</f>
        <v>February</v>
      </c>
      <c r="X4517" s="7">
        <f>Working_Data[[#This Row],[last_order_date]]-Working_Data[[#This Row],[signup_date]]</f>
        <v>383</v>
      </c>
      <c r="Y4517" s="7">
        <f>IF(Working_Data[[#This Row],[churned]]="Active",1,0)</f>
        <v>1</v>
      </c>
      <c r="Z4517" s="7">
        <f>YEAR(Working_Data[[#This Row],[order_date]])</f>
        <v>2025</v>
      </c>
    </row>
    <row r="4518" spans="1:26" x14ac:dyDescent="0.25">
      <c r="A4518" t="s">
        <v>9086</v>
      </c>
      <c r="B4518" t="s">
        <v>45</v>
      </c>
      <c r="C4518" t="s">
        <v>82</v>
      </c>
      <c r="D4518" t="s">
        <v>77</v>
      </c>
      <c r="E4518" s="1">
        <v>45388</v>
      </c>
      <c r="F4518" t="s">
        <v>9087</v>
      </c>
      <c r="G4518" s="1">
        <v>45708</v>
      </c>
      <c r="H4518" t="s">
        <v>58</v>
      </c>
      <c r="I4518" t="s">
        <v>54</v>
      </c>
      <c r="J4518" t="s">
        <v>49</v>
      </c>
      <c r="K4518">
        <v>1</v>
      </c>
      <c r="L4518" s="3">
        <f>Working_Data[[#This Row],[price2]]/Working_Data[[#This Row],[quantity]]</f>
        <v>886.94</v>
      </c>
      <c r="M4518" s="3">
        <v>886.94</v>
      </c>
      <c r="N4518" t="s">
        <v>35</v>
      </c>
      <c r="O4518">
        <v>4</v>
      </c>
      <c r="P4518" s="1">
        <v>45637</v>
      </c>
      <c r="Q4518">
        <v>212</v>
      </c>
      <c r="R4518" t="s">
        <v>43</v>
      </c>
      <c r="S4518">
        <v>1</v>
      </c>
      <c r="T4518" s="1">
        <v>45750</v>
      </c>
      <c r="U4518" t="s">
        <v>30</v>
      </c>
      <c r="V4518" t="str">
        <f>TEXT(WEEKDAY(Working_Data[[#This Row],[order_date]],1),"DDDD")</f>
        <v>Thursday</v>
      </c>
      <c r="W4518" t="str">
        <f>TEXT(Working_Data[[#This Row],[order_date]],"mmmm")</f>
        <v>February</v>
      </c>
      <c r="X4518" s="7">
        <f>Working_Data[[#This Row],[last_order_date]]-Working_Data[[#This Row],[signup_date]]</f>
        <v>249</v>
      </c>
      <c r="Y4518" s="7">
        <f>IF(Working_Data[[#This Row],[churned]]="Active",1,0)</f>
        <v>0</v>
      </c>
      <c r="Z4518" s="7">
        <f>YEAR(Working_Data[[#This Row],[order_date]])</f>
        <v>2025</v>
      </c>
    </row>
    <row r="4519" spans="1:26" x14ac:dyDescent="0.25">
      <c r="A4519" t="s">
        <v>9088</v>
      </c>
      <c r="B4519" t="s">
        <v>45</v>
      </c>
      <c r="C4519" t="s">
        <v>39</v>
      </c>
      <c r="D4519" t="s">
        <v>23</v>
      </c>
      <c r="E4519" s="1">
        <v>45327</v>
      </c>
      <c r="F4519" t="s">
        <v>9089</v>
      </c>
      <c r="G4519" s="1">
        <v>45708</v>
      </c>
      <c r="H4519" t="s">
        <v>41</v>
      </c>
      <c r="I4519" t="s">
        <v>54</v>
      </c>
      <c r="J4519" t="s">
        <v>59</v>
      </c>
      <c r="K4519">
        <v>5</v>
      </c>
      <c r="L4519" s="3">
        <f>Working_Data[[#This Row],[price2]]/Working_Data[[#This Row],[quantity]]</f>
        <v>166.03399999999999</v>
      </c>
      <c r="M4519" s="3">
        <v>830.17</v>
      </c>
      <c r="N4519" t="s">
        <v>35</v>
      </c>
      <c r="O4519">
        <v>33</v>
      </c>
      <c r="P4519" s="1">
        <v>45744</v>
      </c>
      <c r="Q4519">
        <v>405</v>
      </c>
      <c r="R4519" t="s">
        <v>29</v>
      </c>
      <c r="S4519">
        <v>1</v>
      </c>
      <c r="T4519" s="1">
        <v>45694</v>
      </c>
      <c r="U4519" t="s">
        <v>36</v>
      </c>
      <c r="V4519" t="str">
        <f>TEXT(WEEKDAY(Working_Data[[#This Row],[order_date]],1),"DDDD")</f>
        <v>Thursday</v>
      </c>
      <c r="W4519" t="str">
        <f>TEXT(Working_Data[[#This Row],[order_date]],"mmmm")</f>
        <v>February</v>
      </c>
      <c r="X4519" s="7">
        <f>Working_Data[[#This Row],[last_order_date]]-Working_Data[[#This Row],[signup_date]]</f>
        <v>417</v>
      </c>
      <c r="Y4519" s="7">
        <f>IF(Working_Data[[#This Row],[churned]]="Active",1,0)</f>
        <v>1</v>
      </c>
      <c r="Z4519" s="7">
        <f>YEAR(Working_Data[[#This Row],[order_date]])</f>
        <v>2025</v>
      </c>
    </row>
    <row r="4520" spans="1:26" x14ac:dyDescent="0.25">
      <c r="A4520" t="s">
        <v>9090</v>
      </c>
      <c r="B4520" t="s">
        <v>21</v>
      </c>
      <c r="C4520" t="s">
        <v>39</v>
      </c>
      <c r="D4520" t="s">
        <v>52</v>
      </c>
      <c r="E4520" s="1">
        <v>45937</v>
      </c>
      <c r="F4520" t="s">
        <v>9091</v>
      </c>
      <c r="G4520" s="1">
        <v>45708</v>
      </c>
      <c r="H4520" t="s">
        <v>34</v>
      </c>
      <c r="I4520" t="s">
        <v>48</v>
      </c>
      <c r="J4520" t="s">
        <v>67</v>
      </c>
      <c r="K4520">
        <v>4</v>
      </c>
      <c r="L4520" s="3">
        <f>Working_Data[[#This Row],[price2]]/Working_Data[[#This Row],[quantity]]</f>
        <v>133.04499999999999</v>
      </c>
      <c r="M4520" s="3">
        <v>532.17999999999995</v>
      </c>
      <c r="N4520" t="s">
        <v>50</v>
      </c>
      <c r="O4520">
        <v>38</v>
      </c>
      <c r="P4520" s="1">
        <v>45551</v>
      </c>
      <c r="Q4520">
        <v>296</v>
      </c>
      <c r="R4520" t="s">
        <v>29</v>
      </c>
      <c r="S4520">
        <v>1</v>
      </c>
      <c r="T4520" s="1">
        <v>45851</v>
      </c>
      <c r="U4520" t="s">
        <v>36</v>
      </c>
      <c r="V4520" t="str">
        <f>TEXT(WEEKDAY(Working_Data[[#This Row],[order_date]],1),"DDDD")</f>
        <v>Thursday</v>
      </c>
      <c r="W4520" t="str">
        <f>TEXT(Working_Data[[#This Row],[order_date]],"mmmm")</f>
        <v>February</v>
      </c>
      <c r="X4520" s="7">
        <f>Working_Data[[#This Row],[last_order_date]]-Working_Data[[#This Row],[signup_date]]</f>
        <v>-386</v>
      </c>
      <c r="Y4520" s="7">
        <f>IF(Working_Data[[#This Row],[churned]]="Active",1,0)</f>
        <v>1</v>
      </c>
      <c r="Z4520" s="7">
        <f>YEAR(Working_Data[[#This Row],[order_date]])</f>
        <v>2025</v>
      </c>
    </row>
    <row r="4521" spans="1:26" x14ac:dyDescent="0.25">
      <c r="A4521" t="s">
        <v>9092</v>
      </c>
      <c r="B4521" t="s">
        <v>21</v>
      </c>
      <c r="C4521" t="s">
        <v>82</v>
      </c>
      <c r="D4521" t="s">
        <v>32</v>
      </c>
      <c r="E4521" s="1">
        <v>45248</v>
      </c>
      <c r="F4521" t="s">
        <v>9093</v>
      </c>
      <c r="G4521" s="1">
        <v>45708</v>
      </c>
      <c r="H4521" t="s">
        <v>47</v>
      </c>
      <c r="I4521" t="s">
        <v>26</v>
      </c>
      <c r="J4521" t="s">
        <v>59</v>
      </c>
      <c r="K4521">
        <v>2</v>
      </c>
      <c r="L4521" s="3">
        <f>Working_Data[[#This Row],[price2]]/Working_Data[[#This Row],[quantity]]</f>
        <v>672.51</v>
      </c>
      <c r="M4521" s="3">
        <v>1345.02</v>
      </c>
      <c r="N4521" t="s">
        <v>35</v>
      </c>
      <c r="O4521">
        <v>19</v>
      </c>
      <c r="P4521" s="1">
        <v>45533</v>
      </c>
      <c r="Q4521">
        <v>94</v>
      </c>
      <c r="R4521" t="s">
        <v>29</v>
      </c>
      <c r="S4521">
        <v>1</v>
      </c>
      <c r="T4521" s="1">
        <v>45625</v>
      </c>
      <c r="U4521" t="s">
        <v>36</v>
      </c>
      <c r="V4521" t="str">
        <f>TEXT(WEEKDAY(Working_Data[[#This Row],[order_date]],1),"DDDD")</f>
        <v>Thursday</v>
      </c>
      <c r="W4521" t="str">
        <f>TEXT(Working_Data[[#This Row],[order_date]],"mmmm")</f>
        <v>February</v>
      </c>
      <c r="X4521" s="7">
        <f>Working_Data[[#This Row],[last_order_date]]-Working_Data[[#This Row],[signup_date]]</f>
        <v>285</v>
      </c>
      <c r="Y4521" s="7">
        <f>IF(Working_Data[[#This Row],[churned]]="Active",1,0)</f>
        <v>1</v>
      </c>
      <c r="Z4521" s="7">
        <f>YEAR(Working_Data[[#This Row],[order_date]])</f>
        <v>2025</v>
      </c>
    </row>
    <row r="4522" spans="1:26" x14ac:dyDescent="0.25">
      <c r="A4522" t="s">
        <v>9094</v>
      </c>
      <c r="B4522" t="s">
        <v>45</v>
      </c>
      <c r="C4522" t="s">
        <v>39</v>
      </c>
      <c r="D4522" t="s">
        <v>77</v>
      </c>
      <c r="E4522" s="1">
        <v>45503</v>
      </c>
      <c r="F4522" t="s">
        <v>9095</v>
      </c>
      <c r="G4522" s="1">
        <v>45708</v>
      </c>
      <c r="H4522" t="s">
        <v>41</v>
      </c>
      <c r="I4522" t="s">
        <v>54</v>
      </c>
      <c r="J4522" t="s">
        <v>49</v>
      </c>
      <c r="K4522">
        <v>4</v>
      </c>
      <c r="L4522" s="3">
        <f>Working_Data[[#This Row],[price2]]/Working_Data[[#This Row],[quantity]]</f>
        <v>220.92250000000001</v>
      </c>
      <c r="M4522" s="3">
        <v>883.69</v>
      </c>
      <c r="N4522" t="s">
        <v>28</v>
      </c>
      <c r="O4522">
        <v>33</v>
      </c>
      <c r="P4522" s="1">
        <v>45779</v>
      </c>
      <c r="Q4522">
        <v>212</v>
      </c>
      <c r="R4522" t="s">
        <v>43</v>
      </c>
      <c r="S4522">
        <v>1</v>
      </c>
      <c r="T4522" s="1">
        <v>45813</v>
      </c>
      <c r="U4522" t="s">
        <v>30</v>
      </c>
      <c r="V4522" t="str">
        <f>TEXT(WEEKDAY(Working_Data[[#This Row],[order_date]],1),"DDDD")</f>
        <v>Thursday</v>
      </c>
      <c r="W4522" t="str">
        <f>TEXT(Working_Data[[#This Row],[order_date]],"mmmm")</f>
        <v>February</v>
      </c>
      <c r="X4522" s="7">
        <f>Working_Data[[#This Row],[last_order_date]]-Working_Data[[#This Row],[signup_date]]</f>
        <v>276</v>
      </c>
      <c r="Y4522" s="7">
        <f>IF(Working_Data[[#This Row],[churned]]="Active",1,0)</f>
        <v>0</v>
      </c>
      <c r="Z4522" s="7">
        <f>YEAR(Working_Data[[#This Row],[order_date]])</f>
        <v>2025</v>
      </c>
    </row>
    <row r="4523" spans="1:26" x14ac:dyDescent="0.25">
      <c r="A4523" t="s">
        <v>9096</v>
      </c>
      <c r="B4523" t="s">
        <v>45</v>
      </c>
      <c r="C4523" t="s">
        <v>22</v>
      </c>
      <c r="D4523" t="s">
        <v>52</v>
      </c>
      <c r="E4523" s="1">
        <v>45601</v>
      </c>
      <c r="F4523" t="s">
        <v>9097</v>
      </c>
      <c r="G4523" s="1">
        <v>45708</v>
      </c>
      <c r="H4523" t="s">
        <v>34</v>
      </c>
      <c r="I4523" t="s">
        <v>42</v>
      </c>
      <c r="J4523" t="s">
        <v>67</v>
      </c>
      <c r="K4523">
        <v>3</v>
      </c>
      <c r="L4523" s="3">
        <f>Working_Data[[#This Row],[price2]]/Working_Data[[#This Row],[quantity]]</f>
        <v>263.86333333333334</v>
      </c>
      <c r="M4523" s="3">
        <v>791.59</v>
      </c>
      <c r="N4523" t="s">
        <v>50</v>
      </c>
      <c r="O4523">
        <v>13</v>
      </c>
      <c r="P4523" s="1">
        <v>45421</v>
      </c>
      <c r="Q4523">
        <v>85</v>
      </c>
      <c r="R4523" t="s">
        <v>43</v>
      </c>
      <c r="S4523">
        <v>1</v>
      </c>
      <c r="T4523" s="1">
        <v>45593</v>
      </c>
      <c r="U4523" t="s">
        <v>30</v>
      </c>
      <c r="V4523" t="str">
        <f>TEXT(WEEKDAY(Working_Data[[#This Row],[order_date]],1),"DDDD")</f>
        <v>Thursday</v>
      </c>
      <c r="W4523" t="str">
        <f>TEXT(Working_Data[[#This Row],[order_date]],"mmmm")</f>
        <v>February</v>
      </c>
      <c r="X4523" s="7">
        <f>Working_Data[[#This Row],[last_order_date]]-Working_Data[[#This Row],[signup_date]]</f>
        <v>-180</v>
      </c>
      <c r="Y4523" s="7">
        <f>IF(Working_Data[[#This Row],[churned]]="Active",1,0)</f>
        <v>0</v>
      </c>
      <c r="Z4523" s="7">
        <f>YEAR(Working_Data[[#This Row],[order_date]])</f>
        <v>2025</v>
      </c>
    </row>
    <row r="4524" spans="1:26" x14ac:dyDescent="0.25">
      <c r="A4524" t="s">
        <v>9098</v>
      </c>
      <c r="B4524" t="s">
        <v>45</v>
      </c>
      <c r="C4524" t="s">
        <v>22</v>
      </c>
      <c r="D4524" t="s">
        <v>52</v>
      </c>
      <c r="E4524" s="1">
        <v>45937</v>
      </c>
      <c r="F4524" t="s">
        <v>9099</v>
      </c>
      <c r="G4524" s="1">
        <v>45709</v>
      </c>
      <c r="H4524" t="s">
        <v>34</v>
      </c>
      <c r="I4524" t="s">
        <v>63</v>
      </c>
      <c r="J4524" t="s">
        <v>49</v>
      </c>
      <c r="K4524">
        <v>5</v>
      </c>
      <c r="L4524" s="3">
        <f>Working_Data[[#This Row],[price2]]/Working_Data[[#This Row],[quantity]]</f>
        <v>20.95</v>
      </c>
      <c r="M4524" s="3">
        <v>104.75</v>
      </c>
      <c r="N4524" t="s">
        <v>35</v>
      </c>
      <c r="O4524">
        <v>25</v>
      </c>
      <c r="P4524" s="1">
        <v>45689</v>
      </c>
      <c r="Q4524">
        <v>191</v>
      </c>
      <c r="R4524" t="s">
        <v>43</v>
      </c>
      <c r="S4524">
        <v>4</v>
      </c>
      <c r="T4524" s="1">
        <v>45721</v>
      </c>
      <c r="U4524" t="s">
        <v>30</v>
      </c>
      <c r="V4524" t="str">
        <f>TEXT(WEEKDAY(Working_Data[[#This Row],[order_date]],1),"DDDD")</f>
        <v>Friday</v>
      </c>
      <c r="W4524" t="str">
        <f>TEXT(Working_Data[[#This Row],[order_date]],"mmmm")</f>
        <v>February</v>
      </c>
      <c r="X4524" s="7">
        <f>Working_Data[[#This Row],[last_order_date]]-Working_Data[[#This Row],[signup_date]]</f>
        <v>-248</v>
      </c>
      <c r="Y4524" s="7">
        <f>IF(Working_Data[[#This Row],[churned]]="Active",1,0)</f>
        <v>0</v>
      </c>
      <c r="Z4524" s="7">
        <f>YEAR(Working_Data[[#This Row],[order_date]])</f>
        <v>2025</v>
      </c>
    </row>
    <row r="4525" spans="1:26" x14ac:dyDescent="0.25">
      <c r="A4525" t="s">
        <v>9100</v>
      </c>
      <c r="B4525" t="s">
        <v>21</v>
      </c>
      <c r="C4525" t="s">
        <v>82</v>
      </c>
      <c r="D4525" t="s">
        <v>77</v>
      </c>
      <c r="E4525" s="1">
        <v>44997</v>
      </c>
      <c r="F4525" t="s">
        <v>9101</v>
      </c>
      <c r="G4525" s="1">
        <v>45709</v>
      </c>
      <c r="H4525" t="s">
        <v>25</v>
      </c>
      <c r="I4525" t="s">
        <v>54</v>
      </c>
      <c r="J4525" t="s">
        <v>49</v>
      </c>
      <c r="K4525">
        <v>2</v>
      </c>
      <c r="L4525" s="3">
        <f>Working_Data[[#This Row],[price2]]/Working_Data[[#This Row],[quantity]]</f>
        <v>661.83500000000004</v>
      </c>
      <c r="M4525" s="3">
        <v>1323.67</v>
      </c>
      <c r="N4525" t="s">
        <v>50</v>
      </c>
      <c r="O4525">
        <v>44</v>
      </c>
      <c r="P4525" s="1">
        <v>45768</v>
      </c>
      <c r="Q4525">
        <v>187</v>
      </c>
      <c r="R4525" t="s">
        <v>29</v>
      </c>
      <c r="S4525">
        <v>1</v>
      </c>
      <c r="T4525" s="1">
        <v>45841</v>
      </c>
      <c r="U4525" t="s">
        <v>30</v>
      </c>
      <c r="V4525" t="str">
        <f>TEXT(WEEKDAY(Working_Data[[#This Row],[order_date]],1),"DDDD")</f>
        <v>Friday</v>
      </c>
      <c r="W4525" t="str">
        <f>TEXT(Working_Data[[#This Row],[order_date]],"mmmm")</f>
        <v>February</v>
      </c>
      <c r="X4525" s="7">
        <f>Working_Data[[#This Row],[last_order_date]]-Working_Data[[#This Row],[signup_date]]</f>
        <v>771</v>
      </c>
      <c r="Y4525" s="7">
        <f>IF(Working_Data[[#This Row],[churned]]="Active",1,0)</f>
        <v>1</v>
      </c>
      <c r="Z4525" s="7">
        <f>YEAR(Working_Data[[#This Row],[order_date]])</f>
        <v>2025</v>
      </c>
    </row>
    <row r="4526" spans="1:26" x14ac:dyDescent="0.25">
      <c r="A4526" t="s">
        <v>9102</v>
      </c>
      <c r="B4526" t="s">
        <v>21</v>
      </c>
      <c r="C4526" t="s">
        <v>82</v>
      </c>
      <c r="D4526" t="s">
        <v>77</v>
      </c>
      <c r="E4526" s="1">
        <v>45405</v>
      </c>
      <c r="F4526" t="s">
        <v>9103</v>
      </c>
      <c r="G4526" s="1">
        <v>45709</v>
      </c>
      <c r="H4526" t="s">
        <v>47</v>
      </c>
      <c r="I4526" t="s">
        <v>63</v>
      </c>
      <c r="J4526" t="s">
        <v>59</v>
      </c>
      <c r="K4526">
        <v>4</v>
      </c>
      <c r="L4526" s="3">
        <f>Working_Data[[#This Row],[price2]]/Working_Data[[#This Row],[quantity]]</f>
        <v>88.224999999999994</v>
      </c>
      <c r="M4526" s="3">
        <v>352.9</v>
      </c>
      <c r="N4526" t="s">
        <v>35</v>
      </c>
      <c r="O4526">
        <v>9</v>
      </c>
      <c r="P4526" s="1">
        <v>45835</v>
      </c>
      <c r="Q4526">
        <v>265</v>
      </c>
      <c r="R4526" t="s">
        <v>29</v>
      </c>
      <c r="S4526">
        <v>2</v>
      </c>
      <c r="T4526" s="1">
        <v>45739</v>
      </c>
      <c r="U4526" t="s">
        <v>30</v>
      </c>
      <c r="V4526" t="str">
        <f>TEXT(WEEKDAY(Working_Data[[#This Row],[order_date]],1),"DDDD")</f>
        <v>Friday</v>
      </c>
      <c r="W4526" t="str">
        <f>TEXT(Working_Data[[#This Row],[order_date]],"mmmm")</f>
        <v>February</v>
      </c>
      <c r="X4526" s="7">
        <f>Working_Data[[#This Row],[last_order_date]]-Working_Data[[#This Row],[signup_date]]</f>
        <v>430</v>
      </c>
      <c r="Y4526" s="7">
        <f>IF(Working_Data[[#This Row],[churned]]="Active",1,0)</f>
        <v>1</v>
      </c>
      <c r="Z4526" s="7">
        <f>YEAR(Working_Data[[#This Row],[order_date]])</f>
        <v>2025</v>
      </c>
    </row>
    <row r="4527" spans="1:26" x14ac:dyDescent="0.25">
      <c r="A4527" t="s">
        <v>9104</v>
      </c>
      <c r="B4527" t="s">
        <v>21</v>
      </c>
      <c r="C4527" t="s">
        <v>22</v>
      </c>
      <c r="D4527" t="s">
        <v>32</v>
      </c>
      <c r="E4527" s="1">
        <v>45705</v>
      </c>
      <c r="F4527" t="s">
        <v>9105</v>
      </c>
      <c r="G4527" s="1">
        <v>45709</v>
      </c>
      <c r="H4527" t="s">
        <v>34</v>
      </c>
      <c r="I4527" t="s">
        <v>63</v>
      </c>
      <c r="J4527" t="s">
        <v>49</v>
      </c>
      <c r="K4527">
        <v>1</v>
      </c>
      <c r="L4527" s="3">
        <f>Working_Data[[#This Row],[price2]]/Working_Data[[#This Row],[quantity]]</f>
        <v>169.8</v>
      </c>
      <c r="M4527" s="3">
        <v>169.8</v>
      </c>
      <c r="N4527" t="s">
        <v>28</v>
      </c>
      <c r="O4527">
        <v>44</v>
      </c>
      <c r="P4527" s="1">
        <v>45590</v>
      </c>
      <c r="Q4527">
        <v>22</v>
      </c>
      <c r="R4527" t="s">
        <v>43</v>
      </c>
      <c r="S4527">
        <v>5</v>
      </c>
      <c r="T4527" s="1">
        <v>45845</v>
      </c>
      <c r="U4527" t="s">
        <v>36</v>
      </c>
      <c r="V4527" t="str">
        <f>TEXT(WEEKDAY(Working_Data[[#This Row],[order_date]],1),"DDDD")</f>
        <v>Friday</v>
      </c>
      <c r="W4527" t="str">
        <f>TEXT(Working_Data[[#This Row],[order_date]],"mmmm")</f>
        <v>February</v>
      </c>
      <c r="X4527" s="7">
        <f>Working_Data[[#This Row],[last_order_date]]-Working_Data[[#This Row],[signup_date]]</f>
        <v>-115</v>
      </c>
      <c r="Y4527" s="7">
        <f>IF(Working_Data[[#This Row],[churned]]="Active",1,0)</f>
        <v>0</v>
      </c>
      <c r="Z4527" s="7">
        <f>YEAR(Working_Data[[#This Row],[order_date]])</f>
        <v>2025</v>
      </c>
    </row>
    <row r="4528" spans="1:26" x14ac:dyDescent="0.25">
      <c r="A4528" t="s">
        <v>9106</v>
      </c>
      <c r="B4528" t="s">
        <v>45</v>
      </c>
      <c r="C4528" t="s">
        <v>39</v>
      </c>
      <c r="D4528" t="s">
        <v>23</v>
      </c>
      <c r="E4528" s="1">
        <v>45720</v>
      </c>
      <c r="F4528" t="s">
        <v>9107</v>
      </c>
      <c r="G4528" s="1">
        <v>45709</v>
      </c>
      <c r="H4528" t="s">
        <v>58</v>
      </c>
      <c r="I4528" t="s">
        <v>63</v>
      </c>
      <c r="J4528" t="s">
        <v>59</v>
      </c>
      <c r="K4528">
        <v>4</v>
      </c>
      <c r="L4528" s="3">
        <f>Working_Data[[#This Row],[price2]]/Working_Data[[#This Row],[quantity]]</f>
        <v>361.47</v>
      </c>
      <c r="M4528" s="3">
        <v>1445.88</v>
      </c>
      <c r="N4528" t="s">
        <v>35</v>
      </c>
      <c r="O4528">
        <v>41</v>
      </c>
      <c r="P4528" s="1">
        <v>45551</v>
      </c>
      <c r="Q4528">
        <v>355</v>
      </c>
      <c r="R4528" t="s">
        <v>29</v>
      </c>
      <c r="S4528">
        <v>3</v>
      </c>
      <c r="T4528" s="1">
        <v>45641</v>
      </c>
      <c r="U4528" t="s">
        <v>60</v>
      </c>
      <c r="V4528" t="str">
        <f>TEXT(WEEKDAY(Working_Data[[#This Row],[order_date]],1),"DDDD")</f>
        <v>Friday</v>
      </c>
      <c r="W4528" t="str">
        <f>TEXT(Working_Data[[#This Row],[order_date]],"mmmm")</f>
        <v>February</v>
      </c>
      <c r="X4528" s="7">
        <f>Working_Data[[#This Row],[last_order_date]]-Working_Data[[#This Row],[signup_date]]</f>
        <v>-169</v>
      </c>
      <c r="Y4528" s="7">
        <f>IF(Working_Data[[#This Row],[churned]]="Active",1,0)</f>
        <v>1</v>
      </c>
      <c r="Z4528" s="7">
        <f>YEAR(Working_Data[[#This Row],[order_date]])</f>
        <v>2025</v>
      </c>
    </row>
    <row r="4529" spans="1:26" x14ac:dyDescent="0.25">
      <c r="A4529" t="s">
        <v>9108</v>
      </c>
      <c r="B4529" t="s">
        <v>45</v>
      </c>
      <c r="C4529" t="s">
        <v>22</v>
      </c>
      <c r="D4529" t="s">
        <v>52</v>
      </c>
      <c r="E4529" s="1">
        <v>44995</v>
      </c>
      <c r="F4529" t="s">
        <v>9109</v>
      </c>
      <c r="G4529" s="1">
        <v>45709</v>
      </c>
      <c r="H4529" t="s">
        <v>58</v>
      </c>
      <c r="I4529" t="s">
        <v>26</v>
      </c>
      <c r="J4529" t="s">
        <v>27</v>
      </c>
      <c r="K4529">
        <v>1</v>
      </c>
      <c r="L4529" s="3">
        <f>Working_Data[[#This Row],[price2]]/Working_Data[[#This Row],[quantity]]</f>
        <v>1435.26</v>
      </c>
      <c r="M4529" s="3">
        <v>1435.26</v>
      </c>
      <c r="N4529" t="s">
        <v>50</v>
      </c>
      <c r="O4529">
        <v>37</v>
      </c>
      <c r="P4529" s="1">
        <v>45776</v>
      </c>
      <c r="Q4529">
        <v>497</v>
      </c>
      <c r="R4529" t="s">
        <v>43</v>
      </c>
      <c r="S4529">
        <v>4</v>
      </c>
      <c r="T4529" s="1">
        <v>45767</v>
      </c>
      <c r="U4529" t="s">
        <v>36</v>
      </c>
      <c r="V4529" t="str">
        <f>TEXT(WEEKDAY(Working_Data[[#This Row],[order_date]],1),"DDDD")</f>
        <v>Friday</v>
      </c>
      <c r="W4529" t="str">
        <f>TEXT(Working_Data[[#This Row],[order_date]],"mmmm")</f>
        <v>February</v>
      </c>
      <c r="X4529" s="7">
        <f>Working_Data[[#This Row],[last_order_date]]-Working_Data[[#This Row],[signup_date]]</f>
        <v>781</v>
      </c>
      <c r="Y4529" s="7">
        <f>IF(Working_Data[[#This Row],[churned]]="Active",1,0)</f>
        <v>0</v>
      </c>
      <c r="Z4529" s="7">
        <f>YEAR(Working_Data[[#This Row],[order_date]])</f>
        <v>2025</v>
      </c>
    </row>
    <row r="4530" spans="1:26" x14ac:dyDescent="0.25">
      <c r="A4530" t="s">
        <v>9110</v>
      </c>
      <c r="B4530" t="s">
        <v>21</v>
      </c>
      <c r="C4530" t="s">
        <v>22</v>
      </c>
      <c r="D4530" t="s">
        <v>23</v>
      </c>
      <c r="E4530" s="1">
        <v>45845</v>
      </c>
      <c r="F4530" t="s">
        <v>9111</v>
      </c>
      <c r="G4530" s="1">
        <v>45709</v>
      </c>
      <c r="H4530" t="s">
        <v>58</v>
      </c>
      <c r="I4530" t="s">
        <v>42</v>
      </c>
      <c r="J4530" t="s">
        <v>67</v>
      </c>
      <c r="K4530">
        <v>4</v>
      </c>
      <c r="L4530" s="3">
        <f>Working_Data[[#This Row],[price2]]/Working_Data[[#This Row],[quantity]]</f>
        <v>210.39750000000001</v>
      </c>
      <c r="M4530" s="3">
        <v>841.59</v>
      </c>
      <c r="N4530" t="s">
        <v>50</v>
      </c>
      <c r="O4530">
        <v>27</v>
      </c>
      <c r="P4530" s="1">
        <v>45907</v>
      </c>
      <c r="Q4530">
        <v>142</v>
      </c>
      <c r="R4530" t="s">
        <v>43</v>
      </c>
      <c r="S4530">
        <v>1</v>
      </c>
      <c r="T4530" s="1">
        <v>45796</v>
      </c>
      <c r="U4530" t="s">
        <v>60</v>
      </c>
      <c r="V4530" t="str">
        <f>TEXT(WEEKDAY(Working_Data[[#This Row],[order_date]],1),"DDDD")</f>
        <v>Friday</v>
      </c>
      <c r="W4530" t="str">
        <f>TEXT(Working_Data[[#This Row],[order_date]],"mmmm")</f>
        <v>February</v>
      </c>
      <c r="X4530" s="7">
        <f>Working_Data[[#This Row],[last_order_date]]-Working_Data[[#This Row],[signup_date]]</f>
        <v>62</v>
      </c>
      <c r="Y4530" s="7">
        <f>IF(Working_Data[[#This Row],[churned]]="Active",1,0)</f>
        <v>0</v>
      </c>
      <c r="Z4530" s="7">
        <f>YEAR(Working_Data[[#This Row],[order_date]])</f>
        <v>2025</v>
      </c>
    </row>
    <row r="4531" spans="1:26" x14ac:dyDescent="0.25">
      <c r="A4531" t="s">
        <v>9112</v>
      </c>
      <c r="B4531" t="s">
        <v>38</v>
      </c>
      <c r="C4531" t="s">
        <v>39</v>
      </c>
      <c r="D4531" t="s">
        <v>23</v>
      </c>
      <c r="E4531" s="1">
        <v>45281</v>
      </c>
      <c r="F4531" t="s">
        <v>9113</v>
      </c>
      <c r="G4531" s="1">
        <v>45709</v>
      </c>
      <c r="H4531" t="s">
        <v>25</v>
      </c>
      <c r="I4531" t="s">
        <v>26</v>
      </c>
      <c r="J4531" t="s">
        <v>59</v>
      </c>
      <c r="K4531">
        <v>1</v>
      </c>
      <c r="L4531" s="3">
        <f>Working_Data[[#This Row],[price2]]/Working_Data[[#This Row],[quantity]]</f>
        <v>1100.3699999999999</v>
      </c>
      <c r="M4531" s="3">
        <v>1100.3699999999999</v>
      </c>
      <c r="N4531" t="s">
        <v>35</v>
      </c>
      <c r="O4531">
        <v>17</v>
      </c>
      <c r="P4531" s="1">
        <v>45702</v>
      </c>
      <c r="Q4531">
        <v>406</v>
      </c>
      <c r="R4531" t="s">
        <v>29</v>
      </c>
      <c r="S4531">
        <v>3</v>
      </c>
      <c r="T4531" s="1">
        <v>45654</v>
      </c>
      <c r="U4531" t="s">
        <v>30</v>
      </c>
      <c r="V4531" t="str">
        <f>TEXT(WEEKDAY(Working_Data[[#This Row],[order_date]],1),"DDDD")</f>
        <v>Friday</v>
      </c>
      <c r="W4531" t="str">
        <f>TEXT(Working_Data[[#This Row],[order_date]],"mmmm")</f>
        <v>February</v>
      </c>
      <c r="X4531" s="7">
        <f>Working_Data[[#This Row],[last_order_date]]-Working_Data[[#This Row],[signup_date]]</f>
        <v>421</v>
      </c>
      <c r="Y4531" s="7">
        <f>IF(Working_Data[[#This Row],[churned]]="Active",1,0)</f>
        <v>1</v>
      </c>
      <c r="Z4531" s="7">
        <f>YEAR(Working_Data[[#This Row],[order_date]])</f>
        <v>2025</v>
      </c>
    </row>
    <row r="4532" spans="1:26" x14ac:dyDescent="0.25">
      <c r="A4532" t="s">
        <v>9114</v>
      </c>
      <c r="B4532" t="s">
        <v>45</v>
      </c>
      <c r="C4532" t="s">
        <v>82</v>
      </c>
      <c r="D4532" t="s">
        <v>56</v>
      </c>
      <c r="E4532" s="1">
        <v>45416</v>
      </c>
      <c r="F4532" t="s">
        <v>9115</v>
      </c>
      <c r="G4532" s="1">
        <v>45710</v>
      </c>
      <c r="H4532" t="s">
        <v>25</v>
      </c>
      <c r="I4532" t="s">
        <v>42</v>
      </c>
      <c r="J4532" t="s">
        <v>64</v>
      </c>
      <c r="K4532">
        <v>5</v>
      </c>
      <c r="L4532" s="3">
        <f>Working_Data[[#This Row],[price2]]/Working_Data[[#This Row],[quantity]]</f>
        <v>74.861999999999995</v>
      </c>
      <c r="M4532" s="3">
        <v>374.31</v>
      </c>
      <c r="N4532" t="s">
        <v>35</v>
      </c>
      <c r="O4532">
        <v>41</v>
      </c>
      <c r="P4532" s="1">
        <v>45613</v>
      </c>
      <c r="Q4532">
        <v>68</v>
      </c>
      <c r="R4532" t="s">
        <v>29</v>
      </c>
      <c r="S4532">
        <v>2</v>
      </c>
      <c r="T4532" s="1">
        <v>45682</v>
      </c>
      <c r="U4532" t="s">
        <v>30</v>
      </c>
      <c r="V4532" t="str">
        <f>TEXT(WEEKDAY(Working_Data[[#This Row],[order_date]],1),"DDDD")</f>
        <v>Saturday</v>
      </c>
      <c r="W4532" t="str">
        <f>TEXT(Working_Data[[#This Row],[order_date]],"mmmm")</f>
        <v>February</v>
      </c>
      <c r="X4532" s="7">
        <f>Working_Data[[#This Row],[last_order_date]]-Working_Data[[#This Row],[signup_date]]</f>
        <v>197</v>
      </c>
      <c r="Y4532" s="7">
        <f>IF(Working_Data[[#This Row],[churned]]="Active",1,0)</f>
        <v>1</v>
      </c>
      <c r="Z4532" s="7">
        <f>YEAR(Working_Data[[#This Row],[order_date]])</f>
        <v>2025</v>
      </c>
    </row>
    <row r="4533" spans="1:26" x14ac:dyDescent="0.25">
      <c r="A4533" t="s">
        <v>9116</v>
      </c>
      <c r="B4533" t="s">
        <v>38</v>
      </c>
      <c r="C4533" t="s">
        <v>82</v>
      </c>
      <c r="D4533" t="s">
        <v>56</v>
      </c>
      <c r="E4533" s="1">
        <v>45252</v>
      </c>
      <c r="F4533" t="s">
        <v>9117</v>
      </c>
      <c r="G4533" s="1">
        <v>45710</v>
      </c>
      <c r="H4533" t="s">
        <v>47</v>
      </c>
      <c r="I4533" t="s">
        <v>54</v>
      </c>
      <c r="J4533" t="s">
        <v>59</v>
      </c>
      <c r="K4533">
        <v>4</v>
      </c>
      <c r="L4533" s="3">
        <f>Working_Data[[#This Row],[price2]]/Working_Data[[#This Row],[quantity]]</f>
        <v>350.52749999999997</v>
      </c>
      <c r="M4533" s="3">
        <v>1402.11</v>
      </c>
      <c r="N4533" t="s">
        <v>28</v>
      </c>
      <c r="O4533">
        <v>37</v>
      </c>
      <c r="P4533" s="1">
        <v>45994</v>
      </c>
      <c r="Q4533">
        <v>87</v>
      </c>
      <c r="R4533" t="s">
        <v>43</v>
      </c>
      <c r="S4533">
        <v>3</v>
      </c>
      <c r="T4533" s="1">
        <v>45763</v>
      </c>
      <c r="U4533" t="s">
        <v>36</v>
      </c>
      <c r="V4533" t="str">
        <f>TEXT(WEEKDAY(Working_Data[[#This Row],[order_date]],1),"DDDD")</f>
        <v>Saturday</v>
      </c>
      <c r="W4533" t="str">
        <f>TEXT(Working_Data[[#This Row],[order_date]],"mmmm")</f>
        <v>February</v>
      </c>
      <c r="X4533" s="7">
        <f>Working_Data[[#This Row],[last_order_date]]-Working_Data[[#This Row],[signup_date]]</f>
        <v>742</v>
      </c>
      <c r="Y4533" s="7">
        <f>IF(Working_Data[[#This Row],[churned]]="Active",1,0)</f>
        <v>0</v>
      </c>
      <c r="Z4533" s="7">
        <f>YEAR(Working_Data[[#This Row],[order_date]])</f>
        <v>2025</v>
      </c>
    </row>
    <row r="4534" spans="1:26" x14ac:dyDescent="0.25">
      <c r="A4534" t="s">
        <v>9118</v>
      </c>
      <c r="B4534" t="s">
        <v>45</v>
      </c>
      <c r="C4534" t="s">
        <v>22</v>
      </c>
      <c r="D4534" t="s">
        <v>77</v>
      </c>
      <c r="E4534" s="1">
        <v>45692</v>
      </c>
      <c r="F4534" t="s">
        <v>9119</v>
      </c>
      <c r="G4534" s="1">
        <v>45710</v>
      </c>
      <c r="H4534" t="s">
        <v>41</v>
      </c>
      <c r="I4534" t="s">
        <v>48</v>
      </c>
      <c r="J4534" t="s">
        <v>49</v>
      </c>
      <c r="K4534">
        <v>3</v>
      </c>
      <c r="L4534" s="3">
        <f>Working_Data[[#This Row],[price2]]/Working_Data[[#This Row],[quantity]]</f>
        <v>168.03</v>
      </c>
      <c r="M4534" s="3">
        <v>504.09</v>
      </c>
      <c r="N4534" t="s">
        <v>50</v>
      </c>
      <c r="O4534">
        <v>22</v>
      </c>
      <c r="P4534" s="1">
        <v>45709</v>
      </c>
      <c r="Q4534">
        <v>347</v>
      </c>
      <c r="R4534" t="s">
        <v>29</v>
      </c>
      <c r="S4534">
        <v>1</v>
      </c>
      <c r="T4534" s="1">
        <v>45649</v>
      </c>
      <c r="U4534" t="s">
        <v>60</v>
      </c>
      <c r="V4534" t="str">
        <f>TEXT(WEEKDAY(Working_Data[[#This Row],[order_date]],1),"DDDD")</f>
        <v>Saturday</v>
      </c>
      <c r="W4534" t="str">
        <f>TEXT(Working_Data[[#This Row],[order_date]],"mmmm")</f>
        <v>February</v>
      </c>
      <c r="X4534" s="7">
        <f>Working_Data[[#This Row],[last_order_date]]-Working_Data[[#This Row],[signup_date]]</f>
        <v>17</v>
      </c>
      <c r="Y4534" s="7">
        <f>IF(Working_Data[[#This Row],[churned]]="Active",1,0)</f>
        <v>1</v>
      </c>
      <c r="Z4534" s="7">
        <f>YEAR(Working_Data[[#This Row],[order_date]])</f>
        <v>2025</v>
      </c>
    </row>
    <row r="4535" spans="1:26" x14ac:dyDescent="0.25">
      <c r="A4535" t="s">
        <v>9120</v>
      </c>
      <c r="B4535" t="s">
        <v>38</v>
      </c>
      <c r="C4535" t="s">
        <v>22</v>
      </c>
      <c r="D4535" t="s">
        <v>23</v>
      </c>
      <c r="E4535" s="1">
        <v>45807</v>
      </c>
      <c r="F4535" t="s">
        <v>9121</v>
      </c>
      <c r="G4535" s="1">
        <v>45710</v>
      </c>
      <c r="H4535" t="s">
        <v>34</v>
      </c>
      <c r="I4535" t="s">
        <v>54</v>
      </c>
      <c r="J4535" t="s">
        <v>49</v>
      </c>
      <c r="K4535">
        <v>3</v>
      </c>
      <c r="L4535" s="3">
        <f>Working_Data[[#This Row],[price2]]/Working_Data[[#This Row],[quantity]]</f>
        <v>251.01666666666665</v>
      </c>
      <c r="M4535" s="3">
        <v>753.05</v>
      </c>
      <c r="N4535" t="s">
        <v>50</v>
      </c>
      <c r="O4535">
        <v>34</v>
      </c>
      <c r="P4535" s="1">
        <v>45608</v>
      </c>
      <c r="Q4535">
        <v>416</v>
      </c>
      <c r="R4535" t="s">
        <v>43</v>
      </c>
      <c r="S4535">
        <v>5</v>
      </c>
      <c r="T4535" s="1">
        <v>45550</v>
      </c>
      <c r="U4535" t="s">
        <v>60</v>
      </c>
      <c r="V4535" t="str">
        <f>TEXT(WEEKDAY(Working_Data[[#This Row],[order_date]],1),"DDDD")</f>
        <v>Saturday</v>
      </c>
      <c r="W4535" t="str">
        <f>TEXT(Working_Data[[#This Row],[order_date]],"mmmm")</f>
        <v>February</v>
      </c>
      <c r="X4535" s="7">
        <f>Working_Data[[#This Row],[last_order_date]]-Working_Data[[#This Row],[signup_date]]</f>
        <v>-199</v>
      </c>
      <c r="Y4535" s="7">
        <f>IF(Working_Data[[#This Row],[churned]]="Active",1,0)</f>
        <v>0</v>
      </c>
      <c r="Z4535" s="7">
        <f>YEAR(Working_Data[[#This Row],[order_date]])</f>
        <v>2025</v>
      </c>
    </row>
    <row r="4536" spans="1:26" x14ac:dyDescent="0.25">
      <c r="A4536" t="s">
        <v>9122</v>
      </c>
      <c r="B4536" t="s">
        <v>38</v>
      </c>
      <c r="C4536" t="s">
        <v>82</v>
      </c>
      <c r="D4536" t="s">
        <v>23</v>
      </c>
      <c r="E4536" s="1">
        <v>45331</v>
      </c>
      <c r="F4536" t="s">
        <v>9123</v>
      </c>
      <c r="G4536" s="1">
        <v>45710</v>
      </c>
      <c r="H4536" t="s">
        <v>58</v>
      </c>
      <c r="I4536" t="s">
        <v>42</v>
      </c>
      <c r="J4536" t="s">
        <v>49</v>
      </c>
      <c r="K4536">
        <v>1</v>
      </c>
      <c r="L4536" s="3">
        <f>Working_Data[[#This Row],[price2]]/Working_Data[[#This Row],[quantity]]</f>
        <v>302.33</v>
      </c>
      <c r="M4536" s="3">
        <v>302.33</v>
      </c>
      <c r="N4536" t="s">
        <v>28</v>
      </c>
      <c r="O4536">
        <v>28</v>
      </c>
      <c r="P4536" s="1">
        <v>45932</v>
      </c>
      <c r="Q4536">
        <v>412</v>
      </c>
      <c r="R4536" t="s">
        <v>43</v>
      </c>
      <c r="S4536">
        <v>5</v>
      </c>
      <c r="T4536" s="1">
        <v>45839</v>
      </c>
      <c r="U4536" t="s">
        <v>36</v>
      </c>
      <c r="V4536" t="str">
        <f>TEXT(WEEKDAY(Working_Data[[#This Row],[order_date]],1),"DDDD")</f>
        <v>Saturday</v>
      </c>
      <c r="W4536" t="str">
        <f>TEXT(Working_Data[[#This Row],[order_date]],"mmmm")</f>
        <v>February</v>
      </c>
      <c r="X4536" s="7">
        <f>Working_Data[[#This Row],[last_order_date]]-Working_Data[[#This Row],[signup_date]]</f>
        <v>601</v>
      </c>
      <c r="Y4536" s="7">
        <f>IF(Working_Data[[#This Row],[churned]]="Active",1,0)</f>
        <v>0</v>
      </c>
      <c r="Z4536" s="7">
        <f>YEAR(Working_Data[[#This Row],[order_date]])</f>
        <v>2025</v>
      </c>
    </row>
    <row r="4537" spans="1:26" x14ac:dyDescent="0.25">
      <c r="A4537" t="s">
        <v>9124</v>
      </c>
      <c r="B4537" t="s">
        <v>45</v>
      </c>
      <c r="C4537" t="s">
        <v>82</v>
      </c>
      <c r="D4537" t="s">
        <v>52</v>
      </c>
      <c r="E4537" s="1">
        <v>45416</v>
      </c>
      <c r="F4537" t="s">
        <v>9125</v>
      </c>
      <c r="G4537" s="1">
        <v>45710</v>
      </c>
      <c r="H4537" t="s">
        <v>41</v>
      </c>
      <c r="I4537" t="s">
        <v>26</v>
      </c>
      <c r="J4537" t="s">
        <v>67</v>
      </c>
      <c r="K4537">
        <v>1</v>
      </c>
      <c r="L4537" s="3">
        <f>Working_Data[[#This Row],[price2]]/Working_Data[[#This Row],[quantity]]</f>
        <v>655.16</v>
      </c>
      <c r="M4537" s="3">
        <v>655.16</v>
      </c>
      <c r="N4537" t="s">
        <v>28</v>
      </c>
      <c r="O4537">
        <v>15</v>
      </c>
      <c r="P4537" s="1">
        <v>45580</v>
      </c>
      <c r="Q4537">
        <v>299</v>
      </c>
      <c r="R4537" t="s">
        <v>43</v>
      </c>
      <c r="S4537">
        <v>3</v>
      </c>
      <c r="T4537" s="1">
        <v>45590</v>
      </c>
      <c r="U4537" t="s">
        <v>30</v>
      </c>
      <c r="V4537" t="str">
        <f>TEXT(WEEKDAY(Working_Data[[#This Row],[order_date]],1),"DDDD")</f>
        <v>Saturday</v>
      </c>
      <c r="W4537" t="str">
        <f>TEXT(Working_Data[[#This Row],[order_date]],"mmmm")</f>
        <v>February</v>
      </c>
      <c r="X4537" s="7">
        <f>Working_Data[[#This Row],[last_order_date]]-Working_Data[[#This Row],[signup_date]]</f>
        <v>164</v>
      </c>
      <c r="Y4537" s="7">
        <f>IF(Working_Data[[#This Row],[churned]]="Active",1,0)</f>
        <v>0</v>
      </c>
      <c r="Z4537" s="7">
        <f>YEAR(Working_Data[[#This Row],[order_date]])</f>
        <v>2025</v>
      </c>
    </row>
    <row r="4538" spans="1:26" x14ac:dyDescent="0.25">
      <c r="A4538" t="s">
        <v>9126</v>
      </c>
      <c r="B4538" t="s">
        <v>38</v>
      </c>
      <c r="C4538" t="s">
        <v>22</v>
      </c>
      <c r="D4538" t="s">
        <v>52</v>
      </c>
      <c r="E4538" s="1">
        <v>45670</v>
      </c>
      <c r="F4538" t="s">
        <v>9127</v>
      </c>
      <c r="G4538" s="1">
        <v>45710</v>
      </c>
      <c r="H4538" t="s">
        <v>41</v>
      </c>
      <c r="I4538" t="s">
        <v>42</v>
      </c>
      <c r="J4538" t="s">
        <v>59</v>
      </c>
      <c r="K4538">
        <v>1</v>
      </c>
      <c r="L4538" s="3">
        <f>Working_Data[[#This Row],[price2]]/Working_Data[[#This Row],[quantity]]</f>
        <v>338.95</v>
      </c>
      <c r="M4538" s="3">
        <v>338.95</v>
      </c>
      <c r="N4538" t="s">
        <v>50</v>
      </c>
      <c r="O4538">
        <v>8</v>
      </c>
      <c r="P4538" s="1">
        <v>45610</v>
      </c>
      <c r="Q4538">
        <v>196</v>
      </c>
      <c r="R4538" t="s">
        <v>29</v>
      </c>
      <c r="S4538">
        <v>4</v>
      </c>
      <c r="T4538" s="1">
        <v>45744</v>
      </c>
      <c r="U4538" t="s">
        <v>36</v>
      </c>
      <c r="V4538" t="str">
        <f>TEXT(WEEKDAY(Working_Data[[#This Row],[order_date]],1),"DDDD")</f>
        <v>Saturday</v>
      </c>
      <c r="W4538" t="str">
        <f>TEXT(Working_Data[[#This Row],[order_date]],"mmmm")</f>
        <v>February</v>
      </c>
      <c r="X4538" s="7">
        <f>Working_Data[[#This Row],[last_order_date]]-Working_Data[[#This Row],[signup_date]]</f>
        <v>-60</v>
      </c>
      <c r="Y4538" s="7">
        <f>IF(Working_Data[[#This Row],[churned]]="Active",1,0)</f>
        <v>1</v>
      </c>
      <c r="Z4538" s="7">
        <f>YEAR(Working_Data[[#This Row],[order_date]])</f>
        <v>2025</v>
      </c>
    </row>
    <row r="4539" spans="1:26" x14ac:dyDescent="0.25">
      <c r="A4539" t="s">
        <v>9128</v>
      </c>
      <c r="B4539" t="s">
        <v>38</v>
      </c>
      <c r="C4539" t="s">
        <v>39</v>
      </c>
      <c r="D4539" t="s">
        <v>56</v>
      </c>
      <c r="E4539" s="1">
        <v>45195</v>
      </c>
      <c r="F4539" t="s">
        <v>9129</v>
      </c>
      <c r="G4539" s="1">
        <v>45710</v>
      </c>
      <c r="H4539" t="s">
        <v>41</v>
      </c>
      <c r="I4539" t="s">
        <v>26</v>
      </c>
      <c r="J4539" t="s">
        <v>27</v>
      </c>
      <c r="K4539">
        <v>4</v>
      </c>
      <c r="L4539" s="3">
        <f>Working_Data[[#This Row],[price2]]/Working_Data[[#This Row],[quantity]]</f>
        <v>104.8575</v>
      </c>
      <c r="M4539" s="3">
        <v>419.43</v>
      </c>
      <c r="N4539" t="s">
        <v>50</v>
      </c>
      <c r="O4539">
        <v>48</v>
      </c>
      <c r="P4539" s="1">
        <v>45734</v>
      </c>
      <c r="Q4539">
        <v>142</v>
      </c>
      <c r="R4539" t="s">
        <v>43</v>
      </c>
      <c r="S4539">
        <v>5</v>
      </c>
      <c r="T4539" s="1">
        <v>45674</v>
      </c>
      <c r="U4539" t="s">
        <v>30</v>
      </c>
      <c r="V4539" t="str">
        <f>TEXT(WEEKDAY(Working_Data[[#This Row],[order_date]],1),"DDDD")</f>
        <v>Saturday</v>
      </c>
      <c r="W4539" t="str">
        <f>TEXT(Working_Data[[#This Row],[order_date]],"mmmm")</f>
        <v>February</v>
      </c>
      <c r="X4539" s="7">
        <f>Working_Data[[#This Row],[last_order_date]]-Working_Data[[#This Row],[signup_date]]</f>
        <v>539</v>
      </c>
      <c r="Y4539" s="7">
        <f>IF(Working_Data[[#This Row],[churned]]="Active",1,0)</f>
        <v>0</v>
      </c>
      <c r="Z4539" s="7">
        <f>YEAR(Working_Data[[#This Row],[order_date]])</f>
        <v>2025</v>
      </c>
    </row>
    <row r="4540" spans="1:26" x14ac:dyDescent="0.25">
      <c r="A4540" t="s">
        <v>9130</v>
      </c>
      <c r="B4540" t="s">
        <v>38</v>
      </c>
      <c r="C4540" t="s">
        <v>82</v>
      </c>
      <c r="D4540" t="s">
        <v>23</v>
      </c>
      <c r="E4540" s="1">
        <v>45752</v>
      </c>
      <c r="F4540" t="s">
        <v>9131</v>
      </c>
      <c r="G4540" s="1">
        <v>45710</v>
      </c>
      <c r="H4540" t="s">
        <v>58</v>
      </c>
      <c r="I4540" t="s">
        <v>54</v>
      </c>
      <c r="J4540" t="s">
        <v>27</v>
      </c>
      <c r="K4540">
        <v>5</v>
      </c>
      <c r="L4540" s="3">
        <f>Working_Data[[#This Row],[price2]]/Working_Data[[#This Row],[quantity]]</f>
        <v>274.99400000000003</v>
      </c>
      <c r="M4540" s="3">
        <v>1374.97</v>
      </c>
      <c r="N4540" t="s">
        <v>28</v>
      </c>
      <c r="O4540">
        <v>30</v>
      </c>
      <c r="P4540" s="1">
        <v>45619</v>
      </c>
      <c r="Q4540">
        <v>307</v>
      </c>
      <c r="R4540" t="s">
        <v>43</v>
      </c>
      <c r="S4540">
        <v>5</v>
      </c>
      <c r="T4540" s="1">
        <v>45514</v>
      </c>
      <c r="U4540" t="s">
        <v>36</v>
      </c>
      <c r="V4540" t="str">
        <f>TEXT(WEEKDAY(Working_Data[[#This Row],[order_date]],1),"DDDD")</f>
        <v>Saturday</v>
      </c>
      <c r="W4540" t="str">
        <f>TEXT(Working_Data[[#This Row],[order_date]],"mmmm")</f>
        <v>February</v>
      </c>
      <c r="X4540" s="7">
        <f>Working_Data[[#This Row],[last_order_date]]-Working_Data[[#This Row],[signup_date]]</f>
        <v>-133</v>
      </c>
      <c r="Y4540" s="7">
        <f>IF(Working_Data[[#This Row],[churned]]="Active",1,0)</f>
        <v>0</v>
      </c>
      <c r="Z4540" s="7">
        <f>YEAR(Working_Data[[#This Row],[order_date]])</f>
        <v>2025</v>
      </c>
    </row>
    <row r="4541" spans="1:26" x14ac:dyDescent="0.25">
      <c r="A4541" t="s">
        <v>9132</v>
      </c>
      <c r="B4541" t="s">
        <v>21</v>
      </c>
      <c r="C4541" t="s">
        <v>22</v>
      </c>
      <c r="D4541" t="s">
        <v>32</v>
      </c>
      <c r="E4541" s="1">
        <v>45496</v>
      </c>
      <c r="F4541" t="s">
        <v>9133</v>
      </c>
      <c r="G4541" s="1">
        <v>45710</v>
      </c>
      <c r="H4541" t="s">
        <v>34</v>
      </c>
      <c r="I4541" t="s">
        <v>54</v>
      </c>
      <c r="J4541" t="s">
        <v>27</v>
      </c>
      <c r="K4541">
        <v>1</v>
      </c>
      <c r="L4541" s="3">
        <f>Working_Data[[#This Row],[price2]]/Working_Data[[#This Row],[quantity]]</f>
        <v>738.36</v>
      </c>
      <c r="M4541" s="3">
        <v>738.36</v>
      </c>
      <c r="N4541" t="s">
        <v>28</v>
      </c>
      <c r="O4541">
        <v>7</v>
      </c>
      <c r="P4541" s="1">
        <v>45805</v>
      </c>
      <c r="Q4541">
        <v>476</v>
      </c>
      <c r="R4541" t="s">
        <v>29</v>
      </c>
      <c r="S4541">
        <v>1</v>
      </c>
      <c r="T4541" s="1">
        <v>45770</v>
      </c>
      <c r="U4541" t="s">
        <v>30</v>
      </c>
      <c r="V4541" t="str">
        <f>TEXT(WEEKDAY(Working_Data[[#This Row],[order_date]],1),"DDDD")</f>
        <v>Saturday</v>
      </c>
      <c r="W4541" t="str">
        <f>TEXT(Working_Data[[#This Row],[order_date]],"mmmm")</f>
        <v>February</v>
      </c>
      <c r="X4541" s="7">
        <f>Working_Data[[#This Row],[last_order_date]]-Working_Data[[#This Row],[signup_date]]</f>
        <v>309</v>
      </c>
      <c r="Y4541" s="7">
        <f>IF(Working_Data[[#This Row],[churned]]="Active",1,0)</f>
        <v>1</v>
      </c>
      <c r="Z4541" s="7">
        <f>YEAR(Working_Data[[#This Row],[order_date]])</f>
        <v>2025</v>
      </c>
    </row>
    <row r="4542" spans="1:26" x14ac:dyDescent="0.25">
      <c r="A4542" t="s">
        <v>9134</v>
      </c>
      <c r="B4542" t="s">
        <v>21</v>
      </c>
      <c r="C4542" t="s">
        <v>39</v>
      </c>
      <c r="D4542" t="s">
        <v>56</v>
      </c>
      <c r="E4542" s="1">
        <v>45183</v>
      </c>
      <c r="F4542" t="s">
        <v>9135</v>
      </c>
      <c r="G4542" s="1">
        <v>45711</v>
      </c>
      <c r="H4542" t="s">
        <v>58</v>
      </c>
      <c r="I4542" t="s">
        <v>48</v>
      </c>
      <c r="J4542" t="s">
        <v>59</v>
      </c>
      <c r="K4542">
        <v>5</v>
      </c>
      <c r="L4542" s="3">
        <f>Working_Data[[#This Row],[price2]]/Working_Data[[#This Row],[quantity]]</f>
        <v>123.45</v>
      </c>
      <c r="M4542" s="3">
        <v>617.25</v>
      </c>
      <c r="N4542" t="s">
        <v>50</v>
      </c>
      <c r="O4542">
        <v>22</v>
      </c>
      <c r="P4542" s="1">
        <v>45834</v>
      </c>
      <c r="Q4542">
        <v>70</v>
      </c>
      <c r="R4542" t="s">
        <v>43</v>
      </c>
      <c r="S4542">
        <v>4</v>
      </c>
      <c r="T4542" s="1">
        <v>45800</v>
      </c>
      <c r="U4542" t="s">
        <v>36</v>
      </c>
      <c r="V4542" t="str">
        <f>TEXT(WEEKDAY(Working_Data[[#This Row],[order_date]],1),"DDDD")</f>
        <v>Sunday</v>
      </c>
      <c r="W4542" t="str">
        <f>TEXT(Working_Data[[#This Row],[order_date]],"mmmm")</f>
        <v>February</v>
      </c>
      <c r="X4542" s="7">
        <f>Working_Data[[#This Row],[last_order_date]]-Working_Data[[#This Row],[signup_date]]</f>
        <v>651</v>
      </c>
      <c r="Y4542" s="7">
        <f>IF(Working_Data[[#This Row],[churned]]="Active",1,0)</f>
        <v>0</v>
      </c>
      <c r="Z4542" s="7">
        <f>YEAR(Working_Data[[#This Row],[order_date]])</f>
        <v>2025</v>
      </c>
    </row>
    <row r="4543" spans="1:26" x14ac:dyDescent="0.25">
      <c r="A4543" t="s">
        <v>9136</v>
      </c>
      <c r="B4543" t="s">
        <v>21</v>
      </c>
      <c r="C4543" t="s">
        <v>82</v>
      </c>
      <c r="D4543" t="s">
        <v>23</v>
      </c>
      <c r="E4543" s="1">
        <v>45515</v>
      </c>
      <c r="F4543" t="s">
        <v>9137</v>
      </c>
      <c r="G4543" s="1">
        <v>45711</v>
      </c>
      <c r="H4543" t="s">
        <v>25</v>
      </c>
      <c r="I4543" t="s">
        <v>26</v>
      </c>
      <c r="J4543" t="s">
        <v>59</v>
      </c>
      <c r="K4543">
        <v>5</v>
      </c>
      <c r="L4543" s="3">
        <f>Working_Data[[#This Row],[price2]]/Working_Data[[#This Row],[quantity]]</f>
        <v>110.10599999999999</v>
      </c>
      <c r="M4543" s="3">
        <v>550.53</v>
      </c>
      <c r="N4543" t="s">
        <v>50</v>
      </c>
      <c r="O4543">
        <v>15</v>
      </c>
      <c r="P4543" s="1">
        <v>45610</v>
      </c>
      <c r="Q4543">
        <v>297</v>
      </c>
      <c r="R4543" t="s">
        <v>29</v>
      </c>
      <c r="S4543">
        <v>2</v>
      </c>
      <c r="T4543" s="1">
        <v>45672</v>
      </c>
      <c r="U4543" t="s">
        <v>30</v>
      </c>
      <c r="V4543" t="str">
        <f>TEXT(WEEKDAY(Working_Data[[#This Row],[order_date]],1),"DDDD")</f>
        <v>Sunday</v>
      </c>
      <c r="W4543" t="str">
        <f>TEXT(Working_Data[[#This Row],[order_date]],"mmmm")</f>
        <v>February</v>
      </c>
      <c r="X4543" s="7">
        <f>Working_Data[[#This Row],[last_order_date]]-Working_Data[[#This Row],[signup_date]]</f>
        <v>95</v>
      </c>
      <c r="Y4543" s="7">
        <f>IF(Working_Data[[#This Row],[churned]]="Active",1,0)</f>
        <v>1</v>
      </c>
      <c r="Z4543" s="7">
        <f>YEAR(Working_Data[[#This Row],[order_date]])</f>
        <v>2025</v>
      </c>
    </row>
    <row r="4544" spans="1:26" x14ac:dyDescent="0.25">
      <c r="A4544" t="s">
        <v>9138</v>
      </c>
      <c r="B4544" t="s">
        <v>45</v>
      </c>
      <c r="C4544" t="s">
        <v>22</v>
      </c>
      <c r="D4544" t="s">
        <v>52</v>
      </c>
      <c r="E4544" s="1">
        <v>45964</v>
      </c>
      <c r="F4544" t="s">
        <v>9139</v>
      </c>
      <c r="G4544" s="1">
        <v>45711</v>
      </c>
      <c r="H4544" t="s">
        <v>25</v>
      </c>
      <c r="I4544" t="s">
        <v>26</v>
      </c>
      <c r="J4544" t="s">
        <v>64</v>
      </c>
      <c r="K4544">
        <v>3</v>
      </c>
      <c r="L4544" s="3">
        <f>Working_Data[[#This Row],[price2]]/Working_Data[[#This Row],[quantity]]</f>
        <v>260.33</v>
      </c>
      <c r="M4544" s="3">
        <v>780.99</v>
      </c>
      <c r="N4544" t="s">
        <v>35</v>
      </c>
      <c r="O4544">
        <v>29</v>
      </c>
      <c r="P4544" s="1">
        <v>45605</v>
      </c>
      <c r="Q4544">
        <v>364</v>
      </c>
      <c r="R4544" t="s">
        <v>29</v>
      </c>
      <c r="S4544">
        <v>5</v>
      </c>
      <c r="T4544" s="1">
        <v>45453</v>
      </c>
      <c r="U4544" t="s">
        <v>30</v>
      </c>
      <c r="V4544" t="str">
        <f>TEXT(WEEKDAY(Working_Data[[#This Row],[order_date]],1),"DDDD")</f>
        <v>Sunday</v>
      </c>
      <c r="W4544" t="str">
        <f>TEXT(Working_Data[[#This Row],[order_date]],"mmmm")</f>
        <v>February</v>
      </c>
      <c r="X4544" s="7">
        <f>Working_Data[[#This Row],[last_order_date]]-Working_Data[[#This Row],[signup_date]]</f>
        <v>-359</v>
      </c>
      <c r="Y4544" s="7">
        <f>IF(Working_Data[[#This Row],[churned]]="Active",1,0)</f>
        <v>1</v>
      </c>
      <c r="Z4544" s="7">
        <f>YEAR(Working_Data[[#This Row],[order_date]])</f>
        <v>2025</v>
      </c>
    </row>
    <row r="4545" spans="1:26" x14ac:dyDescent="0.25">
      <c r="A4545" t="s">
        <v>9140</v>
      </c>
      <c r="B4545" t="s">
        <v>45</v>
      </c>
      <c r="C4545" t="s">
        <v>82</v>
      </c>
      <c r="D4545" t="s">
        <v>23</v>
      </c>
      <c r="E4545" s="1">
        <v>45473</v>
      </c>
      <c r="F4545" t="s">
        <v>9141</v>
      </c>
      <c r="G4545" s="1">
        <v>45711</v>
      </c>
      <c r="H4545" t="s">
        <v>47</v>
      </c>
      <c r="I4545" t="s">
        <v>54</v>
      </c>
      <c r="J4545" t="s">
        <v>64</v>
      </c>
      <c r="K4545">
        <v>1</v>
      </c>
      <c r="L4545" s="3">
        <f>Working_Data[[#This Row],[price2]]/Working_Data[[#This Row],[quantity]]</f>
        <v>1455.49</v>
      </c>
      <c r="M4545" s="3">
        <v>1455.49</v>
      </c>
      <c r="N4545" t="s">
        <v>50</v>
      </c>
      <c r="O4545">
        <v>44</v>
      </c>
      <c r="P4545" s="1">
        <v>45677</v>
      </c>
      <c r="Q4545">
        <v>193</v>
      </c>
      <c r="R4545" t="s">
        <v>29</v>
      </c>
      <c r="S4545">
        <v>5</v>
      </c>
      <c r="T4545" s="1">
        <v>45778</v>
      </c>
      <c r="U4545" t="s">
        <v>36</v>
      </c>
      <c r="V4545" t="str">
        <f>TEXT(WEEKDAY(Working_Data[[#This Row],[order_date]],1),"DDDD")</f>
        <v>Sunday</v>
      </c>
      <c r="W4545" t="str">
        <f>TEXT(Working_Data[[#This Row],[order_date]],"mmmm")</f>
        <v>February</v>
      </c>
      <c r="X4545" s="7">
        <f>Working_Data[[#This Row],[last_order_date]]-Working_Data[[#This Row],[signup_date]]</f>
        <v>204</v>
      </c>
      <c r="Y4545" s="7">
        <f>IF(Working_Data[[#This Row],[churned]]="Active",1,0)</f>
        <v>1</v>
      </c>
      <c r="Z4545" s="7">
        <f>YEAR(Working_Data[[#This Row],[order_date]])</f>
        <v>2025</v>
      </c>
    </row>
    <row r="4546" spans="1:26" x14ac:dyDescent="0.25">
      <c r="A4546" t="s">
        <v>9142</v>
      </c>
      <c r="B4546" t="s">
        <v>21</v>
      </c>
      <c r="C4546" t="s">
        <v>82</v>
      </c>
      <c r="D4546" t="s">
        <v>56</v>
      </c>
      <c r="E4546" s="1">
        <v>44935</v>
      </c>
      <c r="F4546" t="s">
        <v>9143</v>
      </c>
      <c r="G4546" s="1">
        <v>45711</v>
      </c>
      <c r="H4546" t="s">
        <v>25</v>
      </c>
      <c r="I4546" t="s">
        <v>42</v>
      </c>
      <c r="J4546" t="s">
        <v>64</v>
      </c>
      <c r="K4546">
        <v>5</v>
      </c>
      <c r="L4546" s="3">
        <f>Working_Data[[#This Row],[price2]]/Working_Data[[#This Row],[quantity]]</f>
        <v>183.07599999999999</v>
      </c>
      <c r="M4546" s="3">
        <v>915.38</v>
      </c>
      <c r="N4546" t="s">
        <v>50</v>
      </c>
      <c r="O4546">
        <v>49</v>
      </c>
      <c r="P4546" s="1">
        <v>45882</v>
      </c>
      <c r="Q4546">
        <v>408</v>
      </c>
      <c r="R4546" t="s">
        <v>29</v>
      </c>
      <c r="S4546">
        <v>3</v>
      </c>
      <c r="T4546" s="1">
        <v>45550</v>
      </c>
      <c r="U4546" t="s">
        <v>60</v>
      </c>
      <c r="V4546" t="str">
        <f>TEXT(WEEKDAY(Working_Data[[#This Row],[order_date]],1),"DDDD")</f>
        <v>Sunday</v>
      </c>
      <c r="W4546" t="str">
        <f>TEXT(Working_Data[[#This Row],[order_date]],"mmmm")</f>
        <v>February</v>
      </c>
      <c r="X4546" s="7">
        <f>Working_Data[[#This Row],[last_order_date]]-Working_Data[[#This Row],[signup_date]]</f>
        <v>947</v>
      </c>
      <c r="Y4546" s="7">
        <f>IF(Working_Data[[#This Row],[churned]]="Active",1,0)</f>
        <v>1</v>
      </c>
      <c r="Z4546" s="7">
        <f>YEAR(Working_Data[[#This Row],[order_date]])</f>
        <v>2025</v>
      </c>
    </row>
    <row r="4547" spans="1:26" x14ac:dyDescent="0.25">
      <c r="A4547" t="s">
        <v>9144</v>
      </c>
      <c r="B4547" t="s">
        <v>38</v>
      </c>
      <c r="C4547" t="s">
        <v>22</v>
      </c>
      <c r="D4547" t="s">
        <v>56</v>
      </c>
      <c r="E4547" s="1">
        <v>45406</v>
      </c>
      <c r="F4547" t="s">
        <v>9145</v>
      </c>
      <c r="G4547" s="1">
        <v>45711</v>
      </c>
      <c r="H4547" t="s">
        <v>58</v>
      </c>
      <c r="I4547" t="s">
        <v>26</v>
      </c>
      <c r="J4547" t="s">
        <v>64</v>
      </c>
      <c r="K4547">
        <v>5</v>
      </c>
      <c r="L4547" s="3">
        <f>Working_Data[[#This Row],[price2]]/Working_Data[[#This Row],[quantity]]</f>
        <v>95.908000000000001</v>
      </c>
      <c r="M4547" s="3">
        <v>479.54</v>
      </c>
      <c r="N4547" t="s">
        <v>35</v>
      </c>
      <c r="O4547">
        <v>8</v>
      </c>
      <c r="P4547" s="1">
        <v>45454</v>
      </c>
      <c r="Q4547">
        <v>252</v>
      </c>
      <c r="R4547" t="s">
        <v>43</v>
      </c>
      <c r="S4547">
        <v>5</v>
      </c>
      <c r="T4547" s="1">
        <v>45767</v>
      </c>
      <c r="U4547" t="s">
        <v>30</v>
      </c>
      <c r="V4547" t="str">
        <f>TEXT(WEEKDAY(Working_Data[[#This Row],[order_date]],1),"DDDD")</f>
        <v>Sunday</v>
      </c>
      <c r="W4547" t="str">
        <f>TEXT(Working_Data[[#This Row],[order_date]],"mmmm")</f>
        <v>February</v>
      </c>
      <c r="X4547" s="7">
        <f>Working_Data[[#This Row],[last_order_date]]-Working_Data[[#This Row],[signup_date]]</f>
        <v>48</v>
      </c>
      <c r="Y4547" s="7">
        <f>IF(Working_Data[[#This Row],[churned]]="Active",1,0)</f>
        <v>0</v>
      </c>
      <c r="Z4547" s="7">
        <f>YEAR(Working_Data[[#This Row],[order_date]])</f>
        <v>2025</v>
      </c>
    </row>
    <row r="4548" spans="1:26" x14ac:dyDescent="0.25">
      <c r="A4548" t="s">
        <v>9146</v>
      </c>
      <c r="B4548" t="s">
        <v>21</v>
      </c>
      <c r="C4548" t="s">
        <v>82</v>
      </c>
      <c r="D4548" t="s">
        <v>32</v>
      </c>
      <c r="E4548" s="1">
        <v>45732</v>
      </c>
      <c r="F4548" t="s">
        <v>9147</v>
      </c>
      <c r="G4548" s="1">
        <v>45711</v>
      </c>
      <c r="H4548" t="s">
        <v>58</v>
      </c>
      <c r="I4548" t="s">
        <v>54</v>
      </c>
      <c r="J4548" t="s">
        <v>49</v>
      </c>
      <c r="K4548">
        <v>2</v>
      </c>
      <c r="L4548" s="3">
        <f>Working_Data[[#This Row],[price2]]/Working_Data[[#This Row],[quantity]]</f>
        <v>118.6</v>
      </c>
      <c r="M4548" s="3">
        <v>237.2</v>
      </c>
      <c r="N4548" t="s">
        <v>35</v>
      </c>
      <c r="O4548">
        <v>2</v>
      </c>
      <c r="P4548" s="1">
        <v>45561</v>
      </c>
      <c r="Q4548">
        <v>124</v>
      </c>
      <c r="R4548" t="s">
        <v>43</v>
      </c>
      <c r="S4548">
        <v>1</v>
      </c>
      <c r="T4548" s="1">
        <v>45901</v>
      </c>
      <c r="U4548" t="s">
        <v>30</v>
      </c>
      <c r="V4548" t="str">
        <f>TEXT(WEEKDAY(Working_Data[[#This Row],[order_date]],1),"DDDD")</f>
        <v>Sunday</v>
      </c>
      <c r="W4548" t="str">
        <f>TEXT(Working_Data[[#This Row],[order_date]],"mmmm")</f>
        <v>February</v>
      </c>
      <c r="X4548" s="7">
        <f>Working_Data[[#This Row],[last_order_date]]-Working_Data[[#This Row],[signup_date]]</f>
        <v>-171</v>
      </c>
      <c r="Y4548" s="7">
        <f>IF(Working_Data[[#This Row],[churned]]="Active",1,0)</f>
        <v>0</v>
      </c>
      <c r="Z4548" s="7">
        <f>YEAR(Working_Data[[#This Row],[order_date]])</f>
        <v>2025</v>
      </c>
    </row>
    <row r="4549" spans="1:26" x14ac:dyDescent="0.25">
      <c r="A4549" t="s">
        <v>9148</v>
      </c>
      <c r="B4549" t="s">
        <v>21</v>
      </c>
      <c r="C4549" t="s">
        <v>82</v>
      </c>
      <c r="D4549" t="s">
        <v>56</v>
      </c>
      <c r="E4549" s="1">
        <v>45693</v>
      </c>
      <c r="F4549" t="s">
        <v>9149</v>
      </c>
      <c r="G4549" s="1">
        <v>45712</v>
      </c>
      <c r="H4549" t="s">
        <v>41</v>
      </c>
      <c r="I4549" t="s">
        <v>63</v>
      </c>
      <c r="J4549" t="s">
        <v>59</v>
      </c>
      <c r="K4549">
        <v>5</v>
      </c>
      <c r="L4549" s="3">
        <f>Working_Data[[#This Row],[price2]]/Working_Data[[#This Row],[quantity]]</f>
        <v>144.31400000000002</v>
      </c>
      <c r="M4549" s="3">
        <v>721.57</v>
      </c>
      <c r="N4549" t="s">
        <v>35</v>
      </c>
      <c r="O4549">
        <v>50</v>
      </c>
      <c r="P4549" s="1">
        <v>45596</v>
      </c>
      <c r="Q4549">
        <v>329</v>
      </c>
      <c r="R4549" t="s">
        <v>43</v>
      </c>
      <c r="S4549">
        <v>4</v>
      </c>
      <c r="T4549" s="1">
        <v>45962</v>
      </c>
      <c r="U4549" t="s">
        <v>30</v>
      </c>
      <c r="V4549" t="str">
        <f>TEXT(WEEKDAY(Working_Data[[#This Row],[order_date]],1),"DDDD")</f>
        <v>Monday</v>
      </c>
      <c r="W4549" t="str">
        <f>TEXT(Working_Data[[#This Row],[order_date]],"mmmm")</f>
        <v>February</v>
      </c>
      <c r="X4549" s="7">
        <f>Working_Data[[#This Row],[last_order_date]]-Working_Data[[#This Row],[signup_date]]</f>
        <v>-97</v>
      </c>
      <c r="Y4549" s="7">
        <f>IF(Working_Data[[#This Row],[churned]]="Active",1,0)</f>
        <v>0</v>
      </c>
      <c r="Z4549" s="7">
        <f>YEAR(Working_Data[[#This Row],[order_date]])</f>
        <v>2025</v>
      </c>
    </row>
    <row r="4550" spans="1:26" x14ac:dyDescent="0.25">
      <c r="A4550" t="s">
        <v>9150</v>
      </c>
      <c r="B4550" t="s">
        <v>21</v>
      </c>
      <c r="C4550" t="s">
        <v>82</v>
      </c>
      <c r="D4550" t="s">
        <v>23</v>
      </c>
      <c r="E4550" s="1">
        <v>45198</v>
      </c>
      <c r="F4550" t="s">
        <v>9151</v>
      </c>
      <c r="G4550" s="1">
        <v>45712</v>
      </c>
      <c r="H4550" t="s">
        <v>25</v>
      </c>
      <c r="I4550" t="s">
        <v>42</v>
      </c>
      <c r="J4550" t="s">
        <v>67</v>
      </c>
      <c r="K4550">
        <v>2</v>
      </c>
      <c r="L4550" s="3">
        <f>Working_Data[[#This Row],[price2]]/Working_Data[[#This Row],[quantity]]</f>
        <v>730.86</v>
      </c>
      <c r="M4550" s="3">
        <v>1461.72</v>
      </c>
      <c r="N4550" t="s">
        <v>35</v>
      </c>
      <c r="O4550">
        <v>29</v>
      </c>
      <c r="P4550" s="1">
        <v>45590</v>
      </c>
      <c r="Q4550">
        <v>343</v>
      </c>
      <c r="R4550" t="s">
        <v>43</v>
      </c>
      <c r="S4550">
        <v>5</v>
      </c>
      <c r="T4550" s="1">
        <v>45678</v>
      </c>
      <c r="U4550" t="s">
        <v>36</v>
      </c>
      <c r="V4550" t="str">
        <f>TEXT(WEEKDAY(Working_Data[[#This Row],[order_date]],1),"DDDD")</f>
        <v>Monday</v>
      </c>
      <c r="W4550" t="str">
        <f>TEXT(Working_Data[[#This Row],[order_date]],"mmmm")</f>
        <v>February</v>
      </c>
      <c r="X4550" s="7">
        <f>Working_Data[[#This Row],[last_order_date]]-Working_Data[[#This Row],[signup_date]]</f>
        <v>392</v>
      </c>
      <c r="Y4550" s="7">
        <f>IF(Working_Data[[#This Row],[churned]]="Active",1,0)</f>
        <v>0</v>
      </c>
      <c r="Z4550" s="7">
        <f>YEAR(Working_Data[[#This Row],[order_date]])</f>
        <v>2025</v>
      </c>
    </row>
    <row r="4551" spans="1:26" x14ac:dyDescent="0.25">
      <c r="A4551" t="s">
        <v>9152</v>
      </c>
      <c r="B4551" t="s">
        <v>38</v>
      </c>
      <c r="C4551" t="s">
        <v>39</v>
      </c>
      <c r="D4551" t="s">
        <v>56</v>
      </c>
      <c r="E4551" s="1">
        <v>45227</v>
      </c>
      <c r="F4551" t="s">
        <v>9153</v>
      </c>
      <c r="G4551" s="1">
        <v>45712</v>
      </c>
      <c r="H4551" t="s">
        <v>47</v>
      </c>
      <c r="I4551" t="s">
        <v>26</v>
      </c>
      <c r="J4551" t="s">
        <v>49</v>
      </c>
      <c r="K4551">
        <v>3</v>
      </c>
      <c r="L4551" s="3">
        <f>Working_Data[[#This Row],[price2]]/Working_Data[[#This Row],[quantity]]</f>
        <v>107.52</v>
      </c>
      <c r="M4551" s="3">
        <v>322.56</v>
      </c>
      <c r="N4551" t="s">
        <v>28</v>
      </c>
      <c r="O4551">
        <v>2</v>
      </c>
      <c r="P4551" s="1">
        <v>45779</v>
      </c>
      <c r="Q4551">
        <v>227</v>
      </c>
      <c r="R4551" t="s">
        <v>29</v>
      </c>
      <c r="S4551">
        <v>4</v>
      </c>
      <c r="T4551" s="1">
        <v>45554</v>
      </c>
      <c r="U4551" t="s">
        <v>30</v>
      </c>
      <c r="V4551" t="str">
        <f>TEXT(WEEKDAY(Working_Data[[#This Row],[order_date]],1),"DDDD")</f>
        <v>Monday</v>
      </c>
      <c r="W4551" t="str">
        <f>TEXT(Working_Data[[#This Row],[order_date]],"mmmm")</f>
        <v>February</v>
      </c>
      <c r="X4551" s="7">
        <f>Working_Data[[#This Row],[last_order_date]]-Working_Data[[#This Row],[signup_date]]</f>
        <v>552</v>
      </c>
      <c r="Y4551" s="7">
        <f>IF(Working_Data[[#This Row],[churned]]="Active",1,0)</f>
        <v>1</v>
      </c>
      <c r="Z4551" s="7">
        <f>YEAR(Working_Data[[#This Row],[order_date]])</f>
        <v>2025</v>
      </c>
    </row>
    <row r="4552" spans="1:26" x14ac:dyDescent="0.25">
      <c r="A4552" t="s">
        <v>9154</v>
      </c>
      <c r="B4552" t="s">
        <v>45</v>
      </c>
      <c r="C4552" t="s">
        <v>39</v>
      </c>
      <c r="D4552" t="s">
        <v>32</v>
      </c>
      <c r="E4552" s="1">
        <v>45272</v>
      </c>
      <c r="F4552" t="s">
        <v>9155</v>
      </c>
      <c r="G4552" s="1">
        <v>45712</v>
      </c>
      <c r="H4552" t="s">
        <v>41</v>
      </c>
      <c r="I4552" t="s">
        <v>63</v>
      </c>
      <c r="J4552" t="s">
        <v>49</v>
      </c>
      <c r="K4552">
        <v>3</v>
      </c>
      <c r="L4552" s="3">
        <f>Working_Data[[#This Row],[price2]]/Working_Data[[#This Row],[quantity]]</f>
        <v>410.37333333333328</v>
      </c>
      <c r="M4552" s="3">
        <v>1231.1199999999999</v>
      </c>
      <c r="N4552" t="s">
        <v>50</v>
      </c>
      <c r="O4552">
        <v>45</v>
      </c>
      <c r="P4552" s="1">
        <v>45791</v>
      </c>
      <c r="Q4552">
        <v>54</v>
      </c>
      <c r="R4552" t="s">
        <v>43</v>
      </c>
      <c r="S4552">
        <v>4</v>
      </c>
      <c r="T4552" s="1">
        <v>45868</v>
      </c>
      <c r="U4552" t="s">
        <v>30</v>
      </c>
      <c r="V4552" t="str">
        <f>TEXT(WEEKDAY(Working_Data[[#This Row],[order_date]],1),"DDDD")</f>
        <v>Monday</v>
      </c>
      <c r="W4552" t="str">
        <f>TEXT(Working_Data[[#This Row],[order_date]],"mmmm")</f>
        <v>February</v>
      </c>
      <c r="X4552" s="7">
        <f>Working_Data[[#This Row],[last_order_date]]-Working_Data[[#This Row],[signup_date]]</f>
        <v>519</v>
      </c>
      <c r="Y4552" s="7">
        <f>IF(Working_Data[[#This Row],[churned]]="Active",1,0)</f>
        <v>0</v>
      </c>
      <c r="Z4552" s="7">
        <f>YEAR(Working_Data[[#This Row],[order_date]])</f>
        <v>2025</v>
      </c>
    </row>
    <row r="4553" spans="1:26" x14ac:dyDescent="0.25">
      <c r="A4553" t="s">
        <v>9156</v>
      </c>
      <c r="B4553" t="s">
        <v>38</v>
      </c>
      <c r="C4553" t="s">
        <v>82</v>
      </c>
      <c r="D4553" t="s">
        <v>52</v>
      </c>
      <c r="E4553" s="1">
        <v>45463</v>
      </c>
      <c r="F4553" t="s">
        <v>9157</v>
      </c>
      <c r="G4553" s="1">
        <v>45712</v>
      </c>
      <c r="H4553" t="s">
        <v>41</v>
      </c>
      <c r="I4553" t="s">
        <v>42</v>
      </c>
      <c r="J4553" t="s">
        <v>49</v>
      </c>
      <c r="K4553">
        <v>5</v>
      </c>
      <c r="L4553" s="3">
        <f>Working_Data[[#This Row],[price2]]/Working_Data[[#This Row],[quantity]]</f>
        <v>210.58</v>
      </c>
      <c r="M4553" s="3">
        <v>1052.9000000000001</v>
      </c>
      <c r="N4553" t="s">
        <v>35</v>
      </c>
      <c r="O4553">
        <v>49</v>
      </c>
      <c r="P4553" s="1">
        <v>45854</v>
      </c>
      <c r="Q4553">
        <v>495</v>
      </c>
      <c r="R4553" t="s">
        <v>29</v>
      </c>
      <c r="S4553">
        <v>2</v>
      </c>
      <c r="T4553" s="1">
        <v>45548</v>
      </c>
      <c r="U4553" t="s">
        <v>36</v>
      </c>
      <c r="V4553" t="str">
        <f>TEXT(WEEKDAY(Working_Data[[#This Row],[order_date]],1),"DDDD")</f>
        <v>Monday</v>
      </c>
      <c r="W4553" t="str">
        <f>TEXT(Working_Data[[#This Row],[order_date]],"mmmm")</f>
        <v>February</v>
      </c>
      <c r="X4553" s="7">
        <f>Working_Data[[#This Row],[last_order_date]]-Working_Data[[#This Row],[signup_date]]</f>
        <v>391</v>
      </c>
      <c r="Y4553" s="7">
        <f>IF(Working_Data[[#This Row],[churned]]="Active",1,0)</f>
        <v>1</v>
      </c>
      <c r="Z4553" s="7">
        <f>YEAR(Working_Data[[#This Row],[order_date]])</f>
        <v>2025</v>
      </c>
    </row>
    <row r="4554" spans="1:26" x14ac:dyDescent="0.25">
      <c r="A4554" t="s">
        <v>9158</v>
      </c>
      <c r="B4554" t="s">
        <v>21</v>
      </c>
      <c r="C4554" t="s">
        <v>39</v>
      </c>
      <c r="D4554" t="s">
        <v>32</v>
      </c>
      <c r="E4554" s="1">
        <v>45537</v>
      </c>
      <c r="F4554" t="s">
        <v>9159</v>
      </c>
      <c r="G4554" s="1">
        <v>45712</v>
      </c>
      <c r="H4554" t="s">
        <v>41</v>
      </c>
      <c r="I4554" t="s">
        <v>54</v>
      </c>
      <c r="J4554" t="s">
        <v>27</v>
      </c>
      <c r="K4554">
        <v>5</v>
      </c>
      <c r="L4554" s="3">
        <f>Working_Data[[#This Row],[price2]]/Working_Data[[#This Row],[quantity]]</f>
        <v>83.89</v>
      </c>
      <c r="M4554" s="3">
        <v>419.45</v>
      </c>
      <c r="N4554" t="s">
        <v>35</v>
      </c>
      <c r="O4554">
        <v>15</v>
      </c>
      <c r="P4554" s="1">
        <v>45581</v>
      </c>
      <c r="Q4554">
        <v>177</v>
      </c>
      <c r="R4554" t="s">
        <v>29</v>
      </c>
      <c r="S4554">
        <v>1</v>
      </c>
      <c r="T4554" s="1">
        <v>45838</v>
      </c>
      <c r="U4554" t="s">
        <v>60</v>
      </c>
      <c r="V4554" t="str">
        <f>TEXT(WEEKDAY(Working_Data[[#This Row],[order_date]],1),"DDDD")</f>
        <v>Monday</v>
      </c>
      <c r="W4554" t="str">
        <f>TEXT(Working_Data[[#This Row],[order_date]],"mmmm")</f>
        <v>February</v>
      </c>
      <c r="X4554" s="7">
        <f>Working_Data[[#This Row],[last_order_date]]-Working_Data[[#This Row],[signup_date]]</f>
        <v>44</v>
      </c>
      <c r="Y4554" s="7">
        <f>IF(Working_Data[[#This Row],[churned]]="Active",1,0)</f>
        <v>1</v>
      </c>
      <c r="Z4554" s="7">
        <f>YEAR(Working_Data[[#This Row],[order_date]])</f>
        <v>2025</v>
      </c>
    </row>
    <row r="4555" spans="1:26" x14ac:dyDescent="0.25">
      <c r="A4555" t="s">
        <v>9160</v>
      </c>
      <c r="B4555" t="s">
        <v>38</v>
      </c>
      <c r="C4555" t="s">
        <v>82</v>
      </c>
      <c r="D4555" t="s">
        <v>23</v>
      </c>
      <c r="E4555" s="1">
        <v>45164</v>
      </c>
      <c r="F4555" t="s">
        <v>9161</v>
      </c>
      <c r="G4555" s="1">
        <v>45713</v>
      </c>
      <c r="H4555" t="s">
        <v>25</v>
      </c>
      <c r="I4555" t="s">
        <v>42</v>
      </c>
      <c r="J4555" t="s">
        <v>27</v>
      </c>
      <c r="K4555">
        <v>4</v>
      </c>
      <c r="L4555" s="3">
        <f>Working_Data[[#This Row],[price2]]/Working_Data[[#This Row],[quantity]]</f>
        <v>34.32</v>
      </c>
      <c r="M4555" s="3">
        <v>137.28</v>
      </c>
      <c r="N4555" t="s">
        <v>35</v>
      </c>
      <c r="O4555">
        <v>25</v>
      </c>
      <c r="P4555" s="1">
        <v>45681</v>
      </c>
      <c r="Q4555">
        <v>28</v>
      </c>
      <c r="R4555" t="s">
        <v>29</v>
      </c>
      <c r="S4555">
        <v>1</v>
      </c>
      <c r="T4555" s="1">
        <v>45966</v>
      </c>
      <c r="U4555" t="s">
        <v>60</v>
      </c>
      <c r="V4555" t="str">
        <f>TEXT(WEEKDAY(Working_Data[[#This Row],[order_date]],1),"DDDD")</f>
        <v>Tuesday</v>
      </c>
      <c r="W4555" t="str">
        <f>TEXT(Working_Data[[#This Row],[order_date]],"mmmm")</f>
        <v>February</v>
      </c>
      <c r="X4555" s="7">
        <f>Working_Data[[#This Row],[last_order_date]]-Working_Data[[#This Row],[signup_date]]</f>
        <v>517</v>
      </c>
      <c r="Y4555" s="7">
        <f>IF(Working_Data[[#This Row],[churned]]="Active",1,0)</f>
        <v>1</v>
      </c>
      <c r="Z4555" s="7">
        <f>YEAR(Working_Data[[#This Row],[order_date]])</f>
        <v>2025</v>
      </c>
    </row>
    <row r="4556" spans="1:26" x14ac:dyDescent="0.25">
      <c r="A4556" t="s">
        <v>9162</v>
      </c>
      <c r="B4556" t="s">
        <v>45</v>
      </c>
      <c r="C4556" t="s">
        <v>39</v>
      </c>
      <c r="D4556" t="s">
        <v>52</v>
      </c>
      <c r="E4556" s="1">
        <v>45760</v>
      </c>
      <c r="F4556" t="s">
        <v>9163</v>
      </c>
      <c r="G4556" s="1">
        <v>45713</v>
      </c>
      <c r="H4556" t="s">
        <v>47</v>
      </c>
      <c r="I4556" t="s">
        <v>26</v>
      </c>
      <c r="J4556" t="s">
        <v>67</v>
      </c>
      <c r="K4556">
        <v>2</v>
      </c>
      <c r="L4556" s="3">
        <f>Working_Data[[#This Row],[price2]]/Working_Data[[#This Row],[quantity]]</f>
        <v>464.685</v>
      </c>
      <c r="M4556" s="3">
        <v>929.37</v>
      </c>
      <c r="N4556" t="s">
        <v>28</v>
      </c>
      <c r="O4556">
        <v>39</v>
      </c>
      <c r="P4556" s="1">
        <v>45526</v>
      </c>
      <c r="Q4556">
        <v>109</v>
      </c>
      <c r="R4556" t="s">
        <v>43</v>
      </c>
      <c r="S4556">
        <v>4</v>
      </c>
      <c r="T4556" s="1">
        <v>45587</v>
      </c>
      <c r="U4556" t="s">
        <v>36</v>
      </c>
      <c r="V4556" t="str">
        <f>TEXT(WEEKDAY(Working_Data[[#This Row],[order_date]],1),"DDDD")</f>
        <v>Tuesday</v>
      </c>
      <c r="W4556" t="str">
        <f>TEXT(Working_Data[[#This Row],[order_date]],"mmmm")</f>
        <v>February</v>
      </c>
      <c r="X4556" s="7">
        <f>Working_Data[[#This Row],[last_order_date]]-Working_Data[[#This Row],[signup_date]]</f>
        <v>-234</v>
      </c>
      <c r="Y4556" s="7">
        <f>IF(Working_Data[[#This Row],[churned]]="Active",1,0)</f>
        <v>0</v>
      </c>
      <c r="Z4556" s="7">
        <f>YEAR(Working_Data[[#This Row],[order_date]])</f>
        <v>2025</v>
      </c>
    </row>
    <row r="4557" spans="1:26" x14ac:dyDescent="0.25">
      <c r="A4557" t="s">
        <v>9164</v>
      </c>
      <c r="B4557" t="s">
        <v>21</v>
      </c>
      <c r="C4557" t="s">
        <v>22</v>
      </c>
      <c r="D4557" t="s">
        <v>52</v>
      </c>
      <c r="E4557" s="1">
        <v>45303</v>
      </c>
      <c r="F4557" t="s">
        <v>9165</v>
      </c>
      <c r="G4557" s="1">
        <v>45713</v>
      </c>
      <c r="H4557" t="s">
        <v>25</v>
      </c>
      <c r="I4557" t="s">
        <v>63</v>
      </c>
      <c r="J4557" t="s">
        <v>59</v>
      </c>
      <c r="K4557">
        <v>1</v>
      </c>
      <c r="L4557" s="3">
        <f>Working_Data[[#This Row],[price2]]/Working_Data[[#This Row],[quantity]]</f>
        <v>632.57000000000005</v>
      </c>
      <c r="M4557" s="3">
        <v>632.57000000000005</v>
      </c>
      <c r="N4557" t="s">
        <v>28</v>
      </c>
      <c r="O4557">
        <v>31</v>
      </c>
      <c r="P4557" s="1">
        <v>45885</v>
      </c>
      <c r="Q4557">
        <v>432</v>
      </c>
      <c r="R4557" t="s">
        <v>43</v>
      </c>
      <c r="S4557">
        <v>5</v>
      </c>
      <c r="T4557" s="1">
        <v>45842</v>
      </c>
      <c r="U4557" t="s">
        <v>30</v>
      </c>
      <c r="V4557" t="str">
        <f>TEXT(WEEKDAY(Working_Data[[#This Row],[order_date]],1),"DDDD")</f>
        <v>Tuesday</v>
      </c>
      <c r="W4557" t="str">
        <f>TEXT(Working_Data[[#This Row],[order_date]],"mmmm")</f>
        <v>February</v>
      </c>
      <c r="X4557" s="7">
        <f>Working_Data[[#This Row],[last_order_date]]-Working_Data[[#This Row],[signup_date]]</f>
        <v>582</v>
      </c>
      <c r="Y4557" s="7">
        <f>IF(Working_Data[[#This Row],[churned]]="Active",1,0)</f>
        <v>0</v>
      </c>
      <c r="Z4557" s="7">
        <f>YEAR(Working_Data[[#This Row],[order_date]])</f>
        <v>2025</v>
      </c>
    </row>
    <row r="4558" spans="1:26" x14ac:dyDescent="0.25">
      <c r="A4558" t="s">
        <v>9166</v>
      </c>
      <c r="B4558" t="s">
        <v>45</v>
      </c>
      <c r="C4558" t="s">
        <v>82</v>
      </c>
      <c r="D4558" t="s">
        <v>52</v>
      </c>
      <c r="E4558" s="1">
        <v>45875</v>
      </c>
      <c r="F4558" t="s">
        <v>9167</v>
      </c>
      <c r="G4558" s="1">
        <v>45713</v>
      </c>
      <c r="H4558" t="s">
        <v>58</v>
      </c>
      <c r="I4558" t="s">
        <v>42</v>
      </c>
      <c r="J4558" t="s">
        <v>67</v>
      </c>
      <c r="K4558">
        <v>4</v>
      </c>
      <c r="L4558" s="3">
        <f>Working_Data[[#This Row],[price2]]/Working_Data[[#This Row],[quantity]]</f>
        <v>278.33249999999998</v>
      </c>
      <c r="M4558" s="3">
        <v>1113.33</v>
      </c>
      <c r="N4558" t="s">
        <v>28</v>
      </c>
      <c r="O4558">
        <v>43</v>
      </c>
      <c r="P4558" s="1">
        <v>45931</v>
      </c>
      <c r="Q4558">
        <v>486</v>
      </c>
      <c r="R4558" t="s">
        <v>29</v>
      </c>
      <c r="S4558">
        <v>2</v>
      </c>
      <c r="T4558" s="1">
        <v>45613</v>
      </c>
      <c r="U4558" t="s">
        <v>30</v>
      </c>
      <c r="V4558" t="str">
        <f>TEXT(WEEKDAY(Working_Data[[#This Row],[order_date]],1),"DDDD")</f>
        <v>Tuesday</v>
      </c>
      <c r="W4558" t="str">
        <f>TEXT(Working_Data[[#This Row],[order_date]],"mmmm")</f>
        <v>February</v>
      </c>
      <c r="X4558" s="7">
        <f>Working_Data[[#This Row],[last_order_date]]-Working_Data[[#This Row],[signup_date]]</f>
        <v>56</v>
      </c>
      <c r="Y4558" s="7">
        <f>IF(Working_Data[[#This Row],[churned]]="Active",1,0)</f>
        <v>1</v>
      </c>
      <c r="Z4558" s="7">
        <f>YEAR(Working_Data[[#This Row],[order_date]])</f>
        <v>2025</v>
      </c>
    </row>
    <row r="4559" spans="1:26" x14ac:dyDescent="0.25">
      <c r="A4559" t="s">
        <v>9168</v>
      </c>
      <c r="B4559" t="s">
        <v>45</v>
      </c>
      <c r="C4559" t="s">
        <v>82</v>
      </c>
      <c r="D4559" t="s">
        <v>56</v>
      </c>
      <c r="E4559" s="1">
        <v>45187</v>
      </c>
      <c r="F4559" t="s">
        <v>9169</v>
      </c>
      <c r="G4559" s="1">
        <v>45713</v>
      </c>
      <c r="H4559" t="s">
        <v>34</v>
      </c>
      <c r="I4559" t="s">
        <v>54</v>
      </c>
      <c r="J4559" t="s">
        <v>59</v>
      </c>
      <c r="K4559">
        <v>5</v>
      </c>
      <c r="L4559" s="3">
        <f>Working_Data[[#This Row],[price2]]/Working_Data[[#This Row],[quantity]]</f>
        <v>213.52199999999999</v>
      </c>
      <c r="M4559" s="3">
        <v>1067.6099999999999</v>
      </c>
      <c r="N4559" t="s">
        <v>35</v>
      </c>
      <c r="O4559">
        <v>34</v>
      </c>
      <c r="P4559" s="1">
        <v>45554</v>
      </c>
      <c r="Q4559">
        <v>388</v>
      </c>
      <c r="R4559" t="s">
        <v>29</v>
      </c>
      <c r="S4559">
        <v>3</v>
      </c>
      <c r="T4559" s="1">
        <v>45875</v>
      </c>
      <c r="U4559" t="s">
        <v>60</v>
      </c>
      <c r="V4559" t="str">
        <f>TEXT(WEEKDAY(Working_Data[[#This Row],[order_date]],1),"DDDD")</f>
        <v>Tuesday</v>
      </c>
      <c r="W4559" t="str">
        <f>TEXT(Working_Data[[#This Row],[order_date]],"mmmm")</f>
        <v>February</v>
      </c>
      <c r="X4559" s="7">
        <f>Working_Data[[#This Row],[last_order_date]]-Working_Data[[#This Row],[signup_date]]</f>
        <v>367</v>
      </c>
      <c r="Y4559" s="7">
        <f>IF(Working_Data[[#This Row],[churned]]="Active",1,0)</f>
        <v>1</v>
      </c>
      <c r="Z4559" s="7">
        <f>YEAR(Working_Data[[#This Row],[order_date]])</f>
        <v>2025</v>
      </c>
    </row>
    <row r="4560" spans="1:26" x14ac:dyDescent="0.25">
      <c r="A4560" t="s">
        <v>9170</v>
      </c>
      <c r="B4560" t="s">
        <v>21</v>
      </c>
      <c r="C4560" t="s">
        <v>22</v>
      </c>
      <c r="D4560" t="s">
        <v>77</v>
      </c>
      <c r="E4560" s="1">
        <v>45335</v>
      </c>
      <c r="F4560" t="s">
        <v>9171</v>
      </c>
      <c r="G4560" s="1">
        <v>45713</v>
      </c>
      <c r="H4560" t="s">
        <v>47</v>
      </c>
      <c r="I4560" t="s">
        <v>42</v>
      </c>
      <c r="J4560" t="s">
        <v>49</v>
      </c>
      <c r="K4560">
        <v>4</v>
      </c>
      <c r="L4560" s="3">
        <f>Working_Data[[#This Row],[price2]]/Working_Data[[#This Row],[quantity]]</f>
        <v>323.5675</v>
      </c>
      <c r="M4560" s="3">
        <v>1294.27</v>
      </c>
      <c r="N4560" t="s">
        <v>50</v>
      </c>
      <c r="O4560">
        <v>7</v>
      </c>
      <c r="P4560" s="1">
        <v>45834</v>
      </c>
      <c r="Q4560">
        <v>494</v>
      </c>
      <c r="R4560" t="s">
        <v>43</v>
      </c>
      <c r="S4560">
        <v>4</v>
      </c>
      <c r="T4560" s="1">
        <v>45792</v>
      </c>
      <c r="U4560" t="s">
        <v>60</v>
      </c>
      <c r="V4560" t="str">
        <f>TEXT(WEEKDAY(Working_Data[[#This Row],[order_date]],1),"DDDD")</f>
        <v>Tuesday</v>
      </c>
      <c r="W4560" t="str">
        <f>TEXT(Working_Data[[#This Row],[order_date]],"mmmm")</f>
        <v>February</v>
      </c>
      <c r="X4560" s="7">
        <f>Working_Data[[#This Row],[last_order_date]]-Working_Data[[#This Row],[signup_date]]</f>
        <v>499</v>
      </c>
      <c r="Y4560" s="7">
        <f>IF(Working_Data[[#This Row],[churned]]="Active",1,0)</f>
        <v>0</v>
      </c>
      <c r="Z4560" s="7">
        <f>YEAR(Working_Data[[#This Row],[order_date]])</f>
        <v>2025</v>
      </c>
    </row>
    <row r="4561" spans="1:26" x14ac:dyDescent="0.25">
      <c r="A4561" t="s">
        <v>9172</v>
      </c>
      <c r="B4561" t="s">
        <v>45</v>
      </c>
      <c r="C4561" t="s">
        <v>82</v>
      </c>
      <c r="D4561" t="s">
        <v>23</v>
      </c>
      <c r="E4561" s="1">
        <v>45243</v>
      </c>
      <c r="F4561" t="s">
        <v>9173</v>
      </c>
      <c r="G4561" s="1">
        <v>45713</v>
      </c>
      <c r="H4561" t="s">
        <v>34</v>
      </c>
      <c r="I4561" t="s">
        <v>42</v>
      </c>
      <c r="J4561" t="s">
        <v>67</v>
      </c>
      <c r="K4561">
        <v>4</v>
      </c>
      <c r="L4561" s="3">
        <f>Working_Data[[#This Row],[price2]]/Working_Data[[#This Row],[quantity]]</f>
        <v>344.94499999999999</v>
      </c>
      <c r="M4561" s="3">
        <v>1379.78</v>
      </c>
      <c r="N4561" t="s">
        <v>35</v>
      </c>
      <c r="O4561">
        <v>30</v>
      </c>
      <c r="P4561" s="1">
        <v>45750</v>
      </c>
      <c r="Q4561">
        <v>354</v>
      </c>
      <c r="R4561" t="s">
        <v>43</v>
      </c>
      <c r="S4561">
        <v>1</v>
      </c>
      <c r="T4561" s="1">
        <v>45776</v>
      </c>
      <c r="U4561" t="s">
        <v>36</v>
      </c>
      <c r="V4561" t="str">
        <f>TEXT(WEEKDAY(Working_Data[[#This Row],[order_date]],1),"DDDD")</f>
        <v>Tuesday</v>
      </c>
      <c r="W4561" t="str">
        <f>TEXT(Working_Data[[#This Row],[order_date]],"mmmm")</f>
        <v>February</v>
      </c>
      <c r="X4561" s="7">
        <f>Working_Data[[#This Row],[last_order_date]]-Working_Data[[#This Row],[signup_date]]</f>
        <v>507</v>
      </c>
      <c r="Y4561" s="7">
        <f>IF(Working_Data[[#This Row],[churned]]="Active",1,0)</f>
        <v>0</v>
      </c>
      <c r="Z4561" s="7">
        <f>YEAR(Working_Data[[#This Row],[order_date]])</f>
        <v>2025</v>
      </c>
    </row>
    <row r="4562" spans="1:26" x14ac:dyDescent="0.25">
      <c r="A4562" t="s">
        <v>9174</v>
      </c>
      <c r="B4562" t="s">
        <v>45</v>
      </c>
      <c r="C4562" t="s">
        <v>82</v>
      </c>
      <c r="D4562" t="s">
        <v>52</v>
      </c>
      <c r="E4562" s="1">
        <v>45903</v>
      </c>
      <c r="F4562" t="s">
        <v>9175</v>
      </c>
      <c r="G4562" s="1">
        <v>45713</v>
      </c>
      <c r="H4562" t="s">
        <v>25</v>
      </c>
      <c r="I4562" t="s">
        <v>48</v>
      </c>
      <c r="J4562" t="s">
        <v>67</v>
      </c>
      <c r="K4562">
        <v>2</v>
      </c>
      <c r="L4562" s="3">
        <f>Working_Data[[#This Row],[price2]]/Working_Data[[#This Row],[quantity]]</f>
        <v>342.76499999999999</v>
      </c>
      <c r="M4562" s="3">
        <v>685.53</v>
      </c>
      <c r="N4562" t="s">
        <v>28</v>
      </c>
      <c r="O4562">
        <v>26</v>
      </c>
      <c r="P4562" s="1">
        <v>45773</v>
      </c>
      <c r="Q4562">
        <v>411</v>
      </c>
      <c r="R4562" t="s">
        <v>43</v>
      </c>
      <c r="S4562">
        <v>2</v>
      </c>
      <c r="T4562" s="1">
        <v>45555</v>
      </c>
      <c r="U4562" t="s">
        <v>60</v>
      </c>
      <c r="V4562" t="str">
        <f>TEXT(WEEKDAY(Working_Data[[#This Row],[order_date]],1),"DDDD")</f>
        <v>Tuesday</v>
      </c>
      <c r="W4562" t="str">
        <f>TEXT(Working_Data[[#This Row],[order_date]],"mmmm")</f>
        <v>February</v>
      </c>
      <c r="X4562" s="7">
        <f>Working_Data[[#This Row],[last_order_date]]-Working_Data[[#This Row],[signup_date]]</f>
        <v>-130</v>
      </c>
      <c r="Y4562" s="7">
        <f>IF(Working_Data[[#This Row],[churned]]="Active",1,0)</f>
        <v>0</v>
      </c>
      <c r="Z4562" s="7">
        <f>YEAR(Working_Data[[#This Row],[order_date]])</f>
        <v>2025</v>
      </c>
    </row>
    <row r="4563" spans="1:26" x14ac:dyDescent="0.25">
      <c r="A4563" t="s">
        <v>9176</v>
      </c>
      <c r="B4563" t="s">
        <v>45</v>
      </c>
      <c r="C4563" t="s">
        <v>82</v>
      </c>
      <c r="D4563" t="s">
        <v>52</v>
      </c>
      <c r="E4563" s="1">
        <v>45163</v>
      </c>
      <c r="F4563" t="s">
        <v>9177</v>
      </c>
      <c r="G4563" s="1">
        <v>45714</v>
      </c>
      <c r="H4563" t="s">
        <v>58</v>
      </c>
      <c r="I4563" t="s">
        <v>63</v>
      </c>
      <c r="J4563" t="s">
        <v>49</v>
      </c>
      <c r="K4563">
        <v>4</v>
      </c>
      <c r="L4563" s="3">
        <f>Working_Data[[#This Row],[price2]]/Working_Data[[#This Row],[quantity]]</f>
        <v>282.07499999999999</v>
      </c>
      <c r="M4563" s="3">
        <v>1128.3</v>
      </c>
      <c r="N4563" t="s">
        <v>50</v>
      </c>
      <c r="O4563">
        <v>17</v>
      </c>
      <c r="P4563" s="1">
        <v>45740</v>
      </c>
      <c r="Q4563">
        <v>28</v>
      </c>
      <c r="R4563" t="s">
        <v>29</v>
      </c>
      <c r="S4563">
        <v>3</v>
      </c>
      <c r="T4563" s="1">
        <v>45608</v>
      </c>
      <c r="U4563" t="s">
        <v>30</v>
      </c>
      <c r="V4563" t="str">
        <f>TEXT(WEEKDAY(Working_Data[[#This Row],[order_date]],1),"DDDD")</f>
        <v>Wednesday</v>
      </c>
      <c r="W4563" t="str">
        <f>TEXT(Working_Data[[#This Row],[order_date]],"mmmm")</f>
        <v>February</v>
      </c>
      <c r="X4563" s="7">
        <f>Working_Data[[#This Row],[last_order_date]]-Working_Data[[#This Row],[signup_date]]</f>
        <v>577</v>
      </c>
      <c r="Y4563" s="7">
        <f>IF(Working_Data[[#This Row],[churned]]="Active",1,0)</f>
        <v>1</v>
      </c>
      <c r="Z4563" s="7">
        <f>YEAR(Working_Data[[#This Row],[order_date]])</f>
        <v>2025</v>
      </c>
    </row>
    <row r="4564" spans="1:26" x14ac:dyDescent="0.25">
      <c r="A4564" t="s">
        <v>9178</v>
      </c>
      <c r="B4564" t="s">
        <v>38</v>
      </c>
      <c r="C4564" t="s">
        <v>22</v>
      </c>
      <c r="D4564" t="s">
        <v>52</v>
      </c>
      <c r="E4564" s="1">
        <v>45501</v>
      </c>
      <c r="F4564" t="s">
        <v>9179</v>
      </c>
      <c r="G4564" s="1">
        <v>45714</v>
      </c>
      <c r="H4564" t="s">
        <v>25</v>
      </c>
      <c r="I4564" t="s">
        <v>42</v>
      </c>
      <c r="J4564" t="s">
        <v>27</v>
      </c>
      <c r="K4564">
        <v>4</v>
      </c>
      <c r="L4564" s="3">
        <f>Working_Data[[#This Row],[price2]]/Working_Data[[#This Row],[quantity]]</f>
        <v>235.60499999999999</v>
      </c>
      <c r="M4564" s="3">
        <v>942.42</v>
      </c>
      <c r="N4564" t="s">
        <v>35</v>
      </c>
      <c r="O4564">
        <v>41</v>
      </c>
      <c r="P4564" s="1">
        <v>45590</v>
      </c>
      <c r="Q4564">
        <v>255</v>
      </c>
      <c r="R4564" t="s">
        <v>43</v>
      </c>
      <c r="S4564">
        <v>3</v>
      </c>
      <c r="T4564" s="1">
        <v>45833</v>
      </c>
      <c r="U4564" t="s">
        <v>30</v>
      </c>
      <c r="V4564" t="str">
        <f>TEXT(WEEKDAY(Working_Data[[#This Row],[order_date]],1),"DDDD")</f>
        <v>Wednesday</v>
      </c>
      <c r="W4564" t="str">
        <f>TEXT(Working_Data[[#This Row],[order_date]],"mmmm")</f>
        <v>February</v>
      </c>
      <c r="X4564" s="7">
        <f>Working_Data[[#This Row],[last_order_date]]-Working_Data[[#This Row],[signup_date]]</f>
        <v>89</v>
      </c>
      <c r="Y4564" s="7">
        <f>IF(Working_Data[[#This Row],[churned]]="Active",1,0)</f>
        <v>0</v>
      </c>
      <c r="Z4564" s="7">
        <f>YEAR(Working_Data[[#This Row],[order_date]])</f>
        <v>2025</v>
      </c>
    </row>
    <row r="4565" spans="1:26" x14ac:dyDescent="0.25">
      <c r="A4565" t="s">
        <v>9180</v>
      </c>
      <c r="B4565" t="s">
        <v>38</v>
      </c>
      <c r="C4565" t="s">
        <v>82</v>
      </c>
      <c r="D4565" t="s">
        <v>77</v>
      </c>
      <c r="E4565" s="1">
        <v>45612</v>
      </c>
      <c r="F4565" t="s">
        <v>9181</v>
      </c>
      <c r="G4565" s="1">
        <v>45714</v>
      </c>
      <c r="H4565" t="s">
        <v>58</v>
      </c>
      <c r="I4565" t="s">
        <v>63</v>
      </c>
      <c r="J4565" t="s">
        <v>59</v>
      </c>
      <c r="K4565">
        <v>2</v>
      </c>
      <c r="L4565" s="3">
        <f>Working_Data[[#This Row],[price2]]/Working_Data[[#This Row],[quantity]]</f>
        <v>445.32499999999999</v>
      </c>
      <c r="M4565" s="3">
        <v>890.65</v>
      </c>
      <c r="N4565" t="s">
        <v>28</v>
      </c>
      <c r="O4565">
        <v>10</v>
      </c>
      <c r="P4565" s="1">
        <v>45514</v>
      </c>
      <c r="Q4565">
        <v>135</v>
      </c>
      <c r="R4565" t="s">
        <v>43</v>
      </c>
      <c r="S4565">
        <v>2</v>
      </c>
      <c r="T4565" s="1">
        <v>45682</v>
      </c>
      <c r="U4565" t="s">
        <v>30</v>
      </c>
      <c r="V4565" t="str">
        <f>TEXT(WEEKDAY(Working_Data[[#This Row],[order_date]],1),"DDDD")</f>
        <v>Wednesday</v>
      </c>
      <c r="W4565" t="str">
        <f>TEXT(Working_Data[[#This Row],[order_date]],"mmmm")</f>
        <v>February</v>
      </c>
      <c r="X4565" s="7">
        <f>Working_Data[[#This Row],[last_order_date]]-Working_Data[[#This Row],[signup_date]]</f>
        <v>-98</v>
      </c>
      <c r="Y4565" s="7">
        <f>IF(Working_Data[[#This Row],[churned]]="Active",1,0)</f>
        <v>0</v>
      </c>
      <c r="Z4565" s="7">
        <f>YEAR(Working_Data[[#This Row],[order_date]])</f>
        <v>2025</v>
      </c>
    </row>
    <row r="4566" spans="1:26" x14ac:dyDescent="0.25">
      <c r="A4566" t="s">
        <v>9182</v>
      </c>
      <c r="B4566" t="s">
        <v>45</v>
      </c>
      <c r="C4566" t="s">
        <v>39</v>
      </c>
      <c r="D4566" t="s">
        <v>52</v>
      </c>
      <c r="E4566" s="1">
        <v>45629</v>
      </c>
      <c r="F4566" t="s">
        <v>9183</v>
      </c>
      <c r="G4566" s="1">
        <v>45714</v>
      </c>
      <c r="H4566" t="s">
        <v>58</v>
      </c>
      <c r="I4566" t="s">
        <v>48</v>
      </c>
      <c r="J4566" t="s">
        <v>49</v>
      </c>
      <c r="K4566">
        <v>3</v>
      </c>
      <c r="L4566" s="3">
        <f>Working_Data[[#This Row],[price2]]/Working_Data[[#This Row],[quantity]]</f>
        <v>105.12333333333333</v>
      </c>
      <c r="M4566" s="3">
        <v>315.37</v>
      </c>
      <c r="N4566" t="s">
        <v>28</v>
      </c>
      <c r="O4566">
        <v>35</v>
      </c>
      <c r="P4566" s="1">
        <v>45588</v>
      </c>
      <c r="Q4566">
        <v>183</v>
      </c>
      <c r="R4566" t="s">
        <v>29</v>
      </c>
      <c r="S4566">
        <v>2</v>
      </c>
      <c r="T4566" s="1">
        <v>45582</v>
      </c>
      <c r="U4566" t="s">
        <v>36</v>
      </c>
      <c r="V4566" t="str">
        <f>TEXT(WEEKDAY(Working_Data[[#This Row],[order_date]],1),"DDDD")</f>
        <v>Wednesday</v>
      </c>
      <c r="W4566" t="str">
        <f>TEXT(Working_Data[[#This Row],[order_date]],"mmmm")</f>
        <v>February</v>
      </c>
      <c r="X4566" s="7">
        <f>Working_Data[[#This Row],[last_order_date]]-Working_Data[[#This Row],[signup_date]]</f>
        <v>-41</v>
      </c>
      <c r="Y4566" s="7">
        <f>IF(Working_Data[[#This Row],[churned]]="Active",1,0)</f>
        <v>1</v>
      </c>
      <c r="Z4566" s="7">
        <f>YEAR(Working_Data[[#This Row],[order_date]])</f>
        <v>2025</v>
      </c>
    </row>
    <row r="4567" spans="1:26" x14ac:dyDescent="0.25">
      <c r="A4567" t="s">
        <v>9184</v>
      </c>
      <c r="B4567" t="s">
        <v>21</v>
      </c>
      <c r="C4567" t="s">
        <v>22</v>
      </c>
      <c r="D4567" t="s">
        <v>32</v>
      </c>
      <c r="E4567" s="1">
        <v>45575</v>
      </c>
      <c r="F4567" t="s">
        <v>9185</v>
      </c>
      <c r="G4567" s="1">
        <v>45714</v>
      </c>
      <c r="H4567" t="s">
        <v>41</v>
      </c>
      <c r="I4567" t="s">
        <v>63</v>
      </c>
      <c r="J4567" t="s">
        <v>64</v>
      </c>
      <c r="K4567">
        <v>3</v>
      </c>
      <c r="L4567" s="3">
        <f>Working_Data[[#This Row],[price2]]/Working_Data[[#This Row],[quantity]]</f>
        <v>182.47666666666666</v>
      </c>
      <c r="M4567" s="3">
        <v>547.42999999999995</v>
      </c>
      <c r="N4567" t="s">
        <v>50</v>
      </c>
      <c r="O4567">
        <v>42</v>
      </c>
      <c r="P4567" s="1">
        <v>45651</v>
      </c>
      <c r="Q4567">
        <v>42</v>
      </c>
      <c r="R4567" t="s">
        <v>29</v>
      </c>
      <c r="S4567">
        <v>5</v>
      </c>
      <c r="T4567" s="1">
        <v>45762</v>
      </c>
      <c r="U4567" t="s">
        <v>36</v>
      </c>
      <c r="V4567" t="str">
        <f>TEXT(WEEKDAY(Working_Data[[#This Row],[order_date]],1),"DDDD")</f>
        <v>Wednesday</v>
      </c>
      <c r="W4567" t="str">
        <f>TEXT(Working_Data[[#This Row],[order_date]],"mmmm")</f>
        <v>February</v>
      </c>
      <c r="X4567" s="7">
        <f>Working_Data[[#This Row],[last_order_date]]-Working_Data[[#This Row],[signup_date]]</f>
        <v>76</v>
      </c>
      <c r="Y4567" s="7">
        <f>IF(Working_Data[[#This Row],[churned]]="Active",1,0)</f>
        <v>1</v>
      </c>
      <c r="Z4567" s="7">
        <f>YEAR(Working_Data[[#This Row],[order_date]])</f>
        <v>2025</v>
      </c>
    </row>
    <row r="4568" spans="1:26" x14ac:dyDescent="0.25">
      <c r="A4568" t="s">
        <v>9186</v>
      </c>
      <c r="B4568" t="s">
        <v>45</v>
      </c>
      <c r="C4568" t="s">
        <v>22</v>
      </c>
      <c r="D4568" t="s">
        <v>77</v>
      </c>
      <c r="E4568" s="1">
        <v>45374</v>
      </c>
      <c r="F4568" t="s">
        <v>9187</v>
      </c>
      <c r="G4568" s="1">
        <v>45714</v>
      </c>
      <c r="H4568" t="s">
        <v>47</v>
      </c>
      <c r="I4568" t="s">
        <v>54</v>
      </c>
      <c r="J4568" t="s">
        <v>64</v>
      </c>
      <c r="K4568">
        <v>1</v>
      </c>
      <c r="L4568" s="3">
        <f>Working_Data[[#This Row],[price2]]/Working_Data[[#This Row],[quantity]]</f>
        <v>1324.07</v>
      </c>
      <c r="M4568" s="3">
        <v>1324.07</v>
      </c>
      <c r="N4568" t="s">
        <v>50</v>
      </c>
      <c r="O4568">
        <v>6</v>
      </c>
      <c r="P4568" s="1">
        <v>45644</v>
      </c>
      <c r="Q4568">
        <v>228</v>
      </c>
      <c r="R4568" t="s">
        <v>29</v>
      </c>
      <c r="S4568">
        <v>1</v>
      </c>
      <c r="T4568" s="1">
        <v>45423</v>
      </c>
      <c r="U4568" t="s">
        <v>30</v>
      </c>
      <c r="V4568" t="str">
        <f>TEXT(WEEKDAY(Working_Data[[#This Row],[order_date]],1),"DDDD")</f>
        <v>Wednesday</v>
      </c>
      <c r="W4568" t="str">
        <f>TEXT(Working_Data[[#This Row],[order_date]],"mmmm")</f>
        <v>February</v>
      </c>
      <c r="X4568" s="7">
        <f>Working_Data[[#This Row],[last_order_date]]-Working_Data[[#This Row],[signup_date]]</f>
        <v>270</v>
      </c>
      <c r="Y4568" s="7">
        <f>IF(Working_Data[[#This Row],[churned]]="Active",1,0)</f>
        <v>1</v>
      </c>
      <c r="Z4568" s="7">
        <f>YEAR(Working_Data[[#This Row],[order_date]])</f>
        <v>2025</v>
      </c>
    </row>
    <row r="4569" spans="1:26" x14ac:dyDescent="0.25">
      <c r="A4569" t="s">
        <v>9188</v>
      </c>
      <c r="B4569" t="s">
        <v>38</v>
      </c>
      <c r="C4569" t="s">
        <v>82</v>
      </c>
      <c r="D4569" t="s">
        <v>23</v>
      </c>
      <c r="E4569" s="1">
        <v>45566</v>
      </c>
      <c r="F4569" t="s">
        <v>9189</v>
      </c>
      <c r="G4569" s="1">
        <v>45714</v>
      </c>
      <c r="H4569" t="s">
        <v>41</v>
      </c>
      <c r="I4569" t="s">
        <v>42</v>
      </c>
      <c r="J4569" t="s">
        <v>49</v>
      </c>
      <c r="K4569">
        <v>5</v>
      </c>
      <c r="L4569" s="3">
        <f>Working_Data[[#This Row],[price2]]/Working_Data[[#This Row],[quantity]]</f>
        <v>109.71</v>
      </c>
      <c r="M4569" s="3">
        <v>548.54999999999995</v>
      </c>
      <c r="N4569" t="s">
        <v>28</v>
      </c>
      <c r="O4569">
        <v>40</v>
      </c>
      <c r="P4569" s="1">
        <v>45682</v>
      </c>
      <c r="Q4569">
        <v>347</v>
      </c>
      <c r="R4569" t="s">
        <v>29</v>
      </c>
      <c r="S4569">
        <v>1</v>
      </c>
      <c r="T4569" s="1">
        <v>45993</v>
      </c>
      <c r="U4569" t="s">
        <v>36</v>
      </c>
      <c r="V4569" t="str">
        <f>TEXT(WEEKDAY(Working_Data[[#This Row],[order_date]],1),"DDDD")</f>
        <v>Wednesday</v>
      </c>
      <c r="W4569" t="str">
        <f>TEXT(Working_Data[[#This Row],[order_date]],"mmmm")</f>
        <v>February</v>
      </c>
      <c r="X4569" s="7">
        <f>Working_Data[[#This Row],[last_order_date]]-Working_Data[[#This Row],[signup_date]]</f>
        <v>116</v>
      </c>
      <c r="Y4569" s="7">
        <f>IF(Working_Data[[#This Row],[churned]]="Active",1,0)</f>
        <v>1</v>
      </c>
      <c r="Z4569" s="7">
        <f>YEAR(Working_Data[[#This Row],[order_date]])</f>
        <v>2025</v>
      </c>
    </row>
    <row r="4570" spans="1:26" x14ac:dyDescent="0.25">
      <c r="A4570" t="s">
        <v>9190</v>
      </c>
      <c r="B4570" t="s">
        <v>45</v>
      </c>
      <c r="C4570" t="s">
        <v>39</v>
      </c>
      <c r="D4570" t="s">
        <v>56</v>
      </c>
      <c r="E4570" s="1">
        <v>45450</v>
      </c>
      <c r="F4570" t="s">
        <v>9191</v>
      </c>
      <c r="G4570" s="1">
        <v>45714</v>
      </c>
      <c r="H4570" t="s">
        <v>47</v>
      </c>
      <c r="I4570" t="s">
        <v>48</v>
      </c>
      <c r="J4570" t="s">
        <v>27</v>
      </c>
      <c r="K4570">
        <v>5</v>
      </c>
      <c r="L4570" s="3">
        <f>Working_Data[[#This Row],[price2]]/Working_Data[[#This Row],[quantity]]</f>
        <v>297.65199999999999</v>
      </c>
      <c r="M4570" s="3">
        <v>1488.26</v>
      </c>
      <c r="N4570" t="s">
        <v>28</v>
      </c>
      <c r="O4570">
        <v>31</v>
      </c>
      <c r="P4570" s="1">
        <v>45781</v>
      </c>
      <c r="Q4570">
        <v>280</v>
      </c>
      <c r="R4570" t="s">
        <v>43</v>
      </c>
      <c r="S4570">
        <v>2</v>
      </c>
      <c r="T4570" s="1">
        <v>45555</v>
      </c>
      <c r="U4570" t="s">
        <v>36</v>
      </c>
      <c r="V4570" t="str">
        <f>TEXT(WEEKDAY(Working_Data[[#This Row],[order_date]],1),"DDDD")</f>
        <v>Wednesday</v>
      </c>
      <c r="W4570" t="str">
        <f>TEXT(Working_Data[[#This Row],[order_date]],"mmmm")</f>
        <v>February</v>
      </c>
      <c r="X4570" s="7">
        <f>Working_Data[[#This Row],[last_order_date]]-Working_Data[[#This Row],[signup_date]]</f>
        <v>331</v>
      </c>
      <c r="Y4570" s="7">
        <f>IF(Working_Data[[#This Row],[churned]]="Active",1,0)</f>
        <v>0</v>
      </c>
      <c r="Z4570" s="7">
        <f>YEAR(Working_Data[[#This Row],[order_date]])</f>
        <v>2025</v>
      </c>
    </row>
    <row r="4571" spans="1:26" x14ac:dyDescent="0.25">
      <c r="A4571" t="s">
        <v>9192</v>
      </c>
      <c r="B4571" t="s">
        <v>21</v>
      </c>
      <c r="C4571" t="s">
        <v>82</v>
      </c>
      <c r="D4571" t="s">
        <v>32</v>
      </c>
      <c r="E4571" s="1">
        <v>45888</v>
      </c>
      <c r="F4571" t="s">
        <v>9193</v>
      </c>
      <c r="G4571" s="1">
        <v>45714</v>
      </c>
      <c r="H4571" t="s">
        <v>34</v>
      </c>
      <c r="I4571" t="s">
        <v>42</v>
      </c>
      <c r="J4571" t="s">
        <v>64</v>
      </c>
      <c r="K4571">
        <v>2</v>
      </c>
      <c r="L4571" s="3">
        <f>Working_Data[[#This Row],[price2]]/Working_Data[[#This Row],[quantity]]</f>
        <v>453.68</v>
      </c>
      <c r="M4571" s="3">
        <v>907.36</v>
      </c>
      <c r="N4571" t="s">
        <v>28</v>
      </c>
      <c r="O4571">
        <v>50</v>
      </c>
      <c r="P4571" s="1">
        <v>45743</v>
      </c>
      <c r="Q4571">
        <v>79</v>
      </c>
      <c r="R4571" t="s">
        <v>43</v>
      </c>
      <c r="S4571">
        <v>5</v>
      </c>
      <c r="T4571" s="1">
        <v>45836</v>
      </c>
      <c r="U4571" t="s">
        <v>36</v>
      </c>
      <c r="V4571" t="str">
        <f>TEXT(WEEKDAY(Working_Data[[#This Row],[order_date]],1),"DDDD")</f>
        <v>Wednesday</v>
      </c>
      <c r="W4571" t="str">
        <f>TEXT(Working_Data[[#This Row],[order_date]],"mmmm")</f>
        <v>February</v>
      </c>
      <c r="X4571" s="7">
        <f>Working_Data[[#This Row],[last_order_date]]-Working_Data[[#This Row],[signup_date]]</f>
        <v>-145</v>
      </c>
      <c r="Y4571" s="7">
        <f>IF(Working_Data[[#This Row],[churned]]="Active",1,0)</f>
        <v>0</v>
      </c>
      <c r="Z4571" s="7">
        <f>YEAR(Working_Data[[#This Row],[order_date]])</f>
        <v>2025</v>
      </c>
    </row>
    <row r="4572" spans="1:26" x14ac:dyDescent="0.25">
      <c r="A4572" t="s">
        <v>9194</v>
      </c>
      <c r="B4572" t="s">
        <v>45</v>
      </c>
      <c r="C4572" t="s">
        <v>82</v>
      </c>
      <c r="D4572" t="s">
        <v>23</v>
      </c>
      <c r="E4572" s="1">
        <v>45802</v>
      </c>
      <c r="F4572" t="s">
        <v>9195</v>
      </c>
      <c r="G4572" s="1">
        <v>45714</v>
      </c>
      <c r="H4572" t="s">
        <v>58</v>
      </c>
      <c r="I4572" t="s">
        <v>42</v>
      </c>
      <c r="J4572" t="s">
        <v>59</v>
      </c>
      <c r="K4572">
        <v>5</v>
      </c>
      <c r="L4572" s="3">
        <f>Working_Data[[#This Row],[price2]]/Working_Data[[#This Row],[quantity]]</f>
        <v>90.361999999999995</v>
      </c>
      <c r="M4572" s="3">
        <v>451.81</v>
      </c>
      <c r="N4572" t="s">
        <v>28</v>
      </c>
      <c r="O4572">
        <v>26</v>
      </c>
      <c r="P4572" s="1">
        <v>45593</v>
      </c>
      <c r="Q4572">
        <v>107</v>
      </c>
      <c r="R4572" t="s">
        <v>43</v>
      </c>
      <c r="S4572">
        <v>4</v>
      </c>
      <c r="T4572" s="1">
        <v>45933</v>
      </c>
      <c r="U4572" t="s">
        <v>36</v>
      </c>
      <c r="V4572" t="str">
        <f>TEXT(WEEKDAY(Working_Data[[#This Row],[order_date]],1),"DDDD")</f>
        <v>Wednesday</v>
      </c>
      <c r="W4572" t="str">
        <f>TEXT(Working_Data[[#This Row],[order_date]],"mmmm")</f>
        <v>February</v>
      </c>
      <c r="X4572" s="7">
        <f>Working_Data[[#This Row],[last_order_date]]-Working_Data[[#This Row],[signup_date]]</f>
        <v>-209</v>
      </c>
      <c r="Y4572" s="7">
        <f>IF(Working_Data[[#This Row],[churned]]="Active",1,0)</f>
        <v>0</v>
      </c>
      <c r="Z4572" s="7">
        <f>YEAR(Working_Data[[#This Row],[order_date]])</f>
        <v>2025</v>
      </c>
    </row>
    <row r="4573" spans="1:26" x14ac:dyDescent="0.25">
      <c r="A4573" t="s">
        <v>9196</v>
      </c>
      <c r="B4573" t="s">
        <v>38</v>
      </c>
      <c r="C4573" t="s">
        <v>22</v>
      </c>
      <c r="D4573" t="s">
        <v>77</v>
      </c>
      <c r="E4573" s="1">
        <v>45178</v>
      </c>
      <c r="F4573" t="s">
        <v>9197</v>
      </c>
      <c r="G4573" s="1">
        <v>45714</v>
      </c>
      <c r="H4573" t="s">
        <v>34</v>
      </c>
      <c r="I4573" t="s">
        <v>42</v>
      </c>
      <c r="J4573" t="s">
        <v>67</v>
      </c>
      <c r="K4573">
        <v>3</v>
      </c>
      <c r="L4573" s="3">
        <f>Working_Data[[#This Row],[price2]]/Working_Data[[#This Row],[quantity]]</f>
        <v>237.57666666666668</v>
      </c>
      <c r="M4573" s="3">
        <v>712.73</v>
      </c>
      <c r="N4573" t="s">
        <v>35</v>
      </c>
      <c r="O4573">
        <v>34</v>
      </c>
      <c r="P4573" s="1">
        <v>45718</v>
      </c>
      <c r="Q4573">
        <v>450</v>
      </c>
      <c r="R4573" t="s">
        <v>29</v>
      </c>
      <c r="S4573">
        <v>2</v>
      </c>
      <c r="T4573" s="1">
        <v>45689</v>
      </c>
      <c r="U4573" t="s">
        <v>60</v>
      </c>
      <c r="V4573" t="str">
        <f>TEXT(WEEKDAY(Working_Data[[#This Row],[order_date]],1),"DDDD")</f>
        <v>Wednesday</v>
      </c>
      <c r="W4573" t="str">
        <f>TEXT(Working_Data[[#This Row],[order_date]],"mmmm")</f>
        <v>February</v>
      </c>
      <c r="X4573" s="7">
        <f>Working_Data[[#This Row],[last_order_date]]-Working_Data[[#This Row],[signup_date]]</f>
        <v>540</v>
      </c>
      <c r="Y4573" s="7">
        <f>IF(Working_Data[[#This Row],[churned]]="Active",1,0)</f>
        <v>1</v>
      </c>
      <c r="Z4573" s="7">
        <f>YEAR(Working_Data[[#This Row],[order_date]])</f>
        <v>2025</v>
      </c>
    </row>
    <row r="4574" spans="1:26" x14ac:dyDescent="0.25">
      <c r="A4574" t="s">
        <v>9198</v>
      </c>
      <c r="B4574" t="s">
        <v>21</v>
      </c>
      <c r="C4574" t="s">
        <v>22</v>
      </c>
      <c r="D4574" t="s">
        <v>56</v>
      </c>
      <c r="E4574" s="1">
        <v>45435</v>
      </c>
      <c r="F4574" t="s">
        <v>9199</v>
      </c>
      <c r="G4574" s="1">
        <v>45714</v>
      </c>
      <c r="H4574" t="s">
        <v>47</v>
      </c>
      <c r="I4574" t="s">
        <v>48</v>
      </c>
      <c r="J4574" t="s">
        <v>67</v>
      </c>
      <c r="K4574">
        <v>1</v>
      </c>
      <c r="L4574" s="3">
        <f>Working_Data[[#This Row],[price2]]/Working_Data[[#This Row],[quantity]]</f>
        <v>1238.5999999999999</v>
      </c>
      <c r="M4574" s="3">
        <v>1238.5999999999999</v>
      </c>
      <c r="N4574" t="s">
        <v>35</v>
      </c>
      <c r="O4574">
        <v>16</v>
      </c>
      <c r="P4574" s="1">
        <v>45363</v>
      </c>
      <c r="Q4574">
        <v>112</v>
      </c>
      <c r="R4574" t="s">
        <v>29</v>
      </c>
      <c r="S4574">
        <v>2</v>
      </c>
      <c r="T4574" s="1">
        <v>45484</v>
      </c>
      <c r="U4574" t="s">
        <v>60</v>
      </c>
      <c r="V4574" t="str">
        <f>TEXT(WEEKDAY(Working_Data[[#This Row],[order_date]],1),"DDDD")</f>
        <v>Wednesday</v>
      </c>
      <c r="W4574" t="str">
        <f>TEXT(Working_Data[[#This Row],[order_date]],"mmmm")</f>
        <v>February</v>
      </c>
      <c r="X4574" s="7">
        <f>Working_Data[[#This Row],[last_order_date]]-Working_Data[[#This Row],[signup_date]]</f>
        <v>-72</v>
      </c>
      <c r="Y4574" s="7">
        <f>IF(Working_Data[[#This Row],[churned]]="Active",1,0)</f>
        <v>1</v>
      </c>
      <c r="Z4574" s="7">
        <f>YEAR(Working_Data[[#This Row],[order_date]])</f>
        <v>2025</v>
      </c>
    </row>
    <row r="4575" spans="1:26" x14ac:dyDescent="0.25">
      <c r="A4575" t="s">
        <v>9200</v>
      </c>
      <c r="B4575" t="s">
        <v>21</v>
      </c>
      <c r="C4575" t="s">
        <v>39</v>
      </c>
      <c r="D4575" t="s">
        <v>77</v>
      </c>
      <c r="E4575" s="1">
        <v>45326</v>
      </c>
      <c r="F4575" t="s">
        <v>9201</v>
      </c>
      <c r="G4575" s="1">
        <v>45715</v>
      </c>
      <c r="H4575" t="s">
        <v>25</v>
      </c>
      <c r="I4575" t="s">
        <v>48</v>
      </c>
      <c r="J4575" t="s">
        <v>59</v>
      </c>
      <c r="K4575">
        <v>3</v>
      </c>
      <c r="L4575" s="3">
        <f>Working_Data[[#This Row],[price2]]/Working_Data[[#This Row],[quantity]]</f>
        <v>419.83</v>
      </c>
      <c r="M4575" s="3">
        <v>1259.49</v>
      </c>
      <c r="N4575" t="s">
        <v>50</v>
      </c>
      <c r="O4575">
        <v>42</v>
      </c>
      <c r="P4575" s="1">
        <v>45844</v>
      </c>
      <c r="Q4575">
        <v>15</v>
      </c>
      <c r="R4575" t="s">
        <v>29</v>
      </c>
      <c r="S4575">
        <v>4</v>
      </c>
      <c r="T4575" s="1">
        <v>45907</v>
      </c>
      <c r="U4575" t="s">
        <v>30</v>
      </c>
      <c r="V4575" t="str">
        <f>TEXT(WEEKDAY(Working_Data[[#This Row],[order_date]],1),"DDDD")</f>
        <v>Thursday</v>
      </c>
      <c r="W4575" t="str">
        <f>TEXT(Working_Data[[#This Row],[order_date]],"mmmm")</f>
        <v>February</v>
      </c>
      <c r="X4575" s="7">
        <f>Working_Data[[#This Row],[last_order_date]]-Working_Data[[#This Row],[signup_date]]</f>
        <v>518</v>
      </c>
      <c r="Y4575" s="7">
        <f>IF(Working_Data[[#This Row],[churned]]="Active",1,0)</f>
        <v>1</v>
      </c>
      <c r="Z4575" s="7">
        <f>YEAR(Working_Data[[#This Row],[order_date]])</f>
        <v>2025</v>
      </c>
    </row>
    <row r="4576" spans="1:26" x14ac:dyDescent="0.25">
      <c r="A4576" t="s">
        <v>9202</v>
      </c>
      <c r="B4576" t="s">
        <v>21</v>
      </c>
      <c r="C4576" t="s">
        <v>39</v>
      </c>
      <c r="D4576" t="s">
        <v>32</v>
      </c>
      <c r="E4576" s="1">
        <v>45795</v>
      </c>
      <c r="F4576" t="s">
        <v>9203</v>
      </c>
      <c r="G4576" s="1">
        <v>45715</v>
      </c>
      <c r="H4576" t="s">
        <v>34</v>
      </c>
      <c r="I4576" t="s">
        <v>26</v>
      </c>
      <c r="J4576" t="s">
        <v>64</v>
      </c>
      <c r="K4576">
        <v>3</v>
      </c>
      <c r="L4576" s="3">
        <f>Working_Data[[#This Row],[price2]]/Working_Data[[#This Row],[quantity]]</f>
        <v>132.08333333333334</v>
      </c>
      <c r="M4576" s="3">
        <v>396.25</v>
      </c>
      <c r="N4576" t="s">
        <v>35</v>
      </c>
      <c r="O4576">
        <v>41</v>
      </c>
      <c r="P4576" s="1">
        <v>45863</v>
      </c>
      <c r="Q4576">
        <v>457</v>
      </c>
      <c r="R4576" t="s">
        <v>43</v>
      </c>
      <c r="S4576">
        <v>5</v>
      </c>
      <c r="T4576" s="1">
        <v>45876</v>
      </c>
      <c r="U4576" t="s">
        <v>30</v>
      </c>
      <c r="V4576" t="str">
        <f>TEXT(WEEKDAY(Working_Data[[#This Row],[order_date]],1),"DDDD")</f>
        <v>Thursday</v>
      </c>
      <c r="W4576" t="str">
        <f>TEXT(Working_Data[[#This Row],[order_date]],"mmmm")</f>
        <v>February</v>
      </c>
      <c r="X4576" s="7">
        <f>Working_Data[[#This Row],[last_order_date]]-Working_Data[[#This Row],[signup_date]]</f>
        <v>68</v>
      </c>
      <c r="Y4576" s="7">
        <f>IF(Working_Data[[#This Row],[churned]]="Active",1,0)</f>
        <v>0</v>
      </c>
      <c r="Z4576" s="7">
        <f>YEAR(Working_Data[[#This Row],[order_date]])</f>
        <v>2025</v>
      </c>
    </row>
    <row r="4577" spans="1:26" x14ac:dyDescent="0.25">
      <c r="A4577" t="s">
        <v>9204</v>
      </c>
      <c r="B4577" t="s">
        <v>21</v>
      </c>
      <c r="C4577" t="s">
        <v>39</v>
      </c>
      <c r="D4577" t="s">
        <v>23</v>
      </c>
      <c r="E4577" s="1">
        <v>45286</v>
      </c>
      <c r="F4577" t="s">
        <v>9205</v>
      </c>
      <c r="G4577" s="1">
        <v>45715</v>
      </c>
      <c r="H4577" t="s">
        <v>47</v>
      </c>
      <c r="I4577" t="s">
        <v>48</v>
      </c>
      <c r="J4577" t="s">
        <v>59</v>
      </c>
      <c r="K4577">
        <v>1</v>
      </c>
      <c r="L4577" s="3">
        <f>Working_Data[[#This Row],[price2]]/Working_Data[[#This Row],[quantity]]</f>
        <v>1422.04</v>
      </c>
      <c r="M4577" s="3">
        <v>1422.04</v>
      </c>
      <c r="N4577" t="s">
        <v>28</v>
      </c>
      <c r="O4577">
        <v>7</v>
      </c>
      <c r="P4577" s="1">
        <v>45830</v>
      </c>
      <c r="Q4577">
        <v>457</v>
      </c>
      <c r="R4577" t="s">
        <v>29</v>
      </c>
      <c r="S4577">
        <v>3</v>
      </c>
      <c r="T4577" s="1">
        <v>45560</v>
      </c>
      <c r="U4577" t="s">
        <v>30</v>
      </c>
      <c r="V4577" t="str">
        <f>TEXT(WEEKDAY(Working_Data[[#This Row],[order_date]],1),"DDDD")</f>
        <v>Thursday</v>
      </c>
      <c r="W4577" t="str">
        <f>TEXT(Working_Data[[#This Row],[order_date]],"mmmm")</f>
        <v>February</v>
      </c>
      <c r="X4577" s="7">
        <f>Working_Data[[#This Row],[last_order_date]]-Working_Data[[#This Row],[signup_date]]</f>
        <v>544</v>
      </c>
      <c r="Y4577" s="7">
        <f>IF(Working_Data[[#This Row],[churned]]="Active",1,0)</f>
        <v>1</v>
      </c>
      <c r="Z4577" s="7">
        <f>YEAR(Working_Data[[#This Row],[order_date]])</f>
        <v>2025</v>
      </c>
    </row>
    <row r="4578" spans="1:26" x14ac:dyDescent="0.25">
      <c r="A4578" t="s">
        <v>9206</v>
      </c>
      <c r="B4578" t="s">
        <v>21</v>
      </c>
      <c r="C4578" t="s">
        <v>39</v>
      </c>
      <c r="D4578" t="s">
        <v>32</v>
      </c>
      <c r="E4578" s="1">
        <v>44936</v>
      </c>
      <c r="F4578" t="s">
        <v>9207</v>
      </c>
      <c r="G4578" s="1">
        <v>45715</v>
      </c>
      <c r="H4578" t="s">
        <v>34</v>
      </c>
      <c r="I4578" t="s">
        <v>54</v>
      </c>
      <c r="J4578" t="s">
        <v>49</v>
      </c>
      <c r="K4578">
        <v>4</v>
      </c>
      <c r="L4578" s="3">
        <f>Working_Data[[#This Row],[price2]]/Working_Data[[#This Row],[quantity]]</f>
        <v>356.565</v>
      </c>
      <c r="M4578" s="3">
        <v>1426.26</v>
      </c>
      <c r="N4578" t="s">
        <v>28</v>
      </c>
      <c r="O4578">
        <v>3</v>
      </c>
      <c r="P4578" s="1">
        <v>45861</v>
      </c>
      <c r="Q4578">
        <v>112</v>
      </c>
      <c r="R4578" t="s">
        <v>29</v>
      </c>
      <c r="S4578">
        <v>3</v>
      </c>
      <c r="T4578" s="1">
        <v>45856</v>
      </c>
      <c r="U4578" t="s">
        <v>36</v>
      </c>
      <c r="V4578" t="str">
        <f>TEXT(WEEKDAY(Working_Data[[#This Row],[order_date]],1),"DDDD")</f>
        <v>Thursday</v>
      </c>
      <c r="W4578" t="str">
        <f>TEXT(Working_Data[[#This Row],[order_date]],"mmmm")</f>
        <v>February</v>
      </c>
      <c r="X4578" s="7">
        <f>Working_Data[[#This Row],[last_order_date]]-Working_Data[[#This Row],[signup_date]]</f>
        <v>925</v>
      </c>
      <c r="Y4578" s="7">
        <f>IF(Working_Data[[#This Row],[churned]]="Active",1,0)</f>
        <v>1</v>
      </c>
      <c r="Z4578" s="7">
        <f>YEAR(Working_Data[[#This Row],[order_date]])</f>
        <v>2025</v>
      </c>
    </row>
    <row r="4579" spans="1:26" x14ac:dyDescent="0.25">
      <c r="A4579" t="s">
        <v>9208</v>
      </c>
      <c r="B4579" t="s">
        <v>38</v>
      </c>
      <c r="C4579" t="s">
        <v>39</v>
      </c>
      <c r="D4579" t="s">
        <v>32</v>
      </c>
      <c r="E4579" s="1">
        <v>45632</v>
      </c>
      <c r="F4579" t="s">
        <v>9209</v>
      </c>
      <c r="G4579" s="1">
        <v>45715</v>
      </c>
      <c r="H4579" t="s">
        <v>25</v>
      </c>
      <c r="I4579" t="s">
        <v>48</v>
      </c>
      <c r="J4579" t="s">
        <v>59</v>
      </c>
      <c r="K4579">
        <v>4</v>
      </c>
      <c r="L4579" s="3">
        <f>Working_Data[[#This Row],[price2]]/Working_Data[[#This Row],[quantity]]</f>
        <v>119.62</v>
      </c>
      <c r="M4579" s="3">
        <v>478.48</v>
      </c>
      <c r="N4579" t="s">
        <v>28</v>
      </c>
      <c r="O4579">
        <v>25</v>
      </c>
      <c r="P4579" s="1">
        <v>45644</v>
      </c>
      <c r="Q4579">
        <v>385</v>
      </c>
      <c r="R4579" t="s">
        <v>29</v>
      </c>
      <c r="S4579">
        <v>4</v>
      </c>
      <c r="T4579" s="1">
        <v>45962</v>
      </c>
      <c r="U4579" t="s">
        <v>60</v>
      </c>
      <c r="V4579" t="str">
        <f>TEXT(WEEKDAY(Working_Data[[#This Row],[order_date]],1),"DDDD")</f>
        <v>Thursday</v>
      </c>
      <c r="W4579" t="str">
        <f>TEXT(Working_Data[[#This Row],[order_date]],"mmmm")</f>
        <v>February</v>
      </c>
      <c r="X4579" s="7">
        <f>Working_Data[[#This Row],[last_order_date]]-Working_Data[[#This Row],[signup_date]]</f>
        <v>12</v>
      </c>
      <c r="Y4579" s="7">
        <f>IF(Working_Data[[#This Row],[churned]]="Active",1,0)</f>
        <v>1</v>
      </c>
      <c r="Z4579" s="7">
        <f>YEAR(Working_Data[[#This Row],[order_date]])</f>
        <v>2025</v>
      </c>
    </row>
    <row r="4580" spans="1:26" x14ac:dyDescent="0.25">
      <c r="A4580" t="s">
        <v>9210</v>
      </c>
      <c r="B4580" t="s">
        <v>21</v>
      </c>
      <c r="C4580" t="s">
        <v>22</v>
      </c>
      <c r="D4580" t="s">
        <v>52</v>
      </c>
      <c r="E4580" s="1">
        <v>45889</v>
      </c>
      <c r="F4580" t="s">
        <v>9211</v>
      </c>
      <c r="G4580" s="1">
        <v>45716</v>
      </c>
      <c r="H4580" t="s">
        <v>47</v>
      </c>
      <c r="I4580" t="s">
        <v>42</v>
      </c>
      <c r="J4580" t="s">
        <v>64</v>
      </c>
      <c r="K4580">
        <v>3</v>
      </c>
      <c r="L4580" s="3">
        <f>Working_Data[[#This Row],[price2]]/Working_Data[[#This Row],[quantity]]</f>
        <v>257.96333333333331</v>
      </c>
      <c r="M4580" s="3">
        <v>773.89</v>
      </c>
      <c r="N4580" t="s">
        <v>35</v>
      </c>
      <c r="O4580">
        <v>42</v>
      </c>
      <c r="P4580" s="1">
        <v>45994</v>
      </c>
      <c r="Q4580">
        <v>58</v>
      </c>
      <c r="R4580" t="s">
        <v>29</v>
      </c>
      <c r="S4580">
        <v>5</v>
      </c>
      <c r="T4580" s="1">
        <v>45798</v>
      </c>
      <c r="U4580" t="s">
        <v>60</v>
      </c>
      <c r="V4580" t="str">
        <f>TEXT(WEEKDAY(Working_Data[[#This Row],[order_date]],1),"DDDD")</f>
        <v>Friday</v>
      </c>
      <c r="W4580" t="str">
        <f>TEXT(Working_Data[[#This Row],[order_date]],"mmmm")</f>
        <v>February</v>
      </c>
      <c r="X4580" s="7">
        <f>Working_Data[[#This Row],[last_order_date]]-Working_Data[[#This Row],[signup_date]]</f>
        <v>105</v>
      </c>
      <c r="Y4580" s="7">
        <f>IF(Working_Data[[#This Row],[churned]]="Active",1,0)</f>
        <v>1</v>
      </c>
      <c r="Z4580" s="7">
        <f>YEAR(Working_Data[[#This Row],[order_date]])</f>
        <v>2025</v>
      </c>
    </row>
    <row r="4581" spans="1:26" x14ac:dyDescent="0.25">
      <c r="A4581" t="s">
        <v>9212</v>
      </c>
      <c r="B4581" t="s">
        <v>21</v>
      </c>
      <c r="C4581" t="s">
        <v>82</v>
      </c>
      <c r="D4581" t="s">
        <v>77</v>
      </c>
      <c r="E4581" s="1">
        <v>45938</v>
      </c>
      <c r="F4581" t="s">
        <v>9213</v>
      </c>
      <c r="G4581" s="1">
        <v>45716</v>
      </c>
      <c r="H4581" t="s">
        <v>58</v>
      </c>
      <c r="I4581" t="s">
        <v>42</v>
      </c>
      <c r="J4581" t="s">
        <v>67</v>
      </c>
      <c r="K4581">
        <v>2</v>
      </c>
      <c r="L4581" s="3">
        <f>Working_Data[[#This Row],[price2]]/Working_Data[[#This Row],[quantity]]</f>
        <v>159.66</v>
      </c>
      <c r="M4581" s="3">
        <v>319.32</v>
      </c>
      <c r="N4581" t="s">
        <v>28</v>
      </c>
      <c r="O4581">
        <v>45</v>
      </c>
      <c r="P4581" s="1">
        <v>45737</v>
      </c>
      <c r="Q4581">
        <v>398</v>
      </c>
      <c r="R4581" t="s">
        <v>43</v>
      </c>
      <c r="S4581">
        <v>3</v>
      </c>
      <c r="T4581" s="1">
        <v>45998</v>
      </c>
      <c r="U4581" t="s">
        <v>30</v>
      </c>
      <c r="V4581" t="str">
        <f>TEXT(WEEKDAY(Working_Data[[#This Row],[order_date]],1),"DDDD")</f>
        <v>Friday</v>
      </c>
      <c r="W4581" t="str">
        <f>TEXT(Working_Data[[#This Row],[order_date]],"mmmm")</f>
        <v>February</v>
      </c>
      <c r="X4581" s="7">
        <f>Working_Data[[#This Row],[last_order_date]]-Working_Data[[#This Row],[signup_date]]</f>
        <v>-201</v>
      </c>
      <c r="Y4581" s="7">
        <f>IF(Working_Data[[#This Row],[churned]]="Active",1,0)</f>
        <v>0</v>
      </c>
      <c r="Z4581" s="7">
        <f>YEAR(Working_Data[[#This Row],[order_date]])</f>
        <v>2025</v>
      </c>
    </row>
    <row r="4582" spans="1:26" x14ac:dyDescent="0.25">
      <c r="A4582" t="s">
        <v>9214</v>
      </c>
      <c r="B4582" t="s">
        <v>38</v>
      </c>
      <c r="C4582" t="s">
        <v>22</v>
      </c>
      <c r="D4582" t="s">
        <v>32</v>
      </c>
      <c r="E4582" s="1">
        <v>45908</v>
      </c>
      <c r="F4582" t="s">
        <v>9215</v>
      </c>
      <c r="G4582" s="1">
        <v>45716</v>
      </c>
      <c r="H4582" t="s">
        <v>47</v>
      </c>
      <c r="I4582" t="s">
        <v>42</v>
      </c>
      <c r="J4582" t="s">
        <v>64</v>
      </c>
      <c r="K4582">
        <v>5</v>
      </c>
      <c r="L4582" s="3">
        <f>Working_Data[[#This Row],[price2]]/Working_Data[[#This Row],[quantity]]</f>
        <v>138.416</v>
      </c>
      <c r="M4582" s="3">
        <v>692.08</v>
      </c>
      <c r="N4582" t="s">
        <v>50</v>
      </c>
      <c r="O4582">
        <v>42</v>
      </c>
      <c r="P4582" s="1">
        <v>45875</v>
      </c>
      <c r="Q4582">
        <v>61</v>
      </c>
      <c r="R4582" t="s">
        <v>43</v>
      </c>
      <c r="S4582">
        <v>5</v>
      </c>
      <c r="T4582" s="1">
        <v>45620</v>
      </c>
      <c r="U4582" t="s">
        <v>60</v>
      </c>
      <c r="V4582" t="str">
        <f>TEXT(WEEKDAY(Working_Data[[#This Row],[order_date]],1),"DDDD")</f>
        <v>Friday</v>
      </c>
      <c r="W4582" t="str">
        <f>TEXT(Working_Data[[#This Row],[order_date]],"mmmm")</f>
        <v>February</v>
      </c>
      <c r="X4582" s="7">
        <f>Working_Data[[#This Row],[last_order_date]]-Working_Data[[#This Row],[signup_date]]</f>
        <v>-33</v>
      </c>
      <c r="Y4582" s="7">
        <f>IF(Working_Data[[#This Row],[churned]]="Active",1,0)</f>
        <v>0</v>
      </c>
      <c r="Z4582" s="7">
        <f>YEAR(Working_Data[[#This Row],[order_date]])</f>
        <v>2025</v>
      </c>
    </row>
    <row r="4583" spans="1:26" x14ac:dyDescent="0.25">
      <c r="A4583" t="s">
        <v>9216</v>
      </c>
      <c r="B4583" t="s">
        <v>21</v>
      </c>
      <c r="C4583" t="s">
        <v>82</v>
      </c>
      <c r="D4583" t="s">
        <v>23</v>
      </c>
      <c r="E4583" s="1">
        <v>45834</v>
      </c>
      <c r="F4583" t="s">
        <v>9217</v>
      </c>
      <c r="G4583" s="1">
        <v>45716</v>
      </c>
      <c r="H4583" t="s">
        <v>41</v>
      </c>
      <c r="I4583" t="s">
        <v>42</v>
      </c>
      <c r="J4583" t="s">
        <v>49</v>
      </c>
      <c r="K4583">
        <v>2</v>
      </c>
      <c r="L4583" s="3">
        <f>Working_Data[[#This Row],[price2]]/Working_Data[[#This Row],[quantity]]</f>
        <v>365.10500000000002</v>
      </c>
      <c r="M4583" s="3">
        <v>730.21</v>
      </c>
      <c r="N4583" t="s">
        <v>50</v>
      </c>
      <c r="O4583">
        <v>28</v>
      </c>
      <c r="P4583" s="1">
        <v>45690</v>
      </c>
      <c r="Q4583">
        <v>230</v>
      </c>
      <c r="R4583" t="s">
        <v>29</v>
      </c>
      <c r="S4583">
        <v>5</v>
      </c>
      <c r="T4583" s="1">
        <v>45994</v>
      </c>
      <c r="U4583" t="s">
        <v>30</v>
      </c>
      <c r="V4583" t="str">
        <f>TEXT(WEEKDAY(Working_Data[[#This Row],[order_date]],1),"DDDD")</f>
        <v>Friday</v>
      </c>
      <c r="W4583" t="str">
        <f>TEXT(Working_Data[[#This Row],[order_date]],"mmmm")</f>
        <v>February</v>
      </c>
      <c r="X4583" s="7">
        <f>Working_Data[[#This Row],[last_order_date]]-Working_Data[[#This Row],[signup_date]]</f>
        <v>-144</v>
      </c>
      <c r="Y4583" s="7">
        <f>IF(Working_Data[[#This Row],[churned]]="Active",1,0)</f>
        <v>1</v>
      </c>
      <c r="Z4583" s="7">
        <f>YEAR(Working_Data[[#This Row],[order_date]])</f>
        <v>2025</v>
      </c>
    </row>
    <row r="4584" spans="1:26" x14ac:dyDescent="0.25">
      <c r="A4584" t="s">
        <v>9218</v>
      </c>
      <c r="B4584" t="s">
        <v>21</v>
      </c>
      <c r="C4584" t="s">
        <v>22</v>
      </c>
      <c r="D4584" t="s">
        <v>56</v>
      </c>
      <c r="E4584" s="1">
        <v>45884</v>
      </c>
      <c r="F4584" t="s">
        <v>9219</v>
      </c>
      <c r="G4584" s="1">
        <v>45716</v>
      </c>
      <c r="H4584" t="s">
        <v>41</v>
      </c>
      <c r="I4584" t="s">
        <v>26</v>
      </c>
      <c r="J4584" t="s">
        <v>49</v>
      </c>
      <c r="K4584">
        <v>1</v>
      </c>
      <c r="L4584" s="3">
        <f>Working_Data[[#This Row],[price2]]/Working_Data[[#This Row],[quantity]]</f>
        <v>580.66999999999996</v>
      </c>
      <c r="M4584" s="3">
        <v>580.66999999999996</v>
      </c>
      <c r="N4584" t="s">
        <v>50</v>
      </c>
      <c r="O4584">
        <v>11</v>
      </c>
      <c r="P4584" s="1">
        <v>45844</v>
      </c>
      <c r="Q4584">
        <v>295</v>
      </c>
      <c r="R4584" t="s">
        <v>29</v>
      </c>
      <c r="S4584">
        <v>3</v>
      </c>
      <c r="T4584" s="1">
        <v>45455</v>
      </c>
      <c r="U4584" t="s">
        <v>60</v>
      </c>
      <c r="V4584" t="str">
        <f>TEXT(WEEKDAY(Working_Data[[#This Row],[order_date]],1),"DDDD")</f>
        <v>Friday</v>
      </c>
      <c r="W4584" t="str">
        <f>TEXT(Working_Data[[#This Row],[order_date]],"mmmm")</f>
        <v>February</v>
      </c>
      <c r="X4584" s="7">
        <f>Working_Data[[#This Row],[last_order_date]]-Working_Data[[#This Row],[signup_date]]</f>
        <v>-40</v>
      </c>
      <c r="Y4584" s="7">
        <f>IF(Working_Data[[#This Row],[churned]]="Active",1,0)</f>
        <v>1</v>
      </c>
      <c r="Z4584" s="7">
        <f>YEAR(Working_Data[[#This Row],[order_date]])</f>
        <v>2025</v>
      </c>
    </row>
    <row r="4585" spans="1:26" x14ac:dyDescent="0.25">
      <c r="A4585" t="s">
        <v>9220</v>
      </c>
      <c r="B4585" t="s">
        <v>21</v>
      </c>
      <c r="C4585" t="s">
        <v>39</v>
      </c>
      <c r="D4585" t="s">
        <v>32</v>
      </c>
      <c r="E4585" s="1">
        <v>45577</v>
      </c>
      <c r="F4585" t="s">
        <v>9221</v>
      </c>
      <c r="G4585" s="1">
        <v>45716</v>
      </c>
      <c r="H4585" t="s">
        <v>58</v>
      </c>
      <c r="I4585" t="s">
        <v>42</v>
      </c>
      <c r="J4585" t="s">
        <v>59</v>
      </c>
      <c r="K4585">
        <v>4</v>
      </c>
      <c r="L4585" s="3">
        <f>Working_Data[[#This Row],[price2]]/Working_Data[[#This Row],[quantity]]</f>
        <v>273.34500000000003</v>
      </c>
      <c r="M4585" s="3">
        <v>1093.3800000000001</v>
      </c>
      <c r="N4585" t="s">
        <v>35</v>
      </c>
      <c r="O4585">
        <v>10</v>
      </c>
      <c r="P4585" s="1">
        <v>45813</v>
      </c>
      <c r="Q4585">
        <v>60</v>
      </c>
      <c r="R4585" t="s">
        <v>29</v>
      </c>
      <c r="S4585">
        <v>4</v>
      </c>
      <c r="T4585" s="1">
        <v>45564</v>
      </c>
      <c r="U4585" t="s">
        <v>36</v>
      </c>
      <c r="V4585" t="str">
        <f>TEXT(WEEKDAY(Working_Data[[#This Row],[order_date]],1),"DDDD")</f>
        <v>Friday</v>
      </c>
      <c r="W4585" t="str">
        <f>TEXT(Working_Data[[#This Row],[order_date]],"mmmm")</f>
        <v>February</v>
      </c>
      <c r="X4585" s="7">
        <f>Working_Data[[#This Row],[last_order_date]]-Working_Data[[#This Row],[signup_date]]</f>
        <v>236</v>
      </c>
      <c r="Y4585" s="7">
        <f>IF(Working_Data[[#This Row],[churned]]="Active",1,0)</f>
        <v>1</v>
      </c>
      <c r="Z4585" s="7">
        <f>YEAR(Working_Data[[#This Row],[order_date]])</f>
        <v>2025</v>
      </c>
    </row>
    <row r="4586" spans="1:26" x14ac:dyDescent="0.25">
      <c r="A4586" t="s">
        <v>9222</v>
      </c>
      <c r="B4586" t="s">
        <v>45</v>
      </c>
      <c r="C4586" t="s">
        <v>22</v>
      </c>
      <c r="D4586" t="s">
        <v>56</v>
      </c>
      <c r="E4586" s="1">
        <v>45682</v>
      </c>
      <c r="F4586" t="s">
        <v>9223</v>
      </c>
      <c r="G4586" s="1">
        <v>45716</v>
      </c>
      <c r="H4586" t="s">
        <v>34</v>
      </c>
      <c r="I4586" t="s">
        <v>42</v>
      </c>
      <c r="J4586" t="s">
        <v>67</v>
      </c>
      <c r="K4586">
        <v>2</v>
      </c>
      <c r="L4586" s="3">
        <f>Working_Data[[#This Row],[price2]]/Working_Data[[#This Row],[quantity]]</f>
        <v>238.47499999999999</v>
      </c>
      <c r="M4586" s="3">
        <v>476.95</v>
      </c>
      <c r="N4586" t="s">
        <v>28</v>
      </c>
      <c r="O4586">
        <v>5</v>
      </c>
      <c r="P4586" s="1">
        <v>45783</v>
      </c>
      <c r="Q4586">
        <v>263</v>
      </c>
      <c r="R4586" t="s">
        <v>29</v>
      </c>
      <c r="S4586">
        <v>1</v>
      </c>
      <c r="T4586" s="1">
        <v>45596</v>
      </c>
      <c r="U4586" t="s">
        <v>30</v>
      </c>
      <c r="V4586" t="str">
        <f>TEXT(WEEKDAY(Working_Data[[#This Row],[order_date]],1),"DDDD")</f>
        <v>Friday</v>
      </c>
      <c r="W4586" t="str">
        <f>TEXT(Working_Data[[#This Row],[order_date]],"mmmm")</f>
        <v>February</v>
      </c>
      <c r="X4586" s="7">
        <f>Working_Data[[#This Row],[last_order_date]]-Working_Data[[#This Row],[signup_date]]</f>
        <v>101</v>
      </c>
      <c r="Y4586" s="7">
        <f>IF(Working_Data[[#This Row],[churned]]="Active",1,0)</f>
        <v>1</v>
      </c>
      <c r="Z4586" s="7">
        <f>YEAR(Working_Data[[#This Row],[order_date]])</f>
        <v>2025</v>
      </c>
    </row>
    <row r="4587" spans="1:26" x14ac:dyDescent="0.25">
      <c r="A4587" t="s">
        <v>9224</v>
      </c>
      <c r="B4587" t="s">
        <v>21</v>
      </c>
      <c r="C4587" t="s">
        <v>39</v>
      </c>
      <c r="D4587" t="s">
        <v>52</v>
      </c>
      <c r="E4587" s="1">
        <v>45589</v>
      </c>
      <c r="F4587" t="s">
        <v>9225</v>
      </c>
      <c r="G4587" s="1">
        <v>45716</v>
      </c>
      <c r="H4587" t="s">
        <v>47</v>
      </c>
      <c r="I4587" t="s">
        <v>63</v>
      </c>
      <c r="J4587" t="s">
        <v>64</v>
      </c>
      <c r="K4587">
        <v>1</v>
      </c>
      <c r="L4587" s="3">
        <f>Working_Data[[#This Row],[price2]]/Working_Data[[#This Row],[quantity]]</f>
        <v>615.72</v>
      </c>
      <c r="M4587" s="3">
        <v>615.72</v>
      </c>
      <c r="N4587" t="s">
        <v>50</v>
      </c>
      <c r="O4587">
        <v>10</v>
      </c>
      <c r="P4587" s="1">
        <v>45749</v>
      </c>
      <c r="Q4587">
        <v>196</v>
      </c>
      <c r="R4587" t="s">
        <v>43</v>
      </c>
      <c r="S4587">
        <v>5</v>
      </c>
      <c r="T4587" s="1">
        <v>45873</v>
      </c>
      <c r="U4587" t="s">
        <v>36</v>
      </c>
      <c r="V4587" t="str">
        <f>TEXT(WEEKDAY(Working_Data[[#This Row],[order_date]],1),"DDDD")</f>
        <v>Friday</v>
      </c>
      <c r="W4587" t="str">
        <f>TEXT(Working_Data[[#This Row],[order_date]],"mmmm")</f>
        <v>February</v>
      </c>
      <c r="X4587" s="7">
        <f>Working_Data[[#This Row],[last_order_date]]-Working_Data[[#This Row],[signup_date]]</f>
        <v>160</v>
      </c>
      <c r="Y4587" s="7">
        <f>IF(Working_Data[[#This Row],[churned]]="Active",1,0)</f>
        <v>0</v>
      </c>
      <c r="Z4587" s="7">
        <f>YEAR(Working_Data[[#This Row],[order_date]])</f>
        <v>2025</v>
      </c>
    </row>
    <row r="4588" spans="1:26" x14ac:dyDescent="0.25">
      <c r="A4588" t="s">
        <v>9226</v>
      </c>
      <c r="B4588" t="s">
        <v>21</v>
      </c>
      <c r="C4588" t="s">
        <v>22</v>
      </c>
      <c r="D4588" t="s">
        <v>56</v>
      </c>
      <c r="E4588" s="1">
        <v>45339</v>
      </c>
      <c r="F4588" t="s">
        <v>9227</v>
      </c>
      <c r="G4588" s="1">
        <v>45716</v>
      </c>
      <c r="H4588" t="s">
        <v>58</v>
      </c>
      <c r="I4588" t="s">
        <v>42</v>
      </c>
      <c r="J4588" t="s">
        <v>49</v>
      </c>
      <c r="K4588">
        <v>2</v>
      </c>
      <c r="L4588" s="3">
        <f>Working_Data[[#This Row],[price2]]/Working_Data[[#This Row],[quantity]]</f>
        <v>337.02499999999998</v>
      </c>
      <c r="M4588" s="3">
        <v>674.05</v>
      </c>
      <c r="N4588" t="s">
        <v>35</v>
      </c>
      <c r="O4588">
        <v>6</v>
      </c>
      <c r="P4588" s="1">
        <v>45363</v>
      </c>
      <c r="Q4588">
        <v>500</v>
      </c>
      <c r="R4588" t="s">
        <v>29</v>
      </c>
      <c r="S4588">
        <v>4</v>
      </c>
      <c r="T4588" s="1">
        <v>45876</v>
      </c>
      <c r="U4588" t="s">
        <v>36</v>
      </c>
      <c r="V4588" t="str">
        <f>TEXT(WEEKDAY(Working_Data[[#This Row],[order_date]],1),"DDDD")</f>
        <v>Friday</v>
      </c>
      <c r="W4588" t="str">
        <f>TEXT(Working_Data[[#This Row],[order_date]],"mmmm")</f>
        <v>February</v>
      </c>
      <c r="X4588" s="7">
        <f>Working_Data[[#This Row],[last_order_date]]-Working_Data[[#This Row],[signup_date]]</f>
        <v>24</v>
      </c>
      <c r="Y4588" s="7">
        <f>IF(Working_Data[[#This Row],[churned]]="Active",1,0)</f>
        <v>1</v>
      </c>
      <c r="Z4588" s="7">
        <f>YEAR(Working_Data[[#This Row],[order_date]])</f>
        <v>2025</v>
      </c>
    </row>
    <row r="4589" spans="1:26" x14ac:dyDescent="0.25">
      <c r="A4589" t="s">
        <v>9228</v>
      </c>
      <c r="B4589" t="s">
        <v>45</v>
      </c>
      <c r="C4589" t="s">
        <v>82</v>
      </c>
      <c r="D4589" t="s">
        <v>52</v>
      </c>
      <c r="E4589" s="1">
        <v>45877</v>
      </c>
      <c r="F4589" t="s">
        <v>9229</v>
      </c>
      <c r="G4589" s="1">
        <v>45716</v>
      </c>
      <c r="H4589" t="s">
        <v>58</v>
      </c>
      <c r="I4589" t="s">
        <v>54</v>
      </c>
      <c r="J4589" t="s">
        <v>64</v>
      </c>
      <c r="K4589">
        <v>3</v>
      </c>
      <c r="L4589" s="3">
        <f>Working_Data[[#This Row],[price2]]/Working_Data[[#This Row],[quantity]]</f>
        <v>483.13333333333338</v>
      </c>
      <c r="M4589" s="3">
        <v>1449.4</v>
      </c>
      <c r="N4589" t="s">
        <v>50</v>
      </c>
      <c r="O4589">
        <v>15</v>
      </c>
      <c r="P4589" s="1">
        <v>45679</v>
      </c>
      <c r="Q4589">
        <v>213</v>
      </c>
      <c r="R4589" t="s">
        <v>43</v>
      </c>
      <c r="S4589">
        <v>1</v>
      </c>
      <c r="T4589" s="1">
        <v>45766</v>
      </c>
      <c r="U4589" t="s">
        <v>30</v>
      </c>
      <c r="V4589" t="str">
        <f>TEXT(WEEKDAY(Working_Data[[#This Row],[order_date]],1),"DDDD")</f>
        <v>Friday</v>
      </c>
      <c r="W4589" t="str">
        <f>TEXT(Working_Data[[#This Row],[order_date]],"mmmm")</f>
        <v>February</v>
      </c>
      <c r="X4589" s="7">
        <f>Working_Data[[#This Row],[last_order_date]]-Working_Data[[#This Row],[signup_date]]</f>
        <v>-198</v>
      </c>
      <c r="Y4589" s="7">
        <f>IF(Working_Data[[#This Row],[churned]]="Active",1,0)</f>
        <v>0</v>
      </c>
      <c r="Z4589" s="7">
        <f>YEAR(Working_Data[[#This Row],[order_date]])</f>
        <v>2025</v>
      </c>
    </row>
    <row r="4590" spans="1:26" x14ac:dyDescent="0.25">
      <c r="A4590" t="s">
        <v>9230</v>
      </c>
      <c r="B4590" t="s">
        <v>21</v>
      </c>
      <c r="C4590" t="s">
        <v>22</v>
      </c>
      <c r="D4590" t="s">
        <v>77</v>
      </c>
      <c r="E4590" s="1">
        <v>45343</v>
      </c>
      <c r="F4590" t="s">
        <v>9231</v>
      </c>
      <c r="G4590" s="1">
        <v>45660</v>
      </c>
      <c r="H4590" t="s">
        <v>34</v>
      </c>
      <c r="I4590" t="s">
        <v>42</v>
      </c>
      <c r="J4590" t="s">
        <v>27</v>
      </c>
      <c r="K4590">
        <v>4</v>
      </c>
      <c r="L4590" s="3">
        <f>Working_Data[[#This Row],[price2]]/Working_Data[[#This Row],[quantity]]</f>
        <v>351.77499999999998</v>
      </c>
      <c r="M4590" s="3">
        <v>1407.1</v>
      </c>
      <c r="N4590" t="s">
        <v>35</v>
      </c>
      <c r="O4590">
        <v>26</v>
      </c>
      <c r="P4590" s="1">
        <v>45886</v>
      </c>
      <c r="Q4590">
        <v>412</v>
      </c>
      <c r="R4590" t="s">
        <v>43</v>
      </c>
      <c r="S4590">
        <v>3</v>
      </c>
      <c r="T4590" s="1">
        <v>45830</v>
      </c>
      <c r="U4590" t="s">
        <v>60</v>
      </c>
      <c r="V4590" t="str">
        <f>TEXT(WEEKDAY(Working_Data[[#This Row],[order_date]],1),"DDDD")</f>
        <v>Friday</v>
      </c>
      <c r="W4590" t="str">
        <f>TEXT(Working_Data[[#This Row],[order_date]],"mmmm")</f>
        <v>January</v>
      </c>
      <c r="X4590" s="7">
        <f>Working_Data[[#This Row],[last_order_date]]-Working_Data[[#This Row],[signup_date]]</f>
        <v>543</v>
      </c>
      <c r="Y4590" s="7">
        <f>IF(Working_Data[[#This Row],[churned]]="Active",1,0)</f>
        <v>0</v>
      </c>
      <c r="Z4590" s="7">
        <f>YEAR(Working_Data[[#This Row],[order_date]])</f>
        <v>2025</v>
      </c>
    </row>
    <row r="4591" spans="1:26" x14ac:dyDescent="0.25">
      <c r="A4591" t="s">
        <v>9232</v>
      </c>
      <c r="B4591" t="s">
        <v>38</v>
      </c>
      <c r="C4591" t="s">
        <v>22</v>
      </c>
      <c r="D4591" t="s">
        <v>56</v>
      </c>
      <c r="E4591" s="1">
        <v>45714</v>
      </c>
      <c r="F4591" t="s">
        <v>9233</v>
      </c>
      <c r="G4591" s="1">
        <v>45660</v>
      </c>
      <c r="H4591" t="s">
        <v>25</v>
      </c>
      <c r="I4591" t="s">
        <v>42</v>
      </c>
      <c r="J4591" t="s">
        <v>49</v>
      </c>
      <c r="K4591">
        <v>1</v>
      </c>
      <c r="L4591" s="3">
        <f>Working_Data[[#This Row],[price2]]/Working_Data[[#This Row],[quantity]]</f>
        <v>589.22</v>
      </c>
      <c r="M4591" s="3">
        <v>589.22</v>
      </c>
      <c r="N4591" t="s">
        <v>28</v>
      </c>
      <c r="O4591">
        <v>29</v>
      </c>
      <c r="P4591" s="1">
        <v>45715</v>
      </c>
      <c r="Q4591">
        <v>299</v>
      </c>
      <c r="R4591" t="s">
        <v>43</v>
      </c>
      <c r="S4591">
        <v>3</v>
      </c>
      <c r="T4591" s="1">
        <v>45829</v>
      </c>
      <c r="U4591" t="s">
        <v>36</v>
      </c>
      <c r="V4591" t="str">
        <f>TEXT(WEEKDAY(Working_Data[[#This Row],[order_date]],1),"DDDD")</f>
        <v>Friday</v>
      </c>
      <c r="W4591" t="str">
        <f>TEXT(Working_Data[[#This Row],[order_date]],"mmmm")</f>
        <v>January</v>
      </c>
      <c r="X4591" s="7">
        <f>Working_Data[[#This Row],[last_order_date]]-Working_Data[[#This Row],[signup_date]]</f>
        <v>1</v>
      </c>
      <c r="Y4591" s="7">
        <f>IF(Working_Data[[#This Row],[churned]]="Active",1,0)</f>
        <v>0</v>
      </c>
      <c r="Z4591" s="7">
        <f>YEAR(Working_Data[[#This Row],[order_date]])</f>
        <v>2025</v>
      </c>
    </row>
    <row r="4592" spans="1:26" x14ac:dyDescent="0.25">
      <c r="A4592" t="s">
        <v>9234</v>
      </c>
      <c r="B4592" t="s">
        <v>21</v>
      </c>
      <c r="C4592" t="s">
        <v>82</v>
      </c>
      <c r="D4592" t="s">
        <v>23</v>
      </c>
      <c r="E4592" s="1">
        <v>45181</v>
      </c>
      <c r="F4592" t="s">
        <v>9235</v>
      </c>
      <c r="G4592" s="1">
        <v>45660</v>
      </c>
      <c r="H4592" t="s">
        <v>47</v>
      </c>
      <c r="I4592" t="s">
        <v>48</v>
      </c>
      <c r="J4592" t="s">
        <v>49</v>
      </c>
      <c r="K4592">
        <v>5</v>
      </c>
      <c r="L4592" s="3">
        <f>Working_Data[[#This Row],[price2]]/Working_Data[[#This Row],[quantity]]</f>
        <v>78.816000000000003</v>
      </c>
      <c r="M4592" s="3">
        <v>394.08</v>
      </c>
      <c r="N4592" t="s">
        <v>28</v>
      </c>
      <c r="O4592">
        <v>16</v>
      </c>
      <c r="P4592" s="1">
        <v>45964</v>
      </c>
      <c r="Q4592">
        <v>270</v>
      </c>
      <c r="R4592" t="s">
        <v>29</v>
      </c>
      <c r="S4592">
        <v>1</v>
      </c>
      <c r="T4592" s="1">
        <v>45562</v>
      </c>
      <c r="U4592" t="s">
        <v>60</v>
      </c>
      <c r="V4592" t="str">
        <f>TEXT(WEEKDAY(Working_Data[[#This Row],[order_date]],1),"DDDD")</f>
        <v>Friday</v>
      </c>
      <c r="W4592" t="str">
        <f>TEXT(Working_Data[[#This Row],[order_date]],"mmmm")</f>
        <v>January</v>
      </c>
      <c r="X4592" s="7">
        <f>Working_Data[[#This Row],[last_order_date]]-Working_Data[[#This Row],[signup_date]]</f>
        <v>783</v>
      </c>
      <c r="Y4592" s="7">
        <f>IF(Working_Data[[#This Row],[churned]]="Active",1,0)</f>
        <v>1</v>
      </c>
      <c r="Z4592" s="7">
        <f>YEAR(Working_Data[[#This Row],[order_date]])</f>
        <v>2025</v>
      </c>
    </row>
    <row r="4593" spans="1:26" x14ac:dyDescent="0.25">
      <c r="A4593" t="s">
        <v>9236</v>
      </c>
      <c r="B4593" t="s">
        <v>21</v>
      </c>
      <c r="C4593" t="s">
        <v>82</v>
      </c>
      <c r="D4593" t="s">
        <v>32</v>
      </c>
      <c r="E4593" s="1">
        <v>45432</v>
      </c>
      <c r="F4593" t="s">
        <v>9237</v>
      </c>
      <c r="G4593" s="1">
        <v>45660</v>
      </c>
      <c r="H4593" t="s">
        <v>58</v>
      </c>
      <c r="I4593" t="s">
        <v>63</v>
      </c>
      <c r="J4593" t="s">
        <v>59</v>
      </c>
      <c r="K4593">
        <v>2</v>
      </c>
      <c r="L4593" s="3">
        <f>Working_Data[[#This Row],[price2]]/Working_Data[[#This Row],[quantity]]</f>
        <v>536.54499999999996</v>
      </c>
      <c r="M4593" s="3">
        <v>1073.0899999999999</v>
      </c>
      <c r="N4593" t="s">
        <v>50</v>
      </c>
      <c r="O4593">
        <v>8</v>
      </c>
      <c r="P4593" s="1">
        <v>45852</v>
      </c>
      <c r="Q4593">
        <v>13</v>
      </c>
      <c r="R4593" t="s">
        <v>29</v>
      </c>
      <c r="S4593">
        <v>2</v>
      </c>
      <c r="T4593" s="1">
        <v>45516</v>
      </c>
      <c r="U4593" t="s">
        <v>30</v>
      </c>
      <c r="V4593" t="str">
        <f>TEXT(WEEKDAY(Working_Data[[#This Row],[order_date]],1),"DDDD")</f>
        <v>Friday</v>
      </c>
      <c r="W4593" t="str">
        <f>TEXT(Working_Data[[#This Row],[order_date]],"mmmm")</f>
        <v>January</v>
      </c>
      <c r="X4593" s="7">
        <f>Working_Data[[#This Row],[last_order_date]]-Working_Data[[#This Row],[signup_date]]</f>
        <v>420</v>
      </c>
      <c r="Y4593" s="7">
        <f>IF(Working_Data[[#This Row],[churned]]="Active",1,0)</f>
        <v>1</v>
      </c>
      <c r="Z4593" s="7">
        <f>YEAR(Working_Data[[#This Row],[order_date]])</f>
        <v>2025</v>
      </c>
    </row>
    <row r="4594" spans="1:26" x14ac:dyDescent="0.25">
      <c r="A4594" t="s">
        <v>9238</v>
      </c>
      <c r="B4594" t="s">
        <v>21</v>
      </c>
      <c r="C4594" t="s">
        <v>82</v>
      </c>
      <c r="D4594" t="s">
        <v>32</v>
      </c>
      <c r="E4594" s="1">
        <v>45794</v>
      </c>
      <c r="F4594" t="s">
        <v>9239</v>
      </c>
      <c r="G4594" s="1">
        <v>45660</v>
      </c>
      <c r="H4594" t="s">
        <v>58</v>
      </c>
      <c r="I4594" t="s">
        <v>48</v>
      </c>
      <c r="J4594" t="s">
        <v>59</v>
      </c>
      <c r="K4594">
        <v>4</v>
      </c>
      <c r="L4594" s="3">
        <f>Working_Data[[#This Row],[price2]]/Working_Data[[#This Row],[quantity]]</f>
        <v>262.24</v>
      </c>
      <c r="M4594" s="3">
        <v>1048.96</v>
      </c>
      <c r="N4594" t="s">
        <v>35</v>
      </c>
      <c r="O4594">
        <v>28</v>
      </c>
      <c r="P4594" s="1">
        <v>45831</v>
      </c>
      <c r="Q4594">
        <v>59</v>
      </c>
      <c r="R4594" t="s">
        <v>29</v>
      </c>
      <c r="S4594">
        <v>3</v>
      </c>
      <c r="T4594" s="1">
        <v>45683</v>
      </c>
      <c r="U4594" t="s">
        <v>60</v>
      </c>
      <c r="V4594" t="str">
        <f>TEXT(WEEKDAY(Working_Data[[#This Row],[order_date]],1),"DDDD")</f>
        <v>Friday</v>
      </c>
      <c r="W4594" t="str">
        <f>TEXT(Working_Data[[#This Row],[order_date]],"mmmm")</f>
        <v>January</v>
      </c>
      <c r="X4594" s="7">
        <f>Working_Data[[#This Row],[last_order_date]]-Working_Data[[#This Row],[signup_date]]</f>
        <v>37</v>
      </c>
      <c r="Y4594" s="7">
        <f>IF(Working_Data[[#This Row],[churned]]="Active",1,0)</f>
        <v>1</v>
      </c>
      <c r="Z4594" s="7">
        <f>YEAR(Working_Data[[#This Row],[order_date]])</f>
        <v>2025</v>
      </c>
    </row>
    <row r="4595" spans="1:26" x14ac:dyDescent="0.25">
      <c r="A4595" t="s">
        <v>9240</v>
      </c>
      <c r="B4595" t="s">
        <v>45</v>
      </c>
      <c r="C4595" t="s">
        <v>82</v>
      </c>
      <c r="D4595" t="s">
        <v>32</v>
      </c>
      <c r="E4595" s="1">
        <v>45294</v>
      </c>
      <c r="F4595" t="s">
        <v>9241</v>
      </c>
      <c r="G4595" s="1">
        <v>45660</v>
      </c>
      <c r="H4595" t="s">
        <v>47</v>
      </c>
      <c r="I4595" t="s">
        <v>48</v>
      </c>
      <c r="J4595" t="s">
        <v>27</v>
      </c>
      <c r="K4595">
        <v>5</v>
      </c>
      <c r="L4595" s="3">
        <f>Working_Data[[#This Row],[price2]]/Working_Data[[#This Row],[quantity]]</f>
        <v>74.578000000000003</v>
      </c>
      <c r="M4595" s="3">
        <v>372.89</v>
      </c>
      <c r="N4595" t="s">
        <v>50</v>
      </c>
      <c r="O4595">
        <v>14</v>
      </c>
      <c r="P4595" s="1">
        <v>45565</v>
      </c>
      <c r="Q4595">
        <v>186</v>
      </c>
      <c r="R4595" t="s">
        <v>43</v>
      </c>
      <c r="S4595">
        <v>5</v>
      </c>
      <c r="T4595" s="1">
        <v>45776</v>
      </c>
      <c r="U4595" t="s">
        <v>36</v>
      </c>
      <c r="V4595" t="str">
        <f>TEXT(WEEKDAY(Working_Data[[#This Row],[order_date]],1),"DDDD")</f>
        <v>Friday</v>
      </c>
      <c r="W4595" t="str">
        <f>TEXT(Working_Data[[#This Row],[order_date]],"mmmm")</f>
        <v>January</v>
      </c>
      <c r="X4595" s="7">
        <f>Working_Data[[#This Row],[last_order_date]]-Working_Data[[#This Row],[signup_date]]</f>
        <v>271</v>
      </c>
      <c r="Y4595" s="7">
        <f>IF(Working_Data[[#This Row],[churned]]="Active",1,0)</f>
        <v>0</v>
      </c>
      <c r="Z4595" s="7">
        <f>YEAR(Working_Data[[#This Row],[order_date]])</f>
        <v>2025</v>
      </c>
    </row>
    <row r="4596" spans="1:26" x14ac:dyDescent="0.25">
      <c r="A4596" t="s">
        <v>9242</v>
      </c>
      <c r="B4596" t="s">
        <v>21</v>
      </c>
      <c r="C4596" t="s">
        <v>39</v>
      </c>
      <c r="D4596" t="s">
        <v>23</v>
      </c>
      <c r="E4596" s="1">
        <v>45437</v>
      </c>
      <c r="F4596" t="s">
        <v>9243</v>
      </c>
      <c r="G4596" s="1">
        <v>45660</v>
      </c>
      <c r="H4596" t="s">
        <v>58</v>
      </c>
      <c r="I4596" t="s">
        <v>63</v>
      </c>
      <c r="J4596" t="s">
        <v>27</v>
      </c>
      <c r="K4596">
        <v>4</v>
      </c>
      <c r="L4596" s="3">
        <f>Working_Data[[#This Row],[price2]]/Working_Data[[#This Row],[quantity]]</f>
        <v>48.0075</v>
      </c>
      <c r="M4596" s="3">
        <v>192.03</v>
      </c>
      <c r="N4596" t="s">
        <v>50</v>
      </c>
      <c r="O4596">
        <v>41</v>
      </c>
      <c r="P4596" s="1">
        <v>45887</v>
      </c>
      <c r="Q4596">
        <v>267</v>
      </c>
      <c r="R4596" t="s">
        <v>29</v>
      </c>
      <c r="S4596">
        <v>2</v>
      </c>
      <c r="T4596" s="1">
        <v>45526</v>
      </c>
      <c r="U4596" t="s">
        <v>60</v>
      </c>
      <c r="V4596" t="str">
        <f>TEXT(WEEKDAY(Working_Data[[#This Row],[order_date]],1),"DDDD")</f>
        <v>Friday</v>
      </c>
      <c r="W4596" t="str">
        <f>TEXT(Working_Data[[#This Row],[order_date]],"mmmm")</f>
        <v>January</v>
      </c>
      <c r="X4596" s="7">
        <f>Working_Data[[#This Row],[last_order_date]]-Working_Data[[#This Row],[signup_date]]</f>
        <v>450</v>
      </c>
      <c r="Y4596" s="7">
        <f>IF(Working_Data[[#This Row],[churned]]="Active",1,0)</f>
        <v>1</v>
      </c>
      <c r="Z4596" s="7">
        <f>YEAR(Working_Data[[#This Row],[order_date]])</f>
        <v>2025</v>
      </c>
    </row>
    <row r="4597" spans="1:26" x14ac:dyDescent="0.25">
      <c r="A4597" t="s">
        <v>9244</v>
      </c>
      <c r="B4597" t="s">
        <v>21</v>
      </c>
      <c r="C4597" t="s">
        <v>39</v>
      </c>
      <c r="D4597" t="s">
        <v>32</v>
      </c>
      <c r="E4597" s="1">
        <v>45450</v>
      </c>
      <c r="F4597" t="s">
        <v>9245</v>
      </c>
      <c r="G4597" s="1">
        <v>45660</v>
      </c>
      <c r="H4597" t="s">
        <v>58</v>
      </c>
      <c r="I4597" t="s">
        <v>48</v>
      </c>
      <c r="J4597" t="s">
        <v>59</v>
      </c>
      <c r="K4597">
        <v>4</v>
      </c>
      <c r="L4597" s="3">
        <f>Working_Data[[#This Row],[price2]]/Working_Data[[#This Row],[quantity]]</f>
        <v>206.4725</v>
      </c>
      <c r="M4597" s="3">
        <v>825.89</v>
      </c>
      <c r="N4597" t="s">
        <v>28</v>
      </c>
      <c r="O4597">
        <v>31</v>
      </c>
      <c r="P4597" s="1">
        <v>45814</v>
      </c>
      <c r="Q4597">
        <v>324</v>
      </c>
      <c r="R4597" t="s">
        <v>43</v>
      </c>
      <c r="S4597">
        <v>3</v>
      </c>
      <c r="T4597" s="1">
        <v>45652</v>
      </c>
      <c r="U4597" t="s">
        <v>36</v>
      </c>
      <c r="V4597" t="str">
        <f>TEXT(WEEKDAY(Working_Data[[#This Row],[order_date]],1),"DDDD")</f>
        <v>Friday</v>
      </c>
      <c r="W4597" t="str">
        <f>TEXT(Working_Data[[#This Row],[order_date]],"mmmm")</f>
        <v>January</v>
      </c>
      <c r="X4597" s="7">
        <f>Working_Data[[#This Row],[last_order_date]]-Working_Data[[#This Row],[signup_date]]</f>
        <v>364</v>
      </c>
      <c r="Y4597" s="7">
        <f>IF(Working_Data[[#This Row],[churned]]="Active",1,0)</f>
        <v>0</v>
      </c>
      <c r="Z4597" s="7">
        <f>YEAR(Working_Data[[#This Row],[order_date]])</f>
        <v>2025</v>
      </c>
    </row>
    <row r="4598" spans="1:26" x14ac:dyDescent="0.25">
      <c r="A4598" t="s">
        <v>9246</v>
      </c>
      <c r="B4598" t="s">
        <v>21</v>
      </c>
      <c r="C4598" t="s">
        <v>22</v>
      </c>
      <c r="D4598" t="s">
        <v>23</v>
      </c>
      <c r="E4598" s="1">
        <v>45689</v>
      </c>
      <c r="F4598" t="s">
        <v>9247</v>
      </c>
      <c r="G4598" s="1">
        <v>45691</v>
      </c>
      <c r="H4598" t="s">
        <v>41</v>
      </c>
      <c r="I4598" t="s">
        <v>26</v>
      </c>
      <c r="J4598" t="s">
        <v>49</v>
      </c>
      <c r="K4598">
        <v>1</v>
      </c>
      <c r="L4598" s="3">
        <f>Working_Data[[#This Row],[price2]]/Working_Data[[#This Row],[quantity]]</f>
        <v>479.38</v>
      </c>
      <c r="M4598" s="3">
        <v>479.38</v>
      </c>
      <c r="N4598" t="s">
        <v>35</v>
      </c>
      <c r="O4598">
        <v>37</v>
      </c>
      <c r="P4598" s="1">
        <v>45828</v>
      </c>
      <c r="Q4598">
        <v>56</v>
      </c>
      <c r="R4598" t="s">
        <v>29</v>
      </c>
      <c r="S4598">
        <v>2</v>
      </c>
      <c r="T4598" s="1">
        <v>45993</v>
      </c>
      <c r="U4598" t="s">
        <v>60</v>
      </c>
      <c r="V4598" t="str">
        <f>TEXT(WEEKDAY(Working_Data[[#This Row],[order_date]],1),"DDDD")</f>
        <v>Monday</v>
      </c>
      <c r="W4598" t="str">
        <f>TEXT(Working_Data[[#This Row],[order_date]],"mmmm")</f>
        <v>February</v>
      </c>
      <c r="X4598" s="7">
        <f>Working_Data[[#This Row],[last_order_date]]-Working_Data[[#This Row],[signup_date]]</f>
        <v>139</v>
      </c>
      <c r="Y4598" s="7">
        <f>IF(Working_Data[[#This Row],[churned]]="Active",1,0)</f>
        <v>1</v>
      </c>
      <c r="Z4598" s="7">
        <f>YEAR(Working_Data[[#This Row],[order_date]])</f>
        <v>2025</v>
      </c>
    </row>
    <row r="4599" spans="1:26" x14ac:dyDescent="0.25">
      <c r="A4599" t="s">
        <v>9248</v>
      </c>
      <c r="B4599" t="s">
        <v>45</v>
      </c>
      <c r="C4599" t="s">
        <v>22</v>
      </c>
      <c r="D4599" t="s">
        <v>77</v>
      </c>
      <c r="E4599" s="1">
        <v>45624</v>
      </c>
      <c r="F4599" t="s">
        <v>9249</v>
      </c>
      <c r="G4599" s="1">
        <v>45691</v>
      </c>
      <c r="H4599" t="s">
        <v>34</v>
      </c>
      <c r="I4599" t="s">
        <v>42</v>
      </c>
      <c r="J4599" t="s">
        <v>59</v>
      </c>
      <c r="K4599">
        <v>1</v>
      </c>
      <c r="L4599" s="3">
        <f>Working_Data[[#This Row],[price2]]/Working_Data[[#This Row],[quantity]]</f>
        <v>712.05</v>
      </c>
      <c r="M4599" s="3">
        <v>712.05</v>
      </c>
      <c r="N4599" t="s">
        <v>50</v>
      </c>
      <c r="O4599">
        <v>16</v>
      </c>
      <c r="P4599" s="1">
        <v>45670</v>
      </c>
      <c r="Q4599">
        <v>469</v>
      </c>
      <c r="R4599" t="s">
        <v>29</v>
      </c>
      <c r="S4599">
        <v>4</v>
      </c>
      <c r="T4599" s="1">
        <v>45560</v>
      </c>
      <c r="U4599" t="s">
        <v>30</v>
      </c>
      <c r="V4599" t="str">
        <f>TEXT(WEEKDAY(Working_Data[[#This Row],[order_date]],1),"DDDD")</f>
        <v>Monday</v>
      </c>
      <c r="W4599" t="str">
        <f>TEXT(Working_Data[[#This Row],[order_date]],"mmmm")</f>
        <v>February</v>
      </c>
      <c r="X4599" s="7">
        <f>Working_Data[[#This Row],[last_order_date]]-Working_Data[[#This Row],[signup_date]]</f>
        <v>46</v>
      </c>
      <c r="Y4599" s="7">
        <f>IF(Working_Data[[#This Row],[churned]]="Active",1,0)</f>
        <v>1</v>
      </c>
      <c r="Z4599" s="7">
        <f>YEAR(Working_Data[[#This Row],[order_date]])</f>
        <v>2025</v>
      </c>
    </row>
    <row r="4600" spans="1:26" x14ac:dyDescent="0.25">
      <c r="A4600" t="s">
        <v>9250</v>
      </c>
      <c r="B4600" t="s">
        <v>45</v>
      </c>
      <c r="C4600" t="s">
        <v>82</v>
      </c>
      <c r="D4600" t="s">
        <v>23</v>
      </c>
      <c r="E4600" s="1">
        <v>45296</v>
      </c>
      <c r="F4600" t="s">
        <v>9251</v>
      </c>
      <c r="G4600" s="1">
        <v>45691</v>
      </c>
      <c r="H4600" t="s">
        <v>34</v>
      </c>
      <c r="I4600" t="s">
        <v>63</v>
      </c>
      <c r="J4600" t="s">
        <v>67</v>
      </c>
      <c r="K4600">
        <v>1</v>
      </c>
      <c r="L4600" s="3">
        <f>Working_Data[[#This Row],[price2]]/Working_Data[[#This Row],[quantity]]</f>
        <v>746.62</v>
      </c>
      <c r="M4600" s="3">
        <v>746.62</v>
      </c>
      <c r="N4600" t="s">
        <v>50</v>
      </c>
      <c r="O4600">
        <v>24</v>
      </c>
      <c r="P4600" s="1">
        <v>45746</v>
      </c>
      <c r="Q4600">
        <v>315</v>
      </c>
      <c r="R4600" t="s">
        <v>29</v>
      </c>
      <c r="S4600">
        <v>4</v>
      </c>
      <c r="T4600" s="1">
        <v>45904</v>
      </c>
      <c r="U4600" t="s">
        <v>36</v>
      </c>
      <c r="V4600" t="str">
        <f>TEXT(WEEKDAY(Working_Data[[#This Row],[order_date]],1),"DDDD")</f>
        <v>Monday</v>
      </c>
      <c r="W4600" t="str">
        <f>TEXT(Working_Data[[#This Row],[order_date]],"mmmm")</f>
        <v>February</v>
      </c>
      <c r="X4600" s="7">
        <f>Working_Data[[#This Row],[last_order_date]]-Working_Data[[#This Row],[signup_date]]</f>
        <v>450</v>
      </c>
      <c r="Y4600" s="7">
        <f>IF(Working_Data[[#This Row],[churned]]="Active",1,0)</f>
        <v>1</v>
      </c>
      <c r="Z4600" s="7">
        <f>YEAR(Working_Data[[#This Row],[order_date]])</f>
        <v>2025</v>
      </c>
    </row>
    <row r="4601" spans="1:26" x14ac:dyDescent="0.25">
      <c r="A4601" t="s">
        <v>9252</v>
      </c>
      <c r="B4601" t="s">
        <v>38</v>
      </c>
      <c r="C4601" t="s">
        <v>22</v>
      </c>
      <c r="D4601" t="s">
        <v>56</v>
      </c>
      <c r="E4601" s="1">
        <v>45802</v>
      </c>
      <c r="F4601" t="s">
        <v>9253</v>
      </c>
      <c r="G4601" s="1">
        <v>45691</v>
      </c>
      <c r="H4601" t="s">
        <v>47</v>
      </c>
      <c r="I4601" t="s">
        <v>54</v>
      </c>
      <c r="J4601" t="s">
        <v>64</v>
      </c>
      <c r="K4601">
        <v>1</v>
      </c>
      <c r="L4601" s="3">
        <f>Working_Data[[#This Row],[price2]]/Working_Data[[#This Row],[quantity]]</f>
        <v>1471.17</v>
      </c>
      <c r="M4601" s="3">
        <v>1471.17</v>
      </c>
      <c r="N4601" t="s">
        <v>28</v>
      </c>
      <c r="O4601">
        <v>28</v>
      </c>
      <c r="P4601" s="1">
        <v>45651</v>
      </c>
      <c r="Q4601">
        <v>142</v>
      </c>
      <c r="R4601" t="s">
        <v>43</v>
      </c>
      <c r="S4601">
        <v>4</v>
      </c>
      <c r="T4601" s="1">
        <v>45846</v>
      </c>
      <c r="U4601" t="s">
        <v>30</v>
      </c>
      <c r="V4601" t="str">
        <f>TEXT(WEEKDAY(Working_Data[[#This Row],[order_date]],1),"DDDD")</f>
        <v>Monday</v>
      </c>
      <c r="W4601" t="str">
        <f>TEXT(Working_Data[[#This Row],[order_date]],"mmmm")</f>
        <v>February</v>
      </c>
      <c r="X4601" s="7">
        <f>Working_Data[[#This Row],[last_order_date]]-Working_Data[[#This Row],[signup_date]]</f>
        <v>-151</v>
      </c>
      <c r="Y4601" s="7">
        <f>IF(Working_Data[[#This Row],[churned]]="Active",1,0)</f>
        <v>0</v>
      </c>
      <c r="Z4601" s="7">
        <f>YEAR(Working_Data[[#This Row],[order_date]])</f>
        <v>2025</v>
      </c>
    </row>
    <row r="4602" spans="1:26" x14ac:dyDescent="0.25">
      <c r="A4602" t="s">
        <v>9254</v>
      </c>
      <c r="B4602" t="s">
        <v>45</v>
      </c>
      <c r="C4602" t="s">
        <v>82</v>
      </c>
      <c r="D4602" t="s">
        <v>52</v>
      </c>
      <c r="E4602" s="1">
        <v>45992</v>
      </c>
      <c r="F4602" t="s">
        <v>9255</v>
      </c>
      <c r="G4602" s="1">
        <v>45691</v>
      </c>
      <c r="H4602" t="s">
        <v>58</v>
      </c>
      <c r="I4602" t="s">
        <v>54</v>
      </c>
      <c r="J4602" t="s">
        <v>59</v>
      </c>
      <c r="K4602">
        <v>4</v>
      </c>
      <c r="L4602" s="3">
        <f>Working_Data[[#This Row],[price2]]/Working_Data[[#This Row],[quantity]]</f>
        <v>369.91</v>
      </c>
      <c r="M4602" s="3">
        <v>1479.64</v>
      </c>
      <c r="N4602" t="s">
        <v>35</v>
      </c>
      <c r="O4602">
        <v>6</v>
      </c>
      <c r="P4602" s="1">
        <v>45843</v>
      </c>
      <c r="Q4602">
        <v>157</v>
      </c>
      <c r="R4602" t="s">
        <v>29</v>
      </c>
      <c r="S4602">
        <v>3</v>
      </c>
      <c r="T4602" s="1">
        <v>45967</v>
      </c>
      <c r="U4602" t="s">
        <v>30</v>
      </c>
      <c r="V4602" t="str">
        <f>TEXT(WEEKDAY(Working_Data[[#This Row],[order_date]],1),"DDDD")</f>
        <v>Monday</v>
      </c>
      <c r="W4602" t="str">
        <f>TEXT(Working_Data[[#This Row],[order_date]],"mmmm")</f>
        <v>February</v>
      </c>
      <c r="X4602" s="7">
        <f>Working_Data[[#This Row],[last_order_date]]-Working_Data[[#This Row],[signup_date]]</f>
        <v>-149</v>
      </c>
      <c r="Y4602" s="7">
        <f>IF(Working_Data[[#This Row],[churned]]="Active",1,0)</f>
        <v>1</v>
      </c>
      <c r="Z4602" s="7">
        <f>YEAR(Working_Data[[#This Row],[order_date]])</f>
        <v>2025</v>
      </c>
    </row>
    <row r="4603" spans="1:26" x14ac:dyDescent="0.25">
      <c r="A4603" t="s">
        <v>9256</v>
      </c>
      <c r="B4603" t="s">
        <v>21</v>
      </c>
      <c r="C4603" t="s">
        <v>39</v>
      </c>
      <c r="D4603" t="s">
        <v>77</v>
      </c>
      <c r="E4603" s="1">
        <v>45285</v>
      </c>
      <c r="F4603" t="s">
        <v>9257</v>
      </c>
      <c r="G4603" s="1">
        <v>45691</v>
      </c>
      <c r="H4603" t="s">
        <v>34</v>
      </c>
      <c r="I4603" t="s">
        <v>26</v>
      </c>
      <c r="J4603" t="s">
        <v>64</v>
      </c>
      <c r="K4603">
        <v>5</v>
      </c>
      <c r="L4603" s="3">
        <f>Working_Data[[#This Row],[price2]]/Working_Data[[#This Row],[quantity]]</f>
        <v>144.87</v>
      </c>
      <c r="M4603" s="3">
        <v>724.35</v>
      </c>
      <c r="N4603" t="s">
        <v>50</v>
      </c>
      <c r="O4603">
        <v>35</v>
      </c>
      <c r="P4603" s="1">
        <v>45564</v>
      </c>
      <c r="Q4603">
        <v>109</v>
      </c>
      <c r="R4603" t="s">
        <v>43</v>
      </c>
      <c r="S4603">
        <v>1</v>
      </c>
      <c r="T4603" s="1">
        <v>45775</v>
      </c>
      <c r="U4603" t="s">
        <v>60</v>
      </c>
      <c r="V4603" t="str">
        <f>TEXT(WEEKDAY(Working_Data[[#This Row],[order_date]],1),"DDDD")</f>
        <v>Monday</v>
      </c>
      <c r="W4603" t="str">
        <f>TEXT(Working_Data[[#This Row],[order_date]],"mmmm")</f>
        <v>February</v>
      </c>
      <c r="X4603" s="7">
        <f>Working_Data[[#This Row],[last_order_date]]-Working_Data[[#This Row],[signup_date]]</f>
        <v>279</v>
      </c>
      <c r="Y4603" s="7">
        <f>IF(Working_Data[[#This Row],[churned]]="Active",1,0)</f>
        <v>0</v>
      </c>
      <c r="Z4603" s="7">
        <f>YEAR(Working_Data[[#This Row],[order_date]])</f>
        <v>2025</v>
      </c>
    </row>
    <row r="4604" spans="1:26" x14ac:dyDescent="0.25">
      <c r="A4604" t="s">
        <v>9258</v>
      </c>
      <c r="B4604" t="s">
        <v>21</v>
      </c>
      <c r="C4604" t="s">
        <v>39</v>
      </c>
      <c r="D4604" t="s">
        <v>77</v>
      </c>
      <c r="E4604" s="1">
        <v>45347</v>
      </c>
      <c r="F4604" t="s">
        <v>9259</v>
      </c>
      <c r="G4604" s="1">
        <v>45691</v>
      </c>
      <c r="H4604" t="s">
        <v>34</v>
      </c>
      <c r="I4604" t="s">
        <v>54</v>
      </c>
      <c r="J4604" t="s">
        <v>67</v>
      </c>
      <c r="K4604">
        <v>3</v>
      </c>
      <c r="L4604" s="3">
        <f>Working_Data[[#This Row],[price2]]/Working_Data[[#This Row],[quantity]]</f>
        <v>234.69000000000003</v>
      </c>
      <c r="M4604" s="3">
        <v>704.07</v>
      </c>
      <c r="N4604" t="s">
        <v>50</v>
      </c>
      <c r="O4604">
        <v>31</v>
      </c>
      <c r="P4604" s="1">
        <v>45906</v>
      </c>
      <c r="Q4604">
        <v>451</v>
      </c>
      <c r="R4604" t="s">
        <v>43</v>
      </c>
      <c r="S4604">
        <v>5</v>
      </c>
      <c r="T4604" s="1">
        <v>45363</v>
      </c>
      <c r="U4604" t="s">
        <v>36</v>
      </c>
      <c r="V4604" t="str">
        <f>TEXT(WEEKDAY(Working_Data[[#This Row],[order_date]],1),"DDDD")</f>
        <v>Monday</v>
      </c>
      <c r="W4604" t="str">
        <f>TEXT(Working_Data[[#This Row],[order_date]],"mmmm")</f>
        <v>February</v>
      </c>
      <c r="X4604" s="7">
        <f>Working_Data[[#This Row],[last_order_date]]-Working_Data[[#This Row],[signup_date]]</f>
        <v>559</v>
      </c>
      <c r="Y4604" s="7">
        <f>IF(Working_Data[[#This Row],[churned]]="Active",1,0)</f>
        <v>0</v>
      </c>
      <c r="Z4604" s="7">
        <f>YEAR(Working_Data[[#This Row],[order_date]])</f>
        <v>2025</v>
      </c>
    </row>
    <row r="4605" spans="1:26" x14ac:dyDescent="0.25">
      <c r="A4605" t="s">
        <v>9260</v>
      </c>
      <c r="B4605" t="s">
        <v>45</v>
      </c>
      <c r="C4605" t="s">
        <v>82</v>
      </c>
      <c r="D4605" t="s">
        <v>52</v>
      </c>
      <c r="E4605" s="1">
        <v>45288</v>
      </c>
      <c r="F4605" t="s">
        <v>9261</v>
      </c>
      <c r="G4605" s="1">
        <v>45691</v>
      </c>
      <c r="H4605" t="s">
        <v>25</v>
      </c>
      <c r="I4605" t="s">
        <v>42</v>
      </c>
      <c r="J4605" t="s">
        <v>27</v>
      </c>
      <c r="K4605">
        <v>1</v>
      </c>
      <c r="L4605" s="3">
        <f>Working_Data[[#This Row],[price2]]/Working_Data[[#This Row],[quantity]]</f>
        <v>1186.6099999999999</v>
      </c>
      <c r="M4605" s="3">
        <v>1186.6099999999999</v>
      </c>
      <c r="N4605" t="s">
        <v>35</v>
      </c>
      <c r="O4605">
        <v>48</v>
      </c>
      <c r="P4605" s="1">
        <v>45829</v>
      </c>
      <c r="Q4605">
        <v>474</v>
      </c>
      <c r="R4605" t="s">
        <v>29</v>
      </c>
      <c r="S4605">
        <v>5</v>
      </c>
      <c r="T4605" s="1">
        <v>45888</v>
      </c>
      <c r="U4605" t="s">
        <v>60</v>
      </c>
      <c r="V4605" t="str">
        <f>TEXT(WEEKDAY(Working_Data[[#This Row],[order_date]],1),"DDDD")</f>
        <v>Monday</v>
      </c>
      <c r="W4605" t="str">
        <f>TEXT(Working_Data[[#This Row],[order_date]],"mmmm")</f>
        <v>February</v>
      </c>
      <c r="X4605" s="7">
        <f>Working_Data[[#This Row],[last_order_date]]-Working_Data[[#This Row],[signup_date]]</f>
        <v>541</v>
      </c>
      <c r="Y4605" s="7">
        <f>IF(Working_Data[[#This Row],[churned]]="Active",1,0)</f>
        <v>1</v>
      </c>
      <c r="Z4605" s="7">
        <f>YEAR(Working_Data[[#This Row],[order_date]])</f>
        <v>2025</v>
      </c>
    </row>
    <row r="4606" spans="1:26" x14ac:dyDescent="0.25">
      <c r="A4606" t="s">
        <v>9262</v>
      </c>
      <c r="B4606" t="s">
        <v>21</v>
      </c>
      <c r="C4606" t="s">
        <v>82</v>
      </c>
      <c r="D4606" t="s">
        <v>32</v>
      </c>
      <c r="E4606" s="1">
        <v>45776</v>
      </c>
      <c r="F4606" t="s">
        <v>9263</v>
      </c>
      <c r="G4606" s="1">
        <v>45691</v>
      </c>
      <c r="H4606" t="s">
        <v>41</v>
      </c>
      <c r="I4606" t="s">
        <v>48</v>
      </c>
      <c r="J4606" t="s">
        <v>64</v>
      </c>
      <c r="K4606">
        <v>4</v>
      </c>
      <c r="L4606" s="3">
        <f>Working_Data[[#This Row],[price2]]/Working_Data[[#This Row],[quantity]]</f>
        <v>182.33</v>
      </c>
      <c r="M4606" s="3">
        <v>729.32</v>
      </c>
      <c r="N4606" t="s">
        <v>50</v>
      </c>
      <c r="O4606">
        <v>30</v>
      </c>
      <c r="P4606" s="1">
        <v>45735</v>
      </c>
      <c r="Q4606">
        <v>218</v>
      </c>
      <c r="R4606" t="s">
        <v>43</v>
      </c>
      <c r="S4606">
        <v>1</v>
      </c>
      <c r="T4606" s="1">
        <v>45811</v>
      </c>
      <c r="U4606" t="s">
        <v>60</v>
      </c>
      <c r="V4606" t="str">
        <f>TEXT(WEEKDAY(Working_Data[[#This Row],[order_date]],1),"DDDD")</f>
        <v>Monday</v>
      </c>
      <c r="W4606" t="str">
        <f>TEXT(Working_Data[[#This Row],[order_date]],"mmmm")</f>
        <v>February</v>
      </c>
      <c r="X4606" s="7">
        <f>Working_Data[[#This Row],[last_order_date]]-Working_Data[[#This Row],[signup_date]]</f>
        <v>-41</v>
      </c>
      <c r="Y4606" s="7">
        <f>IF(Working_Data[[#This Row],[churned]]="Active",1,0)</f>
        <v>0</v>
      </c>
      <c r="Z4606" s="7">
        <f>YEAR(Working_Data[[#This Row],[order_date]])</f>
        <v>2025</v>
      </c>
    </row>
    <row r="4607" spans="1:26" x14ac:dyDescent="0.25">
      <c r="A4607" t="s">
        <v>9264</v>
      </c>
      <c r="B4607" t="s">
        <v>45</v>
      </c>
      <c r="C4607" t="s">
        <v>22</v>
      </c>
      <c r="D4607" t="s">
        <v>32</v>
      </c>
      <c r="E4607" s="1">
        <v>45644</v>
      </c>
      <c r="F4607" t="s">
        <v>9265</v>
      </c>
      <c r="G4607" s="1">
        <v>45691</v>
      </c>
      <c r="H4607" t="s">
        <v>34</v>
      </c>
      <c r="I4607" t="s">
        <v>63</v>
      </c>
      <c r="J4607" t="s">
        <v>64</v>
      </c>
      <c r="K4607">
        <v>3</v>
      </c>
      <c r="L4607" s="3">
        <f>Working_Data[[#This Row],[price2]]/Working_Data[[#This Row],[quantity]]</f>
        <v>462.27</v>
      </c>
      <c r="M4607" s="3">
        <v>1386.81</v>
      </c>
      <c r="N4607" t="s">
        <v>28</v>
      </c>
      <c r="O4607">
        <v>38</v>
      </c>
      <c r="P4607" s="1">
        <v>45855</v>
      </c>
      <c r="Q4607">
        <v>174</v>
      </c>
      <c r="R4607" t="s">
        <v>29</v>
      </c>
      <c r="S4607">
        <v>4</v>
      </c>
      <c r="T4607" s="1">
        <v>45302</v>
      </c>
      <c r="U4607" t="s">
        <v>30</v>
      </c>
      <c r="V4607" t="str">
        <f>TEXT(WEEKDAY(Working_Data[[#This Row],[order_date]],1),"DDDD")</f>
        <v>Monday</v>
      </c>
      <c r="W4607" t="str">
        <f>TEXT(Working_Data[[#This Row],[order_date]],"mmmm")</f>
        <v>February</v>
      </c>
      <c r="X4607" s="7">
        <f>Working_Data[[#This Row],[last_order_date]]-Working_Data[[#This Row],[signup_date]]</f>
        <v>211</v>
      </c>
      <c r="Y4607" s="7">
        <f>IF(Working_Data[[#This Row],[churned]]="Active",1,0)</f>
        <v>1</v>
      </c>
      <c r="Z4607" s="7">
        <f>YEAR(Working_Data[[#This Row],[order_date]])</f>
        <v>2025</v>
      </c>
    </row>
    <row r="4608" spans="1:26" x14ac:dyDescent="0.25">
      <c r="A4608" t="s">
        <v>9266</v>
      </c>
      <c r="B4608" t="s">
        <v>45</v>
      </c>
      <c r="C4608" t="s">
        <v>39</v>
      </c>
      <c r="D4608" t="s">
        <v>52</v>
      </c>
      <c r="E4608" s="1">
        <v>45823</v>
      </c>
      <c r="F4608" t="s">
        <v>9267</v>
      </c>
      <c r="G4608" s="1">
        <v>45691</v>
      </c>
      <c r="H4608" t="s">
        <v>34</v>
      </c>
      <c r="I4608" t="s">
        <v>63</v>
      </c>
      <c r="J4608" t="s">
        <v>59</v>
      </c>
      <c r="K4608">
        <v>4</v>
      </c>
      <c r="L4608" s="3">
        <f>Working_Data[[#This Row],[price2]]/Working_Data[[#This Row],[quantity]]</f>
        <v>335.86</v>
      </c>
      <c r="M4608" s="3">
        <v>1343.44</v>
      </c>
      <c r="N4608" t="s">
        <v>28</v>
      </c>
      <c r="O4608">
        <v>8</v>
      </c>
      <c r="P4608" s="1">
        <v>45625</v>
      </c>
      <c r="Q4608">
        <v>143</v>
      </c>
      <c r="R4608" t="s">
        <v>29</v>
      </c>
      <c r="S4608">
        <v>3</v>
      </c>
      <c r="T4608" s="1">
        <v>45575</v>
      </c>
      <c r="U4608" t="s">
        <v>30</v>
      </c>
      <c r="V4608" t="str">
        <f>TEXT(WEEKDAY(Working_Data[[#This Row],[order_date]],1),"DDDD")</f>
        <v>Monday</v>
      </c>
      <c r="W4608" t="str">
        <f>TEXT(Working_Data[[#This Row],[order_date]],"mmmm")</f>
        <v>February</v>
      </c>
      <c r="X4608" s="7">
        <f>Working_Data[[#This Row],[last_order_date]]-Working_Data[[#This Row],[signup_date]]</f>
        <v>-198</v>
      </c>
      <c r="Y4608" s="7">
        <f>IF(Working_Data[[#This Row],[churned]]="Active",1,0)</f>
        <v>1</v>
      </c>
      <c r="Z4608" s="7">
        <f>YEAR(Working_Data[[#This Row],[order_date]])</f>
        <v>2025</v>
      </c>
    </row>
    <row r="4609" spans="1:26" x14ac:dyDescent="0.25">
      <c r="A4609" t="s">
        <v>9268</v>
      </c>
      <c r="B4609" t="s">
        <v>21</v>
      </c>
      <c r="C4609" t="s">
        <v>82</v>
      </c>
      <c r="D4609" t="s">
        <v>32</v>
      </c>
      <c r="E4609" s="1">
        <v>45739</v>
      </c>
      <c r="F4609" t="s">
        <v>9269</v>
      </c>
      <c r="G4609" s="1">
        <v>45691</v>
      </c>
      <c r="H4609" t="s">
        <v>25</v>
      </c>
      <c r="I4609" t="s">
        <v>26</v>
      </c>
      <c r="J4609" t="s">
        <v>27</v>
      </c>
      <c r="K4609">
        <v>1</v>
      </c>
      <c r="L4609" s="3">
        <f>Working_Data[[#This Row],[price2]]/Working_Data[[#This Row],[quantity]]</f>
        <v>957.21</v>
      </c>
      <c r="M4609" s="3">
        <v>957.21</v>
      </c>
      <c r="N4609" t="s">
        <v>28</v>
      </c>
      <c r="O4609">
        <v>14</v>
      </c>
      <c r="P4609" s="1">
        <v>45889</v>
      </c>
      <c r="Q4609">
        <v>475</v>
      </c>
      <c r="R4609" t="s">
        <v>29</v>
      </c>
      <c r="S4609">
        <v>1</v>
      </c>
      <c r="T4609" s="1">
        <v>45579</v>
      </c>
      <c r="U4609" t="s">
        <v>60</v>
      </c>
      <c r="V4609" t="str">
        <f>TEXT(WEEKDAY(Working_Data[[#This Row],[order_date]],1),"DDDD")</f>
        <v>Monday</v>
      </c>
      <c r="W4609" t="str">
        <f>TEXT(Working_Data[[#This Row],[order_date]],"mmmm")</f>
        <v>February</v>
      </c>
      <c r="X4609" s="7">
        <f>Working_Data[[#This Row],[last_order_date]]-Working_Data[[#This Row],[signup_date]]</f>
        <v>150</v>
      </c>
      <c r="Y4609" s="7">
        <f>IF(Working_Data[[#This Row],[churned]]="Active",1,0)</f>
        <v>1</v>
      </c>
      <c r="Z4609" s="7">
        <f>YEAR(Working_Data[[#This Row],[order_date]])</f>
        <v>2025</v>
      </c>
    </row>
    <row r="4610" spans="1:26" x14ac:dyDescent="0.25">
      <c r="A4610" t="s">
        <v>9270</v>
      </c>
      <c r="B4610" t="s">
        <v>45</v>
      </c>
      <c r="C4610" t="s">
        <v>39</v>
      </c>
      <c r="D4610" t="s">
        <v>32</v>
      </c>
      <c r="E4610" s="1">
        <v>45363</v>
      </c>
      <c r="F4610" t="s">
        <v>9271</v>
      </c>
      <c r="G4610" s="1">
        <v>45691</v>
      </c>
      <c r="H4610" t="s">
        <v>47</v>
      </c>
      <c r="I4610" t="s">
        <v>42</v>
      </c>
      <c r="J4610" t="s">
        <v>59</v>
      </c>
      <c r="K4610">
        <v>2</v>
      </c>
      <c r="L4610" s="3">
        <f>Working_Data[[#This Row],[price2]]/Working_Data[[#This Row],[quantity]]</f>
        <v>748.755</v>
      </c>
      <c r="M4610" s="3">
        <v>1497.51</v>
      </c>
      <c r="N4610" t="s">
        <v>35</v>
      </c>
      <c r="O4610">
        <v>14</v>
      </c>
      <c r="P4610" s="1">
        <v>45857</v>
      </c>
      <c r="Q4610">
        <v>20</v>
      </c>
      <c r="R4610" t="s">
        <v>29</v>
      </c>
      <c r="S4610">
        <v>1</v>
      </c>
      <c r="T4610" s="1">
        <v>45554</v>
      </c>
      <c r="U4610" t="s">
        <v>36</v>
      </c>
      <c r="V4610" t="str">
        <f>TEXT(WEEKDAY(Working_Data[[#This Row],[order_date]],1),"DDDD")</f>
        <v>Monday</v>
      </c>
      <c r="W4610" t="str">
        <f>TEXT(Working_Data[[#This Row],[order_date]],"mmmm")</f>
        <v>February</v>
      </c>
      <c r="X4610" s="7">
        <f>Working_Data[[#This Row],[last_order_date]]-Working_Data[[#This Row],[signup_date]]</f>
        <v>494</v>
      </c>
      <c r="Y4610" s="7">
        <f>IF(Working_Data[[#This Row],[churned]]="Active",1,0)</f>
        <v>1</v>
      </c>
      <c r="Z4610" s="7">
        <f>YEAR(Working_Data[[#This Row],[order_date]])</f>
        <v>2025</v>
      </c>
    </row>
    <row r="4611" spans="1:26" x14ac:dyDescent="0.25">
      <c r="A4611" t="s">
        <v>9272</v>
      </c>
      <c r="B4611" t="s">
        <v>21</v>
      </c>
      <c r="C4611" t="s">
        <v>82</v>
      </c>
      <c r="D4611" t="s">
        <v>32</v>
      </c>
      <c r="E4611" s="1">
        <v>45778</v>
      </c>
      <c r="F4611" t="s">
        <v>9273</v>
      </c>
      <c r="G4611" s="1">
        <v>45691</v>
      </c>
      <c r="H4611" t="s">
        <v>58</v>
      </c>
      <c r="I4611" t="s">
        <v>48</v>
      </c>
      <c r="J4611" t="s">
        <v>59</v>
      </c>
      <c r="K4611">
        <v>5</v>
      </c>
      <c r="L4611" s="3">
        <f>Working_Data[[#This Row],[price2]]/Working_Data[[#This Row],[quantity]]</f>
        <v>166.54400000000001</v>
      </c>
      <c r="M4611" s="3">
        <v>832.72</v>
      </c>
      <c r="N4611" t="s">
        <v>35</v>
      </c>
      <c r="O4611">
        <v>47</v>
      </c>
      <c r="P4611" s="1">
        <v>45708</v>
      </c>
      <c r="Q4611">
        <v>474</v>
      </c>
      <c r="R4611" t="s">
        <v>43</v>
      </c>
      <c r="S4611">
        <v>2</v>
      </c>
      <c r="T4611" s="1">
        <v>45890</v>
      </c>
      <c r="U4611" t="s">
        <v>60</v>
      </c>
      <c r="V4611" t="str">
        <f>TEXT(WEEKDAY(Working_Data[[#This Row],[order_date]],1),"DDDD")</f>
        <v>Monday</v>
      </c>
      <c r="W4611" t="str">
        <f>TEXT(Working_Data[[#This Row],[order_date]],"mmmm")</f>
        <v>February</v>
      </c>
      <c r="X4611" s="7">
        <f>Working_Data[[#This Row],[last_order_date]]-Working_Data[[#This Row],[signup_date]]</f>
        <v>-70</v>
      </c>
      <c r="Y4611" s="7">
        <f>IF(Working_Data[[#This Row],[churned]]="Active",1,0)</f>
        <v>0</v>
      </c>
      <c r="Z4611" s="7">
        <f>YEAR(Working_Data[[#This Row],[order_date]])</f>
        <v>2025</v>
      </c>
    </row>
    <row r="4612" spans="1:26" x14ac:dyDescent="0.25">
      <c r="A4612" t="s">
        <v>9274</v>
      </c>
      <c r="B4612" t="s">
        <v>21</v>
      </c>
      <c r="C4612" t="s">
        <v>22</v>
      </c>
      <c r="D4612" t="s">
        <v>52</v>
      </c>
      <c r="E4612" s="1">
        <v>45371</v>
      </c>
      <c r="F4612" t="s">
        <v>9275</v>
      </c>
      <c r="G4612" s="1">
        <v>45691</v>
      </c>
      <c r="H4612" t="s">
        <v>41</v>
      </c>
      <c r="I4612" t="s">
        <v>54</v>
      </c>
      <c r="J4612" t="s">
        <v>49</v>
      </c>
      <c r="K4612">
        <v>2</v>
      </c>
      <c r="L4612" s="3">
        <f>Working_Data[[#This Row],[price2]]/Working_Data[[#This Row],[quantity]]</f>
        <v>665.58</v>
      </c>
      <c r="M4612" s="3">
        <v>1331.16</v>
      </c>
      <c r="N4612" t="s">
        <v>50</v>
      </c>
      <c r="O4612">
        <v>36</v>
      </c>
      <c r="P4612" s="1">
        <v>45680</v>
      </c>
      <c r="Q4612">
        <v>225</v>
      </c>
      <c r="R4612" t="s">
        <v>43</v>
      </c>
      <c r="S4612">
        <v>5</v>
      </c>
      <c r="T4612" s="1">
        <v>45885</v>
      </c>
      <c r="U4612" t="s">
        <v>60</v>
      </c>
      <c r="V4612" t="str">
        <f>TEXT(WEEKDAY(Working_Data[[#This Row],[order_date]],1),"DDDD")</f>
        <v>Monday</v>
      </c>
      <c r="W4612" t="str">
        <f>TEXT(Working_Data[[#This Row],[order_date]],"mmmm")</f>
        <v>February</v>
      </c>
      <c r="X4612" s="7">
        <f>Working_Data[[#This Row],[last_order_date]]-Working_Data[[#This Row],[signup_date]]</f>
        <v>309</v>
      </c>
      <c r="Y4612" s="7">
        <f>IF(Working_Data[[#This Row],[churned]]="Active",1,0)</f>
        <v>0</v>
      </c>
      <c r="Z4612" s="7">
        <f>YEAR(Working_Data[[#This Row],[order_date]])</f>
        <v>2025</v>
      </c>
    </row>
    <row r="4613" spans="1:26" x14ac:dyDescent="0.25">
      <c r="A4613" t="s">
        <v>9276</v>
      </c>
      <c r="B4613" t="s">
        <v>45</v>
      </c>
      <c r="C4613" t="s">
        <v>82</v>
      </c>
      <c r="D4613" t="s">
        <v>56</v>
      </c>
      <c r="E4613" s="1">
        <v>45209</v>
      </c>
      <c r="F4613" t="s">
        <v>9277</v>
      </c>
      <c r="G4613" s="1">
        <v>45691</v>
      </c>
      <c r="H4613" t="s">
        <v>47</v>
      </c>
      <c r="I4613" t="s">
        <v>42</v>
      </c>
      <c r="J4613" t="s">
        <v>64</v>
      </c>
      <c r="K4613">
        <v>3</v>
      </c>
      <c r="L4613" s="3">
        <f>Working_Data[[#This Row],[price2]]/Working_Data[[#This Row],[quantity]]</f>
        <v>452.83</v>
      </c>
      <c r="M4613" s="3">
        <v>1358.49</v>
      </c>
      <c r="N4613" t="s">
        <v>35</v>
      </c>
      <c r="O4613">
        <v>18</v>
      </c>
      <c r="P4613" s="1">
        <v>45967</v>
      </c>
      <c r="Q4613">
        <v>94</v>
      </c>
      <c r="R4613" t="s">
        <v>29</v>
      </c>
      <c r="S4613">
        <v>4</v>
      </c>
      <c r="T4613" s="1">
        <v>45830</v>
      </c>
      <c r="U4613" t="s">
        <v>60</v>
      </c>
      <c r="V4613" t="str">
        <f>TEXT(WEEKDAY(Working_Data[[#This Row],[order_date]],1),"DDDD")</f>
        <v>Monday</v>
      </c>
      <c r="W4613" t="str">
        <f>TEXT(Working_Data[[#This Row],[order_date]],"mmmm")</f>
        <v>February</v>
      </c>
      <c r="X4613" s="7">
        <f>Working_Data[[#This Row],[last_order_date]]-Working_Data[[#This Row],[signup_date]]</f>
        <v>758</v>
      </c>
      <c r="Y4613" s="7">
        <f>IF(Working_Data[[#This Row],[churned]]="Active",1,0)</f>
        <v>1</v>
      </c>
      <c r="Z4613" s="7">
        <f>YEAR(Working_Data[[#This Row],[order_date]])</f>
        <v>2025</v>
      </c>
    </row>
    <row r="4614" spans="1:26" x14ac:dyDescent="0.25">
      <c r="A4614" t="s">
        <v>9278</v>
      </c>
      <c r="B4614" t="s">
        <v>38</v>
      </c>
      <c r="C4614" t="s">
        <v>39</v>
      </c>
      <c r="D4614" t="s">
        <v>56</v>
      </c>
      <c r="E4614" s="1">
        <v>45778</v>
      </c>
      <c r="F4614" t="s">
        <v>9279</v>
      </c>
      <c r="G4614" s="1">
        <v>45719</v>
      </c>
      <c r="H4614" t="s">
        <v>58</v>
      </c>
      <c r="I4614" t="s">
        <v>48</v>
      </c>
      <c r="J4614" t="s">
        <v>59</v>
      </c>
      <c r="K4614">
        <v>2</v>
      </c>
      <c r="L4614" s="3">
        <f>Working_Data[[#This Row],[price2]]/Working_Data[[#This Row],[quantity]]</f>
        <v>301.26499999999999</v>
      </c>
      <c r="M4614" s="3">
        <v>602.53</v>
      </c>
      <c r="N4614" t="s">
        <v>50</v>
      </c>
      <c r="O4614">
        <v>50</v>
      </c>
      <c r="P4614" s="1">
        <v>45360</v>
      </c>
      <c r="Q4614">
        <v>323</v>
      </c>
      <c r="R4614" t="s">
        <v>29</v>
      </c>
      <c r="S4614">
        <v>3</v>
      </c>
      <c r="T4614" s="1">
        <v>45596</v>
      </c>
      <c r="U4614" t="s">
        <v>60</v>
      </c>
      <c r="V4614" t="str">
        <f>TEXT(WEEKDAY(Working_Data[[#This Row],[order_date]],1),"DDDD")</f>
        <v>Monday</v>
      </c>
      <c r="W4614" t="str">
        <f>TEXT(Working_Data[[#This Row],[order_date]],"mmmm")</f>
        <v>March</v>
      </c>
      <c r="X4614" s="7">
        <f>Working_Data[[#This Row],[last_order_date]]-Working_Data[[#This Row],[signup_date]]</f>
        <v>-418</v>
      </c>
      <c r="Y4614" s="7">
        <f>IF(Working_Data[[#This Row],[churned]]="Active",1,0)</f>
        <v>1</v>
      </c>
      <c r="Z4614" s="7">
        <f>YEAR(Working_Data[[#This Row],[order_date]])</f>
        <v>2025</v>
      </c>
    </row>
    <row r="4615" spans="1:26" x14ac:dyDescent="0.25">
      <c r="A4615" t="s">
        <v>9280</v>
      </c>
      <c r="B4615" t="s">
        <v>21</v>
      </c>
      <c r="C4615" t="s">
        <v>82</v>
      </c>
      <c r="D4615" t="s">
        <v>52</v>
      </c>
      <c r="E4615" s="1">
        <v>45932</v>
      </c>
      <c r="F4615" t="s">
        <v>9281</v>
      </c>
      <c r="G4615" s="1">
        <v>45719</v>
      </c>
      <c r="H4615" t="s">
        <v>58</v>
      </c>
      <c r="I4615" t="s">
        <v>48</v>
      </c>
      <c r="J4615" t="s">
        <v>27</v>
      </c>
      <c r="K4615">
        <v>5</v>
      </c>
      <c r="L4615" s="3">
        <f>Working_Data[[#This Row],[price2]]/Working_Data[[#This Row],[quantity]]</f>
        <v>106.614</v>
      </c>
      <c r="M4615" s="3">
        <v>533.07000000000005</v>
      </c>
      <c r="N4615" t="s">
        <v>50</v>
      </c>
      <c r="O4615">
        <v>41</v>
      </c>
      <c r="P4615" s="1">
        <v>45724</v>
      </c>
      <c r="Q4615">
        <v>283</v>
      </c>
      <c r="R4615" t="s">
        <v>43</v>
      </c>
      <c r="S4615">
        <v>2</v>
      </c>
      <c r="T4615" s="1">
        <v>45997</v>
      </c>
      <c r="U4615" t="s">
        <v>36</v>
      </c>
      <c r="V4615" t="str">
        <f>TEXT(WEEKDAY(Working_Data[[#This Row],[order_date]],1),"DDDD")</f>
        <v>Monday</v>
      </c>
      <c r="W4615" t="str">
        <f>TEXT(Working_Data[[#This Row],[order_date]],"mmmm")</f>
        <v>March</v>
      </c>
      <c r="X4615" s="7">
        <f>Working_Data[[#This Row],[last_order_date]]-Working_Data[[#This Row],[signup_date]]</f>
        <v>-208</v>
      </c>
      <c r="Y4615" s="7">
        <f>IF(Working_Data[[#This Row],[churned]]="Active",1,0)</f>
        <v>0</v>
      </c>
      <c r="Z4615" s="7">
        <f>YEAR(Working_Data[[#This Row],[order_date]])</f>
        <v>2025</v>
      </c>
    </row>
    <row r="4616" spans="1:26" x14ac:dyDescent="0.25">
      <c r="A4616" t="s">
        <v>9282</v>
      </c>
      <c r="B4616" t="s">
        <v>21</v>
      </c>
      <c r="C4616" t="s">
        <v>22</v>
      </c>
      <c r="D4616" t="s">
        <v>32</v>
      </c>
      <c r="E4616" s="1">
        <v>45626</v>
      </c>
      <c r="F4616" t="s">
        <v>9283</v>
      </c>
      <c r="G4616" s="1">
        <v>45719</v>
      </c>
      <c r="H4616" t="s">
        <v>58</v>
      </c>
      <c r="I4616" t="s">
        <v>42</v>
      </c>
      <c r="J4616" t="s">
        <v>27</v>
      </c>
      <c r="K4616">
        <v>1</v>
      </c>
      <c r="L4616" s="3">
        <f>Working_Data[[#This Row],[price2]]/Working_Data[[#This Row],[quantity]]</f>
        <v>1188.1099999999999</v>
      </c>
      <c r="M4616" s="3">
        <v>1188.1099999999999</v>
      </c>
      <c r="N4616" t="s">
        <v>50</v>
      </c>
      <c r="O4616">
        <v>7</v>
      </c>
      <c r="P4616" s="1">
        <v>45903</v>
      </c>
      <c r="Q4616">
        <v>254</v>
      </c>
      <c r="R4616" t="s">
        <v>43</v>
      </c>
      <c r="S4616">
        <v>4</v>
      </c>
      <c r="T4616" s="1">
        <v>45771</v>
      </c>
      <c r="U4616" t="s">
        <v>36</v>
      </c>
      <c r="V4616" t="str">
        <f>TEXT(WEEKDAY(Working_Data[[#This Row],[order_date]],1),"DDDD")</f>
        <v>Monday</v>
      </c>
      <c r="W4616" t="str">
        <f>TEXT(Working_Data[[#This Row],[order_date]],"mmmm")</f>
        <v>March</v>
      </c>
      <c r="X4616" s="7">
        <f>Working_Data[[#This Row],[last_order_date]]-Working_Data[[#This Row],[signup_date]]</f>
        <v>277</v>
      </c>
      <c r="Y4616" s="7">
        <f>IF(Working_Data[[#This Row],[churned]]="Active",1,0)</f>
        <v>0</v>
      </c>
      <c r="Z4616" s="7">
        <f>YEAR(Working_Data[[#This Row],[order_date]])</f>
        <v>2025</v>
      </c>
    </row>
    <row r="4617" spans="1:26" x14ac:dyDescent="0.25">
      <c r="A4617" t="s">
        <v>9284</v>
      </c>
      <c r="B4617" t="s">
        <v>38</v>
      </c>
      <c r="C4617" t="s">
        <v>22</v>
      </c>
      <c r="D4617" t="s">
        <v>52</v>
      </c>
      <c r="E4617" s="1">
        <v>45256</v>
      </c>
      <c r="F4617" t="s">
        <v>9285</v>
      </c>
      <c r="G4617" s="1">
        <v>45719</v>
      </c>
      <c r="H4617" t="s">
        <v>47</v>
      </c>
      <c r="I4617" t="s">
        <v>42</v>
      </c>
      <c r="J4617" t="s">
        <v>27</v>
      </c>
      <c r="K4617">
        <v>1</v>
      </c>
      <c r="L4617" s="3">
        <f>Working_Data[[#This Row],[price2]]/Working_Data[[#This Row],[quantity]]</f>
        <v>1135.6600000000001</v>
      </c>
      <c r="M4617" s="3">
        <v>1135.6600000000001</v>
      </c>
      <c r="N4617" t="s">
        <v>35</v>
      </c>
      <c r="O4617">
        <v>6</v>
      </c>
      <c r="P4617" s="1">
        <v>45612</v>
      </c>
      <c r="Q4617">
        <v>386</v>
      </c>
      <c r="R4617" t="s">
        <v>29</v>
      </c>
      <c r="S4617">
        <v>5</v>
      </c>
      <c r="T4617" s="1">
        <v>45535</v>
      </c>
      <c r="U4617" t="s">
        <v>60</v>
      </c>
      <c r="V4617" t="str">
        <f>TEXT(WEEKDAY(Working_Data[[#This Row],[order_date]],1),"DDDD")</f>
        <v>Monday</v>
      </c>
      <c r="W4617" t="str">
        <f>TEXT(Working_Data[[#This Row],[order_date]],"mmmm")</f>
        <v>March</v>
      </c>
      <c r="X4617" s="7">
        <f>Working_Data[[#This Row],[last_order_date]]-Working_Data[[#This Row],[signup_date]]</f>
        <v>356</v>
      </c>
      <c r="Y4617" s="7">
        <f>IF(Working_Data[[#This Row],[churned]]="Active",1,0)</f>
        <v>1</v>
      </c>
      <c r="Z4617" s="7">
        <f>YEAR(Working_Data[[#This Row],[order_date]])</f>
        <v>2025</v>
      </c>
    </row>
    <row r="4618" spans="1:26" x14ac:dyDescent="0.25">
      <c r="A4618" t="s">
        <v>9286</v>
      </c>
      <c r="B4618" t="s">
        <v>21</v>
      </c>
      <c r="C4618" t="s">
        <v>82</v>
      </c>
      <c r="D4618" t="s">
        <v>52</v>
      </c>
      <c r="E4618" s="1">
        <v>45356</v>
      </c>
      <c r="F4618" t="s">
        <v>9287</v>
      </c>
      <c r="G4618" s="1">
        <v>45719</v>
      </c>
      <c r="H4618" t="s">
        <v>58</v>
      </c>
      <c r="I4618" t="s">
        <v>48</v>
      </c>
      <c r="J4618" t="s">
        <v>49</v>
      </c>
      <c r="K4618">
        <v>3</v>
      </c>
      <c r="L4618" s="3">
        <f>Working_Data[[#This Row],[price2]]/Working_Data[[#This Row],[quantity]]</f>
        <v>193</v>
      </c>
      <c r="M4618" s="3">
        <v>579</v>
      </c>
      <c r="N4618" t="s">
        <v>50</v>
      </c>
      <c r="O4618">
        <v>23</v>
      </c>
      <c r="P4618" s="1">
        <v>45607</v>
      </c>
      <c r="Q4618">
        <v>426</v>
      </c>
      <c r="R4618" t="s">
        <v>43</v>
      </c>
      <c r="S4618">
        <v>1</v>
      </c>
      <c r="T4618" s="1">
        <v>45653</v>
      </c>
      <c r="U4618" t="s">
        <v>60</v>
      </c>
      <c r="V4618" t="str">
        <f>TEXT(WEEKDAY(Working_Data[[#This Row],[order_date]],1),"DDDD")</f>
        <v>Monday</v>
      </c>
      <c r="W4618" t="str">
        <f>TEXT(Working_Data[[#This Row],[order_date]],"mmmm")</f>
        <v>March</v>
      </c>
      <c r="X4618" s="7">
        <f>Working_Data[[#This Row],[last_order_date]]-Working_Data[[#This Row],[signup_date]]</f>
        <v>251</v>
      </c>
      <c r="Y4618" s="7">
        <f>IF(Working_Data[[#This Row],[churned]]="Active",1,0)</f>
        <v>0</v>
      </c>
      <c r="Z4618" s="7">
        <f>YEAR(Working_Data[[#This Row],[order_date]])</f>
        <v>2025</v>
      </c>
    </row>
    <row r="4619" spans="1:26" x14ac:dyDescent="0.25">
      <c r="A4619" t="s">
        <v>9288</v>
      </c>
      <c r="B4619" t="s">
        <v>21</v>
      </c>
      <c r="C4619" t="s">
        <v>82</v>
      </c>
      <c r="D4619" t="s">
        <v>32</v>
      </c>
      <c r="E4619" s="1">
        <v>45496</v>
      </c>
      <c r="F4619" t="s">
        <v>9289</v>
      </c>
      <c r="G4619" s="1">
        <v>45719</v>
      </c>
      <c r="H4619" t="s">
        <v>58</v>
      </c>
      <c r="I4619" t="s">
        <v>63</v>
      </c>
      <c r="J4619" t="s">
        <v>27</v>
      </c>
      <c r="K4619">
        <v>4</v>
      </c>
      <c r="L4619" s="3">
        <f>Working_Data[[#This Row],[price2]]/Working_Data[[#This Row],[quantity]]</f>
        <v>256.78250000000003</v>
      </c>
      <c r="M4619" s="3">
        <v>1027.1300000000001</v>
      </c>
      <c r="N4619" t="s">
        <v>35</v>
      </c>
      <c r="O4619">
        <v>47</v>
      </c>
      <c r="P4619" s="1">
        <v>45800</v>
      </c>
      <c r="Q4619">
        <v>360</v>
      </c>
      <c r="R4619" t="s">
        <v>43</v>
      </c>
      <c r="S4619">
        <v>2</v>
      </c>
      <c r="T4619" s="1">
        <v>45693</v>
      </c>
      <c r="U4619" t="s">
        <v>30</v>
      </c>
      <c r="V4619" t="str">
        <f>TEXT(WEEKDAY(Working_Data[[#This Row],[order_date]],1),"DDDD")</f>
        <v>Monday</v>
      </c>
      <c r="W4619" t="str">
        <f>TEXT(Working_Data[[#This Row],[order_date]],"mmmm")</f>
        <v>March</v>
      </c>
      <c r="X4619" s="7">
        <f>Working_Data[[#This Row],[last_order_date]]-Working_Data[[#This Row],[signup_date]]</f>
        <v>304</v>
      </c>
      <c r="Y4619" s="7">
        <f>IF(Working_Data[[#This Row],[churned]]="Active",1,0)</f>
        <v>0</v>
      </c>
      <c r="Z4619" s="7">
        <f>YEAR(Working_Data[[#This Row],[order_date]])</f>
        <v>2025</v>
      </c>
    </row>
    <row r="4620" spans="1:26" x14ac:dyDescent="0.25">
      <c r="A4620" t="s">
        <v>9290</v>
      </c>
      <c r="B4620" t="s">
        <v>21</v>
      </c>
      <c r="C4620" t="s">
        <v>39</v>
      </c>
      <c r="D4620" t="s">
        <v>23</v>
      </c>
      <c r="E4620" s="1">
        <v>45409</v>
      </c>
      <c r="F4620" t="s">
        <v>9291</v>
      </c>
      <c r="G4620" s="1">
        <v>45719</v>
      </c>
      <c r="H4620" t="s">
        <v>34</v>
      </c>
      <c r="I4620" t="s">
        <v>63</v>
      </c>
      <c r="J4620" t="s">
        <v>67</v>
      </c>
      <c r="K4620">
        <v>5</v>
      </c>
      <c r="L4620" s="3">
        <f>Working_Data[[#This Row],[price2]]/Working_Data[[#This Row],[quantity]]</f>
        <v>128.93</v>
      </c>
      <c r="M4620" s="3">
        <v>644.65</v>
      </c>
      <c r="N4620" t="s">
        <v>50</v>
      </c>
      <c r="O4620">
        <v>49</v>
      </c>
      <c r="P4620" s="1">
        <v>45686</v>
      </c>
      <c r="Q4620">
        <v>217</v>
      </c>
      <c r="R4620" t="s">
        <v>43</v>
      </c>
      <c r="S4620">
        <v>1</v>
      </c>
      <c r="T4620" s="1">
        <v>45828</v>
      </c>
      <c r="U4620" t="s">
        <v>60</v>
      </c>
      <c r="V4620" t="str">
        <f>TEXT(WEEKDAY(Working_Data[[#This Row],[order_date]],1),"DDDD")</f>
        <v>Monday</v>
      </c>
      <c r="W4620" t="str">
        <f>TEXT(Working_Data[[#This Row],[order_date]],"mmmm")</f>
        <v>March</v>
      </c>
      <c r="X4620" s="7">
        <f>Working_Data[[#This Row],[last_order_date]]-Working_Data[[#This Row],[signup_date]]</f>
        <v>277</v>
      </c>
      <c r="Y4620" s="7">
        <f>IF(Working_Data[[#This Row],[churned]]="Active",1,0)</f>
        <v>0</v>
      </c>
      <c r="Z4620" s="7">
        <f>YEAR(Working_Data[[#This Row],[order_date]])</f>
        <v>2025</v>
      </c>
    </row>
    <row r="4621" spans="1:26" x14ac:dyDescent="0.25">
      <c r="A4621" t="s">
        <v>9292</v>
      </c>
      <c r="B4621" t="s">
        <v>38</v>
      </c>
      <c r="C4621" t="s">
        <v>82</v>
      </c>
      <c r="D4621" t="s">
        <v>77</v>
      </c>
      <c r="E4621" s="1">
        <v>45356</v>
      </c>
      <c r="F4621" t="s">
        <v>9293</v>
      </c>
      <c r="G4621" s="1">
        <v>45719</v>
      </c>
      <c r="H4621" t="s">
        <v>34</v>
      </c>
      <c r="I4621" t="s">
        <v>48</v>
      </c>
      <c r="J4621" t="s">
        <v>67</v>
      </c>
      <c r="K4621">
        <v>5</v>
      </c>
      <c r="L4621" s="3">
        <f>Working_Data[[#This Row],[price2]]/Working_Data[[#This Row],[quantity]]</f>
        <v>275.346</v>
      </c>
      <c r="M4621" s="3">
        <v>1376.73</v>
      </c>
      <c r="N4621" t="s">
        <v>35</v>
      </c>
      <c r="O4621">
        <v>12</v>
      </c>
      <c r="P4621" s="1">
        <v>45823</v>
      </c>
      <c r="Q4621">
        <v>377</v>
      </c>
      <c r="R4621" t="s">
        <v>29</v>
      </c>
      <c r="S4621">
        <v>2</v>
      </c>
      <c r="T4621" s="1">
        <v>45741</v>
      </c>
      <c r="U4621" t="s">
        <v>60</v>
      </c>
      <c r="V4621" t="str">
        <f>TEXT(WEEKDAY(Working_Data[[#This Row],[order_date]],1),"DDDD")</f>
        <v>Monday</v>
      </c>
      <c r="W4621" t="str">
        <f>TEXT(Working_Data[[#This Row],[order_date]],"mmmm")</f>
        <v>March</v>
      </c>
      <c r="X4621" s="7">
        <f>Working_Data[[#This Row],[last_order_date]]-Working_Data[[#This Row],[signup_date]]</f>
        <v>467</v>
      </c>
      <c r="Y4621" s="7">
        <f>IF(Working_Data[[#This Row],[churned]]="Active",1,0)</f>
        <v>1</v>
      </c>
      <c r="Z4621" s="7">
        <f>YEAR(Working_Data[[#This Row],[order_date]])</f>
        <v>2025</v>
      </c>
    </row>
    <row r="4622" spans="1:26" x14ac:dyDescent="0.25">
      <c r="A4622" t="s">
        <v>9294</v>
      </c>
      <c r="B4622" t="s">
        <v>38</v>
      </c>
      <c r="C4622" t="s">
        <v>22</v>
      </c>
      <c r="D4622" t="s">
        <v>77</v>
      </c>
      <c r="E4622" s="1">
        <v>45404</v>
      </c>
      <c r="F4622" t="s">
        <v>9295</v>
      </c>
      <c r="G4622" s="1">
        <v>45719</v>
      </c>
      <c r="H4622" t="s">
        <v>41</v>
      </c>
      <c r="I4622" t="s">
        <v>48</v>
      </c>
      <c r="J4622" t="s">
        <v>64</v>
      </c>
      <c r="K4622">
        <v>5</v>
      </c>
      <c r="L4622" s="3">
        <f>Working_Data[[#This Row],[price2]]/Working_Data[[#This Row],[quantity]]</f>
        <v>180.05</v>
      </c>
      <c r="M4622" s="3">
        <v>900.25</v>
      </c>
      <c r="N4622" t="s">
        <v>35</v>
      </c>
      <c r="O4622">
        <v>23</v>
      </c>
      <c r="P4622" s="1">
        <v>45870</v>
      </c>
      <c r="Q4622">
        <v>71</v>
      </c>
      <c r="R4622" t="s">
        <v>29</v>
      </c>
      <c r="S4622">
        <v>3</v>
      </c>
      <c r="T4622" s="1">
        <v>45580</v>
      </c>
      <c r="U4622" t="s">
        <v>30</v>
      </c>
      <c r="V4622" t="str">
        <f>TEXT(WEEKDAY(Working_Data[[#This Row],[order_date]],1),"DDDD")</f>
        <v>Monday</v>
      </c>
      <c r="W4622" t="str">
        <f>TEXT(Working_Data[[#This Row],[order_date]],"mmmm")</f>
        <v>March</v>
      </c>
      <c r="X4622" s="7">
        <f>Working_Data[[#This Row],[last_order_date]]-Working_Data[[#This Row],[signup_date]]</f>
        <v>466</v>
      </c>
      <c r="Y4622" s="7">
        <f>IF(Working_Data[[#This Row],[churned]]="Active",1,0)</f>
        <v>1</v>
      </c>
      <c r="Z4622" s="7">
        <f>YEAR(Working_Data[[#This Row],[order_date]])</f>
        <v>2025</v>
      </c>
    </row>
    <row r="4623" spans="1:26" x14ac:dyDescent="0.25">
      <c r="A4623" t="s">
        <v>9296</v>
      </c>
      <c r="B4623" t="s">
        <v>38</v>
      </c>
      <c r="C4623" t="s">
        <v>22</v>
      </c>
      <c r="D4623" t="s">
        <v>52</v>
      </c>
      <c r="E4623" s="1">
        <v>45870</v>
      </c>
      <c r="F4623" t="s">
        <v>9297</v>
      </c>
      <c r="G4623" s="1">
        <v>45719</v>
      </c>
      <c r="H4623" t="s">
        <v>34</v>
      </c>
      <c r="I4623" t="s">
        <v>63</v>
      </c>
      <c r="J4623" t="s">
        <v>67</v>
      </c>
      <c r="K4623">
        <v>5</v>
      </c>
      <c r="L4623" s="3">
        <f>Working_Data[[#This Row],[price2]]/Working_Data[[#This Row],[quantity]]</f>
        <v>47.001999999999995</v>
      </c>
      <c r="M4623" s="3">
        <v>235.01</v>
      </c>
      <c r="N4623" t="s">
        <v>28</v>
      </c>
      <c r="O4623">
        <v>25</v>
      </c>
      <c r="P4623" s="1">
        <v>45694</v>
      </c>
      <c r="Q4623">
        <v>104</v>
      </c>
      <c r="R4623" t="s">
        <v>43</v>
      </c>
      <c r="S4623">
        <v>2</v>
      </c>
      <c r="T4623" s="1">
        <v>45877</v>
      </c>
      <c r="U4623" t="s">
        <v>30</v>
      </c>
      <c r="V4623" t="str">
        <f>TEXT(WEEKDAY(Working_Data[[#This Row],[order_date]],1),"DDDD")</f>
        <v>Monday</v>
      </c>
      <c r="W4623" t="str">
        <f>TEXT(Working_Data[[#This Row],[order_date]],"mmmm")</f>
        <v>March</v>
      </c>
      <c r="X4623" s="7">
        <f>Working_Data[[#This Row],[last_order_date]]-Working_Data[[#This Row],[signup_date]]</f>
        <v>-176</v>
      </c>
      <c r="Y4623" s="7">
        <f>IF(Working_Data[[#This Row],[churned]]="Active",1,0)</f>
        <v>0</v>
      </c>
      <c r="Z4623" s="7">
        <f>YEAR(Working_Data[[#This Row],[order_date]])</f>
        <v>2025</v>
      </c>
    </row>
    <row r="4624" spans="1:26" x14ac:dyDescent="0.25">
      <c r="A4624" t="s">
        <v>9298</v>
      </c>
      <c r="B4624" t="s">
        <v>45</v>
      </c>
      <c r="C4624" t="s">
        <v>39</v>
      </c>
      <c r="D4624" t="s">
        <v>52</v>
      </c>
      <c r="E4624" s="1">
        <v>45588</v>
      </c>
      <c r="F4624" t="s">
        <v>9299</v>
      </c>
      <c r="G4624" s="1">
        <v>45719</v>
      </c>
      <c r="H4624" t="s">
        <v>58</v>
      </c>
      <c r="I4624" t="s">
        <v>54</v>
      </c>
      <c r="J4624" t="s">
        <v>49</v>
      </c>
      <c r="K4624">
        <v>5</v>
      </c>
      <c r="L4624" s="3">
        <f>Working_Data[[#This Row],[price2]]/Working_Data[[#This Row],[quantity]]</f>
        <v>32.694000000000003</v>
      </c>
      <c r="M4624" s="3">
        <v>163.47</v>
      </c>
      <c r="N4624" t="s">
        <v>35</v>
      </c>
      <c r="O4624">
        <v>16</v>
      </c>
      <c r="P4624" s="1">
        <v>45391</v>
      </c>
      <c r="Q4624">
        <v>293</v>
      </c>
      <c r="R4624" t="s">
        <v>29</v>
      </c>
      <c r="S4624">
        <v>2</v>
      </c>
      <c r="T4624" s="1">
        <v>45332</v>
      </c>
      <c r="U4624" t="s">
        <v>36</v>
      </c>
      <c r="V4624" t="str">
        <f>TEXT(WEEKDAY(Working_Data[[#This Row],[order_date]],1),"DDDD")</f>
        <v>Monday</v>
      </c>
      <c r="W4624" t="str">
        <f>TEXT(Working_Data[[#This Row],[order_date]],"mmmm")</f>
        <v>March</v>
      </c>
      <c r="X4624" s="7">
        <f>Working_Data[[#This Row],[last_order_date]]-Working_Data[[#This Row],[signup_date]]</f>
        <v>-197</v>
      </c>
      <c r="Y4624" s="7">
        <f>IF(Working_Data[[#This Row],[churned]]="Active",1,0)</f>
        <v>1</v>
      </c>
      <c r="Z4624" s="7">
        <f>YEAR(Working_Data[[#This Row],[order_date]])</f>
        <v>2025</v>
      </c>
    </row>
    <row r="4625" spans="1:26" x14ac:dyDescent="0.25">
      <c r="A4625" t="s">
        <v>9300</v>
      </c>
      <c r="B4625" t="s">
        <v>21</v>
      </c>
      <c r="C4625" t="s">
        <v>39</v>
      </c>
      <c r="D4625" t="s">
        <v>52</v>
      </c>
      <c r="E4625" s="1">
        <v>44937</v>
      </c>
      <c r="F4625" t="s">
        <v>9301</v>
      </c>
      <c r="G4625" s="1">
        <v>45719</v>
      </c>
      <c r="H4625" t="s">
        <v>34</v>
      </c>
      <c r="I4625" t="s">
        <v>48</v>
      </c>
      <c r="J4625" t="s">
        <v>49</v>
      </c>
      <c r="K4625">
        <v>2</v>
      </c>
      <c r="L4625" s="3">
        <f>Working_Data[[#This Row],[price2]]/Working_Data[[#This Row],[quantity]]</f>
        <v>548.03</v>
      </c>
      <c r="M4625" s="3">
        <v>1096.06</v>
      </c>
      <c r="N4625" t="s">
        <v>50</v>
      </c>
      <c r="O4625">
        <v>36</v>
      </c>
      <c r="P4625" s="1">
        <v>45752</v>
      </c>
      <c r="Q4625">
        <v>80</v>
      </c>
      <c r="R4625" t="s">
        <v>43</v>
      </c>
      <c r="S4625">
        <v>5</v>
      </c>
      <c r="T4625" s="1">
        <v>45424</v>
      </c>
      <c r="U4625" t="s">
        <v>60</v>
      </c>
      <c r="V4625" t="str">
        <f>TEXT(WEEKDAY(Working_Data[[#This Row],[order_date]],1),"DDDD")</f>
        <v>Monday</v>
      </c>
      <c r="W4625" t="str">
        <f>TEXT(Working_Data[[#This Row],[order_date]],"mmmm")</f>
        <v>March</v>
      </c>
      <c r="X4625" s="7">
        <f>Working_Data[[#This Row],[last_order_date]]-Working_Data[[#This Row],[signup_date]]</f>
        <v>815</v>
      </c>
      <c r="Y4625" s="7">
        <f>IF(Working_Data[[#This Row],[churned]]="Active",1,0)</f>
        <v>0</v>
      </c>
      <c r="Z4625" s="7">
        <f>YEAR(Working_Data[[#This Row],[order_date]])</f>
        <v>2025</v>
      </c>
    </row>
    <row r="4626" spans="1:26" x14ac:dyDescent="0.25">
      <c r="A4626" t="s">
        <v>9302</v>
      </c>
      <c r="B4626" t="s">
        <v>38</v>
      </c>
      <c r="C4626" t="s">
        <v>39</v>
      </c>
      <c r="D4626" t="s">
        <v>32</v>
      </c>
      <c r="E4626" s="1">
        <v>45427</v>
      </c>
      <c r="F4626" t="s">
        <v>9303</v>
      </c>
      <c r="G4626" s="1">
        <v>45719</v>
      </c>
      <c r="H4626" t="s">
        <v>41</v>
      </c>
      <c r="I4626" t="s">
        <v>63</v>
      </c>
      <c r="J4626" t="s">
        <v>59</v>
      </c>
      <c r="K4626">
        <v>5</v>
      </c>
      <c r="L4626" s="3">
        <f>Working_Data[[#This Row],[price2]]/Working_Data[[#This Row],[quantity]]</f>
        <v>178.8</v>
      </c>
      <c r="M4626" s="3">
        <v>894</v>
      </c>
      <c r="N4626" t="s">
        <v>28</v>
      </c>
      <c r="O4626">
        <v>2</v>
      </c>
      <c r="P4626" s="1">
        <v>45708</v>
      </c>
      <c r="Q4626">
        <v>313</v>
      </c>
      <c r="R4626" t="s">
        <v>43</v>
      </c>
      <c r="S4626">
        <v>4</v>
      </c>
      <c r="T4626" s="1">
        <v>45554</v>
      </c>
      <c r="U4626" t="s">
        <v>60</v>
      </c>
      <c r="V4626" t="str">
        <f>TEXT(WEEKDAY(Working_Data[[#This Row],[order_date]],1),"DDDD")</f>
        <v>Monday</v>
      </c>
      <c r="W4626" t="str">
        <f>TEXT(Working_Data[[#This Row],[order_date]],"mmmm")</f>
        <v>March</v>
      </c>
      <c r="X4626" s="7">
        <f>Working_Data[[#This Row],[last_order_date]]-Working_Data[[#This Row],[signup_date]]</f>
        <v>281</v>
      </c>
      <c r="Y4626" s="7">
        <f>IF(Working_Data[[#This Row],[churned]]="Active",1,0)</f>
        <v>0</v>
      </c>
      <c r="Z4626" s="7">
        <f>YEAR(Working_Data[[#This Row],[order_date]])</f>
        <v>2025</v>
      </c>
    </row>
    <row r="4627" spans="1:26" x14ac:dyDescent="0.25">
      <c r="A4627" t="s">
        <v>9304</v>
      </c>
      <c r="B4627" t="s">
        <v>45</v>
      </c>
      <c r="C4627" t="s">
        <v>22</v>
      </c>
      <c r="D4627" t="s">
        <v>52</v>
      </c>
      <c r="E4627" s="1">
        <v>45362</v>
      </c>
      <c r="F4627" t="s">
        <v>9305</v>
      </c>
      <c r="G4627" s="1">
        <v>45750</v>
      </c>
      <c r="H4627" t="s">
        <v>25</v>
      </c>
      <c r="I4627" t="s">
        <v>26</v>
      </c>
      <c r="J4627" t="s">
        <v>67</v>
      </c>
      <c r="K4627">
        <v>2</v>
      </c>
      <c r="L4627" s="3">
        <f>Working_Data[[#This Row],[price2]]/Working_Data[[#This Row],[quantity]]</f>
        <v>419.57</v>
      </c>
      <c r="M4627" s="3">
        <v>839.14</v>
      </c>
      <c r="N4627" t="s">
        <v>50</v>
      </c>
      <c r="O4627">
        <v>19</v>
      </c>
      <c r="P4627" s="1">
        <v>45615</v>
      </c>
      <c r="Q4627">
        <v>218</v>
      </c>
      <c r="R4627" t="s">
        <v>43</v>
      </c>
      <c r="S4627">
        <v>4</v>
      </c>
      <c r="T4627" s="1">
        <v>45838</v>
      </c>
      <c r="U4627" t="s">
        <v>60</v>
      </c>
      <c r="V4627" t="str">
        <f>TEXT(WEEKDAY(Working_Data[[#This Row],[order_date]],1),"DDDD")</f>
        <v>Thursday</v>
      </c>
      <c r="W4627" t="str">
        <f>TEXT(Working_Data[[#This Row],[order_date]],"mmmm")</f>
        <v>April</v>
      </c>
      <c r="X4627" s="7">
        <f>Working_Data[[#This Row],[last_order_date]]-Working_Data[[#This Row],[signup_date]]</f>
        <v>253</v>
      </c>
      <c r="Y4627" s="7">
        <f>IF(Working_Data[[#This Row],[churned]]="Active",1,0)</f>
        <v>0</v>
      </c>
      <c r="Z4627" s="7">
        <f>YEAR(Working_Data[[#This Row],[order_date]])</f>
        <v>2025</v>
      </c>
    </row>
    <row r="4628" spans="1:26" x14ac:dyDescent="0.25">
      <c r="A4628" t="s">
        <v>9306</v>
      </c>
      <c r="B4628" t="s">
        <v>21</v>
      </c>
      <c r="C4628" t="s">
        <v>82</v>
      </c>
      <c r="D4628" t="s">
        <v>56</v>
      </c>
      <c r="E4628" s="1">
        <v>45563</v>
      </c>
      <c r="F4628" t="s">
        <v>9307</v>
      </c>
      <c r="G4628" s="1">
        <v>45750</v>
      </c>
      <c r="H4628" t="s">
        <v>25</v>
      </c>
      <c r="I4628" t="s">
        <v>48</v>
      </c>
      <c r="J4628" t="s">
        <v>59</v>
      </c>
      <c r="K4628">
        <v>1</v>
      </c>
      <c r="L4628" s="3">
        <f>Working_Data[[#This Row],[price2]]/Working_Data[[#This Row],[quantity]]</f>
        <v>1202.49</v>
      </c>
      <c r="M4628" s="3">
        <v>1202.49</v>
      </c>
      <c r="N4628" t="s">
        <v>35</v>
      </c>
      <c r="O4628">
        <v>38</v>
      </c>
      <c r="P4628" s="1">
        <v>45596</v>
      </c>
      <c r="Q4628">
        <v>213</v>
      </c>
      <c r="R4628" t="s">
        <v>29</v>
      </c>
      <c r="S4628">
        <v>3</v>
      </c>
      <c r="T4628" s="1">
        <v>45640</v>
      </c>
      <c r="U4628" t="s">
        <v>30</v>
      </c>
      <c r="V4628" t="str">
        <f>TEXT(WEEKDAY(Working_Data[[#This Row],[order_date]],1),"DDDD")</f>
        <v>Thursday</v>
      </c>
      <c r="W4628" t="str">
        <f>TEXT(Working_Data[[#This Row],[order_date]],"mmmm")</f>
        <v>April</v>
      </c>
      <c r="X4628" s="7">
        <f>Working_Data[[#This Row],[last_order_date]]-Working_Data[[#This Row],[signup_date]]</f>
        <v>33</v>
      </c>
      <c r="Y4628" s="7">
        <f>IF(Working_Data[[#This Row],[churned]]="Active",1,0)</f>
        <v>1</v>
      </c>
      <c r="Z4628" s="7">
        <f>YEAR(Working_Data[[#This Row],[order_date]])</f>
        <v>2025</v>
      </c>
    </row>
    <row r="4629" spans="1:26" x14ac:dyDescent="0.25">
      <c r="A4629" t="s">
        <v>9308</v>
      </c>
      <c r="B4629" t="s">
        <v>38</v>
      </c>
      <c r="C4629" t="s">
        <v>22</v>
      </c>
      <c r="D4629" t="s">
        <v>32</v>
      </c>
      <c r="E4629" s="1">
        <v>45289</v>
      </c>
      <c r="F4629" t="s">
        <v>9309</v>
      </c>
      <c r="G4629" s="1">
        <v>45750</v>
      </c>
      <c r="H4629" t="s">
        <v>25</v>
      </c>
      <c r="I4629" t="s">
        <v>54</v>
      </c>
      <c r="J4629" t="s">
        <v>67</v>
      </c>
      <c r="K4629">
        <v>4</v>
      </c>
      <c r="L4629" s="3">
        <f>Working_Data[[#This Row],[price2]]/Working_Data[[#This Row],[quantity]]</f>
        <v>273.57749999999999</v>
      </c>
      <c r="M4629" s="3">
        <v>1094.31</v>
      </c>
      <c r="N4629" t="s">
        <v>35</v>
      </c>
      <c r="O4629">
        <v>33</v>
      </c>
      <c r="P4629" s="1">
        <v>45485</v>
      </c>
      <c r="Q4629">
        <v>336</v>
      </c>
      <c r="R4629" t="s">
        <v>43</v>
      </c>
      <c r="S4629">
        <v>2</v>
      </c>
      <c r="T4629" s="1">
        <v>45855</v>
      </c>
      <c r="U4629" t="s">
        <v>60</v>
      </c>
      <c r="V4629" t="str">
        <f>TEXT(WEEKDAY(Working_Data[[#This Row],[order_date]],1),"DDDD")</f>
        <v>Thursday</v>
      </c>
      <c r="W4629" t="str">
        <f>TEXT(Working_Data[[#This Row],[order_date]],"mmmm")</f>
        <v>April</v>
      </c>
      <c r="X4629" s="7">
        <f>Working_Data[[#This Row],[last_order_date]]-Working_Data[[#This Row],[signup_date]]</f>
        <v>196</v>
      </c>
      <c r="Y4629" s="7">
        <f>IF(Working_Data[[#This Row],[churned]]="Active",1,0)</f>
        <v>0</v>
      </c>
      <c r="Z4629" s="7">
        <f>YEAR(Working_Data[[#This Row],[order_date]])</f>
        <v>2025</v>
      </c>
    </row>
    <row r="4630" spans="1:26" x14ac:dyDescent="0.25">
      <c r="A4630" t="s">
        <v>9310</v>
      </c>
      <c r="B4630" t="s">
        <v>21</v>
      </c>
      <c r="C4630" t="s">
        <v>82</v>
      </c>
      <c r="D4630" t="s">
        <v>56</v>
      </c>
      <c r="E4630" s="1">
        <v>45454</v>
      </c>
      <c r="F4630" t="s">
        <v>9311</v>
      </c>
      <c r="G4630" s="1">
        <v>45750</v>
      </c>
      <c r="H4630" t="s">
        <v>58</v>
      </c>
      <c r="I4630" t="s">
        <v>63</v>
      </c>
      <c r="J4630" t="s">
        <v>27</v>
      </c>
      <c r="K4630">
        <v>4</v>
      </c>
      <c r="L4630" s="3">
        <f>Working_Data[[#This Row],[price2]]/Working_Data[[#This Row],[quantity]]</f>
        <v>33.984999999999999</v>
      </c>
      <c r="M4630" s="3">
        <v>135.94</v>
      </c>
      <c r="N4630" t="s">
        <v>35</v>
      </c>
      <c r="O4630">
        <v>38</v>
      </c>
      <c r="P4630" s="1">
        <v>45761</v>
      </c>
      <c r="Q4630">
        <v>311</v>
      </c>
      <c r="R4630" t="s">
        <v>29</v>
      </c>
      <c r="S4630">
        <v>3</v>
      </c>
      <c r="T4630" s="1">
        <v>45681</v>
      </c>
      <c r="U4630" t="s">
        <v>60</v>
      </c>
      <c r="V4630" t="str">
        <f>TEXT(WEEKDAY(Working_Data[[#This Row],[order_date]],1),"DDDD")</f>
        <v>Thursday</v>
      </c>
      <c r="W4630" t="str">
        <f>TEXT(Working_Data[[#This Row],[order_date]],"mmmm")</f>
        <v>April</v>
      </c>
      <c r="X4630" s="7">
        <f>Working_Data[[#This Row],[last_order_date]]-Working_Data[[#This Row],[signup_date]]</f>
        <v>307</v>
      </c>
      <c r="Y4630" s="7">
        <f>IF(Working_Data[[#This Row],[churned]]="Active",1,0)</f>
        <v>1</v>
      </c>
      <c r="Z4630" s="7">
        <f>YEAR(Working_Data[[#This Row],[order_date]])</f>
        <v>2025</v>
      </c>
    </row>
    <row r="4631" spans="1:26" x14ac:dyDescent="0.25">
      <c r="A4631" t="s">
        <v>9312</v>
      </c>
      <c r="B4631" t="s">
        <v>45</v>
      </c>
      <c r="C4631" t="s">
        <v>22</v>
      </c>
      <c r="D4631" t="s">
        <v>23</v>
      </c>
      <c r="E4631" s="1">
        <v>45885</v>
      </c>
      <c r="F4631" t="s">
        <v>9313</v>
      </c>
      <c r="G4631" s="1">
        <v>45750</v>
      </c>
      <c r="H4631" t="s">
        <v>25</v>
      </c>
      <c r="I4631" t="s">
        <v>42</v>
      </c>
      <c r="J4631" t="s">
        <v>49</v>
      </c>
      <c r="K4631">
        <v>1</v>
      </c>
      <c r="L4631" s="3">
        <f>Working_Data[[#This Row],[price2]]/Working_Data[[#This Row],[quantity]]</f>
        <v>1099.8800000000001</v>
      </c>
      <c r="M4631" s="3">
        <v>1099.8800000000001</v>
      </c>
      <c r="N4631" t="s">
        <v>35</v>
      </c>
      <c r="O4631">
        <v>8</v>
      </c>
      <c r="P4631" s="1">
        <v>45394</v>
      </c>
      <c r="Q4631">
        <v>470</v>
      </c>
      <c r="R4631" t="s">
        <v>43</v>
      </c>
      <c r="S4631">
        <v>2</v>
      </c>
      <c r="T4631" s="1">
        <v>45773</v>
      </c>
      <c r="U4631" t="s">
        <v>60</v>
      </c>
      <c r="V4631" t="str">
        <f>TEXT(WEEKDAY(Working_Data[[#This Row],[order_date]],1),"DDDD")</f>
        <v>Thursday</v>
      </c>
      <c r="W4631" t="str">
        <f>TEXT(Working_Data[[#This Row],[order_date]],"mmmm")</f>
        <v>April</v>
      </c>
      <c r="X4631" s="7">
        <f>Working_Data[[#This Row],[last_order_date]]-Working_Data[[#This Row],[signup_date]]</f>
        <v>-491</v>
      </c>
      <c r="Y4631" s="7">
        <f>IF(Working_Data[[#This Row],[churned]]="Active",1,0)</f>
        <v>0</v>
      </c>
      <c r="Z4631" s="7">
        <f>YEAR(Working_Data[[#This Row],[order_date]])</f>
        <v>2025</v>
      </c>
    </row>
    <row r="4632" spans="1:26" x14ac:dyDescent="0.25">
      <c r="A4632" t="s">
        <v>9314</v>
      </c>
      <c r="B4632" t="s">
        <v>21</v>
      </c>
      <c r="C4632" t="s">
        <v>22</v>
      </c>
      <c r="D4632" t="s">
        <v>32</v>
      </c>
      <c r="E4632" s="1">
        <v>45874</v>
      </c>
      <c r="F4632" t="s">
        <v>9315</v>
      </c>
      <c r="G4632" s="1">
        <v>45750</v>
      </c>
      <c r="H4632" t="s">
        <v>41</v>
      </c>
      <c r="I4632" t="s">
        <v>54</v>
      </c>
      <c r="J4632" t="s">
        <v>49</v>
      </c>
      <c r="K4632">
        <v>2</v>
      </c>
      <c r="L4632" s="3">
        <f>Working_Data[[#This Row],[price2]]/Working_Data[[#This Row],[quantity]]</f>
        <v>62.72</v>
      </c>
      <c r="M4632" s="3">
        <v>125.44</v>
      </c>
      <c r="N4632" t="s">
        <v>28</v>
      </c>
      <c r="O4632">
        <v>31</v>
      </c>
      <c r="P4632" s="1">
        <v>45908</v>
      </c>
      <c r="Q4632">
        <v>477</v>
      </c>
      <c r="R4632" t="s">
        <v>43</v>
      </c>
      <c r="S4632">
        <v>1</v>
      </c>
      <c r="T4632" s="1">
        <v>45870</v>
      </c>
      <c r="U4632" t="s">
        <v>30</v>
      </c>
      <c r="V4632" t="str">
        <f>TEXT(WEEKDAY(Working_Data[[#This Row],[order_date]],1),"DDDD")</f>
        <v>Thursday</v>
      </c>
      <c r="W4632" t="str">
        <f>TEXT(Working_Data[[#This Row],[order_date]],"mmmm")</f>
        <v>April</v>
      </c>
      <c r="X4632" s="7">
        <f>Working_Data[[#This Row],[last_order_date]]-Working_Data[[#This Row],[signup_date]]</f>
        <v>34</v>
      </c>
      <c r="Y4632" s="7">
        <f>IF(Working_Data[[#This Row],[churned]]="Active",1,0)</f>
        <v>0</v>
      </c>
      <c r="Z4632" s="7">
        <f>YEAR(Working_Data[[#This Row],[order_date]])</f>
        <v>2025</v>
      </c>
    </row>
    <row r="4633" spans="1:26" x14ac:dyDescent="0.25">
      <c r="A4633" t="s">
        <v>9316</v>
      </c>
      <c r="B4633" t="s">
        <v>45</v>
      </c>
      <c r="C4633" t="s">
        <v>22</v>
      </c>
      <c r="D4633" t="s">
        <v>77</v>
      </c>
      <c r="E4633" s="1">
        <v>44937</v>
      </c>
      <c r="F4633" t="s">
        <v>9317</v>
      </c>
      <c r="G4633" s="1">
        <v>45750</v>
      </c>
      <c r="H4633" t="s">
        <v>58</v>
      </c>
      <c r="I4633" t="s">
        <v>48</v>
      </c>
      <c r="J4633" t="s">
        <v>49</v>
      </c>
      <c r="K4633">
        <v>1</v>
      </c>
      <c r="L4633" s="3">
        <f>Working_Data[[#This Row],[price2]]/Working_Data[[#This Row],[quantity]]</f>
        <v>1099.18</v>
      </c>
      <c r="M4633" s="3">
        <v>1099.18</v>
      </c>
      <c r="N4633" t="s">
        <v>50</v>
      </c>
      <c r="O4633">
        <v>50</v>
      </c>
      <c r="P4633" s="1">
        <v>45548</v>
      </c>
      <c r="Q4633">
        <v>375</v>
      </c>
      <c r="R4633" t="s">
        <v>29</v>
      </c>
      <c r="S4633">
        <v>2</v>
      </c>
      <c r="T4633" s="1">
        <v>45549</v>
      </c>
      <c r="U4633" t="s">
        <v>36</v>
      </c>
      <c r="V4633" t="str">
        <f>TEXT(WEEKDAY(Working_Data[[#This Row],[order_date]],1),"DDDD")</f>
        <v>Thursday</v>
      </c>
      <c r="W4633" t="str">
        <f>TEXT(Working_Data[[#This Row],[order_date]],"mmmm")</f>
        <v>April</v>
      </c>
      <c r="X4633" s="7">
        <f>Working_Data[[#This Row],[last_order_date]]-Working_Data[[#This Row],[signup_date]]</f>
        <v>611</v>
      </c>
      <c r="Y4633" s="7">
        <f>IF(Working_Data[[#This Row],[churned]]="Active",1,0)</f>
        <v>1</v>
      </c>
      <c r="Z4633" s="7">
        <f>YEAR(Working_Data[[#This Row],[order_date]])</f>
        <v>2025</v>
      </c>
    </row>
    <row r="4634" spans="1:26" x14ac:dyDescent="0.25">
      <c r="A4634" t="s">
        <v>9318</v>
      </c>
      <c r="B4634" t="s">
        <v>45</v>
      </c>
      <c r="C4634" t="s">
        <v>82</v>
      </c>
      <c r="D4634" t="s">
        <v>23</v>
      </c>
      <c r="E4634" s="1">
        <v>45484</v>
      </c>
      <c r="F4634" t="s">
        <v>9319</v>
      </c>
      <c r="G4634" s="1">
        <v>45780</v>
      </c>
      <c r="H4634" t="s">
        <v>58</v>
      </c>
      <c r="I4634" t="s">
        <v>54</v>
      </c>
      <c r="J4634" t="s">
        <v>67</v>
      </c>
      <c r="K4634">
        <v>3</v>
      </c>
      <c r="L4634" s="3">
        <f>Working_Data[[#This Row],[price2]]/Working_Data[[#This Row],[quantity]]</f>
        <v>224.19333333333336</v>
      </c>
      <c r="M4634" s="3">
        <v>672.58</v>
      </c>
      <c r="N4634" t="s">
        <v>35</v>
      </c>
      <c r="O4634">
        <v>43</v>
      </c>
      <c r="P4634" s="1">
        <v>45742</v>
      </c>
      <c r="Q4634">
        <v>366</v>
      </c>
      <c r="R4634" t="s">
        <v>29</v>
      </c>
      <c r="S4634">
        <v>4</v>
      </c>
      <c r="T4634" s="1">
        <v>45682</v>
      </c>
      <c r="U4634" t="s">
        <v>60</v>
      </c>
      <c r="V4634" t="str">
        <f>TEXT(WEEKDAY(Working_Data[[#This Row],[order_date]],1),"DDDD")</f>
        <v>Saturday</v>
      </c>
      <c r="W4634" t="str">
        <f>TEXT(Working_Data[[#This Row],[order_date]],"mmmm")</f>
        <v>May</v>
      </c>
      <c r="X4634" s="7">
        <f>Working_Data[[#This Row],[last_order_date]]-Working_Data[[#This Row],[signup_date]]</f>
        <v>258</v>
      </c>
      <c r="Y4634" s="7">
        <f>IF(Working_Data[[#This Row],[churned]]="Active",1,0)</f>
        <v>1</v>
      </c>
      <c r="Z4634" s="7">
        <f>YEAR(Working_Data[[#This Row],[order_date]])</f>
        <v>2025</v>
      </c>
    </row>
    <row r="4635" spans="1:26" x14ac:dyDescent="0.25">
      <c r="A4635" t="s">
        <v>9320</v>
      </c>
      <c r="B4635" t="s">
        <v>21</v>
      </c>
      <c r="C4635" t="s">
        <v>22</v>
      </c>
      <c r="D4635" t="s">
        <v>23</v>
      </c>
      <c r="E4635" s="1">
        <v>45336</v>
      </c>
      <c r="F4635" t="s">
        <v>9321</v>
      </c>
      <c r="G4635" s="1">
        <v>45780</v>
      </c>
      <c r="H4635" t="s">
        <v>47</v>
      </c>
      <c r="I4635" t="s">
        <v>42</v>
      </c>
      <c r="J4635" t="s">
        <v>64</v>
      </c>
      <c r="K4635">
        <v>3</v>
      </c>
      <c r="L4635" s="3">
        <f>Working_Data[[#This Row],[price2]]/Working_Data[[#This Row],[quantity]]</f>
        <v>168.01666666666668</v>
      </c>
      <c r="M4635" s="3">
        <v>504.05</v>
      </c>
      <c r="N4635" t="s">
        <v>50</v>
      </c>
      <c r="O4635">
        <v>10</v>
      </c>
      <c r="P4635" s="1">
        <v>45724</v>
      </c>
      <c r="Q4635">
        <v>140</v>
      </c>
      <c r="R4635" t="s">
        <v>43</v>
      </c>
      <c r="S4635">
        <v>4</v>
      </c>
      <c r="T4635" s="1">
        <v>45690</v>
      </c>
      <c r="U4635" t="s">
        <v>30</v>
      </c>
      <c r="V4635" t="str">
        <f>TEXT(WEEKDAY(Working_Data[[#This Row],[order_date]],1),"DDDD")</f>
        <v>Saturday</v>
      </c>
      <c r="W4635" t="str">
        <f>TEXT(Working_Data[[#This Row],[order_date]],"mmmm")</f>
        <v>May</v>
      </c>
      <c r="X4635" s="7">
        <f>Working_Data[[#This Row],[last_order_date]]-Working_Data[[#This Row],[signup_date]]</f>
        <v>388</v>
      </c>
      <c r="Y4635" s="7">
        <f>IF(Working_Data[[#This Row],[churned]]="Active",1,0)</f>
        <v>0</v>
      </c>
      <c r="Z4635" s="7">
        <f>YEAR(Working_Data[[#This Row],[order_date]])</f>
        <v>2025</v>
      </c>
    </row>
    <row r="4636" spans="1:26" x14ac:dyDescent="0.25">
      <c r="A4636" t="s">
        <v>9322</v>
      </c>
      <c r="B4636" t="s">
        <v>21</v>
      </c>
      <c r="C4636" t="s">
        <v>22</v>
      </c>
      <c r="D4636" t="s">
        <v>52</v>
      </c>
      <c r="E4636" s="1">
        <v>45511</v>
      </c>
      <c r="F4636" t="s">
        <v>9323</v>
      </c>
      <c r="G4636" s="1">
        <v>45780</v>
      </c>
      <c r="H4636" t="s">
        <v>25</v>
      </c>
      <c r="I4636" t="s">
        <v>63</v>
      </c>
      <c r="J4636" t="s">
        <v>64</v>
      </c>
      <c r="K4636">
        <v>4</v>
      </c>
      <c r="L4636" s="3">
        <f>Working_Data[[#This Row],[price2]]/Working_Data[[#This Row],[quantity]]</f>
        <v>241.1575</v>
      </c>
      <c r="M4636" s="3">
        <v>964.63</v>
      </c>
      <c r="N4636" t="s">
        <v>35</v>
      </c>
      <c r="O4636">
        <v>21</v>
      </c>
      <c r="P4636" s="1">
        <v>45550</v>
      </c>
      <c r="Q4636">
        <v>222</v>
      </c>
      <c r="R4636" t="s">
        <v>29</v>
      </c>
      <c r="S4636">
        <v>1</v>
      </c>
      <c r="T4636" s="1">
        <v>45771</v>
      </c>
      <c r="U4636" t="s">
        <v>36</v>
      </c>
      <c r="V4636" t="str">
        <f>TEXT(WEEKDAY(Working_Data[[#This Row],[order_date]],1),"DDDD")</f>
        <v>Saturday</v>
      </c>
      <c r="W4636" t="str">
        <f>TEXT(Working_Data[[#This Row],[order_date]],"mmmm")</f>
        <v>May</v>
      </c>
      <c r="X4636" s="7">
        <f>Working_Data[[#This Row],[last_order_date]]-Working_Data[[#This Row],[signup_date]]</f>
        <v>39</v>
      </c>
      <c r="Y4636" s="7">
        <f>IF(Working_Data[[#This Row],[churned]]="Active",1,0)</f>
        <v>1</v>
      </c>
      <c r="Z4636" s="7">
        <f>YEAR(Working_Data[[#This Row],[order_date]])</f>
        <v>2025</v>
      </c>
    </row>
    <row r="4637" spans="1:26" x14ac:dyDescent="0.25">
      <c r="A4637" t="s">
        <v>9324</v>
      </c>
      <c r="B4637" t="s">
        <v>21</v>
      </c>
      <c r="C4637" t="s">
        <v>82</v>
      </c>
      <c r="D4637" t="s">
        <v>77</v>
      </c>
      <c r="E4637" s="1">
        <v>45189</v>
      </c>
      <c r="F4637" t="s">
        <v>9325</v>
      </c>
      <c r="G4637" s="1">
        <v>45780</v>
      </c>
      <c r="H4637" t="s">
        <v>25</v>
      </c>
      <c r="I4637" t="s">
        <v>26</v>
      </c>
      <c r="J4637" t="s">
        <v>27</v>
      </c>
      <c r="K4637">
        <v>3</v>
      </c>
      <c r="L4637" s="3">
        <f>Working_Data[[#This Row],[price2]]/Working_Data[[#This Row],[quantity]]</f>
        <v>421.49</v>
      </c>
      <c r="M4637" s="3">
        <v>1264.47</v>
      </c>
      <c r="N4637" t="s">
        <v>50</v>
      </c>
      <c r="O4637">
        <v>19</v>
      </c>
      <c r="P4637" s="1">
        <v>45767</v>
      </c>
      <c r="Q4637">
        <v>497</v>
      </c>
      <c r="R4637" t="s">
        <v>43</v>
      </c>
      <c r="S4637">
        <v>1</v>
      </c>
      <c r="T4637" s="1">
        <v>45650</v>
      </c>
      <c r="U4637" t="s">
        <v>60</v>
      </c>
      <c r="V4637" t="str">
        <f>TEXT(WEEKDAY(Working_Data[[#This Row],[order_date]],1),"DDDD")</f>
        <v>Saturday</v>
      </c>
      <c r="W4637" t="str">
        <f>TEXT(Working_Data[[#This Row],[order_date]],"mmmm")</f>
        <v>May</v>
      </c>
      <c r="X4637" s="7">
        <f>Working_Data[[#This Row],[last_order_date]]-Working_Data[[#This Row],[signup_date]]</f>
        <v>578</v>
      </c>
      <c r="Y4637" s="7">
        <f>IF(Working_Data[[#This Row],[churned]]="Active",1,0)</f>
        <v>0</v>
      </c>
      <c r="Z4637" s="7">
        <f>YEAR(Working_Data[[#This Row],[order_date]])</f>
        <v>2025</v>
      </c>
    </row>
    <row r="4638" spans="1:26" x14ac:dyDescent="0.25">
      <c r="A4638" t="s">
        <v>9326</v>
      </c>
      <c r="B4638" t="s">
        <v>45</v>
      </c>
      <c r="C4638" t="s">
        <v>39</v>
      </c>
      <c r="D4638" t="s">
        <v>56</v>
      </c>
      <c r="E4638" s="1">
        <v>45413</v>
      </c>
      <c r="F4638" t="s">
        <v>9327</v>
      </c>
      <c r="G4638" s="1">
        <v>45780</v>
      </c>
      <c r="H4638" t="s">
        <v>34</v>
      </c>
      <c r="I4638" t="s">
        <v>42</v>
      </c>
      <c r="J4638" t="s">
        <v>67</v>
      </c>
      <c r="K4638">
        <v>5</v>
      </c>
      <c r="L4638" s="3">
        <f>Working_Data[[#This Row],[price2]]/Working_Data[[#This Row],[quantity]]</f>
        <v>196.624</v>
      </c>
      <c r="M4638" s="3">
        <v>983.12</v>
      </c>
      <c r="N4638" t="s">
        <v>35</v>
      </c>
      <c r="O4638">
        <v>22</v>
      </c>
      <c r="P4638" s="1">
        <v>45753</v>
      </c>
      <c r="Q4638">
        <v>472</v>
      </c>
      <c r="R4638" t="s">
        <v>29</v>
      </c>
      <c r="S4638">
        <v>3</v>
      </c>
      <c r="T4638" s="1">
        <v>45562</v>
      </c>
      <c r="U4638" t="s">
        <v>60</v>
      </c>
      <c r="V4638" t="str">
        <f>TEXT(WEEKDAY(Working_Data[[#This Row],[order_date]],1),"DDDD")</f>
        <v>Saturday</v>
      </c>
      <c r="W4638" t="str">
        <f>TEXT(Working_Data[[#This Row],[order_date]],"mmmm")</f>
        <v>May</v>
      </c>
      <c r="X4638" s="7">
        <f>Working_Data[[#This Row],[last_order_date]]-Working_Data[[#This Row],[signup_date]]</f>
        <v>340</v>
      </c>
      <c r="Y4638" s="7">
        <f>IF(Working_Data[[#This Row],[churned]]="Active",1,0)</f>
        <v>1</v>
      </c>
      <c r="Z4638" s="7">
        <f>YEAR(Working_Data[[#This Row],[order_date]])</f>
        <v>2025</v>
      </c>
    </row>
    <row r="4639" spans="1:26" x14ac:dyDescent="0.25">
      <c r="A4639" t="s">
        <v>9328</v>
      </c>
      <c r="B4639" t="s">
        <v>38</v>
      </c>
      <c r="C4639" t="s">
        <v>39</v>
      </c>
      <c r="D4639" t="s">
        <v>77</v>
      </c>
      <c r="E4639" s="1">
        <v>45717</v>
      </c>
      <c r="F4639" t="s">
        <v>9329</v>
      </c>
      <c r="G4639" s="1">
        <v>45780</v>
      </c>
      <c r="H4639" t="s">
        <v>47</v>
      </c>
      <c r="I4639" t="s">
        <v>54</v>
      </c>
      <c r="J4639" t="s">
        <v>27</v>
      </c>
      <c r="K4639">
        <v>4</v>
      </c>
      <c r="L4639" s="3">
        <f>Working_Data[[#This Row],[price2]]/Working_Data[[#This Row],[quantity]]</f>
        <v>354.60500000000002</v>
      </c>
      <c r="M4639" s="3">
        <v>1418.42</v>
      </c>
      <c r="N4639" t="s">
        <v>28</v>
      </c>
      <c r="O4639">
        <v>6</v>
      </c>
      <c r="P4639" s="1">
        <v>45812</v>
      </c>
      <c r="Q4639">
        <v>78</v>
      </c>
      <c r="R4639" t="s">
        <v>29</v>
      </c>
      <c r="S4639">
        <v>3</v>
      </c>
      <c r="T4639" s="1">
        <v>45535</v>
      </c>
      <c r="U4639" t="s">
        <v>30</v>
      </c>
      <c r="V4639" t="str">
        <f>TEXT(WEEKDAY(Working_Data[[#This Row],[order_date]],1),"DDDD")</f>
        <v>Saturday</v>
      </c>
      <c r="W4639" t="str">
        <f>TEXT(Working_Data[[#This Row],[order_date]],"mmmm")</f>
        <v>May</v>
      </c>
      <c r="X4639" s="7">
        <f>Working_Data[[#This Row],[last_order_date]]-Working_Data[[#This Row],[signup_date]]</f>
        <v>95</v>
      </c>
      <c r="Y4639" s="7">
        <f>IF(Working_Data[[#This Row],[churned]]="Active",1,0)</f>
        <v>1</v>
      </c>
      <c r="Z4639" s="7">
        <f>YEAR(Working_Data[[#This Row],[order_date]])</f>
        <v>2025</v>
      </c>
    </row>
    <row r="4640" spans="1:26" x14ac:dyDescent="0.25">
      <c r="A4640" t="s">
        <v>9330</v>
      </c>
      <c r="B4640" t="s">
        <v>45</v>
      </c>
      <c r="C4640" t="s">
        <v>39</v>
      </c>
      <c r="D4640" t="s">
        <v>23</v>
      </c>
      <c r="E4640" s="1">
        <v>45870</v>
      </c>
      <c r="F4640" t="s">
        <v>9331</v>
      </c>
      <c r="G4640" s="1">
        <v>45811</v>
      </c>
      <c r="H4640" t="s">
        <v>34</v>
      </c>
      <c r="I4640" t="s">
        <v>54</v>
      </c>
      <c r="J4640" t="s">
        <v>64</v>
      </c>
      <c r="K4640">
        <v>2</v>
      </c>
      <c r="L4640" s="3">
        <f>Working_Data[[#This Row],[price2]]/Working_Data[[#This Row],[quantity]]</f>
        <v>607.32500000000005</v>
      </c>
      <c r="M4640" s="3">
        <v>1214.6500000000001</v>
      </c>
      <c r="N4640" t="s">
        <v>35</v>
      </c>
      <c r="O4640">
        <v>6</v>
      </c>
      <c r="P4640" s="1">
        <v>45582</v>
      </c>
      <c r="Q4640">
        <v>88</v>
      </c>
      <c r="R4640" t="s">
        <v>29</v>
      </c>
      <c r="S4640">
        <v>5</v>
      </c>
      <c r="T4640" s="1">
        <v>45708</v>
      </c>
      <c r="U4640" t="s">
        <v>36</v>
      </c>
      <c r="V4640" t="str">
        <f>TEXT(WEEKDAY(Working_Data[[#This Row],[order_date]],1),"DDDD")</f>
        <v>Tuesday</v>
      </c>
      <c r="W4640" t="str">
        <f>TEXT(Working_Data[[#This Row],[order_date]],"mmmm")</f>
        <v>June</v>
      </c>
      <c r="X4640" s="7">
        <f>Working_Data[[#This Row],[last_order_date]]-Working_Data[[#This Row],[signup_date]]</f>
        <v>-288</v>
      </c>
      <c r="Y4640" s="7">
        <f>IF(Working_Data[[#This Row],[churned]]="Active",1,0)</f>
        <v>1</v>
      </c>
      <c r="Z4640" s="7">
        <f>YEAR(Working_Data[[#This Row],[order_date]])</f>
        <v>2025</v>
      </c>
    </row>
    <row r="4641" spans="1:26" x14ac:dyDescent="0.25">
      <c r="A4641" t="s">
        <v>9332</v>
      </c>
      <c r="B4641" t="s">
        <v>38</v>
      </c>
      <c r="C4641" t="s">
        <v>82</v>
      </c>
      <c r="D4641" t="s">
        <v>23</v>
      </c>
      <c r="E4641" s="1">
        <v>45841</v>
      </c>
      <c r="F4641" t="s">
        <v>9333</v>
      </c>
      <c r="G4641" s="1">
        <v>45811</v>
      </c>
      <c r="H4641" t="s">
        <v>41</v>
      </c>
      <c r="I4641" t="s">
        <v>48</v>
      </c>
      <c r="J4641" t="s">
        <v>59</v>
      </c>
      <c r="K4641">
        <v>5</v>
      </c>
      <c r="L4641" s="3">
        <f>Working_Data[[#This Row],[price2]]/Working_Data[[#This Row],[quantity]]</f>
        <v>255.93800000000002</v>
      </c>
      <c r="M4641" s="3">
        <v>1279.69</v>
      </c>
      <c r="N4641" t="s">
        <v>28</v>
      </c>
      <c r="O4641">
        <v>50</v>
      </c>
      <c r="P4641" s="1">
        <v>45884</v>
      </c>
      <c r="Q4641">
        <v>274</v>
      </c>
      <c r="R4641" t="s">
        <v>29</v>
      </c>
      <c r="S4641">
        <v>1</v>
      </c>
      <c r="T4641" s="1">
        <v>45548</v>
      </c>
      <c r="U4641" t="s">
        <v>36</v>
      </c>
      <c r="V4641" t="str">
        <f>TEXT(WEEKDAY(Working_Data[[#This Row],[order_date]],1),"DDDD")</f>
        <v>Tuesday</v>
      </c>
      <c r="W4641" t="str">
        <f>TEXT(Working_Data[[#This Row],[order_date]],"mmmm")</f>
        <v>June</v>
      </c>
      <c r="X4641" s="7">
        <f>Working_Data[[#This Row],[last_order_date]]-Working_Data[[#This Row],[signup_date]]</f>
        <v>43</v>
      </c>
      <c r="Y4641" s="7">
        <f>IF(Working_Data[[#This Row],[churned]]="Active",1,0)</f>
        <v>1</v>
      </c>
      <c r="Z4641" s="7">
        <f>YEAR(Working_Data[[#This Row],[order_date]])</f>
        <v>2025</v>
      </c>
    </row>
    <row r="4642" spans="1:26" x14ac:dyDescent="0.25">
      <c r="A4642" t="s">
        <v>9334</v>
      </c>
      <c r="B4642" t="s">
        <v>38</v>
      </c>
      <c r="C4642" t="s">
        <v>82</v>
      </c>
      <c r="D4642" t="s">
        <v>32</v>
      </c>
      <c r="E4642" s="1">
        <v>45196</v>
      </c>
      <c r="F4642" t="s">
        <v>9335</v>
      </c>
      <c r="G4642" s="1">
        <v>45811</v>
      </c>
      <c r="H4642" t="s">
        <v>47</v>
      </c>
      <c r="I4642" t="s">
        <v>42</v>
      </c>
      <c r="J4642" t="s">
        <v>27</v>
      </c>
      <c r="K4642">
        <v>5</v>
      </c>
      <c r="L4642" s="3">
        <f>Working_Data[[#This Row],[price2]]/Working_Data[[#This Row],[quantity]]</f>
        <v>231.458</v>
      </c>
      <c r="M4642" s="3">
        <v>1157.29</v>
      </c>
      <c r="N4642" t="s">
        <v>35</v>
      </c>
      <c r="O4642">
        <v>43</v>
      </c>
      <c r="P4642" s="1">
        <v>45888</v>
      </c>
      <c r="Q4642">
        <v>402</v>
      </c>
      <c r="R4642" t="s">
        <v>29</v>
      </c>
      <c r="S4642">
        <v>4</v>
      </c>
      <c r="T4642" s="1">
        <v>45589</v>
      </c>
      <c r="U4642" t="s">
        <v>36</v>
      </c>
      <c r="V4642" t="str">
        <f>TEXT(WEEKDAY(Working_Data[[#This Row],[order_date]],1),"DDDD")</f>
        <v>Tuesday</v>
      </c>
      <c r="W4642" t="str">
        <f>TEXT(Working_Data[[#This Row],[order_date]],"mmmm")</f>
        <v>June</v>
      </c>
      <c r="X4642" s="7">
        <f>Working_Data[[#This Row],[last_order_date]]-Working_Data[[#This Row],[signup_date]]</f>
        <v>692</v>
      </c>
      <c r="Y4642" s="7">
        <f>IF(Working_Data[[#This Row],[churned]]="Active",1,0)</f>
        <v>1</v>
      </c>
      <c r="Z4642" s="7">
        <f>YEAR(Working_Data[[#This Row],[order_date]])</f>
        <v>2025</v>
      </c>
    </row>
    <row r="4643" spans="1:26" x14ac:dyDescent="0.25">
      <c r="A4643" t="s">
        <v>9336</v>
      </c>
      <c r="B4643" t="s">
        <v>38</v>
      </c>
      <c r="C4643" t="s">
        <v>22</v>
      </c>
      <c r="D4643" t="s">
        <v>77</v>
      </c>
      <c r="E4643" s="1">
        <v>45423</v>
      </c>
      <c r="F4643" t="s">
        <v>9337</v>
      </c>
      <c r="G4643" s="1">
        <v>45811</v>
      </c>
      <c r="H4643" t="s">
        <v>25</v>
      </c>
      <c r="I4643" t="s">
        <v>26</v>
      </c>
      <c r="J4643" t="s">
        <v>49</v>
      </c>
      <c r="K4643">
        <v>4</v>
      </c>
      <c r="L4643" s="3">
        <f>Working_Data[[#This Row],[price2]]/Working_Data[[#This Row],[quantity]]</f>
        <v>134.10749999999999</v>
      </c>
      <c r="M4643" s="3">
        <v>536.42999999999995</v>
      </c>
      <c r="N4643" t="s">
        <v>28</v>
      </c>
      <c r="O4643">
        <v>45</v>
      </c>
      <c r="P4643" s="1">
        <v>45533</v>
      </c>
      <c r="Q4643">
        <v>136</v>
      </c>
      <c r="R4643" t="s">
        <v>29</v>
      </c>
      <c r="S4643">
        <v>4</v>
      </c>
      <c r="T4643" s="1">
        <v>45550</v>
      </c>
      <c r="U4643" t="s">
        <v>30</v>
      </c>
      <c r="V4643" t="str">
        <f>TEXT(WEEKDAY(Working_Data[[#This Row],[order_date]],1),"DDDD")</f>
        <v>Tuesday</v>
      </c>
      <c r="W4643" t="str">
        <f>TEXT(Working_Data[[#This Row],[order_date]],"mmmm")</f>
        <v>June</v>
      </c>
      <c r="X4643" s="7">
        <f>Working_Data[[#This Row],[last_order_date]]-Working_Data[[#This Row],[signup_date]]</f>
        <v>110</v>
      </c>
      <c r="Y4643" s="7">
        <f>IF(Working_Data[[#This Row],[churned]]="Active",1,0)</f>
        <v>1</v>
      </c>
      <c r="Z4643" s="7">
        <f>YEAR(Working_Data[[#This Row],[order_date]])</f>
        <v>2025</v>
      </c>
    </row>
    <row r="4644" spans="1:26" x14ac:dyDescent="0.25">
      <c r="A4644" t="s">
        <v>9338</v>
      </c>
      <c r="B4644" t="s">
        <v>21</v>
      </c>
      <c r="C4644" t="s">
        <v>39</v>
      </c>
      <c r="D4644" t="s">
        <v>32</v>
      </c>
      <c r="E4644" s="1">
        <v>45590</v>
      </c>
      <c r="F4644" t="s">
        <v>9339</v>
      </c>
      <c r="G4644" s="1">
        <v>45811</v>
      </c>
      <c r="H4644" t="s">
        <v>41</v>
      </c>
      <c r="I4644" t="s">
        <v>63</v>
      </c>
      <c r="J4644" t="s">
        <v>49</v>
      </c>
      <c r="K4644">
        <v>5</v>
      </c>
      <c r="L4644" s="3">
        <f>Working_Data[[#This Row],[price2]]/Working_Data[[#This Row],[quantity]]</f>
        <v>134.928</v>
      </c>
      <c r="M4644" s="3">
        <v>674.64</v>
      </c>
      <c r="N4644" t="s">
        <v>35</v>
      </c>
      <c r="O4644">
        <v>14</v>
      </c>
      <c r="P4644" s="1">
        <v>45815</v>
      </c>
      <c r="Q4644">
        <v>469</v>
      </c>
      <c r="R4644" t="s">
        <v>43</v>
      </c>
      <c r="S4644">
        <v>3</v>
      </c>
      <c r="T4644" s="1">
        <v>45556</v>
      </c>
      <c r="U4644" t="s">
        <v>30</v>
      </c>
      <c r="V4644" t="str">
        <f>TEXT(WEEKDAY(Working_Data[[#This Row],[order_date]],1),"DDDD")</f>
        <v>Tuesday</v>
      </c>
      <c r="W4644" t="str">
        <f>TEXT(Working_Data[[#This Row],[order_date]],"mmmm")</f>
        <v>June</v>
      </c>
      <c r="X4644" s="7">
        <f>Working_Data[[#This Row],[last_order_date]]-Working_Data[[#This Row],[signup_date]]</f>
        <v>225</v>
      </c>
      <c r="Y4644" s="7">
        <f>IF(Working_Data[[#This Row],[churned]]="Active",1,0)</f>
        <v>0</v>
      </c>
      <c r="Z4644" s="7">
        <f>YEAR(Working_Data[[#This Row],[order_date]])</f>
        <v>2025</v>
      </c>
    </row>
    <row r="4645" spans="1:26" x14ac:dyDescent="0.25">
      <c r="A4645" t="s">
        <v>9340</v>
      </c>
      <c r="B4645" t="s">
        <v>21</v>
      </c>
      <c r="C4645" t="s">
        <v>82</v>
      </c>
      <c r="D4645" t="s">
        <v>56</v>
      </c>
      <c r="E4645" s="1">
        <v>45333</v>
      </c>
      <c r="F4645" t="s">
        <v>9341</v>
      </c>
      <c r="G4645" s="1">
        <v>45811</v>
      </c>
      <c r="H4645" t="s">
        <v>58</v>
      </c>
      <c r="I4645" t="s">
        <v>48</v>
      </c>
      <c r="J4645" t="s">
        <v>27</v>
      </c>
      <c r="K4645">
        <v>1</v>
      </c>
      <c r="L4645" s="3">
        <f>Working_Data[[#This Row],[price2]]/Working_Data[[#This Row],[quantity]]</f>
        <v>1398.51</v>
      </c>
      <c r="M4645" s="3">
        <v>1398.51</v>
      </c>
      <c r="N4645" t="s">
        <v>50</v>
      </c>
      <c r="O4645">
        <v>6</v>
      </c>
      <c r="P4645" s="1">
        <v>45905</v>
      </c>
      <c r="Q4645">
        <v>252</v>
      </c>
      <c r="R4645" t="s">
        <v>29</v>
      </c>
      <c r="S4645">
        <v>3</v>
      </c>
      <c r="T4645" s="1">
        <v>45644</v>
      </c>
      <c r="U4645" t="s">
        <v>30</v>
      </c>
      <c r="V4645" t="str">
        <f>TEXT(WEEKDAY(Working_Data[[#This Row],[order_date]],1),"DDDD")</f>
        <v>Tuesday</v>
      </c>
      <c r="W4645" t="str">
        <f>TEXT(Working_Data[[#This Row],[order_date]],"mmmm")</f>
        <v>June</v>
      </c>
      <c r="X4645" s="7">
        <f>Working_Data[[#This Row],[last_order_date]]-Working_Data[[#This Row],[signup_date]]</f>
        <v>572</v>
      </c>
      <c r="Y4645" s="7">
        <f>IF(Working_Data[[#This Row],[churned]]="Active",1,0)</f>
        <v>1</v>
      </c>
      <c r="Z4645" s="7">
        <f>YEAR(Working_Data[[#This Row],[order_date]])</f>
        <v>2025</v>
      </c>
    </row>
    <row r="4646" spans="1:26" x14ac:dyDescent="0.25">
      <c r="A4646" t="s">
        <v>9342</v>
      </c>
      <c r="B4646" t="s">
        <v>38</v>
      </c>
      <c r="C4646" t="s">
        <v>82</v>
      </c>
      <c r="D4646" t="s">
        <v>32</v>
      </c>
      <c r="E4646" s="1">
        <v>45778</v>
      </c>
      <c r="F4646" t="s">
        <v>9343</v>
      </c>
      <c r="G4646" s="1">
        <v>45841</v>
      </c>
      <c r="H4646" t="s">
        <v>34</v>
      </c>
      <c r="I4646" t="s">
        <v>48</v>
      </c>
      <c r="J4646" t="s">
        <v>67</v>
      </c>
      <c r="K4646">
        <v>1</v>
      </c>
      <c r="L4646" s="3">
        <f>Working_Data[[#This Row],[price2]]/Working_Data[[#This Row],[quantity]]</f>
        <v>695.68</v>
      </c>
      <c r="M4646" s="3">
        <v>695.68</v>
      </c>
      <c r="N4646" t="s">
        <v>35</v>
      </c>
      <c r="O4646">
        <v>2</v>
      </c>
      <c r="P4646" s="1">
        <v>45871</v>
      </c>
      <c r="Q4646">
        <v>71</v>
      </c>
      <c r="R4646" t="s">
        <v>43</v>
      </c>
      <c r="S4646">
        <v>3</v>
      </c>
      <c r="T4646" s="1">
        <v>45679</v>
      </c>
      <c r="U4646" t="s">
        <v>36</v>
      </c>
      <c r="V4646" t="str">
        <f>TEXT(WEEKDAY(Working_Data[[#This Row],[order_date]],1),"DDDD")</f>
        <v>Thursday</v>
      </c>
      <c r="W4646" t="str">
        <f>TEXT(Working_Data[[#This Row],[order_date]],"mmmm")</f>
        <v>July</v>
      </c>
      <c r="X4646" s="7">
        <f>Working_Data[[#This Row],[last_order_date]]-Working_Data[[#This Row],[signup_date]]</f>
        <v>93</v>
      </c>
      <c r="Y4646" s="7">
        <f>IF(Working_Data[[#This Row],[churned]]="Active",1,0)</f>
        <v>0</v>
      </c>
      <c r="Z4646" s="7">
        <f>YEAR(Working_Data[[#This Row],[order_date]])</f>
        <v>2025</v>
      </c>
    </row>
    <row r="4647" spans="1:26" x14ac:dyDescent="0.25">
      <c r="A4647" t="s">
        <v>9344</v>
      </c>
      <c r="B4647" t="s">
        <v>45</v>
      </c>
      <c r="C4647" t="s">
        <v>82</v>
      </c>
      <c r="D4647" t="s">
        <v>77</v>
      </c>
      <c r="E4647" s="1">
        <v>45088</v>
      </c>
      <c r="F4647" t="s">
        <v>9345</v>
      </c>
      <c r="G4647" s="1">
        <v>45841</v>
      </c>
      <c r="H4647" t="s">
        <v>25</v>
      </c>
      <c r="I4647" t="s">
        <v>42</v>
      </c>
      <c r="J4647" t="s">
        <v>67</v>
      </c>
      <c r="K4647">
        <v>2</v>
      </c>
      <c r="L4647" s="3">
        <f>Working_Data[[#This Row],[price2]]/Working_Data[[#This Row],[quantity]]</f>
        <v>733.82</v>
      </c>
      <c r="M4647" s="3">
        <v>1467.64</v>
      </c>
      <c r="N4647" t="s">
        <v>35</v>
      </c>
      <c r="O4647">
        <v>49</v>
      </c>
      <c r="P4647" s="1">
        <v>45656</v>
      </c>
      <c r="Q4647">
        <v>431</v>
      </c>
      <c r="R4647" t="s">
        <v>43</v>
      </c>
      <c r="S4647">
        <v>5</v>
      </c>
      <c r="T4647" s="1">
        <v>45650</v>
      </c>
      <c r="U4647" t="s">
        <v>30</v>
      </c>
      <c r="V4647" t="str">
        <f>TEXT(WEEKDAY(Working_Data[[#This Row],[order_date]],1),"DDDD")</f>
        <v>Thursday</v>
      </c>
      <c r="W4647" t="str">
        <f>TEXT(Working_Data[[#This Row],[order_date]],"mmmm")</f>
        <v>July</v>
      </c>
      <c r="X4647" s="7">
        <f>Working_Data[[#This Row],[last_order_date]]-Working_Data[[#This Row],[signup_date]]</f>
        <v>568</v>
      </c>
      <c r="Y4647" s="7">
        <f>IF(Working_Data[[#This Row],[churned]]="Active",1,0)</f>
        <v>0</v>
      </c>
      <c r="Z4647" s="7">
        <f>YEAR(Working_Data[[#This Row],[order_date]])</f>
        <v>2025</v>
      </c>
    </row>
    <row r="4648" spans="1:26" x14ac:dyDescent="0.25">
      <c r="A4648" t="s">
        <v>9346</v>
      </c>
      <c r="B4648" t="s">
        <v>21</v>
      </c>
      <c r="C4648" t="s">
        <v>22</v>
      </c>
      <c r="D4648" t="s">
        <v>23</v>
      </c>
      <c r="E4648" s="1">
        <v>45166</v>
      </c>
      <c r="F4648" t="s">
        <v>9347</v>
      </c>
      <c r="G4648" s="1">
        <v>45841</v>
      </c>
      <c r="H4648" t="s">
        <v>47</v>
      </c>
      <c r="I4648" t="s">
        <v>54</v>
      </c>
      <c r="J4648" t="s">
        <v>64</v>
      </c>
      <c r="K4648">
        <v>2</v>
      </c>
      <c r="L4648" s="3">
        <f>Working_Data[[#This Row],[price2]]/Working_Data[[#This Row],[quantity]]</f>
        <v>725.55</v>
      </c>
      <c r="M4648" s="3">
        <v>1451.1</v>
      </c>
      <c r="N4648" t="s">
        <v>50</v>
      </c>
      <c r="O4648">
        <v>28</v>
      </c>
      <c r="P4648" s="1">
        <v>45619</v>
      </c>
      <c r="Q4648">
        <v>98</v>
      </c>
      <c r="R4648" t="s">
        <v>43</v>
      </c>
      <c r="S4648">
        <v>3</v>
      </c>
      <c r="T4648" s="1">
        <v>45547</v>
      </c>
      <c r="U4648" t="s">
        <v>36</v>
      </c>
      <c r="V4648" t="str">
        <f>TEXT(WEEKDAY(Working_Data[[#This Row],[order_date]],1),"DDDD")</f>
        <v>Thursday</v>
      </c>
      <c r="W4648" t="str">
        <f>TEXT(Working_Data[[#This Row],[order_date]],"mmmm")</f>
        <v>July</v>
      </c>
      <c r="X4648" s="7">
        <f>Working_Data[[#This Row],[last_order_date]]-Working_Data[[#This Row],[signup_date]]</f>
        <v>453</v>
      </c>
      <c r="Y4648" s="7">
        <f>IF(Working_Data[[#This Row],[churned]]="Active",1,0)</f>
        <v>0</v>
      </c>
      <c r="Z4648" s="7">
        <f>YEAR(Working_Data[[#This Row],[order_date]])</f>
        <v>2025</v>
      </c>
    </row>
    <row r="4649" spans="1:26" x14ac:dyDescent="0.25">
      <c r="A4649" t="s">
        <v>9348</v>
      </c>
      <c r="B4649" t="s">
        <v>45</v>
      </c>
      <c r="C4649" t="s">
        <v>82</v>
      </c>
      <c r="D4649" t="s">
        <v>77</v>
      </c>
      <c r="E4649" s="1">
        <v>45871</v>
      </c>
      <c r="F4649" t="s">
        <v>9349</v>
      </c>
      <c r="G4649" s="1">
        <v>45841</v>
      </c>
      <c r="H4649" t="s">
        <v>25</v>
      </c>
      <c r="I4649" t="s">
        <v>48</v>
      </c>
      <c r="J4649" t="s">
        <v>27</v>
      </c>
      <c r="K4649">
        <v>1</v>
      </c>
      <c r="L4649" s="3">
        <f>Working_Data[[#This Row],[price2]]/Working_Data[[#This Row],[quantity]]</f>
        <v>790.44</v>
      </c>
      <c r="M4649" s="3">
        <v>790.44</v>
      </c>
      <c r="N4649" t="s">
        <v>28</v>
      </c>
      <c r="O4649">
        <v>15</v>
      </c>
      <c r="P4649" s="1">
        <v>45333</v>
      </c>
      <c r="Q4649">
        <v>206</v>
      </c>
      <c r="R4649" t="s">
        <v>29</v>
      </c>
      <c r="S4649">
        <v>3</v>
      </c>
      <c r="T4649" s="1">
        <v>45638</v>
      </c>
      <c r="U4649" t="s">
        <v>36</v>
      </c>
      <c r="V4649" t="str">
        <f>TEXT(WEEKDAY(Working_Data[[#This Row],[order_date]],1),"DDDD")</f>
        <v>Thursday</v>
      </c>
      <c r="W4649" t="str">
        <f>TEXT(Working_Data[[#This Row],[order_date]],"mmmm")</f>
        <v>July</v>
      </c>
      <c r="X4649" s="7">
        <f>Working_Data[[#This Row],[last_order_date]]-Working_Data[[#This Row],[signup_date]]</f>
        <v>-538</v>
      </c>
      <c r="Y4649" s="7">
        <f>IF(Working_Data[[#This Row],[churned]]="Active",1,0)</f>
        <v>1</v>
      </c>
      <c r="Z4649" s="7">
        <f>YEAR(Working_Data[[#This Row],[order_date]])</f>
        <v>2025</v>
      </c>
    </row>
    <row r="4650" spans="1:26" x14ac:dyDescent="0.25">
      <c r="A4650" t="s">
        <v>9350</v>
      </c>
      <c r="B4650" t="s">
        <v>38</v>
      </c>
      <c r="C4650" t="s">
        <v>22</v>
      </c>
      <c r="D4650" t="s">
        <v>52</v>
      </c>
      <c r="E4650" s="1">
        <v>45318</v>
      </c>
      <c r="F4650" t="s">
        <v>9351</v>
      </c>
      <c r="G4650" s="1">
        <v>45841</v>
      </c>
      <c r="H4650" t="s">
        <v>41</v>
      </c>
      <c r="I4650" t="s">
        <v>54</v>
      </c>
      <c r="J4650" t="s">
        <v>59</v>
      </c>
      <c r="K4650">
        <v>4</v>
      </c>
      <c r="L4650" s="3">
        <f>Working_Data[[#This Row],[price2]]/Working_Data[[#This Row],[quantity]]</f>
        <v>245.86500000000001</v>
      </c>
      <c r="M4650" s="3">
        <v>983.46</v>
      </c>
      <c r="N4650" t="s">
        <v>35</v>
      </c>
      <c r="O4650">
        <v>12</v>
      </c>
      <c r="P4650" s="1">
        <v>45692</v>
      </c>
      <c r="Q4650">
        <v>160</v>
      </c>
      <c r="R4650" t="s">
        <v>43</v>
      </c>
      <c r="S4650">
        <v>2</v>
      </c>
      <c r="T4650" s="1">
        <v>45624</v>
      </c>
      <c r="U4650" t="s">
        <v>30</v>
      </c>
      <c r="V4650" t="str">
        <f>TEXT(WEEKDAY(Working_Data[[#This Row],[order_date]],1),"DDDD")</f>
        <v>Thursday</v>
      </c>
      <c r="W4650" t="str">
        <f>TEXT(Working_Data[[#This Row],[order_date]],"mmmm")</f>
        <v>July</v>
      </c>
      <c r="X4650" s="7">
        <f>Working_Data[[#This Row],[last_order_date]]-Working_Data[[#This Row],[signup_date]]</f>
        <v>374</v>
      </c>
      <c r="Y4650" s="7">
        <f>IF(Working_Data[[#This Row],[churned]]="Active",1,0)</f>
        <v>0</v>
      </c>
      <c r="Z4650" s="7">
        <f>YEAR(Working_Data[[#This Row],[order_date]])</f>
        <v>2025</v>
      </c>
    </row>
    <row r="4651" spans="1:26" x14ac:dyDescent="0.25">
      <c r="A4651" t="s">
        <v>9352</v>
      </c>
      <c r="B4651" t="s">
        <v>45</v>
      </c>
      <c r="C4651" t="s">
        <v>82</v>
      </c>
      <c r="D4651" t="s">
        <v>52</v>
      </c>
      <c r="E4651" s="1">
        <v>45363</v>
      </c>
      <c r="F4651" t="s">
        <v>9353</v>
      </c>
      <c r="G4651" s="1">
        <v>45841</v>
      </c>
      <c r="H4651" t="s">
        <v>34</v>
      </c>
      <c r="I4651" t="s">
        <v>54</v>
      </c>
      <c r="J4651" t="s">
        <v>67</v>
      </c>
      <c r="K4651">
        <v>3</v>
      </c>
      <c r="L4651" s="3">
        <f>Working_Data[[#This Row],[price2]]/Working_Data[[#This Row],[quantity]]</f>
        <v>350.79333333333335</v>
      </c>
      <c r="M4651" s="3">
        <v>1052.3800000000001</v>
      </c>
      <c r="N4651" t="s">
        <v>35</v>
      </c>
      <c r="O4651">
        <v>5</v>
      </c>
      <c r="P4651" s="1">
        <v>45839</v>
      </c>
      <c r="Q4651">
        <v>421</v>
      </c>
      <c r="R4651" t="s">
        <v>29</v>
      </c>
      <c r="S4651">
        <v>4</v>
      </c>
      <c r="T4651" s="1">
        <v>45701</v>
      </c>
      <c r="U4651" t="s">
        <v>30</v>
      </c>
      <c r="V4651" t="str">
        <f>TEXT(WEEKDAY(Working_Data[[#This Row],[order_date]],1),"DDDD")</f>
        <v>Thursday</v>
      </c>
      <c r="W4651" t="str">
        <f>TEXT(Working_Data[[#This Row],[order_date]],"mmmm")</f>
        <v>July</v>
      </c>
      <c r="X4651" s="7">
        <f>Working_Data[[#This Row],[last_order_date]]-Working_Data[[#This Row],[signup_date]]</f>
        <v>476</v>
      </c>
      <c r="Y4651" s="7">
        <f>IF(Working_Data[[#This Row],[churned]]="Active",1,0)</f>
        <v>1</v>
      </c>
      <c r="Z4651" s="7">
        <f>YEAR(Working_Data[[#This Row],[order_date]])</f>
        <v>2025</v>
      </c>
    </row>
    <row r="4652" spans="1:26" x14ac:dyDescent="0.25">
      <c r="A4652" t="s">
        <v>9354</v>
      </c>
      <c r="B4652" t="s">
        <v>45</v>
      </c>
      <c r="C4652" t="s">
        <v>82</v>
      </c>
      <c r="D4652" t="s">
        <v>23</v>
      </c>
      <c r="E4652" s="1">
        <v>45214</v>
      </c>
      <c r="F4652" t="s">
        <v>9355</v>
      </c>
      <c r="G4652" s="1">
        <v>45841</v>
      </c>
      <c r="H4652" t="s">
        <v>41</v>
      </c>
      <c r="I4652" t="s">
        <v>54</v>
      </c>
      <c r="J4652" t="s">
        <v>59</v>
      </c>
      <c r="K4652">
        <v>1</v>
      </c>
      <c r="L4652" s="3">
        <f>Working_Data[[#This Row],[price2]]/Working_Data[[#This Row],[quantity]]</f>
        <v>244.68</v>
      </c>
      <c r="M4652" s="3">
        <v>244.68</v>
      </c>
      <c r="N4652" t="s">
        <v>35</v>
      </c>
      <c r="O4652">
        <v>15</v>
      </c>
      <c r="P4652" s="1">
        <v>45714</v>
      </c>
      <c r="Q4652">
        <v>468</v>
      </c>
      <c r="R4652" t="s">
        <v>29</v>
      </c>
      <c r="S4652">
        <v>5</v>
      </c>
      <c r="T4652" s="1">
        <v>45719</v>
      </c>
      <c r="U4652" t="s">
        <v>36</v>
      </c>
      <c r="V4652" t="str">
        <f>TEXT(WEEKDAY(Working_Data[[#This Row],[order_date]],1),"DDDD")</f>
        <v>Thursday</v>
      </c>
      <c r="W4652" t="str">
        <f>TEXT(Working_Data[[#This Row],[order_date]],"mmmm")</f>
        <v>July</v>
      </c>
      <c r="X4652" s="7">
        <f>Working_Data[[#This Row],[last_order_date]]-Working_Data[[#This Row],[signup_date]]</f>
        <v>500</v>
      </c>
      <c r="Y4652" s="7">
        <f>IF(Working_Data[[#This Row],[churned]]="Active",1,0)</f>
        <v>1</v>
      </c>
      <c r="Z4652" s="7">
        <f>YEAR(Working_Data[[#This Row],[order_date]])</f>
        <v>2025</v>
      </c>
    </row>
    <row r="4653" spans="1:26" x14ac:dyDescent="0.25">
      <c r="A4653" t="s">
        <v>9356</v>
      </c>
      <c r="B4653" t="s">
        <v>21</v>
      </c>
      <c r="C4653" t="s">
        <v>39</v>
      </c>
      <c r="D4653" t="s">
        <v>77</v>
      </c>
      <c r="E4653" s="1">
        <v>45190</v>
      </c>
      <c r="F4653" t="s">
        <v>9357</v>
      </c>
      <c r="G4653" s="1">
        <v>45841</v>
      </c>
      <c r="H4653" t="s">
        <v>25</v>
      </c>
      <c r="I4653" t="s">
        <v>42</v>
      </c>
      <c r="J4653" t="s">
        <v>59</v>
      </c>
      <c r="K4653">
        <v>1</v>
      </c>
      <c r="L4653" s="3">
        <f>Working_Data[[#This Row],[price2]]/Working_Data[[#This Row],[quantity]]</f>
        <v>540.32000000000005</v>
      </c>
      <c r="M4653" s="3">
        <v>540.32000000000005</v>
      </c>
      <c r="N4653" t="s">
        <v>28</v>
      </c>
      <c r="O4653">
        <v>30</v>
      </c>
      <c r="P4653" s="1">
        <v>45560</v>
      </c>
      <c r="Q4653">
        <v>235</v>
      </c>
      <c r="R4653" t="s">
        <v>43</v>
      </c>
      <c r="S4653">
        <v>4</v>
      </c>
      <c r="T4653" s="1">
        <v>45582</v>
      </c>
      <c r="U4653" t="s">
        <v>60</v>
      </c>
      <c r="V4653" t="str">
        <f>TEXT(WEEKDAY(Working_Data[[#This Row],[order_date]],1),"DDDD")</f>
        <v>Thursday</v>
      </c>
      <c r="W4653" t="str">
        <f>TEXT(Working_Data[[#This Row],[order_date]],"mmmm")</f>
        <v>July</v>
      </c>
      <c r="X4653" s="7">
        <f>Working_Data[[#This Row],[last_order_date]]-Working_Data[[#This Row],[signup_date]]</f>
        <v>370</v>
      </c>
      <c r="Y4653" s="7">
        <f>IF(Working_Data[[#This Row],[churned]]="Active",1,0)</f>
        <v>0</v>
      </c>
      <c r="Z4653" s="7">
        <f>YEAR(Working_Data[[#This Row],[order_date]])</f>
        <v>2025</v>
      </c>
    </row>
    <row r="4654" spans="1:26" x14ac:dyDescent="0.25">
      <c r="A4654" t="s">
        <v>9358</v>
      </c>
      <c r="B4654" t="s">
        <v>21</v>
      </c>
      <c r="C4654" t="s">
        <v>22</v>
      </c>
      <c r="D4654" t="s">
        <v>77</v>
      </c>
      <c r="E4654" s="1">
        <v>45324</v>
      </c>
      <c r="F4654" t="s">
        <v>9359</v>
      </c>
      <c r="G4654" s="1">
        <v>45841</v>
      </c>
      <c r="H4654" t="s">
        <v>58</v>
      </c>
      <c r="I4654" t="s">
        <v>48</v>
      </c>
      <c r="J4654" t="s">
        <v>59</v>
      </c>
      <c r="K4654">
        <v>4</v>
      </c>
      <c r="L4654" s="3">
        <f>Working_Data[[#This Row],[price2]]/Working_Data[[#This Row],[quantity]]</f>
        <v>194.84</v>
      </c>
      <c r="M4654" s="3">
        <v>779.36</v>
      </c>
      <c r="N4654" t="s">
        <v>28</v>
      </c>
      <c r="O4654">
        <v>5</v>
      </c>
      <c r="P4654" s="1">
        <v>45967</v>
      </c>
      <c r="Q4654">
        <v>298</v>
      </c>
      <c r="R4654" t="s">
        <v>29</v>
      </c>
      <c r="S4654">
        <v>4</v>
      </c>
      <c r="T4654" s="1">
        <v>45392</v>
      </c>
      <c r="U4654" t="s">
        <v>36</v>
      </c>
      <c r="V4654" t="str">
        <f>TEXT(WEEKDAY(Working_Data[[#This Row],[order_date]],1),"DDDD")</f>
        <v>Thursday</v>
      </c>
      <c r="W4654" t="str">
        <f>TEXT(Working_Data[[#This Row],[order_date]],"mmmm")</f>
        <v>July</v>
      </c>
      <c r="X4654" s="7">
        <f>Working_Data[[#This Row],[last_order_date]]-Working_Data[[#This Row],[signup_date]]</f>
        <v>643</v>
      </c>
      <c r="Y4654" s="7">
        <f>IF(Working_Data[[#This Row],[churned]]="Active",1,0)</f>
        <v>1</v>
      </c>
      <c r="Z4654" s="7">
        <f>YEAR(Working_Data[[#This Row],[order_date]])</f>
        <v>2025</v>
      </c>
    </row>
    <row r="4655" spans="1:26" x14ac:dyDescent="0.25">
      <c r="A4655" t="s">
        <v>9360</v>
      </c>
      <c r="B4655" t="s">
        <v>38</v>
      </c>
      <c r="C4655" t="s">
        <v>22</v>
      </c>
      <c r="D4655" t="s">
        <v>32</v>
      </c>
      <c r="E4655" s="1">
        <v>45320</v>
      </c>
      <c r="F4655" t="s">
        <v>9361</v>
      </c>
      <c r="G4655" s="1">
        <v>45841</v>
      </c>
      <c r="H4655" t="s">
        <v>47</v>
      </c>
      <c r="I4655" t="s">
        <v>26</v>
      </c>
      <c r="J4655" t="s">
        <v>49</v>
      </c>
      <c r="K4655">
        <v>1</v>
      </c>
      <c r="L4655" s="3">
        <f>Working_Data[[#This Row],[price2]]/Working_Data[[#This Row],[quantity]]</f>
        <v>1005.45</v>
      </c>
      <c r="M4655" s="3">
        <v>1005.45</v>
      </c>
      <c r="N4655" t="s">
        <v>28</v>
      </c>
      <c r="O4655">
        <v>13</v>
      </c>
      <c r="P4655" s="1">
        <v>45908</v>
      </c>
      <c r="Q4655">
        <v>58</v>
      </c>
      <c r="R4655" t="s">
        <v>29</v>
      </c>
      <c r="S4655">
        <v>1</v>
      </c>
      <c r="T4655" s="1">
        <v>45803</v>
      </c>
      <c r="U4655" t="s">
        <v>60</v>
      </c>
      <c r="V4655" t="str">
        <f>TEXT(WEEKDAY(Working_Data[[#This Row],[order_date]],1),"DDDD")</f>
        <v>Thursday</v>
      </c>
      <c r="W4655" t="str">
        <f>TEXT(Working_Data[[#This Row],[order_date]],"mmmm")</f>
        <v>July</v>
      </c>
      <c r="X4655" s="7">
        <f>Working_Data[[#This Row],[last_order_date]]-Working_Data[[#This Row],[signup_date]]</f>
        <v>588</v>
      </c>
      <c r="Y4655" s="7">
        <f>IF(Working_Data[[#This Row],[churned]]="Active",1,0)</f>
        <v>1</v>
      </c>
      <c r="Z4655" s="7">
        <f>YEAR(Working_Data[[#This Row],[order_date]])</f>
        <v>2025</v>
      </c>
    </row>
    <row r="4656" spans="1:26" x14ac:dyDescent="0.25">
      <c r="A4656" t="s">
        <v>9362</v>
      </c>
      <c r="B4656" t="s">
        <v>21</v>
      </c>
      <c r="C4656" t="s">
        <v>82</v>
      </c>
      <c r="D4656" t="s">
        <v>23</v>
      </c>
      <c r="E4656" s="1">
        <v>45199</v>
      </c>
      <c r="F4656" t="s">
        <v>9363</v>
      </c>
      <c r="G4656" s="1">
        <v>45841</v>
      </c>
      <c r="H4656" t="s">
        <v>34</v>
      </c>
      <c r="I4656" t="s">
        <v>48</v>
      </c>
      <c r="J4656" t="s">
        <v>59</v>
      </c>
      <c r="K4656">
        <v>3</v>
      </c>
      <c r="L4656" s="3">
        <f>Working_Data[[#This Row],[price2]]/Working_Data[[#This Row],[quantity]]</f>
        <v>493.53666666666663</v>
      </c>
      <c r="M4656" s="3">
        <v>1480.61</v>
      </c>
      <c r="N4656" t="s">
        <v>35</v>
      </c>
      <c r="O4656">
        <v>34</v>
      </c>
      <c r="P4656" s="1">
        <v>45704</v>
      </c>
      <c r="Q4656">
        <v>107</v>
      </c>
      <c r="R4656" t="s">
        <v>29</v>
      </c>
      <c r="S4656">
        <v>5</v>
      </c>
      <c r="T4656" s="1">
        <v>45454</v>
      </c>
      <c r="U4656" t="s">
        <v>30</v>
      </c>
      <c r="V4656" t="str">
        <f>TEXT(WEEKDAY(Working_Data[[#This Row],[order_date]],1),"DDDD")</f>
        <v>Thursday</v>
      </c>
      <c r="W4656" t="str">
        <f>TEXT(Working_Data[[#This Row],[order_date]],"mmmm")</f>
        <v>July</v>
      </c>
      <c r="X4656" s="7">
        <f>Working_Data[[#This Row],[last_order_date]]-Working_Data[[#This Row],[signup_date]]</f>
        <v>505</v>
      </c>
      <c r="Y4656" s="7">
        <f>IF(Working_Data[[#This Row],[churned]]="Active",1,0)</f>
        <v>1</v>
      </c>
      <c r="Z4656" s="7">
        <f>YEAR(Working_Data[[#This Row],[order_date]])</f>
        <v>2025</v>
      </c>
    </row>
    <row r="4657" spans="1:26" x14ac:dyDescent="0.25">
      <c r="A4657" t="s">
        <v>9364</v>
      </c>
      <c r="B4657" t="s">
        <v>45</v>
      </c>
      <c r="C4657" t="s">
        <v>22</v>
      </c>
      <c r="D4657" t="s">
        <v>77</v>
      </c>
      <c r="E4657" s="1">
        <v>45933</v>
      </c>
      <c r="F4657" t="s">
        <v>9365</v>
      </c>
      <c r="G4657" s="1">
        <v>45841</v>
      </c>
      <c r="H4657" t="s">
        <v>47</v>
      </c>
      <c r="I4657" t="s">
        <v>48</v>
      </c>
      <c r="J4657" t="s">
        <v>59</v>
      </c>
      <c r="K4657">
        <v>4</v>
      </c>
      <c r="L4657" s="3">
        <f>Working_Data[[#This Row],[price2]]/Working_Data[[#This Row],[quantity]]</f>
        <v>144.66499999999999</v>
      </c>
      <c r="M4657" s="3">
        <v>578.66</v>
      </c>
      <c r="N4657" t="s">
        <v>28</v>
      </c>
      <c r="O4657">
        <v>1</v>
      </c>
      <c r="P4657" s="1">
        <v>45663</v>
      </c>
      <c r="Q4657">
        <v>256</v>
      </c>
      <c r="R4657" t="s">
        <v>43</v>
      </c>
      <c r="S4657">
        <v>2</v>
      </c>
      <c r="T4657" s="1">
        <v>45673</v>
      </c>
      <c r="U4657" t="s">
        <v>60</v>
      </c>
      <c r="V4657" t="str">
        <f>TEXT(WEEKDAY(Working_Data[[#This Row],[order_date]],1),"DDDD")</f>
        <v>Thursday</v>
      </c>
      <c r="W4657" t="str">
        <f>TEXT(Working_Data[[#This Row],[order_date]],"mmmm")</f>
        <v>July</v>
      </c>
      <c r="X4657" s="7">
        <f>Working_Data[[#This Row],[last_order_date]]-Working_Data[[#This Row],[signup_date]]</f>
        <v>-270</v>
      </c>
      <c r="Y4657" s="7">
        <f>IF(Working_Data[[#This Row],[churned]]="Active",1,0)</f>
        <v>0</v>
      </c>
      <c r="Z4657" s="7">
        <f>YEAR(Working_Data[[#This Row],[order_date]])</f>
        <v>2025</v>
      </c>
    </row>
    <row r="4658" spans="1:26" x14ac:dyDescent="0.25">
      <c r="A4658" t="s">
        <v>9366</v>
      </c>
      <c r="B4658" t="s">
        <v>45</v>
      </c>
      <c r="C4658" t="s">
        <v>22</v>
      </c>
      <c r="D4658" t="s">
        <v>23</v>
      </c>
      <c r="E4658" s="1">
        <v>45379</v>
      </c>
      <c r="F4658" t="s">
        <v>9367</v>
      </c>
      <c r="G4658" s="1">
        <v>45872</v>
      </c>
      <c r="H4658" t="s">
        <v>25</v>
      </c>
      <c r="I4658" t="s">
        <v>54</v>
      </c>
      <c r="J4658" t="s">
        <v>59</v>
      </c>
      <c r="K4658">
        <v>1</v>
      </c>
      <c r="L4658" s="3">
        <f>Working_Data[[#This Row],[price2]]/Working_Data[[#This Row],[quantity]]</f>
        <v>588.29999999999995</v>
      </c>
      <c r="M4658" s="3">
        <v>588.29999999999995</v>
      </c>
      <c r="N4658" t="s">
        <v>28</v>
      </c>
      <c r="O4658">
        <v>6</v>
      </c>
      <c r="P4658" s="1">
        <v>45797</v>
      </c>
      <c r="Q4658">
        <v>66</v>
      </c>
      <c r="R4658" t="s">
        <v>43</v>
      </c>
      <c r="S4658">
        <v>3</v>
      </c>
      <c r="T4658" s="1">
        <v>45996</v>
      </c>
      <c r="U4658" t="s">
        <v>30</v>
      </c>
      <c r="V4658" t="str">
        <f>TEXT(WEEKDAY(Working_Data[[#This Row],[order_date]],1),"DDDD")</f>
        <v>Sunday</v>
      </c>
      <c r="W4658" t="str">
        <f>TEXT(Working_Data[[#This Row],[order_date]],"mmmm")</f>
        <v>August</v>
      </c>
      <c r="X4658" s="7">
        <f>Working_Data[[#This Row],[last_order_date]]-Working_Data[[#This Row],[signup_date]]</f>
        <v>418</v>
      </c>
      <c r="Y4658" s="7">
        <f>IF(Working_Data[[#This Row],[churned]]="Active",1,0)</f>
        <v>0</v>
      </c>
      <c r="Z4658" s="7">
        <f>YEAR(Working_Data[[#This Row],[order_date]])</f>
        <v>2025</v>
      </c>
    </row>
    <row r="4659" spans="1:26" x14ac:dyDescent="0.25">
      <c r="A4659" t="s">
        <v>9368</v>
      </c>
      <c r="B4659" t="s">
        <v>45</v>
      </c>
      <c r="C4659" t="s">
        <v>39</v>
      </c>
      <c r="D4659" t="s">
        <v>32</v>
      </c>
      <c r="E4659" s="1">
        <v>45162</v>
      </c>
      <c r="F4659" t="s">
        <v>9369</v>
      </c>
      <c r="G4659" s="1">
        <v>45872</v>
      </c>
      <c r="H4659" t="s">
        <v>58</v>
      </c>
      <c r="I4659" t="s">
        <v>54</v>
      </c>
      <c r="J4659" t="s">
        <v>67</v>
      </c>
      <c r="K4659">
        <v>1</v>
      </c>
      <c r="L4659" s="3">
        <f>Working_Data[[#This Row],[price2]]/Working_Data[[#This Row],[quantity]]</f>
        <v>790.13</v>
      </c>
      <c r="M4659" s="3">
        <v>790.13</v>
      </c>
      <c r="N4659" t="s">
        <v>50</v>
      </c>
      <c r="O4659">
        <v>45</v>
      </c>
      <c r="P4659" s="1">
        <v>45840</v>
      </c>
      <c r="Q4659">
        <v>192</v>
      </c>
      <c r="R4659" t="s">
        <v>29</v>
      </c>
      <c r="S4659">
        <v>3</v>
      </c>
      <c r="T4659" s="1">
        <v>45331</v>
      </c>
      <c r="U4659" t="s">
        <v>30</v>
      </c>
      <c r="V4659" t="str">
        <f>TEXT(WEEKDAY(Working_Data[[#This Row],[order_date]],1),"DDDD")</f>
        <v>Sunday</v>
      </c>
      <c r="W4659" t="str">
        <f>TEXT(Working_Data[[#This Row],[order_date]],"mmmm")</f>
        <v>August</v>
      </c>
      <c r="X4659" s="7">
        <f>Working_Data[[#This Row],[last_order_date]]-Working_Data[[#This Row],[signup_date]]</f>
        <v>678</v>
      </c>
      <c r="Y4659" s="7">
        <f>IF(Working_Data[[#This Row],[churned]]="Active",1,0)</f>
        <v>1</v>
      </c>
      <c r="Z4659" s="7">
        <f>YEAR(Working_Data[[#This Row],[order_date]])</f>
        <v>2025</v>
      </c>
    </row>
    <row r="4660" spans="1:26" x14ac:dyDescent="0.25">
      <c r="A4660" t="s">
        <v>9370</v>
      </c>
      <c r="B4660" t="s">
        <v>21</v>
      </c>
      <c r="C4660" t="s">
        <v>22</v>
      </c>
      <c r="D4660" t="s">
        <v>32</v>
      </c>
      <c r="E4660" s="1">
        <v>45858</v>
      </c>
      <c r="F4660" t="s">
        <v>9371</v>
      </c>
      <c r="G4660" s="1">
        <v>45872</v>
      </c>
      <c r="H4660" t="s">
        <v>25</v>
      </c>
      <c r="I4660" t="s">
        <v>63</v>
      </c>
      <c r="J4660" t="s">
        <v>67</v>
      </c>
      <c r="K4660">
        <v>4</v>
      </c>
      <c r="L4660" s="3">
        <f>Working_Data[[#This Row],[price2]]/Working_Data[[#This Row],[quantity]]</f>
        <v>203.54499999999999</v>
      </c>
      <c r="M4660" s="3">
        <v>814.18</v>
      </c>
      <c r="N4660" t="s">
        <v>28</v>
      </c>
      <c r="O4660">
        <v>15</v>
      </c>
      <c r="P4660" s="1">
        <v>45421</v>
      </c>
      <c r="Q4660">
        <v>366</v>
      </c>
      <c r="R4660" t="s">
        <v>43</v>
      </c>
      <c r="S4660">
        <v>2</v>
      </c>
      <c r="T4660" s="1">
        <v>45740</v>
      </c>
      <c r="U4660" t="s">
        <v>30</v>
      </c>
      <c r="V4660" t="str">
        <f>TEXT(WEEKDAY(Working_Data[[#This Row],[order_date]],1),"DDDD")</f>
        <v>Sunday</v>
      </c>
      <c r="W4660" t="str">
        <f>TEXT(Working_Data[[#This Row],[order_date]],"mmmm")</f>
        <v>August</v>
      </c>
      <c r="X4660" s="7">
        <f>Working_Data[[#This Row],[last_order_date]]-Working_Data[[#This Row],[signup_date]]</f>
        <v>-437</v>
      </c>
      <c r="Y4660" s="7">
        <f>IF(Working_Data[[#This Row],[churned]]="Active",1,0)</f>
        <v>0</v>
      </c>
      <c r="Z4660" s="7">
        <f>YEAR(Working_Data[[#This Row],[order_date]])</f>
        <v>2025</v>
      </c>
    </row>
    <row r="4661" spans="1:26" x14ac:dyDescent="0.25">
      <c r="A4661" t="s">
        <v>9372</v>
      </c>
      <c r="B4661" t="s">
        <v>38</v>
      </c>
      <c r="C4661" t="s">
        <v>82</v>
      </c>
      <c r="D4661" t="s">
        <v>52</v>
      </c>
      <c r="E4661" s="1">
        <v>45901</v>
      </c>
      <c r="F4661" t="s">
        <v>9373</v>
      </c>
      <c r="G4661" s="1">
        <v>45872</v>
      </c>
      <c r="H4661" t="s">
        <v>34</v>
      </c>
      <c r="I4661" t="s">
        <v>26</v>
      </c>
      <c r="J4661" t="s">
        <v>67</v>
      </c>
      <c r="K4661">
        <v>5</v>
      </c>
      <c r="L4661" s="3">
        <f>Working_Data[[#This Row],[price2]]/Working_Data[[#This Row],[quantity]]</f>
        <v>61.739999999999995</v>
      </c>
      <c r="M4661" s="3">
        <v>308.7</v>
      </c>
      <c r="N4661" t="s">
        <v>50</v>
      </c>
      <c r="O4661">
        <v>48</v>
      </c>
      <c r="P4661" s="1">
        <v>45672</v>
      </c>
      <c r="Q4661">
        <v>425</v>
      </c>
      <c r="R4661" t="s">
        <v>29</v>
      </c>
      <c r="S4661">
        <v>3</v>
      </c>
      <c r="T4661" s="1">
        <v>45831</v>
      </c>
      <c r="U4661" t="s">
        <v>60</v>
      </c>
      <c r="V4661" t="str">
        <f>TEXT(WEEKDAY(Working_Data[[#This Row],[order_date]],1),"DDDD")</f>
        <v>Sunday</v>
      </c>
      <c r="W4661" t="str">
        <f>TEXT(Working_Data[[#This Row],[order_date]],"mmmm")</f>
        <v>August</v>
      </c>
      <c r="X4661" s="7">
        <f>Working_Data[[#This Row],[last_order_date]]-Working_Data[[#This Row],[signup_date]]</f>
        <v>-229</v>
      </c>
      <c r="Y4661" s="7">
        <f>IF(Working_Data[[#This Row],[churned]]="Active",1,0)</f>
        <v>1</v>
      </c>
      <c r="Z4661" s="7">
        <f>YEAR(Working_Data[[#This Row],[order_date]])</f>
        <v>2025</v>
      </c>
    </row>
    <row r="4662" spans="1:26" x14ac:dyDescent="0.25">
      <c r="A4662" t="s">
        <v>9374</v>
      </c>
      <c r="B4662" t="s">
        <v>38</v>
      </c>
      <c r="C4662" t="s">
        <v>22</v>
      </c>
      <c r="D4662" t="s">
        <v>32</v>
      </c>
      <c r="E4662" s="1">
        <v>45483</v>
      </c>
      <c r="F4662" t="s">
        <v>9375</v>
      </c>
      <c r="G4662" s="1">
        <v>45872</v>
      </c>
      <c r="H4662" t="s">
        <v>41</v>
      </c>
      <c r="I4662" t="s">
        <v>26</v>
      </c>
      <c r="J4662" t="s">
        <v>64</v>
      </c>
      <c r="K4662">
        <v>2</v>
      </c>
      <c r="L4662" s="3">
        <f>Working_Data[[#This Row],[price2]]/Working_Data[[#This Row],[quantity]]</f>
        <v>571.31500000000005</v>
      </c>
      <c r="M4662" s="3">
        <v>1142.6300000000001</v>
      </c>
      <c r="N4662" t="s">
        <v>28</v>
      </c>
      <c r="O4662">
        <v>43</v>
      </c>
      <c r="P4662" s="1">
        <v>45423</v>
      </c>
      <c r="Q4662">
        <v>356</v>
      </c>
      <c r="R4662" t="s">
        <v>43</v>
      </c>
      <c r="S4662">
        <v>5</v>
      </c>
      <c r="T4662" s="1">
        <v>45721</v>
      </c>
      <c r="U4662" t="s">
        <v>36</v>
      </c>
      <c r="V4662" t="str">
        <f>TEXT(WEEKDAY(Working_Data[[#This Row],[order_date]],1),"DDDD")</f>
        <v>Sunday</v>
      </c>
      <c r="W4662" t="str">
        <f>TEXT(Working_Data[[#This Row],[order_date]],"mmmm")</f>
        <v>August</v>
      </c>
      <c r="X4662" s="7">
        <f>Working_Data[[#This Row],[last_order_date]]-Working_Data[[#This Row],[signup_date]]</f>
        <v>-60</v>
      </c>
      <c r="Y4662" s="7">
        <f>IF(Working_Data[[#This Row],[churned]]="Active",1,0)</f>
        <v>0</v>
      </c>
      <c r="Z4662" s="7">
        <f>YEAR(Working_Data[[#This Row],[order_date]])</f>
        <v>2025</v>
      </c>
    </row>
    <row r="4663" spans="1:26" x14ac:dyDescent="0.25">
      <c r="A4663" t="s">
        <v>9376</v>
      </c>
      <c r="B4663" t="s">
        <v>45</v>
      </c>
      <c r="C4663" t="s">
        <v>82</v>
      </c>
      <c r="D4663" t="s">
        <v>32</v>
      </c>
      <c r="E4663" s="1">
        <v>45195</v>
      </c>
      <c r="F4663" t="s">
        <v>9377</v>
      </c>
      <c r="G4663" s="1">
        <v>45872</v>
      </c>
      <c r="H4663" t="s">
        <v>47</v>
      </c>
      <c r="I4663" t="s">
        <v>48</v>
      </c>
      <c r="J4663" t="s">
        <v>49</v>
      </c>
      <c r="K4663">
        <v>1</v>
      </c>
      <c r="L4663" s="3">
        <f>Working_Data[[#This Row],[price2]]/Working_Data[[#This Row],[quantity]]</f>
        <v>630.91</v>
      </c>
      <c r="M4663" s="3">
        <v>630.91</v>
      </c>
      <c r="N4663" t="s">
        <v>28</v>
      </c>
      <c r="O4663">
        <v>39</v>
      </c>
      <c r="P4663" s="1">
        <v>45559</v>
      </c>
      <c r="Q4663">
        <v>329</v>
      </c>
      <c r="R4663" t="s">
        <v>29</v>
      </c>
      <c r="S4663">
        <v>4</v>
      </c>
      <c r="T4663" s="1">
        <v>45733</v>
      </c>
      <c r="U4663" t="s">
        <v>60</v>
      </c>
      <c r="V4663" t="str">
        <f>TEXT(WEEKDAY(Working_Data[[#This Row],[order_date]],1),"DDDD")</f>
        <v>Sunday</v>
      </c>
      <c r="W4663" t="str">
        <f>TEXT(Working_Data[[#This Row],[order_date]],"mmmm")</f>
        <v>August</v>
      </c>
      <c r="X4663" s="7">
        <f>Working_Data[[#This Row],[last_order_date]]-Working_Data[[#This Row],[signup_date]]</f>
        <v>364</v>
      </c>
      <c r="Y4663" s="7">
        <f>IF(Working_Data[[#This Row],[churned]]="Active",1,0)</f>
        <v>1</v>
      </c>
      <c r="Z4663" s="7">
        <f>YEAR(Working_Data[[#This Row],[order_date]])</f>
        <v>2025</v>
      </c>
    </row>
    <row r="4664" spans="1:26" x14ac:dyDescent="0.25">
      <c r="A4664" t="s">
        <v>9378</v>
      </c>
      <c r="B4664" t="s">
        <v>21</v>
      </c>
      <c r="C4664" t="s">
        <v>39</v>
      </c>
      <c r="D4664" t="s">
        <v>77</v>
      </c>
      <c r="E4664" s="1">
        <v>45419</v>
      </c>
      <c r="F4664" t="s">
        <v>9379</v>
      </c>
      <c r="G4664" s="1">
        <v>45872</v>
      </c>
      <c r="H4664" t="s">
        <v>34</v>
      </c>
      <c r="I4664" t="s">
        <v>54</v>
      </c>
      <c r="J4664" t="s">
        <v>64</v>
      </c>
      <c r="K4664">
        <v>2</v>
      </c>
      <c r="L4664" s="3">
        <f>Working_Data[[#This Row],[price2]]/Working_Data[[#This Row],[quantity]]</f>
        <v>61.844999999999999</v>
      </c>
      <c r="M4664" s="3">
        <v>123.69</v>
      </c>
      <c r="N4664" t="s">
        <v>50</v>
      </c>
      <c r="O4664">
        <v>1</v>
      </c>
      <c r="P4664" s="1">
        <v>45607</v>
      </c>
      <c r="Q4664">
        <v>151</v>
      </c>
      <c r="R4664" t="s">
        <v>43</v>
      </c>
      <c r="S4664">
        <v>4</v>
      </c>
      <c r="T4664" s="1">
        <v>45514</v>
      </c>
      <c r="U4664" t="s">
        <v>60</v>
      </c>
      <c r="V4664" t="str">
        <f>TEXT(WEEKDAY(Working_Data[[#This Row],[order_date]],1),"DDDD")</f>
        <v>Sunday</v>
      </c>
      <c r="W4664" t="str">
        <f>TEXT(Working_Data[[#This Row],[order_date]],"mmmm")</f>
        <v>August</v>
      </c>
      <c r="X4664" s="7">
        <f>Working_Data[[#This Row],[last_order_date]]-Working_Data[[#This Row],[signup_date]]</f>
        <v>188</v>
      </c>
      <c r="Y4664" s="7">
        <f>IF(Working_Data[[#This Row],[churned]]="Active",1,0)</f>
        <v>0</v>
      </c>
      <c r="Z4664" s="7">
        <f>YEAR(Working_Data[[#This Row],[order_date]])</f>
        <v>2025</v>
      </c>
    </row>
    <row r="4665" spans="1:26" x14ac:dyDescent="0.25">
      <c r="A4665" t="s">
        <v>9380</v>
      </c>
      <c r="B4665" t="s">
        <v>45</v>
      </c>
      <c r="C4665" t="s">
        <v>39</v>
      </c>
      <c r="D4665" t="s">
        <v>32</v>
      </c>
      <c r="E4665" s="1">
        <v>45288</v>
      </c>
      <c r="F4665" t="s">
        <v>9381</v>
      </c>
      <c r="G4665" s="1">
        <v>45903</v>
      </c>
      <c r="H4665" t="s">
        <v>58</v>
      </c>
      <c r="I4665" t="s">
        <v>26</v>
      </c>
      <c r="J4665" t="s">
        <v>59</v>
      </c>
      <c r="K4665">
        <v>3</v>
      </c>
      <c r="L4665" s="3">
        <f>Working_Data[[#This Row],[price2]]/Working_Data[[#This Row],[quantity]]</f>
        <v>336.56666666666666</v>
      </c>
      <c r="M4665" s="3">
        <v>1009.7</v>
      </c>
      <c r="N4665" t="s">
        <v>50</v>
      </c>
      <c r="O4665">
        <v>47</v>
      </c>
      <c r="P4665" s="1">
        <v>45776</v>
      </c>
      <c r="Q4665">
        <v>87</v>
      </c>
      <c r="R4665" t="s">
        <v>29</v>
      </c>
      <c r="S4665">
        <v>2</v>
      </c>
      <c r="T4665" s="1">
        <v>45931</v>
      </c>
      <c r="U4665" t="s">
        <v>60</v>
      </c>
      <c r="V4665" t="str">
        <f>TEXT(WEEKDAY(Working_Data[[#This Row],[order_date]],1),"DDDD")</f>
        <v>Wednesday</v>
      </c>
      <c r="W4665" t="str">
        <f>TEXT(Working_Data[[#This Row],[order_date]],"mmmm")</f>
        <v>September</v>
      </c>
      <c r="X4665" s="7">
        <f>Working_Data[[#This Row],[last_order_date]]-Working_Data[[#This Row],[signup_date]]</f>
        <v>488</v>
      </c>
      <c r="Y4665" s="7">
        <f>IF(Working_Data[[#This Row],[churned]]="Active",1,0)</f>
        <v>1</v>
      </c>
      <c r="Z4665" s="7">
        <f>YEAR(Working_Data[[#This Row],[order_date]])</f>
        <v>2025</v>
      </c>
    </row>
    <row r="4666" spans="1:26" x14ac:dyDescent="0.25">
      <c r="A4666" t="s">
        <v>9382</v>
      </c>
      <c r="B4666" t="s">
        <v>38</v>
      </c>
      <c r="C4666" t="s">
        <v>39</v>
      </c>
      <c r="D4666" t="s">
        <v>52</v>
      </c>
      <c r="E4666" s="1">
        <v>45641</v>
      </c>
      <c r="F4666" t="s">
        <v>9383</v>
      </c>
      <c r="G4666" s="1">
        <v>45903</v>
      </c>
      <c r="H4666" t="s">
        <v>41</v>
      </c>
      <c r="I4666" t="s">
        <v>54</v>
      </c>
      <c r="J4666" t="s">
        <v>27</v>
      </c>
      <c r="K4666">
        <v>5</v>
      </c>
      <c r="L4666" s="3">
        <f>Working_Data[[#This Row],[price2]]/Working_Data[[#This Row],[quantity]]</f>
        <v>222.44400000000002</v>
      </c>
      <c r="M4666" s="3">
        <v>1112.22</v>
      </c>
      <c r="N4666" t="s">
        <v>50</v>
      </c>
      <c r="O4666">
        <v>31</v>
      </c>
      <c r="P4666" s="1">
        <v>45591</v>
      </c>
      <c r="Q4666">
        <v>259</v>
      </c>
      <c r="R4666" t="s">
        <v>43</v>
      </c>
      <c r="S4666">
        <v>5</v>
      </c>
      <c r="T4666" s="1">
        <v>45814</v>
      </c>
      <c r="U4666" t="s">
        <v>36</v>
      </c>
      <c r="V4666" t="str">
        <f>TEXT(WEEKDAY(Working_Data[[#This Row],[order_date]],1),"DDDD")</f>
        <v>Wednesday</v>
      </c>
      <c r="W4666" t="str">
        <f>TEXT(Working_Data[[#This Row],[order_date]],"mmmm")</f>
        <v>September</v>
      </c>
      <c r="X4666" s="7">
        <f>Working_Data[[#This Row],[last_order_date]]-Working_Data[[#This Row],[signup_date]]</f>
        <v>-50</v>
      </c>
      <c r="Y4666" s="7">
        <f>IF(Working_Data[[#This Row],[churned]]="Active",1,0)</f>
        <v>0</v>
      </c>
      <c r="Z4666" s="7">
        <f>YEAR(Working_Data[[#This Row],[order_date]])</f>
        <v>2025</v>
      </c>
    </row>
    <row r="4667" spans="1:26" x14ac:dyDescent="0.25">
      <c r="A4667" t="s">
        <v>9384</v>
      </c>
      <c r="B4667" t="s">
        <v>21</v>
      </c>
      <c r="C4667" t="s">
        <v>82</v>
      </c>
      <c r="D4667" t="s">
        <v>56</v>
      </c>
      <c r="E4667" s="1">
        <v>45561</v>
      </c>
      <c r="F4667" t="s">
        <v>9385</v>
      </c>
      <c r="G4667" s="1">
        <v>45903</v>
      </c>
      <c r="H4667" t="s">
        <v>41</v>
      </c>
      <c r="I4667" t="s">
        <v>26</v>
      </c>
      <c r="J4667" t="s">
        <v>67</v>
      </c>
      <c r="K4667">
        <v>4</v>
      </c>
      <c r="L4667" s="3">
        <f>Working_Data[[#This Row],[price2]]/Working_Data[[#This Row],[quantity]]</f>
        <v>352.57499999999999</v>
      </c>
      <c r="M4667" s="3">
        <v>1410.3</v>
      </c>
      <c r="N4667" t="s">
        <v>35</v>
      </c>
      <c r="O4667">
        <v>16</v>
      </c>
      <c r="P4667" s="1">
        <v>45679</v>
      </c>
      <c r="Q4667">
        <v>359</v>
      </c>
      <c r="R4667" t="s">
        <v>29</v>
      </c>
      <c r="S4667">
        <v>2</v>
      </c>
      <c r="T4667" s="1">
        <v>45828</v>
      </c>
      <c r="U4667" t="s">
        <v>36</v>
      </c>
      <c r="V4667" t="str">
        <f>TEXT(WEEKDAY(Working_Data[[#This Row],[order_date]],1),"DDDD")</f>
        <v>Wednesday</v>
      </c>
      <c r="W4667" t="str">
        <f>TEXT(Working_Data[[#This Row],[order_date]],"mmmm")</f>
        <v>September</v>
      </c>
      <c r="X4667" s="7">
        <f>Working_Data[[#This Row],[last_order_date]]-Working_Data[[#This Row],[signup_date]]</f>
        <v>118</v>
      </c>
      <c r="Y4667" s="7">
        <f>IF(Working_Data[[#This Row],[churned]]="Active",1,0)</f>
        <v>1</v>
      </c>
      <c r="Z4667" s="7">
        <f>YEAR(Working_Data[[#This Row],[order_date]])</f>
        <v>2025</v>
      </c>
    </row>
    <row r="4668" spans="1:26" x14ac:dyDescent="0.25">
      <c r="A4668" t="s">
        <v>9386</v>
      </c>
      <c r="B4668" t="s">
        <v>45</v>
      </c>
      <c r="C4668" t="s">
        <v>22</v>
      </c>
      <c r="D4668" t="s">
        <v>32</v>
      </c>
      <c r="E4668" s="1">
        <v>45277</v>
      </c>
      <c r="F4668" t="s">
        <v>9387</v>
      </c>
      <c r="G4668" s="1">
        <v>45903</v>
      </c>
      <c r="H4668" t="s">
        <v>25</v>
      </c>
      <c r="I4668" t="s">
        <v>54</v>
      </c>
      <c r="J4668" t="s">
        <v>59</v>
      </c>
      <c r="K4668">
        <v>5</v>
      </c>
      <c r="L4668" s="3">
        <f>Working_Data[[#This Row],[price2]]/Working_Data[[#This Row],[quantity]]</f>
        <v>294.72399999999999</v>
      </c>
      <c r="M4668" s="3">
        <v>1473.62</v>
      </c>
      <c r="N4668" t="s">
        <v>35</v>
      </c>
      <c r="O4668">
        <v>49</v>
      </c>
      <c r="P4668" s="1">
        <v>45720</v>
      </c>
      <c r="Q4668">
        <v>171</v>
      </c>
      <c r="R4668" t="s">
        <v>29</v>
      </c>
      <c r="S4668">
        <v>2</v>
      </c>
      <c r="T4668" s="1">
        <v>45623</v>
      </c>
      <c r="U4668" t="s">
        <v>60</v>
      </c>
      <c r="V4668" t="str">
        <f>TEXT(WEEKDAY(Working_Data[[#This Row],[order_date]],1),"DDDD")</f>
        <v>Wednesday</v>
      </c>
      <c r="W4668" t="str">
        <f>TEXT(Working_Data[[#This Row],[order_date]],"mmmm")</f>
        <v>September</v>
      </c>
      <c r="X4668" s="7">
        <f>Working_Data[[#This Row],[last_order_date]]-Working_Data[[#This Row],[signup_date]]</f>
        <v>443</v>
      </c>
      <c r="Y4668" s="7">
        <f>IF(Working_Data[[#This Row],[churned]]="Active",1,0)</f>
        <v>1</v>
      </c>
      <c r="Z4668" s="7">
        <f>YEAR(Working_Data[[#This Row],[order_date]])</f>
        <v>2025</v>
      </c>
    </row>
    <row r="4669" spans="1:26" x14ac:dyDescent="0.25">
      <c r="A4669" t="s">
        <v>9388</v>
      </c>
      <c r="B4669" t="s">
        <v>45</v>
      </c>
      <c r="C4669" t="s">
        <v>22</v>
      </c>
      <c r="D4669" t="s">
        <v>77</v>
      </c>
      <c r="E4669" s="1">
        <v>45226</v>
      </c>
      <c r="F4669" t="s">
        <v>9389</v>
      </c>
      <c r="G4669" s="1">
        <v>45903</v>
      </c>
      <c r="H4669" t="s">
        <v>25</v>
      </c>
      <c r="I4669" t="s">
        <v>26</v>
      </c>
      <c r="J4669" t="s">
        <v>27</v>
      </c>
      <c r="K4669">
        <v>1</v>
      </c>
      <c r="L4669" s="3">
        <f>Working_Data[[#This Row],[price2]]/Working_Data[[#This Row],[quantity]]</f>
        <v>1424.95</v>
      </c>
      <c r="M4669" s="3">
        <v>1424.95</v>
      </c>
      <c r="N4669" t="s">
        <v>50</v>
      </c>
      <c r="O4669">
        <v>46</v>
      </c>
      <c r="P4669" s="1">
        <v>45552</v>
      </c>
      <c r="Q4669">
        <v>479</v>
      </c>
      <c r="R4669" t="s">
        <v>43</v>
      </c>
      <c r="S4669">
        <v>5</v>
      </c>
      <c r="T4669" s="1">
        <v>45739</v>
      </c>
      <c r="U4669" t="s">
        <v>60</v>
      </c>
      <c r="V4669" t="str">
        <f>TEXT(WEEKDAY(Working_Data[[#This Row],[order_date]],1),"DDDD")</f>
        <v>Wednesday</v>
      </c>
      <c r="W4669" t="str">
        <f>TEXT(Working_Data[[#This Row],[order_date]],"mmmm")</f>
        <v>September</v>
      </c>
      <c r="X4669" s="7">
        <f>Working_Data[[#This Row],[last_order_date]]-Working_Data[[#This Row],[signup_date]]</f>
        <v>326</v>
      </c>
      <c r="Y4669" s="7">
        <f>IF(Working_Data[[#This Row],[churned]]="Active",1,0)</f>
        <v>0</v>
      </c>
      <c r="Z4669" s="7">
        <f>YEAR(Working_Data[[#This Row],[order_date]])</f>
        <v>2025</v>
      </c>
    </row>
    <row r="4670" spans="1:26" x14ac:dyDescent="0.25">
      <c r="A4670" t="s">
        <v>9390</v>
      </c>
      <c r="B4670" t="s">
        <v>21</v>
      </c>
      <c r="C4670" t="s">
        <v>22</v>
      </c>
      <c r="D4670" t="s">
        <v>52</v>
      </c>
      <c r="E4670" s="1">
        <v>45807</v>
      </c>
      <c r="F4670" t="s">
        <v>9391</v>
      </c>
      <c r="G4670" s="1">
        <v>45903</v>
      </c>
      <c r="H4670" t="s">
        <v>47</v>
      </c>
      <c r="I4670" t="s">
        <v>63</v>
      </c>
      <c r="J4670" t="s">
        <v>49</v>
      </c>
      <c r="K4670">
        <v>1</v>
      </c>
      <c r="L4670" s="3">
        <f>Working_Data[[#This Row],[price2]]/Working_Data[[#This Row],[quantity]]</f>
        <v>327.31</v>
      </c>
      <c r="M4670" s="3">
        <v>327.31</v>
      </c>
      <c r="N4670" t="s">
        <v>35</v>
      </c>
      <c r="O4670">
        <v>1</v>
      </c>
      <c r="P4670" s="1">
        <v>45779</v>
      </c>
      <c r="Q4670">
        <v>216</v>
      </c>
      <c r="R4670" t="s">
        <v>29</v>
      </c>
      <c r="S4670">
        <v>2</v>
      </c>
      <c r="T4670" s="1">
        <v>45863</v>
      </c>
      <c r="U4670" t="s">
        <v>36</v>
      </c>
      <c r="V4670" t="str">
        <f>TEXT(WEEKDAY(Working_Data[[#This Row],[order_date]],1),"DDDD")</f>
        <v>Wednesday</v>
      </c>
      <c r="W4670" t="str">
        <f>TEXT(Working_Data[[#This Row],[order_date]],"mmmm")</f>
        <v>September</v>
      </c>
      <c r="X4670" s="7">
        <f>Working_Data[[#This Row],[last_order_date]]-Working_Data[[#This Row],[signup_date]]</f>
        <v>-28</v>
      </c>
      <c r="Y4670" s="7">
        <f>IF(Working_Data[[#This Row],[churned]]="Active",1,0)</f>
        <v>1</v>
      </c>
      <c r="Z4670" s="7">
        <f>YEAR(Working_Data[[#This Row],[order_date]])</f>
        <v>2025</v>
      </c>
    </row>
    <row r="4671" spans="1:26" x14ac:dyDescent="0.25">
      <c r="A4671" t="s">
        <v>9392</v>
      </c>
      <c r="B4671" t="s">
        <v>21</v>
      </c>
      <c r="C4671" t="s">
        <v>82</v>
      </c>
      <c r="D4671" t="s">
        <v>52</v>
      </c>
      <c r="E4671" s="1">
        <v>45583</v>
      </c>
      <c r="F4671" t="s">
        <v>9393</v>
      </c>
      <c r="G4671" s="1">
        <v>45903</v>
      </c>
      <c r="H4671" t="s">
        <v>58</v>
      </c>
      <c r="I4671" t="s">
        <v>54</v>
      </c>
      <c r="J4671" t="s">
        <v>27</v>
      </c>
      <c r="K4671">
        <v>1</v>
      </c>
      <c r="L4671" s="3">
        <f>Working_Data[[#This Row],[price2]]/Working_Data[[#This Row],[quantity]]</f>
        <v>1422.78</v>
      </c>
      <c r="M4671" s="3">
        <v>1422.78</v>
      </c>
      <c r="N4671" t="s">
        <v>50</v>
      </c>
      <c r="O4671">
        <v>50</v>
      </c>
      <c r="P4671" s="1">
        <v>45547</v>
      </c>
      <c r="Q4671">
        <v>153</v>
      </c>
      <c r="R4671" t="s">
        <v>29</v>
      </c>
      <c r="S4671">
        <v>2</v>
      </c>
      <c r="T4671" s="1">
        <v>45863</v>
      </c>
      <c r="U4671" t="s">
        <v>30</v>
      </c>
      <c r="V4671" t="str">
        <f>TEXT(WEEKDAY(Working_Data[[#This Row],[order_date]],1),"DDDD")</f>
        <v>Wednesday</v>
      </c>
      <c r="W4671" t="str">
        <f>TEXT(Working_Data[[#This Row],[order_date]],"mmmm")</f>
        <v>September</v>
      </c>
      <c r="X4671" s="7">
        <f>Working_Data[[#This Row],[last_order_date]]-Working_Data[[#This Row],[signup_date]]</f>
        <v>-36</v>
      </c>
      <c r="Y4671" s="7">
        <f>IF(Working_Data[[#This Row],[churned]]="Active",1,0)</f>
        <v>1</v>
      </c>
      <c r="Z4671" s="7">
        <f>YEAR(Working_Data[[#This Row],[order_date]])</f>
        <v>2025</v>
      </c>
    </row>
    <row r="4672" spans="1:26" x14ac:dyDescent="0.25">
      <c r="A4672" t="s">
        <v>9394</v>
      </c>
      <c r="B4672" t="s">
        <v>38</v>
      </c>
      <c r="C4672" t="s">
        <v>82</v>
      </c>
      <c r="D4672" t="s">
        <v>32</v>
      </c>
      <c r="E4672" s="1">
        <v>45829</v>
      </c>
      <c r="F4672" t="s">
        <v>9395</v>
      </c>
      <c r="G4672" s="1">
        <v>45933</v>
      </c>
      <c r="H4672" t="s">
        <v>34</v>
      </c>
      <c r="I4672" t="s">
        <v>63</v>
      </c>
      <c r="J4672" t="s">
        <v>59</v>
      </c>
      <c r="K4672">
        <v>4</v>
      </c>
      <c r="L4672" s="3">
        <f>Working_Data[[#This Row],[price2]]/Working_Data[[#This Row],[quantity]]</f>
        <v>282.46499999999997</v>
      </c>
      <c r="M4672" s="3">
        <v>1129.8599999999999</v>
      </c>
      <c r="N4672" t="s">
        <v>35</v>
      </c>
      <c r="O4672">
        <v>24</v>
      </c>
      <c r="P4672" s="1">
        <v>45455</v>
      </c>
      <c r="Q4672">
        <v>86</v>
      </c>
      <c r="R4672" t="s">
        <v>29</v>
      </c>
      <c r="S4672">
        <v>3</v>
      </c>
      <c r="T4672" s="1">
        <v>45800</v>
      </c>
      <c r="U4672" t="s">
        <v>36</v>
      </c>
      <c r="V4672" t="str">
        <f>TEXT(WEEKDAY(Working_Data[[#This Row],[order_date]],1),"DDDD")</f>
        <v>Friday</v>
      </c>
      <c r="W4672" t="str">
        <f>TEXT(Working_Data[[#This Row],[order_date]],"mmmm")</f>
        <v>October</v>
      </c>
      <c r="X4672" s="7">
        <f>Working_Data[[#This Row],[last_order_date]]-Working_Data[[#This Row],[signup_date]]</f>
        <v>-374</v>
      </c>
      <c r="Y4672" s="7">
        <f>IF(Working_Data[[#This Row],[churned]]="Active",1,0)</f>
        <v>1</v>
      </c>
      <c r="Z4672" s="7">
        <f>YEAR(Working_Data[[#This Row],[order_date]])</f>
        <v>2025</v>
      </c>
    </row>
    <row r="4673" spans="1:26" x14ac:dyDescent="0.25">
      <c r="A4673" t="s">
        <v>9396</v>
      </c>
      <c r="B4673" t="s">
        <v>45</v>
      </c>
      <c r="C4673" t="s">
        <v>82</v>
      </c>
      <c r="D4673" t="s">
        <v>52</v>
      </c>
      <c r="E4673" s="1">
        <v>45433</v>
      </c>
      <c r="F4673" t="s">
        <v>9397</v>
      </c>
      <c r="G4673" s="1">
        <v>45933</v>
      </c>
      <c r="H4673" t="s">
        <v>25</v>
      </c>
      <c r="I4673" t="s">
        <v>63</v>
      </c>
      <c r="J4673" t="s">
        <v>64</v>
      </c>
      <c r="K4673">
        <v>1</v>
      </c>
      <c r="L4673" s="3">
        <f>Working_Data[[#This Row],[price2]]/Working_Data[[#This Row],[quantity]]</f>
        <v>1413.8</v>
      </c>
      <c r="M4673" s="3">
        <v>1413.8</v>
      </c>
      <c r="N4673" t="s">
        <v>28</v>
      </c>
      <c r="O4673">
        <v>7</v>
      </c>
      <c r="P4673" s="1">
        <v>45587</v>
      </c>
      <c r="Q4673">
        <v>273</v>
      </c>
      <c r="R4673" t="s">
        <v>43</v>
      </c>
      <c r="S4673">
        <v>4</v>
      </c>
      <c r="T4673" s="1">
        <v>45550</v>
      </c>
      <c r="U4673" t="s">
        <v>36</v>
      </c>
      <c r="V4673" t="str">
        <f>TEXT(WEEKDAY(Working_Data[[#This Row],[order_date]],1),"DDDD")</f>
        <v>Friday</v>
      </c>
      <c r="W4673" t="str">
        <f>TEXT(Working_Data[[#This Row],[order_date]],"mmmm")</f>
        <v>October</v>
      </c>
      <c r="X4673" s="7">
        <f>Working_Data[[#This Row],[last_order_date]]-Working_Data[[#This Row],[signup_date]]</f>
        <v>154</v>
      </c>
      <c r="Y4673" s="7">
        <f>IF(Working_Data[[#This Row],[churned]]="Active",1,0)</f>
        <v>0</v>
      </c>
      <c r="Z4673" s="7">
        <f>YEAR(Working_Data[[#This Row],[order_date]])</f>
        <v>2025</v>
      </c>
    </row>
    <row r="4674" spans="1:26" x14ac:dyDescent="0.25">
      <c r="A4674" t="s">
        <v>9398</v>
      </c>
      <c r="B4674" t="s">
        <v>21</v>
      </c>
      <c r="C4674" t="s">
        <v>22</v>
      </c>
      <c r="D4674" t="s">
        <v>32</v>
      </c>
      <c r="E4674" s="1">
        <v>45374</v>
      </c>
      <c r="F4674" t="s">
        <v>9399</v>
      </c>
      <c r="G4674" s="1">
        <v>45933</v>
      </c>
      <c r="H4674" t="s">
        <v>34</v>
      </c>
      <c r="I4674" t="s">
        <v>54</v>
      </c>
      <c r="J4674" t="s">
        <v>59</v>
      </c>
      <c r="K4674">
        <v>3</v>
      </c>
      <c r="L4674" s="3">
        <f>Working_Data[[#This Row],[price2]]/Working_Data[[#This Row],[quantity]]</f>
        <v>383.30666666666667</v>
      </c>
      <c r="M4674" s="3">
        <v>1149.92</v>
      </c>
      <c r="N4674" t="s">
        <v>28</v>
      </c>
      <c r="O4674">
        <v>48</v>
      </c>
      <c r="P4674" s="1">
        <v>45901</v>
      </c>
      <c r="Q4674">
        <v>344</v>
      </c>
      <c r="R4674" t="s">
        <v>43</v>
      </c>
      <c r="S4674">
        <v>5</v>
      </c>
      <c r="T4674" s="1">
        <v>45841</v>
      </c>
      <c r="U4674" t="s">
        <v>36</v>
      </c>
      <c r="V4674" t="str">
        <f>TEXT(WEEKDAY(Working_Data[[#This Row],[order_date]],1),"DDDD")</f>
        <v>Friday</v>
      </c>
      <c r="W4674" t="str">
        <f>TEXT(Working_Data[[#This Row],[order_date]],"mmmm")</f>
        <v>October</v>
      </c>
      <c r="X4674" s="7">
        <f>Working_Data[[#This Row],[last_order_date]]-Working_Data[[#This Row],[signup_date]]</f>
        <v>527</v>
      </c>
      <c r="Y4674" s="7">
        <f>IF(Working_Data[[#This Row],[churned]]="Active",1,0)</f>
        <v>0</v>
      </c>
      <c r="Z4674" s="7">
        <f>YEAR(Working_Data[[#This Row],[order_date]])</f>
        <v>2025</v>
      </c>
    </row>
    <row r="4675" spans="1:26" x14ac:dyDescent="0.25">
      <c r="A4675" t="s">
        <v>9400</v>
      </c>
      <c r="B4675" t="s">
        <v>45</v>
      </c>
      <c r="C4675" t="s">
        <v>22</v>
      </c>
      <c r="D4675" t="s">
        <v>23</v>
      </c>
      <c r="E4675" s="1">
        <v>45089</v>
      </c>
      <c r="F4675" t="s">
        <v>9401</v>
      </c>
      <c r="G4675" s="1">
        <v>45933</v>
      </c>
      <c r="H4675" t="s">
        <v>47</v>
      </c>
      <c r="I4675" t="s">
        <v>54</v>
      </c>
      <c r="J4675" t="s">
        <v>27</v>
      </c>
      <c r="K4675">
        <v>3</v>
      </c>
      <c r="L4675" s="3">
        <f>Working_Data[[#This Row],[price2]]/Working_Data[[#This Row],[quantity]]</f>
        <v>92.033333333333346</v>
      </c>
      <c r="M4675" s="3">
        <v>276.10000000000002</v>
      </c>
      <c r="N4675" t="s">
        <v>35</v>
      </c>
      <c r="O4675">
        <v>6</v>
      </c>
      <c r="P4675" s="1">
        <v>45680</v>
      </c>
      <c r="Q4675">
        <v>213</v>
      </c>
      <c r="R4675" t="s">
        <v>43</v>
      </c>
      <c r="S4675">
        <v>1</v>
      </c>
      <c r="T4675" s="1">
        <v>45617</v>
      </c>
      <c r="U4675" t="s">
        <v>60</v>
      </c>
      <c r="V4675" t="str">
        <f>TEXT(WEEKDAY(Working_Data[[#This Row],[order_date]],1),"DDDD")</f>
        <v>Friday</v>
      </c>
      <c r="W4675" t="str">
        <f>TEXT(Working_Data[[#This Row],[order_date]],"mmmm")</f>
        <v>October</v>
      </c>
      <c r="X4675" s="7">
        <f>Working_Data[[#This Row],[last_order_date]]-Working_Data[[#This Row],[signup_date]]</f>
        <v>591</v>
      </c>
      <c r="Y4675" s="7">
        <f>IF(Working_Data[[#This Row],[churned]]="Active",1,0)</f>
        <v>0</v>
      </c>
      <c r="Z4675" s="7">
        <f>YEAR(Working_Data[[#This Row],[order_date]])</f>
        <v>2025</v>
      </c>
    </row>
    <row r="4676" spans="1:26" x14ac:dyDescent="0.25">
      <c r="A4676" t="s">
        <v>9402</v>
      </c>
      <c r="B4676" t="s">
        <v>21</v>
      </c>
      <c r="C4676" t="s">
        <v>22</v>
      </c>
      <c r="D4676" t="s">
        <v>32</v>
      </c>
      <c r="E4676" s="1">
        <v>45239</v>
      </c>
      <c r="F4676" t="s">
        <v>9403</v>
      </c>
      <c r="G4676" s="1">
        <v>45933</v>
      </c>
      <c r="H4676" t="s">
        <v>47</v>
      </c>
      <c r="I4676" t="s">
        <v>54</v>
      </c>
      <c r="J4676" t="s">
        <v>67</v>
      </c>
      <c r="K4676">
        <v>2</v>
      </c>
      <c r="L4676" s="3">
        <f>Working_Data[[#This Row],[price2]]/Working_Data[[#This Row],[quantity]]</f>
        <v>728.28499999999997</v>
      </c>
      <c r="M4676" s="3">
        <v>1456.57</v>
      </c>
      <c r="N4676" t="s">
        <v>28</v>
      </c>
      <c r="O4676">
        <v>9</v>
      </c>
      <c r="P4676" s="1">
        <v>45808</v>
      </c>
      <c r="Q4676">
        <v>485</v>
      </c>
      <c r="R4676" t="s">
        <v>43</v>
      </c>
      <c r="S4676">
        <v>3</v>
      </c>
      <c r="T4676" s="1">
        <v>45584</v>
      </c>
      <c r="U4676" t="s">
        <v>36</v>
      </c>
      <c r="V4676" t="str">
        <f>TEXT(WEEKDAY(Working_Data[[#This Row],[order_date]],1),"DDDD")</f>
        <v>Friday</v>
      </c>
      <c r="W4676" t="str">
        <f>TEXT(Working_Data[[#This Row],[order_date]],"mmmm")</f>
        <v>October</v>
      </c>
      <c r="X4676" s="7">
        <f>Working_Data[[#This Row],[last_order_date]]-Working_Data[[#This Row],[signup_date]]</f>
        <v>569</v>
      </c>
      <c r="Y4676" s="7">
        <f>IF(Working_Data[[#This Row],[churned]]="Active",1,0)</f>
        <v>0</v>
      </c>
      <c r="Z4676" s="7">
        <f>YEAR(Working_Data[[#This Row],[order_date]])</f>
        <v>2025</v>
      </c>
    </row>
    <row r="4677" spans="1:26" x14ac:dyDescent="0.25">
      <c r="A4677" t="s">
        <v>9404</v>
      </c>
      <c r="B4677" t="s">
        <v>38</v>
      </c>
      <c r="C4677" t="s">
        <v>22</v>
      </c>
      <c r="D4677" t="s">
        <v>77</v>
      </c>
      <c r="E4677" s="1">
        <v>45829</v>
      </c>
      <c r="F4677" t="s">
        <v>9405</v>
      </c>
      <c r="G4677" s="1">
        <v>45933</v>
      </c>
      <c r="H4677" t="s">
        <v>58</v>
      </c>
      <c r="I4677" t="s">
        <v>26</v>
      </c>
      <c r="J4677" t="s">
        <v>64</v>
      </c>
      <c r="K4677">
        <v>2</v>
      </c>
      <c r="L4677" s="3">
        <f>Working_Data[[#This Row],[price2]]/Working_Data[[#This Row],[quantity]]</f>
        <v>114.18</v>
      </c>
      <c r="M4677" s="3">
        <v>228.36</v>
      </c>
      <c r="N4677" t="s">
        <v>28</v>
      </c>
      <c r="O4677">
        <v>29</v>
      </c>
      <c r="P4677" s="1">
        <v>45739</v>
      </c>
      <c r="Q4677">
        <v>91</v>
      </c>
      <c r="R4677" t="s">
        <v>43</v>
      </c>
      <c r="S4677">
        <v>1</v>
      </c>
      <c r="T4677" s="1">
        <v>45791</v>
      </c>
      <c r="U4677" t="s">
        <v>30</v>
      </c>
      <c r="V4677" t="str">
        <f>TEXT(WEEKDAY(Working_Data[[#This Row],[order_date]],1),"DDDD")</f>
        <v>Friday</v>
      </c>
      <c r="W4677" t="str">
        <f>TEXT(Working_Data[[#This Row],[order_date]],"mmmm")</f>
        <v>October</v>
      </c>
      <c r="X4677" s="7">
        <f>Working_Data[[#This Row],[last_order_date]]-Working_Data[[#This Row],[signup_date]]</f>
        <v>-90</v>
      </c>
      <c r="Y4677" s="7">
        <f>IF(Working_Data[[#This Row],[churned]]="Active",1,0)</f>
        <v>0</v>
      </c>
      <c r="Z4677" s="7">
        <f>YEAR(Working_Data[[#This Row],[order_date]])</f>
        <v>2025</v>
      </c>
    </row>
    <row r="4678" spans="1:26" x14ac:dyDescent="0.25">
      <c r="A4678" t="s">
        <v>9406</v>
      </c>
      <c r="B4678" t="s">
        <v>38</v>
      </c>
      <c r="C4678" t="s">
        <v>82</v>
      </c>
      <c r="D4678" t="s">
        <v>32</v>
      </c>
      <c r="E4678" s="1">
        <v>45281</v>
      </c>
      <c r="F4678" t="s">
        <v>9407</v>
      </c>
      <c r="G4678" s="1">
        <v>45933</v>
      </c>
      <c r="H4678" t="s">
        <v>47</v>
      </c>
      <c r="I4678" t="s">
        <v>26</v>
      </c>
      <c r="J4678" t="s">
        <v>64</v>
      </c>
      <c r="K4678">
        <v>2</v>
      </c>
      <c r="L4678" s="3">
        <f>Working_Data[[#This Row],[price2]]/Working_Data[[#This Row],[quantity]]</f>
        <v>515.80999999999995</v>
      </c>
      <c r="M4678" s="3">
        <v>1031.6199999999999</v>
      </c>
      <c r="N4678" t="s">
        <v>35</v>
      </c>
      <c r="O4678">
        <v>30</v>
      </c>
      <c r="P4678" s="1">
        <v>45747</v>
      </c>
      <c r="Q4678">
        <v>420</v>
      </c>
      <c r="R4678" t="s">
        <v>43</v>
      </c>
      <c r="S4678">
        <v>1</v>
      </c>
      <c r="T4678" s="1">
        <v>45705</v>
      </c>
      <c r="U4678" t="s">
        <v>60</v>
      </c>
      <c r="V4678" t="str">
        <f>TEXT(WEEKDAY(Working_Data[[#This Row],[order_date]],1),"DDDD")</f>
        <v>Friday</v>
      </c>
      <c r="W4678" t="str">
        <f>TEXT(Working_Data[[#This Row],[order_date]],"mmmm")</f>
        <v>October</v>
      </c>
      <c r="X4678" s="7">
        <f>Working_Data[[#This Row],[last_order_date]]-Working_Data[[#This Row],[signup_date]]</f>
        <v>466</v>
      </c>
      <c r="Y4678" s="7">
        <f>IF(Working_Data[[#This Row],[churned]]="Active",1,0)</f>
        <v>0</v>
      </c>
      <c r="Z4678" s="7">
        <f>YEAR(Working_Data[[#This Row],[order_date]])</f>
        <v>2025</v>
      </c>
    </row>
    <row r="4679" spans="1:26" x14ac:dyDescent="0.25">
      <c r="A4679" t="s">
        <v>9408</v>
      </c>
      <c r="B4679" t="s">
        <v>21</v>
      </c>
      <c r="C4679" t="s">
        <v>82</v>
      </c>
      <c r="D4679" t="s">
        <v>23</v>
      </c>
      <c r="E4679" s="1">
        <v>45542</v>
      </c>
      <c r="F4679" t="s">
        <v>9409</v>
      </c>
      <c r="G4679" s="1">
        <v>45964</v>
      </c>
      <c r="H4679" t="s">
        <v>47</v>
      </c>
      <c r="I4679" t="s">
        <v>48</v>
      </c>
      <c r="J4679" t="s">
        <v>67</v>
      </c>
      <c r="K4679">
        <v>3</v>
      </c>
      <c r="L4679" s="3">
        <f>Working_Data[[#This Row],[price2]]/Working_Data[[#This Row],[quantity]]</f>
        <v>399.26666666666665</v>
      </c>
      <c r="M4679" s="3">
        <v>1197.8</v>
      </c>
      <c r="N4679" t="s">
        <v>35</v>
      </c>
      <c r="O4679">
        <v>10</v>
      </c>
      <c r="P4679" s="1">
        <v>45638</v>
      </c>
      <c r="Q4679">
        <v>393</v>
      </c>
      <c r="R4679" t="s">
        <v>29</v>
      </c>
      <c r="S4679">
        <v>3</v>
      </c>
      <c r="T4679" s="1">
        <v>45769</v>
      </c>
      <c r="U4679" t="s">
        <v>60</v>
      </c>
      <c r="V4679" t="str">
        <f>TEXT(WEEKDAY(Working_Data[[#This Row],[order_date]],1),"DDDD")</f>
        <v>Monday</v>
      </c>
      <c r="W4679" t="str">
        <f>TEXT(Working_Data[[#This Row],[order_date]],"mmmm")</f>
        <v>November</v>
      </c>
      <c r="X4679" s="7">
        <f>Working_Data[[#This Row],[last_order_date]]-Working_Data[[#This Row],[signup_date]]</f>
        <v>96</v>
      </c>
      <c r="Y4679" s="7">
        <f>IF(Working_Data[[#This Row],[churned]]="Active",1,0)</f>
        <v>1</v>
      </c>
      <c r="Z4679" s="7">
        <f>YEAR(Working_Data[[#This Row],[order_date]])</f>
        <v>2025</v>
      </c>
    </row>
    <row r="4680" spans="1:26" x14ac:dyDescent="0.25">
      <c r="A4680" t="s">
        <v>9410</v>
      </c>
      <c r="B4680" t="s">
        <v>45</v>
      </c>
      <c r="C4680" t="s">
        <v>82</v>
      </c>
      <c r="D4680" t="s">
        <v>23</v>
      </c>
      <c r="E4680" s="1">
        <v>45057</v>
      </c>
      <c r="F4680" t="s">
        <v>9411</v>
      </c>
      <c r="G4680" s="1">
        <v>45964</v>
      </c>
      <c r="H4680" t="s">
        <v>41</v>
      </c>
      <c r="I4680" t="s">
        <v>26</v>
      </c>
      <c r="J4680" t="s">
        <v>27</v>
      </c>
      <c r="K4680">
        <v>1</v>
      </c>
      <c r="L4680" s="3">
        <f>Working_Data[[#This Row],[price2]]/Working_Data[[#This Row],[quantity]]</f>
        <v>1404.81</v>
      </c>
      <c r="M4680" s="3">
        <v>1404.81</v>
      </c>
      <c r="N4680" t="s">
        <v>35</v>
      </c>
      <c r="O4680">
        <v>32</v>
      </c>
      <c r="P4680" s="1">
        <v>45362</v>
      </c>
      <c r="Q4680">
        <v>129</v>
      </c>
      <c r="R4680" t="s">
        <v>43</v>
      </c>
      <c r="S4680">
        <v>5</v>
      </c>
      <c r="T4680" s="1">
        <v>45779</v>
      </c>
      <c r="U4680" t="s">
        <v>60</v>
      </c>
      <c r="V4680" t="str">
        <f>TEXT(WEEKDAY(Working_Data[[#This Row],[order_date]],1),"DDDD")</f>
        <v>Monday</v>
      </c>
      <c r="W4680" t="str">
        <f>TEXT(Working_Data[[#This Row],[order_date]],"mmmm")</f>
        <v>November</v>
      </c>
      <c r="X4680" s="7">
        <f>Working_Data[[#This Row],[last_order_date]]-Working_Data[[#This Row],[signup_date]]</f>
        <v>305</v>
      </c>
      <c r="Y4680" s="7">
        <f>IF(Working_Data[[#This Row],[churned]]="Active",1,0)</f>
        <v>0</v>
      </c>
      <c r="Z4680" s="7">
        <f>YEAR(Working_Data[[#This Row],[order_date]])</f>
        <v>2025</v>
      </c>
    </row>
    <row r="4681" spans="1:26" x14ac:dyDescent="0.25">
      <c r="A4681" t="s">
        <v>9412</v>
      </c>
      <c r="B4681" t="s">
        <v>21</v>
      </c>
      <c r="C4681" t="s">
        <v>22</v>
      </c>
      <c r="D4681" t="s">
        <v>56</v>
      </c>
      <c r="E4681" s="1">
        <v>45805</v>
      </c>
      <c r="F4681" t="s">
        <v>9413</v>
      </c>
      <c r="G4681" s="1">
        <v>45964</v>
      </c>
      <c r="H4681" t="s">
        <v>41</v>
      </c>
      <c r="I4681" t="s">
        <v>42</v>
      </c>
      <c r="J4681" t="s">
        <v>49</v>
      </c>
      <c r="K4681">
        <v>3</v>
      </c>
      <c r="L4681" s="3">
        <f>Working_Data[[#This Row],[price2]]/Working_Data[[#This Row],[quantity]]</f>
        <v>50.52</v>
      </c>
      <c r="M4681" s="3">
        <v>151.56</v>
      </c>
      <c r="N4681" t="s">
        <v>28</v>
      </c>
      <c r="O4681">
        <v>21</v>
      </c>
      <c r="P4681" s="1">
        <v>45860</v>
      </c>
      <c r="Q4681">
        <v>22</v>
      </c>
      <c r="R4681" t="s">
        <v>43</v>
      </c>
      <c r="S4681">
        <v>4</v>
      </c>
      <c r="T4681" s="1">
        <v>45640</v>
      </c>
      <c r="U4681" t="s">
        <v>60</v>
      </c>
      <c r="V4681" t="str">
        <f>TEXT(WEEKDAY(Working_Data[[#This Row],[order_date]],1),"DDDD")</f>
        <v>Monday</v>
      </c>
      <c r="W4681" t="str">
        <f>TEXT(Working_Data[[#This Row],[order_date]],"mmmm")</f>
        <v>November</v>
      </c>
      <c r="X4681" s="7">
        <f>Working_Data[[#This Row],[last_order_date]]-Working_Data[[#This Row],[signup_date]]</f>
        <v>55</v>
      </c>
      <c r="Y4681" s="7">
        <f>IF(Working_Data[[#This Row],[churned]]="Active",1,0)</f>
        <v>0</v>
      </c>
      <c r="Z4681" s="7">
        <f>YEAR(Working_Data[[#This Row],[order_date]])</f>
        <v>2025</v>
      </c>
    </row>
    <row r="4682" spans="1:26" x14ac:dyDescent="0.25">
      <c r="A4682" t="s">
        <v>9414</v>
      </c>
      <c r="B4682" t="s">
        <v>21</v>
      </c>
      <c r="C4682" t="s">
        <v>39</v>
      </c>
      <c r="D4682" t="s">
        <v>52</v>
      </c>
      <c r="E4682" s="1">
        <v>45812</v>
      </c>
      <c r="F4682" t="s">
        <v>9415</v>
      </c>
      <c r="G4682" s="1">
        <v>45964</v>
      </c>
      <c r="H4682" t="s">
        <v>58</v>
      </c>
      <c r="I4682" t="s">
        <v>63</v>
      </c>
      <c r="J4682" t="s">
        <v>67</v>
      </c>
      <c r="K4682">
        <v>3</v>
      </c>
      <c r="L4682" s="3">
        <f>Working_Data[[#This Row],[price2]]/Working_Data[[#This Row],[quantity]]</f>
        <v>128.84666666666666</v>
      </c>
      <c r="M4682" s="3">
        <v>386.54</v>
      </c>
      <c r="N4682" t="s">
        <v>35</v>
      </c>
      <c r="O4682">
        <v>11</v>
      </c>
      <c r="P4682" s="1">
        <v>45553</v>
      </c>
      <c r="Q4682">
        <v>188</v>
      </c>
      <c r="R4682" t="s">
        <v>43</v>
      </c>
      <c r="S4682">
        <v>1</v>
      </c>
      <c r="T4682" s="1">
        <v>45691</v>
      </c>
      <c r="U4682" t="s">
        <v>60</v>
      </c>
      <c r="V4682" t="str">
        <f>TEXT(WEEKDAY(Working_Data[[#This Row],[order_date]],1),"DDDD")</f>
        <v>Monday</v>
      </c>
      <c r="W4682" t="str">
        <f>TEXT(Working_Data[[#This Row],[order_date]],"mmmm")</f>
        <v>November</v>
      </c>
      <c r="X4682" s="7">
        <f>Working_Data[[#This Row],[last_order_date]]-Working_Data[[#This Row],[signup_date]]</f>
        <v>-259</v>
      </c>
      <c r="Y4682" s="7">
        <f>IF(Working_Data[[#This Row],[churned]]="Active",1,0)</f>
        <v>0</v>
      </c>
      <c r="Z4682" s="7">
        <f>YEAR(Working_Data[[#This Row],[order_date]])</f>
        <v>2025</v>
      </c>
    </row>
    <row r="4683" spans="1:26" x14ac:dyDescent="0.25">
      <c r="A4683" t="s">
        <v>9416</v>
      </c>
      <c r="B4683" t="s">
        <v>21</v>
      </c>
      <c r="C4683" t="s">
        <v>82</v>
      </c>
      <c r="D4683" t="s">
        <v>77</v>
      </c>
      <c r="E4683" s="1">
        <v>45621</v>
      </c>
      <c r="F4683" t="s">
        <v>9417</v>
      </c>
      <c r="G4683" s="1">
        <v>45964</v>
      </c>
      <c r="H4683" t="s">
        <v>34</v>
      </c>
      <c r="I4683" t="s">
        <v>63</v>
      </c>
      <c r="J4683" t="s">
        <v>67</v>
      </c>
      <c r="K4683">
        <v>3</v>
      </c>
      <c r="L4683" s="3">
        <f>Working_Data[[#This Row],[price2]]/Working_Data[[#This Row],[quantity]]</f>
        <v>113.56</v>
      </c>
      <c r="M4683" s="3">
        <v>340.68</v>
      </c>
      <c r="N4683" t="s">
        <v>35</v>
      </c>
      <c r="O4683">
        <v>14</v>
      </c>
      <c r="P4683" s="1">
        <v>45852</v>
      </c>
      <c r="Q4683">
        <v>48</v>
      </c>
      <c r="R4683" t="s">
        <v>29</v>
      </c>
      <c r="S4683">
        <v>3</v>
      </c>
      <c r="T4683" s="1">
        <v>45801</v>
      </c>
      <c r="U4683" t="s">
        <v>30</v>
      </c>
      <c r="V4683" t="str">
        <f>TEXT(WEEKDAY(Working_Data[[#This Row],[order_date]],1),"DDDD")</f>
        <v>Monday</v>
      </c>
      <c r="W4683" t="str">
        <f>TEXT(Working_Data[[#This Row],[order_date]],"mmmm")</f>
        <v>November</v>
      </c>
      <c r="X4683" s="7">
        <f>Working_Data[[#This Row],[last_order_date]]-Working_Data[[#This Row],[signup_date]]</f>
        <v>231</v>
      </c>
      <c r="Y4683" s="7">
        <f>IF(Working_Data[[#This Row],[churned]]="Active",1,0)</f>
        <v>1</v>
      </c>
      <c r="Z4683" s="7">
        <f>YEAR(Working_Data[[#This Row],[order_date]])</f>
        <v>2025</v>
      </c>
    </row>
    <row r="4684" spans="1:26" x14ac:dyDescent="0.25">
      <c r="A4684" t="s">
        <v>9418</v>
      </c>
      <c r="B4684" t="s">
        <v>38</v>
      </c>
      <c r="C4684" t="s">
        <v>39</v>
      </c>
      <c r="D4684" t="s">
        <v>77</v>
      </c>
      <c r="E4684" s="1">
        <v>45447</v>
      </c>
      <c r="F4684" t="s">
        <v>9419</v>
      </c>
      <c r="G4684" s="1">
        <v>45994</v>
      </c>
      <c r="H4684" t="s">
        <v>41</v>
      </c>
      <c r="I4684" t="s">
        <v>26</v>
      </c>
      <c r="J4684" t="s">
        <v>49</v>
      </c>
      <c r="K4684">
        <v>5</v>
      </c>
      <c r="L4684" s="3">
        <f>Working_Data[[#This Row],[price2]]/Working_Data[[#This Row],[quantity]]</f>
        <v>254.27199999999999</v>
      </c>
      <c r="M4684" s="3">
        <v>1271.3599999999999</v>
      </c>
      <c r="N4684" t="s">
        <v>35</v>
      </c>
      <c r="O4684">
        <v>38</v>
      </c>
      <c r="P4684" s="1">
        <v>45582</v>
      </c>
      <c r="Q4684">
        <v>18</v>
      </c>
      <c r="R4684" t="s">
        <v>29</v>
      </c>
      <c r="S4684">
        <v>1</v>
      </c>
      <c r="T4684" s="1">
        <v>45619</v>
      </c>
      <c r="U4684" t="s">
        <v>30</v>
      </c>
      <c r="V4684" t="str">
        <f>TEXT(WEEKDAY(Working_Data[[#This Row],[order_date]],1),"DDDD")</f>
        <v>Wednesday</v>
      </c>
      <c r="W4684" t="str">
        <f>TEXT(Working_Data[[#This Row],[order_date]],"mmmm")</f>
        <v>December</v>
      </c>
      <c r="X4684" s="7">
        <f>Working_Data[[#This Row],[last_order_date]]-Working_Data[[#This Row],[signup_date]]</f>
        <v>135</v>
      </c>
      <c r="Y4684" s="7">
        <f>IF(Working_Data[[#This Row],[churned]]="Active",1,0)</f>
        <v>1</v>
      </c>
      <c r="Z4684" s="7">
        <f>YEAR(Working_Data[[#This Row],[order_date]])</f>
        <v>2025</v>
      </c>
    </row>
    <row r="4685" spans="1:26" x14ac:dyDescent="0.25">
      <c r="A4685" t="s">
        <v>9420</v>
      </c>
      <c r="B4685" t="s">
        <v>38</v>
      </c>
      <c r="C4685" t="s">
        <v>22</v>
      </c>
      <c r="D4685" t="s">
        <v>56</v>
      </c>
      <c r="E4685" s="1">
        <v>45884</v>
      </c>
      <c r="F4685" t="s">
        <v>9421</v>
      </c>
      <c r="G4685" s="1">
        <v>45994</v>
      </c>
      <c r="H4685" t="s">
        <v>34</v>
      </c>
      <c r="I4685" t="s">
        <v>26</v>
      </c>
      <c r="J4685" t="s">
        <v>67</v>
      </c>
      <c r="K4685">
        <v>5</v>
      </c>
      <c r="L4685" s="3">
        <f>Working_Data[[#This Row],[price2]]/Working_Data[[#This Row],[quantity]]</f>
        <v>163.304</v>
      </c>
      <c r="M4685" s="3">
        <v>816.52</v>
      </c>
      <c r="N4685" t="s">
        <v>50</v>
      </c>
      <c r="O4685">
        <v>27</v>
      </c>
      <c r="P4685" s="1">
        <v>45722</v>
      </c>
      <c r="Q4685">
        <v>232</v>
      </c>
      <c r="R4685" t="s">
        <v>43</v>
      </c>
      <c r="S4685">
        <v>3</v>
      </c>
      <c r="T4685" s="1">
        <v>45674</v>
      </c>
      <c r="U4685" t="s">
        <v>60</v>
      </c>
      <c r="V4685" t="str">
        <f>TEXT(WEEKDAY(Working_Data[[#This Row],[order_date]],1),"DDDD")</f>
        <v>Wednesday</v>
      </c>
      <c r="W4685" t="str">
        <f>TEXT(Working_Data[[#This Row],[order_date]],"mmmm")</f>
        <v>December</v>
      </c>
      <c r="X4685" s="7">
        <f>Working_Data[[#This Row],[last_order_date]]-Working_Data[[#This Row],[signup_date]]</f>
        <v>-162</v>
      </c>
      <c r="Y4685" s="7">
        <f>IF(Working_Data[[#This Row],[churned]]="Active",1,0)</f>
        <v>0</v>
      </c>
      <c r="Z4685" s="7">
        <f>YEAR(Working_Data[[#This Row],[order_date]])</f>
        <v>2025</v>
      </c>
    </row>
    <row r="4686" spans="1:26" x14ac:dyDescent="0.25">
      <c r="A4686" t="s">
        <v>9422</v>
      </c>
      <c r="B4686" t="s">
        <v>45</v>
      </c>
      <c r="C4686" t="s">
        <v>82</v>
      </c>
      <c r="D4686" t="s">
        <v>77</v>
      </c>
      <c r="E4686" s="1">
        <v>45396</v>
      </c>
      <c r="F4686" t="s">
        <v>9423</v>
      </c>
      <c r="G4686" s="1">
        <v>45994</v>
      </c>
      <c r="H4686" t="s">
        <v>41</v>
      </c>
      <c r="I4686" t="s">
        <v>63</v>
      </c>
      <c r="J4686" t="s">
        <v>27</v>
      </c>
      <c r="K4686">
        <v>2</v>
      </c>
      <c r="L4686" s="3">
        <f>Working_Data[[#This Row],[price2]]/Working_Data[[#This Row],[quantity]]</f>
        <v>322.99</v>
      </c>
      <c r="M4686" s="3">
        <v>645.98</v>
      </c>
      <c r="N4686" t="s">
        <v>35</v>
      </c>
      <c r="O4686">
        <v>12</v>
      </c>
      <c r="P4686" s="1">
        <v>45863</v>
      </c>
      <c r="Q4686">
        <v>364</v>
      </c>
      <c r="R4686" t="s">
        <v>43</v>
      </c>
      <c r="S4686">
        <v>4</v>
      </c>
      <c r="T4686" s="1">
        <v>45861</v>
      </c>
      <c r="U4686" t="s">
        <v>60</v>
      </c>
      <c r="V4686" t="str">
        <f>TEXT(WEEKDAY(Working_Data[[#This Row],[order_date]],1),"DDDD")</f>
        <v>Wednesday</v>
      </c>
      <c r="W4686" t="str">
        <f>TEXT(Working_Data[[#This Row],[order_date]],"mmmm")</f>
        <v>December</v>
      </c>
      <c r="X4686" s="7">
        <f>Working_Data[[#This Row],[last_order_date]]-Working_Data[[#This Row],[signup_date]]</f>
        <v>467</v>
      </c>
      <c r="Y4686" s="7">
        <f>IF(Working_Data[[#This Row],[churned]]="Active",1,0)</f>
        <v>0</v>
      </c>
      <c r="Z4686" s="7">
        <f>YEAR(Working_Data[[#This Row],[order_date]])</f>
        <v>2025</v>
      </c>
    </row>
    <row r="4687" spans="1:26" x14ac:dyDescent="0.25">
      <c r="A4687" t="s">
        <v>9424</v>
      </c>
      <c r="B4687" t="s">
        <v>21</v>
      </c>
      <c r="C4687" t="s">
        <v>39</v>
      </c>
      <c r="D4687" t="s">
        <v>56</v>
      </c>
      <c r="E4687" s="1">
        <v>45808</v>
      </c>
      <c r="F4687" t="s">
        <v>9425</v>
      </c>
      <c r="G4687" s="1">
        <v>45994</v>
      </c>
      <c r="H4687" t="s">
        <v>41</v>
      </c>
      <c r="I4687" t="s">
        <v>48</v>
      </c>
      <c r="J4687" t="s">
        <v>49</v>
      </c>
      <c r="K4687">
        <v>3</v>
      </c>
      <c r="L4687" s="3">
        <f>Working_Data[[#This Row],[price2]]/Working_Data[[#This Row],[quantity]]</f>
        <v>143.01666666666668</v>
      </c>
      <c r="M4687" s="3">
        <v>429.05</v>
      </c>
      <c r="N4687" t="s">
        <v>35</v>
      </c>
      <c r="O4687">
        <v>35</v>
      </c>
      <c r="P4687" s="1">
        <v>45785</v>
      </c>
      <c r="Q4687">
        <v>363</v>
      </c>
      <c r="R4687" t="s">
        <v>43</v>
      </c>
      <c r="S4687">
        <v>2</v>
      </c>
      <c r="T4687" s="1">
        <v>45790</v>
      </c>
      <c r="U4687" t="s">
        <v>30</v>
      </c>
      <c r="V4687" t="str">
        <f>TEXT(WEEKDAY(Working_Data[[#This Row],[order_date]],1),"DDDD")</f>
        <v>Wednesday</v>
      </c>
      <c r="W4687" t="str">
        <f>TEXT(Working_Data[[#This Row],[order_date]],"mmmm")</f>
        <v>December</v>
      </c>
      <c r="X4687" s="7">
        <f>Working_Data[[#This Row],[last_order_date]]-Working_Data[[#This Row],[signup_date]]</f>
        <v>-23</v>
      </c>
      <c r="Y4687" s="7">
        <f>IF(Working_Data[[#This Row],[churned]]="Active",1,0)</f>
        <v>0</v>
      </c>
      <c r="Z4687" s="7">
        <f>YEAR(Working_Data[[#This Row],[order_date]])</f>
        <v>2025</v>
      </c>
    </row>
    <row r="4688" spans="1:26" x14ac:dyDescent="0.25">
      <c r="A4688" t="s">
        <v>9426</v>
      </c>
      <c r="B4688" t="s">
        <v>38</v>
      </c>
      <c r="C4688" t="s">
        <v>82</v>
      </c>
      <c r="D4688" t="s">
        <v>32</v>
      </c>
      <c r="E4688" s="1">
        <v>45324</v>
      </c>
      <c r="F4688" t="s">
        <v>9427</v>
      </c>
      <c r="G4688" s="1">
        <v>45994</v>
      </c>
      <c r="H4688" t="s">
        <v>58</v>
      </c>
      <c r="I4688" t="s">
        <v>54</v>
      </c>
      <c r="J4688" t="s">
        <v>49</v>
      </c>
      <c r="K4688">
        <v>4</v>
      </c>
      <c r="L4688" s="3">
        <f>Working_Data[[#This Row],[price2]]/Working_Data[[#This Row],[quantity]]</f>
        <v>180.73</v>
      </c>
      <c r="M4688" s="3">
        <v>722.92</v>
      </c>
      <c r="N4688" t="s">
        <v>50</v>
      </c>
      <c r="O4688">
        <v>8</v>
      </c>
      <c r="P4688" s="1">
        <v>45611</v>
      </c>
      <c r="Q4688">
        <v>209</v>
      </c>
      <c r="R4688" t="s">
        <v>43</v>
      </c>
      <c r="S4688">
        <v>4</v>
      </c>
      <c r="T4688" s="1">
        <v>45762</v>
      </c>
      <c r="U4688" t="s">
        <v>30</v>
      </c>
      <c r="V4688" t="str">
        <f>TEXT(WEEKDAY(Working_Data[[#This Row],[order_date]],1),"DDDD")</f>
        <v>Wednesday</v>
      </c>
      <c r="W4688" t="str">
        <f>TEXT(Working_Data[[#This Row],[order_date]],"mmmm")</f>
        <v>December</v>
      </c>
      <c r="X4688" s="7">
        <f>Working_Data[[#This Row],[last_order_date]]-Working_Data[[#This Row],[signup_date]]</f>
        <v>287</v>
      </c>
      <c r="Y4688" s="7">
        <f>IF(Working_Data[[#This Row],[churned]]="Active",1,0)</f>
        <v>0</v>
      </c>
      <c r="Z4688" s="7">
        <f>YEAR(Working_Data[[#This Row],[order_date]])</f>
        <v>2025</v>
      </c>
    </row>
    <row r="4689" spans="1:26" x14ac:dyDescent="0.25">
      <c r="A4689" t="s">
        <v>9428</v>
      </c>
      <c r="B4689" t="s">
        <v>38</v>
      </c>
      <c r="C4689" t="s">
        <v>22</v>
      </c>
      <c r="D4689" t="s">
        <v>23</v>
      </c>
      <c r="E4689" s="1">
        <v>45385</v>
      </c>
      <c r="F4689" t="s">
        <v>9429</v>
      </c>
      <c r="G4689" s="1">
        <v>45994</v>
      </c>
      <c r="H4689" t="s">
        <v>34</v>
      </c>
      <c r="I4689" t="s">
        <v>42</v>
      </c>
      <c r="J4689" t="s">
        <v>27</v>
      </c>
      <c r="K4689">
        <v>4</v>
      </c>
      <c r="L4689" s="3">
        <f>Working_Data[[#This Row],[price2]]/Working_Data[[#This Row],[quantity]]</f>
        <v>242.94</v>
      </c>
      <c r="M4689" s="3">
        <v>971.76</v>
      </c>
      <c r="N4689" t="s">
        <v>35</v>
      </c>
      <c r="O4689">
        <v>45</v>
      </c>
      <c r="P4689" s="1">
        <v>45513</v>
      </c>
      <c r="Q4689">
        <v>415</v>
      </c>
      <c r="R4689" t="s">
        <v>43</v>
      </c>
      <c r="S4689">
        <v>5</v>
      </c>
      <c r="T4689" s="1">
        <v>45613</v>
      </c>
      <c r="U4689" t="s">
        <v>36</v>
      </c>
      <c r="V4689" t="str">
        <f>TEXT(WEEKDAY(Working_Data[[#This Row],[order_date]],1),"DDDD")</f>
        <v>Wednesday</v>
      </c>
      <c r="W4689" t="str">
        <f>TEXT(Working_Data[[#This Row],[order_date]],"mmmm")</f>
        <v>December</v>
      </c>
      <c r="X4689" s="7">
        <f>Working_Data[[#This Row],[last_order_date]]-Working_Data[[#This Row],[signup_date]]</f>
        <v>128</v>
      </c>
      <c r="Y4689" s="7">
        <f>IF(Working_Data[[#This Row],[churned]]="Active",1,0)</f>
        <v>0</v>
      </c>
      <c r="Z4689" s="7">
        <f>YEAR(Working_Data[[#This Row],[order_date]])</f>
        <v>2025</v>
      </c>
    </row>
    <row r="4690" spans="1:26" x14ac:dyDescent="0.25">
      <c r="A4690" t="s">
        <v>9430</v>
      </c>
      <c r="B4690" t="s">
        <v>45</v>
      </c>
      <c r="C4690" t="s">
        <v>39</v>
      </c>
      <c r="D4690" t="s">
        <v>23</v>
      </c>
      <c r="E4690" s="1">
        <v>45835</v>
      </c>
      <c r="F4690" t="s">
        <v>9431</v>
      </c>
      <c r="G4690" s="1">
        <v>45994</v>
      </c>
      <c r="H4690" t="s">
        <v>25</v>
      </c>
      <c r="I4690" t="s">
        <v>42</v>
      </c>
      <c r="J4690" t="s">
        <v>59</v>
      </c>
      <c r="K4690">
        <v>1</v>
      </c>
      <c r="L4690" s="3">
        <f>Working_Data[[#This Row],[price2]]/Working_Data[[#This Row],[quantity]]</f>
        <v>1349.76</v>
      </c>
      <c r="M4690" s="3">
        <v>1349.76</v>
      </c>
      <c r="N4690" t="s">
        <v>35</v>
      </c>
      <c r="O4690">
        <v>46</v>
      </c>
      <c r="P4690" s="1">
        <v>45683</v>
      </c>
      <c r="Q4690">
        <v>61</v>
      </c>
      <c r="R4690" t="s">
        <v>43</v>
      </c>
      <c r="S4690">
        <v>2</v>
      </c>
      <c r="T4690" s="1">
        <v>45735</v>
      </c>
      <c r="U4690" t="s">
        <v>60</v>
      </c>
      <c r="V4690" t="str">
        <f>TEXT(WEEKDAY(Working_Data[[#This Row],[order_date]],1),"DDDD")</f>
        <v>Wednesday</v>
      </c>
      <c r="W4690" t="str">
        <f>TEXT(Working_Data[[#This Row],[order_date]],"mmmm")</f>
        <v>December</v>
      </c>
      <c r="X4690" s="7">
        <f>Working_Data[[#This Row],[last_order_date]]-Working_Data[[#This Row],[signup_date]]</f>
        <v>-152</v>
      </c>
      <c r="Y4690" s="7">
        <f>IF(Working_Data[[#This Row],[churned]]="Active",1,0)</f>
        <v>0</v>
      </c>
      <c r="Z4690" s="7">
        <f>YEAR(Working_Data[[#This Row],[order_date]])</f>
        <v>2025</v>
      </c>
    </row>
    <row r="4691" spans="1:26" x14ac:dyDescent="0.25">
      <c r="A4691" t="s">
        <v>9432</v>
      </c>
      <c r="B4691" t="s">
        <v>38</v>
      </c>
      <c r="C4691" t="s">
        <v>82</v>
      </c>
      <c r="D4691" t="s">
        <v>32</v>
      </c>
      <c r="E4691" s="1">
        <v>45328</v>
      </c>
      <c r="F4691" t="s">
        <v>9433</v>
      </c>
      <c r="G4691" s="1">
        <v>45994</v>
      </c>
      <c r="H4691" t="s">
        <v>25</v>
      </c>
      <c r="I4691" t="s">
        <v>48</v>
      </c>
      <c r="J4691" t="s">
        <v>64</v>
      </c>
      <c r="K4691">
        <v>4</v>
      </c>
      <c r="L4691" s="3">
        <f>Working_Data[[#This Row],[price2]]/Working_Data[[#This Row],[quantity]]</f>
        <v>225.2775</v>
      </c>
      <c r="M4691" s="3">
        <v>901.11</v>
      </c>
      <c r="N4691" t="s">
        <v>35</v>
      </c>
      <c r="O4691">
        <v>47</v>
      </c>
      <c r="P4691" s="1">
        <v>45730</v>
      </c>
      <c r="Q4691">
        <v>56</v>
      </c>
      <c r="R4691" t="s">
        <v>29</v>
      </c>
      <c r="S4691">
        <v>1</v>
      </c>
      <c r="T4691" s="1">
        <v>45766</v>
      </c>
      <c r="U4691" t="s">
        <v>30</v>
      </c>
      <c r="V4691" t="str">
        <f>TEXT(WEEKDAY(Working_Data[[#This Row],[order_date]],1),"DDDD")</f>
        <v>Wednesday</v>
      </c>
      <c r="W4691" t="str">
        <f>TEXT(Working_Data[[#This Row],[order_date]],"mmmm")</f>
        <v>December</v>
      </c>
      <c r="X4691" s="7">
        <f>Working_Data[[#This Row],[last_order_date]]-Working_Data[[#This Row],[signup_date]]</f>
        <v>402</v>
      </c>
      <c r="Y4691" s="7">
        <f>IF(Working_Data[[#This Row],[churned]]="Active",1,0)</f>
        <v>1</v>
      </c>
      <c r="Z4691" s="7">
        <f>YEAR(Working_Data[[#This Row],[order_date]])</f>
        <v>2025</v>
      </c>
    </row>
    <row r="4692" spans="1:26" x14ac:dyDescent="0.25">
      <c r="A4692" t="s">
        <v>9434</v>
      </c>
      <c r="B4692" t="s">
        <v>21</v>
      </c>
      <c r="C4692" t="s">
        <v>39</v>
      </c>
      <c r="D4692" t="s">
        <v>77</v>
      </c>
      <c r="E4692" s="1">
        <v>45568</v>
      </c>
      <c r="F4692" t="s">
        <v>9435</v>
      </c>
      <c r="G4692" s="1">
        <v>45994</v>
      </c>
      <c r="H4692" t="s">
        <v>25</v>
      </c>
      <c r="I4692" t="s">
        <v>54</v>
      </c>
      <c r="J4692" t="s">
        <v>64</v>
      </c>
      <c r="K4692">
        <v>2</v>
      </c>
      <c r="L4692" s="3">
        <f>Working_Data[[#This Row],[price2]]/Working_Data[[#This Row],[quantity]]</f>
        <v>439.34</v>
      </c>
      <c r="M4692" s="3">
        <v>878.68</v>
      </c>
      <c r="N4692" t="s">
        <v>50</v>
      </c>
      <c r="O4692">
        <v>30</v>
      </c>
      <c r="P4692" s="1">
        <v>45717</v>
      </c>
      <c r="Q4692">
        <v>166</v>
      </c>
      <c r="R4692" t="s">
        <v>29</v>
      </c>
      <c r="S4692">
        <v>3</v>
      </c>
      <c r="T4692" s="1">
        <v>45844</v>
      </c>
      <c r="U4692" t="s">
        <v>36</v>
      </c>
      <c r="V4692" t="str">
        <f>TEXT(WEEKDAY(Working_Data[[#This Row],[order_date]],1),"DDDD")</f>
        <v>Wednesday</v>
      </c>
      <c r="W4692" t="str">
        <f>TEXT(Working_Data[[#This Row],[order_date]],"mmmm")</f>
        <v>December</v>
      </c>
      <c r="X4692" s="7">
        <f>Working_Data[[#This Row],[last_order_date]]-Working_Data[[#This Row],[signup_date]]</f>
        <v>149</v>
      </c>
      <c r="Y4692" s="7">
        <f>IF(Working_Data[[#This Row],[churned]]="Active",1,0)</f>
        <v>1</v>
      </c>
      <c r="Z4692" s="7">
        <f>YEAR(Working_Data[[#This Row],[order_date]])</f>
        <v>2025</v>
      </c>
    </row>
    <row r="4693" spans="1:26" x14ac:dyDescent="0.25">
      <c r="A4693" t="s">
        <v>9436</v>
      </c>
      <c r="B4693" t="s">
        <v>45</v>
      </c>
      <c r="C4693" t="s">
        <v>39</v>
      </c>
      <c r="D4693" t="s">
        <v>32</v>
      </c>
      <c r="E4693" s="1">
        <v>45938</v>
      </c>
      <c r="F4693" t="s">
        <v>9437</v>
      </c>
      <c r="G4693" s="1">
        <v>45994</v>
      </c>
      <c r="H4693" t="s">
        <v>47</v>
      </c>
      <c r="I4693" t="s">
        <v>63</v>
      </c>
      <c r="J4693" t="s">
        <v>27</v>
      </c>
      <c r="K4693">
        <v>1</v>
      </c>
      <c r="L4693" s="3">
        <f>Working_Data[[#This Row],[price2]]/Working_Data[[#This Row],[quantity]]</f>
        <v>1269.6199999999999</v>
      </c>
      <c r="M4693" s="3">
        <v>1269.6199999999999</v>
      </c>
      <c r="N4693" t="s">
        <v>35</v>
      </c>
      <c r="O4693">
        <v>49</v>
      </c>
      <c r="P4693" s="1">
        <v>45596</v>
      </c>
      <c r="Q4693">
        <v>296</v>
      </c>
      <c r="R4693" t="s">
        <v>43</v>
      </c>
      <c r="S4693">
        <v>3</v>
      </c>
      <c r="T4693" s="1">
        <v>45713</v>
      </c>
      <c r="U4693" t="s">
        <v>36</v>
      </c>
      <c r="V4693" t="str">
        <f>TEXT(WEEKDAY(Working_Data[[#This Row],[order_date]],1),"DDDD")</f>
        <v>Wednesday</v>
      </c>
      <c r="W4693" t="str">
        <f>TEXT(Working_Data[[#This Row],[order_date]],"mmmm")</f>
        <v>December</v>
      </c>
      <c r="X4693" s="7">
        <f>Working_Data[[#This Row],[last_order_date]]-Working_Data[[#This Row],[signup_date]]</f>
        <v>-342</v>
      </c>
      <c r="Y4693" s="7">
        <f>IF(Working_Data[[#This Row],[churned]]="Active",1,0)</f>
        <v>0</v>
      </c>
      <c r="Z4693" s="7">
        <f>YEAR(Working_Data[[#This Row],[order_date]])</f>
        <v>2025</v>
      </c>
    </row>
    <row r="4694" spans="1:26" x14ac:dyDescent="0.25">
      <c r="A4694" t="s">
        <v>9438</v>
      </c>
      <c r="B4694" t="s">
        <v>38</v>
      </c>
      <c r="C4694" t="s">
        <v>39</v>
      </c>
      <c r="D4694" t="s">
        <v>23</v>
      </c>
      <c r="E4694" s="1">
        <v>45302</v>
      </c>
      <c r="F4694" t="s">
        <v>9439</v>
      </c>
      <c r="G4694" s="1">
        <v>45729</v>
      </c>
      <c r="H4694" t="s">
        <v>47</v>
      </c>
      <c r="I4694" t="s">
        <v>42</v>
      </c>
      <c r="J4694" t="s">
        <v>49</v>
      </c>
      <c r="K4694">
        <v>2</v>
      </c>
      <c r="L4694" s="3">
        <f>Working_Data[[#This Row],[price2]]/Working_Data[[#This Row],[quantity]]</f>
        <v>199.21</v>
      </c>
      <c r="M4694" s="3">
        <v>398.42</v>
      </c>
      <c r="N4694" t="s">
        <v>50</v>
      </c>
      <c r="O4694">
        <v>48</v>
      </c>
      <c r="P4694" s="1">
        <v>45393</v>
      </c>
      <c r="Q4694">
        <v>93</v>
      </c>
      <c r="R4694" t="s">
        <v>43</v>
      </c>
      <c r="S4694">
        <v>1</v>
      </c>
      <c r="T4694" s="1">
        <v>45529</v>
      </c>
      <c r="U4694" t="s">
        <v>30</v>
      </c>
      <c r="V4694" t="str">
        <f>TEXT(WEEKDAY(Working_Data[[#This Row],[order_date]],1),"DDDD")</f>
        <v>Thursday</v>
      </c>
      <c r="W4694" t="str">
        <f>TEXT(Working_Data[[#This Row],[order_date]],"mmmm")</f>
        <v>March</v>
      </c>
      <c r="X4694" s="7">
        <f>Working_Data[[#This Row],[last_order_date]]-Working_Data[[#This Row],[signup_date]]</f>
        <v>91</v>
      </c>
      <c r="Y4694" s="7">
        <f>IF(Working_Data[[#This Row],[churned]]="Active",1,0)</f>
        <v>0</v>
      </c>
      <c r="Z4694" s="7">
        <f>YEAR(Working_Data[[#This Row],[order_date]])</f>
        <v>2025</v>
      </c>
    </row>
    <row r="4695" spans="1:26" x14ac:dyDescent="0.25">
      <c r="A4695" t="s">
        <v>9440</v>
      </c>
      <c r="B4695" t="s">
        <v>45</v>
      </c>
      <c r="C4695" t="s">
        <v>39</v>
      </c>
      <c r="D4695" t="s">
        <v>77</v>
      </c>
      <c r="E4695" s="1">
        <v>45413</v>
      </c>
      <c r="F4695" t="s">
        <v>9441</v>
      </c>
      <c r="G4695" s="1">
        <v>45729</v>
      </c>
      <c r="H4695" t="s">
        <v>41</v>
      </c>
      <c r="I4695" t="s">
        <v>54</v>
      </c>
      <c r="J4695" t="s">
        <v>67</v>
      </c>
      <c r="K4695">
        <v>1</v>
      </c>
      <c r="L4695" s="3">
        <f>Working_Data[[#This Row],[price2]]/Working_Data[[#This Row],[quantity]]</f>
        <v>317.27</v>
      </c>
      <c r="M4695" s="3">
        <v>317.27</v>
      </c>
      <c r="N4695" t="s">
        <v>50</v>
      </c>
      <c r="O4695">
        <v>19</v>
      </c>
      <c r="P4695" s="1">
        <v>45563</v>
      </c>
      <c r="Q4695">
        <v>62</v>
      </c>
      <c r="R4695" t="s">
        <v>43</v>
      </c>
      <c r="S4695">
        <v>5</v>
      </c>
      <c r="T4695" s="1">
        <v>45363</v>
      </c>
      <c r="U4695" t="s">
        <v>60</v>
      </c>
      <c r="V4695" t="str">
        <f>TEXT(WEEKDAY(Working_Data[[#This Row],[order_date]],1),"DDDD")</f>
        <v>Thursday</v>
      </c>
      <c r="W4695" t="str">
        <f>TEXT(Working_Data[[#This Row],[order_date]],"mmmm")</f>
        <v>March</v>
      </c>
      <c r="X4695" s="7">
        <f>Working_Data[[#This Row],[last_order_date]]-Working_Data[[#This Row],[signup_date]]</f>
        <v>150</v>
      </c>
      <c r="Y4695" s="7">
        <f>IF(Working_Data[[#This Row],[churned]]="Active",1,0)</f>
        <v>0</v>
      </c>
      <c r="Z4695" s="7">
        <f>YEAR(Working_Data[[#This Row],[order_date]])</f>
        <v>2025</v>
      </c>
    </row>
    <row r="4696" spans="1:26" x14ac:dyDescent="0.25">
      <c r="A4696" t="s">
        <v>9442</v>
      </c>
      <c r="B4696" t="s">
        <v>21</v>
      </c>
      <c r="C4696" t="s">
        <v>39</v>
      </c>
      <c r="D4696" t="s">
        <v>56</v>
      </c>
      <c r="E4696" s="1">
        <v>45743</v>
      </c>
      <c r="F4696" t="s">
        <v>9443</v>
      </c>
      <c r="G4696" s="1">
        <v>45729</v>
      </c>
      <c r="H4696" t="s">
        <v>41</v>
      </c>
      <c r="I4696" t="s">
        <v>42</v>
      </c>
      <c r="J4696" t="s">
        <v>27</v>
      </c>
      <c r="K4696">
        <v>1</v>
      </c>
      <c r="L4696" s="3">
        <f>Working_Data[[#This Row],[price2]]/Working_Data[[#This Row],[quantity]]</f>
        <v>235.19</v>
      </c>
      <c r="M4696" s="3">
        <v>235.19</v>
      </c>
      <c r="N4696" t="s">
        <v>28</v>
      </c>
      <c r="O4696">
        <v>25</v>
      </c>
      <c r="P4696" s="1">
        <v>45864</v>
      </c>
      <c r="Q4696">
        <v>435</v>
      </c>
      <c r="R4696" t="s">
        <v>29</v>
      </c>
      <c r="S4696">
        <v>2</v>
      </c>
      <c r="T4696" s="1">
        <v>45562</v>
      </c>
      <c r="U4696" t="s">
        <v>60</v>
      </c>
      <c r="V4696" t="str">
        <f>TEXT(WEEKDAY(Working_Data[[#This Row],[order_date]],1),"DDDD")</f>
        <v>Thursday</v>
      </c>
      <c r="W4696" t="str">
        <f>TEXT(Working_Data[[#This Row],[order_date]],"mmmm")</f>
        <v>March</v>
      </c>
      <c r="X4696" s="7">
        <f>Working_Data[[#This Row],[last_order_date]]-Working_Data[[#This Row],[signup_date]]</f>
        <v>121</v>
      </c>
      <c r="Y4696" s="7">
        <f>IF(Working_Data[[#This Row],[churned]]="Active",1,0)</f>
        <v>1</v>
      </c>
      <c r="Z4696" s="7">
        <f>YEAR(Working_Data[[#This Row],[order_date]])</f>
        <v>2025</v>
      </c>
    </row>
    <row r="4697" spans="1:26" x14ac:dyDescent="0.25">
      <c r="A4697" t="s">
        <v>9444</v>
      </c>
      <c r="B4697" t="s">
        <v>21</v>
      </c>
      <c r="C4697" t="s">
        <v>22</v>
      </c>
      <c r="D4697" t="s">
        <v>23</v>
      </c>
      <c r="E4697" s="1">
        <v>45802</v>
      </c>
      <c r="F4697" t="s">
        <v>9445</v>
      </c>
      <c r="G4697" s="1">
        <v>45729</v>
      </c>
      <c r="H4697" t="s">
        <v>47</v>
      </c>
      <c r="I4697" t="s">
        <v>63</v>
      </c>
      <c r="J4697" t="s">
        <v>49</v>
      </c>
      <c r="K4697">
        <v>5</v>
      </c>
      <c r="L4697" s="3">
        <f>Working_Data[[#This Row],[price2]]/Working_Data[[#This Row],[quantity]]</f>
        <v>60.594000000000008</v>
      </c>
      <c r="M4697" s="3">
        <v>302.97000000000003</v>
      </c>
      <c r="N4697" t="s">
        <v>35</v>
      </c>
      <c r="O4697">
        <v>11</v>
      </c>
      <c r="P4697" s="1">
        <v>45830</v>
      </c>
      <c r="Q4697">
        <v>365</v>
      </c>
      <c r="R4697" t="s">
        <v>43</v>
      </c>
      <c r="S4697">
        <v>5</v>
      </c>
      <c r="T4697" s="1">
        <v>45722</v>
      </c>
      <c r="U4697" t="s">
        <v>36</v>
      </c>
      <c r="V4697" t="str">
        <f>TEXT(WEEKDAY(Working_Data[[#This Row],[order_date]],1),"DDDD")</f>
        <v>Thursday</v>
      </c>
      <c r="W4697" t="str">
        <f>TEXT(Working_Data[[#This Row],[order_date]],"mmmm")</f>
        <v>March</v>
      </c>
      <c r="X4697" s="7">
        <f>Working_Data[[#This Row],[last_order_date]]-Working_Data[[#This Row],[signup_date]]</f>
        <v>28</v>
      </c>
      <c r="Y4697" s="7">
        <f>IF(Working_Data[[#This Row],[churned]]="Active",1,0)</f>
        <v>0</v>
      </c>
      <c r="Z4697" s="7">
        <f>YEAR(Working_Data[[#This Row],[order_date]])</f>
        <v>2025</v>
      </c>
    </row>
    <row r="4698" spans="1:26" x14ac:dyDescent="0.25">
      <c r="A4698" t="s">
        <v>9446</v>
      </c>
      <c r="B4698" t="s">
        <v>45</v>
      </c>
      <c r="C4698" t="s">
        <v>22</v>
      </c>
      <c r="D4698" t="s">
        <v>52</v>
      </c>
      <c r="E4698" s="1">
        <v>45490</v>
      </c>
      <c r="F4698" t="s">
        <v>9447</v>
      </c>
      <c r="G4698" s="1">
        <v>45729</v>
      </c>
      <c r="H4698" t="s">
        <v>41</v>
      </c>
      <c r="I4698" t="s">
        <v>63</v>
      </c>
      <c r="J4698" t="s">
        <v>67</v>
      </c>
      <c r="K4698">
        <v>3</v>
      </c>
      <c r="L4698" s="3">
        <f>Working_Data[[#This Row],[price2]]/Working_Data[[#This Row],[quantity]]</f>
        <v>109.34333333333332</v>
      </c>
      <c r="M4698" s="3">
        <v>328.03</v>
      </c>
      <c r="N4698" t="s">
        <v>28</v>
      </c>
      <c r="O4698">
        <v>35</v>
      </c>
      <c r="P4698" s="1">
        <v>45528</v>
      </c>
      <c r="Q4698">
        <v>183</v>
      </c>
      <c r="R4698" t="s">
        <v>29</v>
      </c>
      <c r="S4698">
        <v>1</v>
      </c>
      <c r="T4698" s="1">
        <v>45800</v>
      </c>
      <c r="U4698" t="s">
        <v>60</v>
      </c>
      <c r="V4698" t="str">
        <f>TEXT(WEEKDAY(Working_Data[[#This Row],[order_date]],1),"DDDD")</f>
        <v>Thursday</v>
      </c>
      <c r="W4698" t="str">
        <f>TEXT(Working_Data[[#This Row],[order_date]],"mmmm")</f>
        <v>March</v>
      </c>
      <c r="X4698" s="7">
        <f>Working_Data[[#This Row],[last_order_date]]-Working_Data[[#This Row],[signup_date]]</f>
        <v>38</v>
      </c>
      <c r="Y4698" s="7">
        <f>IF(Working_Data[[#This Row],[churned]]="Active",1,0)</f>
        <v>1</v>
      </c>
      <c r="Z4698" s="7">
        <f>YEAR(Working_Data[[#This Row],[order_date]])</f>
        <v>2025</v>
      </c>
    </row>
    <row r="4699" spans="1:26" x14ac:dyDescent="0.25">
      <c r="A4699" t="s">
        <v>9448</v>
      </c>
      <c r="B4699" t="s">
        <v>21</v>
      </c>
      <c r="C4699" t="s">
        <v>22</v>
      </c>
      <c r="D4699" t="s">
        <v>23</v>
      </c>
      <c r="E4699" s="1">
        <v>45215</v>
      </c>
      <c r="F4699" t="s">
        <v>9449</v>
      </c>
      <c r="G4699" s="1">
        <v>45730</v>
      </c>
      <c r="H4699" t="s">
        <v>34</v>
      </c>
      <c r="I4699" t="s">
        <v>54</v>
      </c>
      <c r="J4699" t="s">
        <v>64</v>
      </c>
      <c r="K4699">
        <v>4</v>
      </c>
      <c r="L4699" s="3">
        <f>Working_Data[[#This Row],[price2]]/Working_Data[[#This Row],[quantity]]</f>
        <v>314.8775</v>
      </c>
      <c r="M4699" s="3">
        <v>1259.51</v>
      </c>
      <c r="N4699" t="s">
        <v>50</v>
      </c>
      <c r="O4699">
        <v>17</v>
      </c>
      <c r="P4699" s="1">
        <v>45723</v>
      </c>
      <c r="Q4699">
        <v>158</v>
      </c>
      <c r="R4699" t="s">
        <v>43</v>
      </c>
      <c r="S4699">
        <v>5</v>
      </c>
      <c r="T4699" s="1">
        <v>45635</v>
      </c>
      <c r="U4699" t="s">
        <v>36</v>
      </c>
      <c r="V4699" t="str">
        <f>TEXT(WEEKDAY(Working_Data[[#This Row],[order_date]],1),"DDDD")</f>
        <v>Friday</v>
      </c>
      <c r="W4699" t="str">
        <f>TEXT(Working_Data[[#This Row],[order_date]],"mmmm")</f>
        <v>March</v>
      </c>
      <c r="X4699" s="7">
        <f>Working_Data[[#This Row],[last_order_date]]-Working_Data[[#This Row],[signup_date]]</f>
        <v>508</v>
      </c>
      <c r="Y4699" s="7">
        <f>IF(Working_Data[[#This Row],[churned]]="Active",1,0)</f>
        <v>0</v>
      </c>
      <c r="Z4699" s="7">
        <f>YEAR(Working_Data[[#This Row],[order_date]])</f>
        <v>2025</v>
      </c>
    </row>
    <row r="4700" spans="1:26" x14ac:dyDescent="0.25">
      <c r="A4700" t="s">
        <v>9450</v>
      </c>
      <c r="B4700" t="s">
        <v>21</v>
      </c>
      <c r="C4700" t="s">
        <v>22</v>
      </c>
      <c r="D4700" t="s">
        <v>23</v>
      </c>
      <c r="E4700" s="1">
        <v>45752</v>
      </c>
      <c r="F4700" t="s">
        <v>9451</v>
      </c>
      <c r="G4700" s="1">
        <v>45730</v>
      </c>
      <c r="H4700" t="s">
        <v>47</v>
      </c>
      <c r="I4700" t="s">
        <v>48</v>
      </c>
      <c r="J4700" t="s">
        <v>59</v>
      </c>
      <c r="K4700">
        <v>4</v>
      </c>
      <c r="L4700" s="3">
        <f>Working_Data[[#This Row],[price2]]/Working_Data[[#This Row],[quantity]]</f>
        <v>51.59</v>
      </c>
      <c r="M4700" s="3">
        <v>206.36</v>
      </c>
      <c r="N4700" t="s">
        <v>35</v>
      </c>
      <c r="O4700">
        <v>22</v>
      </c>
      <c r="P4700" s="1">
        <v>45723</v>
      </c>
      <c r="Q4700">
        <v>99</v>
      </c>
      <c r="R4700" t="s">
        <v>29</v>
      </c>
      <c r="S4700">
        <v>3</v>
      </c>
      <c r="T4700" s="1">
        <v>45799</v>
      </c>
      <c r="U4700" t="s">
        <v>30</v>
      </c>
      <c r="V4700" t="str">
        <f>TEXT(WEEKDAY(Working_Data[[#This Row],[order_date]],1),"DDDD")</f>
        <v>Friday</v>
      </c>
      <c r="W4700" t="str">
        <f>TEXT(Working_Data[[#This Row],[order_date]],"mmmm")</f>
        <v>March</v>
      </c>
      <c r="X4700" s="7">
        <f>Working_Data[[#This Row],[last_order_date]]-Working_Data[[#This Row],[signup_date]]</f>
        <v>-29</v>
      </c>
      <c r="Y4700" s="7">
        <f>IF(Working_Data[[#This Row],[churned]]="Active",1,0)</f>
        <v>1</v>
      </c>
      <c r="Z4700" s="7">
        <f>YEAR(Working_Data[[#This Row],[order_date]])</f>
        <v>2025</v>
      </c>
    </row>
    <row r="4701" spans="1:26" x14ac:dyDescent="0.25">
      <c r="A4701" t="s">
        <v>9452</v>
      </c>
      <c r="B4701" t="s">
        <v>38</v>
      </c>
      <c r="C4701" t="s">
        <v>22</v>
      </c>
      <c r="D4701" t="s">
        <v>32</v>
      </c>
      <c r="E4701" s="1">
        <v>45468</v>
      </c>
      <c r="F4701" t="s">
        <v>9453</v>
      </c>
      <c r="G4701" s="1">
        <v>45730</v>
      </c>
      <c r="H4701" t="s">
        <v>34</v>
      </c>
      <c r="I4701" t="s">
        <v>26</v>
      </c>
      <c r="J4701" t="s">
        <v>27</v>
      </c>
      <c r="K4701">
        <v>1</v>
      </c>
      <c r="L4701" s="3">
        <f>Working_Data[[#This Row],[price2]]/Working_Data[[#This Row],[quantity]]</f>
        <v>117.65</v>
      </c>
      <c r="M4701" s="3">
        <v>117.65</v>
      </c>
      <c r="N4701" t="s">
        <v>35</v>
      </c>
      <c r="O4701">
        <v>6</v>
      </c>
      <c r="P4701" s="1">
        <v>45764</v>
      </c>
      <c r="Q4701">
        <v>495</v>
      </c>
      <c r="R4701" t="s">
        <v>29</v>
      </c>
      <c r="S4701">
        <v>5</v>
      </c>
      <c r="T4701" s="1">
        <v>45889</v>
      </c>
      <c r="U4701" t="s">
        <v>30</v>
      </c>
      <c r="V4701" t="str">
        <f>TEXT(WEEKDAY(Working_Data[[#This Row],[order_date]],1),"DDDD")</f>
        <v>Friday</v>
      </c>
      <c r="W4701" t="str">
        <f>TEXT(Working_Data[[#This Row],[order_date]],"mmmm")</f>
        <v>March</v>
      </c>
      <c r="X4701" s="7">
        <f>Working_Data[[#This Row],[last_order_date]]-Working_Data[[#This Row],[signup_date]]</f>
        <v>296</v>
      </c>
      <c r="Y4701" s="7">
        <f>IF(Working_Data[[#This Row],[churned]]="Active",1,0)</f>
        <v>1</v>
      </c>
      <c r="Z4701" s="7">
        <f>YEAR(Working_Data[[#This Row],[order_date]])</f>
        <v>2025</v>
      </c>
    </row>
    <row r="4702" spans="1:26" x14ac:dyDescent="0.25">
      <c r="A4702" t="s">
        <v>9454</v>
      </c>
      <c r="B4702" t="s">
        <v>45</v>
      </c>
      <c r="C4702" t="s">
        <v>39</v>
      </c>
      <c r="D4702" t="s">
        <v>52</v>
      </c>
      <c r="E4702" s="1">
        <v>45185</v>
      </c>
      <c r="F4702" t="s">
        <v>9455</v>
      </c>
      <c r="G4702" s="1">
        <v>45730</v>
      </c>
      <c r="H4702" t="s">
        <v>41</v>
      </c>
      <c r="I4702" t="s">
        <v>26</v>
      </c>
      <c r="J4702" t="s">
        <v>64</v>
      </c>
      <c r="K4702">
        <v>5</v>
      </c>
      <c r="L4702" s="3">
        <f>Working_Data[[#This Row],[price2]]/Working_Data[[#This Row],[quantity]]</f>
        <v>256.11599999999999</v>
      </c>
      <c r="M4702" s="3">
        <v>1280.58</v>
      </c>
      <c r="N4702" t="s">
        <v>35</v>
      </c>
      <c r="O4702">
        <v>27</v>
      </c>
      <c r="P4702" s="1">
        <v>45535</v>
      </c>
      <c r="Q4702">
        <v>500</v>
      </c>
      <c r="R4702" t="s">
        <v>29</v>
      </c>
      <c r="S4702">
        <v>2</v>
      </c>
      <c r="T4702" s="1">
        <v>45855</v>
      </c>
      <c r="U4702" t="s">
        <v>36</v>
      </c>
      <c r="V4702" t="str">
        <f>TEXT(WEEKDAY(Working_Data[[#This Row],[order_date]],1),"DDDD")</f>
        <v>Friday</v>
      </c>
      <c r="W4702" t="str">
        <f>TEXT(Working_Data[[#This Row],[order_date]],"mmmm")</f>
        <v>March</v>
      </c>
      <c r="X4702" s="7">
        <f>Working_Data[[#This Row],[last_order_date]]-Working_Data[[#This Row],[signup_date]]</f>
        <v>350</v>
      </c>
      <c r="Y4702" s="7">
        <f>IF(Working_Data[[#This Row],[churned]]="Active",1,0)</f>
        <v>1</v>
      </c>
      <c r="Z4702" s="7">
        <f>YEAR(Working_Data[[#This Row],[order_date]])</f>
        <v>2025</v>
      </c>
    </row>
    <row r="4703" spans="1:26" x14ac:dyDescent="0.25">
      <c r="A4703" t="s">
        <v>9456</v>
      </c>
      <c r="B4703" t="s">
        <v>45</v>
      </c>
      <c r="C4703" t="s">
        <v>82</v>
      </c>
      <c r="D4703" t="s">
        <v>32</v>
      </c>
      <c r="E4703" s="1">
        <v>45436</v>
      </c>
      <c r="F4703" t="s">
        <v>9457</v>
      </c>
      <c r="G4703" s="1">
        <v>45731</v>
      </c>
      <c r="H4703" t="s">
        <v>41</v>
      </c>
      <c r="I4703" t="s">
        <v>42</v>
      </c>
      <c r="J4703" t="s">
        <v>64</v>
      </c>
      <c r="K4703">
        <v>2</v>
      </c>
      <c r="L4703" s="3">
        <f>Working_Data[[#This Row],[price2]]/Working_Data[[#This Row],[quantity]]</f>
        <v>249.14</v>
      </c>
      <c r="M4703" s="3">
        <v>498.28</v>
      </c>
      <c r="N4703" t="s">
        <v>35</v>
      </c>
      <c r="O4703">
        <v>49</v>
      </c>
      <c r="P4703" s="1">
        <v>45777</v>
      </c>
      <c r="Q4703">
        <v>203</v>
      </c>
      <c r="R4703" t="s">
        <v>43</v>
      </c>
      <c r="S4703">
        <v>3</v>
      </c>
      <c r="T4703" s="1">
        <v>45752</v>
      </c>
      <c r="U4703" t="s">
        <v>60</v>
      </c>
      <c r="V4703" t="str">
        <f>TEXT(WEEKDAY(Working_Data[[#This Row],[order_date]],1),"DDDD")</f>
        <v>Saturday</v>
      </c>
      <c r="W4703" t="str">
        <f>TEXT(Working_Data[[#This Row],[order_date]],"mmmm")</f>
        <v>March</v>
      </c>
      <c r="X4703" s="7">
        <f>Working_Data[[#This Row],[last_order_date]]-Working_Data[[#This Row],[signup_date]]</f>
        <v>341</v>
      </c>
      <c r="Y4703" s="7">
        <f>IF(Working_Data[[#This Row],[churned]]="Active",1,0)</f>
        <v>0</v>
      </c>
      <c r="Z4703" s="7">
        <f>YEAR(Working_Data[[#This Row],[order_date]])</f>
        <v>2025</v>
      </c>
    </row>
    <row r="4704" spans="1:26" x14ac:dyDescent="0.25">
      <c r="A4704" t="s">
        <v>9458</v>
      </c>
      <c r="B4704" t="s">
        <v>45</v>
      </c>
      <c r="C4704" t="s">
        <v>82</v>
      </c>
      <c r="D4704" t="s">
        <v>32</v>
      </c>
      <c r="E4704" s="1">
        <v>45583</v>
      </c>
      <c r="F4704" t="s">
        <v>9459</v>
      </c>
      <c r="G4704" s="1">
        <v>45731</v>
      </c>
      <c r="H4704" t="s">
        <v>41</v>
      </c>
      <c r="I4704" t="s">
        <v>48</v>
      </c>
      <c r="J4704" t="s">
        <v>59</v>
      </c>
      <c r="K4704">
        <v>3</v>
      </c>
      <c r="L4704" s="3">
        <f>Working_Data[[#This Row],[price2]]/Working_Data[[#This Row],[quantity]]</f>
        <v>225.22</v>
      </c>
      <c r="M4704" s="3">
        <v>675.66</v>
      </c>
      <c r="N4704" t="s">
        <v>50</v>
      </c>
      <c r="O4704">
        <v>25</v>
      </c>
      <c r="P4704" s="1">
        <v>45579</v>
      </c>
      <c r="Q4704">
        <v>431</v>
      </c>
      <c r="R4704" t="s">
        <v>43</v>
      </c>
      <c r="S4704">
        <v>4</v>
      </c>
      <c r="T4704" s="1">
        <v>45803</v>
      </c>
      <c r="U4704" t="s">
        <v>36</v>
      </c>
      <c r="V4704" t="str">
        <f>TEXT(WEEKDAY(Working_Data[[#This Row],[order_date]],1),"DDDD")</f>
        <v>Saturday</v>
      </c>
      <c r="W4704" t="str">
        <f>TEXT(Working_Data[[#This Row],[order_date]],"mmmm")</f>
        <v>March</v>
      </c>
      <c r="X4704" s="7">
        <f>Working_Data[[#This Row],[last_order_date]]-Working_Data[[#This Row],[signup_date]]</f>
        <v>-4</v>
      </c>
      <c r="Y4704" s="7">
        <f>IF(Working_Data[[#This Row],[churned]]="Active",1,0)</f>
        <v>0</v>
      </c>
      <c r="Z4704" s="7">
        <f>YEAR(Working_Data[[#This Row],[order_date]])</f>
        <v>2025</v>
      </c>
    </row>
    <row r="4705" spans="1:26" x14ac:dyDescent="0.25">
      <c r="A4705" t="s">
        <v>9460</v>
      </c>
      <c r="B4705" t="s">
        <v>45</v>
      </c>
      <c r="C4705" t="s">
        <v>39</v>
      </c>
      <c r="D4705" t="s">
        <v>52</v>
      </c>
      <c r="E4705" s="1">
        <v>45692</v>
      </c>
      <c r="F4705" t="s">
        <v>9461</v>
      </c>
      <c r="G4705" s="1">
        <v>45731</v>
      </c>
      <c r="H4705" t="s">
        <v>41</v>
      </c>
      <c r="I4705" t="s">
        <v>54</v>
      </c>
      <c r="J4705" t="s">
        <v>59</v>
      </c>
      <c r="K4705">
        <v>1</v>
      </c>
      <c r="L4705" s="3">
        <f>Working_Data[[#This Row],[price2]]/Working_Data[[#This Row],[quantity]]</f>
        <v>1035.02</v>
      </c>
      <c r="M4705" s="3">
        <v>1035.02</v>
      </c>
      <c r="N4705" t="s">
        <v>50</v>
      </c>
      <c r="O4705">
        <v>50</v>
      </c>
      <c r="P4705" s="1">
        <v>45687</v>
      </c>
      <c r="Q4705">
        <v>144</v>
      </c>
      <c r="R4705" t="s">
        <v>43</v>
      </c>
      <c r="S4705">
        <v>3</v>
      </c>
      <c r="T4705" s="1">
        <v>45735</v>
      </c>
      <c r="U4705" t="s">
        <v>60</v>
      </c>
      <c r="V4705" t="str">
        <f>TEXT(WEEKDAY(Working_Data[[#This Row],[order_date]],1),"DDDD")</f>
        <v>Saturday</v>
      </c>
      <c r="W4705" t="str">
        <f>TEXT(Working_Data[[#This Row],[order_date]],"mmmm")</f>
        <v>March</v>
      </c>
      <c r="X4705" s="7">
        <f>Working_Data[[#This Row],[last_order_date]]-Working_Data[[#This Row],[signup_date]]</f>
        <v>-5</v>
      </c>
      <c r="Y4705" s="7">
        <f>IF(Working_Data[[#This Row],[churned]]="Active",1,0)</f>
        <v>0</v>
      </c>
      <c r="Z4705" s="7">
        <f>YEAR(Working_Data[[#This Row],[order_date]])</f>
        <v>2025</v>
      </c>
    </row>
    <row r="4706" spans="1:26" x14ac:dyDescent="0.25">
      <c r="A4706" t="s">
        <v>9462</v>
      </c>
      <c r="B4706" t="s">
        <v>38</v>
      </c>
      <c r="C4706" t="s">
        <v>82</v>
      </c>
      <c r="D4706" t="s">
        <v>23</v>
      </c>
      <c r="E4706" s="1">
        <v>45766</v>
      </c>
      <c r="F4706" t="s">
        <v>9463</v>
      </c>
      <c r="G4706" s="1">
        <v>45731</v>
      </c>
      <c r="H4706" t="s">
        <v>25</v>
      </c>
      <c r="I4706" t="s">
        <v>42</v>
      </c>
      <c r="J4706" t="s">
        <v>49</v>
      </c>
      <c r="K4706">
        <v>3</v>
      </c>
      <c r="L4706" s="3">
        <f>Working_Data[[#This Row],[price2]]/Working_Data[[#This Row],[quantity]]</f>
        <v>71.456666666666663</v>
      </c>
      <c r="M4706" s="3">
        <v>214.37</v>
      </c>
      <c r="N4706" t="s">
        <v>35</v>
      </c>
      <c r="O4706">
        <v>19</v>
      </c>
      <c r="P4706" s="1">
        <v>45824</v>
      </c>
      <c r="Q4706">
        <v>196</v>
      </c>
      <c r="R4706" t="s">
        <v>29</v>
      </c>
      <c r="S4706">
        <v>2</v>
      </c>
      <c r="T4706" s="1">
        <v>45902</v>
      </c>
      <c r="U4706" t="s">
        <v>36</v>
      </c>
      <c r="V4706" t="str">
        <f>TEXT(WEEKDAY(Working_Data[[#This Row],[order_date]],1),"DDDD")</f>
        <v>Saturday</v>
      </c>
      <c r="W4706" t="str">
        <f>TEXT(Working_Data[[#This Row],[order_date]],"mmmm")</f>
        <v>March</v>
      </c>
      <c r="X4706" s="7">
        <f>Working_Data[[#This Row],[last_order_date]]-Working_Data[[#This Row],[signup_date]]</f>
        <v>58</v>
      </c>
      <c r="Y4706" s="7">
        <f>IF(Working_Data[[#This Row],[churned]]="Active",1,0)</f>
        <v>1</v>
      </c>
      <c r="Z4706" s="7">
        <f>YEAR(Working_Data[[#This Row],[order_date]])</f>
        <v>2025</v>
      </c>
    </row>
    <row r="4707" spans="1:26" x14ac:dyDescent="0.25">
      <c r="A4707" t="s">
        <v>9464</v>
      </c>
      <c r="B4707" t="s">
        <v>21</v>
      </c>
      <c r="C4707" t="s">
        <v>22</v>
      </c>
      <c r="D4707" t="s">
        <v>23</v>
      </c>
      <c r="E4707" s="1">
        <v>45793</v>
      </c>
      <c r="F4707" t="s">
        <v>9465</v>
      </c>
      <c r="G4707" s="1">
        <v>45731</v>
      </c>
      <c r="H4707" t="s">
        <v>34</v>
      </c>
      <c r="I4707" t="s">
        <v>42</v>
      </c>
      <c r="J4707" t="s">
        <v>67</v>
      </c>
      <c r="K4707">
        <v>1</v>
      </c>
      <c r="L4707" s="3">
        <f>Working_Data[[#This Row],[price2]]/Working_Data[[#This Row],[quantity]]</f>
        <v>1384.43</v>
      </c>
      <c r="M4707" s="3">
        <v>1384.43</v>
      </c>
      <c r="N4707" t="s">
        <v>28</v>
      </c>
      <c r="O4707">
        <v>3</v>
      </c>
      <c r="P4707" s="1">
        <v>45576</v>
      </c>
      <c r="Q4707">
        <v>494</v>
      </c>
      <c r="R4707" t="s">
        <v>29</v>
      </c>
      <c r="S4707">
        <v>1</v>
      </c>
      <c r="T4707" s="1">
        <v>45826</v>
      </c>
      <c r="U4707" t="s">
        <v>36</v>
      </c>
      <c r="V4707" t="str">
        <f>TEXT(WEEKDAY(Working_Data[[#This Row],[order_date]],1),"DDDD")</f>
        <v>Saturday</v>
      </c>
      <c r="W4707" t="str">
        <f>TEXT(Working_Data[[#This Row],[order_date]],"mmmm")</f>
        <v>March</v>
      </c>
      <c r="X4707" s="7">
        <f>Working_Data[[#This Row],[last_order_date]]-Working_Data[[#This Row],[signup_date]]</f>
        <v>-217</v>
      </c>
      <c r="Y4707" s="7">
        <f>IF(Working_Data[[#This Row],[churned]]="Active",1,0)</f>
        <v>1</v>
      </c>
      <c r="Z4707" s="7">
        <f>YEAR(Working_Data[[#This Row],[order_date]])</f>
        <v>2025</v>
      </c>
    </row>
    <row r="4708" spans="1:26" x14ac:dyDescent="0.25">
      <c r="A4708" t="s">
        <v>9466</v>
      </c>
      <c r="B4708" t="s">
        <v>21</v>
      </c>
      <c r="C4708" t="s">
        <v>39</v>
      </c>
      <c r="D4708" t="s">
        <v>77</v>
      </c>
      <c r="E4708" s="1">
        <v>45615</v>
      </c>
      <c r="F4708" t="s">
        <v>9467</v>
      </c>
      <c r="G4708" s="1">
        <v>45731</v>
      </c>
      <c r="H4708" t="s">
        <v>34</v>
      </c>
      <c r="I4708" t="s">
        <v>42</v>
      </c>
      <c r="J4708" t="s">
        <v>49</v>
      </c>
      <c r="K4708">
        <v>3</v>
      </c>
      <c r="L4708" s="3">
        <f>Working_Data[[#This Row],[price2]]/Working_Data[[#This Row],[quantity]]</f>
        <v>397.39333333333337</v>
      </c>
      <c r="M4708" s="3">
        <v>1192.18</v>
      </c>
      <c r="N4708" t="s">
        <v>50</v>
      </c>
      <c r="O4708">
        <v>12</v>
      </c>
      <c r="P4708" s="1">
        <v>45680</v>
      </c>
      <c r="Q4708">
        <v>438</v>
      </c>
      <c r="R4708" t="s">
        <v>29</v>
      </c>
      <c r="S4708">
        <v>5</v>
      </c>
      <c r="T4708" s="1">
        <v>45835</v>
      </c>
      <c r="U4708" t="s">
        <v>60</v>
      </c>
      <c r="V4708" t="str">
        <f>TEXT(WEEKDAY(Working_Data[[#This Row],[order_date]],1),"DDDD")</f>
        <v>Saturday</v>
      </c>
      <c r="W4708" t="str">
        <f>TEXT(Working_Data[[#This Row],[order_date]],"mmmm")</f>
        <v>March</v>
      </c>
      <c r="X4708" s="7">
        <f>Working_Data[[#This Row],[last_order_date]]-Working_Data[[#This Row],[signup_date]]</f>
        <v>65</v>
      </c>
      <c r="Y4708" s="7">
        <f>IF(Working_Data[[#This Row],[churned]]="Active",1,0)</f>
        <v>1</v>
      </c>
      <c r="Z4708" s="7">
        <f>YEAR(Working_Data[[#This Row],[order_date]])</f>
        <v>2025</v>
      </c>
    </row>
    <row r="4709" spans="1:26" x14ac:dyDescent="0.25">
      <c r="A4709" t="s">
        <v>9468</v>
      </c>
      <c r="B4709" t="s">
        <v>38</v>
      </c>
      <c r="C4709" t="s">
        <v>82</v>
      </c>
      <c r="D4709" t="s">
        <v>77</v>
      </c>
      <c r="E4709" s="1">
        <v>45701</v>
      </c>
      <c r="F4709" t="s">
        <v>9469</v>
      </c>
      <c r="G4709" s="1">
        <v>45731</v>
      </c>
      <c r="H4709" t="s">
        <v>58</v>
      </c>
      <c r="I4709" t="s">
        <v>54</v>
      </c>
      <c r="J4709" t="s">
        <v>27</v>
      </c>
      <c r="K4709">
        <v>2</v>
      </c>
      <c r="L4709" s="3">
        <f>Working_Data[[#This Row],[price2]]/Working_Data[[#This Row],[quantity]]</f>
        <v>55.91</v>
      </c>
      <c r="M4709" s="3">
        <v>111.82</v>
      </c>
      <c r="N4709" t="s">
        <v>50</v>
      </c>
      <c r="O4709">
        <v>27</v>
      </c>
      <c r="P4709" s="1">
        <v>45547</v>
      </c>
      <c r="Q4709">
        <v>437</v>
      </c>
      <c r="R4709" t="s">
        <v>43</v>
      </c>
      <c r="S4709">
        <v>4</v>
      </c>
      <c r="T4709" s="1">
        <v>45731</v>
      </c>
      <c r="U4709" t="s">
        <v>60</v>
      </c>
      <c r="V4709" t="str">
        <f>TEXT(WEEKDAY(Working_Data[[#This Row],[order_date]],1),"DDDD")</f>
        <v>Saturday</v>
      </c>
      <c r="W4709" t="str">
        <f>TEXT(Working_Data[[#This Row],[order_date]],"mmmm")</f>
        <v>March</v>
      </c>
      <c r="X4709" s="7">
        <f>Working_Data[[#This Row],[last_order_date]]-Working_Data[[#This Row],[signup_date]]</f>
        <v>-154</v>
      </c>
      <c r="Y4709" s="7">
        <f>IF(Working_Data[[#This Row],[churned]]="Active",1,0)</f>
        <v>0</v>
      </c>
      <c r="Z4709" s="7">
        <f>YEAR(Working_Data[[#This Row],[order_date]])</f>
        <v>2025</v>
      </c>
    </row>
    <row r="4710" spans="1:26" x14ac:dyDescent="0.25">
      <c r="A4710" t="s">
        <v>9470</v>
      </c>
      <c r="B4710" t="s">
        <v>38</v>
      </c>
      <c r="C4710" t="s">
        <v>82</v>
      </c>
      <c r="D4710" t="s">
        <v>32</v>
      </c>
      <c r="E4710" s="1">
        <v>45547</v>
      </c>
      <c r="F4710" t="s">
        <v>9471</v>
      </c>
      <c r="G4710" s="1">
        <v>45731</v>
      </c>
      <c r="H4710" t="s">
        <v>34</v>
      </c>
      <c r="I4710" t="s">
        <v>42</v>
      </c>
      <c r="J4710" t="s">
        <v>27</v>
      </c>
      <c r="K4710">
        <v>5</v>
      </c>
      <c r="L4710" s="3">
        <f>Working_Data[[#This Row],[price2]]/Working_Data[[#This Row],[quantity]]</f>
        <v>222.82600000000002</v>
      </c>
      <c r="M4710" s="3">
        <v>1114.1300000000001</v>
      </c>
      <c r="N4710" t="s">
        <v>35</v>
      </c>
      <c r="O4710">
        <v>23</v>
      </c>
      <c r="P4710" s="1">
        <v>45565</v>
      </c>
      <c r="Q4710">
        <v>439</v>
      </c>
      <c r="R4710" t="s">
        <v>29</v>
      </c>
      <c r="S4710">
        <v>4</v>
      </c>
      <c r="T4710" s="1">
        <v>45931</v>
      </c>
      <c r="U4710" t="s">
        <v>30</v>
      </c>
      <c r="V4710" t="str">
        <f>TEXT(WEEKDAY(Working_Data[[#This Row],[order_date]],1),"DDDD")</f>
        <v>Saturday</v>
      </c>
      <c r="W4710" t="str">
        <f>TEXT(Working_Data[[#This Row],[order_date]],"mmmm")</f>
        <v>March</v>
      </c>
      <c r="X4710" s="7">
        <f>Working_Data[[#This Row],[last_order_date]]-Working_Data[[#This Row],[signup_date]]</f>
        <v>18</v>
      </c>
      <c r="Y4710" s="7">
        <f>IF(Working_Data[[#This Row],[churned]]="Active",1,0)</f>
        <v>1</v>
      </c>
      <c r="Z4710" s="7">
        <f>YEAR(Working_Data[[#This Row],[order_date]])</f>
        <v>2025</v>
      </c>
    </row>
    <row r="4711" spans="1:26" x14ac:dyDescent="0.25">
      <c r="A4711" t="s">
        <v>9472</v>
      </c>
      <c r="B4711" t="s">
        <v>38</v>
      </c>
      <c r="C4711" t="s">
        <v>22</v>
      </c>
      <c r="D4711" t="s">
        <v>52</v>
      </c>
      <c r="E4711" s="1">
        <v>45683</v>
      </c>
      <c r="F4711" t="s">
        <v>9473</v>
      </c>
      <c r="G4711" s="1">
        <v>45731</v>
      </c>
      <c r="H4711" t="s">
        <v>25</v>
      </c>
      <c r="I4711" t="s">
        <v>63</v>
      </c>
      <c r="J4711" t="s">
        <v>49</v>
      </c>
      <c r="K4711">
        <v>4</v>
      </c>
      <c r="L4711" s="3">
        <f>Working_Data[[#This Row],[price2]]/Working_Data[[#This Row],[quantity]]</f>
        <v>124.94499999999999</v>
      </c>
      <c r="M4711" s="3">
        <v>499.78</v>
      </c>
      <c r="N4711" t="s">
        <v>35</v>
      </c>
      <c r="O4711">
        <v>17</v>
      </c>
      <c r="P4711" s="1">
        <v>45661</v>
      </c>
      <c r="Q4711">
        <v>217</v>
      </c>
      <c r="R4711" t="s">
        <v>43</v>
      </c>
      <c r="S4711">
        <v>3</v>
      </c>
      <c r="T4711" s="1">
        <v>45714</v>
      </c>
      <c r="U4711" t="s">
        <v>36</v>
      </c>
      <c r="V4711" t="str">
        <f>TEXT(WEEKDAY(Working_Data[[#This Row],[order_date]],1),"DDDD")</f>
        <v>Saturday</v>
      </c>
      <c r="W4711" t="str">
        <f>TEXT(Working_Data[[#This Row],[order_date]],"mmmm")</f>
        <v>March</v>
      </c>
      <c r="X4711" s="7">
        <f>Working_Data[[#This Row],[last_order_date]]-Working_Data[[#This Row],[signup_date]]</f>
        <v>-22</v>
      </c>
      <c r="Y4711" s="7">
        <f>IF(Working_Data[[#This Row],[churned]]="Active",1,0)</f>
        <v>0</v>
      </c>
      <c r="Z4711" s="7">
        <f>YEAR(Working_Data[[#This Row],[order_date]])</f>
        <v>2025</v>
      </c>
    </row>
    <row r="4712" spans="1:26" x14ac:dyDescent="0.25">
      <c r="A4712" t="s">
        <v>9474</v>
      </c>
      <c r="B4712" t="s">
        <v>38</v>
      </c>
      <c r="C4712" t="s">
        <v>22</v>
      </c>
      <c r="D4712" t="s">
        <v>56</v>
      </c>
      <c r="E4712" s="1">
        <v>45502</v>
      </c>
      <c r="F4712" t="s">
        <v>9475</v>
      </c>
      <c r="G4712" s="1">
        <v>45732</v>
      </c>
      <c r="H4712" t="s">
        <v>41</v>
      </c>
      <c r="I4712" t="s">
        <v>54</v>
      </c>
      <c r="J4712" t="s">
        <v>67</v>
      </c>
      <c r="K4712">
        <v>2</v>
      </c>
      <c r="L4712" s="3">
        <f>Working_Data[[#This Row],[price2]]/Working_Data[[#This Row],[quantity]]</f>
        <v>484.29</v>
      </c>
      <c r="M4712" s="3">
        <v>968.58</v>
      </c>
      <c r="N4712" t="s">
        <v>50</v>
      </c>
      <c r="O4712">
        <v>25</v>
      </c>
      <c r="P4712" s="1">
        <v>45793</v>
      </c>
      <c r="Q4712">
        <v>62</v>
      </c>
      <c r="R4712" t="s">
        <v>43</v>
      </c>
      <c r="S4712">
        <v>4</v>
      </c>
      <c r="T4712" s="1">
        <v>45766</v>
      </c>
      <c r="U4712" t="s">
        <v>30</v>
      </c>
      <c r="V4712" t="str">
        <f>TEXT(WEEKDAY(Working_Data[[#This Row],[order_date]],1),"DDDD")</f>
        <v>Sunday</v>
      </c>
      <c r="W4712" t="str">
        <f>TEXT(Working_Data[[#This Row],[order_date]],"mmmm")</f>
        <v>March</v>
      </c>
      <c r="X4712" s="7">
        <f>Working_Data[[#This Row],[last_order_date]]-Working_Data[[#This Row],[signup_date]]</f>
        <v>291</v>
      </c>
      <c r="Y4712" s="7">
        <f>IF(Working_Data[[#This Row],[churned]]="Active",1,0)</f>
        <v>0</v>
      </c>
      <c r="Z4712" s="7">
        <f>YEAR(Working_Data[[#This Row],[order_date]])</f>
        <v>2025</v>
      </c>
    </row>
    <row r="4713" spans="1:26" x14ac:dyDescent="0.25">
      <c r="A4713" t="s">
        <v>9476</v>
      </c>
      <c r="B4713" t="s">
        <v>45</v>
      </c>
      <c r="C4713" t="s">
        <v>82</v>
      </c>
      <c r="D4713" t="s">
        <v>52</v>
      </c>
      <c r="E4713" s="1">
        <v>45587</v>
      </c>
      <c r="F4713" t="s">
        <v>9477</v>
      </c>
      <c r="G4713" s="1">
        <v>45732</v>
      </c>
      <c r="H4713" t="s">
        <v>34</v>
      </c>
      <c r="I4713" t="s">
        <v>63</v>
      </c>
      <c r="J4713" t="s">
        <v>49</v>
      </c>
      <c r="K4713">
        <v>2</v>
      </c>
      <c r="L4713" s="3">
        <f>Working_Data[[#This Row],[price2]]/Working_Data[[#This Row],[quantity]]</f>
        <v>116.47</v>
      </c>
      <c r="M4713" s="3">
        <v>232.94</v>
      </c>
      <c r="N4713" t="s">
        <v>35</v>
      </c>
      <c r="O4713">
        <v>32</v>
      </c>
      <c r="P4713" s="1">
        <v>45755</v>
      </c>
      <c r="Q4713">
        <v>99</v>
      </c>
      <c r="R4713" t="s">
        <v>43</v>
      </c>
      <c r="S4713">
        <v>5</v>
      </c>
      <c r="T4713" s="1">
        <v>45760</v>
      </c>
      <c r="U4713" t="s">
        <v>30</v>
      </c>
      <c r="V4713" t="str">
        <f>TEXT(WEEKDAY(Working_Data[[#This Row],[order_date]],1),"DDDD")</f>
        <v>Sunday</v>
      </c>
      <c r="W4713" t="str">
        <f>TEXT(Working_Data[[#This Row],[order_date]],"mmmm")</f>
        <v>March</v>
      </c>
      <c r="X4713" s="7">
        <f>Working_Data[[#This Row],[last_order_date]]-Working_Data[[#This Row],[signup_date]]</f>
        <v>168</v>
      </c>
      <c r="Y4713" s="7">
        <f>IF(Working_Data[[#This Row],[churned]]="Active",1,0)</f>
        <v>0</v>
      </c>
      <c r="Z4713" s="7">
        <f>YEAR(Working_Data[[#This Row],[order_date]])</f>
        <v>2025</v>
      </c>
    </row>
    <row r="4714" spans="1:26" x14ac:dyDescent="0.25">
      <c r="A4714" t="s">
        <v>9478</v>
      </c>
      <c r="B4714" t="s">
        <v>38</v>
      </c>
      <c r="C4714" t="s">
        <v>39</v>
      </c>
      <c r="D4714" t="s">
        <v>52</v>
      </c>
      <c r="E4714" s="1">
        <v>45832</v>
      </c>
      <c r="F4714" t="s">
        <v>9479</v>
      </c>
      <c r="G4714" s="1">
        <v>45732</v>
      </c>
      <c r="H4714" t="s">
        <v>58</v>
      </c>
      <c r="I4714" t="s">
        <v>26</v>
      </c>
      <c r="J4714" t="s">
        <v>27</v>
      </c>
      <c r="K4714">
        <v>4</v>
      </c>
      <c r="L4714" s="3">
        <f>Working_Data[[#This Row],[price2]]/Working_Data[[#This Row],[quantity]]</f>
        <v>122.71250000000001</v>
      </c>
      <c r="M4714" s="3">
        <v>490.85</v>
      </c>
      <c r="N4714" t="s">
        <v>50</v>
      </c>
      <c r="O4714">
        <v>1</v>
      </c>
      <c r="P4714" s="1">
        <v>45637</v>
      </c>
      <c r="Q4714">
        <v>461</v>
      </c>
      <c r="R4714" t="s">
        <v>29</v>
      </c>
      <c r="S4714">
        <v>3</v>
      </c>
      <c r="T4714" s="1">
        <v>45867</v>
      </c>
      <c r="U4714" t="s">
        <v>60</v>
      </c>
      <c r="V4714" t="str">
        <f>TEXT(WEEKDAY(Working_Data[[#This Row],[order_date]],1),"DDDD")</f>
        <v>Sunday</v>
      </c>
      <c r="W4714" t="str">
        <f>TEXT(Working_Data[[#This Row],[order_date]],"mmmm")</f>
        <v>March</v>
      </c>
      <c r="X4714" s="7">
        <f>Working_Data[[#This Row],[last_order_date]]-Working_Data[[#This Row],[signup_date]]</f>
        <v>-195</v>
      </c>
      <c r="Y4714" s="7">
        <f>IF(Working_Data[[#This Row],[churned]]="Active",1,0)</f>
        <v>1</v>
      </c>
      <c r="Z4714" s="7">
        <f>YEAR(Working_Data[[#This Row],[order_date]])</f>
        <v>2025</v>
      </c>
    </row>
    <row r="4715" spans="1:26" x14ac:dyDescent="0.25">
      <c r="A4715" t="s">
        <v>9480</v>
      </c>
      <c r="B4715" t="s">
        <v>38</v>
      </c>
      <c r="C4715" t="s">
        <v>22</v>
      </c>
      <c r="D4715" t="s">
        <v>32</v>
      </c>
      <c r="E4715" s="1">
        <v>45396</v>
      </c>
      <c r="F4715" t="s">
        <v>9481</v>
      </c>
      <c r="G4715" s="1">
        <v>45732</v>
      </c>
      <c r="H4715" t="s">
        <v>34</v>
      </c>
      <c r="I4715" t="s">
        <v>48</v>
      </c>
      <c r="J4715" t="s">
        <v>67</v>
      </c>
      <c r="K4715">
        <v>1</v>
      </c>
      <c r="L4715" s="3">
        <f>Working_Data[[#This Row],[price2]]/Working_Data[[#This Row],[quantity]]</f>
        <v>1246.76</v>
      </c>
      <c r="M4715" s="3">
        <v>1246.76</v>
      </c>
      <c r="N4715" t="s">
        <v>50</v>
      </c>
      <c r="O4715">
        <v>44</v>
      </c>
      <c r="P4715" s="1">
        <v>45684</v>
      </c>
      <c r="Q4715">
        <v>217</v>
      </c>
      <c r="R4715" t="s">
        <v>43</v>
      </c>
      <c r="S4715">
        <v>5</v>
      </c>
      <c r="T4715" s="1">
        <v>45574</v>
      </c>
      <c r="U4715" t="s">
        <v>30</v>
      </c>
      <c r="V4715" t="str">
        <f>TEXT(WEEKDAY(Working_Data[[#This Row],[order_date]],1),"DDDD")</f>
        <v>Sunday</v>
      </c>
      <c r="W4715" t="str">
        <f>TEXT(Working_Data[[#This Row],[order_date]],"mmmm")</f>
        <v>March</v>
      </c>
      <c r="X4715" s="7">
        <f>Working_Data[[#This Row],[last_order_date]]-Working_Data[[#This Row],[signup_date]]</f>
        <v>288</v>
      </c>
      <c r="Y4715" s="7">
        <f>IF(Working_Data[[#This Row],[churned]]="Active",1,0)</f>
        <v>0</v>
      </c>
      <c r="Z4715" s="7">
        <f>YEAR(Working_Data[[#This Row],[order_date]])</f>
        <v>2025</v>
      </c>
    </row>
    <row r="4716" spans="1:26" x14ac:dyDescent="0.25">
      <c r="A4716" t="s">
        <v>9482</v>
      </c>
      <c r="B4716" t="s">
        <v>45</v>
      </c>
      <c r="C4716" t="s">
        <v>22</v>
      </c>
      <c r="D4716" t="s">
        <v>77</v>
      </c>
      <c r="E4716" s="1">
        <v>45254</v>
      </c>
      <c r="F4716" t="s">
        <v>9483</v>
      </c>
      <c r="G4716" s="1">
        <v>45732</v>
      </c>
      <c r="H4716" t="s">
        <v>41</v>
      </c>
      <c r="I4716" t="s">
        <v>48</v>
      </c>
      <c r="J4716" t="s">
        <v>49</v>
      </c>
      <c r="K4716">
        <v>3</v>
      </c>
      <c r="L4716" s="3">
        <f>Working_Data[[#This Row],[price2]]/Working_Data[[#This Row],[quantity]]</f>
        <v>99.063333333333333</v>
      </c>
      <c r="M4716" s="3">
        <v>297.19</v>
      </c>
      <c r="N4716" t="s">
        <v>28</v>
      </c>
      <c r="O4716">
        <v>18</v>
      </c>
      <c r="P4716" s="1">
        <v>45595</v>
      </c>
      <c r="Q4716">
        <v>19</v>
      </c>
      <c r="R4716" t="s">
        <v>43</v>
      </c>
      <c r="S4716">
        <v>5</v>
      </c>
      <c r="T4716" s="1">
        <v>45732</v>
      </c>
      <c r="U4716" t="s">
        <v>36</v>
      </c>
      <c r="V4716" t="str">
        <f>TEXT(WEEKDAY(Working_Data[[#This Row],[order_date]],1),"DDDD")</f>
        <v>Sunday</v>
      </c>
      <c r="W4716" t="str">
        <f>TEXT(Working_Data[[#This Row],[order_date]],"mmmm")</f>
        <v>March</v>
      </c>
      <c r="X4716" s="7">
        <f>Working_Data[[#This Row],[last_order_date]]-Working_Data[[#This Row],[signup_date]]</f>
        <v>341</v>
      </c>
      <c r="Y4716" s="7">
        <f>IF(Working_Data[[#This Row],[churned]]="Active",1,0)</f>
        <v>0</v>
      </c>
      <c r="Z4716" s="7">
        <f>YEAR(Working_Data[[#This Row],[order_date]])</f>
        <v>2025</v>
      </c>
    </row>
    <row r="4717" spans="1:26" x14ac:dyDescent="0.25">
      <c r="A4717" t="s">
        <v>9484</v>
      </c>
      <c r="B4717" t="s">
        <v>45</v>
      </c>
      <c r="C4717" t="s">
        <v>39</v>
      </c>
      <c r="D4717" t="s">
        <v>52</v>
      </c>
      <c r="E4717" s="1">
        <v>45165</v>
      </c>
      <c r="F4717" t="s">
        <v>9485</v>
      </c>
      <c r="G4717" s="1">
        <v>45732</v>
      </c>
      <c r="H4717" t="s">
        <v>34</v>
      </c>
      <c r="I4717" t="s">
        <v>63</v>
      </c>
      <c r="J4717" t="s">
        <v>27</v>
      </c>
      <c r="K4717">
        <v>3</v>
      </c>
      <c r="L4717" s="3">
        <f>Working_Data[[#This Row],[price2]]/Working_Data[[#This Row],[quantity]]</f>
        <v>423.01333333333332</v>
      </c>
      <c r="M4717" s="3">
        <v>1269.04</v>
      </c>
      <c r="N4717" t="s">
        <v>28</v>
      </c>
      <c r="O4717">
        <v>9</v>
      </c>
      <c r="P4717" s="1">
        <v>45679</v>
      </c>
      <c r="Q4717">
        <v>6</v>
      </c>
      <c r="R4717" t="s">
        <v>43</v>
      </c>
      <c r="S4717">
        <v>1</v>
      </c>
      <c r="T4717" s="1">
        <v>45712</v>
      </c>
      <c r="U4717" t="s">
        <v>60</v>
      </c>
      <c r="V4717" t="str">
        <f>TEXT(WEEKDAY(Working_Data[[#This Row],[order_date]],1),"DDDD")</f>
        <v>Sunday</v>
      </c>
      <c r="W4717" t="str">
        <f>TEXT(Working_Data[[#This Row],[order_date]],"mmmm")</f>
        <v>March</v>
      </c>
      <c r="X4717" s="7">
        <f>Working_Data[[#This Row],[last_order_date]]-Working_Data[[#This Row],[signup_date]]</f>
        <v>514</v>
      </c>
      <c r="Y4717" s="7">
        <f>IF(Working_Data[[#This Row],[churned]]="Active",1,0)</f>
        <v>0</v>
      </c>
      <c r="Z4717" s="7">
        <f>YEAR(Working_Data[[#This Row],[order_date]])</f>
        <v>2025</v>
      </c>
    </row>
    <row r="4718" spans="1:26" x14ac:dyDescent="0.25">
      <c r="A4718" t="s">
        <v>9486</v>
      </c>
      <c r="B4718" t="s">
        <v>45</v>
      </c>
      <c r="C4718" t="s">
        <v>82</v>
      </c>
      <c r="D4718" t="s">
        <v>56</v>
      </c>
      <c r="E4718" s="1">
        <v>45563</v>
      </c>
      <c r="F4718" t="s">
        <v>9487</v>
      </c>
      <c r="G4718" s="1">
        <v>45732</v>
      </c>
      <c r="H4718" t="s">
        <v>34</v>
      </c>
      <c r="I4718" t="s">
        <v>54</v>
      </c>
      <c r="J4718" t="s">
        <v>59</v>
      </c>
      <c r="K4718">
        <v>4</v>
      </c>
      <c r="L4718" s="3">
        <f>Working_Data[[#This Row],[price2]]/Working_Data[[#This Row],[quantity]]</f>
        <v>188.89500000000001</v>
      </c>
      <c r="M4718" s="3">
        <v>755.58</v>
      </c>
      <c r="N4718" t="s">
        <v>35</v>
      </c>
      <c r="O4718">
        <v>32</v>
      </c>
      <c r="P4718" s="1">
        <v>45665</v>
      </c>
      <c r="Q4718">
        <v>83</v>
      </c>
      <c r="R4718" t="s">
        <v>43</v>
      </c>
      <c r="S4718">
        <v>1</v>
      </c>
      <c r="T4718" s="1">
        <v>45560</v>
      </c>
      <c r="U4718" t="s">
        <v>60</v>
      </c>
      <c r="V4718" t="str">
        <f>TEXT(WEEKDAY(Working_Data[[#This Row],[order_date]],1),"DDDD")</f>
        <v>Sunday</v>
      </c>
      <c r="W4718" t="str">
        <f>TEXT(Working_Data[[#This Row],[order_date]],"mmmm")</f>
        <v>March</v>
      </c>
      <c r="X4718" s="7">
        <f>Working_Data[[#This Row],[last_order_date]]-Working_Data[[#This Row],[signup_date]]</f>
        <v>102</v>
      </c>
      <c r="Y4718" s="7">
        <f>IF(Working_Data[[#This Row],[churned]]="Active",1,0)</f>
        <v>0</v>
      </c>
      <c r="Z4718" s="7">
        <f>YEAR(Working_Data[[#This Row],[order_date]])</f>
        <v>2025</v>
      </c>
    </row>
    <row r="4719" spans="1:26" x14ac:dyDescent="0.25">
      <c r="A4719" t="s">
        <v>9488</v>
      </c>
      <c r="B4719" t="s">
        <v>45</v>
      </c>
      <c r="C4719" t="s">
        <v>82</v>
      </c>
      <c r="D4719" t="s">
        <v>77</v>
      </c>
      <c r="E4719" s="1">
        <v>45299</v>
      </c>
      <c r="F4719" t="s">
        <v>9489</v>
      </c>
      <c r="G4719" s="1">
        <v>45732</v>
      </c>
      <c r="H4719" t="s">
        <v>47</v>
      </c>
      <c r="I4719" t="s">
        <v>63</v>
      </c>
      <c r="J4719" t="s">
        <v>59</v>
      </c>
      <c r="K4719">
        <v>5</v>
      </c>
      <c r="L4719" s="3">
        <f>Working_Data[[#This Row],[price2]]/Working_Data[[#This Row],[quantity]]</f>
        <v>115.364</v>
      </c>
      <c r="M4719" s="3">
        <v>576.82000000000005</v>
      </c>
      <c r="N4719" t="s">
        <v>35</v>
      </c>
      <c r="O4719">
        <v>8</v>
      </c>
      <c r="P4719" s="1">
        <v>45800</v>
      </c>
      <c r="Q4719">
        <v>202</v>
      </c>
      <c r="R4719" t="s">
        <v>29</v>
      </c>
      <c r="S4719">
        <v>2</v>
      </c>
      <c r="T4719" s="1">
        <v>45845</v>
      </c>
      <c r="U4719" t="s">
        <v>30</v>
      </c>
      <c r="V4719" t="str">
        <f>TEXT(WEEKDAY(Working_Data[[#This Row],[order_date]],1),"DDDD")</f>
        <v>Sunday</v>
      </c>
      <c r="W4719" t="str">
        <f>TEXT(Working_Data[[#This Row],[order_date]],"mmmm")</f>
        <v>March</v>
      </c>
      <c r="X4719" s="7">
        <f>Working_Data[[#This Row],[last_order_date]]-Working_Data[[#This Row],[signup_date]]</f>
        <v>501</v>
      </c>
      <c r="Y4719" s="7">
        <f>IF(Working_Data[[#This Row],[churned]]="Active",1,0)</f>
        <v>1</v>
      </c>
      <c r="Z4719" s="7">
        <f>YEAR(Working_Data[[#This Row],[order_date]])</f>
        <v>2025</v>
      </c>
    </row>
    <row r="4720" spans="1:26" x14ac:dyDescent="0.25">
      <c r="A4720" t="s">
        <v>9490</v>
      </c>
      <c r="B4720" t="s">
        <v>45</v>
      </c>
      <c r="C4720" t="s">
        <v>39</v>
      </c>
      <c r="D4720" t="s">
        <v>52</v>
      </c>
      <c r="E4720" s="1">
        <v>45555</v>
      </c>
      <c r="F4720" t="s">
        <v>9491</v>
      </c>
      <c r="G4720" s="1">
        <v>45732</v>
      </c>
      <c r="H4720" t="s">
        <v>41</v>
      </c>
      <c r="I4720" t="s">
        <v>63</v>
      </c>
      <c r="J4720" t="s">
        <v>67</v>
      </c>
      <c r="K4720">
        <v>5</v>
      </c>
      <c r="L4720" s="3">
        <f>Working_Data[[#This Row],[price2]]/Working_Data[[#This Row],[quantity]]</f>
        <v>200.166</v>
      </c>
      <c r="M4720" s="3">
        <v>1000.83</v>
      </c>
      <c r="N4720" t="s">
        <v>35</v>
      </c>
      <c r="O4720">
        <v>25</v>
      </c>
      <c r="P4720" s="1">
        <v>45614</v>
      </c>
      <c r="Q4720">
        <v>188</v>
      </c>
      <c r="R4720" t="s">
        <v>29</v>
      </c>
      <c r="S4720">
        <v>5</v>
      </c>
      <c r="T4720" s="1">
        <v>45867</v>
      </c>
      <c r="U4720" t="s">
        <v>36</v>
      </c>
      <c r="V4720" t="str">
        <f>TEXT(WEEKDAY(Working_Data[[#This Row],[order_date]],1),"DDDD")</f>
        <v>Sunday</v>
      </c>
      <c r="W4720" t="str">
        <f>TEXT(Working_Data[[#This Row],[order_date]],"mmmm")</f>
        <v>March</v>
      </c>
      <c r="X4720" s="7">
        <f>Working_Data[[#This Row],[last_order_date]]-Working_Data[[#This Row],[signup_date]]</f>
        <v>59</v>
      </c>
      <c r="Y4720" s="7">
        <f>IF(Working_Data[[#This Row],[churned]]="Active",1,0)</f>
        <v>1</v>
      </c>
      <c r="Z4720" s="7">
        <f>YEAR(Working_Data[[#This Row],[order_date]])</f>
        <v>2025</v>
      </c>
    </row>
    <row r="4721" spans="1:26" x14ac:dyDescent="0.25">
      <c r="A4721" t="s">
        <v>9492</v>
      </c>
      <c r="B4721" t="s">
        <v>38</v>
      </c>
      <c r="C4721" t="s">
        <v>22</v>
      </c>
      <c r="D4721" t="s">
        <v>52</v>
      </c>
      <c r="E4721" s="1">
        <v>45316</v>
      </c>
      <c r="F4721" t="s">
        <v>9493</v>
      </c>
      <c r="G4721" s="1">
        <v>45732</v>
      </c>
      <c r="H4721" t="s">
        <v>25</v>
      </c>
      <c r="I4721" t="s">
        <v>48</v>
      </c>
      <c r="J4721" t="s">
        <v>49</v>
      </c>
      <c r="K4721">
        <v>2</v>
      </c>
      <c r="L4721" s="3">
        <f>Working_Data[[#This Row],[price2]]/Working_Data[[#This Row],[quantity]]</f>
        <v>239.595</v>
      </c>
      <c r="M4721" s="3">
        <v>479.19</v>
      </c>
      <c r="N4721" t="s">
        <v>35</v>
      </c>
      <c r="O4721">
        <v>5</v>
      </c>
      <c r="P4721" s="1">
        <v>45824</v>
      </c>
      <c r="Q4721">
        <v>222</v>
      </c>
      <c r="R4721" t="s">
        <v>43</v>
      </c>
      <c r="S4721">
        <v>1</v>
      </c>
      <c r="T4721" s="1">
        <v>45586</v>
      </c>
      <c r="U4721" t="s">
        <v>36</v>
      </c>
      <c r="V4721" t="str">
        <f>TEXT(WEEKDAY(Working_Data[[#This Row],[order_date]],1),"DDDD")</f>
        <v>Sunday</v>
      </c>
      <c r="W4721" t="str">
        <f>TEXT(Working_Data[[#This Row],[order_date]],"mmmm")</f>
        <v>March</v>
      </c>
      <c r="X4721" s="7">
        <f>Working_Data[[#This Row],[last_order_date]]-Working_Data[[#This Row],[signup_date]]</f>
        <v>508</v>
      </c>
      <c r="Y4721" s="7">
        <f>IF(Working_Data[[#This Row],[churned]]="Active",1,0)</f>
        <v>0</v>
      </c>
      <c r="Z4721" s="7">
        <f>YEAR(Working_Data[[#This Row],[order_date]])</f>
        <v>2025</v>
      </c>
    </row>
    <row r="4722" spans="1:26" x14ac:dyDescent="0.25">
      <c r="A4722" t="s">
        <v>9494</v>
      </c>
      <c r="B4722" t="s">
        <v>45</v>
      </c>
      <c r="C4722" t="s">
        <v>82</v>
      </c>
      <c r="D4722" t="s">
        <v>52</v>
      </c>
      <c r="E4722" s="1">
        <v>45401</v>
      </c>
      <c r="F4722" t="s">
        <v>9495</v>
      </c>
      <c r="G4722" s="1">
        <v>45733</v>
      </c>
      <c r="H4722" t="s">
        <v>58</v>
      </c>
      <c r="I4722" t="s">
        <v>42</v>
      </c>
      <c r="J4722" t="s">
        <v>59</v>
      </c>
      <c r="K4722">
        <v>3</v>
      </c>
      <c r="L4722" s="3">
        <f>Working_Data[[#This Row],[price2]]/Working_Data[[#This Row],[quantity]]</f>
        <v>294.95</v>
      </c>
      <c r="M4722" s="3">
        <v>884.85</v>
      </c>
      <c r="N4722" t="s">
        <v>35</v>
      </c>
      <c r="O4722">
        <v>44</v>
      </c>
      <c r="P4722" s="1">
        <v>45997</v>
      </c>
      <c r="Q4722">
        <v>175</v>
      </c>
      <c r="R4722" t="s">
        <v>43</v>
      </c>
      <c r="S4722">
        <v>1</v>
      </c>
      <c r="T4722" s="1">
        <v>45814</v>
      </c>
      <c r="U4722" t="s">
        <v>60</v>
      </c>
      <c r="V4722" t="str">
        <f>TEXT(WEEKDAY(Working_Data[[#This Row],[order_date]],1),"DDDD")</f>
        <v>Monday</v>
      </c>
      <c r="W4722" t="str">
        <f>TEXT(Working_Data[[#This Row],[order_date]],"mmmm")</f>
        <v>March</v>
      </c>
      <c r="X4722" s="7">
        <f>Working_Data[[#This Row],[last_order_date]]-Working_Data[[#This Row],[signup_date]]</f>
        <v>596</v>
      </c>
      <c r="Y4722" s="7">
        <f>IF(Working_Data[[#This Row],[churned]]="Active",1,0)</f>
        <v>0</v>
      </c>
      <c r="Z4722" s="7">
        <f>YEAR(Working_Data[[#This Row],[order_date]])</f>
        <v>2025</v>
      </c>
    </row>
    <row r="4723" spans="1:26" x14ac:dyDescent="0.25">
      <c r="A4723" t="s">
        <v>9496</v>
      </c>
      <c r="B4723" t="s">
        <v>21</v>
      </c>
      <c r="C4723" t="s">
        <v>39</v>
      </c>
      <c r="D4723" t="s">
        <v>56</v>
      </c>
      <c r="E4723" s="1">
        <v>45460</v>
      </c>
      <c r="F4723" t="s">
        <v>9497</v>
      </c>
      <c r="G4723" s="1">
        <v>45733</v>
      </c>
      <c r="H4723" t="s">
        <v>47</v>
      </c>
      <c r="I4723" t="s">
        <v>63</v>
      </c>
      <c r="J4723" t="s">
        <v>59</v>
      </c>
      <c r="K4723">
        <v>4</v>
      </c>
      <c r="L4723" s="3">
        <f>Working_Data[[#This Row],[price2]]/Working_Data[[#This Row],[quantity]]</f>
        <v>113.015</v>
      </c>
      <c r="M4723" s="3">
        <v>452.06</v>
      </c>
      <c r="N4723" t="s">
        <v>28</v>
      </c>
      <c r="O4723">
        <v>33</v>
      </c>
      <c r="P4723" s="1">
        <v>45731</v>
      </c>
      <c r="Q4723">
        <v>382</v>
      </c>
      <c r="R4723" t="s">
        <v>29</v>
      </c>
      <c r="S4723">
        <v>1</v>
      </c>
      <c r="T4723" s="1">
        <v>45829</v>
      </c>
      <c r="U4723" t="s">
        <v>36</v>
      </c>
      <c r="V4723" t="str">
        <f>TEXT(WEEKDAY(Working_Data[[#This Row],[order_date]],1),"DDDD")</f>
        <v>Monday</v>
      </c>
      <c r="W4723" t="str">
        <f>TEXT(Working_Data[[#This Row],[order_date]],"mmmm")</f>
        <v>March</v>
      </c>
      <c r="X4723" s="7">
        <f>Working_Data[[#This Row],[last_order_date]]-Working_Data[[#This Row],[signup_date]]</f>
        <v>271</v>
      </c>
      <c r="Y4723" s="7">
        <f>IF(Working_Data[[#This Row],[churned]]="Active",1,0)</f>
        <v>1</v>
      </c>
      <c r="Z4723" s="7">
        <f>YEAR(Working_Data[[#This Row],[order_date]])</f>
        <v>2025</v>
      </c>
    </row>
    <row r="4724" spans="1:26" x14ac:dyDescent="0.25">
      <c r="A4724" t="s">
        <v>9498</v>
      </c>
      <c r="B4724" t="s">
        <v>45</v>
      </c>
      <c r="C4724" t="s">
        <v>22</v>
      </c>
      <c r="D4724" t="s">
        <v>52</v>
      </c>
      <c r="E4724" s="1">
        <v>45463</v>
      </c>
      <c r="F4724" t="s">
        <v>9499</v>
      </c>
      <c r="G4724" s="1">
        <v>45733</v>
      </c>
      <c r="H4724" t="s">
        <v>41</v>
      </c>
      <c r="I4724" t="s">
        <v>48</v>
      </c>
      <c r="J4724" t="s">
        <v>27</v>
      </c>
      <c r="K4724">
        <v>5</v>
      </c>
      <c r="L4724" s="3">
        <f>Working_Data[[#This Row],[price2]]/Working_Data[[#This Row],[quantity]]</f>
        <v>238.53200000000001</v>
      </c>
      <c r="M4724" s="3">
        <v>1192.6600000000001</v>
      </c>
      <c r="N4724" t="s">
        <v>35</v>
      </c>
      <c r="O4724">
        <v>14</v>
      </c>
      <c r="P4724" s="1">
        <v>45675</v>
      </c>
      <c r="Q4724">
        <v>151</v>
      </c>
      <c r="R4724" t="s">
        <v>43</v>
      </c>
      <c r="S4724">
        <v>3</v>
      </c>
      <c r="T4724" s="1">
        <v>45626</v>
      </c>
      <c r="U4724" t="s">
        <v>60</v>
      </c>
      <c r="V4724" t="str">
        <f>TEXT(WEEKDAY(Working_Data[[#This Row],[order_date]],1),"DDDD")</f>
        <v>Monday</v>
      </c>
      <c r="W4724" t="str">
        <f>TEXT(Working_Data[[#This Row],[order_date]],"mmmm")</f>
        <v>March</v>
      </c>
      <c r="X4724" s="7">
        <f>Working_Data[[#This Row],[last_order_date]]-Working_Data[[#This Row],[signup_date]]</f>
        <v>212</v>
      </c>
      <c r="Y4724" s="7">
        <f>IF(Working_Data[[#This Row],[churned]]="Active",1,0)</f>
        <v>0</v>
      </c>
      <c r="Z4724" s="7">
        <f>YEAR(Working_Data[[#This Row],[order_date]])</f>
        <v>2025</v>
      </c>
    </row>
    <row r="4725" spans="1:26" x14ac:dyDescent="0.25">
      <c r="A4725" t="s">
        <v>9500</v>
      </c>
      <c r="B4725" t="s">
        <v>38</v>
      </c>
      <c r="C4725" t="s">
        <v>22</v>
      </c>
      <c r="D4725" t="s">
        <v>23</v>
      </c>
      <c r="E4725" s="1">
        <v>45676</v>
      </c>
      <c r="F4725" t="s">
        <v>9501</v>
      </c>
      <c r="G4725" s="1">
        <v>45733</v>
      </c>
      <c r="H4725" t="s">
        <v>58</v>
      </c>
      <c r="I4725" t="s">
        <v>54</v>
      </c>
      <c r="J4725" t="s">
        <v>67</v>
      </c>
      <c r="K4725">
        <v>2</v>
      </c>
      <c r="L4725" s="3">
        <f>Working_Data[[#This Row],[price2]]/Working_Data[[#This Row],[quantity]]</f>
        <v>747.20500000000004</v>
      </c>
      <c r="M4725" s="3">
        <v>1494.41</v>
      </c>
      <c r="N4725" t="s">
        <v>35</v>
      </c>
      <c r="O4725">
        <v>16</v>
      </c>
      <c r="P4725" s="1">
        <v>45595</v>
      </c>
      <c r="Q4725">
        <v>232</v>
      </c>
      <c r="R4725" t="s">
        <v>29</v>
      </c>
      <c r="S4725">
        <v>3</v>
      </c>
      <c r="T4725" s="1">
        <v>45866</v>
      </c>
      <c r="U4725" t="s">
        <v>60</v>
      </c>
      <c r="V4725" t="str">
        <f>TEXT(WEEKDAY(Working_Data[[#This Row],[order_date]],1),"DDDD")</f>
        <v>Monday</v>
      </c>
      <c r="W4725" t="str">
        <f>TEXT(Working_Data[[#This Row],[order_date]],"mmmm")</f>
        <v>March</v>
      </c>
      <c r="X4725" s="7">
        <f>Working_Data[[#This Row],[last_order_date]]-Working_Data[[#This Row],[signup_date]]</f>
        <v>-81</v>
      </c>
      <c r="Y4725" s="7">
        <f>IF(Working_Data[[#This Row],[churned]]="Active",1,0)</f>
        <v>1</v>
      </c>
      <c r="Z4725" s="7">
        <f>YEAR(Working_Data[[#This Row],[order_date]])</f>
        <v>2025</v>
      </c>
    </row>
    <row r="4726" spans="1:26" x14ac:dyDescent="0.25">
      <c r="A4726" t="s">
        <v>9502</v>
      </c>
      <c r="B4726" t="s">
        <v>45</v>
      </c>
      <c r="C4726" t="s">
        <v>39</v>
      </c>
      <c r="D4726" t="s">
        <v>23</v>
      </c>
      <c r="E4726" s="1">
        <v>45507</v>
      </c>
      <c r="F4726" t="s">
        <v>9503</v>
      </c>
      <c r="G4726" s="1">
        <v>45733</v>
      </c>
      <c r="H4726" t="s">
        <v>58</v>
      </c>
      <c r="I4726" t="s">
        <v>26</v>
      </c>
      <c r="J4726" t="s">
        <v>59</v>
      </c>
      <c r="K4726">
        <v>5</v>
      </c>
      <c r="L4726" s="3">
        <f>Working_Data[[#This Row],[price2]]/Working_Data[[#This Row],[quantity]]</f>
        <v>221.56199999999998</v>
      </c>
      <c r="M4726" s="3">
        <v>1107.81</v>
      </c>
      <c r="N4726" t="s">
        <v>28</v>
      </c>
      <c r="O4726">
        <v>20</v>
      </c>
      <c r="P4726" s="1">
        <v>45882</v>
      </c>
      <c r="Q4726">
        <v>383</v>
      </c>
      <c r="R4726" t="s">
        <v>43</v>
      </c>
      <c r="S4726">
        <v>2</v>
      </c>
      <c r="T4726" s="1">
        <v>45743</v>
      </c>
      <c r="U4726" t="s">
        <v>30</v>
      </c>
      <c r="V4726" t="str">
        <f>TEXT(WEEKDAY(Working_Data[[#This Row],[order_date]],1),"DDDD")</f>
        <v>Monday</v>
      </c>
      <c r="W4726" t="str">
        <f>TEXT(Working_Data[[#This Row],[order_date]],"mmmm")</f>
        <v>March</v>
      </c>
      <c r="X4726" s="7">
        <f>Working_Data[[#This Row],[last_order_date]]-Working_Data[[#This Row],[signup_date]]</f>
        <v>375</v>
      </c>
      <c r="Y4726" s="7">
        <f>IF(Working_Data[[#This Row],[churned]]="Active",1,0)</f>
        <v>0</v>
      </c>
      <c r="Z4726" s="7">
        <f>YEAR(Working_Data[[#This Row],[order_date]])</f>
        <v>2025</v>
      </c>
    </row>
    <row r="4727" spans="1:26" x14ac:dyDescent="0.25">
      <c r="A4727" t="s">
        <v>9504</v>
      </c>
      <c r="B4727" t="s">
        <v>45</v>
      </c>
      <c r="C4727" t="s">
        <v>82</v>
      </c>
      <c r="D4727" t="s">
        <v>52</v>
      </c>
      <c r="E4727" s="1">
        <v>45327</v>
      </c>
      <c r="F4727" t="s">
        <v>9505</v>
      </c>
      <c r="G4727" s="1">
        <v>45733</v>
      </c>
      <c r="H4727" t="s">
        <v>41</v>
      </c>
      <c r="I4727" t="s">
        <v>48</v>
      </c>
      <c r="J4727" t="s">
        <v>49</v>
      </c>
      <c r="K4727">
        <v>2</v>
      </c>
      <c r="L4727" s="3">
        <f>Working_Data[[#This Row],[price2]]/Working_Data[[#This Row],[quantity]]</f>
        <v>628.58500000000004</v>
      </c>
      <c r="M4727" s="3">
        <v>1257.17</v>
      </c>
      <c r="N4727" t="s">
        <v>50</v>
      </c>
      <c r="O4727">
        <v>37</v>
      </c>
      <c r="P4727" s="1">
        <v>45994</v>
      </c>
      <c r="Q4727">
        <v>275</v>
      </c>
      <c r="R4727" t="s">
        <v>43</v>
      </c>
      <c r="S4727">
        <v>2</v>
      </c>
      <c r="T4727" s="1">
        <v>45547</v>
      </c>
      <c r="U4727" t="s">
        <v>60</v>
      </c>
      <c r="V4727" t="str">
        <f>TEXT(WEEKDAY(Working_Data[[#This Row],[order_date]],1),"DDDD")</f>
        <v>Monday</v>
      </c>
      <c r="W4727" t="str">
        <f>TEXT(Working_Data[[#This Row],[order_date]],"mmmm")</f>
        <v>March</v>
      </c>
      <c r="X4727" s="7">
        <f>Working_Data[[#This Row],[last_order_date]]-Working_Data[[#This Row],[signup_date]]</f>
        <v>667</v>
      </c>
      <c r="Y4727" s="7">
        <f>IF(Working_Data[[#This Row],[churned]]="Active",1,0)</f>
        <v>0</v>
      </c>
      <c r="Z4727" s="7">
        <f>YEAR(Working_Data[[#This Row],[order_date]])</f>
        <v>2025</v>
      </c>
    </row>
    <row r="4728" spans="1:26" x14ac:dyDescent="0.25">
      <c r="A4728" t="s">
        <v>9506</v>
      </c>
      <c r="B4728" t="s">
        <v>21</v>
      </c>
      <c r="C4728" t="s">
        <v>22</v>
      </c>
      <c r="D4728" t="s">
        <v>23</v>
      </c>
      <c r="E4728" s="1">
        <v>45387</v>
      </c>
      <c r="F4728" t="s">
        <v>9507</v>
      </c>
      <c r="G4728" s="1">
        <v>45733</v>
      </c>
      <c r="H4728" t="s">
        <v>25</v>
      </c>
      <c r="I4728" t="s">
        <v>54</v>
      </c>
      <c r="J4728" t="s">
        <v>59</v>
      </c>
      <c r="K4728">
        <v>5</v>
      </c>
      <c r="L4728" s="3">
        <f>Working_Data[[#This Row],[price2]]/Working_Data[[#This Row],[quantity]]</f>
        <v>262.47199999999998</v>
      </c>
      <c r="M4728" s="3">
        <v>1312.36</v>
      </c>
      <c r="N4728" t="s">
        <v>28</v>
      </c>
      <c r="O4728">
        <v>5</v>
      </c>
      <c r="P4728" s="1">
        <v>45800</v>
      </c>
      <c r="Q4728">
        <v>91</v>
      </c>
      <c r="R4728" t="s">
        <v>29</v>
      </c>
      <c r="S4728">
        <v>3</v>
      </c>
      <c r="T4728" s="1">
        <v>45654</v>
      </c>
      <c r="U4728" t="s">
        <v>60</v>
      </c>
      <c r="V4728" t="str">
        <f>TEXT(WEEKDAY(Working_Data[[#This Row],[order_date]],1),"DDDD")</f>
        <v>Monday</v>
      </c>
      <c r="W4728" t="str">
        <f>TEXT(Working_Data[[#This Row],[order_date]],"mmmm")</f>
        <v>March</v>
      </c>
      <c r="X4728" s="7">
        <f>Working_Data[[#This Row],[last_order_date]]-Working_Data[[#This Row],[signup_date]]</f>
        <v>413</v>
      </c>
      <c r="Y4728" s="7">
        <f>IF(Working_Data[[#This Row],[churned]]="Active",1,0)</f>
        <v>1</v>
      </c>
      <c r="Z4728" s="7">
        <f>YEAR(Working_Data[[#This Row],[order_date]])</f>
        <v>2025</v>
      </c>
    </row>
    <row r="4729" spans="1:26" x14ac:dyDescent="0.25">
      <c r="A4729" t="s">
        <v>9508</v>
      </c>
      <c r="B4729" t="s">
        <v>38</v>
      </c>
      <c r="C4729" t="s">
        <v>82</v>
      </c>
      <c r="D4729" t="s">
        <v>23</v>
      </c>
      <c r="E4729" s="1">
        <v>45297</v>
      </c>
      <c r="F4729" t="s">
        <v>9509</v>
      </c>
      <c r="G4729" s="1">
        <v>45733</v>
      </c>
      <c r="H4729" t="s">
        <v>34</v>
      </c>
      <c r="I4729" t="s">
        <v>63</v>
      </c>
      <c r="J4729" t="s">
        <v>67</v>
      </c>
      <c r="K4729">
        <v>3</v>
      </c>
      <c r="L4729" s="3">
        <f>Working_Data[[#This Row],[price2]]/Working_Data[[#This Row],[quantity]]</f>
        <v>161.39333333333335</v>
      </c>
      <c r="M4729" s="3">
        <v>484.18</v>
      </c>
      <c r="N4729" t="s">
        <v>35</v>
      </c>
      <c r="O4729">
        <v>4</v>
      </c>
      <c r="P4729" s="1">
        <v>45717</v>
      </c>
      <c r="Q4729">
        <v>67</v>
      </c>
      <c r="R4729" t="s">
        <v>43</v>
      </c>
      <c r="S4729">
        <v>5</v>
      </c>
      <c r="T4729" s="1">
        <v>45606</v>
      </c>
      <c r="U4729" t="s">
        <v>30</v>
      </c>
      <c r="V4729" t="str">
        <f>TEXT(WEEKDAY(Working_Data[[#This Row],[order_date]],1),"DDDD")</f>
        <v>Monday</v>
      </c>
      <c r="W4729" t="str">
        <f>TEXT(Working_Data[[#This Row],[order_date]],"mmmm")</f>
        <v>March</v>
      </c>
      <c r="X4729" s="7">
        <f>Working_Data[[#This Row],[last_order_date]]-Working_Data[[#This Row],[signup_date]]</f>
        <v>420</v>
      </c>
      <c r="Y4729" s="7">
        <f>IF(Working_Data[[#This Row],[churned]]="Active",1,0)</f>
        <v>0</v>
      </c>
      <c r="Z4729" s="7">
        <f>YEAR(Working_Data[[#This Row],[order_date]])</f>
        <v>2025</v>
      </c>
    </row>
    <row r="4730" spans="1:26" x14ac:dyDescent="0.25">
      <c r="A4730" t="s">
        <v>9510</v>
      </c>
      <c r="B4730" t="s">
        <v>38</v>
      </c>
      <c r="C4730" t="s">
        <v>22</v>
      </c>
      <c r="D4730" t="s">
        <v>77</v>
      </c>
      <c r="E4730" s="1">
        <v>45180</v>
      </c>
      <c r="F4730" t="s">
        <v>9511</v>
      </c>
      <c r="G4730" s="1">
        <v>45733</v>
      </c>
      <c r="H4730" t="s">
        <v>41</v>
      </c>
      <c r="I4730" t="s">
        <v>63</v>
      </c>
      <c r="J4730" t="s">
        <v>59</v>
      </c>
      <c r="K4730">
        <v>1</v>
      </c>
      <c r="L4730" s="3">
        <f>Working_Data[[#This Row],[price2]]/Working_Data[[#This Row],[quantity]]</f>
        <v>608.80999999999995</v>
      </c>
      <c r="M4730" s="3">
        <v>608.80999999999995</v>
      </c>
      <c r="N4730" t="s">
        <v>50</v>
      </c>
      <c r="O4730">
        <v>31</v>
      </c>
      <c r="P4730" s="1">
        <v>45718</v>
      </c>
      <c r="Q4730">
        <v>6</v>
      </c>
      <c r="R4730" t="s">
        <v>43</v>
      </c>
      <c r="S4730">
        <v>3</v>
      </c>
      <c r="T4730" s="1">
        <v>45551</v>
      </c>
      <c r="U4730" t="s">
        <v>36</v>
      </c>
      <c r="V4730" t="str">
        <f>TEXT(WEEKDAY(Working_Data[[#This Row],[order_date]],1),"DDDD")</f>
        <v>Monday</v>
      </c>
      <c r="W4730" t="str">
        <f>TEXT(Working_Data[[#This Row],[order_date]],"mmmm")</f>
        <v>March</v>
      </c>
      <c r="X4730" s="7">
        <f>Working_Data[[#This Row],[last_order_date]]-Working_Data[[#This Row],[signup_date]]</f>
        <v>538</v>
      </c>
      <c r="Y4730" s="7">
        <f>IF(Working_Data[[#This Row],[churned]]="Active",1,0)</f>
        <v>0</v>
      </c>
      <c r="Z4730" s="7">
        <f>YEAR(Working_Data[[#This Row],[order_date]])</f>
        <v>2025</v>
      </c>
    </row>
    <row r="4731" spans="1:26" x14ac:dyDescent="0.25">
      <c r="A4731" t="s">
        <v>9512</v>
      </c>
      <c r="B4731" t="s">
        <v>21</v>
      </c>
      <c r="C4731" t="s">
        <v>82</v>
      </c>
      <c r="D4731" t="s">
        <v>52</v>
      </c>
      <c r="E4731" s="1">
        <v>45604</v>
      </c>
      <c r="F4731" t="s">
        <v>9513</v>
      </c>
      <c r="G4731" s="1">
        <v>45733</v>
      </c>
      <c r="H4731" t="s">
        <v>41</v>
      </c>
      <c r="I4731" t="s">
        <v>42</v>
      </c>
      <c r="J4731" t="s">
        <v>64</v>
      </c>
      <c r="K4731">
        <v>5</v>
      </c>
      <c r="L4731" s="3">
        <f>Working_Data[[#This Row],[price2]]/Working_Data[[#This Row],[quantity]]</f>
        <v>239.71799999999999</v>
      </c>
      <c r="M4731" s="3">
        <v>1198.5899999999999</v>
      </c>
      <c r="N4731" t="s">
        <v>28</v>
      </c>
      <c r="O4731">
        <v>37</v>
      </c>
      <c r="P4731" s="1">
        <v>45738</v>
      </c>
      <c r="Q4731">
        <v>265</v>
      </c>
      <c r="R4731" t="s">
        <v>43</v>
      </c>
      <c r="S4731">
        <v>1</v>
      </c>
      <c r="T4731" s="1">
        <v>45718</v>
      </c>
      <c r="U4731" t="s">
        <v>60</v>
      </c>
      <c r="V4731" t="str">
        <f>TEXT(WEEKDAY(Working_Data[[#This Row],[order_date]],1),"DDDD")</f>
        <v>Monday</v>
      </c>
      <c r="W4731" t="str">
        <f>TEXT(Working_Data[[#This Row],[order_date]],"mmmm")</f>
        <v>March</v>
      </c>
      <c r="X4731" s="7">
        <f>Working_Data[[#This Row],[last_order_date]]-Working_Data[[#This Row],[signup_date]]</f>
        <v>134</v>
      </c>
      <c r="Y4731" s="7">
        <f>IF(Working_Data[[#This Row],[churned]]="Active",1,0)</f>
        <v>0</v>
      </c>
      <c r="Z4731" s="7">
        <f>YEAR(Working_Data[[#This Row],[order_date]])</f>
        <v>2025</v>
      </c>
    </row>
    <row r="4732" spans="1:26" x14ac:dyDescent="0.25">
      <c r="A4732" t="s">
        <v>9514</v>
      </c>
      <c r="B4732" t="s">
        <v>38</v>
      </c>
      <c r="C4732" t="s">
        <v>82</v>
      </c>
      <c r="D4732" t="s">
        <v>32</v>
      </c>
      <c r="E4732" s="1">
        <v>45419</v>
      </c>
      <c r="F4732" t="s">
        <v>9515</v>
      </c>
      <c r="G4732" s="1">
        <v>45733</v>
      </c>
      <c r="H4732" t="s">
        <v>41</v>
      </c>
      <c r="I4732" t="s">
        <v>48</v>
      </c>
      <c r="J4732" t="s">
        <v>64</v>
      </c>
      <c r="K4732">
        <v>2</v>
      </c>
      <c r="L4732" s="3">
        <f>Working_Data[[#This Row],[price2]]/Working_Data[[#This Row],[quantity]]</f>
        <v>213.905</v>
      </c>
      <c r="M4732" s="3">
        <v>427.81</v>
      </c>
      <c r="N4732" t="s">
        <v>35</v>
      </c>
      <c r="O4732">
        <v>28</v>
      </c>
      <c r="P4732" s="1">
        <v>45674</v>
      </c>
      <c r="Q4732">
        <v>198</v>
      </c>
      <c r="R4732" t="s">
        <v>29</v>
      </c>
      <c r="S4732">
        <v>1</v>
      </c>
      <c r="T4732" s="1">
        <v>45872</v>
      </c>
      <c r="U4732" t="s">
        <v>30</v>
      </c>
      <c r="V4732" t="str">
        <f>TEXT(WEEKDAY(Working_Data[[#This Row],[order_date]],1),"DDDD")</f>
        <v>Monday</v>
      </c>
      <c r="W4732" t="str">
        <f>TEXT(Working_Data[[#This Row],[order_date]],"mmmm")</f>
        <v>March</v>
      </c>
      <c r="X4732" s="7">
        <f>Working_Data[[#This Row],[last_order_date]]-Working_Data[[#This Row],[signup_date]]</f>
        <v>255</v>
      </c>
      <c r="Y4732" s="7">
        <f>IF(Working_Data[[#This Row],[churned]]="Active",1,0)</f>
        <v>1</v>
      </c>
      <c r="Z4732" s="7">
        <f>YEAR(Working_Data[[#This Row],[order_date]])</f>
        <v>2025</v>
      </c>
    </row>
    <row r="4733" spans="1:26" x14ac:dyDescent="0.25">
      <c r="A4733" t="s">
        <v>9516</v>
      </c>
      <c r="B4733" t="s">
        <v>45</v>
      </c>
      <c r="C4733" t="s">
        <v>22</v>
      </c>
      <c r="D4733" t="s">
        <v>32</v>
      </c>
      <c r="E4733" s="1">
        <v>45936</v>
      </c>
      <c r="F4733" t="s">
        <v>9517</v>
      </c>
      <c r="G4733" s="1">
        <v>45733</v>
      </c>
      <c r="H4733" t="s">
        <v>58</v>
      </c>
      <c r="I4733" t="s">
        <v>42</v>
      </c>
      <c r="J4733" t="s">
        <v>64</v>
      </c>
      <c r="K4733">
        <v>5</v>
      </c>
      <c r="L4733" s="3">
        <f>Working_Data[[#This Row],[price2]]/Working_Data[[#This Row],[quantity]]</f>
        <v>60.417999999999992</v>
      </c>
      <c r="M4733" s="3">
        <v>302.08999999999997</v>
      </c>
      <c r="N4733" t="s">
        <v>28</v>
      </c>
      <c r="O4733">
        <v>48</v>
      </c>
      <c r="P4733" s="1">
        <v>45675</v>
      </c>
      <c r="Q4733">
        <v>25</v>
      </c>
      <c r="R4733" t="s">
        <v>29</v>
      </c>
      <c r="S4733">
        <v>1</v>
      </c>
      <c r="T4733" s="1">
        <v>45718</v>
      </c>
      <c r="U4733" t="s">
        <v>36</v>
      </c>
      <c r="V4733" t="str">
        <f>TEXT(WEEKDAY(Working_Data[[#This Row],[order_date]],1),"DDDD")</f>
        <v>Monday</v>
      </c>
      <c r="W4733" t="str">
        <f>TEXT(Working_Data[[#This Row],[order_date]],"mmmm")</f>
        <v>March</v>
      </c>
      <c r="X4733" s="7">
        <f>Working_Data[[#This Row],[last_order_date]]-Working_Data[[#This Row],[signup_date]]</f>
        <v>-261</v>
      </c>
      <c r="Y4733" s="7">
        <f>IF(Working_Data[[#This Row],[churned]]="Active",1,0)</f>
        <v>1</v>
      </c>
      <c r="Z4733" s="7">
        <f>YEAR(Working_Data[[#This Row],[order_date]])</f>
        <v>2025</v>
      </c>
    </row>
    <row r="4734" spans="1:26" x14ac:dyDescent="0.25">
      <c r="A4734" t="s">
        <v>9518</v>
      </c>
      <c r="B4734" t="s">
        <v>21</v>
      </c>
      <c r="C4734" t="s">
        <v>22</v>
      </c>
      <c r="D4734" t="s">
        <v>52</v>
      </c>
      <c r="E4734" s="1">
        <v>45598</v>
      </c>
      <c r="F4734" t="s">
        <v>9519</v>
      </c>
      <c r="G4734" s="1">
        <v>45733</v>
      </c>
      <c r="H4734" t="s">
        <v>41</v>
      </c>
      <c r="I4734" t="s">
        <v>63</v>
      </c>
      <c r="J4734" t="s">
        <v>49</v>
      </c>
      <c r="K4734">
        <v>5</v>
      </c>
      <c r="L4734" s="3">
        <f>Working_Data[[#This Row],[price2]]/Working_Data[[#This Row],[quantity]]</f>
        <v>117.636</v>
      </c>
      <c r="M4734" s="3">
        <v>588.17999999999995</v>
      </c>
      <c r="N4734" t="s">
        <v>35</v>
      </c>
      <c r="O4734">
        <v>28</v>
      </c>
      <c r="P4734" s="1">
        <v>45334</v>
      </c>
      <c r="Q4734">
        <v>39</v>
      </c>
      <c r="R4734" t="s">
        <v>43</v>
      </c>
      <c r="S4734">
        <v>4</v>
      </c>
      <c r="T4734" s="1">
        <v>45613</v>
      </c>
      <c r="U4734" t="s">
        <v>36</v>
      </c>
      <c r="V4734" t="str">
        <f>TEXT(WEEKDAY(Working_Data[[#This Row],[order_date]],1),"DDDD")</f>
        <v>Monday</v>
      </c>
      <c r="W4734" t="str">
        <f>TEXT(Working_Data[[#This Row],[order_date]],"mmmm")</f>
        <v>March</v>
      </c>
      <c r="X4734" s="7">
        <f>Working_Data[[#This Row],[last_order_date]]-Working_Data[[#This Row],[signup_date]]</f>
        <v>-264</v>
      </c>
      <c r="Y4734" s="7">
        <f>IF(Working_Data[[#This Row],[churned]]="Active",1,0)</f>
        <v>0</v>
      </c>
      <c r="Z4734" s="7">
        <f>YEAR(Working_Data[[#This Row],[order_date]])</f>
        <v>2025</v>
      </c>
    </row>
    <row r="4735" spans="1:26" x14ac:dyDescent="0.25">
      <c r="A4735" t="s">
        <v>9520</v>
      </c>
      <c r="B4735" t="s">
        <v>45</v>
      </c>
      <c r="C4735" t="s">
        <v>39</v>
      </c>
      <c r="D4735" t="s">
        <v>32</v>
      </c>
      <c r="E4735" s="1">
        <v>45729</v>
      </c>
      <c r="F4735" t="s">
        <v>9521</v>
      </c>
      <c r="G4735" s="1">
        <v>45733</v>
      </c>
      <c r="H4735" t="s">
        <v>25</v>
      </c>
      <c r="I4735" t="s">
        <v>42</v>
      </c>
      <c r="J4735" t="s">
        <v>49</v>
      </c>
      <c r="K4735">
        <v>5</v>
      </c>
      <c r="L4735" s="3">
        <f>Working_Data[[#This Row],[price2]]/Working_Data[[#This Row],[quantity]]</f>
        <v>47.304000000000002</v>
      </c>
      <c r="M4735" s="3">
        <v>236.52</v>
      </c>
      <c r="N4735" t="s">
        <v>28</v>
      </c>
      <c r="O4735">
        <v>3</v>
      </c>
      <c r="P4735" s="1">
        <v>45743</v>
      </c>
      <c r="Q4735">
        <v>446</v>
      </c>
      <c r="R4735" t="s">
        <v>29</v>
      </c>
      <c r="S4735">
        <v>3</v>
      </c>
      <c r="T4735" s="1">
        <v>45452</v>
      </c>
      <c r="U4735" t="s">
        <v>36</v>
      </c>
      <c r="V4735" t="str">
        <f>TEXT(WEEKDAY(Working_Data[[#This Row],[order_date]],1),"DDDD")</f>
        <v>Monday</v>
      </c>
      <c r="W4735" t="str">
        <f>TEXT(Working_Data[[#This Row],[order_date]],"mmmm")</f>
        <v>March</v>
      </c>
      <c r="X4735" s="7">
        <f>Working_Data[[#This Row],[last_order_date]]-Working_Data[[#This Row],[signup_date]]</f>
        <v>14</v>
      </c>
      <c r="Y4735" s="7">
        <f>IF(Working_Data[[#This Row],[churned]]="Active",1,0)</f>
        <v>1</v>
      </c>
      <c r="Z4735" s="7">
        <f>YEAR(Working_Data[[#This Row],[order_date]])</f>
        <v>2025</v>
      </c>
    </row>
    <row r="4736" spans="1:26" x14ac:dyDescent="0.25">
      <c r="A4736" t="s">
        <v>9522</v>
      </c>
      <c r="B4736" t="s">
        <v>45</v>
      </c>
      <c r="C4736" t="s">
        <v>22</v>
      </c>
      <c r="D4736" t="s">
        <v>52</v>
      </c>
      <c r="E4736" s="1">
        <v>45852</v>
      </c>
      <c r="F4736" t="s">
        <v>9523</v>
      </c>
      <c r="G4736" s="1">
        <v>45734</v>
      </c>
      <c r="H4736" t="s">
        <v>34</v>
      </c>
      <c r="I4736" t="s">
        <v>42</v>
      </c>
      <c r="J4736" t="s">
        <v>27</v>
      </c>
      <c r="K4736">
        <v>3</v>
      </c>
      <c r="L4736" s="3">
        <f>Working_Data[[#This Row],[price2]]/Working_Data[[#This Row],[quantity]]</f>
        <v>330.24333333333334</v>
      </c>
      <c r="M4736" s="3">
        <v>990.73</v>
      </c>
      <c r="N4736" t="s">
        <v>28</v>
      </c>
      <c r="O4736">
        <v>15</v>
      </c>
      <c r="P4736" s="1">
        <v>45394</v>
      </c>
      <c r="Q4736">
        <v>418</v>
      </c>
      <c r="R4736" t="s">
        <v>29</v>
      </c>
      <c r="S4736">
        <v>2</v>
      </c>
      <c r="T4736" s="1">
        <v>45332</v>
      </c>
      <c r="U4736" t="s">
        <v>36</v>
      </c>
      <c r="V4736" t="str">
        <f>TEXT(WEEKDAY(Working_Data[[#This Row],[order_date]],1),"DDDD")</f>
        <v>Tuesday</v>
      </c>
      <c r="W4736" t="str">
        <f>TEXT(Working_Data[[#This Row],[order_date]],"mmmm")</f>
        <v>March</v>
      </c>
      <c r="X4736" s="7">
        <f>Working_Data[[#This Row],[last_order_date]]-Working_Data[[#This Row],[signup_date]]</f>
        <v>-458</v>
      </c>
      <c r="Y4736" s="7">
        <f>IF(Working_Data[[#This Row],[churned]]="Active",1,0)</f>
        <v>1</v>
      </c>
      <c r="Z4736" s="7">
        <f>YEAR(Working_Data[[#This Row],[order_date]])</f>
        <v>2025</v>
      </c>
    </row>
    <row r="4737" spans="1:26" x14ac:dyDescent="0.25">
      <c r="A4737" t="s">
        <v>9524</v>
      </c>
      <c r="B4737" t="s">
        <v>21</v>
      </c>
      <c r="C4737" t="s">
        <v>39</v>
      </c>
      <c r="D4737" t="s">
        <v>32</v>
      </c>
      <c r="E4737" s="1">
        <v>45218</v>
      </c>
      <c r="F4737" t="s">
        <v>9525</v>
      </c>
      <c r="G4737" s="1">
        <v>45734</v>
      </c>
      <c r="H4737" t="s">
        <v>47</v>
      </c>
      <c r="I4737" t="s">
        <v>48</v>
      </c>
      <c r="J4737" t="s">
        <v>67</v>
      </c>
      <c r="K4737">
        <v>3</v>
      </c>
      <c r="L4737" s="3">
        <f>Working_Data[[#This Row],[price2]]/Working_Data[[#This Row],[quantity]]</f>
        <v>154.88666666666668</v>
      </c>
      <c r="M4737" s="3">
        <v>464.66</v>
      </c>
      <c r="N4737" t="s">
        <v>35</v>
      </c>
      <c r="O4737">
        <v>35</v>
      </c>
      <c r="P4737" s="1">
        <v>45653</v>
      </c>
      <c r="Q4737">
        <v>369</v>
      </c>
      <c r="R4737" t="s">
        <v>43</v>
      </c>
      <c r="S4737">
        <v>4</v>
      </c>
      <c r="T4737" s="1">
        <v>45613</v>
      </c>
      <c r="U4737" t="s">
        <v>60</v>
      </c>
      <c r="V4737" t="str">
        <f>TEXT(WEEKDAY(Working_Data[[#This Row],[order_date]],1),"DDDD")</f>
        <v>Tuesday</v>
      </c>
      <c r="W4737" t="str">
        <f>TEXT(Working_Data[[#This Row],[order_date]],"mmmm")</f>
        <v>March</v>
      </c>
      <c r="X4737" s="7">
        <f>Working_Data[[#This Row],[last_order_date]]-Working_Data[[#This Row],[signup_date]]</f>
        <v>435</v>
      </c>
      <c r="Y4737" s="7">
        <f>IF(Working_Data[[#This Row],[churned]]="Active",1,0)</f>
        <v>0</v>
      </c>
      <c r="Z4737" s="7">
        <f>YEAR(Working_Data[[#This Row],[order_date]])</f>
        <v>2025</v>
      </c>
    </row>
    <row r="4738" spans="1:26" x14ac:dyDescent="0.25">
      <c r="A4738" t="s">
        <v>9526</v>
      </c>
      <c r="B4738" t="s">
        <v>45</v>
      </c>
      <c r="C4738" t="s">
        <v>82</v>
      </c>
      <c r="D4738" t="s">
        <v>56</v>
      </c>
      <c r="E4738" s="1">
        <v>45733</v>
      </c>
      <c r="F4738" t="s">
        <v>9527</v>
      </c>
      <c r="G4738" s="1">
        <v>45734</v>
      </c>
      <c r="H4738" t="s">
        <v>25</v>
      </c>
      <c r="I4738" t="s">
        <v>54</v>
      </c>
      <c r="J4738" t="s">
        <v>49</v>
      </c>
      <c r="K4738">
        <v>5</v>
      </c>
      <c r="L4738" s="3">
        <f>Working_Data[[#This Row],[price2]]/Working_Data[[#This Row],[quantity]]</f>
        <v>132.876</v>
      </c>
      <c r="M4738" s="3">
        <v>664.38</v>
      </c>
      <c r="N4738" t="s">
        <v>28</v>
      </c>
      <c r="O4738">
        <v>35</v>
      </c>
      <c r="P4738" s="1">
        <v>45544</v>
      </c>
      <c r="Q4738">
        <v>296</v>
      </c>
      <c r="R4738" t="s">
        <v>43</v>
      </c>
      <c r="S4738">
        <v>5</v>
      </c>
      <c r="T4738" s="1">
        <v>45575</v>
      </c>
      <c r="U4738" t="s">
        <v>60</v>
      </c>
      <c r="V4738" t="str">
        <f>TEXT(WEEKDAY(Working_Data[[#This Row],[order_date]],1),"DDDD")</f>
        <v>Tuesday</v>
      </c>
      <c r="W4738" t="str">
        <f>TEXT(Working_Data[[#This Row],[order_date]],"mmmm")</f>
        <v>March</v>
      </c>
      <c r="X4738" s="7">
        <f>Working_Data[[#This Row],[last_order_date]]-Working_Data[[#This Row],[signup_date]]</f>
        <v>-189</v>
      </c>
      <c r="Y4738" s="7">
        <f>IF(Working_Data[[#This Row],[churned]]="Active",1,0)</f>
        <v>0</v>
      </c>
      <c r="Z4738" s="7">
        <f>YEAR(Working_Data[[#This Row],[order_date]])</f>
        <v>2025</v>
      </c>
    </row>
    <row r="4739" spans="1:26" x14ac:dyDescent="0.25">
      <c r="A4739" t="s">
        <v>9528</v>
      </c>
      <c r="B4739" t="s">
        <v>38</v>
      </c>
      <c r="C4739" t="s">
        <v>22</v>
      </c>
      <c r="D4739" t="s">
        <v>56</v>
      </c>
      <c r="E4739" s="1">
        <v>45451</v>
      </c>
      <c r="F4739" t="s">
        <v>9529</v>
      </c>
      <c r="G4739" s="1">
        <v>45734</v>
      </c>
      <c r="H4739" t="s">
        <v>25</v>
      </c>
      <c r="I4739" t="s">
        <v>26</v>
      </c>
      <c r="J4739" t="s">
        <v>49</v>
      </c>
      <c r="K4739">
        <v>3</v>
      </c>
      <c r="L4739" s="3">
        <f>Working_Data[[#This Row],[price2]]/Working_Data[[#This Row],[quantity]]</f>
        <v>143.64000000000001</v>
      </c>
      <c r="M4739" s="3">
        <v>430.92</v>
      </c>
      <c r="N4739" t="s">
        <v>50</v>
      </c>
      <c r="O4739">
        <v>16</v>
      </c>
      <c r="P4739" s="1">
        <v>45732</v>
      </c>
      <c r="Q4739">
        <v>8</v>
      </c>
      <c r="R4739" t="s">
        <v>29</v>
      </c>
      <c r="S4739">
        <v>4</v>
      </c>
      <c r="T4739" s="1">
        <v>45827</v>
      </c>
      <c r="U4739" t="s">
        <v>60</v>
      </c>
      <c r="V4739" t="str">
        <f>TEXT(WEEKDAY(Working_Data[[#This Row],[order_date]],1),"DDDD")</f>
        <v>Tuesday</v>
      </c>
      <c r="W4739" t="str">
        <f>TEXT(Working_Data[[#This Row],[order_date]],"mmmm")</f>
        <v>March</v>
      </c>
      <c r="X4739" s="7">
        <f>Working_Data[[#This Row],[last_order_date]]-Working_Data[[#This Row],[signup_date]]</f>
        <v>281</v>
      </c>
      <c r="Y4739" s="7">
        <f>IF(Working_Data[[#This Row],[churned]]="Active",1,0)</f>
        <v>1</v>
      </c>
      <c r="Z4739" s="7">
        <f>YEAR(Working_Data[[#This Row],[order_date]])</f>
        <v>2025</v>
      </c>
    </row>
    <row r="4740" spans="1:26" x14ac:dyDescent="0.25">
      <c r="A4740" t="s">
        <v>9530</v>
      </c>
      <c r="B4740" t="s">
        <v>38</v>
      </c>
      <c r="C4740" t="s">
        <v>22</v>
      </c>
      <c r="D4740" t="s">
        <v>56</v>
      </c>
      <c r="E4740" s="1">
        <v>45558</v>
      </c>
      <c r="F4740" t="s">
        <v>9531</v>
      </c>
      <c r="G4740" s="1">
        <v>45734</v>
      </c>
      <c r="H4740" t="s">
        <v>58</v>
      </c>
      <c r="I4740" t="s">
        <v>42</v>
      </c>
      <c r="J4740" t="s">
        <v>64</v>
      </c>
      <c r="K4740">
        <v>1</v>
      </c>
      <c r="L4740" s="3">
        <f>Working_Data[[#This Row],[price2]]/Working_Data[[#This Row],[quantity]]</f>
        <v>1008.83</v>
      </c>
      <c r="M4740" s="3">
        <v>1008.83</v>
      </c>
      <c r="N4740" t="s">
        <v>50</v>
      </c>
      <c r="O4740">
        <v>12</v>
      </c>
      <c r="P4740" s="1">
        <v>45554</v>
      </c>
      <c r="Q4740">
        <v>395</v>
      </c>
      <c r="R4740" t="s">
        <v>43</v>
      </c>
      <c r="S4740">
        <v>1</v>
      </c>
      <c r="T4740" s="1">
        <v>45530</v>
      </c>
      <c r="U4740" t="s">
        <v>36</v>
      </c>
      <c r="V4740" t="str">
        <f>TEXT(WEEKDAY(Working_Data[[#This Row],[order_date]],1),"DDDD")</f>
        <v>Tuesday</v>
      </c>
      <c r="W4740" t="str">
        <f>TEXT(Working_Data[[#This Row],[order_date]],"mmmm")</f>
        <v>March</v>
      </c>
      <c r="X4740" s="7">
        <f>Working_Data[[#This Row],[last_order_date]]-Working_Data[[#This Row],[signup_date]]</f>
        <v>-4</v>
      </c>
      <c r="Y4740" s="7">
        <f>IF(Working_Data[[#This Row],[churned]]="Active",1,0)</f>
        <v>0</v>
      </c>
      <c r="Z4740" s="7">
        <f>YEAR(Working_Data[[#This Row],[order_date]])</f>
        <v>2025</v>
      </c>
    </row>
    <row r="4741" spans="1:26" x14ac:dyDescent="0.25">
      <c r="A4741" t="s">
        <v>9532</v>
      </c>
      <c r="B4741" t="s">
        <v>21</v>
      </c>
      <c r="C4741" t="s">
        <v>82</v>
      </c>
      <c r="D4741" t="s">
        <v>52</v>
      </c>
      <c r="E4741" s="1">
        <v>45890</v>
      </c>
      <c r="F4741" t="s">
        <v>9533</v>
      </c>
      <c r="G4741" s="1">
        <v>45734</v>
      </c>
      <c r="H4741" t="s">
        <v>47</v>
      </c>
      <c r="I4741" t="s">
        <v>63</v>
      </c>
      <c r="J4741" t="s">
        <v>49</v>
      </c>
      <c r="K4741">
        <v>4</v>
      </c>
      <c r="L4741" s="3">
        <f>Working_Data[[#This Row],[price2]]/Working_Data[[#This Row],[quantity]]</f>
        <v>42.37</v>
      </c>
      <c r="M4741" s="3">
        <v>169.48</v>
      </c>
      <c r="N4741" t="s">
        <v>35</v>
      </c>
      <c r="O4741">
        <v>47</v>
      </c>
      <c r="P4741" s="1">
        <v>45806</v>
      </c>
      <c r="Q4741">
        <v>329</v>
      </c>
      <c r="R4741" t="s">
        <v>29</v>
      </c>
      <c r="S4741">
        <v>4</v>
      </c>
      <c r="T4741" s="1">
        <v>45639</v>
      </c>
      <c r="U4741" t="s">
        <v>60</v>
      </c>
      <c r="V4741" t="str">
        <f>TEXT(WEEKDAY(Working_Data[[#This Row],[order_date]],1),"DDDD")</f>
        <v>Tuesday</v>
      </c>
      <c r="W4741" t="str">
        <f>TEXT(Working_Data[[#This Row],[order_date]],"mmmm")</f>
        <v>March</v>
      </c>
      <c r="X4741" s="7">
        <f>Working_Data[[#This Row],[last_order_date]]-Working_Data[[#This Row],[signup_date]]</f>
        <v>-84</v>
      </c>
      <c r="Y4741" s="7">
        <f>IF(Working_Data[[#This Row],[churned]]="Active",1,0)</f>
        <v>1</v>
      </c>
      <c r="Z4741" s="7">
        <f>YEAR(Working_Data[[#This Row],[order_date]])</f>
        <v>2025</v>
      </c>
    </row>
    <row r="4742" spans="1:26" x14ac:dyDescent="0.25">
      <c r="A4742" t="s">
        <v>9534</v>
      </c>
      <c r="B4742" t="s">
        <v>45</v>
      </c>
      <c r="C4742" t="s">
        <v>22</v>
      </c>
      <c r="D4742" t="s">
        <v>23</v>
      </c>
      <c r="E4742" s="1">
        <v>45908</v>
      </c>
      <c r="F4742" t="s">
        <v>9535</v>
      </c>
      <c r="G4742" s="1">
        <v>45734</v>
      </c>
      <c r="H4742" t="s">
        <v>34</v>
      </c>
      <c r="I4742" t="s">
        <v>54</v>
      </c>
      <c r="J4742" t="s">
        <v>67</v>
      </c>
      <c r="K4742">
        <v>2</v>
      </c>
      <c r="L4742" s="3">
        <f>Working_Data[[#This Row],[price2]]/Working_Data[[#This Row],[quantity]]</f>
        <v>486.97500000000002</v>
      </c>
      <c r="M4742" s="3">
        <v>973.95</v>
      </c>
      <c r="N4742" t="s">
        <v>50</v>
      </c>
      <c r="O4742">
        <v>13</v>
      </c>
      <c r="P4742" s="1">
        <v>45485</v>
      </c>
      <c r="Q4742">
        <v>141</v>
      </c>
      <c r="R4742" t="s">
        <v>43</v>
      </c>
      <c r="S4742">
        <v>5</v>
      </c>
      <c r="T4742" s="1">
        <v>45485</v>
      </c>
      <c r="U4742" t="s">
        <v>30</v>
      </c>
      <c r="V4742" t="str">
        <f>TEXT(WEEKDAY(Working_Data[[#This Row],[order_date]],1),"DDDD")</f>
        <v>Tuesday</v>
      </c>
      <c r="W4742" t="str">
        <f>TEXT(Working_Data[[#This Row],[order_date]],"mmmm")</f>
        <v>March</v>
      </c>
      <c r="X4742" s="7">
        <f>Working_Data[[#This Row],[last_order_date]]-Working_Data[[#This Row],[signup_date]]</f>
        <v>-423</v>
      </c>
      <c r="Y4742" s="7">
        <f>IF(Working_Data[[#This Row],[churned]]="Active",1,0)</f>
        <v>0</v>
      </c>
      <c r="Z4742" s="7">
        <f>YEAR(Working_Data[[#This Row],[order_date]])</f>
        <v>2025</v>
      </c>
    </row>
    <row r="4743" spans="1:26" x14ac:dyDescent="0.25">
      <c r="A4743" t="s">
        <v>9536</v>
      </c>
      <c r="B4743" t="s">
        <v>21</v>
      </c>
      <c r="C4743" t="s">
        <v>82</v>
      </c>
      <c r="D4743" t="s">
        <v>32</v>
      </c>
      <c r="E4743" s="1">
        <v>45999</v>
      </c>
      <c r="F4743" t="s">
        <v>9537</v>
      </c>
      <c r="G4743" s="1">
        <v>45734</v>
      </c>
      <c r="H4743" t="s">
        <v>34</v>
      </c>
      <c r="I4743" t="s">
        <v>42</v>
      </c>
      <c r="J4743" t="s">
        <v>59</v>
      </c>
      <c r="K4743">
        <v>3</v>
      </c>
      <c r="L4743" s="3">
        <f>Working_Data[[#This Row],[price2]]/Working_Data[[#This Row],[quantity]]</f>
        <v>115.42666666666666</v>
      </c>
      <c r="M4743" s="3">
        <v>346.28</v>
      </c>
      <c r="N4743" t="s">
        <v>50</v>
      </c>
      <c r="O4743">
        <v>30</v>
      </c>
      <c r="P4743" s="1">
        <v>45739</v>
      </c>
      <c r="Q4743">
        <v>270</v>
      </c>
      <c r="R4743" t="s">
        <v>43</v>
      </c>
      <c r="S4743">
        <v>2</v>
      </c>
      <c r="T4743" s="1">
        <v>45882</v>
      </c>
      <c r="U4743" t="s">
        <v>30</v>
      </c>
      <c r="V4743" t="str">
        <f>TEXT(WEEKDAY(Working_Data[[#This Row],[order_date]],1),"DDDD")</f>
        <v>Tuesday</v>
      </c>
      <c r="W4743" t="str">
        <f>TEXT(Working_Data[[#This Row],[order_date]],"mmmm")</f>
        <v>March</v>
      </c>
      <c r="X4743" s="7">
        <f>Working_Data[[#This Row],[last_order_date]]-Working_Data[[#This Row],[signup_date]]</f>
        <v>-260</v>
      </c>
      <c r="Y4743" s="7">
        <f>IF(Working_Data[[#This Row],[churned]]="Active",1,0)</f>
        <v>0</v>
      </c>
      <c r="Z4743" s="7">
        <f>YEAR(Working_Data[[#This Row],[order_date]])</f>
        <v>2025</v>
      </c>
    </row>
    <row r="4744" spans="1:26" x14ac:dyDescent="0.25">
      <c r="A4744" t="s">
        <v>9538</v>
      </c>
      <c r="B4744" t="s">
        <v>45</v>
      </c>
      <c r="C4744" t="s">
        <v>39</v>
      </c>
      <c r="D4744" t="s">
        <v>52</v>
      </c>
      <c r="E4744" s="1">
        <v>45711</v>
      </c>
      <c r="F4744" t="s">
        <v>9539</v>
      </c>
      <c r="G4744" s="1">
        <v>45735</v>
      </c>
      <c r="H4744" t="s">
        <v>34</v>
      </c>
      <c r="I4744" t="s">
        <v>48</v>
      </c>
      <c r="J4744" t="s">
        <v>64</v>
      </c>
      <c r="K4744">
        <v>2</v>
      </c>
      <c r="L4744" s="3">
        <f>Working_Data[[#This Row],[price2]]/Working_Data[[#This Row],[quantity]]</f>
        <v>260.48</v>
      </c>
      <c r="M4744" s="3">
        <v>520.96</v>
      </c>
      <c r="N4744" t="s">
        <v>50</v>
      </c>
      <c r="O4744">
        <v>19</v>
      </c>
      <c r="P4744" s="1">
        <v>45852</v>
      </c>
      <c r="Q4744">
        <v>165</v>
      </c>
      <c r="R4744" t="s">
        <v>29</v>
      </c>
      <c r="S4744">
        <v>1</v>
      </c>
      <c r="T4744" s="1">
        <v>45588</v>
      </c>
      <c r="U4744" t="s">
        <v>60</v>
      </c>
      <c r="V4744" t="str">
        <f>TEXT(WEEKDAY(Working_Data[[#This Row],[order_date]],1),"DDDD")</f>
        <v>Wednesday</v>
      </c>
      <c r="W4744" t="str">
        <f>TEXT(Working_Data[[#This Row],[order_date]],"mmmm")</f>
        <v>March</v>
      </c>
      <c r="X4744" s="7">
        <f>Working_Data[[#This Row],[last_order_date]]-Working_Data[[#This Row],[signup_date]]</f>
        <v>141</v>
      </c>
      <c r="Y4744" s="7">
        <f>IF(Working_Data[[#This Row],[churned]]="Active",1,0)</f>
        <v>1</v>
      </c>
      <c r="Z4744" s="7">
        <f>YEAR(Working_Data[[#This Row],[order_date]])</f>
        <v>2025</v>
      </c>
    </row>
    <row r="4745" spans="1:26" x14ac:dyDescent="0.25">
      <c r="A4745" t="s">
        <v>9540</v>
      </c>
      <c r="B4745" t="s">
        <v>21</v>
      </c>
      <c r="C4745" t="s">
        <v>22</v>
      </c>
      <c r="D4745" t="s">
        <v>23</v>
      </c>
      <c r="E4745" s="1">
        <v>45791</v>
      </c>
      <c r="F4745" t="s">
        <v>9541</v>
      </c>
      <c r="G4745" s="1">
        <v>45735</v>
      </c>
      <c r="H4745" t="s">
        <v>41</v>
      </c>
      <c r="I4745" t="s">
        <v>48</v>
      </c>
      <c r="J4745" t="s">
        <v>49</v>
      </c>
      <c r="K4745">
        <v>2</v>
      </c>
      <c r="L4745" s="3">
        <f>Working_Data[[#This Row],[price2]]/Working_Data[[#This Row],[quantity]]</f>
        <v>57.29</v>
      </c>
      <c r="M4745" s="3">
        <v>114.58</v>
      </c>
      <c r="N4745" t="s">
        <v>28</v>
      </c>
      <c r="O4745">
        <v>27</v>
      </c>
      <c r="P4745" s="1">
        <v>45735</v>
      </c>
      <c r="Q4745">
        <v>332</v>
      </c>
      <c r="R4745" t="s">
        <v>43</v>
      </c>
      <c r="S4745">
        <v>4</v>
      </c>
      <c r="T4745" s="1">
        <v>45682</v>
      </c>
      <c r="U4745" t="s">
        <v>60</v>
      </c>
      <c r="V4745" t="str">
        <f>TEXT(WEEKDAY(Working_Data[[#This Row],[order_date]],1),"DDDD")</f>
        <v>Wednesday</v>
      </c>
      <c r="W4745" t="str">
        <f>TEXT(Working_Data[[#This Row],[order_date]],"mmmm")</f>
        <v>March</v>
      </c>
      <c r="X4745" s="7">
        <f>Working_Data[[#This Row],[last_order_date]]-Working_Data[[#This Row],[signup_date]]</f>
        <v>-56</v>
      </c>
      <c r="Y4745" s="7">
        <f>IF(Working_Data[[#This Row],[churned]]="Active",1,0)</f>
        <v>0</v>
      </c>
      <c r="Z4745" s="7">
        <f>YEAR(Working_Data[[#This Row],[order_date]])</f>
        <v>2025</v>
      </c>
    </row>
    <row r="4746" spans="1:26" x14ac:dyDescent="0.25">
      <c r="A4746" t="s">
        <v>9542</v>
      </c>
      <c r="B4746" t="s">
        <v>45</v>
      </c>
      <c r="C4746" t="s">
        <v>39</v>
      </c>
      <c r="D4746" t="s">
        <v>32</v>
      </c>
      <c r="E4746" s="1">
        <v>45545</v>
      </c>
      <c r="F4746" t="s">
        <v>9543</v>
      </c>
      <c r="G4746" s="1">
        <v>45735</v>
      </c>
      <c r="H4746" t="s">
        <v>41</v>
      </c>
      <c r="I4746" t="s">
        <v>48</v>
      </c>
      <c r="J4746" t="s">
        <v>67</v>
      </c>
      <c r="K4746">
        <v>5</v>
      </c>
      <c r="L4746" s="3">
        <f>Working_Data[[#This Row],[price2]]/Working_Data[[#This Row],[quantity]]</f>
        <v>175.13200000000001</v>
      </c>
      <c r="M4746" s="3">
        <v>875.66</v>
      </c>
      <c r="N4746" t="s">
        <v>28</v>
      </c>
      <c r="O4746">
        <v>17</v>
      </c>
      <c r="P4746" s="1">
        <v>45590</v>
      </c>
      <c r="Q4746">
        <v>185</v>
      </c>
      <c r="R4746" t="s">
        <v>29</v>
      </c>
      <c r="S4746">
        <v>4</v>
      </c>
      <c r="T4746" s="1">
        <v>45721</v>
      </c>
      <c r="U4746" t="s">
        <v>30</v>
      </c>
      <c r="V4746" t="str">
        <f>TEXT(WEEKDAY(Working_Data[[#This Row],[order_date]],1),"DDDD")</f>
        <v>Wednesday</v>
      </c>
      <c r="W4746" t="str">
        <f>TEXT(Working_Data[[#This Row],[order_date]],"mmmm")</f>
        <v>March</v>
      </c>
      <c r="X4746" s="7">
        <f>Working_Data[[#This Row],[last_order_date]]-Working_Data[[#This Row],[signup_date]]</f>
        <v>45</v>
      </c>
      <c r="Y4746" s="7">
        <f>IF(Working_Data[[#This Row],[churned]]="Active",1,0)</f>
        <v>1</v>
      </c>
      <c r="Z4746" s="7">
        <f>YEAR(Working_Data[[#This Row],[order_date]])</f>
        <v>2025</v>
      </c>
    </row>
    <row r="4747" spans="1:26" x14ac:dyDescent="0.25">
      <c r="A4747" t="s">
        <v>9544</v>
      </c>
      <c r="B4747" t="s">
        <v>21</v>
      </c>
      <c r="C4747" t="s">
        <v>22</v>
      </c>
      <c r="D4747" t="s">
        <v>56</v>
      </c>
      <c r="E4747" s="1">
        <v>45964</v>
      </c>
      <c r="F4747" t="s">
        <v>9545</v>
      </c>
      <c r="G4747" s="1">
        <v>45735</v>
      </c>
      <c r="H4747" t="s">
        <v>58</v>
      </c>
      <c r="I4747" t="s">
        <v>42</v>
      </c>
      <c r="J4747" t="s">
        <v>59</v>
      </c>
      <c r="K4747">
        <v>3</v>
      </c>
      <c r="L4747" s="3">
        <f>Working_Data[[#This Row],[price2]]/Working_Data[[#This Row],[quantity]]</f>
        <v>279.99333333333334</v>
      </c>
      <c r="M4747" s="3">
        <v>839.98</v>
      </c>
      <c r="N4747" t="s">
        <v>28</v>
      </c>
      <c r="O4747">
        <v>37</v>
      </c>
      <c r="P4747" s="1">
        <v>45808</v>
      </c>
      <c r="Q4747">
        <v>176</v>
      </c>
      <c r="R4747" t="s">
        <v>43</v>
      </c>
      <c r="S4747">
        <v>4</v>
      </c>
      <c r="T4747" s="1">
        <v>45610</v>
      </c>
      <c r="U4747" t="s">
        <v>60</v>
      </c>
      <c r="V4747" t="str">
        <f>TEXT(WEEKDAY(Working_Data[[#This Row],[order_date]],1),"DDDD")</f>
        <v>Wednesday</v>
      </c>
      <c r="W4747" t="str">
        <f>TEXT(Working_Data[[#This Row],[order_date]],"mmmm")</f>
        <v>March</v>
      </c>
      <c r="X4747" s="7">
        <f>Working_Data[[#This Row],[last_order_date]]-Working_Data[[#This Row],[signup_date]]</f>
        <v>-156</v>
      </c>
      <c r="Y4747" s="7">
        <f>IF(Working_Data[[#This Row],[churned]]="Active",1,0)</f>
        <v>0</v>
      </c>
      <c r="Z4747" s="7">
        <f>YEAR(Working_Data[[#This Row],[order_date]])</f>
        <v>2025</v>
      </c>
    </row>
    <row r="4748" spans="1:26" x14ac:dyDescent="0.25">
      <c r="A4748" t="s">
        <v>9546</v>
      </c>
      <c r="B4748" t="s">
        <v>38</v>
      </c>
      <c r="C4748" t="s">
        <v>82</v>
      </c>
      <c r="D4748" t="s">
        <v>77</v>
      </c>
      <c r="E4748" s="1">
        <v>45308</v>
      </c>
      <c r="F4748" t="s">
        <v>9547</v>
      </c>
      <c r="G4748" s="1">
        <v>45735</v>
      </c>
      <c r="H4748" t="s">
        <v>58</v>
      </c>
      <c r="I4748" t="s">
        <v>26</v>
      </c>
      <c r="J4748" t="s">
        <v>59</v>
      </c>
      <c r="K4748">
        <v>2</v>
      </c>
      <c r="L4748" s="3">
        <f>Working_Data[[#This Row],[price2]]/Working_Data[[#This Row],[quantity]]</f>
        <v>133.63999999999999</v>
      </c>
      <c r="M4748" s="3">
        <v>267.27999999999997</v>
      </c>
      <c r="N4748" t="s">
        <v>50</v>
      </c>
      <c r="O4748">
        <v>24</v>
      </c>
      <c r="P4748" s="1">
        <v>45938</v>
      </c>
      <c r="Q4748">
        <v>341</v>
      </c>
      <c r="R4748" t="s">
        <v>29</v>
      </c>
      <c r="S4748">
        <v>5</v>
      </c>
      <c r="T4748" s="1">
        <v>45828</v>
      </c>
      <c r="U4748" t="s">
        <v>30</v>
      </c>
      <c r="V4748" t="str">
        <f>TEXT(WEEKDAY(Working_Data[[#This Row],[order_date]],1),"DDDD")</f>
        <v>Wednesday</v>
      </c>
      <c r="W4748" t="str">
        <f>TEXT(Working_Data[[#This Row],[order_date]],"mmmm")</f>
        <v>March</v>
      </c>
      <c r="X4748" s="7">
        <f>Working_Data[[#This Row],[last_order_date]]-Working_Data[[#This Row],[signup_date]]</f>
        <v>630</v>
      </c>
      <c r="Y4748" s="7">
        <f>IF(Working_Data[[#This Row],[churned]]="Active",1,0)</f>
        <v>1</v>
      </c>
      <c r="Z4748" s="7">
        <f>YEAR(Working_Data[[#This Row],[order_date]])</f>
        <v>2025</v>
      </c>
    </row>
    <row r="4749" spans="1:26" x14ac:dyDescent="0.25">
      <c r="A4749" t="s">
        <v>9548</v>
      </c>
      <c r="B4749" t="s">
        <v>45</v>
      </c>
      <c r="C4749" t="s">
        <v>82</v>
      </c>
      <c r="D4749" t="s">
        <v>56</v>
      </c>
      <c r="E4749" s="1">
        <v>45240</v>
      </c>
      <c r="F4749" t="s">
        <v>9549</v>
      </c>
      <c r="G4749" s="1">
        <v>45735</v>
      </c>
      <c r="H4749" t="s">
        <v>25</v>
      </c>
      <c r="I4749" t="s">
        <v>42</v>
      </c>
      <c r="J4749" t="s">
        <v>59</v>
      </c>
      <c r="K4749">
        <v>1</v>
      </c>
      <c r="L4749" s="3">
        <f>Working_Data[[#This Row],[price2]]/Working_Data[[#This Row],[quantity]]</f>
        <v>456.61</v>
      </c>
      <c r="M4749" s="3">
        <v>456.61</v>
      </c>
      <c r="N4749" t="s">
        <v>35</v>
      </c>
      <c r="O4749">
        <v>29</v>
      </c>
      <c r="P4749" s="1">
        <v>45675</v>
      </c>
      <c r="Q4749">
        <v>1</v>
      </c>
      <c r="R4749" t="s">
        <v>29</v>
      </c>
      <c r="S4749">
        <v>3</v>
      </c>
      <c r="T4749" s="1">
        <v>45393</v>
      </c>
      <c r="U4749" t="s">
        <v>60</v>
      </c>
      <c r="V4749" t="str">
        <f>TEXT(WEEKDAY(Working_Data[[#This Row],[order_date]],1),"DDDD")</f>
        <v>Wednesday</v>
      </c>
      <c r="W4749" t="str">
        <f>TEXT(Working_Data[[#This Row],[order_date]],"mmmm")</f>
        <v>March</v>
      </c>
      <c r="X4749" s="7">
        <f>Working_Data[[#This Row],[last_order_date]]-Working_Data[[#This Row],[signup_date]]</f>
        <v>435</v>
      </c>
      <c r="Y4749" s="7">
        <f>IF(Working_Data[[#This Row],[churned]]="Active",1,0)</f>
        <v>1</v>
      </c>
      <c r="Z4749" s="7">
        <f>YEAR(Working_Data[[#This Row],[order_date]])</f>
        <v>2025</v>
      </c>
    </row>
    <row r="4750" spans="1:26" x14ac:dyDescent="0.25">
      <c r="A4750" t="s">
        <v>9550</v>
      </c>
      <c r="B4750" t="s">
        <v>45</v>
      </c>
      <c r="C4750" t="s">
        <v>82</v>
      </c>
      <c r="D4750" t="s">
        <v>56</v>
      </c>
      <c r="E4750" s="1">
        <v>45244</v>
      </c>
      <c r="F4750" t="s">
        <v>9551</v>
      </c>
      <c r="G4750" s="1">
        <v>45735</v>
      </c>
      <c r="H4750" t="s">
        <v>47</v>
      </c>
      <c r="I4750" t="s">
        <v>42</v>
      </c>
      <c r="J4750" t="s">
        <v>64</v>
      </c>
      <c r="K4750">
        <v>3</v>
      </c>
      <c r="L4750" s="3">
        <f>Working_Data[[#This Row],[price2]]/Working_Data[[#This Row],[quantity]]</f>
        <v>61.023333333333333</v>
      </c>
      <c r="M4750" s="3">
        <v>183.07</v>
      </c>
      <c r="N4750" t="s">
        <v>50</v>
      </c>
      <c r="O4750">
        <v>43</v>
      </c>
      <c r="P4750" s="1">
        <v>45754</v>
      </c>
      <c r="Q4750">
        <v>456</v>
      </c>
      <c r="R4750" t="s">
        <v>43</v>
      </c>
      <c r="S4750">
        <v>3</v>
      </c>
      <c r="T4750" s="1">
        <v>45779</v>
      </c>
      <c r="U4750" t="s">
        <v>60</v>
      </c>
      <c r="V4750" t="str">
        <f>TEXT(WEEKDAY(Working_Data[[#This Row],[order_date]],1),"DDDD")</f>
        <v>Wednesday</v>
      </c>
      <c r="W4750" t="str">
        <f>TEXT(Working_Data[[#This Row],[order_date]],"mmmm")</f>
        <v>March</v>
      </c>
      <c r="X4750" s="7">
        <f>Working_Data[[#This Row],[last_order_date]]-Working_Data[[#This Row],[signup_date]]</f>
        <v>510</v>
      </c>
      <c r="Y4750" s="7">
        <f>IF(Working_Data[[#This Row],[churned]]="Active",1,0)</f>
        <v>0</v>
      </c>
      <c r="Z4750" s="7">
        <f>YEAR(Working_Data[[#This Row],[order_date]])</f>
        <v>2025</v>
      </c>
    </row>
    <row r="4751" spans="1:26" x14ac:dyDescent="0.25">
      <c r="A4751" t="s">
        <v>9552</v>
      </c>
      <c r="B4751" t="s">
        <v>45</v>
      </c>
      <c r="C4751" t="s">
        <v>39</v>
      </c>
      <c r="D4751" t="s">
        <v>23</v>
      </c>
      <c r="E4751" s="1">
        <v>45578</v>
      </c>
      <c r="F4751" t="s">
        <v>9553</v>
      </c>
      <c r="G4751" s="1">
        <v>45735</v>
      </c>
      <c r="H4751" t="s">
        <v>47</v>
      </c>
      <c r="I4751" t="s">
        <v>42</v>
      </c>
      <c r="J4751" t="s">
        <v>49</v>
      </c>
      <c r="K4751">
        <v>4</v>
      </c>
      <c r="L4751" s="3">
        <f>Working_Data[[#This Row],[price2]]/Working_Data[[#This Row],[quantity]]</f>
        <v>250.4025</v>
      </c>
      <c r="M4751" s="3">
        <v>1001.61</v>
      </c>
      <c r="N4751" t="s">
        <v>50</v>
      </c>
      <c r="O4751">
        <v>10</v>
      </c>
      <c r="P4751" s="1">
        <v>45609</v>
      </c>
      <c r="Q4751">
        <v>469</v>
      </c>
      <c r="R4751" t="s">
        <v>43</v>
      </c>
      <c r="S4751">
        <v>1</v>
      </c>
      <c r="T4751" s="1">
        <v>45967</v>
      </c>
      <c r="U4751" t="s">
        <v>30</v>
      </c>
      <c r="V4751" t="str">
        <f>TEXT(WEEKDAY(Working_Data[[#This Row],[order_date]],1),"DDDD")</f>
        <v>Wednesday</v>
      </c>
      <c r="W4751" t="str">
        <f>TEXT(Working_Data[[#This Row],[order_date]],"mmmm")</f>
        <v>March</v>
      </c>
      <c r="X4751" s="7">
        <f>Working_Data[[#This Row],[last_order_date]]-Working_Data[[#This Row],[signup_date]]</f>
        <v>31</v>
      </c>
      <c r="Y4751" s="7">
        <f>IF(Working_Data[[#This Row],[churned]]="Active",1,0)</f>
        <v>0</v>
      </c>
      <c r="Z4751" s="7">
        <f>YEAR(Working_Data[[#This Row],[order_date]])</f>
        <v>2025</v>
      </c>
    </row>
    <row r="4752" spans="1:26" x14ac:dyDescent="0.25">
      <c r="A4752" t="s">
        <v>9554</v>
      </c>
      <c r="B4752" t="s">
        <v>21</v>
      </c>
      <c r="C4752" t="s">
        <v>22</v>
      </c>
      <c r="D4752" t="s">
        <v>23</v>
      </c>
      <c r="E4752" s="1">
        <v>45865</v>
      </c>
      <c r="F4752" t="s">
        <v>9555</v>
      </c>
      <c r="G4752" s="1">
        <v>45735</v>
      </c>
      <c r="H4752" t="s">
        <v>47</v>
      </c>
      <c r="I4752" t="s">
        <v>26</v>
      </c>
      <c r="J4752" t="s">
        <v>27</v>
      </c>
      <c r="K4752">
        <v>4</v>
      </c>
      <c r="L4752" s="3">
        <f>Working_Data[[#This Row],[price2]]/Working_Data[[#This Row],[quantity]]</f>
        <v>150.0275</v>
      </c>
      <c r="M4752" s="3">
        <v>600.11</v>
      </c>
      <c r="N4752" t="s">
        <v>50</v>
      </c>
      <c r="O4752">
        <v>1</v>
      </c>
      <c r="P4752" s="1">
        <v>45793</v>
      </c>
      <c r="Q4752">
        <v>73</v>
      </c>
      <c r="R4752" t="s">
        <v>43</v>
      </c>
      <c r="S4752">
        <v>3</v>
      </c>
      <c r="T4752" s="1">
        <v>45993</v>
      </c>
      <c r="U4752" t="s">
        <v>36</v>
      </c>
      <c r="V4752" t="str">
        <f>TEXT(WEEKDAY(Working_Data[[#This Row],[order_date]],1),"DDDD")</f>
        <v>Wednesday</v>
      </c>
      <c r="W4752" t="str">
        <f>TEXT(Working_Data[[#This Row],[order_date]],"mmmm")</f>
        <v>March</v>
      </c>
      <c r="X4752" s="7">
        <f>Working_Data[[#This Row],[last_order_date]]-Working_Data[[#This Row],[signup_date]]</f>
        <v>-72</v>
      </c>
      <c r="Y4752" s="7">
        <f>IF(Working_Data[[#This Row],[churned]]="Active",1,0)</f>
        <v>0</v>
      </c>
      <c r="Z4752" s="7">
        <f>YEAR(Working_Data[[#This Row],[order_date]])</f>
        <v>2025</v>
      </c>
    </row>
    <row r="4753" spans="1:26" x14ac:dyDescent="0.25">
      <c r="A4753" t="s">
        <v>9556</v>
      </c>
      <c r="B4753" t="s">
        <v>21</v>
      </c>
      <c r="C4753" t="s">
        <v>39</v>
      </c>
      <c r="D4753" t="s">
        <v>23</v>
      </c>
      <c r="E4753" s="1">
        <v>45560</v>
      </c>
      <c r="F4753" t="s">
        <v>9557</v>
      </c>
      <c r="G4753" s="1">
        <v>45735</v>
      </c>
      <c r="H4753" t="s">
        <v>58</v>
      </c>
      <c r="I4753" t="s">
        <v>26</v>
      </c>
      <c r="J4753" t="s">
        <v>64</v>
      </c>
      <c r="K4753">
        <v>3</v>
      </c>
      <c r="L4753" s="3">
        <f>Working_Data[[#This Row],[price2]]/Working_Data[[#This Row],[quantity]]</f>
        <v>425.69</v>
      </c>
      <c r="M4753" s="3">
        <v>1277.07</v>
      </c>
      <c r="N4753" t="s">
        <v>50</v>
      </c>
      <c r="O4753">
        <v>33</v>
      </c>
      <c r="P4753" s="1">
        <v>45762</v>
      </c>
      <c r="Q4753">
        <v>372</v>
      </c>
      <c r="R4753" t="s">
        <v>43</v>
      </c>
      <c r="S4753">
        <v>5</v>
      </c>
      <c r="T4753" s="1">
        <v>45548</v>
      </c>
      <c r="U4753" t="s">
        <v>36</v>
      </c>
      <c r="V4753" t="str">
        <f>TEXT(WEEKDAY(Working_Data[[#This Row],[order_date]],1),"DDDD")</f>
        <v>Wednesday</v>
      </c>
      <c r="W4753" t="str">
        <f>TEXT(Working_Data[[#This Row],[order_date]],"mmmm")</f>
        <v>March</v>
      </c>
      <c r="X4753" s="7">
        <f>Working_Data[[#This Row],[last_order_date]]-Working_Data[[#This Row],[signup_date]]</f>
        <v>202</v>
      </c>
      <c r="Y4753" s="7">
        <f>IF(Working_Data[[#This Row],[churned]]="Active",1,0)</f>
        <v>0</v>
      </c>
      <c r="Z4753" s="7">
        <f>YEAR(Working_Data[[#This Row],[order_date]])</f>
        <v>2025</v>
      </c>
    </row>
    <row r="4754" spans="1:26" x14ac:dyDescent="0.25">
      <c r="A4754" t="s">
        <v>9558</v>
      </c>
      <c r="B4754" t="s">
        <v>45</v>
      </c>
      <c r="C4754" t="s">
        <v>82</v>
      </c>
      <c r="D4754" t="s">
        <v>56</v>
      </c>
      <c r="E4754" s="1">
        <v>45838</v>
      </c>
      <c r="F4754" t="s">
        <v>9559</v>
      </c>
      <c r="G4754" s="1">
        <v>45735</v>
      </c>
      <c r="H4754" t="s">
        <v>58</v>
      </c>
      <c r="I4754" t="s">
        <v>26</v>
      </c>
      <c r="J4754" t="s">
        <v>49</v>
      </c>
      <c r="K4754">
        <v>4</v>
      </c>
      <c r="L4754" s="3">
        <f>Working_Data[[#This Row],[price2]]/Working_Data[[#This Row],[quantity]]</f>
        <v>261.48750000000001</v>
      </c>
      <c r="M4754" s="3">
        <v>1045.95</v>
      </c>
      <c r="N4754" t="s">
        <v>35</v>
      </c>
      <c r="O4754">
        <v>14</v>
      </c>
      <c r="P4754" s="1">
        <v>45657</v>
      </c>
      <c r="Q4754">
        <v>303</v>
      </c>
      <c r="R4754" t="s">
        <v>29</v>
      </c>
      <c r="S4754">
        <v>1</v>
      </c>
      <c r="T4754" s="1">
        <v>45963</v>
      </c>
      <c r="U4754" t="s">
        <v>60</v>
      </c>
      <c r="V4754" t="str">
        <f>TEXT(WEEKDAY(Working_Data[[#This Row],[order_date]],1),"DDDD")</f>
        <v>Wednesday</v>
      </c>
      <c r="W4754" t="str">
        <f>TEXT(Working_Data[[#This Row],[order_date]],"mmmm")</f>
        <v>March</v>
      </c>
      <c r="X4754" s="7">
        <f>Working_Data[[#This Row],[last_order_date]]-Working_Data[[#This Row],[signup_date]]</f>
        <v>-181</v>
      </c>
      <c r="Y4754" s="7">
        <f>IF(Working_Data[[#This Row],[churned]]="Active",1,0)</f>
        <v>1</v>
      </c>
      <c r="Z4754" s="7">
        <f>YEAR(Working_Data[[#This Row],[order_date]])</f>
        <v>2025</v>
      </c>
    </row>
    <row r="4755" spans="1:26" x14ac:dyDescent="0.25">
      <c r="A4755" t="s">
        <v>9560</v>
      </c>
      <c r="B4755" t="s">
        <v>21</v>
      </c>
      <c r="C4755" t="s">
        <v>22</v>
      </c>
      <c r="D4755" t="s">
        <v>32</v>
      </c>
      <c r="E4755" s="1">
        <v>45524</v>
      </c>
      <c r="F4755" t="s">
        <v>9561</v>
      </c>
      <c r="G4755" s="1">
        <v>45736</v>
      </c>
      <c r="H4755" t="s">
        <v>58</v>
      </c>
      <c r="I4755" t="s">
        <v>26</v>
      </c>
      <c r="J4755" t="s">
        <v>64</v>
      </c>
      <c r="K4755">
        <v>2</v>
      </c>
      <c r="L4755" s="3">
        <f>Working_Data[[#This Row],[price2]]/Working_Data[[#This Row],[quantity]]</f>
        <v>708.95500000000004</v>
      </c>
      <c r="M4755" s="3">
        <v>1417.91</v>
      </c>
      <c r="N4755" t="s">
        <v>50</v>
      </c>
      <c r="O4755">
        <v>13</v>
      </c>
      <c r="P4755" s="1">
        <v>45828</v>
      </c>
      <c r="Q4755">
        <v>366</v>
      </c>
      <c r="R4755" t="s">
        <v>43</v>
      </c>
      <c r="S4755">
        <v>1</v>
      </c>
      <c r="T4755" s="1">
        <v>45636</v>
      </c>
      <c r="U4755" t="s">
        <v>30</v>
      </c>
      <c r="V4755" t="str">
        <f>TEXT(WEEKDAY(Working_Data[[#This Row],[order_date]],1),"DDDD")</f>
        <v>Thursday</v>
      </c>
      <c r="W4755" t="str">
        <f>TEXT(Working_Data[[#This Row],[order_date]],"mmmm")</f>
        <v>March</v>
      </c>
      <c r="X4755" s="7">
        <f>Working_Data[[#This Row],[last_order_date]]-Working_Data[[#This Row],[signup_date]]</f>
        <v>304</v>
      </c>
      <c r="Y4755" s="7">
        <f>IF(Working_Data[[#This Row],[churned]]="Active",1,0)</f>
        <v>0</v>
      </c>
      <c r="Z4755" s="7">
        <f>YEAR(Working_Data[[#This Row],[order_date]])</f>
        <v>2025</v>
      </c>
    </row>
    <row r="4756" spans="1:26" x14ac:dyDescent="0.25">
      <c r="A4756" t="s">
        <v>9562</v>
      </c>
      <c r="B4756" t="s">
        <v>21</v>
      </c>
      <c r="C4756" t="s">
        <v>22</v>
      </c>
      <c r="D4756" t="s">
        <v>56</v>
      </c>
      <c r="E4756" s="1">
        <v>45734</v>
      </c>
      <c r="F4756" t="s">
        <v>9563</v>
      </c>
      <c r="G4756" s="1">
        <v>45736</v>
      </c>
      <c r="H4756" t="s">
        <v>41</v>
      </c>
      <c r="I4756" t="s">
        <v>63</v>
      </c>
      <c r="J4756" t="s">
        <v>67</v>
      </c>
      <c r="K4756">
        <v>3</v>
      </c>
      <c r="L4756" s="3">
        <f>Working_Data[[#This Row],[price2]]/Working_Data[[#This Row],[quantity]]</f>
        <v>247.64666666666668</v>
      </c>
      <c r="M4756" s="3">
        <v>742.94</v>
      </c>
      <c r="N4756" t="s">
        <v>35</v>
      </c>
      <c r="O4756">
        <v>49</v>
      </c>
      <c r="P4756" s="1">
        <v>45574</v>
      </c>
      <c r="Q4756">
        <v>465</v>
      </c>
      <c r="R4756" t="s">
        <v>29</v>
      </c>
      <c r="S4756">
        <v>2</v>
      </c>
      <c r="T4756" s="1">
        <v>45303</v>
      </c>
      <c r="U4756" t="s">
        <v>36</v>
      </c>
      <c r="V4756" t="str">
        <f>TEXT(WEEKDAY(Working_Data[[#This Row],[order_date]],1),"DDDD")</f>
        <v>Thursday</v>
      </c>
      <c r="W4756" t="str">
        <f>TEXT(Working_Data[[#This Row],[order_date]],"mmmm")</f>
        <v>March</v>
      </c>
      <c r="X4756" s="7">
        <f>Working_Data[[#This Row],[last_order_date]]-Working_Data[[#This Row],[signup_date]]</f>
        <v>-160</v>
      </c>
      <c r="Y4756" s="7">
        <f>IF(Working_Data[[#This Row],[churned]]="Active",1,0)</f>
        <v>1</v>
      </c>
      <c r="Z4756" s="7">
        <f>YEAR(Working_Data[[#This Row],[order_date]])</f>
        <v>2025</v>
      </c>
    </row>
    <row r="4757" spans="1:26" x14ac:dyDescent="0.25">
      <c r="A4757" t="s">
        <v>9564</v>
      </c>
      <c r="B4757" t="s">
        <v>38</v>
      </c>
      <c r="C4757" t="s">
        <v>82</v>
      </c>
      <c r="D4757" t="s">
        <v>32</v>
      </c>
      <c r="E4757" s="1">
        <v>45403</v>
      </c>
      <c r="F4757" t="s">
        <v>9565</v>
      </c>
      <c r="G4757" s="1">
        <v>45736</v>
      </c>
      <c r="H4757" t="s">
        <v>25</v>
      </c>
      <c r="I4757" t="s">
        <v>42</v>
      </c>
      <c r="J4757" t="s">
        <v>27</v>
      </c>
      <c r="K4757">
        <v>2</v>
      </c>
      <c r="L4757" s="3">
        <f>Working_Data[[#This Row],[price2]]/Working_Data[[#This Row],[quantity]]</f>
        <v>58.344999999999999</v>
      </c>
      <c r="M4757" s="3">
        <v>116.69</v>
      </c>
      <c r="N4757" t="s">
        <v>28</v>
      </c>
      <c r="O4757">
        <v>40</v>
      </c>
      <c r="P4757" s="1">
        <v>45794</v>
      </c>
      <c r="Q4757">
        <v>291</v>
      </c>
      <c r="R4757" t="s">
        <v>29</v>
      </c>
      <c r="S4757">
        <v>5</v>
      </c>
      <c r="T4757" s="1">
        <v>45822</v>
      </c>
      <c r="U4757" t="s">
        <v>36</v>
      </c>
      <c r="V4757" t="str">
        <f>TEXT(WEEKDAY(Working_Data[[#This Row],[order_date]],1),"DDDD")</f>
        <v>Thursday</v>
      </c>
      <c r="W4757" t="str">
        <f>TEXT(Working_Data[[#This Row],[order_date]],"mmmm")</f>
        <v>March</v>
      </c>
      <c r="X4757" s="7">
        <f>Working_Data[[#This Row],[last_order_date]]-Working_Data[[#This Row],[signup_date]]</f>
        <v>391</v>
      </c>
      <c r="Y4757" s="7">
        <f>IF(Working_Data[[#This Row],[churned]]="Active",1,0)</f>
        <v>1</v>
      </c>
      <c r="Z4757" s="7">
        <f>YEAR(Working_Data[[#This Row],[order_date]])</f>
        <v>2025</v>
      </c>
    </row>
    <row r="4758" spans="1:26" x14ac:dyDescent="0.25">
      <c r="A4758" t="s">
        <v>9566</v>
      </c>
      <c r="B4758" t="s">
        <v>38</v>
      </c>
      <c r="C4758" t="s">
        <v>22</v>
      </c>
      <c r="D4758" t="s">
        <v>77</v>
      </c>
      <c r="E4758" s="1">
        <v>45885</v>
      </c>
      <c r="F4758" t="s">
        <v>9567</v>
      </c>
      <c r="G4758" s="1">
        <v>45736</v>
      </c>
      <c r="H4758" t="s">
        <v>41</v>
      </c>
      <c r="I4758" t="s">
        <v>54</v>
      </c>
      <c r="J4758" t="s">
        <v>49</v>
      </c>
      <c r="K4758">
        <v>1</v>
      </c>
      <c r="L4758" s="3">
        <f>Working_Data[[#This Row],[price2]]/Working_Data[[#This Row],[quantity]]</f>
        <v>732.38</v>
      </c>
      <c r="M4758" s="3">
        <v>732.38</v>
      </c>
      <c r="N4758" t="s">
        <v>50</v>
      </c>
      <c r="O4758">
        <v>32</v>
      </c>
      <c r="P4758" s="1">
        <v>45797</v>
      </c>
      <c r="Q4758">
        <v>225</v>
      </c>
      <c r="R4758" t="s">
        <v>43</v>
      </c>
      <c r="S4758">
        <v>1</v>
      </c>
      <c r="T4758" s="1">
        <v>45793</v>
      </c>
      <c r="U4758" t="s">
        <v>60</v>
      </c>
      <c r="V4758" t="str">
        <f>TEXT(WEEKDAY(Working_Data[[#This Row],[order_date]],1),"DDDD")</f>
        <v>Thursday</v>
      </c>
      <c r="W4758" t="str">
        <f>TEXT(Working_Data[[#This Row],[order_date]],"mmmm")</f>
        <v>March</v>
      </c>
      <c r="X4758" s="7">
        <f>Working_Data[[#This Row],[last_order_date]]-Working_Data[[#This Row],[signup_date]]</f>
        <v>-88</v>
      </c>
      <c r="Y4758" s="7">
        <f>IF(Working_Data[[#This Row],[churned]]="Active",1,0)</f>
        <v>0</v>
      </c>
      <c r="Z4758" s="7">
        <f>YEAR(Working_Data[[#This Row],[order_date]])</f>
        <v>2025</v>
      </c>
    </row>
    <row r="4759" spans="1:26" x14ac:dyDescent="0.25">
      <c r="A4759" t="s">
        <v>9568</v>
      </c>
      <c r="B4759" t="s">
        <v>38</v>
      </c>
      <c r="C4759" t="s">
        <v>39</v>
      </c>
      <c r="D4759" t="s">
        <v>56</v>
      </c>
      <c r="E4759" s="1">
        <v>45440</v>
      </c>
      <c r="F4759" t="s">
        <v>9569</v>
      </c>
      <c r="G4759" s="1">
        <v>45736</v>
      </c>
      <c r="H4759" t="s">
        <v>34</v>
      </c>
      <c r="I4759" t="s">
        <v>54</v>
      </c>
      <c r="J4759" t="s">
        <v>49</v>
      </c>
      <c r="K4759">
        <v>3</v>
      </c>
      <c r="L4759" s="3">
        <f>Working_Data[[#This Row],[price2]]/Working_Data[[#This Row],[quantity]]</f>
        <v>470.72</v>
      </c>
      <c r="M4759" s="3">
        <v>1412.16</v>
      </c>
      <c r="N4759" t="s">
        <v>28</v>
      </c>
      <c r="O4759">
        <v>37</v>
      </c>
      <c r="P4759" s="1">
        <v>45595</v>
      </c>
      <c r="Q4759">
        <v>230</v>
      </c>
      <c r="R4759" t="s">
        <v>29</v>
      </c>
      <c r="S4759">
        <v>3</v>
      </c>
      <c r="T4759" s="1">
        <v>45608</v>
      </c>
      <c r="U4759" t="s">
        <v>36</v>
      </c>
      <c r="V4759" t="str">
        <f>TEXT(WEEKDAY(Working_Data[[#This Row],[order_date]],1),"DDDD")</f>
        <v>Thursday</v>
      </c>
      <c r="W4759" t="str">
        <f>TEXT(Working_Data[[#This Row],[order_date]],"mmmm")</f>
        <v>March</v>
      </c>
      <c r="X4759" s="7">
        <f>Working_Data[[#This Row],[last_order_date]]-Working_Data[[#This Row],[signup_date]]</f>
        <v>155</v>
      </c>
      <c r="Y4759" s="7">
        <f>IF(Working_Data[[#This Row],[churned]]="Active",1,0)</f>
        <v>1</v>
      </c>
      <c r="Z4759" s="7">
        <f>YEAR(Working_Data[[#This Row],[order_date]])</f>
        <v>2025</v>
      </c>
    </row>
    <row r="4760" spans="1:26" x14ac:dyDescent="0.25">
      <c r="A4760" t="s">
        <v>9570</v>
      </c>
      <c r="B4760" t="s">
        <v>38</v>
      </c>
      <c r="C4760" t="s">
        <v>22</v>
      </c>
      <c r="D4760" t="s">
        <v>23</v>
      </c>
      <c r="E4760" s="1">
        <v>45601</v>
      </c>
      <c r="F4760" t="s">
        <v>9571</v>
      </c>
      <c r="G4760" s="1">
        <v>45736</v>
      </c>
      <c r="H4760" t="s">
        <v>58</v>
      </c>
      <c r="I4760" t="s">
        <v>63</v>
      </c>
      <c r="J4760" t="s">
        <v>64</v>
      </c>
      <c r="K4760">
        <v>3</v>
      </c>
      <c r="L4760" s="3">
        <f>Working_Data[[#This Row],[price2]]/Working_Data[[#This Row],[quantity]]</f>
        <v>180.52333333333334</v>
      </c>
      <c r="M4760" s="3">
        <v>541.57000000000005</v>
      </c>
      <c r="N4760" t="s">
        <v>28</v>
      </c>
      <c r="O4760">
        <v>17</v>
      </c>
      <c r="P4760" s="1">
        <v>45363</v>
      </c>
      <c r="Q4760">
        <v>411</v>
      </c>
      <c r="R4760" t="s">
        <v>43</v>
      </c>
      <c r="S4760">
        <v>5</v>
      </c>
      <c r="T4760" s="1">
        <v>45635</v>
      </c>
      <c r="U4760" t="s">
        <v>30</v>
      </c>
      <c r="V4760" t="str">
        <f>TEXT(WEEKDAY(Working_Data[[#This Row],[order_date]],1),"DDDD")</f>
        <v>Thursday</v>
      </c>
      <c r="W4760" t="str">
        <f>TEXT(Working_Data[[#This Row],[order_date]],"mmmm")</f>
        <v>March</v>
      </c>
      <c r="X4760" s="7">
        <f>Working_Data[[#This Row],[last_order_date]]-Working_Data[[#This Row],[signup_date]]</f>
        <v>-238</v>
      </c>
      <c r="Y4760" s="7">
        <f>IF(Working_Data[[#This Row],[churned]]="Active",1,0)</f>
        <v>0</v>
      </c>
      <c r="Z4760" s="7">
        <f>YEAR(Working_Data[[#This Row],[order_date]])</f>
        <v>2025</v>
      </c>
    </row>
    <row r="4761" spans="1:26" x14ac:dyDescent="0.25">
      <c r="A4761" t="s">
        <v>9572</v>
      </c>
      <c r="B4761" t="s">
        <v>21</v>
      </c>
      <c r="C4761" t="s">
        <v>22</v>
      </c>
      <c r="D4761" t="s">
        <v>32</v>
      </c>
      <c r="E4761" s="1">
        <v>45706</v>
      </c>
      <c r="F4761" t="s">
        <v>9573</v>
      </c>
      <c r="G4761" s="1">
        <v>45736</v>
      </c>
      <c r="H4761" t="s">
        <v>41</v>
      </c>
      <c r="I4761" t="s">
        <v>63</v>
      </c>
      <c r="J4761" t="s">
        <v>27</v>
      </c>
      <c r="K4761">
        <v>5</v>
      </c>
      <c r="L4761" s="3">
        <f>Working_Data[[#This Row],[price2]]/Working_Data[[#This Row],[quantity]]</f>
        <v>59.161999999999999</v>
      </c>
      <c r="M4761" s="3">
        <v>295.81</v>
      </c>
      <c r="N4761" t="s">
        <v>28</v>
      </c>
      <c r="O4761">
        <v>45</v>
      </c>
      <c r="P4761" s="1">
        <v>45516</v>
      </c>
      <c r="Q4761">
        <v>437</v>
      </c>
      <c r="R4761" t="s">
        <v>43</v>
      </c>
      <c r="S4761">
        <v>1</v>
      </c>
      <c r="T4761" s="1">
        <v>45791</v>
      </c>
      <c r="U4761" t="s">
        <v>30</v>
      </c>
      <c r="V4761" t="str">
        <f>TEXT(WEEKDAY(Working_Data[[#This Row],[order_date]],1),"DDDD")</f>
        <v>Thursday</v>
      </c>
      <c r="W4761" t="str">
        <f>TEXT(Working_Data[[#This Row],[order_date]],"mmmm")</f>
        <v>March</v>
      </c>
      <c r="X4761" s="7">
        <f>Working_Data[[#This Row],[last_order_date]]-Working_Data[[#This Row],[signup_date]]</f>
        <v>-190</v>
      </c>
      <c r="Y4761" s="7">
        <f>IF(Working_Data[[#This Row],[churned]]="Active",1,0)</f>
        <v>0</v>
      </c>
      <c r="Z4761" s="7">
        <f>YEAR(Working_Data[[#This Row],[order_date]])</f>
        <v>2025</v>
      </c>
    </row>
    <row r="4762" spans="1:26" x14ac:dyDescent="0.25">
      <c r="A4762" t="s">
        <v>9574</v>
      </c>
      <c r="B4762" t="s">
        <v>38</v>
      </c>
      <c r="C4762" t="s">
        <v>22</v>
      </c>
      <c r="D4762" t="s">
        <v>32</v>
      </c>
      <c r="E4762" s="1">
        <v>45527</v>
      </c>
      <c r="F4762" t="s">
        <v>9575</v>
      </c>
      <c r="G4762" s="1">
        <v>45736</v>
      </c>
      <c r="H4762" t="s">
        <v>41</v>
      </c>
      <c r="I4762" t="s">
        <v>26</v>
      </c>
      <c r="J4762" t="s">
        <v>67</v>
      </c>
      <c r="K4762">
        <v>2</v>
      </c>
      <c r="L4762" s="3">
        <f>Working_Data[[#This Row],[price2]]/Working_Data[[#This Row],[quantity]]</f>
        <v>433.005</v>
      </c>
      <c r="M4762" s="3">
        <v>866.01</v>
      </c>
      <c r="N4762" t="s">
        <v>35</v>
      </c>
      <c r="O4762">
        <v>27</v>
      </c>
      <c r="P4762" s="1">
        <v>45904</v>
      </c>
      <c r="Q4762">
        <v>192</v>
      </c>
      <c r="R4762" t="s">
        <v>43</v>
      </c>
      <c r="S4762">
        <v>4</v>
      </c>
      <c r="T4762" s="1">
        <v>45738</v>
      </c>
      <c r="U4762" t="s">
        <v>36</v>
      </c>
      <c r="V4762" t="str">
        <f>TEXT(WEEKDAY(Working_Data[[#This Row],[order_date]],1),"DDDD")</f>
        <v>Thursday</v>
      </c>
      <c r="W4762" t="str">
        <f>TEXT(Working_Data[[#This Row],[order_date]],"mmmm")</f>
        <v>March</v>
      </c>
      <c r="X4762" s="7">
        <f>Working_Data[[#This Row],[last_order_date]]-Working_Data[[#This Row],[signup_date]]</f>
        <v>377</v>
      </c>
      <c r="Y4762" s="7">
        <f>IF(Working_Data[[#This Row],[churned]]="Active",1,0)</f>
        <v>0</v>
      </c>
      <c r="Z4762" s="7">
        <f>YEAR(Working_Data[[#This Row],[order_date]])</f>
        <v>2025</v>
      </c>
    </row>
    <row r="4763" spans="1:26" x14ac:dyDescent="0.25">
      <c r="A4763" t="s">
        <v>9576</v>
      </c>
      <c r="B4763" t="s">
        <v>38</v>
      </c>
      <c r="C4763" t="s">
        <v>82</v>
      </c>
      <c r="D4763" t="s">
        <v>32</v>
      </c>
      <c r="E4763" s="1">
        <v>45632</v>
      </c>
      <c r="F4763" t="s">
        <v>9577</v>
      </c>
      <c r="G4763" s="1">
        <v>45736</v>
      </c>
      <c r="H4763" t="s">
        <v>34</v>
      </c>
      <c r="I4763" t="s">
        <v>42</v>
      </c>
      <c r="J4763" t="s">
        <v>27</v>
      </c>
      <c r="K4763">
        <v>5</v>
      </c>
      <c r="L4763" s="3">
        <f>Working_Data[[#This Row],[price2]]/Working_Data[[#This Row],[quantity]]</f>
        <v>226.69400000000002</v>
      </c>
      <c r="M4763" s="3">
        <v>1133.47</v>
      </c>
      <c r="N4763" t="s">
        <v>28</v>
      </c>
      <c r="O4763">
        <v>30</v>
      </c>
      <c r="P4763" s="1">
        <v>45670</v>
      </c>
      <c r="Q4763">
        <v>256</v>
      </c>
      <c r="R4763" t="s">
        <v>29</v>
      </c>
      <c r="S4763">
        <v>1</v>
      </c>
      <c r="T4763" s="1">
        <v>45890</v>
      </c>
      <c r="U4763" t="s">
        <v>36</v>
      </c>
      <c r="V4763" t="str">
        <f>TEXT(WEEKDAY(Working_Data[[#This Row],[order_date]],1),"DDDD")</f>
        <v>Thursday</v>
      </c>
      <c r="W4763" t="str">
        <f>TEXT(Working_Data[[#This Row],[order_date]],"mmmm")</f>
        <v>March</v>
      </c>
      <c r="X4763" s="7">
        <f>Working_Data[[#This Row],[last_order_date]]-Working_Data[[#This Row],[signup_date]]</f>
        <v>38</v>
      </c>
      <c r="Y4763" s="7">
        <f>IF(Working_Data[[#This Row],[churned]]="Active",1,0)</f>
        <v>1</v>
      </c>
      <c r="Z4763" s="7">
        <f>YEAR(Working_Data[[#This Row],[order_date]])</f>
        <v>2025</v>
      </c>
    </row>
    <row r="4764" spans="1:26" x14ac:dyDescent="0.25">
      <c r="A4764" t="s">
        <v>9578</v>
      </c>
      <c r="B4764" t="s">
        <v>38</v>
      </c>
      <c r="C4764" t="s">
        <v>39</v>
      </c>
      <c r="D4764" t="s">
        <v>77</v>
      </c>
      <c r="E4764" s="1">
        <v>45276</v>
      </c>
      <c r="F4764" t="s">
        <v>9579</v>
      </c>
      <c r="G4764" s="1">
        <v>45737</v>
      </c>
      <c r="H4764" t="s">
        <v>25</v>
      </c>
      <c r="I4764" t="s">
        <v>63</v>
      </c>
      <c r="J4764" t="s">
        <v>27</v>
      </c>
      <c r="K4764">
        <v>2</v>
      </c>
      <c r="L4764" s="3">
        <f>Working_Data[[#This Row],[price2]]/Working_Data[[#This Row],[quantity]]</f>
        <v>704.15</v>
      </c>
      <c r="M4764" s="3">
        <v>1408.3</v>
      </c>
      <c r="N4764" t="s">
        <v>35</v>
      </c>
      <c r="O4764">
        <v>17</v>
      </c>
      <c r="P4764" s="1">
        <v>45802</v>
      </c>
      <c r="Q4764">
        <v>53</v>
      </c>
      <c r="R4764" t="s">
        <v>29</v>
      </c>
      <c r="S4764">
        <v>2</v>
      </c>
      <c r="T4764" s="1">
        <v>45839</v>
      </c>
      <c r="U4764" t="s">
        <v>60</v>
      </c>
      <c r="V4764" t="str">
        <f>TEXT(WEEKDAY(Working_Data[[#This Row],[order_date]],1),"DDDD")</f>
        <v>Friday</v>
      </c>
      <c r="W4764" t="str">
        <f>TEXT(Working_Data[[#This Row],[order_date]],"mmmm")</f>
        <v>March</v>
      </c>
      <c r="X4764" s="7">
        <f>Working_Data[[#This Row],[last_order_date]]-Working_Data[[#This Row],[signup_date]]</f>
        <v>526</v>
      </c>
      <c r="Y4764" s="7">
        <f>IF(Working_Data[[#This Row],[churned]]="Active",1,0)</f>
        <v>1</v>
      </c>
      <c r="Z4764" s="7">
        <f>YEAR(Working_Data[[#This Row],[order_date]])</f>
        <v>2025</v>
      </c>
    </row>
    <row r="4765" spans="1:26" x14ac:dyDescent="0.25">
      <c r="A4765" t="s">
        <v>9580</v>
      </c>
      <c r="B4765" t="s">
        <v>38</v>
      </c>
      <c r="C4765" t="s">
        <v>82</v>
      </c>
      <c r="D4765" t="s">
        <v>77</v>
      </c>
      <c r="E4765" s="1">
        <v>45271</v>
      </c>
      <c r="F4765" t="s">
        <v>9581</v>
      </c>
      <c r="G4765" s="1">
        <v>45737</v>
      </c>
      <c r="H4765" t="s">
        <v>41</v>
      </c>
      <c r="I4765" t="s">
        <v>26</v>
      </c>
      <c r="J4765" t="s">
        <v>64</v>
      </c>
      <c r="K4765">
        <v>5</v>
      </c>
      <c r="L4765" s="3">
        <f>Working_Data[[#This Row],[price2]]/Working_Data[[#This Row],[quantity]]</f>
        <v>79.518000000000001</v>
      </c>
      <c r="M4765" s="3">
        <v>397.59</v>
      </c>
      <c r="N4765" t="s">
        <v>28</v>
      </c>
      <c r="O4765">
        <v>39</v>
      </c>
      <c r="P4765" s="1">
        <v>45563</v>
      </c>
      <c r="Q4765">
        <v>439</v>
      </c>
      <c r="R4765" t="s">
        <v>29</v>
      </c>
      <c r="S4765">
        <v>5</v>
      </c>
      <c r="T4765" s="1">
        <v>45715</v>
      </c>
      <c r="U4765" t="s">
        <v>60</v>
      </c>
      <c r="V4765" t="str">
        <f>TEXT(WEEKDAY(Working_Data[[#This Row],[order_date]],1),"DDDD")</f>
        <v>Friday</v>
      </c>
      <c r="W4765" t="str">
        <f>TEXT(Working_Data[[#This Row],[order_date]],"mmmm")</f>
        <v>March</v>
      </c>
      <c r="X4765" s="7">
        <f>Working_Data[[#This Row],[last_order_date]]-Working_Data[[#This Row],[signup_date]]</f>
        <v>292</v>
      </c>
      <c r="Y4765" s="7">
        <f>IF(Working_Data[[#This Row],[churned]]="Active",1,0)</f>
        <v>1</v>
      </c>
      <c r="Z4765" s="7">
        <f>YEAR(Working_Data[[#This Row],[order_date]])</f>
        <v>2025</v>
      </c>
    </row>
    <row r="4766" spans="1:26" x14ac:dyDescent="0.25">
      <c r="A4766" t="s">
        <v>9582</v>
      </c>
      <c r="B4766" t="s">
        <v>21</v>
      </c>
      <c r="C4766" t="s">
        <v>82</v>
      </c>
      <c r="D4766" t="s">
        <v>32</v>
      </c>
      <c r="E4766" s="1">
        <v>45994</v>
      </c>
      <c r="F4766" t="s">
        <v>9583</v>
      </c>
      <c r="G4766" s="1">
        <v>45737</v>
      </c>
      <c r="H4766" t="s">
        <v>47</v>
      </c>
      <c r="I4766" t="s">
        <v>48</v>
      </c>
      <c r="J4766" t="s">
        <v>67</v>
      </c>
      <c r="K4766">
        <v>3</v>
      </c>
      <c r="L4766" s="3">
        <f>Working_Data[[#This Row],[price2]]/Working_Data[[#This Row],[quantity]]</f>
        <v>202.41333333333333</v>
      </c>
      <c r="M4766" s="3">
        <v>607.24</v>
      </c>
      <c r="N4766" t="s">
        <v>50</v>
      </c>
      <c r="O4766">
        <v>17</v>
      </c>
      <c r="P4766" s="1">
        <v>45594</v>
      </c>
      <c r="Q4766">
        <v>303</v>
      </c>
      <c r="R4766" t="s">
        <v>43</v>
      </c>
      <c r="S4766">
        <v>4</v>
      </c>
      <c r="T4766" s="1">
        <v>45533</v>
      </c>
      <c r="U4766" t="s">
        <v>36</v>
      </c>
      <c r="V4766" t="str">
        <f>TEXT(WEEKDAY(Working_Data[[#This Row],[order_date]],1),"DDDD")</f>
        <v>Friday</v>
      </c>
      <c r="W4766" t="str">
        <f>TEXT(Working_Data[[#This Row],[order_date]],"mmmm")</f>
        <v>March</v>
      </c>
      <c r="X4766" s="7">
        <f>Working_Data[[#This Row],[last_order_date]]-Working_Data[[#This Row],[signup_date]]</f>
        <v>-400</v>
      </c>
      <c r="Y4766" s="7">
        <f>IF(Working_Data[[#This Row],[churned]]="Active",1,0)</f>
        <v>0</v>
      </c>
      <c r="Z4766" s="7">
        <f>YEAR(Working_Data[[#This Row],[order_date]])</f>
        <v>2025</v>
      </c>
    </row>
    <row r="4767" spans="1:26" x14ac:dyDescent="0.25">
      <c r="A4767" t="s">
        <v>9584</v>
      </c>
      <c r="B4767" t="s">
        <v>21</v>
      </c>
      <c r="C4767" t="s">
        <v>82</v>
      </c>
      <c r="D4767" t="s">
        <v>32</v>
      </c>
      <c r="E4767" s="1">
        <v>45465</v>
      </c>
      <c r="F4767" t="s">
        <v>9585</v>
      </c>
      <c r="G4767" s="1">
        <v>45737</v>
      </c>
      <c r="H4767" t="s">
        <v>58</v>
      </c>
      <c r="I4767" t="s">
        <v>48</v>
      </c>
      <c r="J4767" t="s">
        <v>59</v>
      </c>
      <c r="K4767">
        <v>3</v>
      </c>
      <c r="L4767" s="3">
        <f>Working_Data[[#This Row],[price2]]/Working_Data[[#This Row],[quantity]]</f>
        <v>488.33</v>
      </c>
      <c r="M4767" s="3">
        <v>1464.99</v>
      </c>
      <c r="N4767" t="s">
        <v>28</v>
      </c>
      <c r="O4767">
        <v>31</v>
      </c>
      <c r="P4767" s="1">
        <v>45798</v>
      </c>
      <c r="Q4767">
        <v>447</v>
      </c>
      <c r="R4767" t="s">
        <v>29</v>
      </c>
      <c r="S4767">
        <v>5</v>
      </c>
      <c r="T4767" s="1">
        <v>45845</v>
      </c>
      <c r="U4767" t="s">
        <v>36</v>
      </c>
      <c r="V4767" t="str">
        <f>TEXT(WEEKDAY(Working_Data[[#This Row],[order_date]],1),"DDDD")</f>
        <v>Friday</v>
      </c>
      <c r="W4767" t="str">
        <f>TEXT(Working_Data[[#This Row],[order_date]],"mmmm")</f>
        <v>March</v>
      </c>
      <c r="X4767" s="7">
        <f>Working_Data[[#This Row],[last_order_date]]-Working_Data[[#This Row],[signup_date]]</f>
        <v>333</v>
      </c>
      <c r="Y4767" s="7">
        <f>IF(Working_Data[[#This Row],[churned]]="Active",1,0)</f>
        <v>1</v>
      </c>
      <c r="Z4767" s="7">
        <f>YEAR(Working_Data[[#This Row],[order_date]])</f>
        <v>2025</v>
      </c>
    </row>
    <row r="4768" spans="1:26" x14ac:dyDescent="0.25">
      <c r="A4768" t="s">
        <v>9586</v>
      </c>
      <c r="B4768" t="s">
        <v>45</v>
      </c>
      <c r="C4768" t="s">
        <v>22</v>
      </c>
      <c r="D4768" t="s">
        <v>23</v>
      </c>
      <c r="E4768" s="1">
        <v>45768</v>
      </c>
      <c r="F4768" t="s">
        <v>9587</v>
      </c>
      <c r="G4768" s="1">
        <v>45737</v>
      </c>
      <c r="H4768" t="s">
        <v>47</v>
      </c>
      <c r="I4768" t="s">
        <v>42</v>
      </c>
      <c r="J4768" t="s">
        <v>67</v>
      </c>
      <c r="K4768">
        <v>4</v>
      </c>
      <c r="L4768" s="3">
        <f>Working_Data[[#This Row],[price2]]/Working_Data[[#This Row],[quantity]]</f>
        <v>45.44</v>
      </c>
      <c r="M4768" s="3">
        <v>181.76</v>
      </c>
      <c r="N4768" t="s">
        <v>28</v>
      </c>
      <c r="O4768">
        <v>1</v>
      </c>
      <c r="P4768" s="1">
        <v>45869</v>
      </c>
      <c r="Q4768">
        <v>431</v>
      </c>
      <c r="R4768" t="s">
        <v>43</v>
      </c>
      <c r="S4768">
        <v>4</v>
      </c>
      <c r="T4768" s="1">
        <v>45615</v>
      </c>
      <c r="U4768" t="s">
        <v>30</v>
      </c>
      <c r="V4768" t="str">
        <f>TEXT(WEEKDAY(Working_Data[[#This Row],[order_date]],1),"DDDD")</f>
        <v>Friday</v>
      </c>
      <c r="W4768" t="str">
        <f>TEXT(Working_Data[[#This Row],[order_date]],"mmmm")</f>
        <v>March</v>
      </c>
      <c r="X4768" s="7">
        <f>Working_Data[[#This Row],[last_order_date]]-Working_Data[[#This Row],[signup_date]]</f>
        <v>101</v>
      </c>
      <c r="Y4768" s="7">
        <f>IF(Working_Data[[#This Row],[churned]]="Active",1,0)</f>
        <v>0</v>
      </c>
      <c r="Z4768" s="7">
        <f>YEAR(Working_Data[[#This Row],[order_date]])</f>
        <v>2025</v>
      </c>
    </row>
    <row r="4769" spans="1:26" x14ac:dyDescent="0.25">
      <c r="A4769" t="s">
        <v>9588</v>
      </c>
      <c r="B4769" t="s">
        <v>38</v>
      </c>
      <c r="C4769" t="s">
        <v>39</v>
      </c>
      <c r="D4769" t="s">
        <v>32</v>
      </c>
      <c r="E4769" s="1">
        <v>45842</v>
      </c>
      <c r="F4769" t="s">
        <v>9589</v>
      </c>
      <c r="G4769" s="1">
        <v>45737</v>
      </c>
      <c r="H4769" t="s">
        <v>34</v>
      </c>
      <c r="I4769" t="s">
        <v>54</v>
      </c>
      <c r="J4769" t="s">
        <v>64</v>
      </c>
      <c r="K4769">
        <v>5</v>
      </c>
      <c r="L4769" s="3">
        <f>Working_Data[[#This Row],[price2]]/Working_Data[[#This Row],[quantity]]</f>
        <v>119.93599999999999</v>
      </c>
      <c r="M4769" s="3">
        <v>599.67999999999995</v>
      </c>
      <c r="N4769" t="s">
        <v>35</v>
      </c>
      <c r="O4769">
        <v>42</v>
      </c>
      <c r="P4769" s="1">
        <v>45392</v>
      </c>
      <c r="Q4769">
        <v>368</v>
      </c>
      <c r="R4769" t="s">
        <v>29</v>
      </c>
      <c r="S4769">
        <v>3</v>
      </c>
      <c r="T4769" s="1">
        <v>45874</v>
      </c>
      <c r="U4769" t="s">
        <v>30</v>
      </c>
      <c r="V4769" t="str">
        <f>TEXT(WEEKDAY(Working_Data[[#This Row],[order_date]],1),"DDDD")</f>
        <v>Friday</v>
      </c>
      <c r="W4769" t="str">
        <f>TEXT(Working_Data[[#This Row],[order_date]],"mmmm")</f>
        <v>March</v>
      </c>
      <c r="X4769" s="7">
        <f>Working_Data[[#This Row],[last_order_date]]-Working_Data[[#This Row],[signup_date]]</f>
        <v>-450</v>
      </c>
      <c r="Y4769" s="7">
        <f>IF(Working_Data[[#This Row],[churned]]="Active",1,0)</f>
        <v>1</v>
      </c>
      <c r="Z4769" s="7">
        <f>YEAR(Working_Data[[#This Row],[order_date]])</f>
        <v>2025</v>
      </c>
    </row>
    <row r="4770" spans="1:26" x14ac:dyDescent="0.25">
      <c r="A4770" t="s">
        <v>9590</v>
      </c>
      <c r="B4770" t="s">
        <v>38</v>
      </c>
      <c r="C4770" t="s">
        <v>82</v>
      </c>
      <c r="D4770" t="s">
        <v>77</v>
      </c>
      <c r="E4770" s="1">
        <v>45564</v>
      </c>
      <c r="F4770" t="s">
        <v>9591</v>
      </c>
      <c r="G4770" s="1">
        <v>45737</v>
      </c>
      <c r="H4770" t="s">
        <v>34</v>
      </c>
      <c r="I4770" t="s">
        <v>42</v>
      </c>
      <c r="J4770" t="s">
        <v>67</v>
      </c>
      <c r="K4770">
        <v>1</v>
      </c>
      <c r="L4770" s="3">
        <f>Working_Data[[#This Row],[price2]]/Working_Data[[#This Row],[quantity]]</f>
        <v>1483.25</v>
      </c>
      <c r="M4770" s="3">
        <v>1483.25</v>
      </c>
      <c r="N4770" t="s">
        <v>28</v>
      </c>
      <c r="O4770">
        <v>37</v>
      </c>
      <c r="P4770" s="1">
        <v>45694</v>
      </c>
      <c r="Q4770">
        <v>154</v>
      </c>
      <c r="R4770" t="s">
        <v>29</v>
      </c>
      <c r="S4770">
        <v>3</v>
      </c>
      <c r="T4770" s="1">
        <v>45594</v>
      </c>
      <c r="U4770" t="s">
        <v>30</v>
      </c>
      <c r="V4770" t="str">
        <f>TEXT(WEEKDAY(Working_Data[[#This Row],[order_date]],1),"DDDD")</f>
        <v>Friday</v>
      </c>
      <c r="W4770" t="str">
        <f>TEXT(Working_Data[[#This Row],[order_date]],"mmmm")</f>
        <v>March</v>
      </c>
      <c r="X4770" s="7">
        <f>Working_Data[[#This Row],[last_order_date]]-Working_Data[[#This Row],[signup_date]]</f>
        <v>130</v>
      </c>
      <c r="Y4770" s="7">
        <f>IF(Working_Data[[#This Row],[churned]]="Active",1,0)</f>
        <v>1</v>
      </c>
      <c r="Z4770" s="7">
        <f>YEAR(Working_Data[[#This Row],[order_date]])</f>
        <v>2025</v>
      </c>
    </row>
    <row r="4771" spans="1:26" x14ac:dyDescent="0.25">
      <c r="A4771" t="s">
        <v>9592</v>
      </c>
      <c r="B4771" t="s">
        <v>21</v>
      </c>
      <c r="C4771" t="s">
        <v>39</v>
      </c>
      <c r="D4771" t="s">
        <v>23</v>
      </c>
      <c r="E4771" s="1">
        <v>45773</v>
      </c>
      <c r="F4771" t="s">
        <v>9593</v>
      </c>
      <c r="G4771" s="1">
        <v>45737</v>
      </c>
      <c r="H4771" t="s">
        <v>41</v>
      </c>
      <c r="I4771" t="s">
        <v>63</v>
      </c>
      <c r="J4771" t="s">
        <v>59</v>
      </c>
      <c r="K4771">
        <v>2</v>
      </c>
      <c r="L4771" s="3">
        <f>Working_Data[[#This Row],[price2]]/Working_Data[[#This Row],[quantity]]</f>
        <v>80.790000000000006</v>
      </c>
      <c r="M4771" s="3">
        <v>161.58000000000001</v>
      </c>
      <c r="N4771" t="s">
        <v>50</v>
      </c>
      <c r="O4771">
        <v>10</v>
      </c>
      <c r="P4771" s="1">
        <v>45838</v>
      </c>
      <c r="Q4771">
        <v>80</v>
      </c>
      <c r="R4771" t="s">
        <v>43</v>
      </c>
      <c r="S4771">
        <v>3</v>
      </c>
      <c r="T4771" s="1">
        <v>45303</v>
      </c>
      <c r="U4771" t="s">
        <v>30</v>
      </c>
      <c r="V4771" t="str">
        <f>TEXT(WEEKDAY(Working_Data[[#This Row],[order_date]],1),"DDDD")</f>
        <v>Friday</v>
      </c>
      <c r="W4771" t="str">
        <f>TEXT(Working_Data[[#This Row],[order_date]],"mmmm")</f>
        <v>March</v>
      </c>
      <c r="X4771" s="7">
        <f>Working_Data[[#This Row],[last_order_date]]-Working_Data[[#This Row],[signup_date]]</f>
        <v>65</v>
      </c>
      <c r="Y4771" s="7">
        <f>IF(Working_Data[[#This Row],[churned]]="Active",1,0)</f>
        <v>0</v>
      </c>
      <c r="Z4771" s="7">
        <f>YEAR(Working_Data[[#This Row],[order_date]])</f>
        <v>2025</v>
      </c>
    </row>
    <row r="4772" spans="1:26" x14ac:dyDescent="0.25">
      <c r="A4772" t="s">
        <v>9594</v>
      </c>
      <c r="B4772" t="s">
        <v>45</v>
      </c>
      <c r="C4772" t="s">
        <v>39</v>
      </c>
      <c r="D4772" t="s">
        <v>77</v>
      </c>
      <c r="E4772" s="1">
        <v>45565</v>
      </c>
      <c r="F4772" t="s">
        <v>9595</v>
      </c>
      <c r="G4772" s="1">
        <v>45737</v>
      </c>
      <c r="H4772" t="s">
        <v>25</v>
      </c>
      <c r="I4772" t="s">
        <v>48</v>
      </c>
      <c r="J4772" t="s">
        <v>67</v>
      </c>
      <c r="K4772">
        <v>1</v>
      </c>
      <c r="L4772" s="3">
        <f>Working_Data[[#This Row],[price2]]/Working_Data[[#This Row],[quantity]]</f>
        <v>426.21</v>
      </c>
      <c r="M4772" s="3">
        <v>426.21</v>
      </c>
      <c r="N4772" t="s">
        <v>28</v>
      </c>
      <c r="O4772">
        <v>50</v>
      </c>
      <c r="P4772" s="1">
        <v>45836</v>
      </c>
      <c r="Q4772">
        <v>232</v>
      </c>
      <c r="R4772" t="s">
        <v>29</v>
      </c>
      <c r="S4772">
        <v>4</v>
      </c>
      <c r="T4772" s="1">
        <v>45695</v>
      </c>
      <c r="U4772" t="s">
        <v>30</v>
      </c>
      <c r="V4772" t="str">
        <f>TEXT(WEEKDAY(Working_Data[[#This Row],[order_date]],1),"DDDD")</f>
        <v>Friday</v>
      </c>
      <c r="W4772" t="str">
        <f>TEXT(Working_Data[[#This Row],[order_date]],"mmmm")</f>
        <v>March</v>
      </c>
      <c r="X4772" s="7">
        <f>Working_Data[[#This Row],[last_order_date]]-Working_Data[[#This Row],[signup_date]]</f>
        <v>271</v>
      </c>
      <c r="Y4772" s="7">
        <f>IF(Working_Data[[#This Row],[churned]]="Active",1,0)</f>
        <v>1</v>
      </c>
      <c r="Z4772" s="7">
        <f>YEAR(Working_Data[[#This Row],[order_date]])</f>
        <v>2025</v>
      </c>
    </row>
    <row r="4773" spans="1:26" x14ac:dyDescent="0.25">
      <c r="A4773" t="s">
        <v>9596</v>
      </c>
      <c r="B4773" t="s">
        <v>21</v>
      </c>
      <c r="C4773" t="s">
        <v>22</v>
      </c>
      <c r="D4773" t="s">
        <v>56</v>
      </c>
      <c r="E4773" s="1">
        <v>45656</v>
      </c>
      <c r="F4773" t="s">
        <v>9597</v>
      </c>
      <c r="G4773" s="1">
        <v>45737</v>
      </c>
      <c r="H4773" t="s">
        <v>25</v>
      </c>
      <c r="I4773" t="s">
        <v>63</v>
      </c>
      <c r="J4773" t="s">
        <v>27</v>
      </c>
      <c r="K4773">
        <v>1</v>
      </c>
      <c r="L4773" s="3">
        <f>Working_Data[[#This Row],[price2]]/Working_Data[[#This Row],[quantity]]</f>
        <v>1433.54</v>
      </c>
      <c r="M4773" s="3">
        <v>1433.54</v>
      </c>
      <c r="N4773" t="s">
        <v>35</v>
      </c>
      <c r="O4773">
        <v>2</v>
      </c>
      <c r="P4773" s="1">
        <v>45689</v>
      </c>
      <c r="Q4773">
        <v>481</v>
      </c>
      <c r="R4773" t="s">
        <v>29</v>
      </c>
      <c r="S4773">
        <v>5</v>
      </c>
      <c r="T4773" s="1">
        <v>45999</v>
      </c>
      <c r="U4773" t="s">
        <v>36</v>
      </c>
      <c r="V4773" t="str">
        <f>TEXT(WEEKDAY(Working_Data[[#This Row],[order_date]],1),"DDDD")</f>
        <v>Friday</v>
      </c>
      <c r="W4773" t="str">
        <f>TEXT(Working_Data[[#This Row],[order_date]],"mmmm")</f>
        <v>March</v>
      </c>
      <c r="X4773" s="7">
        <f>Working_Data[[#This Row],[last_order_date]]-Working_Data[[#This Row],[signup_date]]</f>
        <v>33</v>
      </c>
      <c r="Y4773" s="7">
        <f>IF(Working_Data[[#This Row],[churned]]="Active",1,0)</f>
        <v>1</v>
      </c>
      <c r="Z4773" s="7">
        <f>YEAR(Working_Data[[#This Row],[order_date]])</f>
        <v>2025</v>
      </c>
    </row>
    <row r="4774" spans="1:26" x14ac:dyDescent="0.25">
      <c r="A4774" t="s">
        <v>9598</v>
      </c>
      <c r="B4774" t="s">
        <v>45</v>
      </c>
      <c r="C4774" t="s">
        <v>39</v>
      </c>
      <c r="D4774" t="s">
        <v>56</v>
      </c>
      <c r="E4774" s="1">
        <v>45730</v>
      </c>
      <c r="F4774" t="s">
        <v>9599</v>
      </c>
      <c r="G4774" s="1">
        <v>45737</v>
      </c>
      <c r="H4774" t="s">
        <v>41</v>
      </c>
      <c r="I4774" t="s">
        <v>54</v>
      </c>
      <c r="J4774" t="s">
        <v>59</v>
      </c>
      <c r="K4774">
        <v>4</v>
      </c>
      <c r="L4774" s="3">
        <f>Working_Data[[#This Row],[price2]]/Working_Data[[#This Row],[quantity]]</f>
        <v>290.60750000000002</v>
      </c>
      <c r="M4774" s="3">
        <v>1162.43</v>
      </c>
      <c r="N4774" t="s">
        <v>50</v>
      </c>
      <c r="O4774">
        <v>44</v>
      </c>
      <c r="P4774" s="1">
        <v>45360</v>
      </c>
      <c r="Q4774">
        <v>250</v>
      </c>
      <c r="R4774" t="s">
        <v>29</v>
      </c>
      <c r="S4774">
        <v>2</v>
      </c>
      <c r="T4774" s="1">
        <v>45694</v>
      </c>
      <c r="U4774" t="s">
        <v>36</v>
      </c>
      <c r="V4774" t="str">
        <f>TEXT(WEEKDAY(Working_Data[[#This Row],[order_date]],1),"DDDD")</f>
        <v>Friday</v>
      </c>
      <c r="W4774" t="str">
        <f>TEXT(Working_Data[[#This Row],[order_date]],"mmmm")</f>
        <v>March</v>
      </c>
      <c r="X4774" s="7">
        <f>Working_Data[[#This Row],[last_order_date]]-Working_Data[[#This Row],[signup_date]]</f>
        <v>-370</v>
      </c>
      <c r="Y4774" s="7">
        <f>IF(Working_Data[[#This Row],[churned]]="Active",1,0)</f>
        <v>1</v>
      </c>
      <c r="Z4774" s="7">
        <f>YEAR(Working_Data[[#This Row],[order_date]])</f>
        <v>2025</v>
      </c>
    </row>
    <row r="4775" spans="1:26" x14ac:dyDescent="0.25">
      <c r="A4775" t="s">
        <v>9600</v>
      </c>
      <c r="B4775" t="s">
        <v>21</v>
      </c>
      <c r="C4775" t="s">
        <v>82</v>
      </c>
      <c r="D4775" t="s">
        <v>32</v>
      </c>
      <c r="E4775" s="1">
        <v>45736</v>
      </c>
      <c r="F4775" t="s">
        <v>9601</v>
      </c>
      <c r="G4775" s="1">
        <v>45737</v>
      </c>
      <c r="H4775" t="s">
        <v>47</v>
      </c>
      <c r="I4775" t="s">
        <v>54</v>
      </c>
      <c r="J4775" t="s">
        <v>49</v>
      </c>
      <c r="K4775">
        <v>5</v>
      </c>
      <c r="L4775" s="3">
        <f>Working_Data[[#This Row],[price2]]/Working_Data[[#This Row],[quantity]]</f>
        <v>156.56800000000001</v>
      </c>
      <c r="M4775" s="3">
        <v>782.84</v>
      </c>
      <c r="N4775" t="s">
        <v>28</v>
      </c>
      <c r="O4775">
        <v>37</v>
      </c>
      <c r="P4775" s="1">
        <v>45906</v>
      </c>
      <c r="Q4775">
        <v>237</v>
      </c>
      <c r="R4775" t="s">
        <v>43</v>
      </c>
      <c r="S4775">
        <v>3</v>
      </c>
      <c r="T4775" s="1">
        <v>45806</v>
      </c>
      <c r="U4775" t="s">
        <v>60</v>
      </c>
      <c r="V4775" t="str">
        <f>TEXT(WEEKDAY(Working_Data[[#This Row],[order_date]],1),"DDDD")</f>
        <v>Friday</v>
      </c>
      <c r="W4775" t="str">
        <f>TEXT(Working_Data[[#This Row],[order_date]],"mmmm")</f>
        <v>March</v>
      </c>
      <c r="X4775" s="7">
        <f>Working_Data[[#This Row],[last_order_date]]-Working_Data[[#This Row],[signup_date]]</f>
        <v>170</v>
      </c>
      <c r="Y4775" s="7">
        <f>IF(Working_Data[[#This Row],[churned]]="Active",1,0)</f>
        <v>0</v>
      </c>
      <c r="Z4775" s="7">
        <f>YEAR(Working_Data[[#This Row],[order_date]])</f>
        <v>2025</v>
      </c>
    </row>
    <row r="4776" spans="1:26" x14ac:dyDescent="0.25">
      <c r="A4776" t="s">
        <v>9602</v>
      </c>
      <c r="B4776" t="s">
        <v>21</v>
      </c>
      <c r="C4776" t="s">
        <v>39</v>
      </c>
      <c r="D4776" t="s">
        <v>32</v>
      </c>
      <c r="E4776" s="1">
        <v>45870</v>
      </c>
      <c r="F4776" t="s">
        <v>9603</v>
      </c>
      <c r="G4776" s="1">
        <v>45737</v>
      </c>
      <c r="H4776" t="s">
        <v>41</v>
      </c>
      <c r="I4776" t="s">
        <v>26</v>
      </c>
      <c r="J4776" t="s">
        <v>27</v>
      </c>
      <c r="K4776">
        <v>4</v>
      </c>
      <c r="L4776" s="3">
        <f>Working_Data[[#This Row],[price2]]/Working_Data[[#This Row],[quantity]]</f>
        <v>244.0575</v>
      </c>
      <c r="M4776" s="3">
        <v>976.23</v>
      </c>
      <c r="N4776" t="s">
        <v>28</v>
      </c>
      <c r="O4776">
        <v>38</v>
      </c>
      <c r="P4776" s="1">
        <v>45833</v>
      </c>
      <c r="Q4776">
        <v>37</v>
      </c>
      <c r="R4776" t="s">
        <v>43</v>
      </c>
      <c r="S4776">
        <v>1</v>
      </c>
      <c r="T4776" s="1">
        <v>45646</v>
      </c>
      <c r="U4776" t="s">
        <v>60</v>
      </c>
      <c r="V4776" t="str">
        <f>TEXT(WEEKDAY(Working_Data[[#This Row],[order_date]],1),"DDDD")</f>
        <v>Friday</v>
      </c>
      <c r="W4776" t="str">
        <f>TEXT(Working_Data[[#This Row],[order_date]],"mmmm")</f>
        <v>March</v>
      </c>
      <c r="X4776" s="7">
        <f>Working_Data[[#This Row],[last_order_date]]-Working_Data[[#This Row],[signup_date]]</f>
        <v>-37</v>
      </c>
      <c r="Y4776" s="7">
        <f>IF(Working_Data[[#This Row],[churned]]="Active",1,0)</f>
        <v>0</v>
      </c>
      <c r="Z4776" s="7">
        <f>YEAR(Working_Data[[#This Row],[order_date]])</f>
        <v>2025</v>
      </c>
    </row>
    <row r="4777" spans="1:26" x14ac:dyDescent="0.25">
      <c r="A4777" t="s">
        <v>9604</v>
      </c>
      <c r="B4777" t="s">
        <v>21</v>
      </c>
      <c r="C4777" t="s">
        <v>82</v>
      </c>
      <c r="D4777" t="s">
        <v>77</v>
      </c>
      <c r="E4777" s="1">
        <v>45489</v>
      </c>
      <c r="F4777" t="s">
        <v>9605</v>
      </c>
      <c r="G4777" s="1">
        <v>45737</v>
      </c>
      <c r="H4777" t="s">
        <v>58</v>
      </c>
      <c r="I4777" t="s">
        <v>63</v>
      </c>
      <c r="J4777" t="s">
        <v>27</v>
      </c>
      <c r="K4777">
        <v>2</v>
      </c>
      <c r="L4777" s="3">
        <f>Working_Data[[#This Row],[price2]]/Working_Data[[#This Row],[quantity]]</f>
        <v>567.38499999999999</v>
      </c>
      <c r="M4777" s="3">
        <v>1134.77</v>
      </c>
      <c r="N4777" t="s">
        <v>28</v>
      </c>
      <c r="O4777">
        <v>42</v>
      </c>
      <c r="P4777" s="1">
        <v>45934</v>
      </c>
      <c r="Q4777">
        <v>178</v>
      </c>
      <c r="R4777" t="s">
        <v>29</v>
      </c>
      <c r="S4777">
        <v>3</v>
      </c>
      <c r="T4777" s="1">
        <v>45578</v>
      </c>
      <c r="U4777" t="s">
        <v>60</v>
      </c>
      <c r="V4777" t="str">
        <f>TEXT(WEEKDAY(Working_Data[[#This Row],[order_date]],1),"DDDD")</f>
        <v>Friday</v>
      </c>
      <c r="W4777" t="str">
        <f>TEXT(Working_Data[[#This Row],[order_date]],"mmmm")</f>
        <v>March</v>
      </c>
      <c r="X4777" s="7">
        <f>Working_Data[[#This Row],[last_order_date]]-Working_Data[[#This Row],[signup_date]]</f>
        <v>445</v>
      </c>
      <c r="Y4777" s="7">
        <f>IF(Working_Data[[#This Row],[churned]]="Active",1,0)</f>
        <v>1</v>
      </c>
      <c r="Z4777" s="7">
        <f>YEAR(Working_Data[[#This Row],[order_date]])</f>
        <v>2025</v>
      </c>
    </row>
    <row r="4778" spans="1:26" x14ac:dyDescent="0.25">
      <c r="A4778" t="s">
        <v>9606</v>
      </c>
      <c r="B4778" t="s">
        <v>45</v>
      </c>
      <c r="C4778" t="s">
        <v>39</v>
      </c>
      <c r="D4778" t="s">
        <v>23</v>
      </c>
      <c r="E4778" s="1">
        <v>45440</v>
      </c>
      <c r="F4778" t="s">
        <v>9607</v>
      </c>
      <c r="G4778" s="1">
        <v>45737</v>
      </c>
      <c r="H4778" t="s">
        <v>25</v>
      </c>
      <c r="I4778" t="s">
        <v>63</v>
      </c>
      <c r="J4778" t="s">
        <v>27</v>
      </c>
      <c r="K4778">
        <v>2</v>
      </c>
      <c r="L4778" s="3">
        <f>Working_Data[[#This Row],[price2]]/Working_Data[[#This Row],[quantity]]</f>
        <v>179.44</v>
      </c>
      <c r="M4778" s="3">
        <v>358.88</v>
      </c>
      <c r="N4778" t="s">
        <v>35</v>
      </c>
      <c r="O4778">
        <v>34</v>
      </c>
      <c r="P4778" s="1">
        <v>45674</v>
      </c>
      <c r="Q4778">
        <v>334</v>
      </c>
      <c r="R4778" t="s">
        <v>43</v>
      </c>
      <c r="S4778">
        <v>5</v>
      </c>
      <c r="T4778" s="1">
        <v>45861</v>
      </c>
      <c r="U4778" t="s">
        <v>30</v>
      </c>
      <c r="V4778" t="str">
        <f>TEXT(WEEKDAY(Working_Data[[#This Row],[order_date]],1),"DDDD")</f>
        <v>Friday</v>
      </c>
      <c r="W4778" t="str">
        <f>TEXT(Working_Data[[#This Row],[order_date]],"mmmm")</f>
        <v>March</v>
      </c>
      <c r="X4778" s="7">
        <f>Working_Data[[#This Row],[last_order_date]]-Working_Data[[#This Row],[signup_date]]</f>
        <v>234</v>
      </c>
      <c r="Y4778" s="7">
        <f>IF(Working_Data[[#This Row],[churned]]="Active",1,0)</f>
        <v>0</v>
      </c>
      <c r="Z4778" s="7">
        <f>YEAR(Working_Data[[#This Row],[order_date]])</f>
        <v>2025</v>
      </c>
    </row>
    <row r="4779" spans="1:26" x14ac:dyDescent="0.25">
      <c r="A4779" t="s">
        <v>9608</v>
      </c>
      <c r="B4779" t="s">
        <v>38</v>
      </c>
      <c r="C4779" t="s">
        <v>22</v>
      </c>
      <c r="D4779" t="s">
        <v>56</v>
      </c>
      <c r="E4779" s="1">
        <v>45762</v>
      </c>
      <c r="F4779" t="s">
        <v>9609</v>
      </c>
      <c r="G4779" s="1">
        <v>45738</v>
      </c>
      <c r="H4779" t="s">
        <v>41</v>
      </c>
      <c r="I4779" t="s">
        <v>54</v>
      </c>
      <c r="J4779" t="s">
        <v>49</v>
      </c>
      <c r="K4779">
        <v>5</v>
      </c>
      <c r="L4779" s="3">
        <f>Working_Data[[#This Row],[price2]]/Working_Data[[#This Row],[quantity]]</f>
        <v>177.53800000000001</v>
      </c>
      <c r="M4779" s="3">
        <v>887.69</v>
      </c>
      <c r="N4779" t="s">
        <v>28</v>
      </c>
      <c r="O4779">
        <v>2</v>
      </c>
      <c r="P4779" s="1">
        <v>45887</v>
      </c>
      <c r="Q4779">
        <v>83</v>
      </c>
      <c r="R4779" t="s">
        <v>43</v>
      </c>
      <c r="S4779">
        <v>5</v>
      </c>
      <c r="T4779" s="1">
        <v>45828</v>
      </c>
      <c r="U4779" t="s">
        <v>36</v>
      </c>
      <c r="V4779" t="str">
        <f>TEXT(WEEKDAY(Working_Data[[#This Row],[order_date]],1),"DDDD")</f>
        <v>Saturday</v>
      </c>
      <c r="W4779" t="str">
        <f>TEXT(Working_Data[[#This Row],[order_date]],"mmmm")</f>
        <v>March</v>
      </c>
      <c r="X4779" s="7">
        <f>Working_Data[[#This Row],[last_order_date]]-Working_Data[[#This Row],[signup_date]]</f>
        <v>125</v>
      </c>
      <c r="Y4779" s="7">
        <f>IF(Working_Data[[#This Row],[churned]]="Active",1,0)</f>
        <v>0</v>
      </c>
      <c r="Z4779" s="7">
        <f>YEAR(Working_Data[[#This Row],[order_date]])</f>
        <v>2025</v>
      </c>
    </row>
    <row r="4780" spans="1:26" x14ac:dyDescent="0.25">
      <c r="A4780" t="s">
        <v>9610</v>
      </c>
      <c r="B4780" t="s">
        <v>45</v>
      </c>
      <c r="C4780" t="s">
        <v>82</v>
      </c>
      <c r="D4780" t="s">
        <v>23</v>
      </c>
      <c r="E4780" s="1">
        <v>45594</v>
      </c>
      <c r="F4780" t="s">
        <v>9611</v>
      </c>
      <c r="G4780" s="1">
        <v>45738</v>
      </c>
      <c r="H4780" t="s">
        <v>41</v>
      </c>
      <c r="I4780" t="s">
        <v>48</v>
      </c>
      <c r="J4780" t="s">
        <v>49</v>
      </c>
      <c r="K4780">
        <v>2</v>
      </c>
      <c r="L4780" s="3">
        <f>Working_Data[[#This Row],[price2]]/Working_Data[[#This Row],[quantity]]</f>
        <v>730.03499999999997</v>
      </c>
      <c r="M4780" s="3">
        <v>1460.07</v>
      </c>
      <c r="N4780" t="s">
        <v>28</v>
      </c>
      <c r="O4780">
        <v>23</v>
      </c>
      <c r="P4780" s="1">
        <v>45816</v>
      </c>
      <c r="Q4780">
        <v>172</v>
      </c>
      <c r="R4780" t="s">
        <v>43</v>
      </c>
      <c r="S4780">
        <v>1</v>
      </c>
      <c r="T4780" s="1">
        <v>45745</v>
      </c>
      <c r="U4780" t="s">
        <v>60</v>
      </c>
      <c r="V4780" t="str">
        <f>TEXT(WEEKDAY(Working_Data[[#This Row],[order_date]],1),"DDDD")</f>
        <v>Saturday</v>
      </c>
      <c r="W4780" t="str">
        <f>TEXT(Working_Data[[#This Row],[order_date]],"mmmm")</f>
        <v>March</v>
      </c>
      <c r="X4780" s="7">
        <f>Working_Data[[#This Row],[last_order_date]]-Working_Data[[#This Row],[signup_date]]</f>
        <v>222</v>
      </c>
      <c r="Y4780" s="7">
        <f>IF(Working_Data[[#This Row],[churned]]="Active",1,0)</f>
        <v>0</v>
      </c>
      <c r="Z4780" s="7">
        <f>YEAR(Working_Data[[#This Row],[order_date]])</f>
        <v>2025</v>
      </c>
    </row>
    <row r="4781" spans="1:26" x14ac:dyDescent="0.25">
      <c r="A4781" t="s">
        <v>9612</v>
      </c>
      <c r="B4781" t="s">
        <v>21</v>
      </c>
      <c r="C4781" t="s">
        <v>39</v>
      </c>
      <c r="D4781" t="s">
        <v>32</v>
      </c>
      <c r="E4781" s="1">
        <v>45905</v>
      </c>
      <c r="F4781" t="s">
        <v>9613</v>
      </c>
      <c r="G4781" s="1">
        <v>45738</v>
      </c>
      <c r="H4781" t="s">
        <v>34</v>
      </c>
      <c r="I4781" t="s">
        <v>42</v>
      </c>
      <c r="J4781" t="s">
        <v>59</v>
      </c>
      <c r="K4781">
        <v>5</v>
      </c>
      <c r="L4781" s="3">
        <f>Working_Data[[#This Row],[price2]]/Working_Data[[#This Row],[quantity]]</f>
        <v>110.74600000000001</v>
      </c>
      <c r="M4781" s="3">
        <v>553.73</v>
      </c>
      <c r="N4781" t="s">
        <v>28</v>
      </c>
      <c r="O4781">
        <v>43</v>
      </c>
      <c r="P4781" s="1">
        <v>45655</v>
      </c>
      <c r="Q4781">
        <v>161</v>
      </c>
      <c r="R4781" t="s">
        <v>43</v>
      </c>
      <c r="S4781">
        <v>5</v>
      </c>
      <c r="T4781" s="1">
        <v>45824</v>
      </c>
      <c r="U4781" t="s">
        <v>60</v>
      </c>
      <c r="V4781" t="str">
        <f>TEXT(WEEKDAY(Working_Data[[#This Row],[order_date]],1),"DDDD")</f>
        <v>Saturday</v>
      </c>
      <c r="W4781" t="str">
        <f>TEXT(Working_Data[[#This Row],[order_date]],"mmmm")</f>
        <v>March</v>
      </c>
      <c r="X4781" s="7">
        <f>Working_Data[[#This Row],[last_order_date]]-Working_Data[[#This Row],[signup_date]]</f>
        <v>-250</v>
      </c>
      <c r="Y4781" s="7">
        <f>IF(Working_Data[[#This Row],[churned]]="Active",1,0)</f>
        <v>0</v>
      </c>
      <c r="Z4781" s="7">
        <f>YEAR(Working_Data[[#This Row],[order_date]])</f>
        <v>2025</v>
      </c>
    </row>
    <row r="4782" spans="1:26" x14ac:dyDescent="0.25">
      <c r="A4782" t="s">
        <v>9614</v>
      </c>
      <c r="B4782" t="s">
        <v>45</v>
      </c>
      <c r="C4782" t="s">
        <v>39</v>
      </c>
      <c r="D4782" t="s">
        <v>32</v>
      </c>
      <c r="E4782" s="1">
        <v>45835</v>
      </c>
      <c r="F4782" t="s">
        <v>9615</v>
      </c>
      <c r="G4782" s="1">
        <v>45738</v>
      </c>
      <c r="H4782" t="s">
        <v>58</v>
      </c>
      <c r="I4782" t="s">
        <v>26</v>
      </c>
      <c r="J4782" t="s">
        <v>64</v>
      </c>
      <c r="K4782">
        <v>3</v>
      </c>
      <c r="L4782" s="3">
        <f>Working_Data[[#This Row],[price2]]/Working_Data[[#This Row],[quantity]]</f>
        <v>324.82</v>
      </c>
      <c r="M4782" s="3">
        <v>974.46</v>
      </c>
      <c r="N4782" t="s">
        <v>28</v>
      </c>
      <c r="O4782">
        <v>10</v>
      </c>
      <c r="P4782" s="1">
        <v>45782</v>
      </c>
      <c r="Q4782">
        <v>423</v>
      </c>
      <c r="R4782" t="s">
        <v>29</v>
      </c>
      <c r="S4782">
        <v>3</v>
      </c>
      <c r="T4782" s="1">
        <v>45563</v>
      </c>
      <c r="U4782" t="s">
        <v>60</v>
      </c>
      <c r="V4782" t="str">
        <f>TEXT(WEEKDAY(Working_Data[[#This Row],[order_date]],1),"DDDD")</f>
        <v>Saturday</v>
      </c>
      <c r="W4782" t="str">
        <f>TEXT(Working_Data[[#This Row],[order_date]],"mmmm")</f>
        <v>March</v>
      </c>
      <c r="X4782" s="7">
        <f>Working_Data[[#This Row],[last_order_date]]-Working_Data[[#This Row],[signup_date]]</f>
        <v>-53</v>
      </c>
      <c r="Y4782" s="7">
        <f>IF(Working_Data[[#This Row],[churned]]="Active",1,0)</f>
        <v>1</v>
      </c>
      <c r="Z4782" s="7">
        <f>YEAR(Working_Data[[#This Row],[order_date]])</f>
        <v>2025</v>
      </c>
    </row>
    <row r="4783" spans="1:26" x14ac:dyDescent="0.25">
      <c r="A4783" t="s">
        <v>9616</v>
      </c>
      <c r="B4783" t="s">
        <v>38</v>
      </c>
      <c r="C4783" t="s">
        <v>22</v>
      </c>
      <c r="D4783" t="s">
        <v>52</v>
      </c>
      <c r="E4783" s="1">
        <v>45570</v>
      </c>
      <c r="F4783" t="s">
        <v>9617</v>
      </c>
      <c r="G4783" s="1">
        <v>45738</v>
      </c>
      <c r="H4783" t="s">
        <v>58</v>
      </c>
      <c r="I4783" t="s">
        <v>54</v>
      </c>
      <c r="J4783" t="s">
        <v>27</v>
      </c>
      <c r="K4783">
        <v>3</v>
      </c>
      <c r="L4783" s="3">
        <f>Working_Data[[#This Row],[price2]]/Working_Data[[#This Row],[quantity]]</f>
        <v>95.783333333333346</v>
      </c>
      <c r="M4783" s="3">
        <v>287.35000000000002</v>
      </c>
      <c r="N4783" t="s">
        <v>35</v>
      </c>
      <c r="O4783">
        <v>16</v>
      </c>
      <c r="P4783" s="1">
        <v>45811</v>
      </c>
      <c r="Q4783">
        <v>201</v>
      </c>
      <c r="R4783" t="s">
        <v>43</v>
      </c>
      <c r="S4783">
        <v>3</v>
      </c>
      <c r="T4783" s="1">
        <v>45797</v>
      </c>
      <c r="U4783" t="s">
        <v>36</v>
      </c>
      <c r="V4783" t="str">
        <f>TEXT(WEEKDAY(Working_Data[[#This Row],[order_date]],1),"DDDD")</f>
        <v>Saturday</v>
      </c>
      <c r="W4783" t="str">
        <f>TEXT(Working_Data[[#This Row],[order_date]],"mmmm")</f>
        <v>March</v>
      </c>
      <c r="X4783" s="7">
        <f>Working_Data[[#This Row],[last_order_date]]-Working_Data[[#This Row],[signup_date]]</f>
        <v>241</v>
      </c>
      <c r="Y4783" s="7">
        <f>IF(Working_Data[[#This Row],[churned]]="Active",1,0)</f>
        <v>0</v>
      </c>
      <c r="Z4783" s="7">
        <f>YEAR(Working_Data[[#This Row],[order_date]])</f>
        <v>2025</v>
      </c>
    </row>
    <row r="4784" spans="1:26" x14ac:dyDescent="0.25">
      <c r="A4784" t="s">
        <v>9618</v>
      </c>
      <c r="B4784" t="s">
        <v>38</v>
      </c>
      <c r="C4784" t="s">
        <v>82</v>
      </c>
      <c r="D4784" t="s">
        <v>52</v>
      </c>
      <c r="E4784" s="1">
        <v>45806</v>
      </c>
      <c r="F4784" t="s">
        <v>9619</v>
      </c>
      <c r="G4784" s="1">
        <v>45738</v>
      </c>
      <c r="H4784" t="s">
        <v>34</v>
      </c>
      <c r="I4784" t="s">
        <v>42</v>
      </c>
      <c r="J4784" t="s">
        <v>64</v>
      </c>
      <c r="K4784">
        <v>3</v>
      </c>
      <c r="L4784" s="3">
        <f>Working_Data[[#This Row],[price2]]/Working_Data[[#This Row],[quantity]]</f>
        <v>197.24333333333334</v>
      </c>
      <c r="M4784" s="3">
        <v>591.73</v>
      </c>
      <c r="N4784" t="s">
        <v>50</v>
      </c>
      <c r="O4784">
        <v>26</v>
      </c>
      <c r="P4784" s="1">
        <v>45393</v>
      </c>
      <c r="Q4784">
        <v>394</v>
      </c>
      <c r="R4784" t="s">
        <v>43</v>
      </c>
      <c r="S4784">
        <v>1</v>
      </c>
      <c r="T4784" s="1">
        <v>45626</v>
      </c>
      <c r="U4784" t="s">
        <v>30</v>
      </c>
      <c r="V4784" t="str">
        <f>TEXT(WEEKDAY(Working_Data[[#This Row],[order_date]],1),"DDDD")</f>
        <v>Saturday</v>
      </c>
      <c r="W4784" t="str">
        <f>TEXT(Working_Data[[#This Row],[order_date]],"mmmm")</f>
        <v>March</v>
      </c>
      <c r="X4784" s="7">
        <f>Working_Data[[#This Row],[last_order_date]]-Working_Data[[#This Row],[signup_date]]</f>
        <v>-413</v>
      </c>
      <c r="Y4784" s="7">
        <f>IF(Working_Data[[#This Row],[churned]]="Active",1,0)</f>
        <v>0</v>
      </c>
      <c r="Z4784" s="7">
        <f>YEAR(Working_Data[[#This Row],[order_date]])</f>
        <v>2025</v>
      </c>
    </row>
    <row r="4785" spans="1:26" x14ac:dyDescent="0.25">
      <c r="A4785" t="s">
        <v>9620</v>
      </c>
      <c r="B4785" t="s">
        <v>45</v>
      </c>
      <c r="C4785" t="s">
        <v>82</v>
      </c>
      <c r="D4785" t="s">
        <v>23</v>
      </c>
      <c r="E4785" s="1">
        <v>45249</v>
      </c>
      <c r="F4785" t="s">
        <v>9621</v>
      </c>
      <c r="G4785" s="1">
        <v>45738</v>
      </c>
      <c r="H4785" t="s">
        <v>47</v>
      </c>
      <c r="I4785" t="s">
        <v>54</v>
      </c>
      <c r="J4785" t="s">
        <v>64</v>
      </c>
      <c r="K4785">
        <v>5</v>
      </c>
      <c r="L4785" s="3">
        <f>Working_Data[[#This Row],[price2]]/Working_Data[[#This Row],[quantity]]</f>
        <v>239.65799999999999</v>
      </c>
      <c r="M4785" s="3">
        <v>1198.29</v>
      </c>
      <c r="N4785" t="s">
        <v>28</v>
      </c>
      <c r="O4785">
        <v>41</v>
      </c>
      <c r="P4785" s="1">
        <v>45656</v>
      </c>
      <c r="Q4785">
        <v>431</v>
      </c>
      <c r="R4785" t="s">
        <v>29</v>
      </c>
      <c r="S4785">
        <v>1</v>
      </c>
      <c r="T4785" s="1">
        <v>45742</v>
      </c>
      <c r="U4785" t="s">
        <v>60</v>
      </c>
      <c r="V4785" t="str">
        <f>TEXT(WEEKDAY(Working_Data[[#This Row],[order_date]],1),"DDDD")</f>
        <v>Saturday</v>
      </c>
      <c r="W4785" t="str">
        <f>TEXT(Working_Data[[#This Row],[order_date]],"mmmm")</f>
        <v>March</v>
      </c>
      <c r="X4785" s="7">
        <f>Working_Data[[#This Row],[last_order_date]]-Working_Data[[#This Row],[signup_date]]</f>
        <v>407</v>
      </c>
      <c r="Y4785" s="7">
        <f>IF(Working_Data[[#This Row],[churned]]="Active",1,0)</f>
        <v>1</v>
      </c>
      <c r="Z4785" s="7">
        <f>YEAR(Working_Data[[#This Row],[order_date]])</f>
        <v>2025</v>
      </c>
    </row>
    <row r="4786" spans="1:26" x14ac:dyDescent="0.25">
      <c r="A4786" t="s">
        <v>9622</v>
      </c>
      <c r="B4786" t="s">
        <v>45</v>
      </c>
      <c r="C4786" t="s">
        <v>39</v>
      </c>
      <c r="D4786" t="s">
        <v>32</v>
      </c>
      <c r="E4786" s="1">
        <v>45226</v>
      </c>
      <c r="F4786" t="s">
        <v>9623</v>
      </c>
      <c r="G4786" s="1">
        <v>45738</v>
      </c>
      <c r="H4786" t="s">
        <v>58</v>
      </c>
      <c r="I4786" t="s">
        <v>48</v>
      </c>
      <c r="J4786" t="s">
        <v>64</v>
      </c>
      <c r="K4786">
        <v>1</v>
      </c>
      <c r="L4786" s="3">
        <f>Working_Data[[#This Row],[price2]]/Working_Data[[#This Row],[quantity]]</f>
        <v>1257.93</v>
      </c>
      <c r="M4786" s="3">
        <v>1257.93</v>
      </c>
      <c r="N4786" t="s">
        <v>28</v>
      </c>
      <c r="O4786">
        <v>47</v>
      </c>
      <c r="P4786" s="1">
        <v>45391</v>
      </c>
      <c r="Q4786">
        <v>266</v>
      </c>
      <c r="R4786" t="s">
        <v>29</v>
      </c>
      <c r="S4786">
        <v>4</v>
      </c>
      <c r="T4786" s="1">
        <v>45826</v>
      </c>
      <c r="U4786" t="s">
        <v>30</v>
      </c>
      <c r="V4786" t="str">
        <f>TEXT(WEEKDAY(Working_Data[[#This Row],[order_date]],1),"DDDD")</f>
        <v>Saturday</v>
      </c>
      <c r="W4786" t="str">
        <f>TEXT(Working_Data[[#This Row],[order_date]],"mmmm")</f>
        <v>March</v>
      </c>
      <c r="X4786" s="7">
        <f>Working_Data[[#This Row],[last_order_date]]-Working_Data[[#This Row],[signup_date]]</f>
        <v>165</v>
      </c>
      <c r="Y4786" s="7">
        <f>IF(Working_Data[[#This Row],[churned]]="Active",1,0)</f>
        <v>1</v>
      </c>
      <c r="Z4786" s="7">
        <f>YEAR(Working_Data[[#This Row],[order_date]])</f>
        <v>2025</v>
      </c>
    </row>
    <row r="4787" spans="1:26" x14ac:dyDescent="0.25">
      <c r="A4787" t="s">
        <v>9624</v>
      </c>
      <c r="B4787" t="s">
        <v>21</v>
      </c>
      <c r="C4787" t="s">
        <v>22</v>
      </c>
      <c r="D4787" t="s">
        <v>23</v>
      </c>
      <c r="E4787" s="1">
        <v>45442</v>
      </c>
      <c r="F4787" t="s">
        <v>9625</v>
      </c>
      <c r="G4787" s="1">
        <v>45738</v>
      </c>
      <c r="H4787" t="s">
        <v>41</v>
      </c>
      <c r="I4787" t="s">
        <v>63</v>
      </c>
      <c r="J4787" t="s">
        <v>59</v>
      </c>
      <c r="K4787">
        <v>2</v>
      </c>
      <c r="L4787" s="3">
        <f>Working_Data[[#This Row],[price2]]/Working_Data[[#This Row],[quantity]]</f>
        <v>524.02</v>
      </c>
      <c r="M4787" s="3">
        <v>1048.04</v>
      </c>
      <c r="N4787" t="s">
        <v>50</v>
      </c>
      <c r="O4787">
        <v>45</v>
      </c>
      <c r="P4787" s="1">
        <v>45656</v>
      </c>
      <c r="Q4787">
        <v>112</v>
      </c>
      <c r="R4787" t="s">
        <v>43</v>
      </c>
      <c r="S4787">
        <v>5</v>
      </c>
      <c r="T4787" s="1">
        <v>45821</v>
      </c>
      <c r="U4787" t="s">
        <v>60</v>
      </c>
      <c r="V4787" t="str">
        <f>TEXT(WEEKDAY(Working_Data[[#This Row],[order_date]],1),"DDDD")</f>
        <v>Saturday</v>
      </c>
      <c r="W4787" t="str">
        <f>TEXT(Working_Data[[#This Row],[order_date]],"mmmm")</f>
        <v>March</v>
      </c>
      <c r="X4787" s="7">
        <f>Working_Data[[#This Row],[last_order_date]]-Working_Data[[#This Row],[signup_date]]</f>
        <v>214</v>
      </c>
      <c r="Y4787" s="7">
        <f>IF(Working_Data[[#This Row],[churned]]="Active",1,0)</f>
        <v>0</v>
      </c>
      <c r="Z4787" s="7">
        <f>YEAR(Working_Data[[#This Row],[order_date]])</f>
        <v>2025</v>
      </c>
    </row>
    <row r="4788" spans="1:26" x14ac:dyDescent="0.25">
      <c r="A4788" t="s">
        <v>9626</v>
      </c>
      <c r="B4788" t="s">
        <v>21</v>
      </c>
      <c r="C4788" t="s">
        <v>22</v>
      </c>
      <c r="D4788" t="s">
        <v>32</v>
      </c>
      <c r="E4788" s="1">
        <v>45477</v>
      </c>
      <c r="F4788" t="s">
        <v>9627</v>
      </c>
      <c r="G4788" s="1">
        <v>45738</v>
      </c>
      <c r="H4788" t="s">
        <v>41</v>
      </c>
      <c r="I4788" t="s">
        <v>54</v>
      </c>
      <c r="J4788" t="s">
        <v>64</v>
      </c>
      <c r="K4788">
        <v>2</v>
      </c>
      <c r="L4788" s="3">
        <f>Working_Data[[#This Row],[price2]]/Working_Data[[#This Row],[quantity]]</f>
        <v>583.19000000000005</v>
      </c>
      <c r="M4788" s="3">
        <v>1166.3800000000001</v>
      </c>
      <c r="N4788" t="s">
        <v>50</v>
      </c>
      <c r="O4788">
        <v>8</v>
      </c>
      <c r="P4788" s="1">
        <v>45791</v>
      </c>
      <c r="Q4788">
        <v>42</v>
      </c>
      <c r="R4788" t="s">
        <v>43</v>
      </c>
      <c r="S4788">
        <v>1</v>
      </c>
      <c r="T4788" s="1">
        <v>45663</v>
      </c>
      <c r="U4788" t="s">
        <v>30</v>
      </c>
      <c r="V4788" t="str">
        <f>TEXT(WEEKDAY(Working_Data[[#This Row],[order_date]],1),"DDDD")</f>
        <v>Saturday</v>
      </c>
      <c r="W4788" t="str">
        <f>TEXT(Working_Data[[#This Row],[order_date]],"mmmm")</f>
        <v>March</v>
      </c>
      <c r="X4788" s="7">
        <f>Working_Data[[#This Row],[last_order_date]]-Working_Data[[#This Row],[signup_date]]</f>
        <v>314</v>
      </c>
      <c r="Y4788" s="7">
        <f>IF(Working_Data[[#This Row],[churned]]="Active",1,0)</f>
        <v>0</v>
      </c>
      <c r="Z4788" s="7">
        <f>YEAR(Working_Data[[#This Row],[order_date]])</f>
        <v>2025</v>
      </c>
    </row>
    <row r="4789" spans="1:26" x14ac:dyDescent="0.25">
      <c r="A4789" t="s">
        <v>9628</v>
      </c>
      <c r="B4789" t="s">
        <v>21</v>
      </c>
      <c r="C4789" t="s">
        <v>82</v>
      </c>
      <c r="D4789" t="s">
        <v>77</v>
      </c>
      <c r="E4789" s="1">
        <v>45776</v>
      </c>
      <c r="F4789" t="s">
        <v>9629</v>
      </c>
      <c r="G4789" s="1">
        <v>45738</v>
      </c>
      <c r="H4789" t="s">
        <v>41</v>
      </c>
      <c r="I4789" t="s">
        <v>63</v>
      </c>
      <c r="J4789" t="s">
        <v>59</v>
      </c>
      <c r="K4789">
        <v>3</v>
      </c>
      <c r="L4789" s="3">
        <f>Working_Data[[#This Row],[price2]]/Working_Data[[#This Row],[quantity]]</f>
        <v>291.75333333333333</v>
      </c>
      <c r="M4789" s="3">
        <v>875.26</v>
      </c>
      <c r="N4789" t="s">
        <v>50</v>
      </c>
      <c r="O4789">
        <v>2</v>
      </c>
      <c r="P4789" s="1">
        <v>45646</v>
      </c>
      <c r="Q4789">
        <v>177</v>
      </c>
      <c r="R4789" t="s">
        <v>43</v>
      </c>
      <c r="S4789">
        <v>1</v>
      </c>
      <c r="T4789" s="1">
        <v>45394</v>
      </c>
      <c r="U4789" t="s">
        <v>60</v>
      </c>
      <c r="V4789" t="str">
        <f>TEXT(WEEKDAY(Working_Data[[#This Row],[order_date]],1),"DDDD")</f>
        <v>Saturday</v>
      </c>
      <c r="W4789" t="str">
        <f>TEXT(Working_Data[[#This Row],[order_date]],"mmmm")</f>
        <v>March</v>
      </c>
      <c r="X4789" s="7">
        <f>Working_Data[[#This Row],[last_order_date]]-Working_Data[[#This Row],[signup_date]]</f>
        <v>-130</v>
      </c>
      <c r="Y4789" s="7">
        <f>IF(Working_Data[[#This Row],[churned]]="Active",1,0)</f>
        <v>0</v>
      </c>
      <c r="Z4789" s="7">
        <f>YEAR(Working_Data[[#This Row],[order_date]])</f>
        <v>2025</v>
      </c>
    </row>
    <row r="4790" spans="1:26" x14ac:dyDescent="0.25">
      <c r="A4790" t="s">
        <v>9630</v>
      </c>
      <c r="B4790" t="s">
        <v>45</v>
      </c>
      <c r="C4790" t="s">
        <v>39</v>
      </c>
      <c r="D4790" t="s">
        <v>32</v>
      </c>
      <c r="E4790" s="1">
        <v>45351</v>
      </c>
      <c r="F4790" t="s">
        <v>9631</v>
      </c>
      <c r="G4790" s="1">
        <v>45738</v>
      </c>
      <c r="H4790" t="s">
        <v>34</v>
      </c>
      <c r="I4790" t="s">
        <v>63</v>
      </c>
      <c r="J4790" t="s">
        <v>64</v>
      </c>
      <c r="K4790">
        <v>1</v>
      </c>
      <c r="L4790" s="3">
        <f>Working_Data[[#This Row],[price2]]/Working_Data[[#This Row],[quantity]]</f>
        <v>361.04</v>
      </c>
      <c r="M4790" s="3">
        <v>361.04</v>
      </c>
      <c r="N4790" t="s">
        <v>28</v>
      </c>
      <c r="O4790">
        <v>18</v>
      </c>
      <c r="P4790" s="1">
        <v>45619</v>
      </c>
      <c r="Q4790">
        <v>332</v>
      </c>
      <c r="R4790" t="s">
        <v>43</v>
      </c>
      <c r="S4790">
        <v>2</v>
      </c>
      <c r="T4790" s="1">
        <v>45995</v>
      </c>
      <c r="U4790" t="s">
        <v>60</v>
      </c>
      <c r="V4790" t="str">
        <f>TEXT(WEEKDAY(Working_Data[[#This Row],[order_date]],1),"DDDD")</f>
        <v>Saturday</v>
      </c>
      <c r="W4790" t="str">
        <f>TEXT(Working_Data[[#This Row],[order_date]],"mmmm")</f>
        <v>March</v>
      </c>
      <c r="X4790" s="7">
        <f>Working_Data[[#This Row],[last_order_date]]-Working_Data[[#This Row],[signup_date]]</f>
        <v>268</v>
      </c>
      <c r="Y4790" s="7">
        <f>IF(Working_Data[[#This Row],[churned]]="Active",1,0)</f>
        <v>0</v>
      </c>
      <c r="Z4790" s="7">
        <f>YEAR(Working_Data[[#This Row],[order_date]])</f>
        <v>2025</v>
      </c>
    </row>
    <row r="4791" spans="1:26" x14ac:dyDescent="0.25">
      <c r="A4791" t="s">
        <v>9632</v>
      </c>
      <c r="B4791" t="s">
        <v>21</v>
      </c>
      <c r="C4791" t="s">
        <v>22</v>
      </c>
      <c r="D4791" t="s">
        <v>32</v>
      </c>
      <c r="E4791" s="1">
        <v>45222</v>
      </c>
      <c r="F4791" t="s">
        <v>9633</v>
      </c>
      <c r="G4791" s="1">
        <v>45738</v>
      </c>
      <c r="H4791" t="s">
        <v>25</v>
      </c>
      <c r="I4791" t="s">
        <v>63</v>
      </c>
      <c r="J4791" t="s">
        <v>59</v>
      </c>
      <c r="K4791">
        <v>3</v>
      </c>
      <c r="L4791" s="3">
        <f>Working_Data[[#This Row],[price2]]/Working_Data[[#This Row],[quantity]]</f>
        <v>149.07333333333335</v>
      </c>
      <c r="M4791" s="3">
        <v>447.22</v>
      </c>
      <c r="N4791" t="s">
        <v>35</v>
      </c>
      <c r="O4791">
        <v>20</v>
      </c>
      <c r="P4791" s="1">
        <v>45712</v>
      </c>
      <c r="Q4791">
        <v>323</v>
      </c>
      <c r="R4791" t="s">
        <v>29</v>
      </c>
      <c r="S4791">
        <v>4</v>
      </c>
      <c r="T4791" s="1">
        <v>45745</v>
      </c>
      <c r="U4791" t="s">
        <v>36</v>
      </c>
      <c r="V4791" t="str">
        <f>TEXT(WEEKDAY(Working_Data[[#This Row],[order_date]],1),"DDDD")</f>
        <v>Saturday</v>
      </c>
      <c r="W4791" t="str">
        <f>TEXT(Working_Data[[#This Row],[order_date]],"mmmm")</f>
        <v>March</v>
      </c>
      <c r="X4791" s="7">
        <f>Working_Data[[#This Row],[last_order_date]]-Working_Data[[#This Row],[signup_date]]</f>
        <v>490</v>
      </c>
      <c r="Y4791" s="7">
        <f>IF(Working_Data[[#This Row],[churned]]="Active",1,0)</f>
        <v>1</v>
      </c>
      <c r="Z4791" s="7">
        <f>YEAR(Working_Data[[#This Row],[order_date]])</f>
        <v>2025</v>
      </c>
    </row>
    <row r="4792" spans="1:26" x14ac:dyDescent="0.25">
      <c r="A4792" t="s">
        <v>9634</v>
      </c>
      <c r="B4792" t="s">
        <v>38</v>
      </c>
      <c r="C4792" t="s">
        <v>39</v>
      </c>
      <c r="D4792" t="s">
        <v>23</v>
      </c>
      <c r="E4792" s="1">
        <v>45563</v>
      </c>
      <c r="F4792" t="s">
        <v>9635</v>
      </c>
      <c r="G4792" s="1">
        <v>45739</v>
      </c>
      <c r="H4792" t="s">
        <v>34</v>
      </c>
      <c r="I4792" t="s">
        <v>48</v>
      </c>
      <c r="J4792" t="s">
        <v>59</v>
      </c>
      <c r="K4792">
        <v>3</v>
      </c>
      <c r="L4792" s="3">
        <f>Working_Data[[#This Row],[price2]]/Working_Data[[#This Row],[quantity]]</f>
        <v>399.97</v>
      </c>
      <c r="M4792" s="3">
        <v>1199.9100000000001</v>
      </c>
      <c r="N4792" t="s">
        <v>35</v>
      </c>
      <c r="O4792">
        <v>33</v>
      </c>
      <c r="P4792" s="1">
        <v>45683</v>
      </c>
      <c r="Q4792">
        <v>241</v>
      </c>
      <c r="R4792" t="s">
        <v>29</v>
      </c>
      <c r="S4792">
        <v>3</v>
      </c>
      <c r="T4792" s="1">
        <v>45903</v>
      </c>
      <c r="U4792" t="s">
        <v>36</v>
      </c>
      <c r="V4792" t="str">
        <f>TEXT(WEEKDAY(Working_Data[[#This Row],[order_date]],1),"DDDD")</f>
        <v>Sunday</v>
      </c>
      <c r="W4792" t="str">
        <f>TEXT(Working_Data[[#This Row],[order_date]],"mmmm")</f>
        <v>March</v>
      </c>
      <c r="X4792" s="7">
        <f>Working_Data[[#This Row],[last_order_date]]-Working_Data[[#This Row],[signup_date]]</f>
        <v>120</v>
      </c>
      <c r="Y4792" s="7">
        <f>IF(Working_Data[[#This Row],[churned]]="Active",1,0)</f>
        <v>1</v>
      </c>
      <c r="Z4792" s="7">
        <f>YEAR(Working_Data[[#This Row],[order_date]])</f>
        <v>2025</v>
      </c>
    </row>
    <row r="4793" spans="1:26" x14ac:dyDescent="0.25">
      <c r="A4793" t="s">
        <v>9636</v>
      </c>
      <c r="B4793" t="s">
        <v>21</v>
      </c>
      <c r="C4793" t="s">
        <v>22</v>
      </c>
      <c r="D4793" t="s">
        <v>23</v>
      </c>
      <c r="E4793" s="1">
        <v>45468</v>
      </c>
      <c r="F4793" t="s">
        <v>9637</v>
      </c>
      <c r="G4793" s="1">
        <v>45739</v>
      </c>
      <c r="H4793" t="s">
        <v>58</v>
      </c>
      <c r="I4793" t="s">
        <v>48</v>
      </c>
      <c r="J4793" t="s">
        <v>67</v>
      </c>
      <c r="K4793">
        <v>4</v>
      </c>
      <c r="L4793" s="3">
        <f>Working_Data[[#This Row],[price2]]/Working_Data[[#This Row],[quantity]]</f>
        <v>124.82250000000001</v>
      </c>
      <c r="M4793" s="3">
        <v>499.29</v>
      </c>
      <c r="N4793" t="s">
        <v>28</v>
      </c>
      <c r="O4793">
        <v>40</v>
      </c>
      <c r="P4793" s="1">
        <v>45706</v>
      </c>
      <c r="Q4793">
        <v>390</v>
      </c>
      <c r="R4793" t="s">
        <v>43</v>
      </c>
      <c r="S4793">
        <v>1</v>
      </c>
      <c r="T4793" s="1">
        <v>45483</v>
      </c>
      <c r="U4793" t="s">
        <v>36</v>
      </c>
      <c r="V4793" t="str">
        <f>TEXT(WEEKDAY(Working_Data[[#This Row],[order_date]],1),"DDDD")</f>
        <v>Sunday</v>
      </c>
      <c r="W4793" t="str">
        <f>TEXT(Working_Data[[#This Row],[order_date]],"mmmm")</f>
        <v>March</v>
      </c>
      <c r="X4793" s="7">
        <f>Working_Data[[#This Row],[last_order_date]]-Working_Data[[#This Row],[signup_date]]</f>
        <v>238</v>
      </c>
      <c r="Y4793" s="7">
        <f>IF(Working_Data[[#This Row],[churned]]="Active",1,0)</f>
        <v>0</v>
      </c>
      <c r="Z4793" s="7">
        <f>YEAR(Working_Data[[#This Row],[order_date]])</f>
        <v>2025</v>
      </c>
    </row>
    <row r="4794" spans="1:26" x14ac:dyDescent="0.25">
      <c r="A4794" t="s">
        <v>9638</v>
      </c>
      <c r="B4794" t="s">
        <v>45</v>
      </c>
      <c r="C4794" t="s">
        <v>82</v>
      </c>
      <c r="D4794" t="s">
        <v>23</v>
      </c>
      <c r="E4794" s="1">
        <v>45240</v>
      </c>
      <c r="F4794" t="s">
        <v>9639</v>
      </c>
      <c r="G4794" s="1">
        <v>45739</v>
      </c>
      <c r="H4794" t="s">
        <v>25</v>
      </c>
      <c r="I4794" t="s">
        <v>48</v>
      </c>
      <c r="J4794" t="s">
        <v>27</v>
      </c>
      <c r="K4794">
        <v>3</v>
      </c>
      <c r="L4794" s="3">
        <f>Working_Data[[#This Row],[price2]]/Working_Data[[#This Row],[quantity]]</f>
        <v>92.08</v>
      </c>
      <c r="M4794" s="3">
        <v>276.24</v>
      </c>
      <c r="N4794" t="s">
        <v>28</v>
      </c>
      <c r="O4794">
        <v>8</v>
      </c>
      <c r="P4794" s="1">
        <v>45808</v>
      </c>
      <c r="Q4794">
        <v>244</v>
      </c>
      <c r="R4794" t="s">
        <v>43</v>
      </c>
      <c r="S4794">
        <v>1</v>
      </c>
      <c r="T4794" s="1">
        <v>45615</v>
      </c>
      <c r="U4794" t="s">
        <v>60</v>
      </c>
      <c r="V4794" t="str">
        <f>TEXT(WEEKDAY(Working_Data[[#This Row],[order_date]],1),"DDDD")</f>
        <v>Sunday</v>
      </c>
      <c r="W4794" t="str">
        <f>TEXT(Working_Data[[#This Row],[order_date]],"mmmm")</f>
        <v>March</v>
      </c>
      <c r="X4794" s="7">
        <f>Working_Data[[#This Row],[last_order_date]]-Working_Data[[#This Row],[signup_date]]</f>
        <v>568</v>
      </c>
      <c r="Y4794" s="7">
        <f>IF(Working_Data[[#This Row],[churned]]="Active",1,0)</f>
        <v>0</v>
      </c>
      <c r="Z4794" s="7">
        <f>YEAR(Working_Data[[#This Row],[order_date]])</f>
        <v>2025</v>
      </c>
    </row>
    <row r="4795" spans="1:26" x14ac:dyDescent="0.25">
      <c r="A4795" t="s">
        <v>9640</v>
      </c>
      <c r="B4795" t="s">
        <v>21</v>
      </c>
      <c r="C4795" t="s">
        <v>39</v>
      </c>
      <c r="D4795" t="s">
        <v>77</v>
      </c>
      <c r="E4795" s="1">
        <v>45350</v>
      </c>
      <c r="F4795" t="s">
        <v>9641</v>
      </c>
      <c r="G4795" s="1">
        <v>45739</v>
      </c>
      <c r="H4795" t="s">
        <v>47</v>
      </c>
      <c r="I4795" t="s">
        <v>26</v>
      </c>
      <c r="J4795" t="s">
        <v>67</v>
      </c>
      <c r="K4795">
        <v>2</v>
      </c>
      <c r="L4795" s="3">
        <f>Working_Data[[#This Row],[price2]]/Working_Data[[#This Row],[quantity]]</f>
        <v>651.08000000000004</v>
      </c>
      <c r="M4795" s="3">
        <v>1302.1600000000001</v>
      </c>
      <c r="N4795" t="s">
        <v>50</v>
      </c>
      <c r="O4795">
        <v>35</v>
      </c>
      <c r="P4795" s="1">
        <v>45768</v>
      </c>
      <c r="Q4795">
        <v>131</v>
      </c>
      <c r="R4795" t="s">
        <v>29</v>
      </c>
      <c r="S4795">
        <v>5</v>
      </c>
      <c r="T4795" s="1">
        <v>45455</v>
      </c>
      <c r="U4795" t="s">
        <v>30</v>
      </c>
      <c r="V4795" t="str">
        <f>TEXT(WEEKDAY(Working_Data[[#This Row],[order_date]],1),"DDDD")</f>
        <v>Sunday</v>
      </c>
      <c r="W4795" t="str">
        <f>TEXT(Working_Data[[#This Row],[order_date]],"mmmm")</f>
        <v>March</v>
      </c>
      <c r="X4795" s="7">
        <f>Working_Data[[#This Row],[last_order_date]]-Working_Data[[#This Row],[signup_date]]</f>
        <v>418</v>
      </c>
      <c r="Y4795" s="7">
        <f>IF(Working_Data[[#This Row],[churned]]="Active",1,0)</f>
        <v>1</v>
      </c>
      <c r="Z4795" s="7">
        <f>YEAR(Working_Data[[#This Row],[order_date]])</f>
        <v>2025</v>
      </c>
    </row>
    <row r="4796" spans="1:26" x14ac:dyDescent="0.25">
      <c r="A4796" t="s">
        <v>9642</v>
      </c>
      <c r="B4796" t="s">
        <v>45</v>
      </c>
      <c r="C4796" t="s">
        <v>82</v>
      </c>
      <c r="D4796" t="s">
        <v>52</v>
      </c>
      <c r="E4796" s="1">
        <v>45377</v>
      </c>
      <c r="F4796" t="s">
        <v>9643</v>
      </c>
      <c r="G4796" s="1">
        <v>45739</v>
      </c>
      <c r="H4796" t="s">
        <v>25</v>
      </c>
      <c r="I4796" t="s">
        <v>48</v>
      </c>
      <c r="J4796" t="s">
        <v>59</v>
      </c>
      <c r="K4796">
        <v>4</v>
      </c>
      <c r="L4796" s="3">
        <f>Working_Data[[#This Row],[price2]]/Working_Data[[#This Row],[quantity]]</f>
        <v>212.5</v>
      </c>
      <c r="M4796" s="3">
        <v>850</v>
      </c>
      <c r="N4796" t="s">
        <v>28</v>
      </c>
      <c r="O4796">
        <v>13</v>
      </c>
      <c r="P4796" s="1">
        <v>45908</v>
      </c>
      <c r="Q4796">
        <v>9</v>
      </c>
      <c r="R4796" t="s">
        <v>43</v>
      </c>
      <c r="S4796">
        <v>3</v>
      </c>
      <c r="T4796" s="1">
        <v>45556</v>
      </c>
      <c r="U4796" t="s">
        <v>36</v>
      </c>
      <c r="V4796" t="str">
        <f>TEXT(WEEKDAY(Working_Data[[#This Row],[order_date]],1),"DDDD")</f>
        <v>Sunday</v>
      </c>
      <c r="W4796" t="str">
        <f>TEXT(Working_Data[[#This Row],[order_date]],"mmmm")</f>
        <v>March</v>
      </c>
      <c r="X4796" s="7">
        <f>Working_Data[[#This Row],[last_order_date]]-Working_Data[[#This Row],[signup_date]]</f>
        <v>531</v>
      </c>
      <c r="Y4796" s="7">
        <f>IF(Working_Data[[#This Row],[churned]]="Active",1,0)</f>
        <v>0</v>
      </c>
      <c r="Z4796" s="7">
        <f>YEAR(Working_Data[[#This Row],[order_date]])</f>
        <v>2025</v>
      </c>
    </row>
    <row r="4797" spans="1:26" x14ac:dyDescent="0.25">
      <c r="A4797" t="s">
        <v>9644</v>
      </c>
      <c r="B4797" t="s">
        <v>21</v>
      </c>
      <c r="C4797" t="s">
        <v>22</v>
      </c>
      <c r="D4797" t="s">
        <v>23</v>
      </c>
      <c r="E4797" s="1">
        <v>45361</v>
      </c>
      <c r="F4797" t="s">
        <v>9645</v>
      </c>
      <c r="G4797" s="1">
        <v>45739</v>
      </c>
      <c r="H4797" t="s">
        <v>58</v>
      </c>
      <c r="I4797" t="s">
        <v>42</v>
      </c>
      <c r="J4797" t="s">
        <v>64</v>
      </c>
      <c r="K4797">
        <v>2</v>
      </c>
      <c r="L4797" s="3">
        <f>Working_Data[[#This Row],[price2]]/Working_Data[[#This Row],[quantity]]</f>
        <v>500.78</v>
      </c>
      <c r="M4797" s="3">
        <v>1001.56</v>
      </c>
      <c r="N4797" t="s">
        <v>35</v>
      </c>
      <c r="O4797">
        <v>47</v>
      </c>
      <c r="P4797" s="1">
        <v>45554</v>
      </c>
      <c r="Q4797">
        <v>114</v>
      </c>
      <c r="R4797" t="s">
        <v>29</v>
      </c>
      <c r="S4797">
        <v>2</v>
      </c>
      <c r="T4797" s="1">
        <v>45691</v>
      </c>
      <c r="U4797" t="s">
        <v>36</v>
      </c>
      <c r="V4797" t="str">
        <f>TEXT(WEEKDAY(Working_Data[[#This Row],[order_date]],1),"DDDD")</f>
        <v>Sunday</v>
      </c>
      <c r="W4797" t="str">
        <f>TEXT(Working_Data[[#This Row],[order_date]],"mmmm")</f>
        <v>March</v>
      </c>
      <c r="X4797" s="7">
        <f>Working_Data[[#This Row],[last_order_date]]-Working_Data[[#This Row],[signup_date]]</f>
        <v>193</v>
      </c>
      <c r="Y4797" s="7">
        <f>IF(Working_Data[[#This Row],[churned]]="Active",1,0)</f>
        <v>1</v>
      </c>
      <c r="Z4797" s="7">
        <f>YEAR(Working_Data[[#This Row],[order_date]])</f>
        <v>2025</v>
      </c>
    </row>
    <row r="4798" spans="1:26" x14ac:dyDescent="0.25">
      <c r="A4798" t="s">
        <v>9646</v>
      </c>
      <c r="B4798" t="s">
        <v>45</v>
      </c>
      <c r="C4798" t="s">
        <v>22</v>
      </c>
      <c r="D4798" t="s">
        <v>23</v>
      </c>
      <c r="E4798" s="1">
        <v>45597</v>
      </c>
      <c r="F4798" t="s">
        <v>9647</v>
      </c>
      <c r="G4798" s="1">
        <v>45739</v>
      </c>
      <c r="H4798" t="s">
        <v>41</v>
      </c>
      <c r="I4798" t="s">
        <v>26</v>
      </c>
      <c r="J4798" t="s">
        <v>59</v>
      </c>
      <c r="K4798">
        <v>1</v>
      </c>
      <c r="L4798" s="3">
        <f>Working_Data[[#This Row],[price2]]/Working_Data[[#This Row],[quantity]]</f>
        <v>1443.88</v>
      </c>
      <c r="M4798" s="3">
        <v>1443.88</v>
      </c>
      <c r="N4798" t="s">
        <v>50</v>
      </c>
      <c r="O4798">
        <v>34</v>
      </c>
      <c r="P4798" s="1">
        <v>45997</v>
      </c>
      <c r="Q4798">
        <v>61</v>
      </c>
      <c r="R4798" t="s">
        <v>29</v>
      </c>
      <c r="S4798">
        <v>1</v>
      </c>
      <c r="T4798" s="1">
        <v>45719</v>
      </c>
      <c r="U4798" t="s">
        <v>36</v>
      </c>
      <c r="V4798" t="str">
        <f>TEXT(WEEKDAY(Working_Data[[#This Row],[order_date]],1),"DDDD")</f>
        <v>Sunday</v>
      </c>
      <c r="W4798" t="str">
        <f>TEXT(Working_Data[[#This Row],[order_date]],"mmmm")</f>
        <v>March</v>
      </c>
      <c r="X4798" s="7">
        <f>Working_Data[[#This Row],[last_order_date]]-Working_Data[[#This Row],[signup_date]]</f>
        <v>400</v>
      </c>
      <c r="Y4798" s="7">
        <f>IF(Working_Data[[#This Row],[churned]]="Active",1,0)</f>
        <v>1</v>
      </c>
      <c r="Z4798" s="7">
        <f>YEAR(Working_Data[[#This Row],[order_date]])</f>
        <v>2025</v>
      </c>
    </row>
    <row r="4799" spans="1:26" x14ac:dyDescent="0.25">
      <c r="A4799" t="s">
        <v>9648</v>
      </c>
      <c r="B4799" t="s">
        <v>38</v>
      </c>
      <c r="C4799" t="s">
        <v>82</v>
      </c>
      <c r="D4799" t="s">
        <v>32</v>
      </c>
      <c r="E4799" s="1">
        <v>45318</v>
      </c>
      <c r="F4799" t="s">
        <v>9649</v>
      </c>
      <c r="G4799" s="1">
        <v>45739</v>
      </c>
      <c r="H4799" t="s">
        <v>25</v>
      </c>
      <c r="I4799" t="s">
        <v>48</v>
      </c>
      <c r="J4799" t="s">
        <v>67</v>
      </c>
      <c r="K4799">
        <v>4</v>
      </c>
      <c r="L4799" s="3">
        <f>Working_Data[[#This Row],[price2]]/Working_Data[[#This Row],[quantity]]</f>
        <v>223.01</v>
      </c>
      <c r="M4799" s="3">
        <v>892.04</v>
      </c>
      <c r="N4799" t="s">
        <v>28</v>
      </c>
      <c r="O4799">
        <v>3</v>
      </c>
      <c r="P4799" s="1">
        <v>45821</v>
      </c>
      <c r="Q4799">
        <v>443</v>
      </c>
      <c r="R4799" t="s">
        <v>29</v>
      </c>
      <c r="S4799">
        <v>3</v>
      </c>
      <c r="T4799" s="1">
        <v>45515</v>
      </c>
      <c r="U4799" t="s">
        <v>30</v>
      </c>
      <c r="V4799" t="str">
        <f>TEXT(WEEKDAY(Working_Data[[#This Row],[order_date]],1),"DDDD")</f>
        <v>Sunday</v>
      </c>
      <c r="W4799" t="str">
        <f>TEXT(Working_Data[[#This Row],[order_date]],"mmmm")</f>
        <v>March</v>
      </c>
      <c r="X4799" s="7">
        <f>Working_Data[[#This Row],[last_order_date]]-Working_Data[[#This Row],[signup_date]]</f>
        <v>503</v>
      </c>
      <c r="Y4799" s="7">
        <f>IF(Working_Data[[#This Row],[churned]]="Active",1,0)</f>
        <v>1</v>
      </c>
      <c r="Z4799" s="7">
        <f>YEAR(Working_Data[[#This Row],[order_date]])</f>
        <v>2025</v>
      </c>
    </row>
    <row r="4800" spans="1:26" x14ac:dyDescent="0.25">
      <c r="A4800" t="s">
        <v>9650</v>
      </c>
      <c r="B4800" t="s">
        <v>45</v>
      </c>
      <c r="C4800" t="s">
        <v>39</v>
      </c>
      <c r="D4800" t="s">
        <v>52</v>
      </c>
      <c r="E4800" s="1">
        <v>45255</v>
      </c>
      <c r="F4800" t="s">
        <v>9651</v>
      </c>
      <c r="G4800" s="1">
        <v>45739</v>
      </c>
      <c r="H4800" t="s">
        <v>25</v>
      </c>
      <c r="I4800" t="s">
        <v>63</v>
      </c>
      <c r="J4800" t="s">
        <v>49</v>
      </c>
      <c r="K4800">
        <v>5</v>
      </c>
      <c r="L4800" s="3">
        <f>Working_Data[[#This Row],[price2]]/Working_Data[[#This Row],[quantity]]</f>
        <v>27.163999999999998</v>
      </c>
      <c r="M4800" s="3">
        <v>135.82</v>
      </c>
      <c r="N4800" t="s">
        <v>35</v>
      </c>
      <c r="O4800">
        <v>3</v>
      </c>
      <c r="P4800" s="1">
        <v>45552</v>
      </c>
      <c r="Q4800">
        <v>19</v>
      </c>
      <c r="R4800" t="s">
        <v>29</v>
      </c>
      <c r="S4800">
        <v>2</v>
      </c>
      <c r="T4800" s="1">
        <v>45836</v>
      </c>
      <c r="U4800" t="s">
        <v>60</v>
      </c>
      <c r="V4800" t="str">
        <f>TEXT(WEEKDAY(Working_Data[[#This Row],[order_date]],1),"DDDD")</f>
        <v>Sunday</v>
      </c>
      <c r="W4800" t="str">
        <f>TEXT(Working_Data[[#This Row],[order_date]],"mmmm")</f>
        <v>March</v>
      </c>
      <c r="X4800" s="7">
        <f>Working_Data[[#This Row],[last_order_date]]-Working_Data[[#This Row],[signup_date]]</f>
        <v>297</v>
      </c>
      <c r="Y4800" s="7">
        <f>IF(Working_Data[[#This Row],[churned]]="Active",1,0)</f>
        <v>1</v>
      </c>
      <c r="Z4800" s="7">
        <f>YEAR(Working_Data[[#This Row],[order_date]])</f>
        <v>2025</v>
      </c>
    </row>
    <row r="4801" spans="1:26" x14ac:dyDescent="0.25">
      <c r="A4801" t="s">
        <v>9652</v>
      </c>
      <c r="B4801" t="s">
        <v>21</v>
      </c>
      <c r="C4801" t="s">
        <v>82</v>
      </c>
      <c r="D4801" t="s">
        <v>32</v>
      </c>
      <c r="E4801" s="1">
        <v>45775</v>
      </c>
      <c r="F4801" t="s">
        <v>9653</v>
      </c>
      <c r="G4801" s="1">
        <v>45740</v>
      </c>
      <c r="H4801" t="s">
        <v>41</v>
      </c>
      <c r="I4801" t="s">
        <v>63</v>
      </c>
      <c r="J4801" t="s">
        <v>67</v>
      </c>
      <c r="K4801">
        <v>5</v>
      </c>
      <c r="L4801" s="3">
        <f>Working_Data[[#This Row],[price2]]/Working_Data[[#This Row],[quantity]]</f>
        <v>162.84399999999999</v>
      </c>
      <c r="M4801" s="3">
        <v>814.22</v>
      </c>
      <c r="N4801" t="s">
        <v>35</v>
      </c>
      <c r="O4801">
        <v>29</v>
      </c>
      <c r="P4801" s="1">
        <v>45825</v>
      </c>
      <c r="Q4801">
        <v>73</v>
      </c>
      <c r="R4801" t="s">
        <v>29</v>
      </c>
      <c r="S4801">
        <v>5</v>
      </c>
      <c r="T4801" s="1">
        <v>45807</v>
      </c>
      <c r="U4801" t="s">
        <v>36</v>
      </c>
      <c r="V4801" t="str">
        <f>TEXT(WEEKDAY(Working_Data[[#This Row],[order_date]],1),"DDDD")</f>
        <v>Monday</v>
      </c>
      <c r="W4801" t="str">
        <f>TEXT(Working_Data[[#This Row],[order_date]],"mmmm")</f>
        <v>March</v>
      </c>
      <c r="X4801" s="7">
        <f>Working_Data[[#This Row],[last_order_date]]-Working_Data[[#This Row],[signup_date]]</f>
        <v>50</v>
      </c>
      <c r="Y4801" s="7">
        <f>IF(Working_Data[[#This Row],[churned]]="Active",1,0)</f>
        <v>1</v>
      </c>
      <c r="Z4801" s="7">
        <f>YEAR(Working_Data[[#This Row],[order_date]])</f>
        <v>2025</v>
      </c>
    </row>
    <row r="4802" spans="1:26" x14ac:dyDescent="0.25">
      <c r="A4802" t="s">
        <v>9654</v>
      </c>
      <c r="B4802" t="s">
        <v>21</v>
      </c>
      <c r="C4802" t="s">
        <v>39</v>
      </c>
      <c r="D4802" t="s">
        <v>32</v>
      </c>
      <c r="E4802" s="1">
        <v>45585</v>
      </c>
      <c r="F4802" t="s">
        <v>9655</v>
      </c>
      <c r="G4802" s="1">
        <v>45740</v>
      </c>
      <c r="H4802" t="s">
        <v>41</v>
      </c>
      <c r="I4802" t="s">
        <v>54</v>
      </c>
      <c r="J4802" t="s">
        <v>59</v>
      </c>
      <c r="K4802">
        <v>4</v>
      </c>
      <c r="L4802" s="3">
        <f>Working_Data[[#This Row],[price2]]/Working_Data[[#This Row],[quantity]]</f>
        <v>100.9025</v>
      </c>
      <c r="M4802" s="3">
        <v>403.61</v>
      </c>
      <c r="N4802" t="s">
        <v>35</v>
      </c>
      <c r="O4802">
        <v>32</v>
      </c>
      <c r="P4802" s="1">
        <v>45612</v>
      </c>
      <c r="Q4802">
        <v>137</v>
      </c>
      <c r="R4802" t="s">
        <v>29</v>
      </c>
      <c r="S4802">
        <v>2</v>
      </c>
      <c r="T4802" s="1">
        <v>45558</v>
      </c>
      <c r="U4802" t="s">
        <v>60</v>
      </c>
      <c r="V4802" t="str">
        <f>TEXT(WEEKDAY(Working_Data[[#This Row],[order_date]],1),"DDDD")</f>
        <v>Monday</v>
      </c>
      <c r="W4802" t="str">
        <f>TEXT(Working_Data[[#This Row],[order_date]],"mmmm")</f>
        <v>March</v>
      </c>
      <c r="X4802" s="7">
        <f>Working_Data[[#This Row],[last_order_date]]-Working_Data[[#This Row],[signup_date]]</f>
        <v>27</v>
      </c>
      <c r="Y4802" s="7">
        <f>IF(Working_Data[[#This Row],[churned]]="Active",1,0)</f>
        <v>1</v>
      </c>
      <c r="Z4802" s="7">
        <f>YEAR(Working_Data[[#This Row],[order_date]])</f>
        <v>2025</v>
      </c>
    </row>
    <row r="4803" spans="1:26" x14ac:dyDescent="0.25">
      <c r="A4803" t="s">
        <v>9656</v>
      </c>
      <c r="B4803" t="s">
        <v>45</v>
      </c>
      <c r="C4803" t="s">
        <v>39</v>
      </c>
      <c r="D4803" t="s">
        <v>52</v>
      </c>
      <c r="E4803" s="1">
        <v>45209</v>
      </c>
      <c r="F4803" t="s">
        <v>9657</v>
      </c>
      <c r="G4803" s="1">
        <v>45740</v>
      </c>
      <c r="H4803" t="s">
        <v>34</v>
      </c>
      <c r="I4803" t="s">
        <v>26</v>
      </c>
      <c r="J4803" t="s">
        <v>27</v>
      </c>
      <c r="K4803">
        <v>3</v>
      </c>
      <c r="L4803" s="3">
        <f>Working_Data[[#This Row],[price2]]/Working_Data[[#This Row],[quantity]]</f>
        <v>490.18666666666667</v>
      </c>
      <c r="M4803" s="3">
        <v>1470.56</v>
      </c>
      <c r="N4803" t="s">
        <v>28</v>
      </c>
      <c r="O4803">
        <v>20</v>
      </c>
      <c r="P4803" s="1">
        <v>45965</v>
      </c>
      <c r="Q4803">
        <v>349</v>
      </c>
      <c r="R4803" t="s">
        <v>29</v>
      </c>
      <c r="S4803">
        <v>3</v>
      </c>
      <c r="T4803" s="1">
        <v>45586</v>
      </c>
      <c r="U4803" t="s">
        <v>60</v>
      </c>
      <c r="V4803" t="str">
        <f>TEXT(WEEKDAY(Working_Data[[#This Row],[order_date]],1),"DDDD")</f>
        <v>Monday</v>
      </c>
      <c r="W4803" t="str">
        <f>TEXT(Working_Data[[#This Row],[order_date]],"mmmm")</f>
        <v>March</v>
      </c>
      <c r="X4803" s="7">
        <f>Working_Data[[#This Row],[last_order_date]]-Working_Data[[#This Row],[signup_date]]</f>
        <v>756</v>
      </c>
      <c r="Y4803" s="7">
        <f>IF(Working_Data[[#This Row],[churned]]="Active",1,0)</f>
        <v>1</v>
      </c>
      <c r="Z4803" s="7">
        <f>YEAR(Working_Data[[#This Row],[order_date]])</f>
        <v>2025</v>
      </c>
    </row>
    <row r="4804" spans="1:26" x14ac:dyDescent="0.25">
      <c r="A4804" t="s">
        <v>9658</v>
      </c>
      <c r="B4804" t="s">
        <v>38</v>
      </c>
      <c r="C4804" t="s">
        <v>39</v>
      </c>
      <c r="D4804" t="s">
        <v>32</v>
      </c>
      <c r="E4804" s="1">
        <v>45431</v>
      </c>
      <c r="F4804" t="s">
        <v>9659</v>
      </c>
      <c r="G4804" s="1">
        <v>45740</v>
      </c>
      <c r="H4804" t="s">
        <v>47</v>
      </c>
      <c r="I4804" t="s">
        <v>42</v>
      </c>
      <c r="J4804" t="s">
        <v>59</v>
      </c>
      <c r="K4804">
        <v>1</v>
      </c>
      <c r="L4804" s="3">
        <f>Working_Data[[#This Row],[price2]]/Working_Data[[#This Row],[quantity]]</f>
        <v>1091.6199999999999</v>
      </c>
      <c r="M4804" s="3">
        <v>1091.6199999999999</v>
      </c>
      <c r="N4804" t="s">
        <v>35</v>
      </c>
      <c r="O4804">
        <v>11</v>
      </c>
      <c r="P4804" s="1">
        <v>45962</v>
      </c>
      <c r="Q4804">
        <v>3</v>
      </c>
      <c r="R4804" t="s">
        <v>29</v>
      </c>
      <c r="S4804">
        <v>5</v>
      </c>
      <c r="T4804" s="1">
        <v>45581</v>
      </c>
      <c r="U4804" t="s">
        <v>36</v>
      </c>
      <c r="V4804" t="str">
        <f>TEXT(WEEKDAY(Working_Data[[#This Row],[order_date]],1),"DDDD")</f>
        <v>Monday</v>
      </c>
      <c r="W4804" t="str">
        <f>TEXT(Working_Data[[#This Row],[order_date]],"mmmm")</f>
        <v>March</v>
      </c>
      <c r="X4804" s="7">
        <f>Working_Data[[#This Row],[last_order_date]]-Working_Data[[#This Row],[signup_date]]</f>
        <v>531</v>
      </c>
      <c r="Y4804" s="7">
        <f>IF(Working_Data[[#This Row],[churned]]="Active",1,0)</f>
        <v>1</v>
      </c>
      <c r="Z4804" s="7">
        <f>YEAR(Working_Data[[#This Row],[order_date]])</f>
        <v>2025</v>
      </c>
    </row>
    <row r="4805" spans="1:26" x14ac:dyDescent="0.25">
      <c r="A4805" t="s">
        <v>9660</v>
      </c>
      <c r="B4805" t="s">
        <v>45</v>
      </c>
      <c r="C4805" t="s">
        <v>22</v>
      </c>
      <c r="D4805" t="s">
        <v>32</v>
      </c>
      <c r="E4805" s="1">
        <v>45637</v>
      </c>
      <c r="F4805" t="s">
        <v>9661</v>
      </c>
      <c r="G4805" s="1">
        <v>45740</v>
      </c>
      <c r="H4805" t="s">
        <v>34</v>
      </c>
      <c r="I4805" t="s">
        <v>54</v>
      </c>
      <c r="J4805" t="s">
        <v>64</v>
      </c>
      <c r="K4805">
        <v>3</v>
      </c>
      <c r="L4805" s="3">
        <f>Working_Data[[#This Row],[price2]]/Working_Data[[#This Row],[quantity]]</f>
        <v>89.339999999999989</v>
      </c>
      <c r="M4805" s="3">
        <v>268.02</v>
      </c>
      <c r="N4805" t="s">
        <v>28</v>
      </c>
      <c r="O4805">
        <v>47</v>
      </c>
      <c r="P4805" s="1">
        <v>45774</v>
      </c>
      <c r="Q4805">
        <v>237</v>
      </c>
      <c r="R4805" t="s">
        <v>43</v>
      </c>
      <c r="S4805">
        <v>2</v>
      </c>
      <c r="T4805" s="1">
        <v>45618</v>
      </c>
      <c r="U4805" t="s">
        <v>60</v>
      </c>
      <c r="V4805" t="str">
        <f>TEXT(WEEKDAY(Working_Data[[#This Row],[order_date]],1),"DDDD")</f>
        <v>Monday</v>
      </c>
      <c r="W4805" t="str">
        <f>TEXT(Working_Data[[#This Row],[order_date]],"mmmm")</f>
        <v>March</v>
      </c>
      <c r="X4805" s="7">
        <f>Working_Data[[#This Row],[last_order_date]]-Working_Data[[#This Row],[signup_date]]</f>
        <v>137</v>
      </c>
      <c r="Y4805" s="7">
        <f>IF(Working_Data[[#This Row],[churned]]="Active",1,0)</f>
        <v>0</v>
      </c>
      <c r="Z4805" s="7">
        <f>YEAR(Working_Data[[#This Row],[order_date]])</f>
        <v>2025</v>
      </c>
    </row>
    <row r="4806" spans="1:26" x14ac:dyDescent="0.25">
      <c r="A4806" t="s">
        <v>9662</v>
      </c>
      <c r="B4806" t="s">
        <v>45</v>
      </c>
      <c r="C4806" t="s">
        <v>82</v>
      </c>
      <c r="D4806" t="s">
        <v>23</v>
      </c>
      <c r="E4806" s="1">
        <v>45501</v>
      </c>
      <c r="F4806" t="s">
        <v>9663</v>
      </c>
      <c r="G4806" s="1">
        <v>45740</v>
      </c>
      <c r="H4806" t="s">
        <v>58</v>
      </c>
      <c r="I4806" t="s">
        <v>63</v>
      </c>
      <c r="J4806" t="s">
        <v>59</v>
      </c>
      <c r="K4806">
        <v>2</v>
      </c>
      <c r="L4806" s="3">
        <f>Working_Data[[#This Row],[price2]]/Working_Data[[#This Row],[quantity]]</f>
        <v>648.94500000000005</v>
      </c>
      <c r="M4806" s="3">
        <v>1297.8900000000001</v>
      </c>
      <c r="N4806" t="s">
        <v>50</v>
      </c>
      <c r="O4806">
        <v>41</v>
      </c>
      <c r="P4806" s="1">
        <v>45549</v>
      </c>
      <c r="Q4806">
        <v>344</v>
      </c>
      <c r="R4806" t="s">
        <v>29</v>
      </c>
      <c r="S4806">
        <v>4</v>
      </c>
      <c r="T4806" s="1">
        <v>45532</v>
      </c>
      <c r="U4806" t="s">
        <v>60</v>
      </c>
      <c r="V4806" t="str">
        <f>TEXT(WEEKDAY(Working_Data[[#This Row],[order_date]],1),"DDDD")</f>
        <v>Monday</v>
      </c>
      <c r="W4806" t="str">
        <f>TEXT(Working_Data[[#This Row],[order_date]],"mmmm")</f>
        <v>March</v>
      </c>
      <c r="X4806" s="7">
        <f>Working_Data[[#This Row],[last_order_date]]-Working_Data[[#This Row],[signup_date]]</f>
        <v>48</v>
      </c>
      <c r="Y4806" s="7">
        <f>IF(Working_Data[[#This Row],[churned]]="Active",1,0)</f>
        <v>1</v>
      </c>
      <c r="Z4806" s="7">
        <f>YEAR(Working_Data[[#This Row],[order_date]])</f>
        <v>2025</v>
      </c>
    </row>
    <row r="4807" spans="1:26" x14ac:dyDescent="0.25">
      <c r="A4807" t="s">
        <v>9664</v>
      </c>
      <c r="B4807" t="s">
        <v>21</v>
      </c>
      <c r="C4807" t="s">
        <v>39</v>
      </c>
      <c r="D4807" t="s">
        <v>52</v>
      </c>
      <c r="E4807" s="1">
        <v>45782</v>
      </c>
      <c r="F4807" t="s">
        <v>9665</v>
      </c>
      <c r="G4807" s="1">
        <v>45740</v>
      </c>
      <c r="H4807" t="s">
        <v>25</v>
      </c>
      <c r="I4807" t="s">
        <v>54</v>
      </c>
      <c r="J4807" t="s">
        <v>27</v>
      </c>
      <c r="K4807">
        <v>5</v>
      </c>
      <c r="L4807" s="3">
        <f>Working_Data[[#This Row],[price2]]/Working_Data[[#This Row],[quantity]]</f>
        <v>273.78000000000003</v>
      </c>
      <c r="M4807" s="3">
        <v>1368.9</v>
      </c>
      <c r="N4807" t="s">
        <v>28</v>
      </c>
      <c r="O4807">
        <v>1</v>
      </c>
      <c r="P4807" s="1">
        <v>45513</v>
      </c>
      <c r="Q4807">
        <v>23</v>
      </c>
      <c r="R4807" t="s">
        <v>29</v>
      </c>
      <c r="S4807">
        <v>1</v>
      </c>
      <c r="T4807" s="1">
        <v>45391</v>
      </c>
      <c r="U4807" t="s">
        <v>30</v>
      </c>
      <c r="V4807" t="str">
        <f>TEXT(WEEKDAY(Working_Data[[#This Row],[order_date]],1),"DDDD")</f>
        <v>Monday</v>
      </c>
      <c r="W4807" t="str">
        <f>TEXT(Working_Data[[#This Row],[order_date]],"mmmm")</f>
        <v>March</v>
      </c>
      <c r="X4807" s="7">
        <f>Working_Data[[#This Row],[last_order_date]]-Working_Data[[#This Row],[signup_date]]</f>
        <v>-269</v>
      </c>
      <c r="Y4807" s="7">
        <f>IF(Working_Data[[#This Row],[churned]]="Active",1,0)</f>
        <v>1</v>
      </c>
      <c r="Z4807" s="7">
        <f>YEAR(Working_Data[[#This Row],[order_date]])</f>
        <v>2025</v>
      </c>
    </row>
    <row r="4808" spans="1:26" x14ac:dyDescent="0.25">
      <c r="A4808" t="s">
        <v>9666</v>
      </c>
      <c r="B4808" t="s">
        <v>45</v>
      </c>
      <c r="C4808" t="s">
        <v>39</v>
      </c>
      <c r="D4808" t="s">
        <v>77</v>
      </c>
      <c r="E4808" s="1">
        <v>45688</v>
      </c>
      <c r="F4808" t="s">
        <v>9667</v>
      </c>
      <c r="G4808" s="1">
        <v>45740</v>
      </c>
      <c r="H4808" t="s">
        <v>58</v>
      </c>
      <c r="I4808" t="s">
        <v>48</v>
      </c>
      <c r="J4808" t="s">
        <v>67</v>
      </c>
      <c r="K4808">
        <v>1</v>
      </c>
      <c r="L4808" s="3">
        <f>Working_Data[[#This Row],[price2]]/Working_Data[[#This Row],[quantity]]</f>
        <v>1045.01</v>
      </c>
      <c r="M4808" s="3">
        <v>1045.01</v>
      </c>
      <c r="N4808" t="s">
        <v>28</v>
      </c>
      <c r="O4808">
        <v>30</v>
      </c>
      <c r="P4808" s="1">
        <v>45999</v>
      </c>
      <c r="Q4808">
        <v>476</v>
      </c>
      <c r="R4808" t="s">
        <v>29</v>
      </c>
      <c r="S4808">
        <v>1</v>
      </c>
      <c r="T4808" s="1">
        <v>45554</v>
      </c>
      <c r="U4808" t="s">
        <v>36</v>
      </c>
      <c r="V4808" t="str">
        <f>TEXT(WEEKDAY(Working_Data[[#This Row],[order_date]],1),"DDDD")</f>
        <v>Monday</v>
      </c>
      <c r="W4808" t="str">
        <f>TEXT(Working_Data[[#This Row],[order_date]],"mmmm")</f>
        <v>March</v>
      </c>
      <c r="X4808" s="7">
        <f>Working_Data[[#This Row],[last_order_date]]-Working_Data[[#This Row],[signup_date]]</f>
        <v>311</v>
      </c>
      <c r="Y4808" s="7">
        <f>IF(Working_Data[[#This Row],[churned]]="Active",1,0)</f>
        <v>1</v>
      </c>
      <c r="Z4808" s="7">
        <f>YEAR(Working_Data[[#This Row],[order_date]])</f>
        <v>2025</v>
      </c>
    </row>
    <row r="4809" spans="1:26" x14ac:dyDescent="0.25">
      <c r="A4809" t="s">
        <v>9668</v>
      </c>
      <c r="B4809" t="s">
        <v>21</v>
      </c>
      <c r="C4809" t="s">
        <v>39</v>
      </c>
      <c r="D4809" t="s">
        <v>23</v>
      </c>
      <c r="E4809" s="1">
        <v>45969</v>
      </c>
      <c r="F4809" t="s">
        <v>9669</v>
      </c>
      <c r="G4809" s="1">
        <v>45740</v>
      </c>
      <c r="H4809" t="s">
        <v>41</v>
      </c>
      <c r="I4809" t="s">
        <v>48</v>
      </c>
      <c r="J4809" t="s">
        <v>49</v>
      </c>
      <c r="K4809">
        <v>2</v>
      </c>
      <c r="L4809" s="3">
        <f>Working_Data[[#This Row],[price2]]/Working_Data[[#This Row],[quantity]]</f>
        <v>495.94</v>
      </c>
      <c r="M4809" s="3">
        <v>991.88</v>
      </c>
      <c r="N4809" t="s">
        <v>28</v>
      </c>
      <c r="O4809">
        <v>44</v>
      </c>
      <c r="P4809" s="1">
        <v>45890</v>
      </c>
      <c r="Q4809">
        <v>39</v>
      </c>
      <c r="R4809" t="s">
        <v>29</v>
      </c>
      <c r="S4809">
        <v>5</v>
      </c>
      <c r="T4809" s="1">
        <v>45755</v>
      </c>
      <c r="U4809" t="s">
        <v>30</v>
      </c>
      <c r="V4809" t="str">
        <f>TEXT(WEEKDAY(Working_Data[[#This Row],[order_date]],1),"DDDD")</f>
        <v>Monday</v>
      </c>
      <c r="W4809" t="str">
        <f>TEXT(Working_Data[[#This Row],[order_date]],"mmmm")</f>
        <v>March</v>
      </c>
      <c r="X4809" s="7">
        <f>Working_Data[[#This Row],[last_order_date]]-Working_Data[[#This Row],[signup_date]]</f>
        <v>-79</v>
      </c>
      <c r="Y4809" s="7">
        <f>IF(Working_Data[[#This Row],[churned]]="Active",1,0)</f>
        <v>1</v>
      </c>
      <c r="Z4809" s="7">
        <f>YEAR(Working_Data[[#This Row],[order_date]])</f>
        <v>2025</v>
      </c>
    </row>
    <row r="4810" spans="1:26" x14ac:dyDescent="0.25">
      <c r="A4810" t="s">
        <v>9670</v>
      </c>
      <c r="B4810" t="s">
        <v>38</v>
      </c>
      <c r="C4810" t="s">
        <v>39</v>
      </c>
      <c r="D4810" t="s">
        <v>52</v>
      </c>
      <c r="E4810" s="1">
        <v>45489</v>
      </c>
      <c r="F4810" t="s">
        <v>9671</v>
      </c>
      <c r="G4810" s="1">
        <v>45740</v>
      </c>
      <c r="H4810" t="s">
        <v>47</v>
      </c>
      <c r="I4810" t="s">
        <v>54</v>
      </c>
      <c r="J4810" t="s">
        <v>67</v>
      </c>
      <c r="K4810">
        <v>5</v>
      </c>
      <c r="L4810" s="3">
        <f>Working_Data[[#This Row],[price2]]/Working_Data[[#This Row],[quantity]]</f>
        <v>86.457999999999998</v>
      </c>
      <c r="M4810" s="3">
        <v>432.29</v>
      </c>
      <c r="N4810" t="s">
        <v>50</v>
      </c>
      <c r="O4810">
        <v>8</v>
      </c>
      <c r="P4810" s="1">
        <v>45720</v>
      </c>
      <c r="Q4810">
        <v>73</v>
      </c>
      <c r="R4810" t="s">
        <v>29</v>
      </c>
      <c r="S4810">
        <v>3</v>
      </c>
      <c r="T4810" s="1">
        <v>45574</v>
      </c>
      <c r="U4810" t="s">
        <v>30</v>
      </c>
      <c r="V4810" t="str">
        <f>TEXT(WEEKDAY(Working_Data[[#This Row],[order_date]],1),"DDDD")</f>
        <v>Monday</v>
      </c>
      <c r="W4810" t="str">
        <f>TEXT(Working_Data[[#This Row],[order_date]],"mmmm")</f>
        <v>March</v>
      </c>
      <c r="X4810" s="7">
        <f>Working_Data[[#This Row],[last_order_date]]-Working_Data[[#This Row],[signup_date]]</f>
        <v>231</v>
      </c>
      <c r="Y4810" s="7">
        <f>IF(Working_Data[[#This Row],[churned]]="Active",1,0)</f>
        <v>1</v>
      </c>
      <c r="Z4810" s="7">
        <f>YEAR(Working_Data[[#This Row],[order_date]])</f>
        <v>2025</v>
      </c>
    </row>
    <row r="4811" spans="1:26" x14ac:dyDescent="0.25">
      <c r="A4811" t="s">
        <v>9672</v>
      </c>
      <c r="B4811" t="s">
        <v>21</v>
      </c>
      <c r="C4811" t="s">
        <v>22</v>
      </c>
      <c r="D4811" t="s">
        <v>32</v>
      </c>
      <c r="E4811" s="1">
        <v>45733</v>
      </c>
      <c r="F4811" t="s">
        <v>9673</v>
      </c>
      <c r="G4811" s="1">
        <v>45740</v>
      </c>
      <c r="H4811" t="s">
        <v>58</v>
      </c>
      <c r="I4811" t="s">
        <v>42</v>
      </c>
      <c r="J4811" t="s">
        <v>59</v>
      </c>
      <c r="K4811">
        <v>4</v>
      </c>
      <c r="L4811" s="3">
        <f>Working_Data[[#This Row],[price2]]/Working_Data[[#This Row],[quantity]]</f>
        <v>227.34</v>
      </c>
      <c r="M4811" s="3">
        <v>909.36</v>
      </c>
      <c r="N4811" t="s">
        <v>28</v>
      </c>
      <c r="O4811">
        <v>47</v>
      </c>
      <c r="P4811" s="1">
        <v>45682</v>
      </c>
      <c r="Q4811">
        <v>61</v>
      </c>
      <c r="R4811" t="s">
        <v>29</v>
      </c>
      <c r="S4811">
        <v>4</v>
      </c>
      <c r="T4811" s="1">
        <v>45865</v>
      </c>
      <c r="U4811" t="s">
        <v>36</v>
      </c>
      <c r="V4811" t="str">
        <f>TEXT(WEEKDAY(Working_Data[[#This Row],[order_date]],1),"DDDD")</f>
        <v>Monday</v>
      </c>
      <c r="W4811" t="str">
        <f>TEXT(Working_Data[[#This Row],[order_date]],"mmmm")</f>
        <v>March</v>
      </c>
      <c r="X4811" s="7">
        <f>Working_Data[[#This Row],[last_order_date]]-Working_Data[[#This Row],[signup_date]]</f>
        <v>-51</v>
      </c>
      <c r="Y4811" s="7">
        <f>IF(Working_Data[[#This Row],[churned]]="Active",1,0)</f>
        <v>1</v>
      </c>
      <c r="Z4811" s="7">
        <f>YEAR(Working_Data[[#This Row],[order_date]])</f>
        <v>2025</v>
      </c>
    </row>
    <row r="4812" spans="1:26" x14ac:dyDescent="0.25">
      <c r="A4812" t="s">
        <v>9674</v>
      </c>
      <c r="B4812" t="s">
        <v>38</v>
      </c>
      <c r="C4812" t="s">
        <v>39</v>
      </c>
      <c r="D4812" t="s">
        <v>32</v>
      </c>
      <c r="E4812" s="1">
        <v>45390</v>
      </c>
      <c r="F4812" t="s">
        <v>9675</v>
      </c>
      <c r="G4812" s="1">
        <v>45740</v>
      </c>
      <c r="H4812" t="s">
        <v>58</v>
      </c>
      <c r="I4812" t="s">
        <v>48</v>
      </c>
      <c r="J4812" t="s">
        <v>59</v>
      </c>
      <c r="K4812">
        <v>5</v>
      </c>
      <c r="L4812" s="3">
        <f>Working_Data[[#This Row],[price2]]/Working_Data[[#This Row],[quantity]]</f>
        <v>196.21199999999999</v>
      </c>
      <c r="M4812" s="3">
        <v>981.06</v>
      </c>
      <c r="N4812" t="s">
        <v>28</v>
      </c>
      <c r="O4812">
        <v>33</v>
      </c>
      <c r="P4812" s="1">
        <v>45855</v>
      </c>
      <c r="Q4812">
        <v>259</v>
      </c>
      <c r="R4812" t="s">
        <v>43</v>
      </c>
      <c r="S4812">
        <v>1</v>
      </c>
      <c r="T4812" s="1">
        <v>45853</v>
      </c>
      <c r="U4812" t="s">
        <v>36</v>
      </c>
      <c r="V4812" t="str">
        <f>TEXT(WEEKDAY(Working_Data[[#This Row],[order_date]],1),"DDDD")</f>
        <v>Monday</v>
      </c>
      <c r="W4812" t="str">
        <f>TEXT(Working_Data[[#This Row],[order_date]],"mmmm")</f>
        <v>March</v>
      </c>
      <c r="X4812" s="7">
        <f>Working_Data[[#This Row],[last_order_date]]-Working_Data[[#This Row],[signup_date]]</f>
        <v>465</v>
      </c>
      <c r="Y4812" s="7">
        <f>IF(Working_Data[[#This Row],[churned]]="Active",1,0)</f>
        <v>0</v>
      </c>
      <c r="Z4812" s="7">
        <f>YEAR(Working_Data[[#This Row],[order_date]])</f>
        <v>2025</v>
      </c>
    </row>
    <row r="4813" spans="1:26" x14ac:dyDescent="0.25">
      <c r="A4813" t="s">
        <v>9676</v>
      </c>
      <c r="B4813" t="s">
        <v>21</v>
      </c>
      <c r="C4813" t="s">
        <v>39</v>
      </c>
      <c r="D4813" t="s">
        <v>56</v>
      </c>
      <c r="E4813" s="1">
        <v>45964</v>
      </c>
      <c r="F4813" t="s">
        <v>9677</v>
      </c>
      <c r="G4813" s="1">
        <v>45740</v>
      </c>
      <c r="H4813" t="s">
        <v>47</v>
      </c>
      <c r="I4813" t="s">
        <v>63</v>
      </c>
      <c r="J4813" t="s">
        <v>27</v>
      </c>
      <c r="K4813">
        <v>3</v>
      </c>
      <c r="L4813" s="3">
        <f>Working_Data[[#This Row],[price2]]/Working_Data[[#This Row],[quantity]]</f>
        <v>336.17</v>
      </c>
      <c r="M4813" s="3">
        <v>1008.51</v>
      </c>
      <c r="N4813" t="s">
        <v>28</v>
      </c>
      <c r="O4813">
        <v>15</v>
      </c>
      <c r="P4813" s="1">
        <v>45856</v>
      </c>
      <c r="Q4813">
        <v>434</v>
      </c>
      <c r="R4813" t="s">
        <v>43</v>
      </c>
      <c r="S4813">
        <v>5</v>
      </c>
      <c r="T4813" s="1">
        <v>45593</v>
      </c>
      <c r="U4813" t="s">
        <v>30</v>
      </c>
      <c r="V4813" t="str">
        <f>TEXT(WEEKDAY(Working_Data[[#This Row],[order_date]],1),"DDDD")</f>
        <v>Monday</v>
      </c>
      <c r="W4813" t="str">
        <f>TEXT(Working_Data[[#This Row],[order_date]],"mmmm")</f>
        <v>March</v>
      </c>
      <c r="X4813" s="7">
        <f>Working_Data[[#This Row],[last_order_date]]-Working_Data[[#This Row],[signup_date]]</f>
        <v>-108</v>
      </c>
      <c r="Y4813" s="7">
        <f>IF(Working_Data[[#This Row],[churned]]="Active",1,0)</f>
        <v>0</v>
      </c>
      <c r="Z4813" s="7">
        <f>YEAR(Working_Data[[#This Row],[order_date]])</f>
        <v>2025</v>
      </c>
    </row>
    <row r="4814" spans="1:26" x14ac:dyDescent="0.25">
      <c r="A4814" t="s">
        <v>9678</v>
      </c>
      <c r="B4814" t="s">
        <v>21</v>
      </c>
      <c r="C4814" t="s">
        <v>39</v>
      </c>
      <c r="D4814" t="s">
        <v>32</v>
      </c>
      <c r="E4814" s="1">
        <v>45346</v>
      </c>
      <c r="F4814" t="s">
        <v>9679</v>
      </c>
      <c r="G4814" s="1">
        <v>45741</v>
      </c>
      <c r="H4814" t="s">
        <v>34</v>
      </c>
      <c r="I4814" t="s">
        <v>26</v>
      </c>
      <c r="J4814" t="s">
        <v>49</v>
      </c>
      <c r="K4814">
        <v>1</v>
      </c>
      <c r="L4814" s="3">
        <f>Working_Data[[#This Row],[price2]]/Working_Data[[#This Row],[quantity]]</f>
        <v>1314</v>
      </c>
      <c r="M4814" s="3">
        <v>1314</v>
      </c>
      <c r="N4814" t="s">
        <v>28</v>
      </c>
      <c r="O4814">
        <v>9</v>
      </c>
      <c r="P4814" s="1">
        <v>45767</v>
      </c>
      <c r="Q4814">
        <v>205</v>
      </c>
      <c r="R4814" t="s">
        <v>29</v>
      </c>
      <c r="S4814">
        <v>1</v>
      </c>
      <c r="T4814" s="1">
        <v>45720</v>
      </c>
      <c r="U4814" t="s">
        <v>30</v>
      </c>
      <c r="V4814" t="str">
        <f>TEXT(WEEKDAY(Working_Data[[#This Row],[order_date]],1),"DDDD")</f>
        <v>Tuesday</v>
      </c>
      <c r="W4814" t="str">
        <f>TEXT(Working_Data[[#This Row],[order_date]],"mmmm")</f>
        <v>March</v>
      </c>
      <c r="X4814" s="7">
        <f>Working_Data[[#This Row],[last_order_date]]-Working_Data[[#This Row],[signup_date]]</f>
        <v>421</v>
      </c>
      <c r="Y4814" s="7">
        <f>IF(Working_Data[[#This Row],[churned]]="Active",1,0)</f>
        <v>1</v>
      </c>
      <c r="Z4814" s="7">
        <f>YEAR(Working_Data[[#This Row],[order_date]])</f>
        <v>2025</v>
      </c>
    </row>
    <row r="4815" spans="1:26" x14ac:dyDescent="0.25">
      <c r="A4815" t="s">
        <v>9680</v>
      </c>
      <c r="B4815" t="s">
        <v>21</v>
      </c>
      <c r="C4815" t="s">
        <v>82</v>
      </c>
      <c r="D4815" t="s">
        <v>52</v>
      </c>
      <c r="E4815" s="1">
        <v>44968</v>
      </c>
      <c r="F4815" t="s">
        <v>9681</v>
      </c>
      <c r="G4815" s="1">
        <v>45741</v>
      </c>
      <c r="H4815" t="s">
        <v>34</v>
      </c>
      <c r="I4815" t="s">
        <v>48</v>
      </c>
      <c r="J4815" t="s">
        <v>27</v>
      </c>
      <c r="K4815">
        <v>4</v>
      </c>
      <c r="L4815" s="3">
        <f>Working_Data[[#This Row],[price2]]/Working_Data[[#This Row],[quantity]]</f>
        <v>89.317499999999995</v>
      </c>
      <c r="M4815" s="3">
        <v>357.27</v>
      </c>
      <c r="N4815" t="s">
        <v>50</v>
      </c>
      <c r="O4815">
        <v>3</v>
      </c>
      <c r="P4815" s="1">
        <v>45331</v>
      </c>
      <c r="Q4815">
        <v>253</v>
      </c>
      <c r="R4815" t="s">
        <v>43</v>
      </c>
      <c r="S4815">
        <v>5</v>
      </c>
      <c r="T4815" s="1">
        <v>45825</v>
      </c>
      <c r="U4815" t="s">
        <v>30</v>
      </c>
      <c r="V4815" t="str">
        <f>TEXT(WEEKDAY(Working_Data[[#This Row],[order_date]],1),"DDDD")</f>
        <v>Tuesday</v>
      </c>
      <c r="W4815" t="str">
        <f>TEXT(Working_Data[[#This Row],[order_date]],"mmmm")</f>
        <v>March</v>
      </c>
      <c r="X4815" s="7">
        <f>Working_Data[[#This Row],[last_order_date]]-Working_Data[[#This Row],[signup_date]]</f>
        <v>363</v>
      </c>
      <c r="Y4815" s="7">
        <f>IF(Working_Data[[#This Row],[churned]]="Active",1,0)</f>
        <v>0</v>
      </c>
      <c r="Z4815" s="7">
        <f>YEAR(Working_Data[[#This Row],[order_date]])</f>
        <v>2025</v>
      </c>
    </row>
    <row r="4816" spans="1:26" x14ac:dyDescent="0.25">
      <c r="A4816" t="s">
        <v>9682</v>
      </c>
      <c r="B4816" t="s">
        <v>45</v>
      </c>
      <c r="C4816" t="s">
        <v>82</v>
      </c>
      <c r="D4816" t="s">
        <v>77</v>
      </c>
      <c r="E4816" s="1">
        <v>45554</v>
      </c>
      <c r="F4816" t="s">
        <v>9683</v>
      </c>
      <c r="G4816" s="1">
        <v>45741</v>
      </c>
      <c r="H4816" t="s">
        <v>58</v>
      </c>
      <c r="I4816" t="s">
        <v>42</v>
      </c>
      <c r="J4816" t="s">
        <v>64</v>
      </c>
      <c r="K4816">
        <v>4</v>
      </c>
      <c r="L4816" s="3">
        <f>Working_Data[[#This Row],[price2]]/Working_Data[[#This Row],[quantity]]</f>
        <v>244.72749999999999</v>
      </c>
      <c r="M4816" s="3">
        <v>978.91</v>
      </c>
      <c r="N4816" t="s">
        <v>35</v>
      </c>
      <c r="O4816">
        <v>45</v>
      </c>
      <c r="P4816" s="1">
        <v>45741</v>
      </c>
      <c r="Q4816">
        <v>207</v>
      </c>
      <c r="R4816" t="s">
        <v>43</v>
      </c>
      <c r="S4816">
        <v>2</v>
      </c>
      <c r="T4816" s="1">
        <v>45736</v>
      </c>
      <c r="U4816" t="s">
        <v>60</v>
      </c>
      <c r="V4816" t="str">
        <f>TEXT(WEEKDAY(Working_Data[[#This Row],[order_date]],1),"DDDD")</f>
        <v>Tuesday</v>
      </c>
      <c r="W4816" t="str">
        <f>TEXT(Working_Data[[#This Row],[order_date]],"mmmm")</f>
        <v>March</v>
      </c>
      <c r="X4816" s="7">
        <f>Working_Data[[#This Row],[last_order_date]]-Working_Data[[#This Row],[signup_date]]</f>
        <v>187</v>
      </c>
      <c r="Y4816" s="7">
        <f>IF(Working_Data[[#This Row],[churned]]="Active",1,0)</f>
        <v>0</v>
      </c>
      <c r="Z4816" s="7">
        <f>YEAR(Working_Data[[#This Row],[order_date]])</f>
        <v>2025</v>
      </c>
    </row>
    <row r="4817" spans="1:26" x14ac:dyDescent="0.25">
      <c r="A4817" t="s">
        <v>9684</v>
      </c>
      <c r="B4817" t="s">
        <v>38</v>
      </c>
      <c r="C4817" t="s">
        <v>39</v>
      </c>
      <c r="D4817" t="s">
        <v>32</v>
      </c>
      <c r="E4817" s="1">
        <v>45413</v>
      </c>
      <c r="F4817" t="s">
        <v>9685</v>
      </c>
      <c r="G4817" s="1">
        <v>45741</v>
      </c>
      <c r="H4817" t="s">
        <v>58</v>
      </c>
      <c r="I4817" t="s">
        <v>63</v>
      </c>
      <c r="J4817" t="s">
        <v>67</v>
      </c>
      <c r="K4817">
        <v>3</v>
      </c>
      <c r="L4817" s="3">
        <f>Working_Data[[#This Row],[price2]]/Working_Data[[#This Row],[quantity]]</f>
        <v>498.78999999999996</v>
      </c>
      <c r="M4817" s="3">
        <v>1496.37</v>
      </c>
      <c r="N4817" t="s">
        <v>50</v>
      </c>
      <c r="O4817">
        <v>1</v>
      </c>
      <c r="P4817" s="1">
        <v>45672</v>
      </c>
      <c r="Q4817">
        <v>300</v>
      </c>
      <c r="R4817" t="s">
        <v>43</v>
      </c>
      <c r="S4817">
        <v>3</v>
      </c>
      <c r="T4817" s="1">
        <v>45806</v>
      </c>
      <c r="U4817" t="s">
        <v>36</v>
      </c>
      <c r="V4817" t="str">
        <f>TEXT(WEEKDAY(Working_Data[[#This Row],[order_date]],1),"DDDD")</f>
        <v>Tuesday</v>
      </c>
      <c r="W4817" t="str">
        <f>TEXT(Working_Data[[#This Row],[order_date]],"mmmm")</f>
        <v>March</v>
      </c>
      <c r="X4817" s="7">
        <f>Working_Data[[#This Row],[last_order_date]]-Working_Data[[#This Row],[signup_date]]</f>
        <v>259</v>
      </c>
      <c r="Y4817" s="7">
        <f>IF(Working_Data[[#This Row],[churned]]="Active",1,0)</f>
        <v>0</v>
      </c>
      <c r="Z4817" s="7">
        <f>YEAR(Working_Data[[#This Row],[order_date]])</f>
        <v>2025</v>
      </c>
    </row>
    <row r="4818" spans="1:26" x14ac:dyDescent="0.25">
      <c r="A4818" t="s">
        <v>9686</v>
      </c>
      <c r="B4818" t="s">
        <v>21</v>
      </c>
      <c r="C4818" t="s">
        <v>39</v>
      </c>
      <c r="D4818" t="s">
        <v>23</v>
      </c>
      <c r="E4818" s="1">
        <v>45677</v>
      </c>
      <c r="F4818" t="s">
        <v>9687</v>
      </c>
      <c r="G4818" s="1">
        <v>45741</v>
      </c>
      <c r="H4818" t="s">
        <v>58</v>
      </c>
      <c r="I4818" t="s">
        <v>42</v>
      </c>
      <c r="J4818" t="s">
        <v>27</v>
      </c>
      <c r="K4818">
        <v>2</v>
      </c>
      <c r="L4818" s="3">
        <f>Working_Data[[#This Row],[price2]]/Working_Data[[#This Row],[quantity]]</f>
        <v>682.63</v>
      </c>
      <c r="M4818" s="3">
        <v>1365.26</v>
      </c>
      <c r="N4818" t="s">
        <v>35</v>
      </c>
      <c r="O4818">
        <v>6</v>
      </c>
      <c r="P4818" s="1">
        <v>45838</v>
      </c>
      <c r="Q4818">
        <v>22</v>
      </c>
      <c r="R4818" t="s">
        <v>43</v>
      </c>
      <c r="S4818">
        <v>5</v>
      </c>
      <c r="T4818" s="1">
        <v>45515</v>
      </c>
      <c r="U4818" t="s">
        <v>60</v>
      </c>
      <c r="V4818" t="str">
        <f>TEXT(WEEKDAY(Working_Data[[#This Row],[order_date]],1),"DDDD")</f>
        <v>Tuesday</v>
      </c>
      <c r="W4818" t="str">
        <f>TEXT(Working_Data[[#This Row],[order_date]],"mmmm")</f>
        <v>March</v>
      </c>
      <c r="X4818" s="7">
        <f>Working_Data[[#This Row],[last_order_date]]-Working_Data[[#This Row],[signup_date]]</f>
        <v>161</v>
      </c>
      <c r="Y4818" s="7">
        <f>IF(Working_Data[[#This Row],[churned]]="Active",1,0)</f>
        <v>0</v>
      </c>
      <c r="Z4818" s="7">
        <f>YEAR(Working_Data[[#This Row],[order_date]])</f>
        <v>2025</v>
      </c>
    </row>
    <row r="4819" spans="1:26" x14ac:dyDescent="0.25">
      <c r="A4819" t="s">
        <v>9688</v>
      </c>
      <c r="B4819" t="s">
        <v>38</v>
      </c>
      <c r="C4819" t="s">
        <v>22</v>
      </c>
      <c r="D4819" t="s">
        <v>23</v>
      </c>
      <c r="E4819" s="1">
        <v>45866</v>
      </c>
      <c r="F4819" t="s">
        <v>9689</v>
      </c>
      <c r="G4819" s="1">
        <v>45741</v>
      </c>
      <c r="H4819" t="s">
        <v>47</v>
      </c>
      <c r="I4819" t="s">
        <v>26</v>
      </c>
      <c r="J4819" t="s">
        <v>49</v>
      </c>
      <c r="K4819">
        <v>1</v>
      </c>
      <c r="L4819" s="3">
        <f>Working_Data[[#This Row],[price2]]/Working_Data[[#This Row],[quantity]]</f>
        <v>930.43</v>
      </c>
      <c r="M4819" s="3">
        <v>930.43</v>
      </c>
      <c r="N4819" t="s">
        <v>35</v>
      </c>
      <c r="O4819">
        <v>18</v>
      </c>
      <c r="P4819" s="1">
        <v>45963</v>
      </c>
      <c r="Q4819">
        <v>226</v>
      </c>
      <c r="R4819" t="s">
        <v>29</v>
      </c>
      <c r="S4819">
        <v>2</v>
      </c>
      <c r="T4819" s="1">
        <v>45746</v>
      </c>
      <c r="U4819" t="s">
        <v>36</v>
      </c>
      <c r="V4819" t="str">
        <f>TEXT(WEEKDAY(Working_Data[[#This Row],[order_date]],1),"DDDD")</f>
        <v>Tuesday</v>
      </c>
      <c r="W4819" t="str">
        <f>TEXT(Working_Data[[#This Row],[order_date]],"mmmm")</f>
        <v>March</v>
      </c>
      <c r="X4819" s="7">
        <f>Working_Data[[#This Row],[last_order_date]]-Working_Data[[#This Row],[signup_date]]</f>
        <v>97</v>
      </c>
      <c r="Y4819" s="7">
        <f>IF(Working_Data[[#This Row],[churned]]="Active",1,0)</f>
        <v>1</v>
      </c>
      <c r="Z4819" s="7">
        <f>YEAR(Working_Data[[#This Row],[order_date]])</f>
        <v>2025</v>
      </c>
    </row>
    <row r="4820" spans="1:26" x14ac:dyDescent="0.25">
      <c r="A4820" t="s">
        <v>9690</v>
      </c>
      <c r="B4820" t="s">
        <v>21</v>
      </c>
      <c r="C4820" t="s">
        <v>39</v>
      </c>
      <c r="D4820" t="s">
        <v>77</v>
      </c>
      <c r="E4820" s="1">
        <v>45582</v>
      </c>
      <c r="F4820" t="s">
        <v>9691</v>
      </c>
      <c r="G4820" s="1">
        <v>45741</v>
      </c>
      <c r="H4820" t="s">
        <v>58</v>
      </c>
      <c r="I4820" t="s">
        <v>54</v>
      </c>
      <c r="J4820" t="s">
        <v>27</v>
      </c>
      <c r="K4820">
        <v>5</v>
      </c>
      <c r="L4820" s="3">
        <f>Working_Data[[#This Row],[price2]]/Working_Data[[#This Row],[quantity]]</f>
        <v>205.77199999999999</v>
      </c>
      <c r="M4820" s="3">
        <v>1028.8599999999999</v>
      </c>
      <c r="N4820" t="s">
        <v>50</v>
      </c>
      <c r="O4820">
        <v>21</v>
      </c>
      <c r="P4820" s="1">
        <v>45744</v>
      </c>
      <c r="Q4820">
        <v>359</v>
      </c>
      <c r="R4820" t="s">
        <v>29</v>
      </c>
      <c r="S4820">
        <v>3</v>
      </c>
      <c r="T4820" s="1">
        <v>45933</v>
      </c>
      <c r="U4820" t="s">
        <v>60</v>
      </c>
      <c r="V4820" t="str">
        <f>TEXT(WEEKDAY(Working_Data[[#This Row],[order_date]],1),"DDDD")</f>
        <v>Tuesday</v>
      </c>
      <c r="W4820" t="str">
        <f>TEXT(Working_Data[[#This Row],[order_date]],"mmmm")</f>
        <v>March</v>
      </c>
      <c r="X4820" s="7">
        <f>Working_Data[[#This Row],[last_order_date]]-Working_Data[[#This Row],[signup_date]]</f>
        <v>162</v>
      </c>
      <c r="Y4820" s="7">
        <f>IF(Working_Data[[#This Row],[churned]]="Active",1,0)</f>
        <v>1</v>
      </c>
      <c r="Z4820" s="7">
        <f>YEAR(Working_Data[[#This Row],[order_date]])</f>
        <v>2025</v>
      </c>
    </row>
    <row r="4821" spans="1:26" x14ac:dyDescent="0.25">
      <c r="A4821" t="s">
        <v>9692</v>
      </c>
      <c r="B4821" t="s">
        <v>45</v>
      </c>
      <c r="C4821" t="s">
        <v>82</v>
      </c>
      <c r="D4821" t="s">
        <v>32</v>
      </c>
      <c r="E4821" s="1">
        <v>45681</v>
      </c>
      <c r="F4821" t="s">
        <v>9693</v>
      </c>
      <c r="G4821" s="1">
        <v>45741</v>
      </c>
      <c r="H4821" t="s">
        <v>41</v>
      </c>
      <c r="I4821" t="s">
        <v>26</v>
      </c>
      <c r="J4821" t="s">
        <v>67</v>
      </c>
      <c r="K4821">
        <v>5</v>
      </c>
      <c r="L4821" s="3">
        <f>Working_Data[[#This Row],[price2]]/Working_Data[[#This Row],[quantity]]</f>
        <v>68.366</v>
      </c>
      <c r="M4821" s="3">
        <v>341.83</v>
      </c>
      <c r="N4821" t="s">
        <v>28</v>
      </c>
      <c r="O4821">
        <v>49</v>
      </c>
      <c r="P4821" s="1">
        <v>45526</v>
      </c>
      <c r="Q4821">
        <v>153</v>
      </c>
      <c r="R4821" t="s">
        <v>43</v>
      </c>
      <c r="S4821">
        <v>4</v>
      </c>
      <c r="T4821" s="1">
        <v>45595</v>
      </c>
      <c r="U4821" t="s">
        <v>60</v>
      </c>
      <c r="V4821" t="str">
        <f>TEXT(WEEKDAY(Working_Data[[#This Row],[order_date]],1),"DDDD")</f>
        <v>Tuesday</v>
      </c>
      <c r="W4821" t="str">
        <f>TEXT(Working_Data[[#This Row],[order_date]],"mmmm")</f>
        <v>March</v>
      </c>
      <c r="X4821" s="7">
        <f>Working_Data[[#This Row],[last_order_date]]-Working_Data[[#This Row],[signup_date]]</f>
        <v>-155</v>
      </c>
      <c r="Y4821" s="7">
        <f>IF(Working_Data[[#This Row],[churned]]="Active",1,0)</f>
        <v>0</v>
      </c>
      <c r="Z4821" s="7">
        <f>YEAR(Working_Data[[#This Row],[order_date]])</f>
        <v>2025</v>
      </c>
    </row>
    <row r="4822" spans="1:26" x14ac:dyDescent="0.25">
      <c r="A4822" t="s">
        <v>9694</v>
      </c>
      <c r="B4822" t="s">
        <v>21</v>
      </c>
      <c r="C4822" t="s">
        <v>22</v>
      </c>
      <c r="D4822" t="s">
        <v>56</v>
      </c>
      <c r="E4822" s="1">
        <v>45749</v>
      </c>
      <c r="F4822" t="s">
        <v>9695</v>
      </c>
      <c r="G4822" s="1">
        <v>45741</v>
      </c>
      <c r="H4822" t="s">
        <v>58</v>
      </c>
      <c r="I4822" t="s">
        <v>48</v>
      </c>
      <c r="J4822" t="s">
        <v>27</v>
      </c>
      <c r="K4822">
        <v>2</v>
      </c>
      <c r="L4822" s="3">
        <f>Working_Data[[#This Row],[price2]]/Working_Data[[#This Row],[quantity]]</f>
        <v>70.094999999999999</v>
      </c>
      <c r="M4822" s="3">
        <v>140.19</v>
      </c>
      <c r="N4822" t="s">
        <v>28</v>
      </c>
      <c r="O4822">
        <v>45</v>
      </c>
      <c r="P4822" s="1">
        <v>45889</v>
      </c>
      <c r="Q4822">
        <v>444</v>
      </c>
      <c r="R4822" t="s">
        <v>43</v>
      </c>
      <c r="S4822">
        <v>3</v>
      </c>
      <c r="T4822" s="1">
        <v>45753</v>
      </c>
      <c r="U4822" t="s">
        <v>30</v>
      </c>
      <c r="V4822" t="str">
        <f>TEXT(WEEKDAY(Working_Data[[#This Row],[order_date]],1),"DDDD")</f>
        <v>Tuesday</v>
      </c>
      <c r="W4822" t="str">
        <f>TEXT(Working_Data[[#This Row],[order_date]],"mmmm")</f>
        <v>March</v>
      </c>
      <c r="X4822" s="7">
        <f>Working_Data[[#This Row],[last_order_date]]-Working_Data[[#This Row],[signup_date]]</f>
        <v>140</v>
      </c>
      <c r="Y4822" s="7">
        <f>IF(Working_Data[[#This Row],[churned]]="Active",1,0)</f>
        <v>0</v>
      </c>
      <c r="Z4822" s="7">
        <f>YEAR(Working_Data[[#This Row],[order_date]])</f>
        <v>2025</v>
      </c>
    </row>
    <row r="4823" spans="1:26" x14ac:dyDescent="0.25">
      <c r="A4823" t="s">
        <v>9696</v>
      </c>
      <c r="B4823" t="s">
        <v>45</v>
      </c>
      <c r="C4823" t="s">
        <v>39</v>
      </c>
      <c r="D4823" t="s">
        <v>52</v>
      </c>
      <c r="E4823" s="1">
        <v>45689</v>
      </c>
      <c r="F4823" t="s">
        <v>9697</v>
      </c>
      <c r="G4823" s="1">
        <v>45742</v>
      </c>
      <c r="H4823" t="s">
        <v>25</v>
      </c>
      <c r="I4823" t="s">
        <v>63</v>
      </c>
      <c r="J4823" t="s">
        <v>27</v>
      </c>
      <c r="K4823">
        <v>3</v>
      </c>
      <c r="L4823" s="3">
        <f>Working_Data[[#This Row],[price2]]/Working_Data[[#This Row],[quantity]]</f>
        <v>56.983333333333327</v>
      </c>
      <c r="M4823" s="3">
        <v>170.95</v>
      </c>
      <c r="N4823" t="s">
        <v>50</v>
      </c>
      <c r="O4823">
        <v>30</v>
      </c>
      <c r="P4823" s="1">
        <v>45823</v>
      </c>
      <c r="Q4823">
        <v>408</v>
      </c>
      <c r="R4823" t="s">
        <v>29</v>
      </c>
      <c r="S4823">
        <v>3</v>
      </c>
      <c r="T4823" s="1">
        <v>45559</v>
      </c>
      <c r="U4823" t="s">
        <v>60</v>
      </c>
      <c r="V4823" t="str">
        <f>TEXT(WEEKDAY(Working_Data[[#This Row],[order_date]],1),"DDDD")</f>
        <v>Wednesday</v>
      </c>
      <c r="W4823" t="str">
        <f>TEXT(Working_Data[[#This Row],[order_date]],"mmmm")</f>
        <v>March</v>
      </c>
      <c r="X4823" s="7">
        <f>Working_Data[[#This Row],[last_order_date]]-Working_Data[[#This Row],[signup_date]]</f>
        <v>134</v>
      </c>
      <c r="Y4823" s="7">
        <f>IF(Working_Data[[#This Row],[churned]]="Active",1,0)</f>
        <v>1</v>
      </c>
      <c r="Z4823" s="7">
        <f>YEAR(Working_Data[[#This Row],[order_date]])</f>
        <v>2025</v>
      </c>
    </row>
    <row r="4824" spans="1:26" x14ac:dyDescent="0.25">
      <c r="A4824" t="s">
        <v>9698</v>
      </c>
      <c r="B4824" t="s">
        <v>45</v>
      </c>
      <c r="C4824" t="s">
        <v>22</v>
      </c>
      <c r="D4824" t="s">
        <v>23</v>
      </c>
      <c r="E4824" s="1">
        <v>45271</v>
      </c>
      <c r="F4824" t="s">
        <v>9699</v>
      </c>
      <c r="G4824" s="1">
        <v>45742</v>
      </c>
      <c r="H4824" t="s">
        <v>25</v>
      </c>
      <c r="I4824" t="s">
        <v>54</v>
      </c>
      <c r="J4824" t="s">
        <v>49</v>
      </c>
      <c r="K4824">
        <v>3</v>
      </c>
      <c r="L4824" s="3">
        <f>Working_Data[[#This Row],[price2]]/Working_Data[[#This Row],[quantity]]</f>
        <v>485.13666666666671</v>
      </c>
      <c r="M4824" s="3">
        <v>1455.41</v>
      </c>
      <c r="N4824" t="s">
        <v>35</v>
      </c>
      <c r="O4824">
        <v>48</v>
      </c>
      <c r="P4824" s="1">
        <v>45829</v>
      </c>
      <c r="Q4824">
        <v>445</v>
      </c>
      <c r="R4824" t="s">
        <v>29</v>
      </c>
      <c r="S4824">
        <v>2</v>
      </c>
      <c r="T4824" s="1">
        <v>45839</v>
      </c>
      <c r="U4824" t="s">
        <v>60</v>
      </c>
      <c r="V4824" t="str">
        <f>TEXT(WEEKDAY(Working_Data[[#This Row],[order_date]],1),"DDDD")</f>
        <v>Wednesday</v>
      </c>
      <c r="W4824" t="str">
        <f>TEXT(Working_Data[[#This Row],[order_date]],"mmmm")</f>
        <v>March</v>
      </c>
      <c r="X4824" s="7">
        <f>Working_Data[[#This Row],[last_order_date]]-Working_Data[[#This Row],[signup_date]]</f>
        <v>558</v>
      </c>
      <c r="Y4824" s="7">
        <f>IF(Working_Data[[#This Row],[churned]]="Active",1,0)</f>
        <v>1</v>
      </c>
      <c r="Z4824" s="7">
        <f>YEAR(Working_Data[[#This Row],[order_date]])</f>
        <v>2025</v>
      </c>
    </row>
    <row r="4825" spans="1:26" x14ac:dyDescent="0.25">
      <c r="A4825" t="s">
        <v>9700</v>
      </c>
      <c r="B4825" t="s">
        <v>38</v>
      </c>
      <c r="C4825" t="s">
        <v>22</v>
      </c>
      <c r="D4825" t="s">
        <v>77</v>
      </c>
      <c r="E4825" s="1">
        <v>45537</v>
      </c>
      <c r="F4825" t="s">
        <v>9701</v>
      </c>
      <c r="G4825" s="1">
        <v>45742</v>
      </c>
      <c r="H4825" t="s">
        <v>41</v>
      </c>
      <c r="I4825" t="s">
        <v>26</v>
      </c>
      <c r="J4825" t="s">
        <v>59</v>
      </c>
      <c r="K4825">
        <v>3</v>
      </c>
      <c r="L4825" s="3">
        <f>Working_Data[[#This Row],[price2]]/Working_Data[[#This Row],[quantity]]</f>
        <v>391.21000000000004</v>
      </c>
      <c r="M4825" s="3">
        <v>1173.6300000000001</v>
      </c>
      <c r="N4825" t="s">
        <v>35</v>
      </c>
      <c r="O4825">
        <v>4</v>
      </c>
      <c r="P4825" s="1">
        <v>45851</v>
      </c>
      <c r="Q4825">
        <v>196</v>
      </c>
      <c r="R4825" t="s">
        <v>29</v>
      </c>
      <c r="S4825">
        <v>4</v>
      </c>
      <c r="T4825" s="1">
        <v>45772</v>
      </c>
      <c r="U4825" t="s">
        <v>36</v>
      </c>
      <c r="V4825" t="str">
        <f>TEXT(WEEKDAY(Working_Data[[#This Row],[order_date]],1),"DDDD")</f>
        <v>Wednesday</v>
      </c>
      <c r="W4825" t="str">
        <f>TEXT(Working_Data[[#This Row],[order_date]],"mmmm")</f>
        <v>March</v>
      </c>
      <c r="X4825" s="7">
        <f>Working_Data[[#This Row],[last_order_date]]-Working_Data[[#This Row],[signup_date]]</f>
        <v>314</v>
      </c>
      <c r="Y4825" s="7">
        <f>IF(Working_Data[[#This Row],[churned]]="Active",1,0)</f>
        <v>1</v>
      </c>
      <c r="Z4825" s="7">
        <f>YEAR(Working_Data[[#This Row],[order_date]])</f>
        <v>2025</v>
      </c>
    </row>
    <row r="4826" spans="1:26" x14ac:dyDescent="0.25">
      <c r="A4826" t="s">
        <v>9702</v>
      </c>
      <c r="B4826" t="s">
        <v>21</v>
      </c>
      <c r="C4826" t="s">
        <v>22</v>
      </c>
      <c r="D4826" t="s">
        <v>77</v>
      </c>
      <c r="E4826" s="1">
        <v>45292</v>
      </c>
      <c r="F4826" t="s">
        <v>9703</v>
      </c>
      <c r="G4826" s="1">
        <v>45742</v>
      </c>
      <c r="H4826" t="s">
        <v>58</v>
      </c>
      <c r="I4826" t="s">
        <v>26</v>
      </c>
      <c r="J4826" t="s">
        <v>67</v>
      </c>
      <c r="K4826">
        <v>5</v>
      </c>
      <c r="L4826" s="3">
        <f>Working_Data[[#This Row],[price2]]/Working_Data[[#This Row],[quantity]]</f>
        <v>299.45999999999998</v>
      </c>
      <c r="M4826" s="3">
        <v>1497.3</v>
      </c>
      <c r="N4826" t="s">
        <v>50</v>
      </c>
      <c r="O4826">
        <v>45</v>
      </c>
      <c r="P4826" s="1">
        <v>45997</v>
      </c>
      <c r="Q4826">
        <v>63</v>
      </c>
      <c r="R4826" t="s">
        <v>29</v>
      </c>
      <c r="S4826">
        <v>5</v>
      </c>
      <c r="T4826" s="1">
        <v>45674</v>
      </c>
      <c r="U4826" t="s">
        <v>36</v>
      </c>
      <c r="V4826" t="str">
        <f>TEXT(WEEKDAY(Working_Data[[#This Row],[order_date]],1),"DDDD")</f>
        <v>Wednesday</v>
      </c>
      <c r="W4826" t="str">
        <f>TEXT(Working_Data[[#This Row],[order_date]],"mmmm")</f>
        <v>March</v>
      </c>
      <c r="X4826" s="7">
        <f>Working_Data[[#This Row],[last_order_date]]-Working_Data[[#This Row],[signup_date]]</f>
        <v>705</v>
      </c>
      <c r="Y4826" s="7">
        <f>IF(Working_Data[[#This Row],[churned]]="Active",1,0)</f>
        <v>1</v>
      </c>
      <c r="Z4826" s="7">
        <f>YEAR(Working_Data[[#This Row],[order_date]])</f>
        <v>2025</v>
      </c>
    </row>
    <row r="4827" spans="1:26" x14ac:dyDescent="0.25">
      <c r="A4827" t="s">
        <v>9704</v>
      </c>
      <c r="B4827" t="s">
        <v>21</v>
      </c>
      <c r="C4827" t="s">
        <v>82</v>
      </c>
      <c r="D4827" t="s">
        <v>52</v>
      </c>
      <c r="E4827" s="1">
        <v>44996</v>
      </c>
      <c r="F4827" t="s">
        <v>9705</v>
      </c>
      <c r="G4827" s="1">
        <v>45742</v>
      </c>
      <c r="H4827" t="s">
        <v>47</v>
      </c>
      <c r="I4827" t="s">
        <v>48</v>
      </c>
      <c r="J4827" t="s">
        <v>59</v>
      </c>
      <c r="K4827">
        <v>2</v>
      </c>
      <c r="L4827" s="3">
        <f>Working_Data[[#This Row],[price2]]/Working_Data[[#This Row],[quantity]]</f>
        <v>474.315</v>
      </c>
      <c r="M4827" s="3">
        <v>948.63</v>
      </c>
      <c r="N4827" t="s">
        <v>35</v>
      </c>
      <c r="O4827">
        <v>6</v>
      </c>
      <c r="P4827" s="1">
        <v>45805</v>
      </c>
      <c r="Q4827">
        <v>231</v>
      </c>
      <c r="R4827" t="s">
        <v>43</v>
      </c>
      <c r="S4827">
        <v>2</v>
      </c>
      <c r="T4827" s="1">
        <v>45834</v>
      </c>
      <c r="U4827" t="s">
        <v>36</v>
      </c>
      <c r="V4827" t="str">
        <f>TEXT(WEEKDAY(Working_Data[[#This Row],[order_date]],1),"DDDD")</f>
        <v>Wednesday</v>
      </c>
      <c r="W4827" t="str">
        <f>TEXT(Working_Data[[#This Row],[order_date]],"mmmm")</f>
        <v>March</v>
      </c>
      <c r="X4827" s="7">
        <f>Working_Data[[#This Row],[last_order_date]]-Working_Data[[#This Row],[signup_date]]</f>
        <v>809</v>
      </c>
      <c r="Y4827" s="7">
        <f>IF(Working_Data[[#This Row],[churned]]="Active",1,0)</f>
        <v>0</v>
      </c>
      <c r="Z4827" s="7">
        <f>YEAR(Working_Data[[#This Row],[order_date]])</f>
        <v>2025</v>
      </c>
    </row>
    <row r="4828" spans="1:26" x14ac:dyDescent="0.25">
      <c r="A4828" t="s">
        <v>9706</v>
      </c>
      <c r="B4828" t="s">
        <v>21</v>
      </c>
      <c r="C4828" t="s">
        <v>39</v>
      </c>
      <c r="D4828" t="s">
        <v>52</v>
      </c>
      <c r="E4828" s="1">
        <v>45356</v>
      </c>
      <c r="F4828" t="s">
        <v>9707</v>
      </c>
      <c r="G4828" s="1">
        <v>45743</v>
      </c>
      <c r="H4828" t="s">
        <v>58</v>
      </c>
      <c r="I4828" t="s">
        <v>26</v>
      </c>
      <c r="J4828" t="s">
        <v>27</v>
      </c>
      <c r="K4828">
        <v>1</v>
      </c>
      <c r="L4828" s="3">
        <f>Working_Data[[#This Row],[price2]]/Working_Data[[#This Row],[quantity]]</f>
        <v>1163.81</v>
      </c>
      <c r="M4828" s="3">
        <v>1163.81</v>
      </c>
      <c r="N4828" t="s">
        <v>28</v>
      </c>
      <c r="O4828">
        <v>38</v>
      </c>
      <c r="P4828" s="1">
        <v>45648</v>
      </c>
      <c r="Q4828">
        <v>96</v>
      </c>
      <c r="R4828" t="s">
        <v>29</v>
      </c>
      <c r="S4828">
        <v>3</v>
      </c>
      <c r="T4828" s="1">
        <v>45670</v>
      </c>
      <c r="U4828" t="s">
        <v>60</v>
      </c>
      <c r="V4828" t="str">
        <f>TEXT(WEEKDAY(Working_Data[[#This Row],[order_date]],1),"DDDD")</f>
        <v>Thursday</v>
      </c>
      <c r="W4828" t="str">
        <f>TEXT(Working_Data[[#This Row],[order_date]],"mmmm")</f>
        <v>March</v>
      </c>
      <c r="X4828" s="7">
        <f>Working_Data[[#This Row],[last_order_date]]-Working_Data[[#This Row],[signup_date]]</f>
        <v>292</v>
      </c>
      <c r="Y4828" s="7">
        <f>IF(Working_Data[[#This Row],[churned]]="Active",1,0)</f>
        <v>1</v>
      </c>
      <c r="Z4828" s="7">
        <f>YEAR(Working_Data[[#This Row],[order_date]])</f>
        <v>2025</v>
      </c>
    </row>
    <row r="4829" spans="1:26" x14ac:dyDescent="0.25">
      <c r="A4829" t="s">
        <v>9708</v>
      </c>
      <c r="B4829" t="s">
        <v>21</v>
      </c>
      <c r="C4829" t="s">
        <v>22</v>
      </c>
      <c r="D4829" t="s">
        <v>32</v>
      </c>
      <c r="E4829" s="1">
        <v>45320</v>
      </c>
      <c r="F4829" t="s">
        <v>9709</v>
      </c>
      <c r="G4829" s="1">
        <v>45743</v>
      </c>
      <c r="H4829" t="s">
        <v>25</v>
      </c>
      <c r="I4829" t="s">
        <v>48</v>
      </c>
      <c r="J4829" t="s">
        <v>49</v>
      </c>
      <c r="K4829">
        <v>5</v>
      </c>
      <c r="L4829" s="3">
        <f>Working_Data[[#This Row],[price2]]/Working_Data[[#This Row],[quantity]]</f>
        <v>115.38399999999999</v>
      </c>
      <c r="M4829" s="3">
        <v>576.91999999999996</v>
      </c>
      <c r="N4829" t="s">
        <v>28</v>
      </c>
      <c r="O4829">
        <v>35</v>
      </c>
      <c r="P4829" s="1">
        <v>45584</v>
      </c>
      <c r="Q4829">
        <v>3</v>
      </c>
      <c r="R4829" t="s">
        <v>43</v>
      </c>
      <c r="S4829">
        <v>4</v>
      </c>
      <c r="T4829" s="1">
        <v>45792</v>
      </c>
      <c r="U4829" t="s">
        <v>60</v>
      </c>
      <c r="V4829" t="str">
        <f>TEXT(WEEKDAY(Working_Data[[#This Row],[order_date]],1),"DDDD")</f>
        <v>Thursday</v>
      </c>
      <c r="W4829" t="str">
        <f>TEXT(Working_Data[[#This Row],[order_date]],"mmmm")</f>
        <v>March</v>
      </c>
      <c r="X4829" s="7">
        <f>Working_Data[[#This Row],[last_order_date]]-Working_Data[[#This Row],[signup_date]]</f>
        <v>264</v>
      </c>
      <c r="Y4829" s="7">
        <f>IF(Working_Data[[#This Row],[churned]]="Active",1,0)</f>
        <v>0</v>
      </c>
      <c r="Z4829" s="7">
        <f>YEAR(Working_Data[[#This Row],[order_date]])</f>
        <v>2025</v>
      </c>
    </row>
    <row r="4830" spans="1:26" x14ac:dyDescent="0.25">
      <c r="A4830" t="s">
        <v>9710</v>
      </c>
      <c r="B4830" t="s">
        <v>21</v>
      </c>
      <c r="C4830" t="s">
        <v>82</v>
      </c>
      <c r="D4830" t="s">
        <v>52</v>
      </c>
      <c r="E4830" s="1">
        <v>45774</v>
      </c>
      <c r="F4830" t="s">
        <v>9711</v>
      </c>
      <c r="G4830" s="1">
        <v>45743</v>
      </c>
      <c r="H4830" t="s">
        <v>41</v>
      </c>
      <c r="I4830" t="s">
        <v>26</v>
      </c>
      <c r="J4830" t="s">
        <v>27</v>
      </c>
      <c r="K4830">
        <v>2</v>
      </c>
      <c r="L4830" s="3">
        <f>Working_Data[[#This Row],[price2]]/Working_Data[[#This Row],[quantity]]</f>
        <v>594.79499999999996</v>
      </c>
      <c r="M4830" s="3">
        <v>1189.5899999999999</v>
      </c>
      <c r="N4830" t="s">
        <v>28</v>
      </c>
      <c r="O4830">
        <v>33</v>
      </c>
      <c r="P4830" s="1">
        <v>45797</v>
      </c>
      <c r="Q4830">
        <v>7</v>
      </c>
      <c r="R4830" t="s">
        <v>43</v>
      </c>
      <c r="S4830">
        <v>4</v>
      </c>
      <c r="T4830" s="1">
        <v>45840</v>
      </c>
      <c r="U4830" t="s">
        <v>30</v>
      </c>
      <c r="V4830" t="str">
        <f>TEXT(WEEKDAY(Working_Data[[#This Row],[order_date]],1),"DDDD")</f>
        <v>Thursday</v>
      </c>
      <c r="W4830" t="str">
        <f>TEXT(Working_Data[[#This Row],[order_date]],"mmmm")</f>
        <v>March</v>
      </c>
      <c r="X4830" s="7">
        <f>Working_Data[[#This Row],[last_order_date]]-Working_Data[[#This Row],[signup_date]]</f>
        <v>23</v>
      </c>
      <c r="Y4830" s="7">
        <f>IF(Working_Data[[#This Row],[churned]]="Active",1,0)</f>
        <v>0</v>
      </c>
      <c r="Z4830" s="7">
        <f>YEAR(Working_Data[[#This Row],[order_date]])</f>
        <v>2025</v>
      </c>
    </row>
    <row r="4831" spans="1:26" x14ac:dyDescent="0.25">
      <c r="A4831" t="s">
        <v>9712</v>
      </c>
      <c r="B4831" t="s">
        <v>45</v>
      </c>
      <c r="C4831" t="s">
        <v>39</v>
      </c>
      <c r="D4831" t="s">
        <v>32</v>
      </c>
      <c r="E4831" s="1">
        <v>45163</v>
      </c>
      <c r="F4831" t="s">
        <v>9713</v>
      </c>
      <c r="G4831" s="1">
        <v>45743</v>
      </c>
      <c r="H4831" t="s">
        <v>34</v>
      </c>
      <c r="I4831" t="s">
        <v>42</v>
      </c>
      <c r="J4831" t="s">
        <v>59</v>
      </c>
      <c r="K4831">
        <v>4</v>
      </c>
      <c r="L4831" s="3">
        <f>Working_Data[[#This Row],[price2]]/Working_Data[[#This Row],[quantity]]</f>
        <v>315.66250000000002</v>
      </c>
      <c r="M4831" s="3">
        <v>1262.6500000000001</v>
      </c>
      <c r="N4831" t="s">
        <v>28</v>
      </c>
      <c r="O4831">
        <v>21</v>
      </c>
      <c r="P4831" s="1">
        <v>45706</v>
      </c>
      <c r="Q4831">
        <v>214</v>
      </c>
      <c r="R4831" t="s">
        <v>29</v>
      </c>
      <c r="S4831">
        <v>1</v>
      </c>
      <c r="T4831" s="1">
        <v>45745</v>
      </c>
      <c r="U4831" t="s">
        <v>30</v>
      </c>
      <c r="V4831" t="str">
        <f>TEXT(WEEKDAY(Working_Data[[#This Row],[order_date]],1),"DDDD")</f>
        <v>Thursday</v>
      </c>
      <c r="W4831" t="str">
        <f>TEXT(Working_Data[[#This Row],[order_date]],"mmmm")</f>
        <v>March</v>
      </c>
      <c r="X4831" s="7">
        <f>Working_Data[[#This Row],[last_order_date]]-Working_Data[[#This Row],[signup_date]]</f>
        <v>543</v>
      </c>
      <c r="Y4831" s="7">
        <f>IF(Working_Data[[#This Row],[churned]]="Active",1,0)</f>
        <v>1</v>
      </c>
      <c r="Z4831" s="7">
        <f>YEAR(Working_Data[[#This Row],[order_date]])</f>
        <v>2025</v>
      </c>
    </row>
    <row r="4832" spans="1:26" x14ac:dyDescent="0.25">
      <c r="A4832" t="s">
        <v>9714</v>
      </c>
      <c r="B4832" t="s">
        <v>45</v>
      </c>
      <c r="C4832" t="s">
        <v>39</v>
      </c>
      <c r="D4832" t="s">
        <v>23</v>
      </c>
      <c r="E4832" s="1">
        <v>45573</v>
      </c>
      <c r="F4832" t="s">
        <v>9715</v>
      </c>
      <c r="G4832" s="1">
        <v>45743</v>
      </c>
      <c r="H4832" t="s">
        <v>41</v>
      </c>
      <c r="I4832" t="s">
        <v>63</v>
      </c>
      <c r="J4832" t="s">
        <v>49</v>
      </c>
      <c r="K4832">
        <v>1</v>
      </c>
      <c r="L4832" s="3">
        <f>Working_Data[[#This Row],[price2]]/Working_Data[[#This Row],[quantity]]</f>
        <v>787.94</v>
      </c>
      <c r="M4832" s="3">
        <v>787.94</v>
      </c>
      <c r="N4832" t="s">
        <v>35</v>
      </c>
      <c r="O4832">
        <v>8</v>
      </c>
      <c r="P4832" s="1">
        <v>45545</v>
      </c>
      <c r="Q4832">
        <v>293</v>
      </c>
      <c r="R4832" t="s">
        <v>43</v>
      </c>
      <c r="S4832">
        <v>5</v>
      </c>
      <c r="T4832" s="1">
        <v>45552</v>
      </c>
      <c r="U4832" t="s">
        <v>60</v>
      </c>
      <c r="V4832" t="str">
        <f>TEXT(WEEKDAY(Working_Data[[#This Row],[order_date]],1),"DDDD")</f>
        <v>Thursday</v>
      </c>
      <c r="W4832" t="str">
        <f>TEXT(Working_Data[[#This Row],[order_date]],"mmmm")</f>
        <v>March</v>
      </c>
      <c r="X4832" s="7">
        <f>Working_Data[[#This Row],[last_order_date]]-Working_Data[[#This Row],[signup_date]]</f>
        <v>-28</v>
      </c>
      <c r="Y4832" s="7">
        <f>IF(Working_Data[[#This Row],[churned]]="Active",1,0)</f>
        <v>0</v>
      </c>
      <c r="Z4832" s="7">
        <f>YEAR(Working_Data[[#This Row],[order_date]])</f>
        <v>2025</v>
      </c>
    </row>
    <row r="4833" spans="1:26" x14ac:dyDescent="0.25">
      <c r="A4833" t="s">
        <v>9716</v>
      </c>
      <c r="B4833" t="s">
        <v>38</v>
      </c>
      <c r="C4833" t="s">
        <v>39</v>
      </c>
      <c r="D4833" t="s">
        <v>56</v>
      </c>
      <c r="E4833" s="1">
        <v>45592</v>
      </c>
      <c r="F4833" t="s">
        <v>9717</v>
      </c>
      <c r="G4833" s="1">
        <v>45743</v>
      </c>
      <c r="H4833" t="s">
        <v>34</v>
      </c>
      <c r="I4833" t="s">
        <v>63</v>
      </c>
      <c r="J4833" t="s">
        <v>64</v>
      </c>
      <c r="K4833">
        <v>5</v>
      </c>
      <c r="L4833" s="3">
        <f>Working_Data[[#This Row],[price2]]/Working_Data[[#This Row],[quantity]]</f>
        <v>274.31200000000001</v>
      </c>
      <c r="M4833" s="3">
        <v>1371.56</v>
      </c>
      <c r="N4833" t="s">
        <v>35</v>
      </c>
      <c r="O4833">
        <v>45</v>
      </c>
      <c r="P4833" s="1">
        <v>45763</v>
      </c>
      <c r="Q4833">
        <v>343</v>
      </c>
      <c r="R4833" t="s">
        <v>29</v>
      </c>
      <c r="S4833">
        <v>1</v>
      </c>
      <c r="T4833" s="1">
        <v>45938</v>
      </c>
      <c r="U4833" t="s">
        <v>30</v>
      </c>
      <c r="V4833" t="str">
        <f>TEXT(WEEKDAY(Working_Data[[#This Row],[order_date]],1),"DDDD")</f>
        <v>Thursday</v>
      </c>
      <c r="W4833" t="str">
        <f>TEXT(Working_Data[[#This Row],[order_date]],"mmmm")</f>
        <v>March</v>
      </c>
      <c r="X4833" s="7">
        <f>Working_Data[[#This Row],[last_order_date]]-Working_Data[[#This Row],[signup_date]]</f>
        <v>171</v>
      </c>
      <c r="Y4833" s="7">
        <f>IF(Working_Data[[#This Row],[churned]]="Active",1,0)</f>
        <v>1</v>
      </c>
      <c r="Z4833" s="7">
        <f>YEAR(Working_Data[[#This Row],[order_date]])</f>
        <v>2025</v>
      </c>
    </row>
    <row r="4834" spans="1:26" x14ac:dyDescent="0.25">
      <c r="A4834" t="s">
        <v>9718</v>
      </c>
      <c r="B4834" t="s">
        <v>45</v>
      </c>
      <c r="C4834" t="s">
        <v>82</v>
      </c>
      <c r="D4834" t="s">
        <v>23</v>
      </c>
      <c r="E4834" s="1">
        <v>45149</v>
      </c>
      <c r="F4834" t="s">
        <v>9719</v>
      </c>
      <c r="G4834" s="1">
        <v>45743</v>
      </c>
      <c r="H4834" t="s">
        <v>58</v>
      </c>
      <c r="I4834" t="s">
        <v>54</v>
      </c>
      <c r="J4834" t="s">
        <v>64</v>
      </c>
      <c r="K4834">
        <v>1</v>
      </c>
      <c r="L4834" s="3">
        <f>Working_Data[[#This Row],[price2]]/Working_Data[[#This Row],[quantity]]</f>
        <v>1033.76</v>
      </c>
      <c r="M4834" s="3">
        <v>1033.76</v>
      </c>
      <c r="N4834" t="s">
        <v>50</v>
      </c>
      <c r="O4834">
        <v>15</v>
      </c>
      <c r="P4834" s="1">
        <v>45842</v>
      </c>
      <c r="Q4834">
        <v>139</v>
      </c>
      <c r="R4834" t="s">
        <v>29</v>
      </c>
      <c r="S4834">
        <v>4</v>
      </c>
      <c r="T4834" s="1">
        <v>45557</v>
      </c>
      <c r="U4834" t="s">
        <v>36</v>
      </c>
      <c r="V4834" t="str">
        <f>TEXT(WEEKDAY(Working_Data[[#This Row],[order_date]],1),"DDDD")</f>
        <v>Thursday</v>
      </c>
      <c r="W4834" t="str">
        <f>TEXT(Working_Data[[#This Row],[order_date]],"mmmm")</f>
        <v>March</v>
      </c>
      <c r="X4834" s="7">
        <f>Working_Data[[#This Row],[last_order_date]]-Working_Data[[#This Row],[signup_date]]</f>
        <v>693</v>
      </c>
      <c r="Y4834" s="7">
        <f>IF(Working_Data[[#This Row],[churned]]="Active",1,0)</f>
        <v>1</v>
      </c>
      <c r="Z4834" s="7">
        <f>YEAR(Working_Data[[#This Row],[order_date]])</f>
        <v>2025</v>
      </c>
    </row>
    <row r="4835" spans="1:26" x14ac:dyDescent="0.25">
      <c r="A4835" t="s">
        <v>9720</v>
      </c>
      <c r="B4835" t="s">
        <v>45</v>
      </c>
      <c r="C4835" t="s">
        <v>39</v>
      </c>
      <c r="D4835" t="s">
        <v>77</v>
      </c>
      <c r="E4835" s="1">
        <v>45495</v>
      </c>
      <c r="F4835" t="s">
        <v>9721</v>
      </c>
      <c r="G4835" s="1">
        <v>45744</v>
      </c>
      <c r="H4835" t="s">
        <v>41</v>
      </c>
      <c r="I4835" t="s">
        <v>26</v>
      </c>
      <c r="J4835" t="s">
        <v>67</v>
      </c>
      <c r="K4835">
        <v>5</v>
      </c>
      <c r="L4835" s="3">
        <f>Working_Data[[#This Row],[price2]]/Working_Data[[#This Row],[quantity]]</f>
        <v>48.787999999999997</v>
      </c>
      <c r="M4835" s="3">
        <v>243.94</v>
      </c>
      <c r="N4835" t="s">
        <v>28</v>
      </c>
      <c r="O4835">
        <v>35</v>
      </c>
      <c r="P4835" s="1">
        <v>45811</v>
      </c>
      <c r="Q4835">
        <v>479</v>
      </c>
      <c r="R4835" t="s">
        <v>43</v>
      </c>
      <c r="S4835">
        <v>5</v>
      </c>
      <c r="T4835" s="1">
        <v>45840</v>
      </c>
      <c r="U4835" t="s">
        <v>60</v>
      </c>
      <c r="V4835" t="str">
        <f>TEXT(WEEKDAY(Working_Data[[#This Row],[order_date]],1),"DDDD")</f>
        <v>Friday</v>
      </c>
      <c r="W4835" t="str">
        <f>TEXT(Working_Data[[#This Row],[order_date]],"mmmm")</f>
        <v>March</v>
      </c>
      <c r="X4835" s="7">
        <f>Working_Data[[#This Row],[last_order_date]]-Working_Data[[#This Row],[signup_date]]</f>
        <v>316</v>
      </c>
      <c r="Y4835" s="7">
        <f>IF(Working_Data[[#This Row],[churned]]="Active",1,0)</f>
        <v>0</v>
      </c>
      <c r="Z4835" s="7">
        <f>YEAR(Working_Data[[#This Row],[order_date]])</f>
        <v>2025</v>
      </c>
    </row>
    <row r="4836" spans="1:26" x14ac:dyDescent="0.25">
      <c r="A4836" t="s">
        <v>9722</v>
      </c>
      <c r="B4836" t="s">
        <v>21</v>
      </c>
      <c r="C4836" t="s">
        <v>22</v>
      </c>
      <c r="D4836" t="s">
        <v>56</v>
      </c>
      <c r="E4836" s="1">
        <v>45583</v>
      </c>
      <c r="F4836" t="s">
        <v>9723</v>
      </c>
      <c r="G4836" s="1">
        <v>45744</v>
      </c>
      <c r="H4836" t="s">
        <v>34</v>
      </c>
      <c r="I4836" t="s">
        <v>42</v>
      </c>
      <c r="J4836" t="s">
        <v>59</v>
      </c>
      <c r="K4836">
        <v>5</v>
      </c>
      <c r="L4836" s="3">
        <f>Working_Data[[#This Row],[price2]]/Working_Data[[#This Row],[quantity]]</f>
        <v>169.59</v>
      </c>
      <c r="M4836" s="3">
        <v>847.95</v>
      </c>
      <c r="N4836" t="s">
        <v>50</v>
      </c>
      <c r="O4836">
        <v>26</v>
      </c>
      <c r="P4836" s="1">
        <v>45555</v>
      </c>
      <c r="Q4836">
        <v>363</v>
      </c>
      <c r="R4836" t="s">
        <v>29</v>
      </c>
      <c r="S4836">
        <v>1</v>
      </c>
      <c r="T4836" s="1">
        <v>45865</v>
      </c>
      <c r="U4836" t="s">
        <v>60</v>
      </c>
      <c r="V4836" t="str">
        <f>TEXT(WEEKDAY(Working_Data[[#This Row],[order_date]],1),"DDDD")</f>
        <v>Friday</v>
      </c>
      <c r="W4836" t="str">
        <f>TEXT(Working_Data[[#This Row],[order_date]],"mmmm")</f>
        <v>March</v>
      </c>
      <c r="X4836" s="7">
        <f>Working_Data[[#This Row],[last_order_date]]-Working_Data[[#This Row],[signup_date]]</f>
        <v>-28</v>
      </c>
      <c r="Y4836" s="7">
        <f>IF(Working_Data[[#This Row],[churned]]="Active",1,0)</f>
        <v>1</v>
      </c>
      <c r="Z4836" s="7">
        <f>YEAR(Working_Data[[#This Row],[order_date]])</f>
        <v>2025</v>
      </c>
    </row>
    <row r="4837" spans="1:26" x14ac:dyDescent="0.25">
      <c r="A4837" t="s">
        <v>9724</v>
      </c>
      <c r="B4837" t="s">
        <v>45</v>
      </c>
      <c r="C4837" t="s">
        <v>39</v>
      </c>
      <c r="D4837" t="s">
        <v>56</v>
      </c>
      <c r="E4837" s="1">
        <v>45028</v>
      </c>
      <c r="F4837" t="s">
        <v>9725</v>
      </c>
      <c r="G4837" s="1">
        <v>45744</v>
      </c>
      <c r="H4837" t="s">
        <v>25</v>
      </c>
      <c r="I4837" t="s">
        <v>54</v>
      </c>
      <c r="J4837" t="s">
        <v>67</v>
      </c>
      <c r="K4837">
        <v>1</v>
      </c>
      <c r="L4837" s="3">
        <f>Working_Data[[#This Row],[price2]]/Working_Data[[#This Row],[quantity]]</f>
        <v>456.24</v>
      </c>
      <c r="M4837" s="3">
        <v>456.24</v>
      </c>
      <c r="N4837" t="s">
        <v>35</v>
      </c>
      <c r="O4837">
        <v>44</v>
      </c>
      <c r="P4837" s="1">
        <v>45999</v>
      </c>
      <c r="Q4837">
        <v>78</v>
      </c>
      <c r="R4837" t="s">
        <v>29</v>
      </c>
      <c r="S4837">
        <v>2</v>
      </c>
      <c r="T4837" s="1">
        <v>45551</v>
      </c>
      <c r="U4837" t="s">
        <v>36</v>
      </c>
      <c r="V4837" t="str">
        <f>TEXT(WEEKDAY(Working_Data[[#This Row],[order_date]],1),"DDDD")</f>
        <v>Friday</v>
      </c>
      <c r="W4837" t="str">
        <f>TEXT(Working_Data[[#This Row],[order_date]],"mmmm")</f>
        <v>March</v>
      </c>
      <c r="X4837" s="7">
        <f>Working_Data[[#This Row],[last_order_date]]-Working_Data[[#This Row],[signup_date]]</f>
        <v>971</v>
      </c>
      <c r="Y4837" s="7">
        <f>IF(Working_Data[[#This Row],[churned]]="Active",1,0)</f>
        <v>1</v>
      </c>
      <c r="Z4837" s="7">
        <f>YEAR(Working_Data[[#This Row],[order_date]])</f>
        <v>2025</v>
      </c>
    </row>
    <row r="4838" spans="1:26" x14ac:dyDescent="0.25">
      <c r="A4838" t="s">
        <v>9726</v>
      </c>
      <c r="B4838" t="s">
        <v>38</v>
      </c>
      <c r="C4838" t="s">
        <v>82</v>
      </c>
      <c r="D4838" t="s">
        <v>32</v>
      </c>
      <c r="E4838" s="1">
        <v>45451</v>
      </c>
      <c r="F4838" t="s">
        <v>9727</v>
      </c>
      <c r="G4838" s="1">
        <v>45744</v>
      </c>
      <c r="H4838" t="s">
        <v>47</v>
      </c>
      <c r="I4838" t="s">
        <v>48</v>
      </c>
      <c r="J4838" t="s">
        <v>27</v>
      </c>
      <c r="K4838">
        <v>4</v>
      </c>
      <c r="L4838" s="3">
        <f>Working_Data[[#This Row],[price2]]/Working_Data[[#This Row],[quantity]]</f>
        <v>350.81</v>
      </c>
      <c r="M4838" s="3">
        <v>1403.24</v>
      </c>
      <c r="N4838" t="s">
        <v>35</v>
      </c>
      <c r="O4838">
        <v>5</v>
      </c>
      <c r="P4838" s="1">
        <v>45793</v>
      </c>
      <c r="Q4838">
        <v>295</v>
      </c>
      <c r="R4838" t="s">
        <v>29</v>
      </c>
      <c r="S4838">
        <v>2</v>
      </c>
      <c r="T4838" s="1">
        <v>45704</v>
      </c>
      <c r="U4838" t="s">
        <v>36</v>
      </c>
      <c r="V4838" t="str">
        <f>TEXT(WEEKDAY(Working_Data[[#This Row],[order_date]],1),"DDDD")</f>
        <v>Friday</v>
      </c>
      <c r="W4838" t="str">
        <f>TEXT(Working_Data[[#This Row],[order_date]],"mmmm")</f>
        <v>March</v>
      </c>
      <c r="X4838" s="7">
        <f>Working_Data[[#This Row],[last_order_date]]-Working_Data[[#This Row],[signup_date]]</f>
        <v>342</v>
      </c>
      <c r="Y4838" s="7">
        <f>IF(Working_Data[[#This Row],[churned]]="Active",1,0)</f>
        <v>1</v>
      </c>
      <c r="Z4838" s="7">
        <f>YEAR(Working_Data[[#This Row],[order_date]])</f>
        <v>2025</v>
      </c>
    </row>
    <row r="4839" spans="1:26" x14ac:dyDescent="0.25">
      <c r="A4839" t="s">
        <v>9728</v>
      </c>
      <c r="B4839" t="s">
        <v>21</v>
      </c>
      <c r="C4839" t="s">
        <v>39</v>
      </c>
      <c r="D4839" t="s">
        <v>23</v>
      </c>
      <c r="E4839" s="1">
        <v>45630</v>
      </c>
      <c r="F4839" t="s">
        <v>9729</v>
      </c>
      <c r="G4839" s="1">
        <v>45745</v>
      </c>
      <c r="H4839" t="s">
        <v>25</v>
      </c>
      <c r="I4839" t="s">
        <v>42</v>
      </c>
      <c r="J4839" t="s">
        <v>67</v>
      </c>
      <c r="K4839">
        <v>5</v>
      </c>
      <c r="L4839" s="3">
        <f>Working_Data[[#This Row],[price2]]/Working_Data[[#This Row],[quantity]]</f>
        <v>195.642</v>
      </c>
      <c r="M4839" s="3">
        <v>978.21</v>
      </c>
      <c r="N4839" t="s">
        <v>50</v>
      </c>
      <c r="O4839">
        <v>24</v>
      </c>
      <c r="P4839" s="1">
        <v>45592</v>
      </c>
      <c r="Q4839">
        <v>147</v>
      </c>
      <c r="R4839" t="s">
        <v>29</v>
      </c>
      <c r="S4839">
        <v>5</v>
      </c>
      <c r="T4839" s="1">
        <v>45551</v>
      </c>
      <c r="U4839" t="s">
        <v>60</v>
      </c>
      <c r="V4839" t="str">
        <f>TEXT(WEEKDAY(Working_Data[[#This Row],[order_date]],1),"DDDD")</f>
        <v>Saturday</v>
      </c>
      <c r="W4839" t="str">
        <f>TEXT(Working_Data[[#This Row],[order_date]],"mmmm")</f>
        <v>March</v>
      </c>
      <c r="X4839" s="7">
        <f>Working_Data[[#This Row],[last_order_date]]-Working_Data[[#This Row],[signup_date]]</f>
        <v>-38</v>
      </c>
      <c r="Y4839" s="7">
        <f>IF(Working_Data[[#This Row],[churned]]="Active",1,0)</f>
        <v>1</v>
      </c>
      <c r="Z4839" s="7">
        <f>YEAR(Working_Data[[#This Row],[order_date]])</f>
        <v>2025</v>
      </c>
    </row>
    <row r="4840" spans="1:26" x14ac:dyDescent="0.25">
      <c r="A4840" t="s">
        <v>9730</v>
      </c>
      <c r="B4840" t="s">
        <v>45</v>
      </c>
      <c r="C4840" t="s">
        <v>39</v>
      </c>
      <c r="D4840" t="s">
        <v>77</v>
      </c>
      <c r="E4840" s="1">
        <v>45677</v>
      </c>
      <c r="F4840" t="s">
        <v>9731</v>
      </c>
      <c r="G4840" s="1">
        <v>45745</v>
      </c>
      <c r="H4840" t="s">
        <v>41</v>
      </c>
      <c r="I4840" t="s">
        <v>54</v>
      </c>
      <c r="J4840" t="s">
        <v>27</v>
      </c>
      <c r="K4840">
        <v>1</v>
      </c>
      <c r="L4840" s="3">
        <f>Working_Data[[#This Row],[price2]]/Working_Data[[#This Row],[quantity]]</f>
        <v>1211.1099999999999</v>
      </c>
      <c r="M4840" s="3">
        <v>1211.1099999999999</v>
      </c>
      <c r="N4840" t="s">
        <v>28</v>
      </c>
      <c r="O4840">
        <v>16</v>
      </c>
      <c r="P4840" s="1">
        <v>45755</v>
      </c>
      <c r="Q4840">
        <v>453</v>
      </c>
      <c r="R4840" t="s">
        <v>29</v>
      </c>
      <c r="S4840">
        <v>3</v>
      </c>
      <c r="T4840" s="1">
        <v>45864</v>
      </c>
      <c r="U4840" t="s">
        <v>36</v>
      </c>
      <c r="V4840" t="str">
        <f>TEXT(WEEKDAY(Working_Data[[#This Row],[order_date]],1),"DDDD")</f>
        <v>Saturday</v>
      </c>
      <c r="W4840" t="str">
        <f>TEXT(Working_Data[[#This Row],[order_date]],"mmmm")</f>
        <v>March</v>
      </c>
      <c r="X4840" s="7">
        <f>Working_Data[[#This Row],[last_order_date]]-Working_Data[[#This Row],[signup_date]]</f>
        <v>78</v>
      </c>
      <c r="Y4840" s="7">
        <f>IF(Working_Data[[#This Row],[churned]]="Active",1,0)</f>
        <v>1</v>
      </c>
      <c r="Z4840" s="7">
        <f>YEAR(Working_Data[[#This Row],[order_date]])</f>
        <v>2025</v>
      </c>
    </row>
    <row r="4841" spans="1:26" x14ac:dyDescent="0.25">
      <c r="A4841" t="s">
        <v>9732</v>
      </c>
      <c r="B4841" t="s">
        <v>38</v>
      </c>
      <c r="C4841" t="s">
        <v>39</v>
      </c>
      <c r="D4841" t="s">
        <v>32</v>
      </c>
      <c r="E4841" s="1">
        <v>45309</v>
      </c>
      <c r="F4841" t="s">
        <v>9733</v>
      </c>
      <c r="G4841" s="1">
        <v>45745</v>
      </c>
      <c r="H4841" t="s">
        <v>47</v>
      </c>
      <c r="I4841" t="s">
        <v>26</v>
      </c>
      <c r="J4841" t="s">
        <v>27</v>
      </c>
      <c r="K4841">
        <v>5</v>
      </c>
      <c r="L4841" s="3">
        <f>Working_Data[[#This Row],[price2]]/Working_Data[[#This Row],[quantity]]</f>
        <v>299.87399999999997</v>
      </c>
      <c r="M4841" s="3">
        <v>1499.37</v>
      </c>
      <c r="N4841" t="s">
        <v>35</v>
      </c>
      <c r="O4841">
        <v>19</v>
      </c>
      <c r="P4841" s="1">
        <v>45678</v>
      </c>
      <c r="Q4841">
        <v>312</v>
      </c>
      <c r="R4841" t="s">
        <v>43</v>
      </c>
      <c r="S4841">
        <v>5</v>
      </c>
      <c r="T4841" s="1">
        <v>45651</v>
      </c>
      <c r="U4841" t="s">
        <v>60</v>
      </c>
      <c r="V4841" t="str">
        <f>TEXT(WEEKDAY(Working_Data[[#This Row],[order_date]],1),"DDDD")</f>
        <v>Saturday</v>
      </c>
      <c r="W4841" t="str">
        <f>TEXT(Working_Data[[#This Row],[order_date]],"mmmm")</f>
        <v>March</v>
      </c>
      <c r="X4841" s="7">
        <f>Working_Data[[#This Row],[last_order_date]]-Working_Data[[#This Row],[signup_date]]</f>
        <v>369</v>
      </c>
      <c r="Y4841" s="7">
        <f>IF(Working_Data[[#This Row],[churned]]="Active",1,0)</f>
        <v>0</v>
      </c>
      <c r="Z4841" s="7">
        <f>YEAR(Working_Data[[#This Row],[order_date]])</f>
        <v>2025</v>
      </c>
    </row>
    <row r="4842" spans="1:26" x14ac:dyDescent="0.25">
      <c r="A4842" t="s">
        <v>9734</v>
      </c>
      <c r="B4842" t="s">
        <v>45</v>
      </c>
      <c r="C4842" t="s">
        <v>39</v>
      </c>
      <c r="D4842" t="s">
        <v>52</v>
      </c>
      <c r="E4842" s="1">
        <v>45212</v>
      </c>
      <c r="F4842" t="s">
        <v>9735</v>
      </c>
      <c r="G4842" s="1">
        <v>45745</v>
      </c>
      <c r="H4842" t="s">
        <v>41</v>
      </c>
      <c r="I4842" t="s">
        <v>26</v>
      </c>
      <c r="J4842" t="s">
        <v>27</v>
      </c>
      <c r="K4842">
        <v>4</v>
      </c>
      <c r="L4842" s="3">
        <f>Working_Data[[#This Row],[price2]]/Working_Data[[#This Row],[quantity]]</f>
        <v>54.54</v>
      </c>
      <c r="M4842" s="3">
        <v>218.16</v>
      </c>
      <c r="N4842" t="s">
        <v>50</v>
      </c>
      <c r="O4842">
        <v>9</v>
      </c>
      <c r="P4842" s="1">
        <v>45770</v>
      </c>
      <c r="Q4842">
        <v>161</v>
      </c>
      <c r="R4842" t="s">
        <v>29</v>
      </c>
      <c r="S4842">
        <v>2</v>
      </c>
      <c r="T4842" s="1">
        <v>45515</v>
      </c>
      <c r="U4842" t="s">
        <v>36</v>
      </c>
      <c r="V4842" t="str">
        <f>TEXT(WEEKDAY(Working_Data[[#This Row],[order_date]],1),"DDDD")</f>
        <v>Saturday</v>
      </c>
      <c r="W4842" t="str">
        <f>TEXT(Working_Data[[#This Row],[order_date]],"mmmm")</f>
        <v>March</v>
      </c>
      <c r="X4842" s="7">
        <f>Working_Data[[#This Row],[last_order_date]]-Working_Data[[#This Row],[signup_date]]</f>
        <v>558</v>
      </c>
      <c r="Y4842" s="7">
        <f>IF(Working_Data[[#This Row],[churned]]="Active",1,0)</f>
        <v>1</v>
      </c>
      <c r="Z4842" s="7">
        <f>YEAR(Working_Data[[#This Row],[order_date]])</f>
        <v>2025</v>
      </c>
    </row>
    <row r="4843" spans="1:26" x14ac:dyDescent="0.25">
      <c r="A4843" t="s">
        <v>9736</v>
      </c>
      <c r="B4843" t="s">
        <v>21</v>
      </c>
      <c r="C4843" t="s">
        <v>39</v>
      </c>
      <c r="D4843" t="s">
        <v>32</v>
      </c>
      <c r="E4843" s="1">
        <v>45841</v>
      </c>
      <c r="F4843" t="s">
        <v>9737</v>
      </c>
      <c r="G4843" s="1">
        <v>45745</v>
      </c>
      <c r="H4843" t="s">
        <v>47</v>
      </c>
      <c r="I4843" t="s">
        <v>63</v>
      </c>
      <c r="J4843" t="s">
        <v>64</v>
      </c>
      <c r="K4843">
        <v>4</v>
      </c>
      <c r="L4843" s="3">
        <f>Working_Data[[#This Row],[price2]]/Working_Data[[#This Row],[quantity]]</f>
        <v>331.59750000000003</v>
      </c>
      <c r="M4843" s="3">
        <v>1326.39</v>
      </c>
      <c r="N4843" t="s">
        <v>50</v>
      </c>
      <c r="O4843">
        <v>21</v>
      </c>
      <c r="P4843" s="1">
        <v>45800</v>
      </c>
      <c r="Q4843">
        <v>477</v>
      </c>
      <c r="R4843" t="s">
        <v>29</v>
      </c>
      <c r="S4843">
        <v>2</v>
      </c>
      <c r="T4843" s="1">
        <v>45931</v>
      </c>
      <c r="U4843" t="s">
        <v>36</v>
      </c>
      <c r="V4843" t="str">
        <f>TEXT(WEEKDAY(Working_Data[[#This Row],[order_date]],1),"DDDD")</f>
        <v>Saturday</v>
      </c>
      <c r="W4843" t="str">
        <f>TEXT(Working_Data[[#This Row],[order_date]],"mmmm")</f>
        <v>March</v>
      </c>
      <c r="X4843" s="7">
        <f>Working_Data[[#This Row],[last_order_date]]-Working_Data[[#This Row],[signup_date]]</f>
        <v>-41</v>
      </c>
      <c r="Y4843" s="7">
        <f>IF(Working_Data[[#This Row],[churned]]="Active",1,0)</f>
        <v>1</v>
      </c>
      <c r="Z4843" s="7">
        <f>YEAR(Working_Data[[#This Row],[order_date]])</f>
        <v>2025</v>
      </c>
    </row>
    <row r="4844" spans="1:26" x14ac:dyDescent="0.25">
      <c r="A4844" t="s">
        <v>9738</v>
      </c>
      <c r="B4844" t="s">
        <v>21</v>
      </c>
      <c r="C4844" t="s">
        <v>39</v>
      </c>
      <c r="D4844" t="s">
        <v>56</v>
      </c>
      <c r="E4844" s="1">
        <v>45734</v>
      </c>
      <c r="F4844" t="s">
        <v>9739</v>
      </c>
      <c r="G4844" s="1">
        <v>45745</v>
      </c>
      <c r="H4844" t="s">
        <v>34</v>
      </c>
      <c r="I4844" t="s">
        <v>63</v>
      </c>
      <c r="J4844" t="s">
        <v>67</v>
      </c>
      <c r="K4844">
        <v>2</v>
      </c>
      <c r="L4844" s="3">
        <f>Working_Data[[#This Row],[price2]]/Working_Data[[#This Row],[quantity]]</f>
        <v>172.54</v>
      </c>
      <c r="M4844" s="3">
        <v>345.08</v>
      </c>
      <c r="N4844" t="s">
        <v>50</v>
      </c>
      <c r="O4844">
        <v>3</v>
      </c>
      <c r="P4844" s="1">
        <v>45643</v>
      </c>
      <c r="Q4844">
        <v>288</v>
      </c>
      <c r="R4844" t="s">
        <v>29</v>
      </c>
      <c r="S4844">
        <v>4</v>
      </c>
      <c r="T4844" s="1">
        <v>45853</v>
      </c>
      <c r="U4844" t="s">
        <v>36</v>
      </c>
      <c r="V4844" t="str">
        <f>TEXT(WEEKDAY(Working_Data[[#This Row],[order_date]],1),"DDDD")</f>
        <v>Saturday</v>
      </c>
      <c r="W4844" t="str">
        <f>TEXT(Working_Data[[#This Row],[order_date]],"mmmm")</f>
        <v>March</v>
      </c>
      <c r="X4844" s="7">
        <f>Working_Data[[#This Row],[last_order_date]]-Working_Data[[#This Row],[signup_date]]</f>
        <v>-91</v>
      </c>
      <c r="Y4844" s="7">
        <f>IF(Working_Data[[#This Row],[churned]]="Active",1,0)</f>
        <v>1</v>
      </c>
      <c r="Z4844" s="7">
        <f>YEAR(Working_Data[[#This Row],[order_date]])</f>
        <v>2025</v>
      </c>
    </row>
    <row r="4845" spans="1:26" x14ac:dyDescent="0.25">
      <c r="A4845" t="s">
        <v>9740</v>
      </c>
      <c r="B4845" t="s">
        <v>38</v>
      </c>
      <c r="C4845" t="s">
        <v>82</v>
      </c>
      <c r="D4845" t="s">
        <v>56</v>
      </c>
      <c r="E4845" s="1">
        <v>45931</v>
      </c>
      <c r="F4845" t="s">
        <v>9741</v>
      </c>
      <c r="G4845" s="1">
        <v>45745</v>
      </c>
      <c r="H4845" t="s">
        <v>25</v>
      </c>
      <c r="I4845" t="s">
        <v>26</v>
      </c>
      <c r="J4845" t="s">
        <v>49</v>
      </c>
      <c r="K4845">
        <v>1</v>
      </c>
      <c r="L4845" s="3">
        <f>Working_Data[[#This Row],[price2]]/Working_Data[[#This Row],[quantity]]</f>
        <v>738.08</v>
      </c>
      <c r="M4845" s="3">
        <v>738.08</v>
      </c>
      <c r="N4845" t="s">
        <v>28</v>
      </c>
      <c r="O4845">
        <v>25</v>
      </c>
      <c r="P4845" s="1">
        <v>45655</v>
      </c>
      <c r="Q4845">
        <v>39</v>
      </c>
      <c r="R4845" t="s">
        <v>43</v>
      </c>
      <c r="S4845">
        <v>5</v>
      </c>
      <c r="T4845" s="1">
        <v>45851</v>
      </c>
      <c r="U4845" t="s">
        <v>60</v>
      </c>
      <c r="V4845" t="str">
        <f>TEXT(WEEKDAY(Working_Data[[#This Row],[order_date]],1),"DDDD")</f>
        <v>Saturday</v>
      </c>
      <c r="W4845" t="str">
        <f>TEXT(Working_Data[[#This Row],[order_date]],"mmmm")</f>
        <v>March</v>
      </c>
      <c r="X4845" s="7">
        <f>Working_Data[[#This Row],[last_order_date]]-Working_Data[[#This Row],[signup_date]]</f>
        <v>-276</v>
      </c>
      <c r="Y4845" s="7">
        <f>IF(Working_Data[[#This Row],[churned]]="Active",1,0)</f>
        <v>0</v>
      </c>
      <c r="Z4845" s="7">
        <f>YEAR(Working_Data[[#This Row],[order_date]])</f>
        <v>2025</v>
      </c>
    </row>
    <row r="4846" spans="1:26" x14ac:dyDescent="0.25">
      <c r="A4846" t="s">
        <v>9742</v>
      </c>
      <c r="B4846" t="s">
        <v>45</v>
      </c>
      <c r="C4846" t="s">
        <v>82</v>
      </c>
      <c r="D4846" t="s">
        <v>77</v>
      </c>
      <c r="E4846" s="1">
        <v>45885</v>
      </c>
      <c r="F4846" t="s">
        <v>9743</v>
      </c>
      <c r="G4846" s="1">
        <v>45745</v>
      </c>
      <c r="H4846" t="s">
        <v>25</v>
      </c>
      <c r="I4846" t="s">
        <v>26</v>
      </c>
      <c r="J4846" t="s">
        <v>64</v>
      </c>
      <c r="K4846">
        <v>2</v>
      </c>
      <c r="L4846" s="3">
        <f>Working_Data[[#This Row],[price2]]/Working_Data[[#This Row],[quantity]]</f>
        <v>521.92499999999995</v>
      </c>
      <c r="M4846" s="3">
        <v>1043.8499999999999</v>
      </c>
      <c r="N4846" t="s">
        <v>35</v>
      </c>
      <c r="O4846">
        <v>18</v>
      </c>
      <c r="P4846" s="1">
        <v>45729</v>
      </c>
      <c r="Q4846">
        <v>491</v>
      </c>
      <c r="R4846" t="s">
        <v>29</v>
      </c>
      <c r="S4846">
        <v>4</v>
      </c>
      <c r="T4846" s="1">
        <v>45746</v>
      </c>
      <c r="U4846" t="s">
        <v>60</v>
      </c>
      <c r="V4846" t="str">
        <f>TEXT(WEEKDAY(Working_Data[[#This Row],[order_date]],1),"DDDD")</f>
        <v>Saturday</v>
      </c>
      <c r="W4846" t="str">
        <f>TEXT(Working_Data[[#This Row],[order_date]],"mmmm")</f>
        <v>March</v>
      </c>
      <c r="X4846" s="7">
        <f>Working_Data[[#This Row],[last_order_date]]-Working_Data[[#This Row],[signup_date]]</f>
        <v>-156</v>
      </c>
      <c r="Y4846" s="7">
        <f>IF(Working_Data[[#This Row],[churned]]="Active",1,0)</f>
        <v>1</v>
      </c>
      <c r="Z4846" s="7">
        <f>YEAR(Working_Data[[#This Row],[order_date]])</f>
        <v>2025</v>
      </c>
    </row>
    <row r="4847" spans="1:26" x14ac:dyDescent="0.25">
      <c r="A4847" t="s">
        <v>9744</v>
      </c>
      <c r="B4847" t="s">
        <v>45</v>
      </c>
      <c r="C4847" t="s">
        <v>39</v>
      </c>
      <c r="D4847" t="s">
        <v>32</v>
      </c>
      <c r="E4847" s="1">
        <v>45694</v>
      </c>
      <c r="F4847" t="s">
        <v>9745</v>
      </c>
      <c r="G4847" s="1">
        <v>45746</v>
      </c>
      <c r="H4847" t="s">
        <v>34</v>
      </c>
      <c r="I4847" t="s">
        <v>48</v>
      </c>
      <c r="J4847" t="s">
        <v>64</v>
      </c>
      <c r="K4847">
        <v>3</v>
      </c>
      <c r="L4847" s="3">
        <f>Working_Data[[#This Row],[price2]]/Working_Data[[#This Row],[quantity]]</f>
        <v>100.27</v>
      </c>
      <c r="M4847" s="3">
        <v>300.81</v>
      </c>
      <c r="N4847" t="s">
        <v>28</v>
      </c>
      <c r="O4847">
        <v>33</v>
      </c>
      <c r="P4847" s="1">
        <v>45750</v>
      </c>
      <c r="Q4847">
        <v>221</v>
      </c>
      <c r="R4847" t="s">
        <v>43</v>
      </c>
      <c r="S4847">
        <v>3</v>
      </c>
      <c r="T4847" s="1">
        <v>45874</v>
      </c>
      <c r="U4847" t="s">
        <v>30</v>
      </c>
      <c r="V4847" t="str">
        <f>TEXT(WEEKDAY(Working_Data[[#This Row],[order_date]],1),"DDDD")</f>
        <v>Sunday</v>
      </c>
      <c r="W4847" t="str">
        <f>TEXT(Working_Data[[#This Row],[order_date]],"mmmm")</f>
        <v>March</v>
      </c>
      <c r="X4847" s="7">
        <f>Working_Data[[#This Row],[last_order_date]]-Working_Data[[#This Row],[signup_date]]</f>
        <v>56</v>
      </c>
      <c r="Y4847" s="7">
        <f>IF(Working_Data[[#This Row],[churned]]="Active",1,0)</f>
        <v>0</v>
      </c>
      <c r="Z4847" s="7">
        <f>YEAR(Working_Data[[#This Row],[order_date]])</f>
        <v>2025</v>
      </c>
    </row>
    <row r="4848" spans="1:26" x14ac:dyDescent="0.25">
      <c r="A4848" t="s">
        <v>9746</v>
      </c>
      <c r="B4848" t="s">
        <v>45</v>
      </c>
      <c r="C4848" t="s">
        <v>39</v>
      </c>
      <c r="D4848" t="s">
        <v>56</v>
      </c>
      <c r="E4848" s="1">
        <v>45274</v>
      </c>
      <c r="F4848" t="s">
        <v>9747</v>
      </c>
      <c r="G4848" s="1">
        <v>45746</v>
      </c>
      <c r="H4848" t="s">
        <v>34</v>
      </c>
      <c r="I4848" t="s">
        <v>63</v>
      </c>
      <c r="J4848" t="s">
        <v>27</v>
      </c>
      <c r="K4848">
        <v>3</v>
      </c>
      <c r="L4848" s="3">
        <f>Working_Data[[#This Row],[price2]]/Working_Data[[#This Row],[quantity]]</f>
        <v>323.70333333333332</v>
      </c>
      <c r="M4848" s="3">
        <v>971.11</v>
      </c>
      <c r="N4848" t="s">
        <v>50</v>
      </c>
      <c r="O4848">
        <v>29</v>
      </c>
      <c r="P4848" s="1">
        <v>45696</v>
      </c>
      <c r="Q4848">
        <v>84</v>
      </c>
      <c r="R4848" t="s">
        <v>29</v>
      </c>
      <c r="S4848">
        <v>5</v>
      </c>
      <c r="T4848" s="1">
        <v>45586</v>
      </c>
      <c r="U4848" t="s">
        <v>30</v>
      </c>
      <c r="V4848" t="str">
        <f>TEXT(WEEKDAY(Working_Data[[#This Row],[order_date]],1),"DDDD")</f>
        <v>Sunday</v>
      </c>
      <c r="W4848" t="str">
        <f>TEXT(Working_Data[[#This Row],[order_date]],"mmmm")</f>
        <v>March</v>
      </c>
      <c r="X4848" s="7">
        <f>Working_Data[[#This Row],[last_order_date]]-Working_Data[[#This Row],[signup_date]]</f>
        <v>422</v>
      </c>
      <c r="Y4848" s="7">
        <f>IF(Working_Data[[#This Row],[churned]]="Active",1,0)</f>
        <v>1</v>
      </c>
      <c r="Z4848" s="7">
        <f>YEAR(Working_Data[[#This Row],[order_date]])</f>
        <v>2025</v>
      </c>
    </row>
    <row r="4849" spans="1:26" x14ac:dyDescent="0.25">
      <c r="A4849" t="s">
        <v>9748</v>
      </c>
      <c r="B4849" t="s">
        <v>38</v>
      </c>
      <c r="C4849" t="s">
        <v>82</v>
      </c>
      <c r="D4849" t="s">
        <v>32</v>
      </c>
      <c r="E4849" s="1">
        <v>45792</v>
      </c>
      <c r="F4849" t="s">
        <v>9749</v>
      </c>
      <c r="G4849" s="1">
        <v>45746</v>
      </c>
      <c r="H4849" t="s">
        <v>47</v>
      </c>
      <c r="I4849" t="s">
        <v>26</v>
      </c>
      <c r="J4849" t="s">
        <v>27</v>
      </c>
      <c r="K4849">
        <v>2</v>
      </c>
      <c r="L4849" s="3">
        <f>Working_Data[[#This Row],[price2]]/Working_Data[[#This Row],[quantity]]</f>
        <v>562.51499999999999</v>
      </c>
      <c r="M4849" s="3">
        <v>1125.03</v>
      </c>
      <c r="N4849" t="s">
        <v>50</v>
      </c>
      <c r="O4849">
        <v>5</v>
      </c>
      <c r="P4849" s="1">
        <v>45832</v>
      </c>
      <c r="Q4849">
        <v>402</v>
      </c>
      <c r="R4849" t="s">
        <v>29</v>
      </c>
      <c r="S4849">
        <v>5</v>
      </c>
      <c r="T4849" s="1">
        <v>45717</v>
      </c>
      <c r="U4849" t="s">
        <v>60</v>
      </c>
      <c r="V4849" t="str">
        <f>TEXT(WEEKDAY(Working_Data[[#This Row],[order_date]],1),"DDDD")</f>
        <v>Sunday</v>
      </c>
      <c r="W4849" t="str">
        <f>TEXT(Working_Data[[#This Row],[order_date]],"mmmm")</f>
        <v>March</v>
      </c>
      <c r="X4849" s="7">
        <f>Working_Data[[#This Row],[last_order_date]]-Working_Data[[#This Row],[signup_date]]</f>
        <v>40</v>
      </c>
      <c r="Y4849" s="7">
        <f>IF(Working_Data[[#This Row],[churned]]="Active",1,0)</f>
        <v>1</v>
      </c>
      <c r="Z4849" s="7">
        <f>YEAR(Working_Data[[#This Row],[order_date]])</f>
        <v>2025</v>
      </c>
    </row>
    <row r="4850" spans="1:26" x14ac:dyDescent="0.25">
      <c r="A4850" t="s">
        <v>9750</v>
      </c>
      <c r="B4850" t="s">
        <v>45</v>
      </c>
      <c r="C4850" t="s">
        <v>22</v>
      </c>
      <c r="D4850" t="s">
        <v>52</v>
      </c>
      <c r="E4850" s="1">
        <v>45635</v>
      </c>
      <c r="F4850" t="s">
        <v>9751</v>
      </c>
      <c r="G4850" s="1">
        <v>45746</v>
      </c>
      <c r="H4850" t="s">
        <v>25</v>
      </c>
      <c r="I4850" t="s">
        <v>48</v>
      </c>
      <c r="J4850" t="s">
        <v>59</v>
      </c>
      <c r="K4850">
        <v>4</v>
      </c>
      <c r="L4850" s="3">
        <f>Working_Data[[#This Row],[price2]]/Working_Data[[#This Row],[quantity]]</f>
        <v>80.207499999999996</v>
      </c>
      <c r="M4850" s="3">
        <v>320.83</v>
      </c>
      <c r="N4850" t="s">
        <v>35</v>
      </c>
      <c r="O4850">
        <v>47</v>
      </c>
      <c r="P4850" s="1">
        <v>45764</v>
      </c>
      <c r="Q4850">
        <v>288</v>
      </c>
      <c r="R4850" t="s">
        <v>43</v>
      </c>
      <c r="S4850">
        <v>1</v>
      </c>
      <c r="T4850" s="1">
        <v>45672</v>
      </c>
      <c r="U4850" t="s">
        <v>30</v>
      </c>
      <c r="V4850" t="str">
        <f>TEXT(WEEKDAY(Working_Data[[#This Row],[order_date]],1),"DDDD")</f>
        <v>Sunday</v>
      </c>
      <c r="W4850" t="str">
        <f>TEXT(Working_Data[[#This Row],[order_date]],"mmmm")</f>
        <v>March</v>
      </c>
      <c r="X4850" s="7">
        <f>Working_Data[[#This Row],[last_order_date]]-Working_Data[[#This Row],[signup_date]]</f>
        <v>129</v>
      </c>
      <c r="Y4850" s="7">
        <f>IF(Working_Data[[#This Row],[churned]]="Active",1,0)</f>
        <v>0</v>
      </c>
      <c r="Z4850" s="7">
        <f>YEAR(Working_Data[[#This Row],[order_date]])</f>
        <v>2025</v>
      </c>
    </row>
    <row r="4851" spans="1:26" x14ac:dyDescent="0.25">
      <c r="A4851" t="s">
        <v>9752</v>
      </c>
      <c r="B4851" t="s">
        <v>45</v>
      </c>
      <c r="C4851" t="s">
        <v>22</v>
      </c>
      <c r="D4851" t="s">
        <v>56</v>
      </c>
      <c r="E4851" s="1">
        <v>45846</v>
      </c>
      <c r="F4851" t="s">
        <v>9753</v>
      </c>
      <c r="G4851" s="1">
        <v>45746</v>
      </c>
      <c r="H4851" t="s">
        <v>58</v>
      </c>
      <c r="I4851" t="s">
        <v>63</v>
      </c>
      <c r="J4851" t="s">
        <v>59</v>
      </c>
      <c r="K4851">
        <v>3</v>
      </c>
      <c r="L4851" s="3">
        <f>Working_Data[[#This Row],[price2]]/Working_Data[[#This Row],[quantity]]</f>
        <v>231.91333333333333</v>
      </c>
      <c r="M4851" s="3">
        <v>695.74</v>
      </c>
      <c r="N4851" t="s">
        <v>28</v>
      </c>
      <c r="O4851">
        <v>9</v>
      </c>
      <c r="P4851" s="1">
        <v>45618</v>
      </c>
      <c r="Q4851">
        <v>83</v>
      </c>
      <c r="R4851" t="s">
        <v>29</v>
      </c>
      <c r="S4851">
        <v>1</v>
      </c>
      <c r="T4851" s="1">
        <v>45661</v>
      </c>
      <c r="U4851" t="s">
        <v>60</v>
      </c>
      <c r="V4851" t="str">
        <f>TEXT(WEEKDAY(Working_Data[[#This Row],[order_date]],1),"DDDD")</f>
        <v>Sunday</v>
      </c>
      <c r="W4851" t="str">
        <f>TEXT(Working_Data[[#This Row],[order_date]],"mmmm")</f>
        <v>March</v>
      </c>
      <c r="X4851" s="7">
        <f>Working_Data[[#This Row],[last_order_date]]-Working_Data[[#This Row],[signup_date]]</f>
        <v>-228</v>
      </c>
      <c r="Y4851" s="7">
        <f>IF(Working_Data[[#This Row],[churned]]="Active",1,0)</f>
        <v>1</v>
      </c>
      <c r="Z4851" s="7">
        <f>YEAR(Working_Data[[#This Row],[order_date]])</f>
        <v>2025</v>
      </c>
    </row>
    <row r="4852" spans="1:26" x14ac:dyDescent="0.25">
      <c r="A4852" t="s">
        <v>9754</v>
      </c>
      <c r="B4852" t="s">
        <v>45</v>
      </c>
      <c r="C4852" t="s">
        <v>39</v>
      </c>
      <c r="D4852" t="s">
        <v>32</v>
      </c>
      <c r="E4852" s="1">
        <v>45816</v>
      </c>
      <c r="F4852" t="s">
        <v>9755</v>
      </c>
      <c r="G4852" s="1">
        <v>45746</v>
      </c>
      <c r="H4852" t="s">
        <v>47</v>
      </c>
      <c r="I4852" t="s">
        <v>26</v>
      </c>
      <c r="J4852" t="s">
        <v>27</v>
      </c>
      <c r="K4852">
        <v>4</v>
      </c>
      <c r="L4852" s="3">
        <f>Working_Data[[#This Row],[price2]]/Working_Data[[#This Row],[quantity]]</f>
        <v>161.99250000000001</v>
      </c>
      <c r="M4852" s="3">
        <v>647.97</v>
      </c>
      <c r="N4852" t="s">
        <v>35</v>
      </c>
      <c r="O4852">
        <v>34</v>
      </c>
      <c r="P4852" s="1">
        <v>45558</v>
      </c>
      <c r="Q4852">
        <v>243</v>
      </c>
      <c r="R4852" t="s">
        <v>29</v>
      </c>
      <c r="S4852">
        <v>1</v>
      </c>
      <c r="T4852" s="1">
        <v>45747</v>
      </c>
      <c r="U4852" t="s">
        <v>30</v>
      </c>
      <c r="V4852" t="str">
        <f>TEXT(WEEKDAY(Working_Data[[#This Row],[order_date]],1),"DDDD")</f>
        <v>Sunday</v>
      </c>
      <c r="W4852" t="str">
        <f>TEXT(Working_Data[[#This Row],[order_date]],"mmmm")</f>
        <v>March</v>
      </c>
      <c r="X4852" s="7">
        <f>Working_Data[[#This Row],[last_order_date]]-Working_Data[[#This Row],[signup_date]]</f>
        <v>-258</v>
      </c>
      <c r="Y4852" s="7">
        <f>IF(Working_Data[[#This Row],[churned]]="Active",1,0)</f>
        <v>1</v>
      </c>
      <c r="Z4852" s="7">
        <f>YEAR(Working_Data[[#This Row],[order_date]])</f>
        <v>2025</v>
      </c>
    </row>
    <row r="4853" spans="1:26" x14ac:dyDescent="0.25">
      <c r="A4853" t="s">
        <v>9756</v>
      </c>
      <c r="B4853" t="s">
        <v>45</v>
      </c>
      <c r="C4853" t="s">
        <v>22</v>
      </c>
      <c r="D4853" t="s">
        <v>32</v>
      </c>
      <c r="E4853" s="1">
        <v>45437</v>
      </c>
      <c r="F4853" t="s">
        <v>9757</v>
      </c>
      <c r="G4853" s="1">
        <v>45746</v>
      </c>
      <c r="H4853" t="s">
        <v>25</v>
      </c>
      <c r="I4853" t="s">
        <v>26</v>
      </c>
      <c r="J4853" t="s">
        <v>49</v>
      </c>
      <c r="K4853">
        <v>3</v>
      </c>
      <c r="L4853" s="3">
        <f>Working_Data[[#This Row],[price2]]/Working_Data[[#This Row],[quantity]]</f>
        <v>430.42333333333335</v>
      </c>
      <c r="M4853" s="3">
        <v>1291.27</v>
      </c>
      <c r="N4853" t="s">
        <v>50</v>
      </c>
      <c r="O4853">
        <v>20</v>
      </c>
      <c r="P4853" s="1">
        <v>45594</v>
      </c>
      <c r="Q4853">
        <v>474</v>
      </c>
      <c r="R4853" t="s">
        <v>43</v>
      </c>
      <c r="S4853">
        <v>2</v>
      </c>
      <c r="T4853" s="1">
        <v>45709</v>
      </c>
      <c r="U4853" t="s">
        <v>36</v>
      </c>
      <c r="V4853" t="str">
        <f>TEXT(WEEKDAY(Working_Data[[#This Row],[order_date]],1),"DDDD")</f>
        <v>Sunday</v>
      </c>
      <c r="W4853" t="str">
        <f>TEXT(Working_Data[[#This Row],[order_date]],"mmmm")</f>
        <v>March</v>
      </c>
      <c r="X4853" s="7">
        <f>Working_Data[[#This Row],[last_order_date]]-Working_Data[[#This Row],[signup_date]]</f>
        <v>157</v>
      </c>
      <c r="Y4853" s="7">
        <f>IF(Working_Data[[#This Row],[churned]]="Active",1,0)</f>
        <v>0</v>
      </c>
      <c r="Z4853" s="7">
        <f>YEAR(Working_Data[[#This Row],[order_date]])</f>
        <v>2025</v>
      </c>
    </row>
    <row r="4854" spans="1:26" x14ac:dyDescent="0.25">
      <c r="A4854" t="s">
        <v>9758</v>
      </c>
      <c r="B4854" t="s">
        <v>21</v>
      </c>
      <c r="C4854" t="s">
        <v>22</v>
      </c>
      <c r="D4854" t="s">
        <v>23</v>
      </c>
      <c r="E4854" s="1">
        <v>45404</v>
      </c>
      <c r="F4854" t="s">
        <v>9759</v>
      </c>
      <c r="G4854" s="1">
        <v>45747</v>
      </c>
      <c r="H4854" t="s">
        <v>47</v>
      </c>
      <c r="I4854" t="s">
        <v>54</v>
      </c>
      <c r="J4854" t="s">
        <v>59</v>
      </c>
      <c r="K4854">
        <v>3</v>
      </c>
      <c r="L4854" s="3">
        <f>Working_Data[[#This Row],[price2]]/Working_Data[[#This Row],[quantity]]</f>
        <v>400.68333333333334</v>
      </c>
      <c r="M4854" s="3">
        <v>1202.05</v>
      </c>
      <c r="N4854" t="s">
        <v>35</v>
      </c>
      <c r="O4854">
        <v>14</v>
      </c>
      <c r="P4854" s="1">
        <v>45711</v>
      </c>
      <c r="Q4854">
        <v>338</v>
      </c>
      <c r="R4854" t="s">
        <v>29</v>
      </c>
      <c r="S4854">
        <v>4</v>
      </c>
      <c r="T4854" s="1">
        <v>45828</v>
      </c>
      <c r="U4854" t="s">
        <v>60</v>
      </c>
      <c r="V4854" t="str">
        <f>TEXT(WEEKDAY(Working_Data[[#This Row],[order_date]],1),"DDDD")</f>
        <v>Monday</v>
      </c>
      <c r="W4854" t="str">
        <f>TEXT(Working_Data[[#This Row],[order_date]],"mmmm")</f>
        <v>March</v>
      </c>
      <c r="X4854" s="7">
        <f>Working_Data[[#This Row],[last_order_date]]-Working_Data[[#This Row],[signup_date]]</f>
        <v>307</v>
      </c>
      <c r="Y4854" s="7">
        <f>IF(Working_Data[[#This Row],[churned]]="Active",1,0)</f>
        <v>1</v>
      </c>
      <c r="Z4854" s="7">
        <f>YEAR(Working_Data[[#This Row],[order_date]])</f>
        <v>2025</v>
      </c>
    </row>
    <row r="4855" spans="1:26" x14ac:dyDescent="0.25">
      <c r="A4855" t="s">
        <v>9760</v>
      </c>
      <c r="B4855" t="s">
        <v>45</v>
      </c>
      <c r="C4855" t="s">
        <v>82</v>
      </c>
      <c r="D4855" t="s">
        <v>77</v>
      </c>
      <c r="E4855" s="1">
        <v>45866</v>
      </c>
      <c r="F4855" t="s">
        <v>9761</v>
      </c>
      <c r="G4855" s="1">
        <v>45747</v>
      </c>
      <c r="H4855" t="s">
        <v>25</v>
      </c>
      <c r="I4855" t="s">
        <v>26</v>
      </c>
      <c r="J4855" t="s">
        <v>27</v>
      </c>
      <c r="K4855">
        <v>3</v>
      </c>
      <c r="L4855" s="3">
        <f>Working_Data[[#This Row],[price2]]/Working_Data[[#This Row],[quantity]]</f>
        <v>397.66</v>
      </c>
      <c r="M4855" s="3">
        <v>1192.98</v>
      </c>
      <c r="N4855" t="s">
        <v>28</v>
      </c>
      <c r="O4855">
        <v>39</v>
      </c>
      <c r="P4855" s="1">
        <v>45963</v>
      </c>
      <c r="Q4855">
        <v>26</v>
      </c>
      <c r="R4855" t="s">
        <v>43</v>
      </c>
      <c r="S4855">
        <v>1</v>
      </c>
      <c r="T4855" s="1">
        <v>45836</v>
      </c>
      <c r="U4855" t="s">
        <v>60</v>
      </c>
      <c r="V4855" t="str">
        <f>TEXT(WEEKDAY(Working_Data[[#This Row],[order_date]],1),"DDDD")</f>
        <v>Monday</v>
      </c>
      <c r="W4855" t="str">
        <f>TEXT(Working_Data[[#This Row],[order_date]],"mmmm")</f>
        <v>March</v>
      </c>
      <c r="X4855" s="7">
        <f>Working_Data[[#This Row],[last_order_date]]-Working_Data[[#This Row],[signup_date]]</f>
        <v>97</v>
      </c>
      <c r="Y4855" s="7">
        <f>IF(Working_Data[[#This Row],[churned]]="Active",1,0)</f>
        <v>0</v>
      </c>
      <c r="Z4855" s="7">
        <f>YEAR(Working_Data[[#This Row],[order_date]])</f>
        <v>2025</v>
      </c>
    </row>
    <row r="4856" spans="1:26" x14ac:dyDescent="0.25">
      <c r="A4856" t="s">
        <v>9762</v>
      </c>
      <c r="B4856" t="s">
        <v>38</v>
      </c>
      <c r="C4856" t="s">
        <v>22</v>
      </c>
      <c r="D4856" t="s">
        <v>23</v>
      </c>
      <c r="E4856" s="1">
        <v>45521</v>
      </c>
      <c r="F4856" t="s">
        <v>9763</v>
      </c>
      <c r="G4856" s="1">
        <v>45747</v>
      </c>
      <c r="H4856" t="s">
        <v>58</v>
      </c>
      <c r="I4856" t="s">
        <v>54</v>
      </c>
      <c r="J4856" t="s">
        <v>49</v>
      </c>
      <c r="K4856">
        <v>1</v>
      </c>
      <c r="L4856" s="3">
        <f>Working_Data[[#This Row],[price2]]/Working_Data[[#This Row],[quantity]]</f>
        <v>389.34</v>
      </c>
      <c r="M4856" s="3">
        <v>389.34</v>
      </c>
      <c r="N4856" t="s">
        <v>28</v>
      </c>
      <c r="O4856">
        <v>36</v>
      </c>
      <c r="P4856" s="1">
        <v>45702</v>
      </c>
      <c r="Q4856">
        <v>82</v>
      </c>
      <c r="R4856" t="s">
        <v>29</v>
      </c>
      <c r="S4856">
        <v>3</v>
      </c>
      <c r="T4856" s="1">
        <v>45774</v>
      </c>
      <c r="U4856" t="s">
        <v>30</v>
      </c>
      <c r="V4856" t="str">
        <f>TEXT(WEEKDAY(Working_Data[[#This Row],[order_date]],1),"DDDD")</f>
        <v>Monday</v>
      </c>
      <c r="W4856" t="str">
        <f>TEXT(Working_Data[[#This Row],[order_date]],"mmmm")</f>
        <v>March</v>
      </c>
      <c r="X4856" s="7">
        <f>Working_Data[[#This Row],[last_order_date]]-Working_Data[[#This Row],[signup_date]]</f>
        <v>181</v>
      </c>
      <c r="Y4856" s="7">
        <f>IF(Working_Data[[#This Row],[churned]]="Active",1,0)</f>
        <v>1</v>
      </c>
      <c r="Z4856" s="7">
        <f>YEAR(Working_Data[[#This Row],[order_date]])</f>
        <v>2025</v>
      </c>
    </row>
    <row r="4857" spans="1:26" x14ac:dyDescent="0.25">
      <c r="A4857" t="s">
        <v>9764</v>
      </c>
      <c r="B4857" t="s">
        <v>45</v>
      </c>
      <c r="C4857" t="s">
        <v>22</v>
      </c>
      <c r="D4857" t="s">
        <v>56</v>
      </c>
      <c r="E4857" s="1">
        <v>45708</v>
      </c>
      <c r="F4857" t="s">
        <v>9765</v>
      </c>
      <c r="G4857" s="1">
        <v>45747</v>
      </c>
      <c r="H4857" t="s">
        <v>34</v>
      </c>
      <c r="I4857" t="s">
        <v>42</v>
      </c>
      <c r="J4857" t="s">
        <v>67</v>
      </c>
      <c r="K4857">
        <v>5</v>
      </c>
      <c r="L4857" s="3">
        <f>Working_Data[[#This Row],[price2]]/Working_Data[[#This Row],[quantity]]</f>
        <v>93.296000000000006</v>
      </c>
      <c r="M4857" s="3">
        <v>466.48</v>
      </c>
      <c r="N4857" t="s">
        <v>35</v>
      </c>
      <c r="O4857">
        <v>43</v>
      </c>
      <c r="P4857" s="1">
        <v>45804</v>
      </c>
      <c r="Q4857">
        <v>90</v>
      </c>
      <c r="R4857" t="s">
        <v>29</v>
      </c>
      <c r="S4857">
        <v>2</v>
      </c>
      <c r="T4857" s="1">
        <v>45867</v>
      </c>
      <c r="U4857" t="s">
        <v>36</v>
      </c>
      <c r="V4857" t="str">
        <f>TEXT(WEEKDAY(Working_Data[[#This Row],[order_date]],1),"DDDD")</f>
        <v>Monday</v>
      </c>
      <c r="W4857" t="str">
        <f>TEXT(Working_Data[[#This Row],[order_date]],"mmmm")</f>
        <v>March</v>
      </c>
      <c r="X4857" s="7">
        <f>Working_Data[[#This Row],[last_order_date]]-Working_Data[[#This Row],[signup_date]]</f>
        <v>96</v>
      </c>
      <c r="Y4857" s="7">
        <f>IF(Working_Data[[#This Row],[churned]]="Active",1,0)</f>
        <v>1</v>
      </c>
      <c r="Z4857" s="7">
        <f>YEAR(Working_Data[[#This Row],[order_date]])</f>
        <v>2025</v>
      </c>
    </row>
    <row r="4858" spans="1:26" x14ac:dyDescent="0.25">
      <c r="A4858" t="s">
        <v>9766</v>
      </c>
      <c r="B4858" t="s">
        <v>38</v>
      </c>
      <c r="C4858" t="s">
        <v>82</v>
      </c>
      <c r="D4858" t="s">
        <v>77</v>
      </c>
      <c r="E4858" s="1">
        <v>45761</v>
      </c>
      <c r="F4858" t="s">
        <v>9767</v>
      </c>
      <c r="G4858" s="1">
        <v>45747</v>
      </c>
      <c r="H4858" t="s">
        <v>34</v>
      </c>
      <c r="I4858" t="s">
        <v>63</v>
      </c>
      <c r="J4858" t="s">
        <v>27</v>
      </c>
      <c r="K4858">
        <v>4</v>
      </c>
      <c r="L4858" s="3">
        <f>Working_Data[[#This Row],[price2]]/Working_Data[[#This Row],[quantity]]</f>
        <v>328.59249999999997</v>
      </c>
      <c r="M4858" s="3">
        <v>1314.37</v>
      </c>
      <c r="N4858" t="s">
        <v>28</v>
      </c>
      <c r="O4858">
        <v>9</v>
      </c>
      <c r="P4858" s="1">
        <v>45645</v>
      </c>
      <c r="Q4858">
        <v>500</v>
      </c>
      <c r="R4858" t="s">
        <v>43</v>
      </c>
      <c r="S4858">
        <v>3</v>
      </c>
      <c r="T4858" s="1">
        <v>45884</v>
      </c>
      <c r="U4858" t="s">
        <v>36</v>
      </c>
      <c r="V4858" t="str">
        <f>TEXT(WEEKDAY(Working_Data[[#This Row],[order_date]],1),"DDDD")</f>
        <v>Monday</v>
      </c>
      <c r="W4858" t="str">
        <f>TEXT(Working_Data[[#This Row],[order_date]],"mmmm")</f>
        <v>March</v>
      </c>
      <c r="X4858" s="7">
        <f>Working_Data[[#This Row],[last_order_date]]-Working_Data[[#This Row],[signup_date]]</f>
        <v>-116</v>
      </c>
      <c r="Y4858" s="7">
        <f>IF(Working_Data[[#This Row],[churned]]="Active",1,0)</f>
        <v>0</v>
      </c>
      <c r="Z4858" s="7">
        <f>YEAR(Working_Data[[#This Row],[order_date]])</f>
        <v>2025</v>
      </c>
    </row>
    <row r="4859" spans="1:26" x14ac:dyDescent="0.25">
      <c r="A4859" t="s">
        <v>9768</v>
      </c>
      <c r="B4859" t="s">
        <v>45</v>
      </c>
      <c r="C4859" t="s">
        <v>82</v>
      </c>
      <c r="D4859" t="s">
        <v>56</v>
      </c>
      <c r="E4859" s="1">
        <v>45613</v>
      </c>
      <c r="F4859" t="s">
        <v>9769</v>
      </c>
      <c r="G4859" s="1">
        <v>45747</v>
      </c>
      <c r="H4859" t="s">
        <v>58</v>
      </c>
      <c r="I4859" t="s">
        <v>48</v>
      </c>
      <c r="J4859" t="s">
        <v>49</v>
      </c>
      <c r="K4859">
        <v>3</v>
      </c>
      <c r="L4859" s="3">
        <f>Working_Data[[#This Row],[price2]]/Working_Data[[#This Row],[quantity]]</f>
        <v>58.96</v>
      </c>
      <c r="M4859" s="3">
        <v>176.88</v>
      </c>
      <c r="N4859" t="s">
        <v>50</v>
      </c>
      <c r="O4859">
        <v>40</v>
      </c>
      <c r="P4859" s="1">
        <v>45936</v>
      </c>
      <c r="Q4859">
        <v>490</v>
      </c>
      <c r="R4859" t="s">
        <v>29</v>
      </c>
      <c r="S4859">
        <v>5</v>
      </c>
      <c r="T4859" s="1">
        <v>45963</v>
      </c>
      <c r="U4859" t="s">
        <v>36</v>
      </c>
      <c r="V4859" t="str">
        <f>TEXT(WEEKDAY(Working_Data[[#This Row],[order_date]],1),"DDDD")</f>
        <v>Monday</v>
      </c>
      <c r="W4859" t="str">
        <f>TEXT(Working_Data[[#This Row],[order_date]],"mmmm")</f>
        <v>March</v>
      </c>
      <c r="X4859" s="7">
        <f>Working_Data[[#This Row],[last_order_date]]-Working_Data[[#This Row],[signup_date]]</f>
        <v>323</v>
      </c>
      <c r="Y4859" s="7">
        <f>IF(Working_Data[[#This Row],[churned]]="Active",1,0)</f>
        <v>1</v>
      </c>
      <c r="Z4859" s="7">
        <f>YEAR(Working_Data[[#This Row],[order_date]])</f>
        <v>2025</v>
      </c>
    </row>
    <row r="4860" spans="1:26" x14ac:dyDescent="0.25">
      <c r="A4860" t="s">
        <v>9770</v>
      </c>
      <c r="B4860" t="s">
        <v>45</v>
      </c>
      <c r="C4860" t="s">
        <v>82</v>
      </c>
      <c r="D4860" t="s">
        <v>23</v>
      </c>
      <c r="E4860" s="1">
        <v>45997</v>
      </c>
      <c r="F4860" t="s">
        <v>9771</v>
      </c>
      <c r="G4860" s="1">
        <v>45747</v>
      </c>
      <c r="H4860" t="s">
        <v>25</v>
      </c>
      <c r="I4860" t="s">
        <v>42</v>
      </c>
      <c r="J4860" t="s">
        <v>59</v>
      </c>
      <c r="K4860">
        <v>2</v>
      </c>
      <c r="L4860" s="3">
        <f>Working_Data[[#This Row],[price2]]/Working_Data[[#This Row],[quantity]]</f>
        <v>590.01499999999999</v>
      </c>
      <c r="M4860" s="3">
        <v>1180.03</v>
      </c>
      <c r="N4860" t="s">
        <v>50</v>
      </c>
      <c r="O4860">
        <v>9</v>
      </c>
      <c r="P4860" s="1">
        <v>45994</v>
      </c>
      <c r="Q4860">
        <v>209</v>
      </c>
      <c r="R4860" t="s">
        <v>29</v>
      </c>
      <c r="S4860">
        <v>1</v>
      </c>
      <c r="T4860" s="1">
        <v>45455</v>
      </c>
      <c r="U4860" t="s">
        <v>30</v>
      </c>
      <c r="V4860" t="str">
        <f>TEXT(WEEKDAY(Working_Data[[#This Row],[order_date]],1),"DDDD")</f>
        <v>Monday</v>
      </c>
      <c r="W4860" t="str">
        <f>TEXT(Working_Data[[#This Row],[order_date]],"mmmm")</f>
        <v>March</v>
      </c>
      <c r="X4860" s="7">
        <f>Working_Data[[#This Row],[last_order_date]]-Working_Data[[#This Row],[signup_date]]</f>
        <v>-3</v>
      </c>
      <c r="Y4860" s="7">
        <f>IF(Working_Data[[#This Row],[churned]]="Active",1,0)</f>
        <v>1</v>
      </c>
      <c r="Z4860" s="7">
        <f>YEAR(Working_Data[[#This Row],[order_date]])</f>
        <v>2025</v>
      </c>
    </row>
    <row r="4861" spans="1:26" x14ac:dyDescent="0.25">
      <c r="A4861" t="s">
        <v>9772</v>
      </c>
      <c r="B4861" t="s">
        <v>21</v>
      </c>
      <c r="C4861" t="s">
        <v>39</v>
      </c>
      <c r="D4861" t="s">
        <v>23</v>
      </c>
      <c r="E4861" s="1">
        <v>45364</v>
      </c>
      <c r="F4861" t="s">
        <v>9773</v>
      </c>
      <c r="G4861" s="1">
        <v>45747</v>
      </c>
      <c r="H4861" t="s">
        <v>58</v>
      </c>
      <c r="I4861" t="s">
        <v>63</v>
      </c>
      <c r="J4861" t="s">
        <v>59</v>
      </c>
      <c r="K4861">
        <v>1</v>
      </c>
      <c r="L4861" s="3">
        <f>Working_Data[[#This Row],[price2]]/Working_Data[[#This Row],[quantity]]</f>
        <v>1068.5999999999999</v>
      </c>
      <c r="M4861" s="3">
        <v>1068.5999999999999</v>
      </c>
      <c r="N4861" t="s">
        <v>35</v>
      </c>
      <c r="O4861">
        <v>25</v>
      </c>
      <c r="P4861" s="1">
        <v>45833</v>
      </c>
      <c r="Q4861">
        <v>35</v>
      </c>
      <c r="R4861" t="s">
        <v>43</v>
      </c>
      <c r="S4861">
        <v>5</v>
      </c>
      <c r="T4861" s="1">
        <v>45710</v>
      </c>
      <c r="U4861" t="s">
        <v>30</v>
      </c>
      <c r="V4861" t="str">
        <f>TEXT(WEEKDAY(Working_Data[[#This Row],[order_date]],1),"DDDD")</f>
        <v>Monday</v>
      </c>
      <c r="W4861" t="str">
        <f>TEXT(Working_Data[[#This Row],[order_date]],"mmmm")</f>
        <v>March</v>
      </c>
      <c r="X4861" s="7">
        <f>Working_Data[[#This Row],[last_order_date]]-Working_Data[[#This Row],[signup_date]]</f>
        <v>469</v>
      </c>
      <c r="Y4861" s="7">
        <f>IF(Working_Data[[#This Row],[churned]]="Active",1,0)</f>
        <v>0</v>
      </c>
      <c r="Z4861" s="7">
        <f>YEAR(Working_Data[[#This Row],[order_date]])</f>
        <v>2025</v>
      </c>
    </row>
    <row r="4862" spans="1:26" x14ac:dyDescent="0.25">
      <c r="A4862" t="s">
        <v>9774</v>
      </c>
      <c r="B4862" t="s">
        <v>45</v>
      </c>
      <c r="C4862" t="s">
        <v>82</v>
      </c>
      <c r="D4862" t="s">
        <v>32</v>
      </c>
      <c r="E4862" s="1">
        <v>45361</v>
      </c>
      <c r="F4862" t="s">
        <v>9775</v>
      </c>
      <c r="G4862" s="1">
        <v>45747</v>
      </c>
      <c r="H4862" t="s">
        <v>47</v>
      </c>
      <c r="I4862" t="s">
        <v>48</v>
      </c>
      <c r="J4862" t="s">
        <v>27</v>
      </c>
      <c r="K4862">
        <v>3</v>
      </c>
      <c r="L4862" s="3">
        <f>Working_Data[[#This Row],[price2]]/Working_Data[[#This Row],[quantity]]</f>
        <v>319.19666666666666</v>
      </c>
      <c r="M4862" s="3">
        <v>957.59</v>
      </c>
      <c r="N4862" t="s">
        <v>35</v>
      </c>
      <c r="O4862">
        <v>11</v>
      </c>
      <c r="P4862" s="1">
        <v>45870</v>
      </c>
      <c r="Q4862">
        <v>153</v>
      </c>
      <c r="R4862" t="s">
        <v>29</v>
      </c>
      <c r="S4862">
        <v>2</v>
      </c>
      <c r="T4862" s="1">
        <v>45548</v>
      </c>
      <c r="U4862" t="s">
        <v>36</v>
      </c>
      <c r="V4862" t="str">
        <f>TEXT(WEEKDAY(Working_Data[[#This Row],[order_date]],1),"DDDD")</f>
        <v>Monday</v>
      </c>
      <c r="W4862" t="str">
        <f>TEXT(Working_Data[[#This Row],[order_date]],"mmmm")</f>
        <v>March</v>
      </c>
      <c r="X4862" s="7">
        <f>Working_Data[[#This Row],[last_order_date]]-Working_Data[[#This Row],[signup_date]]</f>
        <v>509</v>
      </c>
      <c r="Y4862" s="7">
        <f>IF(Working_Data[[#This Row],[churned]]="Active",1,0)</f>
        <v>1</v>
      </c>
      <c r="Z4862" s="7">
        <f>YEAR(Working_Data[[#This Row],[order_date]])</f>
        <v>2025</v>
      </c>
    </row>
    <row r="4863" spans="1:26" x14ac:dyDescent="0.25">
      <c r="A4863" t="s">
        <v>9776</v>
      </c>
      <c r="B4863" t="s">
        <v>45</v>
      </c>
      <c r="C4863" t="s">
        <v>82</v>
      </c>
      <c r="D4863" t="s">
        <v>23</v>
      </c>
      <c r="E4863" s="1">
        <v>45677</v>
      </c>
      <c r="F4863" t="s">
        <v>9777</v>
      </c>
      <c r="G4863" s="1">
        <v>45747</v>
      </c>
      <c r="H4863" t="s">
        <v>25</v>
      </c>
      <c r="I4863" t="s">
        <v>42</v>
      </c>
      <c r="J4863" t="s">
        <v>27</v>
      </c>
      <c r="K4863">
        <v>5</v>
      </c>
      <c r="L4863" s="3">
        <f>Working_Data[[#This Row],[price2]]/Working_Data[[#This Row],[quantity]]</f>
        <v>67.561999999999998</v>
      </c>
      <c r="M4863" s="3">
        <v>337.81</v>
      </c>
      <c r="N4863" t="s">
        <v>50</v>
      </c>
      <c r="O4863">
        <v>19</v>
      </c>
      <c r="P4863" s="1">
        <v>45587</v>
      </c>
      <c r="Q4863">
        <v>424</v>
      </c>
      <c r="R4863" t="s">
        <v>29</v>
      </c>
      <c r="S4863">
        <v>3</v>
      </c>
      <c r="T4863" s="1">
        <v>45710</v>
      </c>
      <c r="U4863" t="s">
        <v>60</v>
      </c>
      <c r="V4863" t="str">
        <f>TEXT(WEEKDAY(Working_Data[[#This Row],[order_date]],1),"DDDD")</f>
        <v>Monday</v>
      </c>
      <c r="W4863" t="str">
        <f>TEXT(Working_Data[[#This Row],[order_date]],"mmmm")</f>
        <v>March</v>
      </c>
      <c r="X4863" s="7">
        <f>Working_Data[[#This Row],[last_order_date]]-Working_Data[[#This Row],[signup_date]]</f>
        <v>-90</v>
      </c>
      <c r="Y4863" s="7">
        <f>IF(Working_Data[[#This Row],[churned]]="Active",1,0)</f>
        <v>1</v>
      </c>
      <c r="Z4863" s="7">
        <f>YEAR(Working_Data[[#This Row],[order_date]])</f>
        <v>2025</v>
      </c>
    </row>
    <row r="4864" spans="1:26" x14ac:dyDescent="0.25">
      <c r="A4864" t="s">
        <v>9778</v>
      </c>
      <c r="B4864" t="s">
        <v>21</v>
      </c>
      <c r="C4864" t="s">
        <v>82</v>
      </c>
      <c r="D4864" t="s">
        <v>52</v>
      </c>
      <c r="E4864" s="1">
        <v>45938</v>
      </c>
      <c r="F4864" t="s">
        <v>9779</v>
      </c>
      <c r="G4864" s="1">
        <v>45747</v>
      </c>
      <c r="H4864" t="s">
        <v>41</v>
      </c>
      <c r="I4864" t="s">
        <v>54</v>
      </c>
      <c r="J4864" t="s">
        <v>27</v>
      </c>
      <c r="K4864">
        <v>1</v>
      </c>
      <c r="L4864" s="3">
        <f>Working_Data[[#This Row],[price2]]/Working_Data[[#This Row],[quantity]]</f>
        <v>1449.8</v>
      </c>
      <c r="M4864" s="3">
        <v>1449.8</v>
      </c>
      <c r="N4864" t="s">
        <v>28</v>
      </c>
      <c r="O4864">
        <v>42</v>
      </c>
      <c r="P4864" s="1">
        <v>45592</v>
      </c>
      <c r="Q4864">
        <v>489</v>
      </c>
      <c r="R4864" t="s">
        <v>43</v>
      </c>
      <c r="S4864">
        <v>5</v>
      </c>
      <c r="T4864" s="1">
        <v>45716</v>
      </c>
      <c r="U4864" t="s">
        <v>36</v>
      </c>
      <c r="V4864" t="str">
        <f>TEXT(WEEKDAY(Working_Data[[#This Row],[order_date]],1),"DDDD")</f>
        <v>Monday</v>
      </c>
      <c r="W4864" t="str">
        <f>TEXT(Working_Data[[#This Row],[order_date]],"mmmm")</f>
        <v>March</v>
      </c>
      <c r="X4864" s="7">
        <f>Working_Data[[#This Row],[last_order_date]]-Working_Data[[#This Row],[signup_date]]</f>
        <v>-346</v>
      </c>
      <c r="Y4864" s="7">
        <f>IF(Working_Data[[#This Row],[churned]]="Active",1,0)</f>
        <v>0</v>
      </c>
      <c r="Z4864" s="7">
        <f>YEAR(Working_Data[[#This Row],[order_date]])</f>
        <v>2025</v>
      </c>
    </row>
    <row r="4865" spans="1:26" x14ac:dyDescent="0.25">
      <c r="A4865" t="s">
        <v>9780</v>
      </c>
      <c r="B4865" t="s">
        <v>38</v>
      </c>
      <c r="C4865" t="s">
        <v>39</v>
      </c>
      <c r="D4865" t="s">
        <v>32</v>
      </c>
      <c r="E4865" s="1">
        <v>45487</v>
      </c>
      <c r="F4865" t="s">
        <v>9781</v>
      </c>
      <c r="G4865" s="1">
        <v>45747</v>
      </c>
      <c r="H4865" t="s">
        <v>41</v>
      </c>
      <c r="I4865" t="s">
        <v>63</v>
      </c>
      <c r="J4865" t="s">
        <v>64</v>
      </c>
      <c r="K4865">
        <v>2</v>
      </c>
      <c r="L4865" s="3">
        <f>Working_Data[[#This Row],[price2]]/Working_Data[[#This Row],[quantity]]</f>
        <v>84.4</v>
      </c>
      <c r="M4865" s="3">
        <v>168.8</v>
      </c>
      <c r="N4865" t="s">
        <v>50</v>
      </c>
      <c r="O4865">
        <v>38</v>
      </c>
      <c r="P4865" s="1">
        <v>45681</v>
      </c>
      <c r="Q4865">
        <v>246</v>
      </c>
      <c r="R4865" t="s">
        <v>43</v>
      </c>
      <c r="S4865">
        <v>5</v>
      </c>
      <c r="T4865" s="1">
        <v>45752</v>
      </c>
      <c r="U4865" t="s">
        <v>60</v>
      </c>
      <c r="V4865" t="str">
        <f>TEXT(WEEKDAY(Working_Data[[#This Row],[order_date]],1),"DDDD")</f>
        <v>Monday</v>
      </c>
      <c r="W4865" t="str">
        <f>TEXT(Working_Data[[#This Row],[order_date]],"mmmm")</f>
        <v>March</v>
      </c>
      <c r="X4865" s="7">
        <f>Working_Data[[#This Row],[last_order_date]]-Working_Data[[#This Row],[signup_date]]</f>
        <v>194</v>
      </c>
      <c r="Y4865" s="7">
        <f>IF(Working_Data[[#This Row],[churned]]="Active",1,0)</f>
        <v>0</v>
      </c>
      <c r="Z4865" s="7">
        <f>YEAR(Working_Data[[#This Row],[order_date]])</f>
        <v>2025</v>
      </c>
    </row>
    <row r="4866" spans="1:26" x14ac:dyDescent="0.25">
      <c r="A4866" t="s">
        <v>9782</v>
      </c>
      <c r="B4866" t="s">
        <v>21</v>
      </c>
      <c r="C4866" t="s">
        <v>39</v>
      </c>
      <c r="D4866" t="s">
        <v>56</v>
      </c>
      <c r="E4866" s="1">
        <v>45334</v>
      </c>
      <c r="F4866" t="s">
        <v>9783</v>
      </c>
      <c r="G4866" s="1">
        <v>45747</v>
      </c>
      <c r="H4866" t="s">
        <v>58</v>
      </c>
      <c r="I4866" t="s">
        <v>42</v>
      </c>
      <c r="J4866" t="s">
        <v>49</v>
      </c>
      <c r="K4866">
        <v>3</v>
      </c>
      <c r="L4866" s="3">
        <f>Working_Data[[#This Row],[price2]]/Working_Data[[#This Row],[quantity]]</f>
        <v>47.263333333333328</v>
      </c>
      <c r="M4866" s="3">
        <v>141.79</v>
      </c>
      <c r="N4866" t="s">
        <v>28</v>
      </c>
      <c r="O4866">
        <v>34</v>
      </c>
      <c r="P4866" s="1">
        <v>45704</v>
      </c>
      <c r="Q4866">
        <v>181</v>
      </c>
      <c r="R4866" t="s">
        <v>43</v>
      </c>
      <c r="S4866">
        <v>2</v>
      </c>
      <c r="T4866" s="1">
        <v>45798</v>
      </c>
      <c r="U4866" t="s">
        <v>30</v>
      </c>
      <c r="V4866" t="str">
        <f>TEXT(WEEKDAY(Working_Data[[#This Row],[order_date]],1),"DDDD")</f>
        <v>Monday</v>
      </c>
      <c r="W4866" t="str">
        <f>TEXT(Working_Data[[#This Row],[order_date]],"mmmm")</f>
        <v>March</v>
      </c>
      <c r="X4866" s="7">
        <f>Working_Data[[#This Row],[last_order_date]]-Working_Data[[#This Row],[signup_date]]</f>
        <v>370</v>
      </c>
      <c r="Y4866" s="7">
        <f>IF(Working_Data[[#This Row],[churned]]="Active",1,0)</f>
        <v>0</v>
      </c>
      <c r="Z4866" s="7">
        <f>YEAR(Working_Data[[#This Row],[order_date]])</f>
        <v>2025</v>
      </c>
    </row>
    <row r="4867" spans="1:26" x14ac:dyDescent="0.25">
      <c r="A4867" t="s">
        <v>9784</v>
      </c>
      <c r="B4867" t="s">
        <v>45</v>
      </c>
      <c r="C4867" t="s">
        <v>22</v>
      </c>
      <c r="D4867" t="s">
        <v>77</v>
      </c>
      <c r="E4867" s="1">
        <v>45329</v>
      </c>
      <c r="F4867" t="s">
        <v>9785</v>
      </c>
      <c r="G4867" s="1">
        <v>45747</v>
      </c>
      <c r="H4867" t="s">
        <v>25</v>
      </c>
      <c r="I4867" t="s">
        <v>54</v>
      </c>
      <c r="J4867" t="s">
        <v>64</v>
      </c>
      <c r="K4867">
        <v>1</v>
      </c>
      <c r="L4867" s="3">
        <f>Working_Data[[#This Row],[price2]]/Working_Data[[#This Row],[quantity]]</f>
        <v>192.16</v>
      </c>
      <c r="M4867" s="3">
        <v>192.16</v>
      </c>
      <c r="N4867" t="s">
        <v>50</v>
      </c>
      <c r="O4867">
        <v>40</v>
      </c>
      <c r="P4867" s="1">
        <v>45932</v>
      </c>
      <c r="Q4867">
        <v>345</v>
      </c>
      <c r="R4867" t="s">
        <v>29</v>
      </c>
      <c r="S4867">
        <v>4</v>
      </c>
      <c r="T4867" s="1">
        <v>45657</v>
      </c>
      <c r="U4867" t="s">
        <v>30</v>
      </c>
      <c r="V4867" t="str">
        <f>TEXT(WEEKDAY(Working_Data[[#This Row],[order_date]],1),"DDDD")</f>
        <v>Monday</v>
      </c>
      <c r="W4867" t="str">
        <f>TEXT(Working_Data[[#This Row],[order_date]],"mmmm")</f>
        <v>March</v>
      </c>
      <c r="X4867" s="7">
        <f>Working_Data[[#This Row],[last_order_date]]-Working_Data[[#This Row],[signup_date]]</f>
        <v>603</v>
      </c>
      <c r="Y4867" s="7">
        <f>IF(Working_Data[[#This Row],[churned]]="Active",1,0)</f>
        <v>1</v>
      </c>
      <c r="Z4867" s="7">
        <f>YEAR(Working_Data[[#This Row],[order_date]])</f>
        <v>2025</v>
      </c>
    </row>
    <row r="4868" spans="1:26" x14ac:dyDescent="0.25">
      <c r="A4868" t="s">
        <v>9786</v>
      </c>
      <c r="B4868" t="s">
        <v>45</v>
      </c>
      <c r="C4868" t="s">
        <v>22</v>
      </c>
      <c r="D4868" t="s">
        <v>56</v>
      </c>
      <c r="E4868" s="1">
        <v>45999</v>
      </c>
      <c r="F4868" t="s">
        <v>9787</v>
      </c>
      <c r="G4868" s="1">
        <v>45747</v>
      </c>
      <c r="H4868" t="s">
        <v>25</v>
      </c>
      <c r="I4868" t="s">
        <v>63</v>
      </c>
      <c r="J4868" t="s">
        <v>49</v>
      </c>
      <c r="K4868">
        <v>5</v>
      </c>
      <c r="L4868" s="3">
        <f>Working_Data[[#This Row],[price2]]/Working_Data[[#This Row],[quantity]]</f>
        <v>87.616</v>
      </c>
      <c r="M4868" s="3">
        <v>438.08</v>
      </c>
      <c r="N4868" t="s">
        <v>28</v>
      </c>
      <c r="O4868">
        <v>34</v>
      </c>
      <c r="P4868" s="1">
        <v>45674</v>
      </c>
      <c r="Q4868">
        <v>353</v>
      </c>
      <c r="R4868" t="s">
        <v>29</v>
      </c>
      <c r="S4868">
        <v>4</v>
      </c>
      <c r="T4868" s="1">
        <v>45720</v>
      </c>
      <c r="U4868" t="s">
        <v>36</v>
      </c>
      <c r="V4868" t="str">
        <f>TEXT(WEEKDAY(Working_Data[[#This Row],[order_date]],1),"DDDD")</f>
        <v>Monday</v>
      </c>
      <c r="W4868" t="str">
        <f>TEXT(Working_Data[[#This Row],[order_date]],"mmmm")</f>
        <v>March</v>
      </c>
      <c r="X4868" s="7">
        <f>Working_Data[[#This Row],[last_order_date]]-Working_Data[[#This Row],[signup_date]]</f>
        <v>-325</v>
      </c>
      <c r="Y4868" s="7">
        <f>IF(Working_Data[[#This Row],[churned]]="Active",1,0)</f>
        <v>1</v>
      </c>
      <c r="Z4868" s="7">
        <f>YEAR(Working_Data[[#This Row],[order_date]])</f>
        <v>2025</v>
      </c>
    </row>
    <row r="4869" spans="1:26" x14ac:dyDescent="0.25">
      <c r="A4869" t="s">
        <v>9788</v>
      </c>
      <c r="B4869" t="s">
        <v>38</v>
      </c>
      <c r="C4869" t="s">
        <v>22</v>
      </c>
      <c r="D4869" t="s">
        <v>52</v>
      </c>
      <c r="E4869" s="1">
        <v>45828</v>
      </c>
      <c r="F4869" t="s">
        <v>9789</v>
      </c>
      <c r="G4869" s="1">
        <v>45661</v>
      </c>
      <c r="H4869" t="s">
        <v>25</v>
      </c>
      <c r="I4869" t="s">
        <v>26</v>
      </c>
      <c r="J4869" t="s">
        <v>67</v>
      </c>
      <c r="K4869">
        <v>4</v>
      </c>
      <c r="L4869" s="3">
        <f>Working_Data[[#This Row],[price2]]/Working_Data[[#This Row],[quantity]]</f>
        <v>233.04499999999999</v>
      </c>
      <c r="M4869" s="3">
        <v>932.18</v>
      </c>
      <c r="N4869" t="s">
        <v>35</v>
      </c>
      <c r="O4869">
        <v>32</v>
      </c>
      <c r="P4869" s="1">
        <v>45967</v>
      </c>
      <c r="Q4869">
        <v>445</v>
      </c>
      <c r="R4869" t="s">
        <v>29</v>
      </c>
      <c r="S4869">
        <v>2</v>
      </c>
      <c r="T4869" s="1">
        <v>45966</v>
      </c>
      <c r="U4869" t="s">
        <v>36</v>
      </c>
      <c r="V4869" t="str">
        <f>TEXT(WEEKDAY(Working_Data[[#This Row],[order_date]],1),"DDDD")</f>
        <v>Saturday</v>
      </c>
      <c r="W4869" t="str">
        <f>TEXT(Working_Data[[#This Row],[order_date]],"mmmm")</f>
        <v>January</v>
      </c>
      <c r="X4869" s="7">
        <f>Working_Data[[#This Row],[last_order_date]]-Working_Data[[#This Row],[signup_date]]</f>
        <v>139</v>
      </c>
      <c r="Y4869" s="7">
        <f>IF(Working_Data[[#This Row],[churned]]="Active",1,0)</f>
        <v>1</v>
      </c>
      <c r="Z4869" s="7">
        <f>YEAR(Working_Data[[#This Row],[order_date]])</f>
        <v>2025</v>
      </c>
    </row>
    <row r="4870" spans="1:26" x14ac:dyDescent="0.25">
      <c r="A4870" t="s">
        <v>9790</v>
      </c>
      <c r="B4870" t="s">
        <v>21</v>
      </c>
      <c r="C4870" t="s">
        <v>22</v>
      </c>
      <c r="D4870" t="s">
        <v>23</v>
      </c>
      <c r="E4870" s="1">
        <v>45502</v>
      </c>
      <c r="F4870" t="s">
        <v>9791</v>
      </c>
      <c r="G4870" s="1">
        <v>45661</v>
      </c>
      <c r="H4870" t="s">
        <v>47</v>
      </c>
      <c r="I4870" t="s">
        <v>63</v>
      </c>
      <c r="J4870" t="s">
        <v>49</v>
      </c>
      <c r="K4870">
        <v>2</v>
      </c>
      <c r="L4870" s="3">
        <f>Working_Data[[#This Row],[price2]]/Working_Data[[#This Row],[quantity]]</f>
        <v>662.02499999999998</v>
      </c>
      <c r="M4870" s="3">
        <v>1324.05</v>
      </c>
      <c r="N4870" t="s">
        <v>50</v>
      </c>
      <c r="O4870">
        <v>34</v>
      </c>
      <c r="P4870" s="1">
        <v>45863</v>
      </c>
      <c r="Q4870">
        <v>24</v>
      </c>
      <c r="R4870" t="s">
        <v>29</v>
      </c>
      <c r="S4870">
        <v>4</v>
      </c>
      <c r="T4870" s="1">
        <v>45643</v>
      </c>
      <c r="U4870" t="s">
        <v>60</v>
      </c>
      <c r="V4870" t="str">
        <f>TEXT(WEEKDAY(Working_Data[[#This Row],[order_date]],1),"DDDD")</f>
        <v>Saturday</v>
      </c>
      <c r="W4870" t="str">
        <f>TEXT(Working_Data[[#This Row],[order_date]],"mmmm")</f>
        <v>January</v>
      </c>
      <c r="X4870" s="7">
        <f>Working_Data[[#This Row],[last_order_date]]-Working_Data[[#This Row],[signup_date]]</f>
        <v>361</v>
      </c>
      <c r="Y4870" s="7">
        <f>IF(Working_Data[[#This Row],[churned]]="Active",1,0)</f>
        <v>1</v>
      </c>
      <c r="Z4870" s="7">
        <f>YEAR(Working_Data[[#This Row],[order_date]])</f>
        <v>2025</v>
      </c>
    </row>
    <row r="4871" spans="1:26" x14ac:dyDescent="0.25">
      <c r="A4871" t="s">
        <v>9792</v>
      </c>
      <c r="B4871" t="s">
        <v>38</v>
      </c>
      <c r="C4871" t="s">
        <v>82</v>
      </c>
      <c r="D4871" t="s">
        <v>77</v>
      </c>
      <c r="E4871" s="1">
        <v>45675</v>
      </c>
      <c r="F4871" t="s">
        <v>9793</v>
      </c>
      <c r="G4871" s="1">
        <v>45661</v>
      </c>
      <c r="H4871" t="s">
        <v>41</v>
      </c>
      <c r="I4871" t="s">
        <v>63</v>
      </c>
      <c r="J4871" t="s">
        <v>59</v>
      </c>
      <c r="K4871">
        <v>3</v>
      </c>
      <c r="L4871" s="3">
        <f>Working_Data[[#This Row],[price2]]/Working_Data[[#This Row],[quantity]]</f>
        <v>152.01333333333335</v>
      </c>
      <c r="M4871" s="3">
        <v>456.04</v>
      </c>
      <c r="N4871" t="s">
        <v>50</v>
      </c>
      <c r="O4871">
        <v>32</v>
      </c>
      <c r="P4871" s="1">
        <v>45837</v>
      </c>
      <c r="Q4871">
        <v>74</v>
      </c>
      <c r="R4871" t="s">
        <v>29</v>
      </c>
      <c r="S4871">
        <v>5</v>
      </c>
      <c r="T4871" s="1">
        <v>45680</v>
      </c>
      <c r="U4871" t="s">
        <v>30</v>
      </c>
      <c r="V4871" t="str">
        <f>TEXT(WEEKDAY(Working_Data[[#This Row],[order_date]],1),"DDDD")</f>
        <v>Saturday</v>
      </c>
      <c r="W4871" t="str">
        <f>TEXT(Working_Data[[#This Row],[order_date]],"mmmm")</f>
        <v>January</v>
      </c>
      <c r="X4871" s="7">
        <f>Working_Data[[#This Row],[last_order_date]]-Working_Data[[#This Row],[signup_date]]</f>
        <v>162</v>
      </c>
      <c r="Y4871" s="7">
        <f>IF(Working_Data[[#This Row],[churned]]="Active",1,0)</f>
        <v>1</v>
      </c>
      <c r="Z4871" s="7">
        <f>YEAR(Working_Data[[#This Row],[order_date]])</f>
        <v>2025</v>
      </c>
    </row>
    <row r="4872" spans="1:26" x14ac:dyDescent="0.25">
      <c r="A4872" t="s">
        <v>9794</v>
      </c>
      <c r="B4872" t="s">
        <v>38</v>
      </c>
      <c r="C4872" t="s">
        <v>82</v>
      </c>
      <c r="D4872" t="s">
        <v>32</v>
      </c>
      <c r="E4872" s="1">
        <v>45538</v>
      </c>
      <c r="F4872" t="s">
        <v>9795</v>
      </c>
      <c r="G4872" s="1">
        <v>45661</v>
      </c>
      <c r="H4872" t="s">
        <v>58</v>
      </c>
      <c r="I4872" t="s">
        <v>48</v>
      </c>
      <c r="J4872" t="s">
        <v>59</v>
      </c>
      <c r="K4872">
        <v>3</v>
      </c>
      <c r="L4872" s="3">
        <f>Working_Data[[#This Row],[price2]]/Working_Data[[#This Row],[quantity]]</f>
        <v>174.42666666666665</v>
      </c>
      <c r="M4872" s="3">
        <v>523.28</v>
      </c>
      <c r="N4872" t="s">
        <v>35</v>
      </c>
      <c r="O4872">
        <v>2</v>
      </c>
      <c r="P4872" s="1">
        <v>45755</v>
      </c>
      <c r="Q4872">
        <v>165</v>
      </c>
      <c r="R4872" t="s">
        <v>29</v>
      </c>
      <c r="S4872">
        <v>1</v>
      </c>
      <c r="T4872" s="1">
        <v>45838</v>
      </c>
      <c r="U4872" t="s">
        <v>30</v>
      </c>
      <c r="V4872" t="str">
        <f>TEXT(WEEKDAY(Working_Data[[#This Row],[order_date]],1),"DDDD")</f>
        <v>Saturday</v>
      </c>
      <c r="W4872" t="str">
        <f>TEXT(Working_Data[[#This Row],[order_date]],"mmmm")</f>
        <v>January</v>
      </c>
      <c r="X4872" s="7">
        <f>Working_Data[[#This Row],[last_order_date]]-Working_Data[[#This Row],[signup_date]]</f>
        <v>217</v>
      </c>
      <c r="Y4872" s="7">
        <f>IF(Working_Data[[#This Row],[churned]]="Active",1,0)</f>
        <v>1</v>
      </c>
      <c r="Z4872" s="7">
        <f>YEAR(Working_Data[[#This Row],[order_date]])</f>
        <v>2025</v>
      </c>
    </row>
    <row r="4873" spans="1:26" x14ac:dyDescent="0.25">
      <c r="A4873" t="s">
        <v>9796</v>
      </c>
      <c r="B4873" t="s">
        <v>45</v>
      </c>
      <c r="C4873" t="s">
        <v>22</v>
      </c>
      <c r="D4873" t="s">
        <v>23</v>
      </c>
      <c r="E4873" s="1">
        <v>45540</v>
      </c>
      <c r="F4873" t="s">
        <v>9797</v>
      </c>
      <c r="G4873" s="1">
        <v>45661</v>
      </c>
      <c r="H4873" t="s">
        <v>25</v>
      </c>
      <c r="I4873" t="s">
        <v>63</v>
      </c>
      <c r="J4873" t="s">
        <v>49</v>
      </c>
      <c r="K4873">
        <v>1</v>
      </c>
      <c r="L4873" s="3">
        <f>Working_Data[[#This Row],[price2]]/Working_Data[[#This Row],[quantity]]</f>
        <v>249.35</v>
      </c>
      <c r="M4873" s="3">
        <v>249.35</v>
      </c>
      <c r="N4873" t="s">
        <v>50</v>
      </c>
      <c r="O4873">
        <v>12</v>
      </c>
      <c r="P4873" s="1">
        <v>45584</v>
      </c>
      <c r="Q4873">
        <v>495</v>
      </c>
      <c r="R4873" t="s">
        <v>43</v>
      </c>
      <c r="S4873">
        <v>4</v>
      </c>
      <c r="T4873" s="1">
        <v>45421</v>
      </c>
      <c r="U4873" t="s">
        <v>36</v>
      </c>
      <c r="V4873" t="str">
        <f>TEXT(WEEKDAY(Working_Data[[#This Row],[order_date]],1),"DDDD")</f>
        <v>Saturday</v>
      </c>
      <c r="W4873" t="str">
        <f>TEXT(Working_Data[[#This Row],[order_date]],"mmmm")</f>
        <v>January</v>
      </c>
      <c r="X4873" s="7">
        <f>Working_Data[[#This Row],[last_order_date]]-Working_Data[[#This Row],[signup_date]]</f>
        <v>44</v>
      </c>
      <c r="Y4873" s="7">
        <f>IF(Working_Data[[#This Row],[churned]]="Active",1,0)</f>
        <v>0</v>
      </c>
      <c r="Z4873" s="7">
        <f>YEAR(Working_Data[[#This Row],[order_date]])</f>
        <v>2025</v>
      </c>
    </row>
    <row r="4874" spans="1:26" x14ac:dyDescent="0.25">
      <c r="A4874" t="s">
        <v>9798</v>
      </c>
      <c r="B4874" t="s">
        <v>45</v>
      </c>
      <c r="C4874" t="s">
        <v>82</v>
      </c>
      <c r="D4874" t="s">
        <v>56</v>
      </c>
      <c r="E4874" s="1">
        <v>45721</v>
      </c>
      <c r="F4874" t="s">
        <v>9799</v>
      </c>
      <c r="G4874" s="1">
        <v>45661</v>
      </c>
      <c r="H4874" t="s">
        <v>58</v>
      </c>
      <c r="I4874" t="s">
        <v>48</v>
      </c>
      <c r="J4874" t="s">
        <v>64</v>
      </c>
      <c r="K4874">
        <v>4</v>
      </c>
      <c r="L4874" s="3">
        <f>Working_Data[[#This Row],[price2]]/Working_Data[[#This Row],[quantity]]</f>
        <v>85.592500000000001</v>
      </c>
      <c r="M4874" s="3">
        <v>342.37</v>
      </c>
      <c r="N4874" t="s">
        <v>35</v>
      </c>
      <c r="O4874">
        <v>11</v>
      </c>
      <c r="P4874" s="1">
        <v>45873</v>
      </c>
      <c r="Q4874">
        <v>180</v>
      </c>
      <c r="R4874" t="s">
        <v>43</v>
      </c>
      <c r="S4874">
        <v>5</v>
      </c>
      <c r="T4874" s="1">
        <v>45869</v>
      </c>
      <c r="U4874" t="s">
        <v>60</v>
      </c>
      <c r="V4874" t="str">
        <f>TEXT(WEEKDAY(Working_Data[[#This Row],[order_date]],1),"DDDD")</f>
        <v>Saturday</v>
      </c>
      <c r="W4874" t="str">
        <f>TEXT(Working_Data[[#This Row],[order_date]],"mmmm")</f>
        <v>January</v>
      </c>
      <c r="X4874" s="7">
        <f>Working_Data[[#This Row],[last_order_date]]-Working_Data[[#This Row],[signup_date]]</f>
        <v>152</v>
      </c>
      <c r="Y4874" s="7">
        <f>IF(Working_Data[[#This Row],[churned]]="Active",1,0)</f>
        <v>0</v>
      </c>
      <c r="Z4874" s="7">
        <f>YEAR(Working_Data[[#This Row],[order_date]])</f>
        <v>2025</v>
      </c>
    </row>
    <row r="4875" spans="1:26" x14ac:dyDescent="0.25">
      <c r="A4875" t="s">
        <v>9800</v>
      </c>
      <c r="B4875" t="s">
        <v>45</v>
      </c>
      <c r="C4875" t="s">
        <v>39</v>
      </c>
      <c r="D4875" t="s">
        <v>32</v>
      </c>
      <c r="E4875" s="1">
        <v>45180</v>
      </c>
      <c r="F4875" t="s">
        <v>9801</v>
      </c>
      <c r="G4875" s="1">
        <v>45661</v>
      </c>
      <c r="H4875" t="s">
        <v>34</v>
      </c>
      <c r="I4875" t="s">
        <v>26</v>
      </c>
      <c r="J4875" t="s">
        <v>27</v>
      </c>
      <c r="K4875">
        <v>3</v>
      </c>
      <c r="L4875" s="3">
        <f>Working_Data[[#This Row],[price2]]/Working_Data[[#This Row],[quantity]]</f>
        <v>84.533333333333331</v>
      </c>
      <c r="M4875" s="3">
        <v>253.6</v>
      </c>
      <c r="N4875" t="s">
        <v>28</v>
      </c>
      <c r="O4875">
        <v>4</v>
      </c>
      <c r="P4875" s="1">
        <v>45964</v>
      </c>
      <c r="Q4875">
        <v>316</v>
      </c>
      <c r="R4875" t="s">
        <v>43</v>
      </c>
      <c r="S4875">
        <v>1</v>
      </c>
      <c r="T4875" s="1">
        <v>45778</v>
      </c>
      <c r="U4875" t="s">
        <v>30</v>
      </c>
      <c r="V4875" t="str">
        <f>TEXT(WEEKDAY(Working_Data[[#This Row],[order_date]],1),"DDDD")</f>
        <v>Saturday</v>
      </c>
      <c r="W4875" t="str">
        <f>TEXT(Working_Data[[#This Row],[order_date]],"mmmm")</f>
        <v>January</v>
      </c>
      <c r="X4875" s="7">
        <f>Working_Data[[#This Row],[last_order_date]]-Working_Data[[#This Row],[signup_date]]</f>
        <v>784</v>
      </c>
      <c r="Y4875" s="7">
        <f>IF(Working_Data[[#This Row],[churned]]="Active",1,0)</f>
        <v>0</v>
      </c>
      <c r="Z4875" s="7">
        <f>YEAR(Working_Data[[#This Row],[order_date]])</f>
        <v>2025</v>
      </c>
    </row>
    <row r="4876" spans="1:26" x14ac:dyDescent="0.25">
      <c r="A4876" t="s">
        <v>9802</v>
      </c>
      <c r="B4876" t="s">
        <v>21</v>
      </c>
      <c r="C4876" t="s">
        <v>22</v>
      </c>
      <c r="D4876" t="s">
        <v>56</v>
      </c>
      <c r="E4876" s="1">
        <v>45889</v>
      </c>
      <c r="F4876" t="s">
        <v>9803</v>
      </c>
      <c r="G4876" s="1">
        <v>45661</v>
      </c>
      <c r="H4876" t="s">
        <v>58</v>
      </c>
      <c r="I4876" t="s">
        <v>54</v>
      </c>
      <c r="J4876" t="s">
        <v>59</v>
      </c>
      <c r="K4876">
        <v>4</v>
      </c>
      <c r="L4876" s="3">
        <f>Working_Data[[#This Row],[price2]]/Working_Data[[#This Row],[quantity]]</f>
        <v>41.515000000000001</v>
      </c>
      <c r="M4876" s="3">
        <v>166.06</v>
      </c>
      <c r="N4876" t="s">
        <v>28</v>
      </c>
      <c r="O4876">
        <v>4</v>
      </c>
      <c r="P4876" s="1">
        <v>45624</v>
      </c>
      <c r="Q4876">
        <v>417</v>
      </c>
      <c r="R4876" t="s">
        <v>43</v>
      </c>
      <c r="S4876">
        <v>3</v>
      </c>
      <c r="T4876" s="1">
        <v>45772</v>
      </c>
      <c r="U4876" t="s">
        <v>60</v>
      </c>
      <c r="V4876" t="str">
        <f>TEXT(WEEKDAY(Working_Data[[#This Row],[order_date]],1),"DDDD")</f>
        <v>Saturday</v>
      </c>
      <c r="W4876" t="str">
        <f>TEXT(Working_Data[[#This Row],[order_date]],"mmmm")</f>
        <v>January</v>
      </c>
      <c r="X4876" s="7">
        <f>Working_Data[[#This Row],[last_order_date]]-Working_Data[[#This Row],[signup_date]]</f>
        <v>-265</v>
      </c>
      <c r="Y4876" s="7">
        <f>IF(Working_Data[[#This Row],[churned]]="Active",1,0)</f>
        <v>0</v>
      </c>
      <c r="Z4876" s="7">
        <f>YEAR(Working_Data[[#This Row],[order_date]])</f>
        <v>2025</v>
      </c>
    </row>
    <row r="4877" spans="1:26" x14ac:dyDescent="0.25">
      <c r="A4877" t="s">
        <v>9804</v>
      </c>
      <c r="B4877" t="s">
        <v>45</v>
      </c>
      <c r="C4877" t="s">
        <v>39</v>
      </c>
      <c r="D4877" t="s">
        <v>77</v>
      </c>
      <c r="E4877" s="1">
        <v>45374</v>
      </c>
      <c r="F4877" t="s">
        <v>9805</v>
      </c>
      <c r="G4877" s="1">
        <v>45661</v>
      </c>
      <c r="H4877" t="s">
        <v>58</v>
      </c>
      <c r="I4877" t="s">
        <v>63</v>
      </c>
      <c r="J4877" t="s">
        <v>27</v>
      </c>
      <c r="K4877">
        <v>4</v>
      </c>
      <c r="L4877" s="3">
        <f>Working_Data[[#This Row],[price2]]/Working_Data[[#This Row],[quantity]]</f>
        <v>303.36750000000001</v>
      </c>
      <c r="M4877" s="3">
        <v>1213.47</v>
      </c>
      <c r="N4877" t="s">
        <v>35</v>
      </c>
      <c r="O4877">
        <v>21</v>
      </c>
      <c r="P4877" s="1">
        <v>45594</v>
      </c>
      <c r="Q4877">
        <v>330</v>
      </c>
      <c r="R4877" t="s">
        <v>43</v>
      </c>
      <c r="S4877">
        <v>5</v>
      </c>
      <c r="T4877" s="1">
        <v>45733</v>
      </c>
      <c r="U4877" t="s">
        <v>30</v>
      </c>
      <c r="V4877" t="str">
        <f>TEXT(WEEKDAY(Working_Data[[#This Row],[order_date]],1),"DDDD")</f>
        <v>Saturday</v>
      </c>
      <c r="W4877" t="str">
        <f>TEXT(Working_Data[[#This Row],[order_date]],"mmmm")</f>
        <v>January</v>
      </c>
      <c r="X4877" s="7">
        <f>Working_Data[[#This Row],[last_order_date]]-Working_Data[[#This Row],[signup_date]]</f>
        <v>220</v>
      </c>
      <c r="Y4877" s="7">
        <f>IF(Working_Data[[#This Row],[churned]]="Active",1,0)</f>
        <v>0</v>
      </c>
      <c r="Z4877" s="7">
        <f>YEAR(Working_Data[[#This Row],[order_date]])</f>
        <v>2025</v>
      </c>
    </row>
    <row r="4878" spans="1:26" x14ac:dyDescent="0.25">
      <c r="A4878" t="s">
        <v>9806</v>
      </c>
      <c r="B4878" t="s">
        <v>38</v>
      </c>
      <c r="C4878" t="s">
        <v>39</v>
      </c>
      <c r="D4878" t="s">
        <v>77</v>
      </c>
      <c r="E4878" s="1">
        <v>45562</v>
      </c>
      <c r="F4878" t="s">
        <v>9807</v>
      </c>
      <c r="G4878" s="1">
        <v>45661</v>
      </c>
      <c r="H4878" t="s">
        <v>41</v>
      </c>
      <c r="I4878" t="s">
        <v>54</v>
      </c>
      <c r="J4878" t="s">
        <v>27</v>
      </c>
      <c r="K4878">
        <v>5</v>
      </c>
      <c r="L4878" s="3">
        <f>Working_Data[[#This Row],[price2]]/Working_Data[[#This Row],[quantity]]</f>
        <v>165.346</v>
      </c>
      <c r="M4878" s="3">
        <v>826.73</v>
      </c>
      <c r="N4878" t="s">
        <v>28</v>
      </c>
      <c r="O4878">
        <v>4</v>
      </c>
      <c r="P4878" s="1">
        <v>45766</v>
      </c>
      <c r="Q4878">
        <v>342</v>
      </c>
      <c r="R4878" t="s">
        <v>29</v>
      </c>
      <c r="S4878">
        <v>3</v>
      </c>
      <c r="T4878" s="1">
        <v>45694</v>
      </c>
      <c r="U4878" t="s">
        <v>30</v>
      </c>
      <c r="V4878" t="str">
        <f>TEXT(WEEKDAY(Working_Data[[#This Row],[order_date]],1),"DDDD")</f>
        <v>Saturday</v>
      </c>
      <c r="W4878" t="str">
        <f>TEXT(Working_Data[[#This Row],[order_date]],"mmmm")</f>
        <v>January</v>
      </c>
      <c r="X4878" s="7">
        <f>Working_Data[[#This Row],[last_order_date]]-Working_Data[[#This Row],[signup_date]]</f>
        <v>204</v>
      </c>
      <c r="Y4878" s="7">
        <f>IF(Working_Data[[#This Row],[churned]]="Active",1,0)</f>
        <v>1</v>
      </c>
      <c r="Z4878" s="7">
        <f>YEAR(Working_Data[[#This Row],[order_date]])</f>
        <v>2025</v>
      </c>
    </row>
    <row r="4879" spans="1:26" x14ac:dyDescent="0.25">
      <c r="A4879" t="s">
        <v>9808</v>
      </c>
      <c r="B4879" t="s">
        <v>38</v>
      </c>
      <c r="C4879" t="s">
        <v>22</v>
      </c>
      <c r="D4879" t="s">
        <v>52</v>
      </c>
      <c r="E4879" s="1">
        <v>45488</v>
      </c>
      <c r="F4879" t="s">
        <v>9809</v>
      </c>
      <c r="G4879" s="1">
        <v>45661</v>
      </c>
      <c r="H4879" t="s">
        <v>58</v>
      </c>
      <c r="I4879" t="s">
        <v>26</v>
      </c>
      <c r="J4879" t="s">
        <v>27</v>
      </c>
      <c r="K4879">
        <v>4</v>
      </c>
      <c r="L4879" s="3">
        <f>Working_Data[[#This Row],[price2]]/Working_Data[[#This Row],[quantity]]</f>
        <v>250.78749999999999</v>
      </c>
      <c r="M4879" s="3">
        <v>1003.15</v>
      </c>
      <c r="N4879" t="s">
        <v>50</v>
      </c>
      <c r="O4879">
        <v>28</v>
      </c>
      <c r="P4879" s="1">
        <v>45883</v>
      </c>
      <c r="Q4879">
        <v>476</v>
      </c>
      <c r="R4879" t="s">
        <v>29</v>
      </c>
      <c r="S4879">
        <v>2</v>
      </c>
      <c r="T4879" s="1">
        <v>45605</v>
      </c>
      <c r="U4879" t="s">
        <v>36</v>
      </c>
      <c r="V4879" t="str">
        <f>TEXT(WEEKDAY(Working_Data[[#This Row],[order_date]],1),"DDDD")</f>
        <v>Saturday</v>
      </c>
      <c r="W4879" t="str">
        <f>TEXT(Working_Data[[#This Row],[order_date]],"mmmm")</f>
        <v>January</v>
      </c>
      <c r="X4879" s="7">
        <f>Working_Data[[#This Row],[last_order_date]]-Working_Data[[#This Row],[signup_date]]</f>
        <v>395</v>
      </c>
      <c r="Y4879" s="7">
        <f>IF(Working_Data[[#This Row],[churned]]="Active",1,0)</f>
        <v>1</v>
      </c>
      <c r="Z4879" s="7">
        <f>YEAR(Working_Data[[#This Row],[order_date]])</f>
        <v>2025</v>
      </c>
    </row>
    <row r="4880" spans="1:26" x14ac:dyDescent="0.25">
      <c r="A4880" t="s">
        <v>9810</v>
      </c>
      <c r="B4880" t="s">
        <v>21</v>
      </c>
      <c r="C4880" t="s">
        <v>22</v>
      </c>
      <c r="D4880" t="s">
        <v>77</v>
      </c>
      <c r="E4880" s="1">
        <v>45572</v>
      </c>
      <c r="F4880" t="s">
        <v>9811</v>
      </c>
      <c r="G4880" s="1">
        <v>45661</v>
      </c>
      <c r="H4880" t="s">
        <v>41</v>
      </c>
      <c r="I4880" t="s">
        <v>63</v>
      </c>
      <c r="J4880" t="s">
        <v>64</v>
      </c>
      <c r="K4880">
        <v>5</v>
      </c>
      <c r="L4880" s="3">
        <f>Working_Data[[#This Row],[price2]]/Working_Data[[#This Row],[quantity]]</f>
        <v>54.94</v>
      </c>
      <c r="M4880" s="3">
        <v>274.7</v>
      </c>
      <c r="N4880" t="s">
        <v>50</v>
      </c>
      <c r="O4880">
        <v>12</v>
      </c>
      <c r="P4880" s="1">
        <v>45687</v>
      </c>
      <c r="Q4880">
        <v>214</v>
      </c>
      <c r="R4880" t="s">
        <v>29</v>
      </c>
      <c r="S4880">
        <v>2</v>
      </c>
      <c r="T4880" s="1">
        <v>45392</v>
      </c>
      <c r="U4880" t="s">
        <v>36</v>
      </c>
      <c r="V4880" t="str">
        <f>TEXT(WEEKDAY(Working_Data[[#This Row],[order_date]],1),"DDDD")</f>
        <v>Saturday</v>
      </c>
      <c r="W4880" t="str">
        <f>TEXT(Working_Data[[#This Row],[order_date]],"mmmm")</f>
        <v>January</v>
      </c>
      <c r="X4880" s="7">
        <f>Working_Data[[#This Row],[last_order_date]]-Working_Data[[#This Row],[signup_date]]</f>
        <v>115</v>
      </c>
      <c r="Y4880" s="7">
        <f>IF(Working_Data[[#This Row],[churned]]="Active",1,0)</f>
        <v>1</v>
      </c>
      <c r="Z4880" s="7">
        <f>YEAR(Working_Data[[#This Row],[order_date]])</f>
        <v>2025</v>
      </c>
    </row>
    <row r="4881" spans="1:26" x14ac:dyDescent="0.25">
      <c r="A4881" t="s">
        <v>9812</v>
      </c>
      <c r="B4881" t="s">
        <v>21</v>
      </c>
      <c r="C4881" t="s">
        <v>82</v>
      </c>
      <c r="D4881" t="s">
        <v>32</v>
      </c>
      <c r="E4881" s="1">
        <v>45735</v>
      </c>
      <c r="F4881" t="s">
        <v>9813</v>
      </c>
      <c r="G4881" s="1">
        <v>45661</v>
      </c>
      <c r="H4881" t="s">
        <v>34</v>
      </c>
      <c r="I4881" t="s">
        <v>48</v>
      </c>
      <c r="J4881" t="s">
        <v>59</v>
      </c>
      <c r="K4881">
        <v>3</v>
      </c>
      <c r="L4881" s="3">
        <f>Working_Data[[#This Row],[price2]]/Working_Data[[#This Row],[quantity]]</f>
        <v>164.80666666666667</v>
      </c>
      <c r="M4881" s="3">
        <v>494.42</v>
      </c>
      <c r="N4881" t="s">
        <v>35</v>
      </c>
      <c r="O4881">
        <v>1</v>
      </c>
      <c r="P4881" s="1">
        <v>45591</v>
      </c>
      <c r="Q4881">
        <v>374</v>
      </c>
      <c r="R4881" t="s">
        <v>43</v>
      </c>
      <c r="S4881">
        <v>1</v>
      </c>
      <c r="T4881" s="1">
        <v>45859</v>
      </c>
      <c r="U4881" t="s">
        <v>60</v>
      </c>
      <c r="V4881" t="str">
        <f>TEXT(WEEKDAY(Working_Data[[#This Row],[order_date]],1),"DDDD")</f>
        <v>Saturday</v>
      </c>
      <c r="W4881" t="str">
        <f>TEXT(Working_Data[[#This Row],[order_date]],"mmmm")</f>
        <v>January</v>
      </c>
      <c r="X4881" s="7">
        <f>Working_Data[[#This Row],[last_order_date]]-Working_Data[[#This Row],[signup_date]]</f>
        <v>-144</v>
      </c>
      <c r="Y4881" s="7">
        <f>IF(Working_Data[[#This Row],[churned]]="Active",1,0)</f>
        <v>0</v>
      </c>
      <c r="Z4881" s="7">
        <f>YEAR(Working_Data[[#This Row],[order_date]])</f>
        <v>2025</v>
      </c>
    </row>
    <row r="4882" spans="1:26" x14ac:dyDescent="0.25">
      <c r="A4882" t="s">
        <v>9814</v>
      </c>
      <c r="B4882" t="s">
        <v>45</v>
      </c>
      <c r="C4882" t="s">
        <v>22</v>
      </c>
      <c r="D4882" t="s">
        <v>52</v>
      </c>
      <c r="E4882" s="1">
        <v>45615</v>
      </c>
      <c r="F4882" t="s">
        <v>9815</v>
      </c>
      <c r="G4882" s="1">
        <v>45661</v>
      </c>
      <c r="H4882" t="s">
        <v>41</v>
      </c>
      <c r="I4882" t="s">
        <v>26</v>
      </c>
      <c r="J4882" t="s">
        <v>64</v>
      </c>
      <c r="K4882">
        <v>1</v>
      </c>
      <c r="L4882" s="3">
        <f>Working_Data[[#This Row],[price2]]/Working_Data[[#This Row],[quantity]]</f>
        <v>1100.22</v>
      </c>
      <c r="M4882" s="3">
        <v>1100.22</v>
      </c>
      <c r="N4882" t="s">
        <v>35</v>
      </c>
      <c r="O4882">
        <v>18</v>
      </c>
      <c r="P4882" s="1">
        <v>45753</v>
      </c>
      <c r="Q4882">
        <v>315</v>
      </c>
      <c r="R4882" t="s">
        <v>43</v>
      </c>
      <c r="S4882">
        <v>5</v>
      </c>
      <c r="T4882" s="1">
        <v>45585</v>
      </c>
      <c r="U4882" t="s">
        <v>60</v>
      </c>
      <c r="V4882" t="str">
        <f>TEXT(WEEKDAY(Working_Data[[#This Row],[order_date]],1),"DDDD")</f>
        <v>Saturday</v>
      </c>
      <c r="W4882" t="str">
        <f>TEXT(Working_Data[[#This Row],[order_date]],"mmmm")</f>
        <v>January</v>
      </c>
      <c r="X4882" s="7">
        <f>Working_Data[[#This Row],[last_order_date]]-Working_Data[[#This Row],[signup_date]]</f>
        <v>138</v>
      </c>
      <c r="Y4882" s="7">
        <f>IF(Working_Data[[#This Row],[churned]]="Active",1,0)</f>
        <v>0</v>
      </c>
      <c r="Z4882" s="7">
        <f>YEAR(Working_Data[[#This Row],[order_date]])</f>
        <v>2025</v>
      </c>
    </row>
    <row r="4883" spans="1:26" x14ac:dyDescent="0.25">
      <c r="A4883" t="s">
        <v>9816</v>
      </c>
      <c r="B4883" t="s">
        <v>21</v>
      </c>
      <c r="C4883" t="s">
        <v>39</v>
      </c>
      <c r="D4883" t="s">
        <v>77</v>
      </c>
      <c r="E4883" s="1">
        <v>45678</v>
      </c>
      <c r="F4883" t="s">
        <v>9817</v>
      </c>
      <c r="G4883" s="1">
        <v>45692</v>
      </c>
      <c r="H4883" t="s">
        <v>41</v>
      </c>
      <c r="I4883" t="s">
        <v>48</v>
      </c>
      <c r="J4883" t="s">
        <v>27</v>
      </c>
      <c r="K4883">
        <v>1</v>
      </c>
      <c r="L4883" s="3">
        <f>Working_Data[[#This Row],[price2]]/Working_Data[[#This Row],[quantity]]</f>
        <v>718.68</v>
      </c>
      <c r="M4883" s="3">
        <v>718.68</v>
      </c>
      <c r="N4883" t="s">
        <v>28</v>
      </c>
      <c r="O4883">
        <v>18</v>
      </c>
      <c r="P4883" s="1">
        <v>45831</v>
      </c>
      <c r="Q4883">
        <v>498</v>
      </c>
      <c r="R4883" t="s">
        <v>43</v>
      </c>
      <c r="S4883">
        <v>5</v>
      </c>
      <c r="T4883" s="1">
        <v>45901</v>
      </c>
      <c r="U4883" t="s">
        <v>36</v>
      </c>
      <c r="V4883" t="str">
        <f>TEXT(WEEKDAY(Working_Data[[#This Row],[order_date]],1),"DDDD")</f>
        <v>Tuesday</v>
      </c>
      <c r="W4883" t="str">
        <f>TEXT(Working_Data[[#This Row],[order_date]],"mmmm")</f>
        <v>February</v>
      </c>
      <c r="X4883" s="7">
        <f>Working_Data[[#This Row],[last_order_date]]-Working_Data[[#This Row],[signup_date]]</f>
        <v>153</v>
      </c>
      <c r="Y4883" s="7">
        <f>IF(Working_Data[[#This Row],[churned]]="Active",1,0)</f>
        <v>0</v>
      </c>
      <c r="Z4883" s="7">
        <f>YEAR(Working_Data[[#This Row],[order_date]])</f>
        <v>2025</v>
      </c>
    </row>
    <row r="4884" spans="1:26" x14ac:dyDescent="0.25">
      <c r="A4884" t="s">
        <v>9818</v>
      </c>
      <c r="B4884" t="s">
        <v>21</v>
      </c>
      <c r="C4884" t="s">
        <v>39</v>
      </c>
      <c r="D4884" t="s">
        <v>32</v>
      </c>
      <c r="E4884" s="1">
        <v>45657</v>
      </c>
      <c r="F4884" t="s">
        <v>9819</v>
      </c>
      <c r="G4884" s="1">
        <v>45692</v>
      </c>
      <c r="H4884" t="s">
        <v>41</v>
      </c>
      <c r="I4884" t="s">
        <v>42</v>
      </c>
      <c r="J4884" t="s">
        <v>27</v>
      </c>
      <c r="K4884">
        <v>3</v>
      </c>
      <c r="L4884" s="3">
        <f>Working_Data[[#This Row],[price2]]/Working_Data[[#This Row],[quantity]]</f>
        <v>286.98666666666668</v>
      </c>
      <c r="M4884" s="3">
        <v>860.96</v>
      </c>
      <c r="N4884" t="s">
        <v>35</v>
      </c>
      <c r="O4884">
        <v>6</v>
      </c>
      <c r="P4884" s="1">
        <v>45626</v>
      </c>
      <c r="Q4884">
        <v>308</v>
      </c>
      <c r="R4884" t="s">
        <v>43</v>
      </c>
      <c r="S4884">
        <v>2</v>
      </c>
      <c r="T4884" s="1">
        <v>45719</v>
      </c>
      <c r="U4884" t="s">
        <v>36</v>
      </c>
      <c r="V4884" t="str">
        <f>TEXT(WEEKDAY(Working_Data[[#This Row],[order_date]],1),"DDDD")</f>
        <v>Tuesday</v>
      </c>
      <c r="W4884" t="str">
        <f>TEXT(Working_Data[[#This Row],[order_date]],"mmmm")</f>
        <v>February</v>
      </c>
      <c r="X4884" s="7">
        <f>Working_Data[[#This Row],[last_order_date]]-Working_Data[[#This Row],[signup_date]]</f>
        <v>-31</v>
      </c>
      <c r="Y4884" s="7">
        <f>IF(Working_Data[[#This Row],[churned]]="Active",1,0)</f>
        <v>0</v>
      </c>
      <c r="Z4884" s="7">
        <f>YEAR(Working_Data[[#This Row],[order_date]])</f>
        <v>2025</v>
      </c>
    </row>
    <row r="4885" spans="1:26" x14ac:dyDescent="0.25">
      <c r="A4885" t="s">
        <v>9820</v>
      </c>
      <c r="B4885" t="s">
        <v>38</v>
      </c>
      <c r="C4885" t="s">
        <v>82</v>
      </c>
      <c r="D4885" t="s">
        <v>32</v>
      </c>
      <c r="E4885" s="1">
        <v>45460</v>
      </c>
      <c r="F4885" t="s">
        <v>9821</v>
      </c>
      <c r="G4885" s="1">
        <v>45692</v>
      </c>
      <c r="H4885" t="s">
        <v>47</v>
      </c>
      <c r="I4885" t="s">
        <v>54</v>
      </c>
      <c r="J4885" t="s">
        <v>59</v>
      </c>
      <c r="K4885">
        <v>1</v>
      </c>
      <c r="L4885" s="3">
        <f>Working_Data[[#This Row],[price2]]/Working_Data[[#This Row],[quantity]]</f>
        <v>428.49</v>
      </c>
      <c r="M4885" s="3">
        <v>428.49</v>
      </c>
      <c r="N4885" t="s">
        <v>35</v>
      </c>
      <c r="O4885">
        <v>29</v>
      </c>
      <c r="P4885" s="1">
        <v>45691</v>
      </c>
      <c r="Q4885">
        <v>434</v>
      </c>
      <c r="R4885" t="s">
        <v>43</v>
      </c>
      <c r="S4885">
        <v>5</v>
      </c>
      <c r="T4885" s="1">
        <v>45606</v>
      </c>
      <c r="U4885" t="s">
        <v>36</v>
      </c>
      <c r="V4885" t="str">
        <f>TEXT(WEEKDAY(Working_Data[[#This Row],[order_date]],1),"DDDD")</f>
        <v>Tuesday</v>
      </c>
      <c r="W4885" t="str">
        <f>TEXT(Working_Data[[#This Row],[order_date]],"mmmm")</f>
        <v>February</v>
      </c>
      <c r="X4885" s="7">
        <f>Working_Data[[#This Row],[last_order_date]]-Working_Data[[#This Row],[signup_date]]</f>
        <v>231</v>
      </c>
      <c r="Y4885" s="7">
        <f>IF(Working_Data[[#This Row],[churned]]="Active",1,0)</f>
        <v>0</v>
      </c>
      <c r="Z4885" s="7">
        <f>YEAR(Working_Data[[#This Row],[order_date]])</f>
        <v>2025</v>
      </c>
    </row>
    <row r="4886" spans="1:26" x14ac:dyDescent="0.25">
      <c r="A4886" t="s">
        <v>9822</v>
      </c>
      <c r="B4886" t="s">
        <v>38</v>
      </c>
      <c r="C4886" t="s">
        <v>22</v>
      </c>
      <c r="D4886" t="s">
        <v>23</v>
      </c>
      <c r="E4886" s="1">
        <v>45513</v>
      </c>
      <c r="F4886" t="s">
        <v>9823</v>
      </c>
      <c r="G4886" s="1">
        <v>45692</v>
      </c>
      <c r="H4886" t="s">
        <v>41</v>
      </c>
      <c r="I4886" t="s">
        <v>48</v>
      </c>
      <c r="J4886" t="s">
        <v>64</v>
      </c>
      <c r="K4886">
        <v>5</v>
      </c>
      <c r="L4886" s="3">
        <f>Working_Data[[#This Row],[price2]]/Working_Data[[#This Row],[quantity]]</f>
        <v>99.688000000000002</v>
      </c>
      <c r="M4886" s="3">
        <v>498.44</v>
      </c>
      <c r="N4886" t="s">
        <v>28</v>
      </c>
      <c r="O4886">
        <v>31</v>
      </c>
      <c r="P4886" s="1">
        <v>45869</v>
      </c>
      <c r="Q4886">
        <v>480</v>
      </c>
      <c r="R4886" t="s">
        <v>43</v>
      </c>
      <c r="S4886">
        <v>2</v>
      </c>
      <c r="T4886" s="1">
        <v>45513</v>
      </c>
      <c r="U4886" t="s">
        <v>30</v>
      </c>
      <c r="V4886" t="str">
        <f>TEXT(WEEKDAY(Working_Data[[#This Row],[order_date]],1),"DDDD")</f>
        <v>Tuesday</v>
      </c>
      <c r="W4886" t="str">
        <f>TEXT(Working_Data[[#This Row],[order_date]],"mmmm")</f>
        <v>February</v>
      </c>
      <c r="X4886" s="7">
        <f>Working_Data[[#This Row],[last_order_date]]-Working_Data[[#This Row],[signup_date]]</f>
        <v>356</v>
      </c>
      <c r="Y4886" s="7">
        <f>IF(Working_Data[[#This Row],[churned]]="Active",1,0)</f>
        <v>0</v>
      </c>
      <c r="Z4886" s="7">
        <f>YEAR(Working_Data[[#This Row],[order_date]])</f>
        <v>2025</v>
      </c>
    </row>
    <row r="4887" spans="1:26" x14ac:dyDescent="0.25">
      <c r="A4887" t="s">
        <v>9824</v>
      </c>
      <c r="B4887" t="s">
        <v>38</v>
      </c>
      <c r="C4887" t="s">
        <v>82</v>
      </c>
      <c r="D4887" t="s">
        <v>56</v>
      </c>
      <c r="E4887" s="1">
        <v>45290</v>
      </c>
      <c r="F4887" t="s">
        <v>9825</v>
      </c>
      <c r="G4887" s="1">
        <v>45692</v>
      </c>
      <c r="H4887" t="s">
        <v>25</v>
      </c>
      <c r="I4887" t="s">
        <v>26</v>
      </c>
      <c r="J4887" t="s">
        <v>64</v>
      </c>
      <c r="K4887">
        <v>5</v>
      </c>
      <c r="L4887" s="3">
        <f>Working_Data[[#This Row],[price2]]/Working_Data[[#This Row],[quantity]]</f>
        <v>84.388000000000005</v>
      </c>
      <c r="M4887" s="3">
        <v>421.94</v>
      </c>
      <c r="N4887" t="s">
        <v>35</v>
      </c>
      <c r="O4887">
        <v>2</v>
      </c>
      <c r="P4887" s="1">
        <v>45821</v>
      </c>
      <c r="Q4887">
        <v>214</v>
      </c>
      <c r="R4887" t="s">
        <v>43</v>
      </c>
      <c r="S4887">
        <v>3</v>
      </c>
      <c r="T4887" s="1">
        <v>45619</v>
      </c>
      <c r="U4887" t="s">
        <v>36</v>
      </c>
      <c r="V4887" t="str">
        <f>TEXT(WEEKDAY(Working_Data[[#This Row],[order_date]],1),"DDDD")</f>
        <v>Tuesday</v>
      </c>
      <c r="W4887" t="str">
        <f>TEXT(Working_Data[[#This Row],[order_date]],"mmmm")</f>
        <v>February</v>
      </c>
      <c r="X4887" s="7">
        <f>Working_Data[[#This Row],[last_order_date]]-Working_Data[[#This Row],[signup_date]]</f>
        <v>531</v>
      </c>
      <c r="Y4887" s="7">
        <f>IF(Working_Data[[#This Row],[churned]]="Active",1,0)</f>
        <v>0</v>
      </c>
      <c r="Z4887" s="7">
        <f>YEAR(Working_Data[[#This Row],[order_date]])</f>
        <v>2025</v>
      </c>
    </row>
    <row r="4888" spans="1:26" x14ac:dyDescent="0.25">
      <c r="A4888" t="s">
        <v>9826</v>
      </c>
      <c r="B4888" t="s">
        <v>38</v>
      </c>
      <c r="C4888" t="s">
        <v>39</v>
      </c>
      <c r="D4888" t="s">
        <v>32</v>
      </c>
      <c r="E4888" s="1">
        <v>45908</v>
      </c>
      <c r="F4888" t="s">
        <v>9827</v>
      </c>
      <c r="G4888" s="1">
        <v>45692</v>
      </c>
      <c r="H4888" t="s">
        <v>34</v>
      </c>
      <c r="I4888" t="s">
        <v>42</v>
      </c>
      <c r="J4888" t="s">
        <v>64</v>
      </c>
      <c r="K4888">
        <v>3</v>
      </c>
      <c r="L4888" s="3">
        <f>Working_Data[[#This Row],[price2]]/Working_Data[[#This Row],[quantity]]</f>
        <v>123.48333333333333</v>
      </c>
      <c r="M4888" s="3">
        <v>370.45</v>
      </c>
      <c r="N4888" t="s">
        <v>28</v>
      </c>
      <c r="O4888">
        <v>32</v>
      </c>
      <c r="P4888" s="1">
        <v>45721</v>
      </c>
      <c r="Q4888">
        <v>355</v>
      </c>
      <c r="R4888" t="s">
        <v>43</v>
      </c>
      <c r="S4888">
        <v>1</v>
      </c>
      <c r="T4888" s="1">
        <v>45638</v>
      </c>
      <c r="U4888" t="s">
        <v>36</v>
      </c>
      <c r="V4888" t="str">
        <f>TEXT(WEEKDAY(Working_Data[[#This Row],[order_date]],1),"DDDD")</f>
        <v>Tuesday</v>
      </c>
      <c r="W4888" t="str">
        <f>TEXT(Working_Data[[#This Row],[order_date]],"mmmm")</f>
        <v>February</v>
      </c>
      <c r="X4888" s="7">
        <f>Working_Data[[#This Row],[last_order_date]]-Working_Data[[#This Row],[signup_date]]</f>
        <v>-187</v>
      </c>
      <c r="Y4888" s="7">
        <f>IF(Working_Data[[#This Row],[churned]]="Active",1,0)</f>
        <v>0</v>
      </c>
      <c r="Z4888" s="7">
        <f>YEAR(Working_Data[[#This Row],[order_date]])</f>
        <v>2025</v>
      </c>
    </row>
    <row r="4889" spans="1:26" x14ac:dyDescent="0.25">
      <c r="A4889" t="s">
        <v>9828</v>
      </c>
      <c r="B4889" t="s">
        <v>21</v>
      </c>
      <c r="C4889" t="s">
        <v>82</v>
      </c>
      <c r="D4889" t="s">
        <v>77</v>
      </c>
      <c r="E4889" s="1">
        <v>45279</v>
      </c>
      <c r="F4889" t="s">
        <v>9829</v>
      </c>
      <c r="G4889" s="1">
        <v>45720</v>
      </c>
      <c r="H4889" t="s">
        <v>58</v>
      </c>
      <c r="I4889" t="s">
        <v>42</v>
      </c>
      <c r="J4889" t="s">
        <v>59</v>
      </c>
      <c r="K4889">
        <v>3</v>
      </c>
      <c r="L4889" s="3">
        <f>Working_Data[[#This Row],[price2]]/Working_Data[[#This Row],[quantity]]</f>
        <v>454.58666666666664</v>
      </c>
      <c r="M4889" s="3">
        <v>1363.76</v>
      </c>
      <c r="N4889" t="s">
        <v>35</v>
      </c>
      <c r="O4889">
        <v>32</v>
      </c>
      <c r="P4889" s="1">
        <v>45626</v>
      </c>
      <c r="Q4889">
        <v>347</v>
      </c>
      <c r="R4889" t="s">
        <v>29</v>
      </c>
      <c r="S4889">
        <v>2</v>
      </c>
      <c r="T4889" s="1">
        <v>45334</v>
      </c>
      <c r="U4889" t="s">
        <v>36</v>
      </c>
      <c r="V4889" t="str">
        <f>TEXT(WEEKDAY(Working_Data[[#This Row],[order_date]],1),"DDDD")</f>
        <v>Tuesday</v>
      </c>
      <c r="W4889" t="str">
        <f>TEXT(Working_Data[[#This Row],[order_date]],"mmmm")</f>
        <v>March</v>
      </c>
      <c r="X4889" s="7">
        <f>Working_Data[[#This Row],[last_order_date]]-Working_Data[[#This Row],[signup_date]]</f>
        <v>347</v>
      </c>
      <c r="Y4889" s="7">
        <f>IF(Working_Data[[#This Row],[churned]]="Active",1,0)</f>
        <v>1</v>
      </c>
      <c r="Z4889" s="7">
        <f>YEAR(Working_Data[[#This Row],[order_date]])</f>
        <v>2025</v>
      </c>
    </row>
    <row r="4890" spans="1:26" x14ac:dyDescent="0.25">
      <c r="A4890" t="s">
        <v>9830</v>
      </c>
      <c r="B4890" t="s">
        <v>21</v>
      </c>
      <c r="C4890" t="s">
        <v>39</v>
      </c>
      <c r="D4890" t="s">
        <v>52</v>
      </c>
      <c r="E4890" s="1">
        <v>45536</v>
      </c>
      <c r="F4890" t="s">
        <v>9831</v>
      </c>
      <c r="G4890" s="1">
        <v>45720</v>
      </c>
      <c r="H4890" t="s">
        <v>34</v>
      </c>
      <c r="I4890" t="s">
        <v>63</v>
      </c>
      <c r="J4890" t="s">
        <v>49</v>
      </c>
      <c r="K4890">
        <v>4</v>
      </c>
      <c r="L4890" s="3">
        <f>Working_Data[[#This Row],[price2]]/Working_Data[[#This Row],[quantity]]</f>
        <v>345.32</v>
      </c>
      <c r="M4890" s="3">
        <v>1381.28</v>
      </c>
      <c r="N4890" t="s">
        <v>28</v>
      </c>
      <c r="O4890">
        <v>43</v>
      </c>
      <c r="P4890" s="1">
        <v>45609</v>
      </c>
      <c r="Q4890">
        <v>284</v>
      </c>
      <c r="R4890" t="s">
        <v>29</v>
      </c>
      <c r="S4890">
        <v>4</v>
      </c>
      <c r="T4890" s="1">
        <v>45424</v>
      </c>
      <c r="U4890" t="s">
        <v>36</v>
      </c>
      <c r="V4890" t="str">
        <f>TEXT(WEEKDAY(Working_Data[[#This Row],[order_date]],1),"DDDD")</f>
        <v>Tuesday</v>
      </c>
      <c r="W4890" t="str">
        <f>TEXT(Working_Data[[#This Row],[order_date]],"mmmm")</f>
        <v>March</v>
      </c>
      <c r="X4890" s="7">
        <f>Working_Data[[#This Row],[last_order_date]]-Working_Data[[#This Row],[signup_date]]</f>
        <v>73</v>
      </c>
      <c r="Y4890" s="7">
        <f>IF(Working_Data[[#This Row],[churned]]="Active",1,0)</f>
        <v>1</v>
      </c>
      <c r="Z4890" s="7">
        <f>YEAR(Working_Data[[#This Row],[order_date]])</f>
        <v>2025</v>
      </c>
    </row>
    <row r="4891" spans="1:26" x14ac:dyDescent="0.25">
      <c r="A4891" t="s">
        <v>9832</v>
      </c>
      <c r="B4891" t="s">
        <v>45</v>
      </c>
      <c r="C4891" t="s">
        <v>22</v>
      </c>
      <c r="D4891" t="s">
        <v>52</v>
      </c>
      <c r="E4891" s="1">
        <v>45517</v>
      </c>
      <c r="F4891" t="s">
        <v>9833</v>
      </c>
      <c r="G4891" s="1">
        <v>45720</v>
      </c>
      <c r="H4891" t="s">
        <v>34</v>
      </c>
      <c r="I4891" t="s">
        <v>63</v>
      </c>
      <c r="J4891" t="s">
        <v>64</v>
      </c>
      <c r="K4891">
        <v>5</v>
      </c>
      <c r="L4891" s="3">
        <f>Working_Data[[#This Row],[price2]]/Working_Data[[#This Row],[quantity]]</f>
        <v>210.54599999999999</v>
      </c>
      <c r="M4891" s="3">
        <v>1052.73</v>
      </c>
      <c r="N4891" t="s">
        <v>50</v>
      </c>
      <c r="O4891">
        <v>45</v>
      </c>
      <c r="P4891" s="1">
        <v>45855</v>
      </c>
      <c r="Q4891">
        <v>469</v>
      </c>
      <c r="R4891" t="s">
        <v>43</v>
      </c>
      <c r="S4891">
        <v>3</v>
      </c>
      <c r="T4891" s="1">
        <v>45624</v>
      </c>
      <c r="U4891" t="s">
        <v>60</v>
      </c>
      <c r="V4891" t="str">
        <f>TEXT(WEEKDAY(Working_Data[[#This Row],[order_date]],1),"DDDD")</f>
        <v>Tuesday</v>
      </c>
      <c r="W4891" t="str">
        <f>TEXT(Working_Data[[#This Row],[order_date]],"mmmm")</f>
        <v>March</v>
      </c>
      <c r="X4891" s="7">
        <f>Working_Data[[#This Row],[last_order_date]]-Working_Data[[#This Row],[signup_date]]</f>
        <v>338</v>
      </c>
      <c r="Y4891" s="7">
        <f>IF(Working_Data[[#This Row],[churned]]="Active",1,0)</f>
        <v>0</v>
      </c>
      <c r="Z4891" s="7">
        <f>YEAR(Working_Data[[#This Row],[order_date]])</f>
        <v>2025</v>
      </c>
    </row>
    <row r="4892" spans="1:26" x14ac:dyDescent="0.25">
      <c r="A4892" t="s">
        <v>9834</v>
      </c>
      <c r="B4892" t="s">
        <v>21</v>
      </c>
      <c r="C4892" t="s">
        <v>39</v>
      </c>
      <c r="D4892" t="s">
        <v>56</v>
      </c>
      <c r="E4892" s="1">
        <v>45397</v>
      </c>
      <c r="F4892" t="s">
        <v>9835</v>
      </c>
      <c r="G4892" s="1">
        <v>45720</v>
      </c>
      <c r="H4892" t="s">
        <v>25</v>
      </c>
      <c r="I4892" t="s">
        <v>48</v>
      </c>
      <c r="J4892" t="s">
        <v>49</v>
      </c>
      <c r="K4892">
        <v>4</v>
      </c>
      <c r="L4892" s="3">
        <f>Working_Data[[#This Row],[price2]]/Working_Data[[#This Row],[quantity]]</f>
        <v>30.635000000000002</v>
      </c>
      <c r="M4892" s="3">
        <v>122.54</v>
      </c>
      <c r="N4892" t="s">
        <v>50</v>
      </c>
      <c r="O4892">
        <v>4</v>
      </c>
      <c r="P4892" s="1">
        <v>45361</v>
      </c>
      <c r="Q4892">
        <v>45</v>
      </c>
      <c r="R4892" t="s">
        <v>43</v>
      </c>
      <c r="S4892">
        <v>3</v>
      </c>
      <c r="T4892" s="1">
        <v>45701</v>
      </c>
      <c r="U4892" t="s">
        <v>30</v>
      </c>
      <c r="V4892" t="str">
        <f>TEXT(WEEKDAY(Working_Data[[#This Row],[order_date]],1),"DDDD")</f>
        <v>Tuesday</v>
      </c>
      <c r="W4892" t="str">
        <f>TEXT(Working_Data[[#This Row],[order_date]],"mmmm")</f>
        <v>March</v>
      </c>
      <c r="X4892" s="7">
        <f>Working_Data[[#This Row],[last_order_date]]-Working_Data[[#This Row],[signup_date]]</f>
        <v>-36</v>
      </c>
      <c r="Y4892" s="7">
        <f>IF(Working_Data[[#This Row],[churned]]="Active",1,0)</f>
        <v>0</v>
      </c>
      <c r="Z4892" s="7">
        <f>YEAR(Working_Data[[#This Row],[order_date]])</f>
        <v>2025</v>
      </c>
    </row>
    <row r="4893" spans="1:26" x14ac:dyDescent="0.25">
      <c r="A4893" t="s">
        <v>9836</v>
      </c>
      <c r="B4893" t="s">
        <v>45</v>
      </c>
      <c r="C4893" t="s">
        <v>22</v>
      </c>
      <c r="D4893" t="s">
        <v>77</v>
      </c>
      <c r="E4893" s="1">
        <v>45843</v>
      </c>
      <c r="F4893" t="s">
        <v>9837</v>
      </c>
      <c r="G4893" s="1">
        <v>45720</v>
      </c>
      <c r="H4893" t="s">
        <v>47</v>
      </c>
      <c r="I4893" t="s">
        <v>63</v>
      </c>
      <c r="J4893" t="s">
        <v>59</v>
      </c>
      <c r="K4893">
        <v>5</v>
      </c>
      <c r="L4893" s="3">
        <f>Working_Data[[#This Row],[price2]]/Working_Data[[#This Row],[quantity]]</f>
        <v>61.738</v>
      </c>
      <c r="M4893" s="3">
        <v>308.69</v>
      </c>
      <c r="N4893" t="s">
        <v>50</v>
      </c>
      <c r="O4893">
        <v>27</v>
      </c>
      <c r="P4893" s="1">
        <v>45804</v>
      </c>
      <c r="Q4893">
        <v>150</v>
      </c>
      <c r="R4893" t="s">
        <v>43</v>
      </c>
      <c r="S4893">
        <v>3</v>
      </c>
      <c r="T4893" s="1">
        <v>45745</v>
      </c>
      <c r="U4893" t="s">
        <v>30</v>
      </c>
      <c r="V4893" t="str">
        <f>TEXT(WEEKDAY(Working_Data[[#This Row],[order_date]],1),"DDDD")</f>
        <v>Tuesday</v>
      </c>
      <c r="W4893" t="str">
        <f>TEXT(Working_Data[[#This Row],[order_date]],"mmmm")</f>
        <v>March</v>
      </c>
      <c r="X4893" s="7">
        <f>Working_Data[[#This Row],[last_order_date]]-Working_Data[[#This Row],[signup_date]]</f>
        <v>-39</v>
      </c>
      <c r="Y4893" s="7">
        <f>IF(Working_Data[[#This Row],[churned]]="Active",1,0)</f>
        <v>0</v>
      </c>
      <c r="Z4893" s="7">
        <f>YEAR(Working_Data[[#This Row],[order_date]])</f>
        <v>2025</v>
      </c>
    </row>
    <row r="4894" spans="1:26" x14ac:dyDescent="0.25">
      <c r="A4894" t="s">
        <v>9838</v>
      </c>
      <c r="B4894" t="s">
        <v>21</v>
      </c>
      <c r="C4894" t="s">
        <v>22</v>
      </c>
      <c r="D4894" t="s">
        <v>77</v>
      </c>
      <c r="E4894" s="1">
        <v>45215</v>
      </c>
      <c r="F4894" t="s">
        <v>9839</v>
      </c>
      <c r="G4894" s="1">
        <v>45720</v>
      </c>
      <c r="H4894" t="s">
        <v>41</v>
      </c>
      <c r="I4894" t="s">
        <v>26</v>
      </c>
      <c r="J4894" t="s">
        <v>67</v>
      </c>
      <c r="K4894">
        <v>4</v>
      </c>
      <c r="L4894" s="3">
        <f>Working_Data[[#This Row],[price2]]/Working_Data[[#This Row],[quantity]]</f>
        <v>237.80250000000001</v>
      </c>
      <c r="M4894" s="3">
        <v>951.21</v>
      </c>
      <c r="N4894" t="s">
        <v>35</v>
      </c>
      <c r="O4894">
        <v>22</v>
      </c>
      <c r="P4894" s="1">
        <v>45887</v>
      </c>
      <c r="Q4894">
        <v>123</v>
      </c>
      <c r="R4894" t="s">
        <v>29</v>
      </c>
      <c r="S4894">
        <v>3</v>
      </c>
      <c r="T4894" s="1">
        <v>45696</v>
      </c>
      <c r="U4894" t="s">
        <v>30</v>
      </c>
      <c r="V4894" t="str">
        <f>TEXT(WEEKDAY(Working_Data[[#This Row],[order_date]],1),"DDDD")</f>
        <v>Tuesday</v>
      </c>
      <c r="W4894" t="str">
        <f>TEXT(Working_Data[[#This Row],[order_date]],"mmmm")</f>
        <v>March</v>
      </c>
      <c r="X4894" s="7">
        <f>Working_Data[[#This Row],[last_order_date]]-Working_Data[[#This Row],[signup_date]]</f>
        <v>672</v>
      </c>
      <c r="Y4894" s="7">
        <f>IF(Working_Data[[#This Row],[churned]]="Active",1,0)</f>
        <v>1</v>
      </c>
      <c r="Z4894" s="7">
        <f>YEAR(Working_Data[[#This Row],[order_date]])</f>
        <v>2025</v>
      </c>
    </row>
    <row r="4895" spans="1:26" x14ac:dyDescent="0.25">
      <c r="A4895" t="s">
        <v>9840</v>
      </c>
      <c r="B4895" t="s">
        <v>38</v>
      </c>
      <c r="C4895" t="s">
        <v>39</v>
      </c>
      <c r="D4895" t="s">
        <v>32</v>
      </c>
      <c r="E4895" s="1">
        <v>45869</v>
      </c>
      <c r="F4895" t="s">
        <v>9841</v>
      </c>
      <c r="G4895" s="1">
        <v>45720</v>
      </c>
      <c r="H4895" t="s">
        <v>34</v>
      </c>
      <c r="I4895" t="s">
        <v>54</v>
      </c>
      <c r="J4895" t="s">
        <v>59</v>
      </c>
      <c r="K4895">
        <v>1</v>
      </c>
      <c r="L4895" s="3">
        <f>Working_Data[[#This Row],[price2]]/Working_Data[[#This Row],[quantity]]</f>
        <v>882.37</v>
      </c>
      <c r="M4895" s="3">
        <v>882.37</v>
      </c>
      <c r="N4895" t="s">
        <v>35</v>
      </c>
      <c r="O4895">
        <v>49</v>
      </c>
      <c r="P4895" s="1">
        <v>45713</v>
      </c>
      <c r="Q4895">
        <v>479</v>
      </c>
      <c r="R4895" t="s">
        <v>43</v>
      </c>
      <c r="S4895">
        <v>1</v>
      </c>
      <c r="T4895" s="1">
        <v>45513</v>
      </c>
      <c r="U4895" t="s">
        <v>36</v>
      </c>
      <c r="V4895" t="str">
        <f>TEXT(WEEKDAY(Working_Data[[#This Row],[order_date]],1),"DDDD")</f>
        <v>Tuesday</v>
      </c>
      <c r="W4895" t="str">
        <f>TEXT(Working_Data[[#This Row],[order_date]],"mmmm")</f>
        <v>March</v>
      </c>
      <c r="X4895" s="7">
        <f>Working_Data[[#This Row],[last_order_date]]-Working_Data[[#This Row],[signup_date]]</f>
        <v>-156</v>
      </c>
      <c r="Y4895" s="7">
        <f>IF(Working_Data[[#This Row],[churned]]="Active",1,0)</f>
        <v>0</v>
      </c>
      <c r="Z4895" s="7">
        <f>YEAR(Working_Data[[#This Row],[order_date]])</f>
        <v>2025</v>
      </c>
    </row>
    <row r="4896" spans="1:26" x14ac:dyDescent="0.25">
      <c r="A4896" t="s">
        <v>9842</v>
      </c>
      <c r="B4896" t="s">
        <v>21</v>
      </c>
      <c r="C4896" t="s">
        <v>39</v>
      </c>
      <c r="D4896" t="s">
        <v>23</v>
      </c>
      <c r="E4896" s="1">
        <v>45641</v>
      </c>
      <c r="F4896" t="s">
        <v>9843</v>
      </c>
      <c r="G4896" s="1">
        <v>45751</v>
      </c>
      <c r="H4896" t="s">
        <v>25</v>
      </c>
      <c r="I4896" t="s">
        <v>54</v>
      </c>
      <c r="J4896" t="s">
        <v>27</v>
      </c>
      <c r="K4896">
        <v>5</v>
      </c>
      <c r="L4896" s="3">
        <f>Working_Data[[#This Row],[price2]]/Working_Data[[#This Row],[quantity]]</f>
        <v>80.763999999999996</v>
      </c>
      <c r="M4896" s="3">
        <v>403.82</v>
      </c>
      <c r="N4896" t="s">
        <v>28</v>
      </c>
      <c r="O4896">
        <v>8</v>
      </c>
      <c r="P4896" s="1">
        <v>45838</v>
      </c>
      <c r="Q4896">
        <v>203</v>
      </c>
      <c r="R4896" t="s">
        <v>29</v>
      </c>
      <c r="S4896">
        <v>3</v>
      </c>
      <c r="T4896" s="1">
        <v>45720</v>
      </c>
      <c r="U4896" t="s">
        <v>60</v>
      </c>
      <c r="V4896" t="str">
        <f>TEXT(WEEKDAY(Working_Data[[#This Row],[order_date]],1),"DDDD")</f>
        <v>Friday</v>
      </c>
      <c r="W4896" t="str">
        <f>TEXT(Working_Data[[#This Row],[order_date]],"mmmm")</f>
        <v>April</v>
      </c>
      <c r="X4896" s="7">
        <f>Working_Data[[#This Row],[last_order_date]]-Working_Data[[#This Row],[signup_date]]</f>
        <v>197</v>
      </c>
      <c r="Y4896" s="7">
        <f>IF(Working_Data[[#This Row],[churned]]="Active",1,0)</f>
        <v>1</v>
      </c>
      <c r="Z4896" s="7">
        <f>YEAR(Working_Data[[#This Row],[order_date]])</f>
        <v>2025</v>
      </c>
    </row>
    <row r="4897" spans="1:26" x14ac:dyDescent="0.25">
      <c r="A4897" t="s">
        <v>9844</v>
      </c>
      <c r="B4897" t="s">
        <v>38</v>
      </c>
      <c r="C4897" t="s">
        <v>22</v>
      </c>
      <c r="D4897" t="s">
        <v>23</v>
      </c>
      <c r="E4897" s="1">
        <v>45474</v>
      </c>
      <c r="F4897" t="s">
        <v>9845</v>
      </c>
      <c r="G4897" s="1">
        <v>45751</v>
      </c>
      <c r="H4897" t="s">
        <v>34</v>
      </c>
      <c r="I4897" t="s">
        <v>54</v>
      </c>
      <c r="J4897" t="s">
        <v>67</v>
      </c>
      <c r="K4897">
        <v>5</v>
      </c>
      <c r="L4897" s="3">
        <f>Working_Data[[#This Row],[price2]]/Working_Data[[#This Row],[quantity]]</f>
        <v>62.363999999999997</v>
      </c>
      <c r="M4897" s="3">
        <v>311.82</v>
      </c>
      <c r="N4897" t="s">
        <v>50</v>
      </c>
      <c r="O4897">
        <v>44</v>
      </c>
      <c r="P4897" s="1">
        <v>45963</v>
      </c>
      <c r="Q4897">
        <v>144</v>
      </c>
      <c r="R4897" t="s">
        <v>29</v>
      </c>
      <c r="S4897">
        <v>5</v>
      </c>
      <c r="T4897" s="1">
        <v>45780</v>
      </c>
      <c r="U4897" t="s">
        <v>60</v>
      </c>
      <c r="V4897" t="str">
        <f>TEXT(WEEKDAY(Working_Data[[#This Row],[order_date]],1),"DDDD")</f>
        <v>Friday</v>
      </c>
      <c r="W4897" t="str">
        <f>TEXT(Working_Data[[#This Row],[order_date]],"mmmm")</f>
        <v>April</v>
      </c>
      <c r="X4897" s="7">
        <f>Working_Data[[#This Row],[last_order_date]]-Working_Data[[#This Row],[signup_date]]</f>
        <v>489</v>
      </c>
      <c r="Y4897" s="7">
        <f>IF(Working_Data[[#This Row],[churned]]="Active",1,0)</f>
        <v>1</v>
      </c>
      <c r="Z4897" s="7">
        <f>YEAR(Working_Data[[#This Row],[order_date]])</f>
        <v>2025</v>
      </c>
    </row>
    <row r="4898" spans="1:26" x14ac:dyDescent="0.25">
      <c r="A4898" t="s">
        <v>9846</v>
      </c>
      <c r="B4898" t="s">
        <v>45</v>
      </c>
      <c r="C4898" t="s">
        <v>39</v>
      </c>
      <c r="D4898" t="s">
        <v>77</v>
      </c>
      <c r="E4898" s="1">
        <v>45444</v>
      </c>
      <c r="F4898" t="s">
        <v>9847</v>
      </c>
      <c r="G4898" s="1">
        <v>45751</v>
      </c>
      <c r="H4898" t="s">
        <v>58</v>
      </c>
      <c r="I4898" t="s">
        <v>63</v>
      </c>
      <c r="J4898" t="s">
        <v>64</v>
      </c>
      <c r="K4898">
        <v>4</v>
      </c>
      <c r="L4898" s="3">
        <f>Working_Data[[#This Row],[price2]]/Working_Data[[#This Row],[quantity]]</f>
        <v>330.26249999999999</v>
      </c>
      <c r="M4898" s="3">
        <v>1321.05</v>
      </c>
      <c r="N4898" t="s">
        <v>28</v>
      </c>
      <c r="O4898">
        <v>17</v>
      </c>
      <c r="P4898" s="1">
        <v>45655</v>
      </c>
      <c r="Q4898">
        <v>396</v>
      </c>
      <c r="R4898" t="s">
        <v>43</v>
      </c>
      <c r="S4898">
        <v>3</v>
      </c>
      <c r="T4898" s="1">
        <v>45863</v>
      </c>
      <c r="U4898" t="s">
        <v>60</v>
      </c>
      <c r="V4898" t="str">
        <f>TEXT(WEEKDAY(Working_Data[[#This Row],[order_date]],1),"DDDD")</f>
        <v>Friday</v>
      </c>
      <c r="W4898" t="str">
        <f>TEXT(Working_Data[[#This Row],[order_date]],"mmmm")</f>
        <v>April</v>
      </c>
      <c r="X4898" s="7">
        <f>Working_Data[[#This Row],[last_order_date]]-Working_Data[[#This Row],[signup_date]]</f>
        <v>211</v>
      </c>
      <c r="Y4898" s="7">
        <f>IF(Working_Data[[#This Row],[churned]]="Active",1,0)</f>
        <v>0</v>
      </c>
      <c r="Z4898" s="7">
        <f>YEAR(Working_Data[[#This Row],[order_date]])</f>
        <v>2025</v>
      </c>
    </row>
    <row r="4899" spans="1:26" x14ac:dyDescent="0.25">
      <c r="A4899" t="s">
        <v>9848</v>
      </c>
      <c r="B4899" t="s">
        <v>38</v>
      </c>
      <c r="C4899" t="s">
        <v>39</v>
      </c>
      <c r="D4899" t="s">
        <v>32</v>
      </c>
      <c r="E4899" s="1">
        <v>45377</v>
      </c>
      <c r="F4899" t="s">
        <v>9849</v>
      </c>
      <c r="G4899" s="1">
        <v>45751</v>
      </c>
      <c r="H4899" t="s">
        <v>25</v>
      </c>
      <c r="I4899" t="s">
        <v>42</v>
      </c>
      <c r="J4899" t="s">
        <v>64</v>
      </c>
      <c r="K4899">
        <v>3</v>
      </c>
      <c r="L4899" s="3">
        <f>Working_Data[[#This Row],[price2]]/Working_Data[[#This Row],[quantity]]</f>
        <v>260.61666666666667</v>
      </c>
      <c r="M4899" s="3">
        <v>781.85</v>
      </c>
      <c r="N4899" t="s">
        <v>50</v>
      </c>
      <c r="O4899">
        <v>47</v>
      </c>
      <c r="P4899" s="1">
        <v>45592</v>
      </c>
      <c r="Q4899">
        <v>484</v>
      </c>
      <c r="R4899" t="s">
        <v>43</v>
      </c>
      <c r="S4899">
        <v>1</v>
      </c>
      <c r="T4899" s="1">
        <v>45686</v>
      </c>
      <c r="U4899" t="s">
        <v>36</v>
      </c>
      <c r="V4899" t="str">
        <f>TEXT(WEEKDAY(Working_Data[[#This Row],[order_date]],1),"DDDD")</f>
        <v>Friday</v>
      </c>
      <c r="W4899" t="str">
        <f>TEXT(Working_Data[[#This Row],[order_date]],"mmmm")</f>
        <v>April</v>
      </c>
      <c r="X4899" s="7">
        <f>Working_Data[[#This Row],[last_order_date]]-Working_Data[[#This Row],[signup_date]]</f>
        <v>215</v>
      </c>
      <c r="Y4899" s="7">
        <f>IF(Working_Data[[#This Row],[churned]]="Active",1,0)</f>
        <v>0</v>
      </c>
      <c r="Z4899" s="7">
        <f>YEAR(Working_Data[[#This Row],[order_date]])</f>
        <v>2025</v>
      </c>
    </row>
    <row r="4900" spans="1:26" x14ac:dyDescent="0.25">
      <c r="A4900" t="s">
        <v>9850</v>
      </c>
      <c r="B4900" t="s">
        <v>45</v>
      </c>
      <c r="C4900" t="s">
        <v>39</v>
      </c>
      <c r="D4900" t="s">
        <v>23</v>
      </c>
      <c r="E4900" s="1">
        <v>45482</v>
      </c>
      <c r="F4900" t="s">
        <v>9851</v>
      </c>
      <c r="G4900" s="1">
        <v>45751</v>
      </c>
      <c r="H4900" t="s">
        <v>25</v>
      </c>
      <c r="I4900" t="s">
        <v>54</v>
      </c>
      <c r="J4900" t="s">
        <v>59</v>
      </c>
      <c r="K4900">
        <v>4</v>
      </c>
      <c r="L4900" s="3">
        <f>Working_Data[[#This Row],[price2]]/Working_Data[[#This Row],[quantity]]</f>
        <v>292.08499999999998</v>
      </c>
      <c r="M4900" s="3">
        <v>1168.3399999999999</v>
      </c>
      <c r="N4900" t="s">
        <v>50</v>
      </c>
      <c r="O4900">
        <v>16</v>
      </c>
      <c r="P4900" s="1">
        <v>45393</v>
      </c>
      <c r="Q4900">
        <v>364</v>
      </c>
      <c r="R4900" t="s">
        <v>43</v>
      </c>
      <c r="S4900">
        <v>4</v>
      </c>
      <c r="T4900" s="1">
        <v>45577</v>
      </c>
      <c r="U4900" t="s">
        <v>30</v>
      </c>
      <c r="V4900" t="str">
        <f>TEXT(WEEKDAY(Working_Data[[#This Row],[order_date]],1),"DDDD")</f>
        <v>Friday</v>
      </c>
      <c r="W4900" t="str">
        <f>TEXT(Working_Data[[#This Row],[order_date]],"mmmm")</f>
        <v>April</v>
      </c>
      <c r="X4900" s="7">
        <f>Working_Data[[#This Row],[last_order_date]]-Working_Data[[#This Row],[signup_date]]</f>
        <v>-89</v>
      </c>
      <c r="Y4900" s="7">
        <f>IF(Working_Data[[#This Row],[churned]]="Active",1,0)</f>
        <v>0</v>
      </c>
      <c r="Z4900" s="7">
        <f>YEAR(Working_Data[[#This Row],[order_date]])</f>
        <v>2025</v>
      </c>
    </row>
    <row r="4901" spans="1:26" x14ac:dyDescent="0.25">
      <c r="A4901" t="s">
        <v>9852</v>
      </c>
      <c r="B4901" t="s">
        <v>38</v>
      </c>
      <c r="C4901" t="s">
        <v>82</v>
      </c>
      <c r="D4901" t="s">
        <v>77</v>
      </c>
      <c r="E4901" s="1">
        <v>45347</v>
      </c>
      <c r="F4901" t="s">
        <v>9853</v>
      </c>
      <c r="G4901" s="1">
        <v>45751</v>
      </c>
      <c r="H4901" t="s">
        <v>34</v>
      </c>
      <c r="I4901" t="s">
        <v>42</v>
      </c>
      <c r="J4901" t="s">
        <v>49</v>
      </c>
      <c r="K4901">
        <v>3</v>
      </c>
      <c r="L4901" s="3">
        <f>Working_Data[[#This Row],[price2]]/Working_Data[[#This Row],[quantity]]</f>
        <v>347.48666666666668</v>
      </c>
      <c r="M4901" s="3">
        <v>1042.46</v>
      </c>
      <c r="N4901" t="s">
        <v>28</v>
      </c>
      <c r="O4901">
        <v>9</v>
      </c>
      <c r="P4901" s="1">
        <v>45831</v>
      </c>
      <c r="Q4901">
        <v>472</v>
      </c>
      <c r="R4901" t="s">
        <v>43</v>
      </c>
      <c r="S4901">
        <v>4</v>
      </c>
      <c r="T4901" s="1">
        <v>45526</v>
      </c>
      <c r="U4901" t="s">
        <v>30</v>
      </c>
      <c r="V4901" t="str">
        <f>TEXT(WEEKDAY(Working_Data[[#This Row],[order_date]],1),"DDDD")</f>
        <v>Friday</v>
      </c>
      <c r="W4901" t="str">
        <f>TEXT(Working_Data[[#This Row],[order_date]],"mmmm")</f>
        <v>April</v>
      </c>
      <c r="X4901" s="7">
        <f>Working_Data[[#This Row],[last_order_date]]-Working_Data[[#This Row],[signup_date]]</f>
        <v>484</v>
      </c>
      <c r="Y4901" s="7">
        <f>IF(Working_Data[[#This Row],[churned]]="Active",1,0)</f>
        <v>0</v>
      </c>
      <c r="Z4901" s="7">
        <f>YEAR(Working_Data[[#This Row],[order_date]])</f>
        <v>2025</v>
      </c>
    </row>
    <row r="4902" spans="1:26" x14ac:dyDescent="0.25">
      <c r="A4902" t="s">
        <v>9854</v>
      </c>
      <c r="B4902" t="s">
        <v>45</v>
      </c>
      <c r="C4902" t="s">
        <v>22</v>
      </c>
      <c r="D4902" t="s">
        <v>77</v>
      </c>
      <c r="E4902" s="1">
        <v>45853</v>
      </c>
      <c r="F4902" t="s">
        <v>9855</v>
      </c>
      <c r="G4902" s="1">
        <v>45751</v>
      </c>
      <c r="H4902" t="s">
        <v>47</v>
      </c>
      <c r="I4902" t="s">
        <v>42</v>
      </c>
      <c r="J4902" t="s">
        <v>64</v>
      </c>
      <c r="K4902">
        <v>2</v>
      </c>
      <c r="L4902" s="3">
        <f>Working_Data[[#This Row],[price2]]/Working_Data[[#This Row],[quantity]]</f>
        <v>73.290000000000006</v>
      </c>
      <c r="M4902" s="3">
        <v>146.58000000000001</v>
      </c>
      <c r="N4902" t="s">
        <v>35</v>
      </c>
      <c r="O4902">
        <v>23</v>
      </c>
      <c r="P4902" s="1">
        <v>45691</v>
      </c>
      <c r="Q4902">
        <v>319</v>
      </c>
      <c r="R4902" t="s">
        <v>43</v>
      </c>
      <c r="S4902">
        <v>1</v>
      </c>
      <c r="T4902" s="1">
        <v>45640</v>
      </c>
      <c r="U4902" t="s">
        <v>36</v>
      </c>
      <c r="V4902" t="str">
        <f>TEXT(WEEKDAY(Working_Data[[#This Row],[order_date]],1),"DDDD")</f>
        <v>Friday</v>
      </c>
      <c r="W4902" t="str">
        <f>TEXT(Working_Data[[#This Row],[order_date]],"mmmm")</f>
        <v>April</v>
      </c>
      <c r="X4902" s="7">
        <f>Working_Data[[#This Row],[last_order_date]]-Working_Data[[#This Row],[signup_date]]</f>
        <v>-162</v>
      </c>
      <c r="Y4902" s="7">
        <f>IF(Working_Data[[#This Row],[churned]]="Active",1,0)</f>
        <v>0</v>
      </c>
      <c r="Z4902" s="7">
        <f>YEAR(Working_Data[[#This Row],[order_date]])</f>
        <v>2025</v>
      </c>
    </row>
    <row r="4903" spans="1:26" x14ac:dyDescent="0.25">
      <c r="A4903" t="s">
        <v>9856</v>
      </c>
      <c r="B4903" t="s">
        <v>38</v>
      </c>
      <c r="C4903" t="s">
        <v>39</v>
      </c>
      <c r="D4903" t="s">
        <v>52</v>
      </c>
      <c r="E4903" s="1">
        <v>45495</v>
      </c>
      <c r="F4903" t="s">
        <v>9857</v>
      </c>
      <c r="G4903" s="1">
        <v>45751</v>
      </c>
      <c r="H4903" t="s">
        <v>41</v>
      </c>
      <c r="I4903" t="s">
        <v>42</v>
      </c>
      <c r="J4903" t="s">
        <v>49</v>
      </c>
      <c r="K4903">
        <v>3</v>
      </c>
      <c r="L4903" s="3">
        <f>Working_Data[[#This Row],[price2]]/Working_Data[[#This Row],[quantity]]</f>
        <v>340.39</v>
      </c>
      <c r="M4903" s="3">
        <v>1021.17</v>
      </c>
      <c r="N4903" t="s">
        <v>35</v>
      </c>
      <c r="O4903">
        <v>46</v>
      </c>
      <c r="P4903" s="1">
        <v>45563</v>
      </c>
      <c r="Q4903">
        <v>334</v>
      </c>
      <c r="R4903" t="s">
        <v>29</v>
      </c>
      <c r="S4903">
        <v>5</v>
      </c>
      <c r="T4903" s="1">
        <v>45933</v>
      </c>
      <c r="U4903" t="s">
        <v>60</v>
      </c>
      <c r="V4903" t="str">
        <f>TEXT(WEEKDAY(Working_Data[[#This Row],[order_date]],1),"DDDD")</f>
        <v>Friday</v>
      </c>
      <c r="W4903" t="str">
        <f>TEXT(Working_Data[[#This Row],[order_date]],"mmmm")</f>
        <v>April</v>
      </c>
      <c r="X4903" s="7">
        <f>Working_Data[[#This Row],[last_order_date]]-Working_Data[[#This Row],[signup_date]]</f>
        <v>68</v>
      </c>
      <c r="Y4903" s="7">
        <f>IF(Working_Data[[#This Row],[churned]]="Active",1,0)</f>
        <v>1</v>
      </c>
      <c r="Z4903" s="7">
        <f>YEAR(Working_Data[[#This Row],[order_date]])</f>
        <v>2025</v>
      </c>
    </row>
    <row r="4904" spans="1:26" x14ac:dyDescent="0.25">
      <c r="A4904" t="s">
        <v>9858</v>
      </c>
      <c r="B4904" t="s">
        <v>45</v>
      </c>
      <c r="C4904" t="s">
        <v>22</v>
      </c>
      <c r="D4904" t="s">
        <v>77</v>
      </c>
      <c r="E4904" s="1">
        <v>45696</v>
      </c>
      <c r="F4904" t="s">
        <v>9859</v>
      </c>
      <c r="G4904" s="1">
        <v>45751</v>
      </c>
      <c r="H4904" t="s">
        <v>34</v>
      </c>
      <c r="I4904" t="s">
        <v>48</v>
      </c>
      <c r="J4904" t="s">
        <v>59</v>
      </c>
      <c r="K4904">
        <v>4</v>
      </c>
      <c r="L4904" s="3">
        <f>Working_Data[[#This Row],[price2]]/Working_Data[[#This Row],[quantity]]</f>
        <v>255.63749999999999</v>
      </c>
      <c r="M4904" s="3">
        <v>1022.55</v>
      </c>
      <c r="N4904" t="s">
        <v>28</v>
      </c>
      <c r="O4904">
        <v>16</v>
      </c>
      <c r="P4904" s="1">
        <v>45684</v>
      </c>
      <c r="Q4904">
        <v>192</v>
      </c>
      <c r="R4904" t="s">
        <v>43</v>
      </c>
      <c r="S4904">
        <v>4</v>
      </c>
      <c r="T4904" s="1">
        <v>45938</v>
      </c>
      <c r="U4904" t="s">
        <v>36</v>
      </c>
      <c r="V4904" t="str">
        <f>TEXT(WEEKDAY(Working_Data[[#This Row],[order_date]],1),"DDDD")</f>
        <v>Friday</v>
      </c>
      <c r="W4904" t="str">
        <f>TEXT(Working_Data[[#This Row],[order_date]],"mmmm")</f>
        <v>April</v>
      </c>
      <c r="X4904" s="7">
        <f>Working_Data[[#This Row],[last_order_date]]-Working_Data[[#This Row],[signup_date]]</f>
        <v>-12</v>
      </c>
      <c r="Y4904" s="7">
        <f>IF(Working_Data[[#This Row],[churned]]="Active",1,0)</f>
        <v>0</v>
      </c>
      <c r="Z4904" s="7">
        <f>YEAR(Working_Data[[#This Row],[order_date]])</f>
        <v>2025</v>
      </c>
    </row>
    <row r="4905" spans="1:26" x14ac:dyDescent="0.25">
      <c r="A4905" t="s">
        <v>9860</v>
      </c>
      <c r="B4905" t="s">
        <v>21</v>
      </c>
      <c r="C4905" t="s">
        <v>82</v>
      </c>
      <c r="D4905" t="s">
        <v>77</v>
      </c>
      <c r="E4905" s="1">
        <v>45476</v>
      </c>
      <c r="F4905" t="s">
        <v>9861</v>
      </c>
      <c r="G4905" s="1">
        <v>45781</v>
      </c>
      <c r="H4905" t="s">
        <v>34</v>
      </c>
      <c r="I4905" t="s">
        <v>54</v>
      </c>
      <c r="J4905" t="s">
        <v>67</v>
      </c>
      <c r="K4905">
        <v>5</v>
      </c>
      <c r="L4905" s="3">
        <f>Working_Data[[#This Row],[price2]]/Working_Data[[#This Row],[quantity]]</f>
        <v>148.714</v>
      </c>
      <c r="M4905" s="3">
        <v>743.57</v>
      </c>
      <c r="N4905" t="s">
        <v>35</v>
      </c>
      <c r="O4905">
        <v>37</v>
      </c>
      <c r="P4905" s="1">
        <v>45845</v>
      </c>
      <c r="Q4905">
        <v>150</v>
      </c>
      <c r="R4905" t="s">
        <v>43</v>
      </c>
      <c r="S4905">
        <v>1</v>
      </c>
      <c r="T4905" s="1">
        <v>45883</v>
      </c>
      <c r="U4905" t="s">
        <v>60</v>
      </c>
      <c r="V4905" t="str">
        <f>TEXT(WEEKDAY(Working_Data[[#This Row],[order_date]],1),"DDDD")</f>
        <v>Sunday</v>
      </c>
      <c r="W4905" t="str">
        <f>TEXT(Working_Data[[#This Row],[order_date]],"mmmm")</f>
        <v>May</v>
      </c>
      <c r="X4905" s="7">
        <f>Working_Data[[#This Row],[last_order_date]]-Working_Data[[#This Row],[signup_date]]</f>
        <v>369</v>
      </c>
      <c r="Y4905" s="7">
        <f>IF(Working_Data[[#This Row],[churned]]="Active",1,0)</f>
        <v>0</v>
      </c>
      <c r="Z4905" s="7">
        <f>YEAR(Working_Data[[#This Row],[order_date]])</f>
        <v>2025</v>
      </c>
    </row>
    <row r="4906" spans="1:26" x14ac:dyDescent="0.25">
      <c r="A4906" t="s">
        <v>9862</v>
      </c>
      <c r="B4906" t="s">
        <v>38</v>
      </c>
      <c r="C4906" t="s">
        <v>82</v>
      </c>
      <c r="D4906" t="s">
        <v>56</v>
      </c>
      <c r="E4906" s="1">
        <v>45199</v>
      </c>
      <c r="F4906" t="s">
        <v>9863</v>
      </c>
      <c r="G4906" s="1">
        <v>45781</v>
      </c>
      <c r="H4906" t="s">
        <v>47</v>
      </c>
      <c r="I4906" t="s">
        <v>54</v>
      </c>
      <c r="J4906" t="s">
        <v>59</v>
      </c>
      <c r="K4906">
        <v>4</v>
      </c>
      <c r="L4906" s="3">
        <f>Working_Data[[#This Row],[price2]]/Working_Data[[#This Row],[quantity]]</f>
        <v>51.75</v>
      </c>
      <c r="M4906" s="3">
        <v>207</v>
      </c>
      <c r="N4906" t="s">
        <v>35</v>
      </c>
      <c r="O4906">
        <v>30</v>
      </c>
      <c r="P4906" s="1">
        <v>45708</v>
      </c>
      <c r="Q4906">
        <v>125</v>
      </c>
      <c r="R4906" t="s">
        <v>29</v>
      </c>
      <c r="S4906">
        <v>3</v>
      </c>
      <c r="T4906" s="1">
        <v>45866</v>
      </c>
      <c r="U4906" t="s">
        <v>36</v>
      </c>
      <c r="V4906" t="str">
        <f>TEXT(WEEKDAY(Working_Data[[#This Row],[order_date]],1),"DDDD")</f>
        <v>Sunday</v>
      </c>
      <c r="W4906" t="str">
        <f>TEXT(Working_Data[[#This Row],[order_date]],"mmmm")</f>
        <v>May</v>
      </c>
      <c r="X4906" s="7">
        <f>Working_Data[[#This Row],[last_order_date]]-Working_Data[[#This Row],[signup_date]]</f>
        <v>509</v>
      </c>
      <c r="Y4906" s="7">
        <f>IF(Working_Data[[#This Row],[churned]]="Active",1,0)</f>
        <v>1</v>
      </c>
      <c r="Z4906" s="7">
        <f>YEAR(Working_Data[[#This Row],[order_date]])</f>
        <v>2025</v>
      </c>
    </row>
    <row r="4907" spans="1:26" x14ac:dyDescent="0.25">
      <c r="A4907" t="s">
        <v>9864</v>
      </c>
      <c r="B4907" t="s">
        <v>38</v>
      </c>
      <c r="C4907" t="s">
        <v>22</v>
      </c>
      <c r="D4907" t="s">
        <v>32</v>
      </c>
      <c r="E4907" s="1">
        <v>45842</v>
      </c>
      <c r="F4907" t="s">
        <v>9865</v>
      </c>
      <c r="G4907" s="1">
        <v>45781</v>
      </c>
      <c r="H4907" t="s">
        <v>47</v>
      </c>
      <c r="I4907" t="s">
        <v>26</v>
      </c>
      <c r="J4907" t="s">
        <v>27</v>
      </c>
      <c r="K4907">
        <v>2</v>
      </c>
      <c r="L4907" s="3">
        <f>Working_Data[[#This Row],[price2]]/Working_Data[[#This Row],[quantity]]</f>
        <v>116.45</v>
      </c>
      <c r="M4907" s="3">
        <v>232.9</v>
      </c>
      <c r="N4907" t="s">
        <v>28</v>
      </c>
      <c r="O4907">
        <v>3</v>
      </c>
      <c r="P4907" s="1">
        <v>45422</v>
      </c>
      <c r="Q4907">
        <v>29</v>
      </c>
      <c r="R4907" t="s">
        <v>29</v>
      </c>
      <c r="S4907">
        <v>3</v>
      </c>
      <c r="T4907" s="1">
        <v>45932</v>
      </c>
      <c r="U4907" t="s">
        <v>60</v>
      </c>
      <c r="V4907" t="str">
        <f>TEXT(WEEKDAY(Working_Data[[#This Row],[order_date]],1),"DDDD")</f>
        <v>Sunday</v>
      </c>
      <c r="W4907" t="str">
        <f>TEXT(Working_Data[[#This Row],[order_date]],"mmmm")</f>
        <v>May</v>
      </c>
      <c r="X4907" s="7">
        <f>Working_Data[[#This Row],[last_order_date]]-Working_Data[[#This Row],[signup_date]]</f>
        <v>-420</v>
      </c>
      <c r="Y4907" s="7">
        <f>IF(Working_Data[[#This Row],[churned]]="Active",1,0)</f>
        <v>1</v>
      </c>
      <c r="Z4907" s="7">
        <f>YEAR(Working_Data[[#This Row],[order_date]])</f>
        <v>2025</v>
      </c>
    </row>
    <row r="4908" spans="1:26" x14ac:dyDescent="0.25">
      <c r="A4908" t="s">
        <v>9866</v>
      </c>
      <c r="B4908" t="s">
        <v>21</v>
      </c>
      <c r="C4908" t="s">
        <v>39</v>
      </c>
      <c r="D4908" t="s">
        <v>52</v>
      </c>
      <c r="E4908" s="1">
        <v>45311</v>
      </c>
      <c r="F4908" t="s">
        <v>9867</v>
      </c>
      <c r="G4908" s="1">
        <v>45781</v>
      </c>
      <c r="H4908" t="s">
        <v>47</v>
      </c>
      <c r="I4908" t="s">
        <v>54</v>
      </c>
      <c r="J4908" t="s">
        <v>67</v>
      </c>
      <c r="K4908">
        <v>4</v>
      </c>
      <c r="L4908" s="3">
        <f>Working_Data[[#This Row],[price2]]/Working_Data[[#This Row],[quantity]]</f>
        <v>354.09249999999997</v>
      </c>
      <c r="M4908" s="3">
        <v>1416.37</v>
      </c>
      <c r="N4908" t="s">
        <v>28</v>
      </c>
      <c r="O4908">
        <v>21</v>
      </c>
      <c r="P4908" s="1">
        <v>45873</v>
      </c>
      <c r="Q4908">
        <v>141</v>
      </c>
      <c r="R4908" t="s">
        <v>29</v>
      </c>
      <c r="S4908">
        <v>3</v>
      </c>
      <c r="T4908" s="1">
        <v>45734</v>
      </c>
      <c r="U4908" t="s">
        <v>60</v>
      </c>
      <c r="V4908" t="str">
        <f>TEXT(WEEKDAY(Working_Data[[#This Row],[order_date]],1),"DDDD")</f>
        <v>Sunday</v>
      </c>
      <c r="W4908" t="str">
        <f>TEXT(Working_Data[[#This Row],[order_date]],"mmmm")</f>
        <v>May</v>
      </c>
      <c r="X4908" s="7">
        <f>Working_Data[[#This Row],[last_order_date]]-Working_Data[[#This Row],[signup_date]]</f>
        <v>562</v>
      </c>
      <c r="Y4908" s="7">
        <f>IF(Working_Data[[#This Row],[churned]]="Active",1,0)</f>
        <v>1</v>
      </c>
      <c r="Z4908" s="7">
        <f>YEAR(Working_Data[[#This Row],[order_date]])</f>
        <v>2025</v>
      </c>
    </row>
    <row r="4909" spans="1:26" x14ac:dyDescent="0.25">
      <c r="A4909" t="s">
        <v>9868</v>
      </c>
      <c r="B4909" t="s">
        <v>45</v>
      </c>
      <c r="C4909" t="s">
        <v>39</v>
      </c>
      <c r="D4909" t="s">
        <v>52</v>
      </c>
      <c r="E4909" s="1">
        <v>45934</v>
      </c>
      <c r="F4909" t="s">
        <v>9869</v>
      </c>
      <c r="G4909" s="1">
        <v>45781</v>
      </c>
      <c r="H4909" t="s">
        <v>58</v>
      </c>
      <c r="I4909" t="s">
        <v>26</v>
      </c>
      <c r="J4909" t="s">
        <v>59</v>
      </c>
      <c r="K4909">
        <v>5</v>
      </c>
      <c r="L4909" s="3">
        <f>Working_Data[[#This Row],[price2]]/Working_Data[[#This Row],[quantity]]</f>
        <v>24.948</v>
      </c>
      <c r="M4909" s="3">
        <v>124.74</v>
      </c>
      <c r="N4909" t="s">
        <v>50</v>
      </c>
      <c r="O4909">
        <v>29</v>
      </c>
      <c r="P4909" s="1">
        <v>45821</v>
      </c>
      <c r="Q4909">
        <v>200</v>
      </c>
      <c r="R4909" t="s">
        <v>43</v>
      </c>
      <c r="S4909">
        <v>4</v>
      </c>
      <c r="T4909" s="1">
        <v>45559</v>
      </c>
      <c r="U4909" t="s">
        <v>30</v>
      </c>
      <c r="V4909" t="str">
        <f>TEXT(WEEKDAY(Working_Data[[#This Row],[order_date]],1),"DDDD")</f>
        <v>Sunday</v>
      </c>
      <c r="W4909" t="str">
        <f>TEXT(Working_Data[[#This Row],[order_date]],"mmmm")</f>
        <v>May</v>
      </c>
      <c r="X4909" s="7">
        <f>Working_Data[[#This Row],[last_order_date]]-Working_Data[[#This Row],[signup_date]]</f>
        <v>-113</v>
      </c>
      <c r="Y4909" s="7">
        <f>IF(Working_Data[[#This Row],[churned]]="Active",1,0)</f>
        <v>0</v>
      </c>
      <c r="Z4909" s="7">
        <f>YEAR(Working_Data[[#This Row],[order_date]])</f>
        <v>2025</v>
      </c>
    </row>
    <row r="4910" spans="1:26" x14ac:dyDescent="0.25">
      <c r="A4910" t="s">
        <v>9870</v>
      </c>
      <c r="B4910" t="s">
        <v>21</v>
      </c>
      <c r="C4910" t="s">
        <v>22</v>
      </c>
      <c r="D4910" t="s">
        <v>23</v>
      </c>
      <c r="E4910" s="1">
        <v>45417</v>
      </c>
      <c r="F4910" t="s">
        <v>9871</v>
      </c>
      <c r="G4910" s="1">
        <v>45812</v>
      </c>
      <c r="H4910" t="s">
        <v>34</v>
      </c>
      <c r="I4910" t="s">
        <v>26</v>
      </c>
      <c r="J4910" t="s">
        <v>67</v>
      </c>
      <c r="K4910">
        <v>2</v>
      </c>
      <c r="L4910" s="3">
        <f>Working_Data[[#This Row],[price2]]/Working_Data[[#This Row],[quantity]]</f>
        <v>159.91</v>
      </c>
      <c r="M4910" s="3">
        <v>319.82</v>
      </c>
      <c r="N4910" t="s">
        <v>28</v>
      </c>
      <c r="O4910">
        <v>16</v>
      </c>
      <c r="P4910" s="1">
        <v>45608</v>
      </c>
      <c r="Q4910">
        <v>24</v>
      </c>
      <c r="R4910" t="s">
        <v>29</v>
      </c>
      <c r="S4910">
        <v>2</v>
      </c>
      <c r="T4910" s="1">
        <v>45768</v>
      </c>
      <c r="U4910" t="s">
        <v>36</v>
      </c>
      <c r="V4910" t="str">
        <f>TEXT(WEEKDAY(Working_Data[[#This Row],[order_date]],1),"DDDD")</f>
        <v>Wednesday</v>
      </c>
      <c r="W4910" t="str">
        <f>TEXT(Working_Data[[#This Row],[order_date]],"mmmm")</f>
        <v>June</v>
      </c>
      <c r="X4910" s="7">
        <f>Working_Data[[#This Row],[last_order_date]]-Working_Data[[#This Row],[signup_date]]</f>
        <v>191</v>
      </c>
      <c r="Y4910" s="7">
        <f>IF(Working_Data[[#This Row],[churned]]="Active",1,0)</f>
        <v>1</v>
      </c>
      <c r="Z4910" s="7">
        <f>YEAR(Working_Data[[#This Row],[order_date]])</f>
        <v>2025</v>
      </c>
    </row>
    <row r="4911" spans="1:26" x14ac:dyDescent="0.25">
      <c r="A4911" t="s">
        <v>9872</v>
      </c>
      <c r="B4911" t="s">
        <v>45</v>
      </c>
      <c r="C4911" t="s">
        <v>82</v>
      </c>
      <c r="D4911" t="s">
        <v>77</v>
      </c>
      <c r="E4911" s="1">
        <v>45554</v>
      </c>
      <c r="F4911" t="s">
        <v>9873</v>
      </c>
      <c r="G4911" s="1">
        <v>45812</v>
      </c>
      <c r="H4911" t="s">
        <v>34</v>
      </c>
      <c r="I4911" t="s">
        <v>63</v>
      </c>
      <c r="J4911" t="s">
        <v>59</v>
      </c>
      <c r="K4911">
        <v>5</v>
      </c>
      <c r="L4911" s="3">
        <f>Working_Data[[#This Row],[price2]]/Working_Data[[#This Row],[quantity]]</f>
        <v>44.095999999999997</v>
      </c>
      <c r="M4911" s="3">
        <v>220.48</v>
      </c>
      <c r="N4911" t="s">
        <v>28</v>
      </c>
      <c r="O4911">
        <v>16</v>
      </c>
      <c r="P4911" s="1">
        <v>45765</v>
      </c>
      <c r="Q4911">
        <v>226</v>
      </c>
      <c r="R4911" t="s">
        <v>29</v>
      </c>
      <c r="S4911">
        <v>1</v>
      </c>
      <c r="T4911" s="1">
        <v>45780</v>
      </c>
      <c r="U4911" t="s">
        <v>30</v>
      </c>
      <c r="V4911" t="str">
        <f>TEXT(WEEKDAY(Working_Data[[#This Row],[order_date]],1),"DDDD")</f>
        <v>Wednesday</v>
      </c>
      <c r="W4911" t="str">
        <f>TEXT(Working_Data[[#This Row],[order_date]],"mmmm")</f>
        <v>June</v>
      </c>
      <c r="X4911" s="7">
        <f>Working_Data[[#This Row],[last_order_date]]-Working_Data[[#This Row],[signup_date]]</f>
        <v>211</v>
      </c>
      <c r="Y4911" s="7">
        <f>IF(Working_Data[[#This Row],[churned]]="Active",1,0)</f>
        <v>1</v>
      </c>
      <c r="Z4911" s="7">
        <f>YEAR(Working_Data[[#This Row],[order_date]])</f>
        <v>2025</v>
      </c>
    </row>
    <row r="4912" spans="1:26" x14ac:dyDescent="0.25">
      <c r="A4912" t="s">
        <v>9874</v>
      </c>
      <c r="B4912" t="s">
        <v>38</v>
      </c>
      <c r="C4912" t="s">
        <v>39</v>
      </c>
      <c r="D4912" t="s">
        <v>23</v>
      </c>
      <c r="E4912" s="1">
        <v>45252</v>
      </c>
      <c r="F4912" t="s">
        <v>9875</v>
      </c>
      <c r="G4912" s="1">
        <v>45812</v>
      </c>
      <c r="H4912" t="s">
        <v>34</v>
      </c>
      <c r="I4912" t="s">
        <v>26</v>
      </c>
      <c r="J4912" t="s">
        <v>59</v>
      </c>
      <c r="K4912">
        <v>3</v>
      </c>
      <c r="L4912" s="3">
        <f>Working_Data[[#This Row],[price2]]/Working_Data[[#This Row],[quantity]]</f>
        <v>385.41666666666669</v>
      </c>
      <c r="M4912" s="3">
        <v>1156.25</v>
      </c>
      <c r="N4912" t="s">
        <v>50</v>
      </c>
      <c r="O4912">
        <v>13</v>
      </c>
      <c r="P4912" s="1">
        <v>45562</v>
      </c>
      <c r="Q4912">
        <v>195</v>
      </c>
      <c r="R4912" t="s">
        <v>29</v>
      </c>
      <c r="S4912">
        <v>4</v>
      </c>
      <c r="T4912" s="1">
        <v>45559</v>
      </c>
      <c r="U4912" t="s">
        <v>60</v>
      </c>
      <c r="V4912" t="str">
        <f>TEXT(WEEKDAY(Working_Data[[#This Row],[order_date]],1),"DDDD")</f>
        <v>Wednesday</v>
      </c>
      <c r="W4912" t="str">
        <f>TEXT(Working_Data[[#This Row],[order_date]],"mmmm")</f>
        <v>June</v>
      </c>
      <c r="X4912" s="7">
        <f>Working_Data[[#This Row],[last_order_date]]-Working_Data[[#This Row],[signup_date]]</f>
        <v>310</v>
      </c>
      <c r="Y4912" s="7">
        <f>IF(Working_Data[[#This Row],[churned]]="Active",1,0)</f>
        <v>1</v>
      </c>
      <c r="Z4912" s="7">
        <f>YEAR(Working_Data[[#This Row],[order_date]])</f>
        <v>2025</v>
      </c>
    </row>
    <row r="4913" spans="1:26" x14ac:dyDescent="0.25">
      <c r="A4913" t="s">
        <v>9876</v>
      </c>
      <c r="B4913" t="s">
        <v>21</v>
      </c>
      <c r="C4913" t="s">
        <v>82</v>
      </c>
      <c r="D4913" t="s">
        <v>52</v>
      </c>
      <c r="E4913" s="1">
        <v>45507</v>
      </c>
      <c r="F4913" t="s">
        <v>9877</v>
      </c>
      <c r="G4913" s="1">
        <v>45812</v>
      </c>
      <c r="H4913" t="s">
        <v>58</v>
      </c>
      <c r="I4913" t="s">
        <v>54</v>
      </c>
      <c r="J4913" t="s">
        <v>49</v>
      </c>
      <c r="K4913">
        <v>4</v>
      </c>
      <c r="L4913" s="3">
        <f>Working_Data[[#This Row],[price2]]/Working_Data[[#This Row],[quantity]]</f>
        <v>261.61750000000001</v>
      </c>
      <c r="M4913" s="3">
        <v>1046.47</v>
      </c>
      <c r="N4913" t="s">
        <v>35</v>
      </c>
      <c r="O4913">
        <v>7</v>
      </c>
      <c r="P4913" s="1">
        <v>45513</v>
      </c>
      <c r="Q4913">
        <v>401</v>
      </c>
      <c r="R4913" t="s">
        <v>29</v>
      </c>
      <c r="S4913">
        <v>4</v>
      </c>
      <c r="T4913" s="1">
        <v>45776</v>
      </c>
      <c r="U4913" t="s">
        <v>60</v>
      </c>
      <c r="V4913" t="str">
        <f>TEXT(WEEKDAY(Working_Data[[#This Row],[order_date]],1),"DDDD")</f>
        <v>Wednesday</v>
      </c>
      <c r="W4913" t="str">
        <f>TEXT(Working_Data[[#This Row],[order_date]],"mmmm")</f>
        <v>June</v>
      </c>
      <c r="X4913" s="7">
        <f>Working_Data[[#This Row],[last_order_date]]-Working_Data[[#This Row],[signup_date]]</f>
        <v>6</v>
      </c>
      <c r="Y4913" s="7">
        <f>IF(Working_Data[[#This Row],[churned]]="Active",1,0)</f>
        <v>1</v>
      </c>
      <c r="Z4913" s="7">
        <f>YEAR(Working_Data[[#This Row],[order_date]])</f>
        <v>2025</v>
      </c>
    </row>
    <row r="4914" spans="1:26" x14ac:dyDescent="0.25">
      <c r="A4914" t="s">
        <v>9878</v>
      </c>
      <c r="B4914" t="s">
        <v>38</v>
      </c>
      <c r="C4914" t="s">
        <v>39</v>
      </c>
      <c r="D4914" t="s">
        <v>56</v>
      </c>
      <c r="E4914" s="1">
        <v>45754</v>
      </c>
      <c r="F4914" t="s">
        <v>9879</v>
      </c>
      <c r="G4914" s="1">
        <v>45812</v>
      </c>
      <c r="H4914" t="s">
        <v>47</v>
      </c>
      <c r="I4914" t="s">
        <v>63</v>
      </c>
      <c r="J4914" t="s">
        <v>64</v>
      </c>
      <c r="K4914">
        <v>4</v>
      </c>
      <c r="L4914" s="3">
        <f>Working_Data[[#This Row],[price2]]/Working_Data[[#This Row],[quantity]]</f>
        <v>212.72</v>
      </c>
      <c r="M4914" s="3">
        <v>850.88</v>
      </c>
      <c r="N4914" t="s">
        <v>50</v>
      </c>
      <c r="O4914">
        <v>48</v>
      </c>
      <c r="P4914" s="1">
        <v>45822</v>
      </c>
      <c r="Q4914">
        <v>12</v>
      </c>
      <c r="R4914" t="s">
        <v>43</v>
      </c>
      <c r="S4914">
        <v>1</v>
      </c>
      <c r="T4914" s="1">
        <v>45852</v>
      </c>
      <c r="U4914" t="s">
        <v>60</v>
      </c>
      <c r="V4914" t="str">
        <f>TEXT(WEEKDAY(Working_Data[[#This Row],[order_date]],1),"DDDD")</f>
        <v>Wednesday</v>
      </c>
      <c r="W4914" t="str">
        <f>TEXT(Working_Data[[#This Row],[order_date]],"mmmm")</f>
        <v>June</v>
      </c>
      <c r="X4914" s="7">
        <f>Working_Data[[#This Row],[last_order_date]]-Working_Data[[#This Row],[signup_date]]</f>
        <v>68</v>
      </c>
      <c r="Y4914" s="7">
        <f>IF(Working_Data[[#This Row],[churned]]="Active",1,0)</f>
        <v>0</v>
      </c>
      <c r="Z4914" s="7">
        <f>YEAR(Working_Data[[#This Row],[order_date]])</f>
        <v>2025</v>
      </c>
    </row>
    <row r="4915" spans="1:26" x14ac:dyDescent="0.25">
      <c r="A4915" t="s">
        <v>9880</v>
      </c>
      <c r="B4915" t="s">
        <v>38</v>
      </c>
      <c r="C4915" t="s">
        <v>39</v>
      </c>
      <c r="D4915" t="s">
        <v>23</v>
      </c>
      <c r="E4915" s="1">
        <v>45452</v>
      </c>
      <c r="F4915" t="s">
        <v>9881</v>
      </c>
      <c r="G4915" s="1">
        <v>45812</v>
      </c>
      <c r="H4915" t="s">
        <v>25</v>
      </c>
      <c r="I4915" t="s">
        <v>42</v>
      </c>
      <c r="J4915" t="s">
        <v>64</v>
      </c>
      <c r="K4915">
        <v>4</v>
      </c>
      <c r="L4915" s="3">
        <f>Working_Data[[#This Row],[price2]]/Working_Data[[#This Row],[quantity]]</f>
        <v>73.265000000000001</v>
      </c>
      <c r="M4915" s="3">
        <v>293.06</v>
      </c>
      <c r="N4915" t="s">
        <v>28</v>
      </c>
      <c r="O4915">
        <v>23</v>
      </c>
      <c r="P4915" s="1">
        <v>45744</v>
      </c>
      <c r="Q4915">
        <v>107</v>
      </c>
      <c r="R4915" t="s">
        <v>29</v>
      </c>
      <c r="S4915">
        <v>3</v>
      </c>
      <c r="T4915" s="1">
        <v>45963</v>
      </c>
      <c r="U4915" t="s">
        <v>36</v>
      </c>
      <c r="V4915" t="str">
        <f>TEXT(WEEKDAY(Working_Data[[#This Row],[order_date]],1),"DDDD")</f>
        <v>Wednesday</v>
      </c>
      <c r="W4915" t="str">
        <f>TEXT(Working_Data[[#This Row],[order_date]],"mmmm")</f>
        <v>June</v>
      </c>
      <c r="X4915" s="7">
        <f>Working_Data[[#This Row],[last_order_date]]-Working_Data[[#This Row],[signup_date]]</f>
        <v>292</v>
      </c>
      <c r="Y4915" s="7">
        <f>IF(Working_Data[[#This Row],[churned]]="Active",1,0)</f>
        <v>1</v>
      </c>
      <c r="Z4915" s="7">
        <f>YEAR(Working_Data[[#This Row],[order_date]])</f>
        <v>2025</v>
      </c>
    </row>
    <row r="4916" spans="1:26" x14ac:dyDescent="0.25">
      <c r="A4916" t="s">
        <v>9882</v>
      </c>
      <c r="B4916" t="s">
        <v>38</v>
      </c>
      <c r="C4916" t="s">
        <v>39</v>
      </c>
      <c r="D4916" t="s">
        <v>52</v>
      </c>
      <c r="E4916" s="1">
        <v>45720</v>
      </c>
      <c r="F4916" t="s">
        <v>9883</v>
      </c>
      <c r="G4916" s="1">
        <v>45812</v>
      </c>
      <c r="H4916" t="s">
        <v>58</v>
      </c>
      <c r="I4916" t="s">
        <v>54</v>
      </c>
      <c r="J4916" t="s">
        <v>49</v>
      </c>
      <c r="K4916">
        <v>5</v>
      </c>
      <c r="L4916" s="3">
        <f>Working_Data[[#This Row],[price2]]/Working_Data[[#This Row],[quantity]]</f>
        <v>237.46199999999999</v>
      </c>
      <c r="M4916" s="3">
        <v>1187.31</v>
      </c>
      <c r="N4916" t="s">
        <v>28</v>
      </c>
      <c r="O4916">
        <v>39</v>
      </c>
      <c r="P4916" s="1">
        <v>45998</v>
      </c>
      <c r="Q4916">
        <v>26</v>
      </c>
      <c r="R4916" t="s">
        <v>29</v>
      </c>
      <c r="S4916">
        <v>3</v>
      </c>
      <c r="T4916" s="1">
        <v>45720</v>
      </c>
      <c r="U4916" t="s">
        <v>60</v>
      </c>
      <c r="V4916" t="str">
        <f>TEXT(WEEKDAY(Working_Data[[#This Row],[order_date]],1),"DDDD")</f>
        <v>Wednesday</v>
      </c>
      <c r="W4916" t="str">
        <f>TEXT(Working_Data[[#This Row],[order_date]],"mmmm")</f>
        <v>June</v>
      </c>
      <c r="X4916" s="7">
        <f>Working_Data[[#This Row],[last_order_date]]-Working_Data[[#This Row],[signup_date]]</f>
        <v>278</v>
      </c>
      <c r="Y4916" s="7">
        <f>IF(Working_Data[[#This Row],[churned]]="Active",1,0)</f>
        <v>1</v>
      </c>
      <c r="Z4916" s="7">
        <f>YEAR(Working_Data[[#This Row],[order_date]])</f>
        <v>2025</v>
      </c>
    </row>
    <row r="4917" spans="1:26" x14ac:dyDescent="0.25">
      <c r="A4917" t="s">
        <v>9884</v>
      </c>
      <c r="B4917" t="s">
        <v>21</v>
      </c>
      <c r="C4917" t="s">
        <v>39</v>
      </c>
      <c r="D4917" t="s">
        <v>52</v>
      </c>
      <c r="E4917" s="1">
        <v>45491</v>
      </c>
      <c r="F4917" t="s">
        <v>9885</v>
      </c>
      <c r="G4917" s="1">
        <v>45812</v>
      </c>
      <c r="H4917" t="s">
        <v>25</v>
      </c>
      <c r="I4917" t="s">
        <v>42</v>
      </c>
      <c r="J4917" t="s">
        <v>49</v>
      </c>
      <c r="K4917">
        <v>4</v>
      </c>
      <c r="L4917" s="3">
        <f>Working_Data[[#This Row],[price2]]/Working_Data[[#This Row],[quantity]]</f>
        <v>290.03250000000003</v>
      </c>
      <c r="M4917" s="3">
        <v>1160.1300000000001</v>
      </c>
      <c r="N4917" t="s">
        <v>35</v>
      </c>
      <c r="O4917">
        <v>22</v>
      </c>
      <c r="P4917" s="1">
        <v>45908</v>
      </c>
      <c r="Q4917">
        <v>320</v>
      </c>
      <c r="R4917" t="s">
        <v>43</v>
      </c>
      <c r="S4917">
        <v>1</v>
      </c>
      <c r="T4917" s="1">
        <v>45719</v>
      </c>
      <c r="U4917" t="s">
        <v>30</v>
      </c>
      <c r="V4917" t="str">
        <f>TEXT(WEEKDAY(Working_Data[[#This Row],[order_date]],1),"DDDD")</f>
        <v>Wednesday</v>
      </c>
      <c r="W4917" t="str">
        <f>TEXT(Working_Data[[#This Row],[order_date]],"mmmm")</f>
        <v>June</v>
      </c>
      <c r="X4917" s="7">
        <f>Working_Data[[#This Row],[last_order_date]]-Working_Data[[#This Row],[signup_date]]</f>
        <v>417</v>
      </c>
      <c r="Y4917" s="7">
        <f>IF(Working_Data[[#This Row],[churned]]="Active",1,0)</f>
        <v>0</v>
      </c>
      <c r="Z4917" s="7">
        <f>YEAR(Working_Data[[#This Row],[order_date]])</f>
        <v>2025</v>
      </c>
    </row>
    <row r="4918" spans="1:26" x14ac:dyDescent="0.25">
      <c r="A4918" t="s">
        <v>9886</v>
      </c>
      <c r="B4918" t="s">
        <v>38</v>
      </c>
      <c r="C4918" t="s">
        <v>39</v>
      </c>
      <c r="D4918" t="s">
        <v>52</v>
      </c>
      <c r="E4918" s="1">
        <v>45516</v>
      </c>
      <c r="F4918" t="s">
        <v>9887</v>
      </c>
      <c r="G4918" s="1">
        <v>45812</v>
      </c>
      <c r="H4918" t="s">
        <v>47</v>
      </c>
      <c r="I4918" t="s">
        <v>48</v>
      </c>
      <c r="J4918" t="s">
        <v>59</v>
      </c>
      <c r="K4918">
        <v>2</v>
      </c>
      <c r="L4918" s="3">
        <f>Working_Data[[#This Row],[price2]]/Working_Data[[#This Row],[quantity]]</f>
        <v>222.32</v>
      </c>
      <c r="M4918" s="3">
        <v>444.64</v>
      </c>
      <c r="N4918" t="s">
        <v>35</v>
      </c>
      <c r="O4918">
        <v>5</v>
      </c>
      <c r="P4918" s="1">
        <v>45659</v>
      </c>
      <c r="Q4918">
        <v>392</v>
      </c>
      <c r="R4918" t="s">
        <v>29</v>
      </c>
      <c r="S4918">
        <v>2</v>
      </c>
      <c r="T4918" s="1">
        <v>45765</v>
      </c>
      <c r="U4918" t="s">
        <v>60</v>
      </c>
      <c r="V4918" t="str">
        <f>TEXT(WEEKDAY(Working_Data[[#This Row],[order_date]],1),"DDDD")</f>
        <v>Wednesday</v>
      </c>
      <c r="W4918" t="str">
        <f>TEXT(Working_Data[[#This Row],[order_date]],"mmmm")</f>
        <v>June</v>
      </c>
      <c r="X4918" s="7">
        <f>Working_Data[[#This Row],[last_order_date]]-Working_Data[[#This Row],[signup_date]]</f>
        <v>143</v>
      </c>
      <c r="Y4918" s="7">
        <f>IF(Working_Data[[#This Row],[churned]]="Active",1,0)</f>
        <v>1</v>
      </c>
      <c r="Z4918" s="7">
        <f>YEAR(Working_Data[[#This Row],[order_date]])</f>
        <v>2025</v>
      </c>
    </row>
    <row r="4919" spans="1:26" x14ac:dyDescent="0.25">
      <c r="A4919" t="s">
        <v>9888</v>
      </c>
      <c r="B4919" t="s">
        <v>21</v>
      </c>
      <c r="C4919" t="s">
        <v>39</v>
      </c>
      <c r="D4919" t="s">
        <v>32</v>
      </c>
      <c r="E4919" s="1">
        <v>45533</v>
      </c>
      <c r="F4919" t="s">
        <v>9889</v>
      </c>
      <c r="G4919" s="1">
        <v>45812</v>
      </c>
      <c r="H4919" t="s">
        <v>47</v>
      </c>
      <c r="I4919" t="s">
        <v>63</v>
      </c>
      <c r="J4919" t="s">
        <v>49</v>
      </c>
      <c r="K4919">
        <v>1</v>
      </c>
      <c r="L4919" s="3">
        <f>Working_Data[[#This Row],[price2]]/Working_Data[[#This Row],[quantity]]</f>
        <v>250.5</v>
      </c>
      <c r="M4919" s="3">
        <v>250.5</v>
      </c>
      <c r="N4919" t="s">
        <v>50</v>
      </c>
      <c r="O4919">
        <v>21</v>
      </c>
      <c r="P4919" s="1">
        <v>45594</v>
      </c>
      <c r="Q4919">
        <v>454</v>
      </c>
      <c r="R4919" t="s">
        <v>43</v>
      </c>
      <c r="S4919">
        <v>2</v>
      </c>
      <c r="T4919" s="1">
        <v>45622</v>
      </c>
      <c r="U4919" t="s">
        <v>30</v>
      </c>
      <c r="V4919" t="str">
        <f>TEXT(WEEKDAY(Working_Data[[#This Row],[order_date]],1),"DDDD")</f>
        <v>Wednesday</v>
      </c>
      <c r="W4919" t="str">
        <f>TEXT(Working_Data[[#This Row],[order_date]],"mmmm")</f>
        <v>June</v>
      </c>
      <c r="X4919" s="7">
        <f>Working_Data[[#This Row],[last_order_date]]-Working_Data[[#This Row],[signup_date]]</f>
        <v>61</v>
      </c>
      <c r="Y4919" s="7">
        <f>IF(Working_Data[[#This Row],[churned]]="Active",1,0)</f>
        <v>0</v>
      </c>
      <c r="Z4919" s="7">
        <f>YEAR(Working_Data[[#This Row],[order_date]])</f>
        <v>2025</v>
      </c>
    </row>
    <row r="4920" spans="1:26" x14ac:dyDescent="0.25">
      <c r="A4920" t="s">
        <v>9890</v>
      </c>
      <c r="B4920" t="s">
        <v>38</v>
      </c>
      <c r="C4920" t="s">
        <v>22</v>
      </c>
      <c r="D4920" t="s">
        <v>56</v>
      </c>
      <c r="E4920" s="1">
        <v>45716</v>
      </c>
      <c r="F4920" t="s">
        <v>9891</v>
      </c>
      <c r="G4920" s="1">
        <v>45812</v>
      </c>
      <c r="H4920" t="s">
        <v>47</v>
      </c>
      <c r="I4920" t="s">
        <v>42</v>
      </c>
      <c r="J4920" t="s">
        <v>27</v>
      </c>
      <c r="K4920">
        <v>2</v>
      </c>
      <c r="L4920" s="3">
        <f>Working_Data[[#This Row],[price2]]/Working_Data[[#This Row],[quantity]]</f>
        <v>714.71500000000003</v>
      </c>
      <c r="M4920" s="3">
        <v>1429.43</v>
      </c>
      <c r="N4920" t="s">
        <v>35</v>
      </c>
      <c r="O4920">
        <v>43</v>
      </c>
      <c r="P4920" s="1">
        <v>45839</v>
      </c>
      <c r="Q4920">
        <v>168</v>
      </c>
      <c r="R4920" t="s">
        <v>43</v>
      </c>
      <c r="S4920">
        <v>4</v>
      </c>
      <c r="T4920" s="1">
        <v>45557</v>
      </c>
      <c r="U4920" t="s">
        <v>60</v>
      </c>
      <c r="V4920" t="str">
        <f>TEXT(WEEKDAY(Working_Data[[#This Row],[order_date]],1),"DDDD")</f>
        <v>Wednesday</v>
      </c>
      <c r="W4920" t="str">
        <f>TEXT(Working_Data[[#This Row],[order_date]],"mmmm")</f>
        <v>June</v>
      </c>
      <c r="X4920" s="7">
        <f>Working_Data[[#This Row],[last_order_date]]-Working_Data[[#This Row],[signup_date]]</f>
        <v>123</v>
      </c>
      <c r="Y4920" s="7">
        <f>IF(Working_Data[[#This Row],[churned]]="Active",1,0)</f>
        <v>0</v>
      </c>
      <c r="Z4920" s="7">
        <f>YEAR(Working_Data[[#This Row],[order_date]])</f>
        <v>2025</v>
      </c>
    </row>
    <row r="4921" spans="1:26" x14ac:dyDescent="0.25">
      <c r="A4921" t="s">
        <v>9892</v>
      </c>
      <c r="B4921" t="s">
        <v>38</v>
      </c>
      <c r="C4921" t="s">
        <v>39</v>
      </c>
      <c r="D4921" t="s">
        <v>56</v>
      </c>
      <c r="E4921" s="1">
        <v>45806</v>
      </c>
      <c r="F4921" t="s">
        <v>9893</v>
      </c>
      <c r="G4921" s="1">
        <v>45812</v>
      </c>
      <c r="H4921" t="s">
        <v>58</v>
      </c>
      <c r="I4921" t="s">
        <v>48</v>
      </c>
      <c r="J4921" t="s">
        <v>64</v>
      </c>
      <c r="K4921">
        <v>2</v>
      </c>
      <c r="L4921" s="3">
        <f>Working_Data[[#This Row],[price2]]/Working_Data[[#This Row],[quantity]]</f>
        <v>621.97</v>
      </c>
      <c r="M4921" s="3">
        <v>1243.94</v>
      </c>
      <c r="N4921" t="s">
        <v>50</v>
      </c>
      <c r="O4921">
        <v>6</v>
      </c>
      <c r="P4921" s="1">
        <v>45553</v>
      </c>
      <c r="Q4921">
        <v>480</v>
      </c>
      <c r="R4921" t="s">
        <v>43</v>
      </c>
      <c r="S4921">
        <v>1</v>
      </c>
      <c r="T4921" s="1">
        <v>45738</v>
      </c>
      <c r="U4921" t="s">
        <v>60</v>
      </c>
      <c r="V4921" t="str">
        <f>TEXT(WEEKDAY(Working_Data[[#This Row],[order_date]],1),"DDDD")</f>
        <v>Wednesday</v>
      </c>
      <c r="W4921" t="str">
        <f>TEXT(Working_Data[[#This Row],[order_date]],"mmmm")</f>
        <v>June</v>
      </c>
      <c r="X4921" s="7">
        <f>Working_Data[[#This Row],[last_order_date]]-Working_Data[[#This Row],[signup_date]]</f>
        <v>-253</v>
      </c>
      <c r="Y4921" s="7">
        <f>IF(Working_Data[[#This Row],[churned]]="Active",1,0)</f>
        <v>0</v>
      </c>
      <c r="Z4921" s="7">
        <f>YEAR(Working_Data[[#This Row],[order_date]])</f>
        <v>2025</v>
      </c>
    </row>
    <row r="4922" spans="1:26" x14ac:dyDescent="0.25">
      <c r="A4922" t="s">
        <v>9894</v>
      </c>
      <c r="B4922" t="s">
        <v>38</v>
      </c>
      <c r="C4922" t="s">
        <v>39</v>
      </c>
      <c r="D4922" t="s">
        <v>77</v>
      </c>
      <c r="E4922" s="1">
        <v>45223</v>
      </c>
      <c r="F4922" t="s">
        <v>9895</v>
      </c>
      <c r="G4922" s="1">
        <v>45812</v>
      </c>
      <c r="H4922" t="s">
        <v>34</v>
      </c>
      <c r="I4922" t="s">
        <v>48</v>
      </c>
      <c r="J4922" t="s">
        <v>67</v>
      </c>
      <c r="K4922">
        <v>1</v>
      </c>
      <c r="L4922" s="3">
        <f>Working_Data[[#This Row],[price2]]/Working_Data[[#This Row],[quantity]]</f>
        <v>769.97</v>
      </c>
      <c r="M4922" s="3">
        <v>769.97</v>
      </c>
      <c r="N4922" t="s">
        <v>28</v>
      </c>
      <c r="O4922">
        <v>44</v>
      </c>
      <c r="P4922" s="1">
        <v>45842</v>
      </c>
      <c r="Q4922">
        <v>30</v>
      </c>
      <c r="R4922" t="s">
        <v>43</v>
      </c>
      <c r="S4922">
        <v>3</v>
      </c>
      <c r="T4922" s="1">
        <v>45730</v>
      </c>
      <c r="U4922" t="s">
        <v>60</v>
      </c>
      <c r="V4922" t="str">
        <f>TEXT(WEEKDAY(Working_Data[[#This Row],[order_date]],1),"DDDD")</f>
        <v>Wednesday</v>
      </c>
      <c r="W4922" t="str">
        <f>TEXT(Working_Data[[#This Row],[order_date]],"mmmm")</f>
        <v>June</v>
      </c>
      <c r="X4922" s="7">
        <f>Working_Data[[#This Row],[last_order_date]]-Working_Data[[#This Row],[signup_date]]</f>
        <v>619</v>
      </c>
      <c r="Y4922" s="7">
        <f>IF(Working_Data[[#This Row],[churned]]="Active",1,0)</f>
        <v>0</v>
      </c>
      <c r="Z4922" s="7">
        <f>YEAR(Working_Data[[#This Row],[order_date]])</f>
        <v>2025</v>
      </c>
    </row>
    <row r="4923" spans="1:26" x14ac:dyDescent="0.25">
      <c r="A4923" t="s">
        <v>9896</v>
      </c>
      <c r="B4923" t="s">
        <v>45</v>
      </c>
      <c r="C4923" t="s">
        <v>82</v>
      </c>
      <c r="D4923" t="s">
        <v>23</v>
      </c>
      <c r="E4923" s="1">
        <v>45482</v>
      </c>
      <c r="F4923" t="s">
        <v>9897</v>
      </c>
      <c r="G4923" s="1">
        <v>45842</v>
      </c>
      <c r="H4923" t="s">
        <v>58</v>
      </c>
      <c r="I4923" t="s">
        <v>48</v>
      </c>
      <c r="J4923" t="s">
        <v>59</v>
      </c>
      <c r="K4923">
        <v>2</v>
      </c>
      <c r="L4923" s="3">
        <f>Working_Data[[#This Row],[price2]]/Working_Data[[#This Row],[quantity]]</f>
        <v>712.58500000000004</v>
      </c>
      <c r="M4923" s="3">
        <v>1425.17</v>
      </c>
      <c r="N4923" t="s">
        <v>50</v>
      </c>
      <c r="O4923">
        <v>4</v>
      </c>
      <c r="P4923" s="1">
        <v>45885</v>
      </c>
      <c r="Q4923">
        <v>165</v>
      </c>
      <c r="R4923" t="s">
        <v>43</v>
      </c>
      <c r="S4923">
        <v>5</v>
      </c>
      <c r="T4923" s="1">
        <v>45671</v>
      </c>
      <c r="U4923" t="s">
        <v>30</v>
      </c>
      <c r="V4923" t="str">
        <f>TEXT(WEEKDAY(Working_Data[[#This Row],[order_date]],1),"DDDD")</f>
        <v>Friday</v>
      </c>
      <c r="W4923" t="str">
        <f>TEXT(Working_Data[[#This Row],[order_date]],"mmmm")</f>
        <v>July</v>
      </c>
      <c r="X4923" s="7">
        <f>Working_Data[[#This Row],[last_order_date]]-Working_Data[[#This Row],[signup_date]]</f>
        <v>403</v>
      </c>
      <c r="Y4923" s="7">
        <f>IF(Working_Data[[#This Row],[churned]]="Active",1,0)</f>
        <v>0</v>
      </c>
      <c r="Z4923" s="7">
        <f>YEAR(Working_Data[[#This Row],[order_date]])</f>
        <v>2025</v>
      </c>
    </row>
    <row r="4924" spans="1:26" x14ac:dyDescent="0.25">
      <c r="A4924" t="s">
        <v>9898</v>
      </c>
      <c r="B4924" t="s">
        <v>45</v>
      </c>
      <c r="C4924" t="s">
        <v>22</v>
      </c>
      <c r="D4924" t="s">
        <v>56</v>
      </c>
      <c r="E4924" s="1">
        <v>45277</v>
      </c>
      <c r="F4924" t="s">
        <v>9899</v>
      </c>
      <c r="G4924" s="1">
        <v>45842</v>
      </c>
      <c r="H4924" t="s">
        <v>47</v>
      </c>
      <c r="I4924" t="s">
        <v>26</v>
      </c>
      <c r="J4924" t="s">
        <v>59</v>
      </c>
      <c r="K4924">
        <v>4</v>
      </c>
      <c r="L4924" s="3">
        <f>Working_Data[[#This Row],[price2]]/Working_Data[[#This Row],[quantity]]</f>
        <v>366.22</v>
      </c>
      <c r="M4924" s="3">
        <v>1464.88</v>
      </c>
      <c r="N4924" t="s">
        <v>50</v>
      </c>
      <c r="O4924">
        <v>1</v>
      </c>
      <c r="P4924" s="1">
        <v>45860</v>
      </c>
      <c r="Q4924">
        <v>282</v>
      </c>
      <c r="R4924" t="s">
        <v>29</v>
      </c>
      <c r="S4924">
        <v>3</v>
      </c>
      <c r="T4924" s="1">
        <v>45675</v>
      </c>
      <c r="U4924" t="s">
        <v>36</v>
      </c>
      <c r="V4924" t="str">
        <f>TEXT(WEEKDAY(Working_Data[[#This Row],[order_date]],1),"DDDD")</f>
        <v>Friday</v>
      </c>
      <c r="W4924" t="str">
        <f>TEXT(Working_Data[[#This Row],[order_date]],"mmmm")</f>
        <v>July</v>
      </c>
      <c r="X4924" s="7">
        <f>Working_Data[[#This Row],[last_order_date]]-Working_Data[[#This Row],[signup_date]]</f>
        <v>583</v>
      </c>
      <c r="Y4924" s="7">
        <f>IF(Working_Data[[#This Row],[churned]]="Active",1,0)</f>
        <v>1</v>
      </c>
      <c r="Z4924" s="7">
        <f>YEAR(Working_Data[[#This Row],[order_date]])</f>
        <v>2025</v>
      </c>
    </row>
    <row r="4925" spans="1:26" x14ac:dyDescent="0.25">
      <c r="A4925" t="s">
        <v>9900</v>
      </c>
      <c r="B4925" t="s">
        <v>38</v>
      </c>
      <c r="C4925" t="s">
        <v>22</v>
      </c>
      <c r="D4925" t="s">
        <v>77</v>
      </c>
      <c r="E4925" s="1">
        <v>45199</v>
      </c>
      <c r="F4925" t="s">
        <v>9901</v>
      </c>
      <c r="G4925" s="1">
        <v>45842</v>
      </c>
      <c r="H4925" t="s">
        <v>25</v>
      </c>
      <c r="I4925" t="s">
        <v>26</v>
      </c>
      <c r="J4925" t="s">
        <v>27</v>
      </c>
      <c r="K4925">
        <v>1</v>
      </c>
      <c r="L4925" s="3">
        <f>Working_Data[[#This Row],[price2]]/Working_Data[[#This Row],[quantity]]</f>
        <v>349.52</v>
      </c>
      <c r="M4925" s="3">
        <v>349.52</v>
      </c>
      <c r="N4925" t="s">
        <v>50</v>
      </c>
      <c r="O4925">
        <v>4</v>
      </c>
      <c r="P4925" s="1">
        <v>45905</v>
      </c>
      <c r="Q4925">
        <v>75</v>
      </c>
      <c r="R4925" t="s">
        <v>29</v>
      </c>
      <c r="S4925">
        <v>4</v>
      </c>
      <c r="T4925" s="1">
        <v>45822</v>
      </c>
      <c r="U4925" t="s">
        <v>60</v>
      </c>
      <c r="V4925" t="str">
        <f>TEXT(WEEKDAY(Working_Data[[#This Row],[order_date]],1),"DDDD")</f>
        <v>Friday</v>
      </c>
      <c r="W4925" t="str">
        <f>TEXT(Working_Data[[#This Row],[order_date]],"mmmm")</f>
        <v>July</v>
      </c>
      <c r="X4925" s="7">
        <f>Working_Data[[#This Row],[last_order_date]]-Working_Data[[#This Row],[signup_date]]</f>
        <v>706</v>
      </c>
      <c r="Y4925" s="7">
        <f>IF(Working_Data[[#This Row],[churned]]="Active",1,0)</f>
        <v>1</v>
      </c>
      <c r="Z4925" s="7">
        <f>YEAR(Working_Data[[#This Row],[order_date]])</f>
        <v>2025</v>
      </c>
    </row>
    <row r="4926" spans="1:26" x14ac:dyDescent="0.25">
      <c r="A4926" t="s">
        <v>9902</v>
      </c>
      <c r="B4926" t="s">
        <v>21</v>
      </c>
      <c r="C4926" t="s">
        <v>82</v>
      </c>
      <c r="D4926" t="s">
        <v>77</v>
      </c>
      <c r="E4926" s="1">
        <v>45770</v>
      </c>
      <c r="F4926" t="s">
        <v>9903</v>
      </c>
      <c r="G4926" s="1">
        <v>45842</v>
      </c>
      <c r="H4926" t="s">
        <v>58</v>
      </c>
      <c r="I4926" t="s">
        <v>42</v>
      </c>
      <c r="J4926" t="s">
        <v>64</v>
      </c>
      <c r="K4926">
        <v>4</v>
      </c>
      <c r="L4926" s="3">
        <f>Working_Data[[#This Row],[price2]]/Working_Data[[#This Row],[quantity]]</f>
        <v>157.13249999999999</v>
      </c>
      <c r="M4926" s="3">
        <v>628.53</v>
      </c>
      <c r="N4926" t="s">
        <v>28</v>
      </c>
      <c r="O4926">
        <v>47</v>
      </c>
      <c r="P4926" s="1">
        <v>45872</v>
      </c>
      <c r="Q4926">
        <v>460</v>
      </c>
      <c r="R4926" t="s">
        <v>43</v>
      </c>
      <c r="S4926">
        <v>5</v>
      </c>
      <c r="T4926" s="1">
        <v>45647</v>
      </c>
      <c r="U4926" t="s">
        <v>30</v>
      </c>
      <c r="V4926" t="str">
        <f>TEXT(WEEKDAY(Working_Data[[#This Row],[order_date]],1),"DDDD")</f>
        <v>Friday</v>
      </c>
      <c r="W4926" t="str">
        <f>TEXT(Working_Data[[#This Row],[order_date]],"mmmm")</f>
        <v>July</v>
      </c>
      <c r="X4926" s="7">
        <f>Working_Data[[#This Row],[last_order_date]]-Working_Data[[#This Row],[signup_date]]</f>
        <v>102</v>
      </c>
      <c r="Y4926" s="7">
        <f>IF(Working_Data[[#This Row],[churned]]="Active",1,0)</f>
        <v>0</v>
      </c>
      <c r="Z4926" s="7">
        <f>YEAR(Working_Data[[#This Row],[order_date]])</f>
        <v>2025</v>
      </c>
    </row>
    <row r="4927" spans="1:26" x14ac:dyDescent="0.25">
      <c r="A4927" t="s">
        <v>9904</v>
      </c>
      <c r="B4927" t="s">
        <v>38</v>
      </c>
      <c r="C4927" t="s">
        <v>82</v>
      </c>
      <c r="D4927" t="s">
        <v>77</v>
      </c>
      <c r="E4927" s="1">
        <v>45713</v>
      </c>
      <c r="F4927" t="s">
        <v>9905</v>
      </c>
      <c r="G4927" s="1">
        <v>45842</v>
      </c>
      <c r="H4927" t="s">
        <v>47</v>
      </c>
      <c r="I4927" t="s">
        <v>42</v>
      </c>
      <c r="J4927" t="s">
        <v>67</v>
      </c>
      <c r="K4927">
        <v>5</v>
      </c>
      <c r="L4927" s="3">
        <f>Working_Data[[#This Row],[price2]]/Working_Data[[#This Row],[quantity]]</f>
        <v>206.12600000000003</v>
      </c>
      <c r="M4927" s="3">
        <v>1030.6300000000001</v>
      </c>
      <c r="N4927" t="s">
        <v>35</v>
      </c>
      <c r="O4927">
        <v>37</v>
      </c>
      <c r="P4927" s="1">
        <v>45391</v>
      </c>
      <c r="Q4927">
        <v>63</v>
      </c>
      <c r="R4927" t="s">
        <v>29</v>
      </c>
      <c r="S4927">
        <v>3</v>
      </c>
      <c r="T4927" s="1">
        <v>45688</v>
      </c>
      <c r="U4927" t="s">
        <v>60</v>
      </c>
      <c r="V4927" t="str">
        <f>TEXT(WEEKDAY(Working_Data[[#This Row],[order_date]],1),"DDDD")</f>
        <v>Friday</v>
      </c>
      <c r="W4927" t="str">
        <f>TEXT(Working_Data[[#This Row],[order_date]],"mmmm")</f>
        <v>July</v>
      </c>
      <c r="X4927" s="7">
        <f>Working_Data[[#This Row],[last_order_date]]-Working_Data[[#This Row],[signup_date]]</f>
        <v>-322</v>
      </c>
      <c r="Y4927" s="7">
        <f>IF(Working_Data[[#This Row],[churned]]="Active",1,0)</f>
        <v>1</v>
      </c>
      <c r="Z4927" s="7">
        <f>YEAR(Working_Data[[#This Row],[order_date]])</f>
        <v>2025</v>
      </c>
    </row>
    <row r="4928" spans="1:26" x14ac:dyDescent="0.25">
      <c r="A4928" t="s">
        <v>9906</v>
      </c>
      <c r="B4928" t="s">
        <v>38</v>
      </c>
      <c r="C4928" t="s">
        <v>82</v>
      </c>
      <c r="D4928" t="s">
        <v>56</v>
      </c>
      <c r="E4928" s="1">
        <v>45721</v>
      </c>
      <c r="F4928" t="s">
        <v>9907</v>
      </c>
      <c r="G4928" s="1">
        <v>45842</v>
      </c>
      <c r="H4928" t="s">
        <v>34</v>
      </c>
      <c r="I4928" t="s">
        <v>54</v>
      </c>
      <c r="J4928" t="s">
        <v>59</v>
      </c>
      <c r="K4928">
        <v>1</v>
      </c>
      <c r="L4928" s="3">
        <f>Working_Data[[#This Row],[price2]]/Working_Data[[#This Row],[quantity]]</f>
        <v>409.67</v>
      </c>
      <c r="M4928" s="3">
        <v>409.67</v>
      </c>
      <c r="N4928" t="s">
        <v>28</v>
      </c>
      <c r="O4928">
        <v>45</v>
      </c>
      <c r="P4928" s="1">
        <v>45696</v>
      </c>
      <c r="Q4928">
        <v>420</v>
      </c>
      <c r="R4928" t="s">
        <v>29</v>
      </c>
      <c r="S4928">
        <v>5</v>
      </c>
      <c r="T4928" s="1">
        <v>45549</v>
      </c>
      <c r="U4928" t="s">
        <v>36</v>
      </c>
      <c r="V4928" t="str">
        <f>TEXT(WEEKDAY(Working_Data[[#This Row],[order_date]],1),"DDDD")</f>
        <v>Friday</v>
      </c>
      <c r="W4928" t="str">
        <f>TEXT(Working_Data[[#This Row],[order_date]],"mmmm")</f>
        <v>July</v>
      </c>
      <c r="X4928" s="7">
        <f>Working_Data[[#This Row],[last_order_date]]-Working_Data[[#This Row],[signup_date]]</f>
        <v>-25</v>
      </c>
      <c r="Y4928" s="7">
        <f>IF(Working_Data[[#This Row],[churned]]="Active",1,0)</f>
        <v>1</v>
      </c>
      <c r="Z4928" s="7">
        <f>YEAR(Working_Data[[#This Row],[order_date]])</f>
        <v>2025</v>
      </c>
    </row>
    <row r="4929" spans="1:26" x14ac:dyDescent="0.25">
      <c r="A4929" t="s">
        <v>9908</v>
      </c>
      <c r="B4929" t="s">
        <v>38</v>
      </c>
      <c r="C4929" t="s">
        <v>82</v>
      </c>
      <c r="D4929" t="s">
        <v>52</v>
      </c>
      <c r="E4929" s="1">
        <v>45595</v>
      </c>
      <c r="F4929" t="s">
        <v>9909</v>
      </c>
      <c r="G4929" s="1">
        <v>45873</v>
      </c>
      <c r="H4929" t="s">
        <v>58</v>
      </c>
      <c r="I4929" t="s">
        <v>48</v>
      </c>
      <c r="J4929" t="s">
        <v>59</v>
      </c>
      <c r="K4929">
        <v>2</v>
      </c>
      <c r="L4929" s="3">
        <f>Working_Data[[#This Row],[price2]]/Working_Data[[#This Row],[quantity]]</f>
        <v>468.61500000000001</v>
      </c>
      <c r="M4929" s="3">
        <v>937.23</v>
      </c>
      <c r="N4929" t="s">
        <v>28</v>
      </c>
      <c r="O4929">
        <v>45</v>
      </c>
      <c r="P4929" s="1">
        <v>45869</v>
      </c>
      <c r="Q4929">
        <v>216</v>
      </c>
      <c r="R4929" t="s">
        <v>29</v>
      </c>
      <c r="S4929">
        <v>4</v>
      </c>
      <c r="T4929" s="1">
        <v>45810</v>
      </c>
      <c r="U4929" t="s">
        <v>36</v>
      </c>
      <c r="V4929" t="str">
        <f>TEXT(WEEKDAY(Working_Data[[#This Row],[order_date]],1),"DDDD")</f>
        <v>Monday</v>
      </c>
      <c r="W4929" t="str">
        <f>TEXT(Working_Data[[#This Row],[order_date]],"mmmm")</f>
        <v>August</v>
      </c>
      <c r="X4929" s="7">
        <f>Working_Data[[#This Row],[last_order_date]]-Working_Data[[#This Row],[signup_date]]</f>
        <v>274</v>
      </c>
      <c r="Y4929" s="7">
        <f>IF(Working_Data[[#This Row],[churned]]="Active",1,0)</f>
        <v>1</v>
      </c>
      <c r="Z4929" s="7">
        <f>YEAR(Working_Data[[#This Row],[order_date]])</f>
        <v>2025</v>
      </c>
    </row>
    <row r="4930" spans="1:26" x14ac:dyDescent="0.25">
      <c r="A4930" t="s">
        <v>9910</v>
      </c>
      <c r="B4930" t="s">
        <v>45</v>
      </c>
      <c r="C4930" t="s">
        <v>22</v>
      </c>
      <c r="D4930" t="s">
        <v>52</v>
      </c>
      <c r="E4930" s="1">
        <v>45794</v>
      </c>
      <c r="F4930" t="s">
        <v>9911</v>
      </c>
      <c r="G4930" s="1">
        <v>45873</v>
      </c>
      <c r="H4930" t="s">
        <v>41</v>
      </c>
      <c r="I4930" t="s">
        <v>48</v>
      </c>
      <c r="J4930" t="s">
        <v>59</v>
      </c>
      <c r="K4930">
        <v>2</v>
      </c>
      <c r="L4930" s="3">
        <f>Working_Data[[#This Row],[price2]]/Working_Data[[#This Row],[quantity]]</f>
        <v>318.55</v>
      </c>
      <c r="M4930" s="3">
        <v>637.1</v>
      </c>
      <c r="N4930" t="s">
        <v>35</v>
      </c>
      <c r="O4930">
        <v>41</v>
      </c>
      <c r="P4930" s="1">
        <v>45883</v>
      </c>
      <c r="Q4930">
        <v>0</v>
      </c>
      <c r="R4930" t="s">
        <v>43</v>
      </c>
      <c r="S4930">
        <v>3</v>
      </c>
      <c r="T4930" s="1">
        <v>45934</v>
      </c>
      <c r="U4930" t="s">
        <v>30</v>
      </c>
      <c r="V4930" t="str">
        <f>TEXT(WEEKDAY(Working_Data[[#This Row],[order_date]],1),"DDDD")</f>
        <v>Monday</v>
      </c>
      <c r="W4930" t="str">
        <f>TEXT(Working_Data[[#This Row],[order_date]],"mmmm")</f>
        <v>August</v>
      </c>
      <c r="X4930" s="7">
        <f>Working_Data[[#This Row],[last_order_date]]-Working_Data[[#This Row],[signup_date]]</f>
        <v>89</v>
      </c>
      <c r="Y4930" s="7">
        <f>IF(Working_Data[[#This Row],[churned]]="Active",1,0)</f>
        <v>0</v>
      </c>
      <c r="Z4930" s="7">
        <f>YEAR(Working_Data[[#This Row],[order_date]])</f>
        <v>2025</v>
      </c>
    </row>
    <row r="4931" spans="1:26" x14ac:dyDescent="0.25">
      <c r="A4931" t="s">
        <v>9912</v>
      </c>
      <c r="B4931" t="s">
        <v>38</v>
      </c>
      <c r="C4931" t="s">
        <v>82</v>
      </c>
      <c r="D4931" t="s">
        <v>23</v>
      </c>
      <c r="E4931" s="1">
        <v>45616</v>
      </c>
      <c r="F4931" t="s">
        <v>9913</v>
      </c>
      <c r="G4931" s="1">
        <v>45873</v>
      </c>
      <c r="H4931" t="s">
        <v>58</v>
      </c>
      <c r="I4931" t="s">
        <v>26</v>
      </c>
      <c r="J4931" t="s">
        <v>27</v>
      </c>
      <c r="K4931">
        <v>1</v>
      </c>
      <c r="L4931" s="3">
        <f>Working_Data[[#This Row],[price2]]/Working_Data[[#This Row],[quantity]]</f>
        <v>139.91999999999999</v>
      </c>
      <c r="M4931" s="3">
        <v>139.91999999999999</v>
      </c>
      <c r="N4931" t="s">
        <v>35</v>
      </c>
      <c r="O4931">
        <v>20</v>
      </c>
      <c r="P4931" s="1">
        <v>45586</v>
      </c>
      <c r="Q4931">
        <v>115</v>
      </c>
      <c r="R4931" t="s">
        <v>29</v>
      </c>
      <c r="S4931">
        <v>3</v>
      </c>
      <c r="T4931" s="1">
        <v>45840</v>
      </c>
      <c r="U4931" t="s">
        <v>30</v>
      </c>
      <c r="V4931" t="str">
        <f>TEXT(WEEKDAY(Working_Data[[#This Row],[order_date]],1),"DDDD")</f>
        <v>Monday</v>
      </c>
      <c r="W4931" t="str">
        <f>TEXT(Working_Data[[#This Row],[order_date]],"mmmm")</f>
        <v>August</v>
      </c>
      <c r="X4931" s="7">
        <f>Working_Data[[#This Row],[last_order_date]]-Working_Data[[#This Row],[signup_date]]</f>
        <v>-30</v>
      </c>
      <c r="Y4931" s="7">
        <f>IF(Working_Data[[#This Row],[churned]]="Active",1,0)</f>
        <v>1</v>
      </c>
      <c r="Z4931" s="7">
        <f>YEAR(Working_Data[[#This Row],[order_date]])</f>
        <v>2025</v>
      </c>
    </row>
    <row r="4932" spans="1:26" x14ac:dyDescent="0.25">
      <c r="A4932" t="s">
        <v>9914</v>
      </c>
      <c r="B4932" t="s">
        <v>21</v>
      </c>
      <c r="C4932" t="s">
        <v>82</v>
      </c>
      <c r="D4932" t="s">
        <v>77</v>
      </c>
      <c r="E4932" s="1">
        <v>45999</v>
      </c>
      <c r="F4932" t="s">
        <v>9915</v>
      </c>
      <c r="G4932" s="1">
        <v>45873</v>
      </c>
      <c r="H4932" t="s">
        <v>25</v>
      </c>
      <c r="I4932" t="s">
        <v>42</v>
      </c>
      <c r="J4932" t="s">
        <v>64</v>
      </c>
      <c r="K4932">
        <v>2</v>
      </c>
      <c r="L4932" s="3">
        <f>Working_Data[[#This Row],[price2]]/Working_Data[[#This Row],[quantity]]</f>
        <v>227.29</v>
      </c>
      <c r="M4932" s="3">
        <v>454.58</v>
      </c>
      <c r="N4932" t="s">
        <v>28</v>
      </c>
      <c r="O4932">
        <v>22</v>
      </c>
      <c r="P4932" s="1">
        <v>45564</v>
      </c>
      <c r="Q4932">
        <v>125</v>
      </c>
      <c r="R4932" t="s">
        <v>29</v>
      </c>
      <c r="S4932">
        <v>2</v>
      </c>
      <c r="T4932" s="1">
        <v>45681</v>
      </c>
      <c r="U4932" t="s">
        <v>60</v>
      </c>
      <c r="V4932" t="str">
        <f>TEXT(WEEKDAY(Working_Data[[#This Row],[order_date]],1),"DDDD")</f>
        <v>Monday</v>
      </c>
      <c r="W4932" t="str">
        <f>TEXT(Working_Data[[#This Row],[order_date]],"mmmm")</f>
        <v>August</v>
      </c>
      <c r="X4932" s="7">
        <f>Working_Data[[#This Row],[last_order_date]]-Working_Data[[#This Row],[signup_date]]</f>
        <v>-435</v>
      </c>
      <c r="Y4932" s="7">
        <f>IF(Working_Data[[#This Row],[churned]]="Active",1,0)</f>
        <v>1</v>
      </c>
      <c r="Z4932" s="7">
        <f>YEAR(Working_Data[[#This Row],[order_date]])</f>
        <v>2025</v>
      </c>
    </row>
    <row r="4933" spans="1:26" x14ac:dyDescent="0.25">
      <c r="A4933" t="s">
        <v>9916</v>
      </c>
      <c r="B4933" t="s">
        <v>21</v>
      </c>
      <c r="C4933" t="s">
        <v>39</v>
      </c>
      <c r="D4933" t="s">
        <v>32</v>
      </c>
      <c r="E4933" s="1">
        <v>45058</v>
      </c>
      <c r="F4933" t="s">
        <v>9917</v>
      </c>
      <c r="G4933" s="1">
        <v>45873</v>
      </c>
      <c r="H4933" t="s">
        <v>47</v>
      </c>
      <c r="I4933" t="s">
        <v>42</v>
      </c>
      <c r="J4933" t="s">
        <v>27</v>
      </c>
      <c r="K4933">
        <v>4</v>
      </c>
      <c r="L4933" s="3">
        <f>Working_Data[[#This Row],[price2]]/Working_Data[[#This Row],[quantity]]</f>
        <v>324.0575</v>
      </c>
      <c r="M4933" s="3">
        <v>1296.23</v>
      </c>
      <c r="N4933" t="s">
        <v>28</v>
      </c>
      <c r="O4933">
        <v>5</v>
      </c>
      <c r="P4933" s="1">
        <v>45715</v>
      </c>
      <c r="Q4933">
        <v>110</v>
      </c>
      <c r="R4933" t="s">
        <v>43</v>
      </c>
      <c r="S4933">
        <v>4</v>
      </c>
      <c r="T4933" s="1">
        <v>45548</v>
      </c>
      <c r="U4933" t="s">
        <v>60</v>
      </c>
      <c r="V4933" t="str">
        <f>TEXT(WEEKDAY(Working_Data[[#This Row],[order_date]],1),"DDDD")</f>
        <v>Monday</v>
      </c>
      <c r="W4933" t="str">
        <f>TEXT(Working_Data[[#This Row],[order_date]],"mmmm")</f>
        <v>August</v>
      </c>
      <c r="X4933" s="7">
        <f>Working_Data[[#This Row],[last_order_date]]-Working_Data[[#This Row],[signup_date]]</f>
        <v>657</v>
      </c>
      <c r="Y4933" s="7">
        <f>IF(Working_Data[[#This Row],[churned]]="Active",1,0)</f>
        <v>0</v>
      </c>
      <c r="Z4933" s="7">
        <f>YEAR(Working_Data[[#This Row],[order_date]])</f>
        <v>2025</v>
      </c>
    </row>
    <row r="4934" spans="1:26" x14ac:dyDescent="0.25">
      <c r="A4934" t="s">
        <v>9918</v>
      </c>
      <c r="B4934" t="s">
        <v>21</v>
      </c>
      <c r="C4934" t="s">
        <v>82</v>
      </c>
      <c r="D4934" t="s">
        <v>32</v>
      </c>
      <c r="E4934" s="1">
        <v>45368</v>
      </c>
      <c r="F4934" t="s">
        <v>9919</v>
      </c>
      <c r="G4934" s="1">
        <v>45873</v>
      </c>
      <c r="H4934" t="s">
        <v>25</v>
      </c>
      <c r="I4934" t="s">
        <v>42</v>
      </c>
      <c r="J4934" t="s">
        <v>27</v>
      </c>
      <c r="K4934">
        <v>1</v>
      </c>
      <c r="L4934" s="3">
        <f>Working_Data[[#This Row],[price2]]/Working_Data[[#This Row],[quantity]]</f>
        <v>1158.6099999999999</v>
      </c>
      <c r="M4934" s="3">
        <v>1158.6099999999999</v>
      </c>
      <c r="N4934" t="s">
        <v>35</v>
      </c>
      <c r="O4934">
        <v>17</v>
      </c>
      <c r="P4934" s="1">
        <v>45781</v>
      </c>
      <c r="Q4934">
        <v>422</v>
      </c>
      <c r="R4934" t="s">
        <v>43</v>
      </c>
      <c r="S4934">
        <v>5</v>
      </c>
      <c r="T4934" s="1">
        <v>45743</v>
      </c>
      <c r="U4934" t="s">
        <v>36</v>
      </c>
      <c r="V4934" t="str">
        <f>TEXT(WEEKDAY(Working_Data[[#This Row],[order_date]],1),"DDDD")</f>
        <v>Monday</v>
      </c>
      <c r="W4934" t="str">
        <f>TEXT(Working_Data[[#This Row],[order_date]],"mmmm")</f>
        <v>August</v>
      </c>
      <c r="X4934" s="7">
        <f>Working_Data[[#This Row],[last_order_date]]-Working_Data[[#This Row],[signup_date]]</f>
        <v>413</v>
      </c>
      <c r="Y4934" s="7">
        <f>IF(Working_Data[[#This Row],[churned]]="Active",1,0)</f>
        <v>0</v>
      </c>
      <c r="Z4934" s="7">
        <f>YEAR(Working_Data[[#This Row],[order_date]])</f>
        <v>2025</v>
      </c>
    </row>
    <row r="4935" spans="1:26" x14ac:dyDescent="0.25">
      <c r="A4935" t="s">
        <v>9920</v>
      </c>
      <c r="B4935" t="s">
        <v>45</v>
      </c>
      <c r="C4935" t="s">
        <v>39</v>
      </c>
      <c r="D4935" t="s">
        <v>77</v>
      </c>
      <c r="E4935" s="1">
        <v>45482</v>
      </c>
      <c r="F4935" t="s">
        <v>9921</v>
      </c>
      <c r="G4935" s="1">
        <v>45904</v>
      </c>
      <c r="H4935" t="s">
        <v>41</v>
      </c>
      <c r="I4935" t="s">
        <v>54</v>
      </c>
      <c r="J4935" t="s">
        <v>59</v>
      </c>
      <c r="K4935">
        <v>3</v>
      </c>
      <c r="L4935" s="3">
        <f>Working_Data[[#This Row],[price2]]/Working_Data[[#This Row],[quantity]]</f>
        <v>193.80333333333331</v>
      </c>
      <c r="M4935" s="3">
        <v>581.41</v>
      </c>
      <c r="N4935" t="s">
        <v>35</v>
      </c>
      <c r="O4935">
        <v>19</v>
      </c>
      <c r="P4935" s="1">
        <v>45718</v>
      </c>
      <c r="Q4935">
        <v>364</v>
      </c>
      <c r="R4935" t="s">
        <v>43</v>
      </c>
      <c r="S4935">
        <v>5</v>
      </c>
      <c r="T4935" s="1">
        <v>45525</v>
      </c>
      <c r="U4935" t="s">
        <v>36</v>
      </c>
      <c r="V4935" t="str">
        <f>TEXT(WEEKDAY(Working_Data[[#This Row],[order_date]],1),"DDDD")</f>
        <v>Thursday</v>
      </c>
      <c r="W4935" t="str">
        <f>TEXT(Working_Data[[#This Row],[order_date]],"mmmm")</f>
        <v>September</v>
      </c>
      <c r="X4935" s="7">
        <f>Working_Data[[#This Row],[last_order_date]]-Working_Data[[#This Row],[signup_date]]</f>
        <v>236</v>
      </c>
      <c r="Y4935" s="7">
        <f>IF(Working_Data[[#This Row],[churned]]="Active",1,0)</f>
        <v>0</v>
      </c>
      <c r="Z4935" s="7">
        <f>YEAR(Working_Data[[#This Row],[order_date]])</f>
        <v>2025</v>
      </c>
    </row>
    <row r="4936" spans="1:26" x14ac:dyDescent="0.25">
      <c r="A4936" t="s">
        <v>9922</v>
      </c>
      <c r="B4936" t="s">
        <v>38</v>
      </c>
      <c r="C4936" t="s">
        <v>82</v>
      </c>
      <c r="D4936" t="s">
        <v>32</v>
      </c>
      <c r="E4936" s="1">
        <v>45584</v>
      </c>
      <c r="F4936" t="s">
        <v>9923</v>
      </c>
      <c r="G4936" s="1">
        <v>45904</v>
      </c>
      <c r="H4936" t="s">
        <v>34</v>
      </c>
      <c r="I4936" t="s">
        <v>54</v>
      </c>
      <c r="J4936" t="s">
        <v>64</v>
      </c>
      <c r="K4936">
        <v>3</v>
      </c>
      <c r="L4936" s="3">
        <f>Working_Data[[#This Row],[price2]]/Working_Data[[#This Row],[quantity]]</f>
        <v>233.79666666666665</v>
      </c>
      <c r="M4936" s="3">
        <v>701.39</v>
      </c>
      <c r="N4936" t="s">
        <v>28</v>
      </c>
      <c r="O4936">
        <v>16</v>
      </c>
      <c r="P4936" s="1">
        <v>45676</v>
      </c>
      <c r="Q4936">
        <v>8</v>
      </c>
      <c r="R4936" t="s">
        <v>43</v>
      </c>
      <c r="S4936">
        <v>4</v>
      </c>
      <c r="T4936" s="1">
        <v>45811</v>
      </c>
      <c r="U4936" t="s">
        <v>60</v>
      </c>
      <c r="V4936" t="str">
        <f>TEXT(WEEKDAY(Working_Data[[#This Row],[order_date]],1),"DDDD")</f>
        <v>Thursday</v>
      </c>
      <c r="W4936" t="str">
        <f>TEXT(Working_Data[[#This Row],[order_date]],"mmmm")</f>
        <v>September</v>
      </c>
      <c r="X4936" s="7">
        <f>Working_Data[[#This Row],[last_order_date]]-Working_Data[[#This Row],[signup_date]]</f>
        <v>92</v>
      </c>
      <c r="Y4936" s="7">
        <f>IF(Working_Data[[#This Row],[churned]]="Active",1,0)</f>
        <v>0</v>
      </c>
      <c r="Z4936" s="7">
        <f>YEAR(Working_Data[[#This Row],[order_date]])</f>
        <v>2025</v>
      </c>
    </row>
    <row r="4937" spans="1:26" x14ac:dyDescent="0.25">
      <c r="A4937" t="s">
        <v>9924</v>
      </c>
      <c r="B4937" t="s">
        <v>45</v>
      </c>
      <c r="C4937" t="s">
        <v>22</v>
      </c>
      <c r="D4937" t="s">
        <v>32</v>
      </c>
      <c r="E4937" s="1">
        <v>45119</v>
      </c>
      <c r="F4937" t="s">
        <v>9925</v>
      </c>
      <c r="G4937" s="1">
        <v>45904</v>
      </c>
      <c r="H4937" t="s">
        <v>25</v>
      </c>
      <c r="I4937" t="s">
        <v>63</v>
      </c>
      <c r="J4937" t="s">
        <v>67</v>
      </c>
      <c r="K4937">
        <v>1</v>
      </c>
      <c r="L4937" s="3">
        <f>Working_Data[[#This Row],[price2]]/Working_Data[[#This Row],[quantity]]</f>
        <v>520.91999999999996</v>
      </c>
      <c r="M4937" s="3">
        <v>520.91999999999996</v>
      </c>
      <c r="N4937" t="s">
        <v>28</v>
      </c>
      <c r="O4937">
        <v>48</v>
      </c>
      <c r="P4937" s="1">
        <v>45455</v>
      </c>
      <c r="Q4937">
        <v>322</v>
      </c>
      <c r="R4937" t="s">
        <v>43</v>
      </c>
      <c r="S4937">
        <v>1</v>
      </c>
      <c r="T4937" s="1">
        <v>45886</v>
      </c>
      <c r="U4937" t="s">
        <v>30</v>
      </c>
      <c r="V4937" t="str">
        <f>TEXT(WEEKDAY(Working_Data[[#This Row],[order_date]],1),"DDDD")</f>
        <v>Thursday</v>
      </c>
      <c r="W4937" t="str">
        <f>TEXT(Working_Data[[#This Row],[order_date]],"mmmm")</f>
        <v>September</v>
      </c>
      <c r="X4937" s="7">
        <f>Working_Data[[#This Row],[last_order_date]]-Working_Data[[#This Row],[signup_date]]</f>
        <v>336</v>
      </c>
      <c r="Y4937" s="7">
        <f>IF(Working_Data[[#This Row],[churned]]="Active",1,0)</f>
        <v>0</v>
      </c>
      <c r="Z4937" s="7">
        <f>YEAR(Working_Data[[#This Row],[order_date]])</f>
        <v>2025</v>
      </c>
    </row>
    <row r="4938" spans="1:26" x14ac:dyDescent="0.25">
      <c r="A4938" t="s">
        <v>9926</v>
      </c>
      <c r="B4938" t="s">
        <v>21</v>
      </c>
      <c r="C4938" t="s">
        <v>22</v>
      </c>
      <c r="D4938" t="s">
        <v>52</v>
      </c>
      <c r="E4938" s="1">
        <v>45161</v>
      </c>
      <c r="F4938" t="s">
        <v>9927</v>
      </c>
      <c r="G4938" s="1">
        <v>45904</v>
      </c>
      <c r="H4938" t="s">
        <v>41</v>
      </c>
      <c r="I4938" t="s">
        <v>26</v>
      </c>
      <c r="J4938" t="s">
        <v>64</v>
      </c>
      <c r="K4938">
        <v>4</v>
      </c>
      <c r="L4938" s="3">
        <f>Working_Data[[#This Row],[price2]]/Working_Data[[#This Row],[quantity]]</f>
        <v>265.39499999999998</v>
      </c>
      <c r="M4938" s="3">
        <v>1061.58</v>
      </c>
      <c r="N4938" t="s">
        <v>50</v>
      </c>
      <c r="O4938">
        <v>44</v>
      </c>
      <c r="P4938" s="1">
        <v>45997</v>
      </c>
      <c r="Q4938">
        <v>69</v>
      </c>
      <c r="R4938" t="s">
        <v>29</v>
      </c>
      <c r="S4938">
        <v>3</v>
      </c>
      <c r="T4938" s="1">
        <v>45858</v>
      </c>
      <c r="U4938" t="s">
        <v>60</v>
      </c>
      <c r="V4938" t="str">
        <f>TEXT(WEEKDAY(Working_Data[[#This Row],[order_date]],1),"DDDD")</f>
        <v>Thursday</v>
      </c>
      <c r="W4938" t="str">
        <f>TEXT(Working_Data[[#This Row],[order_date]],"mmmm")</f>
        <v>September</v>
      </c>
      <c r="X4938" s="7">
        <f>Working_Data[[#This Row],[last_order_date]]-Working_Data[[#This Row],[signup_date]]</f>
        <v>836</v>
      </c>
      <c r="Y4938" s="7">
        <f>IF(Working_Data[[#This Row],[churned]]="Active",1,0)</f>
        <v>1</v>
      </c>
      <c r="Z4938" s="7">
        <f>YEAR(Working_Data[[#This Row],[order_date]])</f>
        <v>2025</v>
      </c>
    </row>
    <row r="4939" spans="1:26" x14ac:dyDescent="0.25">
      <c r="A4939" t="s">
        <v>9928</v>
      </c>
      <c r="B4939" t="s">
        <v>21</v>
      </c>
      <c r="C4939" t="s">
        <v>39</v>
      </c>
      <c r="D4939" t="s">
        <v>56</v>
      </c>
      <c r="E4939" s="1">
        <v>45689</v>
      </c>
      <c r="F4939" t="s">
        <v>9929</v>
      </c>
      <c r="G4939" s="1">
        <v>45904</v>
      </c>
      <c r="H4939" t="s">
        <v>25</v>
      </c>
      <c r="I4939" t="s">
        <v>26</v>
      </c>
      <c r="J4939" t="s">
        <v>49</v>
      </c>
      <c r="K4939">
        <v>1</v>
      </c>
      <c r="L4939" s="3">
        <f>Working_Data[[#This Row],[price2]]/Working_Data[[#This Row],[quantity]]</f>
        <v>161.93</v>
      </c>
      <c r="M4939" s="3">
        <v>161.93</v>
      </c>
      <c r="N4939" t="s">
        <v>50</v>
      </c>
      <c r="O4939">
        <v>10</v>
      </c>
      <c r="P4939" s="1">
        <v>45992</v>
      </c>
      <c r="Q4939">
        <v>108</v>
      </c>
      <c r="R4939" t="s">
        <v>29</v>
      </c>
      <c r="S4939">
        <v>5</v>
      </c>
      <c r="T4939" s="1">
        <v>45532</v>
      </c>
      <c r="U4939" t="s">
        <v>30</v>
      </c>
      <c r="V4939" t="str">
        <f>TEXT(WEEKDAY(Working_Data[[#This Row],[order_date]],1),"DDDD")</f>
        <v>Thursday</v>
      </c>
      <c r="W4939" t="str">
        <f>TEXT(Working_Data[[#This Row],[order_date]],"mmmm")</f>
        <v>September</v>
      </c>
      <c r="X4939" s="7">
        <f>Working_Data[[#This Row],[last_order_date]]-Working_Data[[#This Row],[signup_date]]</f>
        <v>303</v>
      </c>
      <c r="Y4939" s="7">
        <f>IF(Working_Data[[#This Row],[churned]]="Active",1,0)</f>
        <v>1</v>
      </c>
      <c r="Z4939" s="7">
        <f>YEAR(Working_Data[[#This Row],[order_date]])</f>
        <v>2025</v>
      </c>
    </row>
    <row r="4940" spans="1:26" x14ac:dyDescent="0.25">
      <c r="A4940" t="s">
        <v>9930</v>
      </c>
      <c r="B4940" t="s">
        <v>21</v>
      </c>
      <c r="C4940" t="s">
        <v>82</v>
      </c>
      <c r="D4940" t="s">
        <v>32</v>
      </c>
      <c r="E4940" s="1">
        <v>45671</v>
      </c>
      <c r="F4940" t="s">
        <v>9931</v>
      </c>
      <c r="G4940" s="1">
        <v>45904</v>
      </c>
      <c r="H4940" t="s">
        <v>58</v>
      </c>
      <c r="I4940" t="s">
        <v>63</v>
      </c>
      <c r="J4940" t="s">
        <v>59</v>
      </c>
      <c r="K4940">
        <v>3</v>
      </c>
      <c r="L4940" s="3">
        <f>Working_Data[[#This Row],[price2]]/Working_Data[[#This Row],[quantity]]</f>
        <v>389.56</v>
      </c>
      <c r="M4940" s="3">
        <v>1168.68</v>
      </c>
      <c r="N4940" t="s">
        <v>28</v>
      </c>
      <c r="O4940">
        <v>38</v>
      </c>
      <c r="P4940" s="1">
        <v>45872</v>
      </c>
      <c r="Q4940">
        <v>204</v>
      </c>
      <c r="R4940" t="s">
        <v>29</v>
      </c>
      <c r="S4940">
        <v>5</v>
      </c>
      <c r="T4940" s="1">
        <v>45859</v>
      </c>
      <c r="U4940" t="s">
        <v>60</v>
      </c>
      <c r="V4940" t="str">
        <f>TEXT(WEEKDAY(Working_Data[[#This Row],[order_date]],1),"DDDD")</f>
        <v>Thursday</v>
      </c>
      <c r="W4940" t="str">
        <f>TEXT(Working_Data[[#This Row],[order_date]],"mmmm")</f>
        <v>September</v>
      </c>
      <c r="X4940" s="7">
        <f>Working_Data[[#This Row],[last_order_date]]-Working_Data[[#This Row],[signup_date]]</f>
        <v>201</v>
      </c>
      <c r="Y4940" s="7">
        <f>IF(Working_Data[[#This Row],[churned]]="Active",1,0)</f>
        <v>1</v>
      </c>
      <c r="Z4940" s="7">
        <f>YEAR(Working_Data[[#This Row],[order_date]])</f>
        <v>2025</v>
      </c>
    </row>
    <row r="4941" spans="1:26" x14ac:dyDescent="0.25">
      <c r="A4941" t="s">
        <v>9932</v>
      </c>
      <c r="B4941" t="s">
        <v>45</v>
      </c>
      <c r="C4941" t="s">
        <v>22</v>
      </c>
      <c r="D4941" t="s">
        <v>52</v>
      </c>
      <c r="E4941" s="1">
        <v>45567</v>
      </c>
      <c r="F4941" t="s">
        <v>9933</v>
      </c>
      <c r="G4941" s="1">
        <v>45904</v>
      </c>
      <c r="H4941" t="s">
        <v>58</v>
      </c>
      <c r="I4941" t="s">
        <v>63</v>
      </c>
      <c r="J4941" t="s">
        <v>27</v>
      </c>
      <c r="K4941">
        <v>4</v>
      </c>
      <c r="L4941" s="3">
        <f>Working_Data[[#This Row],[price2]]/Working_Data[[#This Row],[quantity]]</f>
        <v>302.65499999999997</v>
      </c>
      <c r="M4941" s="3">
        <v>1210.6199999999999</v>
      </c>
      <c r="N4941" t="s">
        <v>35</v>
      </c>
      <c r="O4941">
        <v>23</v>
      </c>
      <c r="P4941" s="1">
        <v>45592</v>
      </c>
      <c r="Q4941">
        <v>348</v>
      </c>
      <c r="R4941" t="s">
        <v>29</v>
      </c>
      <c r="S4941">
        <v>1</v>
      </c>
      <c r="T4941" s="1">
        <v>45861</v>
      </c>
      <c r="U4941" t="s">
        <v>30</v>
      </c>
      <c r="V4941" t="str">
        <f>TEXT(WEEKDAY(Working_Data[[#This Row],[order_date]],1),"DDDD")</f>
        <v>Thursday</v>
      </c>
      <c r="W4941" t="str">
        <f>TEXT(Working_Data[[#This Row],[order_date]],"mmmm")</f>
        <v>September</v>
      </c>
      <c r="X4941" s="7">
        <f>Working_Data[[#This Row],[last_order_date]]-Working_Data[[#This Row],[signup_date]]</f>
        <v>25</v>
      </c>
      <c r="Y4941" s="7">
        <f>IF(Working_Data[[#This Row],[churned]]="Active",1,0)</f>
        <v>1</v>
      </c>
      <c r="Z4941" s="7">
        <f>YEAR(Working_Data[[#This Row],[order_date]])</f>
        <v>2025</v>
      </c>
    </row>
    <row r="4942" spans="1:26" x14ac:dyDescent="0.25">
      <c r="A4942" t="s">
        <v>9934</v>
      </c>
      <c r="B4942" t="s">
        <v>38</v>
      </c>
      <c r="C4942" t="s">
        <v>82</v>
      </c>
      <c r="D4942" t="s">
        <v>52</v>
      </c>
      <c r="E4942" s="1">
        <v>45718</v>
      </c>
      <c r="F4942" t="s">
        <v>9935</v>
      </c>
      <c r="G4942" s="1">
        <v>45904</v>
      </c>
      <c r="H4942" t="s">
        <v>58</v>
      </c>
      <c r="I4942" t="s">
        <v>48</v>
      </c>
      <c r="J4942" t="s">
        <v>59</v>
      </c>
      <c r="K4942">
        <v>1</v>
      </c>
      <c r="L4942" s="3">
        <f>Working_Data[[#This Row],[price2]]/Working_Data[[#This Row],[quantity]]</f>
        <v>1090.8499999999999</v>
      </c>
      <c r="M4942" s="3">
        <v>1090.8499999999999</v>
      </c>
      <c r="N4942" t="s">
        <v>35</v>
      </c>
      <c r="O4942">
        <v>28</v>
      </c>
      <c r="P4942" s="1">
        <v>45515</v>
      </c>
      <c r="Q4942">
        <v>387</v>
      </c>
      <c r="R4942" t="s">
        <v>43</v>
      </c>
      <c r="S4942">
        <v>1</v>
      </c>
      <c r="T4942" s="1">
        <v>45937</v>
      </c>
      <c r="U4942" t="s">
        <v>30</v>
      </c>
      <c r="V4942" t="str">
        <f>TEXT(WEEKDAY(Working_Data[[#This Row],[order_date]],1),"DDDD")</f>
        <v>Thursday</v>
      </c>
      <c r="W4942" t="str">
        <f>TEXT(Working_Data[[#This Row],[order_date]],"mmmm")</f>
        <v>September</v>
      </c>
      <c r="X4942" s="7">
        <f>Working_Data[[#This Row],[last_order_date]]-Working_Data[[#This Row],[signup_date]]</f>
        <v>-203</v>
      </c>
      <c r="Y4942" s="7">
        <f>IF(Working_Data[[#This Row],[churned]]="Active",1,0)</f>
        <v>0</v>
      </c>
      <c r="Z4942" s="7">
        <f>YEAR(Working_Data[[#This Row],[order_date]])</f>
        <v>2025</v>
      </c>
    </row>
    <row r="4943" spans="1:26" x14ac:dyDescent="0.25">
      <c r="A4943" t="s">
        <v>9936</v>
      </c>
      <c r="B4943" t="s">
        <v>38</v>
      </c>
      <c r="C4943" t="s">
        <v>82</v>
      </c>
      <c r="D4943" t="s">
        <v>23</v>
      </c>
      <c r="E4943" s="1">
        <v>45729</v>
      </c>
      <c r="F4943" t="s">
        <v>9937</v>
      </c>
      <c r="G4943" s="1">
        <v>45904</v>
      </c>
      <c r="H4943" t="s">
        <v>47</v>
      </c>
      <c r="I4943" t="s">
        <v>48</v>
      </c>
      <c r="J4943" t="s">
        <v>49</v>
      </c>
      <c r="K4943">
        <v>2</v>
      </c>
      <c r="L4943" s="3">
        <f>Working_Data[[#This Row],[price2]]/Working_Data[[#This Row],[quantity]]</f>
        <v>746.2</v>
      </c>
      <c r="M4943" s="3">
        <v>1492.4</v>
      </c>
      <c r="N4943" t="s">
        <v>28</v>
      </c>
      <c r="O4943">
        <v>23</v>
      </c>
      <c r="P4943" s="1">
        <v>45680</v>
      </c>
      <c r="Q4943">
        <v>87</v>
      </c>
      <c r="R4943" t="s">
        <v>29</v>
      </c>
      <c r="S4943">
        <v>1</v>
      </c>
      <c r="T4943" s="1">
        <v>45360</v>
      </c>
      <c r="U4943" t="s">
        <v>30</v>
      </c>
      <c r="V4943" t="str">
        <f>TEXT(WEEKDAY(Working_Data[[#This Row],[order_date]],1),"DDDD")</f>
        <v>Thursday</v>
      </c>
      <c r="W4943" t="str">
        <f>TEXT(Working_Data[[#This Row],[order_date]],"mmmm")</f>
        <v>September</v>
      </c>
      <c r="X4943" s="7">
        <f>Working_Data[[#This Row],[last_order_date]]-Working_Data[[#This Row],[signup_date]]</f>
        <v>-49</v>
      </c>
      <c r="Y4943" s="7">
        <f>IF(Working_Data[[#This Row],[churned]]="Active",1,0)</f>
        <v>1</v>
      </c>
      <c r="Z4943" s="7">
        <f>YEAR(Working_Data[[#This Row],[order_date]])</f>
        <v>2025</v>
      </c>
    </row>
    <row r="4944" spans="1:26" x14ac:dyDescent="0.25">
      <c r="A4944" t="s">
        <v>9938</v>
      </c>
      <c r="B4944" t="s">
        <v>21</v>
      </c>
      <c r="C4944" t="s">
        <v>22</v>
      </c>
      <c r="D4944" t="s">
        <v>23</v>
      </c>
      <c r="E4944" s="1">
        <v>45508</v>
      </c>
      <c r="F4944" t="s">
        <v>9939</v>
      </c>
      <c r="G4944" s="1">
        <v>45904</v>
      </c>
      <c r="H4944" t="s">
        <v>41</v>
      </c>
      <c r="I4944" t="s">
        <v>26</v>
      </c>
      <c r="J4944" t="s">
        <v>64</v>
      </c>
      <c r="K4944">
        <v>5</v>
      </c>
      <c r="L4944" s="3">
        <f>Working_Data[[#This Row],[price2]]/Working_Data[[#This Row],[quantity]]</f>
        <v>162.13200000000001</v>
      </c>
      <c r="M4944" s="3">
        <v>810.66</v>
      </c>
      <c r="N4944" t="s">
        <v>50</v>
      </c>
      <c r="O4944">
        <v>2</v>
      </c>
      <c r="P4944" s="1">
        <v>45746</v>
      </c>
      <c r="Q4944">
        <v>163</v>
      </c>
      <c r="R4944" t="s">
        <v>29</v>
      </c>
      <c r="S4944">
        <v>2</v>
      </c>
      <c r="T4944" s="1">
        <v>45749</v>
      </c>
      <c r="U4944" t="s">
        <v>60</v>
      </c>
      <c r="V4944" t="str">
        <f>TEXT(WEEKDAY(Working_Data[[#This Row],[order_date]],1),"DDDD")</f>
        <v>Thursday</v>
      </c>
      <c r="W4944" t="str">
        <f>TEXT(Working_Data[[#This Row],[order_date]],"mmmm")</f>
        <v>September</v>
      </c>
      <c r="X4944" s="7">
        <f>Working_Data[[#This Row],[last_order_date]]-Working_Data[[#This Row],[signup_date]]</f>
        <v>238</v>
      </c>
      <c r="Y4944" s="7">
        <f>IF(Working_Data[[#This Row],[churned]]="Active",1,0)</f>
        <v>1</v>
      </c>
      <c r="Z4944" s="7">
        <f>YEAR(Working_Data[[#This Row],[order_date]])</f>
        <v>2025</v>
      </c>
    </row>
    <row r="4945" spans="1:26" x14ac:dyDescent="0.25">
      <c r="A4945" t="s">
        <v>9940</v>
      </c>
      <c r="B4945" t="s">
        <v>38</v>
      </c>
      <c r="C4945" t="s">
        <v>39</v>
      </c>
      <c r="D4945" t="s">
        <v>52</v>
      </c>
      <c r="E4945" s="1">
        <v>45679</v>
      </c>
      <c r="F4945" t="s">
        <v>9941</v>
      </c>
      <c r="G4945" s="1">
        <v>45904</v>
      </c>
      <c r="H4945" t="s">
        <v>25</v>
      </c>
      <c r="I4945" t="s">
        <v>48</v>
      </c>
      <c r="J4945" t="s">
        <v>49</v>
      </c>
      <c r="K4945">
        <v>5</v>
      </c>
      <c r="L4945" s="3">
        <f>Working_Data[[#This Row],[price2]]/Working_Data[[#This Row],[quantity]]</f>
        <v>133.77600000000001</v>
      </c>
      <c r="M4945" s="3">
        <v>668.88</v>
      </c>
      <c r="N4945" t="s">
        <v>35</v>
      </c>
      <c r="O4945">
        <v>7</v>
      </c>
      <c r="P4945" s="1">
        <v>45606</v>
      </c>
      <c r="Q4945">
        <v>70</v>
      </c>
      <c r="R4945" t="s">
        <v>43</v>
      </c>
      <c r="S4945">
        <v>5</v>
      </c>
      <c r="T4945" s="1">
        <v>45724</v>
      </c>
      <c r="U4945" t="s">
        <v>30</v>
      </c>
      <c r="V4945" t="str">
        <f>TEXT(WEEKDAY(Working_Data[[#This Row],[order_date]],1),"DDDD")</f>
        <v>Thursday</v>
      </c>
      <c r="W4945" t="str">
        <f>TEXT(Working_Data[[#This Row],[order_date]],"mmmm")</f>
        <v>September</v>
      </c>
      <c r="X4945" s="7">
        <f>Working_Data[[#This Row],[last_order_date]]-Working_Data[[#This Row],[signup_date]]</f>
        <v>-73</v>
      </c>
      <c r="Y4945" s="7">
        <f>IF(Working_Data[[#This Row],[churned]]="Active",1,0)</f>
        <v>0</v>
      </c>
      <c r="Z4945" s="7">
        <f>YEAR(Working_Data[[#This Row],[order_date]])</f>
        <v>2025</v>
      </c>
    </row>
    <row r="4946" spans="1:26" x14ac:dyDescent="0.25">
      <c r="A4946" t="s">
        <v>9942</v>
      </c>
      <c r="B4946" t="s">
        <v>21</v>
      </c>
      <c r="C4946" t="s">
        <v>39</v>
      </c>
      <c r="D4946" t="s">
        <v>32</v>
      </c>
      <c r="E4946" s="1">
        <v>45902</v>
      </c>
      <c r="F4946" t="s">
        <v>9943</v>
      </c>
      <c r="G4946" s="1">
        <v>45904</v>
      </c>
      <c r="H4946" t="s">
        <v>58</v>
      </c>
      <c r="I4946" t="s">
        <v>48</v>
      </c>
      <c r="J4946" t="s">
        <v>64</v>
      </c>
      <c r="K4946">
        <v>1</v>
      </c>
      <c r="L4946" s="3">
        <f>Working_Data[[#This Row],[price2]]/Working_Data[[#This Row],[quantity]]</f>
        <v>352.96</v>
      </c>
      <c r="M4946" s="3">
        <v>352.96</v>
      </c>
      <c r="N4946" t="s">
        <v>28</v>
      </c>
      <c r="O4946">
        <v>6</v>
      </c>
      <c r="P4946" s="1">
        <v>45675</v>
      </c>
      <c r="Q4946">
        <v>405</v>
      </c>
      <c r="R4946" t="s">
        <v>43</v>
      </c>
      <c r="S4946">
        <v>4</v>
      </c>
      <c r="T4946" s="1">
        <v>45658</v>
      </c>
      <c r="U4946" t="s">
        <v>30</v>
      </c>
      <c r="V4946" t="str">
        <f>TEXT(WEEKDAY(Working_Data[[#This Row],[order_date]],1),"DDDD")</f>
        <v>Thursday</v>
      </c>
      <c r="W4946" t="str">
        <f>TEXT(Working_Data[[#This Row],[order_date]],"mmmm")</f>
        <v>September</v>
      </c>
      <c r="X4946" s="7">
        <f>Working_Data[[#This Row],[last_order_date]]-Working_Data[[#This Row],[signup_date]]</f>
        <v>-227</v>
      </c>
      <c r="Y4946" s="7">
        <f>IF(Working_Data[[#This Row],[churned]]="Active",1,0)</f>
        <v>0</v>
      </c>
      <c r="Z4946" s="7">
        <f>YEAR(Working_Data[[#This Row],[order_date]])</f>
        <v>2025</v>
      </c>
    </row>
    <row r="4947" spans="1:26" x14ac:dyDescent="0.25">
      <c r="A4947" t="s">
        <v>9944</v>
      </c>
      <c r="B4947" t="s">
        <v>45</v>
      </c>
      <c r="C4947" t="s">
        <v>22</v>
      </c>
      <c r="D4947" t="s">
        <v>32</v>
      </c>
      <c r="E4947" s="1">
        <v>45596</v>
      </c>
      <c r="F4947" t="s">
        <v>9945</v>
      </c>
      <c r="G4947" s="1">
        <v>45934</v>
      </c>
      <c r="H4947" t="s">
        <v>34</v>
      </c>
      <c r="I4947" t="s">
        <v>42</v>
      </c>
      <c r="J4947" t="s">
        <v>59</v>
      </c>
      <c r="K4947">
        <v>1</v>
      </c>
      <c r="L4947" s="3">
        <f>Working_Data[[#This Row],[price2]]/Working_Data[[#This Row],[quantity]]</f>
        <v>694.2</v>
      </c>
      <c r="M4947" s="3">
        <v>694.2</v>
      </c>
      <c r="N4947" t="s">
        <v>28</v>
      </c>
      <c r="O4947">
        <v>41</v>
      </c>
      <c r="P4947" s="1">
        <v>45762</v>
      </c>
      <c r="Q4947">
        <v>108</v>
      </c>
      <c r="R4947" t="s">
        <v>43</v>
      </c>
      <c r="S4947">
        <v>4</v>
      </c>
      <c r="T4947" s="1">
        <v>45852</v>
      </c>
      <c r="U4947" t="s">
        <v>30</v>
      </c>
      <c r="V4947" t="str">
        <f>TEXT(WEEKDAY(Working_Data[[#This Row],[order_date]],1),"DDDD")</f>
        <v>Saturday</v>
      </c>
      <c r="W4947" t="str">
        <f>TEXT(Working_Data[[#This Row],[order_date]],"mmmm")</f>
        <v>October</v>
      </c>
      <c r="X4947" s="7">
        <f>Working_Data[[#This Row],[last_order_date]]-Working_Data[[#This Row],[signup_date]]</f>
        <v>166</v>
      </c>
      <c r="Y4947" s="7">
        <f>IF(Working_Data[[#This Row],[churned]]="Active",1,0)</f>
        <v>0</v>
      </c>
      <c r="Z4947" s="7">
        <f>YEAR(Working_Data[[#This Row],[order_date]])</f>
        <v>2025</v>
      </c>
    </row>
    <row r="4948" spans="1:26" x14ac:dyDescent="0.25">
      <c r="A4948" t="s">
        <v>9946</v>
      </c>
      <c r="B4948" t="s">
        <v>45</v>
      </c>
      <c r="C4948" t="s">
        <v>82</v>
      </c>
      <c r="D4948" t="s">
        <v>56</v>
      </c>
      <c r="E4948" s="1">
        <v>45248</v>
      </c>
      <c r="F4948" t="s">
        <v>9947</v>
      </c>
      <c r="G4948" s="1">
        <v>45934</v>
      </c>
      <c r="H4948" t="s">
        <v>41</v>
      </c>
      <c r="I4948" t="s">
        <v>26</v>
      </c>
      <c r="J4948" t="s">
        <v>27</v>
      </c>
      <c r="K4948">
        <v>1</v>
      </c>
      <c r="L4948" s="3">
        <f>Working_Data[[#This Row],[price2]]/Working_Data[[#This Row],[quantity]]</f>
        <v>590.91</v>
      </c>
      <c r="M4948" s="3">
        <v>590.91</v>
      </c>
      <c r="N4948" t="s">
        <v>35</v>
      </c>
      <c r="O4948">
        <v>27</v>
      </c>
      <c r="P4948" s="1">
        <v>45423</v>
      </c>
      <c r="Q4948">
        <v>54</v>
      </c>
      <c r="R4948" t="s">
        <v>43</v>
      </c>
      <c r="S4948">
        <v>2</v>
      </c>
      <c r="T4948" s="1">
        <v>45534</v>
      </c>
      <c r="U4948" t="s">
        <v>30</v>
      </c>
      <c r="V4948" t="str">
        <f>TEXT(WEEKDAY(Working_Data[[#This Row],[order_date]],1),"DDDD")</f>
        <v>Saturday</v>
      </c>
      <c r="W4948" t="str">
        <f>TEXT(Working_Data[[#This Row],[order_date]],"mmmm")</f>
        <v>October</v>
      </c>
      <c r="X4948" s="7">
        <f>Working_Data[[#This Row],[last_order_date]]-Working_Data[[#This Row],[signup_date]]</f>
        <v>175</v>
      </c>
      <c r="Y4948" s="7">
        <f>IF(Working_Data[[#This Row],[churned]]="Active",1,0)</f>
        <v>0</v>
      </c>
      <c r="Z4948" s="7">
        <f>YEAR(Working_Data[[#This Row],[order_date]])</f>
        <v>2025</v>
      </c>
    </row>
    <row r="4949" spans="1:26" x14ac:dyDescent="0.25">
      <c r="A4949" t="s">
        <v>9948</v>
      </c>
      <c r="B4949" t="s">
        <v>38</v>
      </c>
      <c r="C4949" t="s">
        <v>82</v>
      </c>
      <c r="D4949" t="s">
        <v>23</v>
      </c>
      <c r="E4949" s="1">
        <v>45736</v>
      </c>
      <c r="F4949" t="s">
        <v>9949</v>
      </c>
      <c r="G4949" s="1">
        <v>45934</v>
      </c>
      <c r="H4949" t="s">
        <v>25</v>
      </c>
      <c r="I4949" t="s">
        <v>54</v>
      </c>
      <c r="J4949" t="s">
        <v>27</v>
      </c>
      <c r="K4949">
        <v>3</v>
      </c>
      <c r="L4949" s="3">
        <f>Working_Data[[#This Row],[price2]]/Working_Data[[#This Row],[quantity]]</f>
        <v>81.963333333333324</v>
      </c>
      <c r="M4949" s="3">
        <v>245.89</v>
      </c>
      <c r="N4949" t="s">
        <v>50</v>
      </c>
      <c r="O4949">
        <v>33</v>
      </c>
      <c r="P4949" s="1">
        <v>45684</v>
      </c>
      <c r="Q4949">
        <v>144</v>
      </c>
      <c r="R4949" t="s">
        <v>29</v>
      </c>
      <c r="S4949">
        <v>3</v>
      </c>
      <c r="T4949" s="1">
        <v>45454</v>
      </c>
      <c r="U4949" t="s">
        <v>36</v>
      </c>
      <c r="V4949" t="str">
        <f>TEXT(WEEKDAY(Working_Data[[#This Row],[order_date]],1),"DDDD")</f>
        <v>Saturday</v>
      </c>
      <c r="W4949" t="str">
        <f>TEXT(Working_Data[[#This Row],[order_date]],"mmmm")</f>
        <v>October</v>
      </c>
      <c r="X4949" s="7">
        <f>Working_Data[[#This Row],[last_order_date]]-Working_Data[[#This Row],[signup_date]]</f>
        <v>-52</v>
      </c>
      <c r="Y4949" s="7">
        <f>IF(Working_Data[[#This Row],[churned]]="Active",1,0)</f>
        <v>1</v>
      </c>
      <c r="Z4949" s="7">
        <f>YEAR(Working_Data[[#This Row],[order_date]])</f>
        <v>2025</v>
      </c>
    </row>
    <row r="4950" spans="1:26" x14ac:dyDescent="0.25">
      <c r="A4950" t="s">
        <v>9950</v>
      </c>
      <c r="B4950" t="s">
        <v>45</v>
      </c>
      <c r="C4950" t="s">
        <v>82</v>
      </c>
      <c r="D4950" t="s">
        <v>56</v>
      </c>
      <c r="E4950" s="1">
        <v>45337</v>
      </c>
      <c r="F4950" t="s">
        <v>9951</v>
      </c>
      <c r="G4950" s="1">
        <v>45934</v>
      </c>
      <c r="H4950" t="s">
        <v>41</v>
      </c>
      <c r="I4950" t="s">
        <v>48</v>
      </c>
      <c r="J4950" t="s">
        <v>64</v>
      </c>
      <c r="K4950">
        <v>4</v>
      </c>
      <c r="L4950" s="3">
        <f>Working_Data[[#This Row],[price2]]/Working_Data[[#This Row],[quantity]]</f>
        <v>59.607500000000002</v>
      </c>
      <c r="M4950" s="3">
        <v>238.43</v>
      </c>
      <c r="N4950" t="s">
        <v>28</v>
      </c>
      <c r="O4950">
        <v>24</v>
      </c>
      <c r="P4950" s="1">
        <v>45685</v>
      </c>
      <c r="Q4950">
        <v>353</v>
      </c>
      <c r="R4950" t="s">
        <v>43</v>
      </c>
      <c r="S4950">
        <v>3</v>
      </c>
      <c r="T4950" s="1">
        <v>45659</v>
      </c>
      <c r="U4950" t="s">
        <v>30</v>
      </c>
      <c r="V4950" t="str">
        <f>TEXT(WEEKDAY(Working_Data[[#This Row],[order_date]],1),"DDDD")</f>
        <v>Saturday</v>
      </c>
      <c r="W4950" t="str">
        <f>TEXT(Working_Data[[#This Row],[order_date]],"mmmm")</f>
        <v>October</v>
      </c>
      <c r="X4950" s="7">
        <f>Working_Data[[#This Row],[last_order_date]]-Working_Data[[#This Row],[signup_date]]</f>
        <v>348</v>
      </c>
      <c r="Y4950" s="7">
        <f>IF(Working_Data[[#This Row],[churned]]="Active",1,0)</f>
        <v>0</v>
      </c>
      <c r="Z4950" s="7">
        <f>YEAR(Working_Data[[#This Row],[order_date]])</f>
        <v>2025</v>
      </c>
    </row>
    <row r="4951" spans="1:26" x14ac:dyDescent="0.25">
      <c r="A4951" t="s">
        <v>9952</v>
      </c>
      <c r="B4951" t="s">
        <v>45</v>
      </c>
      <c r="C4951" t="s">
        <v>22</v>
      </c>
      <c r="D4951" t="s">
        <v>32</v>
      </c>
      <c r="E4951" s="1">
        <v>45435</v>
      </c>
      <c r="F4951" t="s">
        <v>9953</v>
      </c>
      <c r="G4951" s="1">
        <v>45934</v>
      </c>
      <c r="H4951" t="s">
        <v>41</v>
      </c>
      <c r="I4951" t="s">
        <v>26</v>
      </c>
      <c r="J4951" t="s">
        <v>49</v>
      </c>
      <c r="K4951">
        <v>5</v>
      </c>
      <c r="L4951" s="3">
        <f>Working_Data[[#This Row],[price2]]/Working_Data[[#This Row],[quantity]]</f>
        <v>223.24200000000002</v>
      </c>
      <c r="M4951" s="3">
        <v>1116.21</v>
      </c>
      <c r="N4951" t="s">
        <v>28</v>
      </c>
      <c r="O4951">
        <v>36</v>
      </c>
      <c r="P4951" s="1">
        <v>45548</v>
      </c>
      <c r="Q4951">
        <v>247</v>
      </c>
      <c r="R4951" t="s">
        <v>29</v>
      </c>
      <c r="S4951">
        <v>1</v>
      </c>
      <c r="T4951" s="1">
        <v>45760</v>
      </c>
      <c r="U4951" t="s">
        <v>30</v>
      </c>
      <c r="V4951" t="str">
        <f>TEXT(WEEKDAY(Working_Data[[#This Row],[order_date]],1),"DDDD")</f>
        <v>Saturday</v>
      </c>
      <c r="W4951" t="str">
        <f>TEXT(Working_Data[[#This Row],[order_date]],"mmmm")</f>
        <v>October</v>
      </c>
      <c r="X4951" s="7">
        <f>Working_Data[[#This Row],[last_order_date]]-Working_Data[[#This Row],[signup_date]]</f>
        <v>113</v>
      </c>
      <c r="Y4951" s="7">
        <f>IF(Working_Data[[#This Row],[churned]]="Active",1,0)</f>
        <v>1</v>
      </c>
      <c r="Z4951" s="7">
        <f>YEAR(Working_Data[[#This Row],[order_date]])</f>
        <v>2025</v>
      </c>
    </row>
    <row r="4952" spans="1:26" x14ac:dyDescent="0.25">
      <c r="A4952" t="s">
        <v>9954</v>
      </c>
      <c r="B4952" t="s">
        <v>38</v>
      </c>
      <c r="C4952" t="s">
        <v>39</v>
      </c>
      <c r="D4952" t="s">
        <v>56</v>
      </c>
      <c r="E4952" s="1">
        <v>45381</v>
      </c>
      <c r="F4952" t="s">
        <v>9955</v>
      </c>
      <c r="G4952" s="1">
        <v>45934</v>
      </c>
      <c r="H4952" t="s">
        <v>25</v>
      </c>
      <c r="I4952" t="s">
        <v>63</v>
      </c>
      <c r="J4952" t="s">
        <v>49</v>
      </c>
      <c r="K4952">
        <v>4</v>
      </c>
      <c r="L4952" s="3">
        <f>Working_Data[[#This Row],[price2]]/Working_Data[[#This Row],[quantity]]</f>
        <v>208.66</v>
      </c>
      <c r="M4952" s="3">
        <v>834.64</v>
      </c>
      <c r="N4952" t="s">
        <v>35</v>
      </c>
      <c r="O4952">
        <v>2</v>
      </c>
      <c r="P4952" s="1">
        <v>45965</v>
      </c>
      <c r="Q4952">
        <v>172</v>
      </c>
      <c r="R4952" t="s">
        <v>29</v>
      </c>
      <c r="S4952">
        <v>5</v>
      </c>
      <c r="T4952" s="1">
        <v>45580</v>
      </c>
      <c r="U4952" t="s">
        <v>36</v>
      </c>
      <c r="V4952" t="str">
        <f>TEXT(WEEKDAY(Working_Data[[#This Row],[order_date]],1),"DDDD")</f>
        <v>Saturday</v>
      </c>
      <c r="W4952" t="str">
        <f>TEXT(Working_Data[[#This Row],[order_date]],"mmmm")</f>
        <v>October</v>
      </c>
      <c r="X4952" s="7">
        <f>Working_Data[[#This Row],[last_order_date]]-Working_Data[[#This Row],[signup_date]]</f>
        <v>584</v>
      </c>
      <c r="Y4952" s="7">
        <f>IF(Working_Data[[#This Row],[churned]]="Active",1,0)</f>
        <v>1</v>
      </c>
      <c r="Z4952" s="7">
        <f>YEAR(Working_Data[[#This Row],[order_date]])</f>
        <v>2025</v>
      </c>
    </row>
    <row r="4953" spans="1:26" x14ac:dyDescent="0.25">
      <c r="A4953" t="s">
        <v>9956</v>
      </c>
      <c r="B4953" t="s">
        <v>38</v>
      </c>
      <c r="C4953" t="s">
        <v>39</v>
      </c>
      <c r="D4953" t="s">
        <v>23</v>
      </c>
      <c r="E4953" s="1">
        <v>44996</v>
      </c>
      <c r="F4953" t="s">
        <v>9957</v>
      </c>
      <c r="G4953" s="1">
        <v>45934</v>
      </c>
      <c r="H4953" t="s">
        <v>25</v>
      </c>
      <c r="I4953" t="s">
        <v>26</v>
      </c>
      <c r="J4953" t="s">
        <v>27</v>
      </c>
      <c r="K4953">
        <v>2</v>
      </c>
      <c r="L4953" s="3">
        <f>Working_Data[[#This Row],[price2]]/Working_Data[[#This Row],[quantity]]</f>
        <v>352.92500000000001</v>
      </c>
      <c r="M4953" s="3">
        <v>705.85</v>
      </c>
      <c r="N4953" t="s">
        <v>50</v>
      </c>
      <c r="O4953">
        <v>34</v>
      </c>
      <c r="P4953" s="1">
        <v>45799</v>
      </c>
      <c r="Q4953">
        <v>70</v>
      </c>
      <c r="R4953" t="s">
        <v>29</v>
      </c>
      <c r="S4953">
        <v>1</v>
      </c>
      <c r="T4953" s="1">
        <v>45938</v>
      </c>
      <c r="U4953" t="s">
        <v>36</v>
      </c>
      <c r="V4953" t="str">
        <f>TEXT(WEEKDAY(Working_Data[[#This Row],[order_date]],1),"DDDD")</f>
        <v>Saturday</v>
      </c>
      <c r="W4953" t="str">
        <f>TEXT(Working_Data[[#This Row],[order_date]],"mmmm")</f>
        <v>October</v>
      </c>
      <c r="X4953" s="7">
        <f>Working_Data[[#This Row],[last_order_date]]-Working_Data[[#This Row],[signup_date]]</f>
        <v>803</v>
      </c>
      <c r="Y4953" s="7">
        <f>IF(Working_Data[[#This Row],[churned]]="Active",1,0)</f>
        <v>1</v>
      </c>
      <c r="Z4953" s="7">
        <f>YEAR(Working_Data[[#This Row],[order_date]])</f>
        <v>2025</v>
      </c>
    </row>
    <row r="4954" spans="1:26" x14ac:dyDescent="0.25">
      <c r="A4954" t="s">
        <v>9958</v>
      </c>
      <c r="B4954" t="s">
        <v>38</v>
      </c>
      <c r="C4954" t="s">
        <v>39</v>
      </c>
      <c r="D4954" t="s">
        <v>23</v>
      </c>
      <c r="E4954" s="1">
        <v>45882</v>
      </c>
      <c r="F4954" t="s">
        <v>9959</v>
      </c>
      <c r="G4954" s="1">
        <v>45965</v>
      </c>
      <c r="H4954" t="s">
        <v>25</v>
      </c>
      <c r="I4954" t="s">
        <v>48</v>
      </c>
      <c r="J4954" t="s">
        <v>49</v>
      </c>
      <c r="K4954">
        <v>2</v>
      </c>
      <c r="L4954" s="3">
        <f>Working_Data[[#This Row],[price2]]/Working_Data[[#This Row],[quantity]]</f>
        <v>486.94499999999999</v>
      </c>
      <c r="M4954" s="3">
        <v>973.89</v>
      </c>
      <c r="N4954" t="s">
        <v>35</v>
      </c>
      <c r="O4954">
        <v>8</v>
      </c>
      <c r="P4954" s="1">
        <v>45781</v>
      </c>
      <c r="Q4954">
        <v>483</v>
      </c>
      <c r="R4954" t="s">
        <v>29</v>
      </c>
      <c r="S4954">
        <v>1</v>
      </c>
      <c r="T4954" s="1">
        <v>45714</v>
      </c>
      <c r="U4954" t="s">
        <v>30</v>
      </c>
      <c r="V4954" t="str">
        <f>TEXT(WEEKDAY(Working_Data[[#This Row],[order_date]],1),"DDDD")</f>
        <v>Tuesday</v>
      </c>
      <c r="W4954" t="str">
        <f>TEXT(Working_Data[[#This Row],[order_date]],"mmmm")</f>
        <v>November</v>
      </c>
      <c r="X4954" s="7">
        <f>Working_Data[[#This Row],[last_order_date]]-Working_Data[[#This Row],[signup_date]]</f>
        <v>-101</v>
      </c>
      <c r="Y4954" s="7">
        <f>IF(Working_Data[[#This Row],[churned]]="Active",1,0)</f>
        <v>1</v>
      </c>
      <c r="Z4954" s="7">
        <f>YEAR(Working_Data[[#This Row],[order_date]])</f>
        <v>2025</v>
      </c>
    </row>
    <row r="4955" spans="1:26" x14ac:dyDescent="0.25">
      <c r="A4955" t="s">
        <v>9960</v>
      </c>
      <c r="B4955" t="s">
        <v>21</v>
      </c>
      <c r="C4955" t="s">
        <v>22</v>
      </c>
      <c r="D4955" t="s">
        <v>52</v>
      </c>
      <c r="E4955" s="1">
        <v>45578</v>
      </c>
      <c r="F4955" t="s">
        <v>9961</v>
      </c>
      <c r="G4955" s="1">
        <v>45965</v>
      </c>
      <c r="H4955" t="s">
        <v>58</v>
      </c>
      <c r="I4955" t="s">
        <v>63</v>
      </c>
      <c r="J4955" t="s">
        <v>27</v>
      </c>
      <c r="K4955">
        <v>5</v>
      </c>
      <c r="L4955" s="3">
        <f>Working_Data[[#This Row],[price2]]/Working_Data[[#This Row],[quantity]]</f>
        <v>165.33199999999999</v>
      </c>
      <c r="M4955" s="3">
        <v>826.66</v>
      </c>
      <c r="N4955" t="s">
        <v>35</v>
      </c>
      <c r="O4955">
        <v>45</v>
      </c>
      <c r="P4955" s="1">
        <v>45827</v>
      </c>
      <c r="Q4955">
        <v>410</v>
      </c>
      <c r="R4955" t="s">
        <v>43</v>
      </c>
      <c r="S4955">
        <v>1</v>
      </c>
      <c r="T4955" s="1">
        <v>45873</v>
      </c>
      <c r="U4955" t="s">
        <v>36</v>
      </c>
      <c r="V4955" t="str">
        <f>TEXT(WEEKDAY(Working_Data[[#This Row],[order_date]],1),"DDDD")</f>
        <v>Tuesday</v>
      </c>
      <c r="W4955" t="str">
        <f>TEXT(Working_Data[[#This Row],[order_date]],"mmmm")</f>
        <v>November</v>
      </c>
      <c r="X4955" s="7">
        <f>Working_Data[[#This Row],[last_order_date]]-Working_Data[[#This Row],[signup_date]]</f>
        <v>249</v>
      </c>
      <c r="Y4955" s="7">
        <f>IF(Working_Data[[#This Row],[churned]]="Active",1,0)</f>
        <v>0</v>
      </c>
      <c r="Z4955" s="7">
        <f>YEAR(Working_Data[[#This Row],[order_date]])</f>
        <v>2025</v>
      </c>
    </row>
    <row r="4956" spans="1:26" x14ac:dyDescent="0.25">
      <c r="A4956" t="s">
        <v>9962</v>
      </c>
      <c r="B4956" t="s">
        <v>45</v>
      </c>
      <c r="C4956" t="s">
        <v>39</v>
      </c>
      <c r="D4956" t="s">
        <v>23</v>
      </c>
      <c r="E4956" s="1">
        <v>45252</v>
      </c>
      <c r="F4956" t="s">
        <v>9963</v>
      </c>
      <c r="G4956" s="1">
        <v>45965</v>
      </c>
      <c r="H4956" t="s">
        <v>47</v>
      </c>
      <c r="I4956" t="s">
        <v>63</v>
      </c>
      <c r="J4956" t="s">
        <v>27</v>
      </c>
      <c r="K4956">
        <v>5</v>
      </c>
      <c r="L4956" s="3">
        <f>Working_Data[[#This Row],[price2]]/Working_Data[[#This Row],[quantity]]</f>
        <v>192.77</v>
      </c>
      <c r="M4956" s="3">
        <v>963.85</v>
      </c>
      <c r="N4956" t="s">
        <v>35</v>
      </c>
      <c r="O4956">
        <v>42</v>
      </c>
      <c r="P4956" s="1">
        <v>45853</v>
      </c>
      <c r="Q4956">
        <v>124</v>
      </c>
      <c r="R4956" t="s">
        <v>43</v>
      </c>
      <c r="S4956">
        <v>1</v>
      </c>
      <c r="T4956" s="1">
        <v>45303</v>
      </c>
      <c r="U4956" t="s">
        <v>30</v>
      </c>
      <c r="V4956" t="str">
        <f>TEXT(WEEKDAY(Working_Data[[#This Row],[order_date]],1),"DDDD")</f>
        <v>Tuesday</v>
      </c>
      <c r="W4956" t="str">
        <f>TEXT(Working_Data[[#This Row],[order_date]],"mmmm")</f>
        <v>November</v>
      </c>
      <c r="X4956" s="7">
        <f>Working_Data[[#This Row],[last_order_date]]-Working_Data[[#This Row],[signup_date]]</f>
        <v>601</v>
      </c>
      <c r="Y4956" s="7">
        <f>IF(Working_Data[[#This Row],[churned]]="Active",1,0)</f>
        <v>0</v>
      </c>
      <c r="Z4956" s="7">
        <f>YEAR(Working_Data[[#This Row],[order_date]])</f>
        <v>2025</v>
      </c>
    </row>
    <row r="4957" spans="1:26" x14ac:dyDescent="0.25">
      <c r="A4957" t="s">
        <v>9964</v>
      </c>
      <c r="B4957" t="s">
        <v>21</v>
      </c>
      <c r="C4957" t="s">
        <v>39</v>
      </c>
      <c r="D4957" t="s">
        <v>77</v>
      </c>
      <c r="E4957" s="1">
        <v>45488</v>
      </c>
      <c r="F4957" t="s">
        <v>9965</v>
      </c>
      <c r="G4957" s="1">
        <v>45965</v>
      </c>
      <c r="H4957" t="s">
        <v>34</v>
      </c>
      <c r="I4957" t="s">
        <v>54</v>
      </c>
      <c r="J4957" t="s">
        <v>59</v>
      </c>
      <c r="K4957">
        <v>3</v>
      </c>
      <c r="L4957" s="3">
        <f>Working_Data[[#This Row],[price2]]/Working_Data[[#This Row],[quantity]]</f>
        <v>67.64</v>
      </c>
      <c r="M4957" s="3">
        <v>202.92</v>
      </c>
      <c r="N4957" t="s">
        <v>50</v>
      </c>
      <c r="O4957">
        <v>34</v>
      </c>
      <c r="P4957" s="1">
        <v>45730</v>
      </c>
      <c r="Q4957">
        <v>69</v>
      </c>
      <c r="R4957" t="s">
        <v>43</v>
      </c>
      <c r="S4957">
        <v>1</v>
      </c>
      <c r="T4957" s="1">
        <v>45681</v>
      </c>
      <c r="U4957" t="s">
        <v>36</v>
      </c>
      <c r="V4957" t="str">
        <f>TEXT(WEEKDAY(Working_Data[[#This Row],[order_date]],1),"DDDD")</f>
        <v>Tuesday</v>
      </c>
      <c r="W4957" t="str">
        <f>TEXT(Working_Data[[#This Row],[order_date]],"mmmm")</f>
        <v>November</v>
      </c>
      <c r="X4957" s="7">
        <f>Working_Data[[#This Row],[last_order_date]]-Working_Data[[#This Row],[signup_date]]</f>
        <v>242</v>
      </c>
      <c r="Y4957" s="7">
        <f>IF(Working_Data[[#This Row],[churned]]="Active",1,0)</f>
        <v>0</v>
      </c>
      <c r="Z4957" s="7">
        <f>YEAR(Working_Data[[#This Row],[order_date]])</f>
        <v>2025</v>
      </c>
    </row>
    <row r="4958" spans="1:26" x14ac:dyDescent="0.25">
      <c r="A4958" t="s">
        <v>9966</v>
      </c>
      <c r="B4958" t="s">
        <v>45</v>
      </c>
      <c r="C4958" t="s">
        <v>39</v>
      </c>
      <c r="D4958" t="s">
        <v>23</v>
      </c>
      <c r="E4958" s="1">
        <v>45738</v>
      </c>
      <c r="F4958" t="s">
        <v>9967</v>
      </c>
      <c r="G4958" s="1">
        <v>45965</v>
      </c>
      <c r="H4958" t="s">
        <v>58</v>
      </c>
      <c r="I4958" t="s">
        <v>26</v>
      </c>
      <c r="J4958" t="s">
        <v>27</v>
      </c>
      <c r="K4958">
        <v>3</v>
      </c>
      <c r="L4958" s="3">
        <f>Working_Data[[#This Row],[price2]]/Working_Data[[#This Row],[quantity]]</f>
        <v>259.93333333333334</v>
      </c>
      <c r="M4958" s="3">
        <v>779.8</v>
      </c>
      <c r="N4958" t="s">
        <v>28</v>
      </c>
      <c r="O4958">
        <v>7</v>
      </c>
      <c r="P4958" s="1">
        <v>45862</v>
      </c>
      <c r="Q4958">
        <v>254</v>
      </c>
      <c r="R4958" t="s">
        <v>43</v>
      </c>
      <c r="S4958">
        <v>1</v>
      </c>
      <c r="T4958" s="1">
        <v>45621</v>
      </c>
      <c r="U4958" t="s">
        <v>36</v>
      </c>
      <c r="V4958" t="str">
        <f>TEXT(WEEKDAY(Working_Data[[#This Row],[order_date]],1),"DDDD")</f>
        <v>Tuesday</v>
      </c>
      <c r="W4958" t="str">
        <f>TEXT(Working_Data[[#This Row],[order_date]],"mmmm")</f>
        <v>November</v>
      </c>
      <c r="X4958" s="7">
        <f>Working_Data[[#This Row],[last_order_date]]-Working_Data[[#This Row],[signup_date]]</f>
        <v>124</v>
      </c>
      <c r="Y4958" s="7">
        <f>IF(Working_Data[[#This Row],[churned]]="Active",1,0)</f>
        <v>0</v>
      </c>
      <c r="Z4958" s="7">
        <f>YEAR(Working_Data[[#This Row],[order_date]])</f>
        <v>2025</v>
      </c>
    </row>
    <row r="4959" spans="1:26" x14ac:dyDescent="0.25">
      <c r="A4959" t="s">
        <v>9968</v>
      </c>
      <c r="B4959" t="s">
        <v>45</v>
      </c>
      <c r="C4959" t="s">
        <v>22</v>
      </c>
      <c r="D4959" t="s">
        <v>77</v>
      </c>
      <c r="E4959" s="1">
        <v>45190</v>
      </c>
      <c r="F4959" t="s">
        <v>9969</v>
      </c>
      <c r="G4959" s="1">
        <v>45965</v>
      </c>
      <c r="H4959" t="s">
        <v>41</v>
      </c>
      <c r="I4959" t="s">
        <v>63</v>
      </c>
      <c r="J4959" t="s">
        <v>59</v>
      </c>
      <c r="K4959">
        <v>1</v>
      </c>
      <c r="L4959" s="3">
        <f>Working_Data[[#This Row],[price2]]/Working_Data[[#This Row],[quantity]]</f>
        <v>820.62</v>
      </c>
      <c r="M4959" s="3">
        <v>820.62</v>
      </c>
      <c r="N4959" t="s">
        <v>35</v>
      </c>
      <c r="O4959">
        <v>15</v>
      </c>
      <c r="P4959" s="1">
        <v>45651</v>
      </c>
      <c r="Q4959">
        <v>74</v>
      </c>
      <c r="R4959" t="s">
        <v>29</v>
      </c>
      <c r="S4959">
        <v>3</v>
      </c>
      <c r="T4959" s="1">
        <v>45797</v>
      </c>
      <c r="U4959" t="s">
        <v>30</v>
      </c>
      <c r="V4959" t="str">
        <f>TEXT(WEEKDAY(Working_Data[[#This Row],[order_date]],1),"DDDD")</f>
        <v>Tuesday</v>
      </c>
      <c r="W4959" t="str">
        <f>TEXT(Working_Data[[#This Row],[order_date]],"mmmm")</f>
        <v>November</v>
      </c>
      <c r="X4959" s="7">
        <f>Working_Data[[#This Row],[last_order_date]]-Working_Data[[#This Row],[signup_date]]</f>
        <v>461</v>
      </c>
      <c r="Y4959" s="7">
        <f>IF(Working_Data[[#This Row],[churned]]="Active",1,0)</f>
        <v>1</v>
      </c>
      <c r="Z4959" s="7">
        <f>YEAR(Working_Data[[#This Row],[order_date]])</f>
        <v>2025</v>
      </c>
    </row>
    <row r="4960" spans="1:26" x14ac:dyDescent="0.25">
      <c r="A4960" t="s">
        <v>9970</v>
      </c>
      <c r="B4960" t="s">
        <v>21</v>
      </c>
      <c r="C4960" t="s">
        <v>39</v>
      </c>
      <c r="D4960" t="s">
        <v>77</v>
      </c>
      <c r="E4960" s="1">
        <v>45321</v>
      </c>
      <c r="F4960" t="s">
        <v>9971</v>
      </c>
      <c r="G4960" s="1">
        <v>45965</v>
      </c>
      <c r="H4960" t="s">
        <v>25</v>
      </c>
      <c r="I4960" t="s">
        <v>42</v>
      </c>
      <c r="J4960" t="s">
        <v>67</v>
      </c>
      <c r="K4960">
        <v>2</v>
      </c>
      <c r="L4960" s="3">
        <f>Working_Data[[#This Row],[price2]]/Working_Data[[#This Row],[quantity]]</f>
        <v>249.3</v>
      </c>
      <c r="M4960" s="3">
        <v>498.6</v>
      </c>
      <c r="N4960" t="s">
        <v>35</v>
      </c>
      <c r="O4960">
        <v>19</v>
      </c>
      <c r="P4960" s="1">
        <v>45686</v>
      </c>
      <c r="Q4960">
        <v>14</v>
      </c>
      <c r="R4960" t="s">
        <v>43</v>
      </c>
      <c r="S4960">
        <v>1</v>
      </c>
      <c r="T4960" s="1">
        <v>45664</v>
      </c>
      <c r="U4960" t="s">
        <v>60</v>
      </c>
      <c r="V4960" t="str">
        <f>TEXT(WEEKDAY(Working_Data[[#This Row],[order_date]],1),"DDDD")</f>
        <v>Tuesday</v>
      </c>
      <c r="W4960" t="str">
        <f>TEXT(Working_Data[[#This Row],[order_date]],"mmmm")</f>
        <v>November</v>
      </c>
      <c r="X4960" s="7">
        <f>Working_Data[[#This Row],[last_order_date]]-Working_Data[[#This Row],[signup_date]]</f>
        <v>365</v>
      </c>
      <c r="Y4960" s="7">
        <f>IF(Working_Data[[#This Row],[churned]]="Active",1,0)</f>
        <v>0</v>
      </c>
      <c r="Z4960" s="7">
        <f>YEAR(Working_Data[[#This Row],[order_date]])</f>
        <v>2025</v>
      </c>
    </row>
    <row r="4961" spans="1:26" x14ac:dyDescent="0.25">
      <c r="A4961" t="s">
        <v>9972</v>
      </c>
      <c r="B4961" t="s">
        <v>38</v>
      </c>
      <c r="C4961" t="s">
        <v>82</v>
      </c>
      <c r="D4961" t="s">
        <v>32</v>
      </c>
      <c r="E4961" s="1">
        <v>45765</v>
      </c>
      <c r="F4961" t="s">
        <v>9973</v>
      </c>
      <c r="G4961" s="1">
        <v>45965</v>
      </c>
      <c r="H4961" t="s">
        <v>47</v>
      </c>
      <c r="I4961" t="s">
        <v>48</v>
      </c>
      <c r="J4961" t="s">
        <v>27</v>
      </c>
      <c r="K4961">
        <v>5</v>
      </c>
      <c r="L4961" s="3">
        <f>Working_Data[[#This Row],[price2]]/Working_Data[[#This Row],[quantity]]</f>
        <v>23.856000000000002</v>
      </c>
      <c r="M4961" s="3">
        <v>119.28</v>
      </c>
      <c r="N4961" t="s">
        <v>35</v>
      </c>
      <c r="O4961">
        <v>2</v>
      </c>
      <c r="P4961" s="1">
        <v>45660</v>
      </c>
      <c r="Q4961">
        <v>405</v>
      </c>
      <c r="R4961" t="s">
        <v>43</v>
      </c>
      <c r="S4961">
        <v>2</v>
      </c>
      <c r="T4961" s="1">
        <v>45750</v>
      </c>
      <c r="U4961" t="s">
        <v>36</v>
      </c>
      <c r="V4961" t="str">
        <f>TEXT(WEEKDAY(Working_Data[[#This Row],[order_date]],1),"DDDD")</f>
        <v>Tuesday</v>
      </c>
      <c r="W4961" t="str">
        <f>TEXT(Working_Data[[#This Row],[order_date]],"mmmm")</f>
        <v>November</v>
      </c>
      <c r="X4961" s="7">
        <f>Working_Data[[#This Row],[last_order_date]]-Working_Data[[#This Row],[signup_date]]</f>
        <v>-105</v>
      </c>
      <c r="Y4961" s="7">
        <f>IF(Working_Data[[#This Row],[churned]]="Active",1,0)</f>
        <v>0</v>
      </c>
      <c r="Z4961" s="7">
        <f>YEAR(Working_Data[[#This Row],[order_date]])</f>
        <v>2025</v>
      </c>
    </row>
    <row r="4962" spans="1:26" x14ac:dyDescent="0.25">
      <c r="A4962" t="s">
        <v>9974</v>
      </c>
      <c r="B4962" t="s">
        <v>21</v>
      </c>
      <c r="C4962" t="s">
        <v>39</v>
      </c>
      <c r="D4962" t="s">
        <v>56</v>
      </c>
      <c r="E4962" s="1">
        <v>45225</v>
      </c>
      <c r="F4962" t="s">
        <v>9975</v>
      </c>
      <c r="G4962" s="1">
        <v>45995</v>
      </c>
      <c r="H4962" t="s">
        <v>41</v>
      </c>
      <c r="I4962" t="s">
        <v>54</v>
      </c>
      <c r="J4962" t="s">
        <v>64</v>
      </c>
      <c r="K4962">
        <v>1</v>
      </c>
      <c r="L4962" s="3">
        <f>Working_Data[[#This Row],[price2]]/Working_Data[[#This Row],[quantity]]</f>
        <v>243.18</v>
      </c>
      <c r="M4962" s="3">
        <v>243.18</v>
      </c>
      <c r="N4962" t="s">
        <v>35</v>
      </c>
      <c r="O4962">
        <v>24</v>
      </c>
      <c r="P4962" s="1">
        <v>45805</v>
      </c>
      <c r="Q4962">
        <v>260</v>
      </c>
      <c r="R4962" t="s">
        <v>29</v>
      </c>
      <c r="S4962">
        <v>2</v>
      </c>
      <c r="T4962" s="1">
        <v>45992</v>
      </c>
      <c r="U4962" t="s">
        <v>30</v>
      </c>
      <c r="V4962" t="str">
        <f>TEXT(WEEKDAY(Working_Data[[#This Row],[order_date]],1),"DDDD")</f>
        <v>Thursday</v>
      </c>
      <c r="W4962" t="str">
        <f>TEXT(Working_Data[[#This Row],[order_date]],"mmmm")</f>
        <v>December</v>
      </c>
      <c r="X4962" s="7">
        <f>Working_Data[[#This Row],[last_order_date]]-Working_Data[[#This Row],[signup_date]]</f>
        <v>580</v>
      </c>
      <c r="Y4962" s="7">
        <f>IF(Working_Data[[#This Row],[churned]]="Active",1,0)</f>
        <v>1</v>
      </c>
      <c r="Z4962" s="7">
        <f>YEAR(Working_Data[[#This Row],[order_date]])</f>
        <v>2025</v>
      </c>
    </row>
    <row r="4963" spans="1:26" x14ac:dyDescent="0.25">
      <c r="A4963" t="s">
        <v>9976</v>
      </c>
      <c r="B4963" t="s">
        <v>21</v>
      </c>
      <c r="C4963" t="s">
        <v>22</v>
      </c>
      <c r="D4963" t="s">
        <v>52</v>
      </c>
      <c r="E4963" s="1">
        <v>45475</v>
      </c>
      <c r="F4963" t="s">
        <v>9977</v>
      </c>
      <c r="G4963" s="1">
        <v>45995</v>
      </c>
      <c r="H4963" t="s">
        <v>25</v>
      </c>
      <c r="I4963" t="s">
        <v>54</v>
      </c>
      <c r="J4963" t="s">
        <v>64</v>
      </c>
      <c r="K4963">
        <v>1</v>
      </c>
      <c r="L4963" s="3">
        <f>Working_Data[[#This Row],[price2]]/Working_Data[[#This Row],[quantity]]</f>
        <v>681.12</v>
      </c>
      <c r="M4963" s="3">
        <v>681.12</v>
      </c>
      <c r="N4963" t="s">
        <v>35</v>
      </c>
      <c r="O4963">
        <v>37</v>
      </c>
      <c r="P4963" s="1">
        <v>45670</v>
      </c>
      <c r="Q4963">
        <v>55</v>
      </c>
      <c r="R4963" t="s">
        <v>43</v>
      </c>
      <c r="S4963">
        <v>3</v>
      </c>
      <c r="T4963" s="1">
        <v>45553</v>
      </c>
      <c r="U4963" t="s">
        <v>60</v>
      </c>
      <c r="V4963" t="str">
        <f>TEXT(WEEKDAY(Working_Data[[#This Row],[order_date]],1),"DDDD")</f>
        <v>Thursday</v>
      </c>
      <c r="W4963" t="str">
        <f>TEXT(Working_Data[[#This Row],[order_date]],"mmmm")</f>
        <v>December</v>
      </c>
      <c r="X4963" s="7">
        <f>Working_Data[[#This Row],[last_order_date]]-Working_Data[[#This Row],[signup_date]]</f>
        <v>195</v>
      </c>
      <c r="Y4963" s="7">
        <f>IF(Working_Data[[#This Row],[churned]]="Active",1,0)</f>
        <v>0</v>
      </c>
      <c r="Z4963" s="7">
        <f>YEAR(Working_Data[[#This Row],[order_date]])</f>
        <v>2025</v>
      </c>
    </row>
    <row r="4964" spans="1:26" x14ac:dyDescent="0.25">
      <c r="A4964" t="s">
        <v>9978</v>
      </c>
      <c r="B4964" t="s">
        <v>38</v>
      </c>
      <c r="C4964" t="s">
        <v>82</v>
      </c>
      <c r="D4964" t="s">
        <v>32</v>
      </c>
      <c r="E4964" s="1">
        <v>45027</v>
      </c>
      <c r="F4964" t="s">
        <v>9979</v>
      </c>
      <c r="G4964" s="1">
        <v>45995</v>
      </c>
      <c r="H4964" t="s">
        <v>47</v>
      </c>
      <c r="I4964" t="s">
        <v>26</v>
      </c>
      <c r="J4964" t="s">
        <v>59</v>
      </c>
      <c r="K4964">
        <v>3</v>
      </c>
      <c r="L4964" s="3">
        <f>Working_Data[[#This Row],[price2]]/Working_Data[[#This Row],[quantity]]</f>
        <v>424.11999999999995</v>
      </c>
      <c r="M4964" s="3">
        <v>1272.3599999999999</v>
      </c>
      <c r="N4964" t="s">
        <v>50</v>
      </c>
      <c r="O4964">
        <v>22</v>
      </c>
      <c r="P4964" s="1">
        <v>45777</v>
      </c>
      <c r="Q4964">
        <v>320</v>
      </c>
      <c r="R4964" t="s">
        <v>29</v>
      </c>
      <c r="S4964">
        <v>5</v>
      </c>
      <c r="T4964" s="1">
        <v>45422</v>
      </c>
      <c r="U4964" t="s">
        <v>30</v>
      </c>
      <c r="V4964" t="str">
        <f>TEXT(WEEKDAY(Working_Data[[#This Row],[order_date]],1),"DDDD")</f>
        <v>Thursday</v>
      </c>
      <c r="W4964" t="str">
        <f>TEXT(Working_Data[[#This Row],[order_date]],"mmmm")</f>
        <v>December</v>
      </c>
      <c r="X4964" s="7">
        <f>Working_Data[[#This Row],[last_order_date]]-Working_Data[[#This Row],[signup_date]]</f>
        <v>750</v>
      </c>
      <c r="Y4964" s="7">
        <f>IF(Working_Data[[#This Row],[churned]]="Active",1,0)</f>
        <v>1</v>
      </c>
      <c r="Z4964" s="7">
        <f>YEAR(Working_Data[[#This Row],[order_date]])</f>
        <v>2025</v>
      </c>
    </row>
    <row r="4965" spans="1:26" x14ac:dyDescent="0.25">
      <c r="A4965" t="s">
        <v>9980</v>
      </c>
      <c r="B4965" t="s">
        <v>45</v>
      </c>
      <c r="C4965" t="s">
        <v>82</v>
      </c>
      <c r="D4965" t="s">
        <v>23</v>
      </c>
      <c r="E4965" s="1">
        <v>45657</v>
      </c>
      <c r="F4965" t="s">
        <v>9981</v>
      </c>
      <c r="G4965" s="1">
        <v>45995</v>
      </c>
      <c r="H4965" t="s">
        <v>34</v>
      </c>
      <c r="I4965" t="s">
        <v>54</v>
      </c>
      <c r="J4965" t="s">
        <v>59</v>
      </c>
      <c r="K4965">
        <v>4</v>
      </c>
      <c r="L4965" s="3">
        <f>Working_Data[[#This Row],[price2]]/Working_Data[[#This Row],[quantity]]</f>
        <v>260.1925</v>
      </c>
      <c r="M4965" s="3">
        <v>1040.77</v>
      </c>
      <c r="N4965" t="s">
        <v>50</v>
      </c>
      <c r="O4965">
        <v>20</v>
      </c>
      <c r="P4965" s="1">
        <v>45903</v>
      </c>
      <c r="Q4965">
        <v>383</v>
      </c>
      <c r="R4965" t="s">
        <v>29</v>
      </c>
      <c r="S4965">
        <v>5</v>
      </c>
      <c r="T4965" s="1">
        <v>45830</v>
      </c>
      <c r="U4965" t="s">
        <v>30</v>
      </c>
      <c r="V4965" t="str">
        <f>TEXT(WEEKDAY(Working_Data[[#This Row],[order_date]],1),"DDDD")</f>
        <v>Thursday</v>
      </c>
      <c r="W4965" t="str">
        <f>TEXT(Working_Data[[#This Row],[order_date]],"mmmm")</f>
        <v>December</v>
      </c>
      <c r="X4965" s="7">
        <f>Working_Data[[#This Row],[last_order_date]]-Working_Data[[#This Row],[signup_date]]</f>
        <v>246</v>
      </c>
      <c r="Y4965" s="7">
        <f>IF(Working_Data[[#This Row],[churned]]="Active",1,0)</f>
        <v>1</v>
      </c>
      <c r="Z4965" s="7">
        <f>YEAR(Working_Data[[#This Row],[order_date]])</f>
        <v>2025</v>
      </c>
    </row>
    <row r="4966" spans="1:26" x14ac:dyDescent="0.25">
      <c r="A4966" t="s">
        <v>9982</v>
      </c>
      <c r="B4966" t="s">
        <v>45</v>
      </c>
      <c r="C4966" t="s">
        <v>39</v>
      </c>
      <c r="D4966" t="s">
        <v>56</v>
      </c>
      <c r="E4966" s="1">
        <v>45690</v>
      </c>
      <c r="F4966" t="s">
        <v>9983</v>
      </c>
      <c r="G4966" s="1">
        <v>45995</v>
      </c>
      <c r="H4966" t="s">
        <v>25</v>
      </c>
      <c r="I4966" t="s">
        <v>54</v>
      </c>
      <c r="J4966" t="s">
        <v>49</v>
      </c>
      <c r="K4966">
        <v>1</v>
      </c>
      <c r="L4966" s="3">
        <f>Working_Data[[#This Row],[price2]]/Working_Data[[#This Row],[quantity]]</f>
        <v>1453.16</v>
      </c>
      <c r="M4966" s="3">
        <v>1453.16</v>
      </c>
      <c r="N4966" t="s">
        <v>35</v>
      </c>
      <c r="O4966">
        <v>21</v>
      </c>
      <c r="P4966" s="1">
        <v>45617</v>
      </c>
      <c r="Q4966">
        <v>20</v>
      </c>
      <c r="R4966" t="s">
        <v>43</v>
      </c>
      <c r="S4966">
        <v>1</v>
      </c>
      <c r="T4966" s="1">
        <v>45966</v>
      </c>
      <c r="U4966" t="s">
        <v>30</v>
      </c>
      <c r="V4966" t="str">
        <f>TEXT(WEEKDAY(Working_Data[[#This Row],[order_date]],1),"DDDD")</f>
        <v>Thursday</v>
      </c>
      <c r="W4966" t="str">
        <f>TEXT(Working_Data[[#This Row],[order_date]],"mmmm")</f>
        <v>December</v>
      </c>
      <c r="X4966" s="7">
        <f>Working_Data[[#This Row],[last_order_date]]-Working_Data[[#This Row],[signup_date]]</f>
        <v>-73</v>
      </c>
      <c r="Y4966" s="7">
        <f>IF(Working_Data[[#This Row],[churned]]="Active",1,0)</f>
        <v>0</v>
      </c>
      <c r="Z4966" s="7">
        <f>YEAR(Working_Data[[#This Row],[order_date]])</f>
        <v>2025</v>
      </c>
    </row>
    <row r="4967" spans="1:26" x14ac:dyDescent="0.25">
      <c r="A4967" t="s">
        <v>9984</v>
      </c>
      <c r="B4967" t="s">
        <v>38</v>
      </c>
      <c r="C4967" t="s">
        <v>39</v>
      </c>
      <c r="D4967" t="s">
        <v>56</v>
      </c>
      <c r="E4967" s="1">
        <v>45479</v>
      </c>
      <c r="F4967" t="s">
        <v>9985</v>
      </c>
      <c r="G4967" s="1">
        <v>45995</v>
      </c>
      <c r="H4967" t="s">
        <v>25</v>
      </c>
      <c r="I4967" t="s">
        <v>63</v>
      </c>
      <c r="J4967" t="s">
        <v>49</v>
      </c>
      <c r="K4967">
        <v>1</v>
      </c>
      <c r="L4967" s="3">
        <f>Working_Data[[#This Row],[price2]]/Working_Data[[#This Row],[quantity]]</f>
        <v>478.06</v>
      </c>
      <c r="M4967" s="3">
        <v>478.06</v>
      </c>
      <c r="N4967" t="s">
        <v>35</v>
      </c>
      <c r="O4967">
        <v>37</v>
      </c>
      <c r="P4967" s="1">
        <v>45768</v>
      </c>
      <c r="Q4967">
        <v>350</v>
      </c>
      <c r="R4967" t="s">
        <v>43</v>
      </c>
      <c r="S4967">
        <v>2</v>
      </c>
      <c r="T4967" s="1">
        <v>45514</v>
      </c>
      <c r="U4967" t="s">
        <v>36</v>
      </c>
      <c r="V4967" t="str">
        <f>TEXT(WEEKDAY(Working_Data[[#This Row],[order_date]],1),"DDDD")</f>
        <v>Thursday</v>
      </c>
      <c r="W4967" t="str">
        <f>TEXT(Working_Data[[#This Row],[order_date]],"mmmm")</f>
        <v>December</v>
      </c>
      <c r="X4967" s="7">
        <f>Working_Data[[#This Row],[last_order_date]]-Working_Data[[#This Row],[signup_date]]</f>
        <v>289</v>
      </c>
      <c r="Y4967" s="7">
        <f>IF(Working_Data[[#This Row],[churned]]="Active",1,0)</f>
        <v>0</v>
      </c>
      <c r="Z4967" s="7">
        <f>YEAR(Working_Data[[#This Row],[order_date]])</f>
        <v>2025</v>
      </c>
    </row>
    <row r="4968" spans="1:26" x14ac:dyDescent="0.25">
      <c r="A4968" t="s">
        <v>9986</v>
      </c>
      <c r="B4968" t="s">
        <v>38</v>
      </c>
      <c r="C4968" t="s">
        <v>39</v>
      </c>
      <c r="D4968" t="s">
        <v>52</v>
      </c>
      <c r="E4968" s="1">
        <v>44936</v>
      </c>
      <c r="F4968" t="s">
        <v>9987</v>
      </c>
      <c r="G4968" s="1">
        <v>45995</v>
      </c>
      <c r="H4968" t="s">
        <v>34</v>
      </c>
      <c r="I4968" t="s">
        <v>63</v>
      </c>
      <c r="J4968" t="s">
        <v>59</v>
      </c>
      <c r="K4968">
        <v>5</v>
      </c>
      <c r="L4968" s="3">
        <f>Working_Data[[#This Row],[price2]]/Working_Data[[#This Row],[quantity]]</f>
        <v>81.555999999999997</v>
      </c>
      <c r="M4968" s="3">
        <v>407.78</v>
      </c>
      <c r="N4968" t="s">
        <v>28</v>
      </c>
      <c r="O4968">
        <v>29</v>
      </c>
      <c r="P4968" s="1">
        <v>45811</v>
      </c>
      <c r="Q4968">
        <v>308</v>
      </c>
      <c r="R4968" t="s">
        <v>29</v>
      </c>
      <c r="S4968">
        <v>4</v>
      </c>
      <c r="T4968" s="1">
        <v>45685</v>
      </c>
      <c r="U4968" t="s">
        <v>30</v>
      </c>
      <c r="V4968" t="str">
        <f>TEXT(WEEKDAY(Working_Data[[#This Row],[order_date]],1),"DDDD")</f>
        <v>Thursday</v>
      </c>
      <c r="W4968" t="str">
        <f>TEXT(Working_Data[[#This Row],[order_date]],"mmmm")</f>
        <v>December</v>
      </c>
      <c r="X4968" s="7">
        <f>Working_Data[[#This Row],[last_order_date]]-Working_Data[[#This Row],[signup_date]]</f>
        <v>875</v>
      </c>
      <c r="Y4968" s="7">
        <f>IF(Working_Data[[#This Row],[churned]]="Active",1,0)</f>
        <v>1</v>
      </c>
      <c r="Z4968" s="7">
        <f>YEAR(Working_Data[[#This Row],[order_date]])</f>
        <v>2025</v>
      </c>
    </row>
    <row r="4969" spans="1:26" x14ac:dyDescent="0.25">
      <c r="A4969" t="s">
        <v>9988</v>
      </c>
      <c r="B4969" t="s">
        <v>38</v>
      </c>
      <c r="C4969" t="s">
        <v>22</v>
      </c>
      <c r="D4969" t="s">
        <v>23</v>
      </c>
      <c r="E4969" s="1">
        <v>45468</v>
      </c>
      <c r="F4969" t="s">
        <v>9989</v>
      </c>
      <c r="G4969" s="1">
        <v>45995</v>
      </c>
      <c r="H4969" t="s">
        <v>34</v>
      </c>
      <c r="I4969" t="s">
        <v>54</v>
      </c>
      <c r="J4969" t="s">
        <v>67</v>
      </c>
      <c r="K4969">
        <v>1</v>
      </c>
      <c r="L4969" s="3">
        <f>Working_Data[[#This Row],[price2]]/Working_Data[[#This Row],[quantity]]</f>
        <v>211.51</v>
      </c>
      <c r="M4969" s="3">
        <v>211.51</v>
      </c>
      <c r="N4969" t="s">
        <v>28</v>
      </c>
      <c r="O4969">
        <v>30</v>
      </c>
      <c r="P4969" s="1">
        <v>45808</v>
      </c>
      <c r="Q4969">
        <v>147</v>
      </c>
      <c r="R4969" t="s">
        <v>29</v>
      </c>
      <c r="S4969">
        <v>5</v>
      </c>
      <c r="T4969" s="1">
        <v>45423</v>
      </c>
      <c r="U4969" t="s">
        <v>36</v>
      </c>
      <c r="V4969" t="str">
        <f>TEXT(WEEKDAY(Working_Data[[#This Row],[order_date]],1),"DDDD")</f>
        <v>Thursday</v>
      </c>
      <c r="W4969" t="str">
        <f>TEXT(Working_Data[[#This Row],[order_date]],"mmmm")</f>
        <v>December</v>
      </c>
      <c r="X4969" s="7">
        <f>Working_Data[[#This Row],[last_order_date]]-Working_Data[[#This Row],[signup_date]]</f>
        <v>340</v>
      </c>
      <c r="Y4969" s="7">
        <f>IF(Working_Data[[#This Row],[churned]]="Active",1,0)</f>
        <v>1</v>
      </c>
      <c r="Z4969" s="7">
        <f>YEAR(Working_Data[[#This Row],[order_date]])</f>
        <v>2025</v>
      </c>
    </row>
    <row r="4970" spans="1:26" x14ac:dyDescent="0.25">
      <c r="A4970" t="s">
        <v>9990</v>
      </c>
      <c r="B4970" t="s">
        <v>21</v>
      </c>
      <c r="C4970" t="s">
        <v>82</v>
      </c>
      <c r="D4970" t="s">
        <v>52</v>
      </c>
      <c r="E4970" s="1">
        <v>45692</v>
      </c>
      <c r="F4970" t="s">
        <v>9991</v>
      </c>
      <c r="G4970" s="1">
        <v>45995</v>
      </c>
      <c r="H4970" t="s">
        <v>47</v>
      </c>
      <c r="I4970" t="s">
        <v>63</v>
      </c>
      <c r="J4970" t="s">
        <v>67</v>
      </c>
      <c r="K4970">
        <v>2</v>
      </c>
      <c r="L4970" s="3">
        <f>Working_Data[[#This Row],[price2]]/Working_Data[[#This Row],[quantity]]</f>
        <v>384.77</v>
      </c>
      <c r="M4970" s="3">
        <v>769.54</v>
      </c>
      <c r="N4970" t="s">
        <v>28</v>
      </c>
      <c r="O4970">
        <v>25</v>
      </c>
      <c r="P4970" s="1">
        <v>45837</v>
      </c>
      <c r="Q4970">
        <v>143</v>
      </c>
      <c r="R4970" t="s">
        <v>43</v>
      </c>
      <c r="S4970">
        <v>4</v>
      </c>
      <c r="T4970" s="1">
        <v>45693</v>
      </c>
      <c r="U4970" t="s">
        <v>36</v>
      </c>
      <c r="V4970" t="str">
        <f>TEXT(WEEKDAY(Working_Data[[#This Row],[order_date]],1),"DDDD")</f>
        <v>Thursday</v>
      </c>
      <c r="W4970" t="str">
        <f>TEXT(Working_Data[[#This Row],[order_date]],"mmmm")</f>
        <v>December</v>
      </c>
      <c r="X4970" s="7">
        <f>Working_Data[[#This Row],[last_order_date]]-Working_Data[[#This Row],[signup_date]]</f>
        <v>145</v>
      </c>
      <c r="Y4970" s="7">
        <f>IF(Working_Data[[#This Row],[churned]]="Active",1,0)</f>
        <v>0</v>
      </c>
      <c r="Z4970" s="7">
        <f>YEAR(Working_Data[[#This Row],[order_date]])</f>
        <v>2025</v>
      </c>
    </row>
    <row r="4971" spans="1:26" x14ac:dyDescent="0.25">
      <c r="A4971" t="s">
        <v>9992</v>
      </c>
      <c r="B4971" t="s">
        <v>21</v>
      </c>
      <c r="C4971" t="s">
        <v>22</v>
      </c>
      <c r="D4971" t="s">
        <v>32</v>
      </c>
      <c r="E4971" s="1">
        <v>45573</v>
      </c>
      <c r="F4971" t="s">
        <v>9993</v>
      </c>
      <c r="G4971" s="1">
        <v>45995</v>
      </c>
      <c r="H4971" t="s">
        <v>25</v>
      </c>
      <c r="I4971" t="s">
        <v>63</v>
      </c>
      <c r="J4971" t="s">
        <v>27</v>
      </c>
      <c r="K4971">
        <v>1</v>
      </c>
      <c r="L4971" s="3">
        <f>Working_Data[[#This Row],[price2]]/Working_Data[[#This Row],[quantity]]</f>
        <v>1290.8</v>
      </c>
      <c r="M4971" s="3">
        <v>1290.8</v>
      </c>
      <c r="N4971" t="s">
        <v>50</v>
      </c>
      <c r="O4971">
        <v>1</v>
      </c>
      <c r="P4971" s="1">
        <v>45755</v>
      </c>
      <c r="Q4971">
        <v>86</v>
      </c>
      <c r="R4971" t="s">
        <v>43</v>
      </c>
      <c r="S4971">
        <v>4</v>
      </c>
      <c r="T4971" s="1">
        <v>45810</v>
      </c>
      <c r="U4971" t="s">
        <v>60</v>
      </c>
      <c r="V4971" t="str">
        <f>TEXT(WEEKDAY(Working_Data[[#This Row],[order_date]],1),"DDDD")</f>
        <v>Thursday</v>
      </c>
      <c r="W4971" t="str">
        <f>TEXT(Working_Data[[#This Row],[order_date]],"mmmm")</f>
        <v>December</v>
      </c>
      <c r="X4971" s="7">
        <f>Working_Data[[#This Row],[last_order_date]]-Working_Data[[#This Row],[signup_date]]</f>
        <v>182</v>
      </c>
      <c r="Y4971" s="7">
        <f>IF(Working_Data[[#This Row],[churned]]="Active",1,0)</f>
        <v>0</v>
      </c>
      <c r="Z4971" s="7">
        <f>YEAR(Working_Data[[#This Row],[order_date]])</f>
        <v>2025</v>
      </c>
    </row>
    <row r="4972" spans="1:26" x14ac:dyDescent="0.25">
      <c r="A4972" t="s">
        <v>9994</v>
      </c>
      <c r="B4972" t="s">
        <v>45</v>
      </c>
      <c r="C4972" t="s">
        <v>22</v>
      </c>
      <c r="D4972" t="s">
        <v>52</v>
      </c>
      <c r="E4972" s="1">
        <v>45613</v>
      </c>
      <c r="F4972" t="s">
        <v>9995</v>
      </c>
      <c r="G4972" s="1">
        <v>45995</v>
      </c>
      <c r="H4972" t="s">
        <v>58</v>
      </c>
      <c r="I4972" t="s">
        <v>48</v>
      </c>
      <c r="J4972" t="s">
        <v>59</v>
      </c>
      <c r="K4972">
        <v>4</v>
      </c>
      <c r="L4972" s="3">
        <f>Working_Data[[#This Row],[price2]]/Working_Data[[#This Row],[quantity]]</f>
        <v>346.78750000000002</v>
      </c>
      <c r="M4972" s="3">
        <v>1387.15</v>
      </c>
      <c r="N4972" t="s">
        <v>28</v>
      </c>
      <c r="O4972">
        <v>5</v>
      </c>
      <c r="P4972" s="1">
        <v>45901</v>
      </c>
      <c r="Q4972">
        <v>82</v>
      </c>
      <c r="R4972" t="s">
        <v>29</v>
      </c>
      <c r="S4972">
        <v>5</v>
      </c>
      <c r="T4972" s="1">
        <v>45875</v>
      </c>
      <c r="U4972" t="s">
        <v>36</v>
      </c>
      <c r="V4972" t="str">
        <f>TEXT(WEEKDAY(Working_Data[[#This Row],[order_date]],1),"DDDD")</f>
        <v>Thursday</v>
      </c>
      <c r="W4972" t="str">
        <f>TEXT(Working_Data[[#This Row],[order_date]],"mmmm")</f>
        <v>December</v>
      </c>
      <c r="X4972" s="7">
        <f>Working_Data[[#This Row],[last_order_date]]-Working_Data[[#This Row],[signup_date]]</f>
        <v>288</v>
      </c>
      <c r="Y4972" s="7">
        <f>IF(Working_Data[[#This Row],[churned]]="Active",1,0)</f>
        <v>1</v>
      </c>
      <c r="Z4972" s="7">
        <f>YEAR(Working_Data[[#This Row],[order_date]])</f>
        <v>2025</v>
      </c>
    </row>
    <row r="4973" spans="1:26" x14ac:dyDescent="0.25">
      <c r="A4973" t="s">
        <v>9996</v>
      </c>
      <c r="B4973" t="s">
        <v>38</v>
      </c>
      <c r="C4973" t="s">
        <v>39</v>
      </c>
      <c r="D4973" t="s">
        <v>56</v>
      </c>
      <c r="E4973" s="1">
        <v>45795</v>
      </c>
      <c r="F4973" t="s">
        <v>9997</v>
      </c>
      <c r="G4973" s="1">
        <v>45995</v>
      </c>
      <c r="H4973" t="s">
        <v>47</v>
      </c>
      <c r="I4973" t="s">
        <v>26</v>
      </c>
      <c r="J4973" t="s">
        <v>49</v>
      </c>
      <c r="K4973">
        <v>5</v>
      </c>
      <c r="L4973" s="3">
        <f>Working_Data[[#This Row],[price2]]/Working_Data[[#This Row],[quantity]]</f>
        <v>230.08600000000001</v>
      </c>
      <c r="M4973" s="3">
        <v>1150.43</v>
      </c>
      <c r="N4973" t="s">
        <v>35</v>
      </c>
      <c r="O4973">
        <v>24</v>
      </c>
      <c r="P4973" s="1">
        <v>45794</v>
      </c>
      <c r="Q4973">
        <v>328</v>
      </c>
      <c r="R4973" t="s">
        <v>29</v>
      </c>
      <c r="S4973">
        <v>5</v>
      </c>
      <c r="T4973" s="1">
        <v>45649</v>
      </c>
      <c r="U4973" t="s">
        <v>30</v>
      </c>
      <c r="V4973" t="str">
        <f>TEXT(WEEKDAY(Working_Data[[#This Row],[order_date]],1),"DDDD")</f>
        <v>Thursday</v>
      </c>
      <c r="W4973" t="str">
        <f>TEXT(Working_Data[[#This Row],[order_date]],"mmmm")</f>
        <v>December</v>
      </c>
      <c r="X4973" s="7">
        <f>Working_Data[[#This Row],[last_order_date]]-Working_Data[[#This Row],[signup_date]]</f>
        <v>-1</v>
      </c>
      <c r="Y4973" s="7">
        <f>IF(Working_Data[[#This Row],[churned]]="Active",1,0)</f>
        <v>1</v>
      </c>
      <c r="Z4973" s="7">
        <f>YEAR(Working_Data[[#This Row],[order_date]])</f>
        <v>2025</v>
      </c>
    </row>
    <row r="4974" spans="1:26" x14ac:dyDescent="0.25">
      <c r="A4974" t="s">
        <v>9998</v>
      </c>
      <c r="B4974" t="s">
        <v>45</v>
      </c>
      <c r="C4974" t="s">
        <v>39</v>
      </c>
      <c r="D4974" t="s">
        <v>77</v>
      </c>
      <c r="E4974" s="1">
        <v>45474</v>
      </c>
      <c r="F4974" t="s">
        <v>9999</v>
      </c>
      <c r="G4974" s="1">
        <v>45760</v>
      </c>
      <c r="H4974" t="s">
        <v>58</v>
      </c>
      <c r="I4974" t="s">
        <v>42</v>
      </c>
      <c r="J4974" t="s">
        <v>59</v>
      </c>
      <c r="K4974">
        <v>4</v>
      </c>
      <c r="L4974" s="3">
        <f>Working_Data[[#This Row],[price2]]/Working_Data[[#This Row],[quantity]]</f>
        <v>192.36500000000001</v>
      </c>
      <c r="M4974" s="3">
        <v>769.46</v>
      </c>
      <c r="N4974" t="s">
        <v>35</v>
      </c>
      <c r="O4974">
        <v>28</v>
      </c>
      <c r="P4974" s="1">
        <v>45662</v>
      </c>
      <c r="Q4974">
        <v>86</v>
      </c>
      <c r="R4974" t="s">
        <v>29</v>
      </c>
      <c r="S4974">
        <v>4</v>
      </c>
      <c r="T4974" s="1">
        <v>45996</v>
      </c>
      <c r="U4974" t="s">
        <v>36</v>
      </c>
      <c r="V4974" t="str">
        <f>TEXT(WEEKDAY(Working_Data[[#This Row],[order_date]],1),"DDDD")</f>
        <v>Sunday</v>
      </c>
      <c r="W4974" t="str">
        <f>TEXT(Working_Data[[#This Row],[order_date]],"mmmm")</f>
        <v>April</v>
      </c>
      <c r="X4974" s="7">
        <f>Working_Data[[#This Row],[last_order_date]]-Working_Data[[#This Row],[signup_date]]</f>
        <v>188</v>
      </c>
      <c r="Y4974" s="7">
        <f>IF(Working_Data[[#This Row],[churned]]="Active",1,0)</f>
        <v>1</v>
      </c>
      <c r="Z4974" s="7">
        <f>YEAR(Working_Data[[#This Row],[order_date]])</f>
        <v>2025</v>
      </c>
    </row>
    <row r="4975" spans="1:26" x14ac:dyDescent="0.25">
      <c r="A4975" t="s">
        <v>10000</v>
      </c>
      <c r="B4975" t="s">
        <v>38</v>
      </c>
      <c r="C4975" t="s">
        <v>82</v>
      </c>
      <c r="D4975" t="s">
        <v>52</v>
      </c>
      <c r="E4975" s="1">
        <v>45583</v>
      </c>
      <c r="F4975" t="s">
        <v>10001</v>
      </c>
      <c r="G4975" s="1">
        <v>45760</v>
      </c>
      <c r="H4975" t="s">
        <v>47</v>
      </c>
      <c r="I4975" t="s">
        <v>48</v>
      </c>
      <c r="J4975" t="s">
        <v>64</v>
      </c>
      <c r="K4975">
        <v>5</v>
      </c>
      <c r="L4975" s="3">
        <f>Working_Data[[#This Row],[price2]]/Working_Data[[#This Row],[quantity]]</f>
        <v>217.29000000000002</v>
      </c>
      <c r="M4975" s="3">
        <v>1086.45</v>
      </c>
      <c r="N4975" t="s">
        <v>35</v>
      </c>
      <c r="O4975">
        <v>36</v>
      </c>
      <c r="P4975" s="1">
        <v>45823</v>
      </c>
      <c r="Q4975">
        <v>414</v>
      </c>
      <c r="R4975" t="s">
        <v>29</v>
      </c>
      <c r="S4975">
        <v>2</v>
      </c>
      <c r="T4975" s="1">
        <v>45553</v>
      </c>
      <c r="U4975" t="s">
        <v>36</v>
      </c>
      <c r="V4975" t="str">
        <f>TEXT(WEEKDAY(Working_Data[[#This Row],[order_date]],1),"DDDD")</f>
        <v>Sunday</v>
      </c>
      <c r="W4975" t="str">
        <f>TEXT(Working_Data[[#This Row],[order_date]],"mmmm")</f>
        <v>April</v>
      </c>
      <c r="X4975" s="7">
        <f>Working_Data[[#This Row],[last_order_date]]-Working_Data[[#This Row],[signup_date]]</f>
        <v>240</v>
      </c>
      <c r="Y4975" s="7">
        <f>IF(Working_Data[[#This Row],[churned]]="Active",1,0)</f>
        <v>1</v>
      </c>
      <c r="Z4975" s="7">
        <f>YEAR(Working_Data[[#This Row],[order_date]])</f>
        <v>2025</v>
      </c>
    </row>
    <row r="4976" spans="1:26" x14ac:dyDescent="0.25">
      <c r="A4976" t="s">
        <v>10002</v>
      </c>
      <c r="B4976" t="s">
        <v>21</v>
      </c>
      <c r="C4976" t="s">
        <v>39</v>
      </c>
      <c r="D4976" t="s">
        <v>52</v>
      </c>
      <c r="E4976" s="1">
        <v>45468</v>
      </c>
      <c r="F4976" t="s">
        <v>10003</v>
      </c>
      <c r="G4976" s="1">
        <v>45760</v>
      </c>
      <c r="H4976" t="s">
        <v>58</v>
      </c>
      <c r="I4976" t="s">
        <v>42</v>
      </c>
      <c r="J4976" t="s">
        <v>49</v>
      </c>
      <c r="K4976">
        <v>5</v>
      </c>
      <c r="L4976" s="3">
        <f>Working_Data[[#This Row],[price2]]/Working_Data[[#This Row],[quantity]]</f>
        <v>173.64600000000002</v>
      </c>
      <c r="M4976" s="3">
        <v>868.23</v>
      </c>
      <c r="N4976" t="s">
        <v>35</v>
      </c>
      <c r="O4976">
        <v>20</v>
      </c>
      <c r="P4976" s="1">
        <v>45866</v>
      </c>
      <c r="Q4976">
        <v>166</v>
      </c>
      <c r="R4976" t="s">
        <v>29</v>
      </c>
      <c r="S4976">
        <v>3</v>
      </c>
      <c r="T4976" s="1">
        <v>45550</v>
      </c>
      <c r="U4976" t="s">
        <v>60</v>
      </c>
      <c r="V4976" t="str">
        <f>TEXT(WEEKDAY(Working_Data[[#This Row],[order_date]],1),"DDDD")</f>
        <v>Sunday</v>
      </c>
      <c r="W4976" t="str">
        <f>TEXT(Working_Data[[#This Row],[order_date]],"mmmm")</f>
        <v>April</v>
      </c>
      <c r="X4976" s="7">
        <f>Working_Data[[#This Row],[last_order_date]]-Working_Data[[#This Row],[signup_date]]</f>
        <v>398</v>
      </c>
      <c r="Y4976" s="7">
        <f>IF(Working_Data[[#This Row],[churned]]="Active",1,0)</f>
        <v>1</v>
      </c>
      <c r="Z4976" s="7">
        <f>YEAR(Working_Data[[#This Row],[order_date]])</f>
        <v>2025</v>
      </c>
    </row>
    <row r="4977" spans="1:26" x14ac:dyDescent="0.25">
      <c r="A4977" t="s">
        <v>10004</v>
      </c>
      <c r="B4977" t="s">
        <v>45</v>
      </c>
      <c r="C4977" t="s">
        <v>39</v>
      </c>
      <c r="D4977" t="s">
        <v>56</v>
      </c>
      <c r="E4977" s="1">
        <v>45888</v>
      </c>
      <c r="F4977" t="s">
        <v>10005</v>
      </c>
      <c r="G4977" s="1">
        <v>45760</v>
      </c>
      <c r="H4977" t="s">
        <v>41</v>
      </c>
      <c r="I4977" t="s">
        <v>54</v>
      </c>
      <c r="J4977" t="s">
        <v>27</v>
      </c>
      <c r="K4977">
        <v>3</v>
      </c>
      <c r="L4977" s="3">
        <f>Working_Data[[#This Row],[price2]]/Working_Data[[#This Row],[quantity]]</f>
        <v>180.72666666666666</v>
      </c>
      <c r="M4977" s="3">
        <v>542.17999999999995</v>
      </c>
      <c r="N4977" t="s">
        <v>50</v>
      </c>
      <c r="O4977">
        <v>18</v>
      </c>
      <c r="P4977" s="1">
        <v>45996</v>
      </c>
      <c r="Q4977">
        <v>137</v>
      </c>
      <c r="R4977" t="s">
        <v>43</v>
      </c>
      <c r="S4977">
        <v>3</v>
      </c>
      <c r="T4977" s="1">
        <v>45620</v>
      </c>
      <c r="U4977" t="s">
        <v>36</v>
      </c>
      <c r="V4977" t="str">
        <f>TEXT(WEEKDAY(Working_Data[[#This Row],[order_date]],1),"DDDD")</f>
        <v>Sunday</v>
      </c>
      <c r="W4977" t="str">
        <f>TEXT(Working_Data[[#This Row],[order_date]],"mmmm")</f>
        <v>April</v>
      </c>
      <c r="X4977" s="7">
        <f>Working_Data[[#This Row],[last_order_date]]-Working_Data[[#This Row],[signup_date]]</f>
        <v>108</v>
      </c>
      <c r="Y4977" s="7">
        <f>IF(Working_Data[[#This Row],[churned]]="Active",1,0)</f>
        <v>0</v>
      </c>
      <c r="Z4977" s="7">
        <f>YEAR(Working_Data[[#This Row],[order_date]])</f>
        <v>2025</v>
      </c>
    </row>
    <row r="4978" spans="1:26" x14ac:dyDescent="0.25">
      <c r="A4978" t="s">
        <v>10006</v>
      </c>
      <c r="B4978" t="s">
        <v>38</v>
      </c>
      <c r="C4978" t="s">
        <v>22</v>
      </c>
      <c r="D4978" t="s">
        <v>56</v>
      </c>
      <c r="E4978" s="1">
        <v>45428</v>
      </c>
      <c r="F4978" t="s">
        <v>10007</v>
      </c>
      <c r="G4978" s="1">
        <v>45760</v>
      </c>
      <c r="H4978" t="s">
        <v>34</v>
      </c>
      <c r="I4978" t="s">
        <v>48</v>
      </c>
      <c r="J4978" t="s">
        <v>64</v>
      </c>
      <c r="K4978">
        <v>1</v>
      </c>
      <c r="L4978" s="3">
        <f>Working_Data[[#This Row],[price2]]/Working_Data[[#This Row],[quantity]]</f>
        <v>1487.78</v>
      </c>
      <c r="M4978" s="3">
        <v>1487.78</v>
      </c>
      <c r="N4978" t="s">
        <v>50</v>
      </c>
      <c r="O4978">
        <v>46</v>
      </c>
      <c r="P4978" s="1">
        <v>45763</v>
      </c>
      <c r="Q4978">
        <v>254</v>
      </c>
      <c r="R4978" t="s">
        <v>43</v>
      </c>
      <c r="S4978">
        <v>4</v>
      </c>
      <c r="T4978" s="1">
        <v>45839</v>
      </c>
      <c r="U4978" t="s">
        <v>36</v>
      </c>
      <c r="V4978" t="str">
        <f>TEXT(WEEKDAY(Working_Data[[#This Row],[order_date]],1),"DDDD")</f>
        <v>Sunday</v>
      </c>
      <c r="W4978" t="str">
        <f>TEXT(Working_Data[[#This Row],[order_date]],"mmmm")</f>
        <v>April</v>
      </c>
      <c r="X4978" s="7">
        <f>Working_Data[[#This Row],[last_order_date]]-Working_Data[[#This Row],[signup_date]]</f>
        <v>335</v>
      </c>
      <c r="Y4978" s="7">
        <f>IF(Working_Data[[#This Row],[churned]]="Active",1,0)</f>
        <v>0</v>
      </c>
      <c r="Z4978" s="7">
        <f>YEAR(Working_Data[[#This Row],[order_date]])</f>
        <v>2025</v>
      </c>
    </row>
    <row r="4979" spans="1:26" x14ac:dyDescent="0.25">
      <c r="A4979" t="s">
        <v>10008</v>
      </c>
      <c r="B4979" t="s">
        <v>21</v>
      </c>
      <c r="C4979" t="s">
        <v>22</v>
      </c>
      <c r="D4979" t="s">
        <v>32</v>
      </c>
      <c r="E4979" s="1">
        <v>45442</v>
      </c>
      <c r="F4979" t="s">
        <v>10009</v>
      </c>
      <c r="G4979" s="1">
        <v>45760</v>
      </c>
      <c r="H4979" t="s">
        <v>25</v>
      </c>
      <c r="I4979" t="s">
        <v>54</v>
      </c>
      <c r="J4979" t="s">
        <v>64</v>
      </c>
      <c r="K4979">
        <v>1</v>
      </c>
      <c r="L4979" s="3">
        <f>Working_Data[[#This Row],[price2]]/Working_Data[[#This Row],[quantity]]</f>
        <v>673.48</v>
      </c>
      <c r="M4979" s="3">
        <v>673.48</v>
      </c>
      <c r="N4979" t="s">
        <v>35</v>
      </c>
      <c r="O4979">
        <v>39</v>
      </c>
      <c r="P4979" s="1">
        <v>45750</v>
      </c>
      <c r="Q4979">
        <v>177</v>
      </c>
      <c r="R4979" t="s">
        <v>29</v>
      </c>
      <c r="S4979">
        <v>5</v>
      </c>
      <c r="T4979" s="1">
        <v>45691</v>
      </c>
      <c r="U4979" t="s">
        <v>60</v>
      </c>
      <c r="V4979" t="str">
        <f>TEXT(WEEKDAY(Working_Data[[#This Row],[order_date]],1),"DDDD")</f>
        <v>Sunday</v>
      </c>
      <c r="W4979" t="str">
        <f>TEXT(Working_Data[[#This Row],[order_date]],"mmmm")</f>
        <v>April</v>
      </c>
      <c r="X4979" s="7">
        <f>Working_Data[[#This Row],[last_order_date]]-Working_Data[[#This Row],[signup_date]]</f>
        <v>308</v>
      </c>
      <c r="Y4979" s="7">
        <f>IF(Working_Data[[#This Row],[churned]]="Active",1,0)</f>
        <v>1</v>
      </c>
      <c r="Z4979" s="7">
        <f>YEAR(Working_Data[[#This Row],[order_date]])</f>
        <v>2025</v>
      </c>
    </row>
    <row r="4980" spans="1:26" x14ac:dyDescent="0.25">
      <c r="A4980" t="s">
        <v>10010</v>
      </c>
      <c r="B4980" t="s">
        <v>21</v>
      </c>
      <c r="C4980" t="s">
        <v>39</v>
      </c>
      <c r="D4980" t="s">
        <v>56</v>
      </c>
      <c r="E4980" s="1">
        <v>45359</v>
      </c>
      <c r="F4980" t="s">
        <v>10011</v>
      </c>
      <c r="G4980" s="1">
        <v>45760</v>
      </c>
      <c r="H4980" t="s">
        <v>58</v>
      </c>
      <c r="I4980" t="s">
        <v>48</v>
      </c>
      <c r="J4980" t="s">
        <v>64</v>
      </c>
      <c r="K4980">
        <v>5</v>
      </c>
      <c r="L4980" s="3">
        <f>Working_Data[[#This Row],[price2]]/Working_Data[[#This Row],[quantity]]</f>
        <v>56.032000000000004</v>
      </c>
      <c r="M4980" s="3">
        <v>280.16000000000003</v>
      </c>
      <c r="N4980" t="s">
        <v>50</v>
      </c>
      <c r="O4980">
        <v>5</v>
      </c>
      <c r="P4980" s="1">
        <v>45803</v>
      </c>
      <c r="Q4980">
        <v>30</v>
      </c>
      <c r="R4980" t="s">
        <v>29</v>
      </c>
      <c r="S4980">
        <v>3</v>
      </c>
      <c r="T4980" s="1">
        <v>45776</v>
      </c>
      <c r="U4980" t="s">
        <v>60</v>
      </c>
      <c r="V4980" t="str">
        <f>TEXT(WEEKDAY(Working_Data[[#This Row],[order_date]],1),"DDDD")</f>
        <v>Sunday</v>
      </c>
      <c r="W4980" t="str">
        <f>TEXT(Working_Data[[#This Row],[order_date]],"mmmm")</f>
        <v>April</v>
      </c>
      <c r="X4980" s="7">
        <f>Working_Data[[#This Row],[last_order_date]]-Working_Data[[#This Row],[signup_date]]</f>
        <v>444</v>
      </c>
      <c r="Y4980" s="7">
        <f>IF(Working_Data[[#This Row],[churned]]="Active",1,0)</f>
        <v>1</v>
      </c>
      <c r="Z4980" s="7">
        <f>YEAR(Working_Data[[#This Row],[order_date]])</f>
        <v>2025</v>
      </c>
    </row>
    <row r="4981" spans="1:26" x14ac:dyDescent="0.25">
      <c r="A4981" t="s">
        <v>10012</v>
      </c>
      <c r="B4981" t="s">
        <v>45</v>
      </c>
      <c r="C4981" t="s">
        <v>22</v>
      </c>
      <c r="D4981" t="s">
        <v>52</v>
      </c>
      <c r="E4981" s="1">
        <v>45354</v>
      </c>
      <c r="F4981" t="s">
        <v>10013</v>
      </c>
      <c r="G4981" s="1">
        <v>45760</v>
      </c>
      <c r="H4981" t="s">
        <v>25</v>
      </c>
      <c r="I4981" t="s">
        <v>26</v>
      </c>
      <c r="J4981" t="s">
        <v>59</v>
      </c>
      <c r="K4981">
        <v>5</v>
      </c>
      <c r="L4981" s="3">
        <f>Working_Data[[#This Row],[price2]]/Working_Data[[#This Row],[quantity]]</f>
        <v>49.658000000000001</v>
      </c>
      <c r="M4981" s="3">
        <v>248.29</v>
      </c>
      <c r="N4981" t="s">
        <v>50</v>
      </c>
      <c r="O4981">
        <v>35</v>
      </c>
      <c r="P4981" s="1">
        <v>45719</v>
      </c>
      <c r="Q4981">
        <v>177</v>
      </c>
      <c r="R4981" t="s">
        <v>29</v>
      </c>
      <c r="S4981">
        <v>1</v>
      </c>
      <c r="T4981" s="1">
        <v>45639</v>
      </c>
      <c r="U4981" t="s">
        <v>36</v>
      </c>
      <c r="V4981" t="str">
        <f>TEXT(WEEKDAY(Working_Data[[#This Row],[order_date]],1),"DDDD")</f>
        <v>Sunday</v>
      </c>
      <c r="W4981" t="str">
        <f>TEXT(Working_Data[[#This Row],[order_date]],"mmmm")</f>
        <v>April</v>
      </c>
      <c r="X4981" s="7">
        <f>Working_Data[[#This Row],[last_order_date]]-Working_Data[[#This Row],[signup_date]]</f>
        <v>365</v>
      </c>
      <c r="Y4981" s="7">
        <f>IF(Working_Data[[#This Row],[churned]]="Active",1,0)</f>
        <v>1</v>
      </c>
      <c r="Z4981" s="7">
        <f>YEAR(Working_Data[[#This Row],[order_date]])</f>
        <v>2025</v>
      </c>
    </row>
    <row r="4982" spans="1:26" x14ac:dyDescent="0.25">
      <c r="A4982" t="s">
        <v>10014</v>
      </c>
      <c r="B4982" t="s">
        <v>38</v>
      </c>
      <c r="C4982" t="s">
        <v>82</v>
      </c>
      <c r="D4982" t="s">
        <v>23</v>
      </c>
      <c r="E4982" s="1">
        <v>45374</v>
      </c>
      <c r="F4982" t="s">
        <v>10015</v>
      </c>
      <c r="G4982" s="1">
        <v>45761</v>
      </c>
      <c r="H4982" t="s">
        <v>25</v>
      </c>
      <c r="I4982" t="s">
        <v>54</v>
      </c>
      <c r="J4982" t="s">
        <v>59</v>
      </c>
      <c r="K4982">
        <v>1</v>
      </c>
      <c r="L4982" s="3">
        <f>Working_Data[[#This Row],[price2]]/Working_Data[[#This Row],[quantity]]</f>
        <v>900.17</v>
      </c>
      <c r="M4982" s="3">
        <v>900.17</v>
      </c>
      <c r="N4982" t="s">
        <v>28</v>
      </c>
      <c r="O4982">
        <v>45</v>
      </c>
      <c r="P4982" s="1">
        <v>45614</v>
      </c>
      <c r="Q4982">
        <v>170</v>
      </c>
      <c r="R4982" t="s">
        <v>43</v>
      </c>
      <c r="S4982">
        <v>5</v>
      </c>
      <c r="T4982" s="1">
        <v>45802</v>
      </c>
      <c r="U4982" t="s">
        <v>60</v>
      </c>
      <c r="V4982" t="str">
        <f>TEXT(WEEKDAY(Working_Data[[#This Row],[order_date]],1),"DDDD")</f>
        <v>Monday</v>
      </c>
      <c r="W4982" t="str">
        <f>TEXT(Working_Data[[#This Row],[order_date]],"mmmm")</f>
        <v>April</v>
      </c>
      <c r="X4982" s="7">
        <f>Working_Data[[#This Row],[last_order_date]]-Working_Data[[#This Row],[signup_date]]</f>
        <v>240</v>
      </c>
      <c r="Y4982" s="7">
        <f>IF(Working_Data[[#This Row],[churned]]="Active",1,0)</f>
        <v>0</v>
      </c>
      <c r="Z4982" s="7">
        <f>YEAR(Working_Data[[#This Row],[order_date]])</f>
        <v>2025</v>
      </c>
    </row>
    <row r="4983" spans="1:26" x14ac:dyDescent="0.25">
      <c r="A4983" t="s">
        <v>10016</v>
      </c>
      <c r="B4983" t="s">
        <v>21</v>
      </c>
      <c r="C4983" t="s">
        <v>82</v>
      </c>
      <c r="D4983" t="s">
        <v>56</v>
      </c>
      <c r="E4983" s="1">
        <v>45938</v>
      </c>
      <c r="F4983" t="s">
        <v>10017</v>
      </c>
      <c r="G4983" s="1">
        <v>45761</v>
      </c>
      <c r="H4983" t="s">
        <v>41</v>
      </c>
      <c r="I4983" t="s">
        <v>48</v>
      </c>
      <c r="J4983" t="s">
        <v>64</v>
      </c>
      <c r="K4983">
        <v>2</v>
      </c>
      <c r="L4983" s="3">
        <f>Working_Data[[#This Row],[price2]]/Working_Data[[#This Row],[quantity]]</f>
        <v>240.24</v>
      </c>
      <c r="M4983" s="3">
        <v>480.48</v>
      </c>
      <c r="N4983" t="s">
        <v>50</v>
      </c>
      <c r="O4983">
        <v>20</v>
      </c>
      <c r="P4983" s="1">
        <v>45731</v>
      </c>
      <c r="Q4983">
        <v>387</v>
      </c>
      <c r="R4983" t="s">
        <v>43</v>
      </c>
      <c r="S4983">
        <v>4</v>
      </c>
      <c r="T4983" s="1">
        <v>45864</v>
      </c>
      <c r="U4983" t="s">
        <v>30</v>
      </c>
      <c r="V4983" t="str">
        <f>TEXT(WEEKDAY(Working_Data[[#This Row],[order_date]],1),"DDDD")</f>
        <v>Monday</v>
      </c>
      <c r="W4983" t="str">
        <f>TEXT(Working_Data[[#This Row],[order_date]],"mmmm")</f>
        <v>April</v>
      </c>
      <c r="X4983" s="7">
        <f>Working_Data[[#This Row],[last_order_date]]-Working_Data[[#This Row],[signup_date]]</f>
        <v>-207</v>
      </c>
      <c r="Y4983" s="7">
        <f>IF(Working_Data[[#This Row],[churned]]="Active",1,0)</f>
        <v>0</v>
      </c>
      <c r="Z4983" s="7">
        <f>YEAR(Working_Data[[#This Row],[order_date]])</f>
        <v>2025</v>
      </c>
    </row>
    <row r="4984" spans="1:26" x14ac:dyDescent="0.25">
      <c r="A4984" t="s">
        <v>10018</v>
      </c>
      <c r="B4984" t="s">
        <v>45</v>
      </c>
      <c r="C4984" t="s">
        <v>22</v>
      </c>
      <c r="D4984" t="s">
        <v>77</v>
      </c>
      <c r="E4984" s="1">
        <v>45028</v>
      </c>
      <c r="F4984" t="s">
        <v>10019</v>
      </c>
      <c r="G4984" s="1">
        <v>45761</v>
      </c>
      <c r="H4984" t="s">
        <v>25</v>
      </c>
      <c r="I4984" t="s">
        <v>26</v>
      </c>
      <c r="J4984" t="s">
        <v>27</v>
      </c>
      <c r="K4984">
        <v>1</v>
      </c>
      <c r="L4984" s="3">
        <f>Working_Data[[#This Row],[price2]]/Working_Data[[#This Row],[quantity]]</f>
        <v>779.13</v>
      </c>
      <c r="M4984" s="3">
        <v>779.13</v>
      </c>
      <c r="N4984" t="s">
        <v>28</v>
      </c>
      <c r="O4984">
        <v>16</v>
      </c>
      <c r="P4984" s="1">
        <v>45583</v>
      </c>
      <c r="Q4984">
        <v>109</v>
      </c>
      <c r="R4984" t="s">
        <v>43</v>
      </c>
      <c r="S4984">
        <v>2</v>
      </c>
      <c r="T4984" s="1">
        <v>45648</v>
      </c>
      <c r="U4984" t="s">
        <v>36</v>
      </c>
      <c r="V4984" t="str">
        <f>TEXT(WEEKDAY(Working_Data[[#This Row],[order_date]],1),"DDDD")</f>
        <v>Monday</v>
      </c>
      <c r="W4984" t="str">
        <f>TEXT(Working_Data[[#This Row],[order_date]],"mmmm")</f>
        <v>April</v>
      </c>
      <c r="X4984" s="7">
        <f>Working_Data[[#This Row],[last_order_date]]-Working_Data[[#This Row],[signup_date]]</f>
        <v>555</v>
      </c>
      <c r="Y4984" s="7">
        <f>IF(Working_Data[[#This Row],[churned]]="Active",1,0)</f>
        <v>0</v>
      </c>
      <c r="Z4984" s="7">
        <f>YEAR(Working_Data[[#This Row],[order_date]])</f>
        <v>2025</v>
      </c>
    </row>
    <row r="4985" spans="1:26" x14ac:dyDescent="0.25">
      <c r="A4985" t="s">
        <v>10020</v>
      </c>
      <c r="B4985" t="s">
        <v>21</v>
      </c>
      <c r="C4985" t="s">
        <v>39</v>
      </c>
      <c r="D4985" t="s">
        <v>77</v>
      </c>
      <c r="E4985" s="1">
        <v>45321</v>
      </c>
      <c r="F4985" t="s">
        <v>10021</v>
      </c>
      <c r="G4985" s="1">
        <v>45761</v>
      </c>
      <c r="H4985" t="s">
        <v>25</v>
      </c>
      <c r="I4985" t="s">
        <v>48</v>
      </c>
      <c r="J4985" t="s">
        <v>49</v>
      </c>
      <c r="K4985">
        <v>3</v>
      </c>
      <c r="L4985" s="3">
        <f>Working_Data[[#This Row],[price2]]/Working_Data[[#This Row],[quantity]]</f>
        <v>254.44666666666669</v>
      </c>
      <c r="M4985" s="3">
        <v>763.34</v>
      </c>
      <c r="N4985" t="s">
        <v>28</v>
      </c>
      <c r="O4985">
        <v>48</v>
      </c>
      <c r="P4985" s="1">
        <v>45677</v>
      </c>
      <c r="Q4985">
        <v>145</v>
      </c>
      <c r="R4985" t="s">
        <v>43</v>
      </c>
      <c r="S4985">
        <v>1</v>
      </c>
      <c r="T4985" s="1">
        <v>45872</v>
      </c>
      <c r="U4985" t="s">
        <v>36</v>
      </c>
      <c r="V4985" t="str">
        <f>TEXT(WEEKDAY(Working_Data[[#This Row],[order_date]],1),"DDDD")</f>
        <v>Monday</v>
      </c>
      <c r="W4985" t="str">
        <f>TEXT(Working_Data[[#This Row],[order_date]],"mmmm")</f>
        <v>April</v>
      </c>
      <c r="X4985" s="7">
        <f>Working_Data[[#This Row],[last_order_date]]-Working_Data[[#This Row],[signup_date]]</f>
        <v>356</v>
      </c>
      <c r="Y4985" s="7">
        <f>IF(Working_Data[[#This Row],[churned]]="Active",1,0)</f>
        <v>0</v>
      </c>
      <c r="Z4985" s="7">
        <f>YEAR(Working_Data[[#This Row],[order_date]])</f>
        <v>2025</v>
      </c>
    </row>
    <row r="4986" spans="1:26" x14ac:dyDescent="0.25">
      <c r="A4986" t="s">
        <v>10022</v>
      </c>
      <c r="B4986" t="s">
        <v>45</v>
      </c>
      <c r="C4986" t="s">
        <v>82</v>
      </c>
      <c r="D4986" t="s">
        <v>77</v>
      </c>
      <c r="E4986" s="1">
        <v>45502</v>
      </c>
      <c r="F4986" t="s">
        <v>10023</v>
      </c>
      <c r="G4986" s="1">
        <v>45761</v>
      </c>
      <c r="H4986" t="s">
        <v>41</v>
      </c>
      <c r="I4986" t="s">
        <v>48</v>
      </c>
      <c r="J4986" t="s">
        <v>27</v>
      </c>
      <c r="K4986">
        <v>1</v>
      </c>
      <c r="L4986" s="3">
        <f>Working_Data[[#This Row],[price2]]/Working_Data[[#This Row],[quantity]]</f>
        <v>849.31</v>
      </c>
      <c r="M4986" s="3">
        <v>849.31</v>
      </c>
      <c r="N4986" t="s">
        <v>28</v>
      </c>
      <c r="O4986">
        <v>36</v>
      </c>
      <c r="P4986" s="1">
        <v>45801</v>
      </c>
      <c r="Q4986">
        <v>1</v>
      </c>
      <c r="R4986" t="s">
        <v>29</v>
      </c>
      <c r="S4986">
        <v>1</v>
      </c>
      <c r="T4986" s="1">
        <v>45744</v>
      </c>
      <c r="U4986" t="s">
        <v>30</v>
      </c>
      <c r="V4986" t="str">
        <f>TEXT(WEEKDAY(Working_Data[[#This Row],[order_date]],1),"DDDD")</f>
        <v>Monday</v>
      </c>
      <c r="W4986" t="str">
        <f>TEXT(Working_Data[[#This Row],[order_date]],"mmmm")</f>
        <v>April</v>
      </c>
      <c r="X4986" s="7">
        <f>Working_Data[[#This Row],[last_order_date]]-Working_Data[[#This Row],[signup_date]]</f>
        <v>299</v>
      </c>
      <c r="Y4986" s="7">
        <f>IF(Working_Data[[#This Row],[churned]]="Active",1,0)</f>
        <v>1</v>
      </c>
      <c r="Z4986" s="7">
        <f>YEAR(Working_Data[[#This Row],[order_date]])</f>
        <v>2025</v>
      </c>
    </row>
    <row r="4987" spans="1:26" x14ac:dyDescent="0.25">
      <c r="A4987" t="s">
        <v>10024</v>
      </c>
      <c r="B4987" t="s">
        <v>38</v>
      </c>
      <c r="C4987" t="s">
        <v>39</v>
      </c>
      <c r="D4987" t="s">
        <v>77</v>
      </c>
      <c r="E4987" s="1">
        <v>44994</v>
      </c>
      <c r="F4987" t="s">
        <v>10025</v>
      </c>
      <c r="G4987" s="1">
        <v>45761</v>
      </c>
      <c r="H4987" t="s">
        <v>34</v>
      </c>
      <c r="I4987" t="s">
        <v>42</v>
      </c>
      <c r="J4987" t="s">
        <v>64</v>
      </c>
      <c r="K4987">
        <v>5</v>
      </c>
      <c r="L4987" s="3">
        <f>Working_Data[[#This Row],[price2]]/Working_Data[[#This Row],[quantity]]</f>
        <v>166.19800000000001</v>
      </c>
      <c r="M4987" s="3">
        <v>830.99</v>
      </c>
      <c r="N4987" t="s">
        <v>28</v>
      </c>
      <c r="O4987">
        <v>33</v>
      </c>
      <c r="P4987" s="1">
        <v>45531</v>
      </c>
      <c r="Q4987">
        <v>403</v>
      </c>
      <c r="R4987" t="s">
        <v>29</v>
      </c>
      <c r="S4987">
        <v>5</v>
      </c>
      <c r="T4987" s="1">
        <v>45424</v>
      </c>
      <c r="U4987" t="s">
        <v>30</v>
      </c>
      <c r="V4987" t="str">
        <f>TEXT(WEEKDAY(Working_Data[[#This Row],[order_date]],1),"DDDD")</f>
        <v>Monday</v>
      </c>
      <c r="W4987" t="str">
        <f>TEXT(Working_Data[[#This Row],[order_date]],"mmmm")</f>
        <v>April</v>
      </c>
      <c r="X4987" s="7">
        <f>Working_Data[[#This Row],[last_order_date]]-Working_Data[[#This Row],[signup_date]]</f>
        <v>537</v>
      </c>
      <c r="Y4987" s="7">
        <f>IF(Working_Data[[#This Row],[churned]]="Active",1,0)</f>
        <v>1</v>
      </c>
      <c r="Z4987" s="7">
        <f>YEAR(Working_Data[[#This Row],[order_date]])</f>
        <v>2025</v>
      </c>
    </row>
    <row r="4988" spans="1:26" x14ac:dyDescent="0.25">
      <c r="A4988" t="s">
        <v>10026</v>
      </c>
      <c r="B4988" t="s">
        <v>38</v>
      </c>
      <c r="C4988" t="s">
        <v>39</v>
      </c>
      <c r="D4988" t="s">
        <v>32</v>
      </c>
      <c r="E4988" s="1">
        <v>45455</v>
      </c>
      <c r="F4988" t="s">
        <v>10027</v>
      </c>
      <c r="G4988" s="1">
        <v>45761</v>
      </c>
      <c r="H4988" t="s">
        <v>47</v>
      </c>
      <c r="I4988" t="s">
        <v>54</v>
      </c>
      <c r="J4988" t="s">
        <v>27</v>
      </c>
      <c r="K4988">
        <v>4</v>
      </c>
      <c r="L4988" s="3">
        <f>Working_Data[[#This Row],[price2]]/Working_Data[[#This Row],[quantity]]</f>
        <v>58.305</v>
      </c>
      <c r="M4988" s="3">
        <v>233.22</v>
      </c>
      <c r="N4988" t="s">
        <v>35</v>
      </c>
      <c r="O4988">
        <v>20</v>
      </c>
      <c r="P4988" s="1">
        <v>45753</v>
      </c>
      <c r="Q4988">
        <v>467</v>
      </c>
      <c r="R4988" t="s">
        <v>43</v>
      </c>
      <c r="S4988">
        <v>3</v>
      </c>
      <c r="T4988" s="1">
        <v>45678</v>
      </c>
      <c r="U4988" t="s">
        <v>30</v>
      </c>
      <c r="V4988" t="str">
        <f>TEXT(WEEKDAY(Working_Data[[#This Row],[order_date]],1),"DDDD")</f>
        <v>Monday</v>
      </c>
      <c r="W4988" t="str">
        <f>TEXT(Working_Data[[#This Row],[order_date]],"mmmm")</f>
        <v>April</v>
      </c>
      <c r="X4988" s="7">
        <f>Working_Data[[#This Row],[last_order_date]]-Working_Data[[#This Row],[signup_date]]</f>
        <v>298</v>
      </c>
      <c r="Y4988" s="7">
        <f>IF(Working_Data[[#This Row],[churned]]="Active",1,0)</f>
        <v>0</v>
      </c>
      <c r="Z4988" s="7">
        <f>YEAR(Working_Data[[#This Row],[order_date]])</f>
        <v>2025</v>
      </c>
    </row>
    <row r="4989" spans="1:26" x14ac:dyDescent="0.25">
      <c r="A4989" t="s">
        <v>10028</v>
      </c>
      <c r="B4989" t="s">
        <v>45</v>
      </c>
      <c r="C4989" t="s">
        <v>82</v>
      </c>
      <c r="D4989" t="s">
        <v>32</v>
      </c>
      <c r="E4989" s="1">
        <v>45677</v>
      </c>
      <c r="F4989" t="s">
        <v>10029</v>
      </c>
      <c r="G4989" s="1">
        <v>45762</v>
      </c>
      <c r="H4989" t="s">
        <v>25</v>
      </c>
      <c r="I4989" t="s">
        <v>54</v>
      </c>
      <c r="J4989" t="s">
        <v>49</v>
      </c>
      <c r="K4989">
        <v>1</v>
      </c>
      <c r="L4989" s="3">
        <f>Working_Data[[#This Row],[price2]]/Working_Data[[#This Row],[quantity]]</f>
        <v>388.59</v>
      </c>
      <c r="M4989" s="3">
        <v>388.59</v>
      </c>
      <c r="N4989" t="s">
        <v>28</v>
      </c>
      <c r="O4989">
        <v>29</v>
      </c>
      <c r="P4989" s="1">
        <v>45610</v>
      </c>
      <c r="Q4989">
        <v>46</v>
      </c>
      <c r="R4989" t="s">
        <v>29</v>
      </c>
      <c r="S4989">
        <v>5</v>
      </c>
      <c r="T4989" s="1">
        <v>45710</v>
      </c>
      <c r="U4989" t="s">
        <v>36</v>
      </c>
      <c r="V4989" t="str">
        <f>TEXT(WEEKDAY(Working_Data[[#This Row],[order_date]],1),"DDDD")</f>
        <v>Tuesday</v>
      </c>
      <c r="W4989" t="str">
        <f>TEXT(Working_Data[[#This Row],[order_date]],"mmmm")</f>
        <v>April</v>
      </c>
      <c r="X4989" s="7">
        <f>Working_Data[[#This Row],[last_order_date]]-Working_Data[[#This Row],[signup_date]]</f>
        <v>-67</v>
      </c>
      <c r="Y4989" s="7">
        <f>IF(Working_Data[[#This Row],[churned]]="Active",1,0)</f>
        <v>1</v>
      </c>
      <c r="Z4989" s="7">
        <f>YEAR(Working_Data[[#This Row],[order_date]])</f>
        <v>2025</v>
      </c>
    </row>
    <row r="4990" spans="1:26" x14ac:dyDescent="0.25">
      <c r="A4990" t="s">
        <v>10030</v>
      </c>
      <c r="B4990" t="s">
        <v>21</v>
      </c>
      <c r="C4990" t="s">
        <v>82</v>
      </c>
      <c r="D4990" t="s">
        <v>77</v>
      </c>
      <c r="E4990" s="1">
        <v>45359</v>
      </c>
      <c r="F4990" t="s">
        <v>10031</v>
      </c>
      <c r="G4990" s="1">
        <v>45762</v>
      </c>
      <c r="H4990" t="s">
        <v>34</v>
      </c>
      <c r="I4990" t="s">
        <v>26</v>
      </c>
      <c r="J4990" t="s">
        <v>67</v>
      </c>
      <c r="K4990">
        <v>3</v>
      </c>
      <c r="L4990" s="3">
        <f>Working_Data[[#This Row],[price2]]/Working_Data[[#This Row],[quantity]]</f>
        <v>262.28666666666669</v>
      </c>
      <c r="M4990" s="3">
        <v>786.86</v>
      </c>
      <c r="N4990" t="s">
        <v>50</v>
      </c>
      <c r="O4990">
        <v>41</v>
      </c>
      <c r="P4990" s="1">
        <v>45753</v>
      </c>
      <c r="Q4990">
        <v>55</v>
      </c>
      <c r="R4990" t="s">
        <v>29</v>
      </c>
      <c r="S4990">
        <v>5</v>
      </c>
      <c r="T4990" s="1">
        <v>45530</v>
      </c>
      <c r="U4990" t="s">
        <v>60</v>
      </c>
      <c r="V4990" t="str">
        <f>TEXT(WEEKDAY(Working_Data[[#This Row],[order_date]],1),"DDDD")</f>
        <v>Tuesday</v>
      </c>
      <c r="W4990" t="str">
        <f>TEXT(Working_Data[[#This Row],[order_date]],"mmmm")</f>
        <v>April</v>
      </c>
      <c r="X4990" s="7">
        <f>Working_Data[[#This Row],[last_order_date]]-Working_Data[[#This Row],[signup_date]]</f>
        <v>394</v>
      </c>
      <c r="Y4990" s="7">
        <f>IF(Working_Data[[#This Row],[churned]]="Active",1,0)</f>
        <v>1</v>
      </c>
      <c r="Z4990" s="7">
        <f>YEAR(Working_Data[[#This Row],[order_date]])</f>
        <v>2025</v>
      </c>
    </row>
    <row r="4991" spans="1:26" x14ac:dyDescent="0.25">
      <c r="A4991" t="s">
        <v>10032</v>
      </c>
      <c r="B4991" t="s">
        <v>45</v>
      </c>
      <c r="C4991" t="s">
        <v>82</v>
      </c>
      <c r="D4991" t="s">
        <v>56</v>
      </c>
      <c r="E4991" s="1">
        <v>45199</v>
      </c>
      <c r="F4991" t="s">
        <v>10033</v>
      </c>
      <c r="G4991" s="1">
        <v>45762</v>
      </c>
      <c r="H4991" t="s">
        <v>47</v>
      </c>
      <c r="I4991" t="s">
        <v>48</v>
      </c>
      <c r="J4991" t="s">
        <v>49</v>
      </c>
      <c r="K4991">
        <v>5</v>
      </c>
      <c r="L4991" s="3">
        <f>Working_Data[[#This Row],[price2]]/Working_Data[[#This Row],[quantity]]</f>
        <v>78.055999999999997</v>
      </c>
      <c r="M4991" s="3">
        <v>390.28</v>
      </c>
      <c r="N4991" t="s">
        <v>28</v>
      </c>
      <c r="O4991">
        <v>13</v>
      </c>
      <c r="P4991" s="1">
        <v>45581</v>
      </c>
      <c r="Q4991">
        <v>455</v>
      </c>
      <c r="R4991" t="s">
        <v>29</v>
      </c>
      <c r="S4991">
        <v>3</v>
      </c>
      <c r="T4991" s="1">
        <v>45875</v>
      </c>
      <c r="U4991" t="s">
        <v>36</v>
      </c>
      <c r="V4991" t="str">
        <f>TEXT(WEEKDAY(Working_Data[[#This Row],[order_date]],1),"DDDD")</f>
        <v>Tuesday</v>
      </c>
      <c r="W4991" t="str">
        <f>TEXT(Working_Data[[#This Row],[order_date]],"mmmm")</f>
        <v>April</v>
      </c>
      <c r="X4991" s="7">
        <f>Working_Data[[#This Row],[last_order_date]]-Working_Data[[#This Row],[signup_date]]</f>
        <v>382</v>
      </c>
      <c r="Y4991" s="7">
        <f>IF(Working_Data[[#This Row],[churned]]="Active",1,0)</f>
        <v>1</v>
      </c>
      <c r="Z4991" s="7">
        <f>YEAR(Working_Data[[#This Row],[order_date]])</f>
        <v>2025</v>
      </c>
    </row>
    <row r="4992" spans="1:26" x14ac:dyDescent="0.25">
      <c r="A4992" t="s">
        <v>10034</v>
      </c>
      <c r="B4992" t="s">
        <v>21</v>
      </c>
      <c r="C4992" t="s">
        <v>82</v>
      </c>
      <c r="D4992" t="s">
        <v>32</v>
      </c>
      <c r="E4992" s="1">
        <v>45822</v>
      </c>
      <c r="F4992" t="s">
        <v>10035</v>
      </c>
      <c r="G4992" s="1">
        <v>45762</v>
      </c>
      <c r="H4992" t="s">
        <v>41</v>
      </c>
      <c r="I4992" t="s">
        <v>42</v>
      </c>
      <c r="J4992" t="s">
        <v>59</v>
      </c>
      <c r="K4992">
        <v>4</v>
      </c>
      <c r="L4992" s="3">
        <f>Working_Data[[#This Row],[price2]]/Working_Data[[#This Row],[quantity]]</f>
        <v>356.08</v>
      </c>
      <c r="M4992" s="3">
        <v>1424.32</v>
      </c>
      <c r="N4992" t="s">
        <v>28</v>
      </c>
      <c r="O4992">
        <v>16</v>
      </c>
      <c r="P4992" s="1">
        <v>45687</v>
      </c>
      <c r="Q4992">
        <v>257</v>
      </c>
      <c r="R4992" t="s">
        <v>29</v>
      </c>
      <c r="S4992">
        <v>2</v>
      </c>
      <c r="T4992" s="1">
        <v>45579</v>
      </c>
      <c r="U4992" t="s">
        <v>30</v>
      </c>
      <c r="V4992" t="str">
        <f>TEXT(WEEKDAY(Working_Data[[#This Row],[order_date]],1),"DDDD")</f>
        <v>Tuesday</v>
      </c>
      <c r="W4992" t="str">
        <f>TEXT(Working_Data[[#This Row],[order_date]],"mmmm")</f>
        <v>April</v>
      </c>
      <c r="X4992" s="7">
        <f>Working_Data[[#This Row],[last_order_date]]-Working_Data[[#This Row],[signup_date]]</f>
        <v>-135</v>
      </c>
      <c r="Y4992" s="7">
        <f>IF(Working_Data[[#This Row],[churned]]="Active",1,0)</f>
        <v>1</v>
      </c>
      <c r="Z4992" s="7">
        <f>YEAR(Working_Data[[#This Row],[order_date]])</f>
        <v>2025</v>
      </c>
    </row>
    <row r="4993" spans="1:26" x14ac:dyDescent="0.25">
      <c r="A4993" t="s">
        <v>10036</v>
      </c>
      <c r="B4993" t="s">
        <v>21</v>
      </c>
      <c r="C4993" t="s">
        <v>82</v>
      </c>
      <c r="D4993" t="s">
        <v>52</v>
      </c>
      <c r="E4993" s="1">
        <v>45561</v>
      </c>
      <c r="F4993" t="s">
        <v>10037</v>
      </c>
      <c r="G4993" s="1">
        <v>45762</v>
      </c>
      <c r="H4993" t="s">
        <v>34</v>
      </c>
      <c r="I4993" t="s">
        <v>54</v>
      </c>
      <c r="J4993" t="s">
        <v>64</v>
      </c>
      <c r="K4993">
        <v>5</v>
      </c>
      <c r="L4993" s="3">
        <f>Working_Data[[#This Row],[price2]]/Working_Data[[#This Row],[quantity]]</f>
        <v>202.012</v>
      </c>
      <c r="M4993" s="3">
        <v>1010.06</v>
      </c>
      <c r="N4993" t="s">
        <v>28</v>
      </c>
      <c r="O4993">
        <v>45</v>
      </c>
      <c r="P4993" s="1">
        <v>45873</v>
      </c>
      <c r="Q4993">
        <v>409</v>
      </c>
      <c r="R4993" t="s">
        <v>29</v>
      </c>
      <c r="S4993">
        <v>1</v>
      </c>
      <c r="T4993" s="1">
        <v>45962</v>
      </c>
      <c r="U4993" t="s">
        <v>60</v>
      </c>
      <c r="V4993" t="str">
        <f>TEXT(WEEKDAY(Working_Data[[#This Row],[order_date]],1),"DDDD")</f>
        <v>Tuesday</v>
      </c>
      <c r="W4993" t="str">
        <f>TEXT(Working_Data[[#This Row],[order_date]],"mmmm")</f>
        <v>April</v>
      </c>
      <c r="X4993" s="7">
        <f>Working_Data[[#This Row],[last_order_date]]-Working_Data[[#This Row],[signup_date]]</f>
        <v>312</v>
      </c>
      <c r="Y4993" s="7">
        <f>IF(Working_Data[[#This Row],[churned]]="Active",1,0)</f>
        <v>1</v>
      </c>
      <c r="Z4993" s="7">
        <f>YEAR(Working_Data[[#This Row],[order_date]])</f>
        <v>2025</v>
      </c>
    </row>
    <row r="4994" spans="1:26" x14ac:dyDescent="0.25">
      <c r="A4994" t="s">
        <v>10038</v>
      </c>
      <c r="B4994" t="s">
        <v>21</v>
      </c>
      <c r="C4994" t="s">
        <v>39</v>
      </c>
      <c r="D4994" t="s">
        <v>23</v>
      </c>
      <c r="E4994" s="1">
        <v>45874</v>
      </c>
      <c r="F4994" t="s">
        <v>10039</v>
      </c>
      <c r="G4994" s="1">
        <v>45762</v>
      </c>
      <c r="H4994" t="s">
        <v>41</v>
      </c>
      <c r="I4994" t="s">
        <v>48</v>
      </c>
      <c r="J4994" t="s">
        <v>67</v>
      </c>
      <c r="K4994">
        <v>1</v>
      </c>
      <c r="L4994" s="3">
        <f>Working_Data[[#This Row],[price2]]/Working_Data[[#This Row],[quantity]]</f>
        <v>594.87</v>
      </c>
      <c r="M4994" s="3">
        <v>594.87</v>
      </c>
      <c r="N4994" t="s">
        <v>50</v>
      </c>
      <c r="O4994">
        <v>35</v>
      </c>
      <c r="P4994" s="1">
        <v>45620</v>
      </c>
      <c r="Q4994">
        <v>12</v>
      </c>
      <c r="R4994" t="s">
        <v>43</v>
      </c>
      <c r="S4994">
        <v>1</v>
      </c>
      <c r="T4994" s="1">
        <v>45360</v>
      </c>
      <c r="U4994" t="s">
        <v>30</v>
      </c>
      <c r="V4994" t="str">
        <f>TEXT(WEEKDAY(Working_Data[[#This Row],[order_date]],1),"DDDD")</f>
        <v>Tuesday</v>
      </c>
      <c r="W4994" t="str">
        <f>TEXT(Working_Data[[#This Row],[order_date]],"mmmm")</f>
        <v>April</v>
      </c>
      <c r="X4994" s="7">
        <f>Working_Data[[#This Row],[last_order_date]]-Working_Data[[#This Row],[signup_date]]</f>
        <v>-254</v>
      </c>
      <c r="Y4994" s="7">
        <f>IF(Working_Data[[#This Row],[churned]]="Active",1,0)</f>
        <v>0</v>
      </c>
      <c r="Z4994" s="7">
        <f>YEAR(Working_Data[[#This Row],[order_date]])</f>
        <v>2025</v>
      </c>
    </row>
    <row r="4995" spans="1:26" x14ac:dyDescent="0.25">
      <c r="A4995" t="s">
        <v>10040</v>
      </c>
      <c r="B4995" t="s">
        <v>21</v>
      </c>
      <c r="C4995" t="s">
        <v>22</v>
      </c>
      <c r="D4995" t="s">
        <v>52</v>
      </c>
      <c r="E4995" s="1">
        <v>45549</v>
      </c>
      <c r="F4995" t="s">
        <v>10041</v>
      </c>
      <c r="G4995" s="1">
        <v>45762</v>
      </c>
      <c r="H4995" t="s">
        <v>41</v>
      </c>
      <c r="I4995" t="s">
        <v>48</v>
      </c>
      <c r="J4995" t="s">
        <v>59</v>
      </c>
      <c r="K4995">
        <v>1</v>
      </c>
      <c r="L4995" s="3">
        <f>Working_Data[[#This Row],[price2]]/Working_Data[[#This Row],[quantity]]</f>
        <v>330.36</v>
      </c>
      <c r="M4995" s="3">
        <v>330.36</v>
      </c>
      <c r="N4995" t="s">
        <v>28</v>
      </c>
      <c r="O4995">
        <v>34</v>
      </c>
      <c r="P4995" s="1">
        <v>45771</v>
      </c>
      <c r="Q4995">
        <v>73</v>
      </c>
      <c r="R4995" t="s">
        <v>29</v>
      </c>
      <c r="S4995">
        <v>5</v>
      </c>
      <c r="T4995" s="1">
        <v>45742</v>
      </c>
      <c r="U4995" t="s">
        <v>36</v>
      </c>
      <c r="V4995" t="str">
        <f>TEXT(WEEKDAY(Working_Data[[#This Row],[order_date]],1),"DDDD")</f>
        <v>Tuesday</v>
      </c>
      <c r="W4995" t="str">
        <f>TEXT(Working_Data[[#This Row],[order_date]],"mmmm")</f>
        <v>April</v>
      </c>
      <c r="X4995" s="7">
        <f>Working_Data[[#This Row],[last_order_date]]-Working_Data[[#This Row],[signup_date]]</f>
        <v>222</v>
      </c>
      <c r="Y4995" s="7">
        <f>IF(Working_Data[[#This Row],[churned]]="Active",1,0)</f>
        <v>1</v>
      </c>
      <c r="Z4995" s="7">
        <f>YEAR(Working_Data[[#This Row],[order_date]])</f>
        <v>2025</v>
      </c>
    </row>
    <row r="4996" spans="1:26" x14ac:dyDescent="0.25">
      <c r="A4996" t="s">
        <v>10042</v>
      </c>
      <c r="B4996" t="s">
        <v>38</v>
      </c>
      <c r="C4996" t="s">
        <v>22</v>
      </c>
      <c r="D4996" t="s">
        <v>52</v>
      </c>
      <c r="E4996" s="1">
        <v>45243</v>
      </c>
      <c r="F4996" t="s">
        <v>10043</v>
      </c>
      <c r="G4996" s="1">
        <v>45762</v>
      </c>
      <c r="H4996" t="s">
        <v>25</v>
      </c>
      <c r="I4996" t="s">
        <v>48</v>
      </c>
      <c r="J4996" t="s">
        <v>27</v>
      </c>
      <c r="K4996">
        <v>2</v>
      </c>
      <c r="L4996" s="3">
        <f>Working_Data[[#This Row],[price2]]/Working_Data[[#This Row],[quantity]]</f>
        <v>373.09500000000003</v>
      </c>
      <c r="M4996" s="3">
        <v>746.19</v>
      </c>
      <c r="N4996" t="s">
        <v>50</v>
      </c>
      <c r="O4996">
        <v>2</v>
      </c>
      <c r="P4996" s="1">
        <v>45453</v>
      </c>
      <c r="Q4996">
        <v>376</v>
      </c>
      <c r="R4996" t="s">
        <v>29</v>
      </c>
      <c r="S4996">
        <v>3</v>
      </c>
      <c r="T4996" s="1">
        <v>45528</v>
      </c>
      <c r="U4996" t="s">
        <v>36</v>
      </c>
      <c r="V4996" t="str">
        <f>TEXT(WEEKDAY(Working_Data[[#This Row],[order_date]],1),"DDDD")</f>
        <v>Tuesday</v>
      </c>
      <c r="W4996" t="str">
        <f>TEXT(Working_Data[[#This Row],[order_date]],"mmmm")</f>
        <v>April</v>
      </c>
      <c r="X4996" s="7">
        <f>Working_Data[[#This Row],[last_order_date]]-Working_Data[[#This Row],[signup_date]]</f>
        <v>210</v>
      </c>
      <c r="Y4996" s="7">
        <f>IF(Working_Data[[#This Row],[churned]]="Active",1,0)</f>
        <v>1</v>
      </c>
      <c r="Z4996" s="7">
        <f>YEAR(Working_Data[[#This Row],[order_date]])</f>
        <v>2025</v>
      </c>
    </row>
    <row r="4997" spans="1:26" x14ac:dyDescent="0.25">
      <c r="A4997" t="s">
        <v>10044</v>
      </c>
      <c r="B4997" t="s">
        <v>21</v>
      </c>
      <c r="C4997" t="s">
        <v>39</v>
      </c>
      <c r="D4997" t="s">
        <v>56</v>
      </c>
      <c r="E4997" s="1">
        <v>45532</v>
      </c>
      <c r="F4997" t="s">
        <v>10045</v>
      </c>
      <c r="G4997" s="1">
        <v>45762</v>
      </c>
      <c r="H4997" t="s">
        <v>58</v>
      </c>
      <c r="I4997" t="s">
        <v>63</v>
      </c>
      <c r="J4997" t="s">
        <v>27</v>
      </c>
      <c r="K4997">
        <v>2</v>
      </c>
      <c r="L4997" s="3">
        <f>Working_Data[[#This Row],[price2]]/Working_Data[[#This Row],[quantity]]</f>
        <v>156.19</v>
      </c>
      <c r="M4997" s="3">
        <v>312.38</v>
      </c>
      <c r="N4997" t="s">
        <v>50</v>
      </c>
      <c r="O4997">
        <v>46</v>
      </c>
      <c r="P4997" s="1">
        <v>45578</v>
      </c>
      <c r="Q4997">
        <v>269</v>
      </c>
      <c r="R4997" t="s">
        <v>43</v>
      </c>
      <c r="S4997">
        <v>4</v>
      </c>
      <c r="T4997" s="1">
        <v>45532</v>
      </c>
      <c r="U4997" t="s">
        <v>30</v>
      </c>
      <c r="V4997" t="str">
        <f>TEXT(WEEKDAY(Working_Data[[#This Row],[order_date]],1),"DDDD")</f>
        <v>Tuesday</v>
      </c>
      <c r="W4997" t="str">
        <f>TEXT(Working_Data[[#This Row],[order_date]],"mmmm")</f>
        <v>April</v>
      </c>
      <c r="X4997" s="7">
        <f>Working_Data[[#This Row],[last_order_date]]-Working_Data[[#This Row],[signup_date]]</f>
        <v>46</v>
      </c>
      <c r="Y4997" s="7">
        <f>IF(Working_Data[[#This Row],[churned]]="Active",1,0)</f>
        <v>0</v>
      </c>
      <c r="Z4997" s="7">
        <f>YEAR(Working_Data[[#This Row],[order_date]])</f>
        <v>2025</v>
      </c>
    </row>
    <row r="4998" spans="1:26" x14ac:dyDescent="0.25">
      <c r="A4998" t="s">
        <v>10046</v>
      </c>
      <c r="B4998" t="s">
        <v>45</v>
      </c>
      <c r="C4998" t="s">
        <v>39</v>
      </c>
      <c r="D4998" t="s">
        <v>56</v>
      </c>
      <c r="E4998" s="1">
        <v>45228</v>
      </c>
      <c r="F4998" t="s">
        <v>10047</v>
      </c>
      <c r="G4998" s="1">
        <v>45762</v>
      </c>
      <c r="H4998" t="s">
        <v>34</v>
      </c>
      <c r="I4998" t="s">
        <v>42</v>
      </c>
      <c r="J4998" t="s">
        <v>64</v>
      </c>
      <c r="K4998">
        <v>5</v>
      </c>
      <c r="L4998" s="3">
        <f>Working_Data[[#This Row],[price2]]/Working_Data[[#This Row],[quantity]]</f>
        <v>83.397999999999996</v>
      </c>
      <c r="M4998" s="3">
        <v>416.99</v>
      </c>
      <c r="N4998" t="s">
        <v>50</v>
      </c>
      <c r="O4998">
        <v>38</v>
      </c>
      <c r="P4998" s="1">
        <v>45421</v>
      </c>
      <c r="Q4998">
        <v>252</v>
      </c>
      <c r="R4998" t="s">
        <v>43</v>
      </c>
      <c r="S4998">
        <v>5</v>
      </c>
      <c r="T4998" s="1">
        <v>45620</v>
      </c>
      <c r="U4998" t="s">
        <v>60</v>
      </c>
      <c r="V4998" t="str">
        <f>TEXT(WEEKDAY(Working_Data[[#This Row],[order_date]],1),"DDDD")</f>
        <v>Tuesday</v>
      </c>
      <c r="W4998" t="str">
        <f>TEXT(Working_Data[[#This Row],[order_date]],"mmmm")</f>
        <v>April</v>
      </c>
      <c r="X4998" s="7">
        <f>Working_Data[[#This Row],[last_order_date]]-Working_Data[[#This Row],[signup_date]]</f>
        <v>193</v>
      </c>
      <c r="Y4998" s="7">
        <f>IF(Working_Data[[#This Row],[churned]]="Active",1,0)</f>
        <v>0</v>
      </c>
      <c r="Z4998" s="7">
        <f>YEAR(Working_Data[[#This Row],[order_date]])</f>
        <v>2025</v>
      </c>
    </row>
    <row r="4999" spans="1:26" x14ac:dyDescent="0.25">
      <c r="A4999" t="s">
        <v>10048</v>
      </c>
      <c r="B4999" t="s">
        <v>45</v>
      </c>
      <c r="C4999" t="s">
        <v>82</v>
      </c>
      <c r="D4999" t="s">
        <v>77</v>
      </c>
      <c r="E4999" s="1">
        <v>45641</v>
      </c>
      <c r="F4999" t="s">
        <v>10049</v>
      </c>
      <c r="G4999" s="1">
        <v>45763</v>
      </c>
      <c r="H4999" t="s">
        <v>34</v>
      </c>
      <c r="I4999" t="s">
        <v>48</v>
      </c>
      <c r="J4999" t="s">
        <v>59</v>
      </c>
      <c r="K4999">
        <v>2</v>
      </c>
      <c r="L4999" s="3">
        <f>Working_Data[[#This Row],[price2]]/Working_Data[[#This Row],[quantity]]</f>
        <v>684.66</v>
      </c>
      <c r="M4999" s="3">
        <v>1369.32</v>
      </c>
      <c r="N4999" t="s">
        <v>28</v>
      </c>
      <c r="O4999">
        <v>5</v>
      </c>
      <c r="P4999" s="1">
        <v>45861</v>
      </c>
      <c r="Q4999">
        <v>412</v>
      </c>
      <c r="R4999" t="s">
        <v>43</v>
      </c>
      <c r="S4999">
        <v>4</v>
      </c>
      <c r="T4999" s="1">
        <v>45663</v>
      </c>
      <c r="U4999" t="s">
        <v>60</v>
      </c>
      <c r="V4999" t="str">
        <f>TEXT(WEEKDAY(Working_Data[[#This Row],[order_date]],1),"DDDD")</f>
        <v>Wednesday</v>
      </c>
      <c r="W4999" t="str">
        <f>TEXT(Working_Data[[#This Row],[order_date]],"mmmm")</f>
        <v>April</v>
      </c>
      <c r="X4999" s="7">
        <f>Working_Data[[#This Row],[last_order_date]]-Working_Data[[#This Row],[signup_date]]</f>
        <v>220</v>
      </c>
      <c r="Y4999" s="7">
        <f>IF(Working_Data[[#This Row],[churned]]="Active",1,0)</f>
        <v>0</v>
      </c>
      <c r="Z4999" s="7">
        <f>YEAR(Working_Data[[#This Row],[order_date]])</f>
        <v>2025</v>
      </c>
    </row>
    <row r="5000" spans="1:26" x14ac:dyDescent="0.25">
      <c r="A5000" t="s">
        <v>10050</v>
      </c>
      <c r="B5000" t="s">
        <v>38</v>
      </c>
      <c r="C5000" t="s">
        <v>22</v>
      </c>
      <c r="D5000" t="s">
        <v>77</v>
      </c>
      <c r="E5000" s="1">
        <v>45185</v>
      </c>
      <c r="F5000" t="s">
        <v>10051</v>
      </c>
      <c r="G5000" s="1">
        <v>45763</v>
      </c>
      <c r="H5000" t="s">
        <v>47</v>
      </c>
      <c r="I5000" t="s">
        <v>42</v>
      </c>
      <c r="J5000" t="s">
        <v>67</v>
      </c>
      <c r="K5000">
        <v>3</v>
      </c>
      <c r="L5000" s="3">
        <f>Working_Data[[#This Row],[price2]]/Working_Data[[#This Row],[quantity]]</f>
        <v>371.13666666666671</v>
      </c>
      <c r="M5000" s="3">
        <v>1113.4100000000001</v>
      </c>
      <c r="N5000" t="s">
        <v>50</v>
      </c>
      <c r="O5000">
        <v>7</v>
      </c>
      <c r="P5000" s="1">
        <v>45300</v>
      </c>
      <c r="Q5000">
        <v>317</v>
      </c>
      <c r="R5000" t="s">
        <v>29</v>
      </c>
      <c r="S5000">
        <v>1</v>
      </c>
      <c r="T5000" s="1">
        <v>45969</v>
      </c>
      <c r="U5000" t="s">
        <v>36</v>
      </c>
      <c r="V5000" t="str">
        <f>TEXT(WEEKDAY(Working_Data[[#This Row],[order_date]],1),"DDDD")</f>
        <v>Wednesday</v>
      </c>
      <c r="W5000" t="str">
        <f>TEXT(Working_Data[[#This Row],[order_date]],"mmmm")</f>
        <v>April</v>
      </c>
      <c r="X5000" s="7">
        <f>Working_Data[[#This Row],[last_order_date]]-Working_Data[[#This Row],[signup_date]]</f>
        <v>115</v>
      </c>
      <c r="Y5000" s="7">
        <f>IF(Working_Data[[#This Row],[churned]]="Active",1,0)</f>
        <v>1</v>
      </c>
      <c r="Z5000" s="7">
        <f>YEAR(Working_Data[[#This Row],[order_date]])</f>
        <v>2025</v>
      </c>
    </row>
    <row r="5001" spans="1:26" x14ac:dyDescent="0.25">
      <c r="A5001" t="s">
        <v>10052</v>
      </c>
      <c r="B5001" t="s">
        <v>21</v>
      </c>
      <c r="C5001" t="s">
        <v>39</v>
      </c>
      <c r="D5001" t="s">
        <v>23</v>
      </c>
      <c r="E5001" s="1">
        <v>45843</v>
      </c>
      <c r="F5001" t="s">
        <v>10053</v>
      </c>
      <c r="G5001" s="1">
        <v>45763</v>
      </c>
      <c r="H5001" t="s">
        <v>34</v>
      </c>
      <c r="I5001" t="s">
        <v>26</v>
      </c>
      <c r="J5001" t="s">
        <v>59</v>
      </c>
      <c r="K5001">
        <v>4</v>
      </c>
      <c r="L5001" s="3">
        <f>Working_Data[[#This Row],[price2]]/Working_Data[[#This Row],[quantity]]</f>
        <v>91.857500000000002</v>
      </c>
      <c r="M5001" s="3">
        <v>367.43</v>
      </c>
      <c r="N5001" t="s">
        <v>28</v>
      </c>
      <c r="O5001">
        <v>49</v>
      </c>
      <c r="P5001" s="1">
        <v>45671</v>
      </c>
      <c r="Q5001">
        <v>487</v>
      </c>
      <c r="R5001" t="s">
        <v>43</v>
      </c>
      <c r="S5001">
        <v>5</v>
      </c>
      <c r="T5001" s="1">
        <v>45640</v>
      </c>
      <c r="U5001" t="s">
        <v>36</v>
      </c>
      <c r="V5001" t="str">
        <f>TEXT(WEEKDAY(Working_Data[[#This Row],[order_date]],1),"DDDD")</f>
        <v>Wednesday</v>
      </c>
      <c r="W5001" t="str">
        <f>TEXT(Working_Data[[#This Row],[order_date]],"mmmm")</f>
        <v>April</v>
      </c>
      <c r="X5001" s="7">
        <f>Working_Data[[#This Row],[last_order_date]]-Working_Data[[#This Row],[signup_date]]</f>
        <v>-172</v>
      </c>
      <c r="Y5001" s="7">
        <f>IF(Working_Data[[#This Row],[churned]]="Active",1,0)</f>
        <v>0</v>
      </c>
      <c r="Z5001" s="7">
        <f>YEAR(Working_Data[[#This Row],[order_date]])</f>
        <v>2025</v>
      </c>
    </row>
    <row r="5002" spans="1:26" x14ac:dyDescent="0.25">
      <c r="A5002" t="s">
        <v>10054</v>
      </c>
      <c r="B5002" t="s">
        <v>38</v>
      </c>
      <c r="C5002" t="s">
        <v>22</v>
      </c>
      <c r="D5002" t="s">
        <v>32</v>
      </c>
      <c r="E5002" s="1">
        <v>45586</v>
      </c>
      <c r="F5002" t="s">
        <v>10055</v>
      </c>
      <c r="G5002" s="1">
        <v>45763</v>
      </c>
      <c r="H5002" t="s">
        <v>47</v>
      </c>
      <c r="I5002" t="s">
        <v>54</v>
      </c>
      <c r="J5002" t="s">
        <v>27</v>
      </c>
      <c r="K5002">
        <v>2</v>
      </c>
      <c r="L5002" s="3">
        <f>Working_Data[[#This Row],[price2]]/Working_Data[[#This Row],[quantity]]</f>
        <v>138.61500000000001</v>
      </c>
      <c r="M5002" s="3">
        <v>277.23</v>
      </c>
      <c r="N5002" t="s">
        <v>35</v>
      </c>
      <c r="O5002">
        <v>30</v>
      </c>
      <c r="P5002" s="1">
        <v>45645</v>
      </c>
      <c r="Q5002">
        <v>88</v>
      </c>
      <c r="R5002" t="s">
        <v>29</v>
      </c>
      <c r="S5002">
        <v>3</v>
      </c>
      <c r="T5002" s="1">
        <v>45890</v>
      </c>
      <c r="U5002" t="s">
        <v>30</v>
      </c>
      <c r="V5002" t="str">
        <f>TEXT(WEEKDAY(Working_Data[[#This Row],[order_date]],1),"DDDD")</f>
        <v>Wednesday</v>
      </c>
      <c r="W5002" t="str">
        <f>TEXT(Working_Data[[#This Row],[order_date]],"mmmm")</f>
        <v>April</v>
      </c>
      <c r="X5002" s="7">
        <f>Working_Data[[#This Row],[last_order_date]]-Working_Data[[#This Row],[signup_date]]</f>
        <v>59</v>
      </c>
      <c r="Y5002" s="7">
        <f>IF(Working_Data[[#This Row],[churned]]="Active",1,0)</f>
        <v>1</v>
      </c>
      <c r="Z5002" s="7">
        <f>YEAR(Working_Data[[#This Row],[order_date]])</f>
        <v>2025</v>
      </c>
    </row>
    <row r="5003" spans="1:26" x14ac:dyDescent="0.25">
      <c r="A5003" t="s">
        <v>10056</v>
      </c>
      <c r="B5003" t="s">
        <v>45</v>
      </c>
      <c r="C5003" t="s">
        <v>39</v>
      </c>
      <c r="D5003" t="s">
        <v>23</v>
      </c>
      <c r="E5003" s="1">
        <v>45058</v>
      </c>
      <c r="F5003" t="s">
        <v>10057</v>
      </c>
      <c r="G5003" s="1">
        <v>45763</v>
      </c>
      <c r="H5003" t="s">
        <v>25</v>
      </c>
      <c r="I5003" t="s">
        <v>48</v>
      </c>
      <c r="J5003" t="s">
        <v>49</v>
      </c>
      <c r="K5003">
        <v>4</v>
      </c>
      <c r="L5003" s="3">
        <f>Working_Data[[#This Row],[price2]]/Working_Data[[#This Row],[quantity]]</f>
        <v>31.452500000000001</v>
      </c>
      <c r="M5003" s="3">
        <v>125.81</v>
      </c>
      <c r="N5003" t="s">
        <v>35</v>
      </c>
      <c r="O5003">
        <v>33</v>
      </c>
      <c r="P5003" s="1">
        <v>45778</v>
      </c>
      <c r="Q5003">
        <v>486</v>
      </c>
      <c r="R5003" t="s">
        <v>43</v>
      </c>
      <c r="S5003">
        <v>5</v>
      </c>
      <c r="T5003" s="1">
        <v>45866</v>
      </c>
      <c r="U5003" t="s">
        <v>36</v>
      </c>
      <c r="V5003" t="str">
        <f>TEXT(WEEKDAY(Working_Data[[#This Row],[order_date]],1),"DDDD")</f>
        <v>Wednesday</v>
      </c>
      <c r="W5003" t="str">
        <f>TEXT(Working_Data[[#This Row],[order_date]],"mmmm")</f>
        <v>April</v>
      </c>
      <c r="X5003" s="7">
        <f>Working_Data[[#This Row],[last_order_date]]-Working_Data[[#This Row],[signup_date]]</f>
        <v>720</v>
      </c>
      <c r="Y5003" s="7">
        <f>IF(Working_Data[[#This Row],[churned]]="Active",1,0)</f>
        <v>0</v>
      </c>
      <c r="Z5003" s="7">
        <f>YEAR(Working_Data[[#This Row],[order_date]])</f>
        <v>2025</v>
      </c>
    </row>
    <row r="5004" spans="1:26" x14ac:dyDescent="0.25">
      <c r="A5004" t="s">
        <v>10058</v>
      </c>
      <c r="B5004" t="s">
        <v>21</v>
      </c>
      <c r="C5004" t="s">
        <v>22</v>
      </c>
      <c r="D5004" t="s">
        <v>56</v>
      </c>
      <c r="E5004" s="1">
        <v>45288</v>
      </c>
      <c r="F5004" t="s">
        <v>10059</v>
      </c>
      <c r="G5004" s="1">
        <v>45763</v>
      </c>
      <c r="H5004" t="s">
        <v>25</v>
      </c>
      <c r="I5004" t="s">
        <v>48</v>
      </c>
      <c r="J5004" t="s">
        <v>27</v>
      </c>
      <c r="K5004">
        <v>1</v>
      </c>
      <c r="L5004" s="3">
        <f>Working_Data[[#This Row],[price2]]/Working_Data[[#This Row],[quantity]]</f>
        <v>327.98</v>
      </c>
      <c r="M5004" s="3">
        <v>327.98</v>
      </c>
      <c r="N5004" t="s">
        <v>28</v>
      </c>
      <c r="O5004">
        <v>34</v>
      </c>
      <c r="P5004" s="1">
        <v>45811</v>
      </c>
      <c r="Q5004">
        <v>156</v>
      </c>
      <c r="R5004" t="s">
        <v>43</v>
      </c>
      <c r="S5004">
        <v>3</v>
      </c>
      <c r="T5004" s="1">
        <v>45584</v>
      </c>
      <c r="U5004" t="s">
        <v>36</v>
      </c>
      <c r="V5004" t="str">
        <f>TEXT(WEEKDAY(Working_Data[[#This Row],[order_date]],1),"DDDD")</f>
        <v>Wednesday</v>
      </c>
      <c r="W5004" t="str">
        <f>TEXT(Working_Data[[#This Row],[order_date]],"mmmm")</f>
        <v>April</v>
      </c>
      <c r="X5004" s="7">
        <f>Working_Data[[#This Row],[last_order_date]]-Working_Data[[#This Row],[signup_date]]</f>
        <v>523</v>
      </c>
      <c r="Y5004" s="7">
        <f>IF(Working_Data[[#This Row],[churned]]="Active",1,0)</f>
        <v>0</v>
      </c>
      <c r="Z5004" s="7">
        <f>YEAR(Working_Data[[#This Row],[order_date]])</f>
        <v>2025</v>
      </c>
    </row>
    <row r="5005" spans="1:26" x14ac:dyDescent="0.25">
      <c r="A5005" t="s">
        <v>10060</v>
      </c>
      <c r="B5005" t="s">
        <v>45</v>
      </c>
      <c r="C5005" t="s">
        <v>22</v>
      </c>
      <c r="D5005" t="s">
        <v>32</v>
      </c>
      <c r="E5005" s="1">
        <v>45296</v>
      </c>
      <c r="F5005" t="s">
        <v>10061</v>
      </c>
      <c r="G5005" s="1">
        <v>45764</v>
      </c>
      <c r="H5005" t="s">
        <v>58</v>
      </c>
      <c r="I5005" t="s">
        <v>63</v>
      </c>
      <c r="J5005" t="s">
        <v>67</v>
      </c>
      <c r="K5005">
        <v>3</v>
      </c>
      <c r="L5005" s="3">
        <f>Working_Data[[#This Row],[price2]]/Working_Data[[#This Row],[quantity]]</f>
        <v>459.95</v>
      </c>
      <c r="M5005" s="3">
        <v>1379.85</v>
      </c>
      <c r="N5005" t="s">
        <v>28</v>
      </c>
      <c r="O5005">
        <v>21</v>
      </c>
      <c r="P5005" s="1">
        <v>45551</v>
      </c>
      <c r="Q5005">
        <v>138</v>
      </c>
      <c r="R5005" t="s">
        <v>29</v>
      </c>
      <c r="S5005">
        <v>1</v>
      </c>
      <c r="T5005" s="1">
        <v>45391</v>
      </c>
      <c r="U5005" t="s">
        <v>60</v>
      </c>
      <c r="V5005" t="str">
        <f>TEXT(WEEKDAY(Working_Data[[#This Row],[order_date]],1),"DDDD")</f>
        <v>Thursday</v>
      </c>
      <c r="W5005" t="str">
        <f>TEXT(Working_Data[[#This Row],[order_date]],"mmmm")</f>
        <v>April</v>
      </c>
      <c r="X5005" s="7">
        <f>Working_Data[[#This Row],[last_order_date]]-Working_Data[[#This Row],[signup_date]]</f>
        <v>255</v>
      </c>
      <c r="Y5005" s="7">
        <f>IF(Working_Data[[#This Row],[churned]]="Active",1,0)</f>
        <v>1</v>
      </c>
      <c r="Z5005" s="7">
        <f>YEAR(Working_Data[[#This Row],[order_date]])</f>
        <v>2025</v>
      </c>
    </row>
    <row r="5006" spans="1:26" x14ac:dyDescent="0.25">
      <c r="A5006" t="s">
        <v>10062</v>
      </c>
      <c r="B5006" t="s">
        <v>45</v>
      </c>
      <c r="C5006" t="s">
        <v>22</v>
      </c>
      <c r="D5006" t="s">
        <v>23</v>
      </c>
      <c r="E5006" s="1">
        <v>45868</v>
      </c>
      <c r="F5006" t="s">
        <v>10063</v>
      </c>
      <c r="G5006" s="1">
        <v>45764</v>
      </c>
      <c r="H5006" t="s">
        <v>41</v>
      </c>
      <c r="I5006" t="s">
        <v>26</v>
      </c>
      <c r="J5006" t="s">
        <v>67</v>
      </c>
      <c r="K5006">
        <v>4</v>
      </c>
      <c r="L5006" s="3">
        <f>Working_Data[[#This Row],[price2]]/Working_Data[[#This Row],[quantity]]</f>
        <v>306.77999999999997</v>
      </c>
      <c r="M5006" s="3">
        <v>1227.1199999999999</v>
      </c>
      <c r="N5006" t="s">
        <v>28</v>
      </c>
      <c r="O5006">
        <v>20</v>
      </c>
      <c r="P5006" s="1">
        <v>45905</v>
      </c>
      <c r="Q5006">
        <v>229</v>
      </c>
      <c r="R5006" t="s">
        <v>43</v>
      </c>
      <c r="S5006">
        <v>3</v>
      </c>
      <c r="T5006" s="1">
        <v>45907</v>
      </c>
      <c r="U5006" t="s">
        <v>36</v>
      </c>
      <c r="V5006" t="str">
        <f>TEXT(WEEKDAY(Working_Data[[#This Row],[order_date]],1),"DDDD")</f>
        <v>Thursday</v>
      </c>
      <c r="W5006" t="str">
        <f>TEXT(Working_Data[[#This Row],[order_date]],"mmmm")</f>
        <v>April</v>
      </c>
      <c r="X5006" s="7">
        <f>Working_Data[[#This Row],[last_order_date]]-Working_Data[[#This Row],[signup_date]]</f>
        <v>37</v>
      </c>
      <c r="Y5006" s="7">
        <f>IF(Working_Data[[#This Row],[churned]]="Active",1,0)</f>
        <v>0</v>
      </c>
      <c r="Z5006" s="7">
        <f>YEAR(Working_Data[[#This Row],[order_date]])</f>
        <v>2025</v>
      </c>
    </row>
    <row r="5007" spans="1:26" x14ac:dyDescent="0.25">
      <c r="A5007" t="s">
        <v>10064</v>
      </c>
      <c r="B5007" t="s">
        <v>21</v>
      </c>
      <c r="C5007" t="s">
        <v>82</v>
      </c>
      <c r="D5007" t="s">
        <v>23</v>
      </c>
      <c r="E5007" s="1">
        <v>45771</v>
      </c>
      <c r="F5007" t="s">
        <v>10065</v>
      </c>
      <c r="G5007" s="1">
        <v>45764</v>
      </c>
      <c r="H5007" t="s">
        <v>47</v>
      </c>
      <c r="I5007" t="s">
        <v>54</v>
      </c>
      <c r="J5007" t="s">
        <v>49</v>
      </c>
      <c r="K5007">
        <v>4</v>
      </c>
      <c r="L5007" s="3">
        <f>Working_Data[[#This Row],[price2]]/Working_Data[[#This Row],[quantity]]</f>
        <v>204.3125</v>
      </c>
      <c r="M5007" s="3">
        <v>817.25</v>
      </c>
      <c r="N5007" t="s">
        <v>28</v>
      </c>
      <c r="O5007">
        <v>36</v>
      </c>
      <c r="P5007" s="1">
        <v>45996</v>
      </c>
      <c r="Q5007">
        <v>68</v>
      </c>
      <c r="R5007" t="s">
        <v>29</v>
      </c>
      <c r="S5007">
        <v>5</v>
      </c>
      <c r="T5007" s="1">
        <v>45998</v>
      </c>
      <c r="U5007" t="s">
        <v>30</v>
      </c>
      <c r="V5007" t="str">
        <f>TEXT(WEEKDAY(Working_Data[[#This Row],[order_date]],1),"DDDD")</f>
        <v>Thursday</v>
      </c>
      <c r="W5007" t="str">
        <f>TEXT(Working_Data[[#This Row],[order_date]],"mmmm")</f>
        <v>April</v>
      </c>
      <c r="X5007" s="7">
        <f>Working_Data[[#This Row],[last_order_date]]-Working_Data[[#This Row],[signup_date]]</f>
        <v>225</v>
      </c>
      <c r="Y5007" s="7">
        <f>IF(Working_Data[[#This Row],[churned]]="Active",1,0)</f>
        <v>1</v>
      </c>
      <c r="Z5007" s="7">
        <f>YEAR(Working_Data[[#This Row],[order_date]])</f>
        <v>2025</v>
      </c>
    </row>
    <row r="5008" spans="1:26" x14ac:dyDescent="0.25">
      <c r="A5008" t="s">
        <v>10066</v>
      </c>
      <c r="B5008" t="s">
        <v>45</v>
      </c>
      <c r="C5008" t="s">
        <v>39</v>
      </c>
      <c r="D5008" t="s">
        <v>23</v>
      </c>
      <c r="E5008" s="1">
        <v>45724</v>
      </c>
      <c r="F5008" t="s">
        <v>10067</v>
      </c>
      <c r="G5008" s="1">
        <v>45764</v>
      </c>
      <c r="H5008" t="s">
        <v>25</v>
      </c>
      <c r="I5008" t="s">
        <v>26</v>
      </c>
      <c r="J5008" t="s">
        <v>64</v>
      </c>
      <c r="K5008">
        <v>2</v>
      </c>
      <c r="L5008" s="3">
        <f>Working_Data[[#This Row],[price2]]/Working_Data[[#This Row],[quantity]]</f>
        <v>739.87</v>
      </c>
      <c r="M5008" s="3">
        <v>1479.74</v>
      </c>
      <c r="N5008" t="s">
        <v>35</v>
      </c>
      <c r="O5008">
        <v>14</v>
      </c>
      <c r="P5008" s="1">
        <v>45905</v>
      </c>
      <c r="Q5008">
        <v>158</v>
      </c>
      <c r="R5008" t="s">
        <v>29</v>
      </c>
      <c r="S5008">
        <v>2</v>
      </c>
      <c r="T5008" s="1">
        <v>45774</v>
      </c>
      <c r="U5008" t="s">
        <v>60</v>
      </c>
      <c r="V5008" t="str">
        <f>TEXT(WEEKDAY(Working_Data[[#This Row],[order_date]],1),"DDDD")</f>
        <v>Thursday</v>
      </c>
      <c r="W5008" t="str">
        <f>TEXT(Working_Data[[#This Row],[order_date]],"mmmm")</f>
        <v>April</v>
      </c>
      <c r="X5008" s="7">
        <f>Working_Data[[#This Row],[last_order_date]]-Working_Data[[#This Row],[signup_date]]</f>
        <v>181</v>
      </c>
      <c r="Y5008" s="7">
        <f>IF(Working_Data[[#This Row],[churned]]="Active",1,0)</f>
        <v>1</v>
      </c>
      <c r="Z5008" s="7">
        <f>YEAR(Working_Data[[#This Row],[order_date]])</f>
        <v>2025</v>
      </c>
    </row>
    <row r="5009" spans="1:26" x14ac:dyDescent="0.25">
      <c r="A5009" t="s">
        <v>10068</v>
      </c>
      <c r="B5009" t="s">
        <v>21</v>
      </c>
      <c r="C5009" t="s">
        <v>22</v>
      </c>
      <c r="D5009" t="s">
        <v>23</v>
      </c>
      <c r="E5009" s="1">
        <v>45856</v>
      </c>
      <c r="F5009" t="s">
        <v>10069</v>
      </c>
      <c r="G5009" s="1">
        <v>45765</v>
      </c>
      <c r="H5009" t="s">
        <v>34</v>
      </c>
      <c r="I5009" t="s">
        <v>48</v>
      </c>
      <c r="J5009" t="s">
        <v>49</v>
      </c>
      <c r="K5009">
        <v>2</v>
      </c>
      <c r="L5009" s="3">
        <f>Working_Data[[#This Row],[price2]]/Working_Data[[#This Row],[quantity]]</f>
        <v>233.98</v>
      </c>
      <c r="M5009" s="3">
        <v>467.96</v>
      </c>
      <c r="N5009" t="s">
        <v>28</v>
      </c>
      <c r="O5009">
        <v>9</v>
      </c>
      <c r="P5009" s="1">
        <v>45747</v>
      </c>
      <c r="Q5009">
        <v>51</v>
      </c>
      <c r="R5009" t="s">
        <v>29</v>
      </c>
      <c r="S5009">
        <v>1</v>
      </c>
      <c r="T5009" s="1">
        <v>45730</v>
      </c>
      <c r="U5009" t="s">
        <v>36</v>
      </c>
      <c r="V5009" t="str">
        <f>TEXT(WEEKDAY(Working_Data[[#This Row],[order_date]],1),"DDDD")</f>
        <v>Friday</v>
      </c>
      <c r="W5009" t="str">
        <f>TEXT(Working_Data[[#This Row],[order_date]],"mmmm")</f>
        <v>April</v>
      </c>
      <c r="X5009" s="7">
        <f>Working_Data[[#This Row],[last_order_date]]-Working_Data[[#This Row],[signup_date]]</f>
        <v>-109</v>
      </c>
      <c r="Y5009" s="7">
        <f>IF(Working_Data[[#This Row],[churned]]="Active",1,0)</f>
        <v>1</v>
      </c>
      <c r="Z5009" s="7">
        <f>YEAR(Working_Data[[#This Row],[order_date]])</f>
        <v>2025</v>
      </c>
    </row>
    <row r="5010" spans="1:26" x14ac:dyDescent="0.25">
      <c r="A5010" t="s">
        <v>10070</v>
      </c>
      <c r="B5010" t="s">
        <v>21</v>
      </c>
      <c r="C5010" t="s">
        <v>22</v>
      </c>
      <c r="D5010" t="s">
        <v>32</v>
      </c>
      <c r="E5010" s="1">
        <v>45447</v>
      </c>
      <c r="F5010" t="s">
        <v>10071</v>
      </c>
      <c r="G5010" s="1">
        <v>45765</v>
      </c>
      <c r="H5010" t="s">
        <v>47</v>
      </c>
      <c r="I5010" t="s">
        <v>26</v>
      </c>
      <c r="J5010" t="s">
        <v>64</v>
      </c>
      <c r="K5010">
        <v>4</v>
      </c>
      <c r="L5010" s="3">
        <f>Working_Data[[#This Row],[price2]]/Working_Data[[#This Row],[quantity]]</f>
        <v>322.64499999999998</v>
      </c>
      <c r="M5010" s="3">
        <v>1290.58</v>
      </c>
      <c r="N5010" t="s">
        <v>50</v>
      </c>
      <c r="O5010">
        <v>40</v>
      </c>
      <c r="P5010" s="1">
        <v>45737</v>
      </c>
      <c r="Q5010">
        <v>29</v>
      </c>
      <c r="R5010" t="s">
        <v>43</v>
      </c>
      <c r="S5010">
        <v>2</v>
      </c>
      <c r="T5010" s="1">
        <v>45657</v>
      </c>
      <c r="U5010" t="s">
        <v>30</v>
      </c>
      <c r="V5010" t="str">
        <f>TEXT(WEEKDAY(Working_Data[[#This Row],[order_date]],1),"DDDD")</f>
        <v>Friday</v>
      </c>
      <c r="W5010" t="str">
        <f>TEXT(Working_Data[[#This Row],[order_date]],"mmmm")</f>
        <v>April</v>
      </c>
      <c r="X5010" s="7">
        <f>Working_Data[[#This Row],[last_order_date]]-Working_Data[[#This Row],[signup_date]]</f>
        <v>290</v>
      </c>
      <c r="Y5010" s="7">
        <f>IF(Working_Data[[#This Row],[churned]]="Active",1,0)</f>
        <v>0</v>
      </c>
      <c r="Z5010" s="7">
        <f>YEAR(Working_Data[[#This Row],[order_date]])</f>
        <v>2025</v>
      </c>
    </row>
    <row r="5011" spans="1:26" x14ac:dyDescent="0.25">
      <c r="A5011" t="s">
        <v>10072</v>
      </c>
      <c r="B5011" t="s">
        <v>38</v>
      </c>
      <c r="C5011" t="s">
        <v>39</v>
      </c>
      <c r="D5011" t="s">
        <v>56</v>
      </c>
      <c r="E5011" s="1">
        <v>45997</v>
      </c>
      <c r="F5011" t="s">
        <v>10073</v>
      </c>
      <c r="G5011" s="1">
        <v>45765</v>
      </c>
      <c r="H5011" t="s">
        <v>47</v>
      </c>
      <c r="I5011" t="s">
        <v>63</v>
      </c>
      <c r="J5011" t="s">
        <v>64</v>
      </c>
      <c r="K5011">
        <v>5</v>
      </c>
      <c r="L5011" s="3">
        <f>Working_Data[[#This Row],[price2]]/Working_Data[[#This Row],[quantity]]</f>
        <v>205</v>
      </c>
      <c r="M5011" s="3">
        <v>1025</v>
      </c>
      <c r="N5011" t="s">
        <v>28</v>
      </c>
      <c r="O5011">
        <v>37</v>
      </c>
      <c r="P5011" s="1">
        <v>45826</v>
      </c>
      <c r="Q5011">
        <v>432</v>
      </c>
      <c r="R5011" t="s">
        <v>29</v>
      </c>
      <c r="S5011">
        <v>4</v>
      </c>
      <c r="T5011" s="1">
        <v>45594</v>
      </c>
      <c r="U5011" t="s">
        <v>60</v>
      </c>
      <c r="V5011" t="str">
        <f>TEXT(WEEKDAY(Working_Data[[#This Row],[order_date]],1),"DDDD")</f>
        <v>Friday</v>
      </c>
      <c r="W5011" t="str">
        <f>TEXT(Working_Data[[#This Row],[order_date]],"mmmm")</f>
        <v>April</v>
      </c>
      <c r="X5011" s="7">
        <f>Working_Data[[#This Row],[last_order_date]]-Working_Data[[#This Row],[signup_date]]</f>
        <v>-171</v>
      </c>
      <c r="Y5011" s="7">
        <f>IF(Working_Data[[#This Row],[churned]]="Active",1,0)</f>
        <v>1</v>
      </c>
      <c r="Z5011" s="7">
        <f>YEAR(Working_Data[[#This Row],[order_date]])</f>
        <v>2025</v>
      </c>
    </row>
    <row r="5012" spans="1:26" x14ac:dyDescent="0.25">
      <c r="A5012" t="s">
        <v>10074</v>
      </c>
      <c r="B5012" t="s">
        <v>38</v>
      </c>
      <c r="C5012" t="s">
        <v>39</v>
      </c>
      <c r="D5012" t="s">
        <v>52</v>
      </c>
      <c r="E5012" s="1">
        <v>45701</v>
      </c>
      <c r="F5012" t="s">
        <v>10075</v>
      </c>
      <c r="G5012" s="1">
        <v>45765</v>
      </c>
      <c r="H5012" t="s">
        <v>25</v>
      </c>
      <c r="I5012" t="s">
        <v>54</v>
      </c>
      <c r="J5012" t="s">
        <v>27</v>
      </c>
      <c r="K5012">
        <v>1</v>
      </c>
      <c r="L5012" s="3">
        <f>Working_Data[[#This Row],[price2]]/Working_Data[[#This Row],[quantity]]</f>
        <v>691.09</v>
      </c>
      <c r="M5012" s="3">
        <v>691.09</v>
      </c>
      <c r="N5012" t="s">
        <v>28</v>
      </c>
      <c r="O5012">
        <v>2</v>
      </c>
      <c r="P5012" s="1">
        <v>45702</v>
      </c>
      <c r="Q5012">
        <v>415</v>
      </c>
      <c r="R5012" t="s">
        <v>43</v>
      </c>
      <c r="S5012">
        <v>1</v>
      </c>
      <c r="T5012" s="1">
        <v>45302</v>
      </c>
      <c r="U5012" t="s">
        <v>36</v>
      </c>
      <c r="V5012" t="str">
        <f>TEXT(WEEKDAY(Working_Data[[#This Row],[order_date]],1),"DDDD")</f>
        <v>Friday</v>
      </c>
      <c r="W5012" t="str">
        <f>TEXT(Working_Data[[#This Row],[order_date]],"mmmm")</f>
        <v>April</v>
      </c>
      <c r="X5012" s="7">
        <f>Working_Data[[#This Row],[last_order_date]]-Working_Data[[#This Row],[signup_date]]</f>
        <v>1</v>
      </c>
      <c r="Y5012" s="7">
        <f>IF(Working_Data[[#This Row],[churned]]="Active",1,0)</f>
        <v>0</v>
      </c>
      <c r="Z5012" s="7">
        <f>YEAR(Working_Data[[#This Row],[order_date]])</f>
        <v>2025</v>
      </c>
    </row>
    <row r="5013" spans="1:26" x14ac:dyDescent="0.25">
      <c r="A5013" t="s">
        <v>10076</v>
      </c>
      <c r="B5013" t="s">
        <v>38</v>
      </c>
      <c r="C5013" t="s">
        <v>39</v>
      </c>
      <c r="D5013" t="s">
        <v>32</v>
      </c>
      <c r="E5013" s="1">
        <v>45424</v>
      </c>
      <c r="F5013" t="s">
        <v>10077</v>
      </c>
      <c r="G5013" s="1">
        <v>45765</v>
      </c>
      <c r="H5013" t="s">
        <v>47</v>
      </c>
      <c r="I5013" t="s">
        <v>42</v>
      </c>
      <c r="J5013" t="s">
        <v>59</v>
      </c>
      <c r="K5013">
        <v>3</v>
      </c>
      <c r="L5013" s="3">
        <f>Working_Data[[#This Row],[price2]]/Working_Data[[#This Row],[quantity]]</f>
        <v>86.256666666666661</v>
      </c>
      <c r="M5013" s="3">
        <v>258.77</v>
      </c>
      <c r="N5013" t="s">
        <v>28</v>
      </c>
      <c r="O5013">
        <v>27</v>
      </c>
      <c r="P5013" s="1">
        <v>45932</v>
      </c>
      <c r="Q5013">
        <v>100</v>
      </c>
      <c r="R5013" t="s">
        <v>43</v>
      </c>
      <c r="S5013">
        <v>5</v>
      </c>
      <c r="T5013" s="1">
        <v>45736</v>
      </c>
      <c r="U5013" t="s">
        <v>36</v>
      </c>
      <c r="V5013" t="str">
        <f>TEXT(WEEKDAY(Working_Data[[#This Row],[order_date]],1),"DDDD")</f>
        <v>Friday</v>
      </c>
      <c r="W5013" t="str">
        <f>TEXT(Working_Data[[#This Row],[order_date]],"mmmm")</f>
        <v>April</v>
      </c>
      <c r="X5013" s="7">
        <f>Working_Data[[#This Row],[last_order_date]]-Working_Data[[#This Row],[signup_date]]</f>
        <v>508</v>
      </c>
      <c r="Y5013" s="7">
        <f>IF(Working_Data[[#This Row],[churned]]="Active",1,0)</f>
        <v>0</v>
      </c>
      <c r="Z5013" s="7">
        <f>YEAR(Working_Data[[#This Row],[order_date]])</f>
        <v>2025</v>
      </c>
    </row>
    <row r="5014" spans="1:26" x14ac:dyDescent="0.25">
      <c r="A5014" t="s">
        <v>10078</v>
      </c>
      <c r="B5014" t="s">
        <v>45</v>
      </c>
      <c r="C5014" t="s">
        <v>22</v>
      </c>
      <c r="D5014" t="s">
        <v>56</v>
      </c>
      <c r="E5014" s="1">
        <v>45814</v>
      </c>
      <c r="F5014" t="s">
        <v>10079</v>
      </c>
      <c r="G5014" s="1">
        <v>45765</v>
      </c>
      <c r="H5014" t="s">
        <v>25</v>
      </c>
      <c r="I5014" t="s">
        <v>48</v>
      </c>
      <c r="J5014" t="s">
        <v>49</v>
      </c>
      <c r="K5014">
        <v>1</v>
      </c>
      <c r="L5014" s="3">
        <f>Working_Data[[#This Row],[price2]]/Working_Data[[#This Row],[quantity]]</f>
        <v>876.76</v>
      </c>
      <c r="M5014" s="3">
        <v>876.76</v>
      </c>
      <c r="N5014" t="s">
        <v>50</v>
      </c>
      <c r="O5014">
        <v>34</v>
      </c>
      <c r="P5014" s="1">
        <v>45526</v>
      </c>
      <c r="Q5014">
        <v>491</v>
      </c>
      <c r="R5014" t="s">
        <v>43</v>
      </c>
      <c r="S5014">
        <v>2</v>
      </c>
      <c r="T5014" s="1">
        <v>45933</v>
      </c>
      <c r="U5014" t="s">
        <v>30</v>
      </c>
      <c r="V5014" t="str">
        <f>TEXT(WEEKDAY(Working_Data[[#This Row],[order_date]],1),"DDDD")</f>
        <v>Friday</v>
      </c>
      <c r="W5014" t="str">
        <f>TEXT(Working_Data[[#This Row],[order_date]],"mmmm")</f>
        <v>April</v>
      </c>
      <c r="X5014" s="7">
        <f>Working_Data[[#This Row],[last_order_date]]-Working_Data[[#This Row],[signup_date]]</f>
        <v>-288</v>
      </c>
      <c r="Y5014" s="7">
        <f>IF(Working_Data[[#This Row],[churned]]="Active",1,0)</f>
        <v>0</v>
      </c>
      <c r="Z5014" s="7">
        <f>YEAR(Working_Data[[#This Row],[order_date]])</f>
        <v>2025</v>
      </c>
    </row>
    <row r="5015" spans="1:26" x14ac:dyDescent="0.25">
      <c r="A5015" t="s">
        <v>10080</v>
      </c>
      <c r="B5015" t="s">
        <v>38</v>
      </c>
      <c r="C5015" t="s">
        <v>39</v>
      </c>
      <c r="D5015" t="s">
        <v>32</v>
      </c>
      <c r="E5015" s="1">
        <v>45027</v>
      </c>
      <c r="F5015" t="s">
        <v>10081</v>
      </c>
      <c r="G5015" s="1">
        <v>45765</v>
      </c>
      <c r="H5015" t="s">
        <v>47</v>
      </c>
      <c r="I5015" t="s">
        <v>54</v>
      </c>
      <c r="J5015" t="s">
        <v>64</v>
      </c>
      <c r="K5015">
        <v>4</v>
      </c>
      <c r="L5015" s="3">
        <f>Working_Data[[#This Row],[price2]]/Working_Data[[#This Row],[quantity]]</f>
        <v>184.75</v>
      </c>
      <c r="M5015" s="3">
        <v>739</v>
      </c>
      <c r="N5015" t="s">
        <v>35</v>
      </c>
      <c r="O5015">
        <v>10</v>
      </c>
      <c r="P5015" s="1">
        <v>45619</v>
      </c>
      <c r="Q5015">
        <v>294</v>
      </c>
      <c r="R5015" t="s">
        <v>43</v>
      </c>
      <c r="S5015">
        <v>1</v>
      </c>
      <c r="T5015" s="1">
        <v>45995</v>
      </c>
      <c r="U5015" t="s">
        <v>60</v>
      </c>
      <c r="V5015" t="str">
        <f>TEXT(WEEKDAY(Working_Data[[#This Row],[order_date]],1),"DDDD")</f>
        <v>Friday</v>
      </c>
      <c r="W5015" t="str">
        <f>TEXT(Working_Data[[#This Row],[order_date]],"mmmm")</f>
        <v>April</v>
      </c>
      <c r="X5015" s="7">
        <f>Working_Data[[#This Row],[last_order_date]]-Working_Data[[#This Row],[signup_date]]</f>
        <v>592</v>
      </c>
      <c r="Y5015" s="7">
        <f>IF(Working_Data[[#This Row],[churned]]="Active",1,0)</f>
        <v>0</v>
      </c>
      <c r="Z5015" s="7">
        <f>YEAR(Working_Data[[#This Row],[order_date]])</f>
        <v>2025</v>
      </c>
    </row>
    <row r="5016" spans="1:26" x14ac:dyDescent="0.25">
      <c r="A5016" t="s">
        <v>10082</v>
      </c>
      <c r="B5016" t="s">
        <v>21</v>
      </c>
      <c r="C5016" t="s">
        <v>22</v>
      </c>
      <c r="D5016" t="s">
        <v>52</v>
      </c>
      <c r="E5016" s="1">
        <v>45546</v>
      </c>
      <c r="F5016" t="s">
        <v>10083</v>
      </c>
      <c r="G5016" s="1">
        <v>45765</v>
      </c>
      <c r="H5016" t="s">
        <v>34</v>
      </c>
      <c r="I5016" t="s">
        <v>63</v>
      </c>
      <c r="J5016" t="s">
        <v>59</v>
      </c>
      <c r="K5016">
        <v>1</v>
      </c>
      <c r="L5016" s="3">
        <f>Working_Data[[#This Row],[price2]]/Working_Data[[#This Row],[quantity]]</f>
        <v>143.72</v>
      </c>
      <c r="M5016" s="3">
        <v>143.72</v>
      </c>
      <c r="N5016" t="s">
        <v>28</v>
      </c>
      <c r="O5016">
        <v>49</v>
      </c>
      <c r="P5016" s="1">
        <v>45868</v>
      </c>
      <c r="Q5016">
        <v>1</v>
      </c>
      <c r="R5016" t="s">
        <v>29</v>
      </c>
      <c r="S5016">
        <v>2</v>
      </c>
      <c r="T5016" s="1">
        <v>45907</v>
      </c>
      <c r="U5016" t="s">
        <v>36</v>
      </c>
      <c r="V5016" t="str">
        <f>TEXT(WEEKDAY(Working_Data[[#This Row],[order_date]],1),"DDDD")</f>
        <v>Friday</v>
      </c>
      <c r="W5016" t="str">
        <f>TEXT(Working_Data[[#This Row],[order_date]],"mmmm")</f>
        <v>April</v>
      </c>
      <c r="X5016" s="7">
        <f>Working_Data[[#This Row],[last_order_date]]-Working_Data[[#This Row],[signup_date]]</f>
        <v>322</v>
      </c>
      <c r="Y5016" s="7">
        <f>IF(Working_Data[[#This Row],[churned]]="Active",1,0)</f>
        <v>1</v>
      </c>
      <c r="Z5016" s="7">
        <f>YEAR(Working_Data[[#This Row],[order_date]])</f>
        <v>2025</v>
      </c>
    </row>
    <row r="5017" spans="1:26" x14ac:dyDescent="0.25">
      <c r="A5017" t="s">
        <v>10084</v>
      </c>
      <c r="B5017" t="s">
        <v>21</v>
      </c>
      <c r="C5017" t="s">
        <v>22</v>
      </c>
      <c r="D5017" t="s">
        <v>52</v>
      </c>
      <c r="E5017" s="1">
        <v>45215</v>
      </c>
      <c r="F5017" t="s">
        <v>10085</v>
      </c>
      <c r="G5017" s="1">
        <v>45765</v>
      </c>
      <c r="H5017" t="s">
        <v>25</v>
      </c>
      <c r="I5017" t="s">
        <v>48</v>
      </c>
      <c r="J5017" t="s">
        <v>27</v>
      </c>
      <c r="K5017">
        <v>1</v>
      </c>
      <c r="L5017" s="3">
        <f>Working_Data[[#This Row],[price2]]/Working_Data[[#This Row],[quantity]]</f>
        <v>359.01</v>
      </c>
      <c r="M5017" s="3">
        <v>359.01</v>
      </c>
      <c r="N5017" t="s">
        <v>35</v>
      </c>
      <c r="O5017">
        <v>16</v>
      </c>
      <c r="P5017" s="1">
        <v>45687</v>
      </c>
      <c r="Q5017">
        <v>138</v>
      </c>
      <c r="R5017" t="s">
        <v>29</v>
      </c>
      <c r="S5017">
        <v>2</v>
      </c>
      <c r="T5017" s="1">
        <v>45832</v>
      </c>
      <c r="U5017" t="s">
        <v>36</v>
      </c>
      <c r="V5017" t="str">
        <f>TEXT(WEEKDAY(Working_Data[[#This Row],[order_date]],1),"DDDD")</f>
        <v>Friday</v>
      </c>
      <c r="W5017" t="str">
        <f>TEXT(Working_Data[[#This Row],[order_date]],"mmmm")</f>
        <v>April</v>
      </c>
      <c r="X5017" s="7">
        <f>Working_Data[[#This Row],[last_order_date]]-Working_Data[[#This Row],[signup_date]]</f>
        <v>472</v>
      </c>
      <c r="Y5017" s="7">
        <f>IF(Working_Data[[#This Row],[churned]]="Active",1,0)</f>
        <v>1</v>
      </c>
      <c r="Z5017" s="7">
        <f>YEAR(Working_Data[[#This Row],[order_date]])</f>
        <v>2025</v>
      </c>
    </row>
    <row r="5018" spans="1:26" x14ac:dyDescent="0.25">
      <c r="A5018" t="s">
        <v>10086</v>
      </c>
      <c r="B5018" t="s">
        <v>21</v>
      </c>
      <c r="C5018" t="s">
        <v>82</v>
      </c>
      <c r="D5018" t="s">
        <v>23</v>
      </c>
      <c r="E5018" s="1">
        <v>45641</v>
      </c>
      <c r="F5018" t="s">
        <v>10087</v>
      </c>
      <c r="G5018" s="1">
        <v>45766</v>
      </c>
      <c r="H5018" t="s">
        <v>41</v>
      </c>
      <c r="I5018" t="s">
        <v>54</v>
      </c>
      <c r="J5018" t="s">
        <v>49</v>
      </c>
      <c r="K5018">
        <v>2</v>
      </c>
      <c r="L5018" s="3">
        <f>Working_Data[[#This Row],[price2]]/Working_Data[[#This Row],[quantity]]</f>
        <v>589.80499999999995</v>
      </c>
      <c r="M5018" s="3">
        <v>1179.6099999999999</v>
      </c>
      <c r="N5018" t="s">
        <v>50</v>
      </c>
      <c r="O5018">
        <v>16</v>
      </c>
      <c r="P5018" s="1">
        <v>45967</v>
      </c>
      <c r="Q5018">
        <v>307</v>
      </c>
      <c r="R5018" t="s">
        <v>29</v>
      </c>
      <c r="S5018">
        <v>3</v>
      </c>
      <c r="T5018" s="1">
        <v>45802</v>
      </c>
      <c r="U5018" t="s">
        <v>36</v>
      </c>
      <c r="V5018" t="str">
        <f>TEXT(WEEKDAY(Working_Data[[#This Row],[order_date]],1),"DDDD")</f>
        <v>Saturday</v>
      </c>
      <c r="W5018" t="str">
        <f>TEXT(Working_Data[[#This Row],[order_date]],"mmmm")</f>
        <v>April</v>
      </c>
      <c r="X5018" s="7">
        <f>Working_Data[[#This Row],[last_order_date]]-Working_Data[[#This Row],[signup_date]]</f>
        <v>326</v>
      </c>
      <c r="Y5018" s="7">
        <f>IF(Working_Data[[#This Row],[churned]]="Active",1,0)</f>
        <v>1</v>
      </c>
      <c r="Z5018" s="7">
        <f>YEAR(Working_Data[[#This Row],[order_date]])</f>
        <v>2025</v>
      </c>
    </row>
    <row r="5019" spans="1:26" x14ac:dyDescent="0.25">
      <c r="A5019" t="s">
        <v>10088</v>
      </c>
      <c r="B5019" t="s">
        <v>21</v>
      </c>
      <c r="C5019" t="s">
        <v>82</v>
      </c>
      <c r="D5019" t="s">
        <v>56</v>
      </c>
      <c r="E5019" s="1">
        <v>45412</v>
      </c>
      <c r="F5019" t="s">
        <v>10089</v>
      </c>
      <c r="G5019" s="1">
        <v>45766</v>
      </c>
      <c r="H5019" t="s">
        <v>47</v>
      </c>
      <c r="I5019" t="s">
        <v>63</v>
      </c>
      <c r="J5019" t="s">
        <v>27</v>
      </c>
      <c r="K5019">
        <v>5</v>
      </c>
      <c r="L5019" s="3">
        <f>Working_Data[[#This Row],[price2]]/Working_Data[[#This Row],[quantity]]</f>
        <v>41.5</v>
      </c>
      <c r="M5019" s="3">
        <v>207.5</v>
      </c>
      <c r="N5019" t="s">
        <v>50</v>
      </c>
      <c r="O5019">
        <v>48</v>
      </c>
      <c r="P5019" s="1">
        <v>45592</v>
      </c>
      <c r="Q5019">
        <v>241</v>
      </c>
      <c r="R5019" t="s">
        <v>43</v>
      </c>
      <c r="S5019">
        <v>1</v>
      </c>
      <c r="T5019" s="1">
        <v>45763</v>
      </c>
      <c r="U5019" t="s">
        <v>36</v>
      </c>
      <c r="V5019" t="str">
        <f>TEXT(WEEKDAY(Working_Data[[#This Row],[order_date]],1),"DDDD")</f>
        <v>Saturday</v>
      </c>
      <c r="W5019" t="str">
        <f>TEXT(Working_Data[[#This Row],[order_date]],"mmmm")</f>
        <v>April</v>
      </c>
      <c r="X5019" s="7">
        <f>Working_Data[[#This Row],[last_order_date]]-Working_Data[[#This Row],[signup_date]]</f>
        <v>180</v>
      </c>
      <c r="Y5019" s="7">
        <f>IF(Working_Data[[#This Row],[churned]]="Active",1,0)</f>
        <v>0</v>
      </c>
      <c r="Z5019" s="7">
        <f>YEAR(Working_Data[[#This Row],[order_date]])</f>
        <v>2025</v>
      </c>
    </row>
    <row r="5020" spans="1:26" x14ac:dyDescent="0.25">
      <c r="A5020" t="s">
        <v>10090</v>
      </c>
      <c r="B5020" t="s">
        <v>38</v>
      </c>
      <c r="C5020" t="s">
        <v>82</v>
      </c>
      <c r="D5020" t="s">
        <v>52</v>
      </c>
      <c r="E5020" s="1">
        <v>45443</v>
      </c>
      <c r="F5020" t="s">
        <v>10091</v>
      </c>
      <c r="G5020" s="1">
        <v>45766</v>
      </c>
      <c r="H5020" t="s">
        <v>34</v>
      </c>
      <c r="I5020" t="s">
        <v>26</v>
      </c>
      <c r="J5020" t="s">
        <v>49</v>
      </c>
      <c r="K5020">
        <v>1</v>
      </c>
      <c r="L5020" s="3">
        <f>Working_Data[[#This Row],[price2]]/Working_Data[[#This Row],[quantity]]</f>
        <v>549.19000000000005</v>
      </c>
      <c r="M5020" s="3">
        <v>549.19000000000005</v>
      </c>
      <c r="N5020" t="s">
        <v>28</v>
      </c>
      <c r="O5020">
        <v>18</v>
      </c>
      <c r="P5020" s="1">
        <v>45890</v>
      </c>
      <c r="Q5020">
        <v>242</v>
      </c>
      <c r="R5020" t="s">
        <v>29</v>
      </c>
      <c r="S5020">
        <v>2</v>
      </c>
      <c r="T5020" s="1">
        <v>45831</v>
      </c>
      <c r="U5020" t="s">
        <v>36</v>
      </c>
      <c r="V5020" t="str">
        <f>TEXT(WEEKDAY(Working_Data[[#This Row],[order_date]],1),"DDDD")</f>
        <v>Saturday</v>
      </c>
      <c r="W5020" t="str">
        <f>TEXT(Working_Data[[#This Row],[order_date]],"mmmm")</f>
        <v>April</v>
      </c>
      <c r="X5020" s="7">
        <f>Working_Data[[#This Row],[last_order_date]]-Working_Data[[#This Row],[signup_date]]</f>
        <v>447</v>
      </c>
      <c r="Y5020" s="7">
        <f>IF(Working_Data[[#This Row],[churned]]="Active",1,0)</f>
        <v>1</v>
      </c>
      <c r="Z5020" s="7">
        <f>YEAR(Working_Data[[#This Row],[order_date]])</f>
        <v>2025</v>
      </c>
    </row>
    <row r="5021" spans="1:26" x14ac:dyDescent="0.25">
      <c r="A5021" t="s">
        <v>10092</v>
      </c>
      <c r="B5021" t="s">
        <v>45</v>
      </c>
      <c r="C5021" t="s">
        <v>82</v>
      </c>
      <c r="D5021" t="s">
        <v>56</v>
      </c>
      <c r="E5021" s="1">
        <v>45221</v>
      </c>
      <c r="F5021" t="s">
        <v>10093</v>
      </c>
      <c r="G5021" s="1">
        <v>45766</v>
      </c>
      <c r="H5021" t="s">
        <v>25</v>
      </c>
      <c r="I5021" t="s">
        <v>63</v>
      </c>
      <c r="J5021" t="s">
        <v>64</v>
      </c>
      <c r="K5021">
        <v>4</v>
      </c>
      <c r="L5021" s="3">
        <f>Working_Data[[#This Row],[price2]]/Working_Data[[#This Row],[quantity]]</f>
        <v>337.88749999999999</v>
      </c>
      <c r="M5021" s="3">
        <v>1351.55</v>
      </c>
      <c r="N5021" t="s">
        <v>35</v>
      </c>
      <c r="O5021">
        <v>12</v>
      </c>
      <c r="P5021" s="1">
        <v>45832</v>
      </c>
      <c r="Q5021">
        <v>25</v>
      </c>
      <c r="R5021" t="s">
        <v>43</v>
      </c>
      <c r="S5021">
        <v>2</v>
      </c>
      <c r="T5021" s="1">
        <v>45718</v>
      </c>
      <c r="U5021" t="s">
        <v>60</v>
      </c>
      <c r="V5021" t="str">
        <f>TEXT(WEEKDAY(Working_Data[[#This Row],[order_date]],1),"DDDD")</f>
        <v>Saturday</v>
      </c>
      <c r="W5021" t="str">
        <f>TEXT(Working_Data[[#This Row],[order_date]],"mmmm")</f>
        <v>April</v>
      </c>
      <c r="X5021" s="7">
        <f>Working_Data[[#This Row],[last_order_date]]-Working_Data[[#This Row],[signup_date]]</f>
        <v>611</v>
      </c>
      <c r="Y5021" s="7">
        <f>IF(Working_Data[[#This Row],[churned]]="Active",1,0)</f>
        <v>0</v>
      </c>
      <c r="Z5021" s="7">
        <f>YEAR(Working_Data[[#This Row],[order_date]])</f>
        <v>2025</v>
      </c>
    </row>
    <row r="5022" spans="1:26" x14ac:dyDescent="0.25">
      <c r="A5022" t="s">
        <v>10094</v>
      </c>
      <c r="B5022" t="s">
        <v>38</v>
      </c>
      <c r="C5022" t="s">
        <v>39</v>
      </c>
      <c r="D5022" t="s">
        <v>56</v>
      </c>
      <c r="E5022" s="1">
        <v>45420</v>
      </c>
      <c r="F5022" t="s">
        <v>10095</v>
      </c>
      <c r="G5022" s="1">
        <v>45767</v>
      </c>
      <c r="H5022" t="s">
        <v>41</v>
      </c>
      <c r="I5022" t="s">
        <v>48</v>
      </c>
      <c r="J5022" t="s">
        <v>27</v>
      </c>
      <c r="K5022">
        <v>1</v>
      </c>
      <c r="L5022" s="3">
        <f>Working_Data[[#This Row],[price2]]/Working_Data[[#This Row],[quantity]]</f>
        <v>225.99</v>
      </c>
      <c r="M5022" s="3">
        <v>225.99</v>
      </c>
      <c r="N5022" t="s">
        <v>28</v>
      </c>
      <c r="O5022">
        <v>23</v>
      </c>
      <c r="P5022" s="1">
        <v>45904</v>
      </c>
      <c r="Q5022">
        <v>76</v>
      </c>
      <c r="R5022" t="s">
        <v>43</v>
      </c>
      <c r="S5022">
        <v>5</v>
      </c>
      <c r="T5022" s="1">
        <v>45655</v>
      </c>
      <c r="U5022" t="s">
        <v>60</v>
      </c>
      <c r="V5022" t="str">
        <f>TEXT(WEEKDAY(Working_Data[[#This Row],[order_date]],1),"DDDD")</f>
        <v>Sunday</v>
      </c>
      <c r="W5022" t="str">
        <f>TEXT(Working_Data[[#This Row],[order_date]],"mmmm")</f>
        <v>April</v>
      </c>
      <c r="X5022" s="7">
        <f>Working_Data[[#This Row],[last_order_date]]-Working_Data[[#This Row],[signup_date]]</f>
        <v>484</v>
      </c>
      <c r="Y5022" s="7">
        <f>IF(Working_Data[[#This Row],[churned]]="Active",1,0)</f>
        <v>0</v>
      </c>
      <c r="Z5022" s="7">
        <f>YEAR(Working_Data[[#This Row],[order_date]])</f>
        <v>2025</v>
      </c>
    </row>
    <row r="5023" spans="1:26" x14ac:dyDescent="0.25">
      <c r="A5023" t="s">
        <v>10096</v>
      </c>
      <c r="B5023" t="s">
        <v>45</v>
      </c>
      <c r="C5023" t="s">
        <v>22</v>
      </c>
      <c r="D5023" t="s">
        <v>77</v>
      </c>
      <c r="E5023" s="1">
        <v>45678</v>
      </c>
      <c r="F5023" t="s">
        <v>10097</v>
      </c>
      <c r="G5023" s="1">
        <v>45767</v>
      </c>
      <c r="H5023" t="s">
        <v>58</v>
      </c>
      <c r="I5023" t="s">
        <v>42</v>
      </c>
      <c r="J5023" t="s">
        <v>59</v>
      </c>
      <c r="K5023">
        <v>5</v>
      </c>
      <c r="L5023" s="3">
        <f>Working_Data[[#This Row],[price2]]/Working_Data[[#This Row],[quantity]]</f>
        <v>105.422</v>
      </c>
      <c r="M5023" s="3">
        <v>527.11</v>
      </c>
      <c r="N5023" t="s">
        <v>50</v>
      </c>
      <c r="O5023">
        <v>17</v>
      </c>
      <c r="P5023" s="1">
        <v>45829</v>
      </c>
      <c r="Q5023">
        <v>495</v>
      </c>
      <c r="R5023" t="s">
        <v>29</v>
      </c>
      <c r="S5023">
        <v>1</v>
      </c>
      <c r="T5023" s="1">
        <v>45713</v>
      </c>
      <c r="U5023" t="s">
        <v>30</v>
      </c>
      <c r="V5023" t="str">
        <f>TEXT(WEEKDAY(Working_Data[[#This Row],[order_date]],1),"DDDD")</f>
        <v>Sunday</v>
      </c>
      <c r="W5023" t="str">
        <f>TEXT(Working_Data[[#This Row],[order_date]],"mmmm")</f>
        <v>April</v>
      </c>
      <c r="X5023" s="7">
        <f>Working_Data[[#This Row],[last_order_date]]-Working_Data[[#This Row],[signup_date]]</f>
        <v>151</v>
      </c>
      <c r="Y5023" s="7">
        <f>IF(Working_Data[[#This Row],[churned]]="Active",1,0)</f>
        <v>1</v>
      </c>
      <c r="Z5023" s="7">
        <f>YEAR(Working_Data[[#This Row],[order_date]])</f>
        <v>2025</v>
      </c>
    </row>
    <row r="5024" spans="1:26" x14ac:dyDescent="0.25">
      <c r="A5024" t="s">
        <v>10098</v>
      </c>
      <c r="B5024" t="s">
        <v>38</v>
      </c>
      <c r="C5024" t="s">
        <v>82</v>
      </c>
      <c r="D5024" t="s">
        <v>77</v>
      </c>
      <c r="E5024" s="1">
        <v>45057</v>
      </c>
      <c r="F5024" t="s">
        <v>10099</v>
      </c>
      <c r="G5024" s="1">
        <v>45767</v>
      </c>
      <c r="H5024" t="s">
        <v>58</v>
      </c>
      <c r="I5024" t="s">
        <v>26</v>
      </c>
      <c r="J5024" t="s">
        <v>67</v>
      </c>
      <c r="K5024">
        <v>3</v>
      </c>
      <c r="L5024" s="3">
        <f>Working_Data[[#This Row],[price2]]/Working_Data[[#This Row],[quantity]]</f>
        <v>267.16666666666669</v>
      </c>
      <c r="M5024" s="3">
        <v>801.5</v>
      </c>
      <c r="N5024" t="s">
        <v>50</v>
      </c>
      <c r="O5024">
        <v>33</v>
      </c>
      <c r="P5024" s="1">
        <v>45560</v>
      </c>
      <c r="Q5024">
        <v>353</v>
      </c>
      <c r="R5024" t="s">
        <v>29</v>
      </c>
      <c r="S5024">
        <v>2</v>
      </c>
      <c r="T5024" s="1">
        <v>45642</v>
      </c>
      <c r="U5024" t="s">
        <v>30</v>
      </c>
      <c r="V5024" t="str">
        <f>TEXT(WEEKDAY(Working_Data[[#This Row],[order_date]],1),"DDDD")</f>
        <v>Sunday</v>
      </c>
      <c r="W5024" t="str">
        <f>TEXT(Working_Data[[#This Row],[order_date]],"mmmm")</f>
        <v>April</v>
      </c>
      <c r="X5024" s="7">
        <f>Working_Data[[#This Row],[last_order_date]]-Working_Data[[#This Row],[signup_date]]</f>
        <v>503</v>
      </c>
      <c r="Y5024" s="7">
        <f>IF(Working_Data[[#This Row],[churned]]="Active",1,0)</f>
        <v>1</v>
      </c>
      <c r="Z5024" s="7">
        <f>YEAR(Working_Data[[#This Row],[order_date]])</f>
        <v>2025</v>
      </c>
    </row>
    <row r="5025" spans="1:26" x14ac:dyDescent="0.25">
      <c r="A5025" t="s">
        <v>10100</v>
      </c>
      <c r="B5025" t="s">
        <v>21</v>
      </c>
      <c r="C5025" t="s">
        <v>22</v>
      </c>
      <c r="D5025" t="s">
        <v>23</v>
      </c>
      <c r="E5025" s="1">
        <v>45809</v>
      </c>
      <c r="F5025" t="s">
        <v>10101</v>
      </c>
      <c r="G5025" s="1">
        <v>45767</v>
      </c>
      <c r="H5025" t="s">
        <v>41</v>
      </c>
      <c r="I5025" t="s">
        <v>63</v>
      </c>
      <c r="J5025" t="s">
        <v>49</v>
      </c>
      <c r="K5025">
        <v>5</v>
      </c>
      <c r="L5025" s="3">
        <f>Working_Data[[#This Row],[price2]]/Working_Data[[#This Row],[quantity]]</f>
        <v>264.96600000000001</v>
      </c>
      <c r="M5025" s="3">
        <v>1324.83</v>
      </c>
      <c r="N5025" t="s">
        <v>28</v>
      </c>
      <c r="O5025">
        <v>46</v>
      </c>
      <c r="P5025" s="1">
        <v>45749</v>
      </c>
      <c r="Q5025">
        <v>329</v>
      </c>
      <c r="R5025" t="s">
        <v>43</v>
      </c>
      <c r="S5025">
        <v>2</v>
      </c>
      <c r="T5025" s="1">
        <v>45796</v>
      </c>
      <c r="U5025" t="s">
        <v>60</v>
      </c>
      <c r="V5025" t="str">
        <f>TEXT(WEEKDAY(Working_Data[[#This Row],[order_date]],1),"DDDD")</f>
        <v>Sunday</v>
      </c>
      <c r="W5025" t="str">
        <f>TEXT(Working_Data[[#This Row],[order_date]],"mmmm")</f>
        <v>April</v>
      </c>
      <c r="X5025" s="7">
        <f>Working_Data[[#This Row],[last_order_date]]-Working_Data[[#This Row],[signup_date]]</f>
        <v>-60</v>
      </c>
      <c r="Y5025" s="7">
        <f>IF(Working_Data[[#This Row],[churned]]="Active",1,0)</f>
        <v>0</v>
      </c>
      <c r="Z5025" s="7">
        <f>YEAR(Working_Data[[#This Row],[order_date]])</f>
        <v>2025</v>
      </c>
    </row>
    <row r="5026" spans="1:26" x14ac:dyDescent="0.25">
      <c r="A5026" t="s">
        <v>10102</v>
      </c>
      <c r="B5026" t="s">
        <v>21</v>
      </c>
      <c r="C5026" t="s">
        <v>22</v>
      </c>
      <c r="D5026" t="s">
        <v>23</v>
      </c>
      <c r="E5026" s="1">
        <v>45629</v>
      </c>
      <c r="F5026" t="s">
        <v>10103</v>
      </c>
      <c r="G5026" s="1">
        <v>45767</v>
      </c>
      <c r="H5026" t="s">
        <v>34</v>
      </c>
      <c r="I5026" t="s">
        <v>54</v>
      </c>
      <c r="J5026" t="s">
        <v>59</v>
      </c>
      <c r="K5026">
        <v>1</v>
      </c>
      <c r="L5026" s="3">
        <f>Working_Data[[#This Row],[price2]]/Working_Data[[#This Row],[quantity]]</f>
        <v>1083.6500000000001</v>
      </c>
      <c r="M5026" s="3">
        <v>1083.6500000000001</v>
      </c>
      <c r="N5026" t="s">
        <v>35</v>
      </c>
      <c r="O5026">
        <v>48</v>
      </c>
      <c r="P5026" s="1">
        <v>45626</v>
      </c>
      <c r="Q5026">
        <v>131</v>
      </c>
      <c r="R5026" t="s">
        <v>29</v>
      </c>
      <c r="S5026">
        <v>2</v>
      </c>
      <c r="T5026" s="1">
        <v>45556</v>
      </c>
      <c r="U5026" t="s">
        <v>30</v>
      </c>
      <c r="V5026" t="str">
        <f>TEXT(WEEKDAY(Working_Data[[#This Row],[order_date]],1),"DDDD")</f>
        <v>Sunday</v>
      </c>
      <c r="W5026" t="str">
        <f>TEXT(Working_Data[[#This Row],[order_date]],"mmmm")</f>
        <v>April</v>
      </c>
      <c r="X5026" s="7">
        <f>Working_Data[[#This Row],[last_order_date]]-Working_Data[[#This Row],[signup_date]]</f>
        <v>-3</v>
      </c>
      <c r="Y5026" s="7">
        <f>IF(Working_Data[[#This Row],[churned]]="Active",1,0)</f>
        <v>1</v>
      </c>
      <c r="Z5026" s="7">
        <f>YEAR(Working_Data[[#This Row],[order_date]])</f>
        <v>2025</v>
      </c>
    </row>
    <row r="5027" spans="1:26" x14ac:dyDescent="0.25">
      <c r="A5027" t="s">
        <v>10104</v>
      </c>
      <c r="B5027" t="s">
        <v>38</v>
      </c>
      <c r="C5027" t="s">
        <v>82</v>
      </c>
      <c r="D5027" t="s">
        <v>77</v>
      </c>
      <c r="E5027" s="1">
        <v>45454</v>
      </c>
      <c r="F5027" t="s">
        <v>10105</v>
      </c>
      <c r="G5027" s="1">
        <v>45767</v>
      </c>
      <c r="H5027" t="s">
        <v>34</v>
      </c>
      <c r="I5027" t="s">
        <v>63</v>
      </c>
      <c r="J5027" t="s">
        <v>64</v>
      </c>
      <c r="K5027">
        <v>2</v>
      </c>
      <c r="L5027" s="3">
        <f>Working_Data[[#This Row],[price2]]/Working_Data[[#This Row],[quantity]]</f>
        <v>113.15</v>
      </c>
      <c r="M5027" s="3">
        <v>226.3</v>
      </c>
      <c r="N5027" t="s">
        <v>50</v>
      </c>
      <c r="O5027">
        <v>16</v>
      </c>
      <c r="P5027" s="1">
        <v>45545</v>
      </c>
      <c r="Q5027">
        <v>105</v>
      </c>
      <c r="R5027" t="s">
        <v>29</v>
      </c>
      <c r="S5027">
        <v>4</v>
      </c>
      <c r="T5027" s="1">
        <v>45527</v>
      </c>
      <c r="U5027" t="s">
        <v>60</v>
      </c>
      <c r="V5027" t="str">
        <f>TEXT(WEEKDAY(Working_Data[[#This Row],[order_date]],1),"DDDD")</f>
        <v>Sunday</v>
      </c>
      <c r="W5027" t="str">
        <f>TEXT(Working_Data[[#This Row],[order_date]],"mmmm")</f>
        <v>April</v>
      </c>
      <c r="X5027" s="7">
        <f>Working_Data[[#This Row],[last_order_date]]-Working_Data[[#This Row],[signup_date]]</f>
        <v>91</v>
      </c>
      <c r="Y5027" s="7">
        <f>IF(Working_Data[[#This Row],[churned]]="Active",1,0)</f>
        <v>1</v>
      </c>
      <c r="Z5027" s="7">
        <f>YEAR(Working_Data[[#This Row],[order_date]])</f>
        <v>2025</v>
      </c>
    </row>
    <row r="5028" spans="1:26" x14ac:dyDescent="0.25">
      <c r="A5028" t="s">
        <v>10106</v>
      </c>
      <c r="B5028" t="s">
        <v>45</v>
      </c>
      <c r="C5028" t="s">
        <v>22</v>
      </c>
      <c r="D5028" t="s">
        <v>32</v>
      </c>
      <c r="E5028" s="1">
        <v>45228</v>
      </c>
      <c r="F5028" t="s">
        <v>10107</v>
      </c>
      <c r="G5028" s="1">
        <v>45767</v>
      </c>
      <c r="H5028" t="s">
        <v>58</v>
      </c>
      <c r="I5028" t="s">
        <v>54</v>
      </c>
      <c r="J5028" t="s">
        <v>67</v>
      </c>
      <c r="K5028">
        <v>2</v>
      </c>
      <c r="L5028" s="3">
        <f>Working_Data[[#This Row],[price2]]/Working_Data[[#This Row],[quantity]]</f>
        <v>294.48</v>
      </c>
      <c r="M5028" s="3">
        <v>588.96</v>
      </c>
      <c r="N5028" t="s">
        <v>35</v>
      </c>
      <c r="O5028">
        <v>50</v>
      </c>
      <c r="P5028" s="1">
        <v>45998</v>
      </c>
      <c r="Q5028">
        <v>188</v>
      </c>
      <c r="R5028" t="s">
        <v>29</v>
      </c>
      <c r="S5028">
        <v>2</v>
      </c>
      <c r="T5028" s="1">
        <v>45854</v>
      </c>
      <c r="U5028" t="s">
        <v>30</v>
      </c>
      <c r="V5028" t="str">
        <f>TEXT(WEEKDAY(Working_Data[[#This Row],[order_date]],1),"DDDD")</f>
        <v>Sunday</v>
      </c>
      <c r="W5028" t="str">
        <f>TEXT(Working_Data[[#This Row],[order_date]],"mmmm")</f>
        <v>April</v>
      </c>
      <c r="X5028" s="7">
        <f>Working_Data[[#This Row],[last_order_date]]-Working_Data[[#This Row],[signup_date]]</f>
        <v>770</v>
      </c>
      <c r="Y5028" s="7">
        <f>IF(Working_Data[[#This Row],[churned]]="Active",1,0)</f>
        <v>1</v>
      </c>
      <c r="Z5028" s="7">
        <f>YEAR(Working_Data[[#This Row],[order_date]])</f>
        <v>2025</v>
      </c>
    </row>
    <row r="5029" spans="1:26" x14ac:dyDescent="0.25">
      <c r="A5029" t="s">
        <v>10108</v>
      </c>
      <c r="B5029" t="s">
        <v>21</v>
      </c>
      <c r="C5029" t="s">
        <v>39</v>
      </c>
      <c r="D5029" t="s">
        <v>23</v>
      </c>
      <c r="E5029" s="1">
        <v>45810</v>
      </c>
      <c r="F5029" t="s">
        <v>10109</v>
      </c>
      <c r="G5029" s="1">
        <v>45767</v>
      </c>
      <c r="H5029" t="s">
        <v>34</v>
      </c>
      <c r="I5029" t="s">
        <v>63</v>
      </c>
      <c r="J5029" t="s">
        <v>59</v>
      </c>
      <c r="K5029">
        <v>1</v>
      </c>
      <c r="L5029" s="3">
        <f>Working_Data[[#This Row],[price2]]/Working_Data[[#This Row],[quantity]]</f>
        <v>1323.72</v>
      </c>
      <c r="M5029" s="3">
        <v>1323.72</v>
      </c>
      <c r="N5029" t="s">
        <v>50</v>
      </c>
      <c r="O5029">
        <v>29</v>
      </c>
      <c r="P5029" s="1">
        <v>45829</v>
      </c>
      <c r="Q5029">
        <v>111</v>
      </c>
      <c r="R5029" t="s">
        <v>43</v>
      </c>
      <c r="S5029">
        <v>4</v>
      </c>
      <c r="T5029" s="1">
        <v>45969</v>
      </c>
      <c r="U5029" t="s">
        <v>30</v>
      </c>
      <c r="V5029" t="str">
        <f>TEXT(WEEKDAY(Working_Data[[#This Row],[order_date]],1),"DDDD")</f>
        <v>Sunday</v>
      </c>
      <c r="W5029" t="str">
        <f>TEXT(Working_Data[[#This Row],[order_date]],"mmmm")</f>
        <v>April</v>
      </c>
      <c r="X5029" s="7">
        <f>Working_Data[[#This Row],[last_order_date]]-Working_Data[[#This Row],[signup_date]]</f>
        <v>19</v>
      </c>
      <c r="Y5029" s="7">
        <f>IF(Working_Data[[#This Row],[churned]]="Active",1,0)</f>
        <v>0</v>
      </c>
      <c r="Z5029" s="7">
        <f>YEAR(Working_Data[[#This Row],[order_date]])</f>
        <v>2025</v>
      </c>
    </row>
    <row r="5030" spans="1:26" x14ac:dyDescent="0.25">
      <c r="A5030" t="s">
        <v>10110</v>
      </c>
      <c r="B5030" t="s">
        <v>45</v>
      </c>
      <c r="C5030" t="s">
        <v>39</v>
      </c>
      <c r="D5030" t="s">
        <v>56</v>
      </c>
      <c r="E5030" s="1">
        <v>45197</v>
      </c>
      <c r="F5030" t="s">
        <v>10111</v>
      </c>
      <c r="G5030" s="1">
        <v>45768</v>
      </c>
      <c r="H5030" t="s">
        <v>41</v>
      </c>
      <c r="I5030" t="s">
        <v>54</v>
      </c>
      <c r="J5030" t="s">
        <v>64</v>
      </c>
      <c r="K5030">
        <v>2</v>
      </c>
      <c r="L5030" s="3">
        <f>Working_Data[[#This Row],[price2]]/Working_Data[[#This Row],[quantity]]</f>
        <v>666.09500000000003</v>
      </c>
      <c r="M5030" s="3">
        <v>1332.19</v>
      </c>
      <c r="N5030" t="s">
        <v>35</v>
      </c>
      <c r="O5030">
        <v>22</v>
      </c>
      <c r="P5030" s="1">
        <v>45707</v>
      </c>
      <c r="Q5030">
        <v>298</v>
      </c>
      <c r="R5030" t="s">
        <v>43</v>
      </c>
      <c r="S5030">
        <v>1</v>
      </c>
      <c r="T5030" s="1">
        <v>45735</v>
      </c>
      <c r="U5030" t="s">
        <v>36</v>
      </c>
      <c r="V5030" t="str">
        <f>TEXT(WEEKDAY(Working_Data[[#This Row],[order_date]],1),"DDDD")</f>
        <v>Monday</v>
      </c>
      <c r="W5030" t="str">
        <f>TEXT(Working_Data[[#This Row],[order_date]],"mmmm")</f>
        <v>April</v>
      </c>
      <c r="X5030" s="7">
        <f>Working_Data[[#This Row],[last_order_date]]-Working_Data[[#This Row],[signup_date]]</f>
        <v>510</v>
      </c>
      <c r="Y5030" s="7">
        <f>IF(Working_Data[[#This Row],[churned]]="Active",1,0)</f>
        <v>0</v>
      </c>
      <c r="Z5030" s="7">
        <f>YEAR(Working_Data[[#This Row],[order_date]])</f>
        <v>2025</v>
      </c>
    </row>
    <row r="5031" spans="1:26" x14ac:dyDescent="0.25">
      <c r="A5031" t="s">
        <v>10112</v>
      </c>
      <c r="B5031" t="s">
        <v>38</v>
      </c>
      <c r="C5031" t="s">
        <v>39</v>
      </c>
      <c r="D5031" t="s">
        <v>56</v>
      </c>
      <c r="E5031" s="1">
        <v>45574</v>
      </c>
      <c r="F5031" t="s">
        <v>10113</v>
      </c>
      <c r="G5031" s="1">
        <v>45768</v>
      </c>
      <c r="H5031" t="s">
        <v>34</v>
      </c>
      <c r="I5031" t="s">
        <v>48</v>
      </c>
      <c r="J5031" t="s">
        <v>59</v>
      </c>
      <c r="K5031">
        <v>1</v>
      </c>
      <c r="L5031" s="3">
        <f>Working_Data[[#This Row],[price2]]/Working_Data[[#This Row],[quantity]]</f>
        <v>187.78</v>
      </c>
      <c r="M5031" s="3">
        <v>187.78</v>
      </c>
      <c r="N5031" t="s">
        <v>28</v>
      </c>
      <c r="O5031">
        <v>14</v>
      </c>
      <c r="P5031" s="1">
        <v>45768</v>
      </c>
      <c r="Q5031">
        <v>219</v>
      </c>
      <c r="R5031" t="s">
        <v>29</v>
      </c>
      <c r="S5031">
        <v>5</v>
      </c>
      <c r="T5031" s="1">
        <v>45828</v>
      </c>
      <c r="U5031" t="s">
        <v>36</v>
      </c>
      <c r="V5031" t="str">
        <f>TEXT(WEEKDAY(Working_Data[[#This Row],[order_date]],1),"DDDD")</f>
        <v>Monday</v>
      </c>
      <c r="W5031" t="str">
        <f>TEXT(Working_Data[[#This Row],[order_date]],"mmmm")</f>
        <v>April</v>
      </c>
      <c r="X5031" s="7">
        <f>Working_Data[[#This Row],[last_order_date]]-Working_Data[[#This Row],[signup_date]]</f>
        <v>194</v>
      </c>
      <c r="Y5031" s="7">
        <f>IF(Working_Data[[#This Row],[churned]]="Active",1,0)</f>
        <v>1</v>
      </c>
      <c r="Z5031" s="7">
        <f>YEAR(Working_Data[[#This Row],[order_date]])</f>
        <v>2025</v>
      </c>
    </row>
    <row r="5032" spans="1:26" x14ac:dyDescent="0.25">
      <c r="A5032" t="s">
        <v>10114</v>
      </c>
      <c r="B5032" t="s">
        <v>21</v>
      </c>
      <c r="C5032" t="s">
        <v>82</v>
      </c>
      <c r="D5032" t="s">
        <v>32</v>
      </c>
      <c r="E5032" s="1">
        <v>45842</v>
      </c>
      <c r="F5032" t="s">
        <v>10115</v>
      </c>
      <c r="G5032" s="1">
        <v>45768</v>
      </c>
      <c r="H5032" t="s">
        <v>58</v>
      </c>
      <c r="I5032" t="s">
        <v>42</v>
      </c>
      <c r="J5032" t="s">
        <v>49</v>
      </c>
      <c r="K5032">
        <v>3</v>
      </c>
      <c r="L5032" s="3">
        <f>Working_Data[[#This Row],[price2]]/Working_Data[[#This Row],[quantity]]</f>
        <v>188.92</v>
      </c>
      <c r="M5032" s="3">
        <v>566.76</v>
      </c>
      <c r="N5032" t="s">
        <v>28</v>
      </c>
      <c r="O5032">
        <v>31</v>
      </c>
      <c r="P5032" s="1">
        <v>45424</v>
      </c>
      <c r="Q5032">
        <v>91</v>
      </c>
      <c r="R5032" t="s">
        <v>29</v>
      </c>
      <c r="S5032">
        <v>2</v>
      </c>
      <c r="T5032" s="1">
        <v>45453</v>
      </c>
      <c r="U5032" t="s">
        <v>36</v>
      </c>
      <c r="V5032" t="str">
        <f>TEXT(WEEKDAY(Working_Data[[#This Row],[order_date]],1),"DDDD")</f>
        <v>Monday</v>
      </c>
      <c r="W5032" t="str">
        <f>TEXT(Working_Data[[#This Row],[order_date]],"mmmm")</f>
        <v>April</v>
      </c>
      <c r="X5032" s="7">
        <f>Working_Data[[#This Row],[last_order_date]]-Working_Data[[#This Row],[signup_date]]</f>
        <v>-418</v>
      </c>
      <c r="Y5032" s="7">
        <f>IF(Working_Data[[#This Row],[churned]]="Active",1,0)</f>
        <v>1</v>
      </c>
      <c r="Z5032" s="7">
        <f>YEAR(Working_Data[[#This Row],[order_date]])</f>
        <v>2025</v>
      </c>
    </row>
    <row r="5033" spans="1:26" x14ac:dyDescent="0.25">
      <c r="A5033" t="s">
        <v>10116</v>
      </c>
      <c r="B5033" t="s">
        <v>38</v>
      </c>
      <c r="C5033" t="s">
        <v>22</v>
      </c>
      <c r="D5033" t="s">
        <v>32</v>
      </c>
      <c r="E5033" s="1">
        <v>45223</v>
      </c>
      <c r="F5033" t="s">
        <v>10117</v>
      </c>
      <c r="G5033" s="1">
        <v>45768</v>
      </c>
      <c r="H5033" t="s">
        <v>47</v>
      </c>
      <c r="I5033" t="s">
        <v>63</v>
      </c>
      <c r="J5033" t="s">
        <v>64</v>
      </c>
      <c r="K5033">
        <v>2</v>
      </c>
      <c r="L5033" s="3">
        <f>Working_Data[[#This Row],[price2]]/Working_Data[[#This Row],[quantity]]</f>
        <v>749.97500000000002</v>
      </c>
      <c r="M5033" s="3">
        <v>1499.95</v>
      </c>
      <c r="N5033" t="s">
        <v>35</v>
      </c>
      <c r="O5033">
        <v>7</v>
      </c>
      <c r="P5033" s="1">
        <v>45882</v>
      </c>
      <c r="Q5033">
        <v>497</v>
      </c>
      <c r="R5033" t="s">
        <v>43</v>
      </c>
      <c r="S5033">
        <v>5</v>
      </c>
      <c r="T5033" s="1">
        <v>45852</v>
      </c>
      <c r="U5033" t="s">
        <v>30</v>
      </c>
      <c r="V5033" t="str">
        <f>TEXT(WEEKDAY(Working_Data[[#This Row],[order_date]],1),"DDDD")</f>
        <v>Monday</v>
      </c>
      <c r="W5033" t="str">
        <f>TEXT(Working_Data[[#This Row],[order_date]],"mmmm")</f>
        <v>April</v>
      </c>
      <c r="X5033" s="7">
        <f>Working_Data[[#This Row],[last_order_date]]-Working_Data[[#This Row],[signup_date]]</f>
        <v>659</v>
      </c>
      <c r="Y5033" s="7">
        <f>IF(Working_Data[[#This Row],[churned]]="Active",1,0)</f>
        <v>0</v>
      </c>
      <c r="Z5033" s="7">
        <f>YEAR(Working_Data[[#This Row],[order_date]])</f>
        <v>2025</v>
      </c>
    </row>
    <row r="5034" spans="1:26" x14ac:dyDescent="0.25">
      <c r="A5034" t="s">
        <v>10118</v>
      </c>
      <c r="B5034" t="s">
        <v>21</v>
      </c>
      <c r="C5034" t="s">
        <v>22</v>
      </c>
      <c r="D5034" t="s">
        <v>32</v>
      </c>
      <c r="E5034" s="1">
        <v>45195</v>
      </c>
      <c r="F5034" t="s">
        <v>10119</v>
      </c>
      <c r="G5034" s="1">
        <v>45768</v>
      </c>
      <c r="H5034" t="s">
        <v>47</v>
      </c>
      <c r="I5034" t="s">
        <v>42</v>
      </c>
      <c r="J5034" t="s">
        <v>49</v>
      </c>
      <c r="K5034">
        <v>5</v>
      </c>
      <c r="L5034" s="3">
        <f>Working_Data[[#This Row],[price2]]/Working_Data[[#This Row],[quantity]]</f>
        <v>248.66399999999999</v>
      </c>
      <c r="M5034" s="3">
        <v>1243.32</v>
      </c>
      <c r="N5034" t="s">
        <v>28</v>
      </c>
      <c r="O5034">
        <v>11</v>
      </c>
      <c r="P5034" s="1">
        <v>45710</v>
      </c>
      <c r="Q5034">
        <v>408</v>
      </c>
      <c r="R5034" t="s">
        <v>43</v>
      </c>
      <c r="S5034">
        <v>2</v>
      </c>
      <c r="T5034" s="1">
        <v>45583</v>
      </c>
      <c r="U5034" t="s">
        <v>60</v>
      </c>
      <c r="V5034" t="str">
        <f>TEXT(WEEKDAY(Working_Data[[#This Row],[order_date]],1),"DDDD")</f>
        <v>Monday</v>
      </c>
      <c r="W5034" t="str">
        <f>TEXT(Working_Data[[#This Row],[order_date]],"mmmm")</f>
        <v>April</v>
      </c>
      <c r="X5034" s="7">
        <f>Working_Data[[#This Row],[last_order_date]]-Working_Data[[#This Row],[signup_date]]</f>
        <v>515</v>
      </c>
      <c r="Y5034" s="7">
        <f>IF(Working_Data[[#This Row],[churned]]="Active",1,0)</f>
        <v>0</v>
      </c>
      <c r="Z5034" s="7">
        <f>YEAR(Working_Data[[#This Row],[order_date]])</f>
        <v>2025</v>
      </c>
    </row>
    <row r="5035" spans="1:26" x14ac:dyDescent="0.25">
      <c r="A5035" t="s">
        <v>10120</v>
      </c>
      <c r="B5035" t="s">
        <v>45</v>
      </c>
      <c r="C5035" t="s">
        <v>82</v>
      </c>
      <c r="D5035" t="s">
        <v>23</v>
      </c>
      <c r="E5035" s="1">
        <v>45712</v>
      </c>
      <c r="F5035" t="s">
        <v>10121</v>
      </c>
      <c r="G5035" s="1">
        <v>45768</v>
      </c>
      <c r="H5035" t="s">
        <v>47</v>
      </c>
      <c r="I5035" t="s">
        <v>48</v>
      </c>
      <c r="J5035" t="s">
        <v>59</v>
      </c>
      <c r="K5035">
        <v>4</v>
      </c>
      <c r="L5035" s="3">
        <f>Working_Data[[#This Row],[price2]]/Working_Data[[#This Row],[quantity]]</f>
        <v>50.777500000000003</v>
      </c>
      <c r="M5035" s="3">
        <v>203.11</v>
      </c>
      <c r="N5035" t="s">
        <v>35</v>
      </c>
      <c r="O5035">
        <v>22</v>
      </c>
      <c r="P5035" s="1">
        <v>45676</v>
      </c>
      <c r="Q5035">
        <v>86</v>
      </c>
      <c r="R5035" t="s">
        <v>29</v>
      </c>
      <c r="S5035">
        <v>3</v>
      </c>
      <c r="T5035" s="1">
        <v>45994</v>
      </c>
      <c r="U5035" t="s">
        <v>36</v>
      </c>
      <c r="V5035" t="str">
        <f>TEXT(WEEKDAY(Working_Data[[#This Row],[order_date]],1),"DDDD")</f>
        <v>Monday</v>
      </c>
      <c r="W5035" t="str">
        <f>TEXT(Working_Data[[#This Row],[order_date]],"mmmm")</f>
        <v>April</v>
      </c>
      <c r="X5035" s="7">
        <f>Working_Data[[#This Row],[last_order_date]]-Working_Data[[#This Row],[signup_date]]</f>
        <v>-36</v>
      </c>
      <c r="Y5035" s="7">
        <f>IF(Working_Data[[#This Row],[churned]]="Active",1,0)</f>
        <v>1</v>
      </c>
      <c r="Z5035" s="7">
        <f>YEAR(Working_Data[[#This Row],[order_date]])</f>
        <v>2025</v>
      </c>
    </row>
    <row r="5036" spans="1:26" x14ac:dyDescent="0.25">
      <c r="A5036" t="s">
        <v>10122</v>
      </c>
      <c r="B5036" t="s">
        <v>21</v>
      </c>
      <c r="C5036" t="s">
        <v>22</v>
      </c>
      <c r="D5036" t="s">
        <v>23</v>
      </c>
      <c r="E5036" s="1">
        <v>45088</v>
      </c>
      <c r="F5036" t="s">
        <v>10123</v>
      </c>
      <c r="G5036" s="1">
        <v>45769</v>
      </c>
      <c r="H5036" t="s">
        <v>41</v>
      </c>
      <c r="I5036" t="s">
        <v>26</v>
      </c>
      <c r="J5036" t="s">
        <v>49</v>
      </c>
      <c r="K5036">
        <v>5</v>
      </c>
      <c r="L5036" s="3">
        <f>Working_Data[[#This Row],[price2]]/Working_Data[[#This Row],[quantity]]</f>
        <v>34.591999999999999</v>
      </c>
      <c r="M5036" s="3">
        <v>172.96</v>
      </c>
      <c r="N5036" t="s">
        <v>50</v>
      </c>
      <c r="O5036">
        <v>28</v>
      </c>
      <c r="P5036" s="1">
        <v>45610</v>
      </c>
      <c r="Q5036">
        <v>162</v>
      </c>
      <c r="R5036" t="s">
        <v>43</v>
      </c>
      <c r="S5036">
        <v>3</v>
      </c>
      <c r="T5036" s="1">
        <v>45746</v>
      </c>
      <c r="U5036" t="s">
        <v>60</v>
      </c>
      <c r="V5036" t="str">
        <f>TEXT(WEEKDAY(Working_Data[[#This Row],[order_date]],1),"DDDD")</f>
        <v>Tuesday</v>
      </c>
      <c r="W5036" t="str">
        <f>TEXT(Working_Data[[#This Row],[order_date]],"mmmm")</f>
        <v>April</v>
      </c>
      <c r="X5036" s="7">
        <f>Working_Data[[#This Row],[last_order_date]]-Working_Data[[#This Row],[signup_date]]</f>
        <v>522</v>
      </c>
      <c r="Y5036" s="7">
        <f>IF(Working_Data[[#This Row],[churned]]="Active",1,0)</f>
        <v>0</v>
      </c>
      <c r="Z5036" s="7">
        <f>YEAR(Working_Data[[#This Row],[order_date]])</f>
        <v>2025</v>
      </c>
    </row>
    <row r="5037" spans="1:26" x14ac:dyDescent="0.25">
      <c r="A5037" t="s">
        <v>10124</v>
      </c>
      <c r="B5037" t="s">
        <v>21</v>
      </c>
      <c r="C5037" t="s">
        <v>22</v>
      </c>
      <c r="D5037" t="s">
        <v>52</v>
      </c>
      <c r="E5037" s="1">
        <v>45646</v>
      </c>
      <c r="F5037" t="s">
        <v>10125</v>
      </c>
      <c r="G5037" s="1">
        <v>45769</v>
      </c>
      <c r="H5037" t="s">
        <v>58</v>
      </c>
      <c r="I5037" t="s">
        <v>42</v>
      </c>
      <c r="J5037" t="s">
        <v>27</v>
      </c>
      <c r="K5037">
        <v>3</v>
      </c>
      <c r="L5037" s="3">
        <f>Working_Data[[#This Row],[price2]]/Working_Data[[#This Row],[quantity]]</f>
        <v>89.13</v>
      </c>
      <c r="M5037" s="3">
        <v>267.39</v>
      </c>
      <c r="N5037" t="s">
        <v>35</v>
      </c>
      <c r="O5037">
        <v>7</v>
      </c>
      <c r="P5037" s="1">
        <v>45714</v>
      </c>
      <c r="Q5037">
        <v>422</v>
      </c>
      <c r="R5037" t="s">
        <v>29</v>
      </c>
      <c r="S5037">
        <v>2</v>
      </c>
      <c r="T5037" s="1">
        <v>45993</v>
      </c>
      <c r="U5037" t="s">
        <v>36</v>
      </c>
      <c r="V5037" t="str">
        <f>TEXT(WEEKDAY(Working_Data[[#This Row],[order_date]],1),"DDDD")</f>
        <v>Tuesday</v>
      </c>
      <c r="W5037" t="str">
        <f>TEXT(Working_Data[[#This Row],[order_date]],"mmmm")</f>
        <v>April</v>
      </c>
      <c r="X5037" s="7">
        <f>Working_Data[[#This Row],[last_order_date]]-Working_Data[[#This Row],[signup_date]]</f>
        <v>68</v>
      </c>
      <c r="Y5037" s="7">
        <f>IF(Working_Data[[#This Row],[churned]]="Active",1,0)</f>
        <v>1</v>
      </c>
      <c r="Z5037" s="7">
        <f>YEAR(Working_Data[[#This Row],[order_date]])</f>
        <v>2025</v>
      </c>
    </row>
    <row r="5038" spans="1:26" x14ac:dyDescent="0.25">
      <c r="A5038" t="s">
        <v>10126</v>
      </c>
      <c r="B5038" t="s">
        <v>38</v>
      </c>
      <c r="C5038" t="s">
        <v>39</v>
      </c>
      <c r="D5038" t="s">
        <v>32</v>
      </c>
      <c r="E5038" s="1">
        <v>45883</v>
      </c>
      <c r="F5038" t="s">
        <v>10127</v>
      </c>
      <c r="G5038" s="1">
        <v>45769</v>
      </c>
      <c r="H5038" t="s">
        <v>34</v>
      </c>
      <c r="I5038" t="s">
        <v>54</v>
      </c>
      <c r="J5038" t="s">
        <v>27</v>
      </c>
      <c r="K5038">
        <v>1</v>
      </c>
      <c r="L5038" s="3">
        <f>Working_Data[[#This Row],[price2]]/Working_Data[[#This Row],[quantity]]</f>
        <v>837.28</v>
      </c>
      <c r="M5038" s="3">
        <v>837.28</v>
      </c>
      <c r="N5038" t="s">
        <v>35</v>
      </c>
      <c r="O5038">
        <v>11</v>
      </c>
      <c r="P5038" s="1">
        <v>45302</v>
      </c>
      <c r="Q5038">
        <v>218</v>
      </c>
      <c r="R5038" t="s">
        <v>29</v>
      </c>
      <c r="S5038">
        <v>1</v>
      </c>
      <c r="T5038" s="1">
        <v>45866</v>
      </c>
      <c r="U5038" t="s">
        <v>36</v>
      </c>
      <c r="V5038" t="str">
        <f>TEXT(WEEKDAY(Working_Data[[#This Row],[order_date]],1),"DDDD")</f>
        <v>Tuesday</v>
      </c>
      <c r="W5038" t="str">
        <f>TEXT(Working_Data[[#This Row],[order_date]],"mmmm")</f>
        <v>April</v>
      </c>
      <c r="X5038" s="7">
        <f>Working_Data[[#This Row],[last_order_date]]-Working_Data[[#This Row],[signup_date]]</f>
        <v>-581</v>
      </c>
      <c r="Y5038" s="7">
        <f>IF(Working_Data[[#This Row],[churned]]="Active",1,0)</f>
        <v>1</v>
      </c>
      <c r="Z5038" s="7">
        <f>YEAR(Working_Data[[#This Row],[order_date]])</f>
        <v>2025</v>
      </c>
    </row>
    <row r="5039" spans="1:26" x14ac:dyDescent="0.25">
      <c r="A5039" t="s">
        <v>10128</v>
      </c>
      <c r="B5039" t="s">
        <v>38</v>
      </c>
      <c r="C5039" t="s">
        <v>22</v>
      </c>
      <c r="D5039" t="s">
        <v>77</v>
      </c>
      <c r="E5039" s="1">
        <v>45358</v>
      </c>
      <c r="F5039" t="s">
        <v>10129</v>
      </c>
      <c r="G5039" s="1">
        <v>45769</v>
      </c>
      <c r="H5039" t="s">
        <v>58</v>
      </c>
      <c r="I5039" t="s">
        <v>54</v>
      </c>
      <c r="J5039" t="s">
        <v>49</v>
      </c>
      <c r="K5039">
        <v>2</v>
      </c>
      <c r="L5039" s="3">
        <f>Working_Data[[#This Row],[price2]]/Working_Data[[#This Row],[quantity]]</f>
        <v>267.57499999999999</v>
      </c>
      <c r="M5039" s="3">
        <v>535.15</v>
      </c>
      <c r="N5039" t="s">
        <v>50</v>
      </c>
      <c r="O5039">
        <v>27</v>
      </c>
      <c r="P5039" s="1">
        <v>45937</v>
      </c>
      <c r="Q5039">
        <v>87</v>
      </c>
      <c r="R5039" t="s">
        <v>29</v>
      </c>
      <c r="S5039">
        <v>5</v>
      </c>
      <c r="T5039" s="1">
        <v>45754</v>
      </c>
      <c r="U5039" t="s">
        <v>30</v>
      </c>
      <c r="V5039" t="str">
        <f>TEXT(WEEKDAY(Working_Data[[#This Row],[order_date]],1),"DDDD")</f>
        <v>Tuesday</v>
      </c>
      <c r="W5039" t="str">
        <f>TEXT(Working_Data[[#This Row],[order_date]],"mmmm")</f>
        <v>April</v>
      </c>
      <c r="X5039" s="7">
        <f>Working_Data[[#This Row],[last_order_date]]-Working_Data[[#This Row],[signup_date]]</f>
        <v>579</v>
      </c>
      <c r="Y5039" s="7">
        <f>IF(Working_Data[[#This Row],[churned]]="Active",1,0)</f>
        <v>1</v>
      </c>
      <c r="Z5039" s="7">
        <f>YEAR(Working_Data[[#This Row],[order_date]])</f>
        <v>2025</v>
      </c>
    </row>
    <row r="5040" spans="1:26" x14ac:dyDescent="0.25">
      <c r="A5040" t="s">
        <v>10130</v>
      </c>
      <c r="B5040" t="s">
        <v>45</v>
      </c>
      <c r="C5040" t="s">
        <v>39</v>
      </c>
      <c r="D5040" t="s">
        <v>23</v>
      </c>
      <c r="E5040" s="1">
        <v>45831</v>
      </c>
      <c r="F5040" t="s">
        <v>10131</v>
      </c>
      <c r="G5040" s="1">
        <v>45769</v>
      </c>
      <c r="H5040" t="s">
        <v>47</v>
      </c>
      <c r="I5040" t="s">
        <v>42</v>
      </c>
      <c r="J5040" t="s">
        <v>67</v>
      </c>
      <c r="K5040">
        <v>3</v>
      </c>
      <c r="L5040" s="3">
        <f>Working_Data[[#This Row],[price2]]/Working_Data[[#This Row],[quantity]]</f>
        <v>409.47666666666669</v>
      </c>
      <c r="M5040" s="3">
        <v>1228.43</v>
      </c>
      <c r="N5040" t="s">
        <v>28</v>
      </c>
      <c r="O5040">
        <v>24</v>
      </c>
      <c r="P5040" s="1">
        <v>45830</v>
      </c>
      <c r="Q5040">
        <v>299</v>
      </c>
      <c r="R5040" t="s">
        <v>29</v>
      </c>
      <c r="S5040">
        <v>5</v>
      </c>
      <c r="T5040" s="1">
        <v>45583</v>
      </c>
      <c r="U5040" t="s">
        <v>36</v>
      </c>
      <c r="V5040" t="str">
        <f>TEXT(WEEKDAY(Working_Data[[#This Row],[order_date]],1),"DDDD")</f>
        <v>Tuesday</v>
      </c>
      <c r="W5040" t="str">
        <f>TEXT(Working_Data[[#This Row],[order_date]],"mmmm")</f>
        <v>April</v>
      </c>
      <c r="X5040" s="7">
        <f>Working_Data[[#This Row],[last_order_date]]-Working_Data[[#This Row],[signup_date]]</f>
        <v>-1</v>
      </c>
      <c r="Y5040" s="7">
        <f>IF(Working_Data[[#This Row],[churned]]="Active",1,0)</f>
        <v>1</v>
      </c>
      <c r="Z5040" s="7">
        <f>YEAR(Working_Data[[#This Row],[order_date]])</f>
        <v>2025</v>
      </c>
    </row>
    <row r="5041" spans="1:26" x14ac:dyDescent="0.25">
      <c r="A5041" t="s">
        <v>10132</v>
      </c>
      <c r="B5041" t="s">
        <v>38</v>
      </c>
      <c r="C5041" t="s">
        <v>39</v>
      </c>
      <c r="D5041" t="s">
        <v>56</v>
      </c>
      <c r="E5041" s="1">
        <v>45740</v>
      </c>
      <c r="F5041" t="s">
        <v>10133</v>
      </c>
      <c r="G5041" s="1">
        <v>45769</v>
      </c>
      <c r="H5041" t="s">
        <v>47</v>
      </c>
      <c r="I5041" t="s">
        <v>54</v>
      </c>
      <c r="J5041" t="s">
        <v>49</v>
      </c>
      <c r="K5041">
        <v>3</v>
      </c>
      <c r="L5041" s="3">
        <f>Working_Data[[#This Row],[price2]]/Working_Data[[#This Row],[quantity]]</f>
        <v>195.80333333333331</v>
      </c>
      <c r="M5041" s="3">
        <v>587.41</v>
      </c>
      <c r="N5041" t="s">
        <v>35</v>
      </c>
      <c r="O5041">
        <v>17</v>
      </c>
      <c r="P5041" s="1">
        <v>45586</v>
      </c>
      <c r="Q5041">
        <v>4</v>
      </c>
      <c r="R5041" t="s">
        <v>43</v>
      </c>
      <c r="S5041">
        <v>5</v>
      </c>
      <c r="T5041" s="1">
        <v>45810</v>
      </c>
      <c r="U5041" t="s">
        <v>36</v>
      </c>
      <c r="V5041" t="str">
        <f>TEXT(WEEKDAY(Working_Data[[#This Row],[order_date]],1),"DDDD")</f>
        <v>Tuesday</v>
      </c>
      <c r="W5041" t="str">
        <f>TEXT(Working_Data[[#This Row],[order_date]],"mmmm")</f>
        <v>April</v>
      </c>
      <c r="X5041" s="7">
        <f>Working_Data[[#This Row],[last_order_date]]-Working_Data[[#This Row],[signup_date]]</f>
        <v>-154</v>
      </c>
      <c r="Y5041" s="7">
        <f>IF(Working_Data[[#This Row],[churned]]="Active",1,0)</f>
        <v>0</v>
      </c>
      <c r="Z5041" s="7">
        <f>YEAR(Working_Data[[#This Row],[order_date]])</f>
        <v>2025</v>
      </c>
    </row>
    <row r="5042" spans="1:26" x14ac:dyDescent="0.25">
      <c r="A5042" t="s">
        <v>10134</v>
      </c>
      <c r="B5042" t="s">
        <v>45</v>
      </c>
      <c r="C5042" t="s">
        <v>39</v>
      </c>
      <c r="D5042" t="s">
        <v>23</v>
      </c>
      <c r="E5042" s="1">
        <v>45354</v>
      </c>
      <c r="F5042" t="s">
        <v>10135</v>
      </c>
      <c r="G5042" s="1">
        <v>45770</v>
      </c>
      <c r="H5042" t="s">
        <v>34</v>
      </c>
      <c r="I5042" t="s">
        <v>63</v>
      </c>
      <c r="J5042" t="s">
        <v>67</v>
      </c>
      <c r="K5042">
        <v>4</v>
      </c>
      <c r="L5042" s="3">
        <f>Working_Data[[#This Row],[price2]]/Working_Data[[#This Row],[quantity]]</f>
        <v>72.42</v>
      </c>
      <c r="M5042" s="3">
        <v>289.68</v>
      </c>
      <c r="N5042" t="s">
        <v>35</v>
      </c>
      <c r="O5042">
        <v>38</v>
      </c>
      <c r="P5042" s="1">
        <v>45877</v>
      </c>
      <c r="Q5042">
        <v>450</v>
      </c>
      <c r="R5042" t="s">
        <v>43</v>
      </c>
      <c r="S5042">
        <v>1</v>
      </c>
      <c r="T5042" s="1">
        <v>45675</v>
      </c>
      <c r="U5042" t="s">
        <v>60</v>
      </c>
      <c r="V5042" t="str">
        <f>TEXT(WEEKDAY(Working_Data[[#This Row],[order_date]],1),"DDDD")</f>
        <v>Wednesday</v>
      </c>
      <c r="W5042" t="str">
        <f>TEXT(Working_Data[[#This Row],[order_date]],"mmmm")</f>
        <v>April</v>
      </c>
      <c r="X5042" s="7">
        <f>Working_Data[[#This Row],[last_order_date]]-Working_Data[[#This Row],[signup_date]]</f>
        <v>523</v>
      </c>
      <c r="Y5042" s="7">
        <f>IF(Working_Data[[#This Row],[churned]]="Active",1,0)</f>
        <v>0</v>
      </c>
      <c r="Z5042" s="7">
        <f>YEAR(Working_Data[[#This Row],[order_date]])</f>
        <v>2025</v>
      </c>
    </row>
    <row r="5043" spans="1:26" x14ac:dyDescent="0.25">
      <c r="A5043" t="s">
        <v>10136</v>
      </c>
      <c r="B5043" t="s">
        <v>38</v>
      </c>
      <c r="C5043" t="s">
        <v>22</v>
      </c>
      <c r="D5043" t="s">
        <v>56</v>
      </c>
      <c r="E5043" s="1">
        <v>45496</v>
      </c>
      <c r="F5043" t="s">
        <v>10137</v>
      </c>
      <c r="G5043" s="1">
        <v>45770</v>
      </c>
      <c r="H5043" t="s">
        <v>34</v>
      </c>
      <c r="I5043" t="s">
        <v>54</v>
      </c>
      <c r="J5043" t="s">
        <v>59</v>
      </c>
      <c r="K5043">
        <v>1</v>
      </c>
      <c r="L5043" s="3">
        <f>Working_Data[[#This Row],[price2]]/Working_Data[[#This Row],[quantity]]</f>
        <v>1290.08</v>
      </c>
      <c r="M5043" s="3">
        <v>1290.08</v>
      </c>
      <c r="N5043" t="s">
        <v>28</v>
      </c>
      <c r="O5043">
        <v>17</v>
      </c>
      <c r="P5043" s="1">
        <v>45623</v>
      </c>
      <c r="Q5043">
        <v>39</v>
      </c>
      <c r="R5043" t="s">
        <v>29</v>
      </c>
      <c r="S5043">
        <v>1</v>
      </c>
      <c r="T5043" s="1">
        <v>45651</v>
      </c>
      <c r="U5043" t="s">
        <v>30</v>
      </c>
      <c r="V5043" t="str">
        <f>TEXT(WEEKDAY(Working_Data[[#This Row],[order_date]],1),"DDDD")</f>
        <v>Wednesday</v>
      </c>
      <c r="W5043" t="str">
        <f>TEXT(Working_Data[[#This Row],[order_date]],"mmmm")</f>
        <v>April</v>
      </c>
      <c r="X5043" s="7">
        <f>Working_Data[[#This Row],[last_order_date]]-Working_Data[[#This Row],[signup_date]]</f>
        <v>127</v>
      </c>
      <c r="Y5043" s="7">
        <f>IF(Working_Data[[#This Row],[churned]]="Active",1,0)</f>
        <v>1</v>
      </c>
      <c r="Z5043" s="7">
        <f>YEAR(Working_Data[[#This Row],[order_date]])</f>
        <v>2025</v>
      </c>
    </row>
    <row r="5044" spans="1:26" x14ac:dyDescent="0.25">
      <c r="A5044" t="s">
        <v>10138</v>
      </c>
      <c r="B5044" t="s">
        <v>45</v>
      </c>
      <c r="C5044" t="s">
        <v>22</v>
      </c>
      <c r="D5044" t="s">
        <v>52</v>
      </c>
      <c r="E5044" s="1">
        <v>45772</v>
      </c>
      <c r="F5044" t="s">
        <v>10139</v>
      </c>
      <c r="G5044" s="1">
        <v>45770</v>
      </c>
      <c r="H5044" t="s">
        <v>25</v>
      </c>
      <c r="I5044" t="s">
        <v>26</v>
      </c>
      <c r="J5044" t="s">
        <v>59</v>
      </c>
      <c r="K5044">
        <v>2</v>
      </c>
      <c r="L5044" s="3">
        <f>Working_Data[[#This Row],[price2]]/Working_Data[[#This Row],[quantity]]</f>
        <v>135.91</v>
      </c>
      <c r="M5044" s="3">
        <v>271.82</v>
      </c>
      <c r="N5044" t="s">
        <v>50</v>
      </c>
      <c r="O5044">
        <v>8</v>
      </c>
      <c r="P5044" s="1">
        <v>45660</v>
      </c>
      <c r="Q5044">
        <v>437</v>
      </c>
      <c r="R5044" t="s">
        <v>43</v>
      </c>
      <c r="S5044">
        <v>3</v>
      </c>
      <c r="T5044" s="1">
        <v>45545</v>
      </c>
      <c r="U5044" t="s">
        <v>30</v>
      </c>
      <c r="V5044" t="str">
        <f>TEXT(WEEKDAY(Working_Data[[#This Row],[order_date]],1),"DDDD")</f>
        <v>Wednesday</v>
      </c>
      <c r="W5044" t="str">
        <f>TEXT(Working_Data[[#This Row],[order_date]],"mmmm")</f>
        <v>April</v>
      </c>
      <c r="X5044" s="7">
        <f>Working_Data[[#This Row],[last_order_date]]-Working_Data[[#This Row],[signup_date]]</f>
        <v>-112</v>
      </c>
      <c r="Y5044" s="7">
        <f>IF(Working_Data[[#This Row],[churned]]="Active",1,0)</f>
        <v>0</v>
      </c>
      <c r="Z5044" s="7">
        <f>YEAR(Working_Data[[#This Row],[order_date]])</f>
        <v>2025</v>
      </c>
    </row>
    <row r="5045" spans="1:26" x14ac:dyDescent="0.25">
      <c r="A5045" t="s">
        <v>10140</v>
      </c>
      <c r="B5045" t="s">
        <v>21</v>
      </c>
      <c r="C5045" t="s">
        <v>82</v>
      </c>
      <c r="D5045" t="s">
        <v>23</v>
      </c>
      <c r="E5045" s="1">
        <v>45854</v>
      </c>
      <c r="F5045" t="s">
        <v>10141</v>
      </c>
      <c r="G5045" s="1">
        <v>45770</v>
      </c>
      <c r="H5045" t="s">
        <v>47</v>
      </c>
      <c r="I5045" t="s">
        <v>42</v>
      </c>
      <c r="J5045" t="s">
        <v>49</v>
      </c>
      <c r="K5045">
        <v>1</v>
      </c>
      <c r="L5045" s="3">
        <f>Working_Data[[#This Row],[price2]]/Working_Data[[#This Row],[quantity]]</f>
        <v>1403.6</v>
      </c>
      <c r="M5045" s="3">
        <v>1403.6</v>
      </c>
      <c r="N5045" t="s">
        <v>50</v>
      </c>
      <c r="O5045">
        <v>37</v>
      </c>
      <c r="P5045" s="1">
        <v>45995</v>
      </c>
      <c r="Q5045">
        <v>31</v>
      </c>
      <c r="R5045" t="s">
        <v>43</v>
      </c>
      <c r="S5045">
        <v>3</v>
      </c>
      <c r="T5045" s="1">
        <v>45858</v>
      </c>
      <c r="U5045" t="s">
        <v>30</v>
      </c>
      <c r="V5045" t="str">
        <f>TEXT(WEEKDAY(Working_Data[[#This Row],[order_date]],1),"DDDD")</f>
        <v>Wednesday</v>
      </c>
      <c r="W5045" t="str">
        <f>TEXT(Working_Data[[#This Row],[order_date]],"mmmm")</f>
        <v>April</v>
      </c>
      <c r="X5045" s="7">
        <f>Working_Data[[#This Row],[last_order_date]]-Working_Data[[#This Row],[signup_date]]</f>
        <v>141</v>
      </c>
      <c r="Y5045" s="7">
        <f>IF(Working_Data[[#This Row],[churned]]="Active",1,0)</f>
        <v>0</v>
      </c>
      <c r="Z5045" s="7">
        <f>YEAR(Working_Data[[#This Row],[order_date]])</f>
        <v>2025</v>
      </c>
    </row>
    <row r="5046" spans="1:26" x14ac:dyDescent="0.25">
      <c r="A5046" t="s">
        <v>10142</v>
      </c>
      <c r="B5046" t="s">
        <v>38</v>
      </c>
      <c r="C5046" t="s">
        <v>82</v>
      </c>
      <c r="D5046" t="s">
        <v>52</v>
      </c>
      <c r="E5046" s="1">
        <v>45723</v>
      </c>
      <c r="F5046" t="s">
        <v>10143</v>
      </c>
      <c r="G5046" s="1">
        <v>45770</v>
      </c>
      <c r="H5046" t="s">
        <v>47</v>
      </c>
      <c r="I5046" t="s">
        <v>48</v>
      </c>
      <c r="J5046" t="s">
        <v>49</v>
      </c>
      <c r="K5046">
        <v>3</v>
      </c>
      <c r="L5046" s="3">
        <f>Working_Data[[#This Row],[price2]]/Working_Data[[#This Row],[quantity]]</f>
        <v>461.40666666666669</v>
      </c>
      <c r="M5046" s="3">
        <v>1384.22</v>
      </c>
      <c r="N5046" t="s">
        <v>50</v>
      </c>
      <c r="O5046">
        <v>40</v>
      </c>
      <c r="P5046" s="1">
        <v>45745</v>
      </c>
      <c r="Q5046">
        <v>94</v>
      </c>
      <c r="R5046" t="s">
        <v>29</v>
      </c>
      <c r="S5046">
        <v>1</v>
      </c>
      <c r="T5046" s="1">
        <v>45706</v>
      </c>
      <c r="U5046" t="s">
        <v>60</v>
      </c>
      <c r="V5046" t="str">
        <f>TEXT(WEEKDAY(Working_Data[[#This Row],[order_date]],1),"DDDD")</f>
        <v>Wednesday</v>
      </c>
      <c r="W5046" t="str">
        <f>TEXT(Working_Data[[#This Row],[order_date]],"mmmm")</f>
        <v>April</v>
      </c>
      <c r="X5046" s="7">
        <f>Working_Data[[#This Row],[last_order_date]]-Working_Data[[#This Row],[signup_date]]</f>
        <v>22</v>
      </c>
      <c r="Y5046" s="7">
        <f>IF(Working_Data[[#This Row],[churned]]="Active",1,0)</f>
        <v>1</v>
      </c>
      <c r="Z5046" s="7">
        <f>YEAR(Working_Data[[#This Row],[order_date]])</f>
        <v>2025</v>
      </c>
    </row>
    <row r="5047" spans="1:26" x14ac:dyDescent="0.25">
      <c r="A5047" t="s">
        <v>10144</v>
      </c>
      <c r="B5047" t="s">
        <v>21</v>
      </c>
      <c r="C5047" t="s">
        <v>22</v>
      </c>
      <c r="D5047" t="s">
        <v>52</v>
      </c>
      <c r="E5047" s="1">
        <v>45640</v>
      </c>
      <c r="F5047" t="s">
        <v>10145</v>
      </c>
      <c r="G5047" s="1">
        <v>45770</v>
      </c>
      <c r="H5047" t="s">
        <v>58</v>
      </c>
      <c r="I5047" t="s">
        <v>63</v>
      </c>
      <c r="J5047" t="s">
        <v>67</v>
      </c>
      <c r="K5047">
        <v>2</v>
      </c>
      <c r="L5047" s="3">
        <f>Working_Data[[#This Row],[price2]]/Working_Data[[#This Row],[quantity]]</f>
        <v>401.98</v>
      </c>
      <c r="M5047" s="3">
        <v>803.96</v>
      </c>
      <c r="N5047" t="s">
        <v>28</v>
      </c>
      <c r="O5047">
        <v>5</v>
      </c>
      <c r="P5047" s="1">
        <v>45616</v>
      </c>
      <c r="Q5047">
        <v>283</v>
      </c>
      <c r="R5047" t="s">
        <v>43</v>
      </c>
      <c r="S5047">
        <v>4</v>
      </c>
      <c r="T5047" s="1">
        <v>45671</v>
      </c>
      <c r="U5047" t="s">
        <v>60</v>
      </c>
      <c r="V5047" t="str">
        <f>TEXT(WEEKDAY(Working_Data[[#This Row],[order_date]],1),"DDDD")</f>
        <v>Wednesday</v>
      </c>
      <c r="W5047" t="str">
        <f>TEXT(Working_Data[[#This Row],[order_date]],"mmmm")</f>
        <v>April</v>
      </c>
      <c r="X5047" s="7">
        <f>Working_Data[[#This Row],[last_order_date]]-Working_Data[[#This Row],[signup_date]]</f>
        <v>-24</v>
      </c>
      <c r="Y5047" s="7">
        <f>IF(Working_Data[[#This Row],[churned]]="Active",1,0)</f>
        <v>0</v>
      </c>
      <c r="Z5047" s="7">
        <f>YEAR(Working_Data[[#This Row],[order_date]])</f>
        <v>2025</v>
      </c>
    </row>
    <row r="5048" spans="1:26" x14ac:dyDescent="0.25">
      <c r="A5048" t="s">
        <v>10146</v>
      </c>
      <c r="B5048" t="s">
        <v>45</v>
      </c>
      <c r="C5048" t="s">
        <v>22</v>
      </c>
      <c r="D5048" t="s">
        <v>32</v>
      </c>
      <c r="E5048" s="1">
        <v>45645</v>
      </c>
      <c r="F5048" t="s">
        <v>10147</v>
      </c>
      <c r="G5048" s="1">
        <v>45770</v>
      </c>
      <c r="H5048" t="s">
        <v>34</v>
      </c>
      <c r="I5048" t="s">
        <v>54</v>
      </c>
      <c r="J5048" t="s">
        <v>59</v>
      </c>
      <c r="K5048">
        <v>1</v>
      </c>
      <c r="L5048" s="3">
        <f>Working_Data[[#This Row],[price2]]/Working_Data[[#This Row],[quantity]]</f>
        <v>761.93</v>
      </c>
      <c r="M5048" s="3">
        <v>761.93</v>
      </c>
      <c r="N5048" t="s">
        <v>35</v>
      </c>
      <c r="O5048">
        <v>38</v>
      </c>
      <c r="P5048" s="1">
        <v>45999</v>
      </c>
      <c r="Q5048">
        <v>259</v>
      </c>
      <c r="R5048" t="s">
        <v>29</v>
      </c>
      <c r="S5048">
        <v>4</v>
      </c>
      <c r="T5048" s="1">
        <v>45752</v>
      </c>
      <c r="U5048" t="s">
        <v>36</v>
      </c>
      <c r="V5048" t="str">
        <f>TEXT(WEEKDAY(Working_Data[[#This Row],[order_date]],1),"DDDD")</f>
        <v>Wednesday</v>
      </c>
      <c r="W5048" t="str">
        <f>TEXT(Working_Data[[#This Row],[order_date]],"mmmm")</f>
        <v>April</v>
      </c>
      <c r="X5048" s="7">
        <f>Working_Data[[#This Row],[last_order_date]]-Working_Data[[#This Row],[signup_date]]</f>
        <v>354</v>
      </c>
      <c r="Y5048" s="7">
        <f>IF(Working_Data[[#This Row],[churned]]="Active",1,0)</f>
        <v>1</v>
      </c>
      <c r="Z5048" s="7">
        <f>YEAR(Working_Data[[#This Row],[order_date]])</f>
        <v>2025</v>
      </c>
    </row>
    <row r="5049" spans="1:26" x14ac:dyDescent="0.25">
      <c r="A5049" t="s">
        <v>10148</v>
      </c>
      <c r="B5049" t="s">
        <v>38</v>
      </c>
      <c r="C5049" t="s">
        <v>22</v>
      </c>
      <c r="D5049" t="s">
        <v>52</v>
      </c>
      <c r="E5049" s="1">
        <v>45547</v>
      </c>
      <c r="F5049" t="s">
        <v>10149</v>
      </c>
      <c r="G5049" s="1">
        <v>45770</v>
      </c>
      <c r="H5049" t="s">
        <v>25</v>
      </c>
      <c r="I5049" t="s">
        <v>26</v>
      </c>
      <c r="J5049" t="s">
        <v>67</v>
      </c>
      <c r="K5049">
        <v>3</v>
      </c>
      <c r="L5049" s="3">
        <f>Working_Data[[#This Row],[price2]]/Working_Data[[#This Row],[quantity]]</f>
        <v>391.95</v>
      </c>
      <c r="M5049" s="3">
        <v>1175.8499999999999</v>
      </c>
      <c r="N5049" t="s">
        <v>35</v>
      </c>
      <c r="O5049">
        <v>10</v>
      </c>
      <c r="P5049" s="1">
        <v>45846</v>
      </c>
      <c r="Q5049">
        <v>132</v>
      </c>
      <c r="R5049" t="s">
        <v>43</v>
      </c>
      <c r="S5049">
        <v>4</v>
      </c>
      <c r="T5049" s="1">
        <v>45771</v>
      </c>
      <c r="U5049" t="s">
        <v>36</v>
      </c>
      <c r="V5049" t="str">
        <f>TEXT(WEEKDAY(Working_Data[[#This Row],[order_date]],1),"DDDD")</f>
        <v>Wednesday</v>
      </c>
      <c r="W5049" t="str">
        <f>TEXT(Working_Data[[#This Row],[order_date]],"mmmm")</f>
        <v>April</v>
      </c>
      <c r="X5049" s="7">
        <f>Working_Data[[#This Row],[last_order_date]]-Working_Data[[#This Row],[signup_date]]</f>
        <v>299</v>
      </c>
      <c r="Y5049" s="7">
        <f>IF(Working_Data[[#This Row],[churned]]="Active",1,0)</f>
        <v>0</v>
      </c>
      <c r="Z5049" s="7">
        <f>YEAR(Working_Data[[#This Row],[order_date]])</f>
        <v>2025</v>
      </c>
    </row>
    <row r="5050" spans="1:26" x14ac:dyDescent="0.25">
      <c r="A5050" t="s">
        <v>10150</v>
      </c>
      <c r="B5050" t="s">
        <v>21</v>
      </c>
      <c r="C5050" t="s">
        <v>82</v>
      </c>
      <c r="D5050" t="s">
        <v>23</v>
      </c>
      <c r="E5050" s="1">
        <v>45782</v>
      </c>
      <c r="F5050" t="s">
        <v>10151</v>
      </c>
      <c r="G5050" s="1">
        <v>45770</v>
      </c>
      <c r="H5050" t="s">
        <v>41</v>
      </c>
      <c r="I5050" t="s">
        <v>63</v>
      </c>
      <c r="J5050" t="s">
        <v>59</v>
      </c>
      <c r="K5050">
        <v>3</v>
      </c>
      <c r="L5050" s="3">
        <f>Working_Data[[#This Row],[price2]]/Working_Data[[#This Row],[quantity]]</f>
        <v>35.56666666666667</v>
      </c>
      <c r="M5050" s="3">
        <v>106.7</v>
      </c>
      <c r="N5050" t="s">
        <v>35</v>
      </c>
      <c r="O5050">
        <v>10</v>
      </c>
      <c r="P5050" s="1">
        <v>45781</v>
      </c>
      <c r="Q5050">
        <v>198</v>
      </c>
      <c r="R5050" t="s">
        <v>29</v>
      </c>
      <c r="S5050">
        <v>3</v>
      </c>
      <c r="T5050" s="1">
        <v>45610</v>
      </c>
      <c r="U5050" t="s">
        <v>60</v>
      </c>
      <c r="V5050" t="str">
        <f>TEXT(WEEKDAY(Working_Data[[#This Row],[order_date]],1),"DDDD")</f>
        <v>Wednesday</v>
      </c>
      <c r="W5050" t="str">
        <f>TEXT(Working_Data[[#This Row],[order_date]],"mmmm")</f>
        <v>April</v>
      </c>
      <c r="X5050" s="7">
        <f>Working_Data[[#This Row],[last_order_date]]-Working_Data[[#This Row],[signup_date]]</f>
        <v>-1</v>
      </c>
      <c r="Y5050" s="7">
        <f>IF(Working_Data[[#This Row],[churned]]="Active",1,0)</f>
        <v>1</v>
      </c>
      <c r="Z5050" s="7">
        <f>YEAR(Working_Data[[#This Row],[order_date]])</f>
        <v>2025</v>
      </c>
    </row>
    <row r="5051" spans="1:26" x14ac:dyDescent="0.25">
      <c r="A5051" t="s">
        <v>10152</v>
      </c>
      <c r="B5051" t="s">
        <v>21</v>
      </c>
      <c r="C5051" t="s">
        <v>82</v>
      </c>
      <c r="D5051" t="s">
        <v>77</v>
      </c>
      <c r="E5051" s="1">
        <v>45652</v>
      </c>
      <c r="F5051" t="s">
        <v>10153</v>
      </c>
      <c r="G5051" s="1">
        <v>45771</v>
      </c>
      <c r="H5051" t="s">
        <v>34</v>
      </c>
      <c r="I5051" t="s">
        <v>54</v>
      </c>
      <c r="J5051" t="s">
        <v>27</v>
      </c>
      <c r="K5051">
        <v>1</v>
      </c>
      <c r="L5051" s="3">
        <f>Working_Data[[#This Row],[price2]]/Working_Data[[#This Row],[quantity]]</f>
        <v>295.14</v>
      </c>
      <c r="M5051" s="3">
        <v>295.14</v>
      </c>
      <c r="N5051" t="s">
        <v>28</v>
      </c>
      <c r="O5051">
        <v>8</v>
      </c>
      <c r="P5051" s="1">
        <v>45791</v>
      </c>
      <c r="Q5051">
        <v>324</v>
      </c>
      <c r="R5051" t="s">
        <v>29</v>
      </c>
      <c r="S5051">
        <v>5</v>
      </c>
      <c r="T5051" s="1">
        <v>45861</v>
      </c>
      <c r="U5051" t="s">
        <v>30</v>
      </c>
      <c r="V5051" t="str">
        <f>TEXT(WEEKDAY(Working_Data[[#This Row],[order_date]],1),"DDDD")</f>
        <v>Thursday</v>
      </c>
      <c r="W5051" t="str">
        <f>TEXT(Working_Data[[#This Row],[order_date]],"mmmm")</f>
        <v>April</v>
      </c>
      <c r="X5051" s="7">
        <f>Working_Data[[#This Row],[last_order_date]]-Working_Data[[#This Row],[signup_date]]</f>
        <v>139</v>
      </c>
      <c r="Y5051" s="7">
        <f>IF(Working_Data[[#This Row],[churned]]="Active",1,0)</f>
        <v>1</v>
      </c>
      <c r="Z5051" s="7">
        <f>YEAR(Working_Data[[#This Row],[order_date]])</f>
        <v>2025</v>
      </c>
    </row>
    <row r="5052" spans="1:26" x14ac:dyDescent="0.25">
      <c r="A5052" t="s">
        <v>10154</v>
      </c>
      <c r="B5052" t="s">
        <v>21</v>
      </c>
      <c r="C5052" t="s">
        <v>22</v>
      </c>
      <c r="D5052" t="s">
        <v>56</v>
      </c>
      <c r="E5052" s="1">
        <v>45398</v>
      </c>
      <c r="F5052" t="s">
        <v>10155</v>
      </c>
      <c r="G5052" s="1">
        <v>45771</v>
      </c>
      <c r="H5052" t="s">
        <v>58</v>
      </c>
      <c r="I5052" t="s">
        <v>26</v>
      </c>
      <c r="J5052" t="s">
        <v>64</v>
      </c>
      <c r="K5052">
        <v>2</v>
      </c>
      <c r="L5052" s="3">
        <f>Working_Data[[#This Row],[price2]]/Working_Data[[#This Row],[quantity]]</f>
        <v>649.16499999999996</v>
      </c>
      <c r="M5052" s="3">
        <v>1298.33</v>
      </c>
      <c r="N5052" t="s">
        <v>50</v>
      </c>
      <c r="O5052">
        <v>39</v>
      </c>
      <c r="P5052" s="1">
        <v>45653</v>
      </c>
      <c r="Q5052">
        <v>55</v>
      </c>
      <c r="R5052" t="s">
        <v>43</v>
      </c>
      <c r="S5052">
        <v>4</v>
      </c>
      <c r="T5052" s="1">
        <v>45549</v>
      </c>
      <c r="U5052" t="s">
        <v>36</v>
      </c>
      <c r="V5052" t="str">
        <f>TEXT(WEEKDAY(Working_Data[[#This Row],[order_date]],1),"DDDD")</f>
        <v>Thursday</v>
      </c>
      <c r="W5052" t="str">
        <f>TEXT(Working_Data[[#This Row],[order_date]],"mmmm")</f>
        <v>April</v>
      </c>
      <c r="X5052" s="7">
        <f>Working_Data[[#This Row],[last_order_date]]-Working_Data[[#This Row],[signup_date]]</f>
        <v>255</v>
      </c>
      <c r="Y5052" s="7">
        <f>IF(Working_Data[[#This Row],[churned]]="Active",1,0)</f>
        <v>0</v>
      </c>
      <c r="Z5052" s="7">
        <f>YEAR(Working_Data[[#This Row],[order_date]])</f>
        <v>2025</v>
      </c>
    </row>
    <row r="5053" spans="1:26" x14ac:dyDescent="0.25">
      <c r="A5053" t="s">
        <v>10156</v>
      </c>
      <c r="B5053" t="s">
        <v>45</v>
      </c>
      <c r="C5053" t="s">
        <v>39</v>
      </c>
      <c r="D5053" t="s">
        <v>77</v>
      </c>
      <c r="E5053" s="1">
        <v>45460</v>
      </c>
      <c r="F5053" t="s">
        <v>10157</v>
      </c>
      <c r="G5053" s="1">
        <v>45771</v>
      </c>
      <c r="H5053" t="s">
        <v>41</v>
      </c>
      <c r="I5053" t="s">
        <v>26</v>
      </c>
      <c r="J5053" t="s">
        <v>59</v>
      </c>
      <c r="K5053">
        <v>3</v>
      </c>
      <c r="L5053" s="3">
        <f>Working_Data[[#This Row],[price2]]/Working_Data[[#This Row],[quantity]]</f>
        <v>388.94333333333333</v>
      </c>
      <c r="M5053" s="3">
        <v>1166.83</v>
      </c>
      <c r="N5053" t="s">
        <v>50</v>
      </c>
      <c r="O5053">
        <v>27</v>
      </c>
      <c r="P5053" s="1">
        <v>45693</v>
      </c>
      <c r="Q5053">
        <v>333</v>
      </c>
      <c r="R5053" t="s">
        <v>29</v>
      </c>
      <c r="S5053">
        <v>2</v>
      </c>
      <c r="T5053" s="1">
        <v>45333</v>
      </c>
      <c r="U5053" t="s">
        <v>30</v>
      </c>
      <c r="V5053" t="str">
        <f>TEXT(WEEKDAY(Working_Data[[#This Row],[order_date]],1),"DDDD")</f>
        <v>Thursday</v>
      </c>
      <c r="W5053" t="str">
        <f>TEXT(Working_Data[[#This Row],[order_date]],"mmmm")</f>
        <v>April</v>
      </c>
      <c r="X5053" s="7">
        <f>Working_Data[[#This Row],[last_order_date]]-Working_Data[[#This Row],[signup_date]]</f>
        <v>233</v>
      </c>
      <c r="Y5053" s="7">
        <f>IF(Working_Data[[#This Row],[churned]]="Active",1,0)</f>
        <v>1</v>
      </c>
      <c r="Z5053" s="7">
        <f>YEAR(Working_Data[[#This Row],[order_date]])</f>
        <v>2025</v>
      </c>
    </row>
    <row r="5054" spans="1:26" x14ac:dyDescent="0.25">
      <c r="A5054" t="s">
        <v>10158</v>
      </c>
      <c r="B5054" t="s">
        <v>45</v>
      </c>
      <c r="C5054" t="s">
        <v>82</v>
      </c>
      <c r="D5054" t="s">
        <v>56</v>
      </c>
      <c r="E5054" s="1">
        <v>45828</v>
      </c>
      <c r="F5054" t="s">
        <v>10159</v>
      </c>
      <c r="G5054" s="1">
        <v>45771</v>
      </c>
      <c r="H5054" t="s">
        <v>34</v>
      </c>
      <c r="I5054" t="s">
        <v>48</v>
      </c>
      <c r="J5054" t="s">
        <v>59</v>
      </c>
      <c r="K5054">
        <v>3</v>
      </c>
      <c r="L5054" s="3">
        <f>Working_Data[[#This Row],[price2]]/Working_Data[[#This Row],[quantity]]</f>
        <v>219.54333333333332</v>
      </c>
      <c r="M5054" s="3">
        <v>658.63</v>
      </c>
      <c r="N5054" t="s">
        <v>28</v>
      </c>
      <c r="O5054">
        <v>47</v>
      </c>
      <c r="P5054" s="1">
        <v>45516</v>
      </c>
      <c r="Q5054">
        <v>84</v>
      </c>
      <c r="R5054" t="s">
        <v>29</v>
      </c>
      <c r="S5054">
        <v>1</v>
      </c>
      <c r="T5054" s="1">
        <v>45802</v>
      </c>
      <c r="U5054" t="s">
        <v>30</v>
      </c>
      <c r="V5054" t="str">
        <f>TEXT(WEEKDAY(Working_Data[[#This Row],[order_date]],1),"DDDD")</f>
        <v>Thursday</v>
      </c>
      <c r="W5054" t="str">
        <f>TEXT(Working_Data[[#This Row],[order_date]],"mmmm")</f>
        <v>April</v>
      </c>
      <c r="X5054" s="7">
        <f>Working_Data[[#This Row],[last_order_date]]-Working_Data[[#This Row],[signup_date]]</f>
        <v>-312</v>
      </c>
      <c r="Y5054" s="7">
        <f>IF(Working_Data[[#This Row],[churned]]="Active",1,0)</f>
        <v>1</v>
      </c>
      <c r="Z5054" s="7">
        <f>YEAR(Working_Data[[#This Row],[order_date]])</f>
        <v>2025</v>
      </c>
    </row>
    <row r="5055" spans="1:26" x14ac:dyDescent="0.25">
      <c r="A5055" t="s">
        <v>10160</v>
      </c>
      <c r="B5055" t="s">
        <v>45</v>
      </c>
      <c r="C5055" t="s">
        <v>22</v>
      </c>
      <c r="D5055" t="s">
        <v>23</v>
      </c>
      <c r="E5055" s="1">
        <v>45995</v>
      </c>
      <c r="F5055" t="s">
        <v>10161</v>
      </c>
      <c r="G5055" s="1">
        <v>45771</v>
      </c>
      <c r="H5055" t="s">
        <v>41</v>
      </c>
      <c r="I5055" t="s">
        <v>48</v>
      </c>
      <c r="J5055" t="s">
        <v>64</v>
      </c>
      <c r="K5055">
        <v>2</v>
      </c>
      <c r="L5055" s="3">
        <f>Working_Data[[#This Row],[price2]]/Working_Data[[#This Row],[quantity]]</f>
        <v>623.77</v>
      </c>
      <c r="M5055" s="3">
        <v>1247.54</v>
      </c>
      <c r="N5055" t="s">
        <v>28</v>
      </c>
      <c r="O5055">
        <v>48</v>
      </c>
      <c r="P5055" s="1">
        <v>45485</v>
      </c>
      <c r="Q5055">
        <v>54</v>
      </c>
      <c r="R5055" t="s">
        <v>43</v>
      </c>
      <c r="S5055">
        <v>5</v>
      </c>
      <c r="T5055" s="1">
        <v>45744</v>
      </c>
      <c r="U5055" t="s">
        <v>30</v>
      </c>
      <c r="V5055" t="str">
        <f>TEXT(WEEKDAY(Working_Data[[#This Row],[order_date]],1),"DDDD")</f>
        <v>Thursday</v>
      </c>
      <c r="W5055" t="str">
        <f>TEXT(Working_Data[[#This Row],[order_date]],"mmmm")</f>
        <v>April</v>
      </c>
      <c r="X5055" s="7">
        <f>Working_Data[[#This Row],[last_order_date]]-Working_Data[[#This Row],[signup_date]]</f>
        <v>-510</v>
      </c>
      <c r="Y5055" s="7">
        <f>IF(Working_Data[[#This Row],[churned]]="Active",1,0)</f>
        <v>0</v>
      </c>
      <c r="Z5055" s="7">
        <f>YEAR(Working_Data[[#This Row],[order_date]])</f>
        <v>2025</v>
      </c>
    </row>
    <row r="5056" spans="1:26" x14ac:dyDescent="0.25">
      <c r="A5056" t="s">
        <v>10162</v>
      </c>
      <c r="B5056" t="s">
        <v>38</v>
      </c>
      <c r="C5056" t="s">
        <v>39</v>
      </c>
      <c r="D5056" t="s">
        <v>32</v>
      </c>
      <c r="E5056" s="1">
        <v>45747</v>
      </c>
      <c r="F5056" t="s">
        <v>10163</v>
      </c>
      <c r="G5056" s="1">
        <v>45771</v>
      </c>
      <c r="H5056" t="s">
        <v>58</v>
      </c>
      <c r="I5056" t="s">
        <v>48</v>
      </c>
      <c r="J5056" t="s">
        <v>59</v>
      </c>
      <c r="K5056">
        <v>1</v>
      </c>
      <c r="L5056" s="3">
        <f>Working_Data[[#This Row],[price2]]/Working_Data[[#This Row],[quantity]]</f>
        <v>272.61</v>
      </c>
      <c r="M5056" s="3">
        <v>272.61</v>
      </c>
      <c r="N5056" t="s">
        <v>50</v>
      </c>
      <c r="O5056">
        <v>7</v>
      </c>
      <c r="P5056" s="1">
        <v>45360</v>
      </c>
      <c r="Q5056">
        <v>422</v>
      </c>
      <c r="R5056" t="s">
        <v>43</v>
      </c>
      <c r="S5056">
        <v>3</v>
      </c>
      <c r="T5056" s="1">
        <v>45515</v>
      </c>
      <c r="U5056" t="s">
        <v>60</v>
      </c>
      <c r="V5056" t="str">
        <f>TEXT(WEEKDAY(Working_Data[[#This Row],[order_date]],1),"DDDD")</f>
        <v>Thursday</v>
      </c>
      <c r="W5056" t="str">
        <f>TEXT(Working_Data[[#This Row],[order_date]],"mmmm")</f>
        <v>April</v>
      </c>
      <c r="X5056" s="7">
        <f>Working_Data[[#This Row],[last_order_date]]-Working_Data[[#This Row],[signup_date]]</f>
        <v>-387</v>
      </c>
      <c r="Y5056" s="7">
        <f>IF(Working_Data[[#This Row],[churned]]="Active",1,0)</f>
        <v>0</v>
      </c>
      <c r="Z5056" s="7">
        <f>YEAR(Working_Data[[#This Row],[order_date]])</f>
        <v>2025</v>
      </c>
    </row>
    <row r="5057" spans="1:26" x14ac:dyDescent="0.25">
      <c r="A5057" t="s">
        <v>10164</v>
      </c>
      <c r="B5057" t="s">
        <v>21</v>
      </c>
      <c r="C5057" t="s">
        <v>22</v>
      </c>
      <c r="D5057" t="s">
        <v>77</v>
      </c>
      <c r="E5057" s="1">
        <v>45410</v>
      </c>
      <c r="F5057" t="s">
        <v>10165</v>
      </c>
      <c r="G5057" s="1">
        <v>45772</v>
      </c>
      <c r="H5057" t="s">
        <v>34</v>
      </c>
      <c r="I5057" t="s">
        <v>63</v>
      </c>
      <c r="J5057" t="s">
        <v>64</v>
      </c>
      <c r="K5057">
        <v>2</v>
      </c>
      <c r="L5057" s="3">
        <f>Working_Data[[#This Row],[price2]]/Working_Data[[#This Row],[quantity]]</f>
        <v>115.265</v>
      </c>
      <c r="M5057" s="3">
        <v>230.53</v>
      </c>
      <c r="N5057" t="s">
        <v>28</v>
      </c>
      <c r="O5057">
        <v>34</v>
      </c>
      <c r="P5057" s="1">
        <v>45528</v>
      </c>
      <c r="Q5057">
        <v>205</v>
      </c>
      <c r="R5057" t="s">
        <v>29</v>
      </c>
      <c r="S5057">
        <v>1</v>
      </c>
      <c r="T5057" s="1">
        <v>45874</v>
      </c>
      <c r="U5057" t="s">
        <v>36</v>
      </c>
      <c r="V5057" t="str">
        <f>TEXT(WEEKDAY(Working_Data[[#This Row],[order_date]],1),"DDDD")</f>
        <v>Friday</v>
      </c>
      <c r="W5057" t="str">
        <f>TEXT(Working_Data[[#This Row],[order_date]],"mmmm")</f>
        <v>April</v>
      </c>
      <c r="X5057" s="7">
        <f>Working_Data[[#This Row],[last_order_date]]-Working_Data[[#This Row],[signup_date]]</f>
        <v>118</v>
      </c>
      <c r="Y5057" s="7">
        <f>IF(Working_Data[[#This Row],[churned]]="Active",1,0)</f>
        <v>1</v>
      </c>
      <c r="Z5057" s="7">
        <f>YEAR(Working_Data[[#This Row],[order_date]])</f>
        <v>2025</v>
      </c>
    </row>
    <row r="5058" spans="1:26" x14ac:dyDescent="0.25">
      <c r="A5058" t="s">
        <v>10166</v>
      </c>
      <c r="B5058" t="s">
        <v>45</v>
      </c>
      <c r="C5058" t="s">
        <v>39</v>
      </c>
      <c r="D5058" t="s">
        <v>77</v>
      </c>
      <c r="E5058" s="1">
        <v>45026</v>
      </c>
      <c r="F5058" t="s">
        <v>10167</v>
      </c>
      <c r="G5058" s="1">
        <v>45772</v>
      </c>
      <c r="H5058" t="s">
        <v>47</v>
      </c>
      <c r="I5058" t="s">
        <v>63</v>
      </c>
      <c r="J5058" t="s">
        <v>27</v>
      </c>
      <c r="K5058">
        <v>1</v>
      </c>
      <c r="L5058" s="3">
        <f>Working_Data[[#This Row],[price2]]/Working_Data[[#This Row],[quantity]]</f>
        <v>340.32</v>
      </c>
      <c r="M5058" s="3">
        <v>340.32</v>
      </c>
      <c r="N5058" t="s">
        <v>50</v>
      </c>
      <c r="O5058">
        <v>26</v>
      </c>
      <c r="P5058" s="1">
        <v>45483</v>
      </c>
      <c r="Q5058">
        <v>307</v>
      </c>
      <c r="R5058" t="s">
        <v>29</v>
      </c>
      <c r="S5058">
        <v>5</v>
      </c>
      <c r="T5058" s="1">
        <v>45737</v>
      </c>
      <c r="U5058" t="s">
        <v>60</v>
      </c>
      <c r="V5058" t="str">
        <f>TEXT(WEEKDAY(Working_Data[[#This Row],[order_date]],1),"DDDD")</f>
        <v>Friday</v>
      </c>
      <c r="W5058" t="str">
        <f>TEXT(Working_Data[[#This Row],[order_date]],"mmmm")</f>
        <v>April</v>
      </c>
      <c r="X5058" s="7">
        <f>Working_Data[[#This Row],[last_order_date]]-Working_Data[[#This Row],[signup_date]]</f>
        <v>457</v>
      </c>
      <c r="Y5058" s="7">
        <f>IF(Working_Data[[#This Row],[churned]]="Active",1,0)</f>
        <v>1</v>
      </c>
      <c r="Z5058" s="7">
        <f>YEAR(Working_Data[[#This Row],[order_date]])</f>
        <v>2025</v>
      </c>
    </row>
    <row r="5059" spans="1:26" x14ac:dyDescent="0.25">
      <c r="A5059" t="s">
        <v>10168</v>
      </c>
      <c r="B5059" t="s">
        <v>45</v>
      </c>
      <c r="C5059" t="s">
        <v>82</v>
      </c>
      <c r="D5059" t="s">
        <v>23</v>
      </c>
      <c r="E5059" s="1">
        <v>45182</v>
      </c>
      <c r="F5059" t="s">
        <v>10169</v>
      </c>
      <c r="G5059" s="1">
        <v>45772</v>
      </c>
      <c r="H5059" t="s">
        <v>41</v>
      </c>
      <c r="I5059" t="s">
        <v>54</v>
      </c>
      <c r="J5059" t="s">
        <v>49</v>
      </c>
      <c r="K5059">
        <v>5</v>
      </c>
      <c r="L5059" s="3">
        <f>Working_Data[[#This Row],[price2]]/Working_Data[[#This Row],[quantity]]</f>
        <v>71.382000000000005</v>
      </c>
      <c r="M5059" s="3">
        <v>356.91</v>
      </c>
      <c r="N5059" t="s">
        <v>50</v>
      </c>
      <c r="O5059">
        <v>47</v>
      </c>
      <c r="P5059" s="1">
        <v>45755</v>
      </c>
      <c r="Q5059">
        <v>262</v>
      </c>
      <c r="R5059" t="s">
        <v>29</v>
      </c>
      <c r="S5059">
        <v>2</v>
      </c>
      <c r="T5059" s="1">
        <v>45905</v>
      </c>
      <c r="U5059" t="s">
        <v>60</v>
      </c>
      <c r="V5059" t="str">
        <f>TEXT(WEEKDAY(Working_Data[[#This Row],[order_date]],1),"DDDD")</f>
        <v>Friday</v>
      </c>
      <c r="W5059" t="str">
        <f>TEXT(Working_Data[[#This Row],[order_date]],"mmmm")</f>
        <v>April</v>
      </c>
      <c r="X5059" s="7">
        <f>Working_Data[[#This Row],[last_order_date]]-Working_Data[[#This Row],[signup_date]]</f>
        <v>573</v>
      </c>
      <c r="Y5059" s="7">
        <f>IF(Working_Data[[#This Row],[churned]]="Active",1,0)</f>
        <v>1</v>
      </c>
      <c r="Z5059" s="7">
        <f>YEAR(Working_Data[[#This Row],[order_date]])</f>
        <v>2025</v>
      </c>
    </row>
    <row r="5060" spans="1:26" x14ac:dyDescent="0.25">
      <c r="A5060" t="s">
        <v>10170</v>
      </c>
      <c r="B5060" t="s">
        <v>45</v>
      </c>
      <c r="C5060" t="s">
        <v>39</v>
      </c>
      <c r="D5060" t="s">
        <v>32</v>
      </c>
      <c r="E5060" s="1">
        <v>45318</v>
      </c>
      <c r="F5060" t="s">
        <v>10171</v>
      </c>
      <c r="G5060" s="1">
        <v>45772</v>
      </c>
      <c r="H5060" t="s">
        <v>58</v>
      </c>
      <c r="I5060" t="s">
        <v>63</v>
      </c>
      <c r="J5060" t="s">
        <v>27</v>
      </c>
      <c r="K5060">
        <v>3</v>
      </c>
      <c r="L5060" s="3">
        <f>Working_Data[[#This Row],[price2]]/Working_Data[[#This Row],[quantity]]</f>
        <v>186.92666666666665</v>
      </c>
      <c r="M5060" s="3">
        <v>560.78</v>
      </c>
      <c r="N5060" t="s">
        <v>35</v>
      </c>
      <c r="O5060">
        <v>32</v>
      </c>
      <c r="P5060" s="1">
        <v>45556</v>
      </c>
      <c r="Q5060">
        <v>16</v>
      </c>
      <c r="R5060" t="s">
        <v>43</v>
      </c>
      <c r="S5060">
        <v>1</v>
      </c>
      <c r="T5060" s="1">
        <v>45607</v>
      </c>
      <c r="U5060" t="s">
        <v>30</v>
      </c>
      <c r="V5060" t="str">
        <f>TEXT(WEEKDAY(Working_Data[[#This Row],[order_date]],1),"DDDD")</f>
        <v>Friday</v>
      </c>
      <c r="W5060" t="str">
        <f>TEXT(Working_Data[[#This Row],[order_date]],"mmmm")</f>
        <v>April</v>
      </c>
      <c r="X5060" s="7">
        <f>Working_Data[[#This Row],[last_order_date]]-Working_Data[[#This Row],[signup_date]]</f>
        <v>238</v>
      </c>
      <c r="Y5060" s="7">
        <f>IF(Working_Data[[#This Row],[churned]]="Active",1,0)</f>
        <v>0</v>
      </c>
      <c r="Z5060" s="7">
        <f>YEAR(Working_Data[[#This Row],[order_date]])</f>
        <v>2025</v>
      </c>
    </row>
    <row r="5061" spans="1:26" x14ac:dyDescent="0.25">
      <c r="A5061" t="s">
        <v>10172</v>
      </c>
      <c r="B5061" t="s">
        <v>45</v>
      </c>
      <c r="C5061" t="s">
        <v>39</v>
      </c>
      <c r="D5061" t="s">
        <v>23</v>
      </c>
      <c r="E5061" s="1">
        <v>45827</v>
      </c>
      <c r="F5061" t="s">
        <v>10173</v>
      </c>
      <c r="G5061" s="1">
        <v>45772</v>
      </c>
      <c r="H5061" t="s">
        <v>58</v>
      </c>
      <c r="I5061" t="s">
        <v>54</v>
      </c>
      <c r="J5061" t="s">
        <v>27</v>
      </c>
      <c r="K5061">
        <v>4</v>
      </c>
      <c r="L5061" s="3">
        <f>Working_Data[[#This Row],[price2]]/Working_Data[[#This Row],[quantity]]</f>
        <v>340.5625</v>
      </c>
      <c r="M5061" s="3">
        <v>1362.25</v>
      </c>
      <c r="N5061" t="s">
        <v>50</v>
      </c>
      <c r="O5061">
        <v>8</v>
      </c>
      <c r="P5061" s="1">
        <v>45333</v>
      </c>
      <c r="Q5061">
        <v>354</v>
      </c>
      <c r="R5061" t="s">
        <v>29</v>
      </c>
      <c r="S5061">
        <v>4</v>
      </c>
      <c r="T5061" s="1">
        <v>45883</v>
      </c>
      <c r="U5061" t="s">
        <v>60</v>
      </c>
      <c r="V5061" t="str">
        <f>TEXT(WEEKDAY(Working_Data[[#This Row],[order_date]],1),"DDDD")</f>
        <v>Friday</v>
      </c>
      <c r="W5061" t="str">
        <f>TEXT(Working_Data[[#This Row],[order_date]],"mmmm")</f>
        <v>April</v>
      </c>
      <c r="X5061" s="7">
        <f>Working_Data[[#This Row],[last_order_date]]-Working_Data[[#This Row],[signup_date]]</f>
        <v>-494</v>
      </c>
      <c r="Y5061" s="7">
        <f>IF(Working_Data[[#This Row],[churned]]="Active",1,0)</f>
        <v>1</v>
      </c>
      <c r="Z5061" s="7">
        <f>YEAR(Working_Data[[#This Row],[order_date]])</f>
        <v>2025</v>
      </c>
    </row>
    <row r="5062" spans="1:26" x14ac:dyDescent="0.25">
      <c r="A5062" t="s">
        <v>10174</v>
      </c>
      <c r="B5062" t="s">
        <v>21</v>
      </c>
      <c r="C5062" t="s">
        <v>82</v>
      </c>
      <c r="D5062" t="s">
        <v>56</v>
      </c>
      <c r="E5062" s="1">
        <v>45854</v>
      </c>
      <c r="F5062" t="s">
        <v>10175</v>
      </c>
      <c r="G5062" s="1">
        <v>45772</v>
      </c>
      <c r="H5062" t="s">
        <v>34</v>
      </c>
      <c r="I5062" t="s">
        <v>63</v>
      </c>
      <c r="J5062" t="s">
        <v>49</v>
      </c>
      <c r="K5062">
        <v>4</v>
      </c>
      <c r="L5062" s="3">
        <f>Working_Data[[#This Row],[price2]]/Working_Data[[#This Row],[quantity]]</f>
        <v>141.5975</v>
      </c>
      <c r="M5062" s="3">
        <v>566.39</v>
      </c>
      <c r="N5062" t="s">
        <v>28</v>
      </c>
      <c r="O5062">
        <v>42</v>
      </c>
      <c r="P5062" s="1">
        <v>45549</v>
      </c>
      <c r="Q5062">
        <v>419</v>
      </c>
      <c r="R5062" t="s">
        <v>43</v>
      </c>
      <c r="S5062">
        <v>4</v>
      </c>
      <c r="T5062" s="1">
        <v>45998</v>
      </c>
      <c r="U5062" t="s">
        <v>60</v>
      </c>
      <c r="V5062" t="str">
        <f>TEXT(WEEKDAY(Working_Data[[#This Row],[order_date]],1),"DDDD")</f>
        <v>Friday</v>
      </c>
      <c r="W5062" t="str">
        <f>TEXT(Working_Data[[#This Row],[order_date]],"mmmm")</f>
        <v>April</v>
      </c>
      <c r="X5062" s="7">
        <f>Working_Data[[#This Row],[last_order_date]]-Working_Data[[#This Row],[signup_date]]</f>
        <v>-305</v>
      </c>
      <c r="Y5062" s="7">
        <f>IF(Working_Data[[#This Row],[churned]]="Active",1,0)</f>
        <v>0</v>
      </c>
      <c r="Z5062" s="7">
        <f>YEAR(Working_Data[[#This Row],[order_date]])</f>
        <v>2025</v>
      </c>
    </row>
    <row r="5063" spans="1:26" x14ac:dyDescent="0.25">
      <c r="A5063" t="s">
        <v>10176</v>
      </c>
      <c r="B5063" t="s">
        <v>45</v>
      </c>
      <c r="C5063" t="s">
        <v>39</v>
      </c>
      <c r="D5063" t="s">
        <v>23</v>
      </c>
      <c r="E5063" s="1">
        <v>45178</v>
      </c>
      <c r="F5063" t="s">
        <v>10177</v>
      </c>
      <c r="G5063" s="1">
        <v>45772</v>
      </c>
      <c r="H5063" t="s">
        <v>47</v>
      </c>
      <c r="I5063" t="s">
        <v>42</v>
      </c>
      <c r="J5063" t="s">
        <v>67</v>
      </c>
      <c r="K5063">
        <v>5</v>
      </c>
      <c r="L5063" s="3">
        <f>Working_Data[[#This Row],[price2]]/Working_Data[[#This Row],[quantity]]</f>
        <v>274.62</v>
      </c>
      <c r="M5063" s="3">
        <v>1373.1</v>
      </c>
      <c r="N5063" t="s">
        <v>35</v>
      </c>
      <c r="O5063">
        <v>34</v>
      </c>
      <c r="P5063" s="1">
        <v>45678</v>
      </c>
      <c r="Q5063">
        <v>332</v>
      </c>
      <c r="R5063" t="s">
        <v>43</v>
      </c>
      <c r="S5063">
        <v>3</v>
      </c>
      <c r="T5063" s="1">
        <v>45768</v>
      </c>
      <c r="U5063" t="s">
        <v>30</v>
      </c>
      <c r="V5063" t="str">
        <f>TEXT(WEEKDAY(Working_Data[[#This Row],[order_date]],1),"DDDD")</f>
        <v>Friday</v>
      </c>
      <c r="W5063" t="str">
        <f>TEXT(Working_Data[[#This Row],[order_date]],"mmmm")</f>
        <v>April</v>
      </c>
      <c r="X5063" s="7">
        <f>Working_Data[[#This Row],[last_order_date]]-Working_Data[[#This Row],[signup_date]]</f>
        <v>500</v>
      </c>
      <c r="Y5063" s="7">
        <f>IF(Working_Data[[#This Row],[churned]]="Active",1,0)</f>
        <v>0</v>
      </c>
      <c r="Z5063" s="7">
        <f>YEAR(Working_Data[[#This Row],[order_date]])</f>
        <v>2025</v>
      </c>
    </row>
    <row r="5064" spans="1:26" x14ac:dyDescent="0.25">
      <c r="A5064" t="s">
        <v>10178</v>
      </c>
      <c r="B5064" t="s">
        <v>38</v>
      </c>
      <c r="C5064" t="s">
        <v>82</v>
      </c>
      <c r="D5064" t="s">
        <v>77</v>
      </c>
      <c r="E5064" s="1">
        <v>45257</v>
      </c>
      <c r="F5064" t="s">
        <v>10179</v>
      </c>
      <c r="G5064" s="1">
        <v>45772</v>
      </c>
      <c r="H5064" t="s">
        <v>47</v>
      </c>
      <c r="I5064" t="s">
        <v>63</v>
      </c>
      <c r="J5064" t="s">
        <v>49</v>
      </c>
      <c r="K5064">
        <v>3</v>
      </c>
      <c r="L5064" s="3">
        <f>Working_Data[[#This Row],[price2]]/Working_Data[[#This Row],[quantity]]</f>
        <v>322.28666666666669</v>
      </c>
      <c r="M5064" s="3">
        <v>966.86</v>
      </c>
      <c r="N5064" t="s">
        <v>28</v>
      </c>
      <c r="O5064">
        <v>22</v>
      </c>
      <c r="P5064" s="1">
        <v>45688</v>
      </c>
      <c r="Q5064">
        <v>100</v>
      </c>
      <c r="R5064" t="s">
        <v>29</v>
      </c>
      <c r="S5064">
        <v>5</v>
      </c>
      <c r="T5064" s="1">
        <v>45611</v>
      </c>
      <c r="U5064" t="s">
        <v>60</v>
      </c>
      <c r="V5064" t="str">
        <f>TEXT(WEEKDAY(Working_Data[[#This Row],[order_date]],1),"DDDD")</f>
        <v>Friday</v>
      </c>
      <c r="W5064" t="str">
        <f>TEXT(Working_Data[[#This Row],[order_date]],"mmmm")</f>
        <v>April</v>
      </c>
      <c r="X5064" s="7">
        <f>Working_Data[[#This Row],[last_order_date]]-Working_Data[[#This Row],[signup_date]]</f>
        <v>431</v>
      </c>
      <c r="Y5064" s="7">
        <f>IF(Working_Data[[#This Row],[churned]]="Active",1,0)</f>
        <v>1</v>
      </c>
      <c r="Z5064" s="7">
        <f>YEAR(Working_Data[[#This Row],[order_date]])</f>
        <v>2025</v>
      </c>
    </row>
    <row r="5065" spans="1:26" x14ac:dyDescent="0.25">
      <c r="A5065" t="s">
        <v>10180</v>
      </c>
      <c r="B5065" t="s">
        <v>38</v>
      </c>
      <c r="C5065" t="s">
        <v>82</v>
      </c>
      <c r="D5065" t="s">
        <v>32</v>
      </c>
      <c r="E5065" s="1">
        <v>45824</v>
      </c>
      <c r="F5065" t="s">
        <v>10181</v>
      </c>
      <c r="G5065" s="1">
        <v>45772</v>
      </c>
      <c r="H5065" t="s">
        <v>34</v>
      </c>
      <c r="I5065" t="s">
        <v>42</v>
      </c>
      <c r="J5065" t="s">
        <v>49</v>
      </c>
      <c r="K5065">
        <v>5</v>
      </c>
      <c r="L5065" s="3">
        <f>Working_Data[[#This Row],[price2]]/Working_Data[[#This Row],[quantity]]</f>
        <v>81.944000000000003</v>
      </c>
      <c r="M5065" s="3">
        <v>409.72</v>
      </c>
      <c r="N5065" t="s">
        <v>35</v>
      </c>
      <c r="O5065">
        <v>46</v>
      </c>
      <c r="P5065" s="1">
        <v>45934</v>
      </c>
      <c r="Q5065">
        <v>137</v>
      </c>
      <c r="R5065" t="s">
        <v>43</v>
      </c>
      <c r="S5065">
        <v>1</v>
      </c>
      <c r="T5065" s="1">
        <v>45888</v>
      </c>
      <c r="U5065" t="s">
        <v>30</v>
      </c>
      <c r="V5065" t="str">
        <f>TEXT(WEEKDAY(Working_Data[[#This Row],[order_date]],1),"DDDD")</f>
        <v>Friday</v>
      </c>
      <c r="W5065" t="str">
        <f>TEXT(Working_Data[[#This Row],[order_date]],"mmmm")</f>
        <v>April</v>
      </c>
      <c r="X5065" s="7">
        <f>Working_Data[[#This Row],[last_order_date]]-Working_Data[[#This Row],[signup_date]]</f>
        <v>110</v>
      </c>
      <c r="Y5065" s="7">
        <f>IF(Working_Data[[#This Row],[churned]]="Active",1,0)</f>
        <v>0</v>
      </c>
      <c r="Z5065" s="7">
        <f>YEAR(Working_Data[[#This Row],[order_date]])</f>
        <v>2025</v>
      </c>
    </row>
    <row r="5066" spans="1:26" x14ac:dyDescent="0.25">
      <c r="A5066" t="s">
        <v>10182</v>
      </c>
      <c r="B5066" t="s">
        <v>38</v>
      </c>
      <c r="C5066" t="s">
        <v>39</v>
      </c>
      <c r="D5066" t="s">
        <v>32</v>
      </c>
      <c r="E5066" s="1">
        <v>45639</v>
      </c>
      <c r="F5066" t="s">
        <v>10183</v>
      </c>
      <c r="G5066" s="1">
        <v>45773</v>
      </c>
      <c r="H5066" t="s">
        <v>34</v>
      </c>
      <c r="I5066" t="s">
        <v>48</v>
      </c>
      <c r="J5066" t="s">
        <v>27</v>
      </c>
      <c r="K5066">
        <v>1</v>
      </c>
      <c r="L5066" s="3">
        <f>Working_Data[[#This Row],[price2]]/Working_Data[[#This Row],[quantity]]</f>
        <v>475.81</v>
      </c>
      <c r="M5066" s="3">
        <v>475.81</v>
      </c>
      <c r="N5066" t="s">
        <v>50</v>
      </c>
      <c r="O5066">
        <v>7</v>
      </c>
      <c r="P5066" s="1">
        <v>45617</v>
      </c>
      <c r="Q5066">
        <v>263</v>
      </c>
      <c r="R5066" t="s">
        <v>43</v>
      </c>
      <c r="S5066">
        <v>2</v>
      </c>
      <c r="T5066" s="1">
        <v>45586</v>
      </c>
      <c r="U5066" t="s">
        <v>36</v>
      </c>
      <c r="V5066" t="str">
        <f>TEXT(WEEKDAY(Working_Data[[#This Row],[order_date]],1),"DDDD")</f>
        <v>Saturday</v>
      </c>
      <c r="W5066" t="str">
        <f>TEXT(Working_Data[[#This Row],[order_date]],"mmmm")</f>
        <v>April</v>
      </c>
      <c r="X5066" s="7">
        <f>Working_Data[[#This Row],[last_order_date]]-Working_Data[[#This Row],[signup_date]]</f>
        <v>-22</v>
      </c>
      <c r="Y5066" s="7">
        <f>IF(Working_Data[[#This Row],[churned]]="Active",1,0)</f>
        <v>0</v>
      </c>
      <c r="Z5066" s="7">
        <f>YEAR(Working_Data[[#This Row],[order_date]])</f>
        <v>2025</v>
      </c>
    </row>
    <row r="5067" spans="1:26" x14ac:dyDescent="0.25">
      <c r="A5067" t="s">
        <v>10184</v>
      </c>
      <c r="B5067" t="s">
        <v>38</v>
      </c>
      <c r="C5067" t="s">
        <v>22</v>
      </c>
      <c r="D5067" t="s">
        <v>77</v>
      </c>
      <c r="E5067" s="1">
        <v>45684</v>
      </c>
      <c r="F5067" t="s">
        <v>10185</v>
      </c>
      <c r="G5067" s="1">
        <v>45773</v>
      </c>
      <c r="H5067" t="s">
        <v>34</v>
      </c>
      <c r="I5067" t="s">
        <v>48</v>
      </c>
      <c r="J5067" t="s">
        <v>67</v>
      </c>
      <c r="K5067">
        <v>1</v>
      </c>
      <c r="L5067" s="3">
        <f>Working_Data[[#This Row],[price2]]/Working_Data[[#This Row],[quantity]]</f>
        <v>646.42999999999995</v>
      </c>
      <c r="M5067" s="3">
        <v>646.42999999999995</v>
      </c>
      <c r="N5067" t="s">
        <v>50</v>
      </c>
      <c r="O5067">
        <v>10</v>
      </c>
      <c r="P5067" s="1">
        <v>45626</v>
      </c>
      <c r="Q5067">
        <v>438</v>
      </c>
      <c r="R5067" t="s">
        <v>43</v>
      </c>
      <c r="S5067">
        <v>4</v>
      </c>
      <c r="T5067" s="1">
        <v>45761</v>
      </c>
      <c r="U5067" t="s">
        <v>60</v>
      </c>
      <c r="V5067" t="str">
        <f>TEXT(WEEKDAY(Working_Data[[#This Row],[order_date]],1),"DDDD")</f>
        <v>Saturday</v>
      </c>
      <c r="W5067" t="str">
        <f>TEXT(Working_Data[[#This Row],[order_date]],"mmmm")</f>
        <v>April</v>
      </c>
      <c r="X5067" s="7">
        <f>Working_Data[[#This Row],[last_order_date]]-Working_Data[[#This Row],[signup_date]]</f>
        <v>-58</v>
      </c>
      <c r="Y5067" s="7">
        <f>IF(Working_Data[[#This Row],[churned]]="Active",1,0)</f>
        <v>0</v>
      </c>
      <c r="Z5067" s="7">
        <f>YEAR(Working_Data[[#This Row],[order_date]])</f>
        <v>2025</v>
      </c>
    </row>
    <row r="5068" spans="1:26" x14ac:dyDescent="0.25">
      <c r="A5068" t="s">
        <v>10186</v>
      </c>
      <c r="B5068" t="s">
        <v>45</v>
      </c>
      <c r="C5068" t="s">
        <v>22</v>
      </c>
      <c r="D5068" t="s">
        <v>32</v>
      </c>
      <c r="E5068" s="1">
        <v>45058</v>
      </c>
      <c r="F5068" t="s">
        <v>10187</v>
      </c>
      <c r="G5068" s="1">
        <v>45773</v>
      </c>
      <c r="H5068" t="s">
        <v>41</v>
      </c>
      <c r="I5068" t="s">
        <v>42</v>
      </c>
      <c r="J5068" t="s">
        <v>67</v>
      </c>
      <c r="K5068">
        <v>2</v>
      </c>
      <c r="L5068" s="3">
        <f>Working_Data[[#This Row],[price2]]/Working_Data[[#This Row],[quantity]]</f>
        <v>90.9</v>
      </c>
      <c r="M5068" s="3">
        <v>181.8</v>
      </c>
      <c r="N5068" t="s">
        <v>50</v>
      </c>
      <c r="O5068">
        <v>21</v>
      </c>
      <c r="P5068" s="1">
        <v>45332</v>
      </c>
      <c r="Q5068">
        <v>329</v>
      </c>
      <c r="R5068" t="s">
        <v>29</v>
      </c>
      <c r="S5068">
        <v>3</v>
      </c>
      <c r="T5068" s="1">
        <v>45779</v>
      </c>
      <c r="U5068" t="s">
        <v>30</v>
      </c>
      <c r="V5068" t="str">
        <f>TEXT(WEEKDAY(Working_Data[[#This Row],[order_date]],1),"DDDD")</f>
        <v>Saturday</v>
      </c>
      <c r="W5068" t="str">
        <f>TEXT(Working_Data[[#This Row],[order_date]],"mmmm")</f>
        <v>April</v>
      </c>
      <c r="X5068" s="7">
        <f>Working_Data[[#This Row],[last_order_date]]-Working_Data[[#This Row],[signup_date]]</f>
        <v>274</v>
      </c>
      <c r="Y5068" s="7">
        <f>IF(Working_Data[[#This Row],[churned]]="Active",1,0)</f>
        <v>1</v>
      </c>
      <c r="Z5068" s="7">
        <f>YEAR(Working_Data[[#This Row],[order_date]])</f>
        <v>2025</v>
      </c>
    </row>
    <row r="5069" spans="1:26" x14ac:dyDescent="0.25">
      <c r="A5069" t="s">
        <v>10188</v>
      </c>
      <c r="B5069" t="s">
        <v>21</v>
      </c>
      <c r="C5069" t="s">
        <v>82</v>
      </c>
      <c r="D5069" t="s">
        <v>52</v>
      </c>
      <c r="E5069" s="1">
        <v>45546</v>
      </c>
      <c r="F5069" t="s">
        <v>10189</v>
      </c>
      <c r="G5069" s="1">
        <v>45773</v>
      </c>
      <c r="H5069" t="s">
        <v>58</v>
      </c>
      <c r="I5069" t="s">
        <v>63</v>
      </c>
      <c r="J5069" t="s">
        <v>67</v>
      </c>
      <c r="K5069">
        <v>5</v>
      </c>
      <c r="L5069" s="3">
        <f>Working_Data[[#This Row],[price2]]/Working_Data[[#This Row],[quantity]]</f>
        <v>299.67199999999997</v>
      </c>
      <c r="M5069" s="3">
        <v>1498.36</v>
      </c>
      <c r="N5069" t="s">
        <v>28</v>
      </c>
      <c r="O5069">
        <v>20</v>
      </c>
      <c r="P5069" s="1">
        <v>45810</v>
      </c>
      <c r="Q5069">
        <v>103</v>
      </c>
      <c r="R5069" t="s">
        <v>29</v>
      </c>
      <c r="S5069">
        <v>5</v>
      </c>
      <c r="T5069" s="1">
        <v>45422</v>
      </c>
      <c r="U5069" t="s">
        <v>36</v>
      </c>
      <c r="V5069" t="str">
        <f>TEXT(WEEKDAY(Working_Data[[#This Row],[order_date]],1),"DDDD")</f>
        <v>Saturday</v>
      </c>
      <c r="W5069" t="str">
        <f>TEXT(Working_Data[[#This Row],[order_date]],"mmmm")</f>
        <v>April</v>
      </c>
      <c r="X5069" s="7">
        <f>Working_Data[[#This Row],[last_order_date]]-Working_Data[[#This Row],[signup_date]]</f>
        <v>264</v>
      </c>
      <c r="Y5069" s="7">
        <f>IF(Working_Data[[#This Row],[churned]]="Active",1,0)</f>
        <v>1</v>
      </c>
      <c r="Z5069" s="7">
        <f>YEAR(Working_Data[[#This Row],[order_date]])</f>
        <v>2025</v>
      </c>
    </row>
    <row r="5070" spans="1:26" x14ac:dyDescent="0.25">
      <c r="A5070" t="s">
        <v>10190</v>
      </c>
      <c r="B5070" t="s">
        <v>38</v>
      </c>
      <c r="C5070" t="s">
        <v>82</v>
      </c>
      <c r="D5070" t="s">
        <v>32</v>
      </c>
      <c r="E5070" s="1">
        <v>45545</v>
      </c>
      <c r="F5070" t="s">
        <v>10191</v>
      </c>
      <c r="G5070" s="1">
        <v>45773</v>
      </c>
      <c r="H5070" t="s">
        <v>25</v>
      </c>
      <c r="I5070" t="s">
        <v>26</v>
      </c>
      <c r="J5070" t="s">
        <v>67</v>
      </c>
      <c r="K5070">
        <v>3</v>
      </c>
      <c r="L5070" s="3">
        <f>Working_Data[[#This Row],[price2]]/Working_Data[[#This Row],[quantity]]</f>
        <v>103.55666666666667</v>
      </c>
      <c r="M5070" s="3">
        <v>310.67</v>
      </c>
      <c r="N5070" t="s">
        <v>35</v>
      </c>
      <c r="O5070">
        <v>18</v>
      </c>
      <c r="P5070" s="1">
        <v>45553</v>
      </c>
      <c r="Q5070">
        <v>69</v>
      </c>
      <c r="R5070" t="s">
        <v>29</v>
      </c>
      <c r="S5070">
        <v>1</v>
      </c>
      <c r="T5070" s="1">
        <v>45865</v>
      </c>
      <c r="U5070" t="s">
        <v>30</v>
      </c>
      <c r="V5070" t="str">
        <f>TEXT(WEEKDAY(Working_Data[[#This Row],[order_date]],1),"DDDD")</f>
        <v>Saturday</v>
      </c>
      <c r="W5070" t="str">
        <f>TEXT(Working_Data[[#This Row],[order_date]],"mmmm")</f>
        <v>April</v>
      </c>
      <c r="X5070" s="7">
        <f>Working_Data[[#This Row],[last_order_date]]-Working_Data[[#This Row],[signup_date]]</f>
        <v>8</v>
      </c>
      <c r="Y5070" s="7">
        <f>IF(Working_Data[[#This Row],[churned]]="Active",1,0)</f>
        <v>1</v>
      </c>
      <c r="Z5070" s="7">
        <f>YEAR(Working_Data[[#This Row],[order_date]])</f>
        <v>2025</v>
      </c>
    </row>
    <row r="5071" spans="1:26" x14ac:dyDescent="0.25">
      <c r="A5071" t="s">
        <v>10192</v>
      </c>
      <c r="B5071" t="s">
        <v>45</v>
      </c>
      <c r="C5071" t="s">
        <v>39</v>
      </c>
      <c r="D5071" t="s">
        <v>77</v>
      </c>
      <c r="E5071" s="1">
        <v>45516</v>
      </c>
      <c r="F5071" t="s">
        <v>10193</v>
      </c>
      <c r="G5071" s="1">
        <v>45773</v>
      </c>
      <c r="H5071" t="s">
        <v>41</v>
      </c>
      <c r="I5071" t="s">
        <v>54</v>
      </c>
      <c r="J5071" t="s">
        <v>64</v>
      </c>
      <c r="K5071">
        <v>4</v>
      </c>
      <c r="L5071" s="3">
        <f>Working_Data[[#This Row],[price2]]/Working_Data[[#This Row],[quantity]]</f>
        <v>192.83500000000001</v>
      </c>
      <c r="M5071" s="3">
        <v>771.34</v>
      </c>
      <c r="N5071" t="s">
        <v>35</v>
      </c>
      <c r="O5071">
        <v>27</v>
      </c>
      <c r="P5071" s="1">
        <v>45650</v>
      </c>
      <c r="Q5071">
        <v>383</v>
      </c>
      <c r="R5071" t="s">
        <v>43</v>
      </c>
      <c r="S5071">
        <v>2</v>
      </c>
      <c r="T5071" s="1">
        <v>45710</v>
      </c>
      <c r="U5071" t="s">
        <v>36</v>
      </c>
      <c r="V5071" t="str">
        <f>TEXT(WEEKDAY(Working_Data[[#This Row],[order_date]],1),"DDDD")</f>
        <v>Saturday</v>
      </c>
      <c r="W5071" t="str">
        <f>TEXT(Working_Data[[#This Row],[order_date]],"mmmm")</f>
        <v>April</v>
      </c>
      <c r="X5071" s="7">
        <f>Working_Data[[#This Row],[last_order_date]]-Working_Data[[#This Row],[signup_date]]</f>
        <v>134</v>
      </c>
      <c r="Y5071" s="7">
        <f>IF(Working_Data[[#This Row],[churned]]="Active",1,0)</f>
        <v>0</v>
      </c>
      <c r="Z5071" s="7">
        <f>YEAR(Working_Data[[#This Row],[order_date]])</f>
        <v>2025</v>
      </c>
    </row>
    <row r="5072" spans="1:26" x14ac:dyDescent="0.25">
      <c r="A5072" t="s">
        <v>10194</v>
      </c>
      <c r="B5072" t="s">
        <v>38</v>
      </c>
      <c r="C5072" t="s">
        <v>39</v>
      </c>
      <c r="D5072" t="s">
        <v>32</v>
      </c>
      <c r="E5072" s="1">
        <v>45250</v>
      </c>
      <c r="F5072" t="s">
        <v>10195</v>
      </c>
      <c r="G5072" s="1">
        <v>45774</v>
      </c>
      <c r="H5072" t="s">
        <v>34</v>
      </c>
      <c r="I5072" t="s">
        <v>48</v>
      </c>
      <c r="J5072" t="s">
        <v>67</v>
      </c>
      <c r="K5072">
        <v>3</v>
      </c>
      <c r="L5072" s="3">
        <f>Working_Data[[#This Row],[price2]]/Working_Data[[#This Row],[quantity]]</f>
        <v>400.54666666666668</v>
      </c>
      <c r="M5072" s="3">
        <v>1201.6400000000001</v>
      </c>
      <c r="N5072" t="s">
        <v>50</v>
      </c>
      <c r="O5072">
        <v>4</v>
      </c>
      <c r="P5072" s="1">
        <v>45590</v>
      </c>
      <c r="Q5072">
        <v>412</v>
      </c>
      <c r="R5072" t="s">
        <v>29</v>
      </c>
      <c r="S5072">
        <v>1</v>
      </c>
      <c r="T5072" s="1">
        <v>45593</v>
      </c>
      <c r="U5072" t="s">
        <v>30</v>
      </c>
      <c r="V5072" t="str">
        <f>TEXT(WEEKDAY(Working_Data[[#This Row],[order_date]],1),"DDDD")</f>
        <v>Sunday</v>
      </c>
      <c r="W5072" t="str">
        <f>TEXT(Working_Data[[#This Row],[order_date]],"mmmm")</f>
        <v>April</v>
      </c>
      <c r="X5072" s="7">
        <f>Working_Data[[#This Row],[last_order_date]]-Working_Data[[#This Row],[signup_date]]</f>
        <v>340</v>
      </c>
      <c r="Y5072" s="7">
        <f>IF(Working_Data[[#This Row],[churned]]="Active",1,0)</f>
        <v>1</v>
      </c>
      <c r="Z5072" s="7">
        <f>YEAR(Working_Data[[#This Row],[order_date]])</f>
        <v>2025</v>
      </c>
    </row>
    <row r="5073" spans="1:26" x14ac:dyDescent="0.25">
      <c r="A5073" t="s">
        <v>10196</v>
      </c>
      <c r="B5073" t="s">
        <v>45</v>
      </c>
      <c r="C5073" t="s">
        <v>82</v>
      </c>
      <c r="D5073" t="s">
        <v>23</v>
      </c>
      <c r="E5073" s="1">
        <v>45648</v>
      </c>
      <c r="F5073" t="s">
        <v>10197</v>
      </c>
      <c r="G5073" s="1">
        <v>45774</v>
      </c>
      <c r="H5073" t="s">
        <v>58</v>
      </c>
      <c r="I5073" t="s">
        <v>26</v>
      </c>
      <c r="J5073" t="s">
        <v>67</v>
      </c>
      <c r="K5073">
        <v>1</v>
      </c>
      <c r="L5073" s="3">
        <f>Working_Data[[#This Row],[price2]]/Working_Data[[#This Row],[quantity]]</f>
        <v>429.47</v>
      </c>
      <c r="M5073" s="3">
        <v>429.47</v>
      </c>
      <c r="N5073" t="s">
        <v>50</v>
      </c>
      <c r="O5073">
        <v>46</v>
      </c>
      <c r="P5073" s="1">
        <v>45716</v>
      </c>
      <c r="Q5073">
        <v>461</v>
      </c>
      <c r="R5073" t="s">
        <v>43</v>
      </c>
      <c r="S5073">
        <v>3</v>
      </c>
      <c r="T5073" s="1">
        <v>45828</v>
      </c>
      <c r="U5073" t="s">
        <v>60</v>
      </c>
      <c r="V5073" t="str">
        <f>TEXT(WEEKDAY(Working_Data[[#This Row],[order_date]],1),"DDDD")</f>
        <v>Sunday</v>
      </c>
      <c r="W5073" t="str">
        <f>TEXT(Working_Data[[#This Row],[order_date]],"mmmm")</f>
        <v>April</v>
      </c>
      <c r="X5073" s="7">
        <f>Working_Data[[#This Row],[last_order_date]]-Working_Data[[#This Row],[signup_date]]</f>
        <v>68</v>
      </c>
      <c r="Y5073" s="7">
        <f>IF(Working_Data[[#This Row],[churned]]="Active",1,0)</f>
        <v>0</v>
      </c>
      <c r="Z5073" s="7">
        <f>YEAR(Working_Data[[#This Row],[order_date]])</f>
        <v>2025</v>
      </c>
    </row>
    <row r="5074" spans="1:26" x14ac:dyDescent="0.25">
      <c r="A5074" t="s">
        <v>10198</v>
      </c>
      <c r="B5074" t="s">
        <v>38</v>
      </c>
      <c r="C5074" t="s">
        <v>39</v>
      </c>
      <c r="D5074" t="s">
        <v>56</v>
      </c>
      <c r="E5074" s="1">
        <v>45219</v>
      </c>
      <c r="F5074" t="s">
        <v>10199</v>
      </c>
      <c r="G5074" s="1">
        <v>45774</v>
      </c>
      <c r="H5074" t="s">
        <v>34</v>
      </c>
      <c r="I5074" t="s">
        <v>63</v>
      </c>
      <c r="J5074" t="s">
        <v>27</v>
      </c>
      <c r="K5074">
        <v>1</v>
      </c>
      <c r="L5074" s="3">
        <f>Working_Data[[#This Row],[price2]]/Working_Data[[#This Row],[quantity]]</f>
        <v>412.44</v>
      </c>
      <c r="M5074" s="3">
        <v>412.44</v>
      </c>
      <c r="N5074" t="s">
        <v>28</v>
      </c>
      <c r="O5074">
        <v>19</v>
      </c>
      <c r="P5074" s="1">
        <v>45653</v>
      </c>
      <c r="Q5074">
        <v>480</v>
      </c>
      <c r="R5074" t="s">
        <v>43</v>
      </c>
      <c r="S5074">
        <v>5</v>
      </c>
      <c r="T5074" s="1">
        <v>45995</v>
      </c>
      <c r="U5074" t="s">
        <v>36</v>
      </c>
      <c r="V5074" t="str">
        <f>TEXT(WEEKDAY(Working_Data[[#This Row],[order_date]],1),"DDDD")</f>
        <v>Sunday</v>
      </c>
      <c r="W5074" t="str">
        <f>TEXT(Working_Data[[#This Row],[order_date]],"mmmm")</f>
        <v>April</v>
      </c>
      <c r="X5074" s="7">
        <f>Working_Data[[#This Row],[last_order_date]]-Working_Data[[#This Row],[signup_date]]</f>
        <v>434</v>
      </c>
      <c r="Y5074" s="7">
        <f>IF(Working_Data[[#This Row],[churned]]="Active",1,0)</f>
        <v>0</v>
      </c>
      <c r="Z5074" s="7">
        <f>YEAR(Working_Data[[#This Row],[order_date]])</f>
        <v>2025</v>
      </c>
    </row>
    <row r="5075" spans="1:26" x14ac:dyDescent="0.25">
      <c r="A5075" t="s">
        <v>10200</v>
      </c>
      <c r="B5075" t="s">
        <v>21</v>
      </c>
      <c r="C5075" t="s">
        <v>39</v>
      </c>
      <c r="D5075" t="s">
        <v>32</v>
      </c>
      <c r="E5075" s="1">
        <v>45703</v>
      </c>
      <c r="F5075" t="s">
        <v>10201</v>
      </c>
      <c r="G5075" s="1">
        <v>45774</v>
      </c>
      <c r="H5075" t="s">
        <v>25</v>
      </c>
      <c r="I5075" t="s">
        <v>48</v>
      </c>
      <c r="J5075" t="s">
        <v>67</v>
      </c>
      <c r="K5075">
        <v>4</v>
      </c>
      <c r="L5075" s="3">
        <f>Working_Data[[#This Row],[price2]]/Working_Data[[#This Row],[quantity]]</f>
        <v>111.9175</v>
      </c>
      <c r="M5075" s="3">
        <v>447.67</v>
      </c>
      <c r="N5075" t="s">
        <v>35</v>
      </c>
      <c r="O5075">
        <v>22</v>
      </c>
      <c r="P5075" s="1">
        <v>45889</v>
      </c>
      <c r="Q5075">
        <v>75</v>
      </c>
      <c r="R5075" t="s">
        <v>43</v>
      </c>
      <c r="S5075">
        <v>1</v>
      </c>
      <c r="T5075" s="1">
        <v>45795</v>
      </c>
      <c r="U5075" t="s">
        <v>36</v>
      </c>
      <c r="V5075" t="str">
        <f>TEXT(WEEKDAY(Working_Data[[#This Row],[order_date]],1),"DDDD")</f>
        <v>Sunday</v>
      </c>
      <c r="W5075" t="str">
        <f>TEXT(Working_Data[[#This Row],[order_date]],"mmmm")</f>
        <v>April</v>
      </c>
      <c r="X5075" s="7">
        <f>Working_Data[[#This Row],[last_order_date]]-Working_Data[[#This Row],[signup_date]]</f>
        <v>186</v>
      </c>
      <c r="Y5075" s="7">
        <f>IF(Working_Data[[#This Row],[churned]]="Active",1,0)</f>
        <v>0</v>
      </c>
      <c r="Z5075" s="7">
        <f>YEAR(Working_Data[[#This Row],[order_date]])</f>
        <v>2025</v>
      </c>
    </row>
    <row r="5076" spans="1:26" x14ac:dyDescent="0.25">
      <c r="A5076" t="s">
        <v>10202</v>
      </c>
      <c r="B5076" t="s">
        <v>21</v>
      </c>
      <c r="C5076" t="s">
        <v>22</v>
      </c>
      <c r="D5076" t="s">
        <v>56</v>
      </c>
      <c r="E5076" s="1">
        <v>45701</v>
      </c>
      <c r="F5076" t="s">
        <v>10203</v>
      </c>
      <c r="G5076" s="1">
        <v>45774</v>
      </c>
      <c r="H5076" t="s">
        <v>34</v>
      </c>
      <c r="I5076" t="s">
        <v>54</v>
      </c>
      <c r="J5076" t="s">
        <v>64</v>
      </c>
      <c r="K5076">
        <v>3</v>
      </c>
      <c r="L5076" s="3">
        <f>Working_Data[[#This Row],[price2]]/Working_Data[[#This Row],[quantity]]</f>
        <v>466.52666666666664</v>
      </c>
      <c r="M5076" s="3">
        <v>1399.58</v>
      </c>
      <c r="N5076" t="s">
        <v>50</v>
      </c>
      <c r="O5076">
        <v>11</v>
      </c>
      <c r="P5076" s="1">
        <v>45563</v>
      </c>
      <c r="Q5076">
        <v>313</v>
      </c>
      <c r="R5076" t="s">
        <v>29</v>
      </c>
      <c r="S5076">
        <v>1</v>
      </c>
      <c r="T5076" s="1">
        <v>45770</v>
      </c>
      <c r="U5076" t="s">
        <v>30</v>
      </c>
      <c r="V5076" t="str">
        <f>TEXT(WEEKDAY(Working_Data[[#This Row],[order_date]],1),"DDDD")</f>
        <v>Sunday</v>
      </c>
      <c r="W5076" t="str">
        <f>TEXT(Working_Data[[#This Row],[order_date]],"mmmm")</f>
        <v>April</v>
      </c>
      <c r="X5076" s="7">
        <f>Working_Data[[#This Row],[last_order_date]]-Working_Data[[#This Row],[signup_date]]</f>
        <v>-138</v>
      </c>
      <c r="Y5076" s="7">
        <f>IF(Working_Data[[#This Row],[churned]]="Active",1,0)</f>
        <v>1</v>
      </c>
      <c r="Z5076" s="7">
        <f>YEAR(Working_Data[[#This Row],[order_date]])</f>
        <v>2025</v>
      </c>
    </row>
    <row r="5077" spans="1:26" x14ac:dyDescent="0.25">
      <c r="A5077" t="s">
        <v>10204</v>
      </c>
      <c r="B5077" t="s">
        <v>38</v>
      </c>
      <c r="C5077" t="s">
        <v>39</v>
      </c>
      <c r="D5077" t="s">
        <v>32</v>
      </c>
      <c r="E5077" s="1">
        <v>45711</v>
      </c>
      <c r="F5077" t="s">
        <v>10205</v>
      </c>
      <c r="G5077" s="1">
        <v>45774</v>
      </c>
      <c r="H5077" t="s">
        <v>58</v>
      </c>
      <c r="I5077" t="s">
        <v>63</v>
      </c>
      <c r="J5077" t="s">
        <v>27</v>
      </c>
      <c r="K5077">
        <v>1</v>
      </c>
      <c r="L5077" s="3">
        <f>Working_Data[[#This Row],[price2]]/Working_Data[[#This Row],[quantity]]</f>
        <v>1359.23</v>
      </c>
      <c r="M5077" s="3">
        <v>1359.23</v>
      </c>
      <c r="N5077" t="s">
        <v>28</v>
      </c>
      <c r="O5077">
        <v>21</v>
      </c>
      <c r="P5077" s="1">
        <v>45901</v>
      </c>
      <c r="Q5077">
        <v>171</v>
      </c>
      <c r="R5077" t="s">
        <v>29</v>
      </c>
      <c r="S5077">
        <v>4</v>
      </c>
      <c r="T5077" s="1">
        <v>45996</v>
      </c>
      <c r="U5077" t="s">
        <v>36</v>
      </c>
      <c r="V5077" t="str">
        <f>TEXT(WEEKDAY(Working_Data[[#This Row],[order_date]],1),"DDDD")</f>
        <v>Sunday</v>
      </c>
      <c r="W5077" t="str">
        <f>TEXT(Working_Data[[#This Row],[order_date]],"mmmm")</f>
        <v>April</v>
      </c>
      <c r="X5077" s="7">
        <f>Working_Data[[#This Row],[last_order_date]]-Working_Data[[#This Row],[signup_date]]</f>
        <v>190</v>
      </c>
      <c r="Y5077" s="7">
        <f>IF(Working_Data[[#This Row],[churned]]="Active",1,0)</f>
        <v>1</v>
      </c>
      <c r="Z5077" s="7">
        <f>YEAR(Working_Data[[#This Row],[order_date]])</f>
        <v>2025</v>
      </c>
    </row>
    <row r="5078" spans="1:26" x14ac:dyDescent="0.25">
      <c r="A5078" t="s">
        <v>10206</v>
      </c>
      <c r="B5078" t="s">
        <v>38</v>
      </c>
      <c r="C5078" t="s">
        <v>22</v>
      </c>
      <c r="D5078" t="s">
        <v>32</v>
      </c>
      <c r="E5078" s="1">
        <v>45626</v>
      </c>
      <c r="F5078" t="s">
        <v>10207</v>
      </c>
      <c r="G5078" s="1">
        <v>45774</v>
      </c>
      <c r="H5078" t="s">
        <v>41</v>
      </c>
      <c r="I5078" t="s">
        <v>63</v>
      </c>
      <c r="J5078" t="s">
        <v>59</v>
      </c>
      <c r="K5078">
        <v>1</v>
      </c>
      <c r="L5078" s="3">
        <f>Working_Data[[#This Row],[price2]]/Working_Data[[#This Row],[quantity]]</f>
        <v>1201.04</v>
      </c>
      <c r="M5078" s="3">
        <v>1201.04</v>
      </c>
      <c r="N5078" t="s">
        <v>28</v>
      </c>
      <c r="O5078">
        <v>37</v>
      </c>
      <c r="P5078" s="1">
        <v>45938</v>
      </c>
      <c r="Q5078">
        <v>194</v>
      </c>
      <c r="R5078" t="s">
        <v>29</v>
      </c>
      <c r="S5078">
        <v>5</v>
      </c>
      <c r="T5078" s="1">
        <v>45391</v>
      </c>
      <c r="U5078" t="s">
        <v>30</v>
      </c>
      <c r="V5078" t="str">
        <f>TEXT(WEEKDAY(Working_Data[[#This Row],[order_date]],1),"DDDD")</f>
        <v>Sunday</v>
      </c>
      <c r="W5078" t="str">
        <f>TEXT(Working_Data[[#This Row],[order_date]],"mmmm")</f>
        <v>April</v>
      </c>
      <c r="X5078" s="7">
        <f>Working_Data[[#This Row],[last_order_date]]-Working_Data[[#This Row],[signup_date]]</f>
        <v>312</v>
      </c>
      <c r="Y5078" s="7">
        <f>IF(Working_Data[[#This Row],[churned]]="Active",1,0)</f>
        <v>1</v>
      </c>
      <c r="Z5078" s="7">
        <f>YEAR(Working_Data[[#This Row],[order_date]])</f>
        <v>2025</v>
      </c>
    </row>
    <row r="5079" spans="1:26" x14ac:dyDescent="0.25">
      <c r="A5079" t="s">
        <v>10208</v>
      </c>
      <c r="B5079" t="s">
        <v>45</v>
      </c>
      <c r="C5079" t="s">
        <v>22</v>
      </c>
      <c r="D5079" t="s">
        <v>32</v>
      </c>
      <c r="E5079" s="1">
        <v>45386</v>
      </c>
      <c r="F5079" t="s">
        <v>10209</v>
      </c>
      <c r="G5079" s="1">
        <v>45774</v>
      </c>
      <c r="H5079" t="s">
        <v>34</v>
      </c>
      <c r="I5079" t="s">
        <v>63</v>
      </c>
      <c r="J5079" t="s">
        <v>59</v>
      </c>
      <c r="K5079">
        <v>2</v>
      </c>
      <c r="L5079" s="3">
        <f>Working_Data[[#This Row],[price2]]/Working_Data[[#This Row],[quantity]]</f>
        <v>469.99</v>
      </c>
      <c r="M5079" s="3">
        <v>939.98</v>
      </c>
      <c r="N5079" t="s">
        <v>28</v>
      </c>
      <c r="O5079">
        <v>48</v>
      </c>
      <c r="P5079" s="1">
        <v>45871</v>
      </c>
      <c r="Q5079">
        <v>300</v>
      </c>
      <c r="R5079" t="s">
        <v>43</v>
      </c>
      <c r="S5079">
        <v>4</v>
      </c>
      <c r="T5079" s="1">
        <v>45874</v>
      </c>
      <c r="U5079" t="s">
        <v>36</v>
      </c>
      <c r="V5079" t="str">
        <f>TEXT(WEEKDAY(Working_Data[[#This Row],[order_date]],1),"DDDD")</f>
        <v>Sunday</v>
      </c>
      <c r="W5079" t="str">
        <f>TEXT(Working_Data[[#This Row],[order_date]],"mmmm")</f>
        <v>April</v>
      </c>
      <c r="X5079" s="7">
        <f>Working_Data[[#This Row],[last_order_date]]-Working_Data[[#This Row],[signup_date]]</f>
        <v>485</v>
      </c>
      <c r="Y5079" s="7">
        <f>IF(Working_Data[[#This Row],[churned]]="Active",1,0)</f>
        <v>0</v>
      </c>
      <c r="Z5079" s="7">
        <f>YEAR(Working_Data[[#This Row],[order_date]])</f>
        <v>2025</v>
      </c>
    </row>
    <row r="5080" spans="1:26" x14ac:dyDescent="0.25">
      <c r="A5080" t="s">
        <v>10210</v>
      </c>
      <c r="B5080" t="s">
        <v>21</v>
      </c>
      <c r="C5080" t="s">
        <v>22</v>
      </c>
      <c r="D5080" t="s">
        <v>56</v>
      </c>
      <c r="E5080" s="1">
        <v>45553</v>
      </c>
      <c r="F5080" t="s">
        <v>10211</v>
      </c>
      <c r="G5080" s="1">
        <v>45774</v>
      </c>
      <c r="H5080" t="s">
        <v>47</v>
      </c>
      <c r="I5080" t="s">
        <v>54</v>
      </c>
      <c r="J5080" t="s">
        <v>67</v>
      </c>
      <c r="K5080">
        <v>2</v>
      </c>
      <c r="L5080" s="3">
        <f>Working_Data[[#This Row],[price2]]/Working_Data[[#This Row],[quantity]]</f>
        <v>154.36000000000001</v>
      </c>
      <c r="M5080" s="3">
        <v>308.72000000000003</v>
      </c>
      <c r="N5080" t="s">
        <v>35</v>
      </c>
      <c r="O5080">
        <v>24</v>
      </c>
      <c r="P5080" s="1">
        <v>45796</v>
      </c>
      <c r="Q5080">
        <v>118</v>
      </c>
      <c r="R5080" t="s">
        <v>29</v>
      </c>
      <c r="S5080">
        <v>5</v>
      </c>
      <c r="T5080" s="1">
        <v>45747</v>
      </c>
      <c r="U5080" t="s">
        <v>60</v>
      </c>
      <c r="V5080" t="str">
        <f>TEXT(WEEKDAY(Working_Data[[#This Row],[order_date]],1),"DDDD")</f>
        <v>Sunday</v>
      </c>
      <c r="W5080" t="str">
        <f>TEXT(Working_Data[[#This Row],[order_date]],"mmmm")</f>
        <v>April</v>
      </c>
      <c r="X5080" s="7">
        <f>Working_Data[[#This Row],[last_order_date]]-Working_Data[[#This Row],[signup_date]]</f>
        <v>243</v>
      </c>
      <c r="Y5080" s="7">
        <f>IF(Working_Data[[#This Row],[churned]]="Active",1,0)</f>
        <v>1</v>
      </c>
      <c r="Z5080" s="7">
        <f>YEAR(Working_Data[[#This Row],[order_date]])</f>
        <v>2025</v>
      </c>
    </row>
    <row r="5081" spans="1:26" x14ac:dyDescent="0.25">
      <c r="A5081" t="s">
        <v>10212</v>
      </c>
      <c r="B5081" t="s">
        <v>21</v>
      </c>
      <c r="C5081" t="s">
        <v>82</v>
      </c>
      <c r="D5081" t="s">
        <v>23</v>
      </c>
      <c r="E5081" s="1">
        <v>45530</v>
      </c>
      <c r="F5081" t="s">
        <v>10213</v>
      </c>
      <c r="G5081" s="1">
        <v>45774</v>
      </c>
      <c r="H5081" t="s">
        <v>47</v>
      </c>
      <c r="I5081" t="s">
        <v>42</v>
      </c>
      <c r="J5081" t="s">
        <v>67</v>
      </c>
      <c r="K5081">
        <v>1</v>
      </c>
      <c r="L5081" s="3">
        <f>Working_Data[[#This Row],[price2]]/Working_Data[[#This Row],[quantity]]</f>
        <v>844.38</v>
      </c>
      <c r="M5081" s="3">
        <v>844.38</v>
      </c>
      <c r="N5081" t="s">
        <v>50</v>
      </c>
      <c r="O5081">
        <v>2</v>
      </c>
      <c r="P5081" s="1">
        <v>45998</v>
      </c>
      <c r="Q5081">
        <v>324</v>
      </c>
      <c r="R5081" t="s">
        <v>43</v>
      </c>
      <c r="S5081">
        <v>1</v>
      </c>
      <c r="T5081" s="1">
        <v>45825</v>
      </c>
      <c r="U5081" t="s">
        <v>60</v>
      </c>
      <c r="V5081" t="str">
        <f>TEXT(WEEKDAY(Working_Data[[#This Row],[order_date]],1),"DDDD")</f>
        <v>Sunday</v>
      </c>
      <c r="W5081" t="str">
        <f>TEXT(Working_Data[[#This Row],[order_date]],"mmmm")</f>
        <v>April</v>
      </c>
      <c r="X5081" s="7">
        <f>Working_Data[[#This Row],[last_order_date]]-Working_Data[[#This Row],[signup_date]]</f>
        <v>468</v>
      </c>
      <c r="Y5081" s="7">
        <f>IF(Working_Data[[#This Row],[churned]]="Active",1,0)</f>
        <v>0</v>
      </c>
      <c r="Z5081" s="7">
        <f>YEAR(Working_Data[[#This Row],[order_date]])</f>
        <v>2025</v>
      </c>
    </row>
    <row r="5082" spans="1:26" x14ac:dyDescent="0.25">
      <c r="A5082" t="s">
        <v>10214</v>
      </c>
      <c r="B5082" t="s">
        <v>21</v>
      </c>
      <c r="C5082" t="s">
        <v>82</v>
      </c>
      <c r="D5082" t="s">
        <v>52</v>
      </c>
      <c r="E5082" s="1">
        <v>45492</v>
      </c>
      <c r="F5082" t="s">
        <v>10215</v>
      </c>
      <c r="G5082" s="1">
        <v>45774</v>
      </c>
      <c r="H5082" t="s">
        <v>34</v>
      </c>
      <c r="I5082" t="s">
        <v>63</v>
      </c>
      <c r="J5082" t="s">
        <v>59</v>
      </c>
      <c r="K5082">
        <v>2</v>
      </c>
      <c r="L5082" s="3">
        <f>Working_Data[[#This Row],[price2]]/Working_Data[[#This Row],[quantity]]</f>
        <v>227.55500000000001</v>
      </c>
      <c r="M5082" s="3">
        <v>455.11</v>
      </c>
      <c r="N5082" t="s">
        <v>35</v>
      </c>
      <c r="O5082">
        <v>1</v>
      </c>
      <c r="P5082" s="1">
        <v>45768</v>
      </c>
      <c r="Q5082">
        <v>104</v>
      </c>
      <c r="R5082" t="s">
        <v>29</v>
      </c>
      <c r="S5082">
        <v>3</v>
      </c>
      <c r="T5082" s="1">
        <v>45454</v>
      </c>
      <c r="U5082" t="s">
        <v>60</v>
      </c>
      <c r="V5082" t="str">
        <f>TEXT(WEEKDAY(Working_Data[[#This Row],[order_date]],1),"DDDD")</f>
        <v>Sunday</v>
      </c>
      <c r="W5082" t="str">
        <f>TEXT(Working_Data[[#This Row],[order_date]],"mmmm")</f>
        <v>April</v>
      </c>
      <c r="X5082" s="7">
        <f>Working_Data[[#This Row],[last_order_date]]-Working_Data[[#This Row],[signup_date]]</f>
        <v>276</v>
      </c>
      <c r="Y5082" s="7">
        <f>IF(Working_Data[[#This Row],[churned]]="Active",1,0)</f>
        <v>1</v>
      </c>
      <c r="Z5082" s="7">
        <f>YEAR(Working_Data[[#This Row],[order_date]])</f>
        <v>2025</v>
      </c>
    </row>
    <row r="5083" spans="1:26" x14ac:dyDescent="0.25">
      <c r="A5083" t="s">
        <v>10216</v>
      </c>
      <c r="B5083" t="s">
        <v>45</v>
      </c>
      <c r="C5083" t="s">
        <v>82</v>
      </c>
      <c r="D5083" t="s">
        <v>77</v>
      </c>
      <c r="E5083" s="1">
        <v>45545</v>
      </c>
      <c r="F5083" t="s">
        <v>10217</v>
      </c>
      <c r="G5083" s="1">
        <v>45774</v>
      </c>
      <c r="H5083" t="s">
        <v>58</v>
      </c>
      <c r="I5083" t="s">
        <v>48</v>
      </c>
      <c r="J5083" t="s">
        <v>59</v>
      </c>
      <c r="K5083">
        <v>1</v>
      </c>
      <c r="L5083" s="3">
        <f>Working_Data[[#This Row],[price2]]/Working_Data[[#This Row],[quantity]]</f>
        <v>175.96</v>
      </c>
      <c r="M5083" s="3">
        <v>175.96</v>
      </c>
      <c r="N5083" t="s">
        <v>28</v>
      </c>
      <c r="O5083">
        <v>50</v>
      </c>
      <c r="P5083" s="1">
        <v>45656</v>
      </c>
      <c r="Q5083">
        <v>236</v>
      </c>
      <c r="R5083" t="s">
        <v>29</v>
      </c>
      <c r="S5083">
        <v>2</v>
      </c>
      <c r="T5083" s="1">
        <v>45824</v>
      </c>
      <c r="U5083" t="s">
        <v>30</v>
      </c>
      <c r="V5083" t="str">
        <f>TEXT(WEEKDAY(Working_Data[[#This Row],[order_date]],1),"DDDD")</f>
        <v>Sunday</v>
      </c>
      <c r="W5083" t="str">
        <f>TEXT(Working_Data[[#This Row],[order_date]],"mmmm")</f>
        <v>April</v>
      </c>
      <c r="X5083" s="7">
        <f>Working_Data[[#This Row],[last_order_date]]-Working_Data[[#This Row],[signup_date]]</f>
        <v>111</v>
      </c>
      <c r="Y5083" s="7">
        <f>IF(Working_Data[[#This Row],[churned]]="Active",1,0)</f>
        <v>1</v>
      </c>
      <c r="Z5083" s="7">
        <f>YEAR(Working_Data[[#This Row],[order_date]])</f>
        <v>2025</v>
      </c>
    </row>
    <row r="5084" spans="1:26" x14ac:dyDescent="0.25">
      <c r="A5084" t="s">
        <v>10218</v>
      </c>
      <c r="B5084" t="s">
        <v>38</v>
      </c>
      <c r="C5084" t="s">
        <v>22</v>
      </c>
      <c r="D5084" t="s">
        <v>56</v>
      </c>
      <c r="E5084" s="1">
        <v>45420</v>
      </c>
      <c r="F5084" t="s">
        <v>10219</v>
      </c>
      <c r="G5084" s="1">
        <v>45775</v>
      </c>
      <c r="H5084" t="s">
        <v>58</v>
      </c>
      <c r="I5084" t="s">
        <v>48</v>
      </c>
      <c r="J5084" t="s">
        <v>49</v>
      </c>
      <c r="K5084">
        <v>3</v>
      </c>
      <c r="L5084" s="3">
        <f>Working_Data[[#This Row],[price2]]/Working_Data[[#This Row],[quantity]]</f>
        <v>354.74666666666667</v>
      </c>
      <c r="M5084" s="3">
        <v>1064.24</v>
      </c>
      <c r="N5084" t="s">
        <v>50</v>
      </c>
      <c r="O5084">
        <v>44</v>
      </c>
      <c r="P5084" s="1">
        <v>45711</v>
      </c>
      <c r="Q5084">
        <v>284</v>
      </c>
      <c r="R5084" t="s">
        <v>29</v>
      </c>
      <c r="S5084">
        <v>5</v>
      </c>
      <c r="T5084" s="1">
        <v>45550</v>
      </c>
      <c r="U5084" t="s">
        <v>36</v>
      </c>
      <c r="V5084" t="str">
        <f>TEXT(WEEKDAY(Working_Data[[#This Row],[order_date]],1),"DDDD")</f>
        <v>Monday</v>
      </c>
      <c r="W5084" t="str">
        <f>TEXT(Working_Data[[#This Row],[order_date]],"mmmm")</f>
        <v>April</v>
      </c>
      <c r="X5084" s="7">
        <f>Working_Data[[#This Row],[last_order_date]]-Working_Data[[#This Row],[signup_date]]</f>
        <v>291</v>
      </c>
      <c r="Y5084" s="7">
        <f>IF(Working_Data[[#This Row],[churned]]="Active",1,0)</f>
        <v>1</v>
      </c>
      <c r="Z5084" s="7">
        <f>YEAR(Working_Data[[#This Row],[order_date]])</f>
        <v>2025</v>
      </c>
    </row>
    <row r="5085" spans="1:26" x14ac:dyDescent="0.25">
      <c r="A5085" t="s">
        <v>10220</v>
      </c>
      <c r="B5085" t="s">
        <v>38</v>
      </c>
      <c r="C5085" t="s">
        <v>82</v>
      </c>
      <c r="D5085" t="s">
        <v>52</v>
      </c>
      <c r="E5085" s="1">
        <v>45965</v>
      </c>
      <c r="F5085" t="s">
        <v>10221</v>
      </c>
      <c r="G5085" s="1">
        <v>45775</v>
      </c>
      <c r="H5085" t="s">
        <v>41</v>
      </c>
      <c r="I5085" t="s">
        <v>54</v>
      </c>
      <c r="J5085" t="s">
        <v>27</v>
      </c>
      <c r="K5085">
        <v>4</v>
      </c>
      <c r="L5085" s="3">
        <f>Working_Data[[#This Row],[price2]]/Working_Data[[#This Row],[quantity]]</f>
        <v>69.84</v>
      </c>
      <c r="M5085" s="3">
        <v>279.36</v>
      </c>
      <c r="N5085" t="s">
        <v>35</v>
      </c>
      <c r="O5085">
        <v>36</v>
      </c>
      <c r="P5085" s="1">
        <v>45931</v>
      </c>
      <c r="Q5085">
        <v>164</v>
      </c>
      <c r="R5085" t="s">
        <v>43</v>
      </c>
      <c r="S5085">
        <v>5</v>
      </c>
      <c r="T5085" s="1">
        <v>45513</v>
      </c>
      <c r="U5085" t="s">
        <v>36</v>
      </c>
      <c r="V5085" t="str">
        <f>TEXT(WEEKDAY(Working_Data[[#This Row],[order_date]],1),"DDDD")</f>
        <v>Monday</v>
      </c>
      <c r="W5085" t="str">
        <f>TEXT(Working_Data[[#This Row],[order_date]],"mmmm")</f>
        <v>April</v>
      </c>
      <c r="X5085" s="7">
        <f>Working_Data[[#This Row],[last_order_date]]-Working_Data[[#This Row],[signup_date]]</f>
        <v>-34</v>
      </c>
      <c r="Y5085" s="7">
        <f>IF(Working_Data[[#This Row],[churned]]="Active",1,0)</f>
        <v>0</v>
      </c>
      <c r="Z5085" s="7">
        <f>YEAR(Working_Data[[#This Row],[order_date]])</f>
        <v>2025</v>
      </c>
    </row>
    <row r="5086" spans="1:26" x14ac:dyDescent="0.25">
      <c r="A5086" t="s">
        <v>10222</v>
      </c>
      <c r="B5086" t="s">
        <v>38</v>
      </c>
      <c r="C5086" t="s">
        <v>22</v>
      </c>
      <c r="D5086" t="s">
        <v>77</v>
      </c>
      <c r="E5086" s="1">
        <v>45673</v>
      </c>
      <c r="F5086" t="s">
        <v>10223</v>
      </c>
      <c r="G5086" s="1">
        <v>45775</v>
      </c>
      <c r="H5086" t="s">
        <v>25</v>
      </c>
      <c r="I5086" t="s">
        <v>48</v>
      </c>
      <c r="J5086" t="s">
        <v>49</v>
      </c>
      <c r="K5086">
        <v>3</v>
      </c>
      <c r="L5086" s="3">
        <f>Working_Data[[#This Row],[price2]]/Working_Data[[#This Row],[quantity]]</f>
        <v>279.45999999999998</v>
      </c>
      <c r="M5086" s="3">
        <v>838.38</v>
      </c>
      <c r="N5086" t="s">
        <v>50</v>
      </c>
      <c r="O5086">
        <v>29</v>
      </c>
      <c r="P5086" s="1">
        <v>45869</v>
      </c>
      <c r="Q5086">
        <v>217</v>
      </c>
      <c r="R5086" t="s">
        <v>29</v>
      </c>
      <c r="S5086">
        <v>4</v>
      </c>
      <c r="T5086" s="1">
        <v>45679</v>
      </c>
      <c r="U5086" t="s">
        <v>36</v>
      </c>
      <c r="V5086" t="str">
        <f>TEXT(WEEKDAY(Working_Data[[#This Row],[order_date]],1),"DDDD")</f>
        <v>Monday</v>
      </c>
      <c r="W5086" t="str">
        <f>TEXT(Working_Data[[#This Row],[order_date]],"mmmm")</f>
        <v>April</v>
      </c>
      <c r="X5086" s="7">
        <f>Working_Data[[#This Row],[last_order_date]]-Working_Data[[#This Row],[signup_date]]</f>
        <v>196</v>
      </c>
      <c r="Y5086" s="7">
        <f>IF(Working_Data[[#This Row],[churned]]="Active",1,0)</f>
        <v>1</v>
      </c>
      <c r="Z5086" s="7">
        <f>YEAR(Working_Data[[#This Row],[order_date]])</f>
        <v>2025</v>
      </c>
    </row>
    <row r="5087" spans="1:26" x14ac:dyDescent="0.25">
      <c r="A5087" t="s">
        <v>10224</v>
      </c>
      <c r="B5087" t="s">
        <v>21</v>
      </c>
      <c r="C5087" t="s">
        <v>39</v>
      </c>
      <c r="D5087" t="s">
        <v>77</v>
      </c>
      <c r="E5087" s="1">
        <v>45465</v>
      </c>
      <c r="F5087" t="s">
        <v>10225</v>
      </c>
      <c r="G5087" s="1">
        <v>45775</v>
      </c>
      <c r="H5087" t="s">
        <v>47</v>
      </c>
      <c r="I5087" t="s">
        <v>42</v>
      </c>
      <c r="J5087" t="s">
        <v>67</v>
      </c>
      <c r="K5087">
        <v>4</v>
      </c>
      <c r="L5087" s="3">
        <f>Working_Data[[#This Row],[price2]]/Working_Data[[#This Row],[quantity]]</f>
        <v>300.0575</v>
      </c>
      <c r="M5087" s="3">
        <v>1200.23</v>
      </c>
      <c r="N5087" t="s">
        <v>35</v>
      </c>
      <c r="O5087">
        <v>14</v>
      </c>
      <c r="P5087" s="1">
        <v>45832</v>
      </c>
      <c r="Q5087">
        <v>374</v>
      </c>
      <c r="R5087" t="s">
        <v>29</v>
      </c>
      <c r="S5087">
        <v>1</v>
      </c>
      <c r="T5087" s="1">
        <v>45528</v>
      </c>
      <c r="U5087" t="s">
        <v>30</v>
      </c>
      <c r="V5087" t="str">
        <f>TEXT(WEEKDAY(Working_Data[[#This Row],[order_date]],1),"DDDD")</f>
        <v>Monday</v>
      </c>
      <c r="W5087" t="str">
        <f>TEXT(Working_Data[[#This Row],[order_date]],"mmmm")</f>
        <v>April</v>
      </c>
      <c r="X5087" s="7">
        <f>Working_Data[[#This Row],[last_order_date]]-Working_Data[[#This Row],[signup_date]]</f>
        <v>367</v>
      </c>
      <c r="Y5087" s="7">
        <f>IF(Working_Data[[#This Row],[churned]]="Active",1,0)</f>
        <v>1</v>
      </c>
      <c r="Z5087" s="7">
        <f>YEAR(Working_Data[[#This Row],[order_date]])</f>
        <v>2025</v>
      </c>
    </row>
    <row r="5088" spans="1:26" x14ac:dyDescent="0.25">
      <c r="A5088" t="s">
        <v>10226</v>
      </c>
      <c r="B5088" t="s">
        <v>45</v>
      </c>
      <c r="C5088" t="s">
        <v>22</v>
      </c>
      <c r="D5088" t="s">
        <v>77</v>
      </c>
      <c r="E5088" s="1">
        <v>45349</v>
      </c>
      <c r="F5088" t="s">
        <v>10227</v>
      </c>
      <c r="G5088" s="1">
        <v>45776</v>
      </c>
      <c r="H5088" t="s">
        <v>58</v>
      </c>
      <c r="I5088" t="s">
        <v>26</v>
      </c>
      <c r="J5088" t="s">
        <v>49</v>
      </c>
      <c r="K5088">
        <v>5</v>
      </c>
      <c r="L5088" s="3">
        <f>Working_Data[[#This Row],[price2]]/Working_Data[[#This Row],[quantity]]</f>
        <v>34.233999999999995</v>
      </c>
      <c r="M5088" s="3">
        <v>171.17</v>
      </c>
      <c r="N5088" t="s">
        <v>50</v>
      </c>
      <c r="O5088">
        <v>26</v>
      </c>
      <c r="P5088" s="1">
        <v>45837</v>
      </c>
      <c r="Q5088">
        <v>479</v>
      </c>
      <c r="R5088" t="s">
        <v>29</v>
      </c>
      <c r="S5088">
        <v>5</v>
      </c>
      <c r="T5088" s="1">
        <v>45994</v>
      </c>
      <c r="U5088" t="s">
        <v>30</v>
      </c>
      <c r="V5088" t="str">
        <f>TEXT(WEEKDAY(Working_Data[[#This Row],[order_date]],1),"DDDD")</f>
        <v>Tuesday</v>
      </c>
      <c r="W5088" t="str">
        <f>TEXT(Working_Data[[#This Row],[order_date]],"mmmm")</f>
        <v>April</v>
      </c>
      <c r="X5088" s="7">
        <f>Working_Data[[#This Row],[last_order_date]]-Working_Data[[#This Row],[signup_date]]</f>
        <v>488</v>
      </c>
      <c r="Y5088" s="7">
        <f>IF(Working_Data[[#This Row],[churned]]="Active",1,0)</f>
        <v>1</v>
      </c>
      <c r="Z5088" s="7">
        <f>YEAR(Working_Data[[#This Row],[order_date]])</f>
        <v>2025</v>
      </c>
    </row>
    <row r="5089" spans="1:26" x14ac:dyDescent="0.25">
      <c r="A5089" t="s">
        <v>10228</v>
      </c>
      <c r="B5089" t="s">
        <v>38</v>
      </c>
      <c r="C5089" t="s">
        <v>39</v>
      </c>
      <c r="D5089" t="s">
        <v>77</v>
      </c>
      <c r="E5089" s="1">
        <v>45416</v>
      </c>
      <c r="F5089" t="s">
        <v>10229</v>
      </c>
      <c r="G5089" s="1">
        <v>45776</v>
      </c>
      <c r="H5089" t="s">
        <v>41</v>
      </c>
      <c r="I5089" t="s">
        <v>63</v>
      </c>
      <c r="J5089" t="s">
        <v>64</v>
      </c>
      <c r="K5089">
        <v>1</v>
      </c>
      <c r="L5089" s="3">
        <f>Working_Data[[#This Row],[price2]]/Working_Data[[#This Row],[quantity]]</f>
        <v>870.38</v>
      </c>
      <c r="M5089" s="3">
        <v>870.38</v>
      </c>
      <c r="N5089" t="s">
        <v>28</v>
      </c>
      <c r="O5089">
        <v>2</v>
      </c>
      <c r="P5089" s="1">
        <v>45997</v>
      </c>
      <c r="Q5089">
        <v>125</v>
      </c>
      <c r="R5089" t="s">
        <v>29</v>
      </c>
      <c r="S5089">
        <v>3</v>
      </c>
      <c r="T5089" s="1">
        <v>45424</v>
      </c>
      <c r="U5089" t="s">
        <v>60</v>
      </c>
      <c r="V5089" t="str">
        <f>TEXT(WEEKDAY(Working_Data[[#This Row],[order_date]],1),"DDDD")</f>
        <v>Tuesday</v>
      </c>
      <c r="W5089" t="str">
        <f>TEXT(Working_Data[[#This Row],[order_date]],"mmmm")</f>
        <v>April</v>
      </c>
      <c r="X5089" s="7">
        <f>Working_Data[[#This Row],[last_order_date]]-Working_Data[[#This Row],[signup_date]]</f>
        <v>581</v>
      </c>
      <c r="Y5089" s="7">
        <f>IF(Working_Data[[#This Row],[churned]]="Active",1,0)</f>
        <v>1</v>
      </c>
      <c r="Z5089" s="7">
        <f>YEAR(Working_Data[[#This Row],[order_date]])</f>
        <v>2025</v>
      </c>
    </row>
    <row r="5090" spans="1:26" x14ac:dyDescent="0.25">
      <c r="A5090" t="s">
        <v>10230</v>
      </c>
      <c r="B5090" t="s">
        <v>45</v>
      </c>
      <c r="C5090" t="s">
        <v>82</v>
      </c>
      <c r="D5090" t="s">
        <v>56</v>
      </c>
      <c r="E5090" s="1">
        <v>45642</v>
      </c>
      <c r="F5090" t="s">
        <v>10231</v>
      </c>
      <c r="G5090" s="1">
        <v>45776</v>
      </c>
      <c r="H5090" t="s">
        <v>34</v>
      </c>
      <c r="I5090" t="s">
        <v>42</v>
      </c>
      <c r="J5090" t="s">
        <v>59</v>
      </c>
      <c r="K5090">
        <v>3</v>
      </c>
      <c r="L5090" s="3">
        <f>Working_Data[[#This Row],[price2]]/Working_Data[[#This Row],[quantity]]</f>
        <v>140.05666666666667</v>
      </c>
      <c r="M5090" s="3">
        <v>420.17</v>
      </c>
      <c r="N5090" t="s">
        <v>28</v>
      </c>
      <c r="O5090">
        <v>46</v>
      </c>
      <c r="P5090" s="1">
        <v>45840</v>
      </c>
      <c r="Q5090">
        <v>322</v>
      </c>
      <c r="R5090" t="s">
        <v>43</v>
      </c>
      <c r="S5090">
        <v>4</v>
      </c>
      <c r="T5090" s="1">
        <v>45607</v>
      </c>
      <c r="U5090" t="s">
        <v>30</v>
      </c>
      <c r="V5090" t="str">
        <f>TEXT(WEEKDAY(Working_Data[[#This Row],[order_date]],1),"DDDD")</f>
        <v>Tuesday</v>
      </c>
      <c r="W5090" t="str">
        <f>TEXT(Working_Data[[#This Row],[order_date]],"mmmm")</f>
        <v>April</v>
      </c>
      <c r="X5090" s="7">
        <f>Working_Data[[#This Row],[last_order_date]]-Working_Data[[#This Row],[signup_date]]</f>
        <v>198</v>
      </c>
      <c r="Y5090" s="7">
        <f>IF(Working_Data[[#This Row],[churned]]="Active",1,0)</f>
        <v>0</v>
      </c>
      <c r="Z5090" s="7">
        <f>YEAR(Working_Data[[#This Row],[order_date]])</f>
        <v>2025</v>
      </c>
    </row>
    <row r="5091" spans="1:26" x14ac:dyDescent="0.25">
      <c r="A5091" t="s">
        <v>10232</v>
      </c>
      <c r="B5091" t="s">
        <v>45</v>
      </c>
      <c r="C5091" t="s">
        <v>39</v>
      </c>
      <c r="D5091" t="s">
        <v>56</v>
      </c>
      <c r="E5091" s="1">
        <v>45562</v>
      </c>
      <c r="F5091" t="s">
        <v>10233</v>
      </c>
      <c r="G5091" s="1">
        <v>45776</v>
      </c>
      <c r="H5091" t="s">
        <v>25</v>
      </c>
      <c r="I5091" t="s">
        <v>48</v>
      </c>
      <c r="J5091" t="s">
        <v>27</v>
      </c>
      <c r="K5091">
        <v>3</v>
      </c>
      <c r="L5091" s="3">
        <f>Working_Data[[#This Row],[price2]]/Working_Data[[#This Row],[quantity]]</f>
        <v>357.94333333333333</v>
      </c>
      <c r="M5091" s="3">
        <v>1073.83</v>
      </c>
      <c r="N5091" t="s">
        <v>35</v>
      </c>
      <c r="O5091">
        <v>45</v>
      </c>
      <c r="P5091" s="1">
        <v>45724</v>
      </c>
      <c r="Q5091">
        <v>485</v>
      </c>
      <c r="R5091" t="s">
        <v>43</v>
      </c>
      <c r="S5091">
        <v>1</v>
      </c>
      <c r="T5091" s="1">
        <v>45645</v>
      </c>
      <c r="U5091" t="s">
        <v>36</v>
      </c>
      <c r="V5091" t="str">
        <f>TEXT(WEEKDAY(Working_Data[[#This Row],[order_date]],1),"DDDD")</f>
        <v>Tuesday</v>
      </c>
      <c r="W5091" t="str">
        <f>TEXT(Working_Data[[#This Row],[order_date]],"mmmm")</f>
        <v>April</v>
      </c>
      <c r="X5091" s="7">
        <f>Working_Data[[#This Row],[last_order_date]]-Working_Data[[#This Row],[signup_date]]</f>
        <v>162</v>
      </c>
      <c r="Y5091" s="7">
        <f>IF(Working_Data[[#This Row],[churned]]="Active",1,0)</f>
        <v>0</v>
      </c>
      <c r="Z5091" s="7">
        <f>YEAR(Working_Data[[#This Row],[order_date]])</f>
        <v>2025</v>
      </c>
    </row>
    <row r="5092" spans="1:26" x14ac:dyDescent="0.25">
      <c r="A5092" t="s">
        <v>10234</v>
      </c>
      <c r="B5092" t="s">
        <v>45</v>
      </c>
      <c r="C5092" t="s">
        <v>39</v>
      </c>
      <c r="D5092" t="s">
        <v>52</v>
      </c>
      <c r="E5092" s="1">
        <v>45688</v>
      </c>
      <c r="F5092" t="s">
        <v>10235</v>
      </c>
      <c r="G5092" s="1">
        <v>45776</v>
      </c>
      <c r="H5092" t="s">
        <v>41</v>
      </c>
      <c r="I5092" t="s">
        <v>42</v>
      </c>
      <c r="J5092" t="s">
        <v>59</v>
      </c>
      <c r="K5092">
        <v>2</v>
      </c>
      <c r="L5092" s="3">
        <f>Working_Data[[#This Row],[price2]]/Working_Data[[#This Row],[quantity]]</f>
        <v>512.20000000000005</v>
      </c>
      <c r="M5092" s="3">
        <v>1024.4000000000001</v>
      </c>
      <c r="N5092" t="s">
        <v>50</v>
      </c>
      <c r="O5092">
        <v>26</v>
      </c>
      <c r="P5092" s="1">
        <v>45528</v>
      </c>
      <c r="Q5092">
        <v>268</v>
      </c>
      <c r="R5092" t="s">
        <v>29</v>
      </c>
      <c r="S5092">
        <v>1</v>
      </c>
      <c r="T5092" s="1">
        <v>45830</v>
      </c>
      <c r="U5092" t="s">
        <v>36</v>
      </c>
      <c r="V5092" t="str">
        <f>TEXT(WEEKDAY(Working_Data[[#This Row],[order_date]],1),"DDDD")</f>
        <v>Tuesday</v>
      </c>
      <c r="W5092" t="str">
        <f>TEXT(Working_Data[[#This Row],[order_date]],"mmmm")</f>
        <v>April</v>
      </c>
      <c r="X5092" s="7">
        <f>Working_Data[[#This Row],[last_order_date]]-Working_Data[[#This Row],[signup_date]]</f>
        <v>-160</v>
      </c>
      <c r="Y5092" s="7">
        <f>IF(Working_Data[[#This Row],[churned]]="Active",1,0)</f>
        <v>1</v>
      </c>
      <c r="Z5092" s="7">
        <f>YEAR(Working_Data[[#This Row],[order_date]])</f>
        <v>2025</v>
      </c>
    </row>
    <row r="5093" spans="1:26" x14ac:dyDescent="0.25">
      <c r="A5093" t="s">
        <v>10236</v>
      </c>
      <c r="B5093" t="s">
        <v>21</v>
      </c>
      <c r="C5093" t="s">
        <v>82</v>
      </c>
      <c r="D5093" t="s">
        <v>56</v>
      </c>
      <c r="E5093" s="1">
        <v>45812</v>
      </c>
      <c r="F5093" t="s">
        <v>10237</v>
      </c>
      <c r="G5093" s="1">
        <v>45776</v>
      </c>
      <c r="H5093" t="s">
        <v>41</v>
      </c>
      <c r="I5093" t="s">
        <v>48</v>
      </c>
      <c r="J5093" t="s">
        <v>67</v>
      </c>
      <c r="K5093">
        <v>5</v>
      </c>
      <c r="L5093" s="3">
        <f>Working_Data[[#This Row],[price2]]/Working_Data[[#This Row],[quantity]]</f>
        <v>253.94400000000002</v>
      </c>
      <c r="M5093" s="3">
        <v>1269.72</v>
      </c>
      <c r="N5093" t="s">
        <v>28</v>
      </c>
      <c r="O5093">
        <v>39</v>
      </c>
      <c r="P5093" s="1">
        <v>45793</v>
      </c>
      <c r="Q5093">
        <v>157</v>
      </c>
      <c r="R5093" t="s">
        <v>43</v>
      </c>
      <c r="S5093">
        <v>3</v>
      </c>
      <c r="T5093" s="1">
        <v>45654</v>
      </c>
      <c r="U5093" t="s">
        <v>60</v>
      </c>
      <c r="V5093" t="str">
        <f>TEXT(WEEKDAY(Working_Data[[#This Row],[order_date]],1),"DDDD")</f>
        <v>Tuesday</v>
      </c>
      <c r="W5093" t="str">
        <f>TEXT(Working_Data[[#This Row],[order_date]],"mmmm")</f>
        <v>April</v>
      </c>
      <c r="X5093" s="7">
        <f>Working_Data[[#This Row],[last_order_date]]-Working_Data[[#This Row],[signup_date]]</f>
        <v>-19</v>
      </c>
      <c r="Y5093" s="7">
        <f>IF(Working_Data[[#This Row],[churned]]="Active",1,0)</f>
        <v>0</v>
      </c>
      <c r="Z5093" s="7">
        <f>YEAR(Working_Data[[#This Row],[order_date]])</f>
        <v>2025</v>
      </c>
    </row>
    <row r="5094" spans="1:26" x14ac:dyDescent="0.25">
      <c r="A5094" t="s">
        <v>10238</v>
      </c>
      <c r="B5094" t="s">
        <v>21</v>
      </c>
      <c r="C5094" t="s">
        <v>39</v>
      </c>
      <c r="D5094" t="s">
        <v>56</v>
      </c>
      <c r="E5094" s="1">
        <v>45406</v>
      </c>
      <c r="F5094" t="s">
        <v>10239</v>
      </c>
      <c r="G5094" s="1">
        <v>45776</v>
      </c>
      <c r="H5094" t="s">
        <v>25</v>
      </c>
      <c r="I5094" t="s">
        <v>63</v>
      </c>
      <c r="J5094" t="s">
        <v>67</v>
      </c>
      <c r="K5094">
        <v>4</v>
      </c>
      <c r="L5094" s="3">
        <f>Working_Data[[#This Row],[price2]]/Working_Data[[#This Row],[quantity]]</f>
        <v>320.15499999999997</v>
      </c>
      <c r="M5094" s="3">
        <v>1280.6199999999999</v>
      </c>
      <c r="N5094" t="s">
        <v>35</v>
      </c>
      <c r="O5094">
        <v>29</v>
      </c>
      <c r="P5094" s="1">
        <v>45834</v>
      </c>
      <c r="Q5094">
        <v>312</v>
      </c>
      <c r="R5094" t="s">
        <v>29</v>
      </c>
      <c r="S5094">
        <v>2</v>
      </c>
      <c r="T5094" s="1">
        <v>45828</v>
      </c>
      <c r="U5094" t="s">
        <v>30</v>
      </c>
      <c r="V5094" t="str">
        <f>TEXT(WEEKDAY(Working_Data[[#This Row],[order_date]],1),"DDDD")</f>
        <v>Tuesday</v>
      </c>
      <c r="W5094" t="str">
        <f>TEXT(Working_Data[[#This Row],[order_date]],"mmmm")</f>
        <v>April</v>
      </c>
      <c r="X5094" s="7">
        <f>Working_Data[[#This Row],[last_order_date]]-Working_Data[[#This Row],[signup_date]]</f>
        <v>428</v>
      </c>
      <c r="Y5094" s="7">
        <f>IF(Working_Data[[#This Row],[churned]]="Active",1,0)</f>
        <v>1</v>
      </c>
      <c r="Z5094" s="7">
        <f>YEAR(Working_Data[[#This Row],[order_date]])</f>
        <v>2025</v>
      </c>
    </row>
    <row r="5095" spans="1:26" x14ac:dyDescent="0.25">
      <c r="A5095" t="s">
        <v>10240</v>
      </c>
      <c r="B5095" t="s">
        <v>38</v>
      </c>
      <c r="C5095" t="s">
        <v>82</v>
      </c>
      <c r="D5095" t="s">
        <v>77</v>
      </c>
      <c r="E5095" s="1">
        <v>45617</v>
      </c>
      <c r="F5095" t="s">
        <v>10241</v>
      </c>
      <c r="G5095" s="1">
        <v>45776</v>
      </c>
      <c r="H5095" t="s">
        <v>41</v>
      </c>
      <c r="I5095" t="s">
        <v>42</v>
      </c>
      <c r="J5095" t="s">
        <v>67</v>
      </c>
      <c r="K5095">
        <v>3</v>
      </c>
      <c r="L5095" s="3">
        <f>Working_Data[[#This Row],[price2]]/Working_Data[[#This Row],[quantity]]</f>
        <v>86.61333333333333</v>
      </c>
      <c r="M5095" s="3">
        <v>259.83999999999997</v>
      </c>
      <c r="N5095" t="s">
        <v>28</v>
      </c>
      <c r="O5095">
        <v>33</v>
      </c>
      <c r="P5095" s="1">
        <v>45785</v>
      </c>
      <c r="Q5095">
        <v>205</v>
      </c>
      <c r="R5095" t="s">
        <v>43</v>
      </c>
      <c r="S5095">
        <v>3</v>
      </c>
      <c r="T5095" s="1">
        <v>45791</v>
      </c>
      <c r="U5095" t="s">
        <v>60</v>
      </c>
      <c r="V5095" t="str">
        <f>TEXT(WEEKDAY(Working_Data[[#This Row],[order_date]],1),"DDDD")</f>
        <v>Tuesday</v>
      </c>
      <c r="W5095" t="str">
        <f>TEXT(Working_Data[[#This Row],[order_date]],"mmmm")</f>
        <v>April</v>
      </c>
      <c r="X5095" s="7">
        <f>Working_Data[[#This Row],[last_order_date]]-Working_Data[[#This Row],[signup_date]]</f>
        <v>168</v>
      </c>
      <c r="Y5095" s="7">
        <f>IF(Working_Data[[#This Row],[churned]]="Active",1,0)</f>
        <v>0</v>
      </c>
      <c r="Z5095" s="7">
        <f>YEAR(Working_Data[[#This Row],[order_date]])</f>
        <v>2025</v>
      </c>
    </row>
    <row r="5096" spans="1:26" x14ac:dyDescent="0.25">
      <c r="A5096" t="s">
        <v>10242</v>
      </c>
      <c r="B5096" t="s">
        <v>45</v>
      </c>
      <c r="C5096" t="s">
        <v>39</v>
      </c>
      <c r="D5096" t="s">
        <v>56</v>
      </c>
      <c r="E5096" s="1">
        <v>45302</v>
      </c>
      <c r="F5096" t="s">
        <v>10243</v>
      </c>
      <c r="G5096" s="1">
        <v>45776</v>
      </c>
      <c r="H5096" t="s">
        <v>58</v>
      </c>
      <c r="I5096" t="s">
        <v>54</v>
      </c>
      <c r="J5096" t="s">
        <v>49</v>
      </c>
      <c r="K5096">
        <v>1</v>
      </c>
      <c r="L5096" s="3">
        <f>Working_Data[[#This Row],[price2]]/Working_Data[[#This Row],[quantity]]</f>
        <v>976.63</v>
      </c>
      <c r="M5096" s="3">
        <v>976.63</v>
      </c>
      <c r="N5096" t="s">
        <v>28</v>
      </c>
      <c r="O5096">
        <v>3</v>
      </c>
      <c r="P5096" s="1">
        <v>45535</v>
      </c>
      <c r="Q5096">
        <v>181</v>
      </c>
      <c r="R5096" t="s">
        <v>29</v>
      </c>
      <c r="S5096">
        <v>5</v>
      </c>
      <c r="T5096" s="1">
        <v>45562</v>
      </c>
      <c r="U5096" t="s">
        <v>36</v>
      </c>
      <c r="V5096" t="str">
        <f>TEXT(WEEKDAY(Working_Data[[#This Row],[order_date]],1),"DDDD")</f>
        <v>Tuesday</v>
      </c>
      <c r="W5096" t="str">
        <f>TEXT(Working_Data[[#This Row],[order_date]],"mmmm")</f>
        <v>April</v>
      </c>
      <c r="X5096" s="7">
        <f>Working_Data[[#This Row],[last_order_date]]-Working_Data[[#This Row],[signup_date]]</f>
        <v>233</v>
      </c>
      <c r="Y5096" s="7">
        <f>IF(Working_Data[[#This Row],[churned]]="Active",1,0)</f>
        <v>1</v>
      </c>
      <c r="Z5096" s="7">
        <f>YEAR(Working_Data[[#This Row],[order_date]])</f>
        <v>2025</v>
      </c>
    </row>
    <row r="5097" spans="1:26" x14ac:dyDescent="0.25">
      <c r="A5097" t="s">
        <v>10244</v>
      </c>
      <c r="B5097" t="s">
        <v>21</v>
      </c>
      <c r="C5097" t="s">
        <v>82</v>
      </c>
      <c r="D5097" t="s">
        <v>52</v>
      </c>
      <c r="E5097" s="1">
        <v>45519</v>
      </c>
      <c r="F5097" t="s">
        <v>10245</v>
      </c>
      <c r="G5097" s="1">
        <v>45777</v>
      </c>
      <c r="H5097" t="s">
        <v>47</v>
      </c>
      <c r="I5097" t="s">
        <v>48</v>
      </c>
      <c r="J5097" t="s">
        <v>49</v>
      </c>
      <c r="K5097">
        <v>3</v>
      </c>
      <c r="L5097" s="3">
        <f>Working_Data[[#This Row],[price2]]/Working_Data[[#This Row],[quantity]]</f>
        <v>456.27</v>
      </c>
      <c r="M5097" s="3">
        <v>1368.81</v>
      </c>
      <c r="N5097" t="s">
        <v>28</v>
      </c>
      <c r="O5097">
        <v>41</v>
      </c>
      <c r="P5097" s="1">
        <v>45750</v>
      </c>
      <c r="Q5097">
        <v>176</v>
      </c>
      <c r="R5097" t="s">
        <v>43</v>
      </c>
      <c r="S5097">
        <v>5</v>
      </c>
      <c r="T5097" s="1">
        <v>45853</v>
      </c>
      <c r="U5097" t="s">
        <v>36</v>
      </c>
      <c r="V5097" t="str">
        <f>TEXT(WEEKDAY(Working_Data[[#This Row],[order_date]],1),"DDDD")</f>
        <v>Wednesday</v>
      </c>
      <c r="W5097" t="str">
        <f>TEXT(Working_Data[[#This Row],[order_date]],"mmmm")</f>
        <v>April</v>
      </c>
      <c r="X5097" s="7">
        <f>Working_Data[[#This Row],[last_order_date]]-Working_Data[[#This Row],[signup_date]]</f>
        <v>231</v>
      </c>
      <c r="Y5097" s="7">
        <f>IF(Working_Data[[#This Row],[churned]]="Active",1,0)</f>
        <v>0</v>
      </c>
      <c r="Z5097" s="7">
        <f>YEAR(Working_Data[[#This Row],[order_date]])</f>
        <v>2025</v>
      </c>
    </row>
    <row r="5098" spans="1:26" x14ac:dyDescent="0.25">
      <c r="A5098" t="s">
        <v>10246</v>
      </c>
      <c r="B5098" t="s">
        <v>45</v>
      </c>
      <c r="C5098" t="s">
        <v>22</v>
      </c>
      <c r="D5098" t="s">
        <v>23</v>
      </c>
      <c r="E5098" s="1">
        <v>45790</v>
      </c>
      <c r="F5098" t="s">
        <v>10247</v>
      </c>
      <c r="G5098" s="1">
        <v>45777</v>
      </c>
      <c r="H5098" t="s">
        <v>25</v>
      </c>
      <c r="I5098" t="s">
        <v>54</v>
      </c>
      <c r="J5098" t="s">
        <v>64</v>
      </c>
      <c r="K5098">
        <v>2</v>
      </c>
      <c r="L5098" s="3">
        <f>Working_Data[[#This Row],[price2]]/Working_Data[[#This Row],[quantity]]</f>
        <v>425.21499999999997</v>
      </c>
      <c r="M5098" s="3">
        <v>850.43</v>
      </c>
      <c r="N5098" t="s">
        <v>50</v>
      </c>
      <c r="O5098">
        <v>18</v>
      </c>
      <c r="P5098" s="1">
        <v>45743</v>
      </c>
      <c r="Q5098">
        <v>230</v>
      </c>
      <c r="R5098" t="s">
        <v>29</v>
      </c>
      <c r="S5098">
        <v>1</v>
      </c>
      <c r="T5098" s="1">
        <v>45872</v>
      </c>
      <c r="U5098" t="s">
        <v>30</v>
      </c>
      <c r="V5098" t="str">
        <f>TEXT(WEEKDAY(Working_Data[[#This Row],[order_date]],1),"DDDD")</f>
        <v>Wednesday</v>
      </c>
      <c r="W5098" t="str">
        <f>TEXT(Working_Data[[#This Row],[order_date]],"mmmm")</f>
        <v>April</v>
      </c>
      <c r="X5098" s="7">
        <f>Working_Data[[#This Row],[last_order_date]]-Working_Data[[#This Row],[signup_date]]</f>
        <v>-47</v>
      </c>
      <c r="Y5098" s="7">
        <f>IF(Working_Data[[#This Row],[churned]]="Active",1,0)</f>
        <v>1</v>
      </c>
      <c r="Z5098" s="7">
        <f>YEAR(Working_Data[[#This Row],[order_date]])</f>
        <v>2025</v>
      </c>
    </row>
    <row r="5099" spans="1:26" x14ac:dyDescent="0.25">
      <c r="A5099" t="s">
        <v>10248</v>
      </c>
      <c r="B5099" t="s">
        <v>45</v>
      </c>
      <c r="C5099" t="s">
        <v>22</v>
      </c>
      <c r="D5099" t="s">
        <v>77</v>
      </c>
      <c r="E5099" s="1">
        <v>45451</v>
      </c>
      <c r="F5099" t="s">
        <v>10249</v>
      </c>
      <c r="G5099" s="1">
        <v>45777</v>
      </c>
      <c r="H5099" t="s">
        <v>47</v>
      </c>
      <c r="I5099" t="s">
        <v>48</v>
      </c>
      <c r="J5099" t="s">
        <v>64</v>
      </c>
      <c r="K5099">
        <v>4</v>
      </c>
      <c r="L5099" s="3">
        <f>Working_Data[[#This Row],[price2]]/Working_Data[[#This Row],[quantity]]</f>
        <v>276.62</v>
      </c>
      <c r="M5099" s="3">
        <v>1106.48</v>
      </c>
      <c r="N5099" t="s">
        <v>35</v>
      </c>
      <c r="O5099">
        <v>22</v>
      </c>
      <c r="P5099" s="1">
        <v>45393</v>
      </c>
      <c r="Q5099">
        <v>484</v>
      </c>
      <c r="R5099" t="s">
        <v>43</v>
      </c>
      <c r="S5099">
        <v>4</v>
      </c>
      <c r="T5099" s="1">
        <v>45791</v>
      </c>
      <c r="U5099" t="s">
        <v>60</v>
      </c>
      <c r="V5099" t="str">
        <f>TEXT(WEEKDAY(Working_Data[[#This Row],[order_date]],1),"DDDD")</f>
        <v>Wednesday</v>
      </c>
      <c r="W5099" t="str">
        <f>TEXT(Working_Data[[#This Row],[order_date]],"mmmm")</f>
        <v>April</v>
      </c>
      <c r="X5099" s="7">
        <f>Working_Data[[#This Row],[last_order_date]]-Working_Data[[#This Row],[signup_date]]</f>
        <v>-58</v>
      </c>
      <c r="Y5099" s="7">
        <f>IF(Working_Data[[#This Row],[churned]]="Active",1,0)</f>
        <v>0</v>
      </c>
      <c r="Z5099" s="7">
        <f>YEAR(Working_Data[[#This Row],[order_date]])</f>
        <v>2025</v>
      </c>
    </row>
    <row r="5100" spans="1:26" x14ac:dyDescent="0.25">
      <c r="A5100" t="s">
        <v>10250</v>
      </c>
      <c r="B5100" t="s">
        <v>21</v>
      </c>
      <c r="C5100" t="s">
        <v>22</v>
      </c>
      <c r="D5100" t="s">
        <v>77</v>
      </c>
      <c r="E5100" s="1">
        <v>45321</v>
      </c>
      <c r="F5100" t="s">
        <v>10251</v>
      </c>
      <c r="G5100" s="1">
        <v>45777</v>
      </c>
      <c r="H5100" t="s">
        <v>41</v>
      </c>
      <c r="I5100" t="s">
        <v>42</v>
      </c>
      <c r="J5100" t="s">
        <v>27</v>
      </c>
      <c r="K5100">
        <v>3</v>
      </c>
      <c r="L5100" s="3">
        <f>Working_Data[[#This Row],[price2]]/Working_Data[[#This Row],[quantity]]</f>
        <v>110.26666666666667</v>
      </c>
      <c r="M5100" s="3">
        <v>330.8</v>
      </c>
      <c r="N5100" t="s">
        <v>35</v>
      </c>
      <c r="O5100">
        <v>12</v>
      </c>
      <c r="P5100" s="1">
        <v>45671</v>
      </c>
      <c r="Q5100">
        <v>300</v>
      </c>
      <c r="R5100" t="s">
        <v>29</v>
      </c>
      <c r="S5100">
        <v>2</v>
      </c>
      <c r="T5100" s="1">
        <v>45516</v>
      </c>
      <c r="U5100" t="s">
        <v>30</v>
      </c>
      <c r="V5100" t="str">
        <f>TEXT(WEEKDAY(Working_Data[[#This Row],[order_date]],1),"DDDD")</f>
        <v>Wednesday</v>
      </c>
      <c r="W5100" t="str">
        <f>TEXT(Working_Data[[#This Row],[order_date]],"mmmm")</f>
        <v>April</v>
      </c>
      <c r="X5100" s="7">
        <f>Working_Data[[#This Row],[last_order_date]]-Working_Data[[#This Row],[signup_date]]</f>
        <v>350</v>
      </c>
      <c r="Y5100" s="7">
        <f>IF(Working_Data[[#This Row],[churned]]="Active",1,0)</f>
        <v>1</v>
      </c>
      <c r="Z5100" s="7">
        <f>YEAR(Working_Data[[#This Row],[order_date]])</f>
        <v>2025</v>
      </c>
    </row>
    <row r="5101" spans="1:26" x14ac:dyDescent="0.25">
      <c r="A5101" t="s">
        <v>10252</v>
      </c>
      <c r="B5101" t="s">
        <v>38</v>
      </c>
      <c r="C5101" t="s">
        <v>22</v>
      </c>
      <c r="D5101" t="s">
        <v>52</v>
      </c>
      <c r="E5101" s="1">
        <v>45386</v>
      </c>
      <c r="F5101" t="s">
        <v>10253</v>
      </c>
      <c r="G5101" s="1">
        <v>45777</v>
      </c>
      <c r="H5101" t="s">
        <v>25</v>
      </c>
      <c r="I5101" t="s">
        <v>54</v>
      </c>
      <c r="J5101" t="s">
        <v>59</v>
      </c>
      <c r="K5101">
        <v>4</v>
      </c>
      <c r="L5101" s="3">
        <f>Working_Data[[#This Row],[price2]]/Working_Data[[#This Row],[quantity]]</f>
        <v>195.98249999999999</v>
      </c>
      <c r="M5101" s="3">
        <v>783.93</v>
      </c>
      <c r="N5101" t="s">
        <v>28</v>
      </c>
      <c r="O5101">
        <v>31</v>
      </c>
      <c r="P5101" s="1">
        <v>45856</v>
      </c>
      <c r="Q5101">
        <v>170</v>
      </c>
      <c r="R5101" t="s">
        <v>29</v>
      </c>
      <c r="S5101">
        <v>3</v>
      </c>
      <c r="T5101" s="1">
        <v>45874</v>
      </c>
      <c r="U5101" t="s">
        <v>60</v>
      </c>
      <c r="V5101" t="str">
        <f>TEXT(WEEKDAY(Working_Data[[#This Row],[order_date]],1),"DDDD")</f>
        <v>Wednesday</v>
      </c>
      <c r="W5101" t="str">
        <f>TEXT(Working_Data[[#This Row],[order_date]],"mmmm")</f>
        <v>April</v>
      </c>
      <c r="X5101" s="7">
        <f>Working_Data[[#This Row],[last_order_date]]-Working_Data[[#This Row],[signup_date]]</f>
        <v>470</v>
      </c>
      <c r="Y5101" s="7">
        <f>IF(Working_Data[[#This Row],[churned]]="Active",1,0)</f>
        <v>1</v>
      </c>
      <c r="Z5101" s="7">
        <f>YEAR(Working_Data[[#This Row],[order_date]])</f>
        <v>2025</v>
      </c>
    </row>
    <row r="5102" spans="1:26" x14ac:dyDescent="0.25">
      <c r="A5102" t="s">
        <v>10254</v>
      </c>
      <c r="B5102" t="s">
        <v>45</v>
      </c>
      <c r="C5102" t="s">
        <v>82</v>
      </c>
      <c r="D5102" t="s">
        <v>32</v>
      </c>
      <c r="E5102" s="1">
        <v>45994</v>
      </c>
      <c r="F5102" t="s">
        <v>10255</v>
      </c>
      <c r="G5102" s="1">
        <v>45777</v>
      </c>
      <c r="H5102" t="s">
        <v>25</v>
      </c>
      <c r="I5102" t="s">
        <v>26</v>
      </c>
      <c r="J5102" t="s">
        <v>59</v>
      </c>
      <c r="K5102">
        <v>3</v>
      </c>
      <c r="L5102" s="3">
        <f>Working_Data[[#This Row],[price2]]/Working_Data[[#This Row],[quantity]]</f>
        <v>349.90666666666669</v>
      </c>
      <c r="M5102" s="3">
        <v>1049.72</v>
      </c>
      <c r="N5102" t="s">
        <v>28</v>
      </c>
      <c r="O5102">
        <v>18</v>
      </c>
      <c r="P5102" s="1">
        <v>45560</v>
      </c>
      <c r="Q5102">
        <v>41</v>
      </c>
      <c r="R5102" t="s">
        <v>29</v>
      </c>
      <c r="S5102">
        <v>2</v>
      </c>
      <c r="T5102" s="1">
        <v>45745</v>
      </c>
      <c r="U5102" t="s">
        <v>60</v>
      </c>
      <c r="V5102" t="str">
        <f>TEXT(WEEKDAY(Working_Data[[#This Row],[order_date]],1),"DDDD")</f>
        <v>Wednesday</v>
      </c>
      <c r="W5102" t="str">
        <f>TEXT(Working_Data[[#This Row],[order_date]],"mmmm")</f>
        <v>April</v>
      </c>
      <c r="X5102" s="7">
        <f>Working_Data[[#This Row],[last_order_date]]-Working_Data[[#This Row],[signup_date]]</f>
        <v>-434</v>
      </c>
      <c r="Y5102" s="7">
        <f>IF(Working_Data[[#This Row],[churned]]="Active",1,0)</f>
        <v>1</v>
      </c>
      <c r="Z5102" s="7">
        <f>YEAR(Working_Data[[#This Row],[order_date]])</f>
        <v>2025</v>
      </c>
    </row>
    <row r="5103" spans="1:26" x14ac:dyDescent="0.25">
      <c r="A5103" t="s">
        <v>10256</v>
      </c>
      <c r="B5103" t="s">
        <v>21</v>
      </c>
      <c r="C5103" t="s">
        <v>82</v>
      </c>
      <c r="D5103" t="s">
        <v>77</v>
      </c>
      <c r="E5103" s="1">
        <v>45655</v>
      </c>
      <c r="F5103" t="s">
        <v>10257</v>
      </c>
      <c r="G5103" s="1">
        <v>45777</v>
      </c>
      <c r="H5103" t="s">
        <v>47</v>
      </c>
      <c r="I5103" t="s">
        <v>63</v>
      </c>
      <c r="J5103" t="s">
        <v>67</v>
      </c>
      <c r="K5103">
        <v>4</v>
      </c>
      <c r="L5103" s="3">
        <f>Working_Data[[#This Row],[price2]]/Working_Data[[#This Row],[quantity]]</f>
        <v>58.002499999999998</v>
      </c>
      <c r="M5103" s="3">
        <v>232.01</v>
      </c>
      <c r="N5103" t="s">
        <v>50</v>
      </c>
      <c r="O5103">
        <v>32</v>
      </c>
      <c r="P5103" s="1">
        <v>45637</v>
      </c>
      <c r="Q5103">
        <v>313</v>
      </c>
      <c r="R5103" t="s">
        <v>29</v>
      </c>
      <c r="S5103">
        <v>4</v>
      </c>
      <c r="T5103" s="1">
        <v>45705</v>
      </c>
      <c r="U5103" t="s">
        <v>36</v>
      </c>
      <c r="V5103" t="str">
        <f>TEXT(WEEKDAY(Working_Data[[#This Row],[order_date]],1),"DDDD")</f>
        <v>Wednesday</v>
      </c>
      <c r="W5103" t="str">
        <f>TEXT(Working_Data[[#This Row],[order_date]],"mmmm")</f>
        <v>April</v>
      </c>
      <c r="X5103" s="7">
        <f>Working_Data[[#This Row],[last_order_date]]-Working_Data[[#This Row],[signup_date]]</f>
        <v>-18</v>
      </c>
      <c r="Y5103" s="7">
        <f>IF(Working_Data[[#This Row],[churned]]="Active",1,0)</f>
        <v>1</v>
      </c>
      <c r="Z5103" s="7">
        <f>YEAR(Working_Data[[#This Row],[order_date]])</f>
        <v>2025</v>
      </c>
    </row>
    <row r="5104" spans="1:26" x14ac:dyDescent="0.25">
      <c r="A5104" t="s">
        <v>10258</v>
      </c>
      <c r="B5104" t="s">
        <v>21</v>
      </c>
      <c r="C5104" t="s">
        <v>22</v>
      </c>
      <c r="D5104" t="s">
        <v>77</v>
      </c>
      <c r="E5104" s="1">
        <v>45396</v>
      </c>
      <c r="F5104" t="s">
        <v>10259</v>
      </c>
      <c r="G5104" s="1">
        <v>45662</v>
      </c>
      <c r="H5104" t="s">
        <v>47</v>
      </c>
      <c r="I5104" t="s">
        <v>48</v>
      </c>
      <c r="J5104" t="s">
        <v>59</v>
      </c>
      <c r="K5104">
        <v>2</v>
      </c>
      <c r="L5104" s="3">
        <f>Working_Data[[#This Row],[price2]]/Working_Data[[#This Row],[quantity]]</f>
        <v>237.535</v>
      </c>
      <c r="M5104" s="3">
        <v>475.07</v>
      </c>
      <c r="N5104" t="s">
        <v>28</v>
      </c>
      <c r="O5104">
        <v>12</v>
      </c>
      <c r="P5104" s="1">
        <v>45703</v>
      </c>
      <c r="Q5104">
        <v>319</v>
      </c>
      <c r="R5104" t="s">
        <v>29</v>
      </c>
      <c r="S5104">
        <v>4</v>
      </c>
      <c r="T5104" s="1">
        <v>45815</v>
      </c>
      <c r="U5104" t="s">
        <v>60</v>
      </c>
      <c r="V5104" t="str">
        <f>TEXT(WEEKDAY(Working_Data[[#This Row],[order_date]],1),"DDDD")</f>
        <v>Sunday</v>
      </c>
      <c r="W5104" t="str">
        <f>TEXT(Working_Data[[#This Row],[order_date]],"mmmm")</f>
        <v>January</v>
      </c>
      <c r="X5104" s="7">
        <f>Working_Data[[#This Row],[last_order_date]]-Working_Data[[#This Row],[signup_date]]</f>
        <v>307</v>
      </c>
      <c r="Y5104" s="7">
        <f>IF(Working_Data[[#This Row],[churned]]="Active",1,0)</f>
        <v>1</v>
      </c>
      <c r="Z5104" s="7">
        <f>YEAR(Working_Data[[#This Row],[order_date]])</f>
        <v>2025</v>
      </c>
    </row>
    <row r="5105" spans="1:26" x14ac:dyDescent="0.25">
      <c r="A5105" t="s">
        <v>10260</v>
      </c>
      <c r="B5105" t="s">
        <v>38</v>
      </c>
      <c r="C5105" t="s">
        <v>22</v>
      </c>
      <c r="D5105" t="s">
        <v>23</v>
      </c>
      <c r="E5105" s="1">
        <v>45284</v>
      </c>
      <c r="F5105" t="s">
        <v>10261</v>
      </c>
      <c r="G5105" s="1">
        <v>45662</v>
      </c>
      <c r="H5105" t="s">
        <v>25</v>
      </c>
      <c r="I5105" t="s">
        <v>54</v>
      </c>
      <c r="J5105" t="s">
        <v>67</v>
      </c>
      <c r="K5105">
        <v>1</v>
      </c>
      <c r="L5105" s="3">
        <f>Working_Data[[#This Row],[price2]]/Working_Data[[#This Row],[quantity]]</f>
        <v>125.73</v>
      </c>
      <c r="M5105" s="3">
        <v>125.73</v>
      </c>
      <c r="N5105" t="s">
        <v>50</v>
      </c>
      <c r="O5105">
        <v>32</v>
      </c>
      <c r="P5105" s="1">
        <v>45614</v>
      </c>
      <c r="Q5105">
        <v>251</v>
      </c>
      <c r="R5105" t="s">
        <v>29</v>
      </c>
      <c r="S5105">
        <v>5</v>
      </c>
      <c r="T5105" s="1">
        <v>45692</v>
      </c>
      <c r="U5105" t="s">
        <v>36</v>
      </c>
      <c r="V5105" t="str">
        <f>TEXT(WEEKDAY(Working_Data[[#This Row],[order_date]],1),"DDDD")</f>
        <v>Sunday</v>
      </c>
      <c r="W5105" t="str">
        <f>TEXT(Working_Data[[#This Row],[order_date]],"mmmm")</f>
        <v>January</v>
      </c>
      <c r="X5105" s="7">
        <f>Working_Data[[#This Row],[last_order_date]]-Working_Data[[#This Row],[signup_date]]</f>
        <v>330</v>
      </c>
      <c r="Y5105" s="7">
        <f>IF(Working_Data[[#This Row],[churned]]="Active",1,0)</f>
        <v>1</v>
      </c>
      <c r="Z5105" s="7">
        <f>YEAR(Working_Data[[#This Row],[order_date]])</f>
        <v>2025</v>
      </c>
    </row>
    <row r="5106" spans="1:26" x14ac:dyDescent="0.25">
      <c r="A5106" t="s">
        <v>10262</v>
      </c>
      <c r="B5106" t="s">
        <v>38</v>
      </c>
      <c r="C5106" t="s">
        <v>39</v>
      </c>
      <c r="D5106" t="s">
        <v>23</v>
      </c>
      <c r="E5106" s="1">
        <v>45869</v>
      </c>
      <c r="F5106" t="s">
        <v>10263</v>
      </c>
      <c r="G5106" s="1">
        <v>45662</v>
      </c>
      <c r="H5106" t="s">
        <v>34</v>
      </c>
      <c r="I5106" t="s">
        <v>54</v>
      </c>
      <c r="J5106" t="s">
        <v>49</v>
      </c>
      <c r="K5106">
        <v>1</v>
      </c>
      <c r="L5106" s="3">
        <f>Working_Data[[#This Row],[price2]]/Working_Data[[#This Row],[quantity]]</f>
        <v>669.37</v>
      </c>
      <c r="M5106" s="3">
        <v>669.37</v>
      </c>
      <c r="N5106" t="s">
        <v>28</v>
      </c>
      <c r="O5106">
        <v>34</v>
      </c>
      <c r="P5106" s="1">
        <v>45766</v>
      </c>
      <c r="Q5106">
        <v>359</v>
      </c>
      <c r="R5106" t="s">
        <v>43</v>
      </c>
      <c r="S5106">
        <v>1</v>
      </c>
      <c r="T5106" s="1">
        <v>45746</v>
      </c>
      <c r="U5106" t="s">
        <v>60</v>
      </c>
      <c r="V5106" t="str">
        <f>TEXT(WEEKDAY(Working_Data[[#This Row],[order_date]],1),"DDDD")</f>
        <v>Sunday</v>
      </c>
      <c r="W5106" t="str">
        <f>TEXT(Working_Data[[#This Row],[order_date]],"mmmm")</f>
        <v>January</v>
      </c>
      <c r="X5106" s="7">
        <f>Working_Data[[#This Row],[last_order_date]]-Working_Data[[#This Row],[signup_date]]</f>
        <v>-103</v>
      </c>
      <c r="Y5106" s="7">
        <f>IF(Working_Data[[#This Row],[churned]]="Active",1,0)</f>
        <v>0</v>
      </c>
      <c r="Z5106" s="7">
        <f>YEAR(Working_Data[[#This Row],[order_date]])</f>
        <v>2025</v>
      </c>
    </row>
    <row r="5107" spans="1:26" x14ac:dyDescent="0.25">
      <c r="A5107" t="s">
        <v>10264</v>
      </c>
      <c r="B5107" t="s">
        <v>21</v>
      </c>
      <c r="C5107" t="s">
        <v>39</v>
      </c>
      <c r="D5107" t="s">
        <v>23</v>
      </c>
      <c r="E5107" s="1">
        <v>45216</v>
      </c>
      <c r="F5107" t="s">
        <v>10265</v>
      </c>
      <c r="G5107" s="1">
        <v>45662</v>
      </c>
      <c r="H5107" t="s">
        <v>25</v>
      </c>
      <c r="I5107" t="s">
        <v>42</v>
      </c>
      <c r="J5107" t="s">
        <v>64</v>
      </c>
      <c r="K5107">
        <v>1</v>
      </c>
      <c r="L5107" s="3">
        <f>Working_Data[[#This Row],[price2]]/Working_Data[[#This Row],[quantity]]</f>
        <v>755.72</v>
      </c>
      <c r="M5107" s="3">
        <v>755.72</v>
      </c>
      <c r="N5107" t="s">
        <v>28</v>
      </c>
      <c r="O5107">
        <v>5</v>
      </c>
      <c r="P5107" s="1">
        <v>45531</v>
      </c>
      <c r="Q5107">
        <v>182</v>
      </c>
      <c r="R5107" t="s">
        <v>29</v>
      </c>
      <c r="S5107">
        <v>2</v>
      </c>
      <c r="T5107" s="1">
        <v>45649</v>
      </c>
      <c r="U5107" t="s">
        <v>36</v>
      </c>
      <c r="V5107" t="str">
        <f>TEXT(WEEKDAY(Working_Data[[#This Row],[order_date]],1),"DDDD")</f>
        <v>Sunday</v>
      </c>
      <c r="W5107" t="str">
        <f>TEXT(Working_Data[[#This Row],[order_date]],"mmmm")</f>
        <v>January</v>
      </c>
      <c r="X5107" s="7">
        <f>Working_Data[[#This Row],[last_order_date]]-Working_Data[[#This Row],[signup_date]]</f>
        <v>315</v>
      </c>
      <c r="Y5107" s="7">
        <f>IF(Working_Data[[#This Row],[churned]]="Active",1,0)</f>
        <v>1</v>
      </c>
      <c r="Z5107" s="7">
        <f>YEAR(Working_Data[[#This Row],[order_date]])</f>
        <v>2025</v>
      </c>
    </row>
    <row r="5108" spans="1:26" x14ac:dyDescent="0.25">
      <c r="A5108" t="s">
        <v>10266</v>
      </c>
      <c r="B5108" t="s">
        <v>21</v>
      </c>
      <c r="C5108" t="s">
        <v>22</v>
      </c>
      <c r="D5108" t="s">
        <v>77</v>
      </c>
      <c r="E5108" s="1">
        <v>45603</v>
      </c>
      <c r="F5108" t="s">
        <v>10267</v>
      </c>
      <c r="G5108" s="1">
        <v>45662</v>
      </c>
      <c r="H5108" t="s">
        <v>47</v>
      </c>
      <c r="I5108" t="s">
        <v>42</v>
      </c>
      <c r="J5108" t="s">
        <v>49</v>
      </c>
      <c r="K5108">
        <v>1</v>
      </c>
      <c r="L5108" s="3">
        <f>Working_Data[[#This Row],[price2]]/Working_Data[[#This Row],[quantity]]</f>
        <v>983.45</v>
      </c>
      <c r="M5108" s="3">
        <v>983.45</v>
      </c>
      <c r="N5108" t="s">
        <v>35</v>
      </c>
      <c r="O5108">
        <v>38</v>
      </c>
      <c r="P5108" s="1">
        <v>45624</v>
      </c>
      <c r="Q5108">
        <v>63</v>
      </c>
      <c r="R5108" t="s">
        <v>43</v>
      </c>
      <c r="S5108">
        <v>4</v>
      </c>
      <c r="T5108" s="1">
        <v>45859</v>
      </c>
      <c r="U5108" t="s">
        <v>30</v>
      </c>
      <c r="V5108" t="str">
        <f>TEXT(WEEKDAY(Working_Data[[#This Row],[order_date]],1),"DDDD")</f>
        <v>Sunday</v>
      </c>
      <c r="W5108" t="str">
        <f>TEXT(Working_Data[[#This Row],[order_date]],"mmmm")</f>
        <v>January</v>
      </c>
      <c r="X5108" s="7">
        <f>Working_Data[[#This Row],[last_order_date]]-Working_Data[[#This Row],[signup_date]]</f>
        <v>21</v>
      </c>
      <c r="Y5108" s="7">
        <f>IF(Working_Data[[#This Row],[churned]]="Active",1,0)</f>
        <v>0</v>
      </c>
      <c r="Z5108" s="7">
        <f>YEAR(Working_Data[[#This Row],[order_date]])</f>
        <v>2025</v>
      </c>
    </row>
    <row r="5109" spans="1:26" x14ac:dyDescent="0.25">
      <c r="A5109" t="s">
        <v>10268</v>
      </c>
      <c r="B5109" t="s">
        <v>38</v>
      </c>
      <c r="C5109" t="s">
        <v>22</v>
      </c>
      <c r="D5109" t="s">
        <v>77</v>
      </c>
      <c r="E5109" s="1">
        <v>45841</v>
      </c>
      <c r="F5109" t="s">
        <v>10269</v>
      </c>
      <c r="G5109" s="1">
        <v>45662</v>
      </c>
      <c r="H5109" t="s">
        <v>47</v>
      </c>
      <c r="I5109" t="s">
        <v>26</v>
      </c>
      <c r="J5109" t="s">
        <v>67</v>
      </c>
      <c r="K5109">
        <v>1</v>
      </c>
      <c r="L5109" s="3">
        <f>Working_Data[[#This Row],[price2]]/Working_Data[[#This Row],[quantity]]</f>
        <v>312.31</v>
      </c>
      <c r="M5109" s="3">
        <v>312.31</v>
      </c>
      <c r="N5109" t="s">
        <v>50</v>
      </c>
      <c r="O5109">
        <v>29</v>
      </c>
      <c r="P5109" s="1">
        <v>45810</v>
      </c>
      <c r="Q5109">
        <v>450</v>
      </c>
      <c r="R5109" t="s">
        <v>29</v>
      </c>
      <c r="S5109">
        <v>5</v>
      </c>
      <c r="T5109" s="1">
        <v>45422</v>
      </c>
      <c r="U5109" t="s">
        <v>36</v>
      </c>
      <c r="V5109" t="str">
        <f>TEXT(WEEKDAY(Working_Data[[#This Row],[order_date]],1),"DDDD")</f>
        <v>Sunday</v>
      </c>
      <c r="W5109" t="str">
        <f>TEXT(Working_Data[[#This Row],[order_date]],"mmmm")</f>
        <v>January</v>
      </c>
      <c r="X5109" s="7">
        <f>Working_Data[[#This Row],[last_order_date]]-Working_Data[[#This Row],[signup_date]]</f>
        <v>-31</v>
      </c>
      <c r="Y5109" s="7">
        <f>IF(Working_Data[[#This Row],[churned]]="Active",1,0)</f>
        <v>1</v>
      </c>
      <c r="Z5109" s="7">
        <f>YEAR(Working_Data[[#This Row],[order_date]])</f>
        <v>2025</v>
      </c>
    </row>
    <row r="5110" spans="1:26" x14ac:dyDescent="0.25">
      <c r="A5110" t="s">
        <v>10270</v>
      </c>
      <c r="B5110" t="s">
        <v>21</v>
      </c>
      <c r="C5110" t="s">
        <v>82</v>
      </c>
      <c r="D5110" t="s">
        <v>23</v>
      </c>
      <c r="E5110" s="1">
        <v>45428</v>
      </c>
      <c r="F5110" t="s">
        <v>10271</v>
      </c>
      <c r="G5110" s="1">
        <v>45693</v>
      </c>
      <c r="H5110" t="s">
        <v>58</v>
      </c>
      <c r="I5110" t="s">
        <v>54</v>
      </c>
      <c r="J5110" t="s">
        <v>64</v>
      </c>
      <c r="K5110">
        <v>1</v>
      </c>
      <c r="L5110" s="3">
        <f>Working_Data[[#This Row],[price2]]/Working_Data[[#This Row],[quantity]]</f>
        <v>1375.87</v>
      </c>
      <c r="M5110" s="3">
        <v>1375.87</v>
      </c>
      <c r="N5110" t="s">
        <v>28</v>
      </c>
      <c r="O5110">
        <v>40</v>
      </c>
      <c r="P5110" s="1">
        <v>45963</v>
      </c>
      <c r="Q5110">
        <v>125</v>
      </c>
      <c r="R5110" t="s">
        <v>29</v>
      </c>
      <c r="S5110">
        <v>5</v>
      </c>
      <c r="T5110" s="1">
        <v>45718</v>
      </c>
      <c r="U5110" t="s">
        <v>30</v>
      </c>
      <c r="V5110" t="str">
        <f>TEXT(WEEKDAY(Working_Data[[#This Row],[order_date]],1),"DDDD")</f>
        <v>Wednesday</v>
      </c>
      <c r="W5110" t="str">
        <f>TEXT(Working_Data[[#This Row],[order_date]],"mmmm")</f>
        <v>February</v>
      </c>
      <c r="X5110" s="7">
        <f>Working_Data[[#This Row],[last_order_date]]-Working_Data[[#This Row],[signup_date]]</f>
        <v>535</v>
      </c>
      <c r="Y5110" s="7">
        <f>IF(Working_Data[[#This Row],[churned]]="Active",1,0)</f>
        <v>1</v>
      </c>
      <c r="Z5110" s="7">
        <f>YEAR(Working_Data[[#This Row],[order_date]])</f>
        <v>2025</v>
      </c>
    </row>
    <row r="5111" spans="1:26" x14ac:dyDescent="0.25">
      <c r="A5111" t="s">
        <v>10272</v>
      </c>
      <c r="B5111" t="s">
        <v>21</v>
      </c>
      <c r="C5111" t="s">
        <v>22</v>
      </c>
      <c r="D5111" t="s">
        <v>56</v>
      </c>
      <c r="E5111" s="1">
        <v>45292</v>
      </c>
      <c r="F5111" t="s">
        <v>10273</v>
      </c>
      <c r="G5111" s="1">
        <v>45693</v>
      </c>
      <c r="H5111" t="s">
        <v>34</v>
      </c>
      <c r="I5111" t="s">
        <v>42</v>
      </c>
      <c r="J5111" t="s">
        <v>67</v>
      </c>
      <c r="K5111">
        <v>3</v>
      </c>
      <c r="L5111" s="3">
        <f>Working_Data[[#This Row],[price2]]/Working_Data[[#This Row],[quantity]]</f>
        <v>226.14333333333332</v>
      </c>
      <c r="M5111" s="3">
        <v>678.43</v>
      </c>
      <c r="N5111" t="s">
        <v>50</v>
      </c>
      <c r="O5111">
        <v>15</v>
      </c>
      <c r="P5111" s="1">
        <v>45744</v>
      </c>
      <c r="Q5111">
        <v>406</v>
      </c>
      <c r="R5111" t="s">
        <v>29</v>
      </c>
      <c r="S5111">
        <v>4</v>
      </c>
      <c r="T5111" s="1">
        <v>45843</v>
      </c>
      <c r="U5111" t="s">
        <v>30</v>
      </c>
      <c r="V5111" t="str">
        <f>TEXT(WEEKDAY(Working_Data[[#This Row],[order_date]],1),"DDDD")</f>
        <v>Wednesday</v>
      </c>
      <c r="W5111" t="str">
        <f>TEXT(Working_Data[[#This Row],[order_date]],"mmmm")</f>
        <v>February</v>
      </c>
      <c r="X5111" s="7">
        <f>Working_Data[[#This Row],[last_order_date]]-Working_Data[[#This Row],[signup_date]]</f>
        <v>452</v>
      </c>
      <c r="Y5111" s="7">
        <f>IF(Working_Data[[#This Row],[churned]]="Active",1,0)</f>
        <v>1</v>
      </c>
      <c r="Z5111" s="7">
        <f>YEAR(Working_Data[[#This Row],[order_date]])</f>
        <v>2025</v>
      </c>
    </row>
    <row r="5112" spans="1:26" x14ac:dyDescent="0.25">
      <c r="A5112" t="s">
        <v>10274</v>
      </c>
      <c r="B5112" t="s">
        <v>21</v>
      </c>
      <c r="C5112" t="s">
        <v>39</v>
      </c>
      <c r="D5112" t="s">
        <v>56</v>
      </c>
      <c r="E5112" s="1">
        <v>45707</v>
      </c>
      <c r="F5112" t="s">
        <v>10275</v>
      </c>
      <c r="G5112" s="1">
        <v>45693</v>
      </c>
      <c r="H5112" t="s">
        <v>47</v>
      </c>
      <c r="I5112" t="s">
        <v>63</v>
      </c>
      <c r="J5112" t="s">
        <v>59</v>
      </c>
      <c r="K5112">
        <v>3</v>
      </c>
      <c r="L5112" s="3">
        <f>Working_Data[[#This Row],[price2]]/Working_Data[[#This Row],[quantity]]</f>
        <v>325.7233333333333</v>
      </c>
      <c r="M5112" s="3">
        <v>977.17</v>
      </c>
      <c r="N5112" t="s">
        <v>28</v>
      </c>
      <c r="O5112">
        <v>11</v>
      </c>
      <c r="P5112" s="1">
        <v>45738</v>
      </c>
      <c r="Q5112">
        <v>309</v>
      </c>
      <c r="R5112" t="s">
        <v>43</v>
      </c>
      <c r="S5112">
        <v>5</v>
      </c>
      <c r="T5112" s="1">
        <v>45639</v>
      </c>
      <c r="U5112" t="s">
        <v>30</v>
      </c>
      <c r="V5112" t="str">
        <f>TEXT(WEEKDAY(Working_Data[[#This Row],[order_date]],1),"DDDD")</f>
        <v>Wednesday</v>
      </c>
      <c r="W5112" t="str">
        <f>TEXT(Working_Data[[#This Row],[order_date]],"mmmm")</f>
        <v>February</v>
      </c>
      <c r="X5112" s="7">
        <f>Working_Data[[#This Row],[last_order_date]]-Working_Data[[#This Row],[signup_date]]</f>
        <v>31</v>
      </c>
      <c r="Y5112" s="7">
        <f>IF(Working_Data[[#This Row],[churned]]="Active",1,0)</f>
        <v>0</v>
      </c>
      <c r="Z5112" s="7">
        <f>YEAR(Working_Data[[#This Row],[order_date]])</f>
        <v>2025</v>
      </c>
    </row>
    <row r="5113" spans="1:26" x14ac:dyDescent="0.25">
      <c r="A5113" t="s">
        <v>10276</v>
      </c>
      <c r="B5113" t="s">
        <v>45</v>
      </c>
      <c r="C5113" t="s">
        <v>39</v>
      </c>
      <c r="D5113" t="s">
        <v>23</v>
      </c>
      <c r="E5113" s="1">
        <v>45182</v>
      </c>
      <c r="F5113" t="s">
        <v>10277</v>
      </c>
      <c r="G5113" s="1">
        <v>45693</v>
      </c>
      <c r="H5113" t="s">
        <v>58</v>
      </c>
      <c r="I5113" t="s">
        <v>26</v>
      </c>
      <c r="J5113" t="s">
        <v>67</v>
      </c>
      <c r="K5113">
        <v>1</v>
      </c>
      <c r="L5113" s="3">
        <f>Working_Data[[#This Row],[price2]]/Working_Data[[#This Row],[quantity]]</f>
        <v>549.47</v>
      </c>
      <c r="M5113" s="3">
        <v>549.47</v>
      </c>
      <c r="N5113" t="s">
        <v>35</v>
      </c>
      <c r="O5113">
        <v>42</v>
      </c>
      <c r="P5113" s="1">
        <v>45636</v>
      </c>
      <c r="Q5113">
        <v>345</v>
      </c>
      <c r="R5113" t="s">
        <v>29</v>
      </c>
      <c r="S5113">
        <v>3</v>
      </c>
      <c r="T5113" s="1">
        <v>45755</v>
      </c>
      <c r="U5113" t="s">
        <v>36</v>
      </c>
      <c r="V5113" t="str">
        <f>TEXT(WEEKDAY(Working_Data[[#This Row],[order_date]],1),"DDDD")</f>
        <v>Wednesday</v>
      </c>
      <c r="W5113" t="str">
        <f>TEXT(Working_Data[[#This Row],[order_date]],"mmmm")</f>
        <v>February</v>
      </c>
      <c r="X5113" s="7">
        <f>Working_Data[[#This Row],[last_order_date]]-Working_Data[[#This Row],[signup_date]]</f>
        <v>454</v>
      </c>
      <c r="Y5113" s="7">
        <f>IF(Working_Data[[#This Row],[churned]]="Active",1,0)</f>
        <v>1</v>
      </c>
      <c r="Z5113" s="7">
        <f>YEAR(Working_Data[[#This Row],[order_date]])</f>
        <v>2025</v>
      </c>
    </row>
    <row r="5114" spans="1:26" x14ac:dyDescent="0.25">
      <c r="A5114" t="s">
        <v>10278</v>
      </c>
      <c r="B5114" t="s">
        <v>21</v>
      </c>
      <c r="C5114" t="s">
        <v>39</v>
      </c>
      <c r="D5114" t="s">
        <v>56</v>
      </c>
      <c r="E5114" s="1">
        <v>45544</v>
      </c>
      <c r="F5114" t="s">
        <v>10279</v>
      </c>
      <c r="G5114" s="1">
        <v>45693</v>
      </c>
      <c r="H5114" t="s">
        <v>47</v>
      </c>
      <c r="I5114" t="s">
        <v>26</v>
      </c>
      <c r="J5114" t="s">
        <v>27</v>
      </c>
      <c r="K5114">
        <v>2</v>
      </c>
      <c r="L5114" s="3">
        <f>Working_Data[[#This Row],[price2]]/Working_Data[[#This Row],[quantity]]</f>
        <v>366.495</v>
      </c>
      <c r="M5114" s="3">
        <v>732.99</v>
      </c>
      <c r="N5114" t="s">
        <v>28</v>
      </c>
      <c r="O5114">
        <v>41</v>
      </c>
      <c r="P5114" s="1">
        <v>45559</v>
      </c>
      <c r="Q5114">
        <v>210</v>
      </c>
      <c r="R5114" t="s">
        <v>43</v>
      </c>
      <c r="S5114">
        <v>5</v>
      </c>
      <c r="T5114" s="1">
        <v>45716</v>
      </c>
      <c r="U5114" t="s">
        <v>30</v>
      </c>
      <c r="V5114" t="str">
        <f>TEXT(WEEKDAY(Working_Data[[#This Row],[order_date]],1),"DDDD")</f>
        <v>Wednesday</v>
      </c>
      <c r="W5114" t="str">
        <f>TEXT(Working_Data[[#This Row],[order_date]],"mmmm")</f>
        <v>February</v>
      </c>
      <c r="X5114" s="7">
        <f>Working_Data[[#This Row],[last_order_date]]-Working_Data[[#This Row],[signup_date]]</f>
        <v>15</v>
      </c>
      <c r="Y5114" s="7">
        <f>IF(Working_Data[[#This Row],[churned]]="Active",1,0)</f>
        <v>0</v>
      </c>
      <c r="Z5114" s="7">
        <f>YEAR(Working_Data[[#This Row],[order_date]])</f>
        <v>2025</v>
      </c>
    </row>
    <row r="5115" spans="1:26" x14ac:dyDescent="0.25">
      <c r="A5115" t="s">
        <v>10280</v>
      </c>
      <c r="B5115" t="s">
        <v>38</v>
      </c>
      <c r="C5115" t="s">
        <v>22</v>
      </c>
      <c r="D5115" t="s">
        <v>52</v>
      </c>
      <c r="E5115" s="1">
        <v>45587</v>
      </c>
      <c r="F5115" t="s">
        <v>10281</v>
      </c>
      <c r="G5115" s="1">
        <v>45693</v>
      </c>
      <c r="H5115" t="s">
        <v>58</v>
      </c>
      <c r="I5115" t="s">
        <v>26</v>
      </c>
      <c r="J5115" t="s">
        <v>64</v>
      </c>
      <c r="K5115">
        <v>3</v>
      </c>
      <c r="L5115" s="3">
        <f>Working_Data[[#This Row],[price2]]/Working_Data[[#This Row],[quantity]]</f>
        <v>375.3</v>
      </c>
      <c r="M5115" s="3">
        <v>1125.9000000000001</v>
      </c>
      <c r="N5115" t="s">
        <v>28</v>
      </c>
      <c r="O5115">
        <v>7</v>
      </c>
      <c r="P5115" s="1">
        <v>45829</v>
      </c>
      <c r="Q5115">
        <v>175</v>
      </c>
      <c r="R5115" t="s">
        <v>29</v>
      </c>
      <c r="S5115">
        <v>4</v>
      </c>
      <c r="T5115" s="1">
        <v>45888</v>
      </c>
      <c r="U5115" t="s">
        <v>36</v>
      </c>
      <c r="V5115" t="str">
        <f>TEXT(WEEKDAY(Working_Data[[#This Row],[order_date]],1),"DDDD")</f>
        <v>Wednesday</v>
      </c>
      <c r="W5115" t="str">
        <f>TEXT(Working_Data[[#This Row],[order_date]],"mmmm")</f>
        <v>February</v>
      </c>
      <c r="X5115" s="7">
        <f>Working_Data[[#This Row],[last_order_date]]-Working_Data[[#This Row],[signup_date]]</f>
        <v>242</v>
      </c>
      <c r="Y5115" s="7">
        <f>IF(Working_Data[[#This Row],[churned]]="Active",1,0)</f>
        <v>1</v>
      </c>
      <c r="Z5115" s="7">
        <f>YEAR(Working_Data[[#This Row],[order_date]])</f>
        <v>2025</v>
      </c>
    </row>
    <row r="5116" spans="1:26" x14ac:dyDescent="0.25">
      <c r="A5116" t="s">
        <v>10282</v>
      </c>
      <c r="B5116" t="s">
        <v>38</v>
      </c>
      <c r="C5116" t="s">
        <v>22</v>
      </c>
      <c r="D5116" t="s">
        <v>32</v>
      </c>
      <c r="E5116" s="1">
        <v>45355</v>
      </c>
      <c r="F5116" t="s">
        <v>10283</v>
      </c>
      <c r="G5116" s="1">
        <v>45693</v>
      </c>
      <c r="H5116" t="s">
        <v>47</v>
      </c>
      <c r="I5116" t="s">
        <v>54</v>
      </c>
      <c r="J5116" t="s">
        <v>67</v>
      </c>
      <c r="K5116">
        <v>5</v>
      </c>
      <c r="L5116" s="3">
        <f>Working_Data[[#This Row],[price2]]/Working_Data[[#This Row],[quantity]]</f>
        <v>277.86599999999999</v>
      </c>
      <c r="M5116" s="3">
        <v>1389.33</v>
      </c>
      <c r="N5116" t="s">
        <v>28</v>
      </c>
      <c r="O5116">
        <v>8</v>
      </c>
      <c r="P5116" s="1">
        <v>45822</v>
      </c>
      <c r="Q5116">
        <v>74</v>
      </c>
      <c r="R5116" t="s">
        <v>29</v>
      </c>
      <c r="S5116">
        <v>5</v>
      </c>
      <c r="T5116" s="1">
        <v>45862</v>
      </c>
      <c r="U5116" t="s">
        <v>30</v>
      </c>
      <c r="V5116" t="str">
        <f>TEXT(WEEKDAY(Working_Data[[#This Row],[order_date]],1),"DDDD")</f>
        <v>Wednesday</v>
      </c>
      <c r="W5116" t="str">
        <f>TEXT(Working_Data[[#This Row],[order_date]],"mmmm")</f>
        <v>February</v>
      </c>
      <c r="X5116" s="7">
        <f>Working_Data[[#This Row],[last_order_date]]-Working_Data[[#This Row],[signup_date]]</f>
        <v>467</v>
      </c>
      <c r="Y5116" s="7">
        <f>IF(Working_Data[[#This Row],[churned]]="Active",1,0)</f>
        <v>1</v>
      </c>
      <c r="Z5116" s="7">
        <f>YEAR(Working_Data[[#This Row],[order_date]])</f>
        <v>2025</v>
      </c>
    </row>
    <row r="5117" spans="1:26" x14ac:dyDescent="0.25">
      <c r="A5117" t="s">
        <v>10284</v>
      </c>
      <c r="B5117" t="s">
        <v>38</v>
      </c>
      <c r="C5117" t="s">
        <v>22</v>
      </c>
      <c r="D5117" t="s">
        <v>77</v>
      </c>
      <c r="E5117" s="1">
        <v>45577</v>
      </c>
      <c r="F5117" t="s">
        <v>10285</v>
      </c>
      <c r="G5117" s="1">
        <v>45693</v>
      </c>
      <c r="H5117" t="s">
        <v>25</v>
      </c>
      <c r="I5117" t="s">
        <v>26</v>
      </c>
      <c r="J5117" t="s">
        <v>64</v>
      </c>
      <c r="K5117">
        <v>2</v>
      </c>
      <c r="L5117" s="3">
        <f>Working_Data[[#This Row],[price2]]/Working_Data[[#This Row],[quantity]]</f>
        <v>678.27</v>
      </c>
      <c r="M5117" s="3">
        <v>1356.54</v>
      </c>
      <c r="N5117" t="s">
        <v>50</v>
      </c>
      <c r="O5117">
        <v>9</v>
      </c>
      <c r="P5117" s="1">
        <v>45607</v>
      </c>
      <c r="Q5117">
        <v>377</v>
      </c>
      <c r="R5117" t="s">
        <v>29</v>
      </c>
      <c r="S5117">
        <v>3</v>
      </c>
      <c r="T5117" s="1">
        <v>45659</v>
      </c>
      <c r="U5117" t="s">
        <v>36</v>
      </c>
      <c r="V5117" t="str">
        <f>TEXT(WEEKDAY(Working_Data[[#This Row],[order_date]],1),"DDDD")</f>
        <v>Wednesday</v>
      </c>
      <c r="W5117" t="str">
        <f>TEXT(Working_Data[[#This Row],[order_date]],"mmmm")</f>
        <v>February</v>
      </c>
      <c r="X5117" s="7">
        <f>Working_Data[[#This Row],[last_order_date]]-Working_Data[[#This Row],[signup_date]]</f>
        <v>30</v>
      </c>
      <c r="Y5117" s="7">
        <f>IF(Working_Data[[#This Row],[churned]]="Active",1,0)</f>
        <v>1</v>
      </c>
      <c r="Z5117" s="7">
        <f>YEAR(Working_Data[[#This Row],[order_date]])</f>
        <v>2025</v>
      </c>
    </row>
    <row r="5118" spans="1:26" x14ac:dyDescent="0.25">
      <c r="A5118" t="s">
        <v>10286</v>
      </c>
      <c r="B5118" t="s">
        <v>45</v>
      </c>
      <c r="C5118" t="s">
        <v>22</v>
      </c>
      <c r="D5118" t="s">
        <v>32</v>
      </c>
      <c r="E5118" s="1">
        <v>45246</v>
      </c>
      <c r="F5118" t="s">
        <v>10287</v>
      </c>
      <c r="G5118" s="1">
        <v>45693</v>
      </c>
      <c r="H5118" t="s">
        <v>58</v>
      </c>
      <c r="I5118" t="s">
        <v>48</v>
      </c>
      <c r="J5118" t="s">
        <v>59</v>
      </c>
      <c r="K5118">
        <v>4</v>
      </c>
      <c r="L5118" s="3">
        <f>Working_Data[[#This Row],[price2]]/Working_Data[[#This Row],[quantity]]</f>
        <v>96.127499999999998</v>
      </c>
      <c r="M5118" s="3">
        <v>384.51</v>
      </c>
      <c r="N5118" t="s">
        <v>28</v>
      </c>
      <c r="O5118">
        <v>44</v>
      </c>
      <c r="P5118" s="1">
        <v>45794</v>
      </c>
      <c r="Q5118">
        <v>209</v>
      </c>
      <c r="R5118" t="s">
        <v>29</v>
      </c>
      <c r="S5118">
        <v>1</v>
      </c>
      <c r="T5118" s="1">
        <v>45625</v>
      </c>
      <c r="U5118" t="s">
        <v>30</v>
      </c>
      <c r="V5118" t="str">
        <f>TEXT(WEEKDAY(Working_Data[[#This Row],[order_date]],1),"DDDD")</f>
        <v>Wednesday</v>
      </c>
      <c r="W5118" t="str">
        <f>TEXT(Working_Data[[#This Row],[order_date]],"mmmm")</f>
        <v>February</v>
      </c>
      <c r="X5118" s="7">
        <f>Working_Data[[#This Row],[last_order_date]]-Working_Data[[#This Row],[signup_date]]</f>
        <v>548</v>
      </c>
      <c r="Y5118" s="7">
        <f>IF(Working_Data[[#This Row],[churned]]="Active",1,0)</f>
        <v>1</v>
      </c>
      <c r="Z5118" s="7">
        <f>YEAR(Working_Data[[#This Row],[order_date]])</f>
        <v>2025</v>
      </c>
    </row>
    <row r="5119" spans="1:26" x14ac:dyDescent="0.25">
      <c r="A5119" t="s">
        <v>10288</v>
      </c>
      <c r="B5119" t="s">
        <v>45</v>
      </c>
      <c r="C5119" t="s">
        <v>39</v>
      </c>
      <c r="D5119" t="s">
        <v>32</v>
      </c>
      <c r="E5119" s="1">
        <v>45735</v>
      </c>
      <c r="F5119" t="s">
        <v>10289</v>
      </c>
      <c r="G5119" s="1">
        <v>45721</v>
      </c>
      <c r="H5119" t="s">
        <v>58</v>
      </c>
      <c r="I5119" t="s">
        <v>54</v>
      </c>
      <c r="J5119" t="s">
        <v>64</v>
      </c>
      <c r="K5119">
        <v>5</v>
      </c>
      <c r="L5119" s="3">
        <f>Working_Data[[#This Row],[price2]]/Working_Data[[#This Row],[quantity]]</f>
        <v>195.03</v>
      </c>
      <c r="M5119" s="3">
        <v>975.15</v>
      </c>
      <c r="N5119" t="s">
        <v>50</v>
      </c>
      <c r="O5119">
        <v>27</v>
      </c>
      <c r="P5119" s="1">
        <v>45513</v>
      </c>
      <c r="Q5119">
        <v>443</v>
      </c>
      <c r="R5119" t="s">
        <v>29</v>
      </c>
      <c r="S5119">
        <v>5</v>
      </c>
      <c r="T5119" s="1">
        <v>45996</v>
      </c>
      <c r="U5119" t="s">
        <v>36</v>
      </c>
      <c r="V5119" t="str">
        <f>TEXT(WEEKDAY(Working_Data[[#This Row],[order_date]],1),"DDDD")</f>
        <v>Wednesday</v>
      </c>
      <c r="W5119" t="str">
        <f>TEXT(Working_Data[[#This Row],[order_date]],"mmmm")</f>
        <v>March</v>
      </c>
      <c r="X5119" s="7">
        <f>Working_Data[[#This Row],[last_order_date]]-Working_Data[[#This Row],[signup_date]]</f>
        <v>-222</v>
      </c>
      <c r="Y5119" s="7">
        <f>IF(Working_Data[[#This Row],[churned]]="Active",1,0)</f>
        <v>1</v>
      </c>
      <c r="Z5119" s="7">
        <f>YEAR(Working_Data[[#This Row],[order_date]])</f>
        <v>2025</v>
      </c>
    </row>
    <row r="5120" spans="1:26" x14ac:dyDescent="0.25">
      <c r="A5120" t="s">
        <v>10290</v>
      </c>
      <c r="B5120" t="s">
        <v>21</v>
      </c>
      <c r="C5120" t="s">
        <v>22</v>
      </c>
      <c r="D5120" t="s">
        <v>77</v>
      </c>
      <c r="E5120" s="1">
        <v>45506</v>
      </c>
      <c r="F5120" t="s">
        <v>10291</v>
      </c>
      <c r="G5120" s="1">
        <v>45721</v>
      </c>
      <c r="H5120" t="s">
        <v>34</v>
      </c>
      <c r="I5120" t="s">
        <v>63</v>
      </c>
      <c r="J5120" t="s">
        <v>59</v>
      </c>
      <c r="K5120">
        <v>3</v>
      </c>
      <c r="L5120" s="3">
        <f>Working_Data[[#This Row],[price2]]/Working_Data[[#This Row],[quantity]]</f>
        <v>413.16666666666669</v>
      </c>
      <c r="M5120" s="3">
        <v>1239.5</v>
      </c>
      <c r="N5120" t="s">
        <v>35</v>
      </c>
      <c r="O5120">
        <v>31</v>
      </c>
      <c r="P5120" s="1">
        <v>45871</v>
      </c>
      <c r="Q5120">
        <v>303</v>
      </c>
      <c r="R5120" t="s">
        <v>43</v>
      </c>
      <c r="S5120">
        <v>3</v>
      </c>
      <c r="T5120" s="1">
        <v>45711</v>
      </c>
      <c r="U5120" t="s">
        <v>60</v>
      </c>
      <c r="V5120" t="str">
        <f>TEXT(WEEKDAY(Working_Data[[#This Row],[order_date]],1),"DDDD")</f>
        <v>Wednesday</v>
      </c>
      <c r="W5120" t="str">
        <f>TEXT(Working_Data[[#This Row],[order_date]],"mmmm")</f>
        <v>March</v>
      </c>
      <c r="X5120" s="7">
        <f>Working_Data[[#This Row],[last_order_date]]-Working_Data[[#This Row],[signup_date]]</f>
        <v>365</v>
      </c>
      <c r="Y5120" s="7">
        <f>IF(Working_Data[[#This Row],[churned]]="Active",1,0)</f>
        <v>0</v>
      </c>
      <c r="Z5120" s="7">
        <f>YEAR(Working_Data[[#This Row],[order_date]])</f>
        <v>2025</v>
      </c>
    </row>
    <row r="5121" spans="1:26" x14ac:dyDescent="0.25">
      <c r="A5121" t="s">
        <v>10292</v>
      </c>
      <c r="B5121" t="s">
        <v>38</v>
      </c>
      <c r="C5121" t="s">
        <v>82</v>
      </c>
      <c r="D5121" t="s">
        <v>77</v>
      </c>
      <c r="E5121" s="1">
        <v>45598</v>
      </c>
      <c r="F5121" t="s">
        <v>10293</v>
      </c>
      <c r="G5121" s="1">
        <v>45721</v>
      </c>
      <c r="H5121" t="s">
        <v>58</v>
      </c>
      <c r="I5121" t="s">
        <v>54</v>
      </c>
      <c r="J5121" t="s">
        <v>49</v>
      </c>
      <c r="K5121">
        <v>2</v>
      </c>
      <c r="L5121" s="3">
        <f>Working_Data[[#This Row],[price2]]/Working_Data[[#This Row],[quantity]]</f>
        <v>598.38499999999999</v>
      </c>
      <c r="M5121" s="3">
        <v>1196.77</v>
      </c>
      <c r="N5121" t="s">
        <v>50</v>
      </c>
      <c r="O5121">
        <v>29</v>
      </c>
      <c r="P5121" s="1">
        <v>45712</v>
      </c>
      <c r="Q5121">
        <v>227</v>
      </c>
      <c r="R5121" t="s">
        <v>43</v>
      </c>
      <c r="S5121">
        <v>5</v>
      </c>
      <c r="T5121" s="1">
        <v>45887</v>
      </c>
      <c r="U5121" t="s">
        <v>36</v>
      </c>
      <c r="V5121" t="str">
        <f>TEXT(WEEKDAY(Working_Data[[#This Row],[order_date]],1),"DDDD")</f>
        <v>Wednesday</v>
      </c>
      <c r="W5121" t="str">
        <f>TEXT(Working_Data[[#This Row],[order_date]],"mmmm")</f>
        <v>March</v>
      </c>
      <c r="X5121" s="7">
        <f>Working_Data[[#This Row],[last_order_date]]-Working_Data[[#This Row],[signup_date]]</f>
        <v>114</v>
      </c>
      <c r="Y5121" s="7">
        <f>IF(Working_Data[[#This Row],[churned]]="Active",1,0)</f>
        <v>0</v>
      </c>
      <c r="Z5121" s="7">
        <f>YEAR(Working_Data[[#This Row],[order_date]])</f>
        <v>2025</v>
      </c>
    </row>
    <row r="5122" spans="1:26" x14ac:dyDescent="0.25">
      <c r="A5122" t="s">
        <v>10294</v>
      </c>
      <c r="B5122" t="s">
        <v>21</v>
      </c>
      <c r="C5122" t="s">
        <v>39</v>
      </c>
      <c r="D5122" t="s">
        <v>32</v>
      </c>
      <c r="E5122" s="1">
        <v>45226</v>
      </c>
      <c r="F5122" t="s">
        <v>10295</v>
      </c>
      <c r="G5122" s="1">
        <v>45721</v>
      </c>
      <c r="H5122" t="s">
        <v>25</v>
      </c>
      <c r="I5122" t="s">
        <v>63</v>
      </c>
      <c r="J5122" t="s">
        <v>59</v>
      </c>
      <c r="K5122">
        <v>4</v>
      </c>
      <c r="L5122" s="3">
        <f>Working_Data[[#This Row],[price2]]/Working_Data[[#This Row],[quantity]]</f>
        <v>199.655</v>
      </c>
      <c r="M5122" s="3">
        <v>798.62</v>
      </c>
      <c r="N5122" t="s">
        <v>28</v>
      </c>
      <c r="O5122">
        <v>7</v>
      </c>
      <c r="P5122" s="1">
        <v>45586</v>
      </c>
      <c r="Q5122">
        <v>11</v>
      </c>
      <c r="R5122" t="s">
        <v>43</v>
      </c>
      <c r="S5122">
        <v>4</v>
      </c>
      <c r="T5122" s="1">
        <v>45618</v>
      </c>
      <c r="U5122" t="s">
        <v>36</v>
      </c>
      <c r="V5122" t="str">
        <f>TEXT(WEEKDAY(Working_Data[[#This Row],[order_date]],1),"DDDD")</f>
        <v>Wednesday</v>
      </c>
      <c r="W5122" t="str">
        <f>TEXT(Working_Data[[#This Row],[order_date]],"mmmm")</f>
        <v>March</v>
      </c>
      <c r="X5122" s="7">
        <f>Working_Data[[#This Row],[last_order_date]]-Working_Data[[#This Row],[signup_date]]</f>
        <v>360</v>
      </c>
      <c r="Y5122" s="7">
        <f>IF(Working_Data[[#This Row],[churned]]="Active",1,0)</f>
        <v>0</v>
      </c>
      <c r="Z5122" s="7">
        <f>YEAR(Working_Data[[#This Row],[order_date]])</f>
        <v>2025</v>
      </c>
    </row>
    <row r="5123" spans="1:26" x14ac:dyDescent="0.25">
      <c r="A5123" t="s">
        <v>10296</v>
      </c>
      <c r="B5123" t="s">
        <v>45</v>
      </c>
      <c r="C5123" t="s">
        <v>39</v>
      </c>
      <c r="D5123" t="s">
        <v>32</v>
      </c>
      <c r="E5123" s="1">
        <v>45389</v>
      </c>
      <c r="F5123" t="s">
        <v>10297</v>
      </c>
      <c r="G5123" s="1">
        <v>45721</v>
      </c>
      <c r="H5123" t="s">
        <v>58</v>
      </c>
      <c r="I5123" t="s">
        <v>26</v>
      </c>
      <c r="J5123" t="s">
        <v>27</v>
      </c>
      <c r="K5123">
        <v>4</v>
      </c>
      <c r="L5123" s="3">
        <f>Working_Data[[#This Row],[price2]]/Working_Data[[#This Row],[quantity]]</f>
        <v>233.9975</v>
      </c>
      <c r="M5123" s="3">
        <v>935.99</v>
      </c>
      <c r="N5123" t="s">
        <v>50</v>
      </c>
      <c r="O5123">
        <v>17</v>
      </c>
      <c r="P5123" s="1">
        <v>45746</v>
      </c>
      <c r="Q5123">
        <v>158</v>
      </c>
      <c r="R5123" t="s">
        <v>29</v>
      </c>
      <c r="S5123">
        <v>5</v>
      </c>
      <c r="T5123" s="1">
        <v>45622</v>
      </c>
      <c r="U5123" t="s">
        <v>60</v>
      </c>
      <c r="V5123" t="str">
        <f>TEXT(WEEKDAY(Working_Data[[#This Row],[order_date]],1),"DDDD")</f>
        <v>Wednesday</v>
      </c>
      <c r="W5123" t="str">
        <f>TEXT(Working_Data[[#This Row],[order_date]],"mmmm")</f>
        <v>March</v>
      </c>
      <c r="X5123" s="7">
        <f>Working_Data[[#This Row],[last_order_date]]-Working_Data[[#This Row],[signup_date]]</f>
        <v>357</v>
      </c>
      <c r="Y5123" s="7">
        <f>IF(Working_Data[[#This Row],[churned]]="Active",1,0)</f>
        <v>1</v>
      </c>
      <c r="Z5123" s="7">
        <f>YEAR(Working_Data[[#This Row],[order_date]])</f>
        <v>2025</v>
      </c>
    </row>
    <row r="5124" spans="1:26" x14ac:dyDescent="0.25">
      <c r="A5124" t="s">
        <v>10298</v>
      </c>
      <c r="B5124" t="s">
        <v>45</v>
      </c>
      <c r="C5124" t="s">
        <v>22</v>
      </c>
      <c r="D5124" t="s">
        <v>23</v>
      </c>
      <c r="E5124" s="1">
        <v>45514</v>
      </c>
      <c r="F5124" t="s">
        <v>10299</v>
      </c>
      <c r="G5124" s="1">
        <v>45721</v>
      </c>
      <c r="H5124" t="s">
        <v>25</v>
      </c>
      <c r="I5124" t="s">
        <v>26</v>
      </c>
      <c r="J5124" t="s">
        <v>59</v>
      </c>
      <c r="K5124">
        <v>4</v>
      </c>
      <c r="L5124" s="3">
        <f>Working_Data[[#This Row],[price2]]/Working_Data[[#This Row],[quantity]]</f>
        <v>109.02</v>
      </c>
      <c r="M5124" s="3">
        <v>436.08</v>
      </c>
      <c r="N5124" t="s">
        <v>50</v>
      </c>
      <c r="O5124">
        <v>14</v>
      </c>
      <c r="P5124" s="1">
        <v>45655</v>
      </c>
      <c r="Q5124">
        <v>453</v>
      </c>
      <c r="R5124" t="s">
        <v>43</v>
      </c>
      <c r="S5124">
        <v>1</v>
      </c>
      <c r="T5124" s="1">
        <v>45770</v>
      </c>
      <c r="U5124" t="s">
        <v>30</v>
      </c>
      <c r="V5124" t="str">
        <f>TEXT(WEEKDAY(Working_Data[[#This Row],[order_date]],1),"DDDD")</f>
        <v>Wednesday</v>
      </c>
      <c r="W5124" t="str">
        <f>TEXT(Working_Data[[#This Row],[order_date]],"mmmm")</f>
        <v>March</v>
      </c>
      <c r="X5124" s="7">
        <f>Working_Data[[#This Row],[last_order_date]]-Working_Data[[#This Row],[signup_date]]</f>
        <v>141</v>
      </c>
      <c r="Y5124" s="7">
        <f>IF(Working_Data[[#This Row],[churned]]="Active",1,0)</f>
        <v>0</v>
      </c>
      <c r="Z5124" s="7">
        <f>YEAR(Working_Data[[#This Row],[order_date]])</f>
        <v>2025</v>
      </c>
    </row>
    <row r="5125" spans="1:26" x14ac:dyDescent="0.25">
      <c r="A5125" t="s">
        <v>10300</v>
      </c>
      <c r="B5125" t="s">
        <v>45</v>
      </c>
      <c r="C5125" t="s">
        <v>22</v>
      </c>
      <c r="D5125" t="s">
        <v>23</v>
      </c>
      <c r="E5125" s="1">
        <v>45407</v>
      </c>
      <c r="F5125" t="s">
        <v>10301</v>
      </c>
      <c r="G5125" s="1">
        <v>45752</v>
      </c>
      <c r="H5125" t="s">
        <v>41</v>
      </c>
      <c r="I5125" t="s">
        <v>63</v>
      </c>
      <c r="J5125" t="s">
        <v>27</v>
      </c>
      <c r="K5125">
        <v>1</v>
      </c>
      <c r="L5125" s="3">
        <f>Working_Data[[#This Row],[price2]]/Working_Data[[#This Row],[quantity]]</f>
        <v>758.75</v>
      </c>
      <c r="M5125" s="3">
        <v>758.75</v>
      </c>
      <c r="N5125" t="s">
        <v>28</v>
      </c>
      <c r="O5125">
        <v>25</v>
      </c>
      <c r="P5125" s="1">
        <v>45859</v>
      </c>
      <c r="Q5125">
        <v>67</v>
      </c>
      <c r="R5125" t="s">
        <v>29</v>
      </c>
      <c r="S5125">
        <v>1</v>
      </c>
      <c r="T5125" s="1">
        <v>45680</v>
      </c>
      <c r="U5125" t="s">
        <v>60</v>
      </c>
      <c r="V5125" t="str">
        <f>TEXT(WEEKDAY(Working_Data[[#This Row],[order_date]],1),"DDDD")</f>
        <v>Saturday</v>
      </c>
      <c r="W5125" t="str">
        <f>TEXT(Working_Data[[#This Row],[order_date]],"mmmm")</f>
        <v>April</v>
      </c>
      <c r="X5125" s="7">
        <f>Working_Data[[#This Row],[last_order_date]]-Working_Data[[#This Row],[signup_date]]</f>
        <v>452</v>
      </c>
      <c r="Y5125" s="7">
        <f>IF(Working_Data[[#This Row],[churned]]="Active",1,0)</f>
        <v>1</v>
      </c>
      <c r="Z5125" s="7">
        <f>YEAR(Working_Data[[#This Row],[order_date]])</f>
        <v>2025</v>
      </c>
    </row>
    <row r="5126" spans="1:26" x14ac:dyDescent="0.25">
      <c r="A5126" t="s">
        <v>10302</v>
      </c>
      <c r="B5126" t="s">
        <v>38</v>
      </c>
      <c r="C5126" t="s">
        <v>82</v>
      </c>
      <c r="D5126" t="s">
        <v>32</v>
      </c>
      <c r="E5126" s="1">
        <v>45518</v>
      </c>
      <c r="F5126" t="s">
        <v>10303</v>
      </c>
      <c r="G5126" s="1">
        <v>45752</v>
      </c>
      <c r="H5126" t="s">
        <v>58</v>
      </c>
      <c r="I5126" t="s">
        <v>48</v>
      </c>
      <c r="J5126" t="s">
        <v>64</v>
      </c>
      <c r="K5126">
        <v>3</v>
      </c>
      <c r="L5126" s="3">
        <f>Working_Data[[#This Row],[price2]]/Working_Data[[#This Row],[quantity]]</f>
        <v>182.89333333333332</v>
      </c>
      <c r="M5126" s="3">
        <v>548.67999999999995</v>
      </c>
      <c r="N5126" t="s">
        <v>50</v>
      </c>
      <c r="O5126">
        <v>48</v>
      </c>
      <c r="P5126" s="1">
        <v>45742</v>
      </c>
      <c r="Q5126">
        <v>260</v>
      </c>
      <c r="R5126" t="s">
        <v>29</v>
      </c>
      <c r="S5126">
        <v>5</v>
      </c>
      <c r="T5126" s="1">
        <v>45528</v>
      </c>
      <c r="U5126" t="s">
        <v>60</v>
      </c>
      <c r="V5126" t="str">
        <f>TEXT(WEEKDAY(Working_Data[[#This Row],[order_date]],1),"DDDD")</f>
        <v>Saturday</v>
      </c>
      <c r="W5126" t="str">
        <f>TEXT(Working_Data[[#This Row],[order_date]],"mmmm")</f>
        <v>April</v>
      </c>
      <c r="X5126" s="7">
        <f>Working_Data[[#This Row],[last_order_date]]-Working_Data[[#This Row],[signup_date]]</f>
        <v>224</v>
      </c>
      <c r="Y5126" s="7">
        <f>IF(Working_Data[[#This Row],[churned]]="Active",1,0)</f>
        <v>1</v>
      </c>
      <c r="Z5126" s="7">
        <f>YEAR(Working_Data[[#This Row],[order_date]])</f>
        <v>2025</v>
      </c>
    </row>
    <row r="5127" spans="1:26" x14ac:dyDescent="0.25">
      <c r="A5127" t="s">
        <v>10304</v>
      </c>
      <c r="B5127" t="s">
        <v>21</v>
      </c>
      <c r="C5127" t="s">
        <v>22</v>
      </c>
      <c r="D5127" t="s">
        <v>52</v>
      </c>
      <c r="E5127" s="1">
        <v>45901</v>
      </c>
      <c r="F5127" t="s">
        <v>10305</v>
      </c>
      <c r="G5127" s="1">
        <v>45752</v>
      </c>
      <c r="H5127" t="s">
        <v>34</v>
      </c>
      <c r="I5127" t="s">
        <v>48</v>
      </c>
      <c r="J5127" t="s">
        <v>67</v>
      </c>
      <c r="K5127">
        <v>4</v>
      </c>
      <c r="L5127" s="3">
        <f>Working_Data[[#This Row],[price2]]/Working_Data[[#This Row],[quantity]]</f>
        <v>212.8</v>
      </c>
      <c r="M5127" s="3">
        <v>851.2</v>
      </c>
      <c r="N5127" t="s">
        <v>35</v>
      </c>
      <c r="O5127">
        <v>12</v>
      </c>
      <c r="P5127" s="1">
        <v>45838</v>
      </c>
      <c r="Q5127">
        <v>350</v>
      </c>
      <c r="R5127" t="s">
        <v>29</v>
      </c>
      <c r="S5127">
        <v>3</v>
      </c>
      <c r="T5127" s="1">
        <v>45962</v>
      </c>
      <c r="U5127" t="s">
        <v>60</v>
      </c>
      <c r="V5127" t="str">
        <f>TEXT(WEEKDAY(Working_Data[[#This Row],[order_date]],1),"DDDD")</f>
        <v>Saturday</v>
      </c>
      <c r="W5127" t="str">
        <f>TEXT(Working_Data[[#This Row],[order_date]],"mmmm")</f>
        <v>April</v>
      </c>
      <c r="X5127" s="7">
        <f>Working_Data[[#This Row],[last_order_date]]-Working_Data[[#This Row],[signup_date]]</f>
        <v>-63</v>
      </c>
      <c r="Y5127" s="7">
        <f>IF(Working_Data[[#This Row],[churned]]="Active",1,0)</f>
        <v>1</v>
      </c>
      <c r="Z5127" s="7">
        <f>YEAR(Working_Data[[#This Row],[order_date]])</f>
        <v>2025</v>
      </c>
    </row>
    <row r="5128" spans="1:26" x14ac:dyDescent="0.25">
      <c r="A5128" t="s">
        <v>10306</v>
      </c>
      <c r="B5128" t="s">
        <v>45</v>
      </c>
      <c r="C5128" t="s">
        <v>82</v>
      </c>
      <c r="D5128" t="s">
        <v>56</v>
      </c>
      <c r="E5128" s="1">
        <v>45305</v>
      </c>
      <c r="F5128" t="s">
        <v>10307</v>
      </c>
      <c r="G5128" s="1">
        <v>45752</v>
      </c>
      <c r="H5128" t="s">
        <v>47</v>
      </c>
      <c r="I5128" t="s">
        <v>48</v>
      </c>
      <c r="J5128" t="s">
        <v>27</v>
      </c>
      <c r="K5128">
        <v>2</v>
      </c>
      <c r="L5128" s="3">
        <f>Working_Data[[#This Row],[price2]]/Working_Data[[#This Row],[quantity]]</f>
        <v>519.85</v>
      </c>
      <c r="M5128" s="3">
        <v>1039.7</v>
      </c>
      <c r="N5128" t="s">
        <v>35</v>
      </c>
      <c r="O5128">
        <v>35</v>
      </c>
      <c r="P5128" s="1">
        <v>45625</v>
      </c>
      <c r="Q5128">
        <v>262</v>
      </c>
      <c r="R5128" t="s">
        <v>43</v>
      </c>
      <c r="S5128">
        <v>2</v>
      </c>
      <c r="T5128" s="1">
        <v>45966</v>
      </c>
      <c r="U5128" t="s">
        <v>30</v>
      </c>
      <c r="V5128" t="str">
        <f>TEXT(WEEKDAY(Working_Data[[#This Row],[order_date]],1),"DDDD")</f>
        <v>Saturday</v>
      </c>
      <c r="W5128" t="str">
        <f>TEXT(Working_Data[[#This Row],[order_date]],"mmmm")</f>
        <v>April</v>
      </c>
      <c r="X5128" s="7">
        <f>Working_Data[[#This Row],[last_order_date]]-Working_Data[[#This Row],[signup_date]]</f>
        <v>320</v>
      </c>
      <c r="Y5128" s="7">
        <f>IF(Working_Data[[#This Row],[churned]]="Active",1,0)</f>
        <v>0</v>
      </c>
      <c r="Z5128" s="7">
        <f>YEAR(Working_Data[[#This Row],[order_date]])</f>
        <v>2025</v>
      </c>
    </row>
    <row r="5129" spans="1:26" x14ac:dyDescent="0.25">
      <c r="A5129" t="s">
        <v>10308</v>
      </c>
      <c r="B5129" t="s">
        <v>45</v>
      </c>
      <c r="C5129" t="s">
        <v>39</v>
      </c>
      <c r="D5129" t="s">
        <v>23</v>
      </c>
      <c r="E5129" s="1">
        <v>45823</v>
      </c>
      <c r="F5129" t="s">
        <v>10309</v>
      </c>
      <c r="G5129" s="1">
        <v>45752</v>
      </c>
      <c r="H5129" t="s">
        <v>58</v>
      </c>
      <c r="I5129" t="s">
        <v>54</v>
      </c>
      <c r="J5129" t="s">
        <v>49</v>
      </c>
      <c r="K5129">
        <v>1</v>
      </c>
      <c r="L5129" s="3">
        <f>Working_Data[[#This Row],[price2]]/Working_Data[[#This Row],[quantity]]</f>
        <v>1168.05</v>
      </c>
      <c r="M5129" s="3">
        <v>1168.05</v>
      </c>
      <c r="N5129" t="s">
        <v>28</v>
      </c>
      <c r="O5129">
        <v>48</v>
      </c>
      <c r="P5129" s="1">
        <v>45790</v>
      </c>
      <c r="Q5129">
        <v>153</v>
      </c>
      <c r="R5129" t="s">
        <v>43</v>
      </c>
      <c r="S5129">
        <v>3</v>
      </c>
      <c r="T5129" s="1">
        <v>45549</v>
      </c>
      <c r="U5129" t="s">
        <v>36</v>
      </c>
      <c r="V5129" t="str">
        <f>TEXT(WEEKDAY(Working_Data[[#This Row],[order_date]],1),"DDDD")</f>
        <v>Saturday</v>
      </c>
      <c r="W5129" t="str">
        <f>TEXT(Working_Data[[#This Row],[order_date]],"mmmm")</f>
        <v>April</v>
      </c>
      <c r="X5129" s="7">
        <f>Working_Data[[#This Row],[last_order_date]]-Working_Data[[#This Row],[signup_date]]</f>
        <v>-33</v>
      </c>
      <c r="Y5129" s="7">
        <f>IF(Working_Data[[#This Row],[churned]]="Active",1,0)</f>
        <v>0</v>
      </c>
      <c r="Z5129" s="7">
        <f>YEAR(Working_Data[[#This Row],[order_date]])</f>
        <v>2025</v>
      </c>
    </row>
    <row r="5130" spans="1:26" x14ac:dyDescent="0.25">
      <c r="A5130" t="s">
        <v>10310</v>
      </c>
      <c r="B5130" t="s">
        <v>21</v>
      </c>
      <c r="C5130" t="s">
        <v>82</v>
      </c>
      <c r="D5130" t="s">
        <v>52</v>
      </c>
      <c r="E5130" s="1">
        <v>45615</v>
      </c>
      <c r="F5130" t="s">
        <v>10311</v>
      </c>
      <c r="G5130" s="1">
        <v>45752</v>
      </c>
      <c r="H5130" t="s">
        <v>41</v>
      </c>
      <c r="I5130" t="s">
        <v>48</v>
      </c>
      <c r="J5130" t="s">
        <v>27</v>
      </c>
      <c r="K5130">
        <v>1</v>
      </c>
      <c r="L5130" s="3">
        <f>Working_Data[[#This Row],[price2]]/Working_Data[[#This Row],[quantity]]</f>
        <v>572.1</v>
      </c>
      <c r="M5130" s="3">
        <v>572.1</v>
      </c>
      <c r="N5130" t="s">
        <v>28</v>
      </c>
      <c r="O5130">
        <v>43</v>
      </c>
      <c r="P5130" s="1">
        <v>45907</v>
      </c>
      <c r="Q5130">
        <v>472</v>
      </c>
      <c r="R5130" t="s">
        <v>29</v>
      </c>
      <c r="S5130">
        <v>4</v>
      </c>
      <c r="T5130" s="1">
        <v>45679</v>
      </c>
      <c r="U5130" t="s">
        <v>30</v>
      </c>
      <c r="V5130" t="str">
        <f>TEXT(WEEKDAY(Working_Data[[#This Row],[order_date]],1),"DDDD")</f>
        <v>Saturday</v>
      </c>
      <c r="W5130" t="str">
        <f>TEXT(Working_Data[[#This Row],[order_date]],"mmmm")</f>
        <v>April</v>
      </c>
      <c r="X5130" s="7">
        <f>Working_Data[[#This Row],[last_order_date]]-Working_Data[[#This Row],[signup_date]]</f>
        <v>292</v>
      </c>
      <c r="Y5130" s="7">
        <f>IF(Working_Data[[#This Row],[churned]]="Active",1,0)</f>
        <v>1</v>
      </c>
      <c r="Z5130" s="7">
        <f>YEAR(Working_Data[[#This Row],[order_date]])</f>
        <v>2025</v>
      </c>
    </row>
    <row r="5131" spans="1:26" x14ac:dyDescent="0.25">
      <c r="A5131" t="s">
        <v>10312</v>
      </c>
      <c r="B5131" t="s">
        <v>21</v>
      </c>
      <c r="C5131" t="s">
        <v>39</v>
      </c>
      <c r="D5131" t="s">
        <v>77</v>
      </c>
      <c r="E5131" s="1">
        <v>45654</v>
      </c>
      <c r="F5131" t="s">
        <v>10313</v>
      </c>
      <c r="G5131" s="1">
        <v>45752</v>
      </c>
      <c r="H5131" t="s">
        <v>25</v>
      </c>
      <c r="I5131" t="s">
        <v>54</v>
      </c>
      <c r="J5131" t="s">
        <v>67</v>
      </c>
      <c r="K5131">
        <v>2</v>
      </c>
      <c r="L5131" s="3">
        <f>Working_Data[[#This Row],[price2]]/Working_Data[[#This Row],[quantity]]</f>
        <v>536.17499999999995</v>
      </c>
      <c r="M5131" s="3">
        <v>1072.3499999999999</v>
      </c>
      <c r="N5131" t="s">
        <v>35</v>
      </c>
      <c r="O5131">
        <v>26</v>
      </c>
      <c r="P5131" s="1">
        <v>45907</v>
      </c>
      <c r="Q5131">
        <v>107</v>
      </c>
      <c r="R5131" t="s">
        <v>43</v>
      </c>
      <c r="S5131">
        <v>2</v>
      </c>
      <c r="T5131" s="1">
        <v>45576</v>
      </c>
      <c r="U5131" t="s">
        <v>30</v>
      </c>
      <c r="V5131" t="str">
        <f>TEXT(WEEKDAY(Working_Data[[#This Row],[order_date]],1),"DDDD")</f>
        <v>Saturday</v>
      </c>
      <c r="W5131" t="str">
        <f>TEXT(Working_Data[[#This Row],[order_date]],"mmmm")</f>
        <v>April</v>
      </c>
      <c r="X5131" s="7">
        <f>Working_Data[[#This Row],[last_order_date]]-Working_Data[[#This Row],[signup_date]]</f>
        <v>253</v>
      </c>
      <c r="Y5131" s="7">
        <f>IF(Working_Data[[#This Row],[churned]]="Active",1,0)</f>
        <v>0</v>
      </c>
      <c r="Z5131" s="7">
        <f>YEAR(Working_Data[[#This Row],[order_date]])</f>
        <v>2025</v>
      </c>
    </row>
    <row r="5132" spans="1:26" x14ac:dyDescent="0.25">
      <c r="A5132" t="s">
        <v>10314</v>
      </c>
      <c r="B5132" t="s">
        <v>38</v>
      </c>
      <c r="C5132" t="s">
        <v>82</v>
      </c>
      <c r="D5132" t="s">
        <v>32</v>
      </c>
      <c r="E5132" s="1">
        <v>45253</v>
      </c>
      <c r="F5132" t="s">
        <v>10315</v>
      </c>
      <c r="G5132" s="1">
        <v>45752</v>
      </c>
      <c r="H5132" t="s">
        <v>34</v>
      </c>
      <c r="I5132" t="s">
        <v>63</v>
      </c>
      <c r="J5132" t="s">
        <v>64</v>
      </c>
      <c r="K5132">
        <v>1</v>
      </c>
      <c r="L5132" s="3">
        <f>Working_Data[[#This Row],[price2]]/Working_Data[[#This Row],[quantity]]</f>
        <v>1083.8800000000001</v>
      </c>
      <c r="M5132" s="3">
        <v>1083.8800000000001</v>
      </c>
      <c r="N5132" t="s">
        <v>35</v>
      </c>
      <c r="O5132">
        <v>23</v>
      </c>
      <c r="P5132" s="1">
        <v>45713</v>
      </c>
      <c r="Q5132">
        <v>60</v>
      </c>
      <c r="R5132" t="s">
        <v>29</v>
      </c>
      <c r="S5132">
        <v>3</v>
      </c>
      <c r="T5132" s="1">
        <v>45650</v>
      </c>
      <c r="U5132" t="s">
        <v>60</v>
      </c>
      <c r="V5132" t="str">
        <f>TEXT(WEEKDAY(Working_Data[[#This Row],[order_date]],1),"DDDD")</f>
        <v>Saturday</v>
      </c>
      <c r="W5132" t="str">
        <f>TEXT(Working_Data[[#This Row],[order_date]],"mmmm")</f>
        <v>April</v>
      </c>
      <c r="X5132" s="7">
        <f>Working_Data[[#This Row],[last_order_date]]-Working_Data[[#This Row],[signup_date]]</f>
        <v>460</v>
      </c>
      <c r="Y5132" s="7">
        <f>IF(Working_Data[[#This Row],[churned]]="Active",1,0)</f>
        <v>1</v>
      </c>
      <c r="Z5132" s="7">
        <f>YEAR(Working_Data[[#This Row],[order_date]])</f>
        <v>2025</v>
      </c>
    </row>
    <row r="5133" spans="1:26" x14ac:dyDescent="0.25">
      <c r="A5133" t="s">
        <v>10316</v>
      </c>
      <c r="B5133" t="s">
        <v>38</v>
      </c>
      <c r="C5133" t="s">
        <v>39</v>
      </c>
      <c r="D5133" t="s">
        <v>56</v>
      </c>
      <c r="E5133" s="1">
        <v>45516</v>
      </c>
      <c r="F5133" t="s">
        <v>10317</v>
      </c>
      <c r="G5133" s="1">
        <v>45782</v>
      </c>
      <c r="H5133" t="s">
        <v>58</v>
      </c>
      <c r="I5133" t="s">
        <v>26</v>
      </c>
      <c r="J5133" t="s">
        <v>64</v>
      </c>
      <c r="K5133">
        <v>5</v>
      </c>
      <c r="L5133" s="3">
        <f>Working_Data[[#This Row],[price2]]/Working_Data[[#This Row],[quantity]]</f>
        <v>70.787999999999997</v>
      </c>
      <c r="M5133" s="3">
        <v>353.94</v>
      </c>
      <c r="N5133" t="s">
        <v>28</v>
      </c>
      <c r="O5133">
        <v>42</v>
      </c>
      <c r="P5133" s="1">
        <v>45702</v>
      </c>
      <c r="Q5133">
        <v>112</v>
      </c>
      <c r="R5133" t="s">
        <v>43</v>
      </c>
      <c r="S5133">
        <v>1</v>
      </c>
      <c r="T5133" s="1">
        <v>45333</v>
      </c>
      <c r="U5133" t="s">
        <v>36</v>
      </c>
      <c r="V5133" t="str">
        <f>TEXT(WEEKDAY(Working_Data[[#This Row],[order_date]],1),"DDDD")</f>
        <v>Monday</v>
      </c>
      <c r="W5133" t="str">
        <f>TEXT(Working_Data[[#This Row],[order_date]],"mmmm")</f>
        <v>May</v>
      </c>
      <c r="X5133" s="7">
        <f>Working_Data[[#This Row],[last_order_date]]-Working_Data[[#This Row],[signup_date]]</f>
        <v>186</v>
      </c>
      <c r="Y5133" s="7">
        <f>IF(Working_Data[[#This Row],[churned]]="Active",1,0)</f>
        <v>0</v>
      </c>
      <c r="Z5133" s="7">
        <f>YEAR(Working_Data[[#This Row],[order_date]])</f>
        <v>2025</v>
      </c>
    </row>
    <row r="5134" spans="1:26" x14ac:dyDescent="0.25">
      <c r="A5134" t="s">
        <v>10318</v>
      </c>
      <c r="B5134" t="s">
        <v>38</v>
      </c>
      <c r="C5134" t="s">
        <v>39</v>
      </c>
      <c r="D5134" t="s">
        <v>52</v>
      </c>
      <c r="E5134" s="1">
        <v>45599</v>
      </c>
      <c r="F5134" t="s">
        <v>10319</v>
      </c>
      <c r="G5134" s="1">
        <v>45782</v>
      </c>
      <c r="H5134" t="s">
        <v>47</v>
      </c>
      <c r="I5134" t="s">
        <v>54</v>
      </c>
      <c r="J5134" t="s">
        <v>27</v>
      </c>
      <c r="K5134">
        <v>4</v>
      </c>
      <c r="L5134" s="3">
        <f>Working_Data[[#This Row],[price2]]/Working_Data[[#This Row],[quantity]]</f>
        <v>364.8175</v>
      </c>
      <c r="M5134" s="3">
        <v>1459.27</v>
      </c>
      <c r="N5134" t="s">
        <v>28</v>
      </c>
      <c r="O5134">
        <v>8</v>
      </c>
      <c r="P5134" s="1">
        <v>45531</v>
      </c>
      <c r="Q5134">
        <v>344</v>
      </c>
      <c r="R5134" t="s">
        <v>43</v>
      </c>
      <c r="S5134">
        <v>4</v>
      </c>
      <c r="T5134" s="1">
        <v>45529</v>
      </c>
      <c r="U5134" t="s">
        <v>30</v>
      </c>
      <c r="V5134" t="str">
        <f>TEXT(WEEKDAY(Working_Data[[#This Row],[order_date]],1),"DDDD")</f>
        <v>Monday</v>
      </c>
      <c r="W5134" t="str">
        <f>TEXT(Working_Data[[#This Row],[order_date]],"mmmm")</f>
        <v>May</v>
      </c>
      <c r="X5134" s="7">
        <f>Working_Data[[#This Row],[last_order_date]]-Working_Data[[#This Row],[signup_date]]</f>
        <v>-68</v>
      </c>
      <c r="Y5134" s="7">
        <f>IF(Working_Data[[#This Row],[churned]]="Active",1,0)</f>
        <v>0</v>
      </c>
      <c r="Z5134" s="7">
        <f>YEAR(Working_Data[[#This Row],[order_date]])</f>
        <v>2025</v>
      </c>
    </row>
    <row r="5135" spans="1:26" x14ac:dyDescent="0.25">
      <c r="A5135" t="s">
        <v>10320</v>
      </c>
      <c r="B5135" t="s">
        <v>45</v>
      </c>
      <c r="C5135" t="s">
        <v>22</v>
      </c>
      <c r="D5135" t="s">
        <v>32</v>
      </c>
      <c r="E5135" s="1">
        <v>45318</v>
      </c>
      <c r="F5135" t="s">
        <v>10321</v>
      </c>
      <c r="G5135" s="1">
        <v>45782</v>
      </c>
      <c r="H5135" t="s">
        <v>34</v>
      </c>
      <c r="I5135" t="s">
        <v>42</v>
      </c>
      <c r="J5135" t="s">
        <v>59</v>
      </c>
      <c r="K5135">
        <v>3</v>
      </c>
      <c r="L5135" s="3">
        <f>Working_Data[[#This Row],[price2]]/Working_Data[[#This Row],[quantity]]</f>
        <v>166.65666666666667</v>
      </c>
      <c r="M5135" s="3">
        <v>499.97</v>
      </c>
      <c r="N5135" t="s">
        <v>28</v>
      </c>
      <c r="O5135">
        <v>22</v>
      </c>
      <c r="P5135" s="1">
        <v>45561</v>
      </c>
      <c r="Q5135">
        <v>49</v>
      </c>
      <c r="R5135" t="s">
        <v>29</v>
      </c>
      <c r="S5135">
        <v>4</v>
      </c>
      <c r="T5135" s="1">
        <v>45860</v>
      </c>
      <c r="U5135" t="s">
        <v>36</v>
      </c>
      <c r="V5135" t="str">
        <f>TEXT(WEEKDAY(Working_Data[[#This Row],[order_date]],1),"DDDD")</f>
        <v>Monday</v>
      </c>
      <c r="W5135" t="str">
        <f>TEXT(Working_Data[[#This Row],[order_date]],"mmmm")</f>
        <v>May</v>
      </c>
      <c r="X5135" s="7">
        <f>Working_Data[[#This Row],[last_order_date]]-Working_Data[[#This Row],[signup_date]]</f>
        <v>243</v>
      </c>
      <c r="Y5135" s="7">
        <f>IF(Working_Data[[#This Row],[churned]]="Active",1,0)</f>
        <v>1</v>
      </c>
      <c r="Z5135" s="7">
        <f>YEAR(Working_Data[[#This Row],[order_date]])</f>
        <v>2025</v>
      </c>
    </row>
    <row r="5136" spans="1:26" x14ac:dyDescent="0.25">
      <c r="A5136" t="s">
        <v>10322</v>
      </c>
      <c r="B5136" t="s">
        <v>45</v>
      </c>
      <c r="C5136" t="s">
        <v>22</v>
      </c>
      <c r="D5136" t="s">
        <v>23</v>
      </c>
      <c r="E5136" s="1">
        <v>45317</v>
      </c>
      <c r="F5136" t="s">
        <v>10323</v>
      </c>
      <c r="G5136" s="1">
        <v>45782</v>
      </c>
      <c r="H5136" t="s">
        <v>47</v>
      </c>
      <c r="I5136" t="s">
        <v>42</v>
      </c>
      <c r="J5136" t="s">
        <v>59</v>
      </c>
      <c r="K5136">
        <v>5</v>
      </c>
      <c r="L5136" s="3">
        <f>Working_Data[[#This Row],[price2]]/Working_Data[[#This Row],[quantity]]</f>
        <v>225.58800000000002</v>
      </c>
      <c r="M5136" s="3">
        <v>1127.94</v>
      </c>
      <c r="N5136" t="s">
        <v>50</v>
      </c>
      <c r="O5136">
        <v>28</v>
      </c>
      <c r="P5136" s="1">
        <v>45862</v>
      </c>
      <c r="Q5136">
        <v>462</v>
      </c>
      <c r="R5136" t="s">
        <v>29</v>
      </c>
      <c r="S5136">
        <v>1</v>
      </c>
      <c r="T5136" s="1">
        <v>45651</v>
      </c>
      <c r="U5136" t="s">
        <v>36</v>
      </c>
      <c r="V5136" t="str">
        <f>TEXT(WEEKDAY(Working_Data[[#This Row],[order_date]],1),"DDDD")</f>
        <v>Monday</v>
      </c>
      <c r="W5136" t="str">
        <f>TEXT(Working_Data[[#This Row],[order_date]],"mmmm")</f>
        <v>May</v>
      </c>
      <c r="X5136" s="7">
        <f>Working_Data[[#This Row],[last_order_date]]-Working_Data[[#This Row],[signup_date]]</f>
        <v>545</v>
      </c>
      <c r="Y5136" s="7">
        <f>IF(Working_Data[[#This Row],[churned]]="Active",1,0)</f>
        <v>1</v>
      </c>
      <c r="Z5136" s="7">
        <f>YEAR(Working_Data[[#This Row],[order_date]])</f>
        <v>2025</v>
      </c>
    </row>
    <row r="5137" spans="1:26" x14ac:dyDescent="0.25">
      <c r="A5137" t="s">
        <v>10324</v>
      </c>
      <c r="B5137" t="s">
        <v>45</v>
      </c>
      <c r="C5137" t="s">
        <v>22</v>
      </c>
      <c r="D5137" t="s">
        <v>56</v>
      </c>
      <c r="E5137" s="1">
        <v>45534</v>
      </c>
      <c r="F5137" t="s">
        <v>10325</v>
      </c>
      <c r="G5137" s="1">
        <v>45782</v>
      </c>
      <c r="H5137" t="s">
        <v>58</v>
      </c>
      <c r="I5137" t="s">
        <v>42</v>
      </c>
      <c r="J5137" t="s">
        <v>59</v>
      </c>
      <c r="K5137">
        <v>5</v>
      </c>
      <c r="L5137" s="3">
        <f>Working_Data[[#This Row],[price2]]/Working_Data[[#This Row],[quantity]]</f>
        <v>299.80200000000002</v>
      </c>
      <c r="M5137" s="3">
        <v>1499.01</v>
      </c>
      <c r="N5137" t="s">
        <v>35</v>
      </c>
      <c r="O5137">
        <v>18</v>
      </c>
      <c r="P5137" s="1">
        <v>45528</v>
      </c>
      <c r="Q5137">
        <v>352</v>
      </c>
      <c r="R5137" t="s">
        <v>29</v>
      </c>
      <c r="S5137">
        <v>5</v>
      </c>
      <c r="T5137" s="1">
        <v>45761</v>
      </c>
      <c r="U5137" t="s">
        <v>36</v>
      </c>
      <c r="V5137" t="str">
        <f>TEXT(WEEKDAY(Working_Data[[#This Row],[order_date]],1),"DDDD")</f>
        <v>Monday</v>
      </c>
      <c r="W5137" t="str">
        <f>TEXT(Working_Data[[#This Row],[order_date]],"mmmm")</f>
        <v>May</v>
      </c>
      <c r="X5137" s="7">
        <f>Working_Data[[#This Row],[last_order_date]]-Working_Data[[#This Row],[signup_date]]</f>
        <v>-6</v>
      </c>
      <c r="Y5137" s="7">
        <f>IF(Working_Data[[#This Row],[churned]]="Active",1,0)</f>
        <v>1</v>
      </c>
      <c r="Z5137" s="7">
        <f>YEAR(Working_Data[[#This Row],[order_date]])</f>
        <v>2025</v>
      </c>
    </row>
    <row r="5138" spans="1:26" x14ac:dyDescent="0.25">
      <c r="A5138" t="s">
        <v>10326</v>
      </c>
      <c r="B5138" t="s">
        <v>21</v>
      </c>
      <c r="C5138" t="s">
        <v>22</v>
      </c>
      <c r="D5138" t="s">
        <v>32</v>
      </c>
      <c r="E5138" s="1">
        <v>45445</v>
      </c>
      <c r="F5138" t="s">
        <v>10327</v>
      </c>
      <c r="G5138" s="1">
        <v>45813</v>
      </c>
      <c r="H5138" t="s">
        <v>47</v>
      </c>
      <c r="I5138" t="s">
        <v>42</v>
      </c>
      <c r="J5138" t="s">
        <v>27</v>
      </c>
      <c r="K5138">
        <v>4</v>
      </c>
      <c r="L5138" s="3">
        <f>Working_Data[[#This Row],[price2]]/Working_Data[[#This Row],[quantity]]</f>
        <v>364.0625</v>
      </c>
      <c r="M5138" s="3">
        <v>1456.25</v>
      </c>
      <c r="N5138" t="s">
        <v>35</v>
      </c>
      <c r="O5138">
        <v>47</v>
      </c>
      <c r="P5138" s="1">
        <v>45723</v>
      </c>
      <c r="Q5138">
        <v>29</v>
      </c>
      <c r="R5138" t="s">
        <v>43</v>
      </c>
      <c r="S5138">
        <v>2</v>
      </c>
      <c r="T5138" s="1">
        <v>45578</v>
      </c>
      <c r="U5138" t="s">
        <v>30</v>
      </c>
      <c r="V5138" t="str">
        <f>TEXT(WEEKDAY(Working_Data[[#This Row],[order_date]],1),"DDDD")</f>
        <v>Thursday</v>
      </c>
      <c r="W5138" t="str">
        <f>TEXT(Working_Data[[#This Row],[order_date]],"mmmm")</f>
        <v>June</v>
      </c>
      <c r="X5138" s="7">
        <f>Working_Data[[#This Row],[last_order_date]]-Working_Data[[#This Row],[signup_date]]</f>
        <v>278</v>
      </c>
      <c r="Y5138" s="7">
        <f>IF(Working_Data[[#This Row],[churned]]="Active",1,0)</f>
        <v>0</v>
      </c>
      <c r="Z5138" s="7">
        <f>YEAR(Working_Data[[#This Row],[order_date]])</f>
        <v>2025</v>
      </c>
    </row>
    <row r="5139" spans="1:26" x14ac:dyDescent="0.25">
      <c r="A5139" t="s">
        <v>10328</v>
      </c>
      <c r="B5139" t="s">
        <v>45</v>
      </c>
      <c r="C5139" t="s">
        <v>39</v>
      </c>
      <c r="D5139" t="s">
        <v>52</v>
      </c>
      <c r="E5139" s="1">
        <v>45178</v>
      </c>
      <c r="F5139" t="s">
        <v>10329</v>
      </c>
      <c r="G5139" s="1">
        <v>45813</v>
      </c>
      <c r="H5139" t="s">
        <v>58</v>
      </c>
      <c r="I5139" t="s">
        <v>42</v>
      </c>
      <c r="J5139" t="s">
        <v>59</v>
      </c>
      <c r="K5139">
        <v>4</v>
      </c>
      <c r="L5139" s="3">
        <f>Working_Data[[#This Row],[price2]]/Working_Data[[#This Row],[quantity]]</f>
        <v>88.045000000000002</v>
      </c>
      <c r="M5139" s="3">
        <v>352.18</v>
      </c>
      <c r="N5139" t="s">
        <v>35</v>
      </c>
      <c r="O5139">
        <v>4</v>
      </c>
      <c r="P5139" s="1">
        <v>45775</v>
      </c>
      <c r="Q5139">
        <v>479</v>
      </c>
      <c r="R5139" t="s">
        <v>43</v>
      </c>
      <c r="S5139">
        <v>2</v>
      </c>
      <c r="T5139" s="1">
        <v>45596</v>
      </c>
      <c r="U5139" t="s">
        <v>36</v>
      </c>
      <c r="V5139" t="str">
        <f>TEXT(WEEKDAY(Working_Data[[#This Row],[order_date]],1),"DDDD")</f>
        <v>Thursday</v>
      </c>
      <c r="W5139" t="str">
        <f>TEXT(Working_Data[[#This Row],[order_date]],"mmmm")</f>
        <v>June</v>
      </c>
      <c r="X5139" s="7">
        <f>Working_Data[[#This Row],[last_order_date]]-Working_Data[[#This Row],[signup_date]]</f>
        <v>597</v>
      </c>
      <c r="Y5139" s="7">
        <f>IF(Working_Data[[#This Row],[churned]]="Active",1,0)</f>
        <v>0</v>
      </c>
      <c r="Z5139" s="7">
        <f>YEAR(Working_Data[[#This Row],[order_date]])</f>
        <v>2025</v>
      </c>
    </row>
    <row r="5140" spans="1:26" x14ac:dyDescent="0.25">
      <c r="A5140" t="s">
        <v>10330</v>
      </c>
      <c r="B5140" t="s">
        <v>38</v>
      </c>
      <c r="C5140" t="s">
        <v>82</v>
      </c>
      <c r="D5140" t="s">
        <v>32</v>
      </c>
      <c r="E5140" s="1">
        <v>45147</v>
      </c>
      <c r="F5140" t="s">
        <v>10331</v>
      </c>
      <c r="G5140" s="1">
        <v>45813</v>
      </c>
      <c r="H5140" t="s">
        <v>34</v>
      </c>
      <c r="I5140" t="s">
        <v>48</v>
      </c>
      <c r="J5140" t="s">
        <v>59</v>
      </c>
      <c r="K5140">
        <v>5</v>
      </c>
      <c r="L5140" s="3">
        <f>Working_Data[[#This Row],[price2]]/Working_Data[[#This Row],[quantity]]</f>
        <v>265.01799999999997</v>
      </c>
      <c r="M5140" s="3">
        <v>1325.09</v>
      </c>
      <c r="N5140" t="s">
        <v>50</v>
      </c>
      <c r="O5140">
        <v>18</v>
      </c>
      <c r="P5140" s="1">
        <v>45612</v>
      </c>
      <c r="Q5140">
        <v>461</v>
      </c>
      <c r="R5140" t="s">
        <v>29</v>
      </c>
      <c r="S5140">
        <v>2</v>
      </c>
      <c r="T5140" s="1">
        <v>45623</v>
      </c>
      <c r="U5140" t="s">
        <v>30</v>
      </c>
      <c r="V5140" t="str">
        <f>TEXT(WEEKDAY(Working_Data[[#This Row],[order_date]],1),"DDDD")</f>
        <v>Thursday</v>
      </c>
      <c r="W5140" t="str">
        <f>TEXT(Working_Data[[#This Row],[order_date]],"mmmm")</f>
        <v>June</v>
      </c>
      <c r="X5140" s="7">
        <f>Working_Data[[#This Row],[last_order_date]]-Working_Data[[#This Row],[signup_date]]</f>
        <v>465</v>
      </c>
      <c r="Y5140" s="7">
        <f>IF(Working_Data[[#This Row],[churned]]="Active",1,0)</f>
        <v>1</v>
      </c>
      <c r="Z5140" s="7">
        <f>YEAR(Working_Data[[#This Row],[order_date]])</f>
        <v>2025</v>
      </c>
    </row>
    <row r="5141" spans="1:26" x14ac:dyDescent="0.25">
      <c r="A5141" t="s">
        <v>10332</v>
      </c>
      <c r="B5141" t="s">
        <v>38</v>
      </c>
      <c r="C5141" t="s">
        <v>22</v>
      </c>
      <c r="D5141" t="s">
        <v>56</v>
      </c>
      <c r="E5141" s="1">
        <v>45593</v>
      </c>
      <c r="F5141" t="s">
        <v>10333</v>
      </c>
      <c r="G5141" s="1">
        <v>45813</v>
      </c>
      <c r="H5141" t="s">
        <v>41</v>
      </c>
      <c r="I5141" t="s">
        <v>48</v>
      </c>
      <c r="J5141" t="s">
        <v>64</v>
      </c>
      <c r="K5141">
        <v>2</v>
      </c>
      <c r="L5141" s="3">
        <f>Working_Data[[#This Row],[price2]]/Working_Data[[#This Row],[quantity]]</f>
        <v>166.05</v>
      </c>
      <c r="M5141" s="3">
        <v>332.1</v>
      </c>
      <c r="N5141" t="s">
        <v>28</v>
      </c>
      <c r="O5141">
        <v>26</v>
      </c>
      <c r="P5141" s="1">
        <v>45621</v>
      </c>
      <c r="Q5141">
        <v>89</v>
      </c>
      <c r="R5141" t="s">
        <v>43</v>
      </c>
      <c r="S5141">
        <v>4</v>
      </c>
      <c r="T5141" s="1">
        <v>45588</v>
      </c>
      <c r="U5141" t="s">
        <v>60</v>
      </c>
      <c r="V5141" t="str">
        <f>TEXT(WEEKDAY(Working_Data[[#This Row],[order_date]],1),"DDDD")</f>
        <v>Thursday</v>
      </c>
      <c r="W5141" t="str">
        <f>TEXT(Working_Data[[#This Row],[order_date]],"mmmm")</f>
        <v>June</v>
      </c>
      <c r="X5141" s="7">
        <f>Working_Data[[#This Row],[last_order_date]]-Working_Data[[#This Row],[signup_date]]</f>
        <v>28</v>
      </c>
      <c r="Y5141" s="7">
        <f>IF(Working_Data[[#This Row],[churned]]="Active",1,0)</f>
        <v>0</v>
      </c>
      <c r="Z5141" s="7">
        <f>YEAR(Working_Data[[#This Row],[order_date]])</f>
        <v>2025</v>
      </c>
    </row>
    <row r="5142" spans="1:26" x14ac:dyDescent="0.25">
      <c r="A5142" t="s">
        <v>10334</v>
      </c>
      <c r="B5142" t="s">
        <v>21</v>
      </c>
      <c r="C5142" t="s">
        <v>82</v>
      </c>
      <c r="D5142" t="s">
        <v>23</v>
      </c>
      <c r="E5142" s="1">
        <v>45304</v>
      </c>
      <c r="F5142" t="s">
        <v>10335</v>
      </c>
      <c r="G5142" s="1">
        <v>45813</v>
      </c>
      <c r="H5142" t="s">
        <v>58</v>
      </c>
      <c r="I5142" t="s">
        <v>54</v>
      </c>
      <c r="J5142" t="s">
        <v>27</v>
      </c>
      <c r="K5142">
        <v>3</v>
      </c>
      <c r="L5142" s="3">
        <f>Working_Data[[#This Row],[price2]]/Working_Data[[#This Row],[quantity]]</f>
        <v>334.75</v>
      </c>
      <c r="M5142" s="3">
        <v>1004.25</v>
      </c>
      <c r="N5142" t="s">
        <v>50</v>
      </c>
      <c r="O5142">
        <v>2</v>
      </c>
      <c r="P5142" s="1">
        <v>45778</v>
      </c>
      <c r="Q5142">
        <v>45</v>
      </c>
      <c r="R5142" t="s">
        <v>29</v>
      </c>
      <c r="S5142">
        <v>1</v>
      </c>
      <c r="T5142" s="1">
        <v>45858</v>
      </c>
      <c r="U5142" t="s">
        <v>30</v>
      </c>
      <c r="V5142" t="str">
        <f>TEXT(WEEKDAY(Working_Data[[#This Row],[order_date]],1),"DDDD")</f>
        <v>Thursday</v>
      </c>
      <c r="W5142" t="str">
        <f>TEXT(Working_Data[[#This Row],[order_date]],"mmmm")</f>
        <v>June</v>
      </c>
      <c r="X5142" s="7">
        <f>Working_Data[[#This Row],[last_order_date]]-Working_Data[[#This Row],[signup_date]]</f>
        <v>474</v>
      </c>
      <c r="Y5142" s="7">
        <f>IF(Working_Data[[#This Row],[churned]]="Active",1,0)</f>
        <v>1</v>
      </c>
      <c r="Z5142" s="7">
        <f>YEAR(Working_Data[[#This Row],[order_date]])</f>
        <v>2025</v>
      </c>
    </row>
    <row r="5143" spans="1:26" x14ac:dyDescent="0.25">
      <c r="A5143" t="s">
        <v>10336</v>
      </c>
      <c r="B5143" t="s">
        <v>38</v>
      </c>
      <c r="C5143" t="s">
        <v>82</v>
      </c>
      <c r="D5143" t="s">
        <v>56</v>
      </c>
      <c r="E5143" s="1">
        <v>45535</v>
      </c>
      <c r="F5143" t="s">
        <v>10337</v>
      </c>
      <c r="G5143" s="1">
        <v>45813</v>
      </c>
      <c r="H5143" t="s">
        <v>25</v>
      </c>
      <c r="I5143" t="s">
        <v>63</v>
      </c>
      <c r="J5143" t="s">
        <v>27</v>
      </c>
      <c r="K5143">
        <v>3</v>
      </c>
      <c r="L5143" s="3">
        <f>Working_Data[[#This Row],[price2]]/Working_Data[[#This Row],[quantity]]</f>
        <v>227.42666666666665</v>
      </c>
      <c r="M5143" s="3">
        <v>682.28</v>
      </c>
      <c r="N5143" t="s">
        <v>28</v>
      </c>
      <c r="O5143">
        <v>47</v>
      </c>
      <c r="P5143" s="1">
        <v>45907</v>
      </c>
      <c r="Q5143">
        <v>221</v>
      </c>
      <c r="R5143" t="s">
        <v>43</v>
      </c>
      <c r="S5143">
        <v>4</v>
      </c>
      <c r="T5143" s="1">
        <v>45514</v>
      </c>
      <c r="U5143" t="s">
        <v>60</v>
      </c>
      <c r="V5143" t="str">
        <f>TEXT(WEEKDAY(Working_Data[[#This Row],[order_date]],1),"DDDD")</f>
        <v>Thursday</v>
      </c>
      <c r="W5143" t="str">
        <f>TEXT(Working_Data[[#This Row],[order_date]],"mmmm")</f>
        <v>June</v>
      </c>
      <c r="X5143" s="7">
        <f>Working_Data[[#This Row],[last_order_date]]-Working_Data[[#This Row],[signup_date]]</f>
        <v>372</v>
      </c>
      <c r="Y5143" s="7">
        <f>IF(Working_Data[[#This Row],[churned]]="Active",1,0)</f>
        <v>0</v>
      </c>
      <c r="Z5143" s="7">
        <f>YEAR(Working_Data[[#This Row],[order_date]])</f>
        <v>2025</v>
      </c>
    </row>
    <row r="5144" spans="1:26" x14ac:dyDescent="0.25">
      <c r="A5144" t="s">
        <v>10338</v>
      </c>
      <c r="B5144" t="s">
        <v>21</v>
      </c>
      <c r="C5144" t="s">
        <v>39</v>
      </c>
      <c r="D5144" t="s">
        <v>23</v>
      </c>
      <c r="E5144" s="1">
        <v>45776</v>
      </c>
      <c r="F5144" t="s">
        <v>10339</v>
      </c>
      <c r="G5144" s="1">
        <v>45813</v>
      </c>
      <c r="H5144" t="s">
        <v>25</v>
      </c>
      <c r="I5144" t="s">
        <v>42</v>
      </c>
      <c r="J5144" t="s">
        <v>67</v>
      </c>
      <c r="K5144">
        <v>1</v>
      </c>
      <c r="L5144" s="3">
        <f>Working_Data[[#This Row],[price2]]/Working_Data[[#This Row],[quantity]]</f>
        <v>1071.75</v>
      </c>
      <c r="M5144" s="3">
        <v>1071.75</v>
      </c>
      <c r="N5144" t="s">
        <v>28</v>
      </c>
      <c r="O5144">
        <v>21</v>
      </c>
      <c r="P5144" s="1">
        <v>45969</v>
      </c>
      <c r="Q5144">
        <v>321</v>
      </c>
      <c r="R5144" t="s">
        <v>43</v>
      </c>
      <c r="S5144">
        <v>3</v>
      </c>
      <c r="T5144" s="1">
        <v>45877</v>
      </c>
      <c r="U5144" t="s">
        <v>30</v>
      </c>
      <c r="V5144" t="str">
        <f>TEXT(WEEKDAY(Working_Data[[#This Row],[order_date]],1),"DDDD")</f>
        <v>Thursday</v>
      </c>
      <c r="W5144" t="str">
        <f>TEXT(Working_Data[[#This Row],[order_date]],"mmmm")</f>
        <v>June</v>
      </c>
      <c r="X5144" s="7">
        <f>Working_Data[[#This Row],[last_order_date]]-Working_Data[[#This Row],[signup_date]]</f>
        <v>193</v>
      </c>
      <c r="Y5144" s="7">
        <f>IF(Working_Data[[#This Row],[churned]]="Active",1,0)</f>
        <v>0</v>
      </c>
      <c r="Z5144" s="7">
        <f>YEAR(Working_Data[[#This Row],[order_date]])</f>
        <v>2025</v>
      </c>
    </row>
    <row r="5145" spans="1:26" x14ac:dyDescent="0.25">
      <c r="A5145" t="s">
        <v>10340</v>
      </c>
      <c r="B5145" t="s">
        <v>38</v>
      </c>
      <c r="C5145" t="s">
        <v>39</v>
      </c>
      <c r="D5145" t="s">
        <v>56</v>
      </c>
      <c r="E5145" s="1">
        <v>45219</v>
      </c>
      <c r="F5145" t="s">
        <v>10341</v>
      </c>
      <c r="G5145" s="1">
        <v>45813</v>
      </c>
      <c r="H5145" t="s">
        <v>47</v>
      </c>
      <c r="I5145" t="s">
        <v>63</v>
      </c>
      <c r="J5145" t="s">
        <v>49</v>
      </c>
      <c r="K5145">
        <v>1</v>
      </c>
      <c r="L5145" s="3">
        <f>Working_Data[[#This Row],[price2]]/Working_Data[[#This Row],[quantity]]</f>
        <v>1163.5999999999999</v>
      </c>
      <c r="M5145" s="3">
        <v>1163.5999999999999</v>
      </c>
      <c r="N5145" t="s">
        <v>35</v>
      </c>
      <c r="O5145">
        <v>15</v>
      </c>
      <c r="P5145" s="1">
        <v>45781</v>
      </c>
      <c r="Q5145">
        <v>195</v>
      </c>
      <c r="R5145" t="s">
        <v>29</v>
      </c>
      <c r="S5145">
        <v>4</v>
      </c>
      <c r="T5145" s="1">
        <v>45851</v>
      </c>
      <c r="U5145" t="s">
        <v>30</v>
      </c>
      <c r="V5145" t="str">
        <f>TEXT(WEEKDAY(Working_Data[[#This Row],[order_date]],1),"DDDD")</f>
        <v>Thursday</v>
      </c>
      <c r="W5145" t="str">
        <f>TEXT(Working_Data[[#This Row],[order_date]],"mmmm")</f>
        <v>June</v>
      </c>
      <c r="X5145" s="7">
        <f>Working_Data[[#This Row],[last_order_date]]-Working_Data[[#This Row],[signup_date]]</f>
        <v>562</v>
      </c>
      <c r="Y5145" s="7">
        <f>IF(Working_Data[[#This Row],[churned]]="Active",1,0)</f>
        <v>1</v>
      </c>
      <c r="Z5145" s="7">
        <f>YEAR(Working_Data[[#This Row],[order_date]])</f>
        <v>2025</v>
      </c>
    </row>
    <row r="5146" spans="1:26" x14ac:dyDescent="0.25">
      <c r="A5146" t="s">
        <v>10342</v>
      </c>
      <c r="B5146" t="s">
        <v>45</v>
      </c>
      <c r="C5146" t="s">
        <v>82</v>
      </c>
      <c r="D5146" t="s">
        <v>77</v>
      </c>
      <c r="E5146" s="1">
        <v>45163</v>
      </c>
      <c r="F5146" t="s">
        <v>10343</v>
      </c>
      <c r="G5146" s="1">
        <v>45843</v>
      </c>
      <c r="H5146" t="s">
        <v>58</v>
      </c>
      <c r="I5146" t="s">
        <v>63</v>
      </c>
      <c r="J5146" t="s">
        <v>27</v>
      </c>
      <c r="K5146">
        <v>2</v>
      </c>
      <c r="L5146" s="3">
        <f>Working_Data[[#This Row],[price2]]/Working_Data[[#This Row],[quantity]]</f>
        <v>191.36500000000001</v>
      </c>
      <c r="M5146" s="3">
        <v>382.73</v>
      </c>
      <c r="N5146" t="s">
        <v>50</v>
      </c>
      <c r="O5146">
        <v>7</v>
      </c>
      <c r="P5146" s="1">
        <v>45363</v>
      </c>
      <c r="Q5146">
        <v>355</v>
      </c>
      <c r="R5146" t="s">
        <v>29</v>
      </c>
      <c r="S5146">
        <v>5</v>
      </c>
      <c r="T5146" s="1">
        <v>45663</v>
      </c>
      <c r="U5146" t="s">
        <v>36</v>
      </c>
      <c r="V5146" t="str">
        <f>TEXT(WEEKDAY(Working_Data[[#This Row],[order_date]],1),"DDDD")</f>
        <v>Saturday</v>
      </c>
      <c r="W5146" t="str">
        <f>TEXT(Working_Data[[#This Row],[order_date]],"mmmm")</f>
        <v>July</v>
      </c>
      <c r="X5146" s="7">
        <f>Working_Data[[#This Row],[last_order_date]]-Working_Data[[#This Row],[signup_date]]</f>
        <v>200</v>
      </c>
      <c r="Y5146" s="7">
        <f>IF(Working_Data[[#This Row],[churned]]="Active",1,0)</f>
        <v>1</v>
      </c>
      <c r="Z5146" s="7">
        <f>YEAR(Working_Data[[#This Row],[order_date]])</f>
        <v>2025</v>
      </c>
    </row>
    <row r="5147" spans="1:26" x14ac:dyDescent="0.25">
      <c r="A5147" t="s">
        <v>10344</v>
      </c>
      <c r="B5147" t="s">
        <v>38</v>
      </c>
      <c r="C5147" t="s">
        <v>22</v>
      </c>
      <c r="D5147" t="s">
        <v>52</v>
      </c>
      <c r="E5147" s="1">
        <v>45293</v>
      </c>
      <c r="F5147" t="s">
        <v>10345</v>
      </c>
      <c r="G5147" s="1">
        <v>45843</v>
      </c>
      <c r="H5147" t="s">
        <v>41</v>
      </c>
      <c r="I5147" t="s">
        <v>48</v>
      </c>
      <c r="J5147" t="s">
        <v>64</v>
      </c>
      <c r="K5147">
        <v>4</v>
      </c>
      <c r="L5147" s="3">
        <f>Working_Data[[#This Row],[price2]]/Working_Data[[#This Row],[quantity]]</f>
        <v>108.7375</v>
      </c>
      <c r="M5147" s="3">
        <v>434.95</v>
      </c>
      <c r="N5147" t="s">
        <v>28</v>
      </c>
      <c r="O5147">
        <v>20</v>
      </c>
      <c r="P5147" s="1">
        <v>45556</v>
      </c>
      <c r="Q5147">
        <v>434</v>
      </c>
      <c r="R5147" t="s">
        <v>43</v>
      </c>
      <c r="S5147">
        <v>1</v>
      </c>
      <c r="T5147" s="1">
        <v>45936</v>
      </c>
      <c r="U5147" t="s">
        <v>60</v>
      </c>
      <c r="V5147" t="str">
        <f>TEXT(WEEKDAY(Working_Data[[#This Row],[order_date]],1),"DDDD")</f>
        <v>Saturday</v>
      </c>
      <c r="W5147" t="str">
        <f>TEXT(Working_Data[[#This Row],[order_date]],"mmmm")</f>
        <v>July</v>
      </c>
      <c r="X5147" s="7">
        <f>Working_Data[[#This Row],[last_order_date]]-Working_Data[[#This Row],[signup_date]]</f>
        <v>263</v>
      </c>
      <c r="Y5147" s="7">
        <f>IF(Working_Data[[#This Row],[churned]]="Active",1,0)</f>
        <v>0</v>
      </c>
      <c r="Z5147" s="7">
        <f>YEAR(Working_Data[[#This Row],[order_date]])</f>
        <v>2025</v>
      </c>
    </row>
    <row r="5148" spans="1:26" x14ac:dyDescent="0.25">
      <c r="A5148" t="s">
        <v>10346</v>
      </c>
      <c r="B5148" t="s">
        <v>38</v>
      </c>
      <c r="C5148" t="s">
        <v>39</v>
      </c>
      <c r="D5148" t="s">
        <v>32</v>
      </c>
      <c r="E5148" s="1">
        <v>45582</v>
      </c>
      <c r="F5148" t="s">
        <v>10347</v>
      </c>
      <c r="G5148" s="1">
        <v>45843</v>
      </c>
      <c r="H5148" t="s">
        <v>41</v>
      </c>
      <c r="I5148" t="s">
        <v>54</v>
      </c>
      <c r="J5148" t="s">
        <v>27</v>
      </c>
      <c r="K5148">
        <v>4</v>
      </c>
      <c r="L5148" s="3">
        <f>Working_Data[[#This Row],[price2]]/Working_Data[[#This Row],[quantity]]</f>
        <v>115.94750000000001</v>
      </c>
      <c r="M5148" s="3">
        <v>463.79</v>
      </c>
      <c r="N5148" t="s">
        <v>35</v>
      </c>
      <c r="O5148">
        <v>29</v>
      </c>
      <c r="P5148" s="1">
        <v>45884</v>
      </c>
      <c r="Q5148">
        <v>245</v>
      </c>
      <c r="R5148" t="s">
        <v>43</v>
      </c>
      <c r="S5148">
        <v>2</v>
      </c>
      <c r="T5148" s="1">
        <v>45672</v>
      </c>
      <c r="U5148" t="s">
        <v>36</v>
      </c>
      <c r="V5148" t="str">
        <f>TEXT(WEEKDAY(Working_Data[[#This Row],[order_date]],1),"DDDD")</f>
        <v>Saturday</v>
      </c>
      <c r="W5148" t="str">
        <f>TEXT(Working_Data[[#This Row],[order_date]],"mmmm")</f>
        <v>July</v>
      </c>
      <c r="X5148" s="7">
        <f>Working_Data[[#This Row],[last_order_date]]-Working_Data[[#This Row],[signup_date]]</f>
        <v>302</v>
      </c>
      <c r="Y5148" s="7">
        <f>IF(Working_Data[[#This Row],[churned]]="Active",1,0)</f>
        <v>0</v>
      </c>
      <c r="Z5148" s="7">
        <f>YEAR(Working_Data[[#This Row],[order_date]])</f>
        <v>2025</v>
      </c>
    </row>
    <row r="5149" spans="1:26" x14ac:dyDescent="0.25">
      <c r="A5149" t="s">
        <v>10348</v>
      </c>
      <c r="B5149" t="s">
        <v>45</v>
      </c>
      <c r="C5149" t="s">
        <v>22</v>
      </c>
      <c r="D5149" t="s">
        <v>52</v>
      </c>
      <c r="E5149" s="1">
        <v>45181</v>
      </c>
      <c r="F5149" t="s">
        <v>10349</v>
      </c>
      <c r="G5149" s="1">
        <v>45843</v>
      </c>
      <c r="H5149" t="s">
        <v>34</v>
      </c>
      <c r="I5149" t="s">
        <v>63</v>
      </c>
      <c r="J5149" t="s">
        <v>67</v>
      </c>
      <c r="K5149">
        <v>1</v>
      </c>
      <c r="L5149" s="3">
        <f>Working_Data[[#This Row],[price2]]/Working_Data[[#This Row],[quantity]]</f>
        <v>132.38</v>
      </c>
      <c r="M5149" s="3">
        <v>132.38</v>
      </c>
      <c r="N5149" t="s">
        <v>28</v>
      </c>
      <c r="O5149">
        <v>20</v>
      </c>
      <c r="P5149" s="1">
        <v>45614</v>
      </c>
      <c r="Q5149">
        <v>85</v>
      </c>
      <c r="R5149" t="s">
        <v>29</v>
      </c>
      <c r="S5149">
        <v>5</v>
      </c>
      <c r="T5149" s="1">
        <v>45649</v>
      </c>
      <c r="U5149" t="s">
        <v>30</v>
      </c>
      <c r="V5149" t="str">
        <f>TEXT(WEEKDAY(Working_Data[[#This Row],[order_date]],1),"DDDD")</f>
        <v>Saturday</v>
      </c>
      <c r="W5149" t="str">
        <f>TEXT(Working_Data[[#This Row],[order_date]],"mmmm")</f>
        <v>July</v>
      </c>
      <c r="X5149" s="7">
        <f>Working_Data[[#This Row],[last_order_date]]-Working_Data[[#This Row],[signup_date]]</f>
        <v>433</v>
      </c>
      <c r="Y5149" s="7">
        <f>IF(Working_Data[[#This Row],[churned]]="Active",1,0)</f>
        <v>1</v>
      </c>
      <c r="Z5149" s="7">
        <f>YEAR(Working_Data[[#This Row],[order_date]])</f>
        <v>2025</v>
      </c>
    </row>
    <row r="5150" spans="1:26" x14ac:dyDescent="0.25">
      <c r="A5150" t="s">
        <v>10350</v>
      </c>
      <c r="B5150" t="s">
        <v>38</v>
      </c>
      <c r="C5150" t="s">
        <v>22</v>
      </c>
      <c r="D5150" t="s">
        <v>56</v>
      </c>
      <c r="E5150" s="1">
        <v>45304</v>
      </c>
      <c r="F5150" t="s">
        <v>10351</v>
      </c>
      <c r="G5150" s="1">
        <v>45843</v>
      </c>
      <c r="H5150" t="s">
        <v>25</v>
      </c>
      <c r="I5150" t="s">
        <v>26</v>
      </c>
      <c r="J5150" t="s">
        <v>59</v>
      </c>
      <c r="K5150">
        <v>2</v>
      </c>
      <c r="L5150" s="3">
        <f>Working_Data[[#This Row],[price2]]/Working_Data[[#This Row],[quantity]]</f>
        <v>482.125</v>
      </c>
      <c r="M5150" s="3">
        <v>964.25</v>
      </c>
      <c r="N5150" t="s">
        <v>50</v>
      </c>
      <c r="O5150">
        <v>35</v>
      </c>
      <c r="P5150" s="1">
        <v>45968</v>
      </c>
      <c r="Q5150">
        <v>412</v>
      </c>
      <c r="R5150" t="s">
        <v>29</v>
      </c>
      <c r="S5150">
        <v>4</v>
      </c>
      <c r="T5150" s="1">
        <v>45904</v>
      </c>
      <c r="U5150" t="s">
        <v>30</v>
      </c>
      <c r="V5150" t="str">
        <f>TEXT(WEEKDAY(Working_Data[[#This Row],[order_date]],1),"DDDD")</f>
        <v>Saturday</v>
      </c>
      <c r="W5150" t="str">
        <f>TEXT(Working_Data[[#This Row],[order_date]],"mmmm")</f>
        <v>July</v>
      </c>
      <c r="X5150" s="7">
        <f>Working_Data[[#This Row],[last_order_date]]-Working_Data[[#This Row],[signup_date]]</f>
        <v>664</v>
      </c>
      <c r="Y5150" s="7">
        <f>IF(Working_Data[[#This Row],[churned]]="Active",1,0)</f>
        <v>1</v>
      </c>
      <c r="Z5150" s="7">
        <f>YEAR(Working_Data[[#This Row],[order_date]])</f>
        <v>2025</v>
      </c>
    </row>
    <row r="5151" spans="1:26" x14ac:dyDescent="0.25">
      <c r="A5151" t="s">
        <v>10352</v>
      </c>
      <c r="B5151" t="s">
        <v>21</v>
      </c>
      <c r="C5151" t="s">
        <v>22</v>
      </c>
      <c r="D5151" t="s">
        <v>52</v>
      </c>
      <c r="E5151" s="1">
        <v>45399</v>
      </c>
      <c r="F5151" t="s">
        <v>10353</v>
      </c>
      <c r="G5151" s="1">
        <v>45874</v>
      </c>
      <c r="H5151" t="s">
        <v>25</v>
      </c>
      <c r="I5151" t="s">
        <v>54</v>
      </c>
      <c r="J5151" t="s">
        <v>67</v>
      </c>
      <c r="K5151">
        <v>2</v>
      </c>
      <c r="L5151" s="3">
        <f>Working_Data[[#This Row],[price2]]/Working_Data[[#This Row],[quantity]]</f>
        <v>107.61499999999999</v>
      </c>
      <c r="M5151" s="3">
        <v>215.23</v>
      </c>
      <c r="N5151" t="s">
        <v>50</v>
      </c>
      <c r="O5151">
        <v>48</v>
      </c>
      <c r="P5151" s="1">
        <v>45745</v>
      </c>
      <c r="Q5151">
        <v>141</v>
      </c>
      <c r="R5151" t="s">
        <v>29</v>
      </c>
      <c r="S5151">
        <v>3</v>
      </c>
      <c r="T5151" s="1">
        <v>45303</v>
      </c>
      <c r="U5151" t="s">
        <v>60</v>
      </c>
      <c r="V5151" t="str">
        <f>TEXT(WEEKDAY(Working_Data[[#This Row],[order_date]],1),"DDDD")</f>
        <v>Tuesday</v>
      </c>
      <c r="W5151" t="str">
        <f>TEXT(Working_Data[[#This Row],[order_date]],"mmmm")</f>
        <v>August</v>
      </c>
      <c r="X5151" s="7">
        <f>Working_Data[[#This Row],[last_order_date]]-Working_Data[[#This Row],[signup_date]]</f>
        <v>346</v>
      </c>
      <c r="Y5151" s="7">
        <f>IF(Working_Data[[#This Row],[churned]]="Active",1,0)</f>
        <v>1</v>
      </c>
      <c r="Z5151" s="7">
        <f>YEAR(Working_Data[[#This Row],[order_date]])</f>
        <v>2025</v>
      </c>
    </row>
    <row r="5152" spans="1:26" x14ac:dyDescent="0.25">
      <c r="A5152" t="s">
        <v>10354</v>
      </c>
      <c r="B5152" t="s">
        <v>21</v>
      </c>
      <c r="C5152" t="s">
        <v>39</v>
      </c>
      <c r="D5152" t="s">
        <v>56</v>
      </c>
      <c r="E5152" s="1">
        <v>45535</v>
      </c>
      <c r="F5152" t="s">
        <v>10355</v>
      </c>
      <c r="G5152" s="1">
        <v>45874</v>
      </c>
      <c r="H5152" t="s">
        <v>47</v>
      </c>
      <c r="I5152" t="s">
        <v>63</v>
      </c>
      <c r="J5152" t="s">
        <v>49</v>
      </c>
      <c r="K5152">
        <v>1</v>
      </c>
      <c r="L5152" s="3">
        <f>Working_Data[[#This Row],[price2]]/Working_Data[[#This Row],[quantity]]</f>
        <v>906.73</v>
      </c>
      <c r="M5152" s="3">
        <v>906.73</v>
      </c>
      <c r="N5152" t="s">
        <v>50</v>
      </c>
      <c r="O5152">
        <v>38</v>
      </c>
      <c r="P5152" s="1">
        <v>45969</v>
      </c>
      <c r="Q5152">
        <v>406</v>
      </c>
      <c r="R5152" t="s">
        <v>43</v>
      </c>
      <c r="S5152">
        <v>2</v>
      </c>
      <c r="T5152" s="1">
        <v>45861</v>
      </c>
      <c r="U5152" t="s">
        <v>60</v>
      </c>
      <c r="V5152" t="str">
        <f>TEXT(WEEKDAY(Working_Data[[#This Row],[order_date]],1),"DDDD")</f>
        <v>Tuesday</v>
      </c>
      <c r="W5152" t="str">
        <f>TEXT(Working_Data[[#This Row],[order_date]],"mmmm")</f>
        <v>August</v>
      </c>
      <c r="X5152" s="7">
        <f>Working_Data[[#This Row],[last_order_date]]-Working_Data[[#This Row],[signup_date]]</f>
        <v>434</v>
      </c>
      <c r="Y5152" s="7">
        <f>IF(Working_Data[[#This Row],[churned]]="Active",1,0)</f>
        <v>0</v>
      </c>
      <c r="Z5152" s="7">
        <f>YEAR(Working_Data[[#This Row],[order_date]])</f>
        <v>2025</v>
      </c>
    </row>
    <row r="5153" spans="1:26" x14ac:dyDescent="0.25">
      <c r="A5153" t="s">
        <v>10356</v>
      </c>
      <c r="B5153" t="s">
        <v>38</v>
      </c>
      <c r="C5153" t="s">
        <v>82</v>
      </c>
      <c r="D5153" t="s">
        <v>32</v>
      </c>
      <c r="E5153" s="1">
        <v>45600</v>
      </c>
      <c r="F5153" t="s">
        <v>10357</v>
      </c>
      <c r="G5153" s="1">
        <v>45874</v>
      </c>
      <c r="H5153" t="s">
        <v>47</v>
      </c>
      <c r="I5153" t="s">
        <v>48</v>
      </c>
      <c r="J5153" t="s">
        <v>67</v>
      </c>
      <c r="K5153">
        <v>3</v>
      </c>
      <c r="L5153" s="3">
        <f>Working_Data[[#This Row],[price2]]/Working_Data[[#This Row],[quantity]]</f>
        <v>186.01999999999998</v>
      </c>
      <c r="M5153" s="3">
        <v>558.05999999999995</v>
      </c>
      <c r="N5153" t="s">
        <v>35</v>
      </c>
      <c r="O5153">
        <v>12</v>
      </c>
      <c r="P5153" s="1">
        <v>45837</v>
      </c>
      <c r="Q5153">
        <v>498</v>
      </c>
      <c r="R5153" t="s">
        <v>43</v>
      </c>
      <c r="S5153">
        <v>3</v>
      </c>
      <c r="T5153" s="1">
        <v>45853</v>
      </c>
      <c r="U5153" t="s">
        <v>36</v>
      </c>
      <c r="V5153" t="str">
        <f>TEXT(WEEKDAY(Working_Data[[#This Row],[order_date]],1),"DDDD")</f>
        <v>Tuesday</v>
      </c>
      <c r="W5153" t="str">
        <f>TEXT(Working_Data[[#This Row],[order_date]],"mmmm")</f>
        <v>August</v>
      </c>
      <c r="X5153" s="7">
        <f>Working_Data[[#This Row],[last_order_date]]-Working_Data[[#This Row],[signup_date]]</f>
        <v>237</v>
      </c>
      <c r="Y5153" s="7">
        <f>IF(Working_Data[[#This Row],[churned]]="Active",1,0)</f>
        <v>0</v>
      </c>
      <c r="Z5153" s="7">
        <f>YEAR(Working_Data[[#This Row],[order_date]])</f>
        <v>2025</v>
      </c>
    </row>
    <row r="5154" spans="1:26" x14ac:dyDescent="0.25">
      <c r="A5154" t="s">
        <v>10358</v>
      </c>
      <c r="B5154" t="s">
        <v>21</v>
      </c>
      <c r="C5154" t="s">
        <v>22</v>
      </c>
      <c r="D5154" t="s">
        <v>32</v>
      </c>
      <c r="E5154" s="1">
        <v>45280</v>
      </c>
      <c r="F5154" t="s">
        <v>10359</v>
      </c>
      <c r="G5154" s="1">
        <v>45874</v>
      </c>
      <c r="H5154" t="s">
        <v>34</v>
      </c>
      <c r="I5154" t="s">
        <v>42</v>
      </c>
      <c r="J5154" t="s">
        <v>64</v>
      </c>
      <c r="K5154">
        <v>3</v>
      </c>
      <c r="L5154" s="3">
        <f>Working_Data[[#This Row],[price2]]/Working_Data[[#This Row],[quantity]]</f>
        <v>85.79</v>
      </c>
      <c r="M5154" s="3">
        <v>257.37</v>
      </c>
      <c r="N5154" t="s">
        <v>35</v>
      </c>
      <c r="O5154">
        <v>24</v>
      </c>
      <c r="P5154" s="1">
        <v>45717</v>
      </c>
      <c r="Q5154">
        <v>276</v>
      </c>
      <c r="R5154" t="s">
        <v>43</v>
      </c>
      <c r="S5154">
        <v>3</v>
      </c>
      <c r="T5154" s="1">
        <v>45704</v>
      </c>
      <c r="U5154" t="s">
        <v>36</v>
      </c>
      <c r="V5154" t="str">
        <f>TEXT(WEEKDAY(Working_Data[[#This Row],[order_date]],1),"DDDD")</f>
        <v>Tuesday</v>
      </c>
      <c r="W5154" t="str">
        <f>TEXT(Working_Data[[#This Row],[order_date]],"mmmm")</f>
        <v>August</v>
      </c>
      <c r="X5154" s="7">
        <f>Working_Data[[#This Row],[last_order_date]]-Working_Data[[#This Row],[signup_date]]</f>
        <v>437</v>
      </c>
      <c r="Y5154" s="7">
        <f>IF(Working_Data[[#This Row],[churned]]="Active",1,0)</f>
        <v>0</v>
      </c>
      <c r="Z5154" s="7">
        <f>YEAR(Working_Data[[#This Row],[order_date]])</f>
        <v>2025</v>
      </c>
    </row>
    <row r="5155" spans="1:26" x14ac:dyDescent="0.25">
      <c r="A5155" t="s">
        <v>10360</v>
      </c>
      <c r="B5155" t="s">
        <v>38</v>
      </c>
      <c r="C5155" t="s">
        <v>22</v>
      </c>
      <c r="D5155" t="s">
        <v>77</v>
      </c>
      <c r="E5155" s="1">
        <v>45564</v>
      </c>
      <c r="F5155" t="s">
        <v>10361</v>
      </c>
      <c r="G5155" s="1">
        <v>45874</v>
      </c>
      <c r="H5155" t="s">
        <v>25</v>
      </c>
      <c r="I5155" t="s">
        <v>42</v>
      </c>
      <c r="J5155" t="s">
        <v>59</v>
      </c>
      <c r="K5155">
        <v>5</v>
      </c>
      <c r="L5155" s="3">
        <f>Working_Data[[#This Row],[price2]]/Working_Data[[#This Row],[quantity]]</f>
        <v>67.128</v>
      </c>
      <c r="M5155" s="3">
        <v>335.64</v>
      </c>
      <c r="N5155" t="s">
        <v>35</v>
      </c>
      <c r="O5155">
        <v>28</v>
      </c>
      <c r="P5155" s="1">
        <v>45963</v>
      </c>
      <c r="Q5155">
        <v>322</v>
      </c>
      <c r="R5155" t="s">
        <v>29</v>
      </c>
      <c r="S5155">
        <v>3</v>
      </c>
      <c r="T5155" s="1">
        <v>45845</v>
      </c>
      <c r="U5155" t="s">
        <v>60</v>
      </c>
      <c r="V5155" t="str">
        <f>TEXT(WEEKDAY(Working_Data[[#This Row],[order_date]],1),"DDDD")</f>
        <v>Tuesday</v>
      </c>
      <c r="W5155" t="str">
        <f>TEXT(Working_Data[[#This Row],[order_date]],"mmmm")</f>
        <v>August</v>
      </c>
      <c r="X5155" s="7">
        <f>Working_Data[[#This Row],[last_order_date]]-Working_Data[[#This Row],[signup_date]]</f>
        <v>399</v>
      </c>
      <c r="Y5155" s="7">
        <f>IF(Working_Data[[#This Row],[churned]]="Active",1,0)</f>
        <v>1</v>
      </c>
      <c r="Z5155" s="7">
        <f>YEAR(Working_Data[[#This Row],[order_date]])</f>
        <v>2025</v>
      </c>
    </row>
    <row r="5156" spans="1:26" x14ac:dyDescent="0.25">
      <c r="A5156" t="s">
        <v>10362</v>
      </c>
      <c r="B5156" t="s">
        <v>38</v>
      </c>
      <c r="C5156" t="s">
        <v>39</v>
      </c>
      <c r="D5156" t="s">
        <v>23</v>
      </c>
      <c r="E5156" s="1">
        <v>45447</v>
      </c>
      <c r="F5156" t="s">
        <v>10363</v>
      </c>
      <c r="G5156" s="1">
        <v>45874</v>
      </c>
      <c r="H5156" t="s">
        <v>25</v>
      </c>
      <c r="I5156" t="s">
        <v>42</v>
      </c>
      <c r="J5156" t="s">
        <v>59</v>
      </c>
      <c r="K5156">
        <v>3</v>
      </c>
      <c r="L5156" s="3">
        <f>Working_Data[[#This Row],[price2]]/Working_Data[[#This Row],[quantity]]</f>
        <v>384.03999999999996</v>
      </c>
      <c r="M5156" s="3">
        <v>1152.1199999999999</v>
      </c>
      <c r="N5156" t="s">
        <v>28</v>
      </c>
      <c r="O5156">
        <v>9</v>
      </c>
      <c r="P5156" s="1">
        <v>45969</v>
      </c>
      <c r="Q5156">
        <v>55</v>
      </c>
      <c r="R5156" t="s">
        <v>43</v>
      </c>
      <c r="S5156">
        <v>5</v>
      </c>
      <c r="T5156" s="1">
        <v>45869</v>
      </c>
      <c r="U5156" t="s">
        <v>36</v>
      </c>
      <c r="V5156" t="str">
        <f>TEXT(WEEKDAY(Working_Data[[#This Row],[order_date]],1),"DDDD")</f>
        <v>Tuesday</v>
      </c>
      <c r="W5156" t="str">
        <f>TEXT(Working_Data[[#This Row],[order_date]],"mmmm")</f>
        <v>August</v>
      </c>
      <c r="X5156" s="7">
        <f>Working_Data[[#This Row],[last_order_date]]-Working_Data[[#This Row],[signup_date]]</f>
        <v>522</v>
      </c>
      <c r="Y5156" s="7">
        <f>IF(Working_Data[[#This Row],[churned]]="Active",1,0)</f>
        <v>0</v>
      </c>
      <c r="Z5156" s="7">
        <f>YEAR(Working_Data[[#This Row],[order_date]])</f>
        <v>2025</v>
      </c>
    </row>
    <row r="5157" spans="1:26" x14ac:dyDescent="0.25">
      <c r="A5157" t="s">
        <v>10364</v>
      </c>
      <c r="B5157" t="s">
        <v>38</v>
      </c>
      <c r="C5157" t="s">
        <v>82</v>
      </c>
      <c r="D5157" t="s">
        <v>52</v>
      </c>
      <c r="E5157" s="1">
        <v>45178</v>
      </c>
      <c r="F5157" t="s">
        <v>10365</v>
      </c>
      <c r="G5157" s="1">
        <v>45874</v>
      </c>
      <c r="H5157" t="s">
        <v>41</v>
      </c>
      <c r="I5157" t="s">
        <v>26</v>
      </c>
      <c r="J5157" t="s">
        <v>27</v>
      </c>
      <c r="K5157">
        <v>4</v>
      </c>
      <c r="L5157" s="3">
        <f>Working_Data[[#This Row],[price2]]/Working_Data[[#This Row],[quantity]]</f>
        <v>226.08</v>
      </c>
      <c r="M5157" s="3">
        <v>904.32</v>
      </c>
      <c r="N5157" t="s">
        <v>50</v>
      </c>
      <c r="O5157">
        <v>25</v>
      </c>
      <c r="P5157" s="1">
        <v>45592</v>
      </c>
      <c r="Q5157">
        <v>21</v>
      </c>
      <c r="R5157" t="s">
        <v>43</v>
      </c>
      <c r="S5157">
        <v>3</v>
      </c>
      <c r="T5157" s="1">
        <v>45797</v>
      </c>
      <c r="U5157" t="s">
        <v>60</v>
      </c>
      <c r="V5157" t="str">
        <f>TEXT(WEEKDAY(Working_Data[[#This Row],[order_date]],1),"DDDD")</f>
        <v>Tuesday</v>
      </c>
      <c r="W5157" t="str">
        <f>TEXT(Working_Data[[#This Row],[order_date]],"mmmm")</f>
        <v>August</v>
      </c>
      <c r="X5157" s="7">
        <f>Working_Data[[#This Row],[last_order_date]]-Working_Data[[#This Row],[signup_date]]</f>
        <v>414</v>
      </c>
      <c r="Y5157" s="7">
        <f>IF(Working_Data[[#This Row],[churned]]="Active",1,0)</f>
        <v>0</v>
      </c>
      <c r="Z5157" s="7">
        <f>YEAR(Working_Data[[#This Row],[order_date]])</f>
        <v>2025</v>
      </c>
    </row>
    <row r="5158" spans="1:26" x14ac:dyDescent="0.25">
      <c r="A5158" t="s">
        <v>10366</v>
      </c>
      <c r="B5158" t="s">
        <v>21</v>
      </c>
      <c r="C5158" t="s">
        <v>82</v>
      </c>
      <c r="D5158" t="s">
        <v>52</v>
      </c>
      <c r="E5158" s="1">
        <v>45275</v>
      </c>
      <c r="F5158" t="s">
        <v>10367</v>
      </c>
      <c r="G5158" s="1">
        <v>45874</v>
      </c>
      <c r="H5158" t="s">
        <v>47</v>
      </c>
      <c r="I5158" t="s">
        <v>42</v>
      </c>
      <c r="J5158" t="s">
        <v>64</v>
      </c>
      <c r="K5158">
        <v>3</v>
      </c>
      <c r="L5158" s="3">
        <f>Working_Data[[#This Row],[price2]]/Working_Data[[#This Row],[quantity]]</f>
        <v>61.946666666666665</v>
      </c>
      <c r="M5158" s="3">
        <v>185.84</v>
      </c>
      <c r="N5158" t="s">
        <v>35</v>
      </c>
      <c r="O5158">
        <v>16</v>
      </c>
      <c r="P5158" s="1">
        <v>45608</v>
      </c>
      <c r="Q5158">
        <v>104</v>
      </c>
      <c r="R5158" t="s">
        <v>43</v>
      </c>
      <c r="S5158">
        <v>4</v>
      </c>
      <c r="T5158" s="1">
        <v>45860</v>
      </c>
      <c r="U5158" t="s">
        <v>36</v>
      </c>
      <c r="V5158" t="str">
        <f>TEXT(WEEKDAY(Working_Data[[#This Row],[order_date]],1),"DDDD")</f>
        <v>Tuesday</v>
      </c>
      <c r="W5158" t="str">
        <f>TEXT(Working_Data[[#This Row],[order_date]],"mmmm")</f>
        <v>August</v>
      </c>
      <c r="X5158" s="7">
        <f>Working_Data[[#This Row],[last_order_date]]-Working_Data[[#This Row],[signup_date]]</f>
        <v>333</v>
      </c>
      <c r="Y5158" s="7">
        <f>IF(Working_Data[[#This Row],[churned]]="Active",1,0)</f>
        <v>0</v>
      </c>
      <c r="Z5158" s="7">
        <f>YEAR(Working_Data[[#This Row],[order_date]])</f>
        <v>2025</v>
      </c>
    </row>
    <row r="5159" spans="1:26" x14ac:dyDescent="0.25">
      <c r="A5159" t="s">
        <v>10368</v>
      </c>
      <c r="B5159" t="s">
        <v>45</v>
      </c>
      <c r="C5159" t="s">
        <v>39</v>
      </c>
      <c r="D5159" t="s">
        <v>77</v>
      </c>
      <c r="E5159" s="1">
        <v>45492</v>
      </c>
      <c r="F5159" t="s">
        <v>10369</v>
      </c>
      <c r="G5159" s="1">
        <v>45874</v>
      </c>
      <c r="H5159" t="s">
        <v>34</v>
      </c>
      <c r="I5159" t="s">
        <v>54</v>
      </c>
      <c r="J5159" t="s">
        <v>49</v>
      </c>
      <c r="K5159">
        <v>1</v>
      </c>
      <c r="L5159" s="3">
        <f>Working_Data[[#This Row],[price2]]/Working_Data[[#This Row],[quantity]]</f>
        <v>1240.76</v>
      </c>
      <c r="M5159" s="3">
        <v>1240.76</v>
      </c>
      <c r="N5159" t="s">
        <v>50</v>
      </c>
      <c r="O5159">
        <v>17</v>
      </c>
      <c r="P5159" s="1">
        <v>45577</v>
      </c>
      <c r="Q5159">
        <v>293</v>
      </c>
      <c r="R5159" t="s">
        <v>43</v>
      </c>
      <c r="S5159">
        <v>5</v>
      </c>
      <c r="T5159" s="1">
        <v>45392</v>
      </c>
      <c r="U5159" t="s">
        <v>36</v>
      </c>
      <c r="V5159" t="str">
        <f>TEXT(WEEKDAY(Working_Data[[#This Row],[order_date]],1),"DDDD")</f>
        <v>Tuesday</v>
      </c>
      <c r="W5159" t="str">
        <f>TEXT(Working_Data[[#This Row],[order_date]],"mmmm")</f>
        <v>August</v>
      </c>
      <c r="X5159" s="7">
        <f>Working_Data[[#This Row],[last_order_date]]-Working_Data[[#This Row],[signup_date]]</f>
        <v>85</v>
      </c>
      <c r="Y5159" s="7">
        <f>IF(Working_Data[[#This Row],[churned]]="Active",1,0)</f>
        <v>0</v>
      </c>
      <c r="Z5159" s="7">
        <f>YEAR(Working_Data[[#This Row],[order_date]])</f>
        <v>2025</v>
      </c>
    </row>
    <row r="5160" spans="1:26" x14ac:dyDescent="0.25">
      <c r="A5160" t="s">
        <v>10370</v>
      </c>
      <c r="B5160" t="s">
        <v>38</v>
      </c>
      <c r="C5160" t="s">
        <v>22</v>
      </c>
      <c r="D5160" t="s">
        <v>32</v>
      </c>
      <c r="E5160" s="1">
        <v>45862</v>
      </c>
      <c r="F5160" t="s">
        <v>10371</v>
      </c>
      <c r="G5160" s="1">
        <v>45874</v>
      </c>
      <c r="H5160" t="s">
        <v>47</v>
      </c>
      <c r="I5160" t="s">
        <v>54</v>
      </c>
      <c r="J5160" t="s">
        <v>67</v>
      </c>
      <c r="K5160">
        <v>4</v>
      </c>
      <c r="L5160" s="3">
        <f>Working_Data[[#This Row],[price2]]/Working_Data[[#This Row],[quantity]]</f>
        <v>245.0025</v>
      </c>
      <c r="M5160" s="3">
        <v>980.01</v>
      </c>
      <c r="N5160" t="s">
        <v>50</v>
      </c>
      <c r="O5160">
        <v>11</v>
      </c>
      <c r="P5160" s="1">
        <v>45360</v>
      </c>
      <c r="Q5160">
        <v>90</v>
      </c>
      <c r="R5160" t="s">
        <v>43</v>
      </c>
      <c r="S5160">
        <v>2</v>
      </c>
      <c r="T5160" s="1">
        <v>45859</v>
      </c>
      <c r="U5160" t="s">
        <v>30</v>
      </c>
      <c r="V5160" t="str">
        <f>TEXT(WEEKDAY(Working_Data[[#This Row],[order_date]],1),"DDDD")</f>
        <v>Tuesday</v>
      </c>
      <c r="W5160" t="str">
        <f>TEXT(Working_Data[[#This Row],[order_date]],"mmmm")</f>
        <v>August</v>
      </c>
      <c r="X5160" s="7">
        <f>Working_Data[[#This Row],[last_order_date]]-Working_Data[[#This Row],[signup_date]]</f>
        <v>-502</v>
      </c>
      <c r="Y5160" s="7">
        <f>IF(Working_Data[[#This Row],[churned]]="Active",1,0)</f>
        <v>0</v>
      </c>
      <c r="Z5160" s="7">
        <f>YEAR(Working_Data[[#This Row],[order_date]])</f>
        <v>2025</v>
      </c>
    </row>
    <row r="5161" spans="1:26" x14ac:dyDescent="0.25">
      <c r="A5161" t="s">
        <v>10372</v>
      </c>
      <c r="B5161" t="s">
        <v>21</v>
      </c>
      <c r="C5161" t="s">
        <v>39</v>
      </c>
      <c r="D5161" t="s">
        <v>23</v>
      </c>
      <c r="E5161" s="1">
        <v>45209</v>
      </c>
      <c r="F5161" t="s">
        <v>10373</v>
      </c>
      <c r="G5161" s="1">
        <v>45905</v>
      </c>
      <c r="H5161" t="s">
        <v>58</v>
      </c>
      <c r="I5161" t="s">
        <v>26</v>
      </c>
      <c r="J5161" t="s">
        <v>64</v>
      </c>
      <c r="K5161">
        <v>1</v>
      </c>
      <c r="L5161" s="3">
        <f>Working_Data[[#This Row],[price2]]/Working_Data[[#This Row],[quantity]]</f>
        <v>165.82</v>
      </c>
      <c r="M5161" s="3">
        <v>165.82</v>
      </c>
      <c r="N5161" t="s">
        <v>50</v>
      </c>
      <c r="O5161">
        <v>13</v>
      </c>
      <c r="P5161" s="1">
        <v>45875</v>
      </c>
      <c r="Q5161">
        <v>436</v>
      </c>
      <c r="R5161" t="s">
        <v>43</v>
      </c>
      <c r="S5161">
        <v>5</v>
      </c>
      <c r="T5161" s="1">
        <v>45673</v>
      </c>
      <c r="U5161" t="s">
        <v>60</v>
      </c>
      <c r="V5161" t="str">
        <f>TEXT(WEEKDAY(Working_Data[[#This Row],[order_date]],1),"DDDD")</f>
        <v>Friday</v>
      </c>
      <c r="W5161" t="str">
        <f>TEXT(Working_Data[[#This Row],[order_date]],"mmmm")</f>
        <v>September</v>
      </c>
      <c r="X5161" s="7">
        <f>Working_Data[[#This Row],[last_order_date]]-Working_Data[[#This Row],[signup_date]]</f>
        <v>666</v>
      </c>
      <c r="Y5161" s="7">
        <f>IF(Working_Data[[#This Row],[churned]]="Active",1,0)</f>
        <v>0</v>
      </c>
      <c r="Z5161" s="7">
        <f>YEAR(Working_Data[[#This Row],[order_date]])</f>
        <v>2025</v>
      </c>
    </row>
    <row r="5162" spans="1:26" x14ac:dyDescent="0.25">
      <c r="A5162" t="s">
        <v>10374</v>
      </c>
      <c r="B5162" t="s">
        <v>21</v>
      </c>
      <c r="C5162" t="s">
        <v>39</v>
      </c>
      <c r="D5162" t="s">
        <v>56</v>
      </c>
      <c r="E5162" s="1">
        <v>45871</v>
      </c>
      <c r="F5162" t="s">
        <v>10375</v>
      </c>
      <c r="G5162" s="1">
        <v>45905</v>
      </c>
      <c r="H5162" t="s">
        <v>41</v>
      </c>
      <c r="I5162" t="s">
        <v>42</v>
      </c>
      <c r="J5162" t="s">
        <v>59</v>
      </c>
      <c r="K5162">
        <v>3</v>
      </c>
      <c r="L5162" s="3">
        <f>Working_Data[[#This Row],[price2]]/Working_Data[[#This Row],[quantity]]</f>
        <v>103.38666666666667</v>
      </c>
      <c r="M5162" s="3">
        <v>310.16000000000003</v>
      </c>
      <c r="N5162" t="s">
        <v>35</v>
      </c>
      <c r="O5162">
        <v>29</v>
      </c>
      <c r="P5162" s="1">
        <v>45693</v>
      </c>
      <c r="Q5162">
        <v>237</v>
      </c>
      <c r="R5162" t="s">
        <v>29</v>
      </c>
      <c r="S5162">
        <v>3</v>
      </c>
      <c r="T5162" s="1">
        <v>45527</v>
      </c>
      <c r="U5162" t="s">
        <v>30</v>
      </c>
      <c r="V5162" t="str">
        <f>TEXT(WEEKDAY(Working_Data[[#This Row],[order_date]],1),"DDDD")</f>
        <v>Friday</v>
      </c>
      <c r="W5162" t="str">
        <f>TEXT(Working_Data[[#This Row],[order_date]],"mmmm")</f>
        <v>September</v>
      </c>
      <c r="X5162" s="7">
        <f>Working_Data[[#This Row],[last_order_date]]-Working_Data[[#This Row],[signup_date]]</f>
        <v>-178</v>
      </c>
      <c r="Y5162" s="7">
        <f>IF(Working_Data[[#This Row],[churned]]="Active",1,0)</f>
        <v>1</v>
      </c>
      <c r="Z5162" s="7">
        <f>YEAR(Working_Data[[#This Row],[order_date]])</f>
        <v>2025</v>
      </c>
    </row>
    <row r="5163" spans="1:26" x14ac:dyDescent="0.25">
      <c r="A5163" t="s">
        <v>10376</v>
      </c>
      <c r="B5163" t="s">
        <v>45</v>
      </c>
      <c r="C5163" t="s">
        <v>39</v>
      </c>
      <c r="D5163" t="s">
        <v>56</v>
      </c>
      <c r="E5163" s="1">
        <v>45341</v>
      </c>
      <c r="F5163" t="s">
        <v>10377</v>
      </c>
      <c r="G5163" s="1">
        <v>45905</v>
      </c>
      <c r="H5163" t="s">
        <v>41</v>
      </c>
      <c r="I5163" t="s">
        <v>42</v>
      </c>
      <c r="J5163" t="s">
        <v>27</v>
      </c>
      <c r="K5163">
        <v>5</v>
      </c>
      <c r="L5163" s="3">
        <f>Working_Data[[#This Row],[price2]]/Working_Data[[#This Row],[quantity]]</f>
        <v>193.44</v>
      </c>
      <c r="M5163" s="3">
        <v>967.2</v>
      </c>
      <c r="N5163" t="s">
        <v>50</v>
      </c>
      <c r="O5163">
        <v>37</v>
      </c>
      <c r="P5163" s="1">
        <v>45802</v>
      </c>
      <c r="Q5163">
        <v>164</v>
      </c>
      <c r="R5163" t="s">
        <v>29</v>
      </c>
      <c r="S5163">
        <v>1</v>
      </c>
      <c r="T5163" s="1">
        <v>45590</v>
      </c>
      <c r="U5163" t="s">
        <v>60</v>
      </c>
      <c r="V5163" t="str">
        <f>TEXT(WEEKDAY(Working_Data[[#This Row],[order_date]],1),"DDDD")</f>
        <v>Friday</v>
      </c>
      <c r="W5163" t="str">
        <f>TEXT(Working_Data[[#This Row],[order_date]],"mmmm")</f>
        <v>September</v>
      </c>
      <c r="X5163" s="7">
        <f>Working_Data[[#This Row],[last_order_date]]-Working_Data[[#This Row],[signup_date]]</f>
        <v>461</v>
      </c>
      <c r="Y5163" s="7">
        <f>IF(Working_Data[[#This Row],[churned]]="Active",1,0)</f>
        <v>1</v>
      </c>
      <c r="Z5163" s="7">
        <f>YEAR(Working_Data[[#This Row],[order_date]])</f>
        <v>2025</v>
      </c>
    </row>
    <row r="5164" spans="1:26" x14ac:dyDescent="0.25">
      <c r="A5164" t="s">
        <v>10378</v>
      </c>
      <c r="B5164" t="s">
        <v>38</v>
      </c>
      <c r="C5164" t="s">
        <v>82</v>
      </c>
      <c r="D5164" t="s">
        <v>52</v>
      </c>
      <c r="E5164" s="1">
        <v>45248</v>
      </c>
      <c r="F5164" t="s">
        <v>10379</v>
      </c>
      <c r="G5164" s="1">
        <v>45905</v>
      </c>
      <c r="H5164" t="s">
        <v>47</v>
      </c>
      <c r="I5164" t="s">
        <v>48</v>
      </c>
      <c r="J5164" t="s">
        <v>67</v>
      </c>
      <c r="K5164">
        <v>3</v>
      </c>
      <c r="L5164" s="3">
        <f>Working_Data[[#This Row],[price2]]/Working_Data[[#This Row],[quantity]]</f>
        <v>376.6033333333333</v>
      </c>
      <c r="M5164" s="3">
        <v>1129.81</v>
      </c>
      <c r="N5164" t="s">
        <v>35</v>
      </c>
      <c r="O5164">
        <v>36</v>
      </c>
      <c r="P5164" s="1">
        <v>45626</v>
      </c>
      <c r="Q5164">
        <v>485</v>
      </c>
      <c r="R5164" t="s">
        <v>29</v>
      </c>
      <c r="S5164">
        <v>2</v>
      </c>
      <c r="T5164" s="1">
        <v>45842</v>
      </c>
      <c r="U5164" t="s">
        <v>60</v>
      </c>
      <c r="V5164" t="str">
        <f>TEXT(WEEKDAY(Working_Data[[#This Row],[order_date]],1),"DDDD")</f>
        <v>Friday</v>
      </c>
      <c r="W5164" t="str">
        <f>TEXT(Working_Data[[#This Row],[order_date]],"mmmm")</f>
        <v>September</v>
      </c>
      <c r="X5164" s="7">
        <f>Working_Data[[#This Row],[last_order_date]]-Working_Data[[#This Row],[signup_date]]</f>
        <v>378</v>
      </c>
      <c r="Y5164" s="7">
        <f>IF(Working_Data[[#This Row],[churned]]="Active",1,0)</f>
        <v>1</v>
      </c>
      <c r="Z5164" s="7">
        <f>YEAR(Working_Data[[#This Row],[order_date]])</f>
        <v>2025</v>
      </c>
    </row>
    <row r="5165" spans="1:26" x14ac:dyDescent="0.25">
      <c r="A5165" t="s">
        <v>10380</v>
      </c>
      <c r="B5165" t="s">
        <v>38</v>
      </c>
      <c r="C5165" t="s">
        <v>22</v>
      </c>
      <c r="D5165" t="s">
        <v>56</v>
      </c>
      <c r="E5165" s="1">
        <v>45304</v>
      </c>
      <c r="F5165" t="s">
        <v>10381</v>
      </c>
      <c r="G5165" s="1">
        <v>45905</v>
      </c>
      <c r="H5165" t="s">
        <v>47</v>
      </c>
      <c r="I5165" t="s">
        <v>42</v>
      </c>
      <c r="J5165" t="s">
        <v>27</v>
      </c>
      <c r="K5165">
        <v>3</v>
      </c>
      <c r="L5165" s="3">
        <f>Working_Data[[#This Row],[price2]]/Working_Data[[#This Row],[quantity]]</f>
        <v>158.12666666666667</v>
      </c>
      <c r="M5165" s="3">
        <v>474.38</v>
      </c>
      <c r="N5165" t="s">
        <v>50</v>
      </c>
      <c r="O5165">
        <v>10</v>
      </c>
      <c r="P5165" s="1">
        <v>45581</v>
      </c>
      <c r="Q5165">
        <v>109</v>
      </c>
      <c r="R5165" t="s">
        <v>43</v>
      </c>
      <c r="S5165">
        <v>4</v>
      </c>
      <c r="T5165" s="1">
        <v>45670</v>
      </c>
      <c r="U5165" t="s">
        <v>30</v>
      </c>
      <c r="V5165" t="str">
        <f>TEXT(WEEKDAY(Working_Data[[#This Row],[order_date]],1),"DDDD")</f>
        <v>Friday</v>
      </c>
      <c r="W5165" t="str">
        <f>TEXT(Working_Data[[#This Row],[order_date]],"mmmm")</f>
        <v>September</v>
      </c>
      <c r="X5165" s="7">
        <f>Working_Data[[#This Row],[last_order_date]]-Working_Data[[#This Row],[signup_date]]</f>
        <v>277</v>
      </c>
      <c r="Y5165" s="7">
        <f>IF(Working_Data[[#This Row],[churned]]="Active",1,0)</f>
        <v>0</v>
      </c>
      <c r="Z5165" s="7">
        <f>YEAR(Working_Data[[#This Row],[order_date]])</f>
        <v>2025</v>
      </c>
    </row>
    <row r="5166" spans="1:26" x14ac:dyDescent="0.25">
      <c r="A5166" t="s">
        <v>10382</v>
      </c>
      <c r="B5166" t="s">
        <v>45</v>
      </c>
      <c r="C5166" t="s">
        <v>22</v>
      </c>
      <c r="D5166" t="s">
        <v>52</v>
      </c>
      <c r="E5166" s="1">
        <v>45198</v>
      </c>
      <c r="F5166" t="s">
        <v>10383</v>
      </c>
      <c r="G5166" s="1">
        <v>45905</v>
      </c>
      <c r="H5166" t="s">
        <v>25</v>
      </c>
      <c r="I5166" t="s">
        <v>42</v>
      </c>
      <c r="J5166" t="s">
        <v>27</v>
      </c>
      <c r="K5166">
        <v>2</v>
      </c>
      <c r="L5166" s="3">
        <f>Working_Data[[#This Row],[price2]]/Working_Data[[#This Row],[quantity]]</f>
        <v>680.245</v>
      </c>
      <c r="M5166" s="3">
        <v>1360.49</v>
      </c>
      <c r="N5166" t="s">
        <v>28</v>
      </c>
      <c r="O5166">
        <v>49</v>
      </c>
      <c r="P5166" s="1">
        <v>45608</v>
      </c>
      <c r="Q5166">
        <v>162</v>
      </c>
      <c r="R5166" t="s">
        <v>29</v>
      </c>
      <c r="S5166">
        <v>1</v>
      </c>
      <c r="T5166" s="1">
        <v>45737</v>
      </c>
      <c r="U5166" t="s">
        <v>30</v>
      </c>
      <c r="V5166" t="str">
        <f>TEXT(WEEKDAY(Working_Data[[#This Row],[order_date]],1),"DDDD")</f>
        <v>Friday</v>
      </c>
      <c r="W5166" t="str">
        <f>TEXT(Working_Data[[#This Row],[order_date]],"mmmm")</f>
        <v>September</v>
      </c>
      <c r="X5166" s="7">
        <f>Working_Data[[#This Row],[last_order_date]]-Working_Data[[#This Row],[signup_date]]</f>
        <v>410</v>
      </c>
      <c r="Y5166" s="7">
        <f>IF(Working_Data[[#This Row],[churned]]="Active",1,0)</f>
        <v>1</v>
      </c>
      <c r="Z5166" s="7">
        <f>YEAR(Working_Data[[#This Row],[order_date]])</f>
        <v>2025</v>
      </c>
    </row>
    <row r="5167" spans="1:26" x14ac:dyDescent="0.25">
      <c r="A5167" t="s">
        <v>10384</v>
      </c>
      <c r="B5167" t="s">
        <v>45</v>
      </c>
      <c r="C5167" t="s">
        <v>39</v>
      </c>
      <c r="D5167" t="s">
        <v>52</v>
      </c>
      <c r="E5167" s="1">
        <v>45570</v>
      </c>
      <c r="F5167" t="s">
        <v>10385</v>
      </c>
      <c r="G5167" s="1">
        <v>45905</v>
      </c>
      <c r="H5167" t="s">
        <v>25</v>
      </c>
      <c r="I5167" t="s">
        <v>63</v>
      </c>
      <c r="J5167" t="s">
        <v>59</v>
      </c>
      <c r="K5167">
        <v>3</v>
      </c>
      <c r="L5167" s="3">
        <f>Working_Data[[#This Row],[price2]]/Working_Data[[#This Row],[quantity]]</f>
        <v>392.50333333333333</v>
      </c>
      <c r="M5167" s="3">
        <v>1177.51</v>
      </c>
      <c r="N5167" t="s">
        <v>50</v>
      </c>
      <c r="O5167">
        <v>39</v>
      </c>
      <c r="P5167" s="1">
        <v>45596</v>
      </c>
      <c r="Q5167">
        <v>470</v>
      </c>
      <c r="R5167" t="s">
        <v>43</v>
      </c>
      <c r="S5167">
        <v>2</v>
      </c>
      <c r="T5167" s="1">
        <v>45689</v>
      </c>
      <c r="U5167" t="s">
        <v>60</v>
      </c>
      <c r="V5167" t="str">
        <f>TEXT(WEEKDAY(Working_Data[[#This Row],[order_date]],1),"DDDD")</f>
        <v>Friday</v>
      </c>
      <c r="W5167" t="str">
        <f>TEXT(Working_Data[[#This Row],[order_date]],"mmmm")</f>
        <v>September</v>
      </c>
      <c r="X5167" s="7">
        <f>Working_Data[[#This Row],[last_order_date]]-Working_Data[[#This Row],[signup_date]]</f>
        <v>26</v>
      </c>
      <c r="Y5167" s="7">
        <f>IF(Working_Data[[#This Row],[churned]]="Active",1,0)</f>
        <v>0</v>
      </c>
      <c r="Z5167" s="7">
        <f>YEAR(Working_Data[[#This Row],[order_date]])</f>
        <v>2025</v>
      </c>
    </row>
    <row r="5168" spans="1:26" x14ac:dyDescent="0.25">
      <c r="A5168" t="s">
        <v>10386</v>
      </c>
      <c r="B5168" t="s">
        <v>21</v>
      </c>
      <c r="C5168" t="s">
        <v>22</v>
      </c>
      <c r="D5168" t="s">
        <v>77</v>
      </c>
      <c r="E5168" s="1">
        <v>45188</v>
      </c>
      <c r="F5168" t="s">
        <v>10387</v>
      </c>
      <c r="G5168" s="1">
        <v>45905</v>
      </c>
      <c r="H5168" t="s">
        <v>58</v>
      </c>
      <c r="I5168" t="s">
        <v>26</v>
      </c>
      <c r="J5168" t="s">
        <v>27</v>
      </c>
      <c r="K5168">
        <v>4</v>
      </c>
      <c r="L5168" s="3">
        <f>Working_Data[[#This Row],[price2]]/Working_Data[[#This Row],[quantity]]</f>
        <v>247.91499999999999</v>
      </c>
      <c r="M5168" s="3">
        <v>991.66</v>
      </c>
      <c r="N5168" t="s">
        <v>50</v>
      </c>
      <c r="O5168">
        <v>20</v>
      </c>
      <c r="P5168" s="1">
        <v>45708</v>
      </c>
      <c r="Q5168">
        <v>319</v>
      </c>
      <c r="R5168" t="s">
        <v>29</v>
      </c>
      <c r="S5168">
        <v>3</v>
      </c>
      <c r="T5168" s="1">
        <v>45743</v>
      </c>
      <c r="U5168" t="s">
        <v>60</v>
      </c>
      <c r="V5168" t="str">
        <f>TEXT(WEEKDAY(Working_Data[[#This Row],[order_date]],1),"DDDD")</f>
        <v>Friday</v>
      </c>
      <c r="W5168" t="str">
        <f>TEXT(Working_Data[[#This Row],[order_date]],"mmmm")</f>
        <v>September</v>
      </c>
      <c r="X5168" s="7">
        <f>Working_Data[[#This Row],[last_order_date]]-Working_Data[[#This Row],[signup_date]]</f>
        <v>520</v>
      </c>
      <c r="Y5168" s="7">
        <f>IF(Working_Data[[#This Row],[churned]]="Active",1,0)</f>
        <v>1</v>
      </c>
      <c r="Z5168" s="7">
        <f>YEAR(Working_Data[[#This Row],[order_date]])</f>
        <v>2025</v>
      </c>
    </row>
    <row r="5169" spans="1:26" x14ac:dyDescent="0.25">
      <c r="A5169" t="s">
        <v>10388</v>
      </c>
      <c r="B5169" t="s">
        <v>45</v>
      </c>
      <c r="C5169" t="s">
        <v>82</v>
      </c>
      <c r="D5169" t="s">
        <v>52</v>
      </c>
      <c r="E5169" s="1">
        <v>45686</v>
      </c>
      <c r="F5169" t="s">
        <v>10389</v>
      </c>
      <c r="G5169" s="1">
        <v>45905</v>
      </c>
      <c r="H5169" t="s">
        <v>47</v>
      </c>
      <c r="I5169" t="s">
        <v>48</v>
      </c>
      <c r="J5169" t="s">
        <v>27</v>
      </c>
      <c r="K5169">
        <v>1</v>
      </c>
      <c r="L5169" s="3">
        <f>Working_Data[[#This Row],[price2]]/Working_Data[[#This Row],[quantity]]</f>
        <v>1458.48</v>
      </c>
      <c r="M5169" s="3">
        <v>1458.48</v>
      </c>
      <c r="N5169" t="s">
        <v>50</v>
      </c>
      <c r="O5169">
        <v>43</v>
      </c>
      <c r="P5169" s="1">
        <v>45776</v>
      </c>
      <c r="Q5169">
        <v>206</v>
      </c>
      <c r="R5169" t="s">
        <v>29</v>
      </c>
      <c r="S5169">
        <v>4</v>
      </c>
      <c r="T5169" s="1">
        <v>45552</v>
      </c>
      <c r="U5169" t="s">
        <v>30</v>
      </c>
      <c r="V5169" t="str">
        <f>TEXT(WEEKDAY(Working_Data[[#This Row],[order_date]],1),"DDDD")</f>
        <v>Friday</v>
      </c>
      <c r="W5169" t="str">
        <f>TEXT(Working_Data[[#This Row],[order_date]],"mmmm")</f>
        <v>September</v>
      </c>
      <c r="X5169" s="7">
        <f>Working_Data[[#This Row],[last_order_date]]-Working_Data[[#This Row],[signup_date]]</f>
        <v>90</v>
      </c>
      <c r="Y5169" s="7">
        <f>IF(Working_Data[[#This Row],[churned]]="Active",1,0)</f>
        <v>1</v>
      </c>
      <c r="Z5169" s="7">
        <f>YEAR(Working_Data[[#This Row],[order_date]])</f>
        <v>2025</v>
      </c>
    </row>
    <row r="5170" spans="1:26" x14ac:dyDescent="0.25">
      <c r="A5170" t="s">
        <v>10390</v>
      </c>
      <c r="B5170" t="s">
        <v>45</v>
      </c>
      <c r="C5170" t="s">
        <v>22</v>
      </c>
      <c r="D5170" t="s">
        <v>23</v>
      </c>
      <c r="E5170" s="1">
        <v>45884</v>
      </c>
      <c r="F5170" t="s">
        <v>10391</v>
      </c>
      <c r="G5170" s="1">
        <v>45905</v>
      </c>
      <c r="H5170" t="s">
        <v>47</v>
      </c>
      <c r="I5170" t="s">
        <v>54</v>
      </c>
      <c r="J5170" t="s">
        <v>49</v>
      </c>
      <c r="K5170">
        <v>1</v>
      </c>
      <c r="L5170" s="3">
        <f>Working_Data[[#This Row],[price2]]/Working_Data[[#This Row],[quantity]]</f>
        <v>486.94</v>
      </c>
      <c r="M5170" s="3">
        <v>486.94</v>
      </c>
      <c r="N5170" t="s">
        <v>35</v>
      </c>
      <c r="O5170">
        <v>21</v>
      </c>
      <c r="P5170" s="1">
        <v>45733</v>
      </c>
      <c r="Q5170">
        <v>127</v>
      </c>
      <c r="R5170" t="s">
        <v>29</v>
      </c>
      <c r="S5170">
        <v>5</v>
      </c>
      <c r="T5170" s="1">
        <v>45886</v>
      </c>
      <c r="U5170" t="s">
        <v>60</v>
      </c>
      <c r="V5170" t="str">
        <f>TEXT(WEEKDAY(Working_Data[[#This Row],[order_date]],1),"DDDD")</f>
        <v>Friday</v>
      </c>
      <c r="W5170" t="str">
        <f>TEXT(Working_Data[[#This Row],[order_date]],"mmmm")</f>
        <v>September</v>
      </c>
      <c r="X5170" s="7">
        <f>Working_Data[[#This Row],[last_order_date]]-Working_Data[[#This Row],[signup_date]]</f>
        <v>-151</v>
      </c>
      <c r="Y5170" s="7">
        <f>IF(Working_Data[[#This Row],[churned]]="Active",1,0)</f>
        <v>1</v>
      </c>
      <c r="Z5170" s="7">
        <f>YEAR(Working_Data[[#This Row],[order_date]])</f>
        <v>2025</v>
      </c>
    </row>
    <row r="5171" spans="1:26" x14ac:dyDescent="0.25">
      <c r="A5171" t="s">
        <v>10392</v>
      </c>
      <c r="B5171" t="s">
        <v>45</v>
      </c>
      <c r="C5171" t="s">
        <v>82</v>
      </c>
      <c r="D5171" t="s">
        <v>56</v>
      </c>
      <c r="E5171" s="1">
        <v>45635</v>
      </c>
      <c r="F5171" t="s">
        <v>10393</v>
      </c>
      <c r="G5171" s="1">
        <v>45905</v>
      </c>
      <c r="H5171" t="s">
        <v>47</v>
      </c>
      <c r="I5171" t="s">
        <v>48</v>
      </c>
      <c r="J5171" t="s">
        <v>59</v>
      </c>
      <c r="K5171">
        <v>3</v>
      </c>
      <c r="L5171" s="3">
        <f>Working_Data[[#This Row],[price2]]/Working_Data[[#This Row],[quantity]]</f>
        <v>206.55666666666664</v>
      </c>
      <c r="M5171" s="3">
        <v>619.66999999999996</v>
      </c>
      <c r="N5171" t="s">
        <v>28</v>
      </c>
      <c r="O5171">
        <v>35</v>
      </c>
      <c r="P5171" s="1">
        <v>45559</v>
      </c>
      <c r="Q5171">
        <v>437</v>
      </c>
      <c r="R5171" t="s">
        <v>29</v>
      </c>
      <c r="S5171">
        <v>4</v>
      </c>
      <c r="T5171" s="1">
        <v>45780</v>
      </c>
      <c r="U5171" t="s">
        <v>36</v>
      </c>
      <c r="V5171" t="str">
        <f>TEXT(WEEKDAY(Working_Data[[#This Row],[order_date]],1),"DDDD")</f>
        <v>Friday</v>
      </c>
      <c r="W5171" t="str">
        <f>TEXT(Working_Data[[#This Row],[order_date]],"mmmm")</f>
        <v>September</v>
      </c>
      <c r="X5171" s="7">
        <f>Working_Data[[#This Row],[last_order_date]]-Working_Data[[#This Row],[signup_date]]</f>
        <v>-76</v>
      </c>
      <c r="Y5171" s="7">
        <f>IF(Working_Data[[#This Row],[churned]]="Active",1,0)</f>
        <v>1</v>
      </c>
      <c r="Z5171" s="7">
        <f>YEAR(Working_Data[[#This Row],[order_date]])</f>
        <v>2025</v>
      </c>
    </row>
    <row r="5172" spans="1:26" x14ac:dyDescent="0.25">
      <c r="A5172" t="s">
        <v>10394</v>
      </c>
      <c r="B5172" t="s">
        <v>38</v>
      </c>
      <c r="C5172" t="s">
        <v>82</v>
      </c>
      <c r="D5172" t="s">
        <v>56</v>
      </c>
      <c r="E5172" s="1">
        <v>45382</v>
      </c>
      <c r="F5172" t="s">
        <v>10395</v>
      </c>
      <c r="G5172" s="1">
        <v>45935</v>
      </c>
      <c r="H5172" t="s">
        <v>47</v>
      </c>
      <c r="I5172" t="s">
        <v>48</v>
      </c>
      <c r="J5172" t="s">
        <v>27</v>
      </c>
      <c r="K5172">
        <v>3</v>
      </c>
      <c r="L5172" s="3">
        <f>Working_Data[[#This Row],[price2]]/Working_Data[[#This Row],[quantity]]</f>
        <v>333.08666666666664</v>
      </c>
      <c r="M5172" s="3">
        <v>999.26</v>
      </c>
      <c r="N5172" t="s">
        <v>50</v>
      </c>
      <c r="O5172">
        <v>20</v>
      </c>
      <c r="P5172" s="1">
        <v>45672</v>
      </c>
      <c r="Q5172">
        <v>210</v>
      </c>
      <c r="R5172" t="s">
        <v>43</v>
      </c>
      <c r="S5172">
        <v>4</v>
      </c>
      <c r="T5172" s="1">
        <v>45815</v>
      </c>
      <c r="U5172" t="s">
        <v>30</v>
      </c>
      <c r="V5172" t="str">
        <f>TEXT(WEEKDAY(Working_Data[[#This Row],[order_date]],1),"DDDD")</f>
        <v>Sunday</v>
      </c>
      <c r="W5172" t="str">
        <f>TEXT(Working_Data[[#This Row],[order_date]],"mmmm")</f>
        <v>October</v>
      </c>
      <c r="X5172" s="7">
        <f>Working_Data[[#This Row],[last_order_date]]-Working_Data[[#This Row],[signup_date]]</f>
        <v>290</v>
      </c>
      <c r="Y5172" s="7">
        <f>IF(Working_Data[[#This Row],[churned]]="Active",1,0)</f>
        <v>0</v>
      </c>
      <c r="Z5172" s="7">
        <f>YEAR(Working_Data[[#This Row],[order_date]])</f>
        <v>2025</v>
      </c>
    </row>
    <row r="5173" spans="1:26" x14ac:dyDescent="0.25">
      <c r="A5173" t="s">
        <v>10396</v>
      </c>
      <c r="B5173" t="s">
        <v>45</v>
      </c>
      <c r="C5173" t="s">
        <v>22</v>
      </c>
      <c r="D5173" t="s">
        <v>56</v>
      </c>
      <c r="E5173" s="1">
        <v>45147</v>
      </c>
      <c r="F5173" t="s">
        <v>10397</v>
      </c>
      <c r="G5173" s="1">
        <v>45935</v>
      </c>
      <c r="H5173" t="s">
        <v>47</v>
      </c>
      <c r="I5173" t="s">
        <v>63</v>
      </c>
      <c r="J5173" t="s">
        <v>27</v>
      </c>
      <c r="K5173">
        <v>1</v>
      </c>
      <c r="L5173" s="3">
        <f>Working_Data[[#This Row],[price2]]/Working_Data[[#This Row],[quantity]]</f>
        <v>1224.69</v>
      </c>
      <c r="M5173" s="3">
        <v>1224.69</v>
      </c>
      <c r="N5173" t="s">
        <v>50</v>
      </c>
      <c r="O5173">
        <v>30</v>
      </c>
      <c r="P5173" s="1">
        <v>45846</v>
      </c>
      <c r="Q5173">
        <v>476</v>
      </c>
      <c r="R5173" t="s">
        <v>29</v>
      </c>
      <c r="S5173">
        <v>1</v>
      </c>
      <c r="T5173" s="1">
        <v>45711</v>
      </c>
      <c r="U5173" t="s">
        <v>36</v>
      </c>
      <c r="V5173" t="str">
        <f>TEXT(WEEKDAY(Working_Data[[#This Row],[order_date]],1),"DDDD")</f>
        <v>Sunday</v>
      </c>
      <c r="W5173" t="str">
        <f>TEXT(Working_Data[[#This Row],[order_date]],"mmmm")</f>
        <v>October</v>
      </c>
      <c r="X5173" s="7">
        <f>Working_Data[[#This Row],[last_order_date]]-Working_Data[[#This Row],[signup_date]]</f>
        <v>699</v>
      </c>
      <c r="Y5173" s="7">
        <f>IF(Working_Data[[#This Row],[churned]]="Active",1,0)</f>
        <v>1</v>
      </c>
      <c r="Z5173" s="7">
        <f>YEAR(Working_Data[[#This Row],[order_date]])</f>
        <v>2025</v>
      </c>
    </row>
    <row r="5174" spans="1:26" x14ac:dyDescent="0.25">
      <c r="A5174" t="s">
        <v>10398</v>
      </c>
      <c r="B5174" t="s">
        <v>45</v>
      </c>
      <c r="C5174" t="s">
        <v>22</v>
      </c>
      <c r="D5174" t="s">
        <v>77</v>
      </c>
      <c r="E5174" s="1">
        <v>45804</v>
      </c>
      <c r="F5174" t="s">
        <v>10399</v>
      </c>
      <c r="G5174" s="1">
        <v>45935</v>
      </c>
      <c r="H5174" t="s">
        <v>34</v>
      </c>
      <c r="I5174" t="s">
        <v>42</v>
      </c>
      <c r="J5174" t="s">
        <v>27</v>
      </c>
      <c r="K5174">
        <v>5</v>
      </c>
      <c r="L5174" s="3">
        <f>Working_Data[[#This Row],[price2]]/Working_Data[[#This Row],[quantity]]</f>
        <v>189.88399999999999</v>
      </c>
      <c r="M5174" s="3">
        <v>949.42</v>
      </c>
      <c r="N5174" t="s">
        <v>35</v>
      </c>
      <c r="O5174">
        <v>48</v>
      </c>
      <c r="P5174" s="1">
        <v>45812</v>
      </c>
      <c r="Q5174">
        <v>18</v>
      </c>
      <c r="R5174" t="s">
        <v>43</v>
      </c>
      <c r="S5174">
        <v>1</v>
      </c>
      <c r="T5174" s="1">
        <v>45565</v>
      </c>
      <c r="U5174" t="s">
        <v>36</v>
      </c>
      <c r="V5174" t="str">
        <f>TEXT(WEEKDAY(Working_Data[[#This Row],[order_date]],1),"DDDD")</f>
        <v>Sunday</v>
      </c>
      <c r="W5174" t="str">
        <f>TEXT(Working_Data[[#This Row],[order_date]],"mmmm")</f>
        <v>October</v>
      </c>
      <c r="X5174" s="7">
        <f>Working_Data[[#This Row],[last_order_date]]-Working_Data[[#This Row],[signup_date]]</f>
        <v>8</v>
      </c>
      <c r="Y5174" s="7">
        <f>IF(Working_Data[[#This Row],[churned]]="Active",1,0)</f>
        <v>0</v>
      </c>
      <c r="Z5174" s="7">
        <f>YEAR(Working_Data[[#This Row],[order_date]])</f>
        <v>2025</v>
      </c>
    </row>
    <row r="5175" spans="1:26" x14ac:dyDescent="0.25">
      <c r="A5175" t="s">
        <v>10400</v>
      </c>
      <c r="B5175" t="s">
        <v>45</v>
      </c>
      <c r="C5175" t="s">
        <v>39</v>
      </c>
      <c r="D5175" t="s">
        <v>77</v>
      </c>
      <c r="E5175" s="1">
        <v>45503</v>
      </c>
      <c r="F5175" t="s">
        <v>10401</v>
      </c>
      <c r="G5175" s="1">
        <v>45966</v>
      </c>
      <c r="H5175" t="s">
        <v>25</v>
      </c>
      <c r="I5175" t="s">
        <v>54</v>
      </c>
      <c r="J5175" t="s">
        <v>27</v>
      </c>
      <c r="K5175">
        <v>5</v>
      </c>
      <c r="L5175" s="3">
        <f>Working_Data[[#This Row],[price2]]/Working_Data[[#This Row],[quantity]]</f>
        <v>121.524</v>
      </c>
      <c r="M5175" s="3">
        <v>607.62</v>
      </c>
      <c r="N5175" t="s">
        <v>28</v>
      </c>
      <c r="O5175">
        <v>37</v>
      </c>
      <c r="P5175" s="1">
        <v>45300</v>
      </c>
      <c r="Q5175">
        <v>285</v>
      </c>
      <c r="R5175" t="s">
        <v>29</v>
      </c>
      <c r="S5175">
        <v>4</v>
      </c>
      <c r="T5175" s="1">
        <v>45656</v>
      </c>
      <c r="U5175" t="s">
        <v>60</v>
      </c>
      <c r="V5175" t="str">
        <f>TEXT(WEEKDAY(Working_Data[[#This Row],[order_date]],1),"DDDD")</f>
        <v>Wednesday</v>
      </c>
      <c r="W5175" t="str">
        <f>TEXT(Working_Data[[#This Row],[order_date]],"mmmm")</f>
        <v>November</v>
      </c>
      <c r="X5175" s="7">
        <f>Working_Data[[#This Row],[last_order_date]]-Working_Data[[#This Row],[signup_date]]</f>
        <v>-203</v>
      </c>
      <c r="Y5175" s="7">
        <f>IF(Working_Data[[#This Row],[churned]]="Active",1,0)</f>
        <v>1</v>
      </c>
      <c r="Z5175" s="7">
        <f>YEAR(Working_Data[[#This Row],[order_date]])</f>
        <v>2025</v>
      </c>
    </row>
    <row r="5176" spans="1:26" x14ac:dyDescent="0.25">
      <c r="A5176" t="s">
        <v>10402</v>
      </c>
      <c r="B5176" t="s">
        <v>45</v>
      </c>
      <c r="C5176" t="s">
        <v>22</v>
      </c>
      <c r="D5176" t="s">
        <v>23</v>
      </c>
      <c r="E5176" s="1">
        <v>45886</v>
      </c>
      <c r="F5176" t="s">
        <v>10403</v>
      </c>
      <c r="G5176" s="1">
        <v>45966</v>
      </c>
      <c r="H5176" t="s">
        <v>41</v>
      </c>
      <c r="I5176" t="s">
        <v>54</v>
      </c>
      <c r="J5176" t="s">
        <v>49</v>
      </c>
      <c r="K5176">
        <v>5</v>
      </c>
      <c r="L5176" s="3">
        <f>Working_Data[[#This Row],[price2]]/Working_Data[[#This Row],[quantity]]</f>
        <v>177.68</v>
      </c>
      <c r="M5176" s="3">
        <v>888.4</v>
      </c>
      <c r="N5176" t="s">
        <v>50</v>
      </c>
      <c r="O5176">
        <v>11</v>
      </c>
      <c r="P5176" s="1">
        <v>45578</v>
      </c>
      <c r="Q5176">
        <v>305</v>
      </c>
      <c r="R5176" t="s">
        <v>29</v>
      </c>
      <c r="S5176">
        <v>3</v>
      </c>
      <c r="T5176" s="1">
        <v>45740</v>
      </c>
      <c r="U5176" t="s">
        <v>30</v>
      </c>
      <c r="V5176" t="str">
        <f>TEXT(WEEKDAY(Working_Data[[#This Row],[order_date]],1),"DDDD")</f>
        <v>Wednesday</v>
      </c>
      <c r="W5176" t="str">
        <f>TEXT(Working_Data[[#This Row],[order_date]],"mmmm")</f>
        <v>November</v>
      </c>
      <c r="X5176" s="7">
        <f>Working_Data[[#This Row],[last_order_date]]-Working_Data[[#This Row],[signup_date]]</f>
        <v>-308</v>
      </c>
      <c r="Y5176" s="7">
        <f>IF(Working_Data[[#This Row],[churned]]="Active",1,0)</f>
        <v>1</v>
      </c>
      <c r="Z5176" s="7">
        <f>YEAR(Working_Data[[#This Row],[order_date]])</f>
        <v>2025</v>
      </c>
    </row>
    <row r="5177" spans="1:26" x14ac:dyDescent="0.25">
      <c r="A5177" t="s">
        <v>10404</v>
      </c>
      <c r="B5177" t="s">
        <v>45</v>
      </c>
      <c r="C5177" t="s">
        <v>39</v>
      </c>
      <c r="D5177" t="s">
        <v>52</v>
      </c>
      <c r="E5177" s="1">
        <v>45605</v>
      </c>
      <c r="F5177" t="s">
        <v>10405</v>
      </c>
      <c r="G5177" s="1">
        <v>45966</v>
      </c>
      <c r="H5177" t="s">
        <v>25</v>
      </c>
      <c r="I5177" t="s">
        <v>54</v>
      </c>
      <c r="J5177" t="s">
        <v>67</v>
      </c>
      <c r="K5177">
        <v>2</v>
      </c>
      <c r="L5177" s="3">
        <f>Working_Data[[#This Row],[price2]]/Working_Data[[#This Row],[quantity]]</f>
        <v>555.29999999999995</v>
      </c>
      <c r="M5177" s="3">
        <v>1110.5999999999999</v>
      </c>
      <c r="N5177" t="s">
        <v>28</v>
      </c>
      <c r="O5177">
        <v>32</v>
      </c>
      <c r="P5177" s="1">
        <v>45838</v>
      </c>
      <c r="Q5177">
        <v>438</v>
      </c>
      <c r="R5177" t="s">
        <v>43</v>
      </c>
      <c r="S5177">
        <v>3</v>
      </c>
      <c r="T5177" s="1">
        <v>45685</v>
      </c>
      <c r="U5177" t="s">
        <v>36</v>
      </c>
      <c r="V5177" t="str">
        <f>TEXT(WEEKDAY(Working_Data[[#This Row],[order_date]],1),"DDDD")</f>
        <v>Wednesday</v>
      </c>
      <c r="W5177" t="str">
        <f>TEXT(Working_Data[[#This Row],[order_date]],"mmmm")</f>
        <v>November</v>
      </c>
      <c r="X5177" s="7">
        <f>Working_Data[[#This Row],[last_order_date]]-Working_Data[[#This Row],[signup_date]]</f>
        <v>233</v>
      </c>
      <c r="Y5177" s="7">
        <f>IF(Working_Data[[#This Row],[churned]]="Active",1,0)</f>
        <v>0</v>
      </c>
      <c r="Z5177" s="7">
        <f>YEAR(Working_Data[[#This Row],[order_date]])</f>
        <v>2025</v>
      </c>
    </row>
    <row r="5178" spans="1:26" x14ac:dyDescent="0.25">
      <c r="A5178" t="s">
        <v>10406</v>
      </c>
      <c r="B5178" t="s">
        <v>38</v>
      </c>
      <c r="C5178" t="s">
        <v>82</v>
      </c>
      <c r="D5178" t="s">
        <v>52</v>
      </c>
      <c r="E5178" s="1">
        <v>45825</v>
      </c>
      <c r="F5178" t="s">
        <v>10407</v>
      </c>
      <c r="G5178" s="1">
        <v>45966</v>
      </c>
      <c r="H5178" t="s">
        <v>47</v>
      </c>
      <c r="I5178" t="s">
        <v>54</v>
      </c>
      <c r="J5178" t="s">
        <v>64</v>
      </c>
      <c r="K5178">
        <v>5</v>
      </c>
      <c r="L5178" s="3">
        <f>Working_Data[[#This Row],[price2]]/Working_Data[[#This Row],[quantity]]</f>
        <v>159.928</v>
      </c>
      <c r="M5178" s="3">
        <v>799.64</v>
      </c>
      <c r="N5178" t="s">
        <v>28</v>
      </c>
      <c r="O5178">
        <v>45</v>
      </c>
      <c r="P5178" s="1">
        <v>45422</v>
      </c>
      <c r="Q5178">
        <v>162</v>
      </c>
      <c r="R5178" t="s">
        <v>43</v>
      </c>
      <c r="S5178">
        <v>4</v>
      </c>
      <c r="T5178" s="1">
        <v>45760</v>
      </c>
      <c r="U5178" t="s">
        <v>60</v>
      </c>
      <c r="V5178" t="str">
        <f>TEXT(WEEKDAY(Working_Data[[#This Row],[order_date]],1),"DDDD")</f>
        <v>Wednesday</v>
      </c>
      <c r="W5178" t="str">
        <f>TEXT(Working_Data[[#This Row],[order_date]],"mmmm")</f>
        <v>November</v>
      </c>
      <c r="X5178" s="7">
        <f>Working_Data[[#This Row],[last_order_date]]-Working_Data[[#This Row],[signup_date]]</f>
        <v>-403</v>
      </c>
      <c r="Y5178" s="7">
        <f>IF(Working_Data[[#This Row],[churned]]="Active",1,0)</f>
        <v>0</v>
      </c>
      <c r="Z5178" s="7">
        <f>YEAR(Working_Data[[#This Row],[order_date]])</f>
        <v>2025</v>
      </c>
    </row>
    <row r="5179" spans="1:26" x14ac:dyDescent="0.25">
      <c r="A5179" t="s">
        <v>10408</v>
      </c>
      <c r="B5179" t="s">
        <v>38</v>
      </c>
      <c r="C5179" t="s">
        <v>82</v>
      </c>
      <c r="D5179" t="s">
        <v>23</v>
      </c>
      <c r="E5179" s="1">
        <v>45630</v>
      </c>
      <c r="F5179" t="s">
        <v>10409</v>
      </c>
      <c r="G5179" s="1">
        <v>45966</v>
      </c>
      <c r="H5179" t="s">
        <v>58</v>
      </c>
      <c r="I5179" t="s">
        <v>26</v>
      </c>
      <c r="J5179" t="s">
        <v>49</v>
      </c>
      <c r="K5179">
        <v>5</v>
      </c>
      <c r="L5179" s="3">
        <f>Working_Data[[#This Row],[price2]]/Working_Data[[#This Row],[quantity]]</f>
        <v>143.48399999999998</v>
      </c>
      <c r="M5179" s="3">
        <v>717.42</v>
      </c>
      <c r="N5179" t="s">
        <v>28</v>
      </c>
      <c r="O5179">
        <v>10</v>
      </c>
      <c r="P5179" s="1">
        <v>45722</v>
      </c>
      <c r="Q5179">
        <v>139</v>
      </c>
      <c r="R5179" t="s">
        <v>29</v>
      </c>
      <c r="S5179">
        <v>4</v>
      </c>
      <c r="T5179" s="1">
        <v>45837</v>
      </c>
      <c r="U5179" t="s">
        <v>36</v>
      </c>
      <c r="V5179" t="str">
        <f>TEXT(WEEKDAY(Working_Data[[#This Row],[order_date]],1),"DDDD")</f>
        <v>Wednesday</v>
      </c>
      <c r="W5179" t="str">
        <f>TEXT(Working_Data[[#This Row],[order_date]],"mmmm")</f>
        <v>November</v>
      </c>
      <c r="X5179" s="7">
        <f>Working_Data[[#This Row],[last_order_date]]-Working_Data[[#This Row],[signup_date]]</f>
        <v>92</v>
      </c>
      <c r="Y5179" s="7">
        <f>IF(Working_Data[[#This Row],[churned]]="Active",1,0)</f>
        <v>1</v>
      </c>
      <c r="Z5179" s="7">
        <f>YEAR(Working_Data[[#This Row],[order_date]])</f>
        <v>2025</v>
      </c>
    </row>
    <row r="5180" spans="1:26" x14ac:dyDescent="0.25">
      <c r="A5180" t="s">
        <v>10410</v>
      </c>
      <c r="B5180" t="s">
        <v>38</v>
      </c>
      <c r="C5180" t="s">
        <v>22</v>
      </c>
      <c r="D5180" t="s">
        <v>52</v>
      </c>
      <c r="E5180" s="1">
        <v>45557</v>
      </c>
      <c r="F5180" t="s">
        <v>10411</v>
      </c>
      <c r="G5180" s="1">
        <v>45966</v>
      </c>
      <c r="H5180" t="s">
        <v>47</v>
      </c>
      <c r="I5180" t="s">
        <v>42</v>
      </c>
      <c r="J5180" t="s">
        <v>49</v>
      </c>
      <c r="K5180">
        <v>1</v>
      </c>
      <c r="L5180" s="3">
        <f>Working_Data[[#This Row],[price2]]/Working_Data[[#This Row],[quantity]]</f>
        <v>1157.24</v>
      </c>
      <c r="M5180" s="3">
        <v>1157.24</v>
      </c>
      <c r="N5180" t="s">
        <v>35</v>
      </c>
      <c r="O5180">
        <v>14</v>
      </c>
      <c r="P5180" s="1">
        <v>45890</v>
      </c>
      <c r="Q5180">
        <v>152</v>
      </c>
      <c r="R5180" t="s">
        <v>43</v>
      </c>
      <c r="S5180">
        <v>2</v>
      </c>
      <c r="T5180" s="1">
        <v>45683</v>
      </c>
      <c r="U5180" t="s">
        <v>60</v>
      </c>
      <c r="V5180" t="str">
        <f>TEXT(WEEKDAY(Working_Data[[#This Row],[order_date]],1),"DDDD")</f>
        <v>Wednesday</v>
      </c>
      <c r="W5180" t="str">
        <f>TEXT(Working_Data[[#This Row],[order_date]],"mmmm")</f>
        <v>November</v>
      </c>
      <c r="X5180" s="7">
        <f>Working_Data[[#This Row],[last_order_date]]-Working_Data[[#This Row],[signup_date]]</f>
        <v>333</v>
      </c>
      <c r="Y5180" s="7">
        <f>IF(Working_Data[[#This Row],[churned]]="Active",1,0)</f>
        <v>0</v>
      </c>
      <c r="Z5180" s="7">
        <f>YEAR(Working_Data[[#This Row],[order_date]])</f>
        <v>2025</v>
      </c>
    </row>
    <row r="5181" spans="1:26" x14ac:dyDescent="0.25">
      <c r="A5181" t="s">
        <v>10412</v>
      </c>
      <c r="B5181" t="s">
        <v>21</v>
      </c>
      <c r="C5181" t="s">
        <v>22</v>
      </c>
      <c r="D5181" t="s">
        <v>23</v>
      </c>
      <c r="E5181" s="1">
        <v>45793</v>
      </c>
      <c r="F5181" t="s">
        <v>10413</v>
      </c>
      <c r="G5181" s="1">
        <v>45966</v>
      </c>
      <c r="H5181" t="s">
        <v>34</v>
      </c>
      <c r="I5181" t="s">
        <v>26</v>
      </c>
      <c r="J5181" t="s">
        <v>67</v>
      </c>
      <c r="K5181">
        <v>1</v>
      </c>
      <c r="L5181" s="3">
        <f>Working_Data[[#This Row],[price2]]/Working_Data[[#This Row],[quantity]]</f>
        <v>764.52</v>
      </c>
      <c r="M5181" s="3">
        <v>764.52</v>
      </c>
      <c r="N5181" t="s">
        <v>35</v>
      </c>
      <c r="O5181">
        <v>27</v>
      </c>
      <c r="P5181" s="1">
        <v>45333</v>
      </c>
      <c r="Q5181">
        <v>157</v>
      </c>
      <c r="R5181" t="s">
        <v>43</v>
      </c>
      <c r="S5181">
        <v>2</v>
      </c>
      <c r="T5181" s="1">
        <v>45675</v>
      </c>
      <c r="U5181" t="s">
        <v>36</v>
      </c>
      <c r="V5181" t="str">
        <f>TEXT(WEEKDAY(Working_Data[[#This Row],[order_date]],1),"DDDD")</f>
        <v>Wednesday</v>
      </c>
      <c r="W5181" t="str">
        <f>TEXT(Working_Data[[#This Row],[order_date]],"mmmm")</f>
        <v>November</v>
      </c>
      <c r="X5181" s="7">
        <f>Working_Data[[#This Row],[last_order_date]]-Working_Data[[#This Row],[signup_date]]</f>
        <v>-460</v>
      </c>
      <c r="Y5181" s="7">
        <f>IF(Working_Data[[#This Row],[churned]]="Active",1,0)</f>
        <v>0</v>
      </c>
      <c r="Z5181" s="7">
        <f>YEAR(Working_Data[[#This Row],[order_date]])</f>
        <v>2025</v>
      </c>
    </row>
    <row r="5182" spans="1:26" x14ac:dyDescent="0.25">
      <c r="A5182" t="s">
        <v>10414</v>
      </c>
      <c r="B5182" t="s">
        <v>38</v>
      </c>
      <c r="C5182" t="s">
        <v>82</v>
      </c>
      <c r="D5182" t="s">
        <v>52</v>
      </c>
      <c r="E5182" s="1">
        <v>45856</v>
      </c>
      <c r="F5182" t="s">
        <v>10415</v>
      </c>
      <c r="G5182" s="1">
        <v>45966</v>
      </c>
      <c r="H5182" t="s">
        <v>34</v>
      </c>
      <c r="I5182" t="s">
        <v>63</v>
      </c>
      <c r="J5182" t="s">
        <v>59</v>
      </c>
      <c r="K5182">
        <v>2</v>
      </c>
      <c r="L5182" s="3">
        <f>Working_Data[[#This Row],[price2]]/Working_Data[[#This Row],[quantity]]</f>
        <v>296.67</v>
      </c>
      <c r="M5182" s="3">
        <v>593.34</v>
      </c>
      <c r="N5182" t="s">
        <v>50</v>
      </c>
      <c r="O5182">
        <v>45</v>
      </c>
      <c r="P5182" s="1">
        <v>45484</v>
      </c>
      <c r="Q5182">
        <v>409</v>
      </c>
      <c r="R5182" t="s">
        <v>43</v>
      </c>
      <c r="S5182">
        <v>1</v>
      </c>
      <c r="T5182" s="1">
        <v>45693</v>
      </c>
      <c r="U5182" t="s">
        <v>30</v>
      </c>
      <c r="V5182" t="str">
        <f>TEXT(WEEKDAY(Working_Data[[#This Row],[order_date]],1),"DDDD")</f>
        <v>Wednesday</v>
      </c>
      <c r="W5182" t="str">
        <f>TEXT(Working_Data[[#This Row],[order_date]],"mmmm")</f>
        <v>November</v>
      </c>
      <c r="X5182" s="7">
        <f>Working_Data[[#This Row],[last_order_date]]-Working_Data[[#This Row],[signup_date]]</f>
        <v>-372</v>
      </c>
      <c r="Y5182" s="7">
        <f>IF(Working_Data[[#This Row],[churned]]="Active",1,0)</f>
        <v>0</v>
      </c>
      <c r="Z5182" s="7">
        <f>YEAR(Working_Data[[#This Row],[order_date]])</f>
        <v>2025</v>
      </c>
    </row>
    <row r="5183" spans="1:26" x14ac:dyDescent="0.25">
      <c r="A5183" t="s">
        <v>10416</v>
      </c>
      <c r="B5183" t="s">
        <v>38</v>
      </c>
      <c r="C5183" t="s">
        <v>82</v>
      </c>
      <c r="D5183" t="s">
        <v>77</v>
      </c>
      <c r="E5183" s="1">
        <v>45807</v>
      </c>
      <c r="F5183" t="s">
        <v>10417</v>
      </c>
      <c r="G5183" s="1">
        <v>45966</v>
      </c>
      <c r="H5183" t="s">
        <v>25</v>
      </c>
      <c r="I5183" t="s">
        <v>63</v>
      </c>
      <c r="J5183" t="s">
        <v>67</v>
      </c>
      <c r="K5183">
        <v>3</v>
      </c>
      <c r="L5183" s="3">
        <f>Working_Data[[#This Row],[price2]]/Working_Data[[#This Row],[quantity]]</f>
        <v>291.54000000000002</v>
      </c>
      <c r="M5183" s="3">
        <v>874.62</v>
      </c>
      <c r="N5183" t="s">
        <v>28</v>
      </c>
      <c r="O5183">
        <v>1</v>
      </c>
      <c r="P5183" s="1">
        <v>45907</v>
      </c>
      <c r="Q5183">
        <v>383</v>
      </c>
      <c r="R5183" t="s">
        <v>29</v>
      </c>
      <c r="S5183">
        <v>2</v>
      </c>
      <c r="T5183" s="1">
        <v>45583</v>
      </c>
      <c r="U5183" t="s">
        <v>30</v>
      </c>
      <c r="V5183" t="str">
        <f>TEXT(WEEKDAY(Working_Data[[#This Row],[order_date]],1),"DDDD")</f>
        <v>Wednesday</v>
      </c>
      <c r="W5183" t="str">
        <f>TEXT(Working_Data[[#This Row],[order_date]],"mmmm")</f>
        <v>November</v>
      </c>
      <c r="X5183" s="7">
        <f>Working_Data[[#This Row],[last_order_date]]-Working_Data[[#This Row],[signup_date]]</f>
        <v>100</v>
      </c>
      <c r="Y5183" s="7">
        <f>IF(Working_Data[[#This Row],[churned]]="Active",1,0)</f>
        <v>1</v>
      </c>
      <c r="Z5183" s="7">
        <f>YEAR(Working_Data[[#This Row],[order_date]])</f>
        <v>2025</v>
      </c>
    </row>
    <row r="5184" spans="1:26" x14ac:dyDescent="0.25">
      <c r="A5184" t="s">
        <v>10418</v>
      </c>
      <c r="B5184" t="s">
        <v>38</v>
      </c>
      <c r="C5184" t="s">
        <v>82</v>
      </c>
      <c r="D5184" t="s">
        <v>23</v>
      </c>
      <c r="E5184" s="1">
        <v>45884</v>
      </c>
      <c r="F5184" t="s">
        <v>10419</v>
      </c>
      <c r="G5184" s="1">
        <v>45966</v>
      </c>
      <c r="H5184" t="s">
        <v>47</v>
      </c>
      <c r="I5184" t="s">
        <v>54</v>
      </c>
      <c r="J5184" t="s">
        <v>27</v>
      </c>
      <c r="K5184">
        <v>2</v>
      </c>
      <c r="L5184" s="3">
        <f>Working_Data[[#This Row],[price2]]/Working_Data[[#This Row],[quantity]]</f>
        <v>580.1</v>
      </c>
      <c r="M5184" s="3">
        <v>1160.2</v>
      </c>
      <c r="N5184" t="s">
        <v>35</v>
      </c>
      <c r="O5184">
        <v>21</v>
      </c>
      <c r="P5184" s="1">
        <v>45963</v>
      </c>
      <c r="Q5184">
        <v>181</v>
      </c>
      <c r="R5184" t="s">
        <v>29</v>
      </c>
      <c r="S5184">
        <v>4</v>
      </c>
      <c r="T5184" s="1">
        <v>45741</v>
      </c>
      <c r="U5184" t="s">
        <v>60</v>
      </c>
      <c r="V5184" t="str">
        <f>TEXT(WEEKDAY(Working_Data[[#This Row],[order_date]],1),"DDDD")</f>
        <v>Wednesday</v>
      </c>
      <c r="W5184" t="str">
        <f>TEXT(Working_Data[[#This Row],[order_date]],"mmmm")</f>
        <v>November</v>
      </c>
      <c r="X5184" s="7">
        <f>Working_Data[[#This Row],[last_order_date]]-Working_Data[[#This Row],[signup_date]]</f>
        <v>79</v>
      </c>
      <c r="Y5184" s="7">
        <f>IF(Working_Data[[#This Row],[churned]]="Active",1,0)</f>
        <v>1</v>
      </c>
      <c r="Z5184" s="7">
        <f>YEAR(Working_Data[[#This Row],[order_date]])</f>
        <v>2025</v>
      </c>
    </row>
    <row r="5185" spans="1:26" x14ac:dyDescent="0.25">
      <c r="A5185" t="s">
        <v>10420</v>
      </c>
      <c r="B5185" t="s">
        <v>21</v>
      </c>
      <c r="C5185" t="s">
        <v>82</v>
      </c>
      <c r="D5185" t="s">
        <v>77</v>
      </c>
      <c r="E5185" s="1">
        <v>45489</v>
      </c>
      <c r="F5185" t="s">
        <v>10421</v>
      </c>
      <c r="G5185" s="1">
        <v>45996</v>
      </c>
      <c r="H5185" t="s">
        <v>34</v>
      </c>
      <c r="I5185" t="s">
        <v>63</v>
      </c>
      <c r="J5185" t="s">
        <v>64</v>
      </c>
      <c r="K5185">
        <v>3</v>
      </c>
      <c r="L5185" s="3">
        <f>Working_Data[[#This Row],[price2]]/Working_Data[[#This Row],[quantity]]</f>
        <v>301.59666666666664</v>
      </c>
      <c r="M5185" s="3">
        <v>904.79</v>
      </c>
      <c r="N5185" t="s">
        <v>28</v>
      </c>
      <c r="O5185">
        <v>25</v>
      </c>
      <c r="P5185" s="1">
        <v>45482</v>
      </c>
      <c r="Q5185">
        <v>355</v>
      </c>
      <c r="R5185" t="s">
        <v>29</v>
      </c>
      <c r="S5185">
        <v>5</v>
      </c>
      <c r="T5185" s="1">
        <v>45823</v>
      </c>
      <c r="U5185" t="s">
        <v>30</v>
      </c>
      <c r="V5185" t="str">
        <f>TEXT(WEEKDAY(Working_Data[[#This Row],[order_date]],1),"DDDD")</f>
        <v>Friday</v>
      </c>
      <c r="W5185" t="str">
        <f>TEXT(Working_Data[[#This Row],[order_date]],"mmmm")</f>
        <v>December</v>
      </c>
      <c r="X5185" s="7">
        <f>Working_Data[[#This Row],[last_order_date]]-Working_Data[[#This Row],[signup_date]]</f>
        <v>-7</v>
      </c>
      <c r="Y5185" s="7">
        <f>IF(Working_Data[[#This Row],[churned]]="Active",1,0)</f>
        <v>1</v>
      </c>
      <c r="Z5185" s="7">
        <f>YEAR(Working_Data[[#This Row],[order_date]])</f>
        <v>2025</v>
      </c>
    </row>
    <row r="5186" spans="1:26" x14ac:dyDescent="0.25">
      <c r="A5186" t="s">
        <v>10422</v>
      </c>
      <c r="B5186" t="s">
        <v>38</v>
      </c>
      <c r="C5186" t="s">
        <v>39</v>
      </c>
      <c r="D5186" t="s">
        <v>23</v>
      </c>
      <c r="E5186" s="1">
        <v>45470</v>
      </c>
      <c r="F5186" t="s">
        <v>10423</v>
      </c>
      <c r="G5186" s="1">
        <v>45996</v>
      </c>
      <c r="H5186" t="s">
        <v>41</v>
      </c>
      <c r="I5186" t="s">
        <v>48</v>
      </c>
      <c r="J5186" t="s">
        <v>59</v>
      </c>
      <c r="K5186">
        <v>2</v>
      </c>
      <c r="L5186" s="3">
        <f>Working_Data[[#This Row],[price2]]/Working_Data[[#This Row],[quantity]]</f>
        <v>418.20499999999998</v>
      </c>
      <c r="M5186" s="3">
        <v>836.41</v>
      </c>
      <c r="N5186" t="s">
        <v>50</v>
      </c>
      <c r="O5186">
        <v>44</v>
      </c>
      <c r="P5186" s="1">
        <v>45558</v>
      </c>
      <c r="Q5186">
        <v>267</v>
      </c>
      <c r="R5186" t="s">
        <v>29</v>
      </c>
      <c r="S5186">
        <v>4</v>
      </c>
      <c r="T5186" s="1">
        <v>45761</v>
      </c>
      <c r="U5186" t="s">
        <v>30</v>
      </c>
      <c r="V5186" t="str">
        <f>TEXT(WEEKDAY(Working_Data[[#This Row],[order_date]],1),"DDDD")</f>
        <v>Friday</v>
      </c>
      <c r="W5186" t="str">
        <f>TEXT(Working_Data[[#This Row],[order_date]],"mmmm")</f>
        <v>December</v>
      </c>
      <c r="X5186" s="7">
        <f>Working_Data[[#This Row],[last_order_date]]-Working_Data[[#This Row],[signup_date]]</f>
        <v>88</v>
      </c>
      <c r="Y5186" s="7">
        <f>IF(Working_Data[[#This Row],[churned]]="Active",1,0)</f>
        <v>1</v>
      </c>
      <c r="Z5186" s="7">
        <f>YEAR(Working_Data[[#This Row],[order_date]])</f>
        <v>2025</v>
      </c>
    </row>
    <row r="5187" spans="1:26" x14ac:dyDescent="0.25">
      <c r="A5187" t="s">
        <v>10424</v>
      </c>
      <c r="B5187" t="s">
        <v>21</v>
      </c>
      <c r="C5187" t="s">
        <v>39</v>
      </c>
      <c r="D5187" t="s">
        <v>23</v>
      </c>
      <c r="E5187" s="1">
        <v>45469</v>
      </c>
      <c r="F5187" t="s">
        <v>10425</v>
      </c>
      <c r="G5187" s="1">
        <v>45790</v>
      </c>
      <c r="H5187" t="s">
        <v>34</v>
      </c>
      <c r="I5187" t="s">
        <v>26</v>
      </c>
      <c r="J5187" t="s">
        <v>67</v>
      </c>
      <c r="K5187">
        <v>3</v>
      </c>
      <c r="L5187" s="3">
        <f>Working_Data[[#This Row],[price2]]/Working_Data[[#This Row],[quantity]]</f>
        <v>326.91666666666669</v>
      </c>
      <c r="M5187" s="3">
        <v>980.75</v>
      </c>
      <c r="N5187" t="s">
        <v>50</v>
      </c>
      <c r="O5187">
        <v>31</v>
      </c>
      <c r="P5187" s="1">
        <v>45780</v>
      </c>
      <c r="Q5187">
        <v>186</v>
      </c>
      <c r="R5187" t="s">
        <v>29</v>
      </c>
      <c r="S5187">
        <v>4</v>
      </c>
      <c r="T5187" s="1">
        <v>45741</v>
      </c>
      <c r="U5187" t="s">
        <v>36</v>
      </c>
      <c r="V5187" t="str">
        <f>TEXT(WEEKDAY(Working_Data[[#This Row],[order_date]],1),"DDDD")</f>
        <v>Tuesday</v>
      </c>
      <c r="W5187" t="str">
        <f>TEXT(Working_Data[[#This Row],[order_date]],"mmmm")</f>
        <v>May</v>
      </c>
      <c r="X5187" s="7">
        <f>Working_Data[[#This Row],[last_order_date]]-Working_Data[[#This Row],[signup_date]]</f>
        <v>311</v>
      </c>
      <c r="Y5187" s="7">
        <f>IF(Working_Data[[#This Row],[churned]]="Active",1,0)</f>
        <v>1</v>
      </c>
      <c r="Z5187" s="7">
        <f>YEAR(Working_Data[[#This Row],[order_date]])</f>
        <v>2025</v>
      </c>
    </row>
    <row r="5188" spans="1:26" x14ac:dyDescent="0.25">
      <c r="A5188" t="s">
        <v>10426</v>
      </c>
      <c r="B5188" t="s">
        <v>45</v>
      </c>
      <c r="C5188" t="s">
        <v>82</v>
      </c>
      <c r="D5188" t="s">
        <v>52</v>
      </c>
      <c r="E5188" s="1">
        <v>45678</v>
      </c>
      <c r="F5188" t="s">
        <v>10427</v>
      </c>
      <c r="G5188" s="1">
        <v>45790</v>
      </c>
      <c r="H5188" t="s">
        <v>41</v>
      </c>
      <c r="I5188" t="s">
        <v>48</v>
      </c>
      <c r="J5188" t="s">
        <v>64</v>
      </c>
      <c r="K5188">
        <v>5</v>
      </c>
      <c r="L5188" s="3">
        <f>Working_Data[[#This Row],[price2]]/Working_Data[[#This Row],[quantity]]</f>
        <v>207.85999999999999</v>
      </c>
      <c r="M5188" s="3">
        <v>1039.3</v>
      </c>
      <c r="N5188" t="s">
        <v>50</v>
      </c>
      <c r="O5188">
        <v>9</v>
      </c>
      <c r="P5188" s="1">
        <v>45713</v>
      </c>
      <c r="Q5188">
        <v>466</v>
      </c>
      <c r="R5188" t="s">
        <v>43</v>
      </c>
      <c r="S5188">
        <v>1</v>
      </c>
      <c r="T5188" s="1">
        <v>45771</v>
      </c>
      <c r="U5188" t="s">
        <v>36</v>
      </c>
      <c r="V5188" t="str">
        <f>TEXT(WEEKDAY(Working_Data[[#This Row],[order_date]],1),"DDDD")</f>
        <v>Tuesday</v>
      </c>
      <c r="W5188" t="str">
        <f>TEXT(Working_Data[[#This Row],[order_date]],"mmmm")</f>
        <v>May</v>
      </c>
      <c r="X5188" s="7">
        <f>Working_Data[[#This Row],[last_order_date]]-Working_Data[[#This Row],[signup_date]]</f>
        <v>35</v>
      </c>
      <c r="Y5188" s="7">
        <f>IF(Working_Data[[#This Row],[churned]]="Active",1,0)</f>
        <v>0</v>
      </c>
      <c r="Z5188" s="7">
        <f>YEAR(Working_Data[[#This Row],[order_date]])</f>
        <v>2025</v>
      </c>
    </row>
    <row r="5189" spans="1:26" x14ac:dyDescent="0.25">
      <c r="A5189" t="s">
        <v>10428</v>
      </c>
      <c r="B5189" t="s">
        <v>21</v>
      </c>
      <c r="C5189" t="s">
        <v>22</v>
      </c>
      <c r="D5189" t="s">
        <v>77</v>
      </c>
      <c r="E5189" s="1">
        <v>45806</v>
      </c>
      <c r="F5189" t="s">
        <v>10429</v>
      </c>
      <c r="G5189" s="1">
        <v>45790</v>
      </c>
      <c r="H5189" t="s">
        <v>58</v>
      </c>
      <c r="I5189" t="s">
        <v>54</v>
      </c>
      <c r="J5189" t="s">
        <v>27</v>
      </c>
      <c r="K5189">
        <v>4</v>
      </c>
      <c r="L5189" s="3">
        <f>Working_Data[[#This Row],[price2]]/Working_Data[[#This Row],[quantity]]</f>
        <v>103.0575</v>
      </c>
      <c r="M5189" s="3">
        <v>412.23</v>
      </c>
      <c r="N5189" t="s">
        <v>35</v>
      </c>
      <c r="O5189">
        <v>40</v>
      </c>
      <c r="P5189" s="1">
        <v>45870</v>
      </c>
      <c r="Q5189">
        <v>222</v>
      </c>
      <c r="R5189" t="s">
        <v>29</v>
      </c>
      <c r="S5189">
        <v>5</v>
      </c>
      <c r="T5189" s="1">
        <v>45582</v>
      </c>
      <c r="U5189" t="s">
        <v>30</v>
      </c>
      <c r="V5189" t="str">
        <f>TEXT(WEEKDAY(Working_Data[[#This Row],[order_date]],1),"DDDD")</f>
        <v>Tuesday</v>
      </c>
      <c r="W5189" t="str">
        <f>TEXT(Working_Data[[#This Row],[order_date]],"mmmm")</f>
        <v>May</v>
      </c>
      <c r="X5189" s="7">
        <f>Working_Data[[#This Row],[last_order_date]]-Working_Data[[#This Row],[signup_date]]</f>
        <v>64</v>
      </c>
      <c r="Y5189" s="7">
        <f>IF(Working_Data[[#This Row],[churned]]="Active",1,0)</f>
        <v>1</v>
      </c>
      <c r="Z5189" s="7">
        <f>YEAR(Working_Data[[#This Row],[order_date]])</f>
        <v>2025</v>
      </c>
    </row>
    <row r="5190" spans="1:26" x14ac:dyDescent="0.25">
      <c r="A5190" t="s">
        <v>10430</v>
      </c>
      <c r="B5190" t="s">
        <v>21</v>
      </c>
      <c r="C5190" t="s">
        <v>39</v>
      </c>
      <c r="D5190" t="s">
        <v>77</v>
      </c>
      <c r="E5190" s="1">
        <v>45241</v>
      </c>
      <c r="F5190" t="s">
        <v>10431</v>
      </c>
      <c r="G5190" s="1">
        <v>45790</v>
      </c>
      <c r="H5190" t="s">
        <v>58</v>
      </c>
      <c r="I5190" t="s">
        <v>42</v>
      </c>
      <c r="J5190" t="s">
        <v>27</v>
      </c>
      <c r="K5190">
        <v>3</v>
      </c>
      <c r="L5190" s="3">
        <f>Working_Data[[#This Row],[price2]]/Working_Data[[#This Row],[quantity]]</f>
        <v>440.44333333333333</v>
      </c>
      <c r="M5190" s="3">
        <v>1321.33</v>
      </c>
      <c r="N5190" t="s">
        <v>35</v>
      </c>
      <c r="O5190">
        <v>14</v>
      </c>
      <c r="P5190" s="1">
        <v>45935</v>
      </c>
      <c r="Q5190">
        <v>251</v>
      </c>
      <c r="R5190" t="s">
        <v>29</v>
      </c>
      <c r="S5190">
        <v>5</v>
      </c>
      <c r="T5190" s="1">
        <v>45530</v>
      </c>
      <c r="U5190" t="s">
        <v>60</v>
      </c>
      <c r="V5190" t="str">
        <f>TEXT(WEEKDAY(Working_Data[[#This Row],[order_date]],1),"DDDD")</f>
        <v>Tuesday</v>
      </c>
      <c r="W5190" t="str">
        <f>TEXT(Working_Data[[#This Row],[order_date]],"mmmm")</f>
        <v>May</v>
      </c>
      <c r="X5190" s="7">
        <f>Working_Data[[#This Row],[last_order_date]]-Working_Data[[#This Row],[signup_date]]</f>
        <v>694</v>
      </c>
      <c r="Y5190" s="7">
        <f>IF(Working_Data[[#This Row],[churned]]="Active",1,0)</f>
        <v>1</v>
      </c>
      <c r="Z5190" s="7">
        <f>YEAR(Working_Data[[#This Row],[order_date]])</f>
        <v>2025</v>
      </c>
    </row>
    <row r="5191" spans="1:26" x14ac:dyDescent="0.25">
      <c r="A5191" t="s">
        <v>10432</v>
      </c>
      <c r="B5191" t="s">
        <v>45</v>
      </c>
      <c r="C5191" t="s">
        <v>39</v>
      </c>
      <c r="D5191" t="s">
        <v>56</v>
      </c>
      <c r="E5191" s="1">
        <v>45355</v>
      </c>
      <c r="F5191" t="s">
        <v>10433</v>
      </c>
      <c r="G5191" s="1">
        <v>45790</v>
      </c>
      <c r="H5191" t="s">
        <v>41</v>
      </c>
      <c r="I5191" t="s">
        <v>54</v>
      </c>
      <c r="J5191" t="s">
        <v>67</v>
      </c>
      <c r="K5191">
        <v>2</v>
      </c>
      <c r="L5191" s="3">
        <f>Working_Data[[#This Row],[price2]]/Working_Data[[#This Row],[quantity]]</f>
        <v>105.535</v>
      </c>
      <c r="M5191" s="3">
        <v>211.07</v>
      </c>
      <c r="N5191" t="s">
        <v>28</v>
      </c>
      <c r="O5191">
        <v>24</v>
      </c>
      <c r="P5191" s="1">
        <v>45834</v>
      </c>
      <c r="Q5191">
        <v>56</v>
      </c>
      <c r="R5191" t="s">
        <v>29</v>
      </c>
      <c r="S5191">
        <v>5</v>
      </c>
      <c r="T5191" s="1">
        <v>45796</v>
      </c>
      <c r="U5191" t="s">
        <v>30</v>
      </c>
      <c r="V5191" t="str">
        <f>TEXT(WEEKDAY(Working_Data[[#This Row],[order_date]],1),"DDDD")</f>
        <v>Tuesday</v>
      </c>
      <c r="W5191" t="str">
        <f>TEXT(Working_Data[[#This Row],[order_date]],"mmmm")</f>
        <v>May</v>
      </c>
      <c r="X5191" s="7">
        <f>Working_Data[[#This Row],[last_order_date]]-Working_Data[[#This Row],[signup_date]]</f>
        <v>479</v>
      </c>
      <c r="Y5191" s="7">
        <f>IF(Working_Data[[#This Row],[churned]]="Active",1,0)</f>
        <v>1</v>
      </c>
      <c r="Z5191" s="7">
        <f>YEAR(Working_Data[[#This Row],[order_date]])</f>
        <v>2025</v>
      </c>
    </row>
    <row r="5192" spans="1:26" x14ac:dyDescent="0.25">
      <c r="A5192" t="s">
        <v>10434</v>
      </c>
      <c r="B5192" t="s">
        <v>21</v>
      </c>
      <c r="C5192" t="s">
        <v>82</v>
      </c>
      <c r="D5192" t="s">
        <v>52</v>
      </c>
      <c r="E5192" s="1">
        <v>45563</v>
      </c>
      <c r="F5192" t="s">
        <v>10435</v>
      </c>
      <c r="G5192" s="1">
        <v>45791</v>
      </c>
      <c r="H5192" t="s">
        <v>58</v>
      </c>
      <c r="I5192" t="s">
        <v>54</v>
      </c>
      <c r="J5192" t="s">
        <v>67</v>
      </c>
      <c r="K5192">
        <v>2</v>
      </c>
      <c r="L5192" s="3">
        <f>Working_Data[[#This Row],[price2]]/Working_Data[[#This Row],[quantity]]</f>
        <v>458.48500000000001</v>
      </c>
      <c r="M5192" s="3">
        <v>916.97</v>
      </c>
      <c r="N5192" t="s">
        <v>50</v>
      </c>
      <c r="O5192">
        <v>13</v>
      </c>
      <c r="P5192" s="1">
        <v>45693</v>
      </c>
      <c r="Q5192">
        <v>8</v>
      </c>
      <c r="R5192" t="s">
        <v>43</v>
      </c>
      <c r="S5192">
        <v>4</v>
      </c>
      <c r="T5192" s="1">
        <v>45606</v>
      </c>
      <c r="U5192" t="s">
        <v>60</v>
      </c>
      <c r="V5192" t="str">
        <f>TEXT(WEEKDAY(Working_Data[[#This Row],[order_date]],1),"DDDD")</f>
        <v>Wednesday</v>
      </c>
      <c r="W5192" t="str">
        <f>TEXT(Working_Data[[#This Row],[order_date]],"mmmm")</f>
        <v>May</v>
      </c>
      <c r="X5192" s="7">
        <f>Working_Data[[#This Row],[last_order_date]]-Working_Data[[#This Row],[signup_date]]</f>
        <v>130</v>
      </c>
      <c r="Y5192" s="7">
        <f>IF(Working_Data[[#This Row],[churned]]="Active",1,0)</f>
        <v>0</v>
      </c>
      <c r="Z5192" s="7">
        <f>YEAR(Working_Data[[#This Row],[order_date]])</f>
        <v>2025</v>
      </c>
    </row>
    <row r="5193" spans="1:26" x14ac:dyDescent="0.25">
      <c r="A5193" t="s">
        <v>10436</v>
      </c>
      <c r="B5193" t="s">
        <v>21</v>
      </c>
      <c r="C5193" t="s">
        <v>22</v>
      </c>
      <c r="D5193" t="s">
        <v>56</v>
      </c>
      <c r="E5193" s="1">
        <v>45191</v>
      </c>
      <c r="F5193" t="s">
        <v>10437</v>
      </c>
      <c r="G5193" s="1">
        <v>45791</v>
      </c>
      <c r="H5193" t="s">
        <v>34</v>
      </c>
      <c r="I5193" t="s">
        <v>26</v>
      </c>
      <c r="J5193" t="s">
        <v>59</v>
      </c>
      <c r="K5193">
        <v>1</v>
      </c>
      <c r="L5193" s="3">
        <f>Working_Data[[#This Row],[price2]]/Working_Data[[#This Row],[quantity]]</f>
        <v>1240.51</v>
      </c>
      <c r="M5193" s="3">
        <v>1240.51</v>
      </c>
      <c r="N5193" t="s">
        <v>35</v>
      </c>
      <c r="O5193">
        <v>17</v>
      </c>
      <c r="P5193" s="1">
        <v>45966</v>
      </c>
      <c r="Q5193">
        <v>1</v>
      </c>
      <c r="R5193" t="s">
        <v>43</v>
      </c>
      <c r="S5193">
        <v>4</v>
      </c>
      <c r="T5193" s="1">
        <v>45332</v>
      </c>
      <c r="U5193" t="s">
        <v>60</v>
      </c>
      <c r="V5193" t="str">
        <f>TEXT(WEEKDAY(Working_Data[[#This Row],[order_date]],1),"DDDD")</f>
        <v>Wednesday</v>
      </c>
      <c r="W5193" t="str">
        <f>TEXT(Working_Data[[#This Row],[order_date]],"mmmm")</f>
        <v>May</v>
      </c>
      <c r="X5193" s="7">
        <f>Working_Data[[#This Row],[last_order_date]]-Working_Data[[#This Row],[signup_date]]</f>
        <v>775</v>
      </c>
      <c r="Y5193" s="7">
        <f>IF(Working_Data[[#This Row],[churned]]="Active",1,0)</f>
        <v>0</v>
      </c>
      <c r="Z5193" s="7">
        <f>YEAR(Working_Data[[#This Row],[order_date]])</f>
        <v>2025</v>
      </c>
    </row>
    <row r="5194" spans="1:26" x14ac:dyDescent="0.25">
      <c r="A5194" t="s">
        <v>10438</v>
      </c>
      <c r="B5194" t="s">
        <v>38</v>
      </c>
      <c r="C5194" t="s">
        <v>82</v>
      </c>
      <c r="D5194" t="s">
        <v>77</v>
      </c>
      <c r="E5194" s="1">
        <v>45512</v>
      </c>
      <c r="F5194" t="s">
        <v>10439</v>
      </c>
      <c r="G5194" s="1">
        <v>45791</v>
      </c>
      <c r="H5194" t="s">
        <v>41</v>
      </c>
      <c r="I5194" t="s">
        <v>42</v>
      </c>
      <c r="J5194" t="s">
        <v>64</v>
      </c>
      <c r="K5194">
        <v>4</v>
      </c>
      <c r="L5194" s="3">
        <f>Working_Data[[#This Row],[price2]]/Working_Data[[#This Row],[quantity]]</f>
        <v>356.15</v>
      </c>
      <c r="M5194" s="3">
        <v>1424.6</v>
      </c>
      <c r="N5194" t="s">
        <v>35</v>
      </c>
      <c r="O5194">
        <v>11</v>
      </c>
      <c r="P5194" s="1">
        <v>45711</v>
      </c>
      <c r="Q5194">
        <v>14</v>
      </c>
      <c r="R5194" t="s">
        <v>43</v>
      </c>
      <c r="S5194">
        <v>1</v>
      </c>
      <c r="T5194" s="1">
        <v>45535</v>
      </c>
      <c r="U5194" t="s">
        <v>30</v>
      </c>
      <c r="V5194" t="str">
        <f>TEXT(WEEKDAY(Working_Data[[#This Row],[order_date]],1),"DDDD")</f>
        <v>Wednesday</v>
      </c>
      <c r="W5194" t="str">
        <f>TEXT(Working_Data[[#This Row],[order_date]],"mmmm")</f>
        <v>May</v>
      </c>
      <c r="X5194" s="7">
        <f>Working_Data[[#This Row],[last_order_date]]-Working_Data[[#This Row],[signup_date]]</f>
        <v>199</v>
      </c>
      <c r="Y5194" s="7">
        <f>IF(Working_Data[[#This Row],[churned]]="Active",1,0)</f>
        <v>0</v>
      </c>
      <c r="Z5194" s="7">
        <f>YEAR(Working_Data[[#This Row],[order_date]])</f>
        <v>2025</v>
      </c>
    </row>
    <row r="5195" spans="1:26" x14ac:dyDescent="0.25">
      <c r="A5195" t="s">
        <v>10440</v>
      </c>
      <c r="B5195" t="s">
        <v>21</v>
      </c>
      <c r="C5195" t="s">
        <v>82</v>
      </c>
      <c r="D5195" t="s">
        <v>77</v>
      </c>
      <c r="E5195" s="1">
        <v>45902</v>
      </c>
      <c r="F5195" t="s">
        <v>10441</v>
      </c>
      <c r="G5195" s="1">
        <v>45791</v>
      </c>
      <c r="H5195" t="s">
        <v>58</v>
      </c>
      <c r="I5195" t="s">
        <v>26</v>
      </c>
      <c r="J5195" t="s">
        <v>27</v>
      </c>
      <c r="K5195">
        <v>5</v>
      </c>
      <c r="L5195" s="3">
        <f>Working_Data[[#This Row],[price2]]/Working_Data[[#This Row],[quantity]]</f>
        <v>272.19799999999998</v>
      </c>
      <c r="M5195" s="3">
        <v>1360.99</v>
      </c>
      <c r="N5195" t="s">
        <v>35</v>
      </c>
      <c r="O5195">
        <v>17</v>
      </c>
      <c r="P5195" s="1">
        <v>45638</v>
      </c>
      <c r="Q5195">
        <v>161</v>
      </c>
      <c r="R5195" t="s">
        <v>43</v>
      </c>
      <c r="S5195">
        <v>4</v>
      </c>
      <c r="T5195" s="1">
        <v>45935</v>
      </c>
      <c r="U5195" t="s">
        <v>36</v>
      </c>
      <c r="V5195" t="str">
        <f>TEXT(WEEKDAY(Working_Data[[#This Row],[order_date]],1),"DDDD")</f>
        <v>Wednesday</v>
      </c>
      <c r="W5195" t="str">
        <f>TEXT(Working_Data[[#This Row],[order_date]],"mmmm")</f>
        <v>May</v>
      </c>
      <c r="X5195" s="7">
        <f>Working_Data[[#This Row],[last_order_date]]-Working_Data[[#This Row],[signup_date]]</f>
        <v>-264</v>
      </c>
      <c r="Y5195" s="7">
        <f>IF(Working_Data[[#This Row],[churned]]="Active",1,0)</f>
        <v>0</v>
      </c>
      <c r="Z5195" s="7">
        <f>YEAR(Working_Data[[#This Row],[order_date]])</f>
        <v>2025</v>
      </c>
    </row>
    <row r="5196" spans="1:26" x14ac:dyDescent="0.25">
      <c r="A5196" t="s">
        <v>10442</v>
      </c>
      <c r="B5196" t="s">
        <v>21</v>
      </c>
      <c r="C5196" t="s">
        <v>39</v>
      </c>
      <c r="D5196" t="s">
        <v>56</v>
      </c>
      <c r="E5196" s="1">
        <v>45248</v>
      </c>
      <c r="F5196" t="s">
        <v>10443</v>
      </c>
      <c r="G5196" s="1">
        <v>45791</v>
      </c>
      <c r="H5196" t="s">
        <v>47</v>
      </c>
      <c r="I5196" t="s">
        <v>63</v>
      </c>
      <c r="J5196" t="s">
        <v>67</v>
      </c>
      <c r="K5196">
        <v>4</v>
      </c>
      <c r="L5196" s="3">
        <f>Working_Data[[#This Row],[price2]]/Working_Data[[#This Row],[quantity]]</f>
        <v>103.5475</v>
      </c>
      <c r="M5196" s="3">
        <v>414.19</v>
      </c>
      <c r="N5196" t="s">
        <v>28</v>
      </c>
      <c r="O5196">
        <v>31</v>
      </c>
      <c r="P5196" s="1">
        <v>45836</v>
      </c>
      <c r="Q5196">
        <v>278</v>
      </c>
      <c r="R5196" t="s">
        <v>29</v>
      </c>
      <c r="S5196">
        <v>5</v>
      </c>
      <c r="T5196" s="1">
        <v>45768</v>
      </c>
      <c r="U5196" t="s">
        <v>30</v>
      </c>
      <c r="V5196" t="str">
        <f>TEXT(WEEKDAY(Working_Data[[#This Row],[order_date]],1),"DDDD")</f>
        <v>Wednesday</v>
      </c>
      <c r="W5196" t="str">
        <f>TEXT(Working_Data[[#This Row],[order_date]],"mmmm")</f>
        <v>May</v>
      </c>
      <c r="X5196" s="7">
        <f>Working_Data[[#This Row],[last_order_date]]-Working_Data[[#This Row],[signup_date]]</f>
        <v>588</v>
      </c>
      <c r="Y5196" s="7">
        <f>IF(Working_Data[[#This Row],[churned]]="Active",1,0)</f>
        <v>1</v>
      </c>
      <c r="Z5196" s="7">
        <f>YEAR(Working_Data[[#This Row],[order_date]])</f>
        <v>2025</v>
      </c>
    </row>
    <row r="5197" spans="1:26" x14ac:dyDescent="0.25">
      <c r="A5197" t="s">
        <v>10444</v>
      </c>
      <c r="B5197" t="s">
        <v>21</v>
      </c>
      <c r="C5197" t="s">
        <v>22</v>
      </c>
      <c r="D5197" t="s">
        <v>32</v>
      </c>
      <c r="E5197" s="1">
        <v>45823</v>
      </c>
      <c r="F5197" t="s">
        <v>10445</v>
      </c>
      <c r="G5197" s="1">
        <v>45791</v>
      </c>
      <c r="H5197" t="s">
        <v>34</v>
      </c>
      <c r="I5197" t="s">
        <v>26</v>
      </c>
      <c r="J5197" t="s">
        <v>59</v>
      </c>
      <c r="K5197">
        <v>5</v>
      </c>
      <c r="L5197" s="3">
        <f>Working_Data[[#This Row],[price2]]/Working_Data[[#This Row],[quantity]]</f>
        <v>86.634</v>
      </c>
      <c r="M5197" s="3">
        <v>433.17</v>
      </c>
      <c r="N5197" t="s">
        <v>50</v>
      </c>
      <c r="O5197">
        <v>19</v>
      </c>
      <c r="P5197" s="1">
        <v>45801</v>
      </c>
      <c r="Q5197">
        <v>411</v>
      </c>
      <c r="R5197" t="s">
        <v>43</v>
      </c>
      <c r="S5197">
        <v>3</v>
      </c>
      <c r="T5197" s="1">
        <v>45766</v>
      </c>
      <c r="U5197" t="s">
        <v>60</v>
      </c>
      <c r="V5197" t="str">
        <f>TEXT(WEEKDAY(Working_Data[[#This Row],[order_date]],1),"DDDD")</f>
        <v>Wednesday</v>
      </c>
      <c r="W5197" t="str">
        <f>TEXT(Working_Data[[#This Row],[order_date]],"mmmm")</f>
        <v>May</v>
      </c>
      <c r="X5197" s="7">
        <f>Working_Data[[#This Row],[last_order_date]]-Working_Data[[#This Row],[signup_date]]</f>
        <v>-22</v>
      </c>
      <c r="Y5197" s="7">
        <f>IF(Working_Data[[#This Row],[churned]]="Active",1,0)</f>
        <v>0</v>
      </c>
      <c r="Z5197" s="7">
        <f>YEAR(Working_Data[[#This Row],[order_date]])</f>
        <v>2025</v>
      </c>
    </row>
    <row r="5198" spans="1:26" x14ac:dyDescent="0.25">
      <c r="A5198" t="s">
        <v>10446</v>
      </c>
      <c r="B5198" t="s">
        <v>45</v>
      </c>
      <c r="C5198" t="s">
        <v>82</v>
      </c>
      <c r="D5198" t="s">
        <v>56</v>
      </c>
      <c r="E5198" s="1">
        <v>45906</v>
      </c>
      <c r="F5198" t="s">
        <v>10447</v>
      </c>
      <c r="G5198" s="1">
        <v>45791</v>
      </c>
      <c r="H5198" t="s">
        <v>47</v>
      </c>
      <c r="I5198" t="s">
        <v>48</v>
      </c>
      <c r="J5198" t="s">
        <v>27</v>
      </c>
      <c r="K5198">
        <v>5</v>
      </c>
      <c r="L5198" s="3">
        <f>Working_Data[[#This Row],[price2]]/Working_Data[[#This Row],[quantity]]</f>
        <v>175.45400000000001</v>
      </c>
      <c r="M5198" s="3">
        <v>877.27</v>
      </c>
      <c r="N5198" t="s">
        <v>35</v>
      </c>
      <c r="O5198">
        <v>4</v>
      </c>
      <c r="P5198" s="1">
        <v>45514</v>
      </c>
      <c r="Q5198">
        <v>286</v>
      </c>
      <c r="R5198" t="s">
        <v>43</v>
      </c>
      <c r="S5198">
        <v>4</v>
      </c>
      <c r="T5198" s="1">
        <v>45562</v>
      </c>
      <c r="U5198" t="s">
        <v>36</v>
      </c>
      <c r="V5198" t="str">
        <f>TEXT(WEEKDAY(Working_Data[[#This Row],[order_date]],1),"DDDD")</f>
        <v>Wednesday</v>
      </c>
      <c r="W5198" t="str">
        <f>TEXT(Working_Data[[#This Row],[order_date]],"mmmm")</f>
        <v>May</v>
      </c>
      <c r="X5198" s="7">
        <f>Working_Data[[#This Row],[last_order_date]]-Working_Data[[#This Row],[signup_date]]</f>
        <v>-392</v>
      </c>
      <c r="Y5198" s="7">
        <f>IF(Working_Data[[#This Row],[churned]]="Active",1,0)</f>
        <v>0</v>
      </c>
      <c r="Z5198" s="7">
        <f>YEAR(Working_Data[[#This Row],[order_date]])</f>
        <v>2025</v>
      </c>
    </row>
    <row r="5199" spans="1:26" x14ac:dyDescent="0.25">
      <c r="A5199" t="s">
        <v>10448</v>
      </c>
      <c r="B5199" t="s">
        <v>21</v>
      </c>
      <c r="C5199" t="s">
        <v>39</v>
      </c>
      <c r="D5199" t="s">
        <v>32</v>
      </c>
      <c r="E5199" s="1">
        <v>45162</v>
      </c>
      <c r="F5199" t="s">
        <v>10449</v>
      </c>
      <c r="G5199" s="1">
        <v>45791</v>
      </c>
      <c r="H5199" t="s">
        <v>58</v>
      </c>
      <c r="I5199" t="s">
        <v>63</v>
      </c>
      <c r="J5199" t="s">
        <v>59</v>
      </c>
      <c r="K5199">
        <v>3</v>
      </c>
      <c r="L5199" s="3">
        <f>Working_Data[[#This Row],[price2]]/Working_Data[[#This Row],[quantity]]</f>
        <v>55.326666666666661</v>
      </c>
      <c r="M5199" s="3">
        <v>165.98</v>
      </c>
      <c r="N5199" t="s">
        <v>35</v>
      </c>
      <c r="O5199">
        <v>15</v>
      </c>
      <c r="P5199" s="1">
        <v>45792</v>
      </c>
      <c r="Q5199">
        <v>478</v>
      </c>
      <c r="R5199" t="s">
        <v>43</v>
      </c>
      <c r="S5199">
        <v>4</v>
      </c>
      <c r="T5199" s="1">
        <v>45779</v>
      </c>
      <c r="U5199" t="s">
        <v>30</v>
      </c>
      <c r="V5199" t="str">
        <f>TEXT(WEEKDAY(Working_Data[[#This Row],[order_date]],1),"DDDD")</f>
        <v>Wednesday</v>
      </c>
      <c r="W5199" t="str">
        <f>TEXT(Working_Data[[#This Row],[order_date]],"mmmm")</f>
        <v>May</v>
      </c>
      <c r="X5199" s="7">
        <f>Working_Data[[#This Row],[last_order_date]]-Working_Data[[#This Row],[signup_date]]</f>
        <v>630</v>
      </c>
      <c r="Y5199" s="7">
        <f>IF(Working_Data[[#This Row],[churned]]="Active",1,0)</f>
        <v>0</v>
      </c>
      <c r="Z5199" s="7">
        <f>YEAR(Working_Data[[#This Row],[order_date]])</f>
        <v>2025</v>
      </c>
    </row>
    <row r="5200" spans="1:26" x14ac:dyDescent="0.25">
      <c r="A5200" t="s">
        <v>10450</v>
      </c>
      <c r="B5200" t="s">
        <v>38</v>
      </c>
      <c r="C5200" t="s">
        <v>39</v>
      </c>
      <c r="D5200" t="s">
        <v>52</v>
      </c>
      <c r="E5200" s="1">
        <v>45028</v>
      </c>
      <c r="F5200" t="s">
        <v>10451</v>
      </c>
      <c r="G5200" s="1">
        <v>45791</v>
      </c>
      <c r="H5200" t="s">
        <v>34</v>
      </c>
      <c r="I5200" t="s">
        <v>48</v>
      </c>
      <c r="J5200" t="s">
        <v>27</v>
      </c>
      <c r="K5200">
        <v>4</v>
      </c>
      <c r="L5200" s="3">
        <f>Working_Data[[#This Row],[price2]]/Working_Data[[#This Row],[quantity]]</f>
        <v>268.36500000000001</v>
      </c>
      <c r="M5200" s="3">
        <v>1073.46</v>
      </c>
      <c r="N5200" t="s">
        <v>28</v>
      </c>
      <c r="O5200">
        <v>25</v>
      </c>
      <c r="P5200" s="1">
        <v>45693</v>
      </c>
      <c r="Q5200">
        <v>294</v>
      </c>
      <c r="R5200" t="s">
        <v>29</v>
      </c>
      <c r="S5200">
        <v>5</v>
      </c>
      <c r="T5200" s="1">
        <v>45752</v>
      </c>
      <c r="U5200" t="s">
        <v>36</v>
      </c>
      <c r="V5200" t="str">
        <f>TEXT(WEEKDAY(Working_Data[[#This Row],[order_date]],1),"DDDD")</f>
        <v>Wednesday</v>
      </c>
      <c r="W5200" t="str">
        <f>TEXT(Working_Data[[#This Row],[order_date]],"mmmm")</f>
        <v>May</v>
      </c>
      <c r="X5200" s="7">
        <f>Working_Data[[#This Row],[last_order_date]]-Working_Data[[#This Row],[signup_date]]</f>
        <v>665</v>
      </c>
      <c r="Y5200" s="7">
        <f>IF(Working_Data[[#This Row],[churned]]="Active",1,0)</f>
        <v>1</v>
      </c>
      <c r="Z5200" s="7">
        <f>YEAR(Working_Data[[#This Row],[order_date]])</f>
        <v>2025</v>
      </c>
    </row>
    <row r="5201" spans="1:26" x14ac:dyDescent="0.25">
      <c r="A5201" t="s">
        <v>10452</v>
      </c>
      <c r="B5201" t="s">
        <v>45</v>
      </c>
      <c r="C5201" t="s">
        <v>22</v>
      </c>
      <c r="D5201" t="s">
        <v>23</v>
      </c>
      <c r="E5201" s="1">
        <v>45535</v>
      </c>
      <c r="F5201" t="s">
        <v>10453</v>
      </c>
      <c r="G5201" s="1">
        <v>45791</v>
      </c>
      <c r="H5201" t="s">
        <v>41</v>
      </c>
      <c r="I5201" t="s">
        <v>54</v>
      </c>
      <c r="J5201" t="s">
        <v>67</v>
      </c>
      <c r="K5201">
        <v>2</v>
      </c>
      <c r="L5201" s="3">
        <f>Working_Data[[#This Row],[price2]]/Working_Data[[#This Row],[quantity]]</f>
        <v>660.73</v>
      </c>
      <c r="M5201" s="3">
        <v>1321.46</v>
      </c>
      <c r="N5201" t="s">
        <v>50</v>
      </c>
      <c r="O5201">
        <v>33</v>
      </c>
      <c r="P5201" s="1">
        <v>45869</v>
      </c>
      <c r="Q5201">
        <v>94</v>
      </c>
      <c r="R5201" t="s">
        <v>29</v>
      </c>
      <c r="S5201">
        <v>4</v>
      </c>
      <c r="T5201" s="1">
        <v>45744</v>
      </c>
      <c r="U5201" t="s">
        <v>60</v>
      </c>
      <c r="V5201" t="str">
        <f>TEXT(WEEKDAY(Working_Data[[#This Row],[order_date]],1),"DDDD")</f>
        <v>Wednesday</v>
      </c>
      <c r="W5201" t="str">
        <f>TEXT(Working_Data[[#This Row],[order_date]],"mmmm")</f>
        <v>May</v>
      </c>
      <c r="X5201" s="7">
        <f>Working_Data[[#This Row],[last_order_date]]-Working_Data[[#This Row],[signup_date]]</f>
        <v>334</v>
      </c>
      <c r="Y5201" s="7">
        <f>IF(Working_Data[[#This Row],[churned]]="Active",1,0)</f>
        <v>1</v>
      </c>
      <c r="Z5201" s="7">
        <f>YEAR(Working_Data[[#This Row],[order_date]])</f>
        <v>2025</v>
      </c>
    </row>
    <row r="5202" spans="1:26" x14ac:dyDescent="0.25">
      <c r="A5202" t="s">
        <v>10454</v>
      </c>
      <c r="B5202" t="s">
        <v>45</v>
      </c>
      <c r="C5202" t="s">
        <v>39</v>
      </c>
      <c r="D5202" t="s">
        <v>23</v>
      </c>
      <c r="E5202" s="1">
        <v>45602</v>
      </c>
      <c r="F5202" t="s">
        <v>10455</v>
      </c>
      <c r="G5202" s="1">
        <v>45791</v>
      </c>
      <c r="H5202" t="s">
        <v>25</v>
      </c>
      <c r="I5202" t="s">
        <v>48</v>
      </c>
      <c r="J5202" t="s">
        <v>49</v>
      </c>
      <c r="K5202">
        <v>2</v>
      </c>
      <c r="L5202" s="3">
        <f>Working_Data[[#This Row],[price2]]/Working_Data[[#This Row],[quantity]]</f>
        <v>144.58500000000001</v>
      </c>
      <c r="M5202" s="3">
        <v>289.17</v>
      </c>
      <c r="N5202" t="s">
        <v>28</v>
      </c>
      <c r="O5202">
        <v>11</v>
      </c>
      <c r="P5202" s="1">
        <v>45776</v>
      </c>
      <c r="Q5202">
        <v>18</v>
      </c>
      <c r="R5202" t="s">
        <v>29</v>
      </c>
      <c r="S5202">
        <v>1</v>
      </c>
      <c r="T5202" s="1">
        <v>45684</v>
      </c>
      <c r="U5202" t="s">
        <v>30</v>
      </c>
      <c r="V5202" t="str">
        <f>TEXT(WEEKDAY(Working_Data[[#This Row],[order_date]],1),"DDDD")</f>
        <v>Wednesday</v>
      </c>
      <c r="W5202" t="str">
        <f>TEXT(Working_Data[[#This Row],[order_date]],"mmmm")</f>
        <v>May</v>
      </c>
      <c r="X5202" s="7">
        <f>Working_Data[[#This Row],[last_order_date]]-Working_Data[[#This Row],[signup_date]]</f>
        <v>174</v>
      </c>
      <c r="Y5202" s="7">
        <f>IF(Working_Data[[#This Row],[churned]]="Active",1,0)</f>
        <v>1</v>
      </c>
      <c r="Z5202" s="7">
        <f>YEAR(Working_Data[[#This Row],[order_date]])</f>
        <v>2025</v>
      </c>
    </row>
    <row r="5203" spans="1:26" x14ac:dyDescent="0.25">
      <c r="A5203" t="s">
        <v>10456</v>
      </c>
      <c r="B5203" t="s">
        <v>45</v>
      </c>
      <c r="C5203" t="s">
        <v>22</v>
      </c>
      <c r="D5203" t="s">
        <v>52</v>
      </c>
      <c r="E5203" s="1">
        <v>45656</v>
      </c>
      <c r="F5203" t="s">
        <v>10457</v>
      </c>
      <c r="G5203" s="1">
        <v>45791</v>
      </c>
      <c r="H5203" t="s">
        <v>34</v>
      </c>
      <c r="I5203" t="s">
        <v>48</v>
      </c>
      <c r="J5203" t="s">
        <v>64</v>
      </c>
      <c r="K5203">
        <v>2</v>
      </c>
      <c r="L5203" s="3">
        <f>Working_Data[[#This Row],[price2]]/Working_Data[[#This Row],[quantity]]</f>
        <v>258.89</v>
      </c>
      <c r="M5203" s="3">
        <v>517.78</v>
      </c>
      <c r="N5203" t="s">
        <v>35</v>
      </c>
      <c r="O5203">
        <v>49</v>
      </c>
      <c r="P5203" s="1">
        <v>45859</v>
      </c>
      <c r="Q5203">
        <v>321</v>
      </c>
      <c r="R5203" t="s">
        <v>43</v>
      </c>
      <c r="S5203">
        <v>4</v>
      </c>
      <c r="T5203" s="1">
        <v>45609</v>
      </c>
      <c r="U5203" t="s">
        <v>30</v>
      </c>
      <c r="V5203" t="str">
        <f>TEXT(WEEKDAY(Working_Data[[#This Row],[order_date]],1),"DDDD")</f>
        <v>Wednesday</v>
      </c>
      <c r="W5203" t="str">
        <f>TEXT(Working_Data[[#This Row],[order_date]],"mmmm")</f>
        <v>May</v>
      </c>
      <c r="X5203" s="7">
        <f>Working_Data[[#This Row],[last_order_date]]-Working_Data[[#This Row],[signup_date]]</f>
        <v>203</v>
      </c>
      <c r="Y5203" s="7">
        <f>IF(Working_Data[[#This Row],[churned]]="Active",1,0)</f>
        <v>0</v>
      </c>
      <c r="Z5203" s="7">
        <f>YEAR(Working_Data[[#This Row],[order_date]])</f>
        <v>2025</v>
      </c>
    </row>
    <row r="5204" spans="1:26" x14ac:dyDescent="0.25">
      <c r="A5204" t="s">
        <v>10458</v>
      </c>
      <c r="B5204" t="s">
        <v>21</v>
      </c>
      <c r="C5204" t="s">
        <v>22</v>
      </c>
      <c r="D5204" t="s">
        <v>77</v>
      </c>
      <c r="E5204" s="1">
        <v>45520</v>
      </c>
      <c r="F5204" t="s">
        <v>10459</v>
      </c>
      <c r="G5204" s="1">
        <v>45791</v>
      </c>
      <c r="H5204" t="s">
        <v>25</v>
      </c>
      <c r="I5204" t="s">
        <v>48</v>
      </c>
      <c r="J5204" t="s">
        <v>59</v>
      </c>
      <c r="K5204">
        <v>5</v>
      </c>
      <c r="L5204" s="3">
        <f>Working_Data[[#This Row],[price2]]/Working_Data[[#This Row],[quantity]]</f>
        <v>251.98600000000002</v>
      </c>
      <c r="M5204" s="3">
        <v>1259.93</v>
      </c>
      <c r="N5204" t="s">
        <v>35</v>
      </c>
      <c r="O5204">
        <v>43</v>
      </c>
      <c r="P5204" s="1">
        <v>45688</v>
      </c>
      <c r="Q5204">
        <v>437</v>
      </c>
      <c r="R5204" t="s">
        <v>43</v>
      </c>
      <c r="S5204">
        <v>5</v>
      </c>
      <c r="T5204" s="1">
        <v>45794</v>
      </c>
      <c r="U5204" t="s">
        <v>60</v>
      </c>
      <c r="V5204" t="str">
        <f>TEXT(WEEKDAY(Working_Data[[#This Row],[order_date]],1),"DDDD")</f>
        <v>Wednesday</v>
      </c>
      <c r="W5204" t="str">
        <f>TEXT(Working_Data[[#This Row],[order_date]],"mmmm")</f>
        <v>May</v>
      </c>
      <c r="X5204" s="7">
        <f>Working_Data[[#This Row],[last_order_date]]-Working_Data[[#This Row],[signup_date]]</f>
        <v>168</v>
      </c>
      <c r="Y5204" s="7">
        <f>IF(Working_Data[[#This Row],[churned]]="Active",1,0)</f>
        <v>0</v>
      </c>
      <c r="Z5204" s="7">
        <f>YEAR(Working_Data[[#This Row],[order_date]])</f>
        <v>2025</v>
      </c>
    </row>
    <row r="5205" spans="1:26" x14ac:dyDescent="0.25">
      <c r="A5205" t="s">
        <v>10460</v>
      </c>
      <c r="B5205" t="s">
        <v>45</v>
      </c>
      <c r="C5205" t="s">
        <v>22</v>
      </c>
      <c r="D5205" t="s">
        <v>52</v>
      </c>
      <c r="E5205" s="1">
        <v>45844</v>
      </c>
      <c r="F5205" t="s">
        <v>10461</v>
      </c>
      <c r="G5205" s="1">
        <v>45792</v>
      </c>
      <c r="H5205" t="s">
        <v>41</v>
      </c>
      <c r="I5205" t="s">
        <v>63</v>
      </c>
      <c r="J5205" t="s">
        <v>59</v>
      </c>
      <c r="K5205">
        <v>3</v>
      </c>
      <c r="L5205" s="3">
        <f>Working_Data[[#This Row],[price2]]/Working_Data[[#This Row],[quantity]]</f>
        <v>205.46</v>
      </c>
      <c r="M5205" s="3">
        <v>616.38</v>
      </c>
      <c r="N5205" t="s">
        <v>50</v>
      </c>
      <c r="O5205">
        <v>12</v>
      </c>
      <c r="P5205" s="1">
        <v>45831</v>
      </c>
      <c r="Q5205">
        <v>93</v>
      </c>
      <c r="R5205" t="s">
        <v>29</v>
      </c>
      <c r="S5205">
        <v>5</v>
      </c>
      <c r="T5205" s="1">
        <v>45857</v>
      </c>
      <c r="U5205" t="s">
        <v>36</v>
      </c>
      <c r="V5205" t="str">
        <f>TEXT(WEEKDAY(Working_Data[[#This Row],[order_date]],1),"DDDD")</f>
        <v>Thursday</v>
      </c>
      <c r="W5205" t="str">
        <f>TEXT(Working_Data[[#This Row],[order_date]],"mmmm")</f>
        <v>May</v>
      </c>
      <c r="X5205" s="7">
        <f>Working_Data[[#This Row],[last_order_date]]-Working_Data[[#This Row],[signup_date]]</f>
        <v>-13</v>
      </c>
      <c r="Y5205" s="7">
        <f>IF(Working_Data[[#This Row],[churned]]="Active",1,0)</f>
        <v>1</v>
      </c>
      <c r="Z5205" s="7">
        <f>YEAR(Working_Data[[#This Row],[order_date]])</f>
        <v>2025</v>
      </c>
    </row>
    <row r="5206" spans="1:26" x14ac:dyDescent="0.25">
      <c r="A5206" t="s">
        <v>10462</v>
      </c>
      <c r="B5206" t="s">
        <v>38</v>
      </c>
      <c r="C5206" t="s">
        <v>82</v>
      </c>
      <c r="D5206" t="s">
        <v>32</v>
      </c>
      <c r="E5206" s="1">
        <v>45690</v>
      </c>
      <c r="F5206" t="s">
        <v>10463</v>
      </c>
      <c r="G5206" s="1">
        <v>45792</v>
      </c>
      <c r="H5206" t="s">
        <v>25</v>
      </c>
      <c r="I5206" t="s">
        <v>48</v>
      </c>
      <c r="J5206" t="s">
        <v>59</v>
      </c>
      <c r="K5206">
        <v>2</v>
      </c>
      <c r="L5206" s="3">
        <f>Working_Data[[#This Row],[price2]]/Working_Data[[#This Row],[quantity]]</f>
        <v>90.74</v>
      </c>
      <c r="M5206" s="3">
        <v>181.48</v>
      </c>
      <c r="N5206" t="s">
        <v>35</v>
      </c>
      <c r="O5206">
        <v>18</v>
      </c>
      <c r="P5206" s="1">
        <v>45711</v>
      </c>
      <c r="Q5206">
        <v>446</v>
      </c>
      <c r="R5206" t="s">
        <v>29</v>
      </c>
      <c r="S5206">
        <v>4</v>
      </c>
      <c r="T5206" s="1">
        <v>45574</v>
      </c>
      <c r="U5206" t="s">
        <v>30</v>
      </c>
      <c r="V5206" t="str">
        <f>TEXT(WEEKDAY(Working_Data[[#This Row],[order_date]],1),"DDDD")</f>
        <v>Thursday</v>
      </c>
      <c r="W5206" t="str">
        <f>TEXT(Working_Data[[#This Row],[order_date]],"mmmm")</f>
        <v>May</v>
      </c>
      <c r="X5206" s="7">
        <f>Working_Data[[#This Row],[last_order_date]]-Working_Data[[#This Row],[signup_date]]</f>
        <v>21</v>
      </c>
      <c r="Y5206" s="7">
        <f>IF(Working_Data[[#This Row],[churned]]="Active",1,0)</f>
        <v>1</v>
      </c>
      <c r="Z5206" s="7">
        <f>YEAR(Working_Data[[#This Row],[order_date]])</f>
        <v>2025</v>
      </c>
    </row>
    <row r="5207" spans="1:26" x14ac:dyDescent="0.25">
      <c r="A5207" t="s">
        <v>10464</v>
      </c>
      <c r="B5207" t="s">
        <v>21</v>
      </c>
      <c r="C5207" t="s">
        <v>39</v>
      </c>
      <c r="D5207" t="s">
        <v>32</v>
      </c>
      <c r="E5207" s="1">
        <v>45563</v>
      </c>
      <c r="F5207" t="s">
        <v>10465</v>
      </c>
      <c r="G5207" s="1">
        <v>45792</v>
      </c>
      <c r="H5207" t="s">
        <v>47</v>
      </c>
      <c r="I5207" t="s">
        <v>26</v>
      </c>
      <c r="J5207" t="s">
        <v>27</v>
      </c>
      <c r="K5207">
        <v>2</v>
      </c>
      <c r="L5207" s="3">
        <f>Working_Data[[#This Row],[price2]]/Working_Data[[#This Row],[quantity]]</f>
        <v>654.31500000000005</v>
      </c>
      <c r="M5207" s="3">
        <v>1308.6300000000001</v>
      </c>
      <c r="N5207" t="s">
        <v>35</v>
      </c>
      <c r="O5207">
        <v>37</v>
      </c>
      <c r="P5207" s="1">
        <v>45809</v>
      </c>
      <c r="Q5207">
        <v>471</v>
      </c>
      <c r="R5207" t="s">
        <v>43</v>
      </c>
      <c r="S5207">
        <v>1</v>
      </c>
      <c r="T5207" s="1">
        <v>45882</v>
      </c>
      <c r="U5207" t="s">
        <v>60</v>
      </c>
      <c r="V5207" t="str">
        <f>TEXT(WEEKDAY(Working_Data[[#This Row],[order_date]],1),"DDDD")</f>
        <v>Thursday</v>
      </c>
      <c r="W5207" t="str">
        <f>TEXT(Working_Data[[#This Row],[order_date]],"mmmm")</f>
        <v>May</v>
      </c>
      <c r="X5207" s="7">
        <f>Working_Data[[#This Row],[last_order_date]]-Working_Data[[#This Row],[signup_date]]</f>
        <v>246</v>
      </c>
      <c r="Y5207" s="7">
        <f>IF(Working_Data[[#This Row],[churned]]="Active",1,0)</f>
        <v>0</v>
      </c>
      <c r="Z5207" s="7">
        <f>YEAR(Working_Data[[#This Row],[order_date]])</f>
        <v>2025</v>
      </c>
    </row>
    <row r="5208" spans="1:26" x14ac:dyDescent="0.25">
      <c r="A5208" t="s">
        <v>10466</v>
      </c>
      <c r="B5208" t="s">
        <v>38</v>
      </c>
      <c r="C5208" t="s">
        <v>82</v>
      </c>
      <c r="D5208" t="s">
        <v>77</v>
      </c>
      <c r="E5208" s="1">
        <v>45571</v>
      </c>
      <c r="F5208" t="s">
        <v>10467</v>
      </c>
      <c r="G5208" s="1">
        <v>45792</v>
      </c>
      <c r="H5208" t="s">
        <v>58</v>
      </c>
      <c r="I5208" t="s">
        <v>42</v>
      </c>
      <c r="J5208" t="s">
        <v>64</v>
      </c>
      <c r="K5208">
        <v>4</v>
      </c>
      <c r="L5208" s="3">
        <f>Working_Data[[#This Row],[price2]]/Working_Data[[#This Row],[quantity]]</f>
        <v>212.56</v>
      </c>
      <c r="M5208" s="3">
        <v>850.24</v>
      </c>
      <c r="N5208" t="s">
        <v>35</v>
      </c>
      <c r="O5208">
        <v>49</v>
      </c>
      <c r="P5208" s="1">
        <v>45482</v>
      </c>
      <c r="Q5208">
        <v>176</v>
      </c>
      <c r="R5208" t="s">
        <v>43</v>
      </c>
      <c r="S5208">
        <v>3</v>
      </c>
      <c r="T5208" s="1">
        <v>45617</v>
      </c>
      <c r="U5208" t="s">
        <v>60</v>
      </c>
      <c r="V5208" t="str">
        <f>TEXT(WEEKDAY(Working_Data[[#This Row],[order_date]],1),"DDDD")</f>
        <v>Thursday</v>
      </c>
      <c r="W5208" t="str">
        <f>TEXT(Working_Data[[#This Row],[order_date]],"mmmm")</f>
        <v>May</v>
      </c>
      <c r="X5208" s="7">
        <f>Working_Data[[#This Row],[last_order_date]]-Working_Data[[#This Row],[signup_date]]</f>
        <v>-89</v>
      </c>
      <c r="Y5208" s="7">
        <f>IF(Working_Data[[#This Row],[churned]]="Active",1,0)</f>
        <v>0</v>
      </c>
      <c r="Z5208" s="7">
        <f>YEAR(Working_Data[[#This Row],[order_date]])</f>
        <v>2025</v>
      </c>
    </row>
    <row r="5209" spans="1:26" x14ac:dyDescent="0.25">
      <c r="A5209" t="s">
        <v>10468</v>
      </c>
      <c r="B5209" t="s">
        <v>21</v>
      </c>
      <c r="C5209" t="s">
        <v>82</v>
      </c>
      <c r="D5209" t="s">
        <v>52</v>
      </c>
      <c r="E5209" s="1">
        <v>45160</v>
      </c>
      <c r="F5209" t="s">
        <v>10469</v>
      </c>
      <c r="G5209" s="1">
        <v>45792</v>
      </c>
      <c r="H5209" t="s">
        <v>47</v>
      </c>
      <c r="I5209" t="s">
        <v>63</v>
      </c>
      <c r="J5209" t="s">
        <v>59</v>
      </c>
      <c r="K5209">
        <v>3</v>
      </c>
      <c r="L5209" s="3">
        <f>Working_Data[[#This Row],[price2]]/Working_Data[[#This Row],[quantity]]</f>
        <v>377.22666666666669</v>
      </c>
      <c r="M5209" s="3">
        <v>1131.68</v>
      </c>
      <c r="N5209" t="s">
        <v>50</v>
      </c>
      <c r="O5209">
        <v>1</v>
      </c>
      <c r="P5209" s="1">
        <v>45525</v>
      </c>
      <c r="Q5209">
        <v>98</v>
      </c>
      <c r="R5209" t="s">
        <v>43</v>
      </c>
      <c r="S5209">
        <v>5</v>
      </c>
      <c r="T5209" s="1">
        <v>45869</v>
      </c>
      <c r="U5209" t="s">
        <v>36</v>
      </c>
      <c r="V5209" t="str">
        <f>TEXT(WEEKDAY(Working_Data[[#This Row],[order_date]],1),"DDDD")</f>
        <v>Thursday</v>
      </c>
      <c r="W5209" t="str">
        <f>TEXT(Working_Data[[#This Row],[order_date]],"mmmm")</f>
        <v>May</v>
      </c>
      <c r="X5209" s="7">
        <f>Working_Data[[#This Row],[last_order_date]]-Working_Data[[#This Row],[signup_date]]</f>
        <v>365</v>
      </c>
      <c r="Y5209" s="7">
        <f>IF(Working_Data[[#This Row],[churned]]="Active",1,0)</f>
        <v>0</v>
      </c>
      <c r="Z5209" s="7">
        <f>YEAR(Working_Data[[#This Row],[order_date]])</f>
        <v>2025</v>
      </c>
    </row>
    <row r="5210" spans="1:26" x14ac:dyDescent="0.25">
      <c r="A5210" t="s">
        <v>10470</v>
      </c>
      <c r="B5210" t="s">
        <v>45</v>
      </c>
      <c r="C5210" t="s">
        <v>82</v>
      </c>
      <c r="D5210" t="s">
        <v>52</v>
      </c>
      <c r="E5210" s="1">
        <v>45148</v>
      </c>
      <c r="F5210" t="s">
        <v>10471</v>
      </c>
      <c r="G5210" s="1">
        <v>45792</v>
      </c>
      <c r="H5210" t="s">
        <v>34</v>
      </c>
      <c r="I5210" t="s">
        <v>42</v>
      </c>
      <c r="J5210" t="s">
        <v>59</v>
      </c>
      <c r="K5210">
        <v>2</v>
      </c>
      <c r="L5210" s="3">
        <f>Working_Data[[#This Row],[price2]]/Working_Data[[#This Row],[quantity]]</f>
        <v>458.815</v>
      </c>
      <c r="M5210" s="3">
        <v>917.63</v>
      </c>
      <c r="N5210" t="s">
        <v>28</v>
      </c>
      <c r="O5210">
        <v>50</v>
      </c>
      <c r="P5210" s="1">
        <v>45885</v>
      </c>
      <c r="Q5210">
        <v>77</v>
      </c>
      <c r="R5210" t="s">
        <v>29</v>
      </c>
      <c r="S5210">
        <v>3</v>
      </c>
      <c r="T5210" s="1">
        <v>45655</v>
      </c>
      <c r="U5210" t="s">
        <v>30</v>
      </c>
      <c r="V5210" t="str">
        <f>TEXT(WEEKDAY(Working_Data[[#This Row],[order_date]],1),"DDDD")</f>
        <v>Thursday</v>
      </c>
      <c r="W5210" t="str">
        <f>TEXT(Working_Data[[#This Row],[order_date]],"mmmm")</f>
        <v>May</v>
      </c>
      <c r="X5210" s="7">
        <f>Working_Data[[#This Row],[last_order_date]]-Working_Data[[#This Row],[signup_date]]</f>
        <v>737</v>
      </c>
      <c r="Y5210" s="7">
        <f>IF(Working_Data[[#This Row],[churned]]="Active",1,0)</f>
        <v>1</v>
      </c>
      <c r="Z5210" s="7">
        <f>YEAR(Working_Data[[#This Row],[order_date]])</f>
        <v>2025</v>
      </c>
    </row>
    <row r="5211" spans="1:26" x14ac:dyDescent="0.25">
      <c r="A5211" t="s">
        <v>10472</v>
      </c>
      <c r="B5211" t="s">
        <v>45</v>
      </c>
      <c r="C5211" t="s">
        <v>39</v>
      </c>
      <c r="D5211" t="s">
        <v>52</v>
      </c>
      <c r="E5211" s="1">
        <v>45649</v>
      </c>
      <c r="F5211" t="s">
        <v>10473</v>
      </c>
      <c r="G5211" s="1">
        <v>45792</v>
      </c>
      <c r="H5211" t="s">
        <v>34</v>
      </c>
      <c r="I5211" t="s">
        <v>54</v>
      </c>
      <c r="J5211" t="s">
        <v>64</v>
      </c>
      <c r="K5211">
        <v>1</v>
      </c>
      <c r="L5211" s="3">
        <f>Working_Data[[#This Row],[price2]]/Working_Data[[#This Row],[quantity]]</f>
        <v>853.03</v>
      </c>
      <c r="M5211" s="3">
        <v>853.03</v>
      </c>
      <c r="N5211" t="s">
        <v>35</v>
      </c>
      <c r="O5211">
        <v>42</v>
      </c>
      <c r="P5211" s="1">
        <v>45730</v>
      </c>
      <c r="Q5211">
        <v>192</v>
      </c>
      <c r="R5211" t="s">
        <v>43</v>
      </c>
      <c r="S5211">
        <v>4</v>
      </c>
      <c r="T5211" s="1">
        <v>45533</v>
      </c>
      <c r="U5211" t="s">
        <v>60</v>
      </c>
      <c r="V5211" t="str">
        <f>TEXT(WEEKDAY(Working_Data[[#This Row],[order_date]],1),"DDDD")</f>
        <v>Thursday</v>
      </c>
      <c r="W5211" t="str">
        <f>TEXT(Working_Data[[#This Row],[order_date]],"mmmm")</f>
        <v>May</v>
      </c>
      <c r="X5211" s="7">
        <f>Working_Data[[#This Row],[last_order_date]]-Working_Data[[#This Row],[signup_date]]</f>
        <v>81</v>
      </c>
      <c r="Y5211" s="7">
        <f>IF(Working_Data[[#This Row],[churned]]="Active",1,0)</f>
        <v>0</v>
      </c>
      <c r="Z5211" s="7">
        <f>YEAR(Working_Data[[#This Row],[order_date]])</f>
        <v>2025</v>
      </c>
    </row>
    <row r="5212" spans="1:26" x14ac:dyDescent="0.25">
      <c r="A5212" t="s">
        <v>10474</v>
      </c>
      <c r="B5212" t="s">
        <v>38</v>
      </c>
      <c r="C5212" t="s">
        <v>82</v>
      </c>
      <c r="D5212" t="s">
        <v>52</v>
      </c>
      <c r="E5212" s="1">
        <v>45160</v>
      </c>
      <c r="F5212" t="s">
        <v>10475</v>
      </c>
      <c r="G5212" s="1">
        <v>45792</v>
      </c>
      <c r="H5212" t="s">
        <v>41</v>
      </c>
      <c r="I5212" t="s">
        <v>26</v>
      </c>
      <c r="J5212" t="s">
        <v>67</v>
      </c>
      <c r="K5212">
        <v>5</v>
      </c>
      <c r="L5212" s="3">
        <f>Working_Data[[#This Row],[price2]]/Working_Data[[#This Row],[quantity]]</f>
        <v>223.24600000000001</v>
      </c>
      <c r="M5212" s="3">
        <v>1116.23</v>
      </c>
      <c r="N5212" t="s">
        <v>35</v>
      </c>
      <c r="O5212">
        <v>11</v>
      </c>
      <c r="P5212" s="1">
        <v>45578</v>
      </c>
      <c r="Q5212">
        <v>349</v>
      </c>
      <c r="R5212" t="s">
        <v>29</v>
      </c>
      <c r="S5212">
        <v>5</v>
      </c>
      <c r="T5212" s="1">
        <v>45554</v>
      </c>
      <c r="U5212" t="s">
        <v>30</v>
      </c>
      <c r="V5212" t="str">
        <f>TEXT(WEEKDAY(Working_Data[[#This Row],[order_date]],1),"DDDD")</f>
        <v>Thursday</v>
      </c>
      <c r="W5212" t="str">
        <f>TEXT(Working_Data[[#This Row],[order_date]],"mmmm")</f>
        <v>May</v>
      </c>
      <c r="X5212" s="7">
        <f>Working_Data[[#This Row],[last_order_date]]-Working_Data[[#This Row],[signup_date]]</f>
        <v>418</v>
      </c>
      <c r="Y5212" s="7">
        <f>IF(Working_Data[[#This Row],[churned]]="Active",1,0)</f>
        <v>1</v>
      </c>
      <c r="Z5212" s="7">
        <f>YEAR(Working_Data[[#This Row],[order_date]])</f>
        <v>2025</v>
      </c>
    </row>
    <row r="5213" spans="1:26" x14ac:dyDescent="0.25">
      <c r="A5213" t="s">
        <v>10476</v>
      </c>
      <c r="B5213" t="s">
        <v>21</v>
      </c>
      <c r="C5213" t="s">
        <v>39</v>
      </c>
      <c r="D5213" t="s">
        <v>52</v>
      </c>
      <c r="E5213" s="1">
        <v>45190</v>
      </c>
      <c r="F5213" t="s">
        <v>10477</v>
      </c>
      <c r="G5213" s="1">
        <v>45793</v>
      </c>
      <c r="H5213" t="s">
        <v>25</v>
      </c>
      <c r="I5213" t="s">
        <v>54</v>
      </c>
      <c r="J5213" t="s">
        <v>59</v>
      </c>
      <c r="K5213">
        <v>3</v>
      </c>
      <c r="L5213" s="3">
        <f>Working_Data[[#This Row],[price2]]/Working_Data[[#This Row],[quantity]]</f>
        <v>339.27</v>
      </c>
      <c r="M5213" s="3">
        <v>1017.81</v>
      </c>
      <c r="N5213" t="s">
        <v>35</v>
      </c>
      <c r="O5213">
        <v>42</v>
      </c>
      <c r="P5213" s="1">
        <v>45936</v>
      </c>
      <c r="Q5213">
        <v>358</v>
      </c>
      <c r="R5213" t="s">
        <v>29</v>
      </c>
      <c r="S5213">
        <v>5</v>
      </c>
      <c r="T5213" s="1">
        <v>45622</v>
      </c>
      <c r="U5213" t="s">
        <v>60</v>
      </c>
      <c r="V5213" t="str">
        <f>TEXT(WEEKDAY(Working_Data[[#This Row],[order_date]],1),"DDDD")</f>
        <v>Friday</v>
      </c>
      <c r="W5213" t="str">
        <f>TEXT(Working_Data[[#This Row],[order_date]],"mmmm")</f>
        <v>May</v>
      </c>
      <c r="X5213" s="7">
        <f>Working_Data[[#This Row],[last_order_date]]-Working_Data[[#This Row],[signup_date]]</f>
        <v>746</v>
      </c>
      <c r="Y5213" s="7">
        <f>IF(Working_Data[[#This Row],[churned]]="Active",1,0)</f>
        <v>1</v>
      </c>
      <c r="Z5213" s="7">
        <f>YEAR(Working_Data[[#This Row],[order_date]])</f>
        <v>2025</v>
      </c>
    </row>
    <row r="5214" spans="1:26" x14ac:dyDescent="0.25">
      <c r="A5214" t="s">
        <v>10478</v>
      </c>
      <c r="B5214" t="s">
        <v>45</v>
      </c>
      <c r="C5214" t="s">
        <v>22</v>
      </c>
      <c r="D5214" t="s">
        <v>32</v>
      </c>
      <c r="E5214" s="1">
        <v>45873</v>
      </c>
      <c r="F5214" t="s">
        <v>10479</v>
      </c>
      <c r="G5214" s="1">
        <v>45793</v>
      </c>
      <c r="H5214" t="s">
        <v>41</v>
      </c>
      <c r="I5214" t="s">
        <v>48</v>
      </c>
      <c r="J5214" t="s">
        <v>67</v>
      </c>
      <c r="K5214">
        <v>5</v>
      </c>
      <c r="L5214" s="3">
        <f>Working_Data[[#This Row],[price2]]/Working_Data[[#This Row],[quantity]]</f>
        <v>146.97</v>
      </c>
      <c r="M5214" s="3">
        <v>734.85</v>
      </c>
      <c r="N5214" t="s">
        <v>28</v>
      </c>
      <c r="O5214">
        <v>25</v>
      </c>
      <c r="P5214" s="1">
        <v>45558</v>
      </c>
      <c r="Q5214">
        <v>127</v>
      </c>
      <c r="R5214" t="s">
        <v>29</v>
      </c>
      <c r="S5214">
        <v>3</v>
      </c>
      <c r="T5214" s="1">
        <v>45828</v>
      </c>
      <c r="U5214" t="s">
        <v>30</v>
      </c>
      <c r="V5214" t="str">
        <f>TEXT(WEEKDAY(Working_Data[[#This Row],[order_date]],1),"DDDD")</f>
        <v>Friday</v>
      </c>
      <c r="W5214" t="str">
        <f>TEXT(Working_Data[[#This Row],[order_date]],"mmmm")</f>
        <v>May</v>
      </c>
      <c r="X5214" s="7">
        <f>Working_Data[[#This Row],[last_order_date]]-Working_Data[[#This Row],[signup_date]]</f>
        <v>-315</v>
      </c>
      <c r="Y5214" s="7">
        <f>IF(Working_Data[[#This Row],[churned]]="Active",1,0)</f>
        <v>1</v>
      </c>
      <c r="Z5214" s="7">
        <f>YEAR(Working_Data[[#This Row],[order_date]])</f>
        <v>2025</v>
      </c>
    </row>
    <row r="5215" spans="1:26" x14ac:dyDescent="0.25">
      <c r="A5215" t="s">
        <v>10480</v>
      </c>
      <c r="B5215" t="s">
        <v>45</v>
      </c>
      <c r="C5215" t="s">
        <v>39</v>
      </c>
      <c r="D5215" t="s">
        <v>56</v>
      </c>
      <c r="E5215" s="1">
        <v>45793</v>
      </c>
      <c r="F5215" t="s">
        <v>10481</v>
      </c>
      <c r="G5215" s="1">
        <v>45793</v>
      </c>
      <c r="H5215" t="s">
        <v>34</v>
      </c>
      <c r="I5215" t="s">
        <v>48</v>
      </c>
      <c r="J5215" t="s">
        <v>27</v>
      </c>
      <c r="K5215">
        <v>1</v>
      </c>
      <c r="L5215" s="3">
        <f>Working_Data[[#This Row],[price2]]/Working_Data[[#This Row],[quantity]]</f>
        <v>512.26</v>
      </c>
      <c r="M5215" s="3">
        <v>512.26</v>
      </c>
      <c r="N5215" t="s">
        <v>35</v>
      </c>
      <c r="O5215">
        <v>20</v>
      </c>
      <c r="P5215" s="1">
        <v>45421</v>
      </c>
      <c r="Q5215">
        <v>300</v>
      </c>
      <c r="R5215" t="s">
        <v>29</v>
      </c>
      <c r="S5215">
        <v>1</v>
      </c>
      <c r="T5215" s="1">
        <v>45578</v>
      </c>
      <c r="U5215" t="s">
        <v>36</v>
      </c>
      <c r="V5215" t="str">
        <f>TEXT(WEEKDAY(Working_Data[[#This Row],[order_date]],1),"DDDD")</f>
        <v>Friday</v>
      </c>
      <c r="W5215" t="str">
        <f>TEXT(Working_Data[[#This Row],[order_date]],"mmmm")</f>
        <v>May</v>
      </c>
      <c r="X5215" s="7">
        <f>Working_Data[[#This Row],[last_order_date]]-Working_Data[[#This Row],[signup_date]]</f>
        <v>-372</v>
      </c>
      <c r="Y5215" s="7">
        <f>IF(Working_Data[[#This Row],[churned]]="Active",1,0)</f>
        <v>1</v>
      </c>
      <c r="Z5215" s="7">
        <f>YEAR(Working_Data[[#This Row],[order_date]])</f>
        <v>2025</v>
      </c>
    </row>
    <row r="5216" spans="1:26" x14ac:dyDescent="0.25">
      <c r="A5216" t="s">
        <v>10482</v>
      </c>
      <c r="B5216" t="s">
        <v>21</v>
      </c>
      <c r="C5216" t="s">
        <v>82</v>
      </c>
      <c r="D5216" t="s">
        <v>56</v>
      </c>
      <c r="E5216" s="1">
        <v>45720</v>
      </c>
      <c r="F5216" t="s">
        <v>10483</v>
      </c>
      <c r="G5216" s="1">
        <v>45794</v>
      </c>
      <c r="H5216" t="s">
        <v>34</v>
      </c>
      <c r="I5216" t="s">
        <v>63</v>
      </c>
      <c r="J5216" t="s">
        <v>64</v>
      </c>
      <c r="K5216">
        <v>4</v>
      </c>
      <c r="L5216" s="3">
        <f>Working_Data[[#This Row],[price2]]/Working_Data[[#This Row],[quantity]]</f>
        <v>69.515000000000001</v>
      </c>
      <c r="M5216" s="3">
        <v>278.06</v>
      </c>
      <c r="N5216" t="s">
        <v>28</v>
      </c>
      <c r="O5216">
        <v>21</v>
      </c>
      <c r="P5216" s="1">
        <v>45626</v>
      </c>
      <c r="Q5216">
        <v>370</v>
      </c>
      <c r="R5216" t="s">
        <v>29</v>
      </c>
      <c r="S5216">
        <v>3</v>
      </c>
      <c r="T5216" s="1">
        <v>45778</v>
      </c>
      <c r="U5216" t="s">
        <v>36</v>
      </c>
      <c r="V5216" t="str">
        <f>TEXT(WEEKDAY(Working_Data[[#This Row],[order_date]],1),"DDDD")</f>
        <v>Saturday</v>
      </c>
      <c r="W5216" t="str">
        <f>TEXT(Working_Data[[#This Row],[order_date]],"mmmm")</f>
        <v>May</v>
      </c>
      <c r="X5216" s="7">
        <f>Working_Data[[#This Row],[last_order_date]]-Working_Data[[#This Row],[signup_date]]</f>
        <v>-94</v>
      </c>
      <c r="Y5216" s="7">
        <f>IF(Working_Data[[#This Row],[churned]]="Active",1,0)</f>
        <v>1</v>
      </c>
      <c r="Z5216" s="7">
        <f>YEAR(Working_Data[[#This Row],[order_date]])</f>
        <v>2025</v>
      </c>
    </row>
    <row r="5217" spans="1:26" x14ac:dyDescent="0.25">
      <c r="A5217" t="s">
        <v>10484</v>
      </c>
      <c r="B5217" t="s">
        <v>45</v>
      </c>
      <c r="C5217" t="s">
        <v>39</v>
      </c>
      <c r="D5217" t="s">
        <v>32</v>
      </c>
      <c r="E5217" s="1">
        <v>45453</v>
      </c>
      <c r="F5217" t="s">
        <v>10485</v>
      </c>
      <c r="G5217" s="1">
        <v>45794</v>
      </c>
      <c r="H5217" t="s">
        <v>47</v>
      </c>
      <c r="I5217" t="s">
        <v>63</v>
      </c>
      <c r="J5217" t="s">
        <v>67</v>
      </c>
      <c r="K5217">
        <v>1</v>
      </c>
      <c r="L5217" s="3">
        <f>Working_Data[[#This Row],[price2]]/Working_Data[[#This Row],[quantity]]</f>
        <v>685.07</v>
      </c>
      <c r="M5217" s="3">
        <v>685.07</v>
      </c>
      <c r="N5217" t="s">
        <v>50</v>
      </c>
      <c r="O5217">
        <v>12</v>
      </c>
      <c r="P5217" s="1">
        <v>45301</v>
      </c>
      <c r="Q5217">
        <v>410</v>
      </c>
      <c r="R5217" t="s">
        <v>43</v>
      </c>
      <c r="S5217">
        <v>1</v>
      </c>
      <c r="T5217" s="1">
        <v>45816</v>
      </c>
      <c r="U5217" t="s">
        <v>30</v>
      </c>
      <c r="V5217" t="str">
        <f>TEXT(WEEKDAY(Working_Data[[#This Row],[order_date]],1),"DDDD")</f>
        <v>Saturday</v>
      </c>
      <c r="W5217" t="str">
        <f>TEXT(Working_Data[[#This Row],[order_date]],"mmmm")</f>
        <v>May</v>
      </c>
      <c r="X5217" s="7">
        <f>Working_Data[[#This Row],[last_order_date]]-Working_Data[[#This Row],[signup_date]]</f>
        <v>-152</v>
      </c>
      <c r="Y5217" s="7">
        <f>IF(Working_Data[[#This Row],[churned]]="Active",1,0)</f>
        <v>0</v>
      </c>
      <c r="Z5217" s="7">
        <f>YEAR(Working_Data[[#This Row],[order_date]])</f>
        <v>2025</v>
      </c>
    </row>
    <row r="5218" spans="1:26" x14ac:dyDescent="0.25">
      <c r="A5218" t="s">
        <v>10486</v>
      </c>
      <c r="B5218" t="s">
        <v>45</v>
      </c>
      <c r="C5218" t="s">
        <v>39</v>
      </c>
      <c r="D5218" t="s">
        <v>77</v>
      </c>
      <c r="E5218" s="1">
        <v>44994</v>
      </c>
      <c r="F5218" t="s">
        <v>10487</v>
      </c>
      <c r="G5218" s="1">
        <v>45794</v>
      </c>
      <c r="H5218" t="s">
        <v>34</v>
      </c>
      <c r="I5218" t="s">
        <v>42</v>
      </c>
      <c r="J5218" t="s">
        <v>59</v>
      </c>
      <c r="K5218">
        <v>4</v>
      </c>
      <c r="L5218" s="3">
        <f>Working_Data[[#This Row],[price2]]/Working_Data[[#This Row],[quantity]]</f>
        <v>291.82</v>
      </c>
      <c r="M5218" s="3">
        <v>1167.28</v>
      </c>
      <c r="N5218" t="s">
        <v>35</v>
      </c>
      <c r="O5218">
        <v>21</v>
      </c>
      <c r="P5218" s="1">
        <v>45720</v>
      </c>
      <c r="Q5218">
        <v>358</v>
      </c>
      <c r="R5218" t="s">
        <v>43</v>
      </c>
      <c r="S5218">
        <v>5</v>
      </c>
      <c r="T5218" s="1">
        <v>45719</v>
      </c>
      <c r="U5218" t="s">
        <v>60</v>
      </c>
      <c r="V5218" t="str">
        <f>TEXT(WEEKDAY(Working_Data[[#This Row],[order_date]],1),"DDDD")</f>
        <v>Saturday</v>
      </c>
      <c r="W5218" t="str">
        <f>TEXT(Working_Data[[#This Row],[order_date]],"mmmm")</f>
        <v>May</v>
      </c>
      <c r="X5218" s="7">
        <f>Working_Data[[#This Row],[last_order_date]]-Working_Data[[#This Row],[signup_date]]</f>
        <v>726</v>
      </c>
      <c r="Y5218" s="7">
        <f>IF(Working_Data[[#This Row],[churned]]="Active",1,0)</f>
        <v>0</v>
      </c>
      <c r="Z5218" s="7">
        <f>YEAR(Working_Data[[#This Row],[order_date]])</f>
        <v>2025</v>
      </c>
    </row>
    <row r="5219" spans="1:26" x14ac:dyDescent="0.25">
      <c r="A5219" t="s">
        <v>10488</v>
      </c>
      <c r="B5219" t="s">
        <v>38</v>
      </c>
      <c r="C5219" t="s">
        <v>22</v>
      </c>
      <c r="D5219" t="s">
        <v>56</v>
      </c>
      <c r="E5219" s="1">
        <v>45729</v>
      </c>
      <c r="F5219" t="s">
        <v>10489</v>
      </c>
      <c r="G5219" s="1">
        <v>45794</v>
      </c>
      <c r="H5219" t="s">
        <v>58</v>
      </c>
      <c r="I5219" t="s">
        <v>26</v>
      </c>
      <c r="J5219" t="s">
        <v>49</v>
      </c>
      <c r="K5219">
        <v>3</v>
      </c>
      <c r="L5219" s="3">
        <f>Working_Data[[#This Row],[price2]]/Working_Data[[#This Row],[quantity]]</f>
        <v>206.54333333333332</v>
      </c>
      <c r="M5219" s="3">
        <v>619.63</v>
      </c>
      <c r="N5219" t="s">
        <v>28</v>
      </c>
      <c r="O5219">
        <v>32</v>
      </c>
      <c r="P5219" s="1">
        <v>45835</v>
      </c>
      <c r="Q5219">
        <v>334</v>
      </c>
      <c r="R5219" t="s">
        <v>43</v>
      </c>
      <c r="S5219">
        <v>1</v>
      </c>
      <c r="T5219" s="1">
        <v>45331</v>
      </c>
      <c r="U5219" t="s">
        <v>36</v>
      </c>
      <c r="V5219" t="str">
        <f>TEXT(WEEKDAY(Working_Data[[#This Row],[order_date]],1),"DDDD")</f>
        <v>Saturday</v>
      </c>
      <c r="W5219" t="str">
        <f>TEXT(Working_Data[[#This Row],[order_date]],"mmmm")</f>
        <v>May</v>
      </c>
      <c r="X5219" s="7">
        <f>Working_Data[[#This Row],[last_order_date]]-Working_Data[[#This Row],[signup_date]]</f>
        <v>106</v>
      </c>
      <c r="Y5219" s="7">
        <f>IF(Working_Data[[#This Row],[churned]]="Active",1,0)</f>
        <v>0</v>
      </c>
      <c r="Z5219" s="7">
        <f>YEAR(Working_Data[[#This Row],[order_date]])</f>
        <v>2025</v>
      </c>
    </row>
    <row r="5220" spans="1:26" x14ac:dyDescent="0.25">
      <c r="A5220" t="s">
        <v>10490</v>
      </c>
      <c r="B5220" t="s">
        <v>21</v>
      </c>
      <c r="C5220" t="s">
        <v>82</v>
      </c>
      <c r="D5220" t="s">
        <v>77</v>
      </c>
      <c r="E5220" s="1">
        <v>45744</v>
      </c>
      <c r="F5220" t="s">
        <v>10491</v>
      </c>
      <c r="G5220" s="1">
        <v>45794</v>
      </c>
      <c r="H5220" t="s">
        <v>25</v>
      </c>
      <c r="I5220" t="s">
        <v>48</v>
      </c>
      <c r="J5220" t="s">
        <v>67</v>
      </c>
      <c r="K5220">
        <v>1</v>
      </c>
      <c r="L5220" s="3">
        <f>Working_Data[[#This Row],[price2]]/Working_Data[[#This Row],[quantity]]</f>
        <v>142.26</v>
      </c>
      <c r="M5220" s="3">
        <v>142.26</v>
      </c>
      <c r="N5220" t="s">
        <v>35</v>
      </c>
      <c r="O5220">
        <v>20</v>
      </c>
      <c r="P5220" s="1">
        <v>45612</v>
      </c>
      <c r="Q5220">
        <v>368</v>
      </c>
      <c r="R5220" t="s">
        <v>43</v>
      </c>
      <c r="S5220">
        <v>3</v>
      </c>
      <c r="T5220" s="1">
        <v>45784</v>
      </c>
      <c r="U5220" t="s">
        <v>36</v>
      </c>
      <c r="V5220" t="str">
        <f>TEXT(WEEKDAY(Working_Data[[#This Row],[order_date]],1),"DDDD")</f>
        <v>Saturday</v>
      </c>
      <c r="W5220" t="str">
        <f>TEXT(Working_Data[[#This Row],[order_date]],"mmmm")</f>
        <v>May</v>
      </c>
      <c r="X5220" s="7">
        <f>Working_Data[[#This Row],[last_order_date]]-Working_Data[[#This Row],[signup_date]]</f>
        <v>-132</v>
      </c>
      <c r="Y5220" s="7">
        <f>IF(Working_Data[[#This Row],[churned]]="Active",1,0)</f>
        <v>0</v>
      </c>
      <c r="Z5220" s="7">
        <f>YEAR(Working_Data[[#This Row],[order_date]])</f>
        <v>2025</v>
      </c>
    </row>
    <row r="5221" spans="1:26" x14ac:dyDescent="0.25">
      <c r="A5221" t="s">
        <v>10492</v>
      </c>
      <c r="B5221" t="s">
        <v>21</v>
      </c>
      <c r="C5221" t="s">
        <v>82</v>
      </c>
      <c r="D5221" t="s">
        <v>52</v>
      </c>
      <c r="E5221" s="1">
        <v>45230</v>
      </c>
      <c r="F5221" t="s">
        <v>10493</v>
      </c>
      <c r="G5221" s="1">
        <v>45794</v>
      </c>
      <c r="H5221" t="s">
        <v>41</v>
      </c>
      <c r="I5221" t="s">
        <v>63</v>
      </c>
      <c r="J5221" t="s">
        <v>49</v>
      </c>
      <c r="K5221">
        <v>4</v>
      </c>
      <c r="L5221" s="3">
        <f>Working_Data[[#This Row],[price2]]/Working_Data[[#This Row],[quantity]]</f>
        <v>235.1925</v>
      </c>
      <c r="M5221" s="3">
        <v>940.77</v>
      </c>
      <c r="N5221" t="s">
        <v>50</v>
      </c>
      <c r="O5221">
        <v>11</v>
      </c>
      <c r="P5221" s="1">
        <v>45361</v>
      </c>
      <c r="Q5221">
        <v>384</v>
      </c>
      <c r="R5221" t="s">
        <v>43</v>
      </c>
      <c r="S5221">
        <v>2</v>
      </c>
      <c r="T5221" s="1">
        <v>45533</v>
      </c>
      <c r="U5221" t="s">
        <v>60</v>
      </c>
      <c r="V5221" t="str">
        <f>TEXT(WEEKDAY(Working_Data[[#This Row],[order_date]],1),"DDDD")</f>
        <v>Saturday</v>
      </c>
      <c r="W5221" t="str">
        <f>TEXT(Working_Data[[#This Row],[order_date]],"mmmm")</f>
        <v>May</v>
      </c>
      <c r="X5221" s="7">
        <f>Working_Data[[#This Row],[last_order_date]]-Working_Data[[#This Row],[signup_date]]</f>
        <v>131</v>
      </c>
      <c r="Y5221" s="7">
        <f>IF(Working_Data[[#This Row],[churned]]="Active",1,0)</f>
        <v>0</v>
      </c>
      <c r="Z5221" s="7">
        <f>YEAR(Working_Data[[#This Row],[order_date]])</f>
        <v>2025</v>
      </c>
    </row>
    <row r="5222" spans="1:26" x14ac:dyDescent="0.25">
      <c r="A5222" t="s">
        <v>10494</v>
      </c>
      <c r="B5222" t="s">
        <v>38</v>
      </c>
      <c r="C5222" t="s">
        <v>22</v>
      </c>
      <c r="D5222" t="s">
        <v>56</v>
      </c>
      <c r="E5222" s="1">
        <v>45288</v>
      </c>
      <c r="F5222" t="s">
        <v>10495</v>
      </c>
      <c r="G5222" s="1">
        <v>45795</v>
      </c>
      <c r="H5222" t="s">
        <v>25</v>
      </c>
      <c r="I5222" t="s">
        <v>54</v>
      </c>
      <c r="J5222" t="s">
        <v>67</v>
      </c>
      <c r="K5222">
        <v>4</v>
      </c>
      <c r="L5222" s="3">
        <f>Working_Data[[#This Row],[price2]]/Working_Data[[#This Row],[quantity]]</f>
        <v>340.39</v>
      </c>
      <c r="M5222" s="3">
        <v>1361.56</v>
      </c>
      <c r="N5222" t="s">
        <v>28</v>
      </c>
      <c r="O5222">
        <v>18</v>
      </c>
      <c r="P5222" s="1">
        <v>45516</v>
      </c>
      <c r="Q5222">
        <v>41</v>
      </c>
      <c r="R5222" t="s">
        <v>43</v>
      </c>
      <c r="S5222">
        <v>3</v>
      </c>
      <c r="T5222" s="1">
        <v>45761</v>
      </c>
      <c r="U5222" t="s">
        <v>30</v>
      </c>
      <c r="V5222" t="str">
        <f>TEXT(WEEKDAY(Working_Data[[#This Row],[order_date]],1),"DDDD")</f>
        <v>Sunday</v>
      </c>
      <c r="W5222" t="str">
        <f>TEXT(Working_Data[[#This Row],[order_date]],"mmmm")</f>
        <v>May</v>
      </c>
      <c r="X5222" s="7">
        <f>Working_Data[[#This Row],[last_order_date]]-Working_Data[[#This Row],[signup_date]]</f>
        <v>228</v>
      </c>
      <c r="Y5222" s="7">
        <f>IF(Working_Data[[#This Row],[churned]]="Active",1,0)</f>
        <v>0</v>
      </c>
      <c r="Z5222" s="7">
        <f>YEAR(Working_Data[[#This Row],[order_date]])</f>
        <v>2025</v>
      </c>
    </row>
    <row r="5223" spans="1:26" x14ac:dyDescent="0.25">
      <c r="A5223" t="s">
        <v>10496</v>
      </c>
      <c r="B5223" t="s">
        <v>45</v>
      </c>
      <c r="C5223" t="s">
        <v>82</v>
      </c>
      <c r="D5223" t="s">
        <v>77</v>
      </c>
      <c r="E5223" s="1">
        <v>45425</v>
      </c>
      <c r="F5223" t="s">
        <v>10497</v>
      </c>
      <c r="G5223" s="1">
        <v>45795</v>
      </c>
      <c r="H5223" t="s">
        <v>41</v>
      </c>
      <c r="I5223" t="s">
        <v>63</v>
      </c>
      <c r="J5223" t="s">
        <v>27</v>
      </c>
      <c r="K5223">
        <v>4</v>
      </c>
      <c r="L5223" s="3">
        <f>Working_Data[[#This Row],[price2]]/Working_Data[[#This Row],[quantity]]</f>
        <v>187.51249999999999</v>
      </c>
      <c r="M5223" s="3">
        <v>750.05</v>
      </c>
      <c r="N5223" t="s">
        <v>50</v>
      </c>
      <c r="O5223">
        <v>20</v>
      </c>
      <c r="P5223" s="1">
        <v>45695</v>
      </c>
      <c r="Q5223">
        <v>53</v>
      </c>
      <c r="R5223" t="s">
        <v>43</v>
      </c>
      <c r="S5223">
        <v>3</v>
      </c>
      <c r="T5223" s="1">
        <v>45801</v>
      </c>
      <c r="U5223" t="s">
        <v>30</v>
      </c>
      <c r="V5223" t="str">
        <f>TEXT(WEEKDAY(Working_Data[[#This Row],[order_date]],1),"DDDD")</f>
        <v>Sunday</v>
      </c>
      <c r="W5223" t="str">
        <f>TEXT(Working_Data[[#This Row],[order_date]],"mmmm")</f>
        <v>May</v>
      </c>
      <c r="X5223" s="7">
        <f>Working_Data[[#This Row],[last_order_date]]-Working_Data[[#This Row],[signup_date]]</f>
        <v>270</v>
      </c>
      <c r="Y5223" s="7">
        <f>IF(Working_Data[[#This Row],[churned]]="Active",1,0)</f>
        <v>0</v>
      </c>
      <c r="Z5223" s="7">
        <f>YEAR(Working_Data[[#This Row],[order_date]])</f>
        <v>2025</v>
      </c>
    </row>
    <row r="5224" spans="1:26" x14ac:dyDescent="0.25">
      <c r="A5224" t="s">
        <v>10498</v>
      </c>
      <c r="B5224" t="s">
        <v>21</v>
      </c>
      <c r="C5224" t="s">
        <v>82</v>
      </c>
      <c r="D5224" t="s">
        <v>56</v>
      </c>
      <c r="E5224" s="1">
        <v>45842</v>
      </c>
      <c r="F5224" t="s">
        <v>10499</v>
      </c>
      <c r="G5224" s="1">
        <v>45795</v>
      </c>
      <c r="H5224" t="s">
        <v>47</v>
      </c>
      <c r="I5224" t="s">
        <v>48</v>
      </c>
      <c r="J5224" t="s">
        <v>59</v>
      </c>
      <c r="K5224">
        <v>3</v>
      </c>
      <c r="L5224" s="3">
        <f>Working_Data[[#This Row],[price2]]/Working_Data[[#This Row],[quantity]]</f>
        <v>76.726666666666674</v>
      </c>
      <c r="M5224" s="3">
        <v>230.18</v>
      </c>
      <c r="N5224" t="s">
        <v>35</v>
      </c>
      <c r="O5224">
        <v>11</v>
      </c>
      <c r="P5224" s="1">
        <v>45719</v>
      </c>
      <c r="Q5224">
        <v>341</v>
      </c>
      <c r="R5224" t="s">
        <v>29</v>
      </c>
      <c r="S5224">
        <v>5</v>
      </c>
      <c r="T5224" s="1">
        <v>45740</v>
      </c>
      <c r="U5224" t="s">
        <v>30</v>
      </c>
      <c r="V5224" t="str">
        <f>TEXT(WEEKDAY(Working_Data[[#This Row],[order_date]],1),"DDDD")</f>
        <v>Sunday</v>
      </c>
      <c r="W5224" t="str">
        <f>TEXT(Working_Data[[#This Row],[order_date]],"mmmm")</f>
        <v>May</v>
      </c>
      <c r="X5224" s="7">
        <f>Working_Data[[#This Row],[last_order_date]]-Working_Data[[#This Row],[signup_date]]</f>
        <v>-123</v>
      </c>
      <c r="Y5224" s="7">
        <f>IF(Working_Data[[#This Row],[churned]]="Active",1,0)</f>
        <v>1</v>
      </c>
      <c r="Z5224" s="7">
        <f>YEAR(Working_Data[[#This Row],[order_date]])</f>
        <v>2025</v>
      </c>
    </row>
    <row r="5225" spans="1:26" x14ac:dyDescent="0.25">
      <c r="A5225" t="s">
        <v>10500</v>
      </c>
      <c r="B5225" t="s">
        <v>45</v>
      </c>
      <c r="C5225" t="s">
        <v>39</v>
      </c>
      <c r="D5225" t="s">
        <v>52</v>
      </c>
      <c r="E5225" s="1">
        <v>45797</v>
      </c>
      <c r="F5225" t="s">
        <v>10501</v>
      </c>
      <c r="G5225" s="1">
        <v>45795</v>
      </c>
      <c r="H5225" t="s">
        <v>47</v>
      </c>
      <c r="I5225" t="s">
        <v>54</v>
      </c>
      <c r="J5225" t="s">
        <v>64</v>
      </c>
      <c r="K5225">
        <v>1</v>
      </c>
      <c r="L5225" s="3">
        <f>Working_Data[[#This Row],[price2]]/Working_Data[[#This Row],[quantity]]</f>
        <v>1340.45</v>
      </c>
      <c r="M5225" s="3">
        <v>1340.45</v>
      </c>
      <c r="N5225" t="s">
        <v>35</v>
      </c>
      <c r="O5225">
        <v>23</v>
      </c>
      <c r="P5225" s="1">
        <v>45837</v>
      </c>
      <c r="Q5225">
        <v>92</v>
      </c>
      <c r="R5225" t="s">
        <v>29</v>
      </c>
      <c r="S5225">
        <v>3</v>
      </c>
      <c r="T5225" s="1">
        <v>45841</v>
      </c>
      <c r="U5225" t="s">
        <v>30</v>
      </c>
      <c r="V5225" t="str">
        <f>TEXT(WEEKDAY(Working_Data[[#This Row],[order_date]],1),"DDDD")</f>
        <v>Sunday</v>
      </c>
      <c r="W5225" t="str">
        <f>TEXT(Working_Data[[#This Row],[order_date]],"mmmm")</f>
        <v>May</v>
      </c>
      <c r="X5225" s="7">
        <f>Working_Data[[#This Row],[last_order_date]]-Working_Data[[#This Row],[signup_date]]</f>
        <v>40</v>
      </c>
      <c r="Y5225" s="7">
        <f>IF(Working_Data[[#This Row],[churned]]="Active",1,0)</f>
        <v>1</v>
      </c>
      <c r="Z5225" s="7">
        <f>YEAR(Working_Data[[#This Row],[order_date]])</f>
        <v>2025</v>
      </c>
    </row>
    <row r="5226" spans="1:26" x14ac:dyDescent="0.25">
      <c r="A5226" t="s">
        <v>10502</v>
      </c>
      <c r="B5226" t="s">
        <v>45</v>
      </c>
      <c r="C5226" t="s">
        <v>82</v>
      </c>
      <c r="D5226" t="s">
        <v>77</v>
      </c>
      <c r="E5226" s="1">
        <v>45613</v>
      </c>
      <c r="F5226" t="s">
        <v>10503</v>
      </c>
      <c r="G5226" s="1">
        <v>45795</v>
      </c>
      <c r="H5226" t="s">
        <v>41</v>
      </c>
      <c r="I5226" t="s">
        <v>54</v>
      </c>
      <c r="J5226" t="s">
        <v>59</v>
      </c>
      <c r="K5226">
        <v>1</v>
      </c>
      <c r="L5226" s="3">
        <f>Working_Data[[#This Row],[price2]]/Working_Data[[#This Row],[quantity]]</f>
        <v>359.52</v>
      </c>
      <c r="M5226" s="3">
        <v>359.52</v>
      </c>
      <c r="N5226" t="s">
        <v>50</v>
      </c>
      <c r="O5226">
        <v>12</v>
      </c>
      <c r="P5226" s="1">
        <v>45701</v>
      </c>
      <c r="Q5226">
        <v>54</v>
      </c>
      <c r="R5226" t="s">
        <v>29</v>
      </c>
      <c r="S5226">
        <v>4</v>
      </c>
      <c r="T5226" s="1">
        <v>45872</v>
      </c>
      <c r="U5226" t="s">
        <v>60</v>
      </c>
      <c r="V5226" t="str">
        <f>TEXT(WEEKDAY(Working_Data[[#This Row],[order_date]],1),"DDDD")</f>
        <v>Sunday</v>
      </c>
      <c r="W5226" t="str">
        <f>TEXT(Working_Data[[#This Row],[order_date]],"mmmm")</f>
        <v>May</v>
      </c>
      <c r="X5226" s="7">
        <f>Working_Data[[#This Row],[last_order_date]]-Working_Data[[#This Row],[signup_date]]</f>
        <v>88</v>
      </c>
      <c r="Y5226" s="7">
        <f>IF(Working_Data[[#This Row],[churned]]="Active",1,0)</f>
        <v>1</v>
      </c>
      <c r="Z5226" s="7">
        <f>YEAR(Working_Data[[#This Row],[order_date]])</f>
        <v>2025</v>
      </c>
    </row>
    <row r="5227" spans="1:26" x14ac:dyDescent="0.25">
      <c r="A5227" t="s">
        <v>10504</v>
      </c>
      <c r="B5227" t="s">
        <v>21</v>
      </c>
      <c r="C5227" t="s">
        <v>82</v>
      </c>
      <c r="D5227" t="s">
        <v>23</v>
      </c>
      <c r="E5227" s="1">
        <v>45241</v>
      </c>
      <c r="F5227" t="s">
        <v>10505</v>
      </c>
      <c r="G5227" s="1">
        <v>45795</v>
      </c>
      <c r="H5227" t="s">
        <v>47</v>
      </c>
      <c r="I5227" t="s">
        <v>63</v>
      </c>
      <c r="J5227" t="s">
        <v>49</v>
      </c>
      <c r="K5227">
        <v>2</v>
      </c>
      <c r="L5227" s="3">
        <f>Working_Data[[#This Row],[price2]]/Working_Data[[#This Row],[quantity]]</f>
        <v>512.49</v>
      </c>
      <c r="M5227" s="3">
        <v>1024.98</v>
      </c>
      <c r="N5227" t="s">
        <v>28</v>
      </c>
      <c r="O5227">
        <v>40</v>
      </c>
      <c r="P5227" s="1">
        <v>45708</v>
      </c>
      <c r="Q5227">
        <v>183</v>
      </c>
      <c r="R5227" t="s">
        <v>29</v>
      </c>
      <c r="S5227">
        <v>1</v>
      </c>
      <c r="T5227" s="1">
        <v>45620</v>
      </c>
      <c r="U5227" t="s">
        <v>36</v>
      </c>
      <c r="V5227" t="str">
        <f>TEXT(WEEKDAY(Working_Data[[#This Row],[order_date]],1),"DDDD")</f>
        <v>Sunday</v>
      </c>
      <c r="W5227" t="str">
        <f>TEXT(Working_Data[[#This Row],[order_date]],"mmmm")</f>
        <v>May</v>
      </c>
      <c r="X5227" s="7">
        <f>Working_Data[[#This Row],[last_order_date]]-Working_Data[[#This Row],[signup_date]]</f>
        <v>467</v>
      </c>
      <c r="Y5227" s="7">
        <f>IF(Working_Data[[#This Row],[churned]]="Active",1,0)</f>
        <v>1</v>
      </c>
      <c r="Z5227" s="7">
        <f>YEAR(Working_Data[[#This Row],[order_date]])</f>
        <v>2025</v>
      </c>
    </row>
    <row r="5228" spans="1:26" x14ac:dyDescent="0.25">
      <c r="A5228" t="s">
        <v>10506</v>
      </c>
      <c r="B5228" t="s">
        <v>38</v>
      </c>
      <c r="C5228" t="s">
        <v>39</v>
      </c>
      <c r="D5228" t="s">
        <v>23</v>
      </c>
      <c r="E5228" s="1">
        <v>45389</v>
      </c>
      <c r="F5228" t="s">
        <v>10507</v>
      </c>
      <c r="G5228" s="1">
        <v>45795</v>
      </c>
      <c r="H5228" t="s">
        <v>41</v>
      </c>
      <c r="I5228" t="s">
        <v>63</v>
      </c>
      <c r="J5228" t="s">
        <v>64</v>
      </c>
      <c r="K5228">
        <v>4</v>
      </c>
      <c r="L5228" s="3">
        <f>Working_Data[[#This Row],[price2]]/Working_Data[[#This Row],[quantity]]</f>
        <v>159.78749999999999</v>
      </c>
      <c r="M5228" s="3">
        <v>639.15</v>
      </c>
      <c r="N5228" t="s">
        <v>28</v>
      </c>
      <c r="O5228">
        <v>47</v>
      </c>
      <c r="P5228" s="1">
        <v>45718</v>
      </c>
      <c r="Q5228">
        <v>61</v>
      </c>
      <c r="R5228" t="s">
        <v>29</v>
      </c>
      <c r="S5228">
        <v>2</v>
      </c>
      <c r="T5228" s="1">
        <v>45653</v>
      </c>
      <c r="U5228" t="s">
        <v>36</v>
      </c>
      <c r="V5228" t="str">
        <f>TEXT(WEEKDAY(Working_Data[[#This Row],[order_date]],1),"DDDD")</f>
        <v>Sunday</v>
      </c>
      <c r="W5228" t="str">
        <f>TEXT(Working_Data[[#This Row],[order_date]],"mmmm")</f>
        <v>May</v>
      </c>
      <c r="X5228" s="7">
        <f>Working_Data[[#This Row],[last_order_date]]-Working_Data[[#This Row],[signup_date]]</f>
        <v>329</v>
      </c>
      <c r="Y5228" s="7">
        <f>IF(Working_Data[[#This Row],[churned]]="Active",1,0)</f>
        <v>1</v>
      </c>
      <c r="Z5228" s="7">
        <f>YEAR(Working_Data[[#This Row],[order_date]])</f>
        <v>2025</v>
      </c>
    </row>
    <row r="5229" spans="1:26" x14ac:dyDescent="0.25">
      <c r="A5229" t="s">
        <v>10508</v>
      </c>
      <c r="B5229" t="s">
        <v>38</v>
      </c>
      <c r="C5229" t="s">
        <v>82</v>
      </c>
      <c r="D5229" t="s">
        <v>52</v>
      </c>
      <c r="E5229" s="1">
        <v>45213</v>
      </c>
      <c r="F5229" t="s">
        <v>10509</v>
      </c>
      <c r="G5229" s="1">
        <v>45795</v>
      </c>
      <c r="H5229" t="s">
        <v>25</v>
      </c>
      <c r="I5229" t="s">
        <v>54</v>
      </c>
      <c r="J5229" t="s">
        <v>67</v>
      </c>
      <c r="K5229">
        <v>3</v>
      </c>
      <c r="L5229" s="3">
        <f>Working_Data[[#This Row],[price2]]/Working_Data[[#This Row],[quantity]]</f>
        <v>279.40000000000003</v>
      </c>
      <c r="M5229" s="3">
        <v>838.2</v>
      </c>
      <c r="N5229" t="s">
        <v>28</v>
      </c>
      <c r="O5229">
        <v>21</v>
      </c>
      <c r="P5229" s="1">
        <v>45544</v>
      </c>
      <c r="Q5229">
        <v>473</v>
      </c>
      <c r="R5229" t="s">
        <v>29</v>
      </c>
      <c r="S5229">
        <v>4</v>
      </c>
      <c r="T5229" s="1">
        <v>45825</v>
      </c>
      <c r="U5229" t="s">
        <v>36</v>
      </c>
      <c r="V5229" t="str">
        <f>TEXT(WEEKDAY(Working_Data[[#This Row],[order_date]],1),"DDDD")</f>
        <v>Sunday</v>
      </c>
      <c r="W5229" t="str">
        <f>TEXT(Working_Data[[#This Row],[order_date]],"mmmm")</f>
        <v>May</v>
      </c>
      <c r="X5229" s="7">
        <f>Working_Data[[#This Row],[last_order_date]]-Working_Data[[#This Row],[signup_date]]</f>
        <v>331</v>
      </c>
      <c r="Y5229" s="7">
        <f>IF(Working_Data[[#This Row],[churned]]="Active",1,0)</f>
        <v>1</v>
      </c>
      <c r="Z5229" s="7">
        <f>YEAR(Working_Data[[#This Row],[order_date]])</f>
        <v>2025</v>
      </c>
    </row>
    <row r="5230" spans="1:26" x14ac:dyDescent="0.25">
      <c r="A5230" t="s">
        <v>10510</v>
      </c>
      <c r="B5230" t="s">
        <v>45</v>
      </c>
      <c r="C5230" t="s">
        <v>39</v>
      </c>
      <c r="D5230" t="s">
        <v>77</v>
      </c>
      <c r="E5230" s="1">
        <v>45795</v>
      </c>
      <c r="F5230" t="s">
        <v>10511</v>
      </c>
      <c r="G5230" s="1">
        <v>45795</v>
      </c>
      <c r="H5230" t="s">
        <v>58</v>
      </c>
      <c r="I5230" t="s">
        <v>42</v>
      </c>
      <c r="J5230" t="s">
        <v>59</v>
      </c>
      <c r="K5230">
        <v>2</v>
      </c>
      <c r="L5230" s="3">
        <f>Working_Data[[#This Row],[price2]]/Working_Data[[#This Row],[quantity]]</f>
        <v>325.58999999999997</v>
      </c>
      <c r="M5230" s="3">
        <v>651.17999999999995</v>
      </c>
      <c r="N5230" t="s">
        <v>50</v>
      </c>
      <c r="O5230">
        <v>28</v>
      </c>
      <c r="P5230" s="1">
        <v>45882</v>
      </c>
      <c r="Q5230">
        <v>105</v>
      </c>
      <c r="R5230" t="s">
        <v>29</v>
      </c>
      <c r="S5230">
        <v>1</v>
      </c>
      <c r="T5230" s="1">
        <v>45746</v>
      </c>
      <c r="U5230" t="s">
        <v>60</v>
      </c>
      <c r="V5230" t="str">
        <f>TEXT(WEEKDAY(Working_Data[[#This Row],[order_date]],1),"DDDD")</f>
        <v>Sunday</v>
      </c>
      <c r="W5230" t="str">
        <f>TEXT(Working_Data[[#This Row],[order_date]],"mmmm")</f>
        <v>May</v>
      </c>
      <c r="X5230" s="7">
        <f>Working_Data[[#This Row],[last_order_date]]-Working_Data[[#This Row],[signup_date]]</f>
        <v>87</v>
      </c>
      <c r="Y5230" s="7">
        <f>IF(Working_Data[[#This Row],[churned]]="Active",1,0)</f>
        <v>1</v>
      </c>
      <c r="Z5230" s="7">
        <f>YEAR(Working_Data[[#This Row],[order_date]])</f>
        <v>2025</v>
      </c>
    </row>
    <row r="5231" spans="1:26" x14ac:dyDescent="0.25">
      <c r="A5231" t="s">
        <v>10512</v>
      </c>
      <c r="B5231" t="s">
        <v>45</v>
      </c>
      <c r="C5231" t="s">
        <v>22</v>
      </c>
      <c r="D5231" t="s">
        <v>23</v>
      </c>
      <c r="E5231" s="1">
        <v>45346</v>
      </c>
      <c r="F5231" t="s">
        <v>10513</v>
      </c>
      <c r="G5231" s="1">
        <v>45795</v>
      </c>
      <c r="H5231" t="s">
        <v>25</v>
      </c>
      <c r="I5231" t="s">
        <v>26</v>
      </c>
      <c r="J5231" t="s">
        <v>59</v>
      </c>
      <c r="K5231">
        <v>2</v>
      </c>
      <c r="L5231" s="3">
        <f>Working_Data[[#This Row],[price2]]/Working_Data[[#This Row],[quantity]]</f>
        <v>628.52499999999998</v>
      </c>
      <c r="M5231" s="3">
        <v>1257.05</v>
      </c>
      <c r="N5231" t="s">
        <v>50</v>
      </c>
      <c r="O5231">
        <v>34</v>
      </c>
      <c r="P5231" s="1">
        <v>45638</v>
      </c>
      <c r="Q5231">
        <v>158</v>
      </c>
      <c r="R5231" t="s">
        <v>43</v>
      </c>
      <c r="S5231">
        <v>3</v>
      </c>
      <c r="T5231" s="1">
        <v>45993</v>
      </c>
      <c r="U5231" t="s">
        <v>36</v>
      </c>
      <c r="V5231" t="str">
        <f>TEXT(WEEKDAY(Working_Data[[#This Row],[order_date]],1),"DDDD")</f>
        <v>Sunday</v>
      </c>
      <c r="W5231" t="str">
        <f>TEXT(Working_Data[[#This Row],[order_date]],"mmmm")</f>
        <v>May</v>
      </c>
      <c r="X5231" s="7">
        <f>Working_Data[[#This Row],[last_order_date]]-Working_Data[[#This Row],[signup_date]]</f>
        <v>292</v>
      </c>
      <c r="Y5231" s="7">
        <f>IF(Working_Data[[#This Row],[churned]]="Active",1,0)</f>
        <v>0</v>
      </c>
      <c r="Z5231" s="7">
        <f>YEAR(Working_Data[[#This Row],[order_date]])</f>
        <v>2025</v>
      </c>
    </row>
    <row r="5232" spans="1:26" x14ac:dyDescent="0.25">
      <c r="A5232" t="s">
        <v>10514</v>
      </c>
      <c r="B5232" t="s">
        <v>21</v>
      </c>
      <c r="C5232" t="s">
        <v>82</v>
      </c>
      <c r="D5232" t="s">
        <v>56</v>
      </c>
      <c r="E5232" s="1">
        <v>45483</v>
      </c>
      <c r="F5232" t="s">
        <v>10515</v>
      </c>
      <c r="G5232" s="1">
        <v>45796</v>
      </c>
      <c r="H5232" t="s">
        <v>58</v>
      </c>
      <c r="I5232" t="s">
        <v>63</v>
      </c>
      <c r="J5232" t="s">
        <v>59</v>
      </c>
      <c r="K5232">
        <v>5</v>
      </c>
      <c r="L5232" s="3">
        <f>Working_Data[[#This Row],[price2]]/Working_Data[[#This Row],[quantity]]</f>
        <v>59.137999999999998</v>
      </c>
      <c r="M5232" s="3">
        <v>295.69</v>
      </c>
      <c r="N5232" t="s">
        <v>28</v>
      </c>
      <c r="O5232">
        <v>39</v>
      </c>
      <c r="P5232" s="1">
        <v>45653</v>
      </c>
      <c r="Q5232">
        <v>383</v>
      </c>
      <c r="R5232" t="s">
        <v>43</v>
      </c>
      <c r="S5232">
        <v>4</v>
      </c>
      <c r="T5232" s="1">
        <v>45852</v>
      </c>
      <c r="U5232" t="s">
        <v>60</v>
      </c>
      <c r="V5232" t="str">
        <f>TEXT(WEEKDAY(Working_Data[[#This Row],[order_date]],1),"DDDD")</f>
        <v>Monday</v>
      </c>
      <c r="W5232" t="str">
        <f>TEXT(Working_Data[[#This Row],[order_date]],"mmmm")</f>
        <v>May</v>
      </c>
      <c r="X5232" s="7">
        <f>Working_Data[[#This Row],[last_order_date]]-Working_Data[[#This Row],[signup_date]]</f>
        <v>170</v>
      </c>
      <c r="Y5232" s="7">
        <f>IF(Working_Data[[#This Row],[churned]]="Active",1,0)</f>
        <v>0</v>
      </c>
      <c r="Z5232" s="7">
        <f>YEAR(Working_Data[[#This Row],[order_date]])</f>
        <v>2025</v>
      </c>
    </row>
    <row r="5233" spans="1:26" x14ac:dyDescent="0.25">
      <c r="A5233" t="s">
        <v>10516</v>
      </c>
      <c r="B5233" t="s">
        <v>21</v>
      </c>
      <c r="C5233" t="s">
        <v>22</v>
      </c>
      <c r="D5233" t="s">
        <v>77</v>
      </c>
      <c r="E5233" s="1">
        <v>45367</v>
      </c>
      <c r="F5233" t="s">
        <v>10517</v>
      </c>
      <c r="G5233" s="1">
        <v>45796</v>
      </c>
      <c r="H5233" t="s">
        <v>41</v>
      </c>
      <c r="I5233" t="s">
        <v>42</v>
      </c>
      <c r="J5233" t="s">
        <v>27</v>
      </c>
      <c r="K5233">
        <v>4</v>
      </c>
      <c r="L5233" s="3">
        <f>Working_Data[[#This Row],[price2]]/Working_Data[[#This Row],[quantity]]</f>
        <v>61.777500000000003</v>
      </c>
      <c r="M5233" s="3">
        <v>247.11</v>
      </c>
      <c r="N5233" t="s">
        <v>35</v>
      </c>
      <c r="O5233">
        <v>35</v>
      </c>
      <c r="P5233" s="1">
        <v>45793</v>
      </c>
      <c r="Q5233">
        <v>233</v>
      </c>
      <c r="R5233" t="s">
        <v>43</v>
      </c>
      <c r="S5233">
        <v>1</v>
      </c>
      <c r="T5233" s="1">
        <v>45702</v>
      </c>
      <c r="U5233" t="s">
        <v>36</v>
      </c>
      <c r="V5233" t="str">
        <f>TEXT(WEEKDAY(Working_Data[[#This Row],[order_date]],1),"DDDD")</f>
        <v>Monday</v>
      </c>
      <c r="W5233" t="str">
        <f>TEXT(Working_Data[[#This Row],[order_date]],"mmmm")</f>
        <v>May</v>
      </c>
      <c r="X5233" s="7">
        <f>Working_Data[[#This Row],[last_order_date]]-Working_Data[[#This Row],[signup_date]]</f>
        <v>426</v>
      </c>
      <c r="Y5233" s="7">
        <f>IF(Working_Data[[#This Row],[churned]]="Active",1,0)</f>
        <v>0</v>
      </c>
      <c r="Z5233" s="7">
        <f>YEAR(Working_Data[[#This Row],[order_date]])</f>
        <v>2025</v>
      </c>
    </row>
    <row r="5234" spans="1:26" x14ac:dyDescent="0.25">
      <c r="A5234" t="s">
        <v>10518</v>
      </c>
      <c r="B5234" t="s">
        <v>38</v>
      </c>
      <c r="C5234" t="s">
        <v>22</v>
      </c>
      <c r="D5234" t="s">
        <v>23</v>
      </c>
      <c r="E5234" s="1">
        <v>45707</v>
      </c>
      <c r="F5234" t="s">
        <v>10519</v>
      </c>
      <c r="G5234" s="1">
        <v>45796</v>
      </c>
      <c r="H5234" t="s">
        <v>58</v>
      </c>
      <c r="I5234" t="s">
        <v>63</v>
      </c>
      <c r="J5234" t="s">
        <v>59</v>
      </c>
      <c r="K5234">
        <v>3</v>
      </c>
      <c r="L5234" s="3">
        <f>Working_Data[[#This Row],[price2]]/Working_Data[[#This Row],[quantity]]</f>
        <v>230.38333333333333</v>
      </c>
      <c r="M5234" s="3">
        <v>691.15</v>
      </c>
      <c r="N5234" t="s">
        <v>35</v>
      </c>
      <c r="O5234">
        <v>13</v>
      </c>
      <c r="P5234" s="1">
        <v>45876</v>
      </c>
      <c r="Q5234">
        <v>437</v>
      </c>
      <c r="R5234" t="s">
        <v>29</v>
      </c>
      <c r="S5234">
        <v>4</v>
      </c>
      <c r="T5234" s="1">
        <v>45575</v>
      </c>
      <c r="U5234" t="s">
        <v>30</v>
      </c>
      <c r="V5234" t="str">
        <f>TEXT(WEEKDAY(Working_Data[[#This Row],[order_date]],1),"DDDD")</f>
        <v>Monday</v>
      </c>
      <c r="W5234" t="str">
        <f>TEXT(Working_Data[[#This Row],[order_date]],"mmmm")</f>
        <v>May</v>
      </c>
      <c r="X5234" s="7">
        <f>Working_Data[[#This Row],[last_order_date]]-Working_Data[[#This Row],[signup_date]]</f>
        <v>169</v>
      </c>
      <c r="Y5234" s="7">
        <f>IF(Working_Data[[#This Row],[churned]]="Active",1,0)</f>
        <v>1</v>
      </c>
      <c r="Z5234" s="7">
        <f>YEAR(Working_Data[[#This Row],[order_date]])</f>
        <v>2025</v>
      </c>
    </row>
    <row r="5235" spans="1:26" x14ac:dyDescent="0.25">
      <c r="A5235" t="s">
        <v>10520</v>
      </c>
      <c r="B5235" t="s">
        <v>21</v>
      </c>
      <c r="C5235" t="s">
        <v>82</v>
      </c>
      <c r="D5235" t="s">
        <v>77</v>
      </c>
      <c r="E5235" s="1">
        <v>45380</v>
      </c>
      <c r="F5235" t="s">
        <v>10521</v>
      </c>
      <c r="G5235" s="1">
        <v>45796</v>
      </c>
      <c r="H5235" t="s">
        <v>25</v>
      </c>
      <c r="I5235" t="s">
        <v>48</v>
      </c>
      <c r="J5235" t="s">
        <v>27</v>
      </c>
      <c r="K5235">
        <v>2</v>
      </c>
      <c r="L5235" s="3">
        <f>Working_Data[[#This Row],[price2]]/Working_Data[[#This Row],[quantity]]</f>
        <v>271.10000000000002</v>
      </c>
      <c r="M5235" s="3">
        <v>542.20000000000005</v>
      </c>
      <c r="N5235" t="s">
        <v>28</v>
      </c>
      <c r="O5235">
        <v>17</v>
      </c>
      <c r="P5235" s="1">
        <v>45681</v>
      </c>
      <c r="Q5235">
        <v>464</v>
      </c>
      <c r="R5235" t="s">
        <v>43</v>
      </c>
      <c r="S5235">
        <v>4</v>
      </c>
      <c r="T5235" s="1">
        <v>45861</v>
      </c>
      <c r="U5235" t="s">
        <v>30</v>
      </c>
      <c r="V5235" t="str">
        <f>TEXT(WEEKDAY(Working_Data[[#This Row],[order_date]],1),"DDDD")</f>
        <v>Monday</v>
      </c>
      <c r="W5235" t="str">
        <f>TEXT(Working_Data[[#This Row],[order_date]],"mmmm")</f>
        <v>May</v>
      </c>
      <c r="X5235" s="7">
        <f>Working_Data[[#This Row],[last_order_date]]-Working_Data[[#This Row],[signup_date]]</f>
        <v>301</v>
      </c>
      <c r="Y5235" s="7">
        <f>IF(Working_Data[[#This Row],[churned]]="Active",1,0)</f>
        <v>0</v>
      </c>
      <c r="Z5235" s="7">
        <f>YEAR(Working_Data[[#This Row],[order_date]])</f>
        <v>2025</v>
      </c>
    </row>
    <row r="5236" spans="1:26" x14ac:dyDescent="0.25">
      <c r="A5236" t="s">
        <v>10522</v>
      </c>
      <c r="B5236" t="s">
        <v>21</v>
      </c>
      <c r="C5236" t="s">
        <v>39</v>
      </c>
      <c r="D5236" t="s">
        <v>32</v>
      </c>
      <c r="E5236" s="1">
        <v>45220</v>
      </c>
      <c r="F5236" t="s">
        <v>10523</v>
      </c>
      <c r="G5236" s="1">
        <v>45796</v>
      </c>
      <c r="H5236" t="s">
        <v>25</v>
      </c>
      <c r="I5236" t="s">
        <v>54</v>
      </c>
      <c r="J5236" t="s">
        <v>59</v>
      </c>
      <c r="K5236">
        <v>3</v>
      </c>
      <c r="L5236" s="3">
        <f>Working_Data[[#This Row],[price2]]/Working_Data[[#This Row],[quantity]]</f>
        <v>92.346666666666678</v>
      </c>
      <c r="M5236" s="3">
        <v>277.04000000000002</v>
      </c>
      <c r="N5236" t="s">
        <v>35</v>
      </c>
      <c r="O5236">
        <v>33</v>
      </c>
      <c r="P5236" s="1">
        <v>45680</v>
      </c>
      <c r="Q5236">
        <v>483</v>
      </c>
      <c r="R5236" t="s">
        <v>29</v>
      </c>
      <c r="S5236">
        <v>4</v>
      </c>
      <c r="T5236" s="1">
        <v>45652</v>
      </c>
      <c r="U5236" t="s">
        <v>36</v>
      </c>
      <c r="V5236" t="str">
        <f>TEXT(WEEKDAY(Working_Data[[#This Row],[order_date]],1),"DDDD")</f>
        <v>Monday</v>
      </c>
      <c r="W5236" t="str">
        <f>TEXT(Working_Data[[#This Row],[order_date]],"mmmm")</f>
        <v>May</v>
      </c>
      <c r="X5236" s="7">
        <f>Working_Data[[#This Row],[last_order_date]]-Working_Data[[#This Row],[signup_date]]</f>
        <v>460</v>
      </c>
      <c r="Y5236" s="7">
        <f>IF(Working_Data[[#This Row],[churned]]="Active",1,0)</f>
        <v>1</v>
      </c>
      <c r="Z5236" s="7">
        <f>YEAR(Working_Data[[#This Row],[order_date]])</f>
        <v>2025</v>
      </c>
    </row>
    <row r="5237" spans="1:26" x14ac:dyDescent="0.25">
      <c r="A5237" t="s">
        <v>10524</v>
      </c>
      <c r="B5237" t="s">
        <v>38</v>
      </c>
      <c r="C5237" t="s">
        <v>39</v>
      </c>
      <c r="D5237" t="s">
        <v>77</v>
      </c>
      <c r="E5237" s="1">
        <v>45270</v>
      </c>
      <c r="F5237" t="s">
        <v>10525</v>
      </c>
      <c r="G5237" s="1">
        <v>45796</v>
      </c>
      <c r="H5237" t="s">
        <v>25</v>
      </c>
      <c r="I5237" t="s">
        <v>26</v>
      </c>
      <c r="J5237" t="s">
        <v>64</v>
      </c>
      <c r="K5237">
        <v>1</v>
      </c>
      <c r="L5237" s="3">
        <f>Working_Data[[#This Row],[price2]]/Working_Data[[#This Row],[quantity]]</f>
        <v>1366.48</v>
      </c>
      <c r="M5237" s="3">
        <v>1366.48</v>
      </c>
      <c r="N5237" t="s">
        <v>50</v>
      </c>
      <c r="O5237">
        <v>19</v>
      </c>
      <c r="P5237" s="1">
        <v>45877</v>
      </c>
      <c r="Q5237">
        <v>491</v>
      </c>
      <c r="R5237" t="s">
        <v>43</v>
      </c>
      <c r="S5237">
        <v>1</v>
      </c>
      <c r="T5237" s="1">
        <v>45605</v>
      </c>
      <c r="U5237" t="s">
        <v>60</v>
      </c>
      <c r="V5237" t="str">
        <f>TEXT(WEEKDAY(Working_Data[[#This Row],[order_date]],1),"DDDD")</f>
        <v>Monday</v>
      </c>
      <c r="W5237" t="str">
        <f>TEXT(Working_Data[[#This Row],[order_date]],"mmmm")</f>
        <v>May</v>
      </c>
      <c r="X5237" s="7">
        <f>Working_Data[[#This Row],[last_order_date]]-Working_Data[[#This Row],[signup_date]]</f>
        <v>607</v>
      </c>
      <c r="Y5237" s="7">
        <f>IF(Working_Data[[#This Row],[churned]]="Active",1,0)</f>
        <v>0</v>
      </c>
      <c r="Z5237" s="7">
        <f>YEAR(Working_Data[[#This Row],[order_date]])</f>
        <v>2025</v>
      </c>
    </row>
    <row r="5238" spans="1:26" x14ac:dyDescent="0.25">
      <c r="A5238" t="s">
        <v>10526</v>
      </c>
      <c r="B5238" t="s">
        <v>38</v>
      </c>
      <c r="C5238" t="s">
        <v>39</v>
      </c>
      <c r="D5238" t="s">
        <v>56</v>
      </c>
      <c r="E5238" s="1">
        <v>45499</v>
      </c>
      <c r="F5238" t="s">
        <v>10527</v>
      </c>
      <c r="G5238" s="1">
        <v>45796</v>
      </c>
      <c r="H5238" t="s">
        <v>58</v>
      </c>
      <c r="I5238" t="s">
        <v>26</v>
      </c>
      <c r="J5238" t="s">
        <v>64</v>
      </c>
      <c r="K5238">
        <v>2</v>
      </c>
      <c r="L5238" s="3">
        <f>Working_Data[[#This Row],[price2]]/Working_Data[[#This Row],[quantity]]</f>
        <v>284.2</v>
      </c>
      <c r="M5238" s="3">
        <v>568.4</v>
      </c>
      <c r="N5238" t="s">
        <v>50</v>
      </c>
      <c r="O5238">
        <v>21</v>
      </c>
      <c r="P5238" s="1">
        <v>45703</v>
      </c>
      <c r="Q5238">
        <v>162</v>
      </c>
      <c r="R5238" t="s">
        <v>29</v>
      </c>
      <c r="S5238">
        <v>1</v>
      </c>
      <c r="T5238" s="1">
        <v>45810</v>
      </c>
      <c r="U5238" t="s">
        <v>36</v>
      </c>
      <c r="V5238" t="str">
        <f>TEXT(WEEKDAY(Working_Data[[#This Row],[order_date]],1),"DDDD")</f>
        <v>Monday</v>
      </c>
      <c r="W5238" t="str">
        <f>TEXT(Working_Data[[#This Row],[order_date]],"mmmm")</f>
        <v>May</v>
      </c>
      <c r="X5238" s="7">
        <f>Working_Data[[#This Row],[last_order_date]]-Working_Data[[#This Row],[signup_date]]</f>
        <v>204</v>
      </c>
      <c r="Y5238" s="7">
        <f>IF(Working_Data[[#This Row],[churned]]="Active",1,0)</f>
        <v>1</v>
      </c>
      <c r="Z5238" s="7">
        <f>YEAR(Working_Data[[#This Row],[order_date]])</f>
        <v>2025</v>
      </c>
    </row>
    <row r="5239" spans="1:26" x14ac:dyDescent="0.25">
      <c r="A5239" t="s">
        <v>10528</v>
      </c>
      <c r="B5239" t="s">
        <v>38</v>
      </c>
      <c r="C5239" t="s">
        <v>39</v>
      </c>
      <c r="D5239" t="s">
        <v>32</v>
      </c>
      <c r="E5239" s="1">
        <v>45479</v>
      </c>
      <c r="F5239" t="s">
        <v>10529</v>
      </c>
      <c r="G5239" s="1">
        <v>45796</v>
      </c>
      <c r="H5239" t="s">
        <v>34</v>
      </c>
      <c r="I5239" t="s">
        <v>63</v>
      </c>
      <c r="J5239" t="s">
        <v>49</v>
      </c>
      <c r="K5239">
        <v>3</v>
      </c>
      <c r="L5239" s="3">
        <f>Working_Data[[#This Row],[price2]]/Working_Data[[#This Row],[quantity]]</f>
        <v>477.85999999999996</v>
      </c>
      <c r="M5239" s="3">
        <v>1433.58</v>
      </c>
      <c r="N5239" t="s">
        <v>28</v>
      </c>
      <c r="O5239">
        <v>17</v>
      </c>
      <c r="P5239" s="1">
        <v>45902</v>
      </c>
      <c r="Q5239">
        <v>407</v>
      </c>
      <c r="R5239" t="s">
        <v>29</v>
      </c>
      <c r="S5239">
        <v>1</v>
      </c>
      <c r="T5239" s="1">
        <v>45969</v>
      </c>
      <c r="U5239" t="s">
        <v>60</v>
      </c>
      <c r="V5239" t="str">
        <f>TEXT(WEEKDAY(Working_Data[[#This Row],[order_date]],1),"DDDD")</f>
        <v>Monday</v>
      </c>
      <c r="W5239" t="str">
        <f>TEXT(Working_Data[[#This Row],[order_date]],"mmmm")</f>
        <v>May</v>
      </c>
      <c r="X5239" s="7">
        <f>Working_Data[[#This Row],[last_order_date]]-Working_Data[[#This Row],[signup_date]]</f>
        <v>423</v>
      </c>
      <c r="Y5239" s="7">
        <f>IF(Working_Data[[#This Row],[churned]]="Active",1,0)</f>
        <v>1</v>
      </c>
      <c r="Z5239" s="7">
        <f>YEAR(Working_Data[[#This Row],[order_date]])</f>
        <v>2025</v>
      </c>
    </row>
    <row r="5240" spans="1:26" x14ac:dyDescent="0.25">
      <c r="A5240" t="s">
        <v>10530</v>
      </c>
      <c r="B5240" t="s">
        <v>21</v>
      </c>
      <c r="C5240" t="s">
        <v>82</v>
      </c>
      <c r="D5240" t="s">
        <v>23</v>
      </c>
      <c r="E5240" s="1">
        <v>45276</v>
      </c>
      <c r="F5240" t="s">
        <v>10531</v>
      </c>
      <c r="G5240" s="1">
        <v>45796</v>
      </c>
      <c r="H5240" t="s">
        <v>47</v>
      </c>
      <c r="I5240" t="s">
        <v>26</v>
      </c>
      <c r="J5240" t="s">
        <v>27</v>
      </c>
      <c r="K5240">
        <v>4</v>
      </c>
      <c r="L5240" s="3">
        <f>Working_Data[[#This Row],[price2]]/Working_Data[[#This Row],[quantity]]</f>
        <v>149.70249999999999</v>
      </c>
      <c r="M5240" s="3">
        <v>598.80999999999995</v>
      </c>
      <c r="N5240" t="s">
        <v>50</v>
      </c>
      <c r="O5240">
        <v>32</v>
      </c>
      <c r="P5240" s="1">
        <v>45866</v>
      </c>
      <c r="Q5240">
        <v>246</v>
      </c>
      <c r="R5240" t="s">
        <v>29</v>
      </c>
      <c r="S5240">
        <v>1</v>
      </c>
      <c r="T5240" s="1">
        <v>45875</v>
      </c>
      <c r="U5240" t="s">
        <v>36</v>
      </c>
      <c r="V5240" t="str">
        <f>TEXT(WEEKDAY(Working_Data[[#This Row],[order_date]],1),"DDDD")</f>
        <v>Monday</v>
      </c>
      <c r="W5240" t="str">
        <f>TEXT(Working_Data[[#This Row],[order_date]],"mmmm")</f>
        <v>May</v>
      </c>
      <c r="X5240" s="7">
        <f>Working_Data[[#This Row],[last_order_date]]-Working_Data[[#This Row],[signup_date]]</f>
        <v>590</v>
      </c>
      <c r="Y5240" s="7">
        <f>IF(Working_Data[[#This Row],[churned]]="Active",1,0)</f>
        <v>1</v>
      </c>
      <c r="Z5240" s="7">
        <f>YEAR(Working_Data[[#This Row],[order_date]])</f>
        <v>2025</v>
      </c>
    </row>
    <row r="5241" spans="1:26" x14ac:dyDescent="0.25">
      <c r="A5241" t="s">
        <v>10532</v>
      </c>
      <c r="B5241" t="s">
        <v>45</v>
      </c>
      <c r="C5241" t="s">
        <v>82</v>
      </c>
      <c r="D5241" t="s">
        <v>32</v>
      </c>
      <c r="E5241" s="1">
        <v>45790</v>
      </c>
      <c r="F5241" t="s">
        <v>10533</v>
      </c>
      <c r="G5241" s="1">
        <v>45796</v>
      </c>
      <c r="H5241" t="s">
        <v>25</v>
      </c>
      <c r="I5241" t="s">
        <v>63</v>
      </c>
      <c r="J5241" t="s">
        <v>27</v>
      </c>
      <c r="K5241">
        <v>2</v>
      </c>
      <c r="L5241" s="3">
        <f>Working_Data[[#This Row],[price2]]/Working_Data[[#This Row],[quantity]]</f>
        <v>618.19500000000005</v>
      </c>
      <c r="M5241" s="3">
        <v>1236.3900000000001</v>
      </c>
      <c r="N5241" t="s">
        <v>50</v>
      </c>
      <c r="O5241">
        <v>37</v>
      </c>
      <c r="P5241" s="1">
        <v>45993</v>
      </c>
      <c r="Q5241">
        <v>173</v>
      </c>
      <c r="R5241" t="s">
        <v>43</v>
      </c>
      <c r="S5241">
        <v>4</v>
      </c>
      <c r="T5241" s="1">
        <v>45701</v>
      </c>
      <c r="U5241" t="s">
        <v>30</v>
      </c>
      <c r="V5241" t="str">
        <f>TEXT(WEEKDAY(Working_Data[[#This Row],[order_date]],1),"DDDD")</f>
        <v>Monday</v>
      </c>
      <c r="W5241" t="str">
        <f>TEXT(Working_Data[[#This Row],[order_date]],"mmmm")</f>
        <v>May</v>
      </c>
      <c r="X5241" s="7">
        <f>Working_Data[[#This Row],[last_order_date]]-Working_Data[[#This Row],[signup_date]]</f>
        <v>203</v>
      </c>
      <c r="Y5241" s="7">
        <f>IF(Working_Data[[#This Row],[churned]]="Active",1,0)</f>
        <v>0</v>
      </c>
      <c r="Z5241" s="7">
        <f>YEAR(Working_Data[[#This Row],[order_date]])</f>
        <v>2025</v>
      </c>
    </row>
    <row r="5242" spans="1:26" x14ac:dyDescent="0.25">
      <c r="A5242" t="s">
        <v>10534</v>
      </c>
      <c r="B5242" t="s">
        <v>38</v>
      </c>
      <c r="C5242" t="s">
        <v>22</v>
      </c>
      <c r="D5242" t="s">
        <v>23</v>
      </c>
      <c r="E5242" s="1">
        <v>45768</v>
      </c>
      <c r="F5242" t="s">
        <v>10535</v>
      </c>
      <c r="G5242" s="1">
        <v>45797</v>
      </c>
      <c r="H5242" t="s">
        <v>25</v>
      </c>
      <c r="I5242" t="s">
        <v>48</v>
      </c>
      <c r="J5242" t="s">
        <v>64</v>
      </c>
      <c r="K5242">
        <v>1</v>
      </c>
      <c r="L5242" s="3">
        <f>Working_Data[[#This Row],[price2]]/Working_Data[[#This Row],[quantity]]</f>
        <v>308.67</v>
      </c>
      <c r="M5242" s="3">
        <v>308.67</v>
      </c>
      <c r="N5242" t="s">
        <v>35</v>
      </c>
      <c r="O5242">
        <v>47</v>
      </c>
      <c r="P5242" s="1">
        <v>45851</v>
      </c>
      <c r="Q5242">
        <v>87</v>
      </c>
      <c r="R5242" t="s">
        <v>29</v>
      </c>
      <c r="S5242">
        <v>3</v>
      </c>
      <c r="T5242" s="1">
        <v>45795</v>
      </c>
      <c r="U5242" t="s">
        <v>60</v>
      </c>
      <c r="V5242" t="str">
        <f>TEXT(WEEKDAY(Working_Data[[#This Row],[order_date]],1),"DDDD")</f>
        <v>Tuesday</v>
      </c>
      <c r="W5242" t="str">
        <f>TEXT(Working_Data[[#This Row],[order_date]],"mmmm")</f>
        <v>May</v>
      </c>
      <c r="X5242" s="7">
        <f>Working_Data[[#This Row],[last_order_date]]-Working_Data[[#This Row],[signup_date]]</f>
        <v>83</v>
      </c>
      <c r="Y5242" s="7">
        <f>IF(Working_Data[[#This Row],[churned]]="Active",1,0)</f>
        <v>1</v>
      </c>
      <c r="Z5242" s="7">
        <f>YEAR(Working_Data[[#This Row],[order_date]])</f>
        <v>2025</v>
      </c>
    </row>
    <row r="5243" spans="1:26" x14ac:dyDescent="0.25">
      <c r="A5243" t="s">
        <v>10536</v>
      </c>
      <c r="B5243" t="s">
        <v>45</v>
      </c>
      <c r="C5243" t="s">
        <v>22</v>
      </c>
      <c r="D5243" t="s">
        <v>32</v>
      </c>
      <c r="E5243" s="1">
        <v>45373</v>
      </c>
      <c r="F5243" t="s">
        <v>10537</v>
      </c>
      <c r="G5243" s="1">
        <v>45797</v>
      </c>
      <c r="H5243" t="s">
        <v>34</v>
      </c>
      <c r="I5243" t="s">
        <v>26</v>
      </c>
      <c r="J5243" t="s">
        <v>64</v>
      </c>
      <c r="K5243">
        <v>1</v>
      </c>
      <c r="L5243" s="3">
        <f>Working_Data[[#This Row],[price2]]/Working_Data[[#This Row],[quantity]]</f>
        <v>1270.43</v>
      </c>
      <c r="M5243" s="3">
        <v>1270.43</v>
      </c>
      <c r="N5243" t="s">
        <v>28</v>
      </c>
      <c r="O5243">
        <v>22</v>
      </c>
      <c r="P5243" s="1">
        <v>45827</v>
      </c>
      <c r="Q5243">
        <v>76</v>
      </c>
      <c r="R5243" t="s">
        <v>43</v>
      </c>
      <c r="S5243">
        <v>5</v>
      </c>
      <c r="T5243" s="1">
        <v>45863</v>
      </c>
      <c r="U5243" t="s">
        <v>36</v>
      </c>
      <c r="V5243" t="str">
        <f>TEXT(WEEKDAY(Working_Data[[#This Row],[order_date]],1),"DDDD")</f>
        <v>Tuesday</v>
      </c>
      <c r="W5243" t="str">
        <f>TEXT(Working_Data[[#This Row],[order_date]],"mmmm")</f>
        <v>May</v>
      </c>
      <c r="X5243" s="7">
        <f>Working_Data[[#This Row],[last_order_date]]-Working_Data[[#This Row],[signup_date]]</f>
        <v>454</v>
      </c>
      <c r="Y5243" s="7">
        <f>IF(Working_Data[[#This Row],[churned]]="Active",1,0)</f>
        <v>0</v>
      </c>
      <c r="Z5243" s="7">
        <f>YEAR(Working_Data[[#This Row],[order_date]])</f>
        <v>2025</v>
      </c>
    </row>
    <row r="5244" spans="1:26" x14ac:dyDescent="0.25">
      <c r="A5244" t="s">
        <v>10538</v>
      </c>
      <c r="B5244" t="s">
        <v>45</v>
      </c>
      <c r="C5244" t="s">
        <v>39</v>
      </c>
      <c r="D5244" t="s">
        <v>56</v>
      </c>
      <c r="E5244" s="1">
        <v>45797</v>
      </c>
      <c r="F5244" t="s">
        <v>10539</v>
      </c>
      <c r="G5244" s="1">
        <v>45797</v>
      </c>
      <c r="H5244" t="s">
        <v>47</v>
      </c>
      <c r="I5244" t="s">
        <v>42</v>
      </c>
      <c r="J5244" t="s">
        <v>59</v>
      </c>
      <c r="K5244">
        <v>4</v>
      </c>
      <c r="L5244" s="3">
        <f>Working_Data[[#This Row],[price2]]/Working_Data[[#This Row],[quantity]]</f>
        <v>303.26</v>
      </c>
      <c r="M5244" s="3">
        <v>1213.04</v>
      </c>
      <c r="N5244" t="s">
        <v>28</v>
      </c>
      <c r="O5244">
        <v>23</v>
      </c>
      <c r="P5244" s="1">
        <v>45611</v>
      </c>
      <c r="Q5244">
        <v>64</v>
      </c>
      <c r="R5244" t="s">
        <v>43</v>
      </c>
      <c r="S5244">
        <v>2</v>
      </c>
      <c r="T5244" s="1">
        <v>45766</v>
      </c>
      <c r="U5244" t="s">
        <v>36</v>
      </c>
      <c r="V5244" t="str">
        <f>TEXT(WEEKDAY(Working_Data[[#This Row],[order_date]],1),"DDDD")</f>
        <v>Tuesday</v>
      </c>
      <c r="W5244" t="str">
        <f>TEXT(Working_Data[[#This Row],[order_date]],"mmmm")</f>
        <v>May</v>
      </c>
      <c r="X5244" s="7">
        <f>Working_Data[[#This Row],[last_order_date]]-Working_Data[[#This Row],[signup_date]]</f>
        <v>-186</v>
      </c>
      <c r="Y5244" s="7">
        <f>IF(Working_Data[[#This Row],[churned]]="Active",1,0)</f>
        <v>0</v>
      </c>
      <c r="Z5244" s="7">
        <f>YEAR(Working_Data[[#This Row],[order_date]])</f>
        <v>2025</v>
      </c>
    </row>
    <row r="5245" spans="1:26" x14ac:dyDescent="0.25">
      <c r="A5245" t="s">
        <v>10540</v>
      </c>
      <c r="B5245" t="s">
        <v>38</v>
      </c>
      <c r="C5245" t="s">
        <v>82</v>
      </c>
      <c r="D5245" t="s">
        <v>56</v>
      </c>
      <c r="E5245" s="1">
        <v>45341</v>
      </c>
      <c r="F5245" t="s">
        <v>10541</v>
      </c>
      <c r="G5245" s="1">
        <v>45797</v>
      </c>
      <c r="H5245" t="s">
        <v>58</v>
      </c>
      <c r="I5245" t="s">
        <v>48</v>
      </c>
      <c r="J5245" t="s">
        <v>59</v>
      </c>
      <c r="K5245">
        <v>4</v>
      </c>
      <c r="L5245" s="3">
        <f>Working_Data[[#This Row],[price2]]/Working_Data[[#This Row],[quantity]]</f>
        <v>81.967500000000001</v>
      </c>
      <c r="M5245" s="3">
        <v>327.87</v>
      </c>
      <c r="N5245" t="s">
        <v>50</v>
      </c>
      <c r="O5245">
        <v>38</v>
      </c>
      <c r="P5245" s="1">
        <v>45832</v>
      </c>
      <c r="Q5245">
        <v>300</v>
      </c>
      <c r="R5245" t="s">
        <v>29</v>
      </c>
      <c r="S5245">
        <v>2</v>
      </c>
      <c r="T5245" s="1">
        <v>45859</v>
      </c>
      <c r="U5245" t="s">
        <v>60</v>
      </c>
      <c r="V5245" t="str">
        <f>TEXT(WEEKDAY(Working_Data[[#This Row],[order_date]],1),"DDDD")</f>
        <v>Tuesday</v>
      </c>
      <c r="W5245" t="str">
        <f>TEXT(Working_Data[[#This Row],[order_date]],"mmmm")</f>
        <v>May</v>
      </c>
      <c r="X5245" s="7">
        <f>Working_Data[[#This Row],[last_order_date]]-Working_Data[[#This Row],[signup_date]]</f>
        <v>491</v>
      </c>
      <c r="Y5245" s="7">
        <f>IF(Working_Data[[#This Row],[churned]]="Active",1,0)</f>
        <v>1</v>
      </c>
      <c r="Z5245" s="7">
        <f>YEAR(Working_Data[[#This Row],[order_date]])</f>
        <v>2025</v>
      </c>
    </row>
    <row r="5246" spans="1:26" x14ac:dyDescent="0.25">
      <c r="A5246" t="s">
        <v>10542</v>
      </c>
      <c r="B5246" t="s">
        <v>21</v>
      </c>
      <c r="C5246" t="s">
        <v>22</v>
      </c>
      <c r="D5246" t="s">
        <v>52</v>
      </c>
      <c r="E5246" s="1">
        <v>45417</v>
      </c>
      <c r="F5246" t="s">
        <v>10543</v>
      </c>
      <c r="G5246" s="1">
        <v>45797</v>
      </c>
      <c r="H5246" t="s">
        <v>58</v>
      </c>
      <c r="I5246" t="s">
        <v>63</v>
      </c>
      <c r="J5246" t="s">
        <v>67</v>
      </c>
      <c r="K5246">
        <v>1</v>
      </c>
      <c r="L5246" s="3">
        <f>Working_Data[[#This Row],[price2]]/Working_Data[[#This Row],[quantity]]</f>
        <v>603.52</v>
      </c>
      <c r="M5246" s="3">
        <v>603.52</v>
      </c>
      <c r="N5246" t="s">
        <v>28</v>
      </c>
      <c r="O5246">
        <v>36</v>
      </c>
      <c r="P5246" s="1">
        <v>45768</v>
      </c>
      <c r="Q5246">
        <v>57</v>
      </c>
      <c r="R5246" t="s">
        <v>29</v>
      </c>
      <c r="S5246">
        <v>5</v>
      </c>
      <c r="T5246" s="1">
        <v>45752</v>
      </c>
      <c r="U5246" t="s">
        <v>30</v>
      </c>
      <c r="V5246" t="str">
        <f>TEXT(WEEKDAY(Working_Data[[#This Row],[order_date]],1),"DDDD")</f>
        <v>Tuesday</v>
      </c>
      <c r="W5246" t="str">
        <f>TEXT(Working_Data[[#This Row],[order_date]],"mmmm")</f>
        <v>May</v>
      </c>
      <c r="X5246" s="7">
        <f>Working_Data[[#This Row],[last_order_date]]-Working_Data[[#This Row],[signup_date]]</f>
        <v>351</v>
      </c>
      <c r="Y5246" s="7">
        <f>IF(Working_Data[[#This Row],[churned]]="Active",1,0)</f>
        <v>1</v>
      </c>
      <c r="Z5246" s="7">
        <f>YEAR(Working_Data[[#This Row],[order_date]])</f>
        <v>2025</v>
      </c>
    </row>
    <row r="5247" spans="1:26" x14ac:dyDescent="0.25">
      <c r="A5247" t="s">
        <v>10544</v>
      </c>
      <c r="B5247" t="s">
        <v>38</v>
      </c>
      <c r="C5247" t="s">
        <v>39</v>
      </c>
      <c r="D5247" t="s">
        <v>23</v>
      </c>
      <c r="E5247" s="1">
        <v>45359</v>
      </c>
      <c r="F5247" t="s">
        <v>10545</v>
      </c>
      <c r="G5247" s="1">
        <v>45797</v>
      </c>
      <c r="H5247" t="s">
        <v>34</v>
      </c>
      <c r="I5247" t="s">
        <v>54</v>
      </c>
      <c r="J5247" t="s">
        <v>49</v>
      </c>
      <c r="K5247">
        <v>5</v>
      </c>
      <c r="L5247" s="3">
        <f>Working_Data[[#This Row],[price2]]/Working_Data[[#This Row],[quantity]]</f>
        <v>284.3</v>
      </c>
      <c r="M5247" s="3">
        <v>1421.5</v>
      </c>
      <c r="N5247" t="s">
        <v>50</v>
      </c>
      <c r="O5247">
        <v>47</v>
      </c>
      <c r="P5247" s="1">
        <v>45639</v>
      </c>
      <c r="Q5247">
        <v>402</v>
      </c>
      <c r="R5247" t="s">
        <v>43</v>
      </c>
      <c r="S5247">
        <v>4</v>
      </c>
      <c r="T5247" s="1">
        <v>45901</v>
      </c>
      <c r="U5247" t="s">
        <v>60</v>
      </c>
      <c r="V5247" t="str">
        <f>TEXT(WEEKDAY(Working_Data[[#This Row],[order_date]],1),"DDDD")</f>
        <v>Tuesday</v>
      </c>
      <c r="W5247" t="str">
        <f>TEXT(Working_Data[[#This Row],[order_date]],"mmmm")</f>
        <v>May</v>
      </c>
      <c r="X5247" s="7">
        <f>Working_Data[[#This Row],[last_order_date]]-Working_Data[[#This Row],[signup_date]]</f>
        <v>280</v>
      </c>
      <c r="Y5247" s="7">
        <f>IF(Working_Data[[#This Row],[churned]]="Active",1,0)</f>
        <v>0</v>
      </c>
      <c r="Z5247" s="7">
        <f>YEAR(Working_Data[[#This Row],[order_date]])</f>
        <v>2025</v>
      </c>
    </row>
    <row r="5248" spans="1:26" x14ac:dyDescent="0.25">
      <c r="A5248" t="s">
        <v>10546</v>
      </c>
      <c r="B5248" t="s">
        <v>45</v>
      </c>
      <c r="C5248" t="s">
        <v>22</v>
      </c>
      <c r="D5248" t="s">
        <v>56</v>
      </c>
      <c r="E5248" s="1">
        <v>45538</v>
      </c>
      <c r="F5248" t="s">
        <v>10547</v>
      </c>
      <c r="G5248" s="1">
        <v>45797</v>
      </c>
      <c r="H5248" t="s">
        <v>58</v>
      </c>
      <c r="I5248" t="s">
        <v>42</v>
      </c>
      <c r="J5248" t="s">
        <v>64</v>
      </c>
      <c r="K5248">
        <v>3</v>
      </c>
      <c r="L5248" s="3">
        <f>Working_Data[[#This Row],[price2]]/Working_Data[[#This Row],[quantity]]</f>
        <v>138.83000000000001</v>
      </c>
      <c r="M5248" s="3">
        <v>416.49</v>
      </c>
      <c r="N5248" t="s">
        <v>28</v>
      </c>
      <c r="O5248">
        <v>32</v>
      </c>
      <c r="P5248" s="1">
        <v>45863</v>
      </c>
      <c r="Q5248">
        <v>165</v>
      </c>
      <c r="R5248" t="s">
        <v>43</v>
      </c>
      <c r="S5248">
        <v>2</v>
      </c>
      <c r="T5248" s="1">
        <v>45626</v>
      </c>
      <c r="U5248" t="s">
        <v>36</v>
      </c>
      <c r="V5248" t="str">
        <f>TEXT(WEEKDAY(Working_Data[[#This Row],[order_date]],1),"DDDD")</f>
        <v>Tuesday</v>
      </c>
      <c r="W5248" t="str">
        <f>TEXT(Working_Data[[#This Row],[order_date]],"mmmm")</f>
        <v>May</v>
      </c>
      <c r="X5248" s="7">
        <f>Working_Data[[#This Row],[last_order_date]]-Working_Data[[#This Row],[signup_date]]</f>
        <v>325</v>
      </c>
      <c r="Y5248" s="7">
        <f>IF(Working_Data[[#This Row],[churned]]="Active",1,0)</f>
        <v>0</v>
      </c>
      <c r="Z5248" s="7">
        <f>YEAR(Working_Data[[#This Row],[order_date]])</f>
        <v>2025</v>
      </c>
    </row>
    <row r="5249" spans="1:26" x14ac:dyDescent="0.25">
      <c r="A5249" t="s">
        <v>10548</v>
      </c>
      <c r="B5249" t="s">
        <v>21</v>
      </c>
      <c r="C5249" t="s">
        <v>82</v>
      </c>
      <c r="D5249" t="s">
        <v>77</v>
      </c>
      <c r="E5249" s="1">
        <v>45197</v>
      </c>
      <c r="F5249" t="s">
        <v>10549</v>
      </c>
      <c r="G5249" s="1">
        <v>45797</v>
      </c>
      <c r="H5249" t="s">
        <v>58</v>
      </c>
      <c r="I5249" t="s">
        <v>26</v>
      </c>
      <c r="J5249" t="s">
        <v>64</v>
      </c>
      <c r="K5249">
        <v>2</v>
      </c>
      <c r="L5249" s="3">
        <f>Working_Data[[#This Row],[price2]]/Working_Data[[#This Row],[quantity]]</f>
        <v>80.864999999999995</v>
      </c>
      <c r="M5249" s="3">
        <v>161.72999999999999</v>
      </c>
      <c r="N5249" t="s">
        <v>28</v>
      </c>
      <c r="O5249">
        <v>6</v>
      </c>
      <c r="P5249" s="1">
        <v>45889</v>
      </c>
      <c r="Q5249">
        <v>8</v>
      </c>
      <c r="R5249" t="s">
        <v>29</v>
      </c>
      <c r="S5249">
        <v>4</v>
      </c>
      <c r="T5249" s="1">
        <v>45809</v>
      </c>
      <c r="U5249" t="s">
        <v>60</v>
      </c>
      <c r="V5249" t="str">
        <f>TEXT(WEEKDAY(Working_Data[[#This Row],[order_date]],1),"DDDD")</f>
        <v>Tuesday</v>
      </c>
      <c r="W5249" t="str">
        <f>TEXT(Working_Data[[#This Row],[order_date]],"mmmm")</f>
        <v>May</v>
      </c>
      <c r="X5249" s="7">
        <f>Working_Data[[#This Row],[last_order_date]]-Working_Data[[#This Row],[signup_date]]</f>
        <v>692</v>
      </c>
      <c r="Y5249" s="7">
        <f>IF(Working_Data[[#This Row],[churned]]="Active",1,0)</f>
        <v>1</v>
      </c>
      <c r="Z5249" s="7">
        <f>YEAR(Working_Data[[#This Row],[order_date]])</f>
        <v>2025</v>
      </c>
    </row>
    <row r="5250" spans="1:26" x14ac:dyDescent="0.25">
      <c r="A5250" t="s">
        <v>10550</v>
      </c>
      <c r="B5250" t="s">
        <v>21</v>
      </c>
      <c r="C5250" t="s">
        <v>39</v>
      </c>
      <c r="D5250" t="s">
        <v>23</v>
      </c>
      <c r="E5250" s="1">
        <v>45086</v>
      </c>
      <c r="F5250" t="s">
        <v>10551</v>
      </c>
      <c r="G5250" s="1">
        <v>45797</v>
      </c>
      <c r="H5250" t="s">
        <v>58</v>
      </c>
      <c r="I5250" t="s">
        <v>63</v>
      </c>
      <c r="J5250" t="s">
        <v>64</v>
      </c>
      <c r="K5250">
        <v>4</v>
      </c>
      <c r="L5250" s="3">
        <f>Working_Data[[#This Row],[price2]]/Working_Data[[#This Row],[quantity]]</f>
        <v>145.88499999999999</v>
      </c>
      <c r="M5250" s="3">
        <v>583.54</v>
      </c>
      <c r="N5250" t="s">
        <v>35</v>
      </c>
      <c r="O5250">
        <v>13</v>
      </c>
      <c r="P5250" s="1">
        <v>45690</v>
      </c>
      <c r="Q5250">
        <v>490</v>
      </c>
      <c r="R5250" t="s">
        <v>29</v>
      </c>
      <c r="S5250">
        <v>2</v>
      </c>
      <c r="T5250" s="1">
        <v>45995</v>
      </c>
      <c r="U5250" t="s">
        <v>36</v>
      </c>
      <c r="V5250" t="str">
        <f>TEXT(WEEKDAY(Working_Data[[#This Row],[order_date]],1),"DDDD")</f>
        <v>Tuesday</v>
      </c>
      <c r="W5250" t="str">
        <f>TEXT(Working_Data[[#This Row],[order_date]],"mmmm")</f>
        <v>May</v>
      </c>
      <c r="X5250" s="7">
        <f>Working_Data[[#This Row],[last_order_date]]-Working_Data[[#This Row],[signup_date]]</f>
        <v>604</v>
      </c>
      <c r="Y5250" s="7">
        <f>IF(Working_Data[[#This Row],[churned]]="Active",1,0)</f>
        <v>1</v>
      </c>
      <c r="Z5250" s="7">
        <f>YEAR(Working_Data[[#This Row],[order_date]])</f>
        <v>2025</v>
      </c>
    </row>
    <row r="5251" spans="1:26" x14ac:dyDescent="0.25">
      <c r="A5251" t="s">
        <v>10552</v>
      </c>
      <c r="B5251" t="s">
        <v>45</v>
      </c>
      <c r="C5251" t="s">
        <v>82</v>
      </c>
      <c r="D5251" t="s">
        <v>32</v>
      </c>
      <c r="E5251" s="1">
        <v>45345</v>
      </c>
      <c r="F5251" t="s">
        <v>10553</v>
      </c>
      <c r="G5251" s="1">
        <v>45798</v>
      </c>
      <c r="H5251" t="s">
        <v>34</v>
      </c>
      <c r="I5251" t="s">
        <v>54</v>
      </c>
      <c r="J5251" t="s">
        <v>27</v>
      </c>
      <c r="K5251">
        <v>4</v>
      </c>
      <c r="L5251" s="3">
        <f>Working_Data[[#This Row],[price2]]/Working_Data[[#This Row],[quantity]]</f>
        <v>310.77499999999998</v>
      </c>
      <c r="M5251" s="3">
        <v>1243.0999999999999</v>
      </c>
      <c r="N5251" t="s">
        <v>35</v>
      </c>
      <c r="O5251">
        <v>38</v>
      </c>
      <c r="P5251" s="1">
        <v>45845</v>
      </c>
      <c r="Q5251">
        <v>475</v>
      </c>
      <c r="R5251" t="s">
        <v>43</v>
      </c>
      <c r="S5251">
        <v>4</v>
      </c>
      <c r="T5251" s="1">
        <v>45906</v>
      </c>
      <c r="U5251" t="s">
        <v>36</v>
      </c>
      <c r="V5251" t="str">
        <f>TEXT(WEEKDAY(Working_Data[[#This Row],[order_date]],1),"DDDD")</f>
        <v>Wednesday</v>
      </c>
      <c r="W5251" t="str">
        <f>TEXT(Working_Data[[#This Row],[order_date]],"mmmm")</f>
        <v>May</v>
      </c>
      <c r="X5251" s="7">
        <f>Working_Data[[#This Row],[last_order_date]]-Working_Data[[#This Row],[signup_date]]</f>
        <v>500</v>
      </c>
      <c r="Y5251" s="7">
        <f>IF(Working_Data[[#This Row],[churned]]="Active",1,0)</f>
        <v>0</v>
      </c>
      <c r="Z5251" s="7">
        <f>YEAR(Working_Data[[#This Row],[order_date]])</f>
        <v>2025</v>
      </c>
    </row>
    <row r="5252" spans="1:26" x14ac:dyDescent="0.25">
      <c r="A5252" t="s">
        <v>10554</v>
      </c>
      <c r="B5252" t="s">
        <v>21</v>
      </c>
      <c r="C5252" t="s">
        <v>22</v>
      </c>
      <c r="D5252" t="s">
        <v>32</v>
      </c>
      <c r="E5252" s="1">
        <v>45966</v>
      </c>
      <c r="F5252" t="s">
        <v>10555</v>
      </c>
      <c r="G5252" s="1">
        <v>45798</v>
      </c>
      <c r="H5252" t="s">
        <v>25</v>
      </c>
      <c r="I5252" t="s">
        <v>63</v>
      </c>
      <c r="J5252" t="s">
        <v>59</v>
      </c>
      <c r="K5252">
        <v>5</v>
      </c>
      <c r="L5252" s="3">
        <f>Working_Data[[#This Row],[price2]]/Working_Data[[#This Row],[quantity]]</f>
        <v>129.01</v>
      </c>
      <c r="M5252" s="3">
        <v>645.04999999999995</v>
      </c>
      <c r="N5252" t="s">
        <v>35</v>
      </c>
      <c r="O5252">
        <v>11</v>
      </c>
      <c r="P5252" s="1">
        <v>45665</v>
      </c>
      <c r="Q5252">
        <v>243</v>
      </c>
      <c r="R5252" t="s">
        <v>29</v>
      </c>
      <c r="S5252">
        <v>4</v>
      </c>
      <c r="T5252" s="1">
        <v>45785</v>
      </c>
      <c r="U5252" t="s">
        <v>60</v>
      </c>
      <c r="V5252" t="str">
        <f>TEXT(WEEKDAY(Working_Data[[#This Row],[order_date]],1),"DDDD")</f>
        <v>Wednesday</v>
      </c>
      <c r="W5252" t="str">
        <f>TEXT(Working_Data[[#This Row],[order_date]],"mmmm")</f>
        <v>May</v>
      </c>
      <c r="X5252" s="7">
        <f>Working_Data[[#This Row],[last_order_date]]-Working_Data[[#This Row],[signup_date]]</f>
        <v>-301</v>
      </c>
      <c r="Y5252" s="7">
        <f>IF(Working_Data[[#This Row],[churned]]="Active",1,0)</f>
        <v>1</v>
      </c>
      <c r="Z5252" s="7">
        <f>YEAR(Working_Data[[#This Row],[order_date]])</f>
        <v>2025</v>
      </c>
    </row>
    <row r="5253" spans="1:26" x14ac:dyDescent="0.25">
      <c r="A5253" t="s">
        <v>10556</v>
      </c>
      <c r="B5253" t="s">
        <v>45</v>
      </c>
      <c r="C5253" t="s">
        <v>22</v>
      </c>
      <c r="D5253" t="s">
        <v>56</v>
      </c>
      <c r="E5253" s="1">
        <v>45711</v>
      </c>
      <c r="F5253" t="s">
        <v>10557</v>
      </c>
      <c r="G5253" s="1">
        <v>45798</v>
      </c>
      <c r="H5253" t="s">
        <v>58</v>
      </c>
      <c r="I5253" t="s">
        <v>26</v>
      </c>
      <c r="J5253" t="s">
        <v>49</v>
      </c>
      <c r="K5253">
        <v>1</v>
      </c>
      <c r="L5253" s="3">
        <f>Working_Data[[#This Row],[price2]]/Working_Data[[#This Row],[quantity]]</f>
        <v>1496.02</v>
      </c>
      <c r="M5253" s="3">
        <v>1496.02</v>
      </c>
      <c r="N5253" t="s">
        <v>50</v>
      </c>
      <c r="O5253">
        <v>18</v>
      </c>
      <c r="P5253" s="1">
        <v>45583</v>
      </c>
      <c r="Q5253">
        <v>211</v>
      </c>
      <c r="R5253" t="s">
        <v>43</v>
      </c>
      <c r="S5253">
        <v>5</v>
      </c>
      <c r="T5253" s="1">
        <v>45392</v>
      </c>
      <c r="U5253" t="s">
        <v>30</v>
      </c>
      <c r="V5253" t="str">
        <f>TEXT(WEEKDAY(Working_Data[[#This Row],[order_date]],1),"DDDD")</f>
        <v>Wednesday</v>
      </c>
      <c r="W5253" t="str">
        <f>TEXT(Working_Data[[#This Row],[order_date]],"mmmm")</f>
        <v>May</v>
      </c>
      <c r="X5253" s="7">
        <f>Working_Data[[#This Row],[last_order_date]]-Working_Data[[#This Row],[signup_date]]</f>
        <v>-128</v>
      </c>
      <c r="Y5253" s="7">
        <f>IF(Working_Data[[#This Row],[churned]]="Active",1,0)</f>
        <v>0</v>
      </c>
      <c r="Z5253" s="7">
        <f>YEAR(Working_Data[[#This Row],[order_date]])</f>
        <v>2025</v>
      </c>
    </row>
    <row r="5254" spans="1:26" x14ac:dyDescent="0.25">
      <c r="A5254" t="s">
        <v>10558</v>
      </c>
      <c r="B5254" t="s">
        <v>38</v>
      </c>
      <c r="C5254" t="s">
        <v>39</v>
      </c>
      <c r="D5254" t="s">
        <v>23</v>
      </c>
      <c r="E5254" s="1">
        <v>44968</v>
      </c>
      <c r="F5254" t="s">
        <v>10559</v>
      </c>
      <c r="G5254" s="1">
        <v>45798</v>
      </c>
      <c r="H5254" t="s">
        <v>25</v>
      </c>
      <c r="I5254" t="s">
        <v>54</v>
      </c>
      <c r="J5254" t="s">
        <v>67</v>
      </c>
      <c r="K5254">
        <v>4</v>
      </c>
      <c r="L5254" s="3">
        <f>Working_Data[[#This Row],[price2]]/Working_Data[[#This Row],[quantity]]</f>
        <v>125.71</v>
      </c>
      <c r="M5254" s="3">
        <v>502.84</v>
      </c>
      <c r="N5254" t="s">
        <v>50</v>
      </c>
      <c r="O5254">
        <v>47</v>
      </c>
      <c r="P5254" s="1">
        <v>45884</v>
      </c>
      <c r="Q5254">
        <v>211</v>
      </c>
      <c r="R5254" t="s">
        <v>29</v>
      </c>
      <c r="S5254">
        <v>5</v>
      </c>
      <c r="T5254" s="1">
        <v>45454</v>
      </c>
      <c r="U5254" t="s">
        <v>36</v>
      </c>
      <c r="V5254" t="str">
        <f>TEXT(WEEKDAY(Working_Data[[#This Row],[order_date]],1),"DDDD")</f>
        <v>Wednesday</v>
      </c>
      <c r="W5254" t="str">
        <f>TEXT(Working_Data[[#This Row],[order_date]],"mmmm")</f>
        <v>May</v>
      </c>
      <c r="X5254" s="7">
        <f>Working_Data[[#This Row],[last_order_date]]-Working_Data[[#This Row],[signup_date]]</f>
        <v>916</v>
      </c>
      <c r="Y5254" s="7">
        <f>IF(Working_Data[[#This Row],[churned]]="Active",1,0)</f>
        <v>1</v>
      </c>
      <c r="Z5254" s="7">
        <f>YEAR(Working_Data[[#This Row],[order_date]])</f>
        <v>2025</v>
      </c>
    </row>
    <row r="5255" spans="1:26" x14ac:dyDescent="0.25">
      <c r="A5255" t="s">
        <v>10560</v>
      </c>
      <c r="B5255" t="s">
        <v>38</v>
      </c>
      <c r="C5255" t="s">
        <v>39</v>
      </c>
      <c r="D5255" t="s">
        <v>23</v>
      </c>
      <c r="E5255" s="1">
        <v>45967</v>
      </c>
      <c r="F5255" t="s">
        <v>10561</v>
      </c>
      <c r="G5255" s="1">
        <v>45798</v>
      </c>
      <c r="H5255" t="s">
        <v>58</v>
      </c>
      <c r="I5255" t="s">
        <v>63</v>
      </c>
      <c r="J5255" t="s">
        <v>67</v>
      </c>
      <c r="K5255">
        <v>4</v>
      </c>
      <c r="L5255" s="3">
        <f>Working_Data[[#This Row],[price2]]/Working_Data[[#This Row],[quantity]]</f>
        <v>156.19749999999999</v>
      </c>
      <c r="M5255" s="3">
        <v>624.79</v>
      </c>
      <c r="N5255" t="s">
        <v>50</v>
      </c>
      <c r="O5255">
        <v>43</v>
      </c>
      <c r="P5255" s="1">
        <v>45777</v>
      </c>
      <c r="Q5255">
        <v>441</v>
      </c>
      <c r="R5255" t="s">
        <v>43</v>
      </c>
      <c r="S5255">
        <v>5</v>
      </c>
      <c r="T5255" s="1">
        <v>45809</v>
      </c>
      <c r="U5255" t="s">
        <v>60</v>
      </c>
      <c r="V5255" t="str">
        <f>TEXT(WEEKDAY(Working_Data[[#This Row],[order_date]],1),"DDDD")</f>
        <v>Wednesday</v>
      </c>
      <c r="W5255" t="str">
        <f>TEXT(Working_Data[[#This Row],[order_date]],"mmmm")</f>
        <v>May</v>
      </c>
      <c r="X5255" s="7">
        <f>Working_Data[[#This Row],[last_order_date]]-Working_Data[[#This Row],[signup_date]]</f>
        <v>-190</v>
      </c>
      <c r="Y5255" s="7">
        <f>IF(Working_Data[[#This Row],[churned]]="Active",1,0)</f>
        <v>0</v>
      </c>
      <c r="Z5255" s="7">
        <f>YEAR(Working_Data[[#This Row],[order_date]])</f>
        <v>2025</v>
      </c>
    </row>
    <row r="5256" spans="1:26" x14ac:dyDescent="0.25">
      <c r="A5256" t="s">
        <v>10562</v>
      </c>
      <c r="B5256" t="s">
        <v>45</v>
      </c>
      <c r="C5256" t="s">
        <v>22</v>
      </c>
      <c r="D5256" t="s">
        <v>77</v>
      </c>
      <c r="E5256" s="1">
        <v>45363</v>
      </c>
      <c r="F5256" t="s">
        <v>10563</v>
      </c>
      <c r="G5256" s="1">
        <v>45798</v>
      </c>
      <c r="H5256" t="s">
        <v>47</v>
      </c>
      <c r="I5256" t="s">
        <v>42</v>
      </c>
      <c r="J5256" t="s">
        <v>27</v>
      </c>
      <c r="K5256">
        <v>3</v>
      </c>
      <c r="L5256" s="3">
        <f>Working_Data[[#This Row],[price2]]/Working_Data[[#This Row],[quantity]]</f>
        <v>54.866666666666667</v>
      </c>
      <c r="M5256" s="3">
        <v>164.6</v>
      </c>
      <c r="N5256" t="s">
        <v>50</v>
      </c>
      <c r="O5256">
        <v>26</v>
      </c>
      <c r="P5256" s="1">
        <v>45679</v>
      </c>
      <c r="Q5256">
        <v>154</v>
      </c>
      <c r="R5256" t="s">
        <v>43</v>
      </c>
      <c r="S5256">
        <v>1</v>
      </c>
      <c r="T5256" s="1">
        <v>45636</v>
      </c>
      <c r="U5256" t="s">
        <v>30</v>
      </c>
      <c r="V5256" t="str">
        <f>TEXT(WEEKDAY(Working_Data[[#This Row],[order_date]],1),"DDDD")</f>
        <v>Wednesday</v>
      </c>
      <c r="W5256" t="str">
        <f>TEXT(Working_Data[[#This Row],[order_date]],"mmmm")</f>
        <v>May</v>
      </c>
      <c r="X5256" s="7">
        <f>Working_Data[[#This Row],[last_order_date]]-Working_Data[[#This Row],[signup_date]]</f>
        <v>316</v>
      </c>
      <c r="Y5256" s="7">
        <f>IF(Working_Data[[#This Row],[churned]]="Active",1,0)</f>
        <v>0</v>
      </c>
      <c r="Z5256" s="7">
        <f>YEAR(Working_Data[[#This Row],[order_date]])</f>
        <v>2025</v>
      </c>
    </row>
    <row r="5257" spans="1:26" x14ac:dyDescent="0.25">
      <c r="A5257" t="s">
        <v>10564</v>
      </c>
      <c r="B5257" t="s">
        <v>45</v>
      </c>
      <c r="C5257" t="s">
        <v>39</v>
      </c>
      <c r="D5257" t="s">
        <v>52</v>
      </c>
      <c r="E5257" s="1">
        <v>45466</v>
      </c>
      <c r="F5257" t="s">
        <v>10565</v>
      </c>
      <c r="G5257" s="1">
        <v>45798</v>
      </c>
      <c r="H5257" t="s">
        <v>34</v>
      </c>
      <c r="I5257" t="s">
        <v>26</v>
      </c>
      <c r="J5257" t="s">
        <v>27</v>
      </c>
      <c r="K5257">
        <v>5</v>
      </c>
      <c r="L5257" s="3">
        <f>Working_Data[[#This Row],[price2]]/Working_Data[[#This Row],[quantity]]</f>
        <v>85.796000000000006</v>
      </c>
      <c r="M5257" s="3">
        <v>428.98</v>
      </c>
      <c r="N5257" t="s">
        <v>35</v>
      </c>
      <c r="O5257">
        <v>9</v>
      </c>
      <c r="P5257" s="1">
        <v>45815</v>
      </c>
      <c r="Q5257">
        <v>258</v>
      </c>
      <c r="R5257" t="s">
        <v>43</v>
      </c>
      <c r="S5257">
        <v>2</v>
      </c>
      <c r="T5257" s="1">
        <v>45793</v>
      </c>
      <c r="U5257" t="s">
        <v>36</v>
      </c>
      <c r="V5257" t="str">
        <f>TEXT(WEEKDAY(Working_Data[[#This Row],[order_date]],1),"DDDD")</f>
        <v>Wednesday</v>
      </c>
      <c r="W5257" t="str">
        <f>TEXT(Working_Data[[#This Row],[order_date]],"mmmm")</f>
        <v>May</v>
      </c>
      <c r="X5257" s="7">
        <f>Working_Data[[#This Row],[last_order_date]]-Working_Data[[#This Row],[signup_date]]</f>
        <v>349</v>
      </c>
      <c r="Y5257" s="7">
        <f>IF(Working_Data[[#This Row],[churned]]="Active",1,0)</f>
        <v>0</v>
      </c>
      <c r="Z5257" s="7">
        <f>YEAR(Working_Data[[#This Row],[order_date]])</f>
        <v>2025</v>
      </c>
    </row>
    <row r="5258" spans="1:26" x14ac:dyDescent="0.25">
      <c r="A5258" t="s">
        <v>10566</v>
      </c>
      <c r="B5258" t="s">
        <v>45</v>
      </c>
      <c r="C5258" t="s">
        <v>82</v>
      </c>
      <c r="D5258" t="s">
        <v>77</v>
      </c>
      <c r="E5258" s="1">
        <v>45624</v>
      </c>
      <c r="F5258" t="s">
        <v>10567</v>
      </c>
      <c r="G5258" s="1">
        <v>45798</v>
      </c>
      <c r="H5258" t="s">
        <v>34</v>
      </c>
      <c r="I5258" t="s">
        <v>26</v>
      </c>
      <c r="J5258" t="s">
        <v>49</v>
      </c>
      <c r="K5258">
        <v>2</v>
      </c>
      <c r="L5258" s="3">
        <f>Working_Data[[#This Row],[price2]]/Working_Data[[#This Row],[quantity]]</f>
        <v>54.31</v>
      </c>
      <c r="M5258" s="3">
        <v>108.62</v>
      </c>
      <c r="N5258" t="s">
        <v>28</v>
      </c>
      <c r="O5258">
        <v>40</v>
      </c>
      <c r="P5258" s="1">
        <v>45531</v>
      </c>
      <c r="Q5258">
        <v>132</v>
      </c>
      <c r="R5258" t="s">
        <v>43</v>
      </c>
      <c r="S5258">
        <v>1</v>
      </c>
      <c r="T5258" s="1">
        <v>45563</v>
      </c>
      <c r="U5258" t="s">
        <v>60</v>
      </c>
      <c r="V5258" t="str">
        <f>TEXT(WEEKDAY(Working_Data[[#This Row],[order_date]],1),"DDDD")</f>
        <v>Wednesday</v>
      </c>
      <c r="W5258" t="str">
        <f>TEXT(Working_Data[[#This Row],[order_date]],"mmmm")</f>
        <v>May</v>
      </c>
      <c r="X5258" s="7">
        <f>Working_Data[[#This Row],[last_order_date]]-Working_Data[[#This Row],[signup_date]]</f>
        <v>-93</v>
      </c>
      <c r="Y5258" s="7">
        <f>IF(Working_Data[[#This Row],[churned]]="Active",1,0)</f>
        <v>0</v>
      </c>
      <c r="Z5258" s="7">
        <f>YEAR(Working_Data[[#This Row],[order_date]])</f>
        <v>2025</v>
      </c>
    </row>
    <row r="5259" spans="1:26" x14ac:dyDescent="0.25">
      <c r="A5259" t="s">
        <v>10568</v>
      </c>
      <c r="B5259" t="s">
        <v>38</v>
      </c>
      <c r="C5259" t="s">
        <v>39</v>
      </c>
      <c r="D5259" t="s">
        <v>52</v>
      </c>
      <c r="E5259" s="1">
        <v>45713</v>
      </c>
      <c r="F5259" t="s">
        <v>10569</v>
      </c>
      <c r="G5259" s="1">
        <v>45799</v>
      </c>
      <c r="H5259" t="s">
        <v>47</v>
      </c>
      <c r="I5259" t="s">
        <v>26</v>
      </c>
      <c r="J5259" t="s">
        <v>67</v>
      </c>
      <c r="K5259">
        <v>4</v>
      </c>
      <c r="L5259" s="3">
        <f>Working_Data[[#This Row],[price2]]/Working_Data[[#This Row],[quantity]]</f>
        <v>374.47250000000003</v>
      </c>
      <c r="M5259" s="3">
        <v>1497.89</v>
      </c>
      <c r="N5259" t="s">
        <v>35</v>
      </c>
      <c r="O5259">
        <v>5</v>
      </c>
      <c r="P5259" s="1">
        <v>45867</v>
      </c>
      <c r="Q5259">
        <v>462</v>
      </c>
      <c r="R5259" t="s">
        <v>43</v>
      </c>
      <c r="S5259">
        <v>4</v>
      </c>
      <c r="T5259" s="1">
        <v>45534</v>
      </c>
      <c r="U5259" t="s">
        <v>30</v>
      </c>
      <c r="V5259" t="str">
        <f>TEXT(WEEKDAY(Working_Data[[#This Row],[order_date]],1),"DDDD")</f>
        <v>Thursday</v>
      </c>
      <c r="W5259" t="str">
        <f>TEXT(Working_Data[[#This Row],[order_date]],"mmmm")</f>
        <v>May</v>
      </c>
      <c r="X5259" s="7">
        <f>Working_Data[[#This Row],[last_order_date]]-Working_Data[[#This Row],[signup_date]]</f>
        <v>154</v>
      </c>
      <c r="Y5259" s="7">
        <f>IF(Working_Data[[#This Row],[churned]]="Active",1,0)</f>
        <v>0</v>
      </c>
      <c r="Z5259" s="7">
        <f>YEAR(Working_Data[[#This Row],[order_date]])</f>
        <v>2025</v>
      </c>
    </row>
    <row r="5260" spans="1:26" x14ac:dyDescent="0.25">
      <c r="A5260" t="s">
        <v>10570</v>
      </c>
      <c r="B5260" t="s">
        <v>45</v>
      </c>
      <c r="C5260" t="s">
        <v>82</v>
      </c>
      <c r="D5260" t="s">
        <v>77</v>
      </c>
      <c r="E5260" s="1">
        <v>45602</v>
      </c>
      <c r="F5260" t="s">
        <v>10571</v>
      </c>
      <c r="G5260" s="1">
        <v>45799</v>
      </c>
      <c r="H5260" t="s">
        <v>41</v>
      </c>
      <c r="I5260" t="s">
        <v>26</v>
      </c>
      <c r="J5260" t="s">
        <v>27</v>
      </c>
      <c r="K5260">
        <v>4</v>
      </c>
      <c r="L5260" s="3">
        <f>Working_Data[[#This Row],[price2]]/Working_Data[[#This Row],[quantity]]</f>
        <v>223.1825</v>
      </c>
      <c r="M5260" s="3">
        <v>892.73</v>
      </c>
      <c r="N5260" t="s">
        <v>50</v>
      </c>
      <c r="O5260">
        <v>34</v>
      </c>
      <c r="P5260" s="1">
        <v>45391</v>
      </c>
      <c r="Q5260">
        <v>355</v>
      </c>
      <c r="R5260" t="s">
        <v>29</v>
      </c>
      <c r="S5260">
        <v>1</v>
      </c>
      <c r="T5260" s="1">
        <v>45589</v>
      </c>
      <c r="U5260" t="s">
        <v>30</v>
      </c>
      <c r="V5260" t="str">
        <f>TEXT(WEEKDAY(Working_Data[[#This Row],[order_date]],1),"DDDD")</f>
        <v>Thursday</v>
      </c>
      <c r="W5260" t="str">
        <f>TEXT(Working_Data[[#This Row],[order_date]],"mmmm")</f>
        <v>May</v>
      </c>
      <c r="X5260" s="7">
        <f>Working_Data[[#This Row],[last_order_date]]-Working_Data[[#This Row],[signup_date]]</f>
        <v>-211</v>
      </c>
      <c r="Y5260" s="7">
        <f>IF(Working_Data[[#This Row],[churned]]="Active",1,0)</f>
        <v>1</v>
      </c>
      <c r="Z5260" s="7">
        <f>YEAR(Working_Data[[#This Row],[order_date]])</f>
        <v>2025</v>
      </c>
    </row>
    <row r="5261" spans="1:26" x14ac:dyDescent="0.25">
      <c r="A5261" t="s">
        <v>10572</v>
      </c>
      <c r="B5261" t="s">
        <v>38</v>
      </c>
      <c r="C5261" t="s">
        <v>39</v>
      </c>
      <c r="D5261" t="s">
        <v>23</v>
      </c>
      <c r="E5261" s="1">
        <v>45539</v>
      </c>
      <c r="F5261" t="s">
        <v>10573</v>
      </c>
      <c r="G5261" s="1">
        <v>45799</v>
      </c>
      <c r="H5261" t="s">
        <v>34</v>
      </c>
      <c r="I5261" t="s">
        <v>63</v>
      </c>
      <c r="J5261" t="s">
        <v>59</v>
      </c>
      <c r="K5261">
        <v>2</v>
      </c>
      <c r="L5261" s="3">
        <f>Working_Data[[#This Row],[price2]]/Working_Data[[#This Row],[quantity]]</f>
        <v>686.63499999999999</v>
      </c>
      <c r="M5261" s="3">
        <v>1373.27</v>
      </c>
      <c r="N5261" t="s">
        <v>50</v>
      </c>
      <c r="O5261">
        <v>4</v>
      </c>
      <c r="P5261" s="1">
        <v>45665</v>
      </c>
      <c r="Q5261">
        <v>189</v>
      </c>
      <c r="R5261" t="s">
        <v>29</v>
      </c>
      <c r="S5261">
        <v>1</v>
      </c>
      <c r="T5261" s="1">
        <v>45809</v>
      </c>
      <c r="U5261" t="s">
        <v>36</v>
      </c>
      <c r="V5261" t="str">
        <f>TEXT(WEEKDAY(Working_Data[[#This Row],[order_date]],1),"DDDD")</f>
        <v>Thursday</v>
      </c>
      <c r="W5261" t="str">
        <f>TEXT(Working_Data[[#This Row],[order_date]],"mmmm")</f>
        <v>May</v>
      </c>
      <c r="X5261" s="7">
        <f>Working_Data[[#This Row],[last_order_date]]-Working_Data[[#This Row],[signup_date]]</f>
        <v>126</v>
      </c>
      <c r="Y5261" s="7">
        <f>IF(Working_Data[[#This Row],[churned]]="Active",1,0)</f>
        <v>1</v>
      </c>
      <c r="Z5261" s="7">
        <f>YEAR(Working_Data[[#This Row],[order_date]])</f>
        <v>2025</v>
      </c>
    </row>
    <row r="5262" spans="1:26" x14ac:dyDescent="0.25">
      <c r="A5262" t="s">
        <v>10574</v>
      </c>
      <c r="B5262" t="s">
        <v>38</v>
      </c>
      <c r="C5262" t="s">
        <v>22</v>
      </c>
      <c r="D5262" t="s">
        <v>56</v>
      </c>
      <c r="E5262" s="1">
        <v>45243</v>
      </c>
      <c r="F5262" t="s">
        <v>10575</v>
      </c>
      <c r="G5262" s="1">
        <v>45799</v>
      </c>
      <c r="H5262" t="s">
        <v>41</v>
      </c>
      <c r="I5262" t="s">
        <v>63</v>
      </c>
      <c r="J5262" t="s">
        <v>59</v>
      </c>
      <c r="K5262">
        <v>3</v>
      </c>
      <c r="L5262" s="3">
        <f>Working_Data[[#This Row],[price2]]/Working_Data[[#This Row],[quantity]]</f>
        <v>300.6033333333333</v>
      </c>
      <c r="M5262" s="3">
        <v>901.81</v>
      </c>
      <c r="N5262" t="s">
        <v>50</v>
      </c>
      <c r="O5262">
        <v>25</v>
      </c>
      <c r="P5262" s="1">
        <v>45421</v>
      </c>
      <c r="Q5262">
        <v>252</v>
      </c>
      <c r="R5262" t="s">
        <v>29</v>
      </c>
      <c r="S5262">
        <v>5</v>
      </c>
      <c r="T5262" s="1">
        <v>45645</v>
      </c>
      <c r="U5262" t="s">
        <v>30</v>
      </c>
      <c r="V5262" t="str">
        <f>TEXT(WEEKDAY(Working_Data[[#This Row],[order_date]],1),"DDDD")</f>
        <v>Thursday</v>
      </c>
      <c r="W5262" t="str">
        <f>TEXT(Working_Data[[#This Row],[order_date]],"mmmm")</f>
        <v>May</v>
      </c>
      <c r="X5262" s="7">
        <f>Working_Data[[#This Row],[last_order_date]]-Working_Data[[#This Row],[signup_date]]</f>
        <v>178</v>
      </c>
      <c r="Y5262" s="7">
        <f>IF(Working_Data[[#This Row],[churned]]="Active",1,0)</f>
        <v>1</v>
      </c>
      <c r="Z5262" s="7">
        <f>YEAR(Working_Data[[#This Row],[order_date]])</f>
        <v>2025</v>
      </c>
    </row>
    <row r="5263" spans="1:26" x14ac:dyDescent="0.25">
      <c r="A5263" t="s">
        <v>10576</v>
      </c>
      <c r="B5263" t="s">
        <v>38</v>
      </c>
      <c r="C5263" t="s">
        <v>82</v>
      </c>
      <c r="D5263" t="s">
        <v>77</v>
      </c>
      <c r="E5263" s="1">
        <v>45359</v>
      </c>
      <c r="F5263" t="s">
        <v>10577</v>
      </c>
      <c r="G5263" s="1">
        <v>45799</v>
      </c>
      <c r="H5263" t="s">
        <v>47</v>
      </c>
      <c r="I5263" t="s">
        <v>48</v>
      </c>
      <c r="J5263" t="s">
        <v>59</v>
      </c>
      <c r="K5263">
        <v>5</v>
      </c>
      <c r="L5263" s="3">
        <f>Working_Data[[#This Row],[price2]]/Working_Data[[#This Row],[quantity]]</f>
        <v>80.227999999999994</v>
      </c>
      <c r="M5263" s="3">
        <v>401.14</v>
      </c>
      <c r="N5263" t="s">
        <v>50</v>
      </c>
      <c r="O5263">
        <v>12</v>
      </c>
      <c r="P5263" s="1">
        <v>45872</v>
      </c>
      <c r="Q5263">
        <v>385</v>
      </c>
      <c r="R5263" t="s">
        <v>29</v>
      </c>
      <c r="S5263">
        <v>3</v>
      </c>
      <c r="T5263" s="1">
        <v>45871</v>
      </c>
      <c r="U5263" t="s">
        <v>30</v>
      </c>
      <c r="V5263" t="str">
        <f>TEXT(WEEKDAY(Working_Data[[#This Row],[order_date]],1),"DDDD")</f>
        <v>Thursday</v>
      </c>
      <c r="W5263" t="str">
        <f>TEXT(Working_Data[[#This Row],[order_date]],"mmmm")</f>
        <v>May</v>
      </c>
      <c r="X5263" s="7">
        <f>Working_Data[[#This Row],[last_order_date]]-Working_Data[[#This Row],[signup_date]]</f>
        <v>513</v>
      </c>
      <c r="Y5263" s="7">
        <f>IF(Working_Data[[#This Row],[churned]]="Active",1,0)</f>
        <v>1</v>
      </c>
      <c r="Z5263" s="7">
        <f>YEAR(Working_Data[[#This Row],[order_date]])</f>
        <v>2025</v>
      </c>
    </row>
    <row r="5264" spans="1:26" x14ac:dyDescent="0.25">
      <c r="A5264" t="s">
        <v>10578</v>
      </c>
      <c r="B5264" t="s">
        <v>38</v>
      </c>
      <c r="C5264" t="s">
        <v>39</v>
      </c>
      <c r="D5264" t="s">
        <v>23</v>
      </c>
      <c r="E5264" s="1">
        <v>45550</v>
      </c>
      <c r="F5264" t="s">
        <v>10579</v>
      </c>
      <c r="G5264" s="1">
        <v>45799</v>
      </c>
      <c r="H5264" t="s">
        <v>41</v>
      </c>
      <c r="I5264" t="s">
        <v>26</v>
      </c>
      <c r="J5264" t="s">
        <v>59</v>
      </c>
      <c r="K5264">
        <v>1</v>
      </c>
      <c r="L5264" s="3">
        <f>Working_Data[[#This Row],[price2]]/Working_Data[[#This Row],[quantity]]</f>
        <v>1117.6400000000001</v>
      </c>
      <c r="M5264" s="3">
        <v>1117.6400000000001</v>
      </c>
      <c r="N5264" t="s">
        <v>28</v>
      </c>
      <c r="O5264">
        <v>31</v>
      </c>
      <c r="P5264" s="1">
        <v>45716</v>
      </c>
      <c r="Q5264">
        <v>369</v>
      </c>
      <c r="R5264" t="s">
        <v>43</v>
      </c>
      <c r="S5264">
        <v>1</v>
      </c>
      <c r="T5264" s="1">
        <v>45827</v>
      </c>
      <c r="U5264" t="s">
        <v>36</v>
      </c>
      <c r="V5264" t="str">
        <f>TEXT(WEEKDAY(Working_Data[[#This Row],[order_date]],1),"DDDD")</f>
        <v>Thursday</v>
      </c>
      <c r="W5264" t="str">
        <f>TEXT(Working_Data[[#This Row],[order_date]],"mmmm")</f>
        <v>May</v>
      </c>
      <c r="X5264" s="7">
        <f>Working_Data[[#This Row],[last_order_date]]-Working_Data[[#This Row],[signup_date]]</f>
        <v>166</v>
      </c>
      <c r="Y5264" s="7">
        <f>IF(Working_Data[[#This Row],[churned]]="Active",1,0)</f>
        <v>0</v>
      </c>
      <c r="Z5264" s="7">
        <f>YEAR(Working_Data[[#This Row],[order_date]])</f>
        <v>2025</v>
      </c>
    </row>
    <row r="5265" spans="1:26" x14ac:dyDescent="0.25">
      <c r="A5265" t="s">
        <v>10580</v>
      </c>
      <c r="B5265" t="s">
        <v>38</v>
      </c>
      <c r="C5265" t="s">
        <v>39</v>
      </c>
      <c r="D5265" t="s">
        <v>32</v>
      </c>
      <c r="E5265" s="1">
        <v>45674</v>
      </c>
      <c r="F5265" t="s">
        <v>10581</v>
      </c>
      <c r="G5265" s="1">
        <v>45799</v>
      </c>
      <c r="H5265" t="s">
        <v>47</v>
      </c>
      <c r="I5265" t="s">
        <v>42</v>
      </c>
      <c r="J5265" t="s">
        <v>59</v>
      </c>
      <c r="K5265">
        <v>1</v>
      </c>
      <c r="L5265" s="3">
        <f>Working_Data[[#This Row],[price2]]/Working_Data[[#This Row],[quantity]]</f>
        <v>205.79</v>
      </c>
      <c r="M5265" s="3">
        <v>205.79</v>
      </c>
      <c r="N5265" t="s">
        <v>35</v>
      </c>
      <c r="O5265">
        <v>13</v>
      </c>
      <c r="P5265" s="1">
        <v>45885</v>
      </c>
      <c r="Q5265">
        <v>240</v>
      </c>
      <c r="R5265" t="s">
        <v>29</v>
      </c>
      <c r="S5265">
        <v>1</v>
      </c>
      <c r="T5265" s="1">
        <v>45754</v>
      </c>
      <c r="U5265" t="s">
        <v>30</v>
      </c>
      <c r="V5265" t="str">
        <f>TEXT(WEEKDAY(Working_Data[[#This Row],[order_date]],1),"DDDD")</f>
        <v>Thursday</v>
      </c>
      <c r="W5265" t="str">
        <f>TEXT(Working_Data[[#This Row],[order_date]],"mmmm")</f>
        <v>May</v>
      </c>
      <c r="X5265" s="7">
        <f>Working_Data[[#This Row],[last_order_date]]-Working_Data[[#This Row],[signup_date]]</f>
        <v>211</v>
      </c>
      <c r="Y5265" s="7">
        <f>IF(Working_Data[[#This Row],[churned]]="Active",1,0)</f>
        <v>1</v>
      </c>
      <c r="Z5265" s="7">
        <f>YEAR(Working_Data[[#This Row],[order_date]])</f>
        <v>2025</v>
      </c>
    </row>
    <row r="5266" spans="1:26" x14ac:dyDescent="0.25">
      <c r="A5266" t="s">
        <v>10582</v>
      </c>
      <c r="B5266" t="s">
        <v>21</v>
      </c>
      <c r="C5266" t="s">
        <v>39</v>
      </c>
      <c r="D5266" t="s">
        <v>32</v>
      </c>
      <c r="E5266" s="1">
        <v>45629</v>
      </c>
      <c r="F5266" t="s">
        <v>10583</v>
      </c>
      <c r="G5266" s="1">
        <v>45799</v>
      </c>
      <c r="H5266" t="s">
        <v>47</v>
      </c>
      <c r="I5266" t="s">
        <v>63</v>
      </c>
      <c r="J5266" t="s">
        <v>67</v>
      </c>
      <c r="K5266">
        <v>4</v>
      </c>
      <c r="L5266" s="3">
        <f>Working_Data[[#This Row],[price2]]/Working_Data[[#This Row],[quantity]]</f>
        <v>131.23500000000001</v>
      </c>
      <c r="M5266" s="3">
        <v>524.94000000000005</v>
      </c>
      <c r="N5266" t="s">
        <v>28</v>
      </c>
      <c r="O5266">
        <v>14</v>
      </c>
      <c r="P5266" s="1">
        <v>45764</v>
      </c>
      <c r="Q5266">
        <v>488</v>
      </c>
      <c r="R5266" t="s">
        <v>43</v>
      </c>
      <c r="S5266">
        <v>3</v>
      </c>
      <c r="T5266" s="1">
        <v>45680</v>
      </c>
      <c r="U5266" t="s">
        <v>36</v>
      </c>
      <c r="V5266" t="str">
        <f>TEXT(WEEKDAY(Working_Data[[#This Row],[order_date]],1),"DDDD")</f>
        <v>Thursday</v>
      </c>
      <c r="W5266" t="str">
        <f>TEXT(Working_Data[[#This Row],[order_date]],"mmmm")</f>
        <v>May</v>
      </c>
      <c r="X5266" s="7">
        <f>Working_Data[[#This Row],[last_order_date]]-Working_Data[[#This Row],[signup_date]]</f>
        <v>135</v>
      </c>
      <c r="Y5266" s="7">
        <f>IF(Working_Data[[#This Row],[churned]]="Active",1,0)</f>
        <v>0</v>
      </c>
      <c r="Z5266" s="7">
        <f>YEAR(Working_Data[[#This Row],[order_date]])</f>
        <v>2025</v>
      </c>
    </row>
    <row r="5267" spans="1:26" x14ac:dyDescent="0.25">
      <c r="A5267" t="s">
        <v>10584</v>
      </c>
      <c r="B5267" t="s">
        <v>21</v>
      </c>
      <c r="C5267" t="s">
        <v>39</v>
      </c>
      <c r="D5267" t="s">
        <v>77</v>
      </c>
      <c r="E5267" s="1">
        <v>45391</v>
      </c>
      <c r="F5267" t="s">
        <v>10585</v>
      </c>
      <c r="G5267" s="1">
        <v>45800</v>
      </c>
      <c r="H5267" t="s">
        <v>47</v>
      </c>
      <c r="I5267" t="s">
        <v>63</v>
      </c>
      <c r="J5267" t="s">
        <v>49</v>
      </c>
      <c r="K5267">
        <v>3</v>
      </c>
      <c r="L5267" s="3">
        <f>Working_Data[[#This Row],[price2]]/Working_Data[[#This Row],[quantity]]</f>
        <v>79.313333333333333</v>
      </c>
      <c r="M5267" s="3">
        <v>237.94</v>
      </c>
      <c r="N5267" t="s">
        <v>50</v>
      </c>
      <c r="O5267">
        <v>12</v>
      </c>
      <c r="P5267" s="1">
        <v>45839</v>
      </c>
      <c r="Q5267">
        <v>256</v>
      </c>
      <c r="R5267" t="s">
        <v>43</v>
      </c>
      <c r="S5267">
        <v>4</v>
      </c>
      <c r="T5267" s="1">
        <v>45637</v>
      </c>
      <c r="U5267" t="s">
        <v>30</v>
      </c>
      <c r="V5267" t="str">
        <f>TEXT(WEEKDAY(Working_Data[[#This Row],[order_date]],1),"DDDD")</f>
        <v>Friday</v>
      </c>
      <c r="W5267" t="str">
        <f>TEXT(Working_Data[[#This Row],[order_date]],"mmmm")</f>
        <v>May</v>
      </c>
      <c r="X5267" s="7">
        <f>Working_Data[[#This Row],[last_order_date]]-Working_Data[[#This Row],[signup_date]]</f>
        <v>448</v>
      </c>
      <c r="Y5267" s="7">
        <f>IF(Working_Data[[#This Row],[churned]]="Active",1,0)</f>
        <v>0</v>
      </c>
      <c r="Z5267" s="7">
        <f>YEAR(Working_Data[[#This Row],[order_date]])</f>
        <v>2025</v>
      </c>
    </row>
    <row r="5268" spans="1:26" x14ac:dyDescent="0.25">
      <c r="A5268" t="s">
        <v>10586</v>
      </c>
      <c r="B5268" t="s">
        <v>21</v>
      </c>
      <c r="C5268" t="s">
        <v>39</v>
      </c>
      <c r="D5268" t="s">
        <v>52</v>
      </c>
      <c r="E5268" s="1">
        <v>45468</v>
      </c>
      <c r="F5268" t="s">
        <v>10587</v>
      </c>
      <c r="G5268" s="1">
        <v>45800</v>
      </c>
      <c r="H5268" t="s">
        <v>25</v>
      </c>
      <c r="I5268" t="s">
        <v>42</v>
      </c>
      <c r="J5268" t="s">
        <v>67</v>
      </c>
      <c r="K5268">
        <v>3</v>
      </c>
      <c r="L5268" s="3">
        <f>Working_Data[[#This Row],[price2]]/Working_Data[[#This Row],[quantity]]</f>
        <v>153.71333333333334</v>
      </c>
      <c r="M5268" s="3">
        <v>461.14</v>
      </c>
      <c r="N5268" t="s">
        <v>50</v>
      </c>
      <c r="O5268">
        <v>45</v>
      </c>
      <c r="P5268" s="1">
        <v>45682</v>
      </c>
      <c r="Q5268">
        <v>299</v>
      </c>
      <c r="R5268" t="s">
        <v>43</v>
      </c>
      <c r="S5268">
        <v>3</v>
      </c>
      <c r="T5268" s="1">
        <v>45908</v>
      </c>
      <c r="U5268" t="s">
        <v>30</v>
      </c>
      <c r="V5268" t="str">
        <f>TEXT(WEEKDAY(Working_Data[[#This Row],[order_date]],1),"DDDD")</f>
        <v>Friday</v>
      </c>
      <c r="W5268" t="str">
        <f>TEXT(Working_Data[[#This Row],[order_date]],"mmmm")</f>
        <v>May</v>
      </c>
      <c r="X5268" s="7">
        <f>Working_Data[[#This Row],[last_order_date]]-Working_Data[[#This Row],[signup_date]]</f>
        <v>214</v>
      </c>
      <c r="Y5268" s="7">
        <f>IF(Working_Data[[#This Row],[churned]]="Active",1,0)</f>
        <v>0</v>
      </c>
      <c r="Z5268" s="7">
        <f>YEAR(Working_Data[[#This Row],[order_date]])</f>
        <v>2025</v>
      </c>
    </row>
    <row r="5269" spans="1:26" x14ac:dyDescent="0.25">
      <c r="A5269" t="s">
        <v>10588</v>
      </c>
      <c r="B5269" t="s">
        <v>21</v>
      </c>
      <c r="C5269" t="s">
        <v>82</v>
      </c>
      <c r="D5269" t="s">
        <v>52</v>
      </c>
      <c r="E5269" s="1">
        <v>45656</v>
      </c>
      <c r="F5269" t="s">
        <v>10589</v>
      </c>
      <c r="G5269" s="1">
        <v>45800</v>
      </c>
      <c r="H5269" t="s">
        <v>47</v>
      </c>
      <c r="I5269" t="s">
        <v>54</v>
      </c>
      <c r="J5269" t="s">
        <v>59</v>
      </c>
      <c r="K5269">
        <v>1</v>
      </c>
      <c r="L5269" s="3">
        <f>Working_Data[[#This Row],[price2]]/Working_Data[[#This Row],[quantity]]</f>
        <v>459.35</v>
      </c>
      <c r="M5269" s="3">
        <v>459.35</v>
      </c>
      <c r="N5269" t="s">
        <v>35</v>
      </c>
      <c r="O5269">
        <v>50</v>
      </c>
      <c r="P5269" s="1">
        <v>45587</v>
      </c>
      <c r="Q5269">
        <v>492</v>
      </c>
      <c r="R5269" t="s">
        <v>29</v>
      </c>
      <c r="S5269">
        <v>5</v>
      </c>
      <c r="T5269" s="1">
        <v>45937</v>
      </c>
      <c r="U5269" t="s">
        <v>60</v>
      </c>
      <c r="V5269" t="str">
        <f>TEXT(WEEKDAY(Working_Data[[#This Row],[order_date]],1),"DDDD")</f>
        <v>Friday</v>
      </c>
      <c r="W5269" t="str">
        <f>TEXT(Working_Data[[#This Row],[order_date]],"mmmm")</f>
        <v>May</v>
      </c>
      <c r="X5269" s="7">
        <f>Working_Data[[#This Row],[last_order_date]]-Working_Data[[#This Row],[signup_date]]</f>
        <v>-69</v>
      </c>
      <c r="Y5269" s="7">
        <f>IF(Working_Data[[#This Row],[churned]]="Active",1,0)</f>
        <v>1</v>
      </c>
      <c r="Z5269" s="7">
        <f>YEAR(Working_Data[[#This Row],[order_date]])</f>
        <v>2025</v>
      </c>
    </row>
    <row r="5270" spans="1:26" x14ac:dyDescent="0.25">
      <c r="A5270" t="s">
        <v>10590</v>
      </c>
      <c r="B5270" t="s">
        <v>21</v>
      </c>
      <c r="C5270" t="s">
        <v>82</v>
      </c>
      <c r="D5270" t="s">
        <v>52</v>
      </c>
      <c r="E5270" s="1">
        <v>45623</v>
      </c>
      <c r="F5270" t="s">
        <v>10591</v>
      </c>
      <c r="G5270" s="1">
        <v>45800</v>
      </c>
      <c r="H5270" t="s">
        <v>41</v>
      </c>
      <c r="I5270" t="s">
        <v>48</v>
      </c>
      <c r="J5270" t="s">
        <v>67</v>
      </c>
      <c r="K5270">
        <v>4</v>
      </c>
      <c r="L5270" s="3">
        <f>Working_Data[[#This Row],[price2]]/Working_Data[[#This Row],[quantity]]</f>
        <v>135.77000000000001</v>
      </c>
      <c r="M5270" s="3">
        <v>543.08000000000004</v>
      </c>
      <c r="N5270" t="s">
        <v>50</v>
      </c>
      <c r="O5270">
        <v>11</v>
      </c>
      <c r="P5270" s="1">
        <v>45606</v>
      </c>
      <c r="Q5270">
        <v>332</v>
      </c>
      <c r="R5270" t="s">
        <v>43</v>
      </c>
      <c r="S5270">
        <v>5</v>
      </c>
      <c r="T5270" s="1">
        <v>45810</v>
      </c>
      <c r="U5270" t="s">
        <v>36</v>
      </c>
      <c r="V5270" t="str">
        <f>TEXT(WEEKDAY(Working_Data[[#This Row],[order_date]],1),"DDDD")</f>
        <v>Friday</v>
      </c>
      <c r="W5270" t="str">
        <f>TEXT(Working_Data[[#This Row],[order_date]],"mmmm")</f>
        <v>May</v>
      </c>
      <c r="X5270" s="7">
        <f>Working_Data[[#This Row],[last_order_date]]-Working_Data[[#This Row],[signup_date]]</f>
        <v>-17</v>
      </c>
      <c r="Y5270" s="7">
        <f>IF(Working_Data[[#This Row],[churned]]="Active",1,0)</f>
        <v>0</v>
      </c>
      <c r="Z5270" s="7">
        <f>YEAR(Working_Data[[#This Row],[order_date]])</f>
        <v>2025</v>
      </c>
    </row>
    <row r="5271" spans="1:26" x14ac:dyDescent="0.25">
      <c r="A5271" t="s">
        <v>10592</v>
      </c>
      <c r="B5271" t="s">
        <v>45</v>
      </c>
      <c r="C5271" t="s">
        <v>22</v>
      </c>
      <c r="D5271" t="s">
        <v>77</v>
      </c>
      <c r="E5271" s="1">
        <v>45302</v>
      </c>
      <c r="F5271" t="s">
        <v>10593</v>
      </c>
      <c r="G5271" s="1">
        <v>45800</v>
      </c>
      <c r="H5271" t="s">
        <v>25</v>
      </c>
      <c r="I5271" t="s">
        <v>54</v>
      </c>
      <c r="J5271" t="s">
        <v>49</v>
      </c>
      <c r="K5271">
        <v>2</v>
      </c>
      <c r="L5271" s="3">
        <f>Working_Data[[#This Row],[price2]]/Working_Data[[#This Row],[quantity]]</f>
        <v>348.935</v>
      </c>
      <c r="M5271" s="3">
        <v>697.87</v>
      </c>
      <c r="N5271" t="s">
        <v>35</v>
      </c>
      <c r="O5271">
        <v>18</v>
      </c>
      <c r="P5271" s="1">
        <v>45392</v>
      </c>
      <c r="Q5271">
        <v>412</v>
      </c>
      <c r="R5271" t="s">
        <v>29</v>
      </c>
      <c r="S5271">
        <v>2</v>
      </c>
      <c r="T5271" s="1">
        <v>45422</v>
      </c>
      <c r="U5271" t="s">
        <v>36</v>
      </c>
      <c r="V5271" t="str">
        <f>TEXT(WEEKDAY(Working_Data[[#This Row],[order_date]],1),"DDDD")</f>
        <v>Friday</v>
      </c>
      <c r="W5271" t="str">
        <f>TEXT(Working_Data[[#This Row],[order_date]],"mmmm")</f>
        <v>May</v>
      </c>
      <c r="X5271" s="7">
        <f>Working_Data[[#This Row],[last_order_date]]-Working_Data[[#This Row],[signup_date]]</f>
        <v>90</v>
      </c>
      <c r="Y5271" s="7">
        <f>IF(Working_Data[[#This Row],[churned]]="Active",1,0)</f>
        <v>1</v>
      </c>
      <c r="Z5271" s="7">
        <f>YEAR(Working_Data[[#This Row],[order_date]])</f>
        <v>2025</v>
      </c>
    </row>
    <row r="5272" spans="1:26" x14ac:dyDescent="0.25">
      <c r="A5272" t="s">
        <v>10594</v>
      </c>
      <c r="B5272" t="s">
        <v>45</v>
      </c>
      <c r="C5272" t="s">
        <v>39</v>
      </c>
      <c r="D5272" t="s">
        <v>32</v>
      </c>
      <c r="E5272" s="1">
        <v>45754</v>
      </c>
      <c r="F5272" t="s">
        <v>10595</v>
      </c>
      <c r="G5272" s="1">
        <v>45800</v>
      </c>
      <c r="H5272" t="s">
        <v>41</v>
      </c>
      <c r="I5272" t="s">
        <v>48</v>
      </c>
      <c r="J5272" t="s">
        <v>49</v>
      </c>
      <c r="K5272">
        <v>5</v>
      </c>
      <c r="L5272" s="3">
        <f>Working_Data[[#This Row],[price2]]/Working_Data[[#This Row],[quantity]]</f>
        <v>156.798</v>
      </c>
      <c r="M5272" s="3">
        <v>783.99</v>
      </c>
      <c r="N5272" t="s">
        <v>28</v>
      </c>
      <c r="O5272">
        <v>7</v>
      </c>
      <c r="P5272" s="1">
        <v>45873</v>
      </c>
      <c r="Q5272">
        <v>110</v>
      </c>
      <c r="R5272" t="s">
        <v>29</v>
      </c>
      <c r="S5272">
        <v>4</v>
      </c>
      <c r="T5272" s="1">
        <v>45623</v>
      </c>
      <c r="U5272" t="s">
        <v>60</v>
      </c>
      <c r="V5272" t="str">
        <f>TEXT(WEEKDAY(Working_Data[[#This Row],[order_date]],1),"DDDD")</f>
        <v>Friday</v>
      </c>
      <c r="W5272" t="str">
        <f>TEXT(Working_Data[[#This Row],[order_date]],"mmmm")</f>
        <v>May</v>
      </c>
      <c r="X5272" s="7">
        <f>Working_Data[[#This Row],[last_order_date]]-Working_Data[[#This Row],[signup_date]]</f>
        <v>119</v>
      </c>
      <c r="Y5272" s="7">
        <f>IF(Working_Data[[#This Row],[churned]]="Active",1,0)</f>
        <v>1</v>
      </c>
      <c r="Z5272" s="7">
        <f>YEAR(Working_Data[[#This Row],[order_date]])</f>
        <v>2025</v>
      </c>
    </row>
    <row r="5273" spans="1:26" x14ac:dyDescent="0.25">
      <c r="A5273" t="s">
        <v>10596</v>
      </c>
      <c r="B5273" t="s">
        <v>21</v>
      </c>
      <c r="C5273" t="s">
        <v>39</v>
      </c>
      <c r="D5273" t="s">
        <v>56</v>
      </c>
      <c r="E5273" s="1">
        <v>45351</v>
      </c>
      <c r="F5273" t="s">
        <v>10597</v>
      </c>
      <c r="G5273" s="1">
        <v>45800</v>
      </c>
      <c r="H5273" t="s">
        <v>41</v>
      </c>
      <c r="I5273" t="s">
        <v>26</v>
      </c>
      <c r="J5273" t="s">
        <v>64</v>
      </c>
      <c r="K5273">
        <v>2</v>
      </c>
      <c r="L5273" s="3">
        <f>Working_Data[[#This Row],[price2]]/Working_Data[[#This Row],[quantity]]</f>
        <v>465.67500000000001</v>
      </c>
      <c r="M5273" s="3">
        <v>931.35</v>
      </c>
      <c r="N5273" t="s">
        <v>35</v>
      </c>
      <c r="O5273">
        <v>23</v>
      </c>
      <c r="P5273" s="1">
        <v>45682</v>
      </c>
      <c r="Q5273">
        <v>208</v>
      </c>
      <c r="R5273" t="s">
        <v>29</v>
      </c>
      <c r="S5273">
        <v>2</v>
      </c>
      <c r="T5273" s="1">
        <v>45533</v>
      </c>
      <c r="U5273" t="s">
        <v>60</v>
      </c>
      <c r="V5273" t="str">
        <f>TEXT(WEEKDAY(Working_Data[[#This Row],[order_date]],1),"DDDD")</f>
        <v>Friday</v>
      </c>
      <c r="W5273" t="str">
        <f>TEXT(Working_Data[[#This Row],[order_date]],"mmmm")</f>
        <v>May</v>
      </c>
      <c r="X5273" s="7">
        <f>Working_Data[[#This Row],[last_order_date]]-Working_Data[[#This Row],[signup_date]]</f>
        <v>331</v>
      </c>
      <c r="Y5273" s="7">
        <f>IF(Working_Data[[#This Row],[churned]]="Active",1,0)</f>
        <v>1</v>
      </c>
      <c r="Z5273" s="7">
        <f>YEAR(Working_Data[[#This Row],[order_date]])</f>
        <v>2025</v>
      </c>
    </row>
    <row r="5274" spans="1:26" x14ac:dyDescent="0.25">
      <c r="A5274" t="s">
        <v>10598</v>
      </c>
      <c r="B5274" t="s">
        <v>21</v>
      </c>
      <c r="C5274" t="s">
        <v>82</v>
      </c>
      <c r="D5274" t="s">
        <v>32</v>
      </c>
      <c r="E5274" s="1">
        <v>45591</v>
      </c>
      <c r="F5274" t="s">
        <v>10599</v>
      </c>
      <c r="G5274" s="1">
        <v>45800</v>
      </c>
      <c r="H5274" t="s">
        <v>34</v>
      </c>
      <c r="I5274" t="s">
        <v>26</v>
      </c>
      <c r="J5274" t="s">
        <v>27</v>
      </c>
      <c r="K5274">
        <v>3</v>
      </c>
      <c r="L5274" s="3">
        <f>Working_Data[[#This Row],[price2]]/Working_Data[[#This Row],[quantity]]</f>
        <v>331.5</v>
      </c>
      <c r="M5274" s="3">
        <v>994.5</v>
      </c>
      <c r="N5274" t="s">
        <v>50</v>
      </c>
      <c r="O5274">
        <v>36</v>
      </c>
      <c r="P5274" s="1">
        <v>45515</v>
      </c>
      <c r="Q5274">
        <v>168</v>
      </c>
      <c r="R5274" t="s">
        <v>43</v>
      </c>
      <c r="S5274">
        <v>4</v>
      </c>
      <c r="T5274" s="1">
        <v>45591</v>
      </c>
      <c r="U5274" t="s">
        <v>36</v>
      </c>
      <c r="V5274" t="str">
        <f>TEXT(WEEKDAY(Working_Data[[#This Row],[order_date]],1),"DDDD")</f>
        <v>Friday</v>
      </c>
      <c r="W5274" t="str">
        <f>TEXT(Working_Data[[#This Row],[order_date]],"mmmm")</f>
        <v>May</v>
      </c>
      <c r="X5274" s="7">
        <f>Working_Data[[#This Row],[last_order_date]]-Working_Data[[#This Row],[signup_date]]</f>
        <v>-76</v>
      </c>
      <c r="Y5274" s="7">
        <f>IF(Working_Data[[#This Row],[churned]]="Active",1,0)</f>
        <v>0</v>
      </c>
      <c r="Z5274" s="7">
        <f>YEAR(Working_Data[[#This Row],[order_date]])</f>
        <v>2025</v>
      </c>
    </row>
    <row r="5275" spans="1:26" x14ac:dyDescent="0.25">
      <c r="A5275" t="s">
        <v>10600</v>
      </c>
      <c r="B5275" t="s">
        <v>45</v>
      </c>
      <c r="C5275" t="s">
        <v>22</v>
      </c>
      <c r="D5275" t="s">
        <v>52</v>
      </c>
      <c r="E5275" s="1">
        <v>45805</v>
      </c>
      <c r="F5275" t="s">
        <v>10601</v>
      </c>
      <c r="G5275" s="1">
        <v>45801</v>
      </c>
      <c r="H5275" t="s">
        <v>25</v>
      </c>
      <c r="I5275" t="s">
        <v>42</v>
      </c>
      <c r="J5275" t="s">
        <v>49</v>
      </c>
      <c r="K5275">
        <v>3</v>
      </c>
      <c r="L5275" s="3">
        <f>Working_Data[[#This Row],[price2]]/Working_Data[[#This Row],[quantity]]</f>
        <v>37.14</v>
      </c>
      <c r="M5275" s="3">
        <v>111.42</v>
      </c>
      <c r="N5275" t="s">
        <v>50</v>
      </c>
      <c r="O5275">
        <v>40</v>
      </c>
      <c r="P5275" s="1">
        <v>45753</v>
      </c>
      <c r="Q5275">
        <v>169</v>
      </c>
      <c r="R5275" t="s">
        <v>43</v>
      </c>
      <c r="S5275">
        <v>3</v>
      </c>
      <c r="T5275" s="1">
        <v>45605</v>
      </c>
      <c r="U5275" t="s">
        <v>36</v>
      </c>
      <c r="V5275" t="str">
        <f>TEXT(WEEKDAY(Working_Data[[#This Row],[order_date]],1),"DDDD")</f>
        <v>Saturday</v>
      </c>
      <c r="W5275" t="str">
        <f>TEXT(Working_Data[[#This Row],[order_date]],"mmmm")</f>
        <v>May</v>
      </c>
      <c r="X5275" s="7">
        <f>Working_Data[[#This Row],[last_order_date]]-Working_Data[[#This Row],[signup_date]]</f>
        <v>-52</v>
      </c>
      <c r="Y5275" s="7">
        <f>IF(Working_Data[[#This Row],[churned]]="Active",1,0)</f>
        <v>0</v>
      </c>
      <c r="Z5275" s="7">
        <f>YEAR(Working_Data[[#This Row],[order_date]])</f>
        <v>2025</v>
      </c>
    </row>
    <row r="5276" spans="1:26" x14ac:dyDescent="0.25">
      <c r="A5276" t="s">
        <v>10602</v>
      </c>
      <c r="B5276" t="s">
        <v>45</v>
      </c>
      <c r="C5276" t="s">
        <v>22</v>
      </c>
      <c r="D5276" t="s">
        <v>23</v>
      </c>
      <c r="E5276" s="1">
        <v>45596</v>
      </c>
      <c r="F5276" t="s">
        <v>10603</v>
      </c>
      <c r="G5276" s="1">
        <v>45801</v>
      </c>
      <c r="H5276" t="s">
        <v>47</v>
      </c>
      <c r="I5276" t="s">
        <v>42</v>
      </c>
      <c r="J5276" t="s">
        <v>27</v>
      </c>
      <c r="K5276">
        <v>2</v>
      </c>
      <c r="L5276" s="3">
        <f>Working_Data[[#This Row],[price2]]/Working_Data[[#This Row],[quantity]]</f>
        <v>459.79</v>
      </c>
      <c r="M5276" s="3">
        <v>919.58</v>
      </c>
      <c r="N5276" t="s">
        <v>28</v>
      </c>
      <c r="O5276">
        <v>11</v>
      </c>
      <c r="P5276" s="1">
        <v>45795</v>
      </c>
      <c r="Q5276">
        <v>129</v>
      </c>
      <c r="R5276" t="s">
        <v>43</v>
      </c>
      <c r="S5276">
        <v>4</v>
      </c>
      <c r="T5276" s="1">
        <v>45795</v>
      </c>
      <c r="U5276" t="s">
        <v>30</v>
      </c>
      <c r="V5276" t="str">
        <f>TEXT(WEEKDAY(Working_Data[[#This Row],[order_date]],1),"DDDD")</f>
        <v>Saturday</v>
      </c>
      <c r="W5276" t="str">
        <f>TEXT(Working_Data[[#This Row],[order_date]],"mmmm")</f>
        <v>May</v>
      </c>
      <c r="X5276" s="7">
        <f>Working_Data[[#This Row],[last_order_date]]-Working_Data[[#This Row],[signup_date]]</f>
        <v>199</v>
      </c>
      <c r="Y5276" s="7">
        <f>IF(Working_Data[[#This Row],[churned]]="Active",1,0)</f>
        <v>0</v>
      </c>
      <c r="Z5276" s="7">
        <f>YEAR(Working_Data[[#This Row],[order_date]])</f>
        <v>2025</v>
      </c>
    </row>
    <row r="5277" spans="1:26" x14ac:dyDescent="0.25">
      <c r="A5277" t="s">
        <v>10604</v>
      </c>
      <c r="B5277" t="s">
        <v>45</v>
      </c>
      <c r="C5277" t="s">
        <v>22</v>
      </c>
      <c r="D5277" t="s">
        <v>77</v>
      </c>
      <c r="E5277" s="1">
        <v>45466</v>
      </c>
      <c r="F5277" t="s">
        <v>10605</v>
      </c>
      <c r="G5277" s="1">
        <v>45801</v>
      </c>
      <c r="H5277" t="s">
        <v>47</v>
      </c>
      <c r="I5277" t="s">
        <v>42</v>
      </c>
      <c r="J5277" t="s">
        <v>59</v>
      </c>
      <c r="K5277">
        <v>2</v>
      </c>
      <c r="L5277" s="3">
        <f>Working_Data[[#This Row],[price2]]/Working_Data[[#This Row],[quantity]]</f>
        <v>242.815</v>
      </c>
      <c r="M5277" s="3">
        <v>485.63</v>
      </c>
      <c r="N5277" t="s">
        <v>28</v>
      </c>
      <c r="O5277">
        <v>37</v>
      </c>
      <c r="P5277" s="1">
        <v>45575</v>
      </c>
      <c r="Q5277">
        <v>292</v>
      </c>
      <c r="R5277" t="s">
        <v>29</v>
      </c>
      <c r="S5277">
        <v>2</v>
      </c>
      <c r="T5277" s="1">
        <v>45575</v>
      </c>
      <c r="U5277" t="s">
        <v>36</v>
      </c>
      <c r="V5277" t="str">
        <f>TEXT(WEEKDAY(Working_Data[[#This Row],[order_date]],1),"DDDD")</f>
        <v>Saturday</v>
      </c>
      <c r="W5277" t="str">
        <f>TEXT(Working_Data[[#This Row],[order_date]],"mmmm")</f>
        <v>May</v>
      </c>
      <c r="X5277" s="7">
        <f>Working_Data[[#This Row],[last_order_date]]-Working_Data[[#This Row],[signup_date]]</f>
        <v>109</v>
      </c>
      <c r="Y5277" s="7">
        <f>IF(Working_Data[[#This Row],[churned]]="Active",1,0)</f>
        <v>1</v>
      </c>
      <c r="Z5277" s="7">
        <f>YEAR(Working_Data[[#This Row],[order_date]])</f>
        <v>2025</v>
      </c>
    </row>
    <row r="5278" spans="1:26" x14ac:dyDescent="0.25">
      <c r="A5278" t="s">
        <v>10606</v>
      </c>
      <c r="B5278" t="s">
        <v>21</v>
      </c>
      <c r="C5278" t="s">
        <v>22</v>
      </c>
      <c r="D5278" t="s">
        <v>77</v>
      </c>
      <c r="E5278" s="1">
        <v>45251</v>
      </c>
      <c r="F5278" t="s">
        <v>10607</v>
      </c>
      <c r="G5278" s="1">
        <v>45801</v>
      </c>
      <c r="H5278" t="s">
        <v>41</v>
      </c>
      <c r="I5278" t="s">
        <v>26</v>
      </c>
      <c r="J5278" t="s">
        <v>27</v>
      </c>
      <c r="K5278">
        <v>3</v>
      </c>
      <c r="L5278" s="3">
        <f>Working_Data[[#This Row],[price2]]/Working_Data[[#This Row],[quantity]]</f>
        <v>469.71000000000004</v>
      </c>
      <c r="M5278" s="3">
        <v>1409.13</v>
      </c>
      <c r="N5278" t="s">
        <v>28</v>
      </c>
      <c r="O5278">
        <v>11</v>
      </c>
      <c r="P5278" s="1">
        <v>45882</v>
      </c>
      <c r="Q5278">
        <v>353</v>
      </c>
      <c r="R5278" t="s">
        <v>29</v>
      </c>
      <c r="S5278">
        <v>2</v>
      </c>
      <c r="T5278" s="1">
        <v>45680</v>
      </c>
      <c r="U5278" t="s">
        <v>60</v>
      </c>
      <c r="V5278" t="str">
        <f>TEXT(WEEKDAY(Working_Data[[#This Row],[order_date]],1),"DDDD")</f>
        <v>Saturday</v>
      </c>
      <c r="W5278" t="str">
        <f>TEXT(Working_Data[[#This Row],[order_date]],"mmmm")</f>
        <v>May</v>
      </c>
      <c r="X5278" s="7">
        <f>Working_Data[[#This Row],[last_order_date]]-Working_Data[[#This Row],[signup_date]]</f>
        <v>631</v>
      </c>
      <c r="Y5278" s="7">
        <f>IF(Working_Data[[#This Row],[churned]]="Active",1,0)</f>
        <v>1</v>
      </c>
      <c r="Z5278" s="7">
        <f>YEAR(Working_Data[[#This Row],[order_date]])</f>
        <v>2025</v>
      </c>
    </row>
    <row r="5279" spans="1:26" x14ac:dyDescent="0.25">
      <c r="A5279" t="s">
        <v>10608</v>
      </c>
      <c r="B5279" t="s">
        <v>45</v>
      </c>
      <c r="C5279" t="s">
        <v>82</v>
      </c>
      <c r="D5279" t="s">
        <v>23</v>
      </c>
      <c r="E5279" s="1">
        <v>45529</v>
      </c>
      <c r="F5279" t="s">
        <v>10609</v>
      </c>
      <c r="G5279" s="1">
        <v>45801</v>
      </c>
      <c r="H5279" t="s">
        <v>34</v>
      </c>
      <c r="I5279" t="s">
        <v>26</v>
      </c>
      <c r="J5279" t="s">
        <v>64</v>
      </c>
      <c r="K5279">
        <v>2</v>
      </c>
      <c r="L5279" s="3">
        <f>Working_Data[[#This Row],[price2]]/Working_Data[[#This Row],[quantity]]</f>
        <v>360.46499999999997</v>
      </c>
      <c r="M5279" s="3">
        <v>720.93</v>
      </c>
      <c r="N5279" t="s">
        <v>28</v>
      </c>
      <c r="O5279">
        <v>44</v>
      </c>
      <c r="P5279" s="1">
        <v>45868</v>
      </c>
      <c r="Q5279">
        <v>404</v>
      </c>
      <c r="R5279" t="s">
        <v>29</v>
      </c>
      <c r="S5279">
        <v>5</v>
      </c>
      <c r="T5279" s="1">
        <v>45560</v>
      </c>
      <c r="U5279" t="s">
        <v>60</v>
      </c>
      <c r="V5279" t="str">
        <f>TEXT(WEEKDAY(Working_Data[[#This Row],[order_date]],1),"DDDD")</f>
        <v>Saturday</v>
      </c>
      <c r="W5279" t="str">
        <f>TEXT(Working_Data[[#This Row],[order_date]],"mmmm")</f>
        <v>May</v>
      </c>
      <c r="X5279" s="7">
        <f>Working_Data[[#This Row],[last_order_date]]-Working_Data[[#This Row],[signup_date]]</f>
        <v>339</v>
      </c>
      <c r="Y5279" s="7">
        <f>IF(Working_Data[[#This Row],[churned]]="Active",1,0)</f>
        <v>1</v>
      </c>
      <c r="Z5279" s="7">
        <f>YEAR(Working_Data[[#This Row],[order_date]])</f>
        <v>2025</v>
      </c>
    </row>
    <row r="5280" spans="1:26" x14ac:dyDescent="0.25">
      <c r="A5280" t="s">
        <v>10610</v>
      </c>
      <c r="B5280" t="s">
        <v>21</v>
      </c>
      <c r="C5280" t="s">
        <v>22</v>
      </c>
      <c r="D5280" t="s">
        <v>77</v>
      </c>
      <c r="E5280" s="1">
        <v>45447</v>
      </c>
      <c r="F5280" t="s">
        <v>10611</v>
      </c>
      <c r="G5280" s="1">
        <v>45801</v>
      </c>
      <c r="H5280" t="s">
        <v>58</v>
      </c>
      <c r="I5280" t="s">
        <v>63</v>
      </c>
      <c r="J5280" t="s">
        <v>64</v>
      </c>
      <c r="K5280">
        <v>4</v>
      </c>
      <c r="L5280" s="3">
        <f>Working_Data[[#This Row],[price2]]/Working_Data[[#This Row],[quantity]]</f>
        <v>30.274999999999999</v>
      </c>
      <c r="M5280" s="3">
        <v>121.1</v>
      </c>
      <c r="N5280" t="s">
        <v>35</v>
      </c>
      <c r="O5280">
        <v>23</v>
      </c>
      <c r="P5280" s="1">
        <v>45643</v>
      </c>
      <c r="Q5280">
        <v>123</v>
      </c>
      <c r="R5280" t="s">
        <v>29</v>
      </c>
      <c r="S5280">
        <v>4</v>
      </c>
      <c r="T5280" s="1">
        <v>45808</v>
      </c>
      <c r="U5280" t="s">
        <v>36</v>
      </c>
      <c r="V5280" t="str">
        <f>TEXT(WEEKDAY(Working_Data[[#This Row],[order_date]],1),"DDDD")</f>
        <v>Saturday</v>
      </c>
      <c r="W5280" t="str">
        <f>TEXT(Working_Data[[#This Row],[order_date]],"mmmm")</f>
        <v>May</v>
      </c>
      <c r="X5280" s="7">
        <f>Working_Data[[#This Row],[last_order_date]]-Working_Data[[#This Row],[signup_date]]</f>
        <v>196</v>
      </c>
      <c r="Y5280" s="7">
        <f>IF(Working_Data[[#This Row],[churned]]="Active",1,0)</f>
        <v>1</v>
      </c>
      <c r="Z5280" s="7">
        <f>YEAR(Working_Data[[#This Row],[order_date]])</f>
        <v>2025</v>
      </c>
    </row>
    <row r="5281" spans="1:26" x14ac:dyDescent="0.25">
      <c r="A5281" t="s">
        <v>10612</v>
      </c>
      <c r="B5281" t="s">
        <v>21</v>
      </c>
      <c r="C5281" t="s">
        <v>22</v>
      </c>
      <c r="D5281" t="s">
        <v>23</v>
      </c>
      <c r="E5281" s="1">
        <v>45562</v>
      </c>
      <c r="F5281" t="s">
        <v>10613</v>
      </c>
      <c r="G5281" s="1">
        <v>45801</v>
      </c>
      <c r="H5281" t="s">
        <v>25</v>
      </c>
      <c r="I5281" t="s">
        <v>42</v>
      </c>
      <c r="J5281" t="s">
        <v>67</v>
      </c>
      <c r="K5281">
        <v>1</v>
      </c>
      <c r="L5281" s="3">
        <f>Working_Data[[#This Row],[price2]]/Working_Data[[#This Row],[quantity]]</f>
        <v>219.93</v>
      </c>
      <c r="M5281" s="3">
        <v>219.93</v>
      </c>
      <c r="N5281" t="s">
        <v>35</v>
      </c>
      <c r="O5281">
        <v>22</v>
      </c>
      <c r="P5281" s="1">
        <v>45644</v>
      </c>
      <c r="Q5281">
        <v>382</v>
      </c>
      <c r="R5281" t="s">
        <v>43</v>
      </c>
      <c r="S5281">
        <v>2</v>
      </c>
      <c r="T5281" s="1">
        <v>45745</v>
      </c>
      <c r="U5281" t="s">
        <v>60</v>
      </c>
      <c r="V5281" t="str">
        <f>TEXT(WEEKDAY(Working_Data[[#This Row],[order_date]],1),"DDDD")</f>
        <v>Saturday</v>
      </c>
      <c r="W5281" t="str">
        <f>TEXT(Working_Data[[#This Row],[order_date]],"mmmm")</f>
        <v>May</v>
      </c>
      <c r="X5281" s="7">
        <f>Working_Data[[#This Row],[last_order_date]]-Working_Data[[#This Row],[signup_date]]</f>
        <v>82</v>
      </c>
      <c r="Y5281" s="7">
        <f>IF(Working_Data[[#This Row],[churned]]="Active",1,0)</f>
        <v>0</v>
      </c>
      <c r="Z5281" s="7">
        <f>YEAR(Working_Data[[#This Row],[order_date]])</f>
        <v>2025</v>
      </c>
    </row>
    <row r="5282" spans="1:26" x14ac:dyDescent="0.25">
      <c r="A5282" t="s">
        <v>10614</v>
      </c>
      <c r="B5282" t="s">
        <v>21</v>
      </c>
      <c r="C5282" t="s">
        <v>22</v>
      </c>
      <c r="D5282" t="s">
        <v>23</v>
      </c>
      <c r="E5282" s="1">
        <v>45837</v>
      </c>
      <c r="F5282" t="s">
        <v>10615</v>
      </c>
      <c r="G5282" s="1">
        <v>45801</v>
      </c>
      <c r="H5282" t="s">
        <v>25</v>
      </c>
      <c r="I5282" t="s">
        <v>63</v>
      </c>
      <c r="J5282" t="s">
        <v>27</v>
      </c>
      <c r="K5282">
        <v>5</v>
      </c>
      <c r="L5282" s="3">
        <f>Working_Data[[#This Row],[price2]]/Working_Data[[#This Row],[quantity]]</f>
        <v>186.05199999999999</v>
      </c>
      <c r="M5282" s="3">
        <v>930.26</v>
      </c>
      <c r="N5282" t="s">
        <v>28</v>
      </c>
      <c r="O5282">
        <v>21</v>
      </c>
      <c r="P5282" s="1">
        <v>45751</v>
      </c>
      <c r="Q5282">
        <v>178</v>
      </c>
      <c r="R5282" t="s">
        <v>43</v>
      </c>
      <c r="S5282">
        <v>5</v>
      </c>
      <c r="T5282" s="1">
        <v>45854</v>
      </c>
      <c r="U5282" t="s">
        <v>36</v>
      </c>
      <c r="V5282" t="str">
        <f>TEXT(WEEKDAY(Working_Data[[#This Row],[order_date]],1),"DDDD")</f>
        <v>Saturday</v>
      </c>
      <c r="W5282" t="str">
        <f>TEXT(Working_Data[[#This Row],[order_date]],"mmmm")</f>
        <v>May</v>
      </c>
      <c r="X5282" s="7">
        <f>Working_Data[[#This Row],[last_order_date]]-Working_Data[[#This Row],[signup_date]]</f>
        <v>-86</v>
      </c>
      <c r="Y5282" s="7">
        <f>IF(Working_Data[[#This Row],[churned]]="Active",1,0)</f>
        <v>0</v>
      </c>
      <c r="Z5282" s="7">
        <f>YEAR(Working_Data[[#This Row],[order_date]])</f>
        <v>2025</v>
      </c>
    </row>
    <row r="5283" spans="1:26" x14ac:dyDescent="0.25">
      <c r="A5283" t="s">
        <v>10616</v>
      </c>
      <c r="B5283" t="s">
        <v>45</v>
      </c>
      <c r="C5283" t="s">
        <v>39</v>
      </c>
      <c r="D5283" t="s">
        <v>56</v>
      </c>
      <c r="E5283" s="1">
        <v>45749</v>
      </c>
      <c r="F5283" t="s">
        <v>10617</v>
      </c>
      <c r="G5283" s="1">
        <v>45802</v>
      </c>
      <c r="H5283" t="s">
        <v>58</v>
      </c>
      <c r="I5283" t="s">
        <v>54</v>
      </c>
      <c r="J5283" t="s">
        <v>59</v>
      </c>
      <c r="K5283">
        <v>3</v>
      </c>
      <c r="L5283" s="3">
        <f>Working_Data[[#This Row],[price2]]/Working_Data[[#This Row],[quantity]]</f>
        <v>109.19666666666666</v>
      </c>
      <c r="M5283" s="3">
        <v>327.58999999999997</v>
      </c>
      <c r="N5283" t="s">
        <v>35</v>
      </c>
      <c r="O5283">
        <v>50</v>
      </c>
      <c r="P5283" s="1">
        <v>45648</v>
      </c>
      <c r="Q5283">
        <v>309</v>
      </c>
      <c r="R5283" t="s">
        <v>29</v>
      </c>
      <c r="S5283">
        <v>4</v>
      </c>
      <c r="T5283" s="1">
        <v>45592</v>
      </c>
      <c r="U5283" t="s">
        <v>30</v>
      </c>
      <c r="V5283" t="str">
        <f>TEXT(WEEKDAY(Working_Data[[#This Row],[order_date]],1),"DDDD")</f>
        <v>Sunday</v>
      </c>
      <c r="W5283" t="str">
        <f>TEXT(Working_Data[[#This Row],[order_date]],"mmmm")</f>
        <v>May</v>
      </c>
      <c r="X5283" s="7">
        <f>Working_Data[[#This Row],[last_order_date]]-Working_Data[[#This Row],[signup_date]]</f>
        <v>-101</v>
      </c>
      <c r="Y5283" s="7">
        <f>IF(Working_Data[[#This Row],[churned]]="Active",1,0)</f>
        <v>1</v>
      </c>
      <c r="Z5283" s="7">
        <f>YEAR(Working_Data[[#This Row],[order_date]])</f>
        <v>2025</v>
      </c>
    </row>
    <row r="5284" spans="1:26" x14ac:dyDescent="0.25">
      <c r="A5284" t="s">
        <v>10618</v>
      </c>
      <c r="B5284" t="s">
        <v>45</v>
      </c>
      <c r="C5284" t="s">
        <v>82</v>
      </c>
      <c r="D5284" t="s">
        <v>23</v>
      </c>
      <c r="E5284" s="1">
        <v>45861</v>
      </c>
      <c r="F5284" t="s">
        <v>10619</v>
      </c>
      <c r="G5284" s="1">
        <v>45802</v>
      </c>
      <c r="H5284" t="s">
        <v>25</v>
      </c>
      <c r="I5284" t="s">
        <v>54</v>
      </c>
      <c r="J5284" t="s">
        <v>49</v>
      </c>
      <c r="K5284">
        <v>5</v>
      </c>
      <c r="L5284" s="3">
        <f>Working_Data[[#This Row],[price2]]/Working_Data[[#This Row],[quantity]]</f>
        <v>145.036</v>
      </c>
      <c r="M5284" s="3">
        <v>725.18</v>
      </c>
      <c r="N5284" t="s">
        <v>35</v>
      </c>
      <c r="O5284">
        <v>6</v>
      </c>
      <c r="P5284" s="1">
        <v>45622</v>
      </c>
      <c r="Q5284">
        <v>339</v>
      </c>
      <c r="R5284" t="s">
        <v>29</v>
      </c>
      <c r="S5284">
        <v>1</v>
      </c>
      <c r="T5284" s="1">
        <v>45861</v>
      </c>
      <c r="U5284" t="s">
        <v>60</v>
      </c>
      <c r="V5284" t="str">
        <f>TEXT(WEEKDAY(Working_Data[[#This Row],[order_date]],1),"DDDD")</f>
        <v>Sunday</v>
      </c>
      <c r="W5284" t="str">
        <f>TEXT(Working_Data[[#This Row],[order_date]],"mmmm")</f>
        <v>May</v>
      </c>
      <c r="X5284" s="7">
        <f>Working_Data[[#This Row],[last_order_date]]-Working_Data[[#This Row],[signup_date]]</f>
        <v>-239</v>
      </c>
      <c r="Y5284" s="7">
        <f>IF(Working_Data[[#This Row],[churned]]="Active",1,0)</f>
        <v>1</v>
      </c>
      <c r="Z5284" s="7">
        <f>YEAR(Working_Data[[#This Row],[order_date]])</f>
        <v>2025</v>
      </c>
    </row>
    <row r="5285" spans="1:26" x14ac:dyDescent="0.25">
      <c r="A5285" t="s">
        <v>10620</v>
      </c>
      <c r="B5285" t="s">
        <v>45</v>
      </c>
      <c r="C5285" t="s">
        <v>39</v>
      </c>
      <c r="D5285" t="s">
        <v>77</v>
      </c>
      <c r="E5285" s="1">
        <v>45499</v>
      </c>
      <c r="F5285" t="s">
        <v>10621</v>
      </c>
      <c r="G5285" s="1">
        <v>45802</v>
      </c>
      <c r="H5285" t="s">
        <v>34</v>
      </c>
      <c r="I5285" t="s">
        <v>26</v>
      </c>
      <c r="J5285" t="s">
        <v>64</v>
      </c>
      <c r="K5285">
        <v>1</v>
      </c>
      <c r="L5285" s="3">
        <f>Working_Data[[#This Row],[price2]]/Working_Data[[#This Row],[quantity]]</f>
        <v>250.24</v>
      </c>
      <c r="M5285" s="3">
        <v>250.24</v>
      </c>
      <c r="N5285" t="s">
        <v>35</v>
      </c>
      <c r="O5285">
        <v>5</v>
      </c>
      <c r="P5285" s="1">
        <v>45840</v>
      </c>
      <c r="Q5285">
        <v>170</v>
      </c>
      <c r="R5285" t="s">
        <v>43</v>
      </c>
      <c r="S5285">
        <v>3</v>
      </c>
      <c r="T5285" s="1">
        <v>45300</v>
      </c>
      <c r="U5285" t="s">
        <v>60</v>
      </c>
      <c r="V5285" t="str">
        <f>TEXT(WEEKDAY(Working_Data[[#This Row],[order_date]],1),"DDDD")</f>
        <v>Sunday</v>
      </c>
      <c r="W5285" t="str">
        <f>TEXT(Working_Data[[#This Row],[order_date]],"mmmm")</f>
        <v>May</v>
      </c>
      <c r="X5285" s="7">
        <f>Working_Data[[#This Row],[last_order_date]]-Working_Data[[#This Row],[signup_date]]</f>
        <v>341</v>
      </c>
      <c r="Y5285" s="7">
        <f>IF(Working_Data[[#This Row],[churned]]="Active",1,0)</f>
        <v>0</v>
      </c>
      <c r="Z5285" s="7">
        <f>YEAR(Working_Data[[#This Row],[order_date]])</f>
        <v>2025</v>
      </c>
    </row>
    <row r="5286" spans="1:26" x14ac:dyDescent="0.25">
      <c r="A5286" t="s">
        <v>10622</v>
      </c>
      <c r="B5286" t="s">
        <v>38</v>
      </c>
      <c r="C5286" t="s">
        <v>39</v>
      </c>
      <c r="D5286" t="s">
        <v>52</v>
      </c>
      <c r="E5286" s="1">
        <v>45226</v>
      </c>
      <c r="F5286" t="s">
        <v>10623</v>
      </c>
      <c r="G5286" s="1">
        <v>45802</v>
      </c>
      <c r="H5286" t="s">
        <v>47</v>
      </c>
      <c r="I5286" t="s">
        <v>63</v>
      </c>
      <c r="J5286" t="s">
        <v>49</v>
      </c>
      <c r="K5286">
        <v>4</v>
      </c>
      <c r="L5286" s="3">
        <f>Working_Data[[#This Row],[price2]]/Working_Data[[#This Row],[quantity]]</f>
        <v>144.61750000000001</v>
      </c>
      <c r="M5286" s="3">
        <v>578.47</v>
      </c>
      <c r="N5286" t="s">
        <v>35</v>
      </c>
      <c r="O5286">
        <v>24</v>
      </c>
      <c r="P5286" s="1">
        <v>45885</v>
      </c>
      <c r="Q5286">
        <v>68</v>
      </c>
      <c r="R5286" t="s">
        <v>43</v>
      </c>
      <c r="S5286">
        <v>5</v>
      </c>
      <c r="T5286" s="1">
        <v>45888</v>
      </c>
      <c r="U5286" t="s">
        <v>36</v>
      </c>
      <c r="V5286" t="str">
        <f>TEXT(WEEKDAY(Working_Data[[#This Row],[order_date]],1),"DDDD")</f>
        <v>Sunday</v>
      </c>
      <c r="W5286" t="str">
        <f>TEXT(Working_Data[[#This Row],[order_date]],"mmmm")</f>
        <v>May</v>
      </c>
      <c r="X5286" s="7">
        <f>Working_Data[[#This Row],[last_order_date]]-Working_Data[[#This Row],[signup_date]]</f>
        <v>659</v>
      </c>
      <c r="Y5286" s="7">
        <f>IF(Working_Data[[#This Row],[churned]]="Active",1,0)</f>
        <v>0</v>
      </c>
      <c r="Z5286" s="7">
        <f>YEAR(Working_Data[[#This Row],[order_date]])</f>
        <v>2025</v>
      </c>
    </row>
    <row r="5287" spans="1:26" x14ac:dyDescent="0.25">
      <c r="A5287" t="s">
        <v>10624</v>
      </c>
      <c r="B5287" t="s">
        <v>38</v>
      </c>
      <c r="C5287" t="s">
        <v>82</v>
      </c>
      <c r="D5287" t="s">
        <v>56</v>
      </c>
      <c r="E5287" s="1">
        <v>45342</v>
      </c>
      <c r="F5287" t="s">
        <v>10625</v>
      </c>
      <c r="G5287" s="1">
        <v>45802</v>
      </c>
      <c r="H5287" t="s">
        <v>58</v>
      </c>
      <c r="I5287" t="s">
        <v>42</v>
      </c>
      <c r="J5287" t="s">
        <v>27</v>
      </c>
      <c r="K5287">
        <v>5</v>
      </c>
      <c r="L5287" s="3">
        <f>Working_Data[[#This Row],[price2]]/Working_Data[[#This Row],[quantity]]</f>
        <v>228.20599999999999</v>
      </c>
      <c r="M5287" s="3">
        <v>1141.03</v>
      </c>
      <c r="N5287" t="s">
        <v>35</v>
      </c>
      <c r="O5287">
        <v>49</v>
      </c>
      <c r="P5287" s="1">
        <v>45729</v>
      </c>
      <c r="Q5287">
        <v>115</v>
      </c>
      <c r="R5287" t="s">
        <v>43</v>
      </c>
      <c r="S5287">
        <v>5</v>
      </c>
      <c r="T5287" s="1">
        <v>45663</v>
      </c>
      <c r="U5287" t="s">
        <v>60</v>
      </c>
      <c r="V5287" t="str">
        <f>TEXT(WEEKDAY(Working_Data[[#This Row],[order_date]],1),"DDDD")</f>
        <v>Sunday</v>
      </c>
      <c r="W5287" t="str">
        <f>TEXT(Working_Data[[#This Row],[order_date]],"mmmm")</f>
        <v>May</v>
      </c>
      <c r="X5287" s="7">
        <f>Working_Data[[#This Row],[last_order_date]]-Working_Data[[#This Row],[signup_date]]</f>
        <v>387</v>
      </c>
      <c r="Y5287" s="7">
        <f>IF(Working_Data[[#This Row],[churned]]="Active",1,0)</f>
        <v>0</v>
      </c>
      <c r="Z5287" s="7">
        <f>YEAR(Working_Data[[#This Row],[order_date]])</f>
        <v>2025</v>
      </c>
    </row>
    <row r="5288" spans="1:26" x14ac:dyDescent="0.25">
      <c r="A5288" t="s">
        <v>10626</v>
      </c>
      <c r="B5288" t="s">
        <v>21</v>
      </c>
      <c r="C5288" t="s">
        <v>39</v>
      </c>
      <c r="D5288" t="s">
        <v>77</v>
      </c>
      <c r="E5288" s="1">
        <v>45732</v>
      </c>
      <c r="F5288" t="s">
        <v>10627</v>
      </c>
      <c r="G5288" s="1">
        <v>45802</v>
      </c>
      <c r="H5288" t="s">
        <v>25</v>
      </c>
      <c r="I5288" t="s">
        <v>54</v>
      </c>
      <c r="J5288" t="s">
        <v>27</v>
      </c>
      <c r="K5288">
        <v>4</v>
      </c>
      <c r="L5288" s="3">
        <f>Working_Data[[#This Row],[price2]]/Working_Data[[#This Row],[quantity]]</f>
        <v>102.8475</v>
      </c>
      <c r="M5288" s="3">
        <v>411.39</v>
      </c>
      <c r="N5288" t="s">
        <v>28</v>
      </c>
      <c r="O5288">
        <v>31</v>
      </c>
      <c r="P5288" s="1">
        <v>45360</v>
      </c>
      <c r="Q5288">
        <v>447</v>
      </c>
      <c r="R5288" t="s">
        <v>29</v>
      </c>
      <c r="S5288">
        <v>5</v>
      </c>
      <c r="T5288" s="1">
        <v>45841</v>
      </c>
      <c r="U5288" t="s">
        <v>30</v>
      </c>
      <c r="V5288" t="str">
        <f>TEXT(WEEKDAY(Working_Data[[#This Row],[order_date]],1),"DDDD")</f>
        <v>Sunday</v>
      </c>
      <c r="W5288" t="str">
        <f>TEXT(Working_Data[[#This Row],[order_date]],"mmmm")</f>
        <v>May</v>
      </c>
      <c r="X5288" s="7">
        <f>Working_Data[[#This Row],[last_order_date]]-Working_Data[[#This Row],[signup_date]]</f>
        <v>-372</v>
      </c>
      <c r="Y5288" s="7">
        <f>IF(Working_Data[[#This Row],[churned]]="Active",1,0)</f>
        <v>1</v>
      </c>
      <c r="Z5288" s="7">
        <f>YEAR(Working_Data[[#This Row],[order_date]])</f>
        <v>2025</v>
      </c>
    </row>
    <row r="5289" spans="1:26" x14ac:dyDescent="0.25">
      <c r="A5289" t="s">
        <v>10628</v>
      </c>
      <c r="B5289" t="s">
        <v>38</v>
      </c>
      <c r="C5289" t="s">
        <v>82</v>
      </c>
      <c r="D5289" t="s">
        <v>77</v>
      </c>
      <c r="E5289" s="1">
        <v>45025</v>
      </c>
      <c r="F5289" t="s">
        <v>10629</v>
      </c>
      <c r="G5289" s="1">
        <v>45802</v>
      </c>
      <c r="H5289" t="s">
        <v>25</v>
      </c>
      <c r="I5289" t="s">
        <v>63</v>
      </c>
      <c r="J5289" t="s">
        <v>59</v>
      </c>
      <c r="K5289">
        <v>5</v>
      </c>
      <c r="L5289" s="3">
        <f>Working_Data[[#This Row],[price2]]/Working_Data[[#This Row],[quantity]]</f>
        <v>163.41199999999998</v>
      </c>
      <c r="M5289" s="3">
        <v>817.06</v>
      </c>
      <c r="N5289" t="s">
        <v>28</v>
      </c>
      <c r="O5289">
        <v>47</v>
      </c>
      <c r="P5289" s="1">
        <v>45744</v>
      </c>
      <c r="Q5289">
        <v>64</v>
      </c>
      <c r="R5289" t="s">
        <v>29</v>
      </c>
      <c r="S5289">
        <v>5</v>
      </c>
      <c r="T5289" s="1">
        <v>45687</v>
      </c>
      <c r="U5289" t="s">
        <v>60</v>
      </c>
      <c r="V5289" t="str">
        <f>TEXT(WEEKDAY(Working_Data[[#This Row],[order_date]],1),"DDDD")</f>
        <v>Sunday</v>
      </c>
      <c r="W5289" t="str">
        <f>TEXT(Working_Data[[#This Row],[order_date]],"mmmm")</f>
        <v>May</v>
      </c>
      <c r="X5289" s="7">
        <f>Working_Data[[#This Row],[last_order_date]]-Working_Data[[#This Row],[signup_date]]</f>
        <v>719</v>
      </c>
      <c r="Y5289" s="7">
        <f>IF(Working_Data[[#This Row],[churned]]="Active",1,0)</f>
        <v>1</v>
      </c>
      <c r="Z5289" s="7">
        <f>YEAR(Working_Data[[#This Row],[order_date]])</f>
        <v>2025</v>
      </c>
    </row>
    <row r="5290" spans="1:26" x14ac:dyDescent="0.25">
      <c r="A5290" t="s">
        <v>10630</v>
      </c>
      <c r="B5290" t="s">
        <v>21</v>
      </c>
      <c r="C5290" t="s">
        <v>82</v>
      </c>
      <c r="D5290" t="s">
        <v>52</v>
      </c>
      <c r="E5290" s="1">
        <v>45526</v>
      </c>
      <c r="F5290" t="s">
        <v>10631</v>
      </c>
      <c r="G5290" s="1">
        <v>45803</v>
      </c>
      <c r="H5290" t="s">
        <v>25</v>
      </c>
      <c r="I5290" t="s">
        <v>26</v>
      </c>
      <c r="J5290" t="s">
        <v>27</v>
      </c>
      <c r="K5290">
        <v>3</v>
      </c>
      <c r="L5290" s="3">
        <f>Working_Data[[#This Row],[price2]]/Working_Data[[#This Row],[quantity]]</f>
        <v>52.516666666666673</v>
      </c>
      <c r="M5290" s="3">
        <v>157.55000000000001</v>
      </c>
      <c r="N5290" t="s">
        <v>50</v>
      </c>
      <c r="O5290">
        <v>32</v>
      </c>
      <c r="P5290" s="1">
        <v>45534</v>
      </c>
      <c r="Q5290">
        <v>394</v>
      </c>
      <c r="R5290" t="s">
        <v>43</v>
      </c>
      <c r="S5290">
        <v>3</v>
      </c>
      <c r="T5290" s="1">
        <v>45619</v>
      </c>
      <c r="U5290" t="s">
        <v>36</v>
      </c>
      <c r="V5290" t="str">
        <f>TEXT(WEEKDAY(Working_Data[[#This Row],[order_date]],1),"DDDD")</f>
        <v>Monday</v>
      </c>
      <c r="W5290" t="str">
        <f>TEXT(Working_Data[[#This Row],[order_date]],"mmmm")</f>
        <v>May</v>
      </c>
      <c r="X5290" s="7">
        <f>Working_Data[[#This Row],[last_order_date]]-Working_Data[[#This Row],[signup_date]]</f>
        <v>8</v>
      </c>
      <c r="Y5290" s="7">
        <f>IF(Working_Data[[#This Row],[churned]]="Active",1,0)</f>
        <v>0</v>
      </c>
      <c r="Z5290" s="7">
        <f>YEAR(Working_Data[[#This Row],[order_date]])</f>
        <v>2025</v>
      </c>
    </row>
    <row r="5291" spans="1:26" x14ac:dyDescent="0.25">
      <c r="A5291" t="s">
        <v>10632</v>
      </c>
      <c r="B5291" t="s">
        <v>38</v>
      </c>
      <c r="C5291" t="s">
        <v>22</v>
      </c>
      <c r="D5291" t="s">
        <v>52</v>
      </c>
      <c r="E5291" s="1">
        <v>45625</v>
      </c>
      <c r="F5291" t="s">
        <v>10633</v>
      </c>
      <c r="G5291" s="1">
        <v>45803</v>
      </c>
      <c r="H5291" t="s">
        <v>34</v>
      </c>
      <c r="I5291" t="s">
        <v>42</v>
      </c>
      <c r="J5291" t="s">
        <v>59</v>
      </c>
      <c r="K5291">
        <v>4</v>
      </c>
      <c r="L5291" s="3">
        <f>Working_Data[[#This Row],[price2]]/Working_Data[[#This Row],[quantity]]</f>
        <v>48.127499999999998</v>
      </c>
      <c r="M5291" s="3">
        <v>192.51</v>
      </c>
      <c r="N5291" t="s">
        <v>50</v>
      </c>
      <c r="O5291">
        <v>7</v>
      </c>
      <c r="P5291" s="1">
        <v>45663</v>
      </c>
      <c r="Q5291">
        <v>370</v>
      </c>
      <c r="R5291" t="s">
        <v>29</v>
      </c>
      <c r="S5291">
        <v>3</v>
      </c>
      <c r="T5291" s="1">
        <v>45556</v>
      </c>
      <c r="U5291" t="s">
        <v>60</v>
      </c>
      <c r="V5291" t="str">
        <f>TEXT(WEEKDAY(Working_Data[[#This Row],[order_date]],1),"DDDD")</f>
        <v>Monday</v>
      </c>
      <c r="W5291" t="str">
        <f>TEXT(Working_Data[[#This Row],[order_date]],"mmmm")</f>
        <v>May</v>
      </c>
      <c r="X5291" s="7">
        <f>Working_Data[[#This Row],[last_order_date]]-Working_Data[[#This Row],[signup_date]]</f>
        <v>38</v>
      </c>
      <c r="Y5291" s="7">
        <f>IF(Working_Data[[#This Row],[churned]]="Active",1,0)</f>
        <v>1</v>
      </c>
      <c r="Z5291" s="7">
        <f>YEAR(Working_Data[[#This Row],[order_date]])</f>
        <v>2025</v>
      </c>
    </row>
    <row r="5292" spans="1:26" x14ac:dyDescent="0.25">
      <c r="A5292" t="s">
        <v>10634</v>
      </c>
      <c r="B5292" t="s">
        <v>21</v>
      </c>
      <c r="C5292" t="s">
        <v>22</v>
      </c>
      <c r="D5292" t="s">
        <v>23</v>
      </c>
      <c r="E5292" s="1">
        <v>45837</v>
      </c>
      <c r="F5292" t="s">
        <v>10635</v>
      </c>
      <c r="G5292" s="1">
        <v>45803</v>
      </c>
      <c r="H5292" t="s">
        <v>41</v>
      </c>
      <c r="I5292" t="s">
        <v>26</v>
      </c>
      <c r="J5292" t="s">
        <v>59</v>
      </c>
      <c r="K5292">
        <v>1</v>
      </c>
      <c r="L5292" s="3">
        <f>Working_Data[[#This Row],[price2]]/Working_Data[[#This Row],[quantity]]</f>
        <v>846.49</v>
      </c>
      <c r="M5292" s="3">
        <v>846.49</v>
      </c>
      <c r="N5292" t="s">
        <v>28</v>
      </c>
      <c r="O5292">
        <v>15</v>
      </c>
      <c r="P5292" s="1">
        <v>45561</v>
      </c>
      <c r="Q5292">
        <v>387</v>
      </c>
      <c r="R5292" t="s">
        <v>29</v>
      </c>
      <c r="S5292">
        <v>2</v>
      </c>
      <c r="T5292" s="1">
        <v>45777</v>
      </c>
      <c r="U5292" t="s">
        <v>36</v>
      </c>
      <c r="V5292" t="str">
        <f>TEXT(WEEKDAY(Working_Data[[#This Row],[order_date]],1),"DDDD")</f>
        <v>Monday</v>
      </c>
      <c r="W5292" t="str">
        <f>TEXT(Working_Data[[#This Row],[order_date]],"mmmm")</f>
        <v>May</v>
      </c>
      <c r="X5292" s="7">
        <f>Working_Data[[#This Row],[last_order_date]]-Working_Data[[#This Row],[signup_date]]</f>
        <v>-276</v>
      </c>
      <c r="Y5292" s="7">
        <f>IF(Working_Data[[#This Row],[churned]]="Active",1,0)</f>
        <v>1</v>
      </c>
      <c r="Z5292" s="7">
        <f>YEAR(Working_Data[[#This Row],[order_date]])</f>
        <v>2025</v>
      </c>
    </row>
    <row r="5293" spans="1:26" x14ac:dyDescent="0.25">
      <c r="A5293" t="s">
        <v>10636</v>
      </c>
      <c r="B5293" t="s">
        <v>38</v>
      </c>
      <c r="C5293" t="s">
        <v>82</v>
      </c>
      <c r="D5293" t="s">
        <v>23</v>
      </c>
      <c r="E5293" s="1">
        <v>45312</v>
      </c>
      <c r="F5293" t="s">
        <v>10637</v>
      </c>
      <c r="G5293" s="1">
        <v>45803</v>
      </c>
      <c r="H5293" t="s">
        <v>58</v>
      </c>
      <c r="I5293" t="s">
        <v>48</v>
      </c>
      <c r="J5293" t="s">
        <v>64</v>
      </c>
      <c r="K5293">
        <v>5</v>
      </c>
      <c r="L5293" s="3">
        <f>Working_Data[[#This Row],[price2]]/Working_Data[[#This Row],[quantity]]</f>
        <v>144.06</v>
      </c>
      <c r="M5293" s="3">
        <v>720.3</v>
      </c>
      <c r="N5293" t="s">
        <v>35</v>
      </c>
      <c r="O5293">
        <v>13</v>
      </c>
      <c r="P5293" s="1">
        <v>45301</v>
      </c>
      <c r="Q5293">
        <v>271</v>
      </c>
      <c r="R5293" t="s">
        <v>29</v>
      </c>
      <c r="S5293">
        <v>3</v>
      </c>
      <c r="T5293" s="1">
        <v>45814</v>
      </c>
      <c r="U5293" t="s">
        <v>30</v>
      </c>
      <c r="V5293" t="str">
        <f>TEXT(WEEKDAY(Working_Data[[#This Row],[order_date]],1),"DDDD")</f>
        <v>Monday</v>
      </c>
      <c r="W5293" t="str">
        <f>TEXT(Working_Data[[#This Row],[order_date]],"mmmm")</f>
        <v>May</v>
      </c>
      <c r="X5293" s="7">
        <f>Working_Data[[#This Row],[last_order_date]]-Working_Data[[#This Row],[signup_date]]</f>
        <v>-11</v>
      </c>
      <c r="Y5293" s="7">
        <f>IF(Working_Data[[#This Row],[churned]]="Active",1,0)</f>
        <v>1</v>
      </c>
      <c r="Z5293" s="7">
        <f>YEAR(Working_Data[[#This Row],[order_date]])</f>
        <v>2025</v>
      </c>
    </row>
    <row r="5294" spans="1:26" x14ac:dyDescent="0.25">
      <c r="A5294" t="s">
        <v>10638</v>
      </c>
      <c r="B5294" t="s">
        <v>45</v>
      </c>
      <c r="C5294" t="s">
        <v>22</v>
      </c>
      <c r="D5294" t="s">
        <v>56</v>
      </c>
      <c r="E5294" s="1">
        <v>45326</v>
      </c>
      <c r="F5294" t="s">
        <v>10639</v>
      </c>
      <c r="G5294" s="1">
        <v>45803</v>
      </c>
      <c r="H5294" t="s">
        <v>58</v>
      </c>
      <c r="I5294" t="s">
        <v>63</v>
      </c>
      <c r="J5294" t="s">
        <v>49</v>
      </c>
      <c r="K5294">
        <v>5</v>
      </c>
      <c r="L5294" s="3">
        <f>Working_Data[[#This Row],[price2]]/Working_Data[[#This Row],[quantity]]</f>
        <v>95.847999999999999</v>
      </c>
      <c r="M5294" s="3">
        <v>479.24</v>
      </c>
      <c r="N5294" t="s">
        <v>28</v>
      </c>
      <c r="O5294">
        <v>1</v>
      </c>
      <c r="P5294" s="1">
        <v>45575</v>
      </c>
      <c r="Q5294">
        <v>251</v>
      </c>
      <c r="R5294" t="s">
        <v>43</v>
      </c>
      <c r="S5294">
        <v>5</v>
      </c>
      <c r="T5294" s="1">
        <v>45712</v>
      </c>
      <c r="U5294" t="s">
        <v>36</v>
      </c>
      <c r="V5294" t="str">
        <f>TEXT(WEEKDAY(Working_Data[[#This Row],[order_date]],1),"DDDD")</f>
        <v>Monday</v>
      </c>
      <c r="W5294" t="str">
        <f>TEXT(Working_Data[[#This Row],[order_date]],"mmmm")</f>
        <v>May</v>
      </c>
      <c r="X5294" s="7">
        <f>Working_Data[[#This Row],[last_order_date]]-Working_Data[[#This Row],[signup_date]]</f>
        <v>249</v>
      </c>
      <c r="Y5294" s="7">
        <f>IF(Working_Data[[#This Row],[churned]]="Active",1,0)</f>
        <v>0</v>
      </c>
      <c r="Z5294" s="7">
        <f>YEAR(Working_Data[[#This Row],[order_date]])</f>
        <v>2025</v>
      </c>
    </row>
    <row r="5295" spans="1:26" x14ac:dyDescent="0.25">
      <c r="A5295" t="s">
        <v>10640</v>
      </c>
      <c r="B5295" t="s">
        <v>45</v>
      </c>
      <c r="C5295" t="s">
        <v>22</v>
      </c>
      <c r="D5295" t="s">
        <v>23</v>
      </c>
      <c r="E5295" s="1">
        <v>45414</v>
      </c>
      <c r="F5295" t="s">
        <v>10641</v>
      </c>
      <c r="G5295" s="1">
        <v>45803</v>
      </c>
      <c r="H5295" t="s">
        <v>25</v>
      </c>
      <c r="I5295" t="s">
        <v>54</v>
      </c>
      <c r="J5295" t="s">
        <v>67</v>
      </c>
      <c r="K5295">
        <v>2</v>
      </c>
      <c r="L5295" s="3">
        <f>Working_Data[[#This Row],[price2]]/Working_Data[[#This Row],[quantity]]</f>
        <v>72.974999999999994</v>
      </c>
      <c r="M5295" s="3">
        <v>145.94999999999999</v>
      </c>
      <c r="N5295" t="s">
        <v>28</v>
      </c>
      <c r="O5295">
        <v>12</v>
      </c>
      <c r="P5295" s="1">
        <v>45823</v>
      </c>
      <c r="Q5295">
        <v>486</v>
      </c>
      <c r="R5295" t="s">
        <v>29</v>
      </c>
      <c r="S5295">
        <v>2</v>
      </c>
      <c r="T5295" s="1">
        <v>45616</v>
      </c>
      <c r="U5295" t="s">
        <v>36</v>
      </c>
      <c r="V5295" t="str">
        <f>TEXT(WEEKDAY(Working_Data[[#This Row],[order_date]],1),"DDDD")</f>
        <v>Monday</v>
      </c>
      <c r="W5295" t="str">
        <f>TEXT(Working_Data[[#This Row],[order_date]],"mmmm")</f>
        <v>May</v>
      </c>
      <c r="X5295" s="7">
        <f>Working_Data[[#This Row],[last_order_date]]-Working_Data[[#This Row],[signup_date]]</f>
        <v>409</v>
      </c>
      <c r="Y5295" s="7">
        <f>IF(Working_Data[[#This Row],[churned]]="Active",1,0)</f>
        <v>1</v>
      </c>
      <c r="Z5295" s="7">
        <f>YEAR(Working_Data[[#This Row],[order_date]])</f>
        <v>2025</v>
      </c>
    </row>
    <row r="5296" spans="1:26" x14ac:dyDescent="0.25">
      <c r="A5296" t="s">
        <v>10642</v>
      </c>
      <c r="B5296" t="s">
        <v>38</v>
      </c>
      <c r="C5296" t="s">
        <v>39</v>
      </c>
      <c r="D5296" t="s">
        <v>32</v>
      </c>
      <c r="E5296" s="1">
        <v>45611</v>
      </c>
      <c r="F5296" t="s">
        <v>10643</v>
      </c>
      <c r="G5296" s="1">
        <v>45803</v>
      </c>
      <c r="H5296" t="s">
        <v>58</v>
      </c>
      <c r="I5296" t="s">
        <v>42</v>
      </c>
      <c r="J5296" t="s">
        <v>49</v>
      </c>
      <c r="K5296">
        <v>2</v>
      </c>
      <c r="L5296" s="3">
        <f>Working_Data[[#This Row],[price2]]/Working_Data[[#This Row],[quantity]]</f>
        <v>466.95</v>
      </c>
      <c r="M5296" s="3">
        <v>933.9</v>
      </c>
      <c r="N5296" t="s">
        <v>28</v>
      </c>
      <c r="O5296">
        <v>19</v>
      </c>
      <c r="P5296" s="1">
        <v>45575</v>
      </c>
      <c r="Q5296">
        <v>152</v>
      </c>
      <c r="R5296" t="s">
        <v>43</v>
      </c>
      <c r="S5296">
        <v>4</v>
      </c>
      <c r="T5296" s="1">
        <v>45730</v>
      </c>
      <c r="U5296" t="s">
        <v>60</v>
      </c>
      <c r="V5296" t="str">
        <f>TEXT(WEEKDAY(Working_Data[[#This Row],[order_date]],1),"DDDD")</f>
        <v>Monday</v>
      </c>
      <c r="W5296" t="str">
        <f>TEXT(Working_Data[[#This Row],[order_date]],"mmmm")</f>
        <v>May</v>
      </c>
      <c r="X5296" s="7">
        <f>Working_Data[[#This Row],[last_order_date]]-Working_Data[[#This Row],[signup_date]]</f>
        <v>-36</v>
      </c>
      <c r="Y5296" s="7">
        <f>IF(Working_Data[[#This Row],[churned]]="Active",1,0)</f>
        <v>0</v>
      </c>
      <c r="Z5296" s="7">
        <f>YEAR(Working_Data[[#This Row],[order_date]])</f>
        <v>2025</v>
      </c>
    </row>
    <row r="5297" spans="1:26" x14ac:dyDescent="0.25">
      <c r="A5297" t="s">
        <v>10644</v>
      </c>
      <c r="B5297" t="s">
        <v>45</v>
      </c>
      <c r="C5297" t="s">
        <v>22</v>
      </c>
      <c r="D5297" t="s">
        <v>23</v>
      </c>
      <c r="E5297" s="1">
        <v>44995</v>
      </c>
      <c r="F5297" t="s">
        <v>10645</v>
      </c>
      <c r="G5297" s="1">
        <v>45803</v>
      </c>
      <c r="H5297" t="s">
        <v>47</v>
      </c>
      <c r="I5297" t="s">
        <v>42</v>
      </c>
      <c r="J5297" t="s">
        <v>59</v>
      </c>
      <c r="K5297">
        <v>4</v>
      </c>
      <c r="L5297" s="3">
        <f>Working_Data[[#This Row],[price2]]/Working_Data[[#This Row],[quantity]]</f>
        <v>31.89</v>
      </c>
      <c r="M5297" s="3">
        <v>127.56</v>
      </c>
      <c r="N5297" t="s">
        <v>50</v>
      </c>
      <c r="O5297">
        <v>32</v>
      </c>
      <c r="P5297" s="1">
        <v>45587</v>
      </c>
      <c r="Q5297">
        <v>130</v>
      </c>
      <c r="R5297" t="s">
        <v>43</v>
      </c>
      <c r="S5297">
        <v>1</v>
      </c>
      <c r="T5297" s="1">
        <v>45620</v>
      </c>
      <c r="U5297" t="s">
        <v>36</v>
      </c>
      <c r="V5297" t="str">
        <f>TEXT(WEEKDAY(Working_Data[[#This Row],[order_date]],1),"DDDD")</f>
        <v>Monday</v>
      </c>
      <c r="W5297" t="str">
        <f>TEXT(Working_Data[[#This Row],[order_date]],"mmmm")</f>
        <v>May</v>
      </c>
      <c r="X5297" s="7">
        <f>Working_Data[[#This Row],[last_order_date]]-Working_Data[[#This Row],[signup_date]]</f>
        <v>592</v>
      </c>
      <c r="Y5297" s="7">
        <f>IF(Working_Data[[#This Row],[churned]]="Active",1,0)</f>
        <v>0</v>
      </c>
      <c r="Z5297" s="7">
        <f>YEAR(Working_Data[[#This Row],[order_date]])</f>
        <v>2025</v>
      </c>
    </row>
    <row r="5298" spans="1:26" x14ac:dyDescent="0.25">
      <c r="A5298" t="s">
        <v>10646</v>
      </c>
      <c r="B5298" t="s">
        <v>45</v>
      </c>
      <c r="C5298" t="s">
        <v>82</v>
      </c>
      <c r="D5298" t="s">
        <v>52</v>
      </c>
      <c r="E5298" s="1">
        <v>45407</v>
      </c>
      <c r="F5298" t="s">
        <v>10647</v>
      </c>
      <c r="G5298" s="1">
        <v>45804</v>
      </c>
      <c r="H5298" t="s">
        <v>58</v>
      </c>
      <c r="I5298" t="s">
        <v>54</v>
      </c>
      <c r="J5298" t="s">
        <v>27</v>
      </c>
      <c r="K5298">
        <v>4</v>
      </c>
      <c r="L5298" s="3">
        <f>Working_Data[[#This Row],[price2]]/Working_Data[[#This Row],[quantity]]</f>
        <v>220.58750000000001</v>
      </c>
      <c r="M5298" s="3">
        <v>882.35</v>
      </c>
      <c r="N5298" t="s">
        <v>50</v>
      </c>
      <c r="O5298">
        <v>42</v>
      </c>
      <c r="P5298" s="1">
        <v>45635</v>
      </c>
      <c r="Q5298">
        <v>248</v>
      </c>
      <c r="R5298" t="s">
        <v>43</v>
      </c>
      <c r="S5298">
        <v>5</v>
      </c>
      <c r="T5298" s="1">
        <v>45763</v>
      </c>
      <c r="U5298" t="s">
        <v>36</v>
      </c>
      <c r="V5298" t="str">
        <f>TEXT(WEEKDAY(Working_Data[[#This Row],[order_date]],1),"DDDD")</f>
        <v>Tuesday</v>
      </c>
      <c r="W5298" t="str">
        <f>TEXT(Working_Data[[#This Row],[order_date]],"mmmm")</f>
        <v>May</v>
      </c>
      <c r="X5298" s="7">
        <f>Working_Data[[#This Row],[last_order_date]]-Working_Data[[#This Row],[signup_date]]</f>
        <v>228</v>
      </c>
      <c r="Y5298" s="7">
        <f>IF(Working_Data[[#This Row],[churned]]="Active",1,0)</f>
        <v>0</v>
      </c>
      <c r="Z5298" s="7">
        <f>YEAR(Working_Data[[#This Row],[order_date]])</f>
        <v>2025</v>
      </c>
    </row>
    <row r="5299" spans="1:26" x14ac:dyDescent="0.25">
      <c r="A5299" t="s">
        <v>10648</v>
      </c>
      <c r="B5299" t="s">
        <v>45</v>
      </c>
      <c r="C5299" t="s">
        <v>39</v>
      </c>
      <c r="D5299" t="s">
        <v>23</v>
      </c>
      <c r="E5299" s="1">
        <v>45209</v>
      </c>
      <c r="F5299" t="s">
        <v>10649</v>
      </c>
      <c r="G5299" s="1">
        <v>45804</v>
      </c>
      <c r="H5299" t="s">
        <v>58</v>
      </c>
      <c r="I5299" t="s">
        <v>26</v>
      </c>
      <c r="J5299" t="s">
        <v>27</v>
      </c>
      <c r="K5299">
        <v>4</v>
      </c>
      <c r="L5299" s="3">
        <f>Working_Data[[#This Row],[price2]]/Working_Data[[#This Row],[quantity]]</f>
        <v>299.3075</v>
      </c>
      <c r="M5299" s="3">
        <v>1197.23</v>
      </c>
      <c r="N5299" t="s">
        <v>28</v>
      </c>
      <c r="O5299">
        <v>50</v>
      </c>
      <c r="P5299" s="1">
        <v>45709</v>
      </c>
      <c r="Q5299">
        <v>406</v>
      </c>
      <c r="R5299" t="s">
        <v>43</v>
      </c>
      <c r="S5299">
        <v>4</v>
      </c>
      <c r="T5299" s="1">
        <v>45863</v>
      </c>
      <c r="U5299" t="s">
        <v>30</v>
      </c>
      <c r="V5299" t="str">
        <f>TEXT(WEEKDAY(Working_Data[[#This Row],[order_date]],1),"DDDD")</f>
        <v>Tuesday</v>
      </c>
      <c r="W5299" t="str">
        <f>TEXT(Working_Data[[#This Row],[order_date]],"mmmm")</f>
        <v>May</v>
      </c>
      <c r="X5299" s="7">
        <f>Working_Data[[#This Row],[last_order_date]]-Working_Data[[#This Row],[signup_date]]</f>
        <v>500</v>
      </c>
      <c r="Y5299" s="7">
        <f>IF(Working_Data[[#This Row],[churned]]="Active",1,0)</f>
        <v>0</v>
      </c>
      <c r="Z5299" s="7">
        <f>YEAR(Working_Data[[#This Row],[order_date]])</f>
        <v>2025</v>
      </c>
    </row>
    <row r="5300" spans="1:26" x14ac:dyDescent="0.25">
      <c r="A5300" t="s">
        <v>10650</v>
      </c>
      <c r="B5300" t="s">
        <v>21</v>
      </c>
      <c r="C5300" t="s">
        <v>82</v>
      </c>
      <c r="D5300" t="s">
        <v>32</v>
      </c>
      <c r="E5300" s="1">
        <v>45621</v>
      </c>
      <c r="F5300" t="s">
        <v>10651</v>
      </c>
      <c r="G5300" s="1">
        <v>45804</v>
      </c>
      <c r="H5300" t="s">
        <v>25</v>
      </c>
      <c r="I5300" t="s">
        <v>26</v>
      </c>
      <c r="J5300" t="s">
        <v>49</v>
      </c>
      <c r="K5300">
        <v>1</v>
      </c>
      <c r="L5300" s="3">
        <f>Working_Data[[#This Row],[price2]]/Working_Data[[#This Row],[quantity]]</f>
        <v>549.79</v>
      </c>
      <c r="M5300" s="3">
        <v>549.79</v>
      </c>
      <c r="N5300" t="s">
        <v>50</v>
      </c>
      <c r="O5300">
        <v>8</v>
      </c>
      <c r="P5300" s="1">
        <v>45839</v>
      </c>
      <c r="Q5300">
        <v>470</v>
      </c>
      <c r="R5300" t="s">
        <v>29</v>
      </c>
      <c r="S5300">
        <v>4</v>
      </c>
      <c r="T5300" s="1">
        <v>45561</v>
      </c>
      <c r="U5300" t="s">
        <v>36</v>
      </c>
      <c r="V5300" t="str">
        <f>TEXT(WEEKDAY(Working_Data[[#This Row],[order_date]],1),"DDDD")</f>
        <v>Tuesday</v>
      </c>
      <c r="W5300" t="str">
        <f>TEXT(Working_Data[[#This Row],[order_date]],"mmmm")</f>
        <v>May</v>
      </c>
      <c r="X5300" s="7">
        <f>Working_Data[[#This Row],[last_order_date]]-Working_Data[[#This Row],[signup_date]]</f>
        <v>218</v>
      </c>
      <c r="Y5300" s="7">
        <f>IF(Working_Data[[#This Row],[churned]]="Active",1,0)</f>
        <v>1</v>
      </c>
      <c r="Z5300" s="7">
        <f>YEAR(Working_Data[[#This Row],[order_date]])</f>
        <v>2025</v>
      </c>
    </row>
    <row r="5301" spans="1:26" x14ac:dyDescent="0.25">
      <c r="A5301" t="s">
        <v>10652</v>
      </c>
      <c r="B5301" t="s">
        <v>21</v>
      </c>
      <c r="C5301" t="s">
        <v>39</v>
      </c>
      <c r="D5301" t="s">
        <v>77</v>
      </c>
      <c r="E5301" s="1">
        <v>45716</v>
      </c>
      <c r="F5301" t="s">
        <v>10653</v>
      </c>
      <c r="G5301" s="1">
        <v>45804</v>
      </c>
      <c r="H5301" t="s">
        <v>34</v>
      </c>
      <c r="I5301" t="s">
        <v>48</v>
      </c>
      <c r="J5301" t="s">
        <v>67</v>
      </c>
      <c r="K5301">
        <v>3</v>
      </c>
      <c r="L5301" s="3">
        <f>Working_Data[[#This Row],[price2]]/Working_Data[[#This Row],[quantity]]</f>
        <v>103.45333333333333</v>
      </c>
      <c r="M5301" s="3">
        <v>310.36</v>
      </c>
      <c r="N5301" t="s">
        <v>50</v>
      </c>
      <c r="O5301">
        <v>3</v>
      </c>
      <c r="P5301" s="1">
        <v>45718</v>
      </c>
      <c r="Q5301">
        <v>12</v>
      </c>
      <c r="R5301" t="s">
        <v>43</v>
      </c>
      <c r="S5301">
        <v>4</v>
      </c>
      <c r="T5301" s="1">
        <v>45807</v>
      </c>
      <c r="U5301" t="s">
        <v>36</v>
      </c>
      <c r="V5301" t="str">
        <f>TEXT(WEEKDAY(Working_Data[[#This Row],[order_date]],1),"DDDD")</f>
        <v>Tuesday</v>
      </c>
      <c r="W5301" t="str">
        <f>TEXT(Working_Data[[#This Row],[order_date]],"mmmm")</f>
        <v>May</v>
      </c>
      <c r="X5301" s="7">
        <f>Working_Data[[#This Row],[last_order_date]]-Working_Data[[#This Row],[signup_date]]</f>
        <v>2</v>
      </c>
      <c r="Y5301" s="7">
        <f>IF(Working_Data[[#This Row],[churned]]="Active",1,0)</f>
        <v>0</v>
      </c>
      <c r="Z5301" s="7">
        <f>YEAR(Working_Data[[#This Row],[order_date]])</f>
        <v>2025</v>
      </c>
    </row>
    <row r="5302" spans="1:26" x14ac:dyDescent="0.25">
      <c r="A5302" t="s">
        <v>10654</v>
      </c>
      <c r="B5302" t="s">
        <v>45</v>
      </c>
      <c r="C5302" t="s">
        <v>22</v>
      </c>
      <c r="D5302" t="s">
        <v>23</v>
      </c>
      <c r="E5302" s="1">
        <v>45295</v>
      </c>
      <c r="F5302" t="s">
        <v>10655</v>
      </c>
      <c r="G5302" s="1">
        <v>45804</v>
      </c>
      <c r="H5302" t="s">
        <v>47</v>
      </c>
      <c r="I5302" t="s">
        <v>42</v>
      </c>
      <c r="J5302" t="s">
        <v>67</v>
      </c>
      <c r="K5302">
        <v>5</v>
      </c>
      <c r="L5302" s="3">
        <f>Working_Data[[#This Row],[price2]]/Working_Data[[#This Row],[quantity]]</f>
        <v>259.73400000000004</v>
      </c>
      <c r="M5302" s="3">
        <v>1298.67</v>
      </c>
      <c r="N5302" t="s">
        <v>28</v>
      </c>
      <c r="O5302">
        <v>30</v>
      </c>
      <c r="P5302" s="1">
        <v>45768</v>
      </c>
      <c r="Q5302">
        <v>251</v>
      </c>
      <c r="R5302" t="s">
        <v>29</v>
      </c>
      <c r="S5302">
        <v>1</v>
      </c>
      <c r="T5302" s="1">
        <v>45994</v>
      </c>
      <c r="U5302" t="s">
        <v>30</v>
      </c>
      <c r="V5302" t="str">
        <f>TEXT(WEEKDAY(Working_Data[[#This Row],[order_date]],1),"DDDD")</f>
        <v>Tuesday</v>
      </c>
      <c r="W5302" t="str">
        <f>TEXT(Working_Data[[#This Row],[order_date]],"mmmm")</f>
        <v>May</v>
      </c>
      <c r="X5302" s="7">
        <f>Working_Data[[#This Row],[last_order_date]]-Working_Data[[#This Row],[signup_date]]</f>
        <v>473</v>
      </c>
      <c r="Y5302" s="7">
        <f>IF(Working_Data[[#This Row],[churned]]="Active",1,0)</f>
        <v>1</v>
      </c>
      <c r="Z5302" s="7">
        <f>YEAR(Working_Data[[#This Row],[order_date]])</f>
        <v>2025</v>
      </c>
    </row>
    <row r="5303" spans="1:26" x14ac:dyDescent="0.25">
      <c r="A5303" t="s">
        <v>10656</v>
      </c>
      <c r="B5303" t="s">
        <v>38</v>
      </c>
      <c r="C5303" t="s">
        <v>82</v>
      </c>
      <c r="D5303" t="s">
        <v>32</v>
      </c>
      <c r="E5303" s="1">
        <v>45182</v>
      </c>
      <c r="F5303" t="s">
        <v>10657</v>
      </c>
      <c r="G5303" s="1">
        <v>45804</v>
      </c>
      <c r="H5303" t="s">
        <v>47</v>
      </c>
      <c r="I5303" t="s">
        <v>54</v>
      </c>
      <c r="J5303" t="s">
        <v>49</v>
      </c>
      <c r="K5303">
        <v>2</v>
      </c>
      <c r="L5303" s="3">
        <f>Working_Data[[#This Row],[price2]]/Working_Data[[#This Row],[quantity]]</f>
        <v>68.97</v>
      </c>
      <c r="M5303" s="3">
        <v>137.94</v>
      </c>
      <c r="N5303" t="s">
        <v>28</v>
      </c>
      <c r="O5303">
        <v>40</v>
      </c>
      <c r="P5303" s="1">
        <v>45749</v>
      </c>
      <c r="Q5303">
        <v>92</v>
      </c>
      <c r="R5303" t="s">
        <v>43</v>
      </c>
      <c r="S5303">
        <v>4</v>
      </c>
      <c r="T5303" s="1">
        <v>45640</v>
      </c>
      <c r="U5303" t="s">
        <v>36</v>
      </c>
      <c r="V5303" t="str">
        <f>TEXT(WEEKDAY(Working_Data[[#This Row],[order_date]],1),"DDDD")</f>
        <v>Tuesday</v>
      </c>
      <c r="W5303" t="str">
        <f>TEXT(Working_Data[[#This Row],[order_date]],"mmmm")</f>
        <v>May</v>
      </c>
      <c r="X5303" s="7">
        <f>Working_Data[[#This Row],[last_order_date]]-Working_Data[[#This Row],[signup_date]]</f>
        <v>567</v>
      </c>
      <c r="Y5303" s="7">
        <f>IF(Working_Data[[#This Row],[churned]]="Active",1,0)</f>
        <v>0</v>
      </c>
      <c r="Z5303" s="7">
        <f>YEAR(Working_Data[[#This Row],[order_date]])</f>
        <v>2025</v>
      </c>
    </row>
    <row r="5304" spans="1:26" x14ac:dyDescent="0.25">
      <c r="A5304" t="s">
        <v>10658</v>
      </c>
      <c r="B5304" t="s">
        <v>21</v>
      </c>
      <c r="C5304" t="s">
        <v>22</v>
      </c>
      <c r="D5304" t="s">
        <v>32</v>
      </c>
      <c r="E5304" s="1">
        <v>45857</v>
      </c>
      <c r="F5304" t="s">
        <v>10659</v>
      </c>
      <c r="G5304" s="1">
        <v>45804</v>
      </c>
      <c r="H5304" t="s">
        <v>25</v>
      </c>
      <c r="I5304" t="s">
        <v>26</v>
      </c>
      <c r="J5304" t="s">
        <v>67</v>
      </c>
      <c r="K5304">
        <v>2</v>
      </c>
      <c r="L5304" s="3">
        <f>Working_Data[[#This Row],[price2]]/Working_Data[[#This Row],[quantity]]</f>
        <v>534.20500000000004</v>
      </c>
      <c r="M5304" s="3">
        <v>1068.4100000000001</v>
      </c>
      <c r="N5304" t="s">
        <v>50</v>
      </c>
      <c r="O5304">
        <v>29</v>
      </c>
      <c r="P5304" s="1">
        <v>45620</v>
      </c>
      <c r="Q5304">
        <v>149</v>
      </c>
      <c r="R5304" t="s">
        <v>29</v>
      </c>
      <c r="S5304">
        <v>2</v>
      </c>
      <c r="T5304" s="1">
        <v>45391</v>
      </c>
      <c r="U5304" t="s">
        <v>60</v>
      </c>
      <c r="V5304" t="str">
        <f>TEXT(WEEKDAY(Working_Data[[#This Row],[order_date]],1),"DDDD")</f>
        <v>Tuesday</v>
      </c>
      <c r="W5304" t="str">
        <f>TEXT(Working_Data[[#This Row],[order_date]],"mmmm")</f>
        <v>May</v>
      </c>
      <c r="X5304" s="7">
        <f>Working_Data[[#This Row],[last_order_date]]-Working_Data[[#This Row],[signup_date]]</f>
        <v>-237</v>
      </c>
      <c r="Y5304" s="7">
        <f>IF(Working_Data[[#This Row],[churned]]="Active",1,0)</f>
        <v>1</v>
      </c>
      <c r="Z5304" s="7">
        <f>YEAR(Working_Data[[#This Row],[order_date]])</f>
        <v>2025</v>
      </c>
    </row>
    <row r="5305" spans="1:26" x14ac:dyDescent="0.25">
      <c r="A5305" t="s">
        <v>10660</v>
      </c>
      <c r="B5305" t="s">
        <v>45</v>
      </c>
      <c r="C5305" t="s">
        <v>22</v>
      </c>
      <c r="D5305" t="s">
        <v>77</v>
      </c>
      <c r="E5305" s="1">
        <v>45802</v>
      </c>
      <c r="F5305" t="s">
        <v>10661</v>
      </c>
      <c r="G5305" s="1">
        <v>45804</v>
      </c>
      <c r="H5305" t="s">
        <v>25</v>
      </c>
      <c r="I5305" t="s">
        <v>48</v>
      </c>
      <c r="J5305" t="s">
        <v>27</v>
      </c>
      <c r="K5305">
        <v>2</v>
      </c>
      <c r="L5305" s="3">
        <f>Working_Data[[#This Row],[price2]]/Working_Data[[#This Row],[quantity]]</f>
        <v>698.77499999999998</v>
      </c>
      <c r="M5305" s="3">
        <v>1397.55</v>
      </c>
      <c r="N5305" t="s">
        <v>35</v>
      </c>
      <c r="O5305">
        <v>8</v>
      </c>
      <c r="P5305" s="1">
        <v>45424</v>
      </c>
      <c r="Q5305">
        <v>333</v>
      </c>
      <c r="R5305" t="s">
        <v>29</v>
      </c>
      <c r="S5305">
        <v>4</v>
      </c>
      <c r="T5305" s="1">
        <v>45592</v>
      </c>
      <c r="U5305" t="s">
        <v>36</v>
      </c>
      <c r="V5305" t="str">
        <f>TEXT(WEEKDAY(Working_Data[[#This Row],[order_date]],1),"DDDD")</f>
        <v>Tuesday</v>
      </c>
      <c r="W5305" t="str">
        <f>TEXT(Working_Data[[#This Row],[order_date]],"mmmm")</f>
        <v>May</v>
      </c>
      <c r="X5305" s="7">
        <f>Working_Data[[#This Row],[last_order_date]]-Working_Data[[#This Row],[signup_date]]</f>
        <v>-378</v>
      </c>
      <c r="Y5305" s="7">
        <f>IF(Working_Data[[#This Row],[churned]]="Active",1,0)</f>
        <v>1</v>
      </c>
      <c r="Z5305" s="7">
        <f>YEAR(Working_Data[[#This Row],[order_date]])</f>
        <v>2025</v>
      </c>
    </row>
    <row r="5306" spans="1:26" x14ac:dyDescent="0.25">
      <c r="A5306" t="s">
        <v>10662</v>
      </c>
      <c r="B5306" t="s">
        <v>38</v>
      </c>
      <c r="C5306" t="s">
        <v>22</v>
      </c>
      <c r="D5306" t="s">
        <v>77</v>
      </c>
      <c r="E5306" s="1">
        <v>45308</v>
      </c>
      <c r="F5306" t="s">
        <v>10663</v>
      </c>
      <c r="G5306" s="1">
        <v>45804</v>
      </c>
      <c r="H5306" t="s">
        <v>25</v>
      </c>
      <c r="I5306" t="s">
        <v>48</v>
      </c>
      <c r="J5306" t="s">
        <v>59</v>
      </c>
      <c r="K5306">
        <v>1</v>
      </c>
      <c r="L5306" s="3">
        <f>Working_Data[[#This Row],[price2]]/Working_Data[[#This Row],[quantity]]</f>
        <v>882.12</v>
      </c>
      <c r="M5306" s="3">
        <v>882.12</v>
      </c>
      <c r="N5306" t="s">
        <v>35</v>
      </c>
      <c r="O5306">
        <v>17</v>
      </c>
      <c r="P5306" s="1">
        <v>45705</v>
      </c>
      <c r="Q5306">
        <v>178</v>
      </c>
      <c r="R5306" t="s">
        <v>29</v>
      </c>
      <c r="S5306">
        <v>4</v>
      </c>
      <c r="T5306" s="1">
        <v>45858</v>
      </c>
      <c r="U5306" t="s">
        <v>30</v>
      </c>
      <c r="V5306" t="str">
        <f>TEXT(WEEKDAY(Working_Data[[#This Row],[order_date]],1),"DDDD")</f>
        <v>Tuesday</v>
      </c>
      <c r="W5306" t="str">
        <f>TEXT(Working_Data[[#This Row],[order_date]],"mmmm")</f>
        <v>May</v>
      </c>
      <c r="X5306" s="7">
        <f>Working_Data[[#This Row],[last_order_date]]-Working_Data[[#This Row],[signup_date]]</f>
        <v>397</v>
      </c>
      <c r="Y5306" s="7">
        <f>IF(Working_Data[[#This Row],[churned]]="Active",1,0)</f>
        <v>1</v>
      </c>
      <c r="Z5306" s="7">
        <f>YEAR(Working_Data[[#This Row],[order_date]])</f>
        <v>2025</v>
      </c>
    </row>
    <row r="5307" spans="1:26" x14ac:dyDescent="0.25">
      <c r="A5307" t="s">
        <v>10664</v>
      </c>
      <c r="B5307" t="s">
        <v>21</v>
      </c>
      <c r="C5307" t="s">
        <v>82</v>
      </c>
      <c r="D5307" t="s">
        <v>56</v>
      </c>
      <c r="E5307" s="1">
        <v>45458</v>
      </c>
      <c r="F5307" t="s">
        <v>10665</v>
      </c>
      <c r="G5307" s="1">
        <v>45805</v>
      </c>
      <c r="H5307" t="s">
        <v>34</v>
      </c>
      <c r="I5307" t="s">
        <v>48</v>
      </c>
      <c r="J5307" t="s">
        <v>67</v>
      </c>
      <c r="K5307">
        <v>2</v>
      </c>
      <c r="L5307" s="3">
        <f>Working_Data[[#This Row],[price2]]/Working_Data[[#This Row],[quantity]]</f>
        <v>73.03</v>
      </c>
      <c r="M5307" s="3">
        <v>146.06</v>
      </c>
      <c r="N5307" t="s">
        <v>35</v>
      </c>
      <c r="O5307">
        <v>6</v>
      </c>
      <c r="P5307" s="1">
        <v>45811</v>
      </c>
      <c r="Q5307">
        <v>166</v>
      </c>
      <c r="R5307" t="s">
        <v>29</v>
      </c>
      <c r="S5307">
        <v>2</v>
      </c>
      <c r="T5307" s="1">
        <v>45791</v>
      </c>
      <c r="U5307" t="s">
        <v>30</v>
      </c>
      <c r="V5307" t="str">
        <f>TEXT(WEEKDAY(Working_Data[[#This Row],[order_date]],1),"DDDD")</f>
        <v>Wednesday</v>
      </c>
      <c r="W5307" t="str">
        <f>TEXT(Working_Data[[#This Row],[order_date]],"mmmm")</f>
        <v>May</v>
      </c>
      <c r="X5307" s="7">
        <f>Working_Data[[#This Row],[last_order_date]]-Working_Data[[#This Row],[signup_date]]</f>
        <v>353</v>
      </c>
      <c r="Y5307" s="7">
        <f>IF(Working_Data[[#This Row],[churned]]="Active",1,0)</f>
        <v>1</v>
      </c>
      <c r="Z5307" s="7">
        <f>YEAR(Working_Data[[#This Row],[order_date]])</f>
        <v>2025</v>
      </c>
    </row>
    <row r="5308" spans="1:26" x14ac:dyDescent="0.25">
      <c r="A5308" t="s">
        <v>10666</v>
      </c>
      <c r="B5308" t="s">
        <v>38</v>
      </c>
      <c r="C5308" t="s">
        <v>22</v>
      </c>
      <c r="D5308" t="s">
        <v>32</v>
      </c>
      <c r="E5308" s="1">
        <v>45511</v>
      </c>
      <c r="F5308" t="s">
        <v>10667</v>
      </c>
      <c r="G5308" s="1">
        <v>45805</v>
      </c>
      <c r="H5308" t="s">
        <v>41</v>
      </c>
      <c r="I5308" t="s">
        <v>63</v>
      </c>
      <c r="J5308" t="s">
        <v>67</v>
      </c>
      <c r="K5308">
        <v>3</v>
      </c>
      <c r="L5308" s="3">
        <f>Working_Data[[#This Row],[price2]]/Working_Data[[#This Row],[quantity]]</f>
        <v>195.51999999999998</v>
      </c>
      <c r="M5308" s="3">
        <v>586.55999999999995</v>
      </c>
      <c r="N5308" t="s">
        <v>35</v>
      </c>
      <c r="O5308">
        <v>26</v>
      </c>
      <c r="P5308" s="1">
        <v>45545</v>
      </c>
      <c r="Q5308">
        <v>300</v>
      </c>
      <c r="R5308" t="s">
        <v>43</v>
      </c>
      <c r="S5308">
        <v>4</v>
      </c>
      <c r="T5308" s="1">
        <v>45424</v>
      </c>
      <c r="U5308" t="s">
        <v>30</v>
      </c>
      <c r="V5308" t="str">
        <f>TEXT(WEEKDAY(Working_Data[[#This Row],[order_date]],1),"DDDD")</f>
        <v>Wednesday</v>
      </c>
      <c r="W5308" t="str">
        <f>TEXT(Working_Data[[#This Row],[order_date]],"mmmm")</f>
        <v>May</v>
      </c>
      <c r="X5308" s="7">
        <f>Working_Data[[#This Row],[last_order_date]]-Working_Data[[#This Row],[signup_date]]</f>
        <v>34</v>
      </c>
      <c r="Y5308" s="7">
        <f>IF(Working_Data[[#This Row],[churned]]="Active",1,0)</f>
        <v>0</v>
      </c>
      <c r="Z5308" s="7">
        <f>YEAR(Working_Data[[#This Row],[order_date]])</f>
        <v>2025</v>
      </c>
    </row>
    <row r="5309" spans="1:26" x14ac:dyDescent="0.25">
      <c r="A5309" t="s">
        <v>10668</v>
      </c>
      <c r="B5309" t="s">
        <v>45</v>
      </c>
      <c r="C5309" t="s">
        <v>82</v>
      </c>
      <c r="D5309" t="s">
        <v>56</v>
      </c>
      <c r="E5309" s="1">
        <v>45331</v>
      </c>
      <c r="F5309" t="s">
        <v>10669</v>
      </c>
      <c r="G5309" s="1">
        <v>45805</v>
      </c>
      <c r="H5309" t="s">
        <v>58</v>
      </c>
      <c r="I5309" t="s">
        <v>42</v>
      </c>
      <c r="J5309" t="s">
        <v>59</v>
      </c>
      <c r="K5309">
        <v>3</v>
      </c>
      <c r="L5309" s="3">
        <f>Working_Data[[#This Row],[price2]]/Working_Data[[#This Row],[quantity]]</f>
        <v>108.24666666666667</v>
      </c>
      <c r="M5309" s="3">
        <v>324.74</v>
      </c>
      <c r="N5309" t="s">
        <v>28</v>
      </c>
      <c r="O5309">
        <v>40</v>
      </c>
      <c r="P5309" s="1">
        <v>45711</v>
      </c>
      <c r="Q5309">
        <v>376</v>
      </c>
      <c r="R5309" t="s">
        <v>29</v>
      </c>
      <c r="S5309">
        <v>2</v>
      </c>
      <c r="T5309" s="1">
        <v>45334</v>
      </c>
      <c r="U5309" t="s">
        <v>36</v>
      </c>
      <c r="V5309" t="str">
        <f>TEXT(WEEKDAY(Working_Data[[#This Row],[order_date]],1),"DDDD")</f>
        <v>Wednesday</v>
      </c>
      <c r="W5309" t="str">
        <f>TEXT(Working_Data[[#This Row],[order_date]],"mmmm")</f>
        <v>May</v>
      </c>
      <c r="X5309" s="7">
        <f>Working_Data[[#This Row],[last_order_date]]-Working_Data[[#This Row],[signup_date]]</f>
        <v>380</v>
      </c>
      <c r="Y5309" s="7">
        <f>IF(Working_Data[[#This Row],[churned]]="Active",1,0)</f>
        <v>1</v>
      </c>
      <c r="Z5309" s="7">
        <f>YEAR(Working_Data[[#This Row],[order_date]])</f>
        <v>2025</v>
      </c>
    </row>
    <row r="5310" spans="1:26" x14ac:dyDescent="0.25">
      <c r="A5310" t="s">
        <v>10670</v>
      </c>
      <c r="B5310" t="s">
        <v>45</v>
      </c>
      <c r="C5310" t="s">
        <v>22</v>
      </c>
      <c r="D5310" t="s">
        <v>52</v>
      </c>
      <c r="E5310" s="1">
        <v>45966</v>
      </c>
      <c r="F5310" t="s">
        <v>10671</v>
      </c>
      <c r="G5310" s="1">
        <v>45805</v>
      </c>
      <c r="H5310" t="s">
        <v>25</v>
      </c>
      <c r="I5310" t="s">
        <v>48</v>
      </c>
      <c r="J5310" t="s">
        <v>49</v>
      </c>
      <c r="K5310">
        <v>1</v>
      </c>
      <c r="L5310" s="3">
        <f>Working_Data[[#This Row],[price2]]/Working_Data[[#This Row],[quantity]]</f>
        <v>216.76</v>
      </c>
      <c r="M5310" s="3">
        <v>216.76</v>
      </c>
      <c r="N5310" t="s">
        <v>28</v>
      </c>
      <c r="O5310">
        <v>13</v>
      </c>
      <c r="P5310" s="1">
        <v>45793</v>
      </c>
      <c r="Q5310">
        <v>361</v>
      </c>
      <c r="R5310" t="s">
        <v>43</v>
      </c>
      <c r="S5310">
        <v>5</v>
      </c>
      <c r="T5310" s="1">
        <v>45648</v>
      </c>
      <c r="U5310" t="s">
        <v>36</v>
      </c>
      <c r="V5310" t="str">
        <f>TEXT(WEEKDAY(Working_Data[[#This Row],[order_date]],1),"DDDD")</f>
        <v>Wednesday</v>
      </c>
      <c r="W5310" t="str">
        <f>TEXT(Working_Data[[#This Row],[order_date]],"mmmm")</f>
        <v>May</v>
      </c>
      <c r="X5310" s="7">
        <f>Working_Data[[#This Row],[last_order_date]]-Working_Data[[#This Row],[signup_date]]</f>
        <v>-173</v>
      </c>
      <c r="Y5310" s="7">
        <f>IF(Working_Data[[#This Row],[churned]]="Active",1,0)</f>
        <v>0</v>
      </c>
      <c r="Z5310" s="7">
        <f>YEAR(Working_Data[[#This Row],[order_date]])</f>
        <v>2025</v>
      </c>
    </row>
    <row r="5311" spans="1:26" x14ac:dyDescent="0.25">
      <c r="A5311" t="s">
        <v>10672</v>
      </c>
      <c r="B5311" t="s">
        <v>45</v>
      </c>
      <c r="C5311" t="s">
        <v>22</v>
      </c>
      <c r="D5311" t="s">
        <v>77</v>
      </c>
      <c r="E5311" s="1">
        <v>45853</v>
      </c>
      <c r="F5311" t="s">
        <v>10673</v>
      </c>
      <c r="G5311" s="1">
        <v>45805</v>
      </c>
      <c r="H5311" t="s">
        <v>41</v>
      </c>
      <c r="I5311" t="s">
        <v>26</v>
      </c>
      <c r="J5311" t="s">
        <v>64</v>
      </c>
      <c r="K5311">
        <v>1</v>
      </c>
      <c r="L5311" s="3">
        <f>Working_Data[[#This Row],[price2]]/Working_Data[[#This Row],[quantity]]</f>
        <v>1273.46</v>
      </c>
      <c r="M5311" s="3">
        <v>1273.46</v>
      </c>
      <c r="N5311" t="s">
        <v>35</v>
      </c>
      <c r="O5311">
        <v>18</v>
      </c>
      <c r="P5311" s="1">
        <v>45714</v>
      </c>
      <c r="Q5311">
        <v>430</v>
      </c>
      <c r="R5311" t="s">
        <v>29</v>
      </c>
      <c r="S5311">
        <v>5</v>
      </c>
      <c r="T5311" s="1">
        <v>45618</v>
      </c>
      <c r="U5311" t="s">
        <v>30</v>
      </c>
      <c r="V5311" t="str">
        <f>TEXT(WEEKDAY(Working_Data[[#This Row],[order_date]],1),"DDDD")</f>
        <v>Wednesday</v>
      </c>
      <c r="W5311" t="str">
        <f>TEXT(Working_Data[[#This Row],[order_date]],"mmmm")</f>
        <v>May</v>
      </c>
      <c r="X5311" s="7">
        <f>Working_Data[[#This Row],[last_order_date]]-Working_Data[[#This Row],[signup_date]]</f>
        <v>-139</v>
      </c>
      <c r="Y5311" s="7">
        <f>IF(Working_Data[[#This Row],[churned]]="Active",1,0)</f>
        <v>1</v>
      </c>
      <c r="Z5311" s="7">
        <f>YEAR(Working_Data[[#This Row],[order_date]])</f>
        <v>2025</v>
      </c>
    </row>
    <row r="5312" spans="1:26" x14ac:dyDescent="0.25">
      <c r="A5312" t="s">
        <v>10674</v>
      </c>
      <c r="B5312" t="s">
        <v>45</v>
      </c>
      <c r="C5312" t="s">
        <v>82</v>
      </c>
      <c r="D5312" t="s">
        <v>32</v>
      </c>
      <c r="E5312" s="1">
        <v>45344</v>
      </c>
      <c r="F5312" t="s">
        <v>10675</v>
      </c>
      <c r="G5312" s="1">
        <v>45805</v>
      </c>
      <c r="H5312" t="s">
        <v>41</v>
      </c>
      <c r="I5312" t="s">
        <v>42</v>
      </c>
      <c r="J5312" t="s">
        <v>49</v>
      </c>
      <c r="K5312">
        <v>2</v>
      </c>
      <c r="L5312" s="3">
        <f>Working_Data[[#This Row],[price2]]/Working_Data[[#This Row],[quantity]]</f>
        <v>590.14</v>
      </c>
      <c r="M5312" s="3">
        <v>1180.28</v>
      </c>
      <c r="N5312" t="s">
        <v>28</v>
      </c>
      <c r="O5312">
        <v>24</v>
      </c>
      <c r="P5312" s="1">
        <v>45770</v>
      </c>
      <c r="Q5312">
        <v>302</v>
      </c>
      <c r="R5312" t="s">
        <v>43</v>
      </c>
      <c r="S5312">
        <v>5</v>
      </c>
      <c r="T5312" s="1">
        <v>45739</v>
      </c>
      <c r="U5312" t="s">
        <v>60</v>
      </c>
      <c r="V5312" t="str">
        <f>TEXT(WEEKDAY(Working_Data[[#This Row],[order_date]],1),"DDDD")</f>
        <v>Wednesday</v>
      </c>
      <c r="W5312" t="str">
        <f>TEXT(Working_Data[[#This Row],[order_date]],"mmmm")</f>
        <v>May</v>
      </c>
      <c r="X5312" s="7">
        <f>Working_Data[[#This Row],[last_order_date]]-Working_Data[[#This Row],[signup_date]]</f>
        <v>426</v>
      </c>
      <c r="Y5312" s="7">
        <f>IF(Working_Data[[#This Row],[churned]]="Active",1,0)</f>
        <v>0</v>
      </c>
      <c r="Z5312" s="7">
        <f>YEAR(Working_Data[[#This Row],[order_date]])</f>
        <v>2025</v>
      </c>
    </row>
    <row r="5313" spans="1:26" x14ac:dyDescent="0.25">
      <c r="A5313" t="s">
        <v>10676</v>
      </c>
      <c r="B5313" t="s">
        <v>21</v>
      </c>
      <c r="C5313" t="s">
        <v>39</v>
      </c>
      <c r="D5313" t="s">
        <v>32</v>
      </c>
      <c r="E5313" s="1">
        <v>45251</v>
      </c>
      <c r="F5313" t="s">
        <v>10677</v>
      </c>
      <c r="G5313" s="1">
        <v>45805</v>
      </c>
      <c r="H5313" t="s">
        <v>25</v>
      </c>
      <c r="I5313" t="s">
        <v>26</v>
      </c>
      <c r="J5313" t="s">
        <v>49</v>
      </c>
      <c r="K5313">
        <v>4</v>
      </c>
      <c r="L5313" s="3">
        <f>Working_Data[[#This Row],[price2]]/Working_Data[[#This Row],[quantity]]</f>
        <v>141.27500000000001</v>
      </c>
      <c r="M5313" s="3">
        <v>565.1</v>
      </c>
      <c r="N5313" t="s">
        <v>28</v>
      </c>
      <c r="O5313">
        <v>7</v>
      </c>
      <c r="P5313" s="1">
        <v>45866</v>
      </c>
      <c r="Q5313">
        <v>157</v>
      </c>
      <c r="R5313" t="s">
        <v>43</v>
      </c>
      <c r="S5313">
        <v>2</v>
      </c>
      <c r="T5313" s="1">
        <v>45888</v>
      </c>
      <c r="U5313" t="s">
        <v>36</v>
      </c>
      <c r="V5313" t="str">
        <f>TEXT(WEEKDAY(Working_Data[[#This Row],[order_date]],1),"DDDD")</f>
        <v>Wednesday</v>
      </c>
      <c r="W5313" t="str">
        <f>TEXT(Working_Data[[#This Row],[order_date]],"mmmm")</f>
        <v>May</v>
      </c>
      <c r="X5313" s="7">
        <f>Working_Data[[#This Row],[last_order_date]]-Working_Data[[#This Row],[signup_date]]</f>
        <v>615</v>
      </c>
      <c r="Y5313" s="7">
        <f>IF(Working_Data[[#This Row],[churned]]="Active",1,0)</f>
        <v>0</v>
      </c>
      <c r="Z5313" s="7">
        <f>YEAR(Working_Data[[#This Row],[order_date]])</f>
        <v>2025</v>
      </c>
    </row>
    <row r="5314" spans="1:26" x14ac:dyDescent="0.25">
      <c r="A5314" t="s">
        <v>10678</v>
      </c>
      <c r="B5314" t="s">
        <v>45</v>
      </c>
      <c r="C5314" t="s">
        <v>39</v>
      </c>
      <c r="D5314" t="s">
        <v>32</v>
      </c>
      <c r="E5314" s="1">
        <v>45229</v>
      </c>
      <c r="F5314" t="s">
        <v>10679</v>
      </c>
      <c r="G5314" s="1">
        <v>45805</v>
      </c>
      <c r="H5314" t="s">
        <v>47</v>
      </c>
      <c r="I5314" t="s">
        <v>48</v>
      </c>
      <c r="J5314" t="s">
        <v>59</v>
      </c>
      <c r="K5314">
        <v>2</v>
      </c>
      <c r="L5314" s="3">
        <f>Working_Data[[#This Row],[price2]]/Working_Data[[#This Row],[quantity]]</f>
        <v>110.07</v>
      </c>
      <c r="M5314" s="3">
        <v>220.14</v>
      </c>
      <c r="N5314" t="s">
        <v>50</v>
      </c>
      <c r="O5314">
        <v>15</v>
      </c>
      <c r="P5314" s="1">
        <v>45643</v>
      </c>
      <c r="Q5314">
        <v>56</v>
      </c>
      <c r="R5314" t="s">
        <v>43</v>
      </c>
      <c r="S5314">
        <v>1</v>
      </c>
      <c r="T5314" s="1">
        <v>45619</v>
      </c>
      <c r="U5314" t="s">
        <v>30</v>
      </c>
      <c r="V5314" t="str">
        <f>TEXT(WEEKDAY(Working_Data[[#This Row],[order_date]],1),"DDDD")</f>
        <v>Wednesday</v>
      </c>
      <c r="W5314" t="str">
        <f>TEXT(Working_Data[[#This Row],[order_date]],"mmmm")</f>
        <v>May</v>
      </c>
      <c r="X5314" s="7">
        <f>Working_Data[[#This Row],[last_order_date]]-Working_Data[[#This Row],[signup_date]]</f>
        <v>414</v>
      </c>
      <c r="Y5314" s="7">
        <f>IF(Working_Data[[#This Row],[churned]]="Active",1,0)</f>
        <v>0</v>
      </c>
      <c r="Z5314" s="7">
        <f>YEAR(Working_Data[[#This Row],[order_date]])</f>
        <v>2025</v>
      </c>
    </row>
    <row r="5315" spans="1:26" x14ac:dyDescent="0.25">
      <c r="A5315" t="s">
        <v>10680</v>
      </c>
      <c r="B5315" t="s">
        <v>45</v>
      </c>
      <c r="C5315" t="s">
        <v>82</v>
      </c>
      <c r="D5315" t="s">
        <v>32</v>
      </c>
      <c r="E5315" s="1">
        <v>45739</v>
      </c>
      <c r="F5315" t="s">
        <v>10681</v>
      </c>
      <c r="G5315" s="1">
        <v>45805</v>
      </c>
      <c r="H5315" t="s">
        <v>47</v>
      </c>
      <c r="I5315" t="s">
        <v>54</v>
      </c>
      <c r="J5315" t="s">
        <v>49</v>
      </c>
      <c r="K5315">
        <v>5</v>
      </c>
      <c r="L5315" s="3">
        <f>Working_Data[[#This Row],[price2]]/Working_Data[[#This Row],[quantity]]</f>
        <v>177.352</v>
      </c>
      <c r="M5315" s="3">
        <v>886.76</v>
      </c>
      <c r="N5315" t="s">
        <v>35</v>
      </c>
      <c r="O5315">
        <v>44</v>
      </c>
      <c r="P5315" s="1">
        <v>45782</v>
      </c>
      <c r="Q5315">
        <v>299</v>
      </c>
      <c r="R5315" t="s">
        <v>43</v>
      </c>
      <c r="S5315">
        <v>4</v>
      </c>
      <c r="T5315" s="1">
        <v>45802</v>
      </c>
      <c r="U5315" t="s">
        <v>36</v>
      </c>
      <c r="V5315" t="str">
        <f>TEXT(WEEKDAY(Working_Data[[#This Row],[order_date]],1),"DDDD")</f>
        <v>Wednesday</v>
      </c>
      <c r="W5315" t="str">
        <f>TEXT(Working_Data[[#This Row],[order_date]],"mmmm")</f>
        <v>May</v>
      </c>
      <c r="X5315" s="7">
        <f>Working_Data[[#This Row],[last_order_date]]-Working_Data[[#This Row],[signup_date]]</f>
        <v>43</v>
      </c>
      <c r="Y5315" s="7">
        <f>IF(Working_Data[[#This Row],[churned]]="Active",1,0)</f>
        <v>0</v>
      </c>
      <c r="Z5315" s="7">
        <f>YEAR(Working_Data[[#This Row],[order_date]])</f>
        <v>2025</v>
      </c>
    </row>
    <row r="5316" spans="1:26" x14ac:dyDescent="0.25">
      <c r="A5316" t="s">
        <v>10682</v>
      </c>
      <c r="B5316" t="s">
        <v>21</v>
      </c>
      <c r="C5316" t="s">
        <v>82</v>
      </c>
      <c r="D5316" t="s">
        <v>56</v>
      </c>
      <c r="E5316" s="1">
        <v>45935</v>
      </c>
      <c r="F5316" t="s">
        <v>10683</v>
      </c>
      <c r="G5316" s="1">
        <v>45806</v>
      </c>
      <c r="H5316" t="s">
        <v>58</v>
      </c>
      <c r="I5316" t="s">
        <v>42</v>
      </c>
      <c r="J5316" t="s">
        <v>49</v>
      </c>
      <c r="K5316">
        <v>4</v>
      </c>
      <c r="L5316" s="3">
        <f>Working_Data[[#This Row],[price2]]/Working_Data[[#This Row],[quantity]]</f>
        <v>31.827500000000001</v>
      </c>
      <c r="M5316" s="3">
        <v>127.31</v>
      </c>
      <c r="N5316" t="s">
        <v>35</v>
      </c>
      <c r="O5316">
        <v>47</v>
      </c>
      <c r="P5316" s="1">
        <v>45363</v>
      </c>
      <c r="Q5316">
        <v>420</v>
      </c>
      <c r="R5316" t="s">
        <v>29</v>
      </c>
      <c r="S5316">
        <v>2</v>
      </c>
      <c r="T5316" s="1">
        <v>45551</v>
      </c>
      <c r="U5316" t="s">
        <v>60</v>
      </c>
      <c r="V5316" t="str">
        <f>TEXT(WEEKDAY(Working_Data[[#This Row],[order_date]],1),"DDDD")</f>
        <v>Thursday</v>
      </c>
      <c r="W5316" t="str">
        <f>TEXT(Working_Data[[#This Row],[order_date]],"mmmm")</f>
        <v>May</v>
      </c>
      <c r="X5316" s="7">
        <f>Working_Data[[#This Row],[last_order_date]]-Working_Data[[#This Row],[signup_date]]</f>
        <v>-572</v>
      </c>
      <c r="Y5316" s="7">
        <f>IF(Working_Data[[#This Row],[churned]]="Active",1,0)</f>
        <v>1</v>
      </c>
      <c r="Z5316" s="7">
        <f>YEAR(Working_Data[[#This Row],[order_date]])</f>
        <v>2025</v>
      </c>
    </row>
    <row r="5317" spans="1:26" x14ac:dyDescent="0.25">
      <c r="A5317" t="s">
        <v>10684</v>
      </c>
      <c r="B5317" t="s">
        <v>45</v>
      </c>
      <c r="C5317" t="s">
        <v>22</v>
      </c>
      <c r="D5317" t="s">
        <v>77</v>
      </c>
      <c r="E5317" s="1">
        <v>45519</v>
      </c>
      <c r="F5317" t="s">
        <v>10685</v>
      </c>
      <c r="G5317" s="1">
        <v>45806</v>
      </c>
      <c r="H5317" t="s">
        <v>58</v>
      </c>
      <c r="I5317" t="s">
        <v>26</v>
      </c>
      <c r="J5317" t="s">
        <v>59</v>
      </c>
      <c r="K5317">
        <v>4</v>
      </c>
      <c r="L5317" s="3">
        <f>Working_Data[[#This Row],[price2]]/Working_Data[[#This Row],[quantity]]</f>
        <v>155.66</v>
      </c>
      <c r="M5317" s="3">
        <v>622.64</v>
      </c>
      <c r="N5317" t="s">
        <v>28</v>
      </c>
      <c r="O5317">
        <v>23</v>
      </c>
      <c r="P5317" s="1">
        <v>45965</v>
      </c>
      <c r="Q5317">
        <v>239</v>
      </c>
      <c r="R5317" t="s">
        <v>29</v>
      </c>
      <c r="S5317">
        <v>1</v>
      </c>
      <c r="T5317" s="1">
        <v>45484</v>
      </c>
      <c r="U5317" t="s">
        <v>36</v>
      </c>
      <c r="V5317" t="str">
        <f>TEXT(WEEKDAY(Working_Data[[#This Row],[order_date]],1),"DDDD")</f>
        <v>Thursday</v>
      </c>
      <c r="W5317" t="str">
        <f>TEXT(Working_Data[[#This Row],[order_date]],"mmmm")</f>
        <v>May</v>
      </c>
      <c r="X5317" s="7">
        <f>Working_Data[[#This Row],[last_order_date]]-Working_Data[[#This Row],[signup_date]]</f>
        <v>446</v>
      </c>
      <c r="Y5317" s="7">
        <f>IF(Working_Data[[#This Row],[churned]]="Active",1,0)</f>
        <v>1</v>
      </c>
      <c r="Z5317" s="7">
        <f>YEAR(Working_Data[[#This Row],[order_date]])</f>
        <v>2025</v>
      </c>
    </row>
    <row r="5318" spans="1:26" x14ac:dyDescent="0.25">
      <c r="A5318" t="s">
        <v>10686</v>
      </c>
      <c r="B5318" t="s">
        <v>38</v>
      </c>
      <c r="C5318" t="s">
        <v>82</v>
      </c>
      <c r="D5318" t="s">
        <v>77</v>
      </c>
      <c r="E5318" s="1">
        <v>45552</v>
      </c>
      <c r="F5318" t="s">
        <v>10687</v>
      </c>
      <c r="G5318" s="1">
        <v>45806</v>
      </c>
      <c r="H5318" t="s">
        <v>34</v>
      </c>
      <c r="I5318" t="s">
        <v>48</v>
      </c>
      <c r="J5318" t="s">
        <v>59</v>
      </c>
      <c r="K5318">
        <v>3</v>
      </c>
      <c r="L5318" s="3">
        <f>Working_Data[[#This Row],[price2]]/Working_Data[[#This Row],[quantity]]</f>
        <v>63.596666666666664</v>
      </c>
      <c r="M5318" s="3">
        <v>190.79</v>
      </c>
      <c r="N5318" t="s">
        <v>50</v>
      </c>
      <c r="O5318">
        <v>18</v>
      </c>
      <c r="P5318" s="1">
        <v>45617</v>
      </c>
      <c r="Q5318">
        <v>110</v>
      </c>
      <c r="R5318" t="s">
        <v>29</v>
      </c>
      <c r="S5318">
        <v>5</v>
      </c>
      <c r="T5318" s="1">
        <v>45887</v>
      </c>
      <c r="U5318" t="s">
        <v>36</v>
      </c>
      <c r="V5318" t="str">
        <f>TEXT(WEEKDAY(Working_Data[[#This Row],[order_date]],1),"DDDD")</f>
        <v>Thursday</v>
      </c>
      <c r="W5318" t="str">
        <f>TEXT(Working_Data[[#This Row],[order_date]],"mmmm")</f>
        <v>May</v>
      </c>
      <c r="X5318" s="7">
        <f>Working_Data[[#This Row],[last_order_date]]-Working_Data[[#This Row],[signup_date]]</f>
        <v>65</v>
      </c>
      <c r="Y5318" s="7">
        <f>IF(Working_Data[[#This Row],[churned]]="Active",1,0)</f>
        <v>1</v>
      </c>
      <c r="Z5318" s="7">
        <f>YEAR(Working_Data[[#This Row],[order_date]])</f>
        <v>2025</v>
      </c>
    </row>
    <row r="5319" spans="1:26" x14ac:dyDescent="0.25">
      <c r="A5319" t="s">
        <v>10688</v>
      </c>
      <c r="B5319" t="s">
        <v>38</v>
      </c>
      <c r="C5319" t="s">
        <v>22</v>
      </c>
      <c r="D5319" t="s">
        <v>77</v>
      </c>
      <c r="E5319" s="1">
        <v>45706</v>
      </c>
      <c r="F5319" t="s">
        <v>10689</v>
      </c>
      <c r="G5319" s="1">
        <v>45806</v>
      </c>
      <c r="H5319" t="s">
        <v>34</v>
      </c>
      <c r="I5319" t="s">
        <v>26</v>
      </c>
      <c r="J5319" t="s">
        <v>64</v>
      </c>
      <c r="K5319">
        <v>5</v>
      </c>
      <c r="L5319" s="3">
        <f>Working_Data[[#This Row],[price2]]/Working_Data[[#This Row],[quantity]]</f>
        <v>285.10199999999998</v>
      </c>
      <c r="M5319" s="3">
        <v>1425.51</v>
      </c>
      <c r="N5319" t="s">
        <v>28</v>
      </c>
      <c r="O5319">
        <v>12</v>
      </c>
      <c r="P5319" s="1">
        <v>45750</v>
      </c>
      <c r="Q5319">
        <v>130</v>
      </c>
      <c r="R5319" t="s">
        <v>43</v>
      </c>
      <c r="S5319">
        <v>4</v>
      </c>
      <c r="T5319" s="1">
        <v>45836</v>
      </c>
      <c r="U5319" t="s">
        <v>60</v>
      </c>
      <c r="V5319" t="str">
        <f>TEXT(WEEKDAY(Working_Data[[#This Row],[order_date]],1),"DDDD")</f>
        <v>Thursday</v>
      </c>
      <c r="W5319" t="str">
        <f>TEXT(Working_Data[[#This Row],[order_date]],"mmmm")</f>
        <v>May</v>
      </c>
      <c r="X5319" s="7">
        <f>Working_Data[[#This Row],[last_order_date]]-Working_Data[[#This Row],[signup_date]]</f>
        <v>44</v>
      </c>
      <c r="Y5319" s="7">
        <f>IF(Working_Data[[#This Row],[churned]]="Active",1,0)</f>
        <v>0</v>
      </c>
      <c r="Z5319" s="7">
        <f>YEAR(Working_Data[[#This Row],[order_date]])</f>
        <v>2025</v>
      </c>
    </row>
    <row r="5320" spans="1:26" x14ac:dyDescent="0.25">
      <c r="A5320" t="s">
        <v>10690</v>
      </c>
      <c r="B5320" t="s">
        <v>38</v>
      </c>
      <c r="C5320" t="s">
        <v>82</v>
      </c>
      <c r="D5320" t="s">
        <v>56</v>
      </c>
      <c r="E5320" s="1">
        <v>45394</v>
      </c>
      <c r="F5320" t="s">
        <v>10691</v>
      </c>
      <c r="G5320" s="1">
        <v>45806</v>
      </c>
      <c r="H5320" t="s">
        <v>34</v>
      </c>
      <c r="I5320" t="s">
        <v>54</v>
      </c>
      <c r="J5320" t="s">
        <v>64</v>
      </c>
      <c r="K5320">
        <v>5</v>
      </c>
      <c r="L5320" s="3">
        <f>Working_Data[[#This Row],[price2]]/Working_Data[[#This Row],[quantity]]</f>
        <v>235.94</v>
      </c>
      <c r="M5320" s="3">
        <v>1179.7</v>
      </c>
      <c r="N5320" t="s">
        <v>35</v>
      </c>
      <c r="O5320">
        <v>27</v>
      </c>
      <c r="P5320" s="1">
        <v>45546</v>
      </c>
      <c r="Q5320">
        <v>437</v>
      </c>
      <c r="R5320" t="s">
        <v>43</v>
      </c>
      <c r="S5320">
        <v>5</v>
      </c>
      <c r="T5320" s="1">
        <v>45839</v>
      </c>
      <c r="U5320" t="s">
        <v>36</v>
      </c>
      <c r="V5320" t="str">
        <f>TEXT(WEEKDAY(Working_Data[[#This Row],[order_date]],1),"DDDD")</f>
        <v>Thursday</v>
      </c>
      <c r="W5320" t="str">
        <f>TEXT(Working_Data[[#This Row],[order_date]],"mmmm")</f>
        <v>May</v>
      </c>
      <c r="X5320" s="7">
        <f>Working_Data[[#This Row],[last_order_date]]-Working_Data[[#This Row],[signup_date]]</f>
        <v>152</v>
      </c>
      <c r="Y5320" s="7">
        <f>IF(Working_Data[[#This Row],[churned]]="Active",1,0)</f>
        <v>0</v>
      </c>
      <c r="Z5320" s="7">
        <f>YEAR(Working_Data[[#This Row],[order_date]])</f>
        <v>2025</v>
      </c>
    </row>
    <row r="5321" spans="1:26" x14ac:dyDescent="0.25">
      <c r="A5321" t="s">
        <v>10692</v>
      </c>
      <c r="B5321" t="s">
        <v>38</v>
      </c>
      <c r="C5321" t="s">
        <v>22</v>
      </c>
      <c r="D5321" t="s">
        <v>77</v>
      </c>
      <c r="E5321" s="1">
        <v>45180</v>
      </c>
      <c r="F5321" t="s">
        <v>10693</v>
      </c>
      <c r="G5321" s="1">
        <v>45806</v>
      </c>
      <c r="H5321" t="s">
        <v>58</v>
      </c>
      <c r="I5321" t="s">
        <v>54</v>
      </c>
      <c r="J5321" t="s">
        <v>27</v>
      </c>
      <c r="K5321">
        <v>1</v>
      </c>
      <c r="L5321" s="3">
        <f>Working_Data[[#This Row],[price2]]/Working_Data[[#This Row],[quantity]]</f>
        <v>161.66999999999999</v>
      </c>
      <c r="M5321" s="3">
        <v>161.66999999999999</v>
      </c>
      <c r="N5321" t="s">
        <v>35</v>
      </c>
      <c r="O5321">
        <v>40</v>
      </c>
      <c r="P5321" s="1">
        <v>45587</v>
      </c>
      <c r="Q5321">
        <v>104</v>
      </c>
      <c r="R5321" t="s">
        <v>43</v>
      </c>
      <c r="S5321">
        <v>5</v>
      </c>
      <c r="T5321" s="1">
        <v>45717</v>
      </c>
      <c r="U5321" t="s">
        <v>60</v>
      </c>
      <c r="V5321" t="str">
        <f>TEXT(WEEKDAY(Working_Data[[#This Row],[order_date]],1),"DDDD")</f>
        <v>Thursday</v>
      </c>
      <c r="W5321" t="str">
        <f>TEXT(Working_Data[[#This Row],[order_date]],"mmmm")</f>
        <v>May</v>
      </c>
      <c r="X5321" s="7">
        <f>Working_Data[[#This Row],[last_order_date]]-Working_Data[[#This Row],[signup_date]]</f>
        <v>407</v>
      </c>
      <c r="Y5321" s="7">
        <f>IF(Working_Data[[#This Row],[churned]]="Active",1,0)</f>
        <v>0</v>
      </c>
      <c r="Z5321" s="7">
        <f>YEAR(Working_Data[[#This Row],[order_date]])</f>
        <v>2025</v>
      </c>
    </row>
    <row r="5322" spans="1:26" x14ac:dyDescent="0.25">
      <c r="A5322" t="s">
        <v>10694</v>
      </c>
      <c r="B5322" t="s">
        <v>21</v>
      </c>
      <c r="C5322" t="s">
        <v>82</v>
      </c>
      <c r="D5322" t="s">
        <v>56</v>
      </c>
      <c r="E5322" s="1">
        <v>45292</v>
      </c>
      <c r="F5322" t="s">
        <v>10695</v>
      </c>
      <c r="G5322" s="1">
        <v>45807</v>
      </c>
      <c r="H5322" t="s">
        <v>41</v>
      </c>
      <c r="I5322" t="s">
        <v>48</v>
      </c>
      <c r="J5322" t="s">
        <v>59</v>
      </c>
      <c r="K5322">
        <v>2</v>
      </c>
      <c r="L5322" s="3">
        <f>Working_Data[[#This Row],[price2]]/Working_Data[[#This Row],[quantity]]</f>
        <v>206.04</v>
      </c>
      <c r="M5322" s="3">
        <v>412.08</v>
      </c>
      <c r="N5322" t="s">
        <v>50</v>
      </c>
      <c r="O5322">
        <v>48</v>
      </c>
      <c r="P5322" s="1">
        <v>45484</v>
      </c>
      <c r="Q5322">
        <v>466</v>
      </c>
      <c r="R5322" t="s">
        <v>43</v>
      </c>
      <c r="S5322">
        <v>2</v>
      </c>
      <c r="T5322" s="1">
        <v>45860</v>
      </c>
      <c r="U5322" t="s">
        <v>30</v>
      </c>
      <c r="V5322" t="str">
        <f>TEXT(WEEKDAY(Working_Data[[#This Row],[order_date]],1),"DDDD")</f>
        <v>Friday</v>
      </c>
      <c r="W5322" t="str">
        <f>TEXT(Working_Data[[#This Row],[order_date]],"mmmm")</f>
        <v>May</v>
      </c>
      <c r="X5322" s="7">
        <f>Working_Data[[#This Row],[last_order_date]]-Working_Data[[#This Row],[signup_date]]</f>
        <v>192</v>
      </c>
      <c r="Y5322" s="7">
        <f>IF(Working_Data[[#This Row],[churned]]="Active",1,0)</f>
        <v>0</v>
      </c>
      <c r="Z5322" s="7">
        <f>YEAR(Working_Data[[#This Row],[order_date]])</f>
        <v>2025</v>
      </c>
    </row>
    <row r="5323" spans="1:26" x14ac:dyDescent="0.25">
      <c r="A5323" t="s">
        <v>10696</v>
      </c>
      <c r="B5323" t="s">
        <v>45</v>
      </c>
      <c r="C5323" t="s">
        <v>22</v>
      </c>
      <c r="D5323" t="s">
        <v>77</v>
      </c>
      <c r="E5323" s="1">
        <v>45768</v>
      </c>
      <c r="F5323" t="s">
        <v>10697</v>
      </c>
      <c r="G5323" s="1">
        <v>45807</v>
      </c>
      <c r="H5323" t="s">
        <v>41</v>
      </c>
      <c r="I5323" t="s">
        <v>63</v>
      </c>
      <c r="J5323" t="s">
        <v>27</v>
      </c>
      <c r="K5323">
        <v>5</v>
      </c>
      <c r="L5323" s="3">
        <f>Working_Data[[#This Row],[price2]]/Working_Data[[#This Row],[quantity]]</f>
        <v>184.30199999999999</v>
      </c>
      <c r="M5323" s="3">
        <v>921.51</v>
      </c>
      <c r="N5323" t="s">
        <v>35</v>
      </c>
      <c r="O5323">
        <v>31</v>
      </c>
      <c r="P5323" s="1">
        <v>45681</v>
      </c>
      <c r="Q5323">
        <v>469</v>
      </c>
      <c r="R5323" t="s">
        <v>29</v>
      </c>
      <c r="S5323">
        <v>3</v>
      </c>
      <c r="T5323" s="1">
        <v>45755</v>
      </c>
      <c r="U5323" t="s">
        <v>60</v>
      </c>
      <c r="V5323" t="str">
        <f>TEXT(WEEKDAY(Working_Data[[#This Row],[order_date]],1),"DDDD")</f>
        <v>Friday</v>
      </c>
      <c r="W5323" t="str">
        <f>TEXT(Working_Data[[#This Row],[order_date]],"mmmm")</f>
        <v>May</v>
      </c>
      <c r="X5323" s="7">
        <f>Working_Data[[#This Row],[last_order_date]]-Working_Data[[#This Row],[signup_date]]</f>
        <v>-87</v>
      </c>
      <c r="Y5323" s="7">
        <f>IF(Working_Data[[#This Row],[churned]]="Active",1,0)</f>
        <v>1</v>
      </c>
      <c r="Z5323" s="7">
        <f>YEAR(Working_Data[[#This Row],[order_date]])</f>
        <v>2025</v>
      </c>
    </row>
    <row r="5324" spans="1:26" x14ac:dyDescent="0.25">
      <c r="A5324" t="s">
        <v>10698</v>
      </c>
      <c r="B5324" t="s">
        <v>21</v>
      </c>
      <c r="C5324" t="s">
        <v>39</v>
      </c>
      <c r="D5324" t="s">
        <v>32</v>
      </c>
      <c r="E5324" s="1">
        <v>45906</v>
      </c>
      <c r="F5324" t="s">
        <v>10699</v>
      </c>
      <c r="G5324" s="1">
        <v>45807</v>
      </c>
      <c r="H5324" t="s">
        <v>47</v>
      </c>
      <c r="I5324" t="s">
        <v>54</v>
      </c>
      <c r="J5324" t="s">
        <v>67</v>
      </c>
      <c r="K5324">
        <v>1</v>
      </c>
      <c r="L5324" s="3">
        <f>Working_Data[[#This Row],[price2]]/Working_Data[[#This Row],[quantity]]</f>
        <v>889.53</v>
      </c>
      <c r="M5324" s="3">
        <v>889.53</v>
      </c>
      <c r="N5324" t="s">
        <v>35</v>
      </c>
      <c r="O5324">
        <v>17</v>
      </c>
      <c r="P5324" s="1">
        <v>45965</v>
      </c>
      <c r="Q5324">
        <v>408</v>
      </c>
      <c r="R5324" t="s">
        <v>43</v>
      </c>
      <c r="S5324">
        <v>4</v>
      </c>
      <c r="T5324" s="1">
        <v>45483</v>
      </c>
      <c r="U5324" t="s">
        <v>36</v>
      </c>
      <c r="V5324" t="str">
        <f>TEXT(WEEKDAY(Working_Data[[#This Row],[order_date]],1),"DDDD")</f>
        <v>Friday</v>
      </c>
      <c r="W5324" t="str">
        <f>TEXT(Working_Data[[#This Row],[order_date]],"mmmm")</f>
        <v>May</v>
      </c>
      <c r="X5324" s="7">
        <f>Working_Data[[#This Row],[last_order_date]]-Working_Data[[#This Row],[signup_date]]</f>
        <v>59</v>
      </c>
      <c r="Y5324" s="7">
        <f>IF(Working_Data[[#This Row],[churned]]="Active",1,0)</f>
        <v>0</v>
      </c>
      <c r="Z5324" s="7">
        <f>YEAR(Working_Data[[#This Row],[order_date]])</f>
        <v>2025</v>
      </c>
    </row>
    <row r="5325" spans="1:26" x14ac:dyDescent="0.25">
      <c r="A5325" t="s">
        <v>10700</v>
      </c>
      <c r="B5325" t="s">
        <v>45</v>
      </c>
      <c r="C5325" t="s">
        <v>39</v>
      </c>
      <c r="D5325" t="s">
        <v>56</v>
      </c>
      <c r="E5325" s="1">
        <v>45780</v>
      </c>
      <c r="F5325" t="s">
        <v>10701</v>
      </c>
      <c r="G5325" s="1">
        <v>45807</v>
      </c>
      <c r="H5325" t="s">
        <v>34</v>
      </c>
      <c r="I5325" t="s">
        <v>42</v>
      </c>
      <c r="J5325" t="s">
        <v>59</v>
      </c>
      <c r="K5325">
        <v>4</v>
      </c>
      <c r="L5325" s="3">
        <f>Working_Data[[#This Row],[price2]]/Working_Data[[#This Row],[quantity]]</f>
        <v>73.667500000000004</v>
      </c>
      <c r="M5325" s="3">
        <v>294.67</v>
      </c>
      <c r="N5325" t="s">
        <v>35</v>
      </c>
      <c r="O5325">
        <v>25</v>
      </c>
      <c r="P5325" s="1">
        <v>45561</v>
      </c>
      <c r="Q5325">
        <v>31</v>
      </c>
      <c r="R5325" t="s">
        <v>29</v>
      </c>
      <c r="S5325">
        <v>4</v>
      </c>
      <c r="T5325" s="1">
        <v>45704</v>
      </c>
      <c r="U5325" t="s">
        <v>30</v>
      </c>
      <c r="V5325" t="str">
        <f>TEXT(WEEKDAY(Working_Data[[#This Row],[order_date]],1),"DDDD")</f>
        <v>Friday</v>
      </c>
      <c r="W5325" t="str">
        <f>TEXT(Working_Data[[#This Row],[order_date]],"mmmm")</f>
        <v>May</v>
      </c>
      <c r="X5325" s="7">
        <f>Working_Data[[#This Row],[last_order_date]]-Working_Data[[#This Row],[signup_date]]</f>
        <v>-219</v>
      </c>
      <c r="Y5325" s="7">
        <f>IF(Working_Data[[#This Row],[churned]]="Active",1,0)</f>
        <v>1</v>
      </c>
      <c r="Z5325" s="7">
        <f>YEAR(Working_Data[[#This Row],[order_date]])</f>
        <v>2025</v>
      </c>
    </row>
    <row r="5326" spans="1:26" x14ac:dyDescent="0.25">
      <c r="A5326" t="s">
        <v>10702</v>
      </c>
      <c r="B5326" t="s">
        <v>38</v>
      </c>
      <c r="C5326" t="s">
        <v>22</v>
      </c>
      <c r="D5326" t="s">
        <v>23</v>
      </c>
      <c r="E5326" s="1">
        <v>45762</v>
      </c>
      <c r="F5326" t="s">
        <v>10703</v>
      </c>
      <c r="G5326" s="1">
        <v>45807</v>
      </c>
      <c r="H5326" t="s">
        <v>47</v>
      </c>
      <c r="I5326" t="s">
        <v>63</v>
      </c>
      <c r="J5326" t="s">
        <v>64</v>
      </c>
      <c r="K5326">
        <v>5</v>
      </c>
      <c r="L5326" s="3">
        <f>Working_Data[[#This Row],[price2]]/Working_Data[[#This Row],[quantity]]</f>
        <v>292.38400000000001</v>
      </c>
      <c r="M5326" s="3">
        <v>1461.92</v>
      </c>
      <c r="N5326" t="s">
        <v>50</v>
      </c>
      <c r="O5326">
        <v>23</v>
      </c>
      <c r="P5326" s="1">
        <v>45333</v>
      </c>
      <c r="Q5326">
        <v>29</v>
      </c>
      <c r="R5326" t="s">
        <v>29</v>
      </c>
      <c r="S5326">
        <v>5</v>
      </c>
      <c r="T5326" s="1">
        <v>45965</v>
      </c>
      <c r="U5326" t="s">
        <v>36</v>
      </c>
      <c r="V5326" t="str">
        <f>TEXT(WEEKDAY(Working_Data[[#This Row],[order_date]],1),"DDDD")</f>
        <v>Friday</v>
      </c>
      <c r="W5326" t="str">
        <f>TEXT(Working_Data[[#This Row],[order_date]],"mmmm")</f>
        <v>May</v>
      </c>
      <c r="X5326" s="7">
        <f>Working_Data[[#This Row],[last_order_date]]-Working_Data[[#This Row],[signup_date]]</f>
        <v>-429</v>
      </c>
      <c r="Y5326" s="7">
        <f>IF(Working_Data[[#This Row],[churned]]="Active",1,0)</f>
        <v>1</v>
      </c>
      <c r="Z5326" s="7">
        <f>YEAR(Working_Data[[#This Row],[order_date]])</f>
        <v>2025</v>
      </c>
    </row>
    <row r="5327" spans="1:26" x14ac:dyDescent="0.25">
      <c r="A5327" t="s">
        <v>10704</v>
      </c>
      <c r="B5327" t="s">
        <v>21</v>
      </c>
      <c r="C5327" t="s">
        <v>39</v>
      </c>
      <c r="D5327" t="s">
        <v>52</v>
      </c>
      <c r="E5327" s="1">
        <v>45890</v>
      </c>
      <c r="F5327" t="s">
        <v>10705</v>
      </c>
      <c r="G5327" s="1">
        <v>45807</v>
      </c>
      <c r="H5327" t="s">
        <v>47</v>
      </c>
      <c r="I5327" t="s">
        <v>48</v>
      </c>
      <c r="J5327" t="s">
        <v>49</v>
      </c>
      <c r="K5327">
        <v>1</v>
      </c>
      <c r="L5327" s="3">
        <f>Working_Data[[#This Row],[price2]]/Working_Data[[#This Row],[quantity]]</f>
        <v>1021.91</v>
      </c>
      <c r="M5327" s="3">
        <v>1021.91</v>
      </c>
      <c r="N5327" t="s">
        <v>28</v>
      </c>
      <c r="O5327">
        <v>36</v>
      </c>
      <c r="P5327" s="1">
        <v>45675</v>
      </c>
      <c r="Q5327">
        <v>450</v>
      </c>
      <c r="R5327" t="s">
        <v>43</v>
      </c>
      <c r="S5327">
        <v>2</v>
      </c>
      <c r="T5327" s="1">
        <v>45702</v>
      </c>
      <c r="U5327" t="s">
        <v>36</v>
      </c>
      <c r="V5327" t="str">
        <f>TEXT(WEEKDAY(Working_Data[[#This Row],[order_date]],1),"DDDD")</f>
        <v>Friday</v>
      </c>
      <c r="W5327" t="str">
        <f>TEXT(Working_Data[[#This Row],[order_date]],"mmmm")</f>
        <v>May</v>
      </c>
      <c r="X5327" s="7">
        <f>Working_Data[[#This Row],[last_order_date]]-Working_Data[[#This Row],[signup_date]]</f>
        <v>-215</v>
      </c>
      <c r="Y5327" s="7">
        <f>IF(Working_Data[[#This Row],[churned]]="Active",1,0)</f>
        <v>0</v>
      </c>
      <c r="Z5327" s="7">
        <f>YEAR(Working_Data[[#This Row],[order_date]])</f>
        <v>2025</v>
      </c>
    </row>
    <row r="5328" spans="1:26" x14ac:dyDescent="0.25">
      <c r="A5328" t="s">
        <v>10706</v>
      </c>
      <c r="B5328" t="s">
        <v>45</v>
      </c>
      <c r="C5328" t="s">
        <v>82</v>
      </c>
      <c r="D5328" t="s">
        <v>52</v>
      </c>
      <c r="E5328" s="1">
        <v>45864</v>
      </c>
      <c r="F5328" t="s">
        <v>10707</v>
      </c>
      <c r="G5328" s="1">
        <v>45808</v>
      </c>
      <c r="H5328" t="s">
        <v>58</v>
      </c>
      <c r="I5328" t="s">
        <v>54</v>
      </c>
      <c r="J5328" t="s">
        <v>64</v>
      </c>
      <c r="K5328">
        <v>3</v>
      </c>
      <c r="L5328" s="3">
        <f>Working_Data[[#This Row],[price2]]/Working_Data[[#This Row],[quantity]]</f>
        <v>448.42</v>
      </c>
      <c r="M5328" s="3">
        <v>1345.26</v>
      </c>
      <c r="N5328" t="s">
        <v>28</v>
      </c>
      <c r="O5328">
        <v>33</v>
      </c>
      <c r="P5328" s="1">
        <v>45560</v>
      </c>
      <c r="Q5328">
        <v>303</v>
      </c>
      <c r="R5328" t="s">
        <v>29</v>
      </c>
      <c r="S5328">
        <v>4</v>
      </c>
      <c r="T5328" s="1">
        <v>45812</v>
      </c>
      <c r="U5328" t="s">
        <v>36</v>
      </c>
      <c r="V5328" t="str">
        <f>TEXT(WEEKDAY(Working_Data[[#This Row],[order_date]],1),"DDDD")</f>
        <v>Saturday</v>
      </c>
      <c r="W5328" t="str">
        <f>TEXT(Working_Data[[#This Row],[order_date]],"mmmm")</f>
        <v>May</v>
      </c>
      <c r="X5328" s="7">
        <f>Working_Data[[#This Row],[last_order_date]]-Working_Data[[#This Row],[signup_date]]</f>
        <v>-304</v>
      </c>
      <c r="Y5328" s="7">
        <f>IF(Working_Data[[#This Row],[churned]]="Active",1,0)</f>
        <v>1</v>
      </c>
      <c r="Z5328" s="7">
        <f>YEAR(Working_Data[[#This Row],[order_date]])</f>
        <v>2025</v>
      </c>
    </row>
    <row r="5329" spans="1:26" x14ac:dyDescent="0.25">
      <c r="A5329" t="s">
        <v>10708</v>
      </c>
      <c r="B5329" t="s">
        <v>45</v>
      </c>
      <c r="C5329" t="s">
        <v>22</v>
      </c>
      <c r="D5329" t="s">
        <v>32</v>
      </c>
      <c r="E5329" s="1">
        <v>45440</v>
      </c>
      <c r="F5329" t="s">
        <v>10709</v>
      </c>
      <c r="G5329" s="1">
        <v>45808</v>
      </c>
      <c r="H5329" t="s">
        <v>47</v>
      </c>
      <c r="I5329" t="s">
        <v>54</v>
      </c>
      <c r="J5329" t="s">
        <v>59</v>
      </c>
      <c r="K5329">
        <v>4</v>
      </c>
      <c r="L5329" s="3">
        <f>Working_Data[[#This Row],[price2]]/Working_Data[[#This Row],[quantity]]</f>
        <v>243.55</v>
      </c>
      <c r="M5329" s="3">
        <v>974.2</v>
      </c>
      <c r="N5329" t="s">
        <v>35</v>
      </c>
      <c r="O5329">
        <v>22</v>
      </c>
      <c r="P5329" s="1">
        <v>45905</v>
      </c>
      <c r="Q5329">
        <v>10</v>
      </c>
      <c r="R5329" t="s">
        <v>43</v>
      </c>
      <c r="S5329">
        <v>1</v>
      </c>
      <c r="T5329" s="1">
        <v>45563</v>
      </c>
      <c r="U5329" t="s">
        <v>60</v>
      </c>
      <c r="V5329" t="str">
        <f>TEXT(WEEKDAY(Working_Data[[#This Row],[order_date]],1),"DDDD")</f>
        <v>Saturday</v>
      </c>
      <c r="W5329" t="str">
        <f>TEXT(Working_Data[[#This Row],[order_date]],"mmmm")</f>
        <v>May</v>
      </c>
      <c r="X5329" s="7">
        <f>Working_Data[[#This Row],[last_order_date]]-Working_Data[[#This Row],[signup_date]]</f>
        <v>465</v>
      </c>
      <c r="Y5329" s="7">
        <f>IF(Working_Data[[#This Row],[churned]]="Active",1,0)</f>
        <v>0</v>
      </c>
      <c r="Z5329" s="7">
        <f>YEAR(Working_Data[[#This Row],[order_date]])</f>
        <v>2025</v>
      </c>
    </row>
    <row r="5330" spans="1:26" x14ac:dyDescent="0.25">
      <c r="A5330" t="s">
        <v>10710</v>
      </c>
      <c r="B5330" t="s">
        <v>21</v>
      </c>
      <c r="C5330" t="s">
        <v>82</v>
      </c>
      <c r="D5330" t="s">
        <v>23</v>
      </c>
      <c r="E5330" s="1">
        <v>45387</v>
      </c>
      <c r="F5330" t="s">
        <v>10711</v>
      </c>
      <c r="G5330" s="1">
        <v>45808</v>
      </c>
      <c r="H5330" t="s">
        <v>47</v>
      </c>
      <c r="I5330" t="s">
        <v>26</v>
      </c>
      <c r="J5330" t="s">
        <v>27</v>
      </c>
      <c r="K5330">
        <v>2</v>
      </c>
      <c r="L5330" s="3">
        <f>Working_Data[[#This Row],[price2]]/Working_Data[[#This Row],[quantity]]</f>
        <v>429.48500000000001</v>
      </c>
      <c r="M5330" s="3">
        <v>858.97</v>
      </c>
      <c r="N5330" t="s">
        <v>28</v>
      </c>
      <c r="O5330">
        <v>12</v>
      </c>
      <c r="P5330" s="1">
        <v>45300</v>
      </c>
      <c r="Q5330">
        <v>38</v>
      </c>
      <c r="R5330" t="s">
        <v>43</v>
      </c>
      <c r="S5330">
        <v>3</v>
      </c>
      <c r="T5330" s="1">
        <v>45936</v>
      </c>
      <c r="U5330" t="s">
        <v>36</v>
      </c>
      <c r="V5330" t="str">
        <f>TEXT(WEEKDAY(Working_Data[[#This Row],[order_date]],1),"DDDD")</f>
        <v>Saturday</v>
      </c>
      <c r="W5330" t="str">
        <f>TEXT(Working_Data[[#This Row],[order_date]],"mmmm")</f>
        <v>May</v>
      </c>
      <c r="X5330" s="7">
        <f>Working_Data[[#This Row],[last_order_date]]-Working_Data[[#This Row],[signup_date]]</f>
        <v>-87</v>
      </c>
      <c r="Y5330" s="7">
        <f>IF(Working_Data[[#This Row],[churned]]="Active",1,0)</f>
        <v>0</v>
      </c>
      <c r="Z5330" s="7">
        <f>YEAR(Working_Data[[#This Row],[order_date]])</f>
        <v>2025</v>
      </c>
    </row>
    <row r="5331" spans="1:26" x14ac:dyDescent="0.25">
      <c r="A5331" t="s">
        <v>10712</v>
      </c>
      <c r="B5331" t="s">
        <v>21</v>
      </c>
      <c r="C5331" t="s">
        <v>22</v>
      </c>
      <c r="D5331" t="s">
        <v>23</v>
      </c>
      <c r="E5331" s="1">
        <v>45449</v>
      </c>
      <c r="F5331" t="s">
        <v>10713</v>
      </c>
      <c r="G5331" s="1">
        <v>45808</v>
      </c>
      <c r="H5331" t="s">
        <v>41</v>
      </c>
      <c r="I5331" t="s">
        <v>54</v>
      </c>
      <c r="J5331" t="s">
        <v>67</v>
      </c>
      <c r="K5331">
        <v>3</v>
      </c>
      <c r="L5331" s="3">
        <f>Working_Data[[#This Row],[price2]]/Working_Data[[#This Row],[quantity]]</f>
        <v>47.620000000000005</v>
      </c>
      <c r="M5331" s="3">
        <v>142.86000000000001</v>
      </c>
      <c r="N5331" t="s">
        <v>50</v>
      </c>
      <c r="O5331">
        <v>28</v>
      </c>
      <c r="P5331" s="1">
        <v>45528</v>
      </c>
      <c r="Q5331">
        <v>470</v>
      </c>
      <c r="R5331" t="s">
        <v>29</v>
      </c>
      <c r="S5331">
        <v>3</v>
      </c>
      <c r="T5331" s="1">
        <v>45732</v>
      </c>
      <c r="U5331" t="s">
        <v>36</v>
      </c>
      <c r="V5331" t="str">
        <f>TEXT(WEEKDAY(Working_Data[[#This Row],[order_date]],1),"DDDD")</f>
        <v>Saturday</v>
      </c>
      <c r="W5331" t="str">
        <f>TEXT(Working_Data[[#This Row],[order_date]],"mmmm")</f>
        <v>May</v>
      </c>
      <c r="X5331" s="7">
        <f>Working_Data[[#This Row],[last_order_date]]-Working_Data[[#This Row],[signup_date]]</f>
        <v>79</v>
      </c>
      <c r="Y5331" s="7">
        <f>IF(Working_Data[[#This Row],[churned]]="Active",1,0)</f>
        <v>1</v>
      </c>
      <c r="Z5331" s="7">
        <f>YEAR(Working_Data[[#This Row],[order_date]])</f>
        <v>2025</v>
      </c>
    </row>
    <row r="5332" spans="1:26" x14ac:dyDescent="0.25">
      <c r="A5332" t="s">
        <v>10714</v>
      </c>
      <c r="B5332" t="s">
        <v>21</v>
      </c>
      <c r="C5332" t="s">
        <v>82</v>
      </c>
      <c r="D5332" t="s">
        <v>56</v>
      </c>
      <c r="E5332" s="1">
        <v>45715</v>
      </c>
      <c r="F5332" t="s">
        <v>10715</v>
      </c>
      <c r="G5332" s="1">
        <v>45808</v>
      </c>
      <c r="H5332" t="s">
        <v>47</v>
      </c>
      <c r="I5332" t="s">
        <v>63</v>
      </c>
      <c r="J5332" t="s">
        <v>64</v>
      </c>
      <c r="K5332">
        <v>3</v>
      </c>
      <c r="L5332" s="3">
        <f>Working_Data[[#This Row],[price2]]/Working_Data[[#This Row],[quantity]]</f>
        <v>492.16333333333336</v>
      </c>
      <c r="M5332" s="3">
        <v>1476.49</v>
      </c>
      <c r="N5332" t="s">
        <v>35</v>
      </c>
      <c r="O5332">
        <v>29</v>
      </c>
      <c r="P5332" s="1">
        <v>45548</v>
      </c>
      <c r="Q5332">
        <v>446</v>
      </c>
      <c r="R5332" t="s">
        <v>29</v>
      </c>
      <c r="S5332">
        <v>4</v>
      </c>
      <c r="T5332" s="1">
        <v>45743</v>
      </c>
      <c r="U5332" t="s">
        <v>60</v>
      </c>
      <c r="V5332" t="str">
        <f>TEXT(WEEKDAY(Working_Data[[#This Row],[order_date]],1),"DDDD")</f>
        <v>Saturday</v>
      </c>
      <c r="W5332" t="str">
        <f>TEXT(Working_Data[[#This Row],[order_date]],"mmmm")</f>
        <v>May</v>
      </c>
      <c r="X5332" s="7">
        <f>Working_Data[[#This Row],[last_order_date]]-Working_Data[[#This Row],[signup_date]]</f>
        <v>-167</v>
      </c>
      <c r="Y5332" s="7">
        <f>IF(Working_Data[[#This Row],[churned]]="Active",1,0)</f>
        <v>1</v>
      </c>
      <c r="Z5332" s="7">
        <f>YEAR(Working_Data[[#This Row],[order_date]])</f>
        <v>2025</v>
      </c>
    </row>
    <row r="5333" spans="1:26" x14ac:dyDescent="0.25">
      <c r="A5333" t="s">
        <v>10716</v>
      </c>
      <c r="B5333" t="s">
        <v>45</v>
      </c>
      <c r="C5333" t="s">
        <v>22</v>
      </c>
      <c r="D5333" t="s">
        <v>52</v>
      </c>
      <c r="E5333" s="1">
        <v>45354</v>
      </c>
      <c r="F5333" t="s">
        <v>10717</v>
      </c>
      <c r="G5333" s="1">
        <v>45808</v>
      </c>
      <c r="H5333" t="s">
        <v>25</v>
      </c>
      <c r="I5333" t="s">
        <v>63</v>
      </c>
      <c r="J5333" t="s">
        <v>64</v>
      </c>
      <c r="K5333">
        <v>3</v>
      </c>
      <c r="L5333" s="3">
        <f>Working_Data[[#This Row],[price2]]/Working_Data[[#This Row],[quantity]]</f>
        <v>217.25</v>
      </c>
      <c r="M5333" s="3">
        <v>651.75</v>
      </c>
      <c r="N5333" t="s">
        <v>28</v>
      </c>
      <c r="O5333">
        <v>15</v>
      </c>
      <c r="P5333" s="1">
        <v>45998</v>
      </c>
      <c r="Q5333">
        <v>64</v>
      </c>
      <c r="R5333" t="s">
        <v>29</v>
      </c>
      <c r="S5333">
        <v>4</v>
      </c>
      <c r="T5333" s="1">
        <v>45610</v>
      </c>
      <c r="U5333" t="s">
        <v>30</v>
      </c>
      <c r="V5333" t="str">
        <f>TEXT(WEEKDAY(Working_Data[[#This Row],[order_date]],1),"DDDD")</f>
        <v>Saturday</v>
      </c>
      <c r="W5333" t="str">
        <f>TEXT(Working_Data[[#This Row],[order_date]],"mmmm")</f>
        <v>May</v>
      </c>
      <c r="X5333" s="7">
        <f>Working_Data[[#This Row],[last_order_date]]-Working_Data[[#This Row],[signup_date]]</f>
        <v>644</v>
      </c>
      <c r="Y5333" s="7">
        <f>IF(Working_Data[[#This Row],[churned]]="Active",1,0)</f>
        <v>1</v>
      </c>
      <c r="Z5333" s="7">
        <f>YEAR(Working_Data[[#This Row],[order_date]])</f>
        <v>2025</v>
      </c>
    </row>
    <row r="5334" spans="1:26" x14ac:dyDescent="0.25">
      <c r="A5334" t="s">
        <v>10718</v>
      </c>
      <c r="B5334" t="s">
        <v>45</v>
      </c>
      <c r="C5334" t="s">
        <v>82</v>
      </c>
      <c r="D5334" t="s">
        <v>52</v>
      </c>
      <c r="E5334" s="1">
        <v>45613</v>
      </c>
      <c r="F5334" t="s">
        <v>10719</v>
      </c>
      <c r="G5334" s="1">
        <v>45808</v>
      </c>
      <c r="H5334" t="s">
        <v>47</v>
      </c>
      <c r="I5334" t="s">
        <v>54</v>
      </c>
      <c r="J5334" t="s">
        <v>49</v>
      </c>
      <c r="K5334">
        <v>1</v>
      </c>
      <c r="L5334" s="3">
        <f>Working_Data[[#This Row],[price2]]/Working_Data[[#This Row],[quantity]]</f>
        <v>594.79999999999995</v>
      </c>
      <c r="M5334" s="3">
        <v>594.79999999999995</v>
      </c>
      <c r="N5334" t="s">
        <v>50</v>
      </c>
      <c r="O5334">
        <v>26</v>
      </c>
      <c r="P5334" s="1">
        <v>45839</v>
      </c>
      <c r="Q5334">
        <v>399</v>
      </c>
      <c r="R5334" t="s">
        <v>29</v>
      </c>
      <c r="S5334">
        <v>5</v>
      </c>
      <c r="T5334" s="1">
        <v>45646</v>
      </c>
      <c r="U5334" t="s">
        <v>30</v>
      </c>
      <c r="V5334" t="str">
        <f>TEXT(WEEKDAY(Working_Data[[#This Row],[order_date]],1),"DDDD")</f>
        <v>Saturday</v>
      </c>
      <c r="W5334" t="str">
        <f>TEXT(Working_Data[[#This Row],[order_date]],"mmmm")</f>
        <v>May</v>
      </c>
      <c r="X5334" s="7">
        <f>Working_Data[[#This Row],[last_order_date]]-Working_Data[[#This Row],[signup_date]]</f>
        <v>226</v>
      </c>
      <c r="Y5334" s="7">
        <f>IF(Working_Data[[#This Row],[churned]]="Active",1,0)</f>
        <v>1</v>
      </c>
      <c r="Z5334" s="7">
        <f>YEAR(Working_Data[[#This Row],[order_date]])</f>
        <v>2025</v>
      </c>
    </row>
    <row r="5335" spans="1:26" x14ac:dyDescent="0.25">
      <c r="A5335" t="s">
        <v>10720</v>
      </c>
      <c r="B5335" t="s">
        <v>45</v>
      </c>
      <c r="C5335" t="s">
        <v>22</v>
      </c>
      <c r="D5335" t="s">
        <v>32</v>
      </c>
      <c r="E5335" s="1">
        <v>45277</v>
      </c>
      <c r="F5335" t="s">
        <v>10721</v>
      </c>
      <c r="G5335" s="1">
        <v>45663</v>
      </c>
      <c r="H5335" t="s">
        <v>34</v>
      </c>
      <c r="I5335" t="s">
        <v>48</v>
      </c>
      <c r="J5335" t="s">
        <v>49</v>
      </c>
      <c r="K5335">
        <v>4</v>
      </c>
      <c r="L5335" s="3">
        <f>Working_Data[[#This Row],[price2]]/Working_Data[[#This Row],[quantity]]</f>
        <v>300.79500000000002</v>
      </c>
      <c r="M5335" s="3">
        <v>1203.18</v>
      </c>
      <c r="N5335" t="s">
        <v>28</v>
      </c>
      <c r="O5335">
        <v>48</v>
      </c>
      <c r="P5335" s="1">
        <v>45846</v>
      </c>
      <c r="Q5335">
        <v>458</v>
      </c>
      <c r="R5335" t="s">
        <v>43</v>
      </c>
      <c r="S5335">
        <v>5</v>
      </c>
      <c r="T5335" s="1">
        <v>45836</v>
      </c>
      <c r="U5335" t="s">
        <v>60</v>
      </c>
      <c r="V5335" t="str">
        <f>TEXT(WEEKDAY(Working_Data[[#This Row],[order_date]],1),"DDDD")</f>
        <v>Monday</v>
      </c>
      <c r="W5335" t="str">
        <f>TEXT(Working_Data[[#This Row],[order_date]],"mmmm")</f>
        <v>January</v>
      </c>
      <c r="X5335" s="7">
        <f>Working_Data[[#This Row],[last_order_date]]-Working_Data[[#This Row],[signup_date]]</f>
        <v>569</v>
      </c>
      <c r="Y5335" s="7">
        <f>IF(Working_Data[[#This Row],[churned]]="Active",1,0)</f>
        <v>0</v>
      </c>
      <c r="Z5335" s="7">
        <f>YEAR(Working_Data[[#This Row],[order_date]])</f>
        <v>2025</v>
      </c>
    </row>
    <row r="5336" spans="1:26" x14ac:dyDescent="0.25">
      <c r="A5336" t="s">
        <v>10722</v>
      </c>
      <c r="B5336" t="s">
        <v>21</v>
      </c>
      <c r="C5336" t="s">
        <v>82</v>
      </c>
      <c r="D5336" t="s">
        <v>23</v>
      </c>
      <c r="E5336" s="1">
        <v>45452</v>
      </c>
      <c r="F5336" t="s">
        <v>10723</v>
      </c>
      <c r="G5336" s="1">
        <v>45663</v>
      </c>
      <c r="H5336" t="s">
        <v>41</v>
      </c>
      <c r="I5336" t="s">
        <v>63</v>
      </c>
      <c r="J5336" t="s">
        <v>49</v>
      </c>
      <c r="K5336">
        <v>1</v>
      </c>
      <c r="L5336" s="3">
        <f>Working_Data[[#This Row],[price2]]/Working_Data[[#This Row],[quantity]]</f>
        <v>1401.43</v>
      </c>
      <c r="M5336" s="3">
        <v>1401.43</v>
      </c>
      <c r="N5336" t="s">
        <v>28</v>
      </c>
      <c r="O5336">
        <v>45</v>
      </c>
      <c r="P5336" s="1">
        <v>45591</v>
      </c>
      <c r="Q5336">
        <v>480</v>
      </c>
      <c r="R5336" t="s">
        <v>29</v>
      </c>
      <c r="S5336">
        <v>2</v>
      </c>
      <c r="T5336" s="1">
        <v>45651</v>
      </c>
      <c r="U5336" t="s">
        <v>30</v>
      </c>
      <c r="V5336" t="str">
        <f>TEXT(WEEKDAY(Working_Data[[#This Row],[order_date]],1),"DDDD")</f>
        <v>Monday</v>
      </c>
      <c r="W5336" t="str">
        <f>TEXT(Working_Data[[#This Row],[order_date]],"mmmm")</f>
        <v>January</v>
      </c>
      <c r="X5336" s="7">
        <f>Working_Data[[#This Row],[last_order_date]]-Working_Data[[#This Row],[signup_date]]</f>
        <v>139</v>
      </c>
      <c r="Y5336" s="7">
        <f>IF(Working_Data[[#This Row],[churned]]="Active",1,0)</f>
        <v>1</v>
      </c>
      <c r="Z5336" s="7">
        <f>YEAR(Working_Data[[#This Row],[order_date]])</f>
        <v>2025</v>
      </c>
    </row>
    <row r="5337" spans="1:26" x14ac:dyDescent="0.25">
      <c r="A5337" t="s">
        <v>10724</v>
      </c>
      <c r="B5337" t="s">
        <v>21</v>
      </c>
      <c r="C5337" t="s">
        <v>22</v>
      </c>
      <c r="D5337" t="s">
        <v>52</v>
      </c>
      <c r="E5337" s="1">
        <v>45712</v>
      </c>
      <c r="F5337" t="s">
        <v>10725</v>
      </c>
      <c r="G5337" s="1">
        <v>45663</v>
      </c>
      <c r="H5337" t="s">
        <v>58</v>
      </c>
      <c r="I5337" t="s">
        <v>26</v>
      </c>
      <c r="J5337" t="s">
        <v>59</v>
      </c>
      <c r="K5337">
        <v>1</v>
      </c>
      <c r="L5337" s="3">
        <f>Working_Data[[#This Row],[price2]]/Working_Data[[#This Row],[quantity]]</f>
        <v>977.55</v>
      </c>
      <c r="M5337" s="3">
        <v>977.55</v>
      </c>
      <c r="N5337" t="s">
        <v>50</v>
      </c>
      <c r="O5337">
        <v>23</v>
      </c>
      <c r="P5337" s="1">
        <v>45555</v>
      </c>
      <c r="Q5337">
        <v>369</v>
      </c>
      <c r="R5337" t="s">
        <v>43</v>
      </c>
      <c r="S5337">
        <v>2</v>
      </c>
      <c r="T5337" s="1">
        <v>45675</v>
      </c>
      <c r="U5337" t="s">
        <v>60</v>
      </c>
      <c r="V5337" t="str">
        <f>TEXT(WEEKDAY(Working_Data[[#This Row],[order_date]],1),"DDDD")</f>
        <v>Monday</v>
      </c>
      <c r="W5337" t="str">
        <f>TEXT(Working_Data[[#This Row],[order_date]],"mmmm")</f>
        <v>January</v>
      </c>
      <c r="X5337" s="7">
        <f>Working_Data[[#This Row],[last_order_date]]-Working_Data[[#This Row],[signup_date]]</f>
        <v>-157</v>
      </c>
      <c r="Y5337" s="7">
        <f>IF(Working_Data[[#This Row],[churned]]="Active",1,0)</f>
        <v>0</v>
      </c>
      <c r="Z5337" s="7">
        <f>YEAR(Working_Data[[#This Row],[order_date]])</f>
        <v>2025</v>
      </c>
    </row>
    <row r="5338" spans="1:26" x14ac:dyDescent="0.25">
      <c r="A5338" t="s">
        <v>10726</v>
      </c>
      <c r="B5338" t="s">
        <v>38</v>
      </c>
      <c r="C5338" t="s">
        <v>39</v>
      </c>
      <c r="D5338" t="s">
        <v>77</v>
      </c>
      <c r="E5338" s="1">
        <v>45227</v>
      </c>
      <c r="F5338" t="s">
        <v>10727</v>
      </c>
      <c r="G5338" s="1">
        <v>45663</v>
      </c>
      <c r="H5338" t="s">
        <v>34</v>
      </c>
      <c r="I5338" t="s">
        <v>42</v>
      </c>
      <c r="J5338" t="s">
        <v>64</v>
      </c>
      <c r="K5338">
        <v>1</v>
      </c>
      <c r="L5338" s="3">
        <f>Working_Data[[#This Row],[price2]]/Working_Data[[#This Row],[quantity]]</f>
        <v>676.31</v>
      </c>
      <c r="M5338" s="3">
        <v>676.31</v>
      </c>
      <c r="N5338" t="s">
        <v>50</v>
      </c>
      <c r="O5338">
        <v>9</v>
      </c>
      <c r="P5338" s="1">
        <v>45710</v>
      </c>
      <c r="Q5338">
        <v>226</v>
      </c>
      <c r="R5338" t="s">
        <v>43</v>
      </c>
      <c r="S5338">
        <v>3</v>
      </c>
      <c r="T5338" s="1">
        <v>45333</v>
      </c>
      <c r="U5338" t="s">
        <v>30</v>
      </c>
      <c r="V5338" t="str">
        <f>TEXT(WEEKDAY(Working_Data[[#This Row],[order_date]],1),"DDDD")</f>
        <v>Monday</v>
      </c>
      <c r="W5338" t="str">
        <f>TEXT(Working_Data[[#This Row],[order_date]],"mmmm")</f>
        <v>January</v>
      </c>
      <c r="X5338" s="7">
        <f>Working_Data[[#This Row],[last_order_date]]-Working_Data[[#This Row],[signup_date]]</f>
        <v>483</v>
      </c>
      <c r="Y5338" s="7">
        <f>IF(Working_Data[[#This Row],[churned]]="Active",1,0)</f>
        <v>0</v>
      </c>
      <c r="Z5338" s="7">
        <f>YEAR(Working_Data[[#This Row],[order_date]])</f>
        <v>2025</v>
      </c>
    </row>
    <row r="5339" spans="1:26" x14ac:dyDescent="0.25">
      <c r="A5339" t="s">
        <v>10728</v>
      </c>
      <c r="B5339" t="s">
        <v>38</v>
      </c>
      <c r="C5339" t="s">
        <v>39</v>
      </c>
      <c r="D5339" t="s">
        <v>77</v>
      </c>
      <c r="E5339" s="1">
        <v>45611</v>
      </c>
      <c r="F5339" t="s">
        <v>10729</v>
      </c>
      <c r="G5339" s="1">
        <v>45663</v>
      </c>
      <c r="H5339" t="s">
        <v>25</v>
      </c>
      <c r="I5339" t="s">
        <v>63</v>
      </c>
      <c r="J5339" t="s">
        <v>64</v>
      </c>
      <c r="K5339">
        <v>2</v>
      </c>
      <c r="L5339" s="3">
        <f>Working_Data[[#This Row],[price2]]/Working_Data[[#This Row],[quantity]]</f>
        <v>289.255</v>
      </c>
      <c r="M5339" s="3">
        <v>578.51</v>
      </c>
      <c r="N5339" t="s">
        <v>28</v>
      </c>
      <c r="O5339">
        <v>14</v>
      </c>
      <c r="P5339" s="1">
        <v>45586</v>
      </c>
      <c r="Q5339">
        <v>76</v>
      </c>
      <c r="R5339" t="s">
        <v>29</v>
      </c>
      <c r="S5339">
        <v>4</v>
      </c>
      <c r="T5339" s="1">
        <v>45591</v>
      </c>
      <c r="U5339" t="s">
        <v>60</v>
      </c>
      <c r="V5339" t="str">
        <f>TEXT(WEEKDAY(Working_Data[[#This Row],[order_date]],1),"DDDD")</f>
        <v>Monday</v>
      </c>
      <c r="W5339" t="str">
        <f>TEXT(Working_Data[[#This Row],[order_date]],"mmmm")</f>
        <v>January</v>
      </c>
      <c r="X5339" s="7">
        <f>Working_Data[[#This Row],[last_order_date]]-Working_Data[[#This Row],[signup_date]]</f>
        <v>-25</v>
      </c>
      <c r="Y5339" s="7">
        <f>IF(Working_Data[[#This Row],[churned]]="Active",1,0)</f>
        <v>1</v>
      </c>
      <c r="Z5339" s="7">
        <f>YEAR(Working_Data[[#This Row],[order_date]])</f>
        <v>2025</v>
      </c>
    </row>
    <row r="5340" spans="1:26" x14ac:dyDescent="0.25">
      <c r="A5340" t="s">
        <v>10730</v>
      </c>
      <c r="B5340" t="s">
        <v>21</v>
      </c>
      <c r="C5340" t="s">
        <v>22</v>
      </c>
      <c r="D5340" t="s">
        <v>77</v>
      </c>
      <c r="E5340" s="1">
        <v>45385</v>
      </c>
      <c r="F5340" t="s">
        <v>10731</v>
      </c>
      <c r="G5340" s="1">
        <v>45663</v>
      </c>
      <c r="H5340" t="s">
        <v>34</v>
      </c>
      <c r="I5340" t="s">
        <v>63</v>
      </c>
      <c r="J5340" t="s">
        <v>67</v>
      </c>
      <c r="K5340">
        <v>3</v>
      </c>
      <c r="L5340" s="3">
        <f>Working_Data[[#This Row],[price2]]/Working_Data[[#This Row],[quantity]]</f>
        <v>486.24</v>
      </c>
      <c r="M5340" s="3">
        <v>1458.72</v>
      </c>
      <c r="N5340" t="s">
        <v>28</v>
      </c>
      <c r="O5340">
        <v>25</v>
      </c>
      <c r="P5340" s="1">
        <v>45811</v>
      </c>
      <c r="Q5340">
        <v>85</v>
      </c>
      <c r="R5340" t="s">
        <v>29</v>
      </c>
      <c r="S5340">
        <v>1</v>
      </c>
      <c r="T5340" s="1">
        <v>45799</v>
      </c>
      <c r="U5340" t="s">
        <v>60</v>
      </c>
      <c r="V5340" t="str">
        <f>TEXT(WEEKDAY(Working_Data[[#This Row],[order_date]],1),"DDDD")</f>
        <v>Monday</v>
      </c>
      <c r="W5340" t="str">
        <f>TEXT(Working_Data[[#This Row],[order_date]],"mmmm")</f>
        <v>January</v>
      </c>
      <c r="X5340" s="7">
        <f>Working_Data[[#This Row],[last_order_date]]-Working_Data[[#This Row],[signup_date]]</f>
        <v>426</v>
      </c>
      <c r="Y5340" s="7">
        <f>IF(Working_Data[[#This Row],[churned]]="Active",1,0)</f>
        <v>1</v>
      </c>
      <c r="Z5340" s="7">
        <f>YEAR(Working_Data[[#This Row],[order_date]])</f>
        <v>2025</v>
      </c>
    </row>
    <row r="5341" spans="1:26" x14ac:dyDescent="0.25">
      <c r="A5341" t="s">
        <v>10732</v>
      </c>
      <c r="B5341" t="s">
        <v>38</v>
      </c>
      <c r="C5341" t="s">
        <v>39</v>
      </c>
      <c r="D5341" t="s">
        <v>23</v>
      </c>
      <c r="E5341" s="1">
        <v>45394</v>
      </c>
      <c r="F5341" t="s">
        <v>10733</v>
      </c>
      <c r="G5341" s="1">
        <v>45663</v>
      </c>
      <c r="H5341" t="s">
        <v>47</v>
      </c>
      <c r="I5341" t="s">
        <v>63</v>
      </c>
      <c r="J5341" t="s">
        <v>59</v>
      </c>
      <c r="K5341">
        <v>5</v>
      </c>
      <c r="L5341" s="3">
        <f>Working_Data[[#This Row],[price2]]/Working_Data[[#This Row],[quantity]]</f>
        <v>70.975999999999999</v>
      </c>
      <c r="M5341" s="3">
        <v>354.88</v>
      </c>
      <c r="N5341" t="s">
        <v>50</v>
      </c>
      <c r="O5341">
        <v>20</v>
      </c>
      <c r="P5341" s="1">
        <v>45767</v>
      </c>
      <c r="Q5341">
        <v>96</v>
      </c>
      <c r="R5341" t="s">
        <v>43</v>
      </c>
      <c r="S5341">
        <v>3</v>
      </c>
      <c r="T5341" s="1">
        <v>45515</v>
      </c>
      <c r="U5341" t="s">
        <v>60</v>
      </c>
      <c r="V5341" t="str">
        <f>TEXT(WEEKDAY(Working_Data[[#This Row],[order_date]],1),"DDDD")</f>
        <v>Monday</v>
      </c>
      <c r="W5341" t="str">
        <f>TEXT(Working_Data[[#This Row],[order_date]],"mmmm")</f>
        <v>January</v>
      </c>
      <c r="X5341" s="7">
        <f>Working_Data[[#This Row],[last_order_date]]-Working_Data[[#This Row],[signup_date]]</f>
        <v>373</v>
      </c>
      <c r="Y5341" s="7">
        <f>IF(Working_Data[[#This Row],[churned]]="Active",1,0)</f>
        <v>0</v>
      </c>
      <c r="Z5341" s="7">
        <f>YEAR(Working_Data[[#This Row],[order_date]])</f>
        <v>2025</v>
      </c>
    </row>
    <row r="5342" spans="1:26" x14ac:dyDescent="0.25">
      <c r="A5342" t="s">
        <v>10734</v>
      </c>
      <c r="B5342" t="s">
        <v>21</v>
      </c>
      <c r="C5342" t="s">
        <v>22</v>
      </c>
      <c r="D5342" t="s">
        <v>32</v>
      </c>
      <c r="E5342" s="1">
        <v>45533</v>
      </c>
      <c r="F5342" t="s">
        <v>10735</v>
      </c>
      <c r="G5342" s="1">
        <v>45663</v>
      </c>
      <c r="H5342" t="s">
        <v>41</v>
      </c>
      <c r="I5342" t="s">
        <v>26</v>
      </c>
      <c r="J5342" t="s">
        <v>49</v>
      </c>
      <c r="K5342">
        <v>1</v>
      </c>
      <c r="L5342" s="3">
        <f>Working_Data[[#This Row],[price2]]/Working_Data[[#This Row],[quantity]]</f>
        <v>323.06</v>
      </c>
      <c r="M5342" s="3">
        <v>323.06</v>
      </c>
      <c r="N5342" t="s">
        <v>50</v>
      </c>
      <c r="O5342">
        <v>17</v>
      </c>
      <c r="P5342" s="1">
        <v>45393</v>
      </c>
      <c r="Q5342">
        <v>109</v>
      </c>
      <c r="R5342" t="s">
        <v>43</v>
      </c>
      <c r="S5342">
        <v>4</v>
      </c>
      <c r="T5342" s="1">
        <v>45823</v>
      </c>
      <c r="U5342" t="s">
        <v>30</v>
      </c>
      <c r="V5342" t="str">
        <f>TEXT(WEEKDAY(Working_Data[[#This Row],[order_date]],1),"DDDD")</f>
        <v>Monday</v>
      </c>
      <c r="W5342" t="str">
        <f>TEXT(Working_Data[[#This Row],[order_date]],"mmmm")</f>
        <v>January</v>
      </c>
      <c r="X5342" s="7">
        <f>Working_Data[[#This Row],[last_order_date]]-Working_Data[[#This Row],[signup_date]]</f>
        <v>-140</v>
      </c>
      <c r="Y5342" s="7">
        <f>IF(Working_Data[[#This Row],[churned]]="Active",1,0)</f>
        <v>0</v>
      </c>
      <c r="Z5342" s="7">
        <f>YEAR(Working_Data[[#This Row],[order_date]])</f>
        <v>2025</v>
      </c>
    </row>
    <row r="5343" spans="1:26" x14ac:dyDescent="0.25">
      <c r="A5343" t="s">
        <v>10736</v>
      </c>
      <c r="B5343" t="s">
        <v>21</v>
      </c>
      <c r="C5343" t="s">
        <v>39</v>
      </c>
      <c r="D5343" t="s">
        <v>32</v>
      </c>
      <c r="E5343" s="1">
        <v>45866</v>
      </c>
      <c r="F5343" t="s">
        <v>10737</v>
      </c>
      <c r="G5343" s="1">
        <v>45663</v>
      </c>
      <c r="H5343" t="s">
        <v>34</v>
      </c>
      <c r="I5343" t="s">
        <v>54</v>
      </c>
      <c r="J5343" t="s">
        <v>27</v>
      </c>
      <c r="K5343">
        <v>2</v>
      </c>
      <c r="L5343" s="3">
        <f>Working_Data[[#This Row],[price2]]/Working_Data[[#This Row],[quantity]]</f>
        <v>748.91499999999996</v>
      </c>
      <c r="M5343" s="3">
        <v>1497.83</v>
      </c>
      <c r="N5343" t="s">
        <v>50</v>
      </c>
      <c r="O5343">
        <v>29</v>
      </c>
      <c r="P5343" s="1">
        <v>45714</v>
      </c>
      <c r="Q5343">
        <v>13</v>
      </c>
      <c r="R5343" t="s">
        <v>29</v>
      </c>
      <c r="S5343">
        <v>4</v>
      </c>
      <c r="T5343" s="1">
        <v>45546</v>
      </c>
      <c r="U5343" t="s">
        <v>60</v>
      </c>
      <c r="V5343" t="str">
        <f>TEXT(WEEKDAY(Working_Data[[#This Row],[order_date]],1),"DDDD")</f>
        <v>Monday</v>
      </c>
      <c r="W5343" t="str">
        <f>TEXT(Working_Data[[#This Row],[order_date]],"mmmm")</f>
        <v>January</v>
      </c>
      <c r="X5343" s="7">
        <f>Working_Data[[#This Row],[last_order_date]]-Working_Data[[#This Row],[signup_date]]</f>
        <v>-152</v>
      </c>
      <c r="Y5343" s="7">
        <f>IF(Working_Data[[#This Row],[churned]]="Active",1,0)</f>
        <v>1</v>
      </c>
      <c r="Z5343" s="7">
        <f>YEAR(Working_Data[[#This Row],[order_date]])</f>
        <v>2025</v>
      </c>
    </row>
    <row r="5344" spans="1:26" x14ac:dyDescent="0.25">
      <c r="A5344" t="s">
        <v>10738</v>
      </c>
      <c r="B5344" t="s">
        <v>45</v>
      </c>
      <c r="C5344" t="s">
        <v>22</v>
      </c>
      <c r="D5344" t="s">
        <v>56</v>
      </c>
      <c r="E5344" s="1">
        <v>45865</v>
      </c>
      <c r="F5344" t="s">
        <v>10739</v>
      </c>
      <c r="G5344" s="1">
        <v>45694</v>
      </c>
      <c r="H5344" t="s">
        <v>25</v>
      </c>
      <c r="I5344" t="s">
        <v>42</v>
      </c>
      <c r="J5344" t="s">
        <v>64</v>
      </c>
      <c r="K5344">
        <v>2</v>
      </c>
      <c r="L5344" s="3">
        <f>Working_Data[[#This Row],[price2]]/Working_Data[[#This Row],[quantity]]</f>
        <v>245.47</v>
      </c>
      <c r="M5344" s="3">
        <v>490.94</v>
      </c>
      <c r="N5344" t="s">
        <v>50</v>
      </c>
      <c r="O5344">
        <v>49</v>
      </c>
      <c r="P5344" s="1">
        <v>45624</v>
      </c>
      <c r="Q5344">
        <v>345</v>
      </c>
      <c r="R5344" t="s">
        <v>29</v>
      </c>
      <c r="S5344">
        <v>3</v>
      </c>
      <c r="T5344" s="1">
        <v>45748</v>
      </c>
      <c r="U5344" t="s">
        <v>36</v>
      </c>
      <c r="V5344" t="str">
        <f>TEXT(WEEKDAY(Working_Data[[#This Row],[order_date]],1),"DDDD")</f>
        <v>Thursday</v>
      </c>
      <c r="W5344" t="str">
        <f>TEXT(Working_Data[[#This Row],[order_date]],"mmmm")</f>
        <v>February</v>
      </c>
      <c r="X5344" s="7">
        <f>Working_Data[[#This Row],[last_order_date]]-Working_Data[[#This Row],[signup_date]]</f>
        <v>-241</v>
      </c>
      <c r="Y5344" s="7">
        <f>IF(Working_Data[[#This Row],[churned]]="Active",1,0)</f>
        <v>1</v>
      </c>
      <c r="Z5344" s="7">
        <f>YEAR(Working_Data[[#This Row],[order_date]])</f>
        <v>2025</v>
      </c>
    </row>
    <row r="5345" spans="1:26" x14ac:dyDescent="0.25">
      <c r="A5345" t="s">
        <v>10740</v>
      </c>
      <c r="B5345" t="s">
        <v>45</v>
      </c>
      <c r="C5345" t="s">
        <v>82</v>
      </c>
      <c r="D5345" t="s">
        <v>52</v>
      </c>
      <c r="E5345" s="1">
        <v>45384</v>
      </c>
      <c r="F5345" t="s">
        <v>10741</v>
      </c>
      <c r="G5345" s="1">
        <v>45694</v>
      </c>
      <c r="H5345" t="s">
        <v>47</v>
      </c>
      <c r="I5345" t="s">
        <v>63</v>
      </c>
      <c r="J5345" t="s">
        <v>64</v>
      </c>
      <c r="K5345">
        <v>2</v>
      </c>
      <c r="L5345" s="3">
        <f>Working_Data[[#This Row],[price2]]/Working_Data[[#This Row],[quantity]]</f>
        <v>742.74</v>
      </c>
      <c r="M5345" s="3">
        <v>1485.48</v>
      </c>
      <c r="N5345" t="s">
        <v>50</v>
      </c>
      <c r="O5345">
        <v>46</v>
      </c>
      <c r="P5345" s="1">
        <v>45772</v>
      </c>
      <c r="Q5345">
        <v>228</v>
      </c>
      <c r="R5345" t="s">
        <v>29</v>
      </c>
      <c r="S5345">
        <v>1</v>
      </c>
      <c r="T5345" s="1">
        <v>45835</v>
      </c>
      <c r="U5345" t="s">
        <v>60</v>
      </c>
      <c r="V5345" t="str">
        <f>TEXT(WEEKDAY(Working_Data[[#This Row],[order_date]],1),"DDDD")</f>
        <v>Thursday</v>
      </c>
      <c r="W5345" t="str">
        <f>TEXT(Working_Data[[#This Row],[order_date]],"mmmm")</f>
        <v>February</v>
      </c>
      <c r="X5345" s="7">
        <f>Working_Data[[#This Row],[last_order_date]]-Working_Data[[#This Row],[signup_date]]</f>
        <v>388</v>
      </c>
      <c r="Y5345" s="7">
        <f>IF(Working_Data[[#This Row],[churned]]="Active",1,0)</f>
        <v>1</v>
      </c>
      <c r="Z5345" s="7">
        <f>YEAR(Working_Data[[#This Row],[order_date]])</f>
        <v>2025</v>
      </c>
    </row>
    <row r="5346" spans="1:26" x14ac:dyDescent="0.25">
      <c r="A5346" t="s">
        <v>10742</v>
      </c>
      <c r="B5346" t="s">
        <v>45</v>
      </c>
      <c r="C5346" t="s">
        <v>39</v>
      </c>
      <c r="D5346" t="s">
        <v>32</v>
      </c>
      <c r="E5346" s="1">
        <v>45507</v>
      </c>
      <c r="F5346" t="s">
        <v>10743</v>
      </c>
      <c r="G5346" s="1">
        <v>45694</v>
      </c>
      <c r="H5346" t="s">
        <v>25</v>
      </c>
      <c r="I5346" t="s">
        <v>54</v>
      </c>
      <c r="J5346" t="s">
        <v>59</v>
      </c>
      <c r="K5346">
        <v>1</v>
      </c>
      <c r="L5346" s="3">
        <f>Working_Data[[#This Row],[price2]]/Working_Data[[#This Row],[quantity]]</f>
        <v>749.26</v>
      </c>
      <c r="M5346" s="3">
        <v>749.26</v>
      </c>
      <c r="N5346" t="s">
        <v>35</v>
      </c>
      <c r="O5346">
        <v>46</v>
      </c>
      <c r="P5346" s="1">
        <v>45484</v>
      </c>
      <c r="Q5346">
        <v>449</v>
      </c>
      <c r="R5346" t="s">
        <v>29</v>
      </c>
      <c r="S5346">
        <v>3</v>
      </c>
      <c r="T5346" s="1">
        <v>45858</v>
      </c>
      <c r="U5346" t="s">
        <v>36</v>
      </c>
      <c r="V5346" t="str">
        <f>TEXT(WEEKDAY(Working_Data[[#This Row],[order_date]],1),"DDDD")</f>
        <v>Thursday</v>
      </c>
      <c r="W5346" t="str">
        <f>TEXT(Working_Data[[#This Row],[order_date]],"mmmm")</f>
        <v>February</v>
      </c>
      <c r="X5346" s="7">
        <f>Working_Data[[#This Row],[last_order_date]]-Working_Data[[#This Row],[signup_date]]</f>
        <v>-23</v>
      </c>
      <c r="Y5346" s="7">
        <f>IF(Working_Data[[#This Row],[churned]]="Active",1,0)</f>
        <v>1</v>
      </c>
      <c r="Z5346" s="7">
        <f>YEAR(Working_Data[[#This Row],[order_date]])</f>
        <v>2025</v>
      </c>
    </row>
    <row r="5347" spans="1:26" x14ac:dyDescent="0.25">
      <c r="A5347" t="s">
        <v>10744</v>
      </c>
      <c r="B5347" t="s">
        <v>38</v>
      </c>
      <c r="C5347" t="s">
        <v>39</v>
      </c>
      <c r="D5347" t="s">
        <v>32</v>
      </c>
      <c r="E5347" s="1">
        <v>45089</v>
      </c>
      <c r="F5347" t="s">
        <v>10745</v>
      </c>
      <c r="G5347" s="1">
        <v>45694</v>
      </c>
      <c r="H5347" t="s">
        <v>47</v>
      </c>
      <c r="I5347" t="s">
        <v>42</v>
      </c>
      <c r="J5347" t="s">
        <v>64</v>
      </c>
      <c r="K5347">
        <v>1</v>
      </c>
      <c r="L5347" s="3">
        <f>Working_Data[[#This Row],[price2]]/Working_Data[[#This Row],[quantity]]</f>
        <v>963.42</v>
      </c>
      <c r="M5347" s="3">
        <v>963.42</v>
      </c>
      <c r="N5347" t="s">
        <v>28</v>
      </c>
      <c r="O5347">
        <v>39</v>
      </c>
      <c r="P5347" s="1">
        <v>45694</v>
      </c>
      <c r="Q5347">
        <v>276</v>
      </c>
      <c r="R5347" t="s">
        <v>29</v>
      </c>
      <c r="S5347">
        <v>2</v>
      </c>
      <c r="T5347" s="1">
        <v>45885</v>
      </c>
      <c r="U5347" t="s">
        <v>30</v>
      </c>
      <c r="V5347" t="str">
        <f>TEXT(WEEKDAY(Working_Data[[#This Row],[order_date]],1),"DDDD")</f>
        <v>Thursday</v>
      </c>
      <c r="W5347" t="str">
        <f>TEXT(Working_Data[[#This Row],[order_date]],"mmmm")</f>
        <v>February</v>
      </c>
      <c r="X5347" s="7">
        <f>Working_Data[[#This Row],[last_order_date]]-Working_Data[[#This Row],[signup_date]]</f>
        <v>605</v>
      </c>
      <c r="Y5347" s="7">
        <f>IF(Working_Data[[#This Row],[churned]]="Active",1,0)</f>
        <v>1</v>
      </c>
      <c r="Z5347" s="7">
        <f>YEAR(Working_Data[[#This Row],[order_date]])</f>
        <v>2025</v>
      </c>
    </row>
    <row r="5348" spans="1:26" x14ac:dyDescent="0.25">
      <c r="A5348" t="s">
        <v>10746</v>
      </c>
      <c r="B5348" t="s">
        <v>21</v>
      </c>
      <c r="C5348" t="s">
        <v>39</v>
      </c>
      <c r="D5348" t="s">
        <v>52</v>
      </c>
      <c r="E5348" s="1">
        <v>45209</v>
      </c>
      <c r="F5348" t="s">
        <v>10747</v>
      </c>
      <c r="G5348" s="1">
        <v>45694</v>
      </c>
      <c r="H5348" t="s">
        <v>41</v>
      </c>
      <c r="I5348" t="s">
        <v>26</v>
      </c>
      <c r="J5348" t="s">
        <v>49</v>
      </c>
      <c r="K5348">
        <v>4</v>
      </c>
      <c r="L5348" s="3">
        <f>Working_Data[[#This Row],[price2]]/Working_Data[[#This Row],[quantity]]</f>
        <v>60.067500000000003</v>
      </c>
      <c r="M5348" s="3">
        <v>240.27</v>
      </c>
      <c r="N5348" t="s">
        <v>28</v>
      </c>
      <c r="O5348">
        <v>5</v>
      </c>
      <c r="P5348" s="1">
        <v>45747</v>
      </c>
      <c r="Q5348">
        <v>474</v>
      </c>
      <c r="R5348" t="s">
        <v>29</v>
      </c>
      <c r="S5348">
        <v>4</v>
      </c>
      <c r="T5348" s="1">
        <v>45651</v>
      </c>
      <c r="U5348" t="s">
        <v>30</v>
      </c>
      <c r="V5348" t="str">
        <f>TEXT(WEEKDAY(Working_Data[[#This Row],[order_date]],1),"DDDD")</f>
        <v>Thursday</v>
      </c>
      <c r="W5348" t="str">
        <f>TEXT(Working_Data[[#This Row],[order_date]],"mmmm")</f>
        <v>February</v>
      </c>
      <c r="X5348" s="7">
        <f>Working_Data[[#This Row],[last_order_date]]-Working_Data[[#This Row],[signup_date]]</f>
        <v>538</v>
      </c>
      <c r="Y5348" s="7">
        <f>IF(Working_Data[[#This Row],[churned]]="Active",1,0)</f>
        <v>1</v>
      </c>
      <c r="Z5348" s="7">
        <f>YEAR(Working_Data[[#This Row],[order_date]])</f>
        <v>2025</v>
      </c>
    </row>
    <row r="5349" spans="1:26" x14ac:dyDescent="0.25">
      <c r="A5349" t="s">
        <v>10748</v>
      </c>
      <c r="B5349" t="s">
        <v>45</v>
      </c>
      <c r="C5349" t="s">
        <v>82</v>
      </c>
      <c r="D5349" t="s">
        <v>32</v>
      </c>
      <c r="E5349" s="1">
        <v>45394</v>
      </c>
      <c r="F5349" t="s">
        <v>10749</v>
      </c>
      <c r="G5349" s="1">
        <v>45694</v>
      </c>
      <c r="H5349" t="s">
        <v>25</v>
      </c>
      <c r="I5349" t="s">
        <v>48</v>
      </c>
      <c r="J5349" t="s">
        <v>27</v>
      </c>
      <c r="K5349">
        <v>2</v>
      </c>
      <c r="L5349" s="3">
        <f>Working_Data[[#This Row],[price2]]/Working_Data[[#This Row],[quantity]]</f>
        <v>703.68</v>
      </c>
      <c r="M5349" s="3">
        <v>1407.36</v>
      </c>
      <c r="N5349" t="s">
        <v>35</v>
      </c>
      <c r="O5349">
        <v>46</v>
      </c>
      <c r="P5349" s="1">
        <v>45526</v>
      </c>
      <c r="Q5349">
        <v>446</v>
      </c>
      <c r="R5349" t="s">
        <v>43</v>
      </c>
      <c r="S5349">
        <v>3</v>
      </c>
      <c r="T5349" s="1">
        <v>45689</v>
      </c>
      <c r="U5349" t="s">
        <v>36</v>
      </c>
      <c r="V5349" t="str">
        <f>TEXT(WEEKDAY(Working_Data[[#This Row],[order_date]],1),"DDDD")</f>
        <v>Thursday</v>
      </c>
      <c r="W5349" t="str">
        <f>TEXT(Working_Data[[#This Row],[order_date]],"mmmm")</f>
        <v>February</v>
      </c>
      <c r="X5349" s="7">
        <f>Working_Data[[#This Row],[last_order_date]]-Working_Data[[#This Row],[signup_date]]</f>
        <v>132</v>
      </c>
      <c r="Y5349" s="7">
        <f>IF(Working_Data[[#This Row],[churned]]="Active",1,0)</f>
        <v>0</v>
      </c>
      <c r="Z5349" s="7">
        <f>YEAR(Working_Data[[#This Row],[order_date]])</f>
        <v>2025</v>
      </c>
    </row>
    <row r="5350" spans="1:26" x14ac:dyDescent="0.25">
      <c r="A5350" t="s">
        <v>10750</v>
      </c>
      <c r="B5350" t="s">
        <v>38</v>
      </c>
      <c r="C5350" t="s">
        <v>22</v>
      </c>
      <c r="D5350" t="s">
        <v>77</v>
      </c>
      <c r="E5350" s="1">
        <v>45870</v>
      </c>
      <c r="F5350" t="s">
        <v>10751</v>
      </c>
      <c r="G5350" s="1">
        <v>45694</v>
      </c>
      <c r="H5350" t="s">
        <v>58</v>
      </c>
      <c r="I5350" t="s">
        <v>54</v>
      </c>
      <c r="J5350" t="s">
        <v>67</v>
      </c>
      <c r="K5350">
        <v>4</v>
      </c>
      <c r="L5350" s="3">
        <f>Working_Data[[#This Row],[price2]]/Working_Data[[#This Row],[quantity]]</f>
        <v>171.14250000000001</v>
      </c>
      <c r="M5350" s="3">
        <v>684.57</v>
      </c>
      <c r="N5350" t="s">
        <v>35</v>
      </c>
      <c r="O5350">
        <v>5</v>
      </c>
      <c r="P5350" s="1">
        <v>45936</v>
      </c>
      <c r="Q5350">
        <v>255</v>
      </c>
      <c r="R5350" t="s">
        <v>29</v>
      </c>
      <c r="S5350">
        <v>2</v>
      </c>
      <c r="T5350" s="1">
        <v>45334</v>
      </c>
      <c r="U5350" t="s">
        <v>60</v>
      </c>
      <c r="V5350" t="str">
        <f>TEXT(WEEKDAY(Working_Data[[#This Row],[order_date]],1),"DDDD")</f>
        <v>Thursday</v>
      </c>
      <c r="W5350" t="str">
        <f>TEXT(Working_Data[[#This Row],[order_date]],"mmmm")</f>
        <v>February</v>
      </c>
      <c r="X5350" s="7">
        <f>Working_Data[[#This Row],[last_order_date]]-Working_Data[[#This Row],[signup_date]]</f>
        <v>66</v>
      </c>
      <c r="Y5350" s="7">
        <f>IF(Working_Data[[#This Row],[churned]]="Active",1,0)</f>
        <v>1</v>
      </c>
      <c r="Z5350" s="7">
        <f>YEAR(Working_Data[[#This Row],[order_date]])</f>
        <v>2025</v>
      </c>
    </row>
    <row r="5351" spans="1:26" x14ac:dyDescent="0.25">
      <c r="A5351" t="s">
        <v>10752</v>
      </c>
      <c r="B5351" t="s">
        <v>38</v>
      </c>
      <c r="C5351" t="s">
        <v>39</v>
      </c>
      <c r="D5351" t="s">
        <v>77</v>
      </c>
      <c r="E5351" s="1">
        <v>45937</v>
      </c>
      <c r="F5351" t="s">
        <v>10753</v>
      </c>
      <c r="G5351" s="1">
        <v>45722</v>
      </c>
      <c r="H5351" t="s">
        <v>41</v>
      </c>
      <c r="I5351" t="s">
        <v>42</v>
      </c>
      <c r="J5351" t="s">
        <v>49</v>
      </c>
      <c r="K5351">
        <v>3</v>
      </c>
      <c r="L5351" s="3">
        <f>Working_Data[[#This Row],[price2]]/Working_Data[[#This Row],[quantity]]</f>
        <v>424.22</v>
      </c>
      <c r="M5351" s="3">
        <v>1272.6600000000001</v>
      </c>
      <c r="N5351" t="s">
        <v>28</v>
      </c>
      <c r="O5351">
        <v>32</v>
      </c>
      <c r="P5351" s="1">
        <v>45793</v>
      </c>
      <c r="Q5351">
        <v>57</v>
      </c>
      <c r="R5351" t="s">
        <v>43</v>
      </c>
      <c r="S5351">
        <v>2</v>
      </c>
      <c r="T5351" s="1">
        <v>45805</v>
      </c>
      <c r="U5351" t="s">
        <v>60</v>
      </c>
      <c r="V5351" t="str">
        <f>TEXT(WEEKDAY(Working_Data[[#This Row],[order_date]],1),"DDDD")</f>
        <v>Thursday</v>
      </c>
      <c r="W5351" t="str">
        <f>TEXT(Working_Data[[#This Row],[order_date]],"mmmm")</f>
        <v>March</v>
      </c>
      <c r="X5351" s="7">
        <f>Working_Data[[#This Row],[last_order_date]]-Working_Data[[#This Row],[signup_date]]</f>
        <v>-144</v>
      </c>
      <c r="Y5351" s="7">
        <f>IF(Working_Data[[#This Row],[churned]]="Active",1,0)</f>
        <v>0</v>
      </c>
      <c r="Z5351" s="7">
        <f>YEAR(Working_Data[[#This Row],[order_date]])</f>
        <v>2025</v>
      </c>
    </row>
    <row r="5352" spans="1:26" x14ac:dyDescent="0.25">
      <c r="A5352" t="s">
        <v>10754</v>
      </c>
      <c r="B5352" t="s">
        <v>21</v>
      </c>
      <c r="C5352" t="s">
        <v>39</v>
      </c>
      <c r="D5352" t="s">
        <v>52</v>
      </c>
      <c r="E5352" s="1">
        <v>45150</v>
      </c>
      <c r="F5352" t="s">
        <v>10755</v>
      </c>
      <c r="G5352" s="1">
        <v>45722</v>
      </c>
      <c r="H5352" t="s">
        <v>41</v>
      </c>
      <c r="I5352" t="s">
        <v>54</v>
      </c>
      <c r="J5352" t="s">
        <v>27</v>
      </c>
      <c r="K5352">
        <v>1</v>
      </c>
      <c r="L5352" s="3">
        <f>Working_Data[[#This Row],[price2]]/Working_Data[[#This Row],[quantity]]</f>
        <v>467.57</v>
      </c>
      <c r="M5352" s="3">
        <v>467.57</v>
      </c>
      <c r="N5352" t="s">
        <v>50</v>
      </c>
      <c r="O5352">
        <v>19</v>
      </c>
      <c r="P5352" s="1">
        <v>45695</v>
      </c>
      <c r="Q5352">
        <v>308</v>
      </c>
      <c r="R5352" t="s">
        <v>29</v>
      </c>
      <c r="S5352">
        <v>5</v>
      </c>
      <c r="T5352" s="1">
        <v>45813</v>
      </c>
      <c r="U5352" t="s">
        <v>36</v>
      </c>
      <c r="V5352" t="str">
        <f>TEXT(WEEKDAY(Working_Data[[#This Row],[order_date]],1),"DDDD")</f>
        <v>Thursday</v>
      </c>
      <c r="W5352" t="str">
        <f>TEXT(Working_Data[[#This Row],[order_date]],"mmmm")</f>
        <v>March</v>
      </c>
      <c r="X5352" s="7">
        <f>Working_Data[[#This Row],[last_order_date]]-Working_Data[[#This Row],[signup_date]]</f>
        <v>545</v>
      </c>
      <c r="Y5352" s="7">
        <f>IF(Working_Data[[#This Row],[churned]]="Active",1,0)</f>
        <v>1</v>
      </c>
      <c r="Z5352" s="7">
        <f>YEAR(Working_Data[[#This Row],[order_date]])</f>
        <v>2025</v>
      </c>
    </row>
    <row r="5353" spans="1:26" x14ac:dyDescent="0.25">
      <c r="A5353" t="s">
        <v>10756</v>
      </c>
      <c r="B5353" t="s">
        <v>38</v>
      </c>
      <c r="C5353" t="s">
        <v>82</v>
      </c>
      <c r="D5353" t="s">
        <v>77</v>
      </c>
      <c r="E5353" s="1">
        <v>45676</v>
      </c>
      <c r="F5353" t="s">
        <v>10757</v>
      </c>
      <c r="G5353" s="1">
        <v>45722</v>
      </c>
      <c r="H5353" t="s">
        <v>34</v>
      </c>
      <c r="I5353" t="s">
        <v>42</v>
      </c>
      <c r="J5353" t="s">
        <v>49</v>
      </c>
      <c r="K5353">
        <v>5</v>
      </c>
      <c r="L5353" s="3">
        <f>Working_Data[[#This Row],[price2]]/Working_Data[[#This Row],[quantity]]</f>
        <v>59.308000000000007</v>
      </c>
      <c r="M5353" s="3">
        <v>296.54000000000002</v>
      </c>
      <c r="N5353" t="s">
        <v>50</v>
      </c>
      <c r="O5353">
        <v>39</v>
      </c>
      <c r="P5353" s="1">
        <v>45870</v>
      </c>
      <c r="Q5353">
        <v>29</v>
      </c>
      <c r="R5353" t="s">
        <v>43</v>
      </c>
      <c r="S5353">
        <v>5</v>
      </c>
      <c r="T5353" s="1">
        <v>45532</v>
      </c>
      <c r="U5353" t="s">
        <v>60</v>
      </c>
      <c r="V5353" t="str">
        <f>TEXT(WEEKDAY(Working_Data[[#This Row],[order_date]],1),"DDDD")</f>
        <v>Thursday</v>
      </c>
      <c r="W5353" t="str">
        <f>TEXT(Working_Data[[#This Row],[order_date]],"mmmm")</f>
        <v>March</v>
      </c>
      <c r="X5353" s="7">
        <f>Working_Data[[#This Row],[last_order_date]]-Working_Data[[#This Row],[signup_date]]</f>
        <v>194</v>
      </c>
      <c r="Y5353" s="7">
        <f>IF(Working_Data[[#This Row],[churned]]="Active",1,0)</f>
        <v>0</v>
      </c>
      <c r="Z5353" s="7">
        <f>YEAR(Working_Data[[#This Row],[order_date]])</f>
        <v>2025</v>
      </c>
    </row>
    <row r="5354" spans="1:26" x14ac:dyDescent="0.25">
      <c r="A5354" t="s">
        <v>10758</v>
      </c>
      <c r="B5354" t="s">
        <v>38</v>
      </c>
      <c r="C5354" t="s">
        <v>22</v>
      </c>
      <c r="D5354" t="s">
        <v>32</v>
      </c>
      <c r="E5354" s="1">
        <v>45792</v>
      </c>
      <c r="F5354" t="s">
        <v>10759</v>
      </c>
      <c r="G5354" s="1">
        <v>45722</v>
      </c>
      <c r="H5354" t="s">
        <v>47</v>
      </c>
      <c r="I5354" t="s">
        <v>48</v>
      </c>
      <c r="J5354" t="s">
        <v>67</v>
      </c>
      <c r="K5354">
        <v>2</v>
      </c>
      <c r="L5354" s="3">
        <f>Working_Data[[#This Row],[price2]]/Working_Data[[#This Row],[quantity]]</f>
        <v>84.215000000000003</v>
      </c>
      <c r="M5354" s="3">
        <v>168.43</v>
      </c>
      <c r="N5354" t="s">
        <v>28</v>
      </c>
      <c r="O5354">
        <v>40</v>
      </c>
      <c r="P5354" s="1">
        <v>45655</v>
      </c>
      <c r="Q5354">
        <v>218</v>
      </c>
      <c r="R5354" t="s">
        <v>43</v>
      </c>
      <c r="S5354">
        <v>2</v>
      </c>
      <c r="T5354" s="1">
        <v>45808</v>
      </c>
      <c r="U5354" t="s">
        <v>36</v>
      </c>
      <c r="V5354" t="str">
        <f>TEXT(WEEKDAY(Working_Data[[#This Row],[order_date]],1),"DDDD")</f>
        <v>Thursday</v>
      </c>
      <c r="W5354" t="str">
        <f>TEXT(Working_Data[[#This Row],[order_date]],"mmmm")</f>
        <v>March</v>
      </c>
      <c r="X5354" s="7">
        <f>Working_Data[[#This Row],[last_order_date]]-Working_Data[[#This Row],[signup_date]]</f>
        <v>-137</v>
      </c>
      <c r="Y5354" s="7">
        <f>IF(Working_Data[[#This Row],[churned]]="Active",1,0)</f>
        <v>0</v>
      </c>
      <c r="Z5354" s="7">
        <f>YEAR(Working_Data[[#This Row],[order_date]])</f>
        <v>2025</v>
      </c>
    </row>
    <row r="5355" spans="1:26" x14ac:dyDescent="0.25">
      <c r="A5355" t="s">
        <v>10760</v>
      </c>
      <c r="B5355" t="s">
        <v>45</v>
      </c>
      <c r="C5355" t="s">
        <v>82</v>
      </c>
      <c r="D5355" t="s">
        <v>32</v>
      </c>
      <c r="E5355" s="1">
        <v>45269</v>
      </c>
      <c r="F5355" t="s">
        <v>10761</v>
      </c>
      <c r="G5355" s="1">
        <v>45722</v>
      </c>
      <c r="H5355" t="s">
        <v>25</v>
      </c>
      <c r="I5355" t="s">
        <v>26</v>
      </c>
      <c r="J5355" t="s">
        <v>59</v>
      </c>
      <c r="K5355">
        <v>4</v>
      </c>
      <c r="L5355" s="3">
        <f>Working_Data[[#This Row],[price2]]/Working_Data[[#This Row],[quantity]]</f>
        <v>304.27</v>
      </c>
      <c r="M5355" s="3">
        <v>1217.08</v>
      </c>
      <c r="N5355" t="s">
        <v>50</v>
      </c>
      <c r="O5355">
        <v>44</v>
      </c>
      <c r="P5355" s="1">
        <v>45821</v>
      </c>
      <c r="Q5355">
        <v>307</v>
      </c>
      <c r="R5355" t="s">
        <v>43</v>
      </c>
      <c r="S5355">
        <v>2</v>
      </c>
      <c r="T5355" s="1">
        <v>45963</v>
      </c>
      <c r="U5355" t="s">
        <v>30</v>
      </c>
      <c r="V5355" t="str">
        <f>TEXT(WEEKDAY(Working_Data[[#This Row],[order_date]],1),"DDDD")</f>
        <v>Thursday</v>
      </c>
      <c r="W5355" t="str">
        <f>TEXT(Working_Data[[#This Row],[order_date]],"mmmm")</f>
        <v>March</v>
      </c>
      <c r="X5355" s="7">
        <f>Working_Data[[#This Row],[last_order_date]]-Working_Data[[#This Row],[signup_date]]</f>
        <v>552</v>
      </c>
      <c r="Y5355" s="7">
        <f>IF(Working_Data[[#This Row],[churned]]="Active",1,0)</f>
        <v>0</v>
      </c>
      <c r="Z5355" s="7">
        <f>YEAR(Working_Data[[#This Row],[order_date]])</f>
        <v>2025</v>
      </c>
    </row>
    <row r="5356" spans="1:26" x14ac:dyDescent="0.25">
      <c r="A5356" t="s">
        <v>10762</v>
      </c>
      <c r="B5356" t="s">
        <v>21</v>
      </c>
      <c r="C5356" t="s">
        <v>39</v>
      </c>
      <c r="D5356" t="s">
        <v>52</v>
      </c>
      <c r="E5356" s="1">
        <v>45364</v>
      </c>
      <c r="F5356" t="s">
        <v>10763</v>
      </c>
      <c r="G5356" s="1">
        <v>45722</v>
      </c>
      <c r="H5356" t="s">
        <v>47</v>
      </c>
      <c r="I5356" t="s">
        <v>54</v>
      </c>
      <c r="J5356" t="s">
        <v>49</v>
      </c>
      <c r="K5356">
        <v>1</v>
      </c>
      <c r="L5356" s="3">
        <f>Working_Data[[#This Row],[price2]]/Working_Data[[#This Row],[quantity]]</f>
        <v>590.25</v>
      </c>
      <c r="M5356" s="3">
        <v>590.25</v>
      </c>
      <c r="N5356" t="s">
        <v>50</v>
      </c>
      <c r="O5356">
        <v>11</v>
      </c>
      <c r="P5356" s="1">
        <v>45776</v>
      </c>
      <c r="Q5356">
        <v>146</v>
      </c>
      <c r="R5356" t="s">
        <v>43</v>
      </c>
      <c r="S5356">
        <v>1</v>
      </c>
      <c r="T5356" s="1">
        <v>45741</v>
      </c>
      <c r="U5356" t="s">
        <v>30</v>
      </c>
      <c r="V5356" t="str">
        <f>TEXT(WEEKDAY(Working_Data[[#This Row],[order_date]],1),"DDDD")</f>
        <v>Thursday</v>
      </c>
      <c r="W5356" t="str">
        <f>TEXT(Working_Data[[#This Row],[order_date]],"mmmm")</f>
        <v>March</v>
      </c>
      <c r="X5356" s="7">
        <f>Working_Data[[#This Row],[last_order_date]]-Working_Data[[#This Row],[signup_date]]</f>
        <v>412</v>
      </c>
      <c r="Y5356" s="7">
        <f>IF(Working_Data[[#This Row],[churned]]="Active",1,0)</f>
        <v>0</v>
      </c>
      <c r="Z5356" s="7">
        <f>YEAR(Working_Data[[#This Row],[order_date]])</f>
        <v>2025</v>
      </c>
    </row>
    <row r="5357" spans="1:26" x14ac:dyDescent="0.25">
      <c r="A5357" t="s">
        <v>10764</v>
      </c>
      <c r="B5357" t="s">
        <v>38</v>
      </c>
      <c r="C5357" t="s">
        <v>39</v>
      </c>
      <c r="D5357" t="s">
        <v>23</v>
      </c>
      <c r="E5357" s="1">
        <v>45254</v>
      </c>
      <c r="F5357" t="s">
        <v>10765</v>
      </c>
      <c r="G5357" s="1">
        <v>45753</v>
      </c>
      <c r="H5357" t="s">
        <v>41</v>
      </c>
      <c r="I5357" t="s">
        <v>42</v>
      </c>
      <c r="J5357" t="s">
        <v>64</v>
      </c>
      <c r="K5357">
        <v>4</v>
      </c>
      <c r="L5357" s="3">
        <f>Working_Data[[#This Row],[price2]]/Working_Data[[#This Row],[quantity]]</f>
        <v>97.1</v>
      </c>
      <c r="M5357" s="3">
        <v>388.4</v>
      </c>
      <c r="N5357" t="s">
        <v>50</v>
      </c>
      <c r="O5357">
        <v>42</v>
      </c>
      <c r="P5357" s="1">
        <v>45824</v>
      </c>
      <c r="Q5357">
        <v>228</v>
      </c>
      <c r="R5357" t="s">
        <v>29</v>
      </c>
      <c r="S5357">
        <v>4</v>
      </c>
      <c r="T5357" s="1">
        <v>45657</v>
      </c>
      <c r="U5357" t="s">
        <v>30</v>
      </c>
      <c r="V5357" t="str">
        <f>TEXT(WEEKDAY(Working_Data[[#This Row],[order_date]],1),"DDDD")</f>
        <v>Sunday</v>
      </c>
      <c r="W5357" t="str">
        <f>TEXT(Working_Data[[#This Row],[order_date]],"mmmm")</f>
        <v>April</v>
      </c>
      <c r="X5357" s="7">
        <f>Working_Data[[#This Row],[last_order_date]]-Working_Data[[#This Row],[signup_date]]</f>
        <v>570</v>
      </c>
      <c r="Y5357" s="7">
        <f>IF(Working_Data[[#This Row],[churned]]="Active",1,0)</f>
        <v>1</v>
      </c>
      <c r="Z5357" s="7">
        <f>YEAR(Working_Data[[#This Row],[order_date]])</f>
        <v>2025</v>
      </c>
    </row>
    <row r="5358" spans="1:26" x14ac:dyDescent="0.25">
      <c r="A5358" t="s">
        <v>10766</v>
      </c>
      <c r="B5358" t="s">
        <v>21</v>
      </c>
      <c r="C5358" t="s">
        <v>22</v>
      </c>
      <c r="D5358" t="s">
        <v>32</v>
      </c>
      <c r="E5358" s="1">
        <v>45688</v>
      </c>
      <c r="F5358" t="s">
        <v>10767</v>
      </c>
      <c r="G5358" s="1">
        <v>45753</v>
      </c>
      <c r="H5358" t="s">
        <v>58</v>
      </c>
      <c r="I5358" t="s">
        <v>42</v>
      </c>
      <c r="J5358" t="s">
        <v>64</v>
      </c>
      <c r="K5358">
        <v>2</v>
      </c>
      <c r="L5358" s="3">
        <f>Working_Data[[#This Row],[price2]]/Working_Data[[#This Row],[quantity]]</f>
        <v>386.69</v>
      </c>
      <c r="M5358" s="3">
        <v>773.38</v>
      </c>
      <c r="N5358" t="s">
        <v>50</v>
      </c>
      <c r="O5358">
        <v>14</v>
      </c>
      <c r="P5358" s="1">
        <v>45641</v>
      </c>
      <c r="Q5358">
        <v>131</v>
      </c>
      <c r="R5358" t="s">
        <v>43</v>
      </c>
      <c r="S5358">
        <v>4</v>
      </c>
      <c r="T5358" s="1">
        <v>45838</v>
      </c>
      <c r="U5358" t="s">
        <v>36</v>
      </c>
      <c r="V5358" t="str">
        <f>TEXT(WEEKDAY(Working_Data[[#This Row],[order_date]],1),"DDDD")</f>
        <v>Sunday</v>
      </c>
      <c r="W5358" t="str">
        <f>TEXT(Working_Data[[#This Row],[order_date]],"mmmm")</f>
        <v>April</v>
      </c>
      <c r="X5358" s="7">
        <f>Working_Data[[#This Row],[last_order_date]]-Working_Data[[#This Row],[signup_date]]</f>
        <v>-47</v>
      </c>
      <c r="Y5358" s="7">
        <f>IF(Working_Data[[#This Row],[churned]]="Active",1,0)</f>
        <v>0</v>
      </c>
      <c r="Z5358" s="7">
        <f>YEAR(Working_Data[[#This Row],[order_date]])</f>
        <v>2025</v>
      </c>
    </row>
    <row r="5359" spans="1:26" x14ac:dyDescent="0.25">
      <c r="A5359" t="s">
        <v>10768</v>
      </c>
      <c r="B5359" t="s">
        <v>45</v>
      </c>
      <c r="C5359" t="s">
        <v>22</v>
      </c>
      <c r="D5359" t="s">
        <v>52</v>
      </c>
      <c r="E5359" s="1">
        <v>45674</v>
      </c>
      <c r="F5359" t="s">
        <v>10769</v>
      </c>
      <c r="G5359" s="1">
        <v>45753</v>
      </c>
      <c r="H5359" t="s">
        <v>25</v>
      </c>
      <c r="I5359" t="s">
        <v>42</v>
      </c>
      <c r="J5359" t="s">
        <v>49</v>
      </c>
      <c r="K5359">
        <v>3</v>
      </c>
      <c r="L5359" s="3">
        <f>Working_Data[[#This Row],[price2]]/Working_Data[[#This Row],[quantity]]</f>
        <v>475.80333333333334</v>
      </c>
      <c r="M5359" s="3">
        <v>1427.41</v>
      </c>
      <c r="N5359" t="s">
        <v>28</v>
      </c>
      <c r="O5359">
        <v>45</v>
      </c>
      <c r="P5359" s="1">
        <v>45565</v>
      </c>
      <c r="Q5359">
        <v>36</v>
      </c>
      <c r="R5359" t="s">
        <v>29</v>
      </c>
      <c r="S5359">
        <v>5</v>
      </c>
      <c r="T5359" s="1">
        <v>45592</v>
      </c>
      <c r="U5359" t="s">
        <v>30</v>
      </c>
      <c r="V5359" t="str">
        <f>TEXT(WEEKDAY(Working_Data[[#This Row],[order_date]],1),"DDDD")</f>
        <v>Sunday</v>
      </c>
      <c r="W5359" t="str">
        <f>TEXT(Working_Data[[#This Row],[order_date]],"mmmm")</f>
        <v>April</v>
      </c>
      <c r="X5359" s="7">
        <f>Working_Data[[#This Row],[last_order_date]]-Working_Data[[#This Row],[signup_date]]</f>
        <v>-109</v>
      </c>
      <c r="Y5359" s="7">
        <f>IF(Working_Data[[#This Row],[churned]]="Active",1,0)</f>
        <v>1</v>
      </c>
      <c r="Z5359" s="7">
        <f>YEAR(Working_Data[[#This Row],[order_date]])</f>
        <v>2025</v>
      </c>
    </row>
    <row r="5360" spans="1:26" x14ac:dyDescent="0.25">
      <c r="A5360" t="s">
        <v>10770</v>
      </c>
      <c r="B5360" t="s">
        <v>38</v>
      </c>
      <c r="C5360" t="s">
        <v>82</v>
      </c>
      <c r="D5360" t="s">
        <v>56</v>
      </c>
      <c r="E5360" s="1">
        <v>45388</v>
      </c>
      <c r="F5360" t="s">
        <v>10771</v>
      </c>
      <c r="G5360" s="1">
        <v>45753</v>
      </c>
      <c r="H5360" t="s">
        <v>41</v>
      </c>
      <c r="I5360" t="s">
        <v>42</v>
      </c>
      <c r="J5360" t="s">
        <v>64</v>
      </c>
      <c r="K5360">
        <v>2</v>
      </c>
      <c r="L5360" s="3">
        <f>Working_Data[[#This Row],[price2]]/Working_Data[[#This Row],[quantity]]</f>
        <v>55.405000000000001</v>
      </c>
      <c r="M5360" s="3">
        <v>110.81</v>
      </c>
      <c r="N5360" t="s">
        <v>28</v>
      </c>
      <c r="O5360">
        <v>37</v>
      </c>
      <c r="P5360" s="1">
        <v>45301</v>
      </c>
      <c r="Q5360">
        <v>490</v>
      </c>
      <c r="R5360" t="s">
        <v>43</v>
      </c>
      <c r="S5360">
        <v>3</v>
      </c>
      <c r="T5360" s="1">
        <v>45562</v>
      </c>
      <c r="U5360" t="s">
        <v>30</v>
      </c>
      <c r="V5360" t="str">
        <f>TEXT(WEEKDAY(Working_Data[[#This Row],[order_date]],1),"DDDD")</f>
        <v>Sunday</v>
      </c>
      <c r="W5360" t="str">
        <f>TEXT(Working_Data[[#This Row],[order_date]],"mmmm")</f>
        <v>April</v>
      </c>
      <c r="X5360" s="7">
        <f>Working_Data[[#This Row],[last_order_date]]-Working_Data[[#This Row],[signup_date]]</f>
        <v>-87</v>
      </c>
      <c r="Y5360" s="7">
        <f>IF(Working_Data[[#This Row],[churned]]="Active",1,0)</f>
        <v>0</v>
      </c>
      <c r="Z5360" s="7">
        <f>YEAR(Working_Data[[#This Row],[order_date]])</f>
        <v>2025</v>
      </c>
    </row>
    <row r="5361" spans="1:26" x14ac:dyDescent="0.25">
      <c r="A5361" t="s">
        <v>10772</v>
      </c>
      <c r="B5361" t="s">
        <v>21</v>
      </c>
      <c r="C5361" t="s">
        <v>82</v>
      </c>
      <c r="D5361" t="s">
        <v>23</v>
      </c>
      <c r="E5361" s="1">
        <v>45363</v>
      </c>
      <c r="F5361" t="s">
        <v>10773</v>
      </c>
      <c r="G5361" s="1">
        <v>45753</v>
      </c>
      <c r="H5361" t="s">
        <v>34</v>
      </c>
      <c r="I5361" t="s">
        <v>54</v>
      </c>
      <c r="J5361" t="s">
        <v>59</v>
      </c>
      <c r="K5361">
        <v>4</v>
      </c>
      <c r="L5361" s="3">
        <f>Working_Data[[#This Row],[price2]]/Working_Data[[#This Row],[quantity]]</f>
        <v>76.002499999999998</v>
      </c>
      <c r="M5361" s="3">
        <v>304.01</v>
      </c>
      <c r="N5361" t="s">
        <v>35</v>
      </c>
      <c r="O5361">
        <v>29</v>
      </c>
      <c r="P5361" s="1">
        <v>45682</v>
      </c>
      <c r="Q5361">
        <v>410</v>
      </c>
      <c r="R5361" t="s">
        <v>29</v>
      </c>
      <c r="S5361">
        <v>1</v>
      </c>
      <c r="T5361" s="1">
        <v>45557</v>
      </c>
      <c r="U5361" t="s">
        <v>30</v>
      </c>
      <c r="V5361" t="str">
        <f>TEXT(WEEKDAY(Working_Data[[#This Row],[order_date]],1),"DDDD")</f>
        <v>Sunday</v>
      </c>
      <c r="W5361" t="str">
        <f>TEXT(Working_Data[[#This Row],[order_date]],"mmmm")</f>
        <v>April</v>
      </c>
      <c r="X5361" s="7">
        <f>Working_Data[[#This Row],[last_order_date]]-Working_Data[[#This Row],[signup_date]]</f>
        <v>319</v>
      </c>
      <c r="Y5361" s="7">
        <f>IF(Working_Data[[#This Row],[churned]]="Active",1,0)</f>
        <v>1</v>
      </c>
      <c r="Z5361" s="7">
        <f>YEAR(Working_Data[[#This Row],[order_date]])</f>
        <v>2025</v>
      </c>
    </row>
    <row r="5362" spans="1:26" x14ac:dyDescent="0.25">
      <c r="A5362" t="s">
        <v>10774</v>
      </c>
      <c r="B5362" t="s">
        <v>38</v>
      </c>
      <c r="C5362" t="s">
        <v>22</v>
      </c>
      <c r="D5362" t="s">
        <v>52</v>
      </c>
      <c r="E5362" s="1">
        <v>45876</v>
      </c>
      <c r="F5362" t="s">
        <v>10775</v>
      </c>
      <c r="G5362" s="1">
        <v>45753</v>
      </c>
      <c r="H5362" t="s">
        <v>47</v>
      </c>
      <c r="I5362" t="s">
        <v>26</v>
      </c>
      <c r="J5362" t="s">
        <v>67</v>
      </c>
      <c r="K5362">
        <v>3</v>
      </c>
      <c r="L5362" s="3">
        <f>Working_Data[[#This Row],[price2]]/Working_Data[[#This Row],[quantity]]</f>
        <v>285.67333333333335</v>
      </c>
      <c r="M5362" s="3">
        <v>857.02</v>
      </c>
      <c r="N5362" t="s">
        <v>35</v>
      </c>
      <c r="O5362">
        <v>23</v>
      </c>
      <c r="P5362" s="1">
        <v>45837</v>
      </c>
      <c r="Q5362">
        <v>64</v>
      </c>
      <c r="R5362" t="s">
        <v>29</v>
      </c>
      <c r="S5362">
        <v>5</v>
      </c>
      <c r="T5362" s="1">
        <v>45363</v>
      </c>
      <c r="U5362" t="s">
        <v>60</v>
      </c>
      <c r="V5362" t="str">
        <f>TEXT(WEEKDAY(Working_Data[[#This Row],[order_date]],1),"DDDD")</f>
        <v>Sunday</v>
      </c>
      <c r="W5362" t="str">
        <f>TEXT(Working_Data[[#This Row],[order_date]],"mmmm")</f>
        <v>April</v>
      </c>
      <c r="X5362" s="7">
        <f>Working_Data[[#This Row],[last_order_date]]-Working_Data[[#This Row],[signup_date]]</f>
        <v>-39</v>
      </c>
      <c r="Y5362" s="7">
        <f>IF(Working_Data[[#This Row],[churned]]="Active",1,0)</f>
        <v>1</v>
      </c>
      <c r="Z5362" s="7">
        <f>YEAR(Working_Data[[#This Row],[order_date]])</f>
        <v>2025</v>
      </c>
    </row>
    <row r="5363" spans="1:26" x14ac:dyDescent="0.25">
      <c r="A5363" t="s">
        <v>10776</v>
      </c>
      <c r="B5363" t="s">
        <v>38</v>
      </c>
      <c r="C5363" t="s">
        <v>39</v>
      </c>
      <c r="D5363" t="s">
        <v>77</v>
      </c>
      <c r="E5363" s="1">
        <v>45409</v>
      </c>
      <c r="F5363" t="s">
        <v>10777</v>
      </c>
      <c r="G5363" s="1">
        <v>45753</v>
      </c>
      <c r="H5363" t="s">
        <v>34</v>
      </c>
      <c r="I5363" t="s">
        <v>26</v>
      </c>
      <c r="J5363" t="s">
        <v>64</v>
      </c>
      <c r="K5363">
        <v>4</v>
      </c>
      <c r="L5363" s="3">
        <f>Working_Data[[#This Row],[price2]]/Working_Data[[#This Row],[quantity]]</f>
        <v>319.86750000000001</v>
      </c>
      <c r="M5363" s="3">
        <v>1279.47</v>
      </c>
      <c r="N5363" t="s">
        <v>28</v>
      </c>
      <c r="O5363">
        <v>50</v>
      </c>
      <c r="P5363" s="1">
        <v>45992</v>
      </c>
      <c r="Q5363">
        <v>177</v>
      </c>
      <c r="R5363" t="s">
        <v>43</v>
      </c>
      <c r="S5363">
        <v>3</v>
      </c>
      <c r="T5363" s="1">
        <v>45422</v>
      </c>
      <c r="U5363" t="s">
        <v>60</v>
      </c>
      <c r="V5363" t="str">
        <f>TEXT(WEEKDAY(Working_Data[[#This Row],[order_date]],1),"DDDD")</f>
        <v>Sunday</v>
      </c>
      <c r="W5363" t="str">
        <f>TEXT(Working_Data[[#This Row],[order_date]],"mmmm")</f>
        <v>April</v>
      </c>
      <c r="X5363" s="7">
        <f>Working_Data[[#This Row],[last_order_date]]-Working_Data[[#This Row],[signup_date]]</f>
        <v>583</v>
      </c>
      <c r="Y5363" s="7">
        <f>IF(Working_Data[[#This Row],[churned]]="Active",1,0)</f>
        <v>0</v>
      </c>
      <c r="Z5363" s="7">
        <f>YEAR(Working_Data[[#This Row],[order_date]])</f>
        <v>2025</v>
      </c>
    </row>
    <row r="5364" spans="1:26" x14ac:dyDescent="0.25">
      <c r="A5364" t="s">
        <v>10778</v>
      </c>
      <c r="B5364" t="s">
        <v>38</v>
      </c>
      <c r="C5364" t="s">
        <v>22</v>
      </c>
      <c r="D5364" t="s">
        <v>56</v>
      </c>
      <c r="E5364" s="1">
        <v>45342</v>
      </c>
      <c r="F5364" t="s">
        <v>10779</v>
      </c>
      <c r="G5364" s="1">
        <v>45753</v>
      </c>
      <c r="H5364" t="s">
        <v>47</v>
      </c>
      <c r="I5364" t="s">
        <v>48</v>
      </c>
      <c r="J5364" t="s">
        <v>49</v>
      </c>
      <c r="K5364">
        <v>4</v>
      </c>
      <c r="L5364" s="3">
        <f>Working_Data[[#This Row],[price2]]/Working_Data[[#This Row],[quantity]]</f>
        <v>77.06</v>
      </c>
      <c r="M5364" s="3">
        <v>308.24</v>
      </c>
      <c r="N5364" t="s">
        <v>50</v>
      </c>
      <c r="O5364">
        <v>42</v>
      </c>
      <c r="P5364" s="1">
        <v>45714</v>
      </c>
      <c r="Q5364">
        <v>276</v>
      </c>
      <c r="R5364" t="s">
        <v>29</v>
      </c>
      <c r="S5364">
        <v>3</v>
      </c>
      <c r="T5364" s="1">
        <v>45454</v>
      </c>
      <c r="U5364" t="s">
        <v>36</v>
      </c>
      <c r="V5364" t="str">
        <f>TEXT(WEEKDAY(Working_Data[[#This Row],[order_date]],1),"DDDD")</f>
        <v>Sunday</v>
      </c>
      <c r="W5364" t="str">
        <f>TEXT(Working_Data[[#This Row],[order_date]],"mmmm")</f>
        <v>April</v>
      </c>
      <c r="X5364" s="7">
        <f>Working_Data[[#This Row],[last_order_date]]-Working_Data[[#This Row],[signup_date]]</f>
        <v>372</v>
      </c>
      <c r="Y5364" s="7">
        <f>IF(Working_Data[[#This Row],[churned]]="Active",1,0)</f>
        <v>1</v>
      </c>
      <c r="Z5364" s="7">
        <f>YEAR(Working_Data[[#This Row],[order_date]])</f>
        <v>2025</v>
      </c>
    </row>
    <row r="5365" spans="1:26" x14ac:dyDescent="0.25">
      <c r="A5365" t="s">
        <v>10780</v>
      </c>
      <c r="B5365" t="s">
        <v>45</v>
      </c>
      <c r="C5365" t="s">
        <v>39</v>
      </c>
      <c r="D5365" t="s">
        <v>32</v>
      </c>
      <c r="E5365" s="1">
        <v>45837</v>
      </c>
      <c r="F5365" t="s">
        <v>10781</v>
      </c>
      <c r="G5365" s="1">
        <v>45753</v>
      </c>
      <c r="H5365" t="s">
        <v>34</v>
      </c>
      <c r="I5365" t="s">
        <v>42</v>
      </c>
      <c r="J5365" t="s">
        <v>27</v>
      </c>
      <c r="K5365">
        <v>4</v>
      </c>
      <c r="L5365" s="3">
        <f>Working_Data[[#This Row],[price2]]/Working_Data[[#This Row],[quantity]]</f>
        <v>214.30500000000001</v>
      </c>
      <c r="M5365" s="3">
        <v>857.22</v>
      </c>
      <c r="N5365" t="s">
        <v>50</v>
      </c>
      <c r="O5365">
        <v>5</v>
      </c>
      <c r="P5365" s="1">
        <v>45828</v>
      </c>
      <c r="Q5365">
        <v>355</v>
      </c>
      <c r="R5365" t="s">
        <v>29</v>
      </c>
      <c r="S5365">
        <v>4</v>
      </c>
      <c r="T5365" s="1">
        <v>45721</v>
      </c>
      <c r="U5365" t="s">
        <v>30</v>
      </c>
      <c r="V5365" t="str">
        <f>TEXT(WEEKDAY(Working_Data[[#This Row],[order_date]],1),"DDDD")</f>
        <v>Sunday</v>
      </c>
      <c r="W5365" t="str">
        <f>TEXT(Working_Data[[#This Row],[order_date]],"mmmm")</f>
        <v>April</v>
      </c>
      <c r="X5365" s="7">
        <f>Working_Data[[#This Row],[last_order_date]]-Working_Data[[#This Row],[signup_date]]</f>
        <v>-9</v>
      </c>
      <c r="Y5365" s="7">
        <f>IF(Working_Data[[#This Row],[churned]]="Active",1,0)</f>
        <v>1</v>
      </c>
      <c r="Z5365" s="7">
        <f>YEAR(Working_Data[[#This Row],[order_date]])</f>
        <v>2025</v>
      </c>
    </row>
    <row r="5366" spans="1:26" x14ac:dyDescent="0.25">
      <c r="A5366" t="s">
        <v>10782</v>
      </c>
      <c r="B5366" t="s">
        <v>45</v>
      </c>
      <c r="C5366" t="s">
        <v>82</v>
      </c>
      <c r="D5366" t="s">
        <v>32</v>
      </c>
      <c r="E5366" s="1">
        <v>45525</v>
      </c>
      <c r="F5366" t="s">
        <v>10783</v>
      </c>
      <c r="G5366" s="1">
        <v>45753</v>
      </c>
      <c r="H5366" t="s">
        <v>25</v>
      </c>
      <c r="I5366" t="s">
        <v>42</v>
      </c>
      <c r="J5366" t="s">
        <v>64</v>
      </c>
      <c r="K5366">
        <v>5</v>
      </c>
      <c r="L5366" s="3">
        <f>Working_Data[[#This Row],[price2]]/Working_Data[[#This Row],[quantity]]</f>
        <v>261.96600000000001</v>
      </c>
      <c r="M5366" s="3">
        <v>1309.83</v>
      </c>
      <c r="N5366" t="s">
        <v>35</v>
      </c>
      <c r="O5366">
        <v>15</v>
      </c>
      <c r="P5366" s="1">
        <v>45703</v>
      </c>
      <c r="Q5366">
        <v>8</v>
      </c>
      <c r="R5366" t="s">
        <v>29</v>
      </c>
      <c r="S5366">
        <v>3</v>
      </c>
      <c r="T5366" s="1">
        <v>45661</v>
      </c>
      <c r="U5366" t="s">
        <v>30</v>
      </c>
      <c r="V5366" t="str">
        <f>TEXT(WEEKDAY(Working_Data[[#This Row],[order_date]],1),"DDDD")</f>
        <v>Sunday</v>
      </c>
      <c r="W5366" t="str">
        <f>TEXT(Working_Data[[#This Row],[order_date]],"mmmm")</f>
        <v>April</v>
      </c>
      <c r="X5366" s="7">
        <f>Working_Data[[#This Row],[last_order_date]]-Working_Data[[#This Row],[signup_date]]</f>
        <v>178</v>
      </c>
      <c r="Y5366" s="7">
        <f>IF(Working_Data[[#This Row],[churned]]="Active",1,0)</f>
        <v>1</v>
      </c>
      <c r="Z5366" s="7">
        <f>YEAR(Working_Data[[#This Row],[order_date]])</f>
        <v>2025</v>
      </c>
    </row>
    <row r="5367" spans="1:26" x14ac:dyDescent="0.25">
      <c r="A5367" t="s">
        <v>10784</v>
      </c>
      <c r="B5367" t="s">
        <v>38</v>
      </c>
      <c r="C5367" t="s">
        <v>82</v>
      </c>
      <c r="D5367" t="s">
        <v>23</v>
      </c>
      <c r="E5367" s="1">
        <v>45677</v>
      </c>
      <c r="F5367" t="s">
        <v>10785</v>
      </c>
      <c r="G5367" s="1">
        <v>45783</v>
      </c>
      <c r="H5367" t="s">
        <v>58</v>
      </c>
      <c r="I5367" t="s">
        <v>54</v>
      </c>
      <c r="J5367" t="s">
        <v>27</v>
      </c>
      <c r="K5367">
        <v>2</v>
      </c>
      <c r="L5367" s="3">
        <f>Working_Data[[#This Row],[price2]]/Working_Data[[#This Row],[quantity]]</f>
        <v>339.1</v>
      </c>
      <c r="M5367" s="3">
        <v>678.2</v>
      </c>
      <c r="N5367" t="s">
        <v>50</v>
      </c>
      <c r="O5367">
        <v>4</v>
      </c>
      <c r="P5367" s="1">
        <v>45744</v>
      </c>
      <c r="Q5367">
        <v>458</v>
      </c>
      <c r="R5367" t="s">
        <v>29</v>
      </c>
      <c r="S5367">
        <v>3</v>
      </c>
      <c r="T5367" s="1">
        <v>45640</v>
      </c>
      <c r="U5367" t="s">
        <v>60</v>
      </c>
      <c r="V5367" t="str">
        <f>TEXT(WEEKDAY(Working_Data[[#This Row],[order_date]],1),"DDDD")</f>
        <v>Tuesday</v>
      </c>
      <c r="W5367" t="str">
        <f>TEXT(Working_Data[[#This Row],[order_date]],"mmmm")</f>
        <v>May</v>
      </c>
      <c r="X5367" s="7">
        <f>Working_Data[[#This Row],[last_order_date]]-Working_Data[[#This Row],[signup_date]]</f>
        <v>67</v>
      </c>
      <c r="Y5367" s="7">
        <f>IF(Working_Data[[#This Row],[churned]]="Active",1,0)</f>
        <v>1</v>
      </c>
      <c r="Z5367" s="7">
        <f>YEAR(Working_Data[[#This Row],[order_date]])</f>
        <v>2025</v>
      </c>
    </row>
    <row r="5368" spans="1:26" x14ac:dyDescent="0.25">
      <c r="A5368" t="s">
        <v>10786</v>
      </c>
      <c r="B5368" t="s">
        <v>21</v>
      </c>
      <c r="C5368" t="s">
        <v>39</v>
      </c>
      <c r="D5368" t="s">
        <v>56</v>
      </c>
      <c r="E5368" s="1">
        <v>45493</v>
      </c>
      <c r="F5368" t="s">
        <v>10787</v>
      </c>
      <c r="G5368" s="1">
        <v>45783</v>
      </c>
      <c r="H5368" t="s">
        <v>58</v>
      </c>
      <c r="I5368" t="s">
        <v>63</v>
      </c>
      <c r="J5368" t="s">
        <v>27</v>
      </c>
      <c r="K5368">
        <v>2</v>
      </c>
      <c r="L5368" s="3">
        <f>Working_Data[[#This Row],[price2]]/Working_Data[[#This Row],[quantity]]</f>
        <v>190.14</v>
      </c>
      <c r="M5368" s="3">
        <v>380.28</v>
      </c>
      <c r="N5368" t="s">
        <v>50</v>
      </c>
      <c r="O5368">
        <v>30</v>
      </c>
      <c r="P5368" s="1">
        <v>45515</v>
      </c>
      <c r="Q5368">
        <v>50</v>
      </c>
      <c r="R5368" t="s">
        <v>43</v>
      </c>
      <c r="S5368">
        <v>1</v>
      </c>
      <c r="T5368" s="1">
        <v>45621</v>
      </c>
      <c r="U5368" t="s">
        <v>60</v>
      </c>
      <c r="V5368" t="str">
        <f>TEXT(WEEKDAY(Working_Data[[#This Row],[order_date]],1),"DDDD")</f>
        <v>Tuesday</v>
      </c>
      <c r="W5368" t="str">
        <f>TEXT(Working_Data[[#This Row],[order_date]],"mmmm")</f>
        <v>May</v>
      </c>
      <c r="X5368" s="7">
        <f>Working_Data[[#This Row],[last_order_date]]-Working_Data[[#This Row],[signup_date]]</f>
        <v>22</v>
      </c>
      <c r="Y5368" s="7">
        <f>IF(Working_Data[[#This Row],[churned]]="Active",1,0)</f>
        <v>0</v>
      </c>
      <c r="Z5368" s="7">
        <f>YEAR(Working_Data[[#This Row],[order_date]])</f>
        <v>2025</v>
      </c>
    </row>
    <row r="5369" spans="1:26" x14ac:dyDescent="0.25">
      <c r="A5369" t="s">
        <v>10788</v>
      </c>
      <c r="B5369" t="s">
        <v>38</v>
      </c>
      <c r="C5369" t="s">
        <v>39</v>
      </c>
      <c r="D5369" t="s">
        <v>23</v>
      </c>
      <c r="E5369" s="1">
        <v>45383</v>
      </c>
      <c r="F5369" t="s">
        <v>10789</v>
      </c>
      <c r="G5369" s="1">
        <v>45783</v>
      </c>
      <c r="H5369" t="s">
        <v>47</v>
      </c>
      <c r="I5369" t="s">
        <v>54</v>
      </c>
      <c r="J5369" t="s">
        <v>27</v>
      </c>
      <c r="K5369">
        <v>4</v>
      </c>
      <c r="L5369" s="3">
        <f>Working_Data[[#This Row],[price2]]/Working_Data[[#This Row],[quantity]]</f>
        <v>265.02999999999997</v>
      </c>
      <c r="M5369" s="3">
        <v>1060.1199999999999</v>
      </c>
      <c r="N5369" t="s">
        <v>35</v>
      </c>
      <c r="O5369">
        <v>34</v>
      </c>
      <c r="P5369" s="1">
        <v>45664</v>
      </c>
      <c r="Q5369">
        <v>40</v>
      </c>
      <c r="R5369" t="s">
        <v>29</v>
      </c>
      <c r="S5369">
        <v>4</v>
      </c>
      <c r="T5369" s="1">
        <v>45828</v>
      </c>
      <c r="U5369" t="s">
        <v>60</v>
      </c>
      <c r="V5369" t="str">
        <f>TEXT(WEEKDAY(Working_Data[[#This Row],[order_date]],1),"DDDD")</f>
        <v>Tuesday</v>
      </c>
      <c r="W5369" t="str">
        <f>TEXT(Working_Data[[#This Row],[order_date]],"mmmm")</f>
        <v>May</v>
      </c>
      <c r="X5369" s="7">
        <f>Working_Data[[#This Row],[last_order_date]]-Working_Data[[#This Row],[signup_date]]</f>
        <v>281</v>
      </c>
      <c r="Y5369" s="7">
        <f>IF(Working_Data[[#This Row],[churned]]="Active",1,0)</f>
        <v>1</v>
      </c>
      <c r="Z5369" s="7">
        <f>YEAR(Working_Data[[#This Row],[order_date]])</f>
        <v>2025</v>
      </c>
    </row>
    <row r="5370" spans="1:26" x14ac:dyDescent="0.25">
      <c r="A5370" t="s">
        <v>10790</v>
      </c>
      <c r="B5370" t="s">
        <v>21</v>
      </c>
      <c r="C5370" t="s">
        <v>22</v>
      </c>
      <c r="D5370" t="s">
        <v>32</v>
      </c>
      <c r="E5370" s="1">
        <v>45846</v>
      </c>
      <c r="F5370" t="s">
        <v>10791</v>
      </c>
      <c r="G5370" s="1">
        <v>45783</v>
      </c>
      <c r="H5370" t="s">
        <v>47</v>
      </c>
      <c r="I5370" t="s">
        <v>48</v>
      </c>
      <c r="J5370" t="s">
        <v>59</v>
      </c>
      <c r="K5370">
        <v>3</v>
      </c>
      <c r="L5370" s="3">
        <f>Working_Data[[#This Row],[price2]]/Working_Data[[#This Row],[quantity]]</f>
        <v>471.29333333333335</v>
      </c>
      <c r="M5370" s="3">
        <v>1413.88</v>
      </c>
      <c r="N5370" t="s">
        <v>35</v>
      </c>
      <c r="O5370">
        <v>37</v>
      </c>
      <c r="P5370" s="1">
        <v>45733</v>
      </c>
      <c r="Q5370">
        <v>489</v>
      </c>
      <c r="R5370" t="s">
        <v>29</v>
      </c>
      <c r="S5370">
        <v>1</v>
      </c>
      <c r="T5370" s="1">
        <v>45557</v>
      </c>
      <c r="U5370" t="s">
        <v>36</v>
      </c>
      <c r="V5370" t="str">
        <f>TEXT(WEEKDAY(Working_Data[[#This Row],[order_date]],1),"DDDD")</f>
        <v>Tuesday</v>
      </c>
      <c r="W5370" t="str">
        <f>TEXT(Working_Data[[#This Row],[order_date]],"mmmm")</f>
        <v>May</v>
      </c>
      <c r="X5370" s="7">
        <f>Working_Data[[#This Row],[last_order_date]]-Working_Data[[#This Row],[signup_date]]</f>
        <v>-113</v>
      </c>
      <c r="Y5370" s="7">
        <f>IF(Working_Data[[#This Row],[churned]]="Active",1,0)</f>
        <v>1</v>
      </c>
      <c r="Z5370" s="7">
        <f>YEAR(Working_Data[[#This Row],[order_date]])</f>
        <v>2025</v>
      </c>
    </row>
    <row r="5371" spans="1:26" x14ac:dyDescent="0.25">
      <c r="A5371" t="s">
        <v>10792</v>
      </c>
      <c r="B5371" t="s">
        <v>45</v>
      </c>
      <c r="C5371" t="s">
        <v>39</v>
      </c>
      <c r="D5371" t="s">
        <v>32</v>
      </c>
      <c r="E5371" s="1">
        <v>45540</v>
      </c>
      <c r="F5371" t="s">
        <v>10793</v>
      </c>
      <c r="G5371" s="1">
        <v>45783</v>
      </c>
      <c r="H5371" t="s">
        <v>34</v>
      </c>
      <c r="I5371" t="s">
        <v>26</v>
      </c>
      <c r="J5371" t="s">
        <v>27</v>
      </c>
      <c r="K5371">
        <v>4</v>
      </c>
      <c r="L5371" s="3">
        <f>Working_Data[[#This Row],[price2]]/Working_Data[[#This Row],[quantity]]</f>
        <v>103.2</v>
      </c>
      <c r="M5371" s="3">
        <v>412.8</v>
      </c>
      <c r="N5371" t="s">
        <v>28</v>
      </c>
      <c r="O5371">
        <v>34</v>
      </c>
      <c r="P5371" s="1">
        <v>45529</v>
      </c>
      <c r="Q5371">
        <v>453</v>
      </c>
      <c r="R5371" t="s">
        <v>43</v>
      </c>
      <c r="S5371">
        <v>4</v>
      </c>
      <c r="T5371" s="1">
        <v>45703</v>
      </c>
      <c r="U5371" t="s">
        <v>36</v>
      </c>
      <c r="V5371" t="str">
        <f>TEXT(WEEKDAY(Working_Data[[#This Row],[order_date]],1),"DDDD")</f>
        <v>Tuesday</v>
      </c>
      <c r="W5371" t="str">
        <f>TEXT(Working_Data[[#This Row],[order_date]],"mmmm")</f>
        <v>May</v>
      </c>
      <c r="X5371" s="7">
        <f>Working_Data[[#This Row],[last_order_date]]-Working_Data[[#This Row],[signup_date]]</f>
        <v>-11</v>
      </c>
      <c r="Y5371" s="7">
        <f>IF(Working_Data[[#This Row],[churned]]="Active",1,0)</f>
        <v>0</v>
      </c>
      <c r="Z5371" s="7">
        <f>YEAR(Working_Data[[#This Row],[order_date]])</f>
        <v>2025</v>
      </c>
    </row>
    <row r="5372" spans="1:26" x14ac:dyDescent="0.25">
      <c r="A5372" t="s">
        <v>10794</v>
      </c>
      <c r="B5372" t="s">
        <v>38</v>
      </c>
      <c r="C5372" t="s">
        <v>22</v>
      </c>
      <c r="D5372" t="s">
        <v>52</v>
      </c>
      <c r="E5372" s="1">
        <v>45294</v>
      </c>
      <c r="F5372" t="s">
        <v>10795</v>
      </c>
      <c r="G5372" s="1">
        <v>45783</v>
      </c>
      <c r="H5372" t="s">
        <v>47</v>
      </c>
      <c r="I5372" t="s">
        <v>26</v>
      </c>
      <c r="J5372" t="s">
        <v>67</v>
      </c>
      <c r="K5372">
        <v>1</v>
      </c>
      <c r="L5372" s="3">
        <f>Working_Data[[#This Row],[price2]]/Working_Data[[#This Row],[quantity]]</f>
        <v>302.93</v>
      </c>
      <c r="M5372" s="3">
        <v>302.93</v>
      </c>
      <c r="N5372" t="s">
        <v>35</v>
      </c>
      <c r="O5372">
        <v>18</v>
      </c>
      <c r="P5372" s="1">
        <v>45677</v>
      </c>
      <c r="Q5372">
        <v>214</v>
      </c>
      <c r="R5372" t="s">
        <v>43</v>
      </c>
      <c r="S5372">
        <v>3</v>
      </c>
      <c r="T5372" s="1">
        <v>45782</v>
      </c>
      <c r="U5372" t="s">
        <v>30</v>
      </c>
      <c r="V5372" t="str">
        <f>TEXT(WEEKDAY(Working_Data[[#This Row],[order_date]],1),"DDDD")</f>
        <v>Tuesday</v>
      </c>
      <c r="W5372" t="str">
        <f>TEXT(Working_Data[[#This Row],[order_date]],"mmmm")</f>
        <v>May</v>
      </c>
      <c r="X5372" s="7">
        <f>Working_Data[[#This Row],[last_order_date]]-Working_Data[[#This Row],[signup_date]]</f>
        <v>383</v>
      </c>
      <c r="Y5372" s="7">
        <f>IF(Working_Data[[#This Row],[churned]]="Active",1,0)</f>
        <v>0</v>
      </c>
      <c r="Z5372" s="7">
        <f>YEAR(Working_Data[[#This Row],[order_date]])</f>
        <v>2025</v>
      </c>
    </row>
    <row r="5373" spans="1:26" x14ac:dyDescent="0.25">
      <c r="A5373" t="s">
        <v>10796</v>
      </c>
      <c r="B5373" t="s">
        <v>38</v>
      </c>
      <c r="C5373" t="s">
        <v>39</v>
      </c>
      <c r="D5373" t="s">
        <v>23</v>
      </c>
      <c r="E5373" s="1">
        <v>45532</v>
      </c>
      <c r="F5373" t="s">
        <v>10797</v>
      </c>
      <c r="G5373" s="1">
        <v>45783</v>
      </c>
      <c r="H5373" t="s">
        <v>25</v>
      </c>
      <c r="I5373" t="s">
        <v>63</v>
      </c>
      <c r="J5373" t="s">
        <v>64</v>
      </c>
      <c r="K5373">
        <v>1</v>
      </c>
      <c r="L5373" s="3">
        <f>Working_Data[[#This Row],[price2]]/Working_Data[[#This Row],[quantity]]</f>
        <v>428.69</v>
      </c>
      <c r="M5373" s="3">
        <v>428.69</v>
      </c>
      <c r="N5373" t="s">
        <v>28</v>
      </c>
      <c r="O5373">
        <v>17</v>
      </c>
      <c r="P5373" s="1">
        <v>45721</v>
      </c>
      <c r="Q5373">
        <v>374</v>
      </c>
      <c r="R5373" t="s">
        <v>43</v>
      </c>
      <c r="S5373">
        <v>2</v>
      </c>
      <c r="T5373" s="1">
        <v>45702</v>
      </c>
      <c r="U5373" t="s">
        <v>30</v>
      </c>
      <c r="V5373" t="str">
        <f>TEXT(WEEKDAY(Working_Data[[#This Row],[order_date]],1),"DDDD")</f>
        <v>Tuesday</v>
      </c>
      <c r="W5373" t="str">
        <f>TEXT(Working_Data[[#This Row],[order_date]],"mmmm")</f>
        <v>May</v>
      </c>
      <c r="X5373" s="7">
        <f>Working_Data[[#This Row],[last_order_date]]-Working_Data[[#This Row],[signup_date]]</f>
        <v>189</v>
      </c>
      <c r="Y5373" s="7">
        <f>IF(Working_Data[[#This Row],[churned]]="Active",1,0)</f>
        <v>0</v>
      </c>
      <c r="Z5373" s="7">
        <f>YEAR(Working_Data[[#This Row],[order_date]])</f>
        <v>2025</v>
      </c>
    </row>
    <row r="5374" spans="1:26" x14ac:dyDescent="0.25">
      <c r="A5374" t="s">
        <v>10798</v>
      </c>
      <c r="B5374" t="s">
        <v>21</v>
      </c>
      <c r="C5374" t="s">
        <v>39</v>
      </c>
      <c r="D5374" t="s">
        <v>32</v>
      </c>
      <c r="E5374" s="1">
        <v>45377</v>
      </c>
      <c r="F5374" t="s">
        <v>10799</v>
      </c>
      <c r="G5374" s="1">
        <v>45814</v>
      </c>
      <c r="H5374" t="s">
        <v>58</v>
      </c>
      <c r="I5374" t="s">
        <v>54</v>
      </c>
      <c r="J5374" t="s">
        <v>59</v>
      </c>
      <c r="K5374">
        <v>1</v>
      </c>
      <c r="L5374" s="3">
        <f>Working_Data[[#This Row],[price2]]/Working_Data[[#This Row],[quantity]]</f>
        <v>742.73</v>
      </c>
      <c r="M5374" s="3">
        <v>742.73</v>
      </c>
      <c r="N5374" t="s">
        <v>28</v>
      </c>
      <c r="O5374">
        <v>41</v>
      </c>
      <c r="P5374" s="1">
        <v>45577</v>
      </c>
      <c r="Q5374">
        <v>421</v>
      </c>
      <c r="R5374" t="s">
        <v>43</v>
      </c>
      <c r="S5374">
        <v>3</v>
      </c>
      <c r="T5374" s="1">
        <v>45767</v>
      </c>
      <c r="U5374" t="s">
        <v>60</v>
      </c>
      <c r="V5374" t="str">
        <f>TEXT(WEEKDAY(Working_Data[[#This Row],[order_date]],1),"DDDD")</f>
        <v>Friday</v>
      </c>
      <c r="W5374" t="str">
        <f>TEXT(Working_Data[[#This Row],[order_date]],"mmmm")</f>
        <v>June</v>
      </c>
      <c r="X5374" s="7">
        <f>Working_Data[[#This Row],[last_order_date]]-Working_Data[[#This Row],[signup_date]]</f>
        <v>200</v>
      </c>
      <c r="Y5374" s="7">
        <f>IF(Working_Data[[#This Row],[churned]]="Active",1,0)</f>
        <v>0</v>
      </c>
      <c r="Z5374" s="7">
        <f>YEAR(Working_Data[[#This Row],[order_date]])</f>
        <v>2025</v>
      </c>
    </row>
    <row r="5375" spans="1:26" x14ac:dyDescent="0.25">
      <c r="A5375" t="s">
        <v>10800</v>
      </c>
      <c r="B5375" t="s">
        <v>45</v>
      </c>
      <c r="C5375" t="s">
        <v>82</v>
      </c>
      <c r="D5375" t="s">
        <v>32</v>
      </c>
      <c r="E5375" s="1">
        <v>45286</v>
      </c>
      <c r="F5375" t="s">
        <v>10801</v>
      </c>
      <c r="G5375" s="1">
        <v>45814</v>
      </c>
      <c r="H5375" t="s">
        <v>58</v>
      </c>
      <c r="I5375" t="s">
        <v>54</v>
      </c>
      <c r="J5375" t="s">
        <v>27</v>
      </c>
      <c r="K5375">
        <v>1</v>
      </c>
      <c r="L5375" s="3">
        <f>Working_Data[[#This Row],[price2]]/Working_Data[[#This Row],[quantity]]</f>
        <v>929.78</v>
      </c>
      <c r="M5375" s="3">
        <v>929.78</v>
      </c>
      <c r="N5375" t="s">
        <v>35</v>
      </c>
      <c r="O5375">
        <v>45</v>
      </c>
      <c r="P5375" s="1">
        <v>45643</v>
      </c>
      <c r="Q5375">
        <v>137</v>
      </c>
      <c r="R5375" t="s">
        <v>29</v>
      </c>
      <c r="S5375">
        <v>3</v>
      </c>
      <c r="T5375" s="1">
        <v>45528</v>
      </c>
      <c r="U5375" t="s">
        <v>36</v>
      </c>
      <c r="V5375" t="str">
        <f>TEXT(WEEKDAY(Working_Data[[#This Row],[order_date]],1),"DDDD")</f>
        <v>Friday</v>
      </c>
      <c r="W5375" t="str">
        <f>TEXT(Working_Data[[#This Row],[order_date]],"mmmm")</f>
        <v>June</v>
      </c>
      <c r="X5375" s="7">
        <f>Working_Data[[#This Row],[last_order_date]]-Working_Data[[#This Row],[signup_date]]</f>
        <v>357</v>
      </c>
      <c r="Y5375" s="7">
        <f>IF(Working_Data[[#This Row],[churned]]="Active",1,0)</f>
        <v>1</v>
      </c>
      <c r="Z5375" s="7">
        <f>YEAR(Working_Data[[#This Row],[order_date]])</f>
        <v>2025</v>
      </c>
    </row>
    <row r="5376" spans="1:26" x14ac:dyDescent="0.25">
      <c r="A5376" t="s">
        <v>10802</v>
      </c>
      <c r="B5376" t="s">
        <v>21</v>
      </c>
      <c r="C5376" t="s">
        <v>22</v>
      </c>
      <c r="D5376" t="s">
        <v>52</v>
      </c>
      <c r="E5376" s="1">
        <v>45169</v>
      </c>
      <c r="F5376" t="s">
        <v>10803</v>
      </c>
      <c r="G5376" s="1">
        <v>45814</v>
      </c>
      <c r="H5376" t="s">
        <v>34</v>
      </c>
      <c r="I5376" t="s">
        <v>63</v>
      </c>
      <c r="J5376" t="s">
        <v>27</v>
      </c>
      <c r="K5376">
        <v>3</v>
      </c>
      <c r="L5376" s="3">
        <f>Working_Data[[#This Row],[price2]]/Working_Data[[#This Row],[quantity]]</f>
        <v>372.11999999999995</v>
      </c>
      <c r="M5376" s="3">
        <v>1116.3599999999999</v>
      </c>
      <c r="N5376" t="s">
        <v>28</v>
      </c>
      <c r="O5376">
        <v>45</v>
      </c>
      <c r="P5376" s="1">
        <v>45588</v>
      </c>
      <c r="Q5376">
        <v>31</v>
      </c>
      <c r="R5376" t="s">
        <v>43</v>
      </c>
      <c r="S5376">
        <v>5</v>
      </c>
      <c r="T5376" s="1">
        <v>45766</v>
      </c>
      <c r="U5376" t="s">
        <v>60</v>
      </c>
      <c r="V5376" t="str">
        <f>TEXT(WEEKDAY(Working_Data[[#This Row],[order_date]],1),"DDDD")</f>
        <v>Friday</v>
      </c>
      <c r="W5376" t="str">
        <f>TEXT(Working_Data[[#This Row],[order_date]],"mmmm")</f>
        <v>June</v>
      </c>
      <c r="X5376" s="7">
        <f>Working_Data[[#This Row],[last_order_date]]-Working_Data[[#This Row],[signup_date]]</f>
        <v>419</v>
      </c>
      <c r="Y5376" s="7">
        <f>IF(Working_Data[[#This Row],[churned]]="Active",1,0)</f>
        <v>0</v>
      </c>
      <c r="Z5376" s="7">
        <f>YEAR(Working_Data[[#This Row],[order_date]])</f>
        <v>2025</v>
      </c>
    </row>
    <row r="5377" spans="1:26" x14ac:dyDescent="0.25">
      <c r="A5377" t="s">
        <v>10804</v>
      </c>
      <c r="B5377" t="s">
        <v>38</v>
      </c>
      <c r="C5377" t="s">
        <v>22</v>
      </c>
      <c r="D5377" t="s">
        <v>52</v>
      </c>
      <c r="E5377" s="1">
        <v>45675</v>
      </c>
      <c r="F5377" t="s">
        <v>10805</v>
      </c>
      <c r="G5377" s="1">
        <v>45814</v>
      </c>
      <c r="H5377" t="s">
        <v>41</v>
      </c>
      <c r="I5377" t="s">
        <v>63</v>
      </c>
      <c r="J5377" t="s">
        <v>64</v>
      </c>
      <c r="K5377">
        <v>4</v>
      </c>
      <c r="L5377" s="3">
        <f>Working_Data[[#This Row],[price2]]/Working_Data[[#This Row],[quantity]]</f>
        <v>59.2</v>
      </c>
      <c r="M5377" s="3">
        <v>236.8</v>
      </c>
      <c r="N5377" t="s">
        <v>35</v>
      </c>
      <c r="O5377">
        <v>27</v>
      </c>
      <c r="P5377" s="1">
        <v>45855</v>
      </c>
      <c r="Q5377">
        <v>257</v>
      </c>
      <c r="R5377" t="s">
        <v>29</v>
      </c>
      <c r="S5377">
        <v>3</v>
      </c>
      <c r="T5377" s="1">
        <v>45867</v>
      </c>
      <c r="U5377" t="s">
        <v>30</v>
      </c>
      <c r="V5377" t="str">
        <f>TEXT(WEEKDAY(Working_Data[[#This Row],[order_date]],1),"DDDD")</f>
        <v>Friday</v>
      </c>
      <c r="W5377" t="str">
        <f>TEXT(Working_Data[[#This Row],[order_date]],"mmmm")</f>
        <v>June</v>
      </c>
      <c r="X5377" s="7">
        <f>Working_Data[[#This Row],[last_order_date]]-Working_Data[[#This Row],[signup_date]]</f>
        <v>180</v>
      </c>
      <c r="Y5377" s="7">
        <f>IF(Working_Data[[#This Row],[churned]]="Active",1,0)</f>
        <v>1</v>
      </c>
      <c r="Z5377" s="7">
        <f>YEAR(Working_Data[[#This Row],[order_date]])</f>
        <v>2025</v>
      </c>
    </row>
    <row r="5378" spans="1:26" x14ac:dyDescent="0.25">
      <c r="A5378" t="s">
        <v>10806</v>
      </c>
      <c r="B5378" t="s">
        <v>21</v>
      </c>
      <c r="C5378" t="s">
        <v>39</v>
      </c>
      <c r="D5378" t="s">
        <v>77</v>
      </c>
      <c r="E5378" s="1">
        <v>45839</v>
      </c>
      <c r="F5378" t="s">
        <v>10807</v>
      </c>
      <c r="G5378" s="1">
        <v>45814</v>
      </c>
      <c r="H5378" t="s">
        <v>47</v>
      </c>
      <c r="I5378" t="s">
        <v>54</v>
      </c>
      <c r="J5378" t="s">
        <v>59</v>
      </c>
      <c r="K5378">
        <v>3</v>
      </c>
      <c r="L5378" s="3">
        <f>Working_Data[[#This Row],[price2]]/Working_Data[[#This Row],[quantity]]</f>
        <v>283.90000000000003</v>
      </c>
      <c r="M5378" s="3">
        <v>851.7</v>
      </c>
      <c r="N5378" t="s">
        <v>28</v>
      </c>
      <c r="O5378">
        <v>20</v>
      </c>
      <c r="P5378" s="1">
        <v>45776</v>
      </c>
      <c r="Q5378">
        <v>411</v>
      </c>
      <c r="R5378" t="s">
        <v>43</v>
      </c>
      <c r="S5378">
        <v>2</v>
      </c>
      <c r="T5378" s="1">
        <v>45857</v>
      </c>
      <c r="U5378" t="s">
        <v>36</v>
      </c>
      <c r="V5378" t="str">
        <f>TEXT(WEEKDAY(Working_Data[[#This Row],[order_date]],1),"DDDD")</f>
        <v>Friday</v>
      </c>
      <c r="W5378" t="str">
        <f>TEXT(Working_Data[[#This Row],[order_date]],"mmmm")</f>
        <v>June</v>
      </c>
      <c r="X5378" s="7">
        <f>Working_Data[[#This Row],[last_order_date]]-Working_Data[[#This Row],[signup_date]]</f>
        <v>-63</v>
      </c>
      <c r="Y5378" s="7">
        <f>IF(Working_Data[[#This Row],[churned]]="Active",1,0)</f>
        <v>0</v>
      </c>
      <c r="Z5378" s="7">
        <f>YEAR(Working_Data[[#This Row],[order_date]])</f>
        <v>2025</v>
      </c>
    </row>
    <row r="5379" spans="1:26" x14ac:dyDescent="0.25">
      <c r="A5379" t="s">
        <v>10808</v>
      </c>
      <c r="B5379" t="s">
        <v>21</v>
      </c>
      <c r="C5379" t="s">
        <v>82</v>
      </c>
      <c r="D5379" t="s">
        <v>56</v>
      </c>
      <c r="E5379" s="1">
        <v>45682</v>
      </c>
      <c r="F5379" t="s">
        <v>10809</v>
      </c>
      <c r="G5379" s="1">
        <v>45814</v>
      </c>
      <c r="H5379" t="s">
        <v>34</v>
      </c>
      <c r="I5379" t="s">
        <v>54</v>
      </c>
      <c r="J5379" t="s">
        <v>27</v>
      </c>
      <c r="K5379">
        <v>4</v>
      </c>
      <c r="L5379" s="3">
        <f>Working_Data[[#This Row],[price2]]/Working_Data[[#This Row],[quantity]]</f>
        <v>97.084999999999994</v>
      </c>
      <c r="M5379" s="3">
        <v>388.34</v>
      </c>
      <c r="N5379" t="s">
        <v>28</v>
      </c>
      <c r="O5379">
        <v>14</v>
      </c>
      <c r="P5379" s="1">
        <v>45778</v>
      </c>
      <c r="Q5379">
        <v>235</v>
      </c>
      <c r="R5379" t="s">
        <v>29</v>
      </c>
      <c r="S5379">
        <v>5</v>
      </c>
      <c r="T5379" s="1">
        <v>45904</v>
      </c>
      <c r="U5379" t="s">
        <v>60</v>
      </c>
      <c r="V5379" t="str">
        <f>TEXT(WEEKDAY(Working_Data[[#This Row],[order_date]],1),"DDDD")</f>
        <v>Friday</v>
      </c>
      <c r="W5379" t="str">
        <f>TEXT(Working_Data[[#This Row],[order_date]],"mmmm")</f>
        <v>June</v>
      </c>
      <c r="X5379" s="7">
        <f>Working_Data[[#This Row],[last_order_date]]-Working_Data[[#This Row],[signup_date]]</f>
        <v>96</v>
      </c>
      <c r="Y5379" s="7">
        <f>IF(Working_Data[[#This Row],[churned]]="Active",1,0)</f>
        <v>1</v>
      </c>
      <c r="Z5379" s="7">
        <f>YEAR(Working_Data[[#This Row],[order_date]])</f>
        <v>2025</v>
      </c>
    </row>
    <row r="5380" spans="1:26" x14ac:dyDescent="0.25">
      <c r="A5380" t="s">
        <v>10810</v>
      </c>
      <c r="B5380" t="s">
        <v>45</v>
      </c>
      <c r="C5380" t="s">
        <v>22</v>
      </c>
      <c r="D5380" t="s">
        <v>52</v>
      </c>
      <c r="E5380" s="1">
        <v>45332</v>
      </c>
      <c r="F5380" t="s">
        <v>10811</v>
      </c>
      <c r="G5380" s="1">
        <v>45814</v>
      </c>
      <c r="H5380" t="s">
        <v>41</v>
      </c>
      <c r="I5380" t="s">
        <v>54</v>
      </c>
      <c r="J5380" t="s">
        <v>49</v>
      </c>
      <c r="K5380">
        <v>5</v>
      </c>
      <c r="L5380" s="3">
        <f>Working_Data[[#This Row],[price2]]/Working_Data[[#This Row],[quantity]]</f>
        <v>102.29600000000001</v>
      </c>
      <c r="M5380" s="3">
        <v>511.48</v>
      </c>
      <c r="N5380" t="s">
        <v>35</v>
      </c>
      <c r="O5380">
        <v>28</v>
      </c>
      <c r="P5380" s="1">
        <v>45686</v>
      </c>
      <c r="Q5380">
        <v>307</v>
      </c>
      <c r="R5380" t="s">
        <v>29</v>
      </c>
      <c r="S5380">
        <v>3</v>
      </c>
      <c r="T5380" s="1">
        <v>45937</v>
      </c>
      <c r="U5380" t="s">
        <v>36</v>
      </c>
      <c r="V5380" t="str">
        <f>TEXT(WEEKDAY(Working_Data[[#This Row],[order_date]],1),"DDDD")</f>
        <v>Friday</v>
      </c>
      <c r="W5380" t="str">
        <f>TEXT(Working_Data[[#This Row],[order_date]],"mmmm")</f>
        <v>June</v>
      </c>
      <c r="X5380" s="7">
        <f>Working_Data[[#This Row],[last_order_date]]-Working_Data[[#This Row],[signup_date]]</f>
        <v>354</v>
      </c>
      <c r="Y5380" s="7">
        <f>IF(Working_Data[[#This Row],[churned]]="Active",1,0)</f>
        <v>1</v>
      </c>
      <c r="Z5380" s="7">
        <f>YEAR(Working_Data[[#This Row],[order_date]])</f>
        <v>2025</v>
      </c>
    </row>
    <row r="5381" spans="1:26" x14ac:dyDescent="0.25">
      <c r="A5381" t="s">
        <v>10812</v>
      </c>
      <c r="B5381" t="s">
        <v>21</v>
      </c>
      <c r="C5381" t="s">
        <v>82</v>
      </c>
      <c r="D5381" t="s">
        <v>77</v>
      </c>
      <c r="E5381" s="1">
        <v>45373</v>
      </c>
      <c r="F5381" t="s">
        <v>10813</v>
      </c>
      <c r="G5381" s="1">
        <v>45814</v>
      </c>
      <c r="H5381" t="s">
        <v>47</v>
      </c>
      <c r="I5381" t="s">
        <v>48</v>
      </c>
      <c r="J5381" t="s">
        <v>49</v>
      </c>
      <c r="K5381">
        <v>5</v>
      </c>
      <c r="L5381" s="3">
        <f>Working_Data[[#This Row],[price2]]/Working_Data[[#This Row],[quantity]]</f>
        <v>187.51</v>
      </c>
      <c r="M5381" s="3">
        <v>937.55</v>
      </c>
      <c r="N5381" t="s">
        <v>50</v>
      </c>
      <c r="O5381">
        <v>49</v>
      </c>
      <c r="P5381" s="1">
        <v>45591</v>
      </c>
      <c r="Q5381">
        <v>9</v>
      </c>
      <c r="R5381" t="s">
        <v>29</v>
      </c>
      <c r="S5381">
        <v>3</v>
      </c>
      <c r="T5381" s="1">
        <v>45871</v>
      </c>
      <c r="U5381" t="s">
        <v>60</v>
      </c>
      <c r="V5381" t="str">
        <f>TEXT(WEEKDAY(Working_Data[[#This Row],[order_date]],1),"DDDD")</f>
        <v>Friday</v>
      </c>
      <c r="W5381" t="str">
        <f>TEXT(Working_Data[[#This Row],[order_date]],"mmmm")</f>
        <v>June</v>
      </c>
      <c r="X5381" s="7">
        <f>Working_Data[[#This Row],[last_order_date]]-Working_Data[[#This Row],[signup_date]]</f>
        <v>218</v>
      </c>
      <c r="Y5381" s="7">
        <f>IF(Working_Data[[#This Row],[churned]]="Active",1,0)</f>
        <v>1</v>
      </c>
      <c r="Z5381" s="7">
        <f>YEAR(Working_Data[[#This Row],[order_date]])</f>
        <v>2025</v>
      </c>
    </row>
    <row r="5382" spans="1:26" x14ac:dyDescent="0.25">
      <c r="A5382" t="s">
        <v>10814</v>
      </c>
      <c r="B5382" t="s">
        <v>21</v>
      </c>
      <c r="C5382" t="s">
        <v>82</v>
      </c>
      <c r="D5382" t="s">
        <v>32</v>
      </c>
      <c r="E5382" s="1">
        <v>45217</v>
      </c>
      <c r="F5382" t="s">
        <v>10815</v>
      </c>
      <c r="G5382" s="1">
        <v>45814</v>
      </c>
      <c r="H5382" t="s">
        <v>25</v>
      </c>
      <c r="I5382" t="s">
        <v>48</v>
      </c>
      <c r="J5382" t="s">
        <v>67</v>
      </c>
      <c r="K5382">
        <v>3</v>
      </c>
      <c r="L5382" s="3">
        <f>Working_Data[[#This Row],[price2]]/Working_Data[[#This Row],[quantity]]</f>
        <v>42.226666666666667</v>
      </c>
      <c r="M5382" s="3">
        <v>126.68</v>
      </c>
      <c r="N5382" t="s">
        <v>50</v>
      </c>
      <c r="O5382">
        <v>1</v>
      </c>
      <c r="P5382" s="1">
        <v>45816</v>
      </c>
      <c r="Q5382">
        <v>453</v>
      </c>
      <c r="R5382" t="s">
        <v>29</v>
      </c>
      <c r="S5382">
        <v>3</v>
      </c>
      <c r="T5382" s="1">
        <v>45754</v>
      </c>
      <c r="U5382" t="s">
        <v>36</v>
      </c>
      <c r="V5382" t="str">
        <f>TEXT(WEEKDAY(Working_Data[[#This Row],[order_date]],1),"DDDD")</f>
        <v>Friday</v>
      </c>
      <c r="W5382" t="str">
        <f>TEXT(Working_Data[[#This Row],[order_date]],"mmmm")</f>
        <v>June</v>
      </c>
      <c r="X5382" s="7">
        <f>Working_Data[[#This Row],[last_order_date]]-Working_Data[[#This Row],[signup_date]]</f>
        <v>599</v>
      </c>
      <c r="Y5382" s="7">
        <f>IF(Working_Data[[#This Row],[churned]]="Active",1,0)</f>
        <v>1</v>
      </c>
      <c r="Z5382" s="7">
        <f>YEAR(Working_Data[[#This Row],[order_date]])</f>
        <v>2025</v>
      </c>
    </row>
    <row r="5383" spans="1:26" x14ac:dyDescent="0.25">
      <c r="A5383" t="s">
        <v>10816</v>
      </c>
      <c r="B5383" t="s">
        <v>38</v>
      </c>
      <c r="C5383" t="s">
        <v>22</v>
      </c>
      <c r="D5383" t="s">
        <v>32</v>
      </c>
      <c r="E5383" s="1">
        <v>45506</v>
      </c>
      <c r="F5383" t="s">
        <v>10817</v>
      </c>
      <c r="G5383" s="1">
        <v>45814</v>
      </c>
      <c r="H5383" t="s">
        <v>47</v>
      </c>
      <c r="I5383" t="s">
        <v>54</v>
      </c>
      <c r="J5383" t="s">
        <v>64</v>
      </c>
      <c r="K5383">
        <v>3</v>
      </c>
      <c r="L5383" s="3">
        <f>Working_Data[[#This Row],[price2]]/Working_Data[[#This Row],[quantity]]</f>
        <v>401.10999999999996</v>
      </c>
      <c r="M5383" s="3">
        <v>1203.33</v>
      </c>
      <c r="N5383" t="s">
        <v>28</v>
      </c>
      <c r="O5383">
        <v>10</v>
      </c>
      <c r="P5383" s="1">
        <v>45331</v>
      </c>
      <c r="Q5383">
        <v>360</v>
      </c>
      <c r="R5383" t="s">
        <v>43</v>
      </c>
      <c r="S5383">
        <v>1</v>
      </c>
      <c r="T5383" s="1">
        <v>45392</v>
      </c>
      <c r="U5383" t="s">
        <v>30</v>
      </c>
      <c r="V5383" t="str">
        <f>TEXT(WEEKDAY(Working_Data[[#This Row],[order_date]],1),"DDDD")</f>
        <v>Friday</v>
      </c>
      <c r="W5383" t="str">
        <f>TEXT(Working_Data[[#This Row],[order_date]],"mmmm")</f>
        <v>June</v>
      </c>
      <c r="X5383" s="7">
        <f>Working_Data[[#This Row],[last_order_date]]-Working_Data[[#This Row],[signup_date]]</f>
        <v>-175</v>
      </c>
      <c r="Y5383" s="7">
        <f>IF(Working_Data[[#This Row],[churned]]="Active",1,0)</f>
        <v>0</v>
      </c>
      <c r="Z5383" s="7">
        <f>YEAR(Working_Data[[#This Row],[order_date]])</f>
        <v>2025</v>
      </c>
    </row>
    <row r="5384" spans="1:26" x14ac:dyDescent="0.25">
      <c r="A5384" t="s">
        <v>10818</v>
      </c>
      <c r="B5384" t="s">
        <v>21</v>
      </c>
      <c r="C5384" t="s">
        <v>22</v>
      </c>
      <c r="D5384" t="s">
        <v>77</v>
      </c>
      <c r="E5384" s="1">
        <v>45281</v>
      </c>
      <c r="F5384" t="s">
        <v>10819</v>
      </c>
      <c r="G5384" s="1">
        <v>45814</v>
      </c>
      <c r="H5384" t="s">
        <v>25</v>
      </c>
      <c r="I5384" t="s">
        <v>48</v>
      </c>
      <c r="J5384" t="s">
        <v>64</v>
      </c>
      <c r="K5384">
        <v>1</v>
      </c>
      <c r="L5384" s="3">
        <f>Working_Data[[#This Row],[price2]]/Working_Data[[#This Row],[quantity]]</f>
        <v>205.13</v>
      </c>
      <c r="M5384" s="3">
        <v>205.13</v>
      </c>
      <c r="N5384" t="s">
        <v>50</v>
      </c>
      <c r="O5384">
        <v>39</v>
      </c>
      <c r="P5384" s="1">
        <v>45763</v>
      </c>
      <c r="Q5384">
        <v>90</v>
      </c>
      <c r="R5384" t="s">
        <v>43</v>
      </c>
      <c r="S5384">
        <v>3</v>
      </c>
      <c r="T5384" s="1">
        <v>45554</v>
      </c>
      <c r="U5384" t="s">
        <v>30</v>
      </c>
      <c r="V5384" t="str">
        <f>TEXT(WEEKDAY(Working_Data[[#This Row],[order_date]],1),"DDDD")</f>
        <v>Friday</v>
      </c>
      <c r="W5384" t="str">
        <f>TEXT(Working_Data[[#This Row],[order_date]],"mmmm")</f>
        <v>June</v>
      </c>
      <c r="X5384" s="7">
        <f>Working_Data[[#This Row],[last_order_date]]-Working_Data[[#This Row],[signup_date]]</f>
        <v>482</v>
      </c>
      <c r="Y5384" s="7">
        <f>IF(Working_Data[[#This Row],[churned]]="Active",1,0)</f>
        <v>0</v>
      </c>
      <c r="Z5384" s="7">
        <f>YEAR(Working_Data[[#This Row],[order_date]])</f>
        <v>2025</v>
      </c>
    </row>
    <row r="5385" spans="1:26" x14ac:dyDescent="0.25">
      <c r="A5385" t="s">
        <v>10820</v>
      </c>
      <c r="B5385" t="s">
        <v>21</v>
      </c>
      <c r="C5385" t="s">
        <v>82</v>
      </c>
      <c r="D5385" t="s">
        <v>77</v>
      </c>
      <c r="E5385" s="1">
        <v>45285</v>
      </c>
      <c r="F5385" t="s">
        <v>10821</v>
      </c>
      <c r="G5385" s="1">
        <v>45814</v>
      </c>
      <c r="H5385" t="s">
        <v>58</v>
      </c>
      <c r="I5385" t="s">
        <v>48</v>
      </c>
      <c r="J5385" t="s">
        <v>49</v>
      </c>
      <c r="K5385">
        <v>3</v>
      </c>
      <c r="L5385" s="3">
        <f>Working_Data[[#This Row],[price2]]/Working_Data[[#This Row],[quantity]]</f>
        <v>260.10666666666668</v>
      </c>
      <c r="M5385" s="3">
        <v>780.32</v>
      </c>
      <c r="N5385" t="s">
        <v>50</v>
      </c>
      <c r="O5385">
        <v>26</v>
      </c>
      <c r="P5385" s="1">
        <v>45625</v>
      </c>
      <c r="Q5385">
        <v>194</v>
      </c>
      <c r="R5385" t="s">
        <v>29</v>
      </c>
      <c r="S5385">
        <v>5</v>
      </c>
      <c r="T5385" s="1">
        <v>45452</v>
      </c>
      <c r="U5385" t="s">
        <v>36</v>
      </c>
      <c r="V5385" t="str">
        <f>TEXT(WEEKDAY(Working_Data[[#This Row],[order_date]],1),"DDDD")</f>
        <v>Friday</v>
      </c>
      <c r="W5385" t="str">
        <f>TEXT(Working_Data[[#This Row],[order_date]],"mmmm")</f>
        <v>June</v>
      </c>
      <c r="X5385" s="7">
        <f>Working_Data[[#This Row],[last_order_date]]-Working_Data[[#This Row],[signup_date]]</f>
        <v>340</v>
      </c>
      <c r="Y5385" s="7">
        <f>IF(Working_Data[[#This Row],[churned]]="Active",1,0)</f>
        <v>1</v>
      </c>
      <c r="Z5385" s="7">
        <f>YEAR(Working_Data[[#This Row],[order_date]])</f>
        <v>2025</v>
      </c>
    </row>
    <row r="5386" spans="1:26" x14ac:dyDescent="0.25">
      <c r="A5386" t="s">
        <v>10822</v>
      </c>
      <c r="B5386" t="s">
        <v>45</v>
      </c>
      <c r="C5386" t="s">
        <v>82</v>
      </c>
      <c r="D5386" t="s">
        <v>56</v>
      </c>
      <c r="E5386" s="1">
        <v>45673</v>
      </c>
      <c r="F5386" t="s">
        <v>10823</v>
      </c>
      <c r="G5386" s="1">
        <v>45814</v>
      </c>
      <c r="H5386" t="s">
        <v>47</v>
      </c>
      <c r="I5386" t="s">
        <v>42</v>
      </c>
      <c r="J5386" t="s">
        <v>27</v>
      </c>
      <c r="K5386">
        <v>4</v>
      </c>
      <c r="L5386" s="3">
        <f>Working_Data[[#This Row],[price2]]/Working_Data[[#This Row],[quantity]]</f>
        <v>143.74250000000001</v>
      </c>
      <c r="M5386" s="3">
        <v>574.97</v>
      </c>
      <c r="N5386" t="s">
        <v>28</v>
      </c>
      <c r="O5386">
        <v>18</v>
      </c>
      <c r="P5386" s="1">
        <v>45546</v>
      </c>
      <c r="Q5386">
        <v>217</v>
      </c>
      <c r="R5386" t="s">
        <v>29</v>
      </c>
      <c r="S5386">
        <v>1</v>
      </c>
      <c r="T5386" s="1">
        <v>45829</v>
      </c>
      <c r="U5386" t="s">
        <v>60</v>
      </c>
      <c r="V5386" t="str">
        <f>TEXT(WEEKDAY(Working_Data[[#This Row],[order_date]],1),"DDDD")</f>
        <v>Friday</v>
      </c>
      <c r="W5386" t="str">
        <f>TEXT(Working_Data[[#This Row],[order_date]],"mmmm")</f>
        <v>June</v>
      </c>
      <c r="X5386" s="7">
        <f>Working_Data[[#This Row],[last_order_date]]-Working_Data[[#This Row],[signup_date]]</f>
        <v>-127</v>
      </c>
      <c r="Y5386" s="7">
        <f>IF(Working_Data[[#This Row],[churned]]="Active",1,0)</f>
        <v>1</v>
      </c>
      <c r="Z5386" s="7">
        <f>YEAR(Working_Data[[#This Row],[order_date]])</f>
        <v>2025</v>
      </c>
    </row>
    <row r="5387" spans="1:26" x14ac:dyDescent="0.25">
      <c r="A5387" t="s">
        <v>10824</v>
      </c>
      <c r="B5387" t="s">
        <v>45</v>
      </c>
      <c r="C5387" t="s">
        <v>22</v>
      </c>
      <c r="D5387" t="s">
        <v>32</v>
      </c>
      <c r="E5387" s="1">
        <v>45816</v>
      </c>
      <c r="F5387" t="s">
        <v>10825</v>
      </c>
      <c r="G5387" s="1">
        <v>45844</v>
      </c>
      <c r="H5387" t="s">
        <v>25</v>
      </c>
      <c r="I5387" t="s">
        <v>54</v>
      </c>
      <c r="J5387" t="s">
        <v>49</v>
      </c>
      <c r="K5387">
        <v>3</v>
      </c>
      <c r="L5387" s="3">
        <f>Working_Data[[#This Row],[price2]]/Working_Data[[#This Row],[quantity]]</f>
        <v>39.866666666666667</v>
      </c>
      <c r="M5387" s="3">
        <v>119.6</v>
      </c>
      <c r="N5387" t="s">
        <v>50</v>
      </c>
      <c r="O5387">
        <v>46</v>
      </c>
      <c r="P5387" s="1">
        <v>45724</v>
      </c>
      <c r="Q5387">
        <v>311</v>
      </c>
      <c r="R5387" t="s">
        <v>43</v>
      </c>
      <c r="S5387">
        <v>5</v>
      </c>
      <c r="T5387" s="1">
        <v>45645</v>
      </c>
      <c r="U5387" t="s">
        <v>60</v>
      </c>
      <c r="V5387" t="str">
        <f>TEXT(WEEKDAY(Working_Data[[#This Row],[order_date]],1),"DDDD")</f>
        <v>Sunday</v>
      </c>
      <c r="W5387" t="str">
        <f>TEXT(Working_Data[[#This Row],[order_date]],"mmmm")</f>
        <v>July</v>
      </c>
      <c r="X5387" s="7">
        <f>Working_Data[[#This Row],[last_order_date]]-Working_Data[[#This Row],[signup_date]]</f>
        <v>-92</v>
      </c>
      <c r="Y5387" s="7">
        <f>IF(Working_Data[[#This Row],[churned]]="Active",1,0)</f>
        <v>0</v>
      </c>
      <c r="Z5387" s="7">
        <f>YEAR(Working_Data[[#This Row],[order_date]])</f>
        <v>2025</v>
      </c>
    </row>
    <row r="5388" spans="1:26" x14ac:dyDescent="0.25">
      <c r="A5388" t="s">
        <v>10826</v>
      </c>
      <c r="B5388" t="s">
        <v>21</v>
      </c>
      <c r="C5388" t="s">
        <v>82</v>
      </c>
      <c r="D5388" t="s">
        <v>77</v>
      </c>
      <c r="E5388" s="1">
        <v>45888</v>
      </c>
      <c r="F5388" t="s">
        <v>10827</v>
      </c>
      <c r="G5388" s="1">
        <v>45844</v>
      </c>
      <c r="H5388" t="s">
        <v>58</v>
      </c>
      <c r="I5388" t="s">
        <v>63</v>
      </c>
      <c r="J5388" t="s">
        <v>59</v>
      </c>
      <c r="K5388">
        <v>4</v>
      </c>
      <c r="L5388" s="3">
        <f>Working_Data[[#This Row],[price2]]/Working_Data[[#This Row],[quantity]]</f>
        <v>152.24</v>
      </c>
      <c r="M5388" s="3">
        <v>608.96</v>
      </c>
      <c r="N5388" t="s">
        <v>28</v>
      </c>
      <c r="O5388">
        <v>39</v>
      </c>
      <c r="P5388" s="1">
        <v>45822</v>
      </c>
      <c r="Q5388">
        <v>427</v>
      </c>
      <c r="R5388" t="s">
        <v>29</v>
      </c>
      <c r="S5388">
        <v>5</v>
      </c>
      <c r="T5388" s="1">
        <v>45777</v>
      </c>
      <c r="U5388" t="s">
        <v>36</v>
      </c>
      <c r="V5388" t="str">
        <f>TEXT(WEEKDAY(Working_Data[[#This Row],[order_date]],1),"DDDD")</f>
        <v>Sunday</v>
      </c>
      <c r="W5388" t="str">
        <f>TEXT(Working_Data[[#This Row],[order_date]],"mmmm")</f>
        <v>July</v>
      </c>
      <c r="X5388" s="7">
        <f>Working_Data[[#This Row],[last_order_date]]-Working_Data[[#This Row],[signup_date]]</f>
        <v>-66</v>
      </c>
      <c r="Y5388" s="7">
        <f>IF(Working_Data[[#This Row],[churned]]="Active",1,0)</f>
        <v>1</v>
      </c>
      <c r="Z5388" s="7">
        <f>YEAR(Working_Data[[#This Row],[order_date]])</f>
        <v>2025</v>
      </c>
    </row>
    <row r="5389" spans="1:26" x14ac:dyDescent="0.25">
      <c r="A5389" t="s">
        <v>10828</v>
      </c>
      <c r="B5389" t="s">
        <v>38</v>
      </c>
      <c r="C5389" t="s">
        <v>22</v>
      </c>
      <c r="D5389" t="s">
        <v>32</v>
      </c>
      <c r="E5389" s="1">
        <v>45993</v>
      </c>
      <c r="F5389" t="s">
        <v>10829</v>
      </c>
      <c r="G5389" s="1">
        <v>45844</v>
      </c>
      <c r="H5389" t="s">
        <v>58</v>
      </c>
      <c r="I5389" t="s">
        <v>26</v>
      </c>
      <c r="J5389" t="s">
        <v>67</v>
      </c>
      <c r="K5389">
        <v>5</v>
      </c>
      <c r="L5389" s="3">
        <f>Working_Data[[#This Row],[price2]]/Working_Data[[#This Row],[quantity]]</f>
        <v>34.774000000000001</v>
      </c>
      <c r="M5389" s="3">
        <v>173.87</v>
      </c>
      <c r="N5389" t="s">
        <v>35</v>
      </c>
      <c r="O5389">
        <v>12</v>
      </c>
      <c r="P5389" s="1">
        <v>45535</v>
      </c>
      <c r="Q5389">
        <v>321</v>
      </c>
      <c r="R5389" t="s">
        <v>29</v>
      </c>
      <c r="S5389">
        <v>4</v>
      </c>
      <c r="T5389" s="1">
        <v>45584</v>
      </c>
      <c r="U5389" t="s">
        <v>30</v>
      </c>
      <c r="V5389" t="str">
        <f>TEXT(WEEKDAY(Working_Data[[#This Row],[order_date]],1),"DDDD")</f>
        <v>Sunday</v>
      </c>
      <c r="W5389" t="str">
        <f>TEXT(Working_Data[[#This Row],[order_date]],"mmmm")</f>
        <v>July</v>
      </c>
      <c r="X5389" s="7">
        <f>Working_Data[[#This Row],[last_order_date]]-Working_Data[[#This Row],[signup_date]]</f>
        <v>-458</v>
      </c>
      <c r="Y5389" s="7">
        <f>IF(Working_Data[[#This Row],[churned]]="Active",1,0)</f>
        <v>1</v>
      </c>
      <c r="Z5389" s="7">
        <f>YEAR(Working_Data[[#This Row],[order_date]])</f>
        <v>2025</v>
      </c>
    </row>
    <row r="5390" spans="1:26" x14ac:dyDescent="0.25">
      <c r="A5390" t="s">
        <v>10830</v>
      </c>
      <c r="B5390" t="s">
        <v>21</v>
      </c>
      <c r="C5390" t="s">
        <v>82</v>
      </c>
      <c r="D5390" t="s">
        <v>32</v>
      </c>
      <c r="E5390" s="1">
        <v>45840</v>
      </c>
      <c r="F5390" t="s">
        <v>10831</v>
      </c>
      <c r="G5390" s="1">
        <v>45844</v>
      </c>
      <c r="H5390" t="s">
        <v>34</v>
      </c>
      <c r="I5390" t="s">
        <v>26</v>
      </c>
      <c r="J5390" t="s">
        <v>64</v>
      </c>
      <c r="K5390">
        <v>4</v>
      </c>
      <c r="L5390" s="3">
        <f>Working_Data[[#This Row],[price2]]/Working_Data[[#This Row],[quantity]]</f>
        <v>245.75</v>
      </c>
      <c r="M5390" s="3">
        <v>983</v>
      </c>
      <c r="N5390" t="s">
        <v>35</v>
      </c>
      <c r="O5390">
        <v>15</v>
      </c>
      <c r="P5390" s="1">
        <v>45560</v>
      </c>
      <c r="Q5390">
        <v>41</v>
      </c>
      <c r="R5390" t="s">
        <v>43</v>
      </c>
      <c r="S5390">
        <v>2</v>
      </c>
      <c r="T5390" s="1">
        <v>45613</v>
      </c>
      <c r="U5390" t="s">
        <v>30</v>
      </c>
      <c r="V5390" t="str">
        <f>TEXT(WEEKDAY(Working_Data[[#This Row],[order_date]],1),"DDDD")</f>
        <v>Sunday</v>
      </c>
      <c r="W5390" t="str">
        <f>TEXT(Working_Data[[#This Row],[order_date]],"mmmm")</f>
        <v>July</v>
      </c>
      <c r="X5390" s="7">
        <f>Working_Data[[#This Row],[last_order_date]]-Working_Data[[#This Row],[signup_date]]</f>
        <v>-280</v>
      </c>
      <c r="Y5390" s="7">
        <f>IF(Working_Data[[#This Row],[churned]]="Active",1,0)</f>
        <v>0</v>
      </c>
      <c r="Z5390" s="7">
        <f>YEAR(Working_Data[[#This Row],[order_date]])</f>
        <v>2025</v>
      </c>
    </row>
    <row r="5391" spans="1:26" x14ac:dyDescent="0.25">
      <c r="A5391" t="s">
        <v>10832</v>
      </c>
      <c r="B5391" t="s">
        <v>21</v>
      </c>
      <c r="C5391" t="s">
        <v>82</v>
      </c>
      <c r="D5391" t="s">
        <v>23</v>
      </c>
      <c r="E5391" s="1">
        <v>45376</v>
      </c>
      <c r="F5391" t="s">
        <v>10833</v>
      </c>
      <c r="G5391" s="1">
        <v>45844</v>
      </c>
      <c r="H5391" t="s">
        <v>47</v>
      </c>
      <c r="I5391" t="s">
        <v>48</v>
      </c>
      <c r="J5391" t="s">
        <v>27</v>
      </c>
      <c r="K5391">
        <v>3</v>
      </c>
      <c r="L5391" s="3">
        <f>Working_Data[[#This Row],[price2]]/Working_Data[[#This Row],[quantity]]</f>
        <v>217.93666666666664</v>
      </c>
      <c r="M5391" s="3">
        <v>653.80999999999995</v>
      </c>
      <c r="N5391" t="s">
        <v>35</v>
      </c>
      <c r="O5391">
        <v>31</v>
      </c>
      <c r="P5391" s="1">
        <v>45640</v>
      </c>
      <c r="Q5391">
        <v>3</v>
      </c>
      <c r="R5391" t="s">
        <v>43</v>
      </c>
      <c r="S5391">
        <v>2</v>
      </c>
      <c r="T5391" s="1">
        <v>45658</v>
      </c>
      <c r="U5391" t="s">
        <v>60</v>
      </c>
      <c r="V5391" t="str">
        <f>TEXT(WEEKDAY(Working_Data[[#This Row],[order_date]],1),"DDDD")</f>
        <v>Sunday</v>
      </c>
      <c r="W5391" t="str">
        <f>TEXT(Working_Data[[#This Row],[order_date]],"mmmm")</f>
        <v>July</v>
      </c>
      <c r="X5391" s="7">
        <f>Working_Data[[#This Row],[last_order_date]]-Working_Data[[#This Row],[signup_date]]</f>
        <v>264</v>
      </c>
      <c r="Y5391" s="7">
        <f>IF(Working_Data[[#This Row],[churned]]="Active",1,0)</f>
        <v>0</v>
      </c>
      <c r="Z5391" s="7">
        <f>YEAR(Working_Data[[#This Row],[order_date]])</f>
        <v>2025</v>
      </c>
    </row>
    <row r="5392" spans="1:26" x14ac:dyDescent="0.25">
      <c r="A5392" t="s">
        <v>10834</v>
      </c>
      <c r="B5392" t="s">
        <v>38</v>
      </c>
      <c r="C5392" t="s">
        <v>82</v>
      </c>
      <c r="D5392" t="s">
        <v>77</v>
      </c>
      <c r="E5392" s="1">
        <v>45299</v>
      </c>
      <c r="F5392" t="s">
        <v>10835</v>
      </c>
      <c r="G5392" s="1">
        <v>45844</v>
      </c>
      <c r="H5392" t="s">
        <v>47</v>
      </c>
      <c r="I5392" t="s">
        <v>42</v>
      </c>
      <c r="J5392" t="s">
        <v>67</v>
      </c>
      <c r="K5392">
        <v>5</v>
      </c>
      <c r="L5392" s="3">
        <f>Working_Data[[#This Row],[price2]]/Working_Data[[#This Row],[quantity]]</f>
        <v>80.679999999999993</v>
      </c>
      <c r="M5392" s="3">
        <v>403.4</v>
      </c>
      <c r="N5392" t="s">
        <v>35</v>
      </c>
      <c r="O5392">
        <v>2</v>
      </c>
      <c r="P5392" s="1">
        <v>45678</v>
      </c>
      <c r="Q5392">
        <v>452</v>
      </c>
      <c r="R5392" t="s">
        <v>43</v>
      </c>
      <c r="S5392">
        <v>3</v>
      </c>
      <c r="T5392" s="1">
        <v>45706</v>
      </c>
      <c r="U5392" t="s">
        <v>36</v>
      </c>
      <c r="V5392" t="str">
        <f>TEXT(WEEKDAY(Working_Data[[#This Row],[order_date]],1),"DDDD")</f>
        <v>Sunday</v>
      </c>
      <c r="W5392" t="str">
        <f>TEXT(Working_Data[[#This Row],[order_date]],"mmmm")</f>
        <v>July</v>
      </c>
      <c r="X5392" s="7">
        <f>Working_Data[[#This Row],[last_order_date]]-Working_Data[[#This Row],[signup_date]]</f>
        <v>379</v>
      </c>
      <c r="Y5392" s="7">
        <f>IF(Working_Data[[#This Row],[churned]]="Active",1,0)</f>
        <v>0</v>
      </c>
      <c r="Z5392" s="7">
        <f>YEAR(Working_Data[[#This Row],[order_date]])</f>
        <v>2025</v>
      </c>
    </row>
    <row r="5393" spans="1:26" x14ac:dyDescent="0.25">
      <c r="A5393" t="s">
        <v>10836</v>
      </c>
      <c r="B5393" t="s">
        <v>45</v>
      </c>
      <c r="C5393" t="s">
        <v>82</v>
      </c>
      <c r="D5393" t="s">
        <v>52</v>
      </c>
      <c r="E5393" s="1">
        <v>45773</v>
      </c>
      <c r="F5393" t="s">
        <v>10837</v>
      </c>
      <c r="G5393" s="1">
        <v>45844</v>
      </c>
      <c r="H5393" t="s">
        <v>25</v>
      </c>
      <c r="I5393" t="s">
        <v>54</v>
      </c>
      <c r="J5393" t="s">
        <v>27</v>
      </c>
      <c r="K5393">
        <v>5</v>
      </c>
      <c r="L5393" s="3">
        <f>Working_Data[[#This Row],[price2]]/Working_Data[[#This Row],[quantity]]</f>
        <v>123.56199999999998</v>
      </c>
      <c r="M5393" s="3">
        <v>617.80999999999995</v>
      </c>
      <c r="N5393" t="s">
        <v>28</v>
      </c>
      <c r="O5393">
        <v>21</v>
      </c>
      <c r="P5393" s="1">
        <v>45681</v>
      </c>
      <c r="Q5393">
        <v>53</v>
      </c>
      <c r="R5393" t="s">
        <v>43</v>
      </c>
      <c r="S5393">
        <v>5</v>
      </c>
      <c r="T5393" s="1">
        <v>45761</v>
      </c>
      <c r="U5393" t="s">
        <v>30</v>
      </c>
      <c r="V5393" t="str">
        <f>TEXT(WEEKDAY(Working_Data[[#This Row],[order_date]],1),"DDDD")</f>
        <v>Sunday</v>
      </c>
      <c r="W5393" t="str">
        <f>TEXT(Working_Data[[#This Row],[order_date]],"mmmm")</f>
        <v>July</v>
      </c>
      <c r="X5393" s="7">
        <f>Working_Data[[#This Row],[last_order_date]]-Working_Data[[#This Row],[signup_date]]</f>
        <v>-92</v>
      </c>
      <c r="Y5393" s="7">
        <f>IF(Working_Data[[#This Row],[churned]]="Active",1,0)</f>
        <v>0</v>
      </c>
      <c r="Z5393" s="7">
        <f>YEAR(Working_Data[[#This Row],[order_date]])</f>
        <v>2025</v>
      </c>
    </row>
    <row r="5394" spans="1:26" x14ac:dyDescent="0.25">
      <c r="A5394" t="s">
        <v>10838</v>
      </c>
      <c r="B5394" t="s">
        <v>21</v>
      </c>
      <c r="C5394" t="s">
        <v>82</v>
      </c>
      <c r="D5394" t="s">
        <v>23</v>
      </c>
      <c r="E5394" s="1">
        <v>45377</v>
      </c>
      <c r="F5394" t="s">
        <v>10839</v>
      </c>
      <c r="G5394" s="1">
        <v>45875</v>
      </c>
      <c r="H5394" t="s">
        <v>41</v>
      </c>
      <c r="I5394" t="s">
        <v>48</v>
      </c>
      <c r="J5394" t="s">
        <v>49</v>
      </c>
      <c r="K5394">
        <v>5</v>
      </c>
      <c r="L5394" s="3">
        <f>Working_Data[[#This Row],[price2]]/Working_Data[[#This Row],[quantity]]</f>
        <v>143.38399999999999</v>
      </c>
      <c r="M5394" s="3">
        <v>716.92</v>
      </c>
      <c r="N5394" t="s">
        <v>35</v>
      </c>
      <c r="O5394">
        <v>8</v>
      </c>
      <c r="P5394" s="1">
        <v>45593</v>
      </c>
      <c r="Q5394">
        <v>292</v>
      </c>
      <c r="R5394" t="s">
        <v>29</v>
      </c>
      <c r="S5394">
        <v>3</v>
      </c>
      <c r="T5394" s="1">
        <v>45969</v>
      </c>
      <c r="U5394" t="s">
        <v>36</v>
      </c>
      <c r="V5394" t="str">
        <f>TEXT(WEEKDAY(Working_Data[[#This Row],[order_date]],1),"DDDD")</f>
        <v>Wednesday</v>
      </c>
      <c r="W5394" t="str">
        <f>TEXT(Working_Data[[#This Row],[order_date]],"mmmm")</f>
        <v>August</v>
      </c>
      <c r="X5394" s="7">
        <f>Working_Data[[#This Row],[last_order_date]]-Working_Data[[#This Row],[signup_date]]</f>
        <v>216</v>
      </c>
      <c r="Y5394" s="7">
        <f>IF(Working_Data[[#This Row],[churned]]="Active",1,0)</f>
        <v>1</v>
      </c>
      <c r="Z5394" s="7">
        <f>YEAR(Working_Data[[#This Row],[order_date]])</f>
        <v>2025</v>
      </c>
    </row>
    <row r="5395" spans="1:26" x14ac:dyDescent="0.25">
      <c r="A5395" t="s">
        <v>10840</v>
      </c>
      <c r="B5395" t="s">
        <v>21</v>
      </c>
      <c r="C5395" t="s">
        <v>82</v>
      </c>
      <c r="D5395" t="s">
        <v>77</v>
      </c>
      <c r="E5395" s="1">
        <v>45560</v>
      </c>
      <c r="F5395" t="s">
        <v>10841</v>
      </c>
      <c r="G5395" s="1">
        <v>45875</v>
      </c>
      <c r="H5395" t="s">
        <v>47</v>
      </c>
      <c r="I5395" t="s">
        <v>63</v>
      </c>
      <c r="J5395" t="s">
        <v>27</v>
      </c>
      <c r="K5395">
        <v>5</v>
      </c>
      <c r="L5395" s="3">
        <f>Working_Data[[#This Row],[price2]]/Working_Data[[#This Row],[quantity]]</f>
        <v>293.64800000000002</v>
      </c>
      <c r="M5395" s="3">
        <v>1468.24</v>
      </c>
      <c r="N5395" t="s">
        <v>50</v>
      </c>
      <c r="O5395">
        <v>5</v>
      </c>
      <c r="P5395" s="1">
        <v>45854</v>
      </c>
      <c r="Q5395">
        <v>388</v>
      </c>
      <c r="R5395" t="s">
        <v>43</v>
      </c>
      <c r="S5395">
        <v>2</v>
      </c>
      <c r="T5395" s="1">
        <v>45525</v>
      </c>
      <c r="U5395" t="s">
        <v>36</v>
      </c>
      <c r="V5395" t="str">
        <f>TEXT(WEEKDAY(Working_Data[[#This Row],[order_date]],1),"DDDD")</f>
        <v>Wednesday</v>
      </c>
      <c r="W5395" t="str">
        <f>TEXT(Working_Data[[#This Row],[order_date]],"mmmm")</f>
        <v>August</v>
      </c>
      <c r="X5395" s="7">
        <f>Working_Data[[#This Row],[last_order_date]]-Working_Data[[#This Row],[signup_date]]</f>
        <v>294</v>
      </c>
      <c r="Y5395" s="7">
        <f>IF(Working_Data[[#This Row],[churned]]="Active",1,0)</f>
        <v>0</v>
      </c>
      <c r="Z5395" s="7">
        <f>YEAR(Working_Data[[#This Row],[order_date]])</f>
        <v>2025</v>
      </c>
    </row>
    <row r="5396" spans="1:26" x14ac:dyDescent="0.25">
      <c r="A5396" t="s">
        <v>10842</v>
      </c>
      <c r="B5396" t="s">
        <v>21</v>
      </c>
      <c r="C5396" t="s">
        <v>22</v>
      </c>
      <c r="D5396" t="s">
        <v>56</v>
      </c>
      <c r="E5396" s="1">
        <v>45581</v>
      </c>
      <c r="F5396" t="s">
        <v>10843</v>
      </c>
      <c r="G5396" s="1">
        <v>45875</v>
      </c>
      <c r="H5396" t="s">
        <v>41</v>
      </c>
      <c r="I5396" t="s">
        <v>63</v>
      </c>
      <c r="J5396" t="s">
        <v>67</v>
      </c>
      <c r="K5396">
        <v>3</v>
      </c>
      <c r="L5396" s="3">
        <f>Working_Data[[#This Row],[price2]]/Working_Data[[#This Row],[quantity]]</f>
        <v>133.23333333333332</v>
      </c>
      <c r="M5396" s="3">
        <v>399.7</v>
      </c>
      <c r="N5396" t="s">
        <v>35</v>
      </c>
      <c r="O5396">
        <v>40</v>
      </c>
      <c r="P5396" s="1">
        <v>45729</v>
      </c>
      <c r="Q5396">
        <v>380</v>
      </c>
      <c r="R5396" t="s">
        <v>29</v>
      </c>
      <c r="S5396">
        <v>3</v>
      </c>
      <c r="T5396" s="1">
        <v>45694</v>
      </c>
      <c r="U5396" t="s">
        <v>60</v>
      </c>
      <c r="V5396" t="str">
        <f>TEXT(WEEKDAY(Working_Data[[#This Row],[order_date]],1),"DDDD")</f>
        <v>Wednesday</v>
      </c>
      <c r="W5396" t="str">
        <f>TEXT(Working_Data[[#This Row],[order_date]],"mmmm")</f>
        <v>August</v>
      </c>
      <c r="X5396" s="7">
        <f>Working_Data[[#This Row],[last_order_date]]-Working_Data[[#This Row],[signup_date]]</f>
        <v>148</v>
      </c>
      <c r="Y5396" s="7">
        <f>IF(Working_Data[[#This Row],[churned]]="Active",1,0)</f>
        <v>1</v>
      </c>
      <c r="Z5396" s="7">
        <f>YEAR(Working_Data[[#This Row],[order_date]])</f>
        <v>2025</v>
      </c>
    </row>
    <row r="5397" spans="1:26" x14ac:dyDescent="0.25">
      <c r="A5397" t="s">
        <v>10844</v>
      </c>
      <c r="B5397" t="s">
        <v>45</v>
      </c>
      <c r="C5397" t="s">
        <v>39</v>
      </c>
      <c r="D5397" t="s">
        <v>23</v>
      </c>
      <c r="E5397" s="1">
        <v>45357</v>
      </c>
      <c r="F5397" t="s">
        <v>10845</v>
      </c>
      <c r="G5397" s="1">
        <v>45875</v>
      </c>
      <c r="H5397" t="s">
        <v>34</v>
      </c>
      <c r="I5397" t="s">
        <v>26</v>
      </c>
      <c r="J5397" t="s">
        <v>49</v>
      </c>
      <c r="K5397">
        <v>5</v>
      </c>
      <c r="L5397" s="3">
        <f>Working_Data[[#This Row],[price2]]/Working_Data[[#This Row],[quantity]]</f>
        <v>143.584</v>
      </c>
      <c r="M5397" s="3">
        <v>717.92</v>
      </c>
      <c r="N5397" t="s">
        <v>28</v>
      </c>
      <c r="O5397">
        <v>19</v>
      </c>
      <c r="P5397" s="1">
        <v>45592</v>
      </c>
      <c r="Q5397">
        <v>71</v>
      </c>
      <c r="R5397" t="s">
        <v>29</v>
      </c>
      <c r="S5397">
        <v>3</v>
      </c>
      <c r="T5397" s="1">
        <v>45685</v>
      </c>
      <c r="U5397" t="s">
        <v>60</v>
      </c>
      <c r="V5397" t="str">
        <f>TEXT(WEEKDAY(Working_Data[[#This Row],[order_date]],1),"DDDD")</f>
        <v>Wednesday</v>
      </c>
      <c r="W5397" t="str">
        <f>TEXT(Working_Data[[#This Row],[order_date]],"mmmm")</f>
        <v>August</v>
      </c>
      <c r="X5397" s="7">
        <f>Working_Data[[#This Row],[last_order_date]]-Working_Data[[#This Row],[signup_date]]</f>
        <v>235</v>
      </c>
      <c r="Y5397" s="7">
        <f>IF(Working_Data[[#This Row],[churned]]="Active",1,0)</f>
        <v>1</v>
      </c>
      <c r="Z5397" s="7">
        <f>YEAR(Working_Data[[#This Row],[order_date]])</f>
        <v>2025</v>
      </c>
    </row>
    <row r="5398" spans="1:26" x14ac:dyDescent="0.25">
      <c r="A5398" t="s">
        <v>10846</v>
      </c>
      <c r="B5398" t="s">
        <v>21</v>
      </c>
      <c r="C5398" t="s">
        <v>39</v>
      </c>
      <c r="D5398" t="s">
        <v>52</v>
      </c>
      <c r="E5398" s="1">
        <v>45376</v>
      </c>
      <c r="F5398" t="s">
        <v>10847</v>
      </c>
      <c r="G5398" s="1">
        <v>45875</v>
      </c>
      <c r="H5398" t="s">
        <v>47</v>
      </c>
      <c r="I5398" t="s">
        <v>54</v>
      </c>
      <c r="J5398" t="s">
        <v>49</v>
      </c>
      <c r="K5398">
        <v>1</v>
      </c>
      <c r="L5398" s="3">
        <f>Working_Data[[#This Row],[price2]]/Working_Data[[#This Row],[quantity]]</f>
        <v>1313.01</v>
      </c>
      <c r="M5398" s="3">
        <v>1313.01</v>
      </c>
      <c r="N5398" t="s">
        <v>50</v>
      </c>
      <c r="O5398">
        <v>44</v>
      </c>
      <c r="P5398" s="1">
        <v>45596</v>
      </c>
      <c r="Q5398">
        <v>130</v>
      </c>
      <c r="R5398" t="s">
        <v>29</v>
      </c>
      <c r="S5398">
        <v>1</v>
      </c>
      <c r="T5398" s="1">
        <v>45548</v>
      </c>
      <c r="U5398" t="s">
        <v>36</v>
      </c>
      <c r="V5398" t="str">
        <f>TEXT(WEEKDAY(Working_Data[[#This Row],[order_date]],1),"DDDD")</f>
        <v>Wednesday</v>
      </c>
      <c r="W5398" t="str">
        <f>TEXT(Working_Data[[#This Row],[order_date]],"mmmm")</f>
        <v>August</v>
      </c>
      <c r="X5398" s="7">
        <f>Working_Data[[#This Row],[last_order_date]]-Working_Data[[#This Row],[signup_date]]</f>
        <v>220</v>
      </c>
      <c r="Y5398" s="7">
        <f>IF(Working_Data[[#This Row],[churned]]="Active",1,0)</f>
        <v>1</v>
      </c>
      <c r="Z5398" s="7">
        <f>YEAR(Working_Data[[#This Row],[order_date]])</f>
        <v>2025</v>
      </c>
    </row>
    <row r="5399" spans="1:26" x14ac:dyDescent="0.25">
      <c r="A5399" t="s">
        <v>10848</v>
      </c>
      <c r="B5399" t="s">
        <v>38</v>
      </c>
      <c r="C5399" t="s">
        <v>39</v>
      </c>
      <c r="D5399" t="s">
        <v>32</v>
      </c>
      <c r="E5399" s="1">
        <v>45198</v>
      </c>
      <c r="F5399" t="s">
        <v>10849</v>
      </c>
      <c r="G5399" s="1">
        <v>45875</v>
      </c>
      <c r="H5399" t="s">
        <v>25</v>
      </c>
      <c r="I5399" t="s">
        <v>48</v>
      </c>
      <c r="J5399" t="s">
        <v>59</v>
      </c>
      <c r="K5399">
        <v>5</v>
      </c>
      <c r="L5399" s="3">
        <f>Working_Data[[#This Row],[price2]]/Working_Data[[#This Row],[quantity]]</f>
        <v>167.27600000000001</v>
      </c>
      <c r="M5399" s="3">
        <v>836.38</v>
      </c>
      <c r="N5399" t="s">
        <v>50</v>
      </c>
      <c r="O5399">
        <v>14</v>
      </c>
      <c r="P5399" s="1">
        <v>45904</v>
      </c>
      <c r="Q5399">
        <v>161</v>
      </c>
      <c r="R5399" t="s">
        <v>29</v>
      </c>
      <c r="S5399">
        <v>1</v>
      </c>
      <c r="T5399" s="1">
        <v>45596</v>
      </c>
      <c r="U5399" t="s">
        <v>60</v>
      </c>
      <c r="V5399" t="str">
        <f>TEXT(WEEKDAY(Working_Data[[#This Row],[order_date]],1),"DDDD")</f>
        <v>Wednesday</v>
      </c>
      <c r="W5399" t="str">
        <f>TEXT(Working_Data[[#This Row],[order_date]],"mmmm")</f>
        <v>August</v>
      </c>
      <c r="X5399" s="7">
        <f>Working_Data[[#This Row],[last_order_date]]-Working_Data[[#This Row],[signup_date]]</f>
        <v>706</v>
      </c>
      <c r="Y5399" s="7">
        <f>IF(Working_Data[[#This Row],[churned]]="Active",1,0)</f>
        <v>1</v>
      </c>
      <c r="Z5399" s="7">
        <f>YEAR(Working_Data[[#This Row],[order_date]])</f>
        <v>2025</v>
      </c>
    </row>
    <row r="5400" spans="1:26" x14ac:dyDescent="0.25">
      <c r="A5400" t="s">
        <v>10850</v>
      </c>
      <c r="B5400" t="s">
        <v>21</v>
      </c>
      <c r="C5400" t="s">
        <v>82</v>
      </c>
      <c r="D5400" t="s">
        <v>77</v>
      </c>
      <c r="E5400" s="1">
        <v>45873</v>
      </c>
      <c r="F5400" t="s">
        <v>10851</v>
      </c>
      <c r="G5400" s="1">
        <v>45875</v>
      </c>
      <c r="H5400" t="s">
        <v>34</v>
      </c>
      <c r="I5400" t="s">
        <v>26</v>
      </c>
      <c r="J5400" t="s">
        <v>64</v>
      </c>
      <c r="K5400">
        <v>3</v>
      </c>
      <c r="L5400" s="3">
        <f>Working_Data[[#This Row],[price2]]/Working_Data[[#This Row],[quantity]]</f>
        <v>255.46333333333334</v>
      </c>
      <c r="M5400" s="3">
        <v>766.39</v>
      </c>
      <c r="N5400" t="s">
        <v>50</v>
      </c>
      <c r="O5400">
        <v>50</v>
      </c>
      <c r="P5400" s="1">
        <v>45594</v>
      </c>
      <c r="Q5400">
        <v>172</v>
      </c>
      <c r="R5400" t="s">
        <v>43</v>
      </c>
      <c r="S5400">
        <v>4</v>
      </c>
      <c r="T5400" s="1">
        <v>45822</v>
      </c>
      <c r="U5400" t="s">
        <v>30</v>
      </c>
      <c r="V5400" t="str">
        <f>TEXT(WEEKDAY(Working_Data[[#This Row],[order_date]],1),"DDDD")</f>
        <v>Wednesday</v>
      </c>
      <c r="W5400" t="str">
        <f>TEXT(Working_Data[[#This Row],[order_date]],"mmmm")</f>
        <v>August</v>
      </c>
      <c r="X5400" s="7">
        <f>Working_Data[[#This Row],[last_order_date]]-Working_Data[[#This Row],[signup_date]]</f>
        <v>-279</v>
      </c>
      <c r="Y5400" s="7">
        <f>IF(Working_Data[[#This Row],[churned]]="Active",1,0)</f>
        <v>0</v>
      </c>
      <c r="Z5400" s="7">
        <f>YEAR(Working_Data[[#This Row],[order_date]])</f>
        <v>2025</v>
      </c>
    </row>
    <row r="5401" spans="1:26" x14ac:dyDescent="0.25">
      <c r="A5401" t="s">
        <v>10852</v>
      </c>
      <c r="B5401" t="s">
        <v>38</v>
      </c>
      <c r="C5401" t="s">
        <v>39</v>
      </c>
      <c r="D5401" t="s">
        <v>56</v>
      </c>
      <c r="E5401" s="1">
        <v>45446</v>
      </c>
      <c r="F5401" t="s">
        <v>10853</v>
      </c>
      <c r="G5401" s="1">
        <v>45875</v>
      </c>
      <c r="H5401" t="s">
        <v>58</v>
      </c>
      <c r="I5401" t="s">
        <v>54</v>
      </c>
      <c r="J5401" t="s">
        <v>64</v>
      </c>
      <c r="K5401">
        <v>2</v>
      </c>
      <c r="L5401" s="3">
        <f>Working_Data[[#This Row],[price2]]/Working_Data[[#This Row],[quantity]]</f>
        <v>60.045000000000002</v>
      </c>
      <c r="M5401" s="3">
        <v>120.09</v>
      </c>
      <c r="N5401" t="s">
        <v>28</v>
      </c>
      <c r="O5401">
        <v>29</v>
      </c>
      <c r="P5401" s="1">
        <v>45740</v>
      </c>
      <c r="Q5401">
        <v>424</v>
      </c>
      <c r="R5401" t="s">
        <v>29</v>
      </c>
      <c r="S5401">
        <v>4</v>
      </c>
      <c r="T5401" s="1">
        <v>45800</v>
      </c>
      <c r="U5401" t="s">
        <v>36</v>
      </c>
      <c r="V5401" t="str">
        <f>TEXT(WEEKDAY(Working_Data[[#This Row],[order_date]],1),"DDDD")</f>
        <v>Wednesday</v>
      </c>
      <c r="W5401" t="str">
        <f>TEXT(Working_Data[[#This Row],[order_date]],"mmmm")</f>
        <v>August</v>
      </c>
      <c r="X5401" s="7">
        <f>Working_Data[[#This Row],[last_order_date]]-Working_Data[[#This Row],[signup_date]]</f>
        <v>294</v>
      </c>
      <c r="Y5401" s="7">
        <f>IF(Working_Data[[#This Row],[churned]]="Active",1,0)</f>
        <v>1</v>
      </c>
      <c r="Z5401" s="7">
        <f>YEAR(Working_Data[[#This Row],[order_date]])</f>
        <v>2025</v>
      </c>
    </row>
    <row r="5402" spans="1:26" x14ac:dyDescent="0.25">
      <c r="A5402" t="s">
        <v>10854</v>
      </c>
      <c r="B5402" t="s">
        <v>38</v>
      </c>
      <c r="C5402" t="s">
        <v>39</v>
      </c>
      <c r="D5402" t="s">
        <v>32</v>
      </c>
      <c r="E5402" s="1">
        <v>45709</v>
      </c>
      <c r="F5402" t="s">
        <v>10855</v>
      </c>
      <c r="G5402" s="1">
        <v>45875</v>
      </c>
      <c r="H5402" t="s">
        <v>58</v>
      </c>
      <c r="I5402" t="s">
        <v>42</v>
      </c>
      <c r="J5402" t="s">
        <v>59</v>
      </c>
      <c r="K5402">
        <v>2</v>
      </c>
      <c r="L5402" s="3">
        <f>Working_Data[[#This Row],[price2]]/Working_Data[[#This Row],[quantity]]</f>
        <v>460.72500000000002</v>
      </c>
      <c r="M5402" s="3">
        <v>921.45</v>
      </c>
      <c r="N5402" t="s">
        <v>35</v>
      </c>
      <c r="O5402">
        <v>15</v>
      </c>
      <c r="P5402" s="1">
        <v>45823</v>
      </c>
      <c r="Q5402">
        <v>474</v>
      </c>
      <c r="R5402" t="s">
        <v>29</v>
      </c>
      <c r="S5402">
        <v>2</v>
      </c>
      <c r="T5402" s="1">
        <v>45774</v>
      </c>
      <c r="U5402" t="s">
        <v>30</v>
      </c>
      <c r="V5402" t="str">
        <f>TEXT(WEEKDAY(Working_Data[[#This Row],[order_date]],1),"DDDD")</f>
        <v>Wednesday</v>
      </c>
      <c r="W5402" t="str">
        <f>TEXT(Working_Data[[#This Row],[order_date]],"mmmm")</f>
        <v>August</v>
      </c>
      <c r="X5402" s="7">
        <f>Working_Data[[#This Row],[last_order_date]]-Working_Data[[#This Row],[signup_date]]</f>
        <v>114</v>
      </c>
      <c r="Y5402" s="7">
        <f>IF(Working_Data[[#This Row],[churned]]="Active",1,0)</f>
        <v>1</v>
      </c>
      <c r="Z5402" s="7">
        <f>YEAR(Working_Data[[#This Row],[order_date]])</f>
        <v>2025</v>
      </c>
    </row>
    <row r="5403" spans="1:26" x14ac:dyDescent="0.25">
      <c r="A5403" t="s">
        <v>10856</v>
      </c>
      <c r="B5403" t="s">
        <v>21</v>
      </c>
      <c r="C5403" t="s">
        <v>82</v>
      </c>
      <c r="D5403" t="s">
        <v>32</v>
      </c>
      <c r="E5403" s="1">
        <v>45452</v>
      </c>
      <c r="F5403" t="s">
        <v>10857</v>
      </c>
      <c r="G5403" s="1">
        <v>45875</v>
      </c>
      <c r="H5403" t="s">
        <v>47</v>
      </c>
      <c r="I5403" t="s">
        <v>63</v>
      </c>
      <c r="J5403" t="s">
        <v>59</v>
      </c>
      <c r="K5403">
        <v>3</v>
      </c>
      <c r="L5403" s="3">
        <f>Working_Data[[#This Row],[price2]]/Working_Data[[#This Row],[quantity]]</f>
        <v>301.20999999999998</v>
      </c>
      <c r="M5403" s="3">
        <v>903.63</v>
      </c>
      <c r="N5403" t="s">
        <v>35</v>
      </c>
      <c r="O5403">
        <v>21</v>
      </c>
      <c r="P5403" s="1">
        <v>45707</v>
      </c>
      <c r="Q5403">
        <v>97</v>
      </c>
      <c r="R5403" t="s">
        <v>29</v>
      </c>
      <c r="S5403">
        <v>5</v>
      </c>
      <c r="T5403" s="1">
        <v>45833</v>
      </c>
      <c r="U5403" t="s">
        <v>60</v>
      </c>
      <c r="V5403" t="str">
        <f>TEXT(WEEKDAY(Working_Data[[#This Row],[order_date]],1),"DDDD")</f>
        <v>Wednesday</v>
      </c>
      <c r="W5403" t="str">
        <f>TEXT(Working_Data[[#This Row],[order_date]],"mmmm")</f>
        <v>August</v>
      </c>
      <c r="X5403" s="7">
        <f>Working_Data[[#This Row],[last_order_date]]-Working_Data[[#This Row],[signup_date]]</f>
        <v>255</v>
      </c>
      <c r="Y5403" s="7">
        <f>IF(Working_Data[[#This Row],[churned]]="Active",1,0)</f>
        <v>1</v>
      </c>
      <c r="Z5403" s="7">
        <f>YEAR(Working_Data[[#This Row],[order_date]])</f>
        <v>2025</v>
      </c>
    </row>
    <row r="5404" spans="1:26" x14ac:dyDescent="0.25">
      <c r="A5404" t="s">
        <v>10858</v>
      </c>
      <c r="B5404" t="s">
        <v>38</v>
      </c>
      <c r="C5404" t="s">
        <v>22</v>
      </c>
      <c r="D5404" t="s">
        <v>77</v>
      </c>
      <c r="E5404" s="1">
        <v>45846</v>
      </c>
      <c r="F5404" t="s">
        <v>10859</v>
      </c>
      <c r="G5404" s="1">
        <v>45875</v>
      </c>
      <c r="H5404" t="s">
        <v>34</v>
      </c>
      <c r="I5404" t="s">
        <v>54</v>
      </c>
      <c r="J5404" t="s">
        <v>67</v>
      </c>
      <c r="K5404">
        <v>1</v>
      </c>
      <c r="L5404" s="3">
        <f>Working_Data[[#This Row],[price2]]/Working_Data[[#This Row],[quantity]]</f>
        <v>1366.77</v>
      </c>
      <c r="M5404" s="3">
        <v>1366.77</v>
      </c>
      <c r="N5404" t="s">
        <v>50</v>
      </c>
      <c r="O5404">
        <v>20</v>
      </c>
      <c r="P5404" s="1">
        <v>45704</v>
      </c>
      <c r="Q5404">
        <v>157</v>
      </c>
      <c r="R5404" t="s">
        <v>43</v>
      </c>
      <c r="S5404">
        <v>2</v>
      </c>
      <c r="T5404" s="1">
        <v>45623</v>
      </c>
      <c r="U5404" t="s">
        <v>36</v>
      </c>
      <c r="V5404" t="str">
        <f>TEXT(WEEKDAY(Working_Data[[#This Row],[order_date]],1),"DDDD")</f>
        <v>Wednesday</v>
      </c>
      <c r="W5404" t="str">
        <f>TEXT(Working_Data[[#This Row],[order_date]],"mmmm")</f>
        <v>August</v>
      </c>
      <c r="X5404" s="7">
        <f>Working_Data[[#This Row],[last_order_date]]-Working_Data[[#This Row],[signup_date]]</f>
        <v>-142</v>
      </c>
      <c r="Y5404" s="7">
        <f>IF(Working_Data[[#This Row],[churned]]="Active",1,0)</f>
        <v>0</v>
      </c>
      <c r="Z5404" s="7">
        <f>YEAR(Working_Data[[#This Row],[order_date]])</f>
        <v>2025</v>
      </c>
    </row>
    <row r="5405" spans="1:26" x14ac:dyDescent="0.25">
      <c r="A5405" t="s">
        <v>10860</v>
      </c>
      <c r="B5405" t="s">
        <v>21</v>
      </c>
      <c r="C5405" t="s">
        <v>39</v>
      </c>
      <c r="D5405" t="s">
        <v>23</v>
      </c>
      <c r="E5405" s="1">
        <v>45169</v>
      </c>
      <c r="F5405" t="s">
        <v>10861</v>
      </c>
      <c r="G5405" s="1">
        <v>45906</v>
      </c>
      <c r="H5405" t="s">
        <v>41</v>
      </c>
      <c r="I5405" t="s">
        <v>63</v>
      </c>
      <c r="J5405" t="s">
        <v>27</v>
      </c>
      <c r="K5405">
        <v>5</v>
      </c>
      <c r="L5405" s="3">
        <f>Working_Data[[#This Row],[price2]]/Working_Data[[#This Row],[quantity]]</f>
        <v>147.68599999999998</v>
      </c>
      <c r="M5405" s="3">
        <v>738.43</v>
      </c>
      <c r="N5405" t="s">
        <v>35</v>
      </c>
      <c r="O5405">
        <v>28</v>
      </c>
      <c r="P5405" s="1">
        <v>45583</v>
      </c>
      <c r="Q5405">
        <v>296</v>
      </c>
      <c r="R5405" t="s">
        <v>43</v>
      </c>
      <c r="S5405">
        <v>4</v>
      </c>
      <c r="T5405" s="1">
        <v>45998</v>
      </c>
      <c r="U5405" t="s">
        <v>36</v>
      </c>
      <c r="V5405" t="str">
        <f>TEXT(WEEKDAY(Working_Data[[#This Row],[order_date]],1),"DDDD")</f>
        <v>Saturday</v>
      </c>
      <c r="W5405" t="str">
        <f>TEXT(Working_Data[[#This Row],[order_date]],"mmmm")</f>
        <v>September</v>
      </c>
      <c r="X5405" s="7">
        <f>Working_Data[[#This Row],[last_order_date]]-Working_Data[[#This Row],[signup_date]]</f>
        <v>414</v>
      </c>
      <c r="Y5405" s="7">
        <f>IF(Working_Data[[#This Row],[churned]]="Active",1,0)</f>
        <v>0</v>
      </c>
      <c r="Z5405" s="7">
        <f>YEAR(Working_Data[[#This Row],[order_date]])</f>
        <v>2025</v>
      </c>
    </row>
    <row r="5406" spans="1:26" x14ac:dyDescent="0.25">
      <c r="A5406" t="s">
        <v>10862</v>
      </c>
      <c r="B5406" t="s">
        <v>45</v>
      </c>
      <c r="C5406" t="s">
        <v>22</v>
      </c>
      <c r="D5406" t="s">
        <v>77</v>
      </c>
      <c r="E5406" s="1">
        <v>45872</v>
      </c>
      <c r="F5406" t="s">
        <v>10863</v>
      </c>
      <c r="G5406" s="1">
        <v>45906</v>
      </c>
      <c r="H5406" t="s">
        <v>58</v>
      </c>
      <c r="I5406" t="s">
        <v>42</v>
      </c>
      <c r="J5406" t="s">
        <v>49</v>
      </c>
      <c r="K5406">
        <v>3</v>
      </c>
      <c r="L5406" s="3">
        <f>Working_Data[[#This Row],[price2]]/Working_Data[[#This Row],[quantity]]</f>
        <v>87.17</v>
      </c>
      <c r="M5406" s="3">
        <v>261.51</v>
      </c>
      <c r="N5406" t="s">
        <v>35</v>
      </c>
      <c r="O5406">
        <v>3</v>
      </c>
      <c r="P5406" s="1">
        <v>45995</v>
      </c>
      <c r="Q5406">
        <v>295</v>
      </c>
      <c r="R5406" t="s">
        <v>29</v>
      </c>
      <c r="S5406">
        <v>5</v>
      </c>
      <c r="T5406" s="1">
        <v>45455</v>
      </c>
      <c r="U5406" t="s">
        <v>36</v>
      </c>
      <c r="V5406" t="str">
        <f>TEXT(WEEKDAY(Working_Data[[#This Row],[order_date]],1),"DDDD")</f>
        <v>Saturday</v>
      </c>
      <c r="W5406" t="str">
        <f>TEXT(Working_Data[[#This Row],[order_date]],"mmmm")</f>
        <v>September</v>
      </c>
      <c r="X5406" s="7">
        <f>Working_Data[[#This Row],[last_order_date]]-Working_Data[[#This Row],[signup_date]]</f>
        <v>123</v>
      </c>
      <c r="Y5406" s="7">
        <f>IF(Working_Data[[#This Row],[churned]]="Active",1,0)</f>
        <v>1</v>
      </c>
      <c r="Z5406" s="7">
        <f>YEAR(Working_Data[[#This Row],[order_date]])</f>
        <v>2025</v>
      </c>
    </row>
    <row r="5407" spans="1:26" x14ac:dyDescent="0.25">
      <c r="A5407" t="s">
        <v>10864</v>
      </c>
      <c r="B5407" t="s">
        <v>21</v>
      </c>
      <c r="C5407" t="s">
        <v>39</v>
      </c>
      <c r="D5407" t="s">
        <v>32</v>
      </c>
      <c r="E5407" s="1">
        <v>45248</v>
      </c>
      <c r="F5407" t="s">
        <v>10865</v>
      </c>
      <c r="G5407" s="1">
        <v>45906</v>
      </c>
      <c r="H5407" t="s">
        <v>25</v>
      </c>
      <c r="I5407" t="s">
        <v>42</v>
      </c>
      <c r="J5407" t="s">
        <v>49</v>
      </c>
      <c r="K5407">
        <v>1</v>
      </c>
      <c r="L5407" s="3">
        <f>Working_Data[[#This Row],[price2]]/Working_Data[[#This Row],[quantity]]</f>
        <v>940.91</v>
      </c>
      <c r="M5407" s="3">
        <v>940.91</v>
      </c>
      <c r="N5407" t="s">
        <v>28</v>
      </c>
      <c r="O5407">
        <v>4</v>
      </c>
      <c r="P5407" s="1">
        <v>45423</v>
      </c>
      <c r="Q5407">
        <v>240</v>
      </c>
      <c r="R5407" t="s">
        <v>43</v>
      </c>
      <c r="S5407">
        <v>5</v>
      </c>
      <c r="T5407" s="1">
        <v>45751</v>
      </c>
      <c r="U5407" t="s">
        <v>30</v>
      </c>
      <c r="V5407" t="str">
        <f>TEXT(WEEKDAY(Working_Data[[#This Row],[order_date]],1),"DDDD")</f>
        <v>Saturday</v>
      </c>
      <c r="W5407" t="str">
        <f>TEXT(Working_Data[[#This Row],[order_date]],"mmmm")</f>
        <v>September</v>
      </c>
      <c r="X5407" s="7">
        <f>Working_Data[[#This Row],[last_order_date]]-Working_Data[[#This Row],[signup_date]]</f>
        <v>175</v>
      </c>
      <c r="Y5407" s="7">
        <f>IF(Working_Data[[#This Row],[churned]]="Active",1,0)</f>
        <v>0</v>
      </c>
      <c r="Z5407" s="7">
        <f>YEAR(Working_Data[[#This Row],[order_date]])</f>
        <v>2025</v>
      </c>
    </row>
    <row r="5408" spans="1:26" x14ac:dyDescent="0.25">
      <c r="A5408" t="s">
        <v>10866</v>
      </c>
      <c r="B5408" t="s">
        <v>45</v>
      </c>
      <c r="C5408" t="s">
        <v>82</v>
      </c>
      <c r="D5408" t="s">
        <v>52</v>
      </c>
      <c r="E5408" s="1">
        <v>45344</v>
      </c>
      <c r="F5408" t="s">
        <v>10867</v>
      </c>
      <c r="G5408" s="1">
        <v>45906</v>
      </c>
      <c r="H5408" t="s">
        <v>41</v>
      </c>
      <c r="I5408" t="s">
        <v>54</v>
      </c>
      <c r="J5408" t="s">
        <v>27</v>
      </c>
      <c r="K5408">
        <v>1</v>
      </c>
      <c r="L5408" s="3">
        <f>Working_Data[[#This Row],[price2]]/Working_Data[[#This Row],[quantity]]</f>
        <v>703.24</v>
      </c>
      <c r="M5408" s="3">
        <v>703.24</v>
      </c>
      <c r="N5408" t="s">
        <v>35</v>
      </c>
      <c r="O5408">
        <v>15</v>
      </c>
      <c r="P5408" s="1">
        <v>45682</v>
      </c>
      <c r="Q5408">
        <v>308</v>
      </c>
      <c r="R5408" t="s">
        <v>43</v>
      </c>
      <c r="S5408">
        <v>3</v>
      </c>
      <c r="T5408" s="1">
        <v>45717</v>
      </c>
      <c r="U5408" t="s">
        <v>36</v>
      </c>
      <c r="V5408" t="str">
        <f>TEXT(WEEKDAY(Working_Data[[#This Row],[order_date]],1),"DDDD")</f>
        <v>Saturday</v>
      </c>
      <c r="W5408" t="str">
        <f>TEXT(Working_Data[[#This Row],[order_date]],"mmmm")</f>
        <v>September</v>
      </c>
      <c r="X5408" s="7">
        <f>Working_Data[[#This Row],[last_order_date]]-Working_Data[[#This Row],[signup_date]]</f>
        <v>338</v>
      </c>
      <c r="Y5408" s="7">
        <f>IF(Working_Data[[#This Row],[churned]]="Active",1,0)</f>
        <v>0</v>
      </c>
      <c r="Z5408" s="7">
        <f>YEAR(Working_Data[[#This Row],[order_date]])</f>
        <v>2025</v>
      </c>
    </row>
    <row r="5409" spans="1:26" x14ac:dyDescent="0.25">
      <c r="A5409" t="s">
        <v>10868</v>
      </c>
      <c r="B5409" t="s">
        <v>45</v>
      </c>
      <c r="C5409" t="s">
        <v>39</v>
      </c>
      <c r="D5409" t="s">
        <v>23</v>
      </c>
      <c r="E5409" s="1">
        <v>45681</v>
      </c>
      <c r="F5409" t="s">
        <v>10869</v>
      </c>
      <c r="G5409" s="1">
        <v>45906</v>
      </c>
      <c r="H5409" t="s">
        <v>41</v>
      </c>
      <c r="I5409" t="s">
        <v>42</v>
      </c>
      <c r="J5409" t="s">
        <v>49</v>
      </c>
      <c r="K5409">
        <v>3</v>
      </c>
      <c r="L5409" s="3">
        <f>Working_Data[[#This Row],[price2]]/Working_Data[[#This Row],[quantity]]</f>
        <v>132.84666666666666</v>
      </c>
      <c r="M5409" s="3">
        <v>398.54</v>
      </c>
      <c r="N5409" t="s">
        <v>50</v>
      </c>
      <c r="O5409">
        <v>37</v>
      </c>
      <c r="P5409" s="1">
        <v>45533</v>
      </c>
      <c r="Q5409">
        <v>425</v>
      </c>
      <c r="R5409" t="s">
        <v>43</v>
      </c>
      <c r="S5409">
        <v>2</v>
      </c>
      <c r="T5409" s="1">
        <v>45724</v>
      </c>
      <c r="U5409" t="s">
        <v>36</v>
      </c>
      <c r="V5409" t="str">
        <f>TEXT(WEEKDAY(Working_Data[[#This Row],[order_date]],1),"DDDD")</f>
        <v>Saturday</v>
      </c>
      <c r="W5409" t="str">
        <f>TEXT(Working_Data[[#This Row],[order_date]],"mmmm")</f>
        <v>September</v>
      </c>
      <c r="X5409" s="7">
        <f>Working_Data[[#This Row],[last_order_date]]-Working_Data[[#This Row],[signup_date]]</f>
        <v>-148</v>
      </c>
      <c r="Y5409" s="7">
        <f>IF(Working_Data[[#This Row],[churned]]="Active",1,0)</f>
        <v>0</v>
      </c>
      <c r="Z5409" s="7">
        <f>YEAR(Working_Data[[#This Row],[order_date]])</f>
        <v>2025</v>
      </c>
    </row>
    <row r="5410" spans="1:26" x14ac:dyDescent="0.25">
      <c r="A5410" t="s">
        <v>10870</v>
      </c>
      <c r="B5410" t="s">
        <v>45</v>
      </c>
      <c r="C5410" t="s">
        <v>22</v>
      </c>
      <c r="D5410" t="s">
        <v>52</v>
      </c>
      <c r="E5410" s="1">
        <v>45694</v>
      </c>
      <c r="F5410" t="s">
        <v>10871</v>
      </c>
      <c r="G5410" s="1">
        <v>45906</v>
      </c>
      <c r="H5410" t="s">
        <v>47</v>
      </c>
      <c r="I5410" t="s">
        <v>48</v>
      </c>
      <c r="J5410" t="s">
        <v>49</v>
      </c>
      <c r="K5410">
        <v>2</v>
      </c>
      <c r="L5410" s="3">
        <f>Working_Data[[#This Row],[price2]]/Working_Data[[#This Row],[quantity]]</f>
        <v>98.05</v>
      </c>
      <c r="M5410" s="3">
        <v>196.1</v>
      </c>
      <c r="N5410" t="s">
        <v>28</v>
      </c>
      <c r="O5410">
        <v>14</v>
      </c>
      <c r="P5410" s="1">
        <v>45886</v>
      </c>
      <c r="Q5410">
        <v>423</v>
      </c>
      <c r="R5410" t="s">
        <v>43</v>
      </c>
      <c r="S5410">
        <v>5</v>
      </c>
      <c r="T5410" s="1">
        <v>45635</v>
      </c>
      <c r="U5410" t="s">
        <v>60</v>
      </c>
      <c r="V5410" t="str">
        <f>TEXT(WEEKDAY(Working_Data[[#This Row],[order_date]],1),"DDDD")</f>
        <v>Saturday</v>
      </c>
      <c r="W5410" t="str">
        <f>TEXT(Working_Data[[#This Row],[order_date]],"mmmm")</f>
        <v>September</v>
      </c>
      <c r="X5410" s="7">
        <f>Working_Data[[#This Row],[last_order_date]]-Working_Data[[#This Row],[signup_date]]</f>
        <v>192</v>
      </c>
      <c r="Y5410" s="7">
        <f>IF(Working_Data[[#This Row],[churned]]="Active",1,0)</f>
        <v>0</v>
      </c>
      <c r="Z5410" s="7">
        <f>YEAR(Working_Data[[#This Row],[order_date]])</f>
        <v>2025</v>
      </c>
    </row>
    <row r="5411" spans="1:26" x14ac:dyDescent="0.25">
      <c r="A5411" t="s">
        <v>10872</v>
      </c>
      <c r="B5411" t="s">
        <v>38</v>
      </c>
      <c r="C5411" t="s">
        <v>39</v>
      </c>
      <c r="D5411" t="s">
        <v>77</v>
      </c>
      <c r="E5411" s="1">
        <v>45905</v>
      </c>
      <c r="F5411" t="s">
        <v>10873</v>
      </c>
      <c r="G5411" s="1">
        <v>45906</v>
      </c>
      <c r="H5411" t="s">
        <v>25</v>
      </c>
      <c r="I5411" t="s">
        <v>54</v>
      </c>
      <c r="J5411" t="s">
        <v>64</v>
      </c>
      <c r="K5411">
        <v>4</v>
      </c>
      <c r="L5411" s="3">
        <f>Working_Data[[#This Row],[price2]]/Working_Data[[#This Row],[quantity]]</f>
        <v>89.067499999999995</v>
      </c>
      <c r="M5411" s="3">
        <v>356.27</v>
      </c>
      <c r="N5411" t="s">
        <v>35</v>
      </c>
      <c r="O5411">
        <v>38</v>
      </c>
      <c r="P5411" s="1">
        <v>45482</v>
      </c>
      <c r="Q5411">
        <v>389</v>
      </c>
      <c r="R5411" t="s">
        <v>29</v>
      </c>
      <c r="S5411">
        <v>2</v>
      </c>
      <c r="T5411" s="1">
        <v>45332</v>
      </c>
      <c r="U5411" t="s">
        <v>30</v>
      </c>
      <c r="V5411" t="str">
        <f>TEXT(WEEKDAY(Working_Data[[#This Row],[order_date]],1),"DDDD")</f>
        <v>Saturday</v>
      </c>
      <c r="W5411" t="str">
        <f>TEXT(Working_Data[[#This Row],[order_date]],"mmmm")</f>
        <v>September</v>
      </c>
      <c r="X5411" s="7">
        <f>Working_Data[[#This Row],[last_order_date]]-Working_Data[[#This Row],[signup_date]]</f>
        <v>-423</v>
      </c>
      <c r="Y5411" s="7">
        <f>IF(Working_Data[[#This Row],[churned]]="Active",1,0)</f>
        <v>1</v>
      </c>
      <c r="Z5411" s="7">
        <f>YEAR(Working_Data[[#This Row],[order_date]])</f>
        <v>2025</v>
      </c>
    </row>
    <row r="5412" spans="1:26" x14ac:dyDescent="0.25">
      <c r="A5412" t="s">
        <v>10874</v>
      </c>
      <c r="B5412" t="s">
        <v>45</v>
      </c>
      <c r="C5412" t="s">
        <v>22</v>
      </c>
      <c r="D5412" t="s">
        <v>23</v>
      </c>
      <c r="E5412" s="1">
        <v>45415</v>
      </c>
      <c r="F5412" t="s">
        <v>10875</v>
      </c>
      <c r="G5412" s="1">
        <v>45906</v>
      </c>
      <c r="H5412" t="s">
        <v>41</v>
      </c>
      <c r="I5412" t="s">
        <v>42</v>
      </c>
      <c r="J5412" t="s">
        <v>59</v>
      </c>
      <c r="K5412">
        <v>1</v>
      </c>
      <c r="L5412" s="3">
        <f>Working_Data[[#This Row],[price2]]/Working_Data[[#This Row],[quantity]]</f>
        <v>1444.55</v>
      </c>
      <c r="M5412" s="3">
        <v>1444.55</v>
      </c>
      <c r="N5412" t="s">
        <v>50</v>
      </c>
      <c r="O5412">
        <v>36</v>
      </c>
      <c r="P5412" s="1">
        <v>45652</v>
      </c>
      <c r="Q5412">
        <v>281</v>
      </c>
      <c r="R5412" t="s">
        <v>43</v>
      </c>
      <c r="S5412">
        <v>5</v>
      </c>
      <c r="T5412" s="1">
        <v>45332</v>
      </c>
      <c r="U5412" t="s">
        <v>60</v>
      </c>
      <c r="V5412" t="str">
        <f>TEXT(WEEKDAY(Working_Data[[#This Row],[order_date]],1),"DDDD")</f>
        <v>Saturday</v>
      </c>
      <c r="W5412" t="str">
        <f>TEXT(Working_Data[[#This Row],[order_date]],"mmmm")</f>
        <v>September</v>
      </c>
      <c r="X5412" s="7">
        <f>Working_Data[[#This Row],[last_order_date]]-Working_Data[[#This Row],[signup_date]]</f>
        <v>237</v>
      </c>
      <c r="Y5412" s="7">
        <f>IF(Working_Data[[#This Row],[churned]]="Active",1,0)</f>
        <v>0</v>
      </c>
      <c r="Z5412" s="7">
        <f>YEAR(Working_Data[[#This Row],[order_date]])</f>
        <v>2025</v>
      </c>
    </row>
    <row r="5413" spans="1:26" x14ac:dyDescent="0.25">
      <c r="A5413" t="s">
        <v>10876</v>
      </c>
      <c r="B5413" t="s">
        <v>45</v>
      </c>
      <c r="C5413" t="s">
        <v>22</v>
      </c>
      <c r="D5413" t="s">
        <v>52</v>
      </c>
      <c r="E5413" s="1">
        <v>45607</v>
      </c>
      <c r="F5413" t="s">
        <v>10877</v>
      </c>
      <c r="G5413" s="1">
        <v>45906</v>
      </c>
      <c r="H5413" t="s">
        <v>58</v>
      </c>
      <c r="I5413" t="s">
        <v>54</v>
      </c>
      <c r="J5413" t="s">
        <v>67</v>
      </c>
      <c r="K5413">
        <v>4</v>
      </c>
      <c r="L5413" s="3">
        <f>Working_Data[[#This Row],[price2]]/Working_Data[[#This Row],[quantity]]</f>
        <v>231.905</v>
      </c>
      <c r="M5413" s="3">
        <v>927.62</v>
      </c>
      <c r="N5413" t="s">
        <v>35</v>
      </c>
      <c r="O5413">
        <v>33</v>
      </c>
      <c r="P5413" s="1">
        <v>45810</v>
      </c>
      <c r="Q5413">
        <v>482</v>
      </c>
      <c r="R5413" t="s">
        <v>43</v>
      </c>
      <c r="S5413">
        <v>5</v>
      </c>
      <c r="T5413" s="1">
        <v>45868</v>
      </c>
      <c r="U5413" t="s">
        <v>36</v>
      </c>
      <c r="V5413" t="str">
        <f>TEXT(WEEKDAY(Working_Data[[#This Row],[order_date]],1),"DDDD")</f>
        <v>Saturday</v>
      </c>
      <c r="W5413" t="str">
        <f>TEXT(Working_Data[[#This Row],[order_date]],"mmmm")</f>
        <v>September</v>
      </c>
      <c r="X5413" s="7">
        <f>Working_Data[[#This Row],[last_order_date]]-Working_Data[[#This Row],[signup_date]]</f>
        <v>203</v>
      </c>
      <c r="Y5413" s="7">
        <f>IF(Working_Data[[#This Row],[churned]]="Active",1,0)</f>
        <v>0</v>
      </c>
      <c r="Z5413" s="7">
        <f>YEAR(Working_Data[[#This Row],[order_date]])</f>
        <v>2025</v>
      </c>
    </row>
    <row r="5414" spans="1:26" x14ac:dyDescent="0.25">
      <c r="A5414" t="s">
        <v>10878</v>
      </c>
      <c r="B5414" t="s">
        <v>38</v>
      </c>
      <c r="C5414" t="s">
        <v>39</v>
      </c>
      <c r="D5414" t="s">
        <v>52</v>
      </c>
      <c r="E5414" s="1">
        <v>45342</v>
      </c>
      <c r="F5414" t="s">
        <v>10879</v>
      </c>
      <c r="G5414" s="1">
        <v>45906</v>
      </c>
      <c r="H5414" t="s">
        <v>25</v>
      </c>
      <c r="I5414" t="s">
        <v>63</v>
      </c>
      <c r="J5414" t="s">
        <v>64</v>
      </c>
      <c r="K5414">
        <v>1</v>
      </c>
      <c r="L5414" s="3">
        <f>Working_Data[[#This Row],[price2]]/Working_Data[[#This Row],[quantity]]</f>
        <v>1143.58</v>
      </c>
      <c r="M5414" s="3">
        <v>1143.58</v>
      </c>
      <c r="N5414" t="s">
        <v>28</v>
      </c>
      <c r="O5414">
        <v>28</v>
      </c>
      <c r="P5414" s="1">
        <v>45724</v>
      </c>
      <c r="Q5414">
        <v>184</v>
      </c>
      <c r="R5414" t="s">
        <v>29</v>
      </c>
      <c r="S5414">
        <v>1</v>
      </c>
      <c r="T5414" s="1">
        <v>45932</v>
      </c>
      <c r="U5414" t="s">
        <v>36</v>
      </c>
      <c r="V5414" t="str">
        <f>TEXT(WEEKDAY(Working_Data[[#This Row],[order_date]],1),"DDDD")</f>
        <v>Saturday</v>
      </c>
      <c r="W5414" t="str">
        <f>TEXT(Working_Data[[#This Row],[order_date]],"mmmm")</f>
        <v>September</v>
      </c>
      <c r="X5414" s="7">
        <f>Working_Data[[#This Row],[last_order_date]]-Working_Data[[#This Row],[signup_date]]</f>
        <v>382</v>
      </c>
      <c r="Y5414" s="7">
        <f>IF(Working_Data[[#This Row],[churned]]="Active",1,0)</f>
        <v>1</v>
      </c>
      <c r="Z5414" s="7">
        <f>YEAR(Working_Data[[#This Row],[order_date]])</f>
        <v>2025</v>
      </c>
    </row>
    <row r="5415" spans="1:26" x14ac:dyDescent="0.25">
      <c r="A5415" t="s">
        <v>10880</v>
      </c>
      <c r="B5415" t="s">
        <v>21</v>
      </c>
      <c r="C5415" t="s">
        <v>39</v>
      </c>
      <c r="D5415" t="s">
        <v>77</v>
      </c>
      <c r="E5415" s="1">
        <v>45649</v>
      </c>
      <c r="F5415" t="s">
        <v>10881</v>
      </c>
      <c r="G5415" s="1">
        <v>45906</v>
      </c>
      <c r="H5415" t="s">
        <v>47</v>
      </c>
      <c r="I5415" t="s">
        <v>63</v>
      </c>
      <c r="J5415" t="s">
        <v>64</v>
      </c>
      <c r="K5415">
        <v>2</v>
      </c>
      <c r="L5415" s="3">
        <f>Working_Data[[#This Row],[price2]]/Working_Data[[#This Row],[quantity]]</f>
        <v>125.05500000000001</v>
      </c>
      <c r="M5415" s="3">
        <v>250.11</v>
      </c>
      <c r="N5415" t="s">
        <v>28</v>
      </c>
      <c r="O5415">
        <v>8</v>
      </c>
      <c r="P5415" s="1">
        <v>45635</v>
      </c>
      <c r="Q5415">
        <v>28</v>
      </c>
      <c r="R5415" t="s">
        <v>29</v>
      </c>
      <c r="S5415">
        <v>5</v>
      </c>
      <c r="T5415" s="1">
        <v>45762</v>
      </c>
      <c r="U5415" t="s">
        <v>60</v>
      </c>
      <c r="V5415" t="str">
        <f>TEXT(WEEKDAY(Working_Data[[#This Row],[order_date]],1),"DDDD")</f>
        <v>Saturday</v>
      </c>
      <c r="W5415" t="str">
        <f>TEXT(Working_Data[[#This Row],[order_date]],"mmmm")</f>
        <v>September</v>
      </c>
      <c r="X5415" s="7">
        <f>Working_Data[[#This Row],[last_order_date]]-Working_Data[[#This Row],[signup_date]]</f>
        <v>-14</v>
      </c>
      <c r="Y5415" s="7">
        <f>IF(Working_Data[[#This Row],[churned]]="Active",1,0)</f>
        <v>1</v>
      </c>
      <c r="Z5415" s="7">
        <f>YEAR(Working_Data[[#This Row],[order_date]])</f>
        <v>2025</v>
      </c>
    </row>
    <row r="5416" spans="1:26" x14ac:dyDescent="0.25">
      <c r="A5416" t="s">
        <v>10882</v>
      </c>
      <c r="B5416" t="s">
        <v>45</v>
      </c>
      <c r="C5416" t="s">
        <v>39</v>
      </c>
      <c r="D5416" t="s">
        <v>56</v>
      </c>
      <c r="E5416" s="1">
        <v>45441</v>
      </c>
      <c r="F5416" t="s">
        <v>10883</v>
      </c>
      <c r="G5416" s="1">
        <v>45906</v>
      </c>
      <c r="H5416" t="s">
        <v>47</v>
      </c>
      <c r="I5416" t="s">
        <v>63</v>
      </c>
      <c r="J5416" t="s">
        <v>27</v>
      </c>
      <c r="K5416">
        <v>1</v>
      </c>
      <c r="L5416" s="3">
        <f>Working_Data[[#This Row],[price2]]/Working_Data[[#This Row],[quantity]]</f>
        <v>225.61</v>
      </c>
      <c r="M5416" s="3">
        <v>225.61</v>
      </c>
      <c r="N5416" t="s">
        <v>50</v>
      </c>
      <c r="O5416">
        <v>14</v>
      </c>
      <c r="P5416" s="1">
        <v>45619</v>
      </c>
      <c r="Q5416">
        <v>412</v>
      </c>
      <c r="R5416" t="s">
        <v>29</v>
      </c>
      <c r="S5416">
        <v>5</v>
      </c>
      <c r="T5416" s="1">
        <v>45303</v>
      </c>
      <c r="U5416" t="s">
        <v>36</v>
      </c>
      <c r="V5416" t="str">
        <f>TEXT(WEEKDAY(Working_Data[[#This Row],[order_date]],1),"DDDD")</f>
        <v>Saturday</v>
      </c>
      <c r="W5416" t="str">
        <f>TEXT(Working_Data[[#This Row],[order_date]],"mmmm")</f>
        <v>September</v>
      </c>
      <c r="X5416" s="7">
        <f>Working_Data[[#This Row],[last_order_date]]-Working_Data[[#This Row],[signup_date]]</f>
        <v>178</v>
      </c>
      <c r="Y5416" s="7">
        <f>IF(Working_Data[[#This Row],[churned]]="Active",1,0)</f>
        <v>1</v>
      </c>
      <c r="Z5416" s="7">
        <f>YEAR(Working_Data[[#This Row],[order_date]])</f>
        <v>2025</v>
      </c>
    </row>
    <row r="5417" spans="1:26" x14ac:dyDescent="0.25">
      <c r="A5417" t="s">
        <v>10884</v>
      </c>
      <c r="B5417" t="s">
        <v>21</v>
      </c>
      <c r="C5417" t="s">
        <v>39</v>
      </c>
      <c r="D5417" t="s">
        <v>56</v>
      </c>
      <c r="E5417" s="1">
        <v>45868</v>
      </c>
      <c r="F5417" t="s">
        <v>10885</v>
      </c>
      <c r="G5417" s="1">
        <v>45906</v>
      </c>
      <c r="H5417" t="s">
        <v>41</v>
      </c>
      <c r="I5417" t="s">
        <v>54</v>
      </c>
      <c r="J5417" t="s">
        <v>59</v>
      </c>
      <c r="K5417">
        <v>2</v>
      </c>
      <c r="L5417" s="3">
        <f>Working_Data[[#This Row],[price2]]/Working_Data[[#This Row],[quantity]]</f>
        <v>588.13499999999999</v>
      </c>
      <c r="M5417" s="3">
        <v>1176.27</v>
      </c>
      <c r="N5417" t="s">
        <v>35</v>
      </c>
      <c r="O5417">
        <v>17</v>
      </c>
      <c r="P5417" s="1">
        <v>45587</v>
      </c>
      <c r="Q5417">
        <v>423</v>
      </c>
      <c r="R5417" t="s">
        <v>43</v>
      </c>
      <c r="S5417">
        <v>4</v>
      </c>
      <c r="T5417" s="1">
        <v>45691</v>
      </c>
      <c r="U5417" t="s">
        <v>60</v>
      </c>
      <c r="V5417" t="str">
        <f>TEXT(WEEKDAY(Working_Data[[#This Row],[order_date]],1),"DDDD")</f>
        <v>Saturday</v>
      </c>
      <c r="W5417" t="str">
        <f>TEXT(Working_Data[[#This Row],[order_date]],"mmmm")</f>
        <v>September</v>
      </c>
      <c r="X5417" s="7">
        <f>Working_Data[[#This Row],[last_order_date]]-Working_Data[[#This Row],[signup_date]]</f>
        <v>-281</v>
      </c>
      <c r="Y5417" s="7">
        <f>IF(Working_Data[[#This Row],[churned]]="Active",1,0)</f>
        <v>0</v>
      </c>
      <c r="Z5417" s="7">
        <f>YEAR(Working_Data[[#This Row],[order_date]])</f>
        <v>2025</v>
      </c>
    </row>
    <row r="5418" spans="1:26" x14ac:dyDescent="0.25">
      <c r="A5418" t="s">
        <v>10886</v>
      </c>
      <c r="B5418" t="s">
        <v>45</v>
      </c>
      <c r="C5418" t="s">
        <v>39</v>
      </c>
      <c r="D5418" t="s">
        <v>77</v>
      </c>
      <c r="E5418" s="1">
        <v>44967</v>
      </c>
      <c r="F5418" t="s">
        <v>10887</v>
      </c>
      <c r="G5418" s="1">
        <v>45906</v>
      </c>
      <c r="H5418" t="s">
        <v>41</v>
      </c>
      <c r="I5418" t="s">
        <v>26</v>
      </c>
      <c r="J5418" t="s">
        <v>64</v>
      </c>
      <c r="K5418">
        <v>4</v>
      </c>
      <c r="L5418" s="3">
        <f>Working_Data[[#This Row],[price2]]/Working_Data[[#This Row],[quantity]]</f>
        <v>353.505</v>
      </c>
      <c r="M5418" s="3">
        <v>1414.02</v>
      </c>
      <c r="N5418" t="s">
        <v>28</v>
      </c>
      <c r="O5418">
        <v>6</v>
      </c>
      <c r="P5418" s="1">
        <v>45901</v>
      </c>
      <c r="Q5418">
        <v>13</v>
      </c>
      <c r="R5418" t="s">
        <v>43</v>
      </c>
      <c r="S5418">
        <v>3</v>
      </c>
      <c r="T5418" s="1">
        <v>45334</v>
      </c>
      <c r="U5418" t="s">
        <v>60</v>
      </c>
      <c r="V5418" t="str">
        <f>TEXT(WEEKDAY(Working_Data[[#This Row],[order_date]],1),"DDDD")</f>
        <v>Saturday</v>
      </c>
      <c r="W5418" t="str">
        <f>TEXT(Working_Data[[#This Row],[order_date]],"mmmm")</f>
        <v>September</v>
      </c>
      <c r="X5418" s="7">
        <f>Working_Data[[#This Row],[last_order_date]]-Working_Data[[#This Row],[signup_date]]</f>
        <v>934</v>
      </c>
      <c r="Y5418" s="7">
        <f>IF(Working_Data[[#This Row],[churned]]="Active",1,0)</f>
        <v>0</v>
      </c>
      <c r="Z5418" s="7">
        <f>YEAR(Working_Data[[#This Row],[order_date]])</f>
        <v>2025</v>
      </c>
    </row>
    <row r="5419" spans="1:26" x14ac:dyDescent="0.25">
      <c r="A5419" t="s">
        <v>10888</v>
      </c>
      <c r="B5419" t="s">
        <v>45</v>
      </c>
      <c r="C5419" t="s">
        <v>22</v>
      </c>
      <c r="D5419" t="s">
        <v>23</v>
      </c>
      <c r="E5419" s="1">
        <v>45800</v>
      </c>
      <c r="F5419" t="s">
        <v>10889</v>
      </c>
      <c r="G5419" s="1">
        <v>45906</v>
      </c>
      <c r="H5419" t="s">
        <v>41</v>
      </c>
      <c r="I5419" t="s">
        <v>26</v>
      </c>
      <c r="J5419" t="s">
        <v>27</v>
      </c>
      <c r="K5419">
        <v>5</v>
      </c>
      <c r="L5419" s="3">
        <f>Working_Data[[#This Row],[price2]]/Working_Data[[#This Row],[quantity]]</f>
        <v>103.03800000000001</v>
      </c>
      <c r="M5419" s="3">
        <v>515.19000000000005</v>
      </c>
      <c r="N5419" t="s">
        <v>50</v>
      </c>
      <c r="O5419">
        <v>38</v>
      </c>
      <c r="P5419" s="1">
        <v>45649</v>
      </c>
      <c r="Q5419">
        <v>275</v>
      </c>
      <c r="R5419" t="s">
        <v>43</v>
      </c>
      <c r="S5419">
        <v>1</v>
      </c>
      <c r="T5419" s="1">
        <v>45513</v>
      </c>
      <c r="U5419" t="s">
        <v>60</v>
      </c>
      <c r="V5419" t="str">
        <f>TEXT(WEEKDAY(Working_Data[[#This Row],[order_date]],1),"DDDD")</f>
        <v>Saturday</v>
      </c>
      <c r="W5419" t="str">
        <f>TEXT(Working_Data[[#This Row],[order_date]],"mmmm")</f>
        <v>September</v>
      </c>
      <c r="X5419" s="7">
        <f>Working_Data[[#This Row],[last_order_date]]-Working_Data[[#This Row],[signup_date]]</f>
        <v>-151</v>
      </c>
      <c r="Y5419" s="7">
        <f>IF(Working_Data[[#This Row],[churned]]="Active",1,0)</f>
        <v>0</v>
      </c>
      <c r="Z5419" s="7">
        <f>YEAR(Working_Data[[#This Row],[order_date]])</f>
        <v>2025</v>
      </c>
    </row>
    <row r="5420" spans="1:26" x14ac:dyDescent="0.25">
      <c r="A5420" t="s">
        <v>10890</v>
      </c>
      <c r="B5420" t="s">
        <v>45</v>
      </c>
      <c r="C5420" t="s">
        <v>22</v>
      </c>
      <c r="D5420" t="s">
        <v>52</v>
      </c>
      <c r="E5420" s="1">
        <v>45459</v>
      </c>
      <c r="F5420" t="s">
        <v>10891</v>
      </c>
      <c r="G5420" s="1">
        <v>45906</v>
      </c>
      <c r="H5420" t="s">
        <v>25</v>
      </c>
      <c r="I5420" t="s">
        <v>48</v>
      </c>
      <c r="J5420" t="s">
        <v>67</v>
      </c>
      <c r="K5420">
        <v>4</v>
      </c>
      <c r="L5420" s="3">
        <f>Working_Data[[#This Row],[price2]]/Working_Data[[#This Row],[quantity]]</f>
        <v>54.317500000000003</v>
      </c>
      <c r="M5420" s="3">
        <v>217.27</v>
      </c>
      <c r="N5420" t="s">
        <v>28</v>
      </c>
      <c r="O5420">
        <v>49</v>
      </c>
      <c r="P5420" s="1">
        <v>45866</v>
      </c>
      <c r="Q5420">
        <v>299</v>
      </c>
      <c r="R5420" t="s">
        <v>43</v>
      </c>
      <c r="S5420">
        <v>5</v>
      </c>
      <c r="T5420" s="1">
        <v>45609</v>
      </c>
      <c r="U5420" t="s">
        <v>36</v>
      </c>
      <c r="V5420" t="str">
        <f>TEXT(WEEKDAY(Working_Data[[#This Row],[order_date]],1),"DDDD")</f>
        <v>Saturday</v>
      </c>
      <c r="W5420" t="str">
        <f>TEXT(Working_Data[[#This Row],[order_date]],"mmmm")</f>
        <v>September</v>
      </c>
      <c r="X5420" s="7">
        <f>Working_Data[[#This Row],[last_order_date]]-Working_Data[[#This Row],[signup_date]]</f>
        <v>407</v>
      </c>
      <c r="Y5420" s="7">
        <f>IF(Working_Data[[#This Row],[churned]]="Active",1,0)</f>
        <v>0</v>
      </c>
      <c r="Z5420" s="7">
        <f>YEAR(Working_Data[[#This Row],[order_date]])</f>
        <v>2025</v>
      </c>
    </row>
    <row r="5421" spans="1:26" x14ac:dyDescent="0.25">
      <c r="A5421" t="s">
        <v>10892</v>
      </c>
      <c r="B5421" t="s">
        <v>45</v>
      </c>
      <c r="C5421" t="s">
        <v>22</v>
      </c>
      <c r="D5421" t="s">
        <v>52</v>
      </c>
      <c r="E5421" s="1">
        <v>45516</v>
      </c>
      <c r="F5421" t="s">
        <v>10893</v>
      </c>
      <c r="G5421" s="1">
        <v>45936</v>
      </c>
      <c r="H5421" t="s">
        <v>34</v>
      </c>
      <c r="I5421" t="s">
        <v>54</v>
      </c>
      <c r="J5421" t="s">
        <v>27</v>
      </c>
      <c r="K5421">
        <v>2</v>
      </c>
      <c r="L5421" s="3">
        <f>Working_Data[[#This Row],[price2]]/Working_Data[[#This Row],[quantity]]</f>
        <v>130.345</v>
      </c>
      <c r="M5421" s="3">
        <v>260.69</v>
      </c>
      <c r="N5421" t="s">
        <v>50</v>
      </c>
      <c r="O5421">
        <v>6</v>
      </c>
      <c r="P5421" s="1">
        <v>45582</v>
      </c>
      <c r="Q5421">
        <v>454</v>
      </c>
      <c r="R5421" t="s">
        <v>29</v>
      </c>
      <c r="S5421">
        <v>3</v>
      </c>
      <c r="T5421" s="1">
        <v>45591</v>
      </c>
      <c r="U5421" t="s">
        <v>36</v>
      </c>
      <c r="V5421" t="str">
        <f>TEXT(WEEKDAY(Working_Data[[#This Row],[order_date]],1),"DDDD")</f>
        <v>Monday</v>
      </c>
      <c r="W5421" t="str">
        <f>TEXT(Working_Data[[#This Row],[order_date]],"mmmm")</f>
        <v>October</v>
      </c>
      <c r="X5421" s="7">
        <f>Working_Data[[#This Row],[last_order_date]]-Working_Data[[#This Row],[signup_date]]</f>
        <v>66</v>
      </c>
      <c r="Y5421" s="7">
        <f>IF(Working_Data[[#This Row],[churned]]="Active",1,0)</f>
        <v>1</v>
      </c>
      <c r="Z5421" s="7">
        <f>YEAR(Working_Data[[#This Row],[order_date]])</f>
        <v>2025</v>
      </c>
    </row>
    <row r="5422" spans="1:26" x14ac:dyDescent="0.25">
      <c r="A5422" t="s">
        <v>10894</v>
      </c>
      <c r="B5422" t="s">
        <v>45</v>
      </c>
      <c r="C5422" t="s">
        <v>82</v>
      </c>
      <c r="D5422" t="s">
        <v>56</v>
      </c>
      <c r="E5422" s="1">
        <v>45383</v>
      </c>
      <c r="F5422" t="s">
        <v>10895</v>
      </c>
      <c r="G5422" s="1">
        <v>45936</v>
      </c>
      <c r="H5422" t="s">
        <v>41</v>
      </c>
      <c r="I5422" t="s">
        <v>54</v>
      </c>
      <c r="J5422" t="s">
        <v>67</v>
      </c>
      <c r="K5422">
        <v>3</v>
      </c>
      <c r="L5422" s="3">
        <f>Working_Data[[#This Row],[price2]]/Working_Data[[#This Row],[quantity]]</f>
        <v>428.25333333333333</v>
      </c>
      <c r="M5422" s="3">
        <v>1284.76</v>
      </c>
      <c r="N5422" t="s">
        <v>28</v>
      </c>
      <c r="O5422">
        <v>21</v>
      </c>
      <c r="P5422" s="1">
        <v>45578</v>
      </c>
      <c r="Q5422">
        <v>203</v>
      </c>
      <c r="R5422" t="s">
        <v>29</v>
      </c>
      <c r="S5422">
        <v>4</v>
      </c>
      <c r="T5422" s="1">
        <v>45671</v>
      </c>
      <c r="U5422" t="s">
        <v>60</v>
      </c>
      <c r="V5422" t="str">
        <f>TEXT(WEEKDAY(Working_Data[[#This Row],[order_date]],1),"DDDD")</f>
        <v>Monday</v>
      </c>
      <c r="W5422" t="str">
        <f>TEXT(Working_Data[[#This Row],[order_date]],"mmmm")</f>
        <v>October</v>
      </c>
      <c r="X5422" s="7">
        <f>Working_Data[[#This Row],[last_order_date]]-Working_Data[[#This Row],[signup_date]]</f>
        <v>195</v>
      </c>
      <c r="Y5422" s="7">
        <f>IF(Working_Data[[#This Row],[churned]]="Active",1,0)</f>
        <v>1</v>
      </c>
      <c r="Z5422" s="7">
        <f>YEAR(Working_Data[[#This Row],[order_date]])</f>
        <v>2025</v>
      </c>
    </row>
    <row r="5423" spans="1:26" x14ac:dyDescent="0.25">
      <c r="A5423" t="s">
        <v>10896</v>
      </c>
      <c r="B5423" t="s">
        <v>38</v>
      </c>
      <c r="C5423" t="s">
        <v>82</v>
      </c>
      <c r="D5423" t="s">
        <v>23</v>
      </c>
      <c r="E5423" s="1">
        <v>45280</v>
      </c>
      <c r="F5423" t="s">
        <v>10897</v>
      </c>
      <c r="G5423" s="1">
        <v>45936</v>
      </c>
      <c r="H5423" t="s">
        <v>58</v>
      </c>
      <c r="I5423" t="s">
        <v>48</v>
      </c>
      <c r="J5423" t="s">
        <v>64</v>
      </c>
      <c r="K5423">
        <v>4</v>
      </c>
      <c r="L5423" s="3">
        <f>Working_Data[[#This Row],[price2]]/Working_Data[[#This Row],[quantity]]</f>
        <v>132.22999999999999</v>
      </c>
      <c r="M5423" s="3">
        <v>528.91999999999996</v>
      </c>
      <c r="N5423" t="s">
        <v>50</v>
      </c>
      <c r="O5423">
        <v>10</v>
      </c>
      <c r="P5423" s="1">
        <v>45812</v>
      </c>
      <c r="Q5423">
        <v>105</v>
      </c>
      <c r="R5423" t="s">
        <v>43</v>
      </c>
      <c r="S5423">
        <v>1</v>
      </c>
      <c r="T5423" s="1">
        <v>45362</v>
      </c>
      <c r="U5423" t="s">
        <v>30</v>
      </c>
      <c r="V5423" t="str">
        <f>TEXT(WEEKDAY(Working_Data[[#This Row],[order_date]],1),"DDDD")</f>
        <v>Monday</v>
      </c>
      <c r="W5423" t="str">
        <f>TEXT(Working_Data[[#This Row],[order_date]],"mmmm")</f>
        <v>October</v>
      </c>
      <c r="X5423" s="7">
        <f>Working_Data[[#This Row],[last_order_date]]-Working_Data[[#This Row],[signup_date]]</f>
        <v>532</v>
      </c>
      <c r="Y5423" s="7">
        <f>IF(Working_Data[[#This Row],[churned]]="Active",1,0)</f>
        <v>0</v>
      </c>
      <c r="Z5423" s="7">
        <f>YEAR(Working_Data[[#This Row],[order_date]])</f>
        <v>2025</v>
      </c>
    </row>
    <row r="5424" spans="1:26" x14ac:dyDescent="0.25">
      <c r="A5424" t="s">
        <v>10898</v>
      </c>
      <c r="B5424" t="s">
        <v>38</v>
      </c>
      <c r="C5424" t="s">
        <v>39</v>
      </c>
      <c r="D5424" t="s">
        <v>23</v>
      </c>
      <c r="E5424" s="1">
        <v>45309</v>
      </c>
      <c r="F5424" t="s">
        <v>10899</v>
      </c>
      <c r="G5424" s="1">
        <v>45936</v>
      </c>
      <c r="H5424" t="s">
        <v>34</v>
      </c>
      <c r="I5424" t="s">
        <v>54</v>
      </c>
      <c r="J5424" t="s">
        <v>64</v>
      </c>
      <c r="K5424">
        <v>1</v>
      </c>
      <c r="L5424" s="3">
        <f>Working_Data[[#This Row],[price2]]/Working_Data[[#This Row],[quantity]]</f>
        <v>1035.1500000000001</v>
      </c>
      <c r="M5424" s="3">
        <v>1035.1500000000001</v>
      </c>
      <c r="N5424" t="s">
        <v>50</v>
      </c>
      <c r="O5424">
        <v>50</v>
      </c>
      <c r="P5424" s="1">
        <v>45775</v>
      </c>
      <c r="Q5424">
        <v>488</v>
      </c>
      <c r="R5424" t="s">
        <v>29</v>
      </c>
      <c r="S5424">
        <v>4</v>
      </c>
      <c r="T5424" s="1">
        <v>45713</v>
      </c>
      <c r="U5424" t="s">
        <v>30</v>
      </c>
      <c r="V5424" t="str">
        <f>TEXT(WEEKDAY(Working_Data[[#This Row],[order_date]],1),"DDDD")</f>
        <v>Monday</v>
      </c>
      <c r="W5424" t="str">
        <f>TEXT(Working_Data[[#This Row],[order_date]],"mmmm")</f>
        <v>October</v>
      </c>
      <c r="X5424" s="7">
        <f>Working_Data[[#This Row],[last_order_date]]-Working_Data[[#This Row],[signup_date]]</f>
        <v>466</v>
      </c>
      <c r="Y5424" s="7">
        <f>IF(Working_Data[[#This Row],[churned]]="Active",1,0)</f>
        <v>1</v>
      </c>
      <c r="Z5424" s="7">
        <f>YEAR(Working_Data[[#This Row],[order_date]])</f>
        <v>2025</v>
      </c>
    </row>
    <row r="5425" spans="1:26" x14ac:dyDescent="0.25">
      <c r="A5425" t="s">
        <v>10900</v>
      </c>
      <c r="B5425" t="s">
        <v>45</v>
      </c>
      <c r="C5425" t="s">
        <v>39</v>
      </c>
      <c r="D5425" t="s">
        <v>56</v>
      </c>
      <c r="E5425" s="1">
        <v>45612</v>
      </c>
      <c r="F5425" t="s">
        <v>10901</v>
      </c>
      <c r="G5425" s="1">
        <v>45936</v>
      </c>
      <c r="H5425" t="s">
        <v>25</v>
      </c>
      <c r="I5425" t="s">
        <v>63</v>
      </c>
      <c r="J5425" t="s">
        <v>49</v>
      </c>
      <c r="K5425">
        <v>1</v>
      </c>
      <c r="L5425" s="3">
        <f>Working_Data[[#This Row],[price2]]/Working_Data[[#This Row],[quantity]]</f>
        <v>1379.75</v>
      </c>
      <c r="M5425" s="3">
        <v>1379.75</v>
      </c>
      <c r="N5425" t="s">
        <v>50</v>
      </c>
      <c r="O5425">
        <v>22</v>
      </c>
      <c r="P5425" s="1">
        <v>45661</v>
      </c>
      <c r="Q5425">
        <v>398</v>
      </c>
      <c r="R5425" t="s">
        <v>29</v>
      </c>
      <c r="S5425">
        <v>4</v>
      </c>
      <c r="T5425" s="1">
        <v>45755</v>
      </c>
      <c r="U5425" t="s">
        <v>30</v>
      </c>
      <c r="V5425" t="str">
        <f>TEXT(WEEKDAY(Working_Data[[#This Row],[order_date]],1),"DDDD")</f>
        <v>Monday</v>
      </c>
      <c r="W5425" t="str">
        <f>TEXT(Working_Data[[#This Row],[order_date]],"mmmm")</f>
        <v>October</v>
      </c>
      <c r="X5425" s="7">
        <f>Working_Data[[#This Row],[last_order_date]]-Working_Data[[#This Row],[signup_date]]</f>
        <v>49</v>
      </c>
      <c r="Y5425" s="7">
        <f>IF(Working_Data[[#This Row],[churned]]="Active",1,0)</f>
        <v>1</v>
      </c>
      <c r="Z5425" s="7">
        <f>YEAR(Working_Data[[#This Row],[order_date]])</f>
        <v>2025</v>
      </c>
    </row>
    <row r="5426" spans="1:26" x14ac:dyDescent="0.25">
      <c r="A5426" t="s">
        <v>10902</v>
      </c>
      <c r="B5426" t="s">
        <v>38</v>
      </c>
      <c r="C5426" t="s">
        <v>39</v>
      </c>
      <c r="D5426" t="s">
        <v>77</v>
      </c>
      <c r="E5426" s="1">
        <v>45601</v>
      </c>
      <c r="F5426" t="s">
        <v>10903</v>
      </c>
      <c r="G5426" s="1">
        <v>45936</v>
      </c>
      <c r="H5426" t="s">
        <v>58</v>
      </c>
      <c r="I5426" t="s">
        <v>63</v>
      </c>
      <c r="J5426" t="s">
        <v>49</v>
      </c>
      <c r="K5426">
        <v>5</v>
      </c>
      <c r="L5426" s="3">
        <f>Working_Data[[#This Row],[price2]]/Working_Data[[#This Row],[quantity]]</f>
        <v>217.08600000000001</v>
      </c>
      <c r="M5426" s="3">
        <v>1085.43</v>
      </c>
      <c r="N5426" t="s">
        <v>28</v>
      </c>
      <c r="O5426">
        <v>8</v>
      </c>
      <c r="P5426" s="1">
        <v>45694</v>
      </c>
      <c r="Q5426">
        <v>88</v>
      </c>
      <c r="R5426" t="s">
        <v>43</v>
      </c>
      <c r="S5426">
        <v>3</v>
      </c>
      <c r="T5426" s="1">
        <v>45809</v>
      </c>
      <c r="U5426" t="s">
        <v>36</v>
      </c>
      <c r="V5426" t="str">
        <f>TEXT(WEEKDAY(Working_Data[[#This Row],[order_date]],1),"DDDD")</f>
        <v>Monday</v>
      </c>
      <c r="W5426" t="str">
        <f>TEXT(Working_Data[[#This Row],[order_date]],"mmmm")</f>
        <v>October</v>
      </c>
      <c r="X5426" s="7">
        <f>Working_Data[[#This Row],[last_order_date]]-Working_Data[[#This Row],[signup_date]]</f>
        <v>93</v>
      </c>
      <c r="Y5426" s="7">
        <f>IF(Working_Data[[#This Row],[churned]]="Active",1,0)</f>
        <v>0</v>
      </c>
      <c r="Z5426" s="7">
        <f>YEAR(Working_Data[[#This Row],[order_date]])</f>
        <v>2025</v>
      </c>
    </row>
    <row r="5427" spans="1:26" x14ac:dyDescent="0.25">
      <c r="A5427" t="s">
        <v>10904</v>
      </c>
      <c r="B5427" t="s">
        <v>38</v>
      </c>
      <c r="C5427" t="s">
        <v>82</v>
      </c>
      <c r="D5427" t="s">
        <v>77</v>
      </c>
      <c r="E5427" s="1">
        <v>45414</v>
      </c>
      <c r="F5427" t="s">
        <v>10905</v>
      </c>
      <c r="G5427" s="1">
        <v>45936</v>
      </c>
      <c r="H5427" t="s">
        <v>58</v>
      </c>
      <c r="I5427" t="s">
        <v>48</v>
      </c>
      <c r="J5427" t="s">
        <v>49</v>
      </c>
      <c r="K5427">
        <v>2</v>
      </c>
      <c r="L5427" s="3">
        <f>Working_Data[[#This Row],[price2]]/Working_Data[[#This Row],[quantity]]</f>
        <v>524.41</v>
      </c>
      <c r="M5427" s="3">
        <v>1048.82</v>
      </c>
      <c r="N5427" t="s">
        <v>35</v>
      </c>
      <c r="O5427">
        <v>16</v>
      </c>
      <c r="P5427" s="1">
        <v>45672</v>
      </c>
      <c r="Q5427">
        <v>479</v>
      </c>
      <c r="R5427" t="s">
        <v>43</v>
      </c>
      <c r="S5427">
        <v>1</v>
      </c>
      <c r="T5427" s="1">
        <v>45671</v>
      </c>
      <c r="U5427" t="s">
        <v>30</v>
      </c>
      <c r="V5427" t="str">
        <f>TEXT(WEEKDAY(Working_Data[[#This Row],[order_date]],1),"DDDD")</f>
        <v>Monday</v>
      </c>
      <c r="W5427" t="str">
        <f>TEXT(Working_Data[[#This Row],[order_date]],"mmmm")</f>
        <v>October</v>
      </c>
      <c r="X5427" s="7">
        <f>Working_Data[[#This Row],[last_order_date]]-Working_Data[[#This Row],[signup_date]]</f>
        <v>258</v>
      </c>
      <c r="Y5427" s="7">
        <f>IF(Working_Data[[#This Row],[churned]]="Active",1,0)</f>
        <v>0</v>
      </c>
      <c r="Z5427" s="7">
        <f>YEAR(Working_Data[[#This Row],[order_date]])</f>
        <v>2025</v>
      </c>
    </row>
    <row r="5428" spans="1:26" x14ac:dyDescent="0.25">
      <c r="A5428" t="s">
        <v>10906</v>
      </c>
      <c r="B5428" t="s">
        <v>21</v>
      </c>
      <c r="C5428" t="s">
        <v>39</v>
      </c>
      <c r="D5428" t="s">
        <v>32</v>
      </c>
      <c r="E5428" s="1">
        <v>45251</v>
      </c>
      <c r="F5428" t="s">
        <v>10907</v>
      </c>
      <c r="G5428" s="1">
        <v>45936</v>
      </c>
      <c r="H5428" t="s">
        <v>58</v>
      </c>
      <c r="I5428" t="s">
        <v>42</v>
      </c>
      <c r="J5428" t="s">
        <v>59</v>
      </c>
      <c r="K5428">
        <v>5</v>
      </c>
      <c r="L5428" s="3">
        <f>Working_Data[[#This Row],[price2]]/Working_Data[[#This Row],[quantity]]</f>
        <v>135.20400000000001</v>
      </c>
      <c r="M5428" s="3">
        <v>676.02</v>
      </c>
      <c r="N5428" t="s">
        <v>50</v>
      </c>
      <c r="O5428">
        <v>10</v>
      </c>
      <c r="P5428" s="1">
        <v>45807</v>
      </c>
      <c r="Q5428">
        <v>80</v>
      </c>
      <c r="R5428" t="s">
        <v>43</v>
      </c>
      <c r="S5428">
        <v>2</v>
      </c>
      <c r="T5428" s="1">
        <v>45869</v>
      </c>
      <c r="U5428" t="s">
        <v>30</v>
      </c>
      <c r="V5428" t="str">
        <f>TEXT(WEEKDAY(Working_Data[[#This Row],[order_date]],1),"DDDD")</f>
        <v>Monday</v>
      </c>
      <c r="W5428" t="str">
        <f>TEXT(Working_Data[[#This Row],[order_date]],"mmmm")</f>
        <v>October</v>
      </c>
      <c r="X5428" s="7">
        <f>Working_Data[[#This Row],[last_order_date]]-Working_Data[[#This Row],[signup_date]]</f>
        <v>556</v>
      </c>
      <c r="Y5428" s="7">
        <f>IF(Working_Data[[#This Row],[churned]]="Active",1,0)</f>
        <v>0</v>
      </c>
      <c r="Z5428" s="7">
        <f>YEAR(Working_Data[[#This Row],[order_date]])</f>
        <v>2025</v>
      </c>
    </row>
    <row r="5429" spans="1:26" x14ac:dyDescent="0.25">
      <c r="A5429" t="s">
        <v>10908</v>
      </c>
      <c r="B5429" t="s">
        <v>21</v>
      </c>
      <c r="C5429" t="s">
        <v>22</v>
      </c>
      <c r="D5429" t="s">
        <v>56</v>
      </c>
      <c r="E5429" s="1">
        <v>45287</v>
      </c>
      <c r="F5429" t="s">
        <v>10909</v>
      </c>
      <c r="G5429" s="1">
        <v>45936</v>
      </c>
      <c r="H5429" t="s">
        <v>47</v>
      </c>
      <c r="I5429" t="s">
        <v>63</v>
      </c>
      <c r="J5429" t="s">
        <v>59</v>
      </c>
      <c r="K5429">
        <v>4</v>
      </c>
      <c r="L5429" s="3">
        <f>Working_Data[[#This Row],[price2]]/Working_Data[[#This Row],[quantity]]</f>
        <v>144.36500000000001</v>
      </c>
      <c r="M5429" s="3">
        <v>577.46</v>
      </c>
      <c r="N5429" t="s">
        <v>50</v>
      </c>
      <c r="O5429">
        <v>26</v>
      </c>
      <c r="P5429" s="1">
        <v>45705</v>
      </c>
      <c r="Q5429">
        <v>477</v>
      </c>
      <c r="R5429" t="s">
        <v>43</v>
      </c>
      <c r="S5429">
        <v>3</v>
      </c>
      <c r="T5429" s="1">
        <v>45792</v>
      </c>
      <c r="U5429" t="s">
        <v>60</v>
      </c>
      <c r="V5429" t="str">
        <f>TEXT(WEEKDAY(Working_Data[[#This Row],[order_date]],1),"DDDD")</f>
        <v>Monday</v>
      </c>
      <c r="W5429" t="str">
        <f>TEXT(Working_Data[[#This Row],[order_date]],"mmmm")</f>
        <v>October</v>
      </c>
      <c r="X5429" s="7">
        <f>Working_Data[[#This Row],[last_order_date]]-Working_Data[[#This Row],[signup_date]]</f>
        <v>418</v>
      </c>
      <c r="Y5429" s="7">
        <f>IF(Working_Data[[#This Row],[churned]]="Active",1,0)</f>
        <v>0</v>
      </c>
      <c r="Z5429" s="7">
        <f>YEAR(Working_Data[[#This Row],[order_date]])</f>
        <v>2025</v>
      </c>
    </row>
    <row r="5430" spans="1:26" x14ac:dyDescent="0.25">
      <c r="A5430" t="s">
        <v>10910</v>
      </c>
      <c r="B5430" t="s">
        <v>38</v>
      </c>
      <c r="C5430" t="s">
        <v>22</v>
      </c>
      <c r="D5430" t="s">
        <v>56</v>
      </c>
      <c r="E5430" s="1">
        <v>44936</v>
      </c>
      <c r="F5430" t="s">
        <v>10911</v>
      </c>
      <c r="G5430" s="1">
        <v>45936</v>
      </c>
      <c r="H5430" t="s">
        <v>25</v>
      </c>
      <c r="I5430" t="s">
        <v>26</v>
      </c>
      <c r="J5430" t="s">
        <v>64</v>
      </c>
      <c r="K5430">
        <v>3</v>
      </c>
      <c r="L5430" s="3">
        <f>Working_Data[[#This Row],[price2]]/Working_Data[[#This Row],[quantity]]</f>
        <v>135.70333333333335</v>
      </c>
      <c r="M5430" s="3">
        <v>407.11</v>
      </c>
      <c r="N5430" t="s">
        <v>28</v>
      </c>
      <c r="O5430">
        <v>26</v>
      </c>
      <c r="P5430" s="1">
        <v>45525</v>
      </c>
      <c r="Q5430">
        <v>448</v>
      </c>
      <c r="R5430" t="s">
        <v>43</v>
      </c>
      <c r="S5430">
        <v>3</v>
      </c>
      <c r="T5430" s="1">
        <v>45612</v>
      </c>
      <c r="U5430" t="s">
        <v>30</v>
      </c>
      <c r="V5430" t="str">
        <f>TEXT(WEEKDAY(Working_Data[[#This Row],[order_date]],1),"DDDD")</f>
        <v>Monday</v>
      </c>
      <c r="W5430" t="str">
        <f>TEXT(Working_Data[[#This Row],[order_date]],"mmmm")</f>
        <v>October</v>
      </c>
      <c r="X5430" s="7">
        <f>Working_Data[[#This Row],[last_order_date]]-Working_Data[[#This Row],[signup_date]]</f>
        <v>589</v>
      </c>
      <c r="Y5430" s="7">
        <f>IF(Working_Data[[#This Row],[churned]]="Active",1,0)</f>
        <v>0</v>
      </c>
      <c r="Z5430" s="7">
        <f>YEAR(Working_Data[[#This Row],[order_date]])</f>
        <v>2025</v>
      </c>
    </row>
    <row r="5431" spans="1:26" x14ac:dyDescent="0.25">
      <c r="A5431" t="s">
        <v>10912</v>
      </c>
      <c r="B5431" t="s">
        <v>45</v>
      </c>
      <c r="C5431" t="s">
        <v>82</v>
      </c>
      <c r="D5431" t="s">
        <v>77</v>
      </c>
      <c r="E5431" s="1">
        <v>45218</v>
      </c>
      <c r="F5431" t="s">
        <v>10913</v>
      </c>
      <c r="G5431" s="1">
        <v>45936</v>
      </c>
      <c r="H5431" t="s">
        <v>41</v>
      </c>
      <c r="I5431" t="s">
        <v>63</v>
      </c>
      <c r="J5431" t="s">
        <v>59</v>
      </c>
      <c r="K5431">
        <v>4</v>
      </c>
      <c r="L5431" s="3">
        <f>Working_Data[[#This Row],[price2]]/Working_Data[[#This Row],[quantity]]</f>
        <v>158.66749999999999</v>
      </c>
      <c r="M5431" s="3">
        <v>634.66999999999996</v>
      </c>
      <c r="N5431" t="s">
        <v>28</v>
      </c>
      <c r="O5431">
        <v>50</v>
      </c>
      <c r="P5431" s="1">
        <v>45750</v>
      </c>
      <c r="Q5431">
        <v>407</v>
      </c>
      <c r="R5431" t="s">
        <v>29</v>
      </c>
      <c r="S5431">
        <v>1</v>
      </c>
      <c r="T5431" s="1">
        <v>45883</v>
      </c>
      <c r="U5431" t="s">
        <v>30</v>
      </c>
      <c r="V5431" t="str">
        <f>TEXT(WEEKDAY(Working_Data[[#This Row],[order_date]],1),"DDDD")</f>
        <v>Monday</v>
      </c>
      <c r="W5431" t="str">
        <f>TEXT(Working_Data[[#This Row],[order_date]],"mmmm")</f>
        <v>October</v>
      </c>
      <c r="X5431" s="7">
        <f>Working_Data[[#This Row],[last_order_date]]-Working_Data[[#This Row],[signup_date]]</f>
        <v>532</v>
      </c>
      <c r="Y5431" s="7">
        <f>IF(Working_Data[[#This Row],[churned]]="Active",1,0)</f>
        <v>1</v>
      </c>
      <c r="Z5431" s="7">
        <f>YEAR(Working_Data[[#This Row],[order_date]])</f>
        <v>2025</v>
      </c>
    </row>
    <row r="5432" spans="1:26" x14ac:dyDescent="0.25">
      <c r="A5432" t="s">
        <v>10914</v>
      </c>
      <c r="B5432" t="s">
        <v>45</v>
      </c>
      <c r="C5432" t="s">
        <v>39</v>
      </c>
      <c r="D5432" t="s">
        <v>32</v>
      </c>
      <c r="E5432" s="1">
        <v>45615</v>
      </c>
      <c r="F5432" t="s">
        <v>10915</v>
      </c>
      <c r="G5432" s="1">
        <v>45936</v>
      </c>
      <c r="H5432" t="s">
        <v>58</v>
      </c>
      <c r="I5432" t="s">
        <v>48</v>
      </c>
      <c r="J5432" t="s">
        <v>27</v>
      </c>
      <c r="K5432">
        <v>3</v>
      </c>
      <c r="L5432" s="3">
        <f>Working_Data[[#This Row],[price2]]/Working_Data[[#This Row],[quantity]]</f>
        <v>134.11666666666667</v>
      </c>
      <c r="M5432" s="3">
        <v>402.35</v>
      </c>
      <c r="N5432" t="s">
        <v>28</v>
      </c>
      <c r="O5432">
        <v>13</v>
      </c>
      <c r="P5432" s="1">
        <v>45733</v>
      </c>
      <c r="Q5432">
        <v>164</v>
      </c>
      <c r="R5432" t="s">
        <v>43</v>
      </c>
      <c r="S5432">
        <v>1</v>
      </c>
      <c r="T5432" s="1">
        <v>45855</v>
      </c>
      <c r="U5432" t="s">
        <v>30</v>
      </c>
      <c r="V5432" t="str">
        <f>TEXT(WEEKDAY(Working_Data[[#This Row],[order_date]],1),"DDDD")</f>
        <v>Monday</v>
      </c>
      <c r="W5432" t="str">
        <f>TEXT(Working_Data[[#This Row],[order_date]],"mmmm")</f>
        <v>October</v>
      </c>
      <c r="X5432" s="7">
        <f>Working_Data[[#This Row],[last_order_date]]-Working_Data[[#This Row],[signup_date]]</f>
        <v>118</v>
      </c>
      <c r="Y5432" s="7">
        <f>IF(Working_Data[[#This Row],[churned]]="Active",1,0)</f>
        <v>0</v>
      </c>
      <c r="Z5432" s="7">
        <f>YEAR(Working_Data[[#This Row],[order_date]])</f>
        <v>2025</v>
      </c>
    </row>
    <row r="5433" spans="1:26" x14ac:dyDescent="0.25">
      <c r="A5433" t="s">
        <v>10916</v>
      </c>
      <c r="B5433" t="s">
        <v>21</v>
      </c>
      <c r="C5433" t="s">
        <v>39</v>
      </c>
      <c r="D5433" t="s">
        <v>23</v>
      </c>
      <c r="E5433" s="1">
        <v>45593</v>
      </c>
      <c r="F5433" t="s">
        <v>10917</v>
      </c>
      <c r="G5433" s="1">
        <v>45936</v>
      </c>
      <c r="H5433" t="s">
        <v>34</v>
      </c>
      <c r="I5433" t="s">
        <v>54</v>
      </c>
      <c r="J5433" t="s">
        <v>49</v>
      </c>
      <c r="K5433">
        <v>2</v>
      </c>
      <c r="L5433" s="3">
        <f>Working_Data[[#This Row],[price2]]/Working_Data[[#This Row],[quantity]]</f>
        <v>448.86</v>
      </c>
      <c r="M5433" s="3">
        <v>897.72</v>
      </c>
      <c r="N5433" t="s">
        <v>50</v>
      </c>
      <c r="O5433">
        <v>11</v>
      </c>
      <c r="P5433" s="1">
        <v>45908</v>
      </c>
      <c r="Q5433">
        <v>296</v>
      </c>
      <c r="R5433" t="s">
        <v>29</v>
      </c>
      <c r="S5433">
        <v>2</v>
      </c>
      <c r="T5433" s="1">
        <v>45863</v>
      </c>
      <c r="U5433" t="s">
        <v>30</v>
      </c>
      <c r="V5433" t="str">
        <f>TEXT(WEEKDAY(Working_Data[[#This Row],[order_date]],1),"DDDD")</f>
        <v>Monday</v>
      </c>
      <c r="W5433" t="str">
        <f>TEXT(Working_Data[[#This Row],[order_date]],"mmmm")</f>
        <v>October</v>
      </c>
      <c r="X5433" s="7">
        <f>Working_Data[[#This Row],[last_order_date]]-Working_Data[[#This Row],[signup_date]]</f>
        <v>315</v>
      </c>
      <c r="Y5433" s="7">
        <f>IF(Working_Data[[#This Row],[churned]]="Active",1,0)</f>
        <v>1</v>
      </c>
      <c r="Z5433" s="7">
        <f>YEAR(Working_Data[[#This Row],[order_date]])</f>
        <v>2025</v>
      </c>
    </row>
    <row r="5434" spans="1:26" x14ac:dyDescent="0.25">
      <c r="A5434" t="s">
        <v>10918</v>
      </c>
      <c r="B5434" t="s">
        <v>45</v>
      </c>
      <c r="C5434" t="s">
        <v>82</v>
      </c>
      <c r="D5434" t="s">
        <v>56</v>
      </c>
      <c r="E5434" s="1">
        <v>45184</v>
      </c>
      <c r="F5434" t="s">
        <v>10919</v>
      </c>
      <c r="G5434" s="1">
        <v>45967</v>
      </c>
      <c r="H5434" t="s">
        <v>58</v>
      </c>
      <c r="I5434" t="s">
        <v>26</v>
      </c>
      <c r="J5434" t="s">
        <v>27</v>
      </c>
      <c r="K5434">
        <v>1</v>
      </c>
      <c r="L5434" s="3">
        <f>Working_Data[[#This Row],[price2]]/Working_Data[[#This Row],[quantity]]</f>
        <v>285.99</v>
      </c>
      <c r="M5434" s="3">
        <v>285.99</v>
      </c>
      <c r="N5434" t="s">
        <v>28</v>
      </c>
      <c r="O5434">
        <v>16</v>
      </c>
      <c r="P5434" s="1">
        <v>45608</v>
      </c>
      <c r="Q5434">
        <v>345</v>
      </c>
      <c r="R5434" t="s">
        <v>29</v>
      </c>
      <c r="S5434">
        <v>2</v>
      </c>
      <c r="T5434" s="1">
        <v>45772</v>
      </c>
      <c r="U5434" t="s">
        <v>60</v>
      </c>
      <c r="V5434" t="str">
        <f>TEXT(WEEKDAY(Working_Data[[#This Row],[order_date]],1),"DDDD")</f>
        <v>Thursday</v>
      </c>
      <c r="W5434" t="str">
        <f>TEXT(Working_Data[[#This Row],[order_date]],"mmmm")</f>
        <v>November</v>
      </c>
      <c r="X5434" s="7">
        <f>Working_Data[[#This Row],[last_order_date]]-Working_Data[[#This Row],[signup_date]]</f>
        <v>424</v>
      </c>
      <c r="Y5434" s="7">
        <f>IF(Working_Data[[#This Row],[churned]]="Active",1,0)</f>
        <v>1</v>
      </c>
      <c r="Z5434" s="7">
        <f>YEAR(Working_Data[[#This Row],[order_date]])</f>
        <v>2025</v>
      </c>
    </row>
    <row r="5435" spans="1:26" x14ac:dyDescent="0.25">
      <c r="A5435" t="s">
        <v>10920</v>
      </c>
      <c r="B5435" t="s">
        <v>45</v>
      </c>
      <c r="C5435" t="s">
        <v>22</v>
      </c>
      <c r="D5435" t="s">
        <v>23</v>
      </c>
      <c r="E5435" s="1">
        <v>45244</v>
      </c>
      <c r="F5435" t="s">
        <v>10921</v>
      </c>
      <c r="G5435" s="1">
        <v>45967</v>
      </c>
      <c r="H5435" t="s">
        <v>25</v>
      </c>
      <c r="I5435" t="s">
        <v>48</v>
      </c>
      <c r="J5435" t="s">
        <v>27</v>
      </c>
      <c r="K5435">
        <v>1</v>
      </c>
      <c r="L5435" s="3">
        <f>Working_Data[[#This Row],[price2]]/Working_Data[[#This Row],[quantity]]</f>
        <v>453.01</v>
      </c>
      <c r="M5435" s="3">
        <v>453.01</v>
      </c>
      <c r="N5435" t="s">
        <v>35</v>
      </c>
      <c r="O5435">
        <v>21</v>
      </c>
      <c r="P5435" s="1">
        <v>45526</v>
      </c>
      <c r="Q5435">
        <v>120</v>
      </c>
      <c r="R5435" t="s">
        <v>29</v>
      </c>
      <c r="S5435">
        <v>5</v>
      </c>
      <c r="T5435" s="1">
        <v>45854</v>
      </c>
      <c r="U5435" t="s">
        <v>60</v>
      </c>
      <c r="V5435" t="str">
        <f>TEXT(WEEKDAY(Working_Data[[#This Row],[order_date]],1),"DDDD")</f>
        <v>Thursday</v>
      </c>
      <c r="W5435" t="str">
        <f>TEXT(Working_Data[[#This Row],[order_date]],"mmmm")</f>
        <v>November</v>
      </c>
      <c r="X5435" s="7">
        <f>Working_Data[[#This Row],[last_order_date]]-Working_Data[[#This Row],[signup_date]]</f>
        <v>282</v>
      </c>
      <c r="Y5435" s="7">
        <f>IF(Working_Data[[#This Row],[churned]]="Active",1,0)</f>
        <v>1</v>
      </c>
      <c r="Z5435" s="7">
        <f>YEAR(Working_Data[[#This Row],[order_date]])</f>
        <v>2025</v>
      </c>
    </row>
    <row r="5436" spans="1:26" x14ac:dyDescent="0.25">
      <c r="A5436" t="s">
        <v>10922</v>
      </c>
      <c r="B5436" t="s">
        <v>45</v>
      </c>
      <c r="C5436" t="s">
        <v>82</v>
      </c>
      <c r="D5436" t="s">
        <v>32</v>
      </c>
      <c r="E5436" s="1">
        <v>45650</v>
      </c>
      <c r="F5436" t="s">
        <v>10923</v>
      </c>
      <c r="G5436" s="1">
        <v>45967</v>
      </c>
      <c r="H5436" t="s">
        <v>58</v>
      </c>
      <c r="I5436" t="s">
        <v>42</v>
      </c>
      <c r="J5436" t="s">
        <v>64</v>
      </c>
      <c r="K5436">
        <v>3</v>
      </c>
      <c r="L5436" s="3">
        <f>Working_Data[[#This Row],[price2]]/Working_Data[[#This Row],[quantity]]</f>
        <v>144.60666666666665</v>
      </c>
      <c r="M5436" s="3">
        <v>433.82</v>
      </c>
      <c r="N5436" t="s">
        <v>28</v>
      </c>
      <c r="O5436">
        <v>19</v>
      </c>
      <c r="P5436" s="1">
        <v>45545</v>
      </c>
      <c r="Q5436">
        <v>249</v>
      </c>
      <c r="R5436" t="s">
        <v>29</v>
      </c>
      <c r="S5436">
        <v>5</v>
      </c>
      <c r="T5436" s="1">
        <v>45747</v>
      </c>
      <c r="U5436" t="s">
        <v>36</v>
      </c>
      <c r="V5436" t="str">
        <f>TEXT(WEEKDAY(Working_Data[[#This Row],[order_date]],1),"DDDD")</f>
        <v>Thursday</v>
      </c>
      <c r="W5436" t="str">
        <f>TEXT(Working_Data[[#This Row],[order_date]],"mmmm")</f>
        <v>November</v>
      </c>
      <c r="X5436" s="7">
        <f>Working_Data[[#This Row],[last_order_date]]-Working_Data[[#This Row],[signup_date]]</f>
        <v>-105</v>
      </c>
      <c r="Y5436" s="7">
        <f>IF(Working_Data[[#This Row],[churned]]="Active",1,0)</f>
        <v>1</v>
      </c>
      <c r="Z5436" s="7">
        <f>YEAR(Working_Data[[#This Row],[order_date]])</f>
        <v>2025</v>
      </c>
    </row>
    <row r="5437" spans="1:26" x14ac:dyDescent="0.25">
      <c r="A5437" t="s">
        <v>10924</v>
      </c>
      <c r="B5437" t="s">
        <v>21</v>
      </c>
      <c r="C5437" t="s">
        <v>82</v>
      </c>
      <c r="D5437" t="s">
        <v>77</v>
      </c>
      <c r="E5437" s="1">
        <v>45604</v>
      </c>
      <c r="F5437" t="s">
        <v>10925</v>
      </c>
      <c r="G5437" s="1">
        <v>45967</v>
      </c>
      <c r="H5437" t="s">
        <v>25</v>
      </c>
      <c r="I5437" t="s">
        <v>26</v>
      </c>
      <c r="J5437" t="s">
        <v>49</v>
      </c>
      <c r="K5437">
        <v>2</v>
      </c>
      <c r="L5437" s="3">
        <f>Working_Data[[#This Row],[price2]]/Working_Data[[#This Row],[quantity]]</f>
        <v>386.24</v>
      </c>
      <c r="M5437" s="3">
        <v>772.48</v>
      </c>
      <c r="N5437" t="s">
        <v>28</v>
      </c>
      <c r="O5437">
        <v>11</v>
      </c>
      <c r="P5437" s="1">
        <v>45710</v>
      </c>
      <c r="Q5437">
        <v>36</v>
      </c>
      <c r="R5437" t="s">
        <v>43</v>
      </c>
      <c r="S5437">
        <v>2</v>
      </c>
      <c r="T5437" s="1">
        <v>45713</v>
      </c>
      <c r="U5437" t="s">
        <v>36</v>
      </c>
      <c r="V5437" t="str">
        <f>TEXT(WEEKDAY(Working_Data[[#This Row],[order_date]],1),"DDDD")</f>
        <v>Thursday</v>
      </c>
      <c r="W5437" t="str">
        <f>TEXT(Working_Data[[#This Row],[order_date]],"mmmm")</f>
        <v>November</v>
      </c>
      <c r="X5437" s="7">
        <f>Working_Data[[#This Row],[last_order_date]]-Working_Data[[#This Row],[signup_date]]</f>
        <v>106</v>
      </c>
      <c r="Y5437" s="7">
        <f>IF(Working_Data[[#This Row],[churned]]="Active",1,0)</f>
        <v>0</v>
      </c>
      <c r="Z5437" s="7">
        <f>YEAR(Working_Data[[#This Row],[order_date]])</f>
        <v>2025</v>
      </c>
    </row>
    <row r="5438" spans="1:26" x14ac:dyDescent="0.25">
      <c r="A5438" t="s">
        <v>10926</v>
      </c>
      <c r="B5438" t="s">
        <v>45</v>
      </c>
      <c r="C5438" t="s">
        <v>22</v>
      </c>
      <c r="D5438" t="s">
        <v>77</v>
      </c>
      <c r="E5438" s="1">
        <v>45702</v>
      </c>
      <c r="F5438" t="s">
        <v>10927</v>
      </c>
      <c r="G5438" s="1">
        <v>45967</v>
      </c>
      <c r="H5438" t="s">
        <v>34</v>
      </c>
      <c r="I5438" t="s">
        <v>63</v>
      </c>
      <c r="J5438" t="s">
        <v>49</v>
      </c>
      <c r="K5438">
        <v>5</v>
      </c>
      <c r="L5438" s="3">
        <f>Working_Data[[#This Row],[price2]]/Working_Data[[#This Row],[quantity]]</f>
        <v>234.48600000000002</v>
      </c>
      <c r="M5438" s="3">
        <v>1172.43</v>
      </c>
      <c r="N5438" t="s">
        <v>28</v>
      </c>
      <c r="O5438">
        <v>7</v>
      </c>
      <c r="P5438" s="1">
        <v>45581</v>
      </c>
      <c r="Q5438">
        <v>465</v>
      </c>
      <c r="R5438" t="s">
        <v>29</v>
      </c>
      <c r="S5438">
        <v>2</v>
      </c>
      <c r="T5438" s="1">
        <v>45689</v>
      </c>
      <c r="U5438" t="s">
        <v>60</v>
      </c>
      <c r="V5438" t="str">
        <f>TEXT(WEEKDAY(Working_Data[[#This Row],[order_date]],1),"DDDD")</f>
        <v>Thursday</v>
      </c>
      <c r="W5438" t="str">
        <f>TEXT(Working_Data[[#This Row],[order_date]],"mmmm")</f>
        <v>November</v>
      </c>
      <c r="X5438" s="7">
        <f>Working_Data[[#This Row],[last_order_date]]-Working_Data[[#This Row],[signup_date]]</f>
        <v>-121</v>
      </c>
      <c r="Y5438" s="7">
        <f>IF(Working_Data[[#This Row],[churned]]="Active",1,0)</f>
        <v>1</v>
      </c>
      <c r="Z5438" s="7">
        <f>YEAR(Working_Data[[#This Row],[order_date]])</f>
        <v>2025</v>
      </c>
    </row>
    <row r="5439" spans="1:26" x14ac:dyDescent="0.25">
      <c r="A5439" t="s">
        <v>10928</v>
      </c>
      <c r="B5439" t="s">
        <v>45</v>
      </c>
      <c r="C5439" t="s">
        <v>82</v>
      </c>
      <c r="D5439" t="s">
        <v>32</v>
      </c>
      <c r="E5439" s="1">
        <v>45657</v>
      </c>
      <c r="F5439" t="s">
        <v>10929</v>
      </c>
      <c r="G5439" s="1">
        <v>45967</v>
      </c>
      <c r="H5439" t="s">
        <v>25</v>
      </c>
      <c r="I5439" t="s">
        <v>26</v>
      </c>
      <c r="J5439" t="s">
        <v>49</v>
      </c>
      <c r="K5439">
        <v>3</v>
      </c>
      <c r="L5439" s="3">
        <f>Working_Data[[#This Row],[price2]]/Working_Data[[#This Row],[quantity]]</f>
        <v>444.00333333333333</v>
      </c>
      <c r="M5439" s="3">
        <v>1332.01</v>
      </c>
      <c r="N5439" t="s">
        <v>50</v>
      </c>
      <c r="O5439">
        <v>1</v>
      </c>
      <c r="P5439" s="1">
        <v>45565</v>
      </c>
      <c r="Q5439">
        <v>489</v>
      </c>
      <c r="R5439" t="s">
        <v>43</v>
      </c>
      <c r="S5439">
        <v>2</v>
      </c>
      <c r="T5439" s="1">
        <v>45744</v>
      </c>
      <c r="U5439" t="s">
        <v>60</v>
      </c>
      <c r="V5439" t="str">
        <f>TEXT(WEEKDAY(Working_Data[[#This Row],[order_date]],1),"DDDD")</f>
        <v>Thursday</v>
      </c>
      <c r="W5439" t="str">
        <f>TEXT(Working_Data[[#This Row],[order_date]],"mmmm")</f>
        <v>November</v>
      </c>
      <c r="X5439" s="7">
        <f>Working_Data[[#This Row],[last_order_date]]-Working_Data[[#This Row],[signup_date]]</f>
        <v>-92</v>
      </c>
      <c r="Y5439" s="7">
        <f>IF(Working_Data[[#This Row],[churned]]="Active",1,0)</f>
        <v>0</v>
      </c>
      <c r="Z5439" s="7">
        <f>YEAR(Working_Data[[#This Row],[order_date]])</f>
        <v>2025</v>
      </c>
    </row>
    <row r="5440" spans="1:26" x14ac:dyDescent="0.25">
      <c r="A5440" t="s">
        <v>10930</v>
      </c>
      <c r="B5440" t="s">
        <v>21</v>
      </c>
      <c r="C5440" t="s">
        <v>39</v>
      </c>
      <c r="D5440" t="s">
        <v>23</v>
      </c>
      <c r="E5440" s="1">
        <v>45854</v>
      </c>
      <c r="F5440" t="s">
        <v>10931</v>
      </c>
      <c r="G5440" s="1">
        <v>45967</v>
      </c>
      <c r="H5440" t="s">
        <v>58</v>
      </c>
      <c r="I5440" t="s">
        <v>48</v>
      </c>
      <c r="J5440" t="s">
        <v>27</v>
      </c>
      <c r="K5440">
        <v>3</v>
      </c>
      <c r="L5440" s="3">
        <f>Working_Data[[#This Row],[price2]]/Working_Data[[#This Row],[quantity]]</f>
        <v>40.563333333333333</v>
      </c>
      <c r="M5440" s="3">
        <v>121.69</v>
      </c>
      <c r="N5440" t="s">
        <v>50</v>
      </c>
      <c r="O5440">
        <v>44</v>
      </c>
      <c r="P5440" s="1">
        <v>45653</v>
      </c>
      <c r="Q5440">
        <v>207</v>
      </c>
      <c r="R5440" t="s">
        <v>43</v>
      </c>
      <c r="S5440">
        <v>4</v>
      </c>
      <c r="T5440" s="1">
        <v>45581</v>
      </c>
      <c r="U5440" t="s">
        <v>30</v>
      </c>
      <c r="V5440" t="str">
        <f>TEXT(WEEKDAY(Working_Data[[#This Row],[order_date]],1),"DDDD")</f>
        <v>Thursday</v>
      </c>
      <c r="W5440" t="str">
        <f>TEXT(Working_Data[[#This Row],[order_date]],"mmmm")</f>
        <v>November</v>
      </c>
      <c r="X5440" s="7">
        <f>Working_Data[[#This Row],[last_order_date]]-Working_Data[[#This Row],[signup_date]]</f>
        <v>-201</v>
      </c>
      <c r="Y5440" s="7">
        <f>IF(Working_Data[[#This Row],[churned]]="Active",1,0)</f>
        <v>0</v>
      </c>
      <c r="Z5440" s="7">
        <f>YEAR(Working_Data[[#This Row],[order_date]])</f>
        <v>2025</v>
      </c>
    </row>
    <row r="5441" spans="1:26" x14ac:dyDescent="0.25">
      <c r="A5441" t="s">
        <v>10932</v>
      </c>
      <c r="B5441" t="s">
        <v>38</v>
      </c>
      <c r="C5441" t="s">
        <v>82</v>
      </c>
      <c r="D5441" t="s">
        <v>32</v>
      </c>
      <c r="E5441" s="1">
        <v>45454</v>
      </c>
      <c r="F5441" t="s">
        <v>10933</v>
      </c>
      <c r="G5441" s="1">
        <v>45967</v>
      </c>
      <c r="H5441" t="s">
        <v>58</v>
      </c>
      <c r="I5441" t="s">
        <v>54</v>
      </c>
      <c r="J5441" t="s">
        <v>59</v>
      </c>
      <c r="K5441">
        <v>2</v>
      </c>
      <c r="L5441" s="3">
        <f>Working_Data[[#This Row],[price2]]/Working_Data[[#This Row],[quantity]]</f>
        <v>715.33500000000004</v>
      </c>
      <c r="M5441" s="3">
        <v>1430.67</v>
      </c>
      <c r="N5441" t="s">
        <v>50</v>
      </c>
      <c r="O5441">
        <v>45</v>
      </c>
      <c r="P5441" s="1">
        <v>45626</v>
      </c>
      <c r="Q5441">
        <v>370</v>
      </c>
      <c r="R5441" t="s">
        <v>43</v>
      </c>
      <c r="S5441">
        <v>3</v>
      </c>
      <c r="T5441" s="1">
        <v>45712</v>
      </c>
      <c r="U5441" t="s">
        <v>30</v>
      </c>
      <c r="V5441" t="str">
        <f>TEXT(WEEKDAY(Working_Data[[#This Row],[order_date]],1),"DDDD")</f>
        <v>Thursday</v>
      </c>
      <c r="W5441" t="str">
        <f>TEXT(Working_Data[[#This Row],[order_date]],"mmmm")</f>
        <v>November</v>
      </c>
      <c r="X5441" s="7">
        <f>Working_Data[[#This Row],[last_order_date]]-Working_Data[[#This Row],[signup_date]]</f>
        <v>172</v>
      </c>
      <c r="Y5441" s="7">
        <f>IF(Working_Data[[#This Row],[churned]]="Active",1,0)</f>
        <v>0</v>
      </c>
      <c r="Z5441" s="7">
        <f>YEAR(Working_Data[[#This Row],[order_date]])</f>
        <v>2025</v>
      </c>
    </row>
    <row r="5442" spans="1:26" x14ac:dyDescent="0.25">
      <c r="A5442" t="s">
        <v>10934</v>
      </c>
      <c r="B5442" t="s">
        <v>21</v>
      </c>
      <c r="C5442" t="s">
        <v>22</v>
      </c>
      <c r="D5442" t="s">
        <v>32</v>
      </c>
      <c r="E5442" s="1">
        <v>45417</v>
      </c>
      <c r="F5442" t="s">
        <v>10935</v>
      </c>
      <c r="G5442" s="1">
        <v>45967</v>
      </c>
      <c r="H5442" t="s">
        <v>41</v>
      </c>
      <c r="I5442" t="s">
        <v>42</v>
      </c>
      <c r="J5442" t="s">
        <v>64</v>
      </c>
      <c r="K5442">
        <v>1</v>
      </c>
      <c r="L5442" s="3">
        <f>Working_Data[[#This Row],[price2]]/Working_Data[[#This Row],[quantity]]</f>
        <v>890.71</v>
      </c>
      <c r="M5442" s="3">
        <v>890.71</v>
      </c>
      <c r="N5442" t="s">
        <v>50</v>
      </c>
      <c r="O5442">
        <v>29</v>
      </c>
      <c r="P5442" s="1">
        <v>45807</v>
      </c>
      <c r="Q5442">
        <v>481</v>
      </c>
      <c r="R5442" t="s">
        <v>29</v>
      </c>
      <c r="S5442">
        <v>5</v>
      </c>
      <c r="T5442" s="1">
        <v>45888</v>
      </c>
      <c r="U5442" t="s">
        <v>60</v>
      </c>
      <c r="V5442" t="str">
        <f>TEXT(WEEKDAY(Working_Data[[#This Row],[order_date]],1),"DDDD")</f>
        <v>Thursday</v>
      </c>
      <c r="W5442" t="str">
        <f>TEXT(Working_Data[[#This Row],[order_date]],"mmmm")</f>
        <v>November</v>
      </c>
      <c r="X5442" s="7">
        <f>Working_Data[[#This Row],[last_order_date]]-Working_Data[[#This Row],[signup_date]]</f>
        <v>390</v>
      </c>
      <c r="Y5442" s="7">
        <f>IF(Working_Data[[#This Row],[churned]]="Active",1,0)</f>
        <v>1</v>
      </c>
      <c r="Z5442" s="7">
        <f>YEAR(Working_Data[[#This Row],[order_date]])</f>
        <v>2025</v>
      </c>
    </row>
    <row r="5443" spans="1:26" x14ac:dyDescent="0.25">
      <c r="A5443" t="s">
        <v>10936</v>
      </c>
      <c r="B5443" t="s">
        <v>38</v>
      </c>
      <c r="C5443" t="s">
        <v>82</v>
      </c>
      <c r="D5443" t="s">
        <v>56</v>
      </c>
      <c r="E5443" s="1">
        <v>45326</v>
      </c>
      <c r="F5443" t="s">
        <v>10937</v>
      </c>
      <c r="G5443" s="1">
        <v>45967</v>
      </c>
      <c r="H5443" t="s">
        <v>58</v>
      </c>
      <c r="I5443" t="s">
        <v>54</v>
      </c>
      <c r="J5443" t="s">
        <v>67</v>
      </c>
      <c r="K5443">
        <v>2</v>
      </c>
      <c r="L5443" s="3">
        <f>Working_Data[[#This Row],[price2]]/Working_Data[[#This Row],[quantity]]</f>
        <v>417.92</v>
      </c>
      <c r="M5443" s="3">
        <v>835.84</v>
      </c>
      <c r="N5443" t="s">
        <v>35</v>
      </c>
      <c r="O5443">
        <v>25</v>
      </c>
      <c r="P5443" s="1">
        <v>45574</v>
      </c>
      <c r="Q5443">
        <v>421</v>
      </c>
      <c r="R5443" t="s">
        <v>29</v>
      </c>
      <c r="S5443">
        <v>3</v>
      </c>
      <c r="T5443" s="1">
        <v>45793</v>
      </c>
      <c r="U5443" t="s">
        <v>30</v>
      </c>
      <c r="V5443" t="str">
        <f>TEXT(WEEKDAY(Working_Data[[#This Row],[order_date]],1),"DDDD")</f>
        <v>Thursday</v>
      </c>
      <c r="W5443" t="str">
        <f>TEXT(Working_Data[[#This Row],[order_date]],"mmmm")</f>
        <v>November</v>
      </c>
      <c r="X5443" s="7">
        <f>Working_Data[[#This Row],[last_order_date]]-Working_Data[[#This Row],[signup_date]]</f>
        <v>248</v>
      </c>
      <c r="Y5443" s="7">
        <f>IF(Working_Data[[#This Row],[churned]]="Active",1,0)</f>
        <v>1</v>
      </c>
      <c r="Z5443" s="7">
        <f>YEAR(Working_Data[[#This Row],[order_date]])</f>
        <v>2025</v>
      </c>
    </row>
    <row r="5444" spans="1:26" x14ac:dyDescent="0.25">
      <c r="A5444" t="s">
        <v>10938</v>
      </c>
      <c r="B5444" t="s">
        <v>45</v>
      </c>
      <c r="C5444" t="s">
        <v>22</v>
      </c>
      <c r="D5444" t="s">
        <v>77</v>
      </c>
      <c r="E5444" s="1">
        <v>45160</v>
      </c>
      <c r="F5444" t="s">
        <v>10939</v>
      </c>
      <c r="G5444" s="1">
        <v>45967</v>
      </c>
      <c r="H5444" t="s">
        <v>25</v>
      </c>
      <c r="I5444" t="s">
        <v>42</v>
      </c>
      <c r="J5444" t="s">
        <v>27</v>
      </c>
      <c r="K5444">
        <v>4</v>
      </c>
      <c r="L5444" s="3">
        <f>Working_Data[[#This Row],[price2]]/Working_Data[[#This Row],[quantity]]</f>
        <v>360.66500000000002</v>
      </c>
      <c r="M5444" s="3">
        <v>1442.66</v>
      </c>
      <c r="N5444" t="s">
        <v>35</v>
      </c>
      <c r="O5444">
        <v>23</v>
      </c>
      <c r="P5444" s="1">
        <v>45760</v>
      </c>
      <c r="Q5444">
        <v>318</v>
      </c>
      <c r="R5444" t="s">
        <v>29</v>
      </c>
      <c r="S5444">
        <v>2</v>
      </c>
      <c r="T5444" s="1">
        <v>45873</v>
      </c>
      <c r="U5444" t="s">
        <v>30</v>
      </c>
      <c r="V5444" t="str">
        <f>TEXT(WEEKDAY(Working_Data[[#This Row],[order_date]],1),"DDDD")</f>
        <v>Thursday</v>
      </c>
      <c r="W5444" t="str">
        <f>TEXT(Working_Data[[#This Row],[order_date]],"mmmm")</f>
        <v>November</v>
      </c>
      <c r="X5444" s="7">
        <f>Working_Data[[#This Row],[last_order_date]]-Working_Data[[#This Row],[signup_date]]</f>
        <v>600</v>
      </c>
      <c r="Y5444" s="7">
        <f>IF(Working_Data[[#This Row],[churned]]="Active",1,0)</f>
        <v>1</v>
      </c>
      <c r="Z5444" s="7">
        <f>YEAR(Working_Data[[#This Row],[order_date]])</f>
        <v>2025</v>
      </c>
    </row>
    <row r="5445" spans="1:26" x14ac:dyDescent="0.25">
      <c r="A5445" t="s">
        <v>10940</v>
      </c>
      <c r="B5445" t="s">
        <v>45</v>
      </c>
      <c r="C5445" t="s">
        <v>39</v>
      </c>
      <c r="D5445" t="s">
        <v>52</v>
      </c>
      <c r="E5445" s="1">
        <v>45347</v>
      </c>
      <c r="F5445" t="s">
        <v>10941</v>
      </c>
      <c r="G5445" s="1">
        <v>45967</v>
      </c>
      <c r="H5445" t="s">
        <v>47</v>
      </c>
      <c r="I5445" t="s">
        <v>26</v>
      </c>
      <c r="J5445" t="s">
        <v>64</v>
      </c>
      <c r="K5445">
        <v>3</v>
      </c>
      <c r="L5445" s="3">
        <f>Working_Data[[#This Row],[price2]]/Working_Data[[#This Row],[quantity]]</f>
        <v>369.44666666666666</v>
      </c>
      <c r="M5445" s="3">
        <v>1108.3399999999999</v>
      </c>
      <c r="N5445" t="s">
        <v>50</v>
      </c>
      <c r="O5445">
        <v>34</v>
      </c>
      <c r="P5445" s="1">
        <v>45640</v>
      </c>
      <c r="Q5445">
        <v>136</v>
      </c>
      <c r="R5445" t="s">
        <v>29</v>
      </c>
      <c r="S5445">
        <v>3</v>
      </c>
      <c r="T5445" s="1">
        <v>45590</v>
      </c>
      <c r="U5445" t="s">
        <v>30</v>
      </c>
      <c r="V5445" t="str">
        <f>TEXT(WEEKDAY(Working_Data[[#This Row],[order_date]],1),"DDDD")</f>
        <v>Thursday</v>
      </c>
      <c r="W5445" t="str">
        <f>TEXT(Working_Data[[#This Row],[order_date]],"mmmm")</f>
        <v>November</v>
      </c>
      <c r="X5445" s="7">
        <f>Working_Data[[#This Row],[last_order_date]]-Working_Data[[#This Row],[signup_date]]</f>
        <v>293</v>
      </c>
      <c r="Y5445" s="7">
        <f>IF(Working_Data[[#This Row],[churned]]="Active",1,0)</f>
        <v>1</v>
      </c>
      <c r="Z5445" s="7">
        <f>YEAR(Working_Data[[#This Row],[order_date]])</f>
        <v>2025</v>
      </c>
    </row>
    <row r="5446" spans="1:26" x14ac:dyDescent="0.25">
      <c r="A5446" t="s">
        <v>10942</v>
      </c>
      <c r="B5446" t="s">
        <v>38</v>
      </c>
      <c r="C5446" t="s">
        <v>82</v>
      </c>
      <c r="D5446" t="s">
        <v>56</v>
      </c>
      <c r="E5446" s="1">
        <v>45520</v>
      </c>
      <c r="F5446" t="s">
        <v>10943</v>
      </c>
      <c r="G5446" s="1">
        <v>45997</v>
      </c>
      <c r="H5446" t="s">
        <v>34</v>
      </c>
      <c r="I5446" t="s">
        <v>26</v>
      </c>
      <c r="J5446" t="s">
        <v>27</v>
      </c>
      <c r="K5446">
        <v>4</v>
      </c>
      <c r="L5446" s="3">
        <f>Working_Data[[#This Row],[price2]]/Working_Data[[#This Row],[quantity]]</f>
        <v>158.4375</v>
      </c>
      <c r="M5446" s="3">
        <v>633.75</v>
      </c>
      <c r="N5446" t="s">
        <v>28</v>
      </c>
      <c r="O5446">
        <v>11</v>
      </c>
      <c r="P5446" s="1">
        <v>45711</v>
      </c>
      <c r="Q5446">
        <v>56</v>
      </c>
      <c r="R5446" t="s">
        <v>43</v>
      </c>
      <c r="S5446">
        <v>3</v>
      </c>
      <c r="T5446" s="1">
        <v>45856</v>
      </c>
      <c r="U5446" t="s">
        <v>60</v>
      </c>
      <c r="V5446" t="str">
        <f>TEXT(WEEKDAY(Working_Data[[#This Row],[order_date]],1),"DDDD")</f>
        <v>Saturday</v>
      </c>
      <c r="W5446" t="str">
        <f>TEXT(Working_Data[[#This Row],[order_date]],"mmmm")</f>
        <v>December</v>
      </c>
      <c r="X5446" s="7">
        <f>Working_Data[[#This Row],[last_order_date]]-Working_Data[[#This Row],[signup_date]]</f>
        <v>191</v>
      </c>
      <c r="Y5446" s="7">
        <f>IF(Working_Data[[#This Row],[churned]]="Active",1,0)</f>
        <v>0</v>
      </c>
      <c r="Z5446" s="7">
        <f>YEAR(Working_Data[[#This Row],[order_date]])</f>
        <v>2025</v>
      </c>
    </row>
    <row r="5447" spans="1:26" x14ac:dyDescent="0.25">
      <c r="A5447" t="s">
        <v>10944</v>
      </c>
      <c r="B5447" t="s">
        <v>21</v>
      </c>
      <c r="C5447" t="s">
        <v>82</v>
      </c>
      <c r="D5447" t="s">
        <v>52</v>
      </c>
      <c r="E5447" s="1">
        <v>45450</v>
      </c>
      <c r="F5447" t="s">
        <v>10945</v>
      </c>
      <c r="G5447" s="1">
        <v>45997</v>
      </c>
      <c r="H5447" t="s">
        <v>58</v>
      </c>
      <c r="I5447" t="s">
        <v>63</v>
      </c>
      <c r="J5447" t="s">
        <v>59</v>
      </c>
      <c r="K5447">
        <v>4</v>
      </c>
      <c r="L5447" s="3">
        <f>Working_Data[[#This Row],[price2]]/Working_Data[[#This Row],[quantity]]</f>
        <v>76.36</v>
      </c>
      <c r="M5447" s="3">
        <v>305.44</v>
      </c>
      <c r="N5447" t="s">
        <v>35</v>
      </c>
      <c r="O5447">
        <v>9</v>
      </c>
      <c r="P5447" s="1">
        <v>45901</v>
      </c>
      <c r="Q5447">
        <v>182</v>
      </c>
      <c r="R5447" t="s">
        <v>43</v>
      </c>
      <c r="S5447">
        <v>1</v>
      </c>
      <c r="T5447" s="1">
        <v>45646</v>
      </c>
      <c r="U5447" t="s">
        <v>60</v>
      </c>
      <c r="V5447" t="str">
        <f>TEXT(WEEKDAY(Working_Data[[#This Row],[order_date]],1),"DDDD")</f>
        <v>Saturday</v>
      </c>
      <c r="W5447" t="str">
        <f>TEXT(Working_Data[[#This Row],[order_date]],"mmmm")</f>
        <v>December</v>
      </c>
      <c r="X5447" s="7">
        <f>Working_Data[[#This Row],[last_order_date]]-Working_Data[[#This Row],[signup_date]]</f>
        <v>451</v>
      </c>
      <c r="Y5447" s="7">
        <f>IF(Working_Data[[#This Row],[churned]]="Active",1,0)</f>
        <v>0</v>
      </c>
      <c r="Z5447" s="7">
        <f>YEAR(Working_Data[[#This Row],[order_date]])</f>
        <v>2025</v>
      </c>
    </row>
    <row r="5448" spans="1:26" x14ac:dyDescent="0.25">
      <c r="A5448" t="s">
        <v>10946</v>
      </c>
      <c r="B5448" t="s">
        <v>38</v>
      </c>
      <c r="C5448" t="s">
        <v>22</v>
      </c>
      <c r="D5448" t="s">
        <v>32</v>
      </c>
      <c r="E5448" s="1">
        <v>45558</v>
      </c>
      <c r="F5448" t="s">
        <v>10947</v>
      </c>
      <c r="G5448" s="1">
        <v>45997</v>
      </c>
      <c r="H5448" t="s">
        <v>47</v>
      </c>
      <c r="I5448" t="s">
        <v>48</v>
      </c>
      <c r="J5448" t="s">
        <v>67</v>
      </c>
      <c r="K5448">
        <v>4</v>
      </c>
      <c r="L5448" s="3">
        <f>Working_Data[[#This Row],[price2]]/Working_Data[[#This Row],[quantity]]</f>
        <v>355.63499999999999</v>
      </c>
      <c r="M5448" s="3">
        <v>1422.54</v>
      </c>
      <c r="N5448" t="s">
        <v>50</v>
      </c>
      <c r="O5448">
        <v>36</v>
      </c>
      <c r="P5448" s="1">
        <v>45846</v>
      </c>
      <c r="Q5448">
        <v>410</v>
      </c>
      <c r="R5448" t="s">
        <v>29</v>
      </c>
      <c r="S5448">
        <v>3</v>
      </c>
      <c r="T5448" s="1">
        <v>45831</v>
      </c>
      <c r="U5448" t="s">
        <v>30</v>
      </c>
      <c r="V5448" t="str">
        <f>TEXT(WEEKDAY(Working_Data[[#This Row],[order_date]],1),"DDDD")</f>
        <v>Saturday</v>
      </c>
      <c r="W5448" t="str">
        <f>TEXT(Working_Data[[#This Row],[order_date]],"mmmm")</f>
        <v>December</v>
      </c>
      <c r="X5448" s="7">
        <f>Working_Data[[#This Row],[last_order_date]]-Working_Data[[#This Row],[signup_date]]</f>
        <v>288</v>
      </c>
      <c r="Y5448" s="7">
        <f>IF(Working_Data[[#This Row],[churned]]="Active",1,0)</f>
        <v>1</v>
      </c>
      <c r="Z5448" s="7">
        <f>YEAR(Working_Data[[#This Row],[order_date]])</f>
        <v>2025</v>
      </c>
    </row>
    <row r="5449" spans="1:26" x14ac:dyDescent="0.25">
      <c r="A5449" t="s">
        <v>10948</v>
      </c>
      <c r="B5449" t="s">
        <v>45</v>
      </c>
      <c r="C5449" t="s">
        <v>22</v>
      </c>
      <c r="D5449" t="s">
        <v>56</v>
      </c>
      <c r="E5449" s="1">
        <v>45150</v>
      </c>
      <c r="F5449" t="s">
        <v>10949</v>
      </c>
      <c r="G5449" s="1">
        <v>45997</v>
      </c>
      <c r="H5449" t="s">
        <v>25</v>
      </c>
      <c r="I5449" t="s">
        <v>48</v>
      </c>
      <c r="J5449" t="s">
        <v>67</v>
      </c>
      <c r="K5449">
        <v>2</v>
      </c>
      <c r="L5449" s="3">
        <f>Working_Data[[#This Row],[price2]]/Working_Data[[#This Row],[quantity]]</f>
        <v>246.96</v>
      </c>
      <c r="M5449" s="3">
        <v>493.92</v>
      </c>
      <c r="N5449" t="s">
        <v>50</v>
      </c>
      <c r="O5449">
        <v>46</v>
      </c>
      <c r="P5449" s="1">
        <v>45532</v>
      </c>
      <c r="Q5449">
        <v>374</v>
      </c>
      <c r="R5449" t="s">
        <v>29</v>
      </c>
      <c r="S5449">
        <v>4</v>
      </c>
      <c r="T5449" s="1">
        <v>45835</v>
      </c>
      <c r="U5449" t="s">
        <v>30</v>
      </c>
      <c r="V5449" t="str">
        <f>TEXT(WEEKDAY(Working_Data[[#This Row],[order_date]],1),"DDDD")</f>
        <v>Saturday</v>
      </c>
      <c r="W5449" t="str">
        <f>TEXT(Working_Data[[#This Row],[order_date]],"mmmm")</f>
        <v>December</v>
      </c>
      <c r="X5449" s="7">
        <f>Working_Data[[#This Row],[last_order_date]]-Working_Data[[#This Row],[signup_date]]</f>
        <v>382</v>
      </c>
      <c r="Y5449" s="7">
        <f>IF(Working_Data[[#This Row],[churned]]="Active",1,0)</f>
        <v>1</v>
      </c>
      <c r="Z5449" s="7">
        <f>YEAR(Working_Data[[#This Row],[order_date]])</f>
        <v>2025</v>
      </c>
    </row>
    <row r="5450" spans="1:26" x14ac:dyDescent="0.25">
      <c r="A5450" t="s">
        <v>10950</v>
      </c>
      <c r="B5450" t="s">
        <v>45</v>
      </c>
      <c r="C5450" t="s">
        <v>39</v>
      </c>
      <c r="D5450" t="s">
        <v>52</v>
      </c>
      <c r="E5450" s="1">
        <v>45087</v>
      </c>
      <c r="F5450" t="s">
        <v>10951</v>
      </c>
      <c r="G5450" s="1">
        <v>45997</v>
      </c>
      <c r="H5450" t="s">
        <v>25</v>
      </c>
      <c r="I5450" t="s">
        <v>26</v>
      </c>
      <c r="J5450" t="s">
        <v>27</v>
      </c>
      <c r="K5450">
        <v>1</v>
      </c>
      <c r="L5450" s="3">
        <f>Working_Data[[#This Row],[price2]]/Working_Data[[#This Row],[quantity]]</f>
        <v>368.57</v>
      </c>
      <c r="M5450" s="3">
        <v>368.57</v>
      </c>
      <c r="N5450" t="s">
        <v>35</v>
      </c>
      <c r="O5450">
        <v>40</v>
      </c>
      <c r="P5450" s="1">
        <v>45617</v>
      </c>
      <c r="Q5450">
        <v>109</v>
      </c>
      <c r="R5450" t="s">
        <v>29</v>
      </c>
      <c r="S5450">
        <v>3</v>
      </c>
      <c r="T5450" s="1">
        <v>45809</v>
      </c>
      <c r="U5450" t="s">
        <v>30</v>
      </c>
      <c r="V5450" t="str">
        <f>TEXT(WEEKDAY(Working_Data[[#This Row],[order_date]],1),"DDDD")</f>
        <v>Saturday</v>
      </c>
      <c r="W5450" t="str">
        <f>TEXT(Working_Data[[#This Row],[order_date]],"mmmm")</f>
        <v>December</v>
      </c>
      <c r="X5450" s="7">
        <f>Working_Data[[#This Row],[last_order_date]]-Working_Data[[#This Row],[signup_date]]</f>
        <v>530</v>
      </c>
      <c r="Y5450" s="7">
        <f>IF(Working_Data[[#This Row],[churned]]="Active",1,0)</f>
        <v>1</v>
      </c>
      <c r="Z5450" s="7">
        <f>YEAR(Working_Data[[#This Row],[order_date]])</f>
        <v>2025</v>
      </c>
    </row>
    <row r="5451" spans="1:26" x14ac:dyDescent="0.25">
      <c r="A5451" t="s">
        <v>10952</v>
      </c>
      <c r="B5451" t="s">
        <v>38</v>
      </c>
      <c r="C5451" t="s">
        <v>39</v>
      </c>
      <c r="D5451" t="s">
        <v>32</v>
      </c>
      <c r="E5451" s="1">
        <v>45363</v>
      </c>
      <c r="F5451" t="s">
        <v>10953</v>
      </c>
      <c r="G5451" s="1">
        <v>45997</v>
      </c>
      <c r="H5451" t="s">
        <v>25</v>
      </c>
      <c r="I5451" t="s">
        <v>63</v>
      </c>
      <c r="J5451" t="s">
        <v>27</v>
      </c>
      <c r="K5451">
        <v>1</v>
      </c>
      <c r="L5451" s="3">
        <f>Working_Data[[#This Row],[price2]]/Working_Data[[#This Row],[quantity]]</f>
        <v>1469.6</v>
      </c>
      <c r="M5451" s="3">
        <v>1469.6</v>
      </c>
      <c r="N5451" t="s">
        <v>50</v>
      </c>
      <c r="O5451">
        <v>20</v>
      </c>
      <c r="P5451" s="1">
        <v>45968</v>
      </c>
      <c r="Q5451">
        <v>357</v>
      </c>
      <c r="R5451" t="s">
        <v>29</v>
      </c>
      <c r="S5451">
        <v>4</v>
      </c>
      <c r="T5451" s="1">
        <v>45563</v>
      </c>
      <c r="U5451" t="s">
        <v>36</v>
      </c>
      <c r="V5451" t="str">
        <f>TEXT(WEEKDAY(Working_Data[[#This Row],[order_date]],1),"DDDD")</f>
        <v>Saturday</v>
      </c>
      <c r="W5451" t="str">
        <f>TEXT(Working_Data[[#This Row],[order_date]],"mmmm")</f>
        <v>December</v>
      </c>
      <c r="X5451" s="7">
        <f>Working_Data[[#This Row],[last_order_date]]-Working_Data[[#This Row],[signup_date]]</f>
        <v>605</v>
      </c>
      <c r="Y5451" s="7">
        <f>IF(Working_Data[[#This Row],[churned]]="Active",1,0)</f>
        <v>1</v>
      </c>
      <c r="Z5451" s="7">
        <f>YEAR(Working_Data[[#This Row],[order_date]])</f>
        <v>2025</v>
      </c>
    </row>
    <row r="5452" spans="1:26" x14ac:dyDescent="0.25">
      <c r="A5452" t="s">
        <v>10954</v>
      </c>
      <c r="B5452" t="s">
        <v>38</v>
      </c>
      <c r="C5452" t="s">
        <v>82</v>
      </c>
      <c r="D5452" t="s">
        <v>23</v>
      </c>
      <c r="E5452" s="1">
        <v>45826</v>
      </c>
      <c r="F5452" t="s">
        <v>10955</v>
      </c>
      <c r="G5452" s="1">
        <v>45997</v>
      </c>
      <c r="H5452" t="s">
        <v>58</v>
      </c>
      <c r="I5452" t="s">
        <v>48</v>
      </c>
      <c r="J5452" t="s">
        <v>49</v>
      </c>
      <c r="K5452">
        <v>1</v>
      </c>
      <c r="L5452" s="3">
        <f>Working_Data[[#This Row],[price2]]/Working_Data[[#This Row],[quantity]]</f>
        <v>231.36</v>
      </c>
      <c r="M5452" s="3">
        <v>231.36</v>
      </c>
      <c r="N5452" t="s">
        <v>35</v>
      </c>
      <c r="O5452">
        <v>33</v>
      </c>
      <c r="P5452" s="1">
        <v>45866</v>
      </c>
      <c r="Q5452">
        <v>284</v>
      </c>
      <c r="R5452" t="s">
        <v>29</v>
      </c>
      <c r="S5452">
        <v>4</v>
      </c>
      <c r="T5452" s="1">
        <v>45826</v>
      </c>
      <c r="U5452" t="s">
        <v>30</v>
      </c>
      <c r="V5452" t="str">
        <f>TEXT(WEEKDAY(Working_Data[[#This Row],[order_date]],1),"DDDD")</f>
        <v>Saturday</v>
      </c>
      <c r="W5452" t="str">
        <f>TEXT(Working_Data[[#This Row],[order_date]],"mmmm")</f>
        <v>December</v>
      </c>
      <c r="X5452" s="7">
        <f>Working_Data[[#This Row],[last_order_date]]-Working_Data[[#This Row],[signup_date]]</f>
        <v>40</v>
      </c>
      <c r="Y5452" s="7">
        <f>IF(Working_Data[[#This Row],[churned]]="Active",1,0)</f>
        <v>1</v>
      </c>
      <c r="Z5452" s="7">
        <f>YEAR(Working_Data[[#This Row],[order_date]])</f>
        <v>2025</v>
      </c>
    </row>
    <row r="5453" spans="1:26" x14ac:dyDescent="0.25">
      <c r="A5453" t="s">
        <v>10956</v>
      </c>
      <c r="B5453" t="s">
        <v>45</v>
      </c>
      <c r="C5453" t="s">
        <v>82</v>
      </c>
      <c r="D5453" t="s">
        <v>56</v>
      </c>
      <c r="E5453" s="1">
        <v>45484</v>
      </c>
      <c r="F5453" t="s">
        <v>10957</v>
      </c>
      <c r="G5453" s="1">
        <v>45821</v>
      </c>
      <c r="H5453" t="s">
        <v>41</v>
      </c>
      <c r="I5453" t="s">
        <v>42</v>
      </c>
      <c r="J5453" t="s">
        <v>49</v>
      </c>
      <c r="K5453">
        <v>5</v>
      </c>
      <c r="L5453" s="3">
        <f>Working_Data[[#This Row],[price2]]/Working_Data[[#This Row],[quantity]]</f>
        <v>62.832000000000008</v>
      </c>
      <c r="M5453" s="3">
        <v>314.16000000000003</v>
      </c>
      <c r="N5453" t="s">
        <v>28</v>
      </c>
      <c r="O5453">
        <v>5</v>
      </c>
      <c r="P5453" s="1">
        <v>45835</v>
      </c>
      <c r="Q5453">
        <v>29</v>
      </c>
      <c r="R5453" t="s">
        <v>29</v>
      </c>
      <c r="S5453">
        <v>5</v>
      </c>
      <c r="T5453" s="1">
        <v>45740</v>
      </c>
      <c r="U5453" t="s">
        <v>60</v>
      </c>
      <c r="V5453" t="str">
        <f>TEXT(WEEKDAY(Working_Data[[#This Row],[order_date]],1),"DDDD")</f>
        <v>Friday</v>
      </c>
      <c r="W5453" t="str">
        <f>TEXT(Working_Data[[#This Row],[order_date]],"mmmm")</f>
        <v>June</v>
      </c>
      <c r="X5453" s="7">
        <f>Working_Data[[#This Row],[last_order_date]]-Working_Data[[#This Row],[signup_date]]</f>
        <v>351</v>
      </c>
      <c r="Y5453" s="7">
        <f>IF(Working_Data[[#This Row],[churned]]="Active",1,0)</f>
        <v>1</v>
      </c>
      <c r="Z5453" s="7">
        <f>YEAR(Working_Data[[#This Row],[order_date]])</f>
        <v>2025</v>
      </c>
    </row>
    <row r="5454" spans="1:26" x14ac:dyDescent="0.25">
      <c r="A5454" t="s">
        <v>10958</v>
      </c>
      <c r="B5454" t="s">
        <v>21</v>
      </c>
      <c r="C5454" t="s">
        <v>39</v>
      </c>
      <c r="D5454" t="s">
        <v>52</v>
      </c>
      <c r="E5454" s="1">
        <v>45329</v>
      </c>
      <c r="F5454" t="s">
        <v>10959</v>
      </c>
      <c r="G5454" s="1">
        <v>45821</v>
      </c>
      <c r="H5454" t="s">
        <v>34</v>
      </c>
      <c r="I5454" t="s">
        <v>54</v>
      </c>
      <c r="J5454" t="s">
        <v>59</v>
      </c>
      <c r="K5454">
        <v>4</v>
      </c>
      <c r="L5454" s="3">
        <f>Working_Data[[#This Row],[price2]]/Working_Data[[#This Row],[quantity]]</f>
        <v>284.1275</v>
      </c>
      <c r="M5454" s="3">
        <v>1136.51</v>
      </c>
      <c r="N5454" t="s">
        <v>50</v>
      </c>
      <c r="O5454">
        <v>31</v>
      </c>
      <c r="P5454" s="1">
        <v>45806</v>
      </c>
      <c r="Q5454">
        <v>123</v>
      </c>
      <c r="R5454" t="s">
        <v>43</v>
      </c>
      <c r="S5454">
        <v>1</v>
      </c>
      <c r="T5454" s="1">
        <v>45859</v>
      </c>
      <c r="U5454" t="s">
        <v>36</v>
      </c>
      <c r="V5454" t="str">
        <f>TEXT(WEEKDAY(Working_Data[[#This Row],[order_date]],1),"DDDD")</f>
        <v>Friday</v>
      </c>
      <c r="W5454" t="str">
        <f>TEXT(Working_Data[[#This Row],[order_date]],"mmmm")</f>
        <v>June</v>
      </c>
      <c r="X5454" s="7">
        <f>Working_Data[[#This Row],[last_order_date]]-Working_Data[[#This Row],[signup_date]]</f>
        <v>477</v>
      </c>
      <c r="Y5454" s="7">
        <f>IF(Working_Data[[#This Row],[churned]]="Active",1,0)</f>
        <v>0</v>
      </c>
      <c r="Z5454" s="7">
        <f>YEAR(Working_Data[[#This Row],[order_date]])</f>
        <v>2025</v>
      </c>
    </row>
    <row r="5455" spans="1:26" x14ac:dyDescent="0.25">
      <c r="A5455" t="s">
        <v>10960</v>
      </c>
      <c r="B5455" t="s">
        <v>21</v>
      </c>
      <c r="C5455" t="s">
        <v>39</v>
      </c>
      <c r="D5455" t="s">
        <v>23</v>
      </c>
      <c r="E5455" s="1">
        <v>45548</v>
      </c>
      <c r="F5455" t="s">
        <v>10961</v>
      </c>
      <c r="G5455" s="1">
        <v>45821</v>
      </c>
      <c r="H5455" t="s">
        <v>47</v>
      </c>
      <c r="I5455" t="s">
        <v>54</v>
      </c>
      <c r="J5455" t="s">
        <v>59</v>
      </c>
      <c r="K5455">
        <v>2</v>
      </c>
      <c r="L5455" s="3">
        <f>Working_Data[[#This Row],[price2]]/Working_Data[[#This Row],[quantity]]</f>
        <v>417.21</v>
      </c>
      <c r="M5455" s="3">
        <v>834.42</v>
      </c>
      <c r="N5455" t="s">
        <v>35</v>
      </c>
      <c r="O5455">
        <v>33</v>
      </c>
      <c r="P5455" s="1">
        <v>45858</v>
      </c>
      <c r="Q5455">
        <v>371</v>
      </c>
      <c r="R5455" t="s">
        <v>43</v>
      </c>
      <c r="S5455">
        <v>3</v>
      </c>
      <c r="T5455" s="1">
        <v>45624</v>
      </c>
      <c r="U5455" t="s">
        <v>36</v>
      </c>
      <c r="V5455" t="str">
        <f>TEXT(WEEKDAY(Working_Data[[#This Row],[order_date]],1),"DDDD")</f>
        <v>Friday</v>
      </c>
      <c r="W5455" t="str">
        <f>TEXT(Working_Data[[#This Row],[order_date]],"mmmm")</f>
        <v>June</v>
      </c>
      <c r="X5455" s="7">
        <f>Working_Data[[#This Row],[last_order_date]]-Working_Data[[#This Row],[signup_date]]</f>
        <v>310</v>
      </c>
      <c r="Y5455" s="7">
        <f>IF(Working_Data[[#This Row],[churned]]="Active",1,0)</f>
        <v>0</v>
      </c>
      <c r="Z5455" s="7">
        <f>YEAR(Working_Data[[#This Row],[order_date]])</f>
        <v>2025</v>
      </c>
    </row>
    <row r="5456" spans="1:26" x14ac:dyDescent="0.25">
      <c r="A5456" t="s">
        <v>10962</v>
      </c>
      <c r="B5456" t="s">
        <v>38</v>
      </c>
      <c r="C5456" t="s">
        <v>22</v>
      </c>
      <c r="D5456" t="s">
        <v>77</v>
      </c>
      <c r="E5456" s="1">
        <v>45647</v>
      </c>
      <c r="F5456" t="s">
        <v>10963</v>
      </c>
      <c r="G5456" s="1">
        <v>45821</v>
      </c>
      <c r="H5456" t="s">
        <v>25</v>
      </c>
      <c r="I5456" t="s">
        <v>48</v>
      </c>
      <c r="J5456" t="s">
        <v>27</v>
      </c>
      <c r="K5456">
        <v>1</v>
      </c>
      <c r="L5456" s="3">
        <f>Working_Data[[#This Row],[price2]]/Working_Data[[#This Row],[quantity]]</f>
        <v>206.02</v>
      </c>
      <c r="M5456" s="3">
        <v>206.02</v>
      </c>
      <c r="N5456" t="s">
        <v>50</v>
      </c>
      <c r="O5456">
        <v>3</v>
      </c>
      <c r="P5456" s="1">
        <v>45690</v>
      </c>
      <c r="Q5456">
        <v>161</v>
      </c>
      <c r="R5456" t="s">
        <v>43</v>
      </c>
      <c r="S5456">
        <v>1</v>
      </c>
      <c r="T5456" s="1">
        <v>45814</v>
      </c>
      <c r="U5456" t="s">
        <v>60</v>
      </c>
      <c r="V5456" t="str">
        <f>TEXT(WEEKDAY(Working_Data[[#This Row],[order_date]],1),"DDDD")</f>
        <v>Friday</v>
      </c>
      <c r="W5456" t="str">
        <f>TEXT(Working_Data[[#This Row],[order_date]],"mmmm")</f>
        <v>June</v>
      </c>
      <c r="X5456" s="7">
        <f>Working_Data[[#This Row],[last_order_date]]-Working_Data[[#This Row],[signup_date]]</f>
        <v>43</v>
      </c>
      <c r="Y5456" s="7">
        <f>IF(Working_Data[[#This Row],[churned]]="Active",1,0)</f>
        <v>0</v>
      </c>
      <c r="Z5456" s="7">
        <f>YEAR(Working_Data[[#This Row],[order_date]])</f>
        <v>2025</v>
      </c>
    </row>
    <row r="5457" spans="1:26" x14ac:dyDescent="0.25">
      <c r="A5457" t="s">
        <v>10964</v>
      </c>
      <c r="B5457" t="s">
        <v>38</v>
      </c>
      <c r="C5457" t="s">
        <v>22</v>
      </c>
      <c r="D5457" t="s">
        <v>32</v>
      </c>
      <c r="E5457" s="1">
        <v>45858</v>
      </c>
      <c r="F5457" t="s">
        <v>10965</v>
      </c>
      <c r="G5457" s="1">
        <v>45821</v>
      </c>
      <c r="H5457" t="s">
        <v>25</v>
      </c>
      <c r="I5457" t="s">
        <v>63</v>
      </c>
      <c r="J5457" t="s">
        <v>59</v>
      </c>
      <c r="K5457">
        <v>1</v>
      </c>
      <c r="L5457" s="3">
        <f>Working_Data[[#This Row],[price2]]/Working_Data[[#This Row],[quantity]]</f>
        <v>119.53</v>
      </c>
      <c r="M5457" s="3">
        <v>119.53</v>
      </c>
      <c r="N5457" t="s">
        <v>35</v>
      </c>
      <c r="O5457">
        <v>34</v>
      </c>
      <c r="P5457" s="1">
        <v>45866</v>
      </c>
      <c r="Q5457">
        <v>320</v>
      </c>
      <c r="R5457" t="s">
        <v>29</v>
      </c>
      <c r="S5457">
        <v>5</v>
      </c>
      <c r="T5457" s="1">
        <v>45694</v>
      </c>
      <c r="U5457" t="s">
        <v>60</v>
      </c>
      <c r="V5457" t="str">
        <f>TEXT(WEEKDAY(Working_Data[[#This Row],[order_date]],1),"DDDD")</f>
        <v>Friday</v>
      </c>
      <c r="W5457" t="str">
        <f>TEXT(Working_Data[[#This Row],[order_date]],"mmmm")</f>
        <v>June</v>
      </c>
      <c r="X5457" s="7">
        <f>Working_Data[[#This Row],[last_order_date]]-Working_Data[[#This Row],[signup_date]]</f>
        <v>8</v>
      </c>
      <c r="Y5457" s="7">
        <f>IF(Working_Data[[#This Row],[churned]]="Active",1,0)</f>
        <v>1</v>
      </c>
      <c r="Z5457" s="7">
        <f>YEAR(Working_Data[[#This Row],[order_date]])</f>
        <v>2025</v>
      </c>
    </row>
    <row r="5458" spans="1:26" x14ac:dyDescent="0.25">
      <c r="A5458" t="s">
        <v>10966</v>
      </c>
      <c r="B5458" t="s">
        <v>38</v>
      </c>
      <c r="C5458" t="s">
        <v>22</v>
      </c>
      <c r="D5458" t="s">
        <v>23</v>
      </c>
      <c r="E5458" s="1">
        <v>45996</v>
      </c>
      <c r="F5458" t="s">
        <v>10967</v>
      </c>
      <c r="G5458" s="1">
        <v>45822</v>
      </c>
      <c r="H5458" t="s">
        <v>25</v>
      </c>
      <c r="I5458" t="s">
        <v>63</v>
      </c>
      <c r="J5458" t="s">
        <v>64</v>
      </c>
      <c r="K5458">
        <v>1</v>
      </c>
      <c r="L5458" s="3">
        <f>Working_Data[[#This Row],[price2]]/Working_Data[[#This Row],[quantity]]</f>
        <v>664.78</v>
      </c>
      <c r="M5458" s="3">
        <v>664.78</v>
      </c>
      <c r="N5458" t="s">
        <v>50</v>
      </c>
      <c r="O5458">
        <v>6</v>
      </c>
      <c r="P5458" s="1">
        <v>45565</v>
      </c>
      <c r="Q5458">
        <v>479</v>
      </c>
      <c r="R5458" t="s">
        <v>29</v>
      </c>
      <c r="S5458">
        <v>3</v>
      </c>
      <c r="T5458" s="1">
        <v>45837</v>
      </c>
      <c r="U5458" t="s">
        <v>60</v>
      </c>
      <c r="V5458" t="str">
        <f>TEXT(WEEKDAY(Working_Data[[#This Row],[order_date]],1),"DDDD")</f>
        <v>Saturday</v>
      </c>
      <c r="W5458" t="str">
        <f>TEXT(Working_Data[[#This Row],[order_date]],"mmmm")</f>
        <v>June</v>
      </c>
      <c r="X5458" s="7">
        <f>Working_Data[[#This Row],[last_order_date]]-Working_Data[[#This Row],[signup_date]]</f>
        <v>-431</v>
      </c>
      <c r="Y5458" s="7">
        <f>IF(Working_Data[[#This Row],[churned]]="Active",1,0)</f>
        <v>1</v>
      </c>
      <c r="Z5458" s="7">
        <f>YEAR(Working_Data[[#This Row],[order_date]])</f>
        <v>2025</v>
      </c>
    </row>
    <row r="5459" spans="1:26" x14ac:dyDescent="0.25">
      <c r="A5459" t="s">
        <v>10968</v>
      </c>
      <c r="B5459" t="s">
        <v>38</v>
      </c>
      <c r="C5459" t="s">
        <v>39</v>
      </c>
      <c r="D5459" t="s">
        <v>56</v>
      </c>
      <c r="E5459" s="1">
        <v>45627</v>
      </c>
      <c r="F5459" t="s">
        <v>10969</v>
      </c>
      <c r="G5459" s="1">
        <v>45822</v>
      </c>
      <c r="H5459" t="s">
        <v>34</v>
      </c>
      <c r="I5459" t="s">
        <v>63</v>
      </c>
      <c r="J5459" t="s">
        <v>27</v>
      </c>
      <c r="K5459">
        <v>3</v>
      </c>
      <c r="L5459" s="3">
        <f>Working_Data[[#This Row],[price2]]/Working_Data[[#This Row],[quantity]]</f>
        <v>342.55666666666667</v>
      </c>
      <c r="M5459" s="3">
        <v>1027.67</v>
      </c>
      <c r="N5459" t="s">
        <v>50</v>
      </c>
      <c r="O5459">
        <v>13</v>
      </c>
      <c r="P5459" s="1">
        <v>45994</v>
      </c>
      <c r="Q5459">
        <v>245</v>
      </c>
      <c r="R5459" t="s">
        <v>43</v>
      </c>
      <c r="S5459">
        <v>5</v>
      </c>
      <c r="T5459" s="1">
        <v>45591</v>
      </c>
      <c r="U5459" t="s">
        <v>60</v>
      </c>
      <c r="V5459" t="str">
        <f>TEXT(WEEKDAY(Working_Data[[#This Row],[order_date]],1),"DDDD")</f>
        <v>Saturday</v>
      </c>
      <c r="W5459" t="str">
        <f>TEXT(Working_Data[[#This Row],[order_date]],"mmmm")</f>
        <v>June</v>
      </c>
      <c r="X5459" s="7">
        <f>Working_Data[[#This Row],[last_order_date]]-Working_Data[[#This Row],[signup_date]]</f>
        <v>367</v>
      </c>
      <c r="Y5459" s="7">
        <f>IF(Working_Data[[#This Row],[churned]]="Active",1,0)</f>
        <v>0</v>
      </c>
      <c r="Z5459" s="7">
        <f>YEAR(Working_Data[[#This Row],[order_date]])</f>
        <v>2025</v>
      </c>
    </row>
    <row r="5460" spans="1:26" x14ac:dyDescent="0.25">
      <c r="A5460" t="s">
        <v>10970</v>
      </c>
      <c r="B5460" t="s">
        <v>38</v>
      </c>
      <c r="C5460" t="s">
        <v>39</v>
      </c>
      <c r="D5460" t="s">
        <v>56</v>
      </c>
      <c r="E5460" s="1">
        <v>45452</v>
      </c>
      <c r="F5460" t="s">
        <v>10971</v>
      </c>
      <c r="G5460" s="1">
        <v>45822</v>
      </c>
      <c r="H5460" t="s">
        <v>41</v>
      </c>
      <c r="I5460" t="s">
        <v>63</v>
      </c>
      <c r="J5460" t="s">
        <v>67</v>
      </c>
      <c r="K5460">
        <v>3</v>
      </c>
      <c r="L5460" s="3">
        <f>Working_Data[[#This Row],[price2]]/Working_Data[[#This Row],[quantity]]</f>
        <v>448.36999999999995</v>
      </c>
      <c r="M5460" s="3">
        <v>1345.11</v>
      </c>
      <c r="N5460" t="s">
        <v>50</v>
      </c>
      <c r="O5460">
        <v>18</v>
      </c>
      <c r="P5460" s="1">
        <v>45360</v>
      </c>
      <c r="Q5460">
        <v>357</v>
      </c>
      <c r="R5460" t="s">
        <v>29</v>
      </c>
      <c r="S5460">
        <v>1</v>
      </c>
      <c r="T5460" s="1">
        <v>45484</v>
      </c>
      <c r="U5460" t="s">
        <v>36</v>
      </c>
      <c r="V5460" t="str">
        <f>TEXT(WEEKDAY(Working_Data[[#This Row],[order_date]],1),"DDDD")</f>
        <v>Saturday</v>
      </c>
      <c r="W5460" t="str">
        <f>TEXT(Working_Data[[#This Row],[order_date]],"mmmm")</f>
        <v>June</v>
      </c>
      <c r="X5460" s="7">
        <f>Working_Data[[#This Row],[last_order_date]]-Working_Data[[#This Row],[signup_date]]</f>
        <v>-92</v>
      </c>
      <c r="Y5460" s="7">
        <f>IF(Working_Data[[#This Row],[churned]]="Active",1,0)</f>
        <v>1</v>
      </c>
      <c r="Z5460" s="7">
        <f>YEAR(Working_Data[[#This Row],[order_date]])</f>
        <v>2025</v>
      </c>
    </row>
    <row r="5461" spans="1:26" x14ac:dyDescent="0.25">
      <c r="A5461" t="s">
        <v>10972</v>
      </c>
      <c r="B5461" t="s">
        <v>38</v>
      </c>
      <c r="C5461" t="s">
        <v>82</v>
      </c>
      <c r="D5461" t="s">
        <v>52</v>
      </c>
      <c r="E5461" s="1">
        <v>45199</v>
      </c>
      <c r="F5461" t="s">
        <v>10973</v>
      </c>
      <c r="G5461" s="1">
        <v>45822</v>
      </c>
      <c r="H5461" t="s">
        <v>47</v>
      </c>
      <c r="I5461" t="s">
        <v>42</v>
      </c>
      <c r="J5461" t="s">
        <v>67</v>
      </c>
      <c r="K5461">
        <v>5</v>
      </c>
      <c r="L5461" s="3">
        <f>Working_Data[[#This Row],[price2]]/Working_Data[[#This Row],[quantity]]</f>
        <v>43.951999999999998</v>
      </c>
      <c r="M5461" s="3">
        <v>219.76</v>
      </c>
      <c r="N5461" t="s">
        <v>50</v>
      </c>
      <c r="O5461">
        <v>10</v>
      </c>
      <c r="P5461" s="1">
        <v>45688</v>
      </c>
      <c r="Q5461">
        <v>78</v>
      </c>
      <c r="R5461" t="s">
        <v>29</v>
      </c>
      <c r="S5461">
        <v>4</v>
      </c>
      <c r="T5461" s="1">
        <v>45801</v>
      </c>
      <c r="U5461" t="s">
        <v>30</v>
      </c>
      <c r="V5461" t="str">
        <f>TEXT(WEEKDAY(Working_Data[[#This Row],[order_date]],1),"DDDD")</f>
        <v>Saturday</v>
      </c>
      <c r="W5461" t="str">
        <f>TEXT(Working_Data[[#This Row],[order_date]],"mmmm")</f>
        <v>June</v>
      </c>
      <c r="X5461" s="7">
        <f>Working_Data[[#This Row],[last_order_date]]-Working_Data[[#This Row],[signup_date]]</f>
        <v>489</v>
      </c>
      <c r="Y5461" s="7">
        <f>IF(Working_Data[[#This Row],[churned]]="Active",1,0)</f>
        <v>1</v>
      </c>
      <c r="Z5461" s="7">
        <f>YEAR(Working_Data[[#This Row],[order_date]])</f>
        <v>2025</v>
      </c>
    </row>
    <row r="5462" spans="1:26" x14ac:dyDescent="0.25">
      <c r="A5462" t="s">
        <v>10974</v>
      </c>
      <c r="B5462" t="s">
        <v>21</v>
      </c>
      <c r="C5462" t="s">
        <v>22</v>
      </c>
      <c r="D5462" t="s">
        <v>23</v>
      </c>
      <c r="E5462" s="1">
        <v>45442</v>
      </c>
      <c r="F5462" t="s">
        <v>10975</v>
      </c>
      <c r="G5462" s="1">
        <v>45823</v>
      </c>
      <c r="H5462" t="s">
        <v>34</v>
      </c>
      <c r="I5462" t="s">
        <v>42</v>
      </c>
      <c r="J5462" t="s">
        <v>67</v>
      </c>
      <c r="K5462">
        <v>1</v>
      </c>
      <c r="L5462" s="3">
        <f>Working_Data[[#This Row],[price2]]/Working_Data[[#This Row],[quantity]]</f>
        <v>1054.07</v>
      </c>
      <c r="M5462" s="3">
        <v>1054.07</v>
      </c>
      <c r="N5462" t="s">
        <v>35</v>
      </c>
      <c r="O5462">
        <v>33</v>
      </c>
      <c r="P5462" s="1">
        <v>45717</v>
      </c>
      <c r="Q5462">
        <v>444</v>
      </c>
      <c r="R5462" t="s">
        <v>43</v>
      </c>
      <c r="S5462">
        <v>5</v>
      </c>
      <c r="T5462" s="1">
        <v>45993</v>
      </c>
      <c r="U5462" t="s">
        <v>30</v>
      </c>
      <c r="V5462" t="str">
        <f>TEXT(WEEKDAY(Working_Data[[#This Row],[order_date]],1),"DDDD")</f>
        <v>Sunday</v>
      </c>
      <c r="W5462" t="str">
        <f>TEXT(Working_Data[[#This Row],[order_date]],"mmmm")</f>
        <v>June</v>
      </c>
      <c r="X5462" s="7">
        <f>Working_Data[[#This Row],[last_order_date]]-Working_Data[[#This Row],[signup_date]]</f>
        <v>275</v>
      </c>
      <c r="Y5462" s="7">
        <f>IF(Working_Data[[#This Row],[churned]]="Active",1,0)</f>
        <v>0</v>
      </c>
      <c r="Z5462" s="7">
        <f>YEAR(Working_Data[[#This Row],[order_date]])</f>
        <v>2025</v>
      </c>
    </row>
    <row r="5463" spans="1:26" x14ac:dyDescent="0.25">
      <c r="A5463" t="s">
        <v>10976</v>
      </c>
      <c r="B5463" t="s">
        <v>21</v>
      </c>
      <c r="C5463" t="s">
        <v>82</v>
      </c>
      <c r="D5463" t="s">
        <v>77</v>
      </c>
      <c r="E5463" s="1">
        <v>45872</v>
      </c>
      <c r="F5463" t="s">
        <v>10977</v>
      </c>
      <c r="G5463" s="1">
        <v>45823</v>
      </c>
      <c r="H5463" t="s">
        <v>34</v>
      </c>
      <c r="I5463" t="s">
        <v>54</v>
      </c>
      <c r="J5463" t="s">
        <v>49</v>
      </c>
      <c r="K5463">
        <v>3</v>
      </c>
      <c r="L5463" s="3">
        <f>Working_Data[[#This Row],[price2]]/Working_Data[[#This Row],[quantity]]</f>
        <v>225.70666666666668</v>
      </c>
      <c r="M5463" s="3">
        <v>677.12</v>
      </c>
      <c r="N5463" t="s">
        <v>50</v>
      </c>
      <c r="O5463">
        <v>13</v>
      </c>
      <c r="P5463" s="1">
        <v>45575</v>
      </c>
      <c r="Q5463">
        <v>31</v>
      </c>
      <c r="R5463" t="s">
        <v>43</v>
      </c>
      <c r="S5463">
        <v>1</v>
      </c>
      <c r="T5463" s="1">
        <v>45738</v>
      </c>
      <c r="U5463" t="s">
        <v>60</v>
      </c>
      <c r="V5463" t="str">
        <f>TEXT(WEEKDAY(Working_Data[[#This Row],[order_date]],1),"DDDD")</f>
        <v>Sunday</v>
      </c>
      <c r="W5463" t="str">
        <f>TEXT(Working_Data[[#This Row],[order_date]],"mmmm")</f>
        <v>June</v>
      </c>
      <c r="X5463" s="7">
        <f>Working_Data[[#This Row],[last_order_date]]-Working_Data[[#This Row],[signup_date]]</f>
        <v>-297</v>
      </c>
      <c r="Y5463" s="7">
        <f>IF(Working_Data[[#This Row],[churned]]="Active",1,0)</f>
        <v>0</v>
      </c>
      <c r="Z5463" s="7">
        <f>YEAR(Working_Data[[#This Row],[order_date]])</f>
        <v>2025</v>
      </c>
    </row>
    <row r="5464" spans="1:26" x14ac:dyDescent="0.25">
      <c r="A5464" t="s">
        <v>10978</v>
      </c>
      <c r="B5464" t="s">
        <v>45</v>
      </c>
      <c r="C5464" t="s">
        <v>22</v>
      </c>
      <c r="D5464" t="s">
        <v>77</v>
      </c>
      <c r="E5464" s="1">
        <v>45642</v>
      </c>
      <c r="F5464" t="s">
        <v>10979</v>
      </c>
      <c r="G5464" s="1">
        <v>45823</v>
      </c>
      <c r="H5464" t="s">
        <v>47</v>
      </c>
      <c r="I5464" t="s">
        <v>48</v>
      </c>
      <c r="J5464" t="s">
        <v>59</v>
      </c>
      <c r="K5464">
        <v>4</v>
      </c>
      <c r="L5464" s="3">
        <f>Working_Data[[#This Row],[price2]]/Working_Data[[#This Row],[quantity]]</f>
        <v>328.76749999999998</v>
      </c>
      <c r="M5464" s="3">
        <v>1315.07</v>
      </c>
      <c r="N5464" t="s">
        <v>28</v>
      </c>
      <c r="O5464">
        <v>14</v>
      </c>
      <c r="P5464" s="1">
        <v>45723</v>
      </c>
      <c r="Q5464">
        <v>95</v>
      </c>
      <c r="R5464" t="s">
        <v>43</v>
      </c>
      <c r="S5464">
        <v>5</v>
      </c>
      <c r="T5464" s="1">
        <v>45812</v>
      </c>
      <c r="U5464" t="s">
        <v>36</v>
      </c>
      <c r="V5464" t="str">
        <f>TEXT(WEEKDAY(Working_Data[[#This Row],[order_date]],1),"DDDD")</f>
        <v>Sunday</v>
      </c>
      <c r="W5464" t="str">
        <f>TEXT(Working_Data[[#This Row],[order_date]],"mmmm")</f>
        <v>June</v>
      </c>
      <c r="X5464" s="7">
        <f>Working_Data[[#This Row],[last_order_date]]-Working_Data[[#This Row],[signup_date]]</f>
        <v>81</v>
      </c>
      <c r="Y5464" s="7">
        <f>IF(Working_Data[[#This Row],[churned]]="Active",1,0)</f>
        <v>0</v>
      </c>
      <c r="Z5464" s="7">
        <f>YEAR(Working_Data[[#This Row],[order_date]])</f>
        <v>2025</v>
      </c>
    </row>
    <row r="5465" spans="1:26" x14ac:dyDescent="0.25">
      <c r="A5465" t="s">
        <v>10980</v>
      </c>
      <c r="B5465" t="s">
        <v>21</v>
      </c>
      <c r="C5465" t="s">
        <v>82</v>
      </c>
      <c r="D5465" t="s">
        <v>56</v>
      </c>
      <c r="E5465" s="1">
        <v>45316</v>
      </c>
      <c r="F5465" t="s">
        <v>10981</v>
      </c>
      <c r="G5465" s="1">
        <v>45823</v>
      </c>
      <c r="H5465" t="s">
        <v>58</v>
      </c>
      <c r="I5465" t="s">
        <v>42</v>
      </c>
      <c r="J5465" t="s">
        <v>49</v>
      </c>
      <c r="K5465">
        <v>2</v>
      </c>
      <c r="L5465" s="3">
        <f>Working_Data[[#This Row],[price2]]/Working_Data[[#This Row],[quantity]]</f>
        <v>223.05500000000001</v>
      </c>
      <c r="M5465" s="3">
        <v>446.11</v>
      </c>
      <c r="N5465" t="s">
        <v>28</v>
      </c>
      <c r="O5465">
        <v>26</v>
      </c>
      <c r="P5465" s="1">
        <v>45862</v>
      </c>
      <c r="Q5465">
        <v>500</v>
      </c>
      <c r="R5465" t="s">
        <v>43</v>
      </c>
      <c r="S5465">
        <v>3</v>
      </c>
      <c r="T5465" s="1">
        <v>45527</v>
      </c>
      <c r="U5465" t="s">
        <v>36</v>
      </c>
      <c r="V5465" t="str">
        <f>TEXT(WEEKDAY(Working_Data[[#This Row],[order_date]],1),"DDDD")</f>
        <v>Sunday</v>
      </c>
      <c r="W5465" t="str">
        <f>TEXT(Working_Data[[#This Row],[order_date]],"mmmm")</f>
        <v>June</v>
      </c>
      <c r="X5465" s="7">
        <f>Working_Data[[#This Row],[last_order_date]]-Working_Data[[#This Row],[signup_date]]</f>
        <v>546</v>
      </c>
      <c r="Y5465" s="7">
        <f>IF(Working_Data[[#This Row],[churned]]="Active",1,0)</f>
        <v>0</v>
      </c>
      <c r="Z5465" s="7">
        <f>YEAR(Working_Data[[#This Row],[order_date]])</f>
        <v>2025</v>
      </c>
    </row>
    <row r="5466" spans="1:26" x14ac:dyDescent="0.25">
      <c r="A5466" t="s">
        <v>10982</v>
      </c>
      <c r="B5466" t="s">
        <v>38</v>
      </c>
      <c r="C5466" t="s">
        <v>82</v>
      </c>
      <c r="D5466" t="s">
        <v>32</v>
      </c>
      <c r="E5466" s="1">
        <v>45598</v>
      </c>
      <c r="F5466" t="s">
        <v>10983</v>
      </c>
      <c r="G5466" s="1">
        <v>45823</v>
      </c>
      <c r="H5466" t="s">
        <v>41</v>
      </c>
      <c r="I5466" t="s">
        <v>54</v>
      </c>
      <c r="J5466" t="s">
        <v>64</v>
      </c>
      <c r="K5466">
        <v>5</v>
      </c>
      <c r="L5466" s="3">
        <f>Working_Data[[#This Row],[price2]]/Working_Data[[#This Row],[quantity]]</f>
        <v>160.18800000000002</v>
      </c>
      <c r="M5466" s="3">
        <v>800.94</v>
      </c>
      <c r="N5466" t="s">
        <v>35</v>
      </c>
      <c r="O5466">
        <v>32</v>
      </c>
      <c r="P5466" s="1">
        <v>45422</v>
      </c>
      <c r="Q5466">
        <v>69</v>
      </c>
      <c r="R5466" t="s">
        <v>29</v>
      </c>
      <c r="S5466">
        <v>4</v>
      </c>
      <c r="T5466" s="1">
        <v>45626</v>
      </c>
      <c r="U5466" t="s">
        <v>36</v>
      </c>
      <c r="V5466" t="str">
        <f>TEXT(WEEKDAY(Working_Data[[#This Row],[order_date]],1),"DDDD")</f>
        <v>Sunday</v>
      </c>
      <c r="W5466" t="str">
        <f>TEXT(Working_Data[[#This Row],[order_date]],"mmmm")</f>
        <v>June</v>
      </c>
      <c r="X5466" s="7">
        <f>Working_Data[[#This Row],[last_order_date]]-Working_Data[[#This Row],[signup_date]]</f>
        <v>-176</v>
      </c>
      <c r="Y5466" s="7">
        <f>IF(Working_Data[[#This Row],[churned]]="Active",1,0)</f>
        <v>1</v>
      </c>
      <c r="Z5466" s="7">
        <f>YEAR(Working_Data[[#This Row],[order_date]])</f>
        <v>2025</v>
      </c>
    </row>
    <row r="5467" spans="1:26" x14ac:dyDescent="0.25">
      <c r="A5467" t="s">
        <v>10984</v>
      </c>
      <c r="B5467" t="s">
        <v>45</v>
      </c>
      <c r="C5467" t="s">
        <v>82</v>
      </c>
      <c r="D5467" t="s">
        <v>56</v>
      </c>
      <c r="E5467" s="1">
        <v>45216</v>
      </c>
      <c r="F5467" t="s">
        <v>10985</v>
      </c>
      <c r="G5467" s="1">
        <v>45823</v>
      </c>
      <c r="H5467" t="s">
        <v>25</v>
      </c>
      <c r="I5467" t="s">
        <v>26</v>
      </c>
      <c r="J5467" t="s">
        <v>67</v>
      </c>
      <c r="K5467">
        <v>3</v>
      </c>
      <c r="L5467" s="3">
        <f>Working_Data[[#This Row],[price2]]/Working_Data[[#This Row],[quantity]]</f>
        <v>354.26333333333332</v>
      </c>
      <c r="M5467" s="3">
        <v>1062.79</v>
      </c>
      <c r="N5467" t="s">
        <v>50</v>
      </c>
      <c r="O5467">
        <v>14</v>
      </c>
      <c r="P5467" s="1">
        <v>45672</v>
      </c>
      <c r="Q5467">
        <v>44</v>
      </c>
      <c r="R5467" t="s">
        <v>43</v>
      </c>
      <c r="S5467">
        <v>2</v>
      </c>
      <c r="T5467" s="1">
        <v>45301</v>
      </c>
      <c r="U5467" t="s">
        <v>36</v>
      </c>
      <c r="V5467" t="str">
        <f>TEXT(WEEKDAY(Working_Data[[#This Row],[order_date]],1),"DDDD")</f>
        <v>Sunday</v>
      </c>
      <c r="W5467" t="str">
        <f>TEXT(Working_Data[[#This Row],[order_date]],"mmmm")</f>
        <v>June</v>
      </c>
      <c r="X5467" s="7">
        <f>Working_Data[[#This Row],[last_order_date]]-Working_Data[[#This Row],[signup_date]]</f>
        <v>456</v>
      </c>
      <c r="Y5467" s="7">
        <f>IF(Working_Data[[#This Row],[churned]]="Active",1,0)</f>
        <v>0</v>
      </c>
      <c r="Z5467" s="7">
        <f>YEAR(Working_Data[[#This Row],[order_date]])</f>
        <v>2025</v>
      </c>
    </row>
    <row r="5468" spans="1:26" x14ac:dyDescent="0.25">
      <c r="A5468" t="s">
        <v>10986</v>
      </c>
      <c r="B5468" t="s">
        <v>45</v>
      </c>
      <c r="C5468" t="s">
        <v>22</v>
      </c>
      <c r="D5468" t="s">
        <v>52</v>
      </c>
      <c r="E5468" s="1">
        <v>45552</v>
      </c>
      <c r="F5468" t="s">
        <v>10987</v>
      </c>
      <c r="G5468" s="1">
        <v>45823</v>
      </c>
      <c r="H5468" t="s">
        <v>58</v>
      </c>
      <c r="I5468" t="s">
        <v>26</v>
      </c>
      <c r="J5468" t="s">
        <v>64</v>
      </c>
      <c r="K5468">
        <v>4</v>
      </c>
      <c r="L5468" s="3">
        <f>Working_Data[[#This Row],[price2]]/Working_Data[[#This Row],[quantity]]</f>
        <v>61.18</v>
      </c>
      <c r="M5468" s="3">
        <v>244.72</v>
      </c>
      <c r="N5468" t="s">
        <v>35</v>
      </c>
      <c r="O5468">
        <v>19</v>
      </c>
      <c r="P5468" s="1">
        <v>45695</v>
      </c>
      <c r="Q5468">
        <v>199</v>
      </c>
      <c r="R5468" t="s">
        <v>29</v>
      </c>
      <c r="S5468">
        <v>1</v>
      </c>
      <c r="T5468" s="1">
        <v>45617</v>
      </c>
      <c r="U5468" t="s">
        <v>36</v>
      </c>
      <c r="V5468" t="str">
        <f>TEXT(WEEKDAY(Working_Data[[#This Row],[order_date]],1),"DDDD")</f>
        <v>Sunday</v>
      </c>
      <c r="W5468" t="str">
        <f>TEXT(Working_Data[[#This Row],[order_date]],"mmmm")</f>
        <v>June</v>
      </c>
      <c r="X5468" s="7">
        <f>Working_Data[[#This Row],[last_order_date]]-Working_Data[[#This Row],[signup_date]]</f>
        <v>143</v>
      </c>
      <c r="Y5468" s="7">
        <f>IF(Working_Data[[#This Row],[churned]]="Active",1,0)</f>
        <v>1</v>
      </c>
      <c r="Z5468" s="7">
        <f>YEAR(Working_Data[[#This Row],[order_date]])</f>
        <v>2025</v>
      </c>
    </row>
    <row r="5469" spans="1:26" x14ac:dyDescent="0.25">
      <c r="A5469" t="s">
        <v>10988</v>
      </c>
      <c r="B5469" t="s">
        <v>38</v>
      </c>
      <c r="C5469" t="s">
        <v>39</v>
      </c>
      <c r="D5469" t="s">
        <v>32</v>
      </c>
      <c r="E5469" s="1">
        <v>45733</v>
      </c>
      <c r="F5469" t="s">
        <v>10989</v>
      </c>
      <c r="G5469" s="1">
        <v>45823</v>
      </c>
      <c r="H5469" t="s">
        <v>47</v>
      </c>
      <c r="I5469" t="s">
        <v>63</v>
      </c>
      <c r="J5469" t="s">
        <v>64</v>
      </c>
      <c r="K5469">
        <v>4</v>
      </c>
      <c r="L5469" s="3">
        <f>Working_Data[[#This Row],[price2]]/Working_Data[[#This Row],[quantity]]</f>
        <v>182.16499999999999</v>
      </c>
      <c r="M5469" s="3">
        <v>728.66</v>
      </c>
      <c r="N5469" t="s">
        <v>35</v>
      </c>
      <c r="O5469">
        <v>42</v>
      </c>
      <c r="P5469" s="1">
        <v>45776</v>
      </c>
      <c r="Q5469">
        <v>314</v>
      </c>
      <c r="R5469" t="s">
        <v>29</v>
      </c>
      <c r="S5469">
        <v>4</v>
      </c>
      <c r="T5469" s="1">
        <v>45485</v>
      </c>
      <c r="U5469" t="s">
        <v>30</v>
      </c>
      <c r="V5469" t="str">
        <f>TEXT(WEEKDAY(Working_Data[[#This Row],[order_date]],1),"DDDD")</f>
        <v>Sunday</v>
      </c>
      <c r="W5469" t="str">
        <f>TEXT(Working_Data[[#This Row],[order_date]],"mmmm")</f>
        <v>June</v>
      </c>
      <c r="X5469" s="7">
        <f>Working_Data[[#This Row],[last_order_date]]-Working_Data[[#This Row],[signup_date]]</f>
        <v>43</v>
      </c>
      <c r="Y5469" s="7">
        <f>IF(Working_Data[[#This Row],[churned]]="Active",1,0)</f>
        <v>1</v>
      </c>
      <c r="Z5469" s="7">
        <f>YEAR(Working_Data[[#This Row],[order_date]])</f>
        <v>2025</v>
      </c>
    </row>
    <row r="5470" spans="1:26" x14ac:dyDescent="0.25">
      <c r="A5470" t="s">
        <v>10990</v>
      </c>
      <c r="B5470" t="s">
        <v>21</v>
      </c>
      <c r="C5470" t="s">
        <v>22</v>
      </c>
      <c r="D5470" t="s">
        <v>77</v>
      </c>
      <c r="E5470" s="1">
        <v>45428</v>
      </c>
      <c r="F5470" t="s">
        <v>10991</v>
      </c>
      <c r="G5470" s="1">
        <v>45823</v>
      </c>
      <c r="H5470" t="s">
        <v>34</v>
      </c>
      <c r="I5470" t="s">
        <v>42</v>
      </c>
      <c r="J5470" t="s">
        <v>64</v>
      </c>
      <c r="K5470">
        <v>2</v>
      </c>
      <c r="L5470" s="3">
        <f>Working_Data[[#This Row],[price2]]/Working_Data[[#This Row],[quantity]]</f>
        <v>118.07</v>
      </c>
      <c r="M5470" s="3">
        <v>236.14</v>
      </c>
      <c r="N5470" t="s">
        <v>50</v>
      </c>
      <c r="O5470">
        <v>27</v>
      </c>
      <c r="P5470" s="1">
        <v>45872</v>
      </c>
      <c r="Q5470">
        <v>158</v>
      </c>
      <c r="R5470" t="s">
        <v>43</v>
      </c>
      <c r="S5470">
        <v>5</v>
      </c>
      <c r="T5470" s="1">
        <v>45996</v>
      </c>
      <c r="U5470" t="s">
        <v>36</v>
      </c>
      <c r="V5470" t="str">
        <f>TEXT(WEEKDAY(Working_Data[[#This Row],[order_date]],1),"DDDD")</f>
        <v>Sunday</v>
      </c>
      <c r="W5470" t="str">
        <f>TEXT(Working_Data[[#This Row],[order_date]],"mmmm")</f>
        <v>June</v>
      </c>
      <c r="X5470" s="7">
        <f>Working_Data[[#This Row],[last_order_date]]-Working_Data[[#This Row],[signup_date]]</f>
        <v>444</v>
      </c>
      <c r="Y5470" s="7">
        <f>IF(Working_Data[[#This Row],[churned]]="Active",1,0)</f>
        <v>0</v>
      </c>
      <c r="Z5470" s="7">
        <f>YEAR(Working_Data[[#This Row],[order_date]])</f>
        <v>2025</v>
      </c>
    </row>
    <row r="5471" spans="1:26" x14ac:dyDescent="0.25">
      <c r="A5471" t="s">
        <v>10992</v>
      </c>
      <c r="B5471" t="s">
        <v>21</v>
      </c>
      <c r="C5471" t="s">
        <v>39</v>
      </c>
      <c r="D5471" t="s">
        <v>77</v>
      </c>
      <c r="E5471" s="1">
        <v>45362</v>
      </c>
      <c r="F5471" t="s">
        <v>10993</v>
      </c>
      <c r="G5471" s="1">
        <v>45823</v>
      </c>
      <c r="H5471" t="s">
        <v>47</v>
      </c>
      <c r="I5471" t="s">
        <v>42</v>
      </c>
      <c r="J5471" t="s">
        <v>59</v>
      </c>
      <c r="K5471">
        <v>1</v>
      </c>
      <c r="L5471" s="3">
        <f>Working_Data[[#This Row],[price2]]/Working_Data[[#This Row],[quantity]]</f>
        <v>676.36</v>
      </c>
      <c r="M5471" s="3">
        <v>676.36</v>
      </c>
      <c r="N5471" t="s">
        <v>50</v>
      </c>
      <c r="O5471">
        <v>40</v>
      </c>
      <c r="P5471" s="1">
        <v>45793</v>
      </c>
      <c r="Q5471">
        <v>354</v>
      </c>
      <c r="R5471" t="s">
        <v>43</v>
      </c>
      <c r="S5471">
        <v>1</v>
      </c>
      <c r="T5471" s="1">
        <v>45709</v>
      </c>
      <c r="U5471" t="s">
        <v>60</v>
      </c>
      <c r="V5471" t="str">
        <f>TEXT(WEEKDAY(Working_Data[[#This Row],[order_date]],1),"DDDD")</f>
        <v>Sunday</v>
      </c>
      <c r="W5471" t="str">
        <f>TEXT(Working_Data[[#This Row],[order_date]],"mmmm")</f>
        <v>June</v>
      </c>
      <c r="X5471" s="7">
        <f>Working_Data[[#This Row],[last_order_date]]-Working_Data[[#This Row],[signup_date]]</f>
        <v>431</v>
      </c>
      <c r="Y5471" s="7">
        <f>IF(Working_Data[[#This Row],[churned]]="Active",1,0)</f>
        <v>0</v>
      </c>
      <c r="Z5471" s="7">
        <f>YEAR(Working_Data[[#This Row],[order_date]])</f>
        <v>2025</v>
      </c>
    </row>
    <row r="5472" spans="1:26" x14ac:dyDescent="0.25">
      <c r="A5472" t="s">
        <v>10994</v>
      </c>
      <c r="B5472" t="s">
        <v>45</v>
      </c>
      <c r="C5472" t="s">
        <v>22</v>
      </c>
      <c r="D5472" t="s">
        <v>56</v>
      </c>
      <c r="E5472" s="1">
        <v>45467</v>
      </c>
      <c r="F5472" t="s">
        <v>10995</v>
      </c>
      <c r="G5472" s="1">
        <v>45823</v>
      </c>
      <c r="H5472" t="s">
        <v>25</v>
      </c>
      <c r="I5472" t="s">
        <v>63</v>
      </c>
      <c r="J5472" t="s">
        <v>64</v>
      </c>
      <c r="K5472">
        <v>1</v>
      </c>
      <c r="L5472" s="3">
        <f>Working_Data[[#This Row],[price2]]/Working_Data[[#This Row],[quantity]]</f>
        <v>1009.06</v>
      </c>
      <c r="M5472" s="3">
        <v>1009.06</v>
      </c>
      <c r="N5472" t="s">
        <v>28</v>
      </c>
      <c r="O5472">
        <v>6</v>
      </c>
      <c r="P5472" s="1">
        <v>45838</v>
      </c>
      <c r="Q5472">
        <v>475</v>
      </c>
      <c r="R5472" t="s">
        <v>29</v>
      </c>
      <c r="S5472">
        <v>2</v>
      </c>
      <c r="T5472" s="1">
        <v>45619</v>
      </c>
      <c r="U5472" t="s">
        <v>36</v>
      </c>
      <c r="V5472" t="str">
        <f>TEXT(WEEKDAY(Working_Data[[#This Row],[order_date]],1),"DDDD")</f>
        <v>Sunday</v>
      </c>
      <c r="W5472" t="str">
        <f>TEXT(Working_Data[[#This Row],[order_date]],"mmmm")</f>
        <v>June</v>
      </c>
      <c r="X5472" s="7">
        <f>Working_Data[[#This Row],[last_order_date]]-Working_Data[[#This Row],[signup_date]]</f>
        <v>371</v>
      </c>
      <c r="Y5472" s="7">
        <f>IF(Working_Data[[#This Row],[churned]]="Active",1,0)</f>
        <v>1</v>
      </c>
      <c r="Z5472" s="7">
        <f>YEAR(Working_Data[[#This Row],[order_date]])</f>
        <v>2025</v>
      </c>
    </row>
    <row r="5473" spans="1:26" x14ac:dyDescent="0.25">
      <c r="A5473" t="s">
        <v>10996</v>
      </c>
      <c r="B5473" t="s">
        <v>21</v>
      </c>
      <c r="C5473" t="s">
        <v>82</v>
      </c>
      <c r="D5473" t="s">
        <v>32</v>
      </c>
      <c r="E5473" s="1">
        <v>45193</v>
      </c>
      <c r="F5473" t="s">
        <v>10997</v>
      </c>
      <c r="G5473" s="1">
        <v>45823</v>
      </c>
      <c r="H5473" t="s">
        <v>47</v>
      </c>
      <c r="I5473" t="s">
        <v>54</v>
      </c>
      <c r="J5473" t="s">
        <v>67</v>
      </c>
      <c r="K5473">
        <v>5</v>
      </c>
      <c r="L5473" s="3">
        <f>Working_Data[[#This Row],[price2]]/Working_Data[[#This Row],[quantity]]</f>
        <v>150.822</v>
      </c>
      <c r="M5473" s="3">
        <v>754.11</v>
      </c>
      <c r="N5473" t="s">
        <v>35</v>
      </c>
      <c r="O5473">
        <v>49</v>
      </c>
      <c r="P5473" s="1">
        <v>45617</v>
      </c>
      <c r="Q5473">
        <v>313</v>
      </c>
      <c r="R5473" t="s">
        <v>29</v>
      </c>
      <c r="S5473">
        <v>4</v>
      </c>
      <c r="T5473" s="1">
        <v>45591</v>
      </c>
      <c r="U5473" t="s">
        <v>30</v>
      </c>
      <c r="V5473" t="str">
        <f>TEXT(WEEKDAY(Working_Data[[#This Row],[order_date]],1),"DDDD")</f>
        <v>Sunday</v>
      </c>
      <c r="W5473" t="str">
        <f>TEXT(Working_Data[[#This Row],[order_date]],"mmmm")</f>
        <v>June</v>
      </c>
      <c r="X5473" s="7">
        <f>Working_Data[[#This Row],[last_order_date]]-Working_Data[[#This Row],[signup_date]]</f>
        <v>424</v>
      </c>
      <c r="Y5473" s="7">
        <f>IF(Working_Data[[#This Row],[churned]]="Active",1,0)</f>
        <v>1</v>
      </c>
      <c r="Z5473" s="7">
        <f>YEAR(Working_Data[[#This Row],[order_date]])</f>
        <v>2025</v>
      </c>
    </row>
    <row r="5474" spans="1:26" x14ac:dyDescent="0.25">
      <c r="A5474" t="s">
        <v>10998</v>
      </c>
      <c r="B5474" t="s">
        <v>45</v>
      </c>
      <c r="C5474" t="s">
        <v>82</v>
      </c>
      <c r="D5474" t="s">
        <v>77</v>
      </c>
      <c r="E5474" s="1">
        <v>44937</v>
      </c>
      <c r="F5474" t="s">
        <v>10999</v>
      </c>
      <c r="G5474" s="1">
        <v>45824</v>
      </c>
      <c r="H5474" t="s">
        <v>34</v>
      </c>
      <c r="I5474" t="s">
        <v>63</v>
      </c>
      <c r="J5474" t="s">
        <v>27</v>
      </c>
      <c r="K5474">
        <v>5</v>
      </c>
      <c r="L5474" s="3">
        <f>Working_Data[[#This Row],[price2]]/Working_Data[[#This Row],[quantity]]</f>
        <v>108.51600000000001</v>
      </c>
      <c r="M5474" s="3">
        <v>542.58000000000004</v>
      </c>
      <c r="N5474" t="s">
        <v>35</v>
      </c>
      <c r="O5474">
        <v>35</v>
      </c>
      <c r="P5474" s="1">
        <v>45577</v>
      </c>
      <c r="Q5474">
        <v>189</v>
      </c>
      <c r="R5474" t="s">
        <v>29</v>
      </c>
      <c r="S5474">
        <v>1</v>
      </c>
      <c r="T5474" s="1">
        <v>45822</v>
      </c>
      <c r="U5474" t="s">
        <v>30</v>
      </c>
      <c r="V5474" t="str">
        <f>TEXT(WEEKDAY(Working_Data[[#This Row],[order_date]],1),"DDDD")</f>
        <v>Monday</v>
      </c>
      <c r="W5474" t="str">
        <f>TEXT(Working_Data[[#This Row],[order_date]],"mmmm")</f>
        <v>June</v>
      </c>
      <c r="X5474" s="7">
        <f>Working_Data[[#This Row],[last_order_date]]-Working_Data[[#This Row],[signup_date]]</f>
        <v>640</v>
      </c>
      <c r="Y5474" s="7">
        <f>IF(Working_Data[[#This Row],[churned]]="Active",1,0)</f>
        <v>1</v>
      </c>
      <c r="Z5474" s="7">
        <f>YEAR(Working_Data[[#This Row],[order_date]])</f>
        <v>2025</v>
      </c>
    </row>
    <row r="5475" spans="1:26" x14ac:dyDescent="0.25">
      <c r="A5475" t="s">
        <v>11000</v>
      </c>
      <c r="B5475" t="s">
        <v>38</v>
      </c>
      <c r="C5475" t="s">
        <v>82</v>
      </c>
      <c r="D5475" t="s">
        <v>32</v>
      </c>
      <c r="E5475" s="1">
        <v>45888</v>
      </c>
      <c r="F5475" t="s">
        <v>11001</v>
      </c>
      <c r="G5475" s="1">
        <v>45824</v>
      </c>
      <c r="H5475" t="s">
        <v>34</v>
      </c>
      <c r="I5475" t="s">
        <v>48</v>
      </c>
      <c r="J5475" t="s">
        <v>64</v>
      </c>
      <c r="K5475">
        <v>3</v>
      </c>
      <c r="L5475" s="3">
        <f>Working_Data[[#This Row],[price2]]/Working_Data[[#This Row],[quantity]]</f>
        <v>153.67666666666665</v>
      </c>
      <c r="M5475" s="3">
        <v>461.03</v>
      </c>
      <c r="N5475" t="s">
        <v>28</v>
      </c>
      <c r="O5475">
        <v>15</v>
      </c>
      <c r="P5475" s="1">
        <v>45803</v>
      </c>
      <c r="Q5475">
        <v>432</v>
      </c>
      <c r="R5475" t="s">
        <v>29</v>
      </c>
      <c r="S5475">
        <v>1</v>
      </c>
      <c r="T5475" s="1">
        <v>45710</v>
      </c>
      <c r="U5475" t="s">
        <v>36</v>
      </c>
      <c r="V5475" t="str">
        <f>TEXT(WEEKDAY(Working_Data[[#This Row],[order_date]],1),"DDDD")</f>
        <v>Monday</v>
      </c>
      <c r="W5475" t="str">
        <f>TEXT(Working_Data[[#This Row],[order_date]],"mmmm")</f>
        <v>June</v>
      </c>
      <c r="X5475" s="7">
        <f>Working_Data[[#This Row],[last_order_date]]-Working_Data[[#This Row],[signup_date]]</f>
        <v>-85</v>
      </c>
      <c r="Y5475" s="7">
        <f>IF(Working_Data[[#This Row],[churned]]="Active",1,0)</f>
        <v>1</v>
      </c>
      <c r="Z5475" s="7">
        <f>YEAR(Working_Data[[#This Row],[order_date]])</f>
        <v>2025</v>
      </c>
    </row>
    <row r="5476" spans="1:26" x14ac:dyDescent="0.25">
      <c r="A5476" t="s">
        <v>11002</v>
      </c>
      <c r="B5476" t="s">
        <v>38</v>
      </c>
      <c r="C5476" t="s">
        <v>82</v>
      </c>
      <c r="D5476" t="s">
        <v>52</v>
      </c>
      <c r="E5476" s="1">
        <v>45626</v>
      </c>
      <c r="F5476" t="s">
        <v>11003</v>
      </c>
      <c r="G5476" s="1">
        <v>45824</v>
      </c>
      <c r="H5476" t="s">
        <v>34</v>
      </c>
      <c r="I5476" t="s">
        <v>26</v>
      </c>
      <c r="J5476" t="s">
        <v>49</v>
      </c>
      <c r="K5476">
        <v>5</v>
      </c>
      <c r="L5476" s="3">
        <f>Working_Data[[#This Row],[price2]]/Working_Data[[#This Row],[quantity]]</f>
        <v>63.234000000000002</v>
      </c>
      <c r="M5476" s="3">
        <v>316.17</v>
      </c>
      <c r="N5476" t="s">
        <v>35</v>
      </c>
      <c r="O5476">
        <v>40</v>
      </c>
      <c r="P5476" s="1">
        <v>45750</v>
      </c>
      <c r="Q5476">
        <v>58</v>
      </c>
      <c r="R5476" t="s">
        <v>29</v>
      </c>
      <c r="S5476">
        <v>2</v>
      </c>
      <c r="T5476" s="1">
        <v>45824</v>
      </c>
      <c r="U5476" t="s">
        <v>60</v>
      </c>
      <c r="V5476" t="str">
        <f>TEXT(WEEKDAY(Working_Data[[#This Row],[order_date]],1),"DDDD")</f>
        <v>Monday</v>
      </c>
      <c r="W5476" t="str">
        <f>TEXT(Working_Data[[#This Row],[order_date]],"mmmm")</f>
        <v>June</v>
      </c>
      <c r="X5476" s="7">
        <f>Working_Data[[#This Row],[last_order_date]]-Working_Data[[#This Row],[signup_date]]</f>
        <v>124</v>
      </c>
      <c r="Y5476" s="7">
        <f>IF(Working_Data[[#This Row],[churned]]="Active",1,0)</f>
        <v>1</v>
      </c>
      <c r="Z5476" s="7">
        <f>YEAR(Working_Data[[#This Row],[order_date]])</f>
        <v>2025</v>
      </c>
    </row>
    <row r="5477" spans="1:26" x14ac:dyDescent="0.25">
      <c r="A5477" t="s">
        <v>11004</v>
      </c>
      <c r="B5477" t="s">
        <v>38</v>
      </c>
      <c r="C5477" t="s">
        <v>22</v>
      </c>
      <c r="D5477" t="s">
        <v>32</v>
      </c>
      <c r="E5477" s="1">
        <v>45537</v>
      </c>
      <c r="F5477" t="s">
        <v>11005</v>
      </c>
      <c r="G5477" s="1">
        <v>45824</v>
      </c>
      <c r="H5477" t="s">
        <v>47</v>
      </c>
      <c r="I5477" t="s">
        <v>42</v>
      </c>
      <c r="J5477" t="s">
        <v>27</v>
      </c>
      <c r="K5477">
        <v>5</v>
      </c>
      <c r="L5477" s="3">
        <f>Working_Data[[#This Row],[price2]]/Working_Data[[#This Row],[quantity]]</f>
        <v>291.63600000000002</v>
      </c>
      <c r="M5477" s="3">
        <v>1458.18</v>
      </c>
      <c r="N5477" t="s">
        <v>35</v>
      </c>
      <c r="O5477">
        <v>25</v>
      </c>
      <c r="P5477" s="1">
        <v>45785</v>
      </c>
      <c r="Q5477">
        <v>481</v>
      </c>
      <c r="R5477" t="s">
        <v>29</v>
      </c>
      <c r="S5477">
        <v>1</v>
      </c>
      <c r="T5477" s="1">
        <v>45658</v>
      </c>
      <c r="U5477" t="s">
        <v>30</v>
      </c>
      <c r="V5477" t="str">
        <f>TEXT(WEEKDAY(Working_Data[[#This Row],[order_date]],1),"DDDD")</f>
        <v>Monday</v>
      </c>
      <c r="W5477" t="str">
        <f>TEXT(Working_Data[[#This Row],[order_date]],"mmmm")</f>
        <v>June</v>
      </c>
      <c r="X5477" s="7">
        <f>Working_Data[[#This Row],[last_order_date]]-Working_Data[[#This Row],[signup_date]]</f>
        <v>248</v>
      </c>
      <c r="Y5477" s="7">
        <f>IF(Working_Data[[#This Row],[churned]]="Active",1,0)</f>
        <v>1</v>
      </c>
      <c r="Z5477" s="7">
        <f>YEAR(Working_Data[[#This Row],[order_date]])</f>
        <v>2025</v>
      </c>
    </row>
    <row r="5478" spans="1:26" x14ac:dyDescent="0.25">
      <c r="A5478" t="s">
        <v>11006</v>
      </c>
      <c r="B5478" t="s">
        <v>45</v>
      </c>
      <c r="C5478" t="s">
        <v>39</v>
      </c>
      <c r="D5478" t="s">
        <v>32</v>
      </c>
      <c r="E5478" s="1">
        <v>45715</v>
      </c>
      <c r="F5478" t="s">
        <v>11007</v>
      </c>
      <c r="G5478" s="1">
        <v>45824</v>
      </c>
      <c r="H5478" t="s">
        <v>25</v>
      </c>
      <c r="I5478" t="s">
        <v>26</v>
      </c>
      <c r="J5478" t="s">
        <v>49</v>
      </c>
      <c r="K5478">
        <v>5</v>
      </c>
      <c r="L5478" s="3">
        <f>Working_Data[[#This Row],[price2]]/Working_Data[[#This Row],[quantity]]</f>
        <v>69.763999999999996</v>
      </c>
      <c r="M5478" s="3">
        <v>348.82</v>
      </c>
      <c r="N5478" t="s">
        <v>50</v>
      </c>
      <c r="O5478">
        <v>17</v>
      </c>
      <c r="P5478" s="1">
        <v>45861</v>
      </c>
      <c r="Q5478">
        <v>386</v>
      </c>
      <c r="R5478" t="s">
        <v>29</v>
      </c>
      <c r="S5478">
        <v>4</v>
      </c>
      <c r="T5478" s="1">
        <v>45582</v>
      </c>
      <c r="U5478" t="s">
        <v>36</v>
      </c>
      <c r="V5478" t="str">
        <f>TEXT(WEEKDAY(Working_Data[[#This Row],[order_date]],1),"DDDD")</f>
        <v>Monday</v>
      </c>
      <c r="W5478" t="str">
        <f>TEXT(Working_Data[[#This Row],[order_date]],"mmmm")</f>
        <v>June</v>
      </c>
      <c r="X5478" s="7">
        <f>Working_Data[[#This Row],[last_order_date]]-Working_Data[[#This Row],[signup_date]]</f>
        <v>146</v>
      </c>
      <c r="Y5478" s="7">
        <f>IF(Working_Data[[#This Row],[churned]]="Active",1,0)</f>
        <v>1</v>
      </c>
      <c r="Z5478" s="7">
        <f>YEAR(Working_Data[[#This Row],[order_date]])</f>
        <v>2025</v>
      </c>
    </row>
    <row r="5479" spans="1:26" x14ac:dyDescent="0.25">
      <c r="A5479" t="s">
        <v>11008</v>
      </c>
      <c r="B5479" t="s">
        <v>45</v>
      </c>
      <c r="C5479" t="s">
        <v>22</v>
      </c>
      <c r="D5479" t="s">
        <v>77</v>
      </c>
      <c r="E5479" s="1">
        <v>45966</v>
      </c>
      <c r="F5479" t="s">
        <v>11009</v>
      </c>
      <c r="G5479" s="1">
        <v>45824</v>
      </c>
      <c r="H5479" t="s">
        <v>34</v>
      </c>
      <c r="I5479" t="s">
        <v>42</v>
      </c>
      <c r="J5479" t="s">
        <v>49</v>
      </c>
      <c r="K5479">
        <v>3</v>
      </c>
      <c r="L5479" s="3">
        <f>Working_Data[[#This Row],[price2]]/Working_Data[[#This Row],[quantity]]</f>
        <v>261.54333333333335</v>
      </c>
      <c r="M5479" s="3">
        <v>784.63</v>
      </c>
      <c r="N5479" t="s">
        <v>28</v>
      </c>
      <c r="O5479">
        <v>17</v>
      </c>
      <c r="P5479" s="1">
        <v>45793</v>
      </c>
      <c r="Q5479">
        <v>299</v>
      </c>
      <c r="R5479" t="s">
        <v>43</v>
      </c>
      <c r="S5479">
        <v>2</v>
      </c>
      <c r="T5479" s="1">
        <v>45707</v>
      </c>
      <c r="U5479" t="s">
        <v>36</v>
      </c>
      <c r="V5479" t="str">
        <f>TEXT(WEEKDAY(Working_Data[[#This Row],[order_date]],1),"DDDD")</f>
        <v>Monday</v>
      </c>
      <c r="W5479" t="str">
        <f>TEXT(Working_Data[[#This Row],[order_date]],"mmmm")</f>
        <v>June</v>
      </c>
      <c r="X5479" s="7">
        <f>Working_Data[[#This Row],[last_order_date]]-Working_Data[[#This Row],[signup_date]]</f>
        <v>-173</v>
      </c>
      <c r="Y5479" s="7">
        <f>IF(Working_Data[[#This Row],[churned]]="Active",1,0)</f>
        <v>0</v>
      </c>
      <c r="Z5479" s="7">
        <f>YEAR(Working_Data[[#This Row],[order_date]])</f>
        <v>2025</v>
      </c>
    </row>
    <row r="5480" spans="1:26" x14ac:dyDescent="0.25">
      <c r="A5480" t="s">
        <v>11010</v>
      </c>
      <c r="B5480" t="s">
        <v>38</v>
      </c>
      <c r="C5480" t="s">
        <v>22</v>
      </c>
      <c r="D5480" t="s">
        <v>52</v>
      </c>
      <c r="E5480" s="1">
        <v>45777</v>
      </c>
      <c r="F5480" t="s">
        <v>11011</v>
      </c>
      <c r="G5480" s="1">
        <v>45825</v>
      </c>
      <c r="H5480" t="s">
        <v>25</v>
      </c>
      <c r="I5480" t="s">
        <v>42</v>
      </c>
      <c r="J5480" t="s">
        <v>49</v>
      </c>
      <c r="K5480">
        <v>3</v>
      </c>
      <c r="L5480" s="3">
        <f>Working_Data[[#This Row],[price2]]/Working_Data[[#This Row],[quantity]]</f>
        <v>481.08666666666664</v>
      </c>
      <c r="M5480" s="3">
        <v>1443.26</v>
      </c>
      <c r="N5480" t="s">
        <v>35</v>
      </c>
      <c r="O5480">
        <v>38</v>
      </c>
      <c r="P5480" s="1">
        <v>45811</v>
      </c>
      <c r="Q5480">
        <v>438</v>
      </c>
      <c r="R5480" t="s">
        <v>43</v>
      </c>
      <c r="S5480">
        <v>2</v>
      </c>
      <c r="T5480" s="1">
        <v>45962</v>
      </c>
      <c r="U5480" t="s">
        <v>30</v>
      </c>
      <c r="V5480" t="str">
        <f>TEXT(WEEKDAY(Working_Data[[#This Row],[order_date]],1),"DDDD")</f>
        <v>Tuesday</v>
      </c>
      <c r="W5480" t="str">
        <f>TEXT(Working_Data[[#This Row],[order_date]],"mmmm")</f>
        <v>June</v>
      </c>
      <c r="X5480" s="7">
        <f>Working_Data[[#This Row],[last_order_date]]-Working_Data[[#This Row],[signup_date]]</f>
        <v>34</v>
      </c>
      <c r="Y5480" s="7">
        <f>IF(Working_Data[[#This Row],[churned]]="Active",1,0)</f>
        <v>0</v>
      </c>
      <c r="Z5480" s="7">
        <f>YEAR(Working_Data[[#This Row],[order_date]])</f>
        <v>2025</v>
      </c>
    </row>
    <row r="5481" spans="1:26" x14ac:dyDescent="0.25">
      <c r="A5481" t="s">
        <v>11012</v>
      </c>
      <c r="B5481" t="s">
        <v>38</v>
      </c>
      <c r="C5481" t="s">
        <v>22</v>
      </c>
      <c r="D5481" t="s">
        <v>77</v>
      </c>
      <c r="E5481" s="1">
        <v>45966</v>
      </c>
      <c r="F5481" t="s">
        <v>11013</v>
      </c>
      <c r="G5481" s="1">
        <v>45825</v>
      </c>
      <c r="H5481" t="s">
        <v>41</v>
      </c>
      <c r="I5481" t="s">
        <v>54</v>
      </c>
      <c r="J5481" t="s">
        <v>27</v>
      </c>
      <c r="K5481">
        <v>1</v>
      </c>
      <c r="L5481" s="3">
        <f>Working_Data[[#This Row],[price2]]/Working_Data[[#This Row],[quantity]]</f>
        <v>322.54000000000002</v>
      </c>
      <c r="M5481" s="3">
        <v>322.54000000000002</v>
      </c>
      <c r="N5481" t="s">
        <v>35</v>
      </c>
      <c r="O5481">
        <v>45</v>
      </c>
      <c r="P5481" s="1">
        <v>45877</v>
      </c>
      <c r="Q5481">
        <v>17</v>
      </c>
      <c r="R5481" t="s">
        <v>29</v>
      </c>
      <c r="S5481">
        <v>3</v>
      </c>
      <c r="T5481" s="1">
        <v>45887</v>
      </c>
      <c r="U5481" t="s">
        <v>36</v>
      </c>
      <c r="V5481" t="str">
        <f>TEXT(WEEKDAY(Working_Data[[#This Row],[order_date]],1),"DDDD")</f>
        <v>Tuesday</v>
      </c>
      <c r="W5481" t="str">
        <f>TEXT(Working_Data[[#This Row],[order_date]],"mmmm")</f>
        <v>June</v>
      </c>
      <c r="X5481" s="7">
        <f>Working_Data[[#This Row],[last_order_date]]-Working_Data[[#This Row],[signup_date]]</f>
        <v>-89</v>
      </c>
      <c r="Y5481" s="7">
        <f>IF(Working_Data[[#This Row],[churned]]="Active",1,0)</f>
        <v>1</v>
      </c>
      <c r="Z5481" s="7">
        <f>YEAR(Working_Data[[#This Row],[order_date]])</f>
        <v>2025</v>
      </c>
    </row>
    <row r="5482" spans="1:26" x14ac:dyDescent="0.25">
      <c r="A5482" t="s">
        <v>11014</v>
      </c>
      <c r="B5482" t="s">
        <v>38</v>
      </c>
      <c r="C5482" t="s">
        <v>82</v>
      </c>
      <c r="D5482" t="s">
        <v>23</v>
      </c>
      <c r="E5482" s="1">
        <v>45812</v>
      </c>
      <c r="F5482" t="s">
        <v>11015</v>
      </c>
      <c r="G5482" s="1">
        <v>45825</v>
      </c>
      <c r="H5482" t="s">
        <v>47</v>
      </c>
      <c r="I5482" t="s">
        <v>26</v>
      </c>
      <c r="J5482" t="s">
        <v>59</v>
      </c>
      <c r="K5482">
        <v>2</v>
      </c>
      <c r="L5482" s="3">
        <f>Working_Data[[#This Row],[price2]]/Working_Data[[#This Row],[quantity]]</f>
        <v>305.62</v>
      </c>
      <c r="M5482" s="3">
        <v>611.24</v>
      </c>
      <c r="N5482" t="s">
        <v>35</v>
      </c>
      <c r="O5482">
        <v>36</v>
      </c>
      <c r="P5482" s="1">
        <v>45814</v>
      </c>
      <c r="Q5482">
        <v>420</v>
      </c>
      <c r="R5482" t="s">
        <v>43</v>
      </c>
      <c r="S5482">
        <v>5</v>
      </c>
      <c r="T5482" s="1">
        <v>45731</v>
      </c>
      <c r="U5482" t="s">
        <v>30</v>
      </c>
      <c r="V5482" t="str">
        <f>TEXT(WEEKDAY(Working_Data[[#This Row],[order_date]],1),"DDDD")</f>
        <v>Tuesday</v>
      </c>
      <c r="W5482" t="str">
        <f>TEXT(Working_Data[[#This Row],[order_date]],"mmmm")</f>
        <v>June</v>
      </c>
      <c r="X5482" s="7">
        <f>Working_Data[[#This Row],[last_order_date]]-Working_Data[[#This Row],[signup_date]]</f>
        <v>2</v>
      </c>
      <c r="Y5482" s="7">
        <f>IF(Working_Data[[#This Row],[churned]]="Active",1,0)</f>
        <v>0</v>
      </c>
      <c r="Z5482" s="7">
        <f>YEAR(Working_Data[[#This Row],[order_date]])</f>
        <v>2025</v>
      </c>
    </row>
    <row r="5483" spans="1:26" x14ac:dyDescent="0.25">
      <c r="A5483" t="s">
        <v>11016</v>
      </c>
      <c r="B5483" t="s">
        <v>38</v>
      </c>
      <c r="C5483" t="s">
        <v>39</v>
      </c>
      <c r="D5483" t="s">
        <v>52</v>
      </c>
      <c r="E5483" s="1">
        <v>45464</v>
      </c>
      <c r="F5483" t="s">
        <v>11017</v>
      </c>
      <c r="G5483" s="1">
        <v>45825</v>
      </c>
      <c r="H5483" t="s">
        <v>25</v>
      </c>
      <c r="I5483" t="s">
        <v>48</v>
      </c>
      <c r="J5483" t="s">
        <v>64</v>
      </c>
      <c r="K5483">
        <v>1</v>
      </c>
      <c r="L5483" s="3">
        <f>Working_Data[[#This Row],[price2]]/Working_Data[[#This Row],[quantity]]</f>
        <v>1335.93</v>
      </c>
      <c r="M5483" s="3">
        <v>1335.93</v>
      </c>
      <c r="N5483" t="s">
        <v>35</v>
      </c>
      <c r="O5483">
        <v>42</v>
      </c>
      <c r="P5483" s="1">
        <v>45662</v>
      </c>
      <c r="Q5483">
        <v>383</v>
      </c>
      <c r="R5483" t="s">
        <v>29</v>
      </c>
      <c r="S5483">
        <v>2</v>
      </c>
      <c r="T5483" s="1">
        <v>45790</v>
      </c>
      <c r="U5483" t="s">
        <v>60</v>
      </c>
      <c r="V5483" t="str">
        <f>TEXT(WEEKDAY(Working_Data[[#This Row],[order_date]],1),"DDDD")</f>
        <v>Tuesday</v>
      </c>
      <c r="W5483" t="str">
        <f>TEXT(Working_Data[[#This Row],[order_date]],"mmmm")</f>
        <v>June</v>
      </c>
      <c r="X5483" s="7">
        <f>Working_Data[[#This Row],[last_order_date]]-Working_Data[[#This Row],[signup_date]]</f>
        <v>198</v>
      </c>
      <c r="Y5483" s="7">
        <f>IF(Working_Data[[#This Row],[churned]]="Active",1,0)</f>
        <v>1</v>
      </c>
      <c r="Z5483" s="7">
        <f>YEAR(Working_Data[[#This Row],[order_date]])</f>
        <v>2025</v>
      </c>
    </row>
    <row r="5484" spans="1:26" x14ac:dyDescent="0.25">
      <c r="A5484" t="s">
        <v>11018</v>
      </c>
      <c r="B5484" t="s">
        <v>21</v>
      </c>
      <c r="C5484" t="s">
        <v>39</v>
      </c>
      <c r="D5484" t="s">
        <v>32</v>
      </c>
      <c r="E5484" s="1">
        <v>45706</v>
      </c>
      <c r="F5484" t="s">
        <v>11019</v>
      </c>
      <c r="G5484" s="1">
        <v>45825</v>
      </c>
      <c r="H5484" t="s">
        <v>58</v>
      </c>
      <c r="I5484" t="s">
        <v>42</v>
      </c>
      <c r="J5484" t="s">
        <v>59</v>
      </c>
      <c r="K5484">
        <v>5</v>
      </c>
      <c r="L5484" s="3">
        <f>Working_Data[[#This Row],[price2]]/Working_Data[[#This Row],[quantity]]</f>
        <v>221.63600000000002</v>
      </c>
      <c r="M5484" s="3">
        <v>1108.18</v>
      </c>
      <c r="N5484" t="s">
        <v>28</v>
      </c>
      <c r="O5484">
        <v>2</v>
      </c>
      <c r="P5484" s="1">
        <v>45778</v>
      </c>
      <c r="Q5484">
        <v>149</v>
      </c>
      <c r="R5484" t="s">
        <v>29</v>
      </c>
      <c r="S5484">
        <v>3</v>
      </c>
      <c r="T5484" s="1">
        <v>45482</v>
      </c>
      <c r="U5484" t="s">
        <v>30</v>
      </c>
      <c r="V5484" t="str">
        <f>TEXT(WEEKDAY(Working_Data[[#This Row],[order_date]],1),"DDDD")</f>
        <v>Tuesday</v>
      </c>
      <c r="W5484" t="str">
        <f>TEXT(Working_Data[[#This Row],[order_date]],"mmmm")</f>
        <v>June</v>
      </c>
      <c r="X5484" s="7">
        <f>Working_Data[[#This Row],[last_order_date]]-Working_Data[[#This Row],[signup_date]]</f>
        <v>72</v>
      </c>
      <c r="Y5484" s="7">
        <f>IF(Working_Data[[#This Row],[churned]]="Active",1,0)</f>
        <v>1</v>
      </c>
      <c r="Z5484" s="7">
        <f>YEAR(Working_Data[[#This Row],[order_date]])</f>
        <v>2025</v>
      </c>
    </row>
    <row r="5485" spans="1:26" x14ac:dyDescent="0.25">
      <c r="A5485" t="s">
        <v>11020</v>
      </c>
      <c r="B5485" t="s">
        <v>45</v>
      </c>
      <c r="C5485" t="s">
        <v>22</v>
      </c>
      <c r="D5485" t="s">
        <v>77</v>
      </c>
      <c r="E5485" s="1">
        <v>45436</v>
      </c>
      <c r="F5485" t="s">
        <v>11021</v>
      </c>
      <c r="G5485" s="1">
        <v>45825</v>
      </c>
      <c r="H5485" t="s">
        <v>34</v>
      </c>
      <c r="I5485" t="s">
        <v>26</v>
      </c>
      <c r="J5485" t="s">
        <v>64</v>
      </c>
      <c r="K5485">
        <v>3</v>
      </c>
      <c r="L5485" s="3">
        <f>Working_Data[[#This Row],[price2]]/Working_Data[[#This Row],[quantity]]</f>
        <v>280.58666666666664</v>
      </c>
      <c r="M5485" s="3">
        <v>841.76</v>
      </c>
      <c r="N5485" t="s">
        <v>50</v>
      </c>
      <c r="O5485">
        <v>32</v>
      </c>
      <c r="P5485" s="1">
        <v>45714</v>
      </c>
      <c r="Q5485">
        <v>221</v>
      </c>
      <c r="R5485" t="s">
        <v>43</v>
      </c>
      <c r="S5485">
        <v>5</v>
      </c>
      <c r="T5485" s="1">
        <v>45533</v>
      </c>
      <c r="U5485" t="s">
        <v>36</v>
      </c>
      <c r="V5485" t="str">
        <f>TEXT(WEEKDAY(Working_Data[[#This Row],[order_date]],1),"DDDD")</f>
        <v>Tuesday</v>
      </c>
      <c r="W5485" t="str">
        <f>TEXT(Working_Data[[#This Row],[order_date]],"mmmm")</f>
        <v>June</v>
      </c>
      <c r="X5485" s="7">
        <f>Working_Data[[#This Row],[last_order_date]]-Working_Data[[#This Row],[signup_date]]</f>
        <v>278</v>
      </c>
      <c r="Y5485" s="7">
        <f>IF(Working_Data[[#This Row],[churned]]="Active",1,0)</f>
        <v>0</v>
      </c>
      <c r="Z5485" s="7">
        <f>YEAR(Working_Data[[#This Row],[order_date]])</f>
        <v>2025</v>
      </c>
    </row>
    <row r="5486" spans="1:26" x14ac:dyDescent="0.25">
      <c r="A5486" t="s">
        <v>11022</v>
      </c>
      <c r="B5486" t="s">
        <v>21</v>
      </c>
      <c r="C5486" t="s">
        <v>82</v>
      </c>
      <c r="D5486" t="s">
        <v>32</v>
      </c>
      <c r="E5486" s="1">
        <v>45056</v>
      </c>
      <c r="F5486" t="s">
        <v>11023</v>
      </c>
      <c r="G5486" s="1">
        <v>45825</v>
      </c>
      <c r="H5486" t="s">
        <v>41</v>
      </c>
      <c r="I5486" t="s">
        <v>63</v>
      </c>
      <c r="J5486" t="s">
        <v>27</v>
      </c>
      <c r="K5486">
        <v>2</v>
      </c>
      <c r="L5486" s="3">
        <f>Working_Data[[#This Row],[price2]]/Working_Data[[#This Row],[quantity]]</f>
        <v>598.94500000000005</v>
      </c>
      <c r="M5486" s="3">
        <v>1197.8900000000001</v>
      </c>
      <c r="N5486" t="s">
        <v>50</v>
      </c>
      <c r="O5486">
        <v>27</v>
      </c>
      <c r="P5486" s="1">
        <v>45884</v>
      </c>
      <c r="Q5486">
        <v>338</v>
      </c>
      <c r="R5486" t="s">
        <v>43</v>
      </c>
      <c r="S5486">
        <v>1</v>
      </c>
      <c r="T5486" s="1">
        <v>45797</v>
      </c>
      <c r="U5486" t="s">
        <v>30</v>
      </c>
      <c r="V5486" t="str">
        <f>TEXT(WEEKDAY(Working_Data[[#This Row],[order_date]],1),"DDDD")</f>
        <v>Tuesday</v>
      </c>
      <c r="W5486" t="str">
        <f>TEXT(Working_Data[[#This Row],[order_date]],"mmmm")</f>
        <v>June</v>
      </c>
      <c r="X5486" s="7">
        <f>Working_Data[[#This Row],[last_order_date]]-Working_Data[[#This Row],[signup_date]]</f>
        <v>828</v>
      </c>
      <c r="Y5486" s="7">
        <f>IF(Working_Data[[#This Row],[churned]]="Active",1,0)</f>
        <v>0</v>
      </c>
      <c r="Z5486" s="7">
        <f>YEAR(Working_Data[[#This Row],[order_date]])</f>
        <v>2025</v>
      </c>
    </row>
    <row r="5487" spans="1:26" x14ac:dyDescent="0.25">
      <c r="A5487" t="s">
        <v>11024</v>
      </c>
      <c r="B5487" t="s">
        <v>38</v>
      </c>
      <c r="C5487" t="s">
        <v>22</v>
      </c>
      <c r="D5487" t="s">
        <v>52</v>
      </c>
      <c r="E5487" s="1">
        <v>45058</v>
      </c>
      <c r="F5487" t="s">
        <v>11025</v>
      </c>
      <c r="G5487" s="1">
        <v>45825</v>
      </c>
      <c r="H5487" t="s">
        <v>58</v>
      </c>
      <c r="I5487" t="s">
        <v>48</v>
      </c>
      <c r="J5487" t="s">
        <v>67</v>
      </c>
      <c r="K5487">
        <v>4</v>
      </c>
      <c r="L5487" s="3">
        <f>Working_Data[[#This Row],[price2]]/Working_Data[[#This Row],[quantity]]</f>
        <v>199.10749999999999</v>
      </c>
      <c r="M5487" s="3">
        <v>796.43</v>
      </c>
      <c r="N5487" t="s">
        <v>28</v>
      </c>
      <c r="O5487">
        <v>40</v>
      </c>
      <c r="P5487" s="1">
        <v>45835</v>
      </c>
      <c r="Q5487">
        <v>95</v>
      </c>
      <c r="R5487" t="s">
        <v>29</v>
      </c>
      <c r="S5487">
        <v>2</v>
      </c>
      <c r="T5487" s="1">
        <v>45735</v>
      </c>
      <c r="U5487" t="s">
        <v>60</v>
      </c>
      <c r="V5487" t="str">
        <f>TEXT(WEEKDAY(Working_Data[[#This Row],[order_date]],1),"DDDD")</f>
        <v>Tuesday</v>
      </c>
      <c r="W5487" t="str">
        <f>TEXT(Working_Data[[#This Row],[order_date]],"mmmm")</f>
        <v>June</v>
      </c>
      <c r="X5487" s="7">
        <f>Working_Data[[#This Row],[last_order_date]]-Working_Data[[#This Row],[signup_date]]</f>
        <v>777</v>
      </c>
      <c r="Y5487" s="7">
        <f>IF(Working_Data[[#This Row],[churned]]="Active",1,0)</f>
        <v>1</v>
      </c>
      <c r="Z5487" s="7">
        <f>YEAR(Working_Data[[#This Row],[order_date]])</f>
        <v>2025</v>
      </c>
    </row>
    <row r="5488" spans="1:26" x14ac:dyDescent="0.25">
      <c r="A5488" t="s">
        <v>11026</v>
      </c>
      <c r="B5488" t="s">
        <v>38</v>
      </c>
      <c r="C5488" t="s">
        <v>82</v>
      </c>
      <c r="D5488" t="s">
        <v>32</v>
      </c>
      <c r="E5488" s="1">
        <v>45456</v>
      </c>
      <c r="F5488" t="s">
        <v>11027</v>
      </c>
      <c r="G5488" s="1">
        <v>45826</v>
      </c>
      <c r="H5488" t="s">
        <v>34</v>
      </c>
      <c r="I5488" t="s">
        <v>48</v>
      </c>
      <c r="J5488" t="s">
        <v>49</v>
      </c>
      <c r="K5488">
        <v>1</v>
      </c>
      <c r="L5488" s="3">
        <f>Working_Data[[#This Row],[price2]]/Working_Data[[#This Row],[quantity]]</f>
        <v>1413.02</v>
      </c>
      <c r="M5488" s="3">
        <v>1413.02</v>
      </c>
      <c r="N5488" t="s">
        <v>35</v>
      </c>
      <c r="O5488">
        <v>20</v>
      </c>
      <c r="P5488" s="1">
        <v>45776</v>
      </c>
      <c r="Q5488">
        <v>97</v>
      </c>
      <c r="R5488" t="s">
        <v>29</v>
      </c>
      <c r="S5488">
        <v>4</v>
      </c>
      <c r="T5488" s="1">
        <v>45360</v>
      </c>
      <c r="U5488" t="s">
        <v>60</v>
      </c>
      <c r="V5488" t="str">
        <f>TEXT(WEEKDAY(Working_Data[[#This Row],[order_date]],1),"DDDD")</f>
        <v>Wednesday</v>
      </c>
      <c r="W5488" t="str">
        <f>TEXT(Working_Data[[#This Row],[order_date]],"mmmm")</f>
        <v>June</v>
      </c>
      <c r="X5488" s="7">
        <f>Working_Data[[#This Row],[last_order_date]]-Working_Data[[#This Row],[signup_date]]</f>
        <v>320</v>
      </c>
      <c r="Y5488" s="7">
        <f>IF(Working_Data[[#This Row],[churned]]="Active",1,0)</f>
        <v>1</v>
      </c>
      <c r="Z5488" s="7">
        <f>YEAR(Working_Data[[#This Row],[order_date]])</f>
        <v>2025</v>
      </c>
    </row>
    <row r="5489" spans="1:26" x14ac:dyDescent="0.25">
      <c r="A5489" t="s">
        <v>11028</v>
      </c>
      <c r="B5489" t="s">
        <v>45</v>
      </c>
      <c r="C5489" t="s">
        <v>82</v>
      </c>
      <c r="D5489" t="s">
        <v>56</v>
      </c>
      <c r="E5489" s="1">
        <v>45443</v>
      </c>
      <c r="F5489" t="s">
        <v>11029</v>
      </c>
      <c r="G5489" s="1">
        <v>45826</v>
      </c>
      <c r="H5489" t="s">
        <v>58</v>
      </c>
      <c r="I5489" t="s">
        <v>54</v>
      </c>
      <c r="J5489" t="s">
        <v>49</v>
      </c>
      <c r="K5489">
        <v>4</v>
      </c>
      <c r="L5489" s="3">
        <f>Working_Data[[#This Row],[price2]]/Working_Data[[#This Row],[quantity]]</f>
        <v>351.84249999999997</v>
      </c>
      <c r="M5489" s="3">
        <v>1407.37</v>
      </c>
      <c r="N5489" t="s">
        <v>50</v>
      </c>
      <c r="O5489">
        <v>24</v>
      </c>
      <c r="P5489" s="1">
        <v>45423</v>
      </c>
      <c r="Q5489">
        <v>446</v>
      </c>
      <c r="R5489" t="s">
        <v>29</v>
      </c>
      <c r="S5489">
        <v>4</v>
      </c>
      <c r="T5489" s="1">
        <v>45861</v>
      </c>
      <c r="U5489" t="s">
        <v>36</v>
      </c>
      <c r="V5489" t="str">
        <f>TEXT(WEEKDAY(Working_Data[[#This Row],[order_date]],1),"DDDD")</f>
        <v>Wednesday</v>
      </c>
      <c r="W5489" t="str">
        <f>TEXT(Working_Data[[#This Row],[order_date]],"mmmm")</f>
        <v>June</v>
      </c>
      <c r="X5489" s="7">
        <f>Working_Data[[#This Row],[last_order_date]]-Working_Data[[#This Row],[signup_date]]</f>
        <v>-20</v>
      </c>
      <c r="Y5489" s="7">
        <f>IF(Working_Data[[#This Row],[churned]]="Active",1,0)</f>
        <v>1</v>
      </c>
      <c r="Z5489" s="7">
        <f>YEAR(Working_Data[[#This Row],[order_date]])</f>
        <v>2025</v>
      </c>
    </row>
    <row r="5490" spans="1:26" x14ac:dyDescent="0.25">
      <c r="A5490" t="s">
        <v>11030</v>
      </c>
      <c r="B5490" t="s">
        <v>38</v>
      </c>
      <c r="C5490" t="s">
        <v>22</v>
      </c>
      <c r="D5490" t="s">
        <v>52</v>
      </c>
      <c r="E5490" s="1">
        <v>45213</v>
      </c>
      <c r="F5490" t="s">
        <v>11031</v>
      </c>
      <c r="G5490" s="1">
        <v>45826</v>
      </c>
      <c r="H5490" t="s">
        <v>34</v>
      </c>
      <c r="I5490" t="s">
        <v>42</v>
      </c>
      <c r="J5490" t="s">
        <v>59</v>
      </c>
      <c r="K5490">
        <v>3</v>
      </c>
      <c r="L5490" s="3">
        <f>Working_Data[[#This Row],[price2]]/Working_Data[[#This Row],[quantity]]</f>
        <v>37.160000000000004</v>
      </c>
      <c r="M5490" s="3">
        <v>111.48</v>
      </c>
      <c r="N5490" t="s">
        <v>35</v>
      </c>
      <c r="O5490">
        <v>47</v>
      </c>
      <c r="P5490" s="1">
        <v>45743</v>
      </c>
      <c r="Q5490">
        <v>275</v>
      </c>
      <c r="R5490" t="s">
        <v>43</v>
      </c>
      <c r="S5490">
        <v>1</v>
      </c>
      <c r="T5490" s="1">
        <v>45887</v>
      </c>
      <c r="U5490" t="s">
        <v>30</v>
      </c>
      <c r="V5490" t="str">
        <f>TEXT(WEEKDAY(Working_Data[[#This Row],[order_date]],1),"DDDD")</f>
        <v>Wednesday</v>
      </c>
      <c r="W5490" t="str">
        <f>TEXT(Working_Data[[#This Row],[order_date]],"mmmm")</f>
        <v>June</v>
      </c>
      <c r="X5490" s="7">
        <f>Working_Data[[#This Row],[last_order_date]]-Working_Data[[#This Row],[signup_date]]</f>
        <v>530</v>
      </c>
      <c r="Y5490" s="7">
        <f>IF(Working_Data[[#This Row],[churned]]="Active",1,0)</f>
        <v>0</v>
      </c>
      <c r="Z5490" s="7">
        <f>YEAR(Working_Data[[#This Row],[order_date]])</f>
        <v>2025</v>
      </c>
    </row>
    <row r="5491" spans="1:26" x14ac:dyDescent="0.25">
      <c r="A5491" t="s">
        <v>11032</v>
      </c>
      <c r="B5491" t="s">
        <v>38</v>
      </c>
      <c r="C5491" t="s">
        <v>82</v>
      </c>
      <c r="D5491" t="s">
        <v>77</v>
      </c>
      <c r="E5491" s="1">
        <v>45369</v>
      </c>
      <c r="F5491" t="s">
        <v>11033</v>
      </c>
      <c r="G5491" s="1">
        <v>45826</v>
      </c>
      <c r="H5491" t="s">
        <v>58</v>
      </c>
      <c r="I5491" t="s">
        <v>26</v>
      </c>
      <c r="J5491" t="s">
        <v>64</v>
      </c>
      <c r="K5491">
        <v>3</v>
      </c>
      <c r="L5491" s="3">
        <f>Working_Data[[#This Row],[price2]]/Working_Data[[#This Row],[quantity]]</f>
        <v>297.03000000000003</v>
      </c>
      <c r="M5491" s="3">
        <v>891.09</v>
      </c>
      <c r="N5491" t="s">
        <v>35</v>
      </c>
      <c r="O5491">
        <v>35</v>
      </c>
      <c r="P5491" s="1">
        <v>45859</v>
      </c>
      <c r="Q5491">
        <v>182</v>
      </c>
      <c r="R5491" t="s">
        <v>29</v>
      </c>
      <c r="S5491">
        <v>1</v>
      </c>
      <c r="T5491" s="1">
        <v>45821</v>
      </c>
      <c r="U5491" t="s">
        <v>36</v>
      </c>
      <c r="V5491" t="str">
        <f>TEXT(WEEKDAY(Working_Data[[#This Row],[order_date]],1),"DDDD")</f>
        <v>Wednesday</v>
      </c>
      <c r="W5491" t="str">
        <f>TEXT(Working_Data[[#This Row],[order_date]],"mmmm")</f>
        <v>June</v>
      </c>
      <c r="X5491" s="7">
        <f>Working_Data[[#This Row],[last_order_date]]-Working_Data[[#This Row],[signup_date]]</f>
        <v>490</v>
      </c>
      <c r="Y5491" s="7">
        <f>IF(Working_Data[[#This Row],[churned]]="Active",1,0)</f>
        <v>1</v>
      </c>
      <c r="Z5491" s="7">
        <f>YEAR(Working_Data[[#This Row],[order_date]])</f>
        <v>2025</v>
      </c>
    </row>
    <row r="5492" spans="1:26" x14ac:dyDescent="0.25">
      <c r="A5492" t="s">
        <v>11034</v>
      </c>
      <c r="B5492" t="s">
        <v>38</v>
      </c>
      <c r="C5492" t="s">
        <v>82</v>
      </c>
      <c r="D5492" t="s">
        <v>52</v>
      </c>
      <c r="E5492" s="1">
        <v>45600</v>
      </c>
      <c r="F5492" t="s">
        <v>11035</v>
      </c>
      <c r="G5492" s="1">
        <v>45826</v>
      </c>
      <c r="H5492" t="s">
        <v>34</v>
      </c>
      <c r="I5492" t="s">
        <v>42</v>
      </c>
      <c r="J5492" t="s">
        <v>49</v>
      </c>
      <c r="K5492">
        <v>3</v>
      </c>
      <c r="L5492" s="3">
        <f>Working_Data[[#This Row],[price2]]/Working_Data[[#This Row],[quantity]]</f>
        <v>270.46666666666664</v>
      </c>
      <c r="M5492" s="3">
        <v>811.4</v>
      </c>
      <c r="N5492" t="s">
        <v>50</v>
      </c>
      <c r="O5492">
        <v>41</v>
      </c>
      <c r="P5492" s="1">
        <v>45721</v>
      </c>
      <c r="Q5492">
        <v>198</v>
      </c>
      <c r="R5492" t="s">
        <v>29</v>
      </c>
      <c r="S5492">
        <v>1</v>
      </c>
      <c r="T5492" s="1">
        <v>45783</v>
      </c>
      <c r="U5492" t="s">
        <v>36</v>
      </c>
      <c r="V5492" t="str">
        <f>TEXT(WEEKDAY(Working_Data[[#This Row],[order_date]],1),"DDDD")</f>
        <v>Wednesday</v>
      </c>
      <c r="W5492" t="str">
        <f>TEXT(Working_Data[[#This Row],[order_date]],"mmmm")</f>
        <v>June</v>
      </c>
      <c r="X5492" s="7">
        <f>Working_Data[[#This Row],[last_order_date]]-Working_Data[[#This Row],[signup_date]]</f>
        <v>121</v>
      </c>
      <c r="Y5492" s="7">
        <f>IF(Working_Data[[#This Row],[churned]]="Active",1,0)</f>
        <v>1</v>
      </c>
      <c r="Z5492" s="7">
        <f>YEAR(Working_Data[[#This Row],[order_date]])</f>
        <v>2025</v>
      </c>
    </row>
    <row r="5493" spans="1:26" x14ac:dyDescent="0.25">
      <c r="A5493" t="s">
        <v>11036</v>
      </c>
      <c r="B5493" t="s">
        <v>38</v>
      </c>
      <c r="C5493" t="s">
        <v>22</v>
      </c>
      <c r="D5493" t="s">
        <v>52</v>
      </c>
      <c r="E5493" s="1">
        <v>45475</v>
      </c>
      <c r="F5493" t="s">
        <v>11037</v>
      </c>
      <c r="G5493" s="1">
        <v>45826</v>
      </c>
      <c r="H5493" t="s">
        <v>47</v>
      </c>
      <c r="I5493" t="s">
        <v>48</v>
      </c>
      <c r="J5493" t="s">
        <v>64</v>
      </c>
      <c r="K5493">
        <v>4</v>
      </c>
      <c r="L5493" s="3">
        <f>Working_Data[[#This Row],[price2]]/Working_Data[[#This Row],[quantity]]</f>
        <v>215.91</v>
      </c>
      <c r="M5493" s="3">
        <v>863.64</v>
      </c>
      <c r="N5493" t="s">
        <v>35</v>
      </c>
      <c r="O5493">
        <v>40</v>
      </c>
      <c r="P5493" s="1">
        <v>45802</v>
      </c>
      <c r="Q5493">
        <v>220</v>
      </c>
      <c r="R5493" t="s">
        <v>29</v>
      </c>
      <c r="S5493">
        <v>4</v>
      </c>
      <c r="T5493" s="1">
        <v>45574</v>
      </c>
      <c r="U5493" t="s">
        <v>60</v>
      </c>
      <c r="V5493" t="str">
        <f>TEXT(WEEKDAY(Working_Data[[#This Row],[order_date]],1),"DDDD")</f>
        <v>Wednesday</v>
      </c>
      <c r="W5493" t="str">
        <f>TEXT(Working_Data[[#This Row],[order_date]],"mmmm")</f>
        <v>June</v>
      </c>
      <c r="X5493" s="7">
        <f>Working_Data[[#This Row],[last_order_date]]-Working_Data[[#This Row],[signup_date]]</f>
        <v>327</v>
      </c>
      <c r="Y5493" s="7">
        <f>IF(Working_Data[[#This Row],[churned]]="Active",1,0)</f>
        <v>1</v>
      </c>
      <c r="Z5493" s="7">
        <f>YEAR(Working_Data[[#This Row],[order_date]])</f>
        <v>2025</v>
      </c>
    </row>
    <row r="5494" spans="1:26" x14ac:dyDescent="0.25">
      <c r="A5494" t="s">
        <v>11038</v>
      </c>
      <c r="B5494" t="s">
        <v>38</v>
      </c>
      <c r="C5494" t="s">
        <v>39</v>
      </c>
      <c r="D5494" t="s">
        <v>56</v>
      </c>
      <c r="E5494" s="1">
        <v>45760</v>
      </c>
      <c r="F5494" t="s">
        <v>11039</v>
      </c>
      <c r="G5494" s="1">
        <v>45827</v>
      </c>
      <c r="H5494" t="s">
        <v>47</v>
      </c>
      <c r="I5494" t="s">
        <v>42</v>
      </c>
      <c r="J5494" t="s">
        <v>49</v>
      </c>
      <c r="K5494">
        <v>3</v>
      </c>
      <c r="L5494" s="3">
        <f>Working_Data[[#This Row],[price2]]/Working_Data[[#This Row],[quantity]]</f>
        <v>49.593333333333334</v>
      </c>
      <c r="M5494" s="3">
        <v>148.78</v>
      </c>
      <c r="N5494" t="s">
        <v>28</v>
      </c>
      <c r="O5494">
        <v>20</v>
      </c>
      <c r="P5494" s="1">
        <v>45647</v>
      </c>
      <c r="Q5494">
        <v>311</v>
      </c>
      <c r="R5494" t="s">
        <v>43</v>
      </c>
      <c r="S5494">
        <v>3</v>
      </c>
      <c r="T5494" s="1">
        <v>45932</v>
      </c>
      <c r="U5494" t="s">
        <v>36</v>
      </c>
      <c r="V5494" t="str">
        <f>TEXT(WEEKDAY(Working_Data[[#This Row],[order_date]],1),"DDDD")</f>
        <v>Thursday</v>
      </c>
      <c r="W5494" t="str">
        <f>TEXT(Working_Data[[#This Row],[order_date]],"mmmm")</f>
        <v>June</v>
      </c>
      <c r="X5494" s="7">
        <f>Working_Data[[#This Row],[last_order_date]]-Working_Data[[#This Row],[signup_date]]</f>
        <v>-113</v>
      </c>
      <c r="Y5494" s="7">
        <f>IF(Working_Data[[#This Row],[churned]]="Active",1,0)</f>
        <v>0</v>
      </c>
      <c r="Z5494" s="7">
        <f>YEAR(Working_Data[[#This Row],[order_date]])</f>
        <v>2025</v>
      </c>
    </row>
    <row r="5495" spans="1:26" x14ac:dyDescent="0.25">
      <c r="A5495" t="s">
        <v>11040</v>
      </c>
      <c r="B5495" t="s">
        <v>38</v>
      </c>
      <c r="C5495" t="s">
        <v>39</v>
      </c>
      <c r="D5495" t="s">
        <v>23</v>
      </c>
      <c r="E5495" s="1">
        <v>45396</v>
      </c>
      <c r="F5495" t="s">
        <v>11041</v>
      </c>
      <c r="G5495" s="1">
        <v>45827</v>
      </c>
      <c r="H5495" t="s">
        <v>47</v>
      </c>
      <c r="I5495" t="s">
        <v>54</v>
      </c>
      <c r="J5495" t="s">
        <v>64</v>
      </c>
      <c r="K5495">
        <v>4</v>
      </c>
      <c r="L5495" s="3">
        <f>Working_Data[[#This Row],[price2]]/Working_Data[[#This Row],[quantity]]</f>
        <v>106.6225</v>
      </c>
      <c r="M5495" s="3">
        <v>426.49</v>
      </c>
      <c r="N5495" t="s">
        <v>50</v>
      </c>
      <c r="O5495">
        <v>48</v>
      </c>
      <c r="P5495" s="1">
        <v>45805</v>
      </c>
      <c r="Q5495">
        <v>220</v>
      </c>
      <c r="R5495" t="s">
        <v>43</v>
      </c>
      <c r="S5495">
        <v>4</v>
      </c>
      <c r="T5495" s="1">
        <v>45746</v>
      </c>
      <c r="U5495" t="s">
        <v>30</v>
      </c>
      <c r="V5495" t="str">
        <f>TEXT(WEEKDAY(Working_Data[[#This Row],[order_date]],1),"DDDD")</f>
        <v>Thursday</v>
      </c>
      <c r="W5495" t="str">
        <f>TEXT(Working_Data[[#This Row],[order_date]],"mmmm")</f>
        <v>June</v>
      </c>
      <c r="X5495" s="7">
        <f>Working_Data[[#This Row],[last_order_date]]-Working_Data[[#This Row],[signup_date]]</f>
        <v>409</v>
      </c>
      <c r="Y5495" s="7">
        <f>IF(Working_Data[[#This Row],[churned]]="Active",1,0)</f>
        <v>0</v>
      </c>
      <c r="Z5495" s="7">
        <f>YEAR(Working_Data[[#This Row],[order_date]])</f>
        <v>2025</v>
      </c>
    </row>
    <row r="5496" spans="1:26" x14ac:dyDescent="0.25">
      <c r="A5496" t="s">
        <v>11042</v>
      </c>
      <c r="B5496" t="s">
        <v>38</v>
      </c>
      <c r="C5496" t="s">
        <v>39</v>
      </c>
      <c r="D5496" t="s">
        <v>23</v>
      </c>
      <c r="E5496" s="1">
        <v>45572</v>
      </c>
      <c r="F5496" t="s">
        <v>11043</v>
      </c>
      <c r="G5496" s="1">
        <v>45827</v>
      </c>
      <c r="H5496" t="s">
        <v>58</v>
      </c>
      <c r="I5496" t="s">
        <v>48</v>
      </c>
      <c r="J5496" t="s">
        <v>27</v>
      </c>
      <c r="K5496">
        <v>1</v>
      </c>
      <c r="L5496" s="3">
        <f>Working_Data[[#This Row],[price2]]/Working_Data[[#This Row],[quantity]]</f>
        <v>810.1</v>
      </c>
      <c r="M5496" s="3">
        <v>810.1</v>
      </c>
      <c r="N5496" t="s">
        <v>28</v>
      </c>
      <c r="O5496">
        <v>23</v>
      </c>
      <c r="P5496" s="1">
        <v>45559</v>
      </c>
      <c r="Q5496">
        <v>338</v>
      </c>
      <c r="R5496" t="s">
        <v>43</v>
      </c>
      <c r="S5496">
        <v>2</v>
      </c>
      <c r="T5496" s="1">
        <v>45874</v>
      </c>
      <c r="U5496" t="s">
        <v>30</v>
      </c>
      <c r="V5496" t="str">
        <f>TEXT(WEEKDAY(Working_Data[[#This Row],[order_date]],1),"DDDD")</f>
        <v>Thursday</v>
      </c>
      <c r="W5496" t="str">
        <f>TEXT(Working_Data[[#This Row],[order_date]],"mmmm")</f>
        <v>June</v>
      </c>
      <c r="X5496" s="7">
        <f>Working_Data[[#This Row],[last_order_date]]-Working_Data[[#This Row],[signup_date]]</f>
        <v>-13</v>
      </c>
      <c r="Y5496" s="7">
        <f>IF(Working_Data[[#This Row],[churned]]="Active",1,0)</f>
        <v>0</v>
      </c>
      <c r="Z5496" s="7">
        <f>YEAR(Working_Data[[#This Row],[order_date]])</f>
        <v>2025</v>
      </c>
    </row>
    <row r="5497" spans="1:26" x14ac:dyDescent="0.25">
      <c r="A5497" t="s">
        <v>11044</v>
      </c>
      <c r="B5497" t="s">
        <v>38</v>
      </c>
      <c r="C5497" t="s">
        <v>22</v>
      </c>
      <c r="D5497" t="s">
        <v>32</v>
      </c>
      <c r="E5497" s="1">
        <v>45595</v>
      </c>
      <c r="F5497" t="s">
        <v>11045</v>
      </c>
      <c r="G5497" s="1">
        <v>45827</v>
      </c>
      <c r="H5497" t="s">
        <v>41</v>
      </c>
      <c r="I5497" t="s">
        <v>42</v>
      </c>
      <c r="J5497" t="s">
        <v>49</v>
      </c>
      <c r="K5497">
        <v>3</v>
      </c>
      <c r="L5497" s="3">
        <f>Working_Data[[#This Row],[price2]]/Working_Data[[#This Row],[quantity]]</f>
        <v>48.52</v>
      </c>
      <c r="M5497" s="3">
        <v>145.56</v>
      </c>
      <c r="N5497" t="s">
        <v>50</v>
      </c>
      <c r="O5497">
        <v>43</v>
      </c>
      <c r="P5497" s="1">
        <v>45795</v>
      </c>
      <c r="Q5497">
        <v>8</v>
      </c>
      <c r="R5497" t="s">
        <v>43</v>
      </c>
      <c r="S5497">
        <v>1</v>
      </c>
      <c r="T5497" s="1">
        <v>45607</v>
      </c>
      <c r="U5497" t="s">
        <v>36</v>
      </c>
      <c r="V5497" t="str">
        <f>TEXT(WEEKDAY(Working_Data[[#This Row],[order_date]],1),"DDDD")</f>
        <v>Thursday</v>
      </c>
      <c r="W5497" t="str">
        <f>TEXT(Working_Data[[#This Row],[order_date]],"mmmm")</f>
        <v>June</v>
      </c>
      <c r="X5497" s="7">
        <f>Working_Data[[#This Row],[last_order_date]]-Working_Data[[#This Row],[signup_date]]</f>
        <v>200</v>
      </c>
      <c r="Y5497" s="7">
        <f>IF(Working_Data[[#This Row],[churned]]="Active",1,0)</f>
        <v>0</v>
      </c>
      <c r="Z5497" s="7">
        <f>YEAR(Working_Data[[#This Row],[order_date]])</f>
        <v>2025</v>
      </c>
    </row>
    <row r="5498" spans="1:26" x14ac:dyDescent="0.25">
      <c r="A5498" t="s">
        <v>11046</v>
      </c>
      <c r="B5498" t="s">
        <v>45</v>
      </c>
      <c r="C5498" t="s">
        <v>39</v>
      </c>
      <c r="D5498" t="s">
        <v>52</v>
      </c>
      <c r="E5498" s="1">
        <v>45387</v>
      </c>
      <c r="F5498" t="s">
        <v>11047</v>
      </c>
      <c r="G5498" s="1">
        <v>45827</v>
      </c>
      <c r="H5498" t="s">
        <v>47</v>
      </c>
      <c r="I5498" t="s">
        <v>54</v>
      </c>
      <c r="J5498" t="s">
        <v>67</v>
      </c>
      <c r="K5498">
        <v>5</v>
      </c>
      <c r="L5498" s="3">
        <f>Working_Data[[#This Row],[price2]]/Working_Data[[#This Row],[quantity]]</f>
        <v>177.53800000000001</v>
      </c>
      <c r="M5498" s="3">
        <v>887.69</v>
      </c>
      <c r="N5498" t="s">
        <v>50</v>
      </c>
      <c r="O5498">
        <v>43</v>
      </c>
      <c r="P5498" s="1">
        <v>45652</v>
      </c>
      <c r="Q5498">
        <v>265</v>
      </c>
      <c r="R5498" t="s">
        <v>29</v>
      </c>
      <c r="S5498">
        <v>3</v>
      </c>
      <c r="T5498" s="1">
        <v>45613</v>
      </c>
      <c r="U5498" t="s">
        <v>30</v>
      </c>
      <c r="V5498" t="str">
        <f>TEXT(WEEKDAY(Working_Data[[#This Row],[order_date]],1),"DDDD")</f>
        <v>Thursday</v>
      </c>
      <c r="W5498" t="str">
        <f>TEXT(Working_Data[[#This Row],[order_date]],"mmmm")</f>
        <v>June</v>
      </c>
      <c r="X5498" s="7">
        <f>Working_Data[[#This Row],[last_order_date]]-Working_Data[[#This Row],[signup_date]]</f>
        <v>265</v>
      </c>
      <c r="Y5498" s="7">
        <f>IF(Working_Data[[#This Row],[churned]]="Active",1,0)</f>
        <v>1</v>
      </c>
      <c r="Z5498" s="7">
        <f>YEAR(Working_Data[[#This Row],[order_date]])</f>
        <v>2025</v>
      </c>
    </row>
    <row r="5499" spans="1:26" x14ac:dyDescent="0.25">
      <c r="A5499" t="s">
        <v>11048</v>
      </c>
      <c r="B5499" t="s">
        <v>38</v>
      </c>
      <c r="C5499" t="s">
        <v>22</v>
      </c>
      <c r="D5499" t="s">
        <v>52</v>
      </c>
      <c r="E5499" s="1">
        <v>45810</v>
      </c>
      <c r="F5499" t="s">
        <v>11049</v>
      </c>
      <c r="G5499" s="1">
        <v>45828</v>
      </c>
      <c r="H5499" t="s">
        <v>34</v>
      </c>
      <c r="I5499" t="s">
        <v>42</v>
      </c>
      <c r="J5499" t="s">
        <v>27</v>
      </c>
      <c r="K5499">
        <v>2</v>
      </c>
      <c r="L5499" s="3">
        <f>Working_Data[[#This Row],[price2]]/Working_Data[[#This Row],[quantity]]</f>
        <v>143.26499999999999</v>
      </c>
      <c r="M5499" s="3">
        <v>286.52999999999997</v>
      </c>
      <c r="N5499" t="s">
        <v>35</v>
      </c>
      <c r="O5499">
        <v>17</v>
      </c>
      <c r="P5499" s="1">
        <v>45770</v>
      </c>
      <c r="Q5499">
        <v>487</v>
      </c>
      <c r="R5499" t="s">
        <v>43</v>
      </c>
      <c r="S5499">
        <v>2</v>
      </c>
      <c r="T5499" s="1">
        <v>45714</v>
      </c>
      <c r="U5499" t="s">
        <v>60</v>
      </c>
      <c r="V5499" t="str">
        <f>TEXT(WEEKDAY(Working_Data[[#This Row],[order_date]],1),"DDDD")</f>
        <v>Friday</v>
      </c>
      <c r="W5499" t="str">
        <f>TEXT(Working_Data[[#This Row],[order_date]],"mmmm")</f>
        <v>June</v>
      </c>
      <c r="X5499" s="7">
        <f>Working_Data[[#This Row],[last_order_date]]-Working_Data[[#This Row],[signup_date]]</f>
        <v>-40</v>
      </c>
      <c r="Y5499" s="7">
        <f>IF(Working_Data[[#This Row],[churned]]="Active",1,0)</f>
        <v>0</v>
      </c>
      <c r="Z5499" s="7">
        <f>YEAR(Working_Data[[#This Row],[order_date]])</f>
        <v>2025</v>
      </c>
    </row>
    <row r="5500" spans="1:26" x14ac:dyDescent="0.25">
      <c r="A5500" t="s">
        <v>11050</v>
      </c>
      <c r="B5500" t="s">
        <v>45</v>
      </c>
      <c r="C5500" t="s">
        <v>82</v>
      </c>
      <c r="D5500" t="s">
        <v>23</v>
      </c>
      <c r="E5500" s="1">
        <v>45679</v>
      </c>
      <c r="F5500" t="s">
        <v>11051</v>
      </c>
      <c r="G5500" s="1">
        <v>45828</v>
      </c>
      <c r="H5500" t="s">
        <v>41</v>
      </c>
      <c r="I5500" t="s">
        <v>63</v>
      </c>
      <c r="J5500" t="s">
        <v>67</v>
      </c>
      <c r="K5500">
        <v>5</v>
      </c>
      <c r="L5500" s="3">
        <f>Working_Data[[#This Row],[price2]]/Working_Data[[#This Row],[quantity]]</f>
        <v>182.54400000000001</v>
      </c>
      <c r="M5500" s="3">
        <v>912.72</v>
      </c>
      <c r="N5500" t="s">
        <v>35</v>
      </c>
      <c r="O5500">
        <v>16</v>
      </c>
      <c r="P5500" s="1">
        <v>45962</v>
      </c>
      <c r="Q5500">
        <v>292</v>
      </c>
      <c r="R5500" t="s">
        <v>29</v>
      </c>
      <c r="S5500">
        <v>4</v>
      </c>
      <c r="T5500" s="1">
        <v>45969</v>
      </c>
      <c r="U5500" t="s">
        <v>30</v>
      </c>
      <c r="V5500" t="str">
        <f>TEXT(WEEKDAY(Working_Data[[#This Row],[order_date]],1),"DDDD")</f>
        <v>Friday</v>
      </c>
      <c r="W5500" t="str">
        <f>TEXT(Working_Data[[#This Row],[order_date]],"mmmm")</f>
        <v>June</v>
      </c>
      <c r="X5500" s="7">
        <f>Working_Data[[#This Row],[last_order_date]]-Working_Data[[#This Row],[signup_date]]</f>
        <v>283</v>
      </c>
      <c r="Y5500" s="7">
        <f>IF(Working_Data[[#This Row],[churned]]="Active",1,0)</f>
        <v>1</v>
      </c>
      <c r="Z5500" s="7">
        <f>YEAR(Working_Data[[#This Row],[order_date]])</f>
        <v>2025</v>
      </c>
    </row>
    <row r="5501" spans="1:26" x14ac:dyDescent="0.25">
      <c r="A5501" t="s">
        <v>11052</v>
      </c>
      <c r="B5501" t="s">
        <v>45</v>
      </c>
      <c r="C5501" t="s">
        <v>82</v>
      </c>
      <c r="D5501" t="s">
        <v>52</v>
      </c>
      <c r="E5501" s="1">
        <v>45861</v>
      </c>
      <c r="F5501" t="s">
        <v>11053</v>
      </c>
      <c r="G5501" s="1">
        <v>45828</v>
      </c>
      <c r="H5501" t="s">
        <v>25</v>
      </c>
      <c r="I5501" t="s">
        <v>26</v>
      </c>
      <c r="J5501" t="s">
        <v>27</v>
      </c>
      <c r="K5501">
        <v>2</v>
      </c>
      <c r="L5501" s="3">
        <f>Working_Data[[#This Row],[price2]]/Working_Data[[#This Row],[quantity]]</f>
        <v>717.30499999999995</v>
      </c>
      <c r="M5501" s="3">
        <v>1434.61</v>
      </c>
      <c r="N5501" t="s">
        <v>50</v>
      </c>
      <c r="O5501">
        <v>32</v>
      </c>
      <c r="P5501" s="1">
        <v>45867</v>
      </c>
      <c r="Q5501">
        <v>35</v>
      </c>
      <c r="R5501" t="s">
        <v>29</v>
      </c>
      <c r="S5501">
        <v>4</v>
      </c>
      <c r="T5501" s="1">
        <v>45640</v>
      </c>
      <c r="U5501" t="s">
        <v>30</v>
      </c>
      <c r="V5501" t="str">
        <f>TEXT(WEEKDAY(Working_Data[[#This Row],[order_date]],1),"DDDD")</f>
        <v>Friday</v>
      </c>
      <c r="W5501" t="str">
        <f>TEXT(Working_Data[[#This Row],[order_date]],"mmmm")</f>
        <v>June</v>
      </c>
      <c r="X5501" s="7">
        <f>Working_Data[[#This Row],[last_order_date]]-Working_Data[[#This Row],[signup_date]]</f>
        <v>6</v>
      </c>
      <c r="Y5501" s="7">
        <f>IF(Working_Data[[#This Row],[churned]]="Active",1,0)</f>
        <v>1</v>
      </c>
      <c r="Z5501" s="7">
        <f>YEAR(Working_Data[[#This Row],[order_date]])</f>
        <v>2025</v>
      </c>
    </row>
    <row r="5502" spans="1:26" x14ac:dyDescent="0.25">
      <c r="A5502" t="s">
        <v>11054</v>
      </c>
      <c r="B5502" t="s">
        <v>45</v>
      </c>
      <c r="C5502" t="s">
        <v>22</v>
      </c>
      <c r="D5502" t="s">
        <v>52</v>
      </c>
      <c r="E5502" s="1">
        <v>45627</v>
      </c>
      <c r="F5502" t="s">
        <v>11055</v>
      </c>
      <c r="G5502" s="1">
        <v>45828</v>
      </c>
      <c r="H5502" t="s">
        <v>25</v>
      </c>
      <c r="I5502" t="s">
        <v>48</v>
      </c>
      <c r="J5502" t="s">
        <v>67</v>
      </c>
      <c r="K5502">
        <v>5</v>
      </c>
      <c r="L5502" s="3">
        <f>Working_Data[[#This Row],[price2]]/Working_Data[[#This Row],[quantity]]</f>
        <v>262.63800000000003</v>
      </c>
      <c r="M5502" s="3">
        <v>1313.19</v>
      </c>
      <c r="N5502" t="s">
        <v>35</v>
      </c>
      <c r="O5502">
        <v>6</v>
      </c>
      <c r="P5502" s="1">
        <v>45640</v>
      </c>
      <c r="Q5502">
        <v>53</v>
      </c>
      <c r="R5502" t="s">
        <v>43</v>
      </c>
      <c r="S5502">
        <v>1</v>
      </c>
      <c r="T5502" s="1">
        <v>45393</v>
      </c>
      <c r="U5502" t="s">
        <v>30</v>
      </c>
      <c r="V5502" t="str">
        <f>TEXT(WEEKDAY(Working_Data[[#This Row],[order_date]],1),"DDDD")</f>
        <v>Friday</v>
      </c>
      <c r="W5502" t="str">
        <f>TEXT(Working_Data[[#This Row],[order_date]],"mmmm")</f>
        <v>June</v>
      </c>
      <c r="X5502" s="7">
        <f>Working_Data[[#This Row],[last_order_date]]-Working_Data[[#This Row],[signup_date]]</f>
        <v>13</v>
      </c>
      <c r="Y5502" s="7">
        <f>IF(Working_Data[[#This Row],[churned]]="Active",1,0)</f>
        <v>0</v>
      </c>
      <c r="Z5502" s="7">
        <f>YEAR(Working_Data[[#This Row],[order_date]])</f>
        <v>2025</v>
      </c>
    </row>
    <row r="5503" spans="1:26" x14ac:dyDescent="0.25">
      <c r="A5503" t="s">
        <v>11056</v>
      </c>
      <c r="B5503" t="s">
        <v>45</v>
      </c>
      <c r="C5503" t="s">
        <v>22</v>
      </c>
      <c r="D5503" t="s">
        <v>56</v>
      </c>
      <c r="E5503" s="1">
        <v>45584</v>
      </c>
      <c r="F5503" t="s">
        <v>11057</v>
      </c>
      <c r="G5503" s="1">
        <v>45828</v>
      </c>
      <c r="H5503" t="s">
        <v>47</v>
      </c>
      <c r="I5503" t="s">
        <v>54</v>
      </c>
      <c r="J5503" t="s">
        <v>67</v>
      </c>
      <c r="K5503">
        <v>1</v>
      </c>
      <c r="L5503" s="3">
        <f>Working_Data[[#This Row],[price2]]/Working_Data[[#This Row],[quantity]]</f>
        <v>1163.48</v>
      </c>
      <c r="M5503" s="3">
        <v>1163.48</v>
      </c>
      <c r="N5503" t="s">
        <v>50</v>
      </c>
      <c r="O5503">
        <v>27</v>
      </c>
      <c r="P5503" s="1">
        <v>45815</v>
      </c>
      <c r="Q5503">
        <v>468</v>
      </c>
      <c r="R5503" t="s">
        <v>29</v>
      </c>
      <c r="S5503">
        <v>5</v>
      </c>
      <c r="T5503" s="1">
        <v>45721</v>
      </c>
      <c r="U5503" t="s">
        <v>60</v>
      </c>
      <c r="V5503" t="str">
        <f>TEXT(WEEKDAY(Working_Data[[#This Row],[order_date]],1),"DDDD")</f>
        <v>Friday</v>
      </c>
      <c r="W5503" t="str">
        <f>TEXT(Working_Data[[#This Row],[order_date]],"mmmm")</f>
        <v>June</v>
      </c>
      <c r="X5503" s="7">
        <f>Working_Data[[#This Row],[last_order_date]]-Working_Data[[#This Row],[signup_date]]</f>
        <v>231</v>
      </c>
      <c r="Y5503" s="7">
        <f>IF(Working_Data[[#This Row],[churned]]="Active",1,0)</f>
        <v>1</v>
      </c>
      <c r="Z5503" s="7">
        <f>YEAR(Working_Data[[#This Row],[order_date]])</f>
        <v>2025</v>
      </c>
    </row>
    <row r="5504" spans="1:26" x14ac:dyDescent="0.25">
      <c r="A5504" t="s">
        <v>11058</v>
      </c>
      <c r="B5504" t="s">
        <v>21</v>
      </c>
      <c r="C5504" t="s">
        <v>22</v>
      </c>
      <c r="D5504" t="s">
        <v>77</v>
      </c>
      <c r="E5504" s="1">
        <v>45618</v>
      </c>
      <c r="F5504" t="s">
        <v>11059</v>
      </c>
      <c r="G5504" s="1">
        <v>45828</v>
      </c>
      <c r="H5504" t="s">
        <v>41</v>
      </c>
      <c r="I5504" t="s">
        <v>48</v>
      </c>
      <c r="J5504" t="s">
        <v>67</v>
      </c>
      <c r="K5504">
        <v>3</v>
      </c>
      <c r="L5504" s="3">
        <f>Working_Data[[#This Row],[price2]]/Working_Data[[#This Row],[quantity]]</f>
        <v>424.02</v>
      </c>
      <c r="M5504" s="3">
        <v>1272.06</v>
      </c>
      <c r="N5504" t="s">
        <v>28</v>
      </c>
      <c r="O5504">
        <v>35</v>
      </c>
      <c r="P5504" s="1">
        <v>45679</v>
      </c>
      <c r="Q5504">
        <v>324</v>
      </c>
      <c r="R5504" t="s">
        <v>43</v>
      </c>
      <c r="S5504">
        <v>2</v>
      </c>
      <c r="T5504" s="1">
        <v>45765</v>
      </c>
      <c r="U5504" t="s">
        <v>36</v>
      </c>
      <c r="V5504" t="str">
        <f>TEXT(WEEKDAY(Working_Data[[#This Row],[order_date]],1),"DDDD")</f>
        <v>Friday</v>
      </c>
      <c r="W5504" t="str">
        <f>TEXT(Working_Data[[#This Row],[order_date]],"mmmm")</f>
        <v>June</v>
      </c>
      <c r="X5504" s="7">
        <f>Working_Data[[#This Row],[last_order_date]]-Working_Data[[#This Row],[signup_date]]</f>
        <v>61</v>
      </c>
      <c r="Y5504" s="7">
        <f>IF(Working_Data[[#This Row],[churned]]="Active",1,0)</f>
        <v>0</v>
      </c>
      <c r="Z5504" s="7">
        <f>YEAR(Working_Data[[#This Row],[order_date]])</f>
        <v>2025</v>
      </c>
    </row>
    <row r="5505" spans="1:26" x14ac:dyDescent="0.25">
      <c r="A5505" t="s">
        <v>11060</v>
      </c>
      <c r="B5505" t="s">
        <v>21</v>
      </c>
      <c r="C5505" t="s">
        <v>82</v>
      </c>
      <c r="D5505" t="s">
        <v>32</v>
      </c>
      <c r="E5505" s="1">
        <v>45147</v>
      </c>
      <c r="F5505" t="s">
        <v>11061</v>
      </c>
      <c r="G5505" s="1">
        <v>45828</v>
      </c>
      <c r="H5505" t="s">
        <v>47</v>
      </c>
      <c r="I5505" t="s">
        <v>26</v>
      </c>
      <c r="J5505" t="s">
        <v>59</v>
      </c>
      <c r="K5505">
        <v>1</v>
      </c>
      <c r="L5505" s="3">
        <f>Working_Data[[#This Row],[price2]]/Working_Data[[#This Row],[quantity]]</f>
        <v>1255.5899999999999</v>
      </c>
      <c r="M5505" s="3">
        <v>1255.5899999999999</v>
      </c>
      <c r="N5505" t="s">
        <v>35</v>
      </c>
      <c r="O5505">
        <v>48</v>
      </c>
      <c r="P5505" s="1">
        <v>45882</v>
      </c>
      <c r="Q5505">
        <v>220</v>
      </c>
      <c r="R5505" t="s">
        <v>29</v>
      </c>
      <c r="S5505">
        <v>3</v>
      </c>
      <c r="T5505" s="1">
        <v>45392</v>
      </c>
      <c r="U5505" t="s">
        <v>60</v>
      </c>
      <c r="V5505" t="str">
        <f>TEXT(WEEKDAY(Working_Data[[#This Row],[order_date]],1),"DDDD")</f>
        <v>Friday</v>
      </c>
      <c r="W5505" t="str">
        <f>TEXT(Working_Data[[#This Row],[order_date]],"mmmm")</f>
        <v>June</v>
      </c>
      <c r="X5505" s="7">
        <f>Working_Data[[#This Row],[last_order_date]]-Working_Data[[#This Row],[signup_date]]</f>
        <v>735</v>
      </c>
      <c r="Y5505" s="7">
        <f>IF(Working_Data[[#This Row],[churned]]="Active",1,0)</f>
        <v>1</v>
      </c>
      <c r="Z5505" s="7">
        <f>YEAR(Working_Data[[#This Row],[order_date]])</f>
        <v>2025</v>
      </c>
    </row>
    <row r="5506" spans="1:26" x14ac:dyDescent="0.25">
      <c r="A5506" t="s">
        <v>11062</v>
      </c>
      <c r="B5506" t="s">
        <v>45</v>
      </c>
      <c r="C5506" t="s">
        <v>82</v>
      </c>
      <c r="D5506" t="s">
        <v>52</v>
      </c>
      <c r="E5506" s="1">
        <v>45690</v>
      </c>
      <c r="F5506" t="s">
        <v>11063</v>
      </c>
      <c r="G5506" s="1">
        <v>45829</v>
      </c>
      <c r="H5506" t="s">
        <v>47</v>
      </c>
      <c r="I5506" t="s">
        <v>26</v>
      </c>
      <c r="J5506" t="s">
        <v>64</v>
      </c>
      <c r="K5506">
        <v>1</v>
      </c>
      <c r="L5506" s="3">
        <f>Working_Data[[#This Row],[price2]]/Working_Data[[#This Row],[quantity]]</f>
        <v>275.12</v>
      </c>
      <c r="M5506" s="3">
        <v>275.12</v>
      </c>
      <c r="N5506" t="s">
        <v>50</v>
      </c>
      <c r="O5506">
        <v>10</v>
      </c>
      <c r="P5506" s="1">
        <v>45832</v>
      </c>
      <c r="Q5506">
        <v>262</v>
      </c>
      <c r="R5506" t="s">
        <v>29</v>
      </c>
      <c r="S5506">
        <v>4</v>
      </c>
      <c r="T5506" s="1">
        <v>45516</v>
      </c>
      <c r="U5506" t="s">
        <v>30</v>
      </c>
      <c r="V5506" t="str">
        <f>TEXT(WEEKDAY(Working_Data[[#This Row],[order_date]],1),"DDDD")</f>
        <v>Saturday</v>
      </c>
      <c r="W5506" t="str">
        <f>TEXT(Working_Data[[#This Row],[order_date]],"mmmm")</f>
        <v>June</v>
      </c>
      <c r="X5506" s="7">
        <f>Working_Data[[#This Row],[last_order_date]]-Working_Data[[#This Row],[signup_date]]</f>
        <v>142</v>
      </c>
      <c r="Y5506" s="7">
        <f>IF(Working_Data[[#This Row],[churned]]="Active",1,0)</f>
        <v>1</v>
      </c>
      <c r="Z5506" s="7">
        <f>YEAR(Working_Data[[#This Row],[order_date]])</f>
        <v>2025</v>
      </c>
    </row>
    <row r="5507" spans="1:26" x14ac:dyDescent="0.25">
      <c r="A5507" t="s">
        <v>11064</v>
      </c>
      <c r="B5507" t="s">
        <v>38</v>
      </c>
      <c r="C5507" t="s">
        <v>82</v>
      </c>
      <c r="D5507" t="s">
        <v>77</v>
      </c>
      <c r="E5507" s="1">
        <v>45295</v>
      </c>
      <c r="F5507" t="s">
        <v>11065</v>
      </c>
      <c r="G5507" s="1">
        <v>45829</v>
      </c>
      <c r="H5507" t="s">
        <v>47</v>
      </c>
      <c r="I5507" t="s">
        <v>26</v>
      </c>
      <c r="J5507" t="s">
        <v>27</v>
      </c>
      <c r="K5507">
        <v>1</v>
      </c>
      <c r="L5507" s="3">
        <f>Working_Data[[#This Row],[price2]]/Working_Data[[#This Row],[quantity]]</f>
        <v>918.15</v>
      </c>
      <c r="M5507" s="3">
        <v>918.15</v>
      </c>
      <c r="N5507" t="s">
        <v>28</v>
      </c>
      <c r="O5507">
        <v>11</v>
      </c>
      <c r="P5507" s="1">
        <v>45302</v>
      </c>
      <c r="Q5507">
        <v>96</v>
      </c>
      <c r="R5507" t="s">
        <v>29</v>
      </c>
      <c r="S5507">
        <v>4</v>
      </c>
      <c r="T5507" s="1">
        <v>45645</v>
      </c>
      <c r="U5507" t="s">
        <v>30</v>
      </c>
      <c r="V5507" t="str">
        <f>TEXT(WEEKDAY(Working_Data[[#This Row],[order_date]],1),"DDDD")</f>
        <v>Saturday</v>
      </c>
      <c r="W5507" t="str">
        <f>TEXT(Working_Data[[#This Row],[order_date]],"mmmm")</f>
        <v>June</v>
      </c>
      <c r="X5507" s="7">
        <f>Working_Data[[#This Row],[last_order_date]]-Working_Data[[#This Row],[signup_date]]</f>
        <v>7</v>
      </c>
      <c r="Y5507" s="7">
        <f>IF(Working_Data[[#This Row],[churned]]="Active",1,0)</f>
        <v>1</v>
      </c>
      <c r="Z5507" s="7">
        <f>YEAR(Working_Data[[#This Row],[order_date]])</f>
        <v>2025</v>
      </c>
    </row>
    <row r="5508" spans="1:26" x14ac:dyDescent="0.25">
      <c r="A5508" t="s">
        <v>11066</v>
      </c>
      <c r="B5508" t="s">
        <v>38</v>
      </c>
      <c r="C5508" t="s">
        <v>82</v>
      </c>
      <c r="D5508" t="s">
        <v>32</v>
      </c>
      <c r="E5508" s="1">
        <v>45250</v>
      </c>
      <c r="F5508" t="s">
        <v>11067</v>
      </c>
      <c r="G5508" s="1">
        <v>45829</v>
      </c>
      <c r="H5508" t="s">
        <v>25</v>
      </c>
      <c r="I5508" t="s">
        <v>48</v>
      </c>
      <c r="J5508" t="s">
        <v>64</v>
      </c>
      <c r="K5508">
        <v>5</v>
      </c>
      <c r="L5508" s="3">
        <f>Working_Data[[#This Row],[price2]]/Working_Data[[#This Row],[quantity]]</f>
        <v>187.876</v>
      </c>
      <c r="M5508" s="3">
        <v>939.38</v>
      </c>
      <c r="N5508" t="s">
        <v>28</v>
      </c>
      <c r="O5508">
        <v>34</v>
      </c>
      <c r="P5508" s="1">
        <v>45655</v>
      </c>
      <c r="Q5508">
        <v>393</v>
      </c>
      <c r="R5508" t="s">
        <v>29</v>
      </c>
      <c r="S5508">
        <v>4</v>
      </c>
      <c r="T5508" s="1">
        <v>45763</v>
      </c>
      <c r="U5508" t="s">
        <v>60</v>
      </c>
      <c r="V5508" t="str">
        <f>TEXT(WEEKDAY(Working_Data[[#This Row],[order_date]],1),"DDDD")</f>
        <v>Saturday</v>
      </c>
      <c r="W5508" t="str">
        <f>TEXT(Working_Data[[#This Row],[order_date]],"mmmm")</f>
        <v>June</v>
      </c>
      <c r="X5508" s="7">
        <f>Working_Data[[#This Row],[last_order_date]]-Working_Data[[#This Row],[signup_date]]</f>
        <v>405</v>
      </c>
      <c r="Y5508" s="7">
        <f>IF(Working_Data[[#This Row],[churned]]="Active",1,0)</f>
        <v>1</v>
      </c>
      <c r="Z5508" s="7">
        <f>YEAR(Working_Data[[#This Row],[order_date]])</f>
        <v>2025</v>
      </c>
    </row>
    <row r="5509" spans="1:26" x14ac:dyDescent="0.25">
      <c r="A5509" t="s">
        <v>11068</v>
      </c>
      <c r="B5509" t="s">
        <v>38</v>
      </c>
      <c r="C5509" t="s">
        <v>82</v>
      </c>
      <c r="D5509" t="s">
        <v>56</v>
      </c>
      <c r="E5509" s="1">
        <v>45547</v>
      </c>
      <c r="F5509" t="s">
        <v>11069</v>
      </c>
      <c r="G5509" s="1">
        <v>45829</v>
      </c>
      <c r="H5509" t="s">
        <v>34</v>
      </c>
      <c r="I5509" t="s">
        <v>54</v>
      </c>
      <c r="J5509" t="s">
        <v>59</v>
      </c>
      <c r="K5509">
        <v>1</v>
      </c>
      <c r="L5509" s="3">
        <f>Working_Data[[#This Row],[price2]]/Working_Data[[#This Row],[quantity]]</f>
        <v>889.57</v>
      </c>
      <c r="M5509" s="3">
        <v>889.57</v>
      </c>
      <c r="N5509" t="s">
        <v>50</v>
      </c>
      <c r="O5509">
        <v>25</v>
      </c>
      <c r="P5509" s="1">
        <v>45871</v>
      </c>
      <c r="Q5509">
        <v>169</v>
      </c>
      <c r="R5509" t="s">
        <v>29</v>
      </c>
      <c r="S5509">
        <v>1</v>
      </c>
      <c r="T5509" s="1">
        <v>45648</v>
      </c>
      <c r="U5509" t="s">
        <v>30</v>
      </c>
      <c r="V5509" t="str">
        <f>TEXT(WEEKDAY(Working_Data[[#This Row],[order_date]],1),"DDDD")</f>
        <v>Saturday</v>
      </c>
      <c r="W5509" t="str">
        <f>TEXT(Working_Data[[#This Row],[order_date]],"mmmm")</f>
        <v>June</v>
      </c>
      <c r="X5509" s="7">
        <f>Working_Data[[#This Row],[last_order_date]]-Working_Data[[#This Row],[signup_date]]</f>
        <v>324</v>
      </c>
      <c r="Y5509" s="7">
        <f>IF(Working_Data[[#This Row],[churned]]="Active",1,0)</f>
        <v>1</v>
      </c>
      <c r="Z5509" s="7">
        <f>YEAR(Working_Data[[#This Row],[order_date]])</f>
        <v>2025</v>
      </c>
    </row>
    <row r="5510" spans="1:26" x14ac:dyDescent="0.25">
      <c r="A5510" t="s">
        <v>11070</v>
      </c>
      <c r="B5510" t="s">
        <v>21</v>
      </c>
      <c r="C5510" t="s">
        <v>39</v>
      </c>
      <c r="D5510" t="s">
        <v>32</v>
      </c>
      <c r="E5510" s="1">
        <v>45457</v>
      </c>
      <c r="F5510" t="s">
        <v>11071</v>
      </c>
      <c r="G5510" s="1">
        <v>45829</v>
      </c>
      <c r="H5510" t="s">
        <v>41</v>
      </c>
      <c r="I5510" t="s">
        <v>54</v>
      </c>
      <c r="J5510" t="s">
        <v>49</v>
      </c>
      <c r="K5510">
        <v>5</v>
      </c>
      <c r="L5510" s="3">
        <f>Working_Data[[#This Row],[price2]]/Working_Data[[#This Row],[quantity]]</f>
        <v>63.751999999999995</v>
      </c>
      <c r="M5510" s="3">
        <v>318.76</v>
      </c>
      <c r="N5510" t="s">
        <v>50</v>
      </c>
      <c r="O5510">
        <v>26</v>
      </c>
      <c r="P5510" s="1">
        <v>45533</v>
      </c>
      <c r="Q5510">
        <v>472</v>
      </c>
      <c r="R5510" t="s">
        <v>43</v>
      </c>
      <c r="S5510">
        <v>4</v>
      </c>
      <c r="T5510" s="1">
        <v>45833</v>
      </c>
      <c r="U5510" t="s">
        <v>36</v>
      </c>
      <c r="V5510" t="str">
        <f>TEXT(WEEKDAY(Working_Data[[#This Row],[order_date]],1),"DDDD")</f>
        <v>Saturday</v>
      </c>
      <c r="W5510" t="str">
        <f>TEXT(Working_Data[[#This Row],[order_date]],"mmmm")</f>
        <v>June</v>
      </c>
      <c r="X5510" s="7">
        <f>Working_Data[[#This Row],[last_order_date]]-Working_Data[[#This Row],[signup_date]]</f>
        <v>76</v>
      </c>
      <c r="Y5510" s="7">
        <f>IF(Working_Data[[#This Row],[churned]]="Active",1,0)</f>
        <v>0</v>
      </c>
      <c r="Z5510" s="7">
        <f>YEAR(Working_Data[[#This Row],[order_date]])</f>
        <v>2025</v>
      </c>
    </row>
    <row r="5511" spans="1:26" x14ac:dyDescent="0.25">
      <c r="A5511" t="s">
        <v>11072</v>
      </c>
      <c r="B5511" t="s">
        <v>45</v>
      </c>
      <c r="C5511" t="s">
        <v>22</v>
      </c>
      <c r="D5511" t="s">
        <v>23</v>
      </c>
      <c r="E5511" s="1">
        <v>45902</v>
      </c>
      <c r="F5511" t="s">
        <v>11073</v>
      </c>
      <c r="G5511" s="1">
        <v>45829</v>
      </c>
      <c r="H5511" t="s">
        <v>47</v>
      </c>
      <c r="I5511" t="s">
        <v>48</v>
      </c>
      <c r="J5511" t="s">
        <v>64</v>
      </c>
      <c r="K5511">
        <v>3</v>
      </c>
      <c r="L5511" s="3">
        <f>Working_Data[[#This Row],[price2]]/Working_Data[[#This Row],[quantity]]</f>
        <v>364.8533333333333</v>
      </c>
      <c r="M5511" s="3">
        <v>1094.56</v>
      </c>
      <c r="N5511" t="s">
        <v>28</v>
      </c>
      <c r="O5511">
        <v>19</v>
      </c>
      <c r="P5511" s="1">
        <v>45866</v>
      </c>
      <c r="Q5511">
        <v>403</v>
      </c>
      <c r="R5511" t="s">
        <v>29</v>
      </c>
      <c r="S5511">
        <v>4</v>
      </c>
      <c r="T5511" s="1">
        <v>45624</v>
      </c>
      <c r="U5511" t="s">
        <v>60</v>
      </c>
      <c r="V5511" t="str">
        <f>TEXT(WEEKDAY(Working_Data[[#This Row],[order_date]],1),"DDDD")</f>
        <v>Saturday</v>
      </c>
      <c r="W5511" t="str">
        <f>TEXT(Working_Data[[#This Row],[order_date]],"mmmm")</f>
        <v>June</v>
      </c>
      <c r="X5511" s="7">
        <f>Working_Data[[#This Row],[last_order_date]]-Working_Data[[#This Row],[signup_date]]</f>
        <v>-36</v>
      </c>
      <c r="Y5511" s="7">
        <f>IF(Working_Data[[#This Row],[churned]]="Active",1,0)</f>
        <v>1</v>
      </c>
      <c r="Z5511" s="7">
        <f>YEAR(Working_Data[[#This Row],[order_date]])</f>
        <v>2025</v>
      </c>
    </row>
    <row r="5512" spans="1:26" x14ac:dyDescent="0.25">
      <c r="A5512" t="s">
        <v>11074</v>
      </c>
      <c r="B5512" t="s">
        <v>21</v>
      </c>
      <c r="C5512" t="s">
        <v>22</v>
      </c>
      <c r="D5512" t="s">
        <v>52</v>
      </c>
      <c r="E5512" s="1">
        <v>45748</v>
      </c>
      <c r="F5512" t="s">
        <v>11075</v>
      </c>
      <c r="G5512" s="1">
        <v>45829</v>
      </c>
      <c r="H5512" t="s">
        <v>58</v>
      </c>
      <c r="I5512" t="s">
        <v>54</v>
      </c>
      <c r="J5512" t="s">
        <v>27</v>
      </c>
      <c r="K5512">
        <v>2</v>
      </c>
      <c r="L5512" s="3">
        <f>Working_Data[[#This Row],[price2]]/Working_Data[[#This Row],[quantity]]</f>
        <v>459.19499999999999</v>
      </c>
      <c r="M5512" s="3">
        <v>918.39</v>
      </c>
      <c r="N5512" t="s">
        <v>50</v>
      </c>
      <c r="O5512">
        <v>5</v>
      </c>
      <c r="P5512" s="1">
        <v>45885</v>
      </c>
      <c r="Q5512">
        <v>33</v>
      </c>
      <c r="R5512" t="s">
        <v>43</v>
      </c>
      <c r="S5512">
        <v>3</v>
      </c>
      <c r="T5512" s="1">
        <v>45659</v>
      </c>
      <c r="U5512" t="s">
        <v>36</v>
      </c>
      <c r="V5512" t="str">
        <f>TEXT(WEEKDAY(Working_Data[[#This Row],[order_date]],1),"DDDD")</f>
        <v>Saturday</v>
      </c>
      <c r="W5512" t="str">
        <f>TEXT(Working_Data[[#This Row],[order_date]],"mmmm")</f>
        <v>June</v>
      </c>
      <c r="X5512" s="7">
        <f>Working_Data[[#This Row],[last_order_date]]-Working_Data[[#This Row],[signup_date]]</f>
        <v>137</v>
      </c>
      <c r="Y5512" s="7">
        <f>IF(Working_Data[[#This Row],[churned]]="Active",1,0)</f>
        <v>0</v>
      </c>
      <c r="Z5512" s="7">
        <f>YEAR(Working_Data[[#This Row],[order_date]])</f>
        <v>2025</v>
      </c>
    </row>
    <row r="5513" spans="1:26" x14ac:dyDescent="0.25">
      <c r="A5513" t="s">
        <v>11076</v>
      </c>
      <c r="B5513" t="s">
        <v>45</v>
      </c>
      <c r="C5513" t="s">
        <v>39</v>
      </c>
      <c r="D5513" t="s">
        <v>52</v>
      </c>
      <c r="E5513" s="1">
        <v>45510</v>
      </c>
      <c r="F5513" t="s">
        <v>11077</v>
      </c>
      <c r="G5513" s="1">
        <v>45829</v>
      </c>
      <c r="H5513" t="s">
        <v>47</v>
      </c>
      <c r="I5513" t="s">
        <v>48</v>
      </c>
      <c r="J5513" t="s">
        <v>67</v>
      </c>
      <c r="K5513">
        <v>1</v>
      </c>
      <c r="L5513" s="3">
        <f>Working_Data[[#This Row],[price2]]/Working_Data[[#This Row],[quantity]]</f>
        <v>254.44</v>
      </c>
      <c r="M5513" s="3">
        <v>254.44</v>
      </c>
      <c r="N5513" t="s">
        <v>50</v>
      </c>
      <c r="O5513">
        <v>9</v>
      </c>
      <c r="P5513" s="1">
        <v>45889</v>
      </c>
      <c r="Q5513">
        <v>191</v>
      </c>
      <c r="R5513" t="s">
        <v>29</v>
      </c>
      <c r="S5513">
        <v>2</v>
      </c>
      <c r="T5513" s="1">
        <v>45331</v>
      </c>
      <c r="U5513" t="s">
        <v>30</v>
      </c>
      <c r="V5513" t="str">
        <f>TEXT(WEEKDAY(Working_Data[[#This Row],[order_date]],1),"DDDD")</f>
        <v>Saturday</v>
      </c>
      <c r="W5513" t="str">
        <f>TEXT(Working_Data[[#This Row],[order_date]],"mmmm")</f>
        <v>June</v>
      </c>
      <c r="X5513" s="7">
        <f>Working_Data[[#This Row],[last_order_date]]-Working_Data[[#This Row],[signup_date]]</f>
        <v>379</v>
      </c>
      <c r="Y5513" s="7">
        <f>IF(Working_Data[[#This Row],[churned]]="Active",1,0)</f>
        <v>1</v>
      </c>
      <c r="Z5513" s="7">
        <f>YEAR(Working_Data[[#This Row],[order_date]])</f>
        <v>2025</v>
      </c>
    </row>
    <row r="5514" spans="1:26" x14ac:dyDescent="0.25">
      <c r="A5514" t="s">
        <v>11078</v>
      </c>
      <c r="B5514" t="s">
        <v>45</v>
      </c>
      <c r="C5514" t="s">
        <v>22</v>
      </c>
      <c r="D5514" t="s">
        <v>23</v>
      </c>
      <c r="E5514" s="1">
        <v>45411</v>
      </c>
      <c r="F5514" t="s">
        <v>11079</v>
      </c>
      <c r="G5514" s="1">
        <v>45829</v>
      </c>
      <c r="H5514" t="s">
        <v>34</v>
      </c>
      <c r="I5514" t="s">
        <v>48</v>
      </c>
      <c r="J5514" t="s">
        <v>49</v>
      </c>
      <c r="K5514">
        <v>1</v>
      </c>
      <c r="L5514" s="3">
        <f>Working_Data[[#This Row],[price2]]/Working_Data[[#This Row],[quantity]]</f>
        <v>945.37</v>
      </c>
      <c r="M5514" s="3">
        <v>945.37</v>
      </c>
      <c r="N5514" t="s">
        <v>35</v>
      </c>
      <c r="O5514">
        <v>1</v>
      </c>
      <c r="P5514" s="1">
        <v>45887</v>
      </c>
      <c r="Q5514">
        <v>310</v>
      </c>
      <c r="R5514" t="s">
        <v>29</v>
      </c>
      <c r="S5514">
        <v>4</v>
      </c>
      <c r="T5514" s="1">
        <v>45867</v>
      </c>
      <c r="U5514" t="s">
        <v>30</v>
      </c>
      <c r="V5514" t="str">
        <f>TEXT(WEEKDAY(Working_Data[[#This Row],[order_date]],1),"DDDD")</f>
        <v>Saturday</v>
      </c>
      <c r="W5514" t="str">
        <f>TEXT(Working_Data[[#This Row],[order_date]],"mmmm")</f>
        <v>June</v>
      </c>
      <c r="X5514" s="7">
        <f>Working_Data[[#This Row],[last_order_date]]-Working_Data[[#This Row],[signup_date]]</f>
        <v>476</v>
      </c>
      <c r="Y5514" s="7">
        <f>IF(Working_Data[[#This Row],[churned]]="Active",1,0)</f>
        <v>1</v>
      </c>
      <c r="Z5514" s="7">
        <f>YEAR(Working_Data[[#This Row],[order_date]])</f>
        <v>2025</v>
      </c>
    </row>
    <row r="5515" spans="1:26" x14ac:dyDescent="0.25">
      <c r="A5515" t="s">
        <v>11080</v>
      </c>
      <c r="B5515" t="s">
        <v>45</v>
      </c>
      <c r="C5515" t="s">
        <v>39</v>
      </c>
      <c r="D5515" t="s">
        <v>23</v>
      </c>
      <c r="E5515" s="1">
        <v>45320</v>
      </c>
      <c r="F5515" t="s">
        <v>11081</v>
      </c>
      <c r="G5515" s="1">
        <v>45829</v>
      </c>
      <c r="H5515" t="s">
        <v>47</v>
      </c>
      <c r="I5515" t="s">
        <v>54</v>
      </c>
      <c r="J5515" t="s">
        <v>27</v>
      </c>
      <c r="K5515">
        <v>5</v>
      </c>
      <c r="L5515" s="3">
        <f>Working_Data[[#This Row],[price2]]/Working_Data[[#This Row],[quantity]]</f>
        <v>42.054000000000002</v>
      </c>
      <c r="M5515" s="3">
        <v>210.27</v>
      </c>
      <c r="N5515" t="s">
        <v>50</v>
      </c>
      <c r="O5515">
        <v>47</v>
      </c>
      <c r="P5515" s="1">
        <v>45837</v>
      </c>
      <c r="Q5515">
        <v>62</v>
      </c>
      <c r="R5515" t="s">
        <v>29</v>
      </c>
      <c r="S5515">
        <v>1</v>
      </c>
      <c r="T5515" s="1">
        <v>45712</v>
      </c>
      <c r="U5515" t="s">
        <v>30</v>
      </c>
      <c r="V5515" t="str">
        <f>TEXT(WEEKDAY(Working_Data[[#This Row],[order_date]],1),"DDDD")</f>
        <v>Saturday</v>
      </c>
      <c r="W5515" t="str">
        <f>TEXT(Working_Data[[#This Row],[order_date]],"mmmm")</f>
        <v>June</v>
      </c>
      <c r="X5515" s="7">
        <f>Working_Data[[#This Row],[last_order_date]]-Working_Data[[#This Row],[signup_date]]</f>
        <v>517</v>
      </c>
      <c r="Y5515" s="7">
        <f>IF(Working_Data[[#This Row],[churned]]="Active",1,0)</f>
        <v>1</v>
      </c>
      <c r="Z5515" s="7">
        <f>YEAR(Working_Data[[#This Row],[order_date]])</f>
        <v>2025</v>
      </c>
    </row>
    <row r="5516" spans="1:26" x14ac:dyDescent="0.25">
      <c r="A5516" t="s">
        <v>11082</v>
      </c>
      <c r="B5516" t="s">
        <v>38</v>
      </c>
      <c r="C5516" t="s">
        <v>82</v>
      </c>
      <c r="D5516" t="s">
        <v>32</v>
      </c>
      <c r="E5516" s="1">
        <v>45409</v>
      </c>
      <c r="F5516" t="s">
        <v>11083</v>
      </c>
      <c r="G5516" s="1">
        <v>45829</v>
      </c>
      <c r="H5516" t="s">
        <v>41</v>
      </c>
      <c r="I5516" t="s">
        <v>48</v>
      </c>
      <c r="J5516" t="s">
        <v>64</v>
      </c>
      <c r="K5516">
        <v>5</v>
      </c>
      <c r="L5516" s="3">
        <f>Working_Data[[#This Row],[price2]]/Working_Data[[#This Row],[quantity]]</f>
        <v>159.70400000000001</v>
      </c>
      <c r="M5516" s="3">
        <v>798.52</v>
      </c>
      <c r="N5516" t="s">
        <v>50</v>
      </c>
      <c r="O5516">
        <v>10</v>
      </c>
      <c r="P5516" s="1">
        <v>45832</v>
      </c>
      <c r="Q5516">
        <v>361</v>
      </c>
      <c r="R5516" t="s">
        <v>29</v>
      </c>
      <c r="S5516">
        <v>1</v>
      </c>
      <c r="T5516" s="1">
        <v>45748</v>
      </c>
      <c r="U5516" t="s">
        <v>30</v>
      </c>
      <c r="V5516" t="str">
        <f>TEXT(WEEKDAY(Working_Data[[#This Row],[order_date]],1),"DDDD")</f>
        <v>Saturday</v>
      </c>
      <c r="W5516" t="str">
        <f>TEXT(Working_Data[[#This Row],[order_date]],"mmmm")</f>
        <v>June</v>
      </c>
      <c r="X5516" s="7">
        <f>Working_Data[[#This Row],[last_order_date]]-Working_Data[[#This Row],[signup_date]]</f>
        <v>423</v>
      </c>
      <c r="Y5516" s="7">
        <f>IF(Working_Data[[#This Row],[churned]]="Active",1,0)</f>
        <v>1</v>
      </c>
      <c r="Z5516" s="7">
        <f>YEAR(Working_Data[[#This Row],[order_date]])</f>
        <v>2025</v>
      </c>
    </row>
    <row r="5517" spans="1:26" x14ac:dyDescent="0.25">
      <c r="A5517" t="s">
        <v>11084</v>
      </c>
      <c r="B5517" t="s">
        <v>45</v>
      </c>
      <c r="C5517" t="s">
        <v>39</v>
      </c>
      <c r="D5517" t="s">
        <v>56</v>
      </c>
      <c r="E5517" s="1">
        <v>45681</v>
      </c>
      <c r="F5517" t="s">
        <v>11085</v>
      </c>
      <c r="G5517" s="1">
        <v>45830</v>
      </c>
      <c r="H5517" t="s">
        <v>41</v>
      </c>
      <c r="I5517" t="s">
        <v>54</v>
      </c>
      <c r="J5517" t="s">
        <v>49</v>
      </c>
      <c r="K5517">
        <v>1</v>
      </c>
      <c r="L5517" s="3">
        <f>Working_Data[[#This Row],[price2]]/Working_Data[[#This Row],[quantity]]</f>
        <v>393.43</v>
      </c>
      <c r="M5517" s="3">
        <v>393.43</v>
      </c>
      <c r="N5517" t="s">
        <v>35</v>
      </c>
      <c r="O5517">
        <v>11</v>
      </c>
      <c r="P5517" s="1">
        <v>45993</v>
      </c>
      <c r="Q5517">
        <v>158</v>
      </c>
      <c r="R5517" t="s">
        <v>43</v>
      </c>
      <c r="S5517">
        <v>5</v>
      </c>
      <c r="T5517" s="1">
        <v>45815</v>
      </c>
      <c r="U5517" t="s">
        <v>30</v>
      </c>
      <c r="V5517" t="str">
        <f>TEXT(WEEKDAY(Working_Data[[#This Row],[order_date]],1),"DDDD")</f>
        <v>Sunday</v>
      </c>
      <c r="W5517" t="str">
        <f>TEXT(Working_Data[[#This Row],[order_date]],"mmmm")</f>
        <v>June</v>
      </c>
      <c r="X5517" s="7">
        <f>Working_Data[[#This Row],[last_order_date]]-Working_Data[[#This Row],[signup_date]]</f>
        <v>312</v>
      </c>
      <c r="Y5517" s="7">
        <f>IF(Working_Data[[#This Row],[churned]]="Active",1,0)</f>
        <v>0</v>
      </c>
      <c r="Z5517" s="7">
        <f>YEAR(Working_Data[[#This Row],[order_date]])</f>
        <v>2025</v>
      </c>
    </row>
    <row r="5518" spans="1:26" x14ac:dyDescent="0.25">
      <c r="A5518" t="s">
        <v>11086</v>
      </c>
      <c r="B5518" t="s">
        <v>21</v>
      </c>
      <c r="C5518" t="s">
        <v>22</v>
      </c>
      <c r="D5518" t="s">
        <v>32</v>
      </c>
      <c r="E5518" s="1">
        <v>45254</v>
      </c>
      <c r="F5518" t="s">
        <v>11087</v>
      </c>
      <c r="G5518" s="1">
        <v>45830</v>
      </c>
      <c r="H5518" t="s">
        <v>34</v>
      </c>
      <c r="I5518" t="s">
        <v>54</v>
      </c>
      <c r="J5518" t="s">
        <v>27</v>
      </c>
      <c r="K5518">
        <v>1</v>
      </c>
      <c r="L5518" s="3">
        <f>Working_Data[[#This Row],[price2]]/Working_Data[[#This Row],[quantity]]</f>
        <v>1465.65</v>
      </c>
      <c r="M5518" s="3">
        <v>1465.65</v>
      </c>
      <c r="N5518" t="s">
        <v>35</v>
      </c>
      <c r="O5518">
        <v>20</v>
      </c>
      <c r="P5518" s="1">
        <v>45875</v>
      </c>
      <c r="Q5518">
        <v>31</v>
      </c>
      <c r="R5518" t="s">
        <v>43</v>
      </c>
      <c r="S5518">
        <v>2</v>
      </c>
      <c r="T5518" s="1">
        <v>45717</v>
      </c>
      <c r="U5518" t="s">
        <v>60</v>
      </c>
      <c r="V5518" t="str">
        <f>TEXT(WEEKDAY(Working_Data[[#This Row],[order_date]],1),"DDDD")</f>
        <v>Sunday</v>
      </c>
      <c r="W5518" t="str">
        <f>TEXT(Working_Data[[#This Row],[order_date]],"mmmm")</f>
        <v>June</v>
      </c>
      <c r="X5518" s="7">
        <f>Working_Data[[#This Row],[last_order_date]]-Working_Data[[#This Row],[signup_date]]</f>
        <v>621</v>
      </c>
      <c r="Y5518" s="7">
        <f>IF(Working_Data[[#This Row],[churned]]="Active",1,0)</f>
        <v>0</v>
      </c>
      <c r="Z5518" s="7">
        <f>YEAR(Working_Data[[#This Row],[order_date]])</f>
        <v>2025</v>
      </c>
    </row>
    <row r="5519" spans="1:26" x14ac:dyDescent="0.25">
      <c r="A5519" t="s">
        <v>11088</v>
      </c>
      <c r="B5519" t="s">
        <v>45</v>
      </c>
      <c r="C5519" t="s">
        <v>39</v>
      </c>
      <c r="D5519" t="s">
        <v>52</v>
      </c>
      <c r="E5519" s="1">
        <v>45868</v>
      </c>
      <c r="F5519" t="s">
        <v>11089</v>
      </c>
      <c r="G5519" s="1">
        <v>45830</v>
      </c>
      <c r="H5519" t="s">
        <v>34</v>
      </c>
      <c r="I5519" t="s">
        <v>42</v>
      </c>
      <c r="J5519" t="s">
        <v>64</v>
      </c>
      <c r="K5519">
        <v>5</v>
      </c>
      <c r="L5519" s="3">
        <f>Working_Data[[#This Row],[price2]]/Working_Data[[#This Row],[quantity]]</f>
        <v>216.68</v>
      </c>
      <c r="M5519" s="3">
        <v>1083.4000000000001</v>
      </c>
      <c r="N5519" t="s">
        <v>50</v>
      </c>
      <c r="O5519">
        <v>5</v>
      </c>
      <c r="P5519" s="1">
        <v>45695</v>
      </c>
      <c r="Q5519">
        <v>414</v>
      </c>
      <c r="R5519" t="s">
        <v>43</v>
      </c>
      <c r="S5519">
        <v>5</v>
      </c>
      <c r="T5519" s="1">
        <v>45814</v>
      </c>
      <c r="U5519" t="s">
        <v>36</v>
      </c>
      <c r="V5519" t="str">
        <f>TEXT(WEEKDAY(Working_Data[[#This Row],[order_date]],1),"DDDD")</f>
        <v>Sunday</v>
      </c>
      <c r="W5519" t="str">
        <f>TEXT(Working_Data[[#This Row],[order_date]],"mmmm")</f>
        <v>June</v>
      </c>
      <c r="X5519" s="7">
        <f>Working_Data[[#This Row],[last_order_date]]-Working_Data[[#This Row],[signup_date]]</f>
        <v>-173</v>
      </c>
      <c r="Y5519" s="7">
        <f>IF(Working_Data[[#This Row],[churned]]="Active",1,0)</f>
        <v>0</v>
      </c>
      <c r="Z5519" s="7">
        <f>YEAR(Working_Data[[#This Row],[order_date]])</f>
        <v>2025</v>
      </c>
    </row>
    <row r="5520" spans="1:26" x14ac:dyDescent="0.25">
      <c r="A5520" t="s">
        <v>11090</v>
      </c>
      <c r="B5520" t="s">
        <v>21</v>
      </c>
      <c r="C5520" t="s">
        <v>22</v>
      </c>
      <c r="D5520" t="s">
        <v>52</v>
      </c>
      <c r="E5520" s="1">
        <v>45739</v>
      </c>
      <c r="F5520" t="s">
        <v>11091</v>
      </c>
      <c r="G5520" s="1">
        <v>45830</v>
      </c>
      <c r="H5520" t="s">
        <v>25</v>
      </c>
      <c r="I5520" t="s">
        <v>26</v>
      </c>
      <c r="J5520" t="s">
        <v>64</v>
      </c>
      <c r="K5520">
        <v>1</v>
      </c>
      <c r="L5520" s="3">
        <f>Working_Data[[#This Row],[price2]]/Working_Data[[#This Row],[quantity]]</f>
        <v>374.99</v>
      </c>
      <c r="M5520" s="3">
        <v>374.99</v>
      </c>
      <c r="N5520" t="s">
        <v>28</v>
      </c>
      <c r="O5520">
        <v>49</v>
      </c>
      <c r="P5520" s="1">
        <v>45595</v>
      </c>
      <c r="Q5520">
        <v>394</v>
      </c>
      <c r="R5520" t="s">
        <v>43</v>
      </c>
      <c r="S5520">
        <v>3</v>
      </c>
      <c r="T5520" s="1">
        <v>45394</v>
      </c>
      <c r="U5520" t="s">
        <v>36</v>
      </c>
      <c r="V5520" t="str">
        <f>TEXT(WEEKDAY(Working_Data[[#This Row],[order_date]],1),"DDDD")</f>
        <v>Sunday</v>
      </c>
      <c r="W5520" t="str">
        <f>TEXT(Working_Data[[#This Row],[order_date]],"mmmm")</f>
        <v>June</v>
      </c>
      <c r="X5520" s="7">
        <f>Working_Data[[#This Row],[last_order_date]]-Working_Data[[#This Row],[signup_date]]</f>
        <v>-144</v>
      </c>
      <c r="Y5520" s="7">
        <f>IF(Working_Data[[#This Row],[churned]]="Active",1,0)</f>
        <v>0</v>
      </c>
      <c r="Z5520" s="7">
        <f>YEAR(Working_Data[[#This Row],[order_date]])</f>
        <v>2025</v>
      </c>
    </row>
    <row r="5521" spans="1:26" x14ac:dyDescent="0.25">
      <c r="A5521" t="s">
        <v>11092</v>
      </c>
      <c r="B5521" t="s">
        <v>21</v>
      </c>
      <c r="C5521" t="s">
        <v>39</v>
      </c>
      <c r="D5521" t="s">
        <v>56</v>
      </c>
      <c r="E5521" s="1">
        <v>45823</v>
      </c>
      <c r="F5521" t="s">
        <v>11093</v>
      </c>
      <c r="G5521" s="1">
        <v>45830</v>
      </c>
      <c r="H5521" t="s">
        <v>41</v>
      </c>
      <c r="I5521" t="s">
        <v>26</v>
      </c>
      <c r="J5521" t="s">
        <v>27</v>
      </c>
      <c r="K5521">
        <v>4</v>
      </c>
      <c r="L5521" s="3">
        <f>Working_Data[[#This Row],[price2]]/Working_Data[[#This Row],[quantity]]</f>
        <v>109.045</v>
      </c>
      <c r="M5521" s="3">
        <v>436.18</v>
      </c>
      <c r="N5521" t="s">
        <v>50</v>
      </c>
      <c r="O5521">
        <v>33</v>
      </c>
      <c r="P5521" s="1">
        <v>45677</v>
      </c>
      <c r="Q5521">
        <v>446</v>
      </c>
      <c r="R5521" t="s">
        <v>29</v>
      </c>
      <c r="S5521">
        <v>3</v>
      </c>
      <c r="T5521" s="1">
        <v>45693</v>
      </c>
      <c r="U5521" t="s">
        <v>60</v>
      </c>
      <c r="V5521" t="str">
        <f>TEXT(WEEKDAY(Working_Data[[#This Row],[order_date]],1),"DDDD")</f>
        <v>Sunday</v>
      </c>
      <c r="W5521" t="str">
        <f>TEXT(Working_Data[[#This Row],[order_date]],"mmmm")</f>
        <v>June</v>
      </c>
      <c r="X5521" s="7">
        <f>Working_Data[[#This Row],[last_order_date]]-Working_Data[[#This Row],[signup_date]]</f>
        <v>-146</v>
      </c>
      <c r="Y5521" s="7">
        <f>IF(Working_Data[[#This Row],[churned]]="Active",1,0)</f>
        <v>1</v>
      </c>
      <c r="Z5521" s="7">
        <f>YEAR(Working_Data[[#This Row],[order_date]])</f>
        <v>2025</v>
      </c>
    </row>
    <row r="5522" spans="1:26" x14ac:dyDescent="0.25">
      <c r="A5522" t="s">
        <v>11094</v>
      </c>
      <c r="B5522" t="s">
        <v>45</v>
      </c>
      <c r="C5522" t="s">
        <v>82</v>
      </c>
      <c r="D5522" t="s">
        <v>52</v>
      </c>
      <c r="E5522" s="1">
        <v>45829</v>
      </c>
      <c r="F5522" t="s">
        <v>11095</v>
      </c>
      <c r="G5522" s="1">
        <v>45830</v>
      </c>
      <c r="H5522" t="s">
        <v>58</v>
      </c>
      <c r="I5522" t="s">
        <v>54</v>
      </c>
      <c r="J5522" t="s">
        <v>59</v>
      </c>
      <c r="K5522">
        <v>2</v>
      </c>
      <c r="L5522" s="3">
        <f>Working_Data[[#This Row],[price2]]/Working_Data[[#This Row],[quantity]]</f>
        <v>133.94999999999999</v>
      </c>
      <c r="M5522" s="3">
        <v>267.89999999999998</v>
      </c>
      <c r="N5522" t="s">
        <v>50</v>
      </c>
      <c r="O5522">
        <v>22</v>
      </c>
      <c r="P5522" s="1">
        <v>45363</v>
      </c>
      <c r="Q5522">
        <v>44</v>
      </c>
      <c r="R5522" t="s">
        <v>29</v>
      </c>
      <c r="S5522">
        <v>1</v>
      </c>
      <c r="T5522" s="1">
        <v>45685</v>
      </c>
      <c r="U5522" t="s">
        <v>30</v>
      </c>
      <c r="V5522" t="str">
        <f>TEXT(WEEKDAY(Working_Data[[#This Row],[order_date]],1),"DDDD")</f>
        <v>Sunday</v>
      </c>
      <c r="W5522" t="str">
        <f>TEXT(Working_Data[[#This Row],[order_date]],"mmmm")</f>
        <v>June</v>
      </c>
      <c r="X5522" s="7">
        <f>Working_Data[[#This Row],[last_order_date]]-Working_Data[[#This Row],[signup_date]]</f>
        <v>-466</v>
      </c>
      <c r="Y5522" s="7">
        <f>IF(Working_Data[[#This Row],[churned]]="Active",1,0)</f>
        <v>1</v>
      </c>
      <c r="Z5522" s="7">
        <f>YEAR(Working_Data[[#This Row],[order_date]])</f>
        <v>2025</v>
      </c>
    </row>
    <row r="5523" spans="1:26" x14ac:dyDescent="0.25">
      <c r="A5523" t="s">
        <v>11096</v>
      </c>
      <c r="B5523" t="s">
        <v>21</v>
      </c>
      <c r="C5523" t="s">
        <v>82</v>
      </c>
      <c r="D5523" t="s">
        <v>52</v>
      </c>
      <c r="E5523" s="1">
        <v>45568</v>
      </c>
      <c r="F5523" t="s">
        <v>11097</v>
      </c>
      <c r="G5523" s="1">
        <v>45830</v>
      </c>
      <c r="H5523" t="s">
        <v>58</v>
      </c>
      <c r="I5523" t="s">
        <v>63</v>
      </c>
      <c r="J5523" t="s">
        <v>67</v>
      </c>
      <c r="K5523">
        <v>4</v>
      </c>
      <c r="L5523" s="3">
        <f>Working_Data[[#This Row],[price2]]/Working_Data[[#This Row],[quantity]]</f>
        <v>161.49250000000001</v>
      </c>
      <c r="M5523" s="3">
        <v>645.97</v>
      </c>
      <c r="N5523" t="s">
        <v>28</v>
      </c>
      <c r="O5523">
        <v>49</v>
      </c>
      <c r="P5523" s="1">
        <v>45995</v>
      </c>
      <c r="Q5523">
        <v>237</v>
      </c>
      <c r="R5523" t="s">
        <v>29</v>
      </c>
      <c r="S5523">
        <v>4</v>
      </c>
      <c r="T5523" s="1">
        <v>45768</v>
      </c>
      <c r="U5523" t="s">
        <v>30</v>
      </c>
      <c r="V5523" t="str">
        <f>TEXT(WEEKDAY(Working_Data[[#This Row],[order_date]],1),"DDDD")</f>
        <v>Sunday</v>
      </c>
      <c r="W5523" t="str">
        <f>TEXT(Working_Data[[#This Row],[order_date]],"mmmm")</f>
        <v>June</v>
      </c>
      <c r="X5523" s="7">
        <f>Working_Data[[#This Row],[last_order_date]]-Working_Data[[#This Row],[signup_date]]</f>
        <v>427</v>
      </c>
      <c r="Y5523" s="7">
        <f>IF(Working_Data[[#This Row],[churned]]="Active",1,0)</f>
        <v>1</v>
      </c>
      <c r="Z5523" s="7">
        <f>YEAR(Working_Data[[#This Row],[order_date]])</f>
        <v>2025</v>
      </c>
    </row>
    <row r="5524" spans="1:26" x14ac:dyDescent="0.25">
      <c r="A5524" t="s">
        <v>11098</v>
      </c>
      <c r="B5524" t="s">
        <v>45</v>
      </c>
      <c r="C5524" t="s">
        <v>82</v>
      </c>
      <c r="D5524" t="s">
        <v>23</v>
      </c>
      <c r="E5524" s="1">
        <v>45363</v>
      </c>
      <c r="F5524" t="s">
        <v>11099</v>
      </c>
      <c r="G5524" s="1">
        <v>45830</v>
      </c>
      <c r="H5524" t="s">
        <v>58</v>
      </c>
      <c r="I5524" t="s">
        <v>26</v>
      </c>
      <c r="J5524" t="s">
        <v>67</v>
      </c>
      <c r="K5524">
        <v>1</v>
      </c>
      <c r="L5524" s="3">
        <f>Working_Data[[#This Row],[price2]]/Working_Data[[#This Row],[quantity]]</f>
        <v>420.03</v>
      </c>
      <c r="M5524" s="3">
        <v>420.03</v>
      </c>
      <c r="N5524" t="s">
        <v>28</v>
      </c>
      <c r="O5524">
        <v>30</v>
      </c>
      <c r="P5524" s="1">
        <v>45723</v>
      </c>
      <c r="Q5524">
        <v>471</v>
      </c>
      <c r="R5524" t="s">
        <v>29</v>
      </c>
      <c r="S5524">
        <v>1</v>
      </c>
      <c r="T5524" s="1">
        <v>45885</v>
      </c>
      <c r="U5524" t="s">
        <v>36</v>
      </c>
      <c r="V5524" t="str">
        <f>TEXT(WEEKDAY(Working_Data[[#This Row],[order_date]],1),"DDDD")</f>
        <v>Sunday</v>
      </c>
      <c r="W5524" t="str">
        <f>TEXT(Working_Data[[#This Row],[order_date]],"mmmm")</f>
        <v>June</v>
      </c>
      <c r="X5524" s="7">
        <f>Working_Data[[#This Row],[last_order_date]]-Working_Data[[#This Row],[signup_date]]</f>
        <v>360</v>
      </c>
      <c r="Y5524" s="7">
        <f>IF(Working_Data[[#This Row],[churned]]="Active",1,0)</f>
        <v>1</v>
      </c>
      <c r="Z5524" s="7">
        <f>YEAR(Working_Data[[#This Row],[order_date]])</f>
        <v>2025</v>
      </c>
    </row>
    <row r="5525" spans="1:26" x14ac:dyDescent="0.25">
      <c r="A5525" t="s">
        <v>11100</v>
      </c>
      <c r="B5525" t="s">
        <v>45</v>
      </c>
      <c r="C5525" t="s">
        <v>82</v>
      </c>
      <c r="D5525" t="s">
        <v>56</v>
      </c>
      <c r="E5525" s="1">
        <v>45256</v>
      </c>
      <c r="F5525" t="s">
        <v>11101</v>
      </c>
      <c r="G5525" s="1">
        <v>45830</v>
      </c>
      <c r="H5525" t="s">
        <v>47</v>
      </c>
      <c r="I5525" t="s">
        <v>26</v>
      </c>
      <c r="J5525" t="s">
        <v>64</v>
      </c>
      <c r="K5525">
        <v>3</v>
      </c>
      <c r="L5525" s="3">
        <f>Working_Data[[#This Row],[price2]]/Working_Data[[#This Row],[quantity]]</f>
        <v>144.43333333333334</v>
      </c>
      <c r="M5525" s="3">
        <v>433.3</v>
      </c>
      <c r="N5525" t="s">
        <v>35</v>
      </c>
      <c r="O5525">
        <v>22</v>
      </c>
      <c r="P5525" s="1">
        <v>45546</v>
      </c>
      <c r="Q5525">
        <v>455</v>
      </c>
      <c r="R5525" t="s">
        <v>29</v>
      </c>
      <c r="S5525">
        <v>2</v>
      </c>
      <c r="T5525" s="1">
        <v>45363</v>
      </c>
      <c r="U5525" t="s">
        <v>36</v>
      </c>
      <c r="V5525" t="str">
        <f>TEXT(WEEKDAY(Working_Data[[#This Row],[order_date]],1),"DDDD")</f>
        <v>Sunday</v>
      </c>
      <c r="W5525" t="str">
        <f>TEXT(Working_Data[[#This Row],[order_date]],"mmmm")</f>
        <v>June</v>
      </c>
      <c r="X5525" s="7">
        <f>Working_Data[[#This Row],[last_order_date]]-Working_Data[[#This Row],[signup_date]]</f>
        <v>290</v>
      </c>
      <c r="Y5525" s="7">
        <f>IF(Working_Data[[#This Row],[churned]]="Active",1,0)</f>
        <v>1</v>
      </c>
      <c r="Z5525" s="7">
        <f>YEAR(Working_Data[[#This Row],[order_date]])</f>
        <v>2025</v>
      </c>
    </row>
    <row r="5526" spans="1:26" x14ac:dyDescent="0.25">
      <c r="A5526" t="s">
        <v>11102</v>
      </c>
      <c r="B5526" t="s">
        <v>38</v>
      </c>
      <c r="C5526" t="s">
        <v>39</v>
      </c>
      <c r="D5526" t="s">
        <v>23</v>
      </c>
      <c r="E5526" s="1">
        <v>45223</v>
      </c>
      <c r="F5526" t="s">
        <v>11103</v>
      </c>
      <c r="G5526" s="1">
        <v>45831</v>
      </c>
      <c r="H5526" t="s">
        <v>34</v>
      </c>
      <c r="I5526" t="s">
        <v>54</v>
      </c>
      <c r="J5526" t="s">
        <v>49</v>
      </c>
      <c r="K5526">
        <v>2</v>
      </c>
      <c r="L5526" s="3">
        <f>Working_Data[[#This Row],[price2]]/Working_Data[[#This Row],[quantity]]</f>
        <v>748.83</v>
      </c>
      <c r="M5526" s="3">
        <v>1497.66</v>
      </c>
      <c r="N5526" t="s">
        <v>50</v>
      </c>
      <c r="O5526">
        <v>39</v>
      </c>
      <c r="P5526" s="1">
        <v>45998</v>
      </c>
      <c r="Q5526">
        <v>496</v>
      </c>
      <c r="R5526" t="s">
        <v>29</v>
      </c>
      <c r="S5526">
        <v>3</v>
      </c>
      <c r="T5526" s="1">
        <v>45535</v>
      </c>
      <c r="U5526" t="s">
        <v>30</v>
      </c>
      <c r="V5526" t="str">
        <f>TEXT(WEEKDAY(Working_Data[[#This Row],[order_date]],1),"DDDD")</f>
        <v>Monday</v>
      </c>
      <c r="W5526" t="str">
        <f>TEXT(Working_Data[[#This Row],[order_date]],"mmmm")</f>
        <v>June</v>
      </c>
      <c r="X5526" s="7">
        <f>Working_Data[[#This Row],[last_order_date]]-Working_Data[[#This Row],[signup_date]]</f>
        <v>775</v>
      </c>
      <c r="Y5526" s="7">
        <f>IF(Working_Data[[#This Row],[churned]]="Active",1,0)</f>
        <v>1</v>
      </c>
      <c r="Z5526" s="7">
        <f>YEAR(Working_Data[[#This Row],[order_date]])</f>
        <v>2025</v>
      </c>
    </row>
    <row r="5527" spans="1:26" x14ac:dyDescent="0.25">
      <c r="A5527" t="s">
        <v>11104</v>
      </c>
      <c r="B5527" t="s">
        <v>45</v>
      </c>
      <c r="C5527" t="s">
        <v>82</v>
      </c>
      <c r="D5527" t="s">
        <v>52</v>
      </c>
      <c r="E5527" s="1">
        <v>45191</v>
      </c>
      <c r="F5527" t="s">
        <v>11105</v>
      </c>
      <c r="G5527" s="1">
        <v>45831</v>
      </c>
      <c r="H5527" t="s">
        <v>47</v>
      </c>
      <c r="I5527" t="s">
        <v>63</v>
      </c>
      <c r="J5527" t="s">
        <v>59</v>
      </c>
      <c r="K5527">
        <v>2</v>
      </c>
      <c r="L5527" s="3">
        <f>Working_Data[[#This Row],[price2]]/Working_Data[[#This Row],[quantity]]</f>
        <v>335.125</v>
      </c>
      <c r="M5527" s="3">
        <v>670.25</v>
      </c>
      <c r="N5527" t="s">
        <v>50</v>
      </c>
      <c r="O5527">
        <v>30</v>
      </c>
      <c r="P5527" s="1">
        <v>45778</v>
      </c>
      <c r="Q5527">
        <v>237</v>
      </c>
      <c r="R5527" t="s">
        <v>29</v>
      </c>
      <c r="S5527">
        <v>2</v>
      </c>
      <c r="T5527" s="1">
        <v>45423</v>
      </c>
      <c r="U5527" t="s">
        <v>30</v>
      </c>
      <c r="V5527" t="str">
        <f>TEXT(WEEKDAY(Working_Data[[#This Row],[order_date]],1),"DDDD")</f>
        <v>Monday</v>
      </c>
      <c r="W5527" t="str">
        <f>TEXT(Working_Data[[#This Row],[order_date]],"mmmm")</f>
        <v>June</v>
      </c>
      <c r="X5527" s="7">
        <f>Working_Data[[#This Row],[last_order_date]]-Working_Data[[#This Row],[signup_date]]</f>
        <v>587</v>
      </c>
      <c r="Y5527" s="7">
        <f>IF(Working_Data[[#This Row],[churned]]="Active",1,0)</f>
        <v>1</v>
      </c>
      <c r="Z5527" s="7">
        <f>YEAR(Working_Data[[#This Row],[order_date]])</f>
        <v>2025</v>
      </c>
    </row>
    <row r="5528" spans="1:26" x14ac:dyDescent="0.25">
      <c r="A5528" t="s">
        <v>11106</v>
      </c>
      <c r="B5528" t="s">
        <v>21</v>
      </c>
      <c r="C5528" t="s">
        <v>39</v>
      </c>
      <c r="D5528" t="s">
        <v>32</v>
      </c>
      <c r="E5528" s="1">
        <v>45444</v>
      </c>
      <c r="F5528" t="s">
        <v>11107</v>
      </c>
      <c r="G5528" s="1">
        <v>45831</v>
      </c>
      <c r="H5528" t="s">
        <v>34</v>
      </c>
      <c r="I5528" t="s">
        <v>48</v>
      </c>
      <c r="J5528" t="s">
        <v>49</v>
      </c>
      <c r="K5528">
        <v>4</v>
      </c>
      <c r="L5528" s="3">
        <f>Working_Data[[#This Row],[price2]]/Working_Data[[#This Row],[quantity]]</f>
        <v>342.99250000000001</v>
      </c>
      <c r="M5528" s="3">
        <v>1371.97</v>
      </c>
      <c r="N5528" t="s">
        <v>28</v>
      </c>
      <c r="O5528">
        <v>33</v>
      </c>
      <c r="P5528" s="1">
        <v>45791</v>
      </c>
      <c r="Q5528">
        <v>362</v>
      </c>
      <c r="R5528" t="s">
        <v>43</v>
      </c>
      <c r="S5528">
        <v>3</v>
      </c>
      <c r="T5528" s="1">
        <v>45709</v>
      </c>
      <c r="U5528" t="s">
        <v>60</v>
      </c>
      <c r="V5528" t="str">
        <f>TEXT(WEEKDAY(Working_Data[[#This Row],[order_date]],1),"DDDD")</f>
        <v>Monday</v>
      </c>
      <c r="W5528" t="str">
        <f>TEXT(Working_Data[[#This Row],[order_date]],"mmmm")</f>
        <v>June</v>
      </c>
      <c r="X5528" s="7">
        <f>Working_Data[[#This Row],[last_order_date]]-Working_Data[[#This Row],[signup_date]]</f>
        <v>347</v>
      </c>
      <c r="Y5528" s="7">
        <f>IF(Working_Data[[#This Row],[churned]]="Active",1,0)</f>
        <v>0</v>
      </c>
      <c r="Z5528" s="7">
        <f>YEAR(Working_Data[[#This Row],[order_date]])</f>
        <v>2025</v>
      </c>
    </row>
    <row r="5529" spans="1:26" x14ac:dyDescent="0.25">
      <c r="A5529" t="s">
        <v>11108</v>
      </c>
      <c r="B5529" t="s">
        <v>45</v>
      </c>
      <c r="C5529" t="s">
        <v>39</v>
      </c>
      <c r="D5529" t="s">
        <v>56</v>
      </c>
      <c r="E5529" s="1">
        <v>45387</v>
      </c>
      <c r="F5529" t="s">
        <v>11109</v>
      </c>
      <c r="G5529" s="1">
        <v>45831</v>
      </c>
      <c r="H5529" t="s">
        <v>47</v>
      </c>
      <c r="I5529" t="s">
        <v>26</v>
      </c>
      <c r="J5529" t="s">
        <v>64</v>
      </c>
      <c r="K5529">
        <v>1</v>
      </c>
      <c r="L5529" s="3">
        <f>Working_Data[[#This Row],[price2]]/Working_Data[[#This Row],[quantity]]</f>
        <v>1282.23</v>
      </c>
      <c r="M5529" s="3">
        <v>1282.23</v>
      </c>
      <c r="N5529" t="s">
        <v>35</v>
      </c>
      <c r="O5529">
        <v>5</v>
      </c>
      <c r="P5529" s="1">
        <v>45885</v>
      </c>
      <c r="Q5529">
        <v>443</v>
      </c>
      <c r="R5529" t="s">
        <v>43</v>
      </c>
      <c r="S5529">
        <v>3</v>
      </c>
      <c r="T5529" s="1">
        <v>45720</v>
      </c>
      <c r="U5529" t="s">
        <v>60</v>
      </c>
      <c r="V5529" t="str">
        <f>TEXT(WEEKDAY(Working_Data[[#This Row],[order_date]],1),"DDDD")</f>
        <v>Monday</v>
      </c>
      <c r="W5529" t="str">
        <f>TEXT(Working_Data[[#This Row],[order_date]],"mmmm")</f>
        <v>June</v>
      </c>
      <c r="X5529" s="7">
        <f>Working_Data[[#This Row],[last_order_date]]-Working_Data[[#This Row],[signup_date]]</f>
        <v>498</v>
      </c>
      <c r="Y5529" s="7">
        <f>IF(Working_Data[[#This Row],[churned]]="Active",1,0)</f>
        <v>0</v>
      </c>
      <c r="Z5529" s="7">
        <f>YEAR(Working_Data[[#This Row],[order_date]])</f>
        <v>2025</v>
      </c>
    </row>
    <row r="5530" spans="1:26" x14ac:dyDescent="0.25">
      <c r="A5530" t="s">
        <v>11110</v>
      </c>
      <c r="B5530" t="s">
        <v>21</v>
      </c>
      <c r="C5530" t="s">
        <v>39</v>
      </c>
      <c r="D5530" t="s">
        <v>23</v>
      </c>
      <c r="E5530" s="1">
        <v>45216</v>
      </c>
      <c r="F5530" t="s">
        <v>11111</v>
      </c>
      <c r="G5530" s="1">
        <v>45831</v>
      </c>
      <c r="H5530" t="s">
        <v>25</v>
      </c>
      <c r="I5530" t="s">
        <v>26</v>
      </c>
      <c r="J5530" t="s">
        <v>49</v>
      </c>
      <c r="K5530">
        <v>4</v>
      </c>
      <c r="L5530" s="3">
        <f>Working_Data[[#This Row],[price2]]/Working_Data[[#This Row],[quantity]]</f>
        <v>157.61000000000001</v>
      </c>
      <c r="M5530" s="3">
        <v>630.44000000000005</v>
      </c>
      <c r="N5530" t="s">
        <v>28</v>
      </c>
      <c r="O5530">
        <v>49</v>
      </c>
      <c r="P5530" s="1">
        <v>45639</v>
      </c>
      <c r="Q5530">
        <v>4</v>
      </c>
      <c r="R5530" t="s">
        <v>29</v>
      </c>
      <c r="S5530">
        <v>5</v>
      </c>
      <c r="T5530" s="1">
        <v>45821</v>
      </c>
      <c r="U5530" t="s">
        <v>60</v>
      </c>
      <c r="V5530" t="str">
        <f>TEXT(WEEKDAY(Working_Data[[#This Row],[order_date]],1),"DDDD")</f>
        <v>Monday</v>
      </c>
      <c r="W5530" t="str">
        <f>TEXT(Working_Data[[#This Row],[order_date]],"mmmm")</f>
        <v>June</v>
      </c>
      <c r="X5530" s="7">
        <f>Working_Data[[#This Row],[last_order_date]]-Working_Data[[#This Row],[signup_date]]</f>
        <v>423</v>
      </c>
      <c r="Y5530" s="7">
        <f>IF(Working_Data[[#This Row],[churned]]="Active",1,0)</f>
        <v>1</v>
      </c>
      <c r="Z5530" s="7">
        <f>YEAR(Working_Data[[#This Row],[order_date]])</f>
        <v>2025</v>
      </c>
    </row>
    <row r="5531" spans="1:26" x14ac:dyDescent="0.25">
      <c r="A5531" t="s">
        <v>11112</v>
      </c>
      <c r="B5531" t="s">
        <v>38</v>
      </c>
      <c r="C5531" t="s">
        <v>82</v>
      </c>
      <c r="D5531" t="s">
        <v>77</v>
      </c>
      <c r="E5531" s="1">
        <v>45795</v>
      </c>
      <c r="F5531" t="s">
        <v>11113</v>
      </c>
      <c r="G5531" s="1">
        <v>45832</v>
      </c>
      <c r="H5531" t="s">
        <v>34</v>
      </c>
      <c r="I5531" t="s">
        <v>42</v>
      </c>
      <c r="J5531" t="s">
        <v>49</v>
      </c>
      <c r="K5531">
        <v>5</v>
      </c>
      <c r="L5531" s="3">
        <f>Working_Data[[#This Row],[price2]]/Working_Data[[#This Row],[quantity]]</f>
        <v>90.926000000000002</v>
      </c>
      <c r="M5531" s="3">
        <v>454.63</v>
      </c>
      <c r="N5531" t="s">
        <v>35</v>
      </c>
      <c r="O5531">
        <v>45</v>
      </c>
      <c r="P5531" s="1">
        <v>45658</v>
      </c>
      <c r="Q5531">
        <v>441</v>
      </c>
      <c r="R5531" t="s">
        <v>29</v>
      </c>
      <c r="S5531">
        <v>3</v>
      </c>
      <c r="T5531" s="1">
        <v>45852</v>
      </c>
      <c r="U5531" t="s">
        <v>30</v>
      </c>
      <c r="V5531" t="str">
        <f>TEXT(WEEKDAY(Working_Data[[#This Row],[order_date]],1),"DDDD")</f>
        <v>Tuesday</v>
      </c>
      <c r="W5531" t="str">
        <f>TEXT(Working_Data[[#This Row],[order_date]],"mmmm")</f>
        <v>June</v>
      </c>
      <c r="X5531" s="7">
        <f>Working_Data[[#This Row],[last_order_date]]-Working_Data[[#This Row],[signup_date]]</f>
        <v>-137</v>
      </c>
      <c r="Y5531" s="7">
        <f>IF(Working_Data[[#This Row],[churned]]="Active",1,0)</f>
        <v>1</v>
      </c>
      <c r="Z5531" s="7">
        <f>YEAR(Working_Data[[#This Row],[order_date]])</f>
        <v>2025</v>
      </c>
    </row>
    <row r="5532" spans="1:26" x14ac:dyDescent="0.25">
      <c r="A5532" t="s">
        <v>11114</v>
      </c>
      <c r="B5532" t="s">
        <v>21</v>
      </c>
      <c r="C5532" t="s">
        <v>22</v>
      </c>
      <c r="D5532" t="s">
        <v>56</v>
      </c>
      <c r="E5532" s="1">
        <v>45349</v>
      </c>
      <c r="F5532" t="s">
        <v>11115</v>
      </c>
      <c r="G5532" s="1">
        <v>45832</v>
      </c>
      <c r="H5532" t="s">
        <v>34</v>
      </c>
      <c r="I5532" t="s">
        <v>48</v>
      </c>
      <c r="J5532" t="s">
        <v>59</v>
      </c>
      <c r="K5532">
        <v>4</v>
      </c>
      <c r="L5532" s="3">
        <f>Working_Data[[#This Row],[price2]]/Working_Data[[#This Row],[quantity]]</f>
        <v>168.06</v>
      </c>
      <c r="M5532" s="3">
        <v>672.24</v>
      </c>
      <c r="N5532" t="s">
        <v>50</v>
      </c>
      <c r="O5532">
        <v>44</v>
      </c>
      <c r="P5532" s="1">
        <v>45808</v>
      </c>
      <c r="Q5532">
        <v>62</v>
      </c>
      <c r="R5532" t="s">
        <v>43</v>
      </c>
      <c r="S5532">
        <v>2</v>
      </c>
      <c r="T5532" s="1">
        <v>45771</v>
      </c>
      <c r="U5532" t="s">
        <v>30</v>
      </c>
      <c r="V5532" t="str">
        <f>TEXT(WEEKDAY(Working_Data[[#This Row],[order_date]],1),"DDDD")</f>
        <v>Tuesday</v>
      </c>
      <c r="W5532" t="str">
        <f>TEXT(Working_Data[[#This Row],[order_date]],"mmmm")</f>
        <v>June</v>
      </c>
      <c r="X5532" s="7">
        <f>Working_Data[[#This Row],[last_order_date]]-Working_Data[[#This Row],[signup_date]]</f>
        <v>459</v>
      </c>
      <c r="Y5532" s="7">
        <f>IF(Working_Data[[#This Row],[churned]]="Active",1,0)</f>
        <v>0</v>
      </c>
      <c r="Z5532" s="7">
        <f>YEAR(Working_Data[[#This Row],[order_date]])</f>
        <v>2025</v>
      </c>
    </row>
    <row r="5533" spans="1:26" x14ac:dyDescent="0.25">
      <c r="A5533" t="s">
        <v>11116</v>
      </c>
      <c r="B5533" t="s">
        <v>45</v>
      </c>
      <c r="C5533" t="s">
        <v>22</v>
      </c>
      <c r="D5533" t="s">
        <v>32</v>
      </c>
      <c r="E5533" s="1">
        <v>45251</v>
      </c>
      <c r="F5533" t="s">
        <v>11117</v>
      </c>
      <c r="G5533" s="1">
        <v>45832</v>
      </c>
      <c r="H5533" t="s">
        <v>25</v>
      </c>
      <c r="I5533" t="s">
        <v>54</v>
      </c>
      <c r="J5533" t="s">
        <v>49</v>
      </c>
      <c r="K5533">
        <v>4</v>
      </c>
      <c r="L5533" s="3">
        <f>Working_Data[[#This Row],[price2]]/Working_Data[[#This Row],[quantity]]</f>
        <v>320.38249999999999</v>
      </c>
      <c r="M5533" s="3">
        <v>1281.53</v>
      </c>
      <c r="N5533" t="s">
        <v>28</v>
      </c>
      <c r="O5533">
        <v>14</v>
      </c>
      <c r="P5533" s="1">
        <v>45753</v>
      </c>
      <c r="Q5533">
        <v>136</v>
      </c>
      <c r="R5533" t="s">
        <v>43</v>
      </c>
      <c r="S5533">
        <v>2</v>
      </c>
      <c r="T5533" s="1">
        <v>45836</v>
      </c>
      <c r="U5533" t="s">
        <v>30</v>
      </c>
      <c r="V5533" t="str">
        <f>TEXT(WEEKDAY(Working_Data[[#This Row],[order_date]],1),"DDDD")</f>
        <v>Tuesday</v>
      </c>
      <c r="W5533" t="str">
        <f>TEXT(Working_Data[[#This Row],[order_date]],"mmmm")</f>
        <v>June</v>
      </c>
      <c r="X5533" s="7">
        <f>Working_Data[[#This Row],[last_order_date]]-Working_Data[[#This Row],[signup_date]]</f>
        <v>502</v>
      </c>
      <c r="Y5533" s="7">
        <f>IF(Working_Data[[#This Row],[churned]]="Active",1,0)</f>
        <v>0</v>
      </c>
      <c r="Z5533" s="7">
        <f>YEAR(Working_Data[[#This Row],[order_date]])</f>
        <v>2025</v>
      </c>
    </row>
    <row r="5534" spans="1:26" x14ac:dyDescent="0.25">
      <c r="A5534" t="s">
        <v>11118</v>
      </c>
      <c r="B5534" t="s">
        <v>45</v>
      </c>
      <c r="C5534" t="s">
        <v>39</v>
      </c>
      <c r="D5534" t="s">
        <v>77</v>
      </c>
      <c r="E5534" s="1">
        <v>45401</v>
      </c>
      <c r="F5534" t="s">
        <v>11119</v>
      </c>
      <c r="G5534" s="1">
        <v>45832</v>
      </c>
      <c r="H5534" t="s">
        <v>58</v>
      </c>
      <c r="I5534" t="s">
        <v>54</v>
      </c>
      <c r="J5534" t="s">
        <v>64</v>
      </c>
      <c r="K5534">
        <v>2</v>
      </c>
      <c r="L5534" s="3">
        <f>Working_Data[[#This Row],[price2]]/Working_Data[[#This Row],[quantity]]</f>
        <v>496.66500000000002</v>
      </c>
      <c r="M5534" s="3">
        <v>993.33</v>
      </c>
      <c r="N5534" t="s">
        <v>35</v>
      </c>
      <c r="O5534">
        <v>33</v>
      </c>
      <c r="P5534" s="1">
        <v>45585</v>
      </c>
      <c r="Q5534">
        <v>117</v>
      </c>
      <c r="R5534" t="s">
        <v>43</v>
      </c>
      <c r="S5534">
        <v>2</v>
      </c>
      <c r="T5534" s="1">
        <v>45694</v>
      </c>
      <c r="U5534" t="s">
        <v>36</v>
      </c>
      <c r="V5534" t="str">
        <f>TEXT(WEEKDAY(Working_Data[[#This Row],[order_date]],1),"DDDD")</f>
        <v>Tuesday</v>
      </c>
      <c r="W5534" t="str">
        <f>TEXT(Working_Data[[#This Row],[order_date]],"mmmm")</f>
        <v>June</v>
      </c>
      <c r="X5534" s="7">
        <f>Working_Data[[#This Row],[last_order_date]]-Working_Data[[#This Row],[signup_date]]</f>
        <v>184</v>
      </c>
      <c r="Y5534" s="7">
        <f>IF(Working_Data[[#This Row],[churned]]="Active",1,0)</f>
        <v>0</v>
      </c>
      <c r="Z5534" s="7">
        <f>YEAR(Working_Data[[#This Row],[order_date]])</f>
        <v>2025</v>
      </c>
    </row>
    <row r="5535" spans="1:26" x14ac:dyDescent="0.25">
      <c r="A5535" t="s">
        <v>11120</v>
      </c>
      <c r="B5535" t="s">
        <v>38</v>
      </c>
      <c r="C5535" t="s">
        <v>82</v>
      </c>
      <c r="D5535" t="s">
        <v>23</v>
      </c>
      <c r="E5535" s="1">
        <v>45869</v>
      </c>
      <c r="F5535" t="s">
        <v>11121</v>
      </c>
      <c r="G5535" s="1">
        <v>45832</v>
      </c>
      <c r="H5535" t="s">
        <v>58</v>
      </c>
      <c r="I5535" t="s">
        <v>42</v>
      </c>
      <c r="J5535" t="s">
        <v>27</v>
      </c>
      <c r="K5535">
        <v>5</v>
      </c>
      <c r="L5535" s="3">
        <f>Working_Data[[#This Row],[price2]]/Working_Data[[#This Row],[quantity]]</f>
        <v>245.702</v>
      </c>
      <c r="M5535" s="3">
        <v>1228.51</v>
      </c>
      <c r="N5535" t="s">
        <v>35</v>
      </c>
      <c r="O5535">
        <v>44</v>
      </c>
      <c r="P5535" s="1">
        <v>45748</v>
      </c>
      <c r="Q5535">
        <v>406</v>
      </c>
      <c r="R5535" t="s">
        <v>29</v>
      </c>
      <c r="S5535">
        <v>2</v>
      </c>
      <c r="T5535" s="1">
        <v>45331</v>
      </c>
      <c r="U5535" t="s">
        <v>36</v>
      </c>
      <c r="V5535" t="str">
        <f>TEXT(WEEKDAY(Working_Data[[#This Row],[order_date]],1),"DDDD")</f>
        <v>Tuesday</v>
      </c>
      <c r="W5535" t="str">
        <f>TEXT(Working_Data[[#This Row],[order_date]],"mmmm")</f>
        <v>June</v>
      </c>
      <c r="X5535" s="7">
        <f>Working_Data[[#This Row],[last_order_date]]-Working_Data[[#This Row],[signup_date]]</f>
        <v>-121</v>
      </c>
      <c r="Y5535" s="7">
        <f>IF(Working_Data[[#This Row],[churned]]="Active",1,0)</f>
        <v>1</v>
      </c>
      <c r="Z5535" s="7">
        <f>YEAR(Working_Data[[#This Row],[order_date]])</f>
        <v>2025</v>
      </c>
    </row>
    <row r="5536" spans="1:26" x14ac:dyDescent="0.25">
      <c r="A5536" t="s">
        <v>11122</v>
      </c>
      <c r="B5536" t="s">
        <v>45</v>
      </c>
      <c r="C5536" t="s">
        <v>22</v>
      </c>
      <c r="D5536" t="s">
        <v>32</v>
      </c>
      <c r="E5536" s="1">
        <v>45544</v>
      </c>
      <c r="F5536" t="s">
        <v>11123</v>
      </c>
      <c r="G5536" s="1">
        <v>45832</v>
      </c>
      <c r="H5536" t="s">
        <v>47</v>
      </c>
      <c r="I5536" t="s">
        <v>63</v>
      </c>
      <c r="J5536" t="s">
        <v>64</v>
      </c>
      <c r="K5536">
        <v>2</v>
      </c>
      <c r="L5536" s="3">
        <f>Working_Data[[#This Row],[price2]]/Working_Data[[#This Row],[quantity]]</f>
        <v>370.15</v>
      </c>
      <c r="M5536" s="3">
        <v>740.3</v>
      </c>
      <c r="N5536" t="s">
        <v>35</v>
      </c>
      <c r="O5536">
        <v>31</v>
      </c>
      <c r="P5536" s="1">
        <v>45515</v>
      </c>
      <c r="Q5536">
        <v>358</v>
      </c>
      <c r="R5536" t="s">
        <v>29</v>
      </c>
      <c r="S5536">
        <v>1</v>
      </c>
      <c r="T5536" s="1">
        <v>45797</v>
      </c>
      <c r="U5536" t="s">
        <v>60</v>
      </c>
      <c r="V5536" t="str">
        <f>TEXT(WEEKDAY(Working_Data[[#This Row],[order_date]],1),"DDDD")</f>
        <v>Tuesday</v>
      </c>
      <c r="W5536" t="str">
        <f>TEXT(Working_Data[[#This Row],[order_date]],"mmmm")</f>
        <v>June</v>
      </c>
      <c r="X5536" s="7">
        <f>Working_Data[[#This Row],[last_order_date]]-Working_Data[[#This Row],[signup_date]]</f>
        <v>-29</v>
      </c>
      <c r="Y5536" s="7">
        <f>IF(Working_Data[[#This Row],[churned]]="Active",1,0)</f>
        <v>1</v>
      </c>
      <c r="Z5536" s="7">
        <f>YEAR(Working_Data[[#This Row],[order_date]])</f>
        <v>2025</v>
      </c>
    </row>
    <row r="5537" spans="1:26" x14ac:dyDescent="0.25">
      <c r="A5537" t="s">
        <v>11124</v>
      </c>
      <c r="B5537" t="s">
        <v>45</v>
      </c>
      <c r="C5537" t="s">
        <v>22</v>
      </c>
      <c r="D5537" t="s">
        <v>56</v>
      </c>
      <c r="E5537" s="1">
        <v>45764</v>
      </c>
      <c r="F5537" t="s">
        <v>11125</v>
      </c>
      <c r="G5537" s="1">
        <v>45833</v>
      </c>
      <c r="H5537" t="s">
        <v>34</v>
      </c>
      <c r="I5537" t="s">
        <v>42</v>
      </c>
      <c r="J5537" t="s">
        <v>59</v>
      </c>
      <c r="K5537">
        <v>2</v>
      </c>
      <c r="L5537" s="3">
        <f>Working_Data[[#This Row],[price2]]/Working_Data[[#This Row],[quantity]]</f>
        <v>427.94</v>
      </c>
      <c r="M5537" s="3">
        <v>855.88</v>
      </c>
      <c r="N5537" t="s">
        <v>50</v>
      </c>
      <c r="O5537">
        <v>20</v>
      </c>
      <c r="P5537" s="1">
        <v>45392</v>
      </c>
      <c r="Q5537">
        <v>132</v>
      </c>
      <c r="R5537" t="s">
        <v>43</v>
      </c>
      <c r="S5537">
        <v>1</v>
      </c>
      <c r="T5537" s="1">
        <v>45766</v>
      </c>
      <c r="U5537" t="s">
        <v>36</v>
      </c>
      <c r="V5537" t="str">
        <f>TEXT(WEEKDAY(Working_Data[[#This Row],[order_date]],1),"DDDD")</f>
        <v>Wednesday</v>
      </c>
      <c r="W5537" t="str">
        <f>TEXT(Working_Data[[#This Row],[order_date]],"mmmm")</f>
        <v>June</v>
      </c>
      <c r="X5537" s="7">
        <f>Working_Data[[#This Row],[last_order_date]]-Working_Data[[#This Row],[signup_date]]</f>
        <v>-372</v>
      </c>
      <c r="Y5537" s="7">
        <f>IF(Working_Data[[#This Row],[churned]]="Active",1,0)</f>
        <v>0</v>
      </c>
      <c r="Z5537" s="7">
        <f>YEAR(Working_Data[[#This Row],[order_date]])</f>
        <v>2025</v>
      </c>
    </row>
    <row r="5538" spans="1:26" x14ac:dyDescent="0.25">
      <c r="A5538" t="s">
        <v>11126</v>
      </c>
      <c r="B5538" t="s">
        <v>21</v>
      </c>
      <c r="C5538" t="s">
        <v>22</v>
      </c>
      <c r="D5538" t="s">
        <v>32</v>
      </c>
      <c r="E5538" s="1">
        <v>45796</v>
      </c>
      <c r="F5538" t="s">
        <v>11127</v>
      </c>
      <c r="G5538" s="1">
        <v>45833</v>
      </c>
      <c r="H5538" t="s">
        <v>34</v>
      </c>
      <c r="I5538" t="s">
        <v>54</v>
      </c>
      <c r="J5538" t="s">
        <v>67</v>
      </c>
      <c r="K5538">
        <v>1</v>
      </c>
      <c r="L5538" s="3">
        <f>Working_Data[[#This Row],[price2]]/Working_Data[[#This Row],[quantity]]</f>
        <v>196</v>
      </c>
      <c r="M5538" s="3">
        <v>196</v>
      </c>
      <c r="N5538" t="s">
        <v>28</v>
      </c>
      <c r="O5538">
        <v>37</v>
      </c>
      <c r="P5538" s="1">
        <v>45864</v>
      </c>
      <c r="Q5538">
        <v>152</v>
      </c>
      <c r="R5538" t="s">
        <v>29</v>
      </c>
      <c r="S5538">
        <v>1</v>
      </c>
      <c r="T5538" s="1">
        <v>45768</v>
      </c>
      <c r="U5538" t="s">
        <v>30</v>
      </c>
      <c r="V5538" t="str">
        <f>TEXT(WEEKDAY(Working_Data[[#This Row],[order_date]],1),"DDDD")</f>
        <v>Wednesday</v>
      </c>
      <c r="W5538" t="str">
        <f>TEXT(Working_Data[[#This Row],[order_date]],"mmmm")</f>
        <v>June</v>
      </c>
      <c r="X5538" s="7">
        <f>Working_Data[[#This Row],[last_order_date]]-Working_Data[[#This Row],[signup_date]]</f>
        <v>68</v>
      </c>
      <c r="Y5538" s="7">
        <f>IF(Working_Data[[#This Row],[churned]]="Active",1,0)</f>
        <v>1</v>
      </c>
      <c r="Z5538" s="7">
        <f>YEAR(Working_Data[[#This Row],[order_date]])</f>
        <v>2025</v>
      </c>
    </row>
    <row r="5539" spans="1:26" x14ac:dyDescent="0.25">
      <c r="A5539" t="s">
        <v>11128</v>
      </c>
      <c r="B5539" t="s">
        <v>21</v>
      </c>
      <c r="C5539" t="s">
        <v>22</v>
      </c>
      <c r="D5539" t="s">
        <v>52</v>
      </c>
      <c r="E5539" s="1">
        <v>45443</v>
      </c>
      <c r="F5539" t="s">
        <v>11129</v>
      </c>
      <c r="G5539" s="1">
        <v>45833</v>
      </c>
      <c r="H5539" t="s">
        <v>41</v>
      </c>
      <c r="I5539" t="s">
        <v>63</v>
      </c>
      <c r="J5539" t="s">
        <v>27</v>
      </c>
      <c r="K5539">
        <v>1</v>
      </c>
      <c r="L5539" s="3">
        <f>Working_Data[[#This Row],[price2]]/Working_Data[[#This Row],[quantity]]</f>
        <v>661.75</v>
      </c>
      <c r="M5539" s="3">
        <v>661.75</v>
      </c>
      <c r="N5539" t="s">
        <v>35</v>
      </c>
      <c r="O5539">
        <v>25</v>
      </c>
      <c r="P5539" s="1">
        <v>45731</v>
      </c>
      <c r="Q5539">
        <v>288</v>
      </c>
      <c r="R5539" t="s">
        <v>29</v>
      </c>
      <c r="S5539">
        <v>3</v>
      </c>
      <c r="T5539" s="1">
        <v>45672</v>
      </c>
      <c r="U5539" t="s">
        <v>30</v>
      </c>
      <c r="V5539" t="str">
        <f>TEXT(WEEKDAY(Working_Data[[#This Row],[order_date]],1),"DDDD")</f>
        <v>Wednesday</v>
      </c>
      <c r="W5539" t="str">
        <f>TEXT(Working_Data[[#This Row],[order_date]],"mmmm")</f>
        <v>June</v>
      </c>
      <c r="X5539" s="7">
        <f>Working_Data[[#This Row],[last_order_date]]-Working_Data[[#This Row],[signup_date]]</f>
        <v>288</v>
      </c>
      <c r="Y5539" s="7">
        <f>IF(Working_Data[[#This Row],[churned]]="Active",1,0)</f>
        <v>1</v>
      </c>
      <c r="Z5539" s="7">
        <f>YEAR(Working_Data[[#This Row],[order_date]])</f>
        <v>2025</v>
      </c>
    </row>
    <row r="5540" spans="1:26" x14ac:dyDescent="0.25">
      <c r="A5540" t="s">
        <v>11130</v>
      </c>
      <c r="B5540" t="s">
        <v>21</v>
      </c>
      <c r="C5540" t="s">
        <v>82</v>
      </c>
      <c r="D5540" t="s">
        <v>77</v>
      </c>
      <c r="E5540" s="1">
        <v>45633</v>
      </c>
      <c r="F5540" t="s">
        <v>11131</v>
      </c>
      <c r="G5540" s="1">
        <v>45833</v>
      </c>
      <c r="H5540" t="s">
        <v>34</v>
      </c>
      <c r="I5540" t="s">
        <v>26</v>
      </c>
      <c r="J5540" t="s">
        <v>59</v>
      </c>
      <c r="K5540">
        <v>1</v>
      </c>
      <c r="L5540" s="3">
        <f>Working_Data[[#This Row],[price2]]/Working_Data[[#This Row],[quantity]]</f>
        <v>1216.18</v>
      </c>
      <c r="M5540" s="3">
        <v>1216.18</v>
      </c>
      <c r="N5540" t="s">
        <v>28</v>
      </c>
      <c r="O5540">
        <v>44</v>
      </c>
      <c r="P5540" s="1">
        <v>45854</v>
      </c>
      <c r="Q5540">
        <v>450</v>
      </c>
      <c r="R5540" t="s">
        <v>29</v>
      </c>
      <c r="S5540">
        <v>4</v>
      </c>
      <c r="T5540" s="1">
        <v>45998</v>
      </c>
      <c r="U5540" t="s">
        <v>60</v>
      </c>
      <c r="V5540" t="str">
        <f>TEXT(WEEKDAY(Working_Data[[#This Row],[order_date]],1),"DDDD")</f>
        <v>Wednesday</v>
      </c>
      <c r="W5540" t="str">
        <f>TEXT(Working_Data[[#This Row],[order_date]],"mmmm")</f>
        <v>June</v>
      </c>
      <c r="X5540" s="7">
        <f>Working_Data[[#This Row],[last_order_date]]-Working_Data[[#This Row],[signup_date]]</f>
        <v>221</v>
      </c>
      <c r="Y5540" s="7">
        <f>IF(Working_Data[[#This Row],[churned]]="Active",1,0)</f>
        <v>1</v>
      </c>
      <c r="Z5540" s="7">
        <f>YEAR(Working_Data[[#This Row],[order_date]])</f>
        <v>2025</v>
      </c>
    </row>
    <row r="5541" spans="1:26" x14ac:dyDescent="0.25">
      <c r="A5541" t="s">
        <v>11132</v>
      </c>
      <c r="B5541" t="s">
        <v>45</v>
      </c>
      <c r="C5541" t="s">
        <v>22</v>
      </c>
      <c r="D5541" t="s">
        <v>32</v>
      </c>
      <c r="E5541" s="1">
        <v>45814</v>
      </c>
      <c r="F5541" t="s">
        <v>11133</v>
      </c>
      <c r="G5541" s="1">
        <v>45833</v>
      </c>
      <c r="H5541" t="s">
        <v>25</v>
      </c>
      <c r="I5541" t="s">
        <v>42</v>
      </c>
      <c r="J5541" t="s">
        <v>64</v>
      </c>
      <c r="K5541">
        <v>2</v>
      </c>
      <c r="L5541" s="3">
        <f>Working_Data[[#This Row],[price2]]/Working_Data[[#This Row],[quantity]]</f>
        <v>546.86</v>
      </c>
      <c r="M5541" s="3">
        <v>1093.72</v>
      </c>
      <c r="N5541" t="s">
        <v>50</v>
      </c>
      <c r="O5541">
        <v>23</v>
      </c>
      <c r="P5541" s="1">
        <v>45838</v>
      </c>
      <c r="Q5541">
        <v>153</v>
      </c>
      <c r="R5541" t="s">
        <v>29</v>
      </c>
      <c r="S5541">
        <v>2</v>
      </c>
      <c r="T5541" s="1">
        <v>45804</v>
      </c>
      <c r="U5541" t="s">
        <v>36</v>
      </c>
      <c r="V5541" t="str">
        <f>TEXT(WEEKDAY(Working_Data[[#This Row],[order_date]],1),"DDDD")</f>
        <v>Wednesday</v>
      </c>
      <c r="W5541" t="str">
        <f>TEXT(Working_Data[[#This Row],[order_date]],"mmmm")</f>
        <v>June</v>
      </c>
      <c r="X5541" s="7">
        <f>Working_Data[[#This Row],[last_order_date]]-Working_Data[[#This Row],[signup_date]]</f>
        <v>24</v>
      </c>
      <c r="Y5541" s="7">
        <f>IF(Working_Data[[#This Row],[churned]]="Active",1,0)</f>
        <v>1</v>
      </c>
      <c r="Z5541" s="7">
        <f>YEAR(Working_Data[[#This Row],[order_date]])</f>
        <v>2025</v>
      </c>
    </row>
    <row r="5542" spans="1:26" x14ac:dyDescent="0.25">
      <c r="A5542" t="s">
        <v>11134</v>
      </c>
      <c r="B5542" t="s">
        <v>45</v>
      </c>
      <c r="C5542" t="s">
        <v>22</v>
      </c>
      <c r="D5542" t="s">
        <v>32</v>
      </c>
      <c r="E5542" s="1">
        <v>45822</v>
      </c>
      <c r="F5542" t="s">
        <v>11135</v>
      </c>
      <c r="G5542" s="1">
        <v>45833</v>
      </c>
      <c r="H5542" t="s">
        <v>47</v>
      </c>
      <c r="I5542" t="s">
        <v>63</v>
      </c>
      <c r="J5542" t="s">
        <v>67</v>
      </c>
      <c r="K5542">
        <v>2</v>
      </c>
      <c r="L5542" s="3">
        <f>Working_Data[[#This Row],[price2]]/Working_Data[[#This Row],[quantity]]</f>
        <v>554.13499999999999</v>
      </c>
      <c r="M5542" s="3">
        <v>1108.27</v>
      </c>
      <c r="N5542" t="s">
        <v>28</v>
      </c>
      <c r="O5542">
        <v>40</v>
      </c>
      <c r="P5542" s="1">
        <v>45868</v>
      </c>
      <c r="Q5542">
        <v>50</v>
      </c>
      <c r="R5542" t="s">
        <v>29</v>
      </c>
      <c r="S5542">
        <v>5</v>
      </c>
      <c r="T5542" s="1">
        <v>45886</v>
      </c>
      <c r="U5542" t="s">
        <v>36</v>
      </c>
      <c r="V5542" t="str">
        <f>TEXT(WEEKDAY(Working_Data[[#This Row],[order_date]],1),"DDDD")</f>
        <v>Wednesday</v>
      </c>
      <c r="W5542" t="str">
        <f>TEXT(Working_Data[[#This Row],[order_date]],"mmmm")</f>
        <v>June</v>
      </c>
      <c r="X5542" s="7">
        <f>Working_Data[[#This Row],[last_order_date]]-Working_Data[[#This Row],[signup_date]]</f>
        <v>46</v>
      </c>
      <c r="Y5542" s="7">
        <f>IF(Working_Data[[#This Row],[churned]]="Active",1,0)</f>
        <v>1</v>
      </c>
      <c r="Z5542" s="7">
        <f>YEAR(Working_Data[[#This Row],[order_date]])</f>
        <v>2025</v>
      </c>
    </row>
    <row r="5543" spans="1:26" x14ac:dyDescent="0.25">
      <c r="A5543" t="s">
        <v>11136</v>
      </c>
      <c r="B5543" t="s">
        <v>38</v>
      </c>
      <c r="C5543" t="s">
        <v>82</v>
      </c>
      <c r="D5543" t="s">
        <v>56</v>
      </c>
      <c r="E5543" s="1">
        <v>44968</v>
      </c>
      <c r="F5543" t="s">
        <v>11137</v>
      </c>
      <c r="G5543" s="1">
        <v>45833</v>
      </c>
      <c r="H5543" t="s">
        <v>47</v>
      </c>
      <c r="I5543" t="s">
        <v>48</v>
      </c>
      <c r="J5543" t="s">
        <v>64</v>
      </c>
      <c r="K5543">
        <v>1</v>
      </c>
      <c r="L5543" s="3">
        <f>Working_Data[[#This Row],[price2]]/Working_Data[[#This Row],[quantity]]</f>
        <v>826.87</v>
      </c>
      <c r="M5543" s="3">
        <v>826.87</v>
      </c>
      <c r="N5543" t="s">
        <v>35</v>
      </c>
      <c r="O5543">
        <v>45</v>
      </c>
      <c r="P5543" s="1">
        <v>45641</v>
      </c>
      <c r="Q5543">
        <v>249</v>
      </c>
      <c r="R5543" t="s">
        <v>43</v>
      </c>
      <c r="S5543">
        <v>2</v>
      </c>
      <c r="T5543" s="1">
        <v>45717</v>
      </c>
      <c r="U5543" t="s">
        <v>36</v>
      </c>
      <c r="V5543" t="str">
        <f>TEXT(WEEKDAY(Working_Data[[#This Row],[order_date]],1),"DDDD")</f>
        <v>Wednesday</v>
      </c>
      <c r="W5543" t="str">
        <f>TEXT(Working_Data[[#This Row],[order_date]],"mmmm")</f>
        <v>June</v>
      </c>
      <c r="X5543" s="7">
        <f>Working_Data[[#This Row],[last_order_date]]-Working_Data[[#This Row],[signup_date]]</f>
        <v>673</v>
      </c>
      <c r="Y5543" s="7">
        <f>IF(Working_Data[[#This Row],[churned]]="Active",1,0)</f>
        <v>0</v>
      </c>
      <c r="Z5543" s="7">
        <f>YEAR(Working_Data[[#This Row],[order_date]])</f>
        <v>2025</v>
      </c>
    </row>
    <row r="5544" spans="1:26" x14ac:dyDescent="0.25">
      <c r="A5544" t="s">
        <v>11138</v>
      </c>
      <c r="B5544" t="s">
        <v>38</v>
      </c>
      <c r="C5544" t="s">
        <v>22</v>
      </c>
      <c r="D5544" t="s">
        <v>23</v>
      </c>
      <c r="E5544" s="1">
        <v>45674</v>
      </c>
      <c r="F5544" t="s">
        <v>11139</v>
      </c>
      <c r="G5544" s="1">
        <v>45833</v>
      </c>
      <c r="H5544" t="s">
        <v>58</v>
      </c>
      <c r="I5544" t="s">
        <v>63</v>
      </c>
      <c r="J5544" t="s">
        <v>59</v>
      </c>
      <c r="K5544">
        <v>1</v>
      </c>
      <c r="L5544" s="3">
        <f>Working_Data[[#This Row],[price2]]/Working_Data[[#This Row],[quantity]]</f>
        <v>1372.83</v>
      </c>
      <c r="M5544" s="3">
        <v>1372.83</v>
      </c>
      <c r="N5544" t="s">
        <v>28</v>
      </c>
      <c r="O5544">
        <v>4</v>
      </c>
      <c r="P5544" s="1">
        <v>45544</v>
      </c>
      <c r="Q5544">
        <v>400</v>
      </c>
      <c r="R5544" t="s">
        <v>43</v>
      </c>
      <c r="S5544">
        <v>1</v>
      </c>
      <c r="T5544" s="1">
        <v>45729</v>
      </c>
      <c r="U5544" t="s">
        <v>60</v>
      </c>
      <c r="V5544" t="str">
        <f>TEXT(WEEKDAY(Working_Data[[#This Row],[order_date]],1),"DDDD")</f>
        <v>Wednesday</v>
      </c>
      <c r="W5544" t="str">
        <f>TEXT(Working_Data[[#This Row],[order_date]],"mmmm")</f>
        <v>June</v>
      </c>
      <c r="X5544" s="7">
        <f>Working_Data[[#This Row],[last_order_date]]-Working_Data[[#This Row],[signup_date]]</f>
        <v>-130</v>
      </c>
      <c r="Y5544" s="7">
        <f>IF(Working_Data[[#This Row],[churned]]="Active",1,0)</f>
        <v>0</v>
      </c>
      <c r="Z5544" s="7">
        <f>YEAR(Working_Data[[#This Row],[order_date]])</f>
        <v>2025</v>
      </c>
    </row>
    <row r="5545" spans="1:26" x14ac:dyDescent="0.25">
      <c r="A5545" t="s">
        <v>11140</v>
      </c>
      <c r="B5545" t="s">
        <v>38</v>
      </c>
      <c r="C5545" t="s">
        <v>82</v>
      </c>
      <c r="D5545" t="s">
        <v>32</v>
      </c>
      <c r="E5545" s="1">
        <v>45319</v>
      </c>
      <c r="F5545" t="s">
        <v>11141</v>
      </c>
      <c r="G5545" s="1">
        <v>45834</v>
      </c>
      <c r="H5545" t="s">
        <v>58</v>
      </c>
      <c r="I5545" t="s">
        <v>42</v>
      </c>
      <c r="J5545" t="s">
        <v>64</v>
      </c>
      <c r="K5545">
        <v>5</v>
      </c>
      <c r="L5545" s="3">
        <f>Working_Data[[#This Row],[price2]]/Working_Data[[#This Row],[quantity]]</f>
        <v>261.178</v>
      </c>
      <c r="M5545" s="3">
        <v>1305.8900000000001</v>
      </c>
      <c r="N5545" t="s">
        <v>35</v>
      </c>
      <c r="O5545">
        <v>17</v>
      </c>
      <c r="P5545" s="1">
        <v>45750</v>
      </c>
      <c r="Q5545">
        <v>185</v>
      </c>
      <c r="R5545" t="s">
        <v>43</v>
      </c>
      <c r="S5545">
        <v>3</v>
      </c>
      <c r="T5545" s="1">
        <v>45552</v>
      </c>
      <c r="U5545" t="s">
        <v>60</v>
      </c>
      <c r="V5545" t="str">
        <f>TEXT(WEEKDAY(Working_Data[[#This Row],[order_date]],1),"DDDD")</f>
        <v>Thursday</v>
      </c>
      <c r="W5545" t="str">
        <f>TEXT(Working_Data[[#This Row],[order_date]],"mmmm")</f>
        <v>June</v>
      </c>
      <c r="X5545" s="7">
        <f>Working_Data[[#This Row],[last_order_date]]-Working_Data[[#This Row],[signup_date]]</f>
        <v>431</v>
      </c>
      <c r="Y5545" s="7">
        <f>IF(Working_Data[[#This Row],[churned]]="Active",1,0)</f>
        <v>0</v>
      </c>
      <c r="Z5545" s="7">
        <f>YEAR(Working_Data[[#This Row],[order_date]])</f>
        <v>2025</v>
      </c>
    </row>
    <row r="5546" spans="1:26" x14ac:dyDescent="0.25">
      <c r="A5546" t="s">
        <v>11142</v>
      </c>
      <c r="B5546" t="s">
        <v>21</v>
      </c>
      <c r="C5546" t="s">
        <v>39</v>
      </c>
      <c r="D5546" t="s">
        <v>52</v>
      </c>
      <c r="E5546" s="1">
        <v>45469</v>
      </c>
      <c r="F5546" t="s">
        <v>11143</v>
      </c>
      <c r="G5546" s="1">
        <v>45834</v>
      </c>
      <c r="H5546" t="s">
        <v>41</v>
      </c>
      <c r="I5546" t="s">
        <v>63</v>
      </c>
      <c r="J5546" t="s">
        <v>49</v>
      </c>
      <c r="K5546">
        <v>3</v>
      </c>
      <c r="L5546" s="3">
        <f>Working_Data[[#This Row],[price2]]/Working_Data[[#This Row],[quantity]]</f>
        <v>155.84</v>
      </c>
      <c r="M5546" s="3">
        <v>467.52</v>
      </c>
      <c r="N5546" t="s">
        <v>50</v>
      </c>
      <c r="O5546">
        <v>6</v>
      </c>
      <c r="P5546" s="1">
        <v>45871</v>
      </c>
      <c r="Q5546">
        <v>438</v>
      </c>
      <c r="R5546" t="s">
        <v>29</v>
      </c>
      <c r="S5546">
        <v>5</v>
      </c>
      <c r="T5546" s="1">
        <v>45800</v>
      </c>
      <c r="U5546" t="s">
        <v>60</v>
      </c>
      <c r="V5546" t="str">
        <f>TEXT(WEEKDAY(Working_Data[[#This Row],[order_date]],1),"DDDD")</f>
        <v>Thursday</v>
      </c>
      <c r="W5546" t="str">
        <f>TEXT(Working_Data[[#This Row],[order_date]],"mmmm")</f>
        <v>June</v>
      </c>
      <c r="X5546" s="7">
        <f>Working_Data[[#This Row],[last_order_date]]-Working_Data[[#This Row],[signup_date]]</f>
        <v>402</v>
      </c>
      <c r="Y5546" s="7">
        <f>IF(Working_Data[[#This Row],[churned]]="Active",1,0)</f>
        <v>1</v>
      </c>
      <c r="Z5546" s="7">
        <f>YEAR(Working_Data[[#This Row],[order_date]])</f>
        <v>2025</v>
      </c>
    </row>
    <row r="5547" spans="1:26" x14ac:dyDescent="0.25">
      <c r="A5547" t="s">
        <v>11144</v>
      </c>
      <c r="B5547" t="s">
        <v>21</v>
      </c>
      <c r="C5547" t="s">
        <v>39</v>
      </c>
      <c r="D5547" t="s">
        <v>77</v>
      </c>
      <c r="E5547" s="1">
        <v>45287</v>
      </c>
      <c r="F5547" t="s">
        <v>11145</v>
      </c>
      <c r="G5547" s="1">
        <v>45834</v>
      </c>
      <c r="H5547" t="s">
        <v>34</v>
      </c>
      <c r="I5547" t="s">
        <v>54</v>
      </c>
      <c r="J5547" t="s">
        <v>64</v>
      </c>
      <c r="K5547">
        <v>5</v>
      </c>
      <c r="L5547" s="3">
        <f>Working_Data[[#This Row],[price2]]/Working_Data[[#This Row],[quantity]]</f>
        <v>142.87200000000001</v>
      </c>
      <c r="M5547" s="3">
        <v>714.36</v>
      </c>
      <c r="N5547" t="s">
        <v>28</v>
      </c>
      <c r="O5547">
        <v>24</v>
      </c>
      <c r="P5547" s="1">
        <v>45885</v>
      </c>
      <c r="Q5547">
        <v>75</v>
      </c>
      <c r="R5547" t="s">
        <v>29</v>
      </c>
      <c r="S5547">
        <v>2</v>
      </c>
      <c r="T5547" s="1">
        <v>45593</v>
      </c>
      <c r="U5547" t="s">
        <v>60</v>
      </c>
      <c r="V5547" t="str">
        <f>TEXT(WEEKDAY(Working_Data[[#This Row],[order_date]],1),"DDDD")</f>
        <v>Thursday</v>
      </c>
      <c r="W5547" t="str">
        <f>TEXT(Working_Data[[#This Row],[order_date]],"mmmm")</f>
        <v>June</v>
      </c>
      <c r="X5547" s="7">
        <f>Working_Data[[#This Row],[last_order_date]]-Working_Data[[#This Row],[signup_date]]</f>
        <v>598</v>
      </c>
      <c r="Y5547" s="7">
        <f>IF(Working_Data[[#This Row],[churned]]="Active",1,0)</f>
        <v>1</v>
      </c>
      <c r="Z5547" s="7">
        <f>YEAR(Working_Data[[#This Row],[order_date]])</f>
        <v>2025</v>
      </c>
    </row>
    <row r="5548" spans="1:26" x14ac:dyDescent="0.25">
      <c r="A5548" t="s">
        <v>11146</v>
      </c>
      <c r="B5548" t="s">
        <v>38</v>
      </c>
      <c r="C5548" t="s">
        <v>22</v>
      </c>
      <c r="D5548" t="s">
        <v>56</v>
      </c>
      <c r="E5548" s="1">
        <v>45621</v>
      </c>
      <c r="F5548" t="s">
        <v>11147</v>
      </c>
      <c r="G5548" s="1">
        <v>45834</v>
      </c>
      <c r="H5548" t="s">
        <v>34</v>
      </c>
      <c r="I5548" t="s">
        <v>48</v>
      </c>
      <c r="J5548" t="s">
        <v>49</v>
      </c>
      <c r="K5548">
        <v>4</v>
      </c>
      <c r="L5548" s="3">
        <f>Working_Data[[#This Row],[price2]]/Working_Data[[#This Row],[quantity]]</f>
        <v>283.64249999999998</v>
      </c>
      <c r="M5548" s="3">
        <v>1134.57</v>
      </c>
      <c r="N5548" t="s">
        <v>50</v>
      </c>
      <c r="O5548">
        <v>10</v>
      </c>
      <c r="P5548" s="1">
        <v>45453</v>
      </c>
      <c r="Q5548">
        <v>339</v>
      </c>
      <c r="R5548" t="s">
        <v>29</v>
      </c>
      <c r="S5548">
        <v>5</v>
      </c>
      <c r="T5548" s="1">
        <v>45832</v>
      </c>
      <c r="U5548" t="s">
        <v>36</v>
      </c>
      <c r="V5548" t="str">
        <f>TEXT(WEEKDAY(Working_Data[[#This Row],[order_date]],1),"DDDD")</f>
        <v>Thursday</v>
      </c>
      <c r="W5548" t="str">
        <f>TEXT(Working_Data[[#This Row],[order_date]],"mmmm")</f>
        <v>June</v>
      </c>
      <c r="X5548" s="7">
        <f>Working_Data[[#This Row],[last_order_date]]-Working_Data[[#This Row],[signup_date]]</f>
        <v>-168</v>
      </c>
      <c r="Y5548" s="7">
        <f>IF(Working_Data[[#This Row],[churned]]="Active",1,0)</f>
        <v>1</v>
      </c>
      <c r="Z5548" s="7">
        <f>YEAR(Working_Data[[#This Row],[order_date]])</f>
        <v>2025</v>
      </c>
    </row>
    <row r="5549" spans="1:26" x14ac:dyDescent="0.25">
      <c r="A5549" t="s">
        <v>11148</v>
      </c>
      <c r="B5549" t="s">
        <v>45</v>
      </c>
      <c r="C5549" t="s">
        <v>22</v>
      </c>
      <c r="D5549" t="s">
        <v>32</v>
      </c>
      <c r="E5549" s="1">
        <v>45360</v>
      </c>
      <c r="F5549" t="s">
        <v>11149</v>
      </c>
      <c r="G5549" s="1">
        <v>45834</v>
      </c>
      <c r="H5549" t="s">
        <v>34</v>
      </c>
      <c r="I5549" t="s">
        <v>54</v>
      </c>
      <c r="J5549" t="s">
        <v>67</v>
      </c>
      <c r="K5549">
        <v>5</v>
      </c>
      <c r="L5549" s="3">
        <f>Working_Data[[#This Row],[price2]]/Working_Data[[#This Row],[quantity]]</f>
        <v>199.39400000000001</v>
      </c>
      <c r="M5549" s="3">
        <v>996.97</v>
      </c>
      <c r="N5549" t="s">
        <v>50</v>
      </c>
      <c r="O5549">
        <v>26</v>
      </c>
      <c r="P5549" s="1">
        <v>45331</v>
      </c>
      <c r="Q5549">
        <v>177</v>
      </c>
      <c r="R5549" t="s">
        <v>29</v>
      </c>
      <c r="S5549">
        <v>4</v>
      </c>
      <c r="T5549" s="1">
        <v>45797</v>
      </c>
      <c r="U5549" t="s">
        <v>30</v>
      </c>
      <c r="V5549" t="str">
        <f>TEXT(WEEKDAY(Working_Data[[#This Row],[order_date]],1),"DDDD")</f>
        <v>Thursday</v>
      </c>
      <c r="W5549" t="str">
        <f>TEXT(Working_Data[[#This Row],[order_date]],"mmmm")</f>
        <v>June</v>
      </c>
      <c r="X5549" s="7">
        <f>Working_Data[[#This Row],[last_order_date]]-Working_Data[[#This Row],[signup_date]]</f>
        <v>-29</v>
      </c>
      <c r="Y5549" s="7">
        <f>IF(Working_Data[[#This Row],[churned]]="Active",1,0)</f>
        <v>1</v>
      </c>
      <c r="Z5549" s="7">
        <f>YEAR(Working_Data[[#This Row],[order_date]])</f>
        <v>2025</v>
      </c>
    </row>
    <row r="5550" spans="1:26" x14ac:dyDescent="0.25">
      <c r="A5550" t="s">
        <v>11150</v>
      </c>
      <c r="B5550" t="s">
        <v>45</v>
      </c>
      <c r="C5550" t="s">
        <v>22</v>
      </c>
      <c r="D5550" t="s">
        <v>77</v>
      </c>
      <c r="E5550" s="1">
        <v>45716</v>
      </c>
      <c r="F5550" t="s">
        <v>11151</v>
      </c>
      <c r="G5550" s="1">
        <v>45834</v>
      </c>
      <c r="H5550" t="s">
        <v>58</v>
      </c>
      <c r="I5550" t="s">
        <v>42</v>
      </c>
      <c r="J5550" t="s">
        <v>64</v>
      </c>
      <c r="K5550">
        <v>3</v>
      </c>
      <c r="L5550" s="3">
        <f>Working_Data[[#This Row],[price2]]/Working_Data[[#This Row],[quantity]]</f>
        <v>412.8533333333333</v>
      </c>
      <c r="M5550" s="3">
        <v>1238.56</v>
      </c>
      <c r="N5550" t="s">
        <v>50</v>
      </c>
      <c r="O5550">
        <v>6</v>
      </c>
      <c r="P5550" s="1">
        <v>45607</v>
      </c>
      <c r="Q5550">
        <v>403</v>
      </c>
      <c r="R5550" t="s">
        <v>43</v>
      </c>
      <c r="S5550">
        <v>2</v>
      </c>
      <c r="T5550" s="1">
        <v>45870</v>
      </c>
      <c r="U5550" t="s">
        <v>30</v>
      </c>
      <c r="V5550" t="str">
        <f>TEXT(WEEKDAY(Working_Data[[#This Row],[order_date]],1),"DDDD")</f>
        <v>Thursday</v>
      </c>
      <c r="W5550" t="str">
        <f>TEXT(Working_Data[[#This Row],[order_date]],"mmmm")</f>
        <v>June</v>
      </c>
      <c r="X5550" s="7">
        <f>Working_Data[[#This Row],[last_order_date]]-Working_Data[[#This Row],[signup_date]]</f>
        <v>-109</v>
      </c>
      <c r="Y5550" s="7">
        <f>IF(Working_Data[[#This Row],[churned]]="Active",1,0)</f>
        <v>0</v>
      </c>
      <c r="Z5550" s="7">
        <f>YEAR(Working_Data[[#This Row],[order_date]])</f>
        <v>2025</v>
      </c>
    </row>
    <row r="5551" spans="1:26" x14ac:dyDescent="0.25">
      <c r="A5551" t="s">
        <v>11152</v>
      </c>
      <c r="B5551" t="s">
        <v>45</v>
      </c>
      <c r="C5551" t="s">
        <v>82</v>
      </c>
      <c r="D5551" t="s">
        <v>77</v>
      </c>
      <c r="E5551" s="1">
        <v>45656</v>
      </c>
      <c r="F5551" t="s">
        <v>11153</v>
      </c>
      <c r="G5551" s="1">
        <v>45834</v>
      </c>
      <c r="H5551" t="s">
        <v>47</v>
      </c>
      <c r="I5551" t="s">
        <v>48</v>
      </c>
      <c r="J5551" t="s">
        <v>49</v>
      </c>
      <c r="K5551">
        <v>3</v>
      </c>
      <c r="L5551" s="3">
        <f>Working_Data[[#This Row],[price2]]/Working_Data[[#This Row],[quantity]]</f>
        <v>119.94666666666666</v>
      </c>
      <c r="M5551" s="3">
        <v>359.84</v>
      </c>
      <c r="N5551" t="s">
        <v>35</v>
      </c>
      <c r="O5551">
        <v>16</v>
      </c>
      <c r="P5551" s="1">
        <v>45484</v>
      </c>
      <c r="Q5551">
        <v>486</v>
      </c>
      <c r="R5551" t="s">
        <v>43</v>
      </c>
      <c r="S5551">
        <v>2</v>
      </c>
      <c r="T5551" s="1">
        <v>45611</v>
      </c>
      <c r="U5551" t="s">
        <v>60</v>
      </c>
      <c r="V5551" t="str">
        <f>TEXT(WEEKDAY(Working_Data[[#This Row],[order_date]],1),"DDDD")</f>
        <v>Thursday</v>
      </c>
      <c r="W5551" t="str">
        <f>TEXT(Working_Data[[#This Row],[order_date]],"mmmm")</f>
        <v>June</v>
      </c>
      <c r="X5551" s="7">
        <f>Working_Data[[#This Row],[last_order_date]]-Working_Data[[#This Row],[signup_date]]</f>
        <v>-172</v>
      </c>
      <c r="Y5551" s="7">
        <f>IF(Working_Data[[#This Row],[churned]]="Active",1,0)</f>
        <v>0</v>
      </c>
      <c r="Z5551" s="7">
        <f>YEAR(Working_Data[[#This Row],[order_date]])</f>
        <v>2025</v>
      </c>
    </row>
    <row r="5552" spans="1:26" x14ac:dyDescent="0.25">
      <c r="A5552" t="s">
        <v>11154</v>
      </c>
      <c r="B5552" t="s">
        <v>21</v>
      </c>
      <c r="C5552" t="s">
        <v>39</v>
      </c>
      <c r="D5552" t="s">
        <v>23</v>
      </c>
      <c r="E5552" s="1">
        <v>45856</v>
      </c>
      <c r="F5552" t="s">
        <v>11155</v>
      </c>
      <c r="G5552" s="1">
        <v>45834</v>
      </c>
      <c r="H5552" t="s">
        <v>34</v>
      </c>
      <c r="I5552" t="s">
        <v>26</v>
      </c>
      <c r="J5552" t="s">
        <v>59</v>
      </c>
      <c r="K5552">
        <v>4</v>
      </c>
      <c r="L5552" s="3">
        <f>Working_Data[[#This Row],[price2]]/Working_Data[[#This Row],[quantity]]</f>
        <v>154.80250000000001</v>
      </c>
      <c r="M5552" s="3">
        <v>619.21</v>
      </c>
      <c r="N5552" t="s">
        <v>28</v>
      </c>
      <c r="O5552">
        <v>40</v>
      </c>
      <c r="P5552" s="1">
        <v>45606</v>
      </c>
      <c r="Q5552">
        <v>86</v>
      </c>
      <c r="R5552" t="s">
        <v>43</v>
      </c>
      <c r="S5552">
        <v>2</v>
      </c>
      <c r="T5552" s="1">
        <v>45303</v>
      </c>
      <c r="U5552" t="s">
        <v>36</v>
      </c>
      <c r="V5552" t="str">
        <f>TEXT(WEEKDAY(Working_Data[[#This Row],[order_date]],1),"DDDD")</f>
        <v>Thursday</v>
      </c>
      <c r="W5552" t="str">
        <f>TEXT(Working_Data[[#This Row],[order_date]],"mmmm")</f>
        <v>June</v>
      </c>
      <c r="X5552" s="7">
        <f>Working_Data[[#This Row],[last_order_date]]-Working_Data[[#This Row],[signup_date]]</f>
        <v>-250</v>
      </c>
      <c r="Y5552" s="7">
        <f>IF(Working_Data[[#This Row],[churned]]="Active",1,0)</f>
        <v>0</v>
      </c>
      <c r="Z5552" s="7">
        <f>YEAR(Working_Data[[#This Row],[order_date]])</f>
        <v>2025</v>
      </c>
    </row>
    <row r="5553" spans="1:26" x14ac:dyDescent="0.25">
      <c r="A5553" t="s">
        <v>11156</v>
      </c>
      <c r="B5553" t="s">
        <v>21</v>
      </c>
      <c r="C5553" t="s">
        <v>82</v>
      </c>
      <c r="D5553" t="s">
        <v>32</v>
      </c>
      <c r="E5553" s="1">
        <v>45603</v>
      </c>
      <c r="F5553" t="s">
        <v>11157</v>
      </c>
      <c r="G5553" s="1">
        <v>45835</v>
      </c>
      <c r="H5553" t="s">
        <v>41</v>
      </c>
      <c r="I5553" t="s">
        <v>54</v>
      </c>
      <c r="J5553" t="s">
        <v>64</v>
      </c>
      <c r="K5553">
        <v>1</v>
      </c>
      <c r="L5553" s="3">
        <f>Working_Data[[#This Row],[price2]]/Working_Data[[#This Row],[quantity]]</f>
        <v>906.37</v>
      </c>
      <c r="M5553" s="3">
        <v>906.37</v>
      </c>
      <c r="N5553" t="s">
        <v>50</v>
      </c>
      <c r="O5553">
        <v>25</v>
      </c>
      <c r="P5553" s="1">
        <v>45333</v>
      </c>
      <c r="Q5553">
        <v>251</v>
      </c>
      <c r="R5553" t="s">
        <v>43</v>
      </c>
      <c r="S5553">
        <v>4</v>
      </c>
      <c r="T5553" s="1">
        <v>45708</v>
      </c>
      <c r="U5553" t="s">
        <v>30</v>
      </c>
      <c r="V5553" t="str">
        <f>TEXT(WEEKDAY(Working_Data[[#This Row],[order_date]],1),"DDDD")</f>
        <v>Friday</v>
      </c>
      <c r="W5553" t="str">
        <f>TEXT(Working_Data[[#This Row],[order_date]],"mmmm")</f>
        <v>June</v>
      </c>
      <c r="X5553" s="7">
        <f>Working_Data[[#This Row],[last_order_date]]-Working_Data[[#This Row],[signup_date]]</f>
        <v>-270</v>
      </c>
      <c r="Y5553" s="7">
        <f>IF(Working_Data[[#This Row],[churned]]="Active",1,0)</f>
        <v>0</v>
      </c>
      <c r="Z5553" s="7">
        <f>YEAR(Working_Data[[#This Row],[order_date]])</f>
        <v>2025</v>
      </c>
    </row>
    <row r="5554" spans="1:26" x14ac:dyDescent="0.25">
      <c r="A5554" t="s">
        <v>11158</v>
      </c>
      <c r="B5554" t="s">
        <v>45</v>
      </c>
      <c r="C5554" t="s">
        <v>39</v>
      </c>
      <c r="D5554" t="s">
        <v>77</v>
      </c>
      <c r="E5554" s="1">
        <v>45446</v>
      </c>
      <c r="F5554" t="s">
        <v>11159</v>
      </c>
      <c r="G5554" s="1">
        <v>45835</v>
      </c>
      <c r="H5554" t="s">
        <v>41</v>
      </c>
      <c r="I5554" t="s">
        <v>48</v>
      </c>
      <c r="J5554" t="s">
        <v>64</v>
      </c>
      <c r="K5554">
        <v>5</v>
      </c>
      <c r="L5554" s="3">
        <f>Working_Data[[#This Row],[price2]]/Working_Data[[#This Row],[quantity]]</f>
        <v>179.726</v>
      </c>
      <c r="M5554" s="3">
        <v>898.63</v>
      </c>
      <c r="N5554" t="s">
        <v>28</v>
      </c>
      <c r="O5554">
        <v>11</v>
      </c>
      <c r="P5554" s="1">
        <v>45734</v>
      </c>
      <c r="Q5554">
        <v>405</v>
      </c>
      <c r="R5554" t="s">
        <v>29</v>
      </c>
      <c r="S5554">
        <v>3</v>
      </c>
      <c r="T5554" s="1">
        <v>45712</v>
      </c>
      <c r="U5554" t="s">
        <v>30</v>
      </c>
      <c r="V5554" t="str">
        <f>TEXT(WEEKDAY(Working_Data[[#This Row],[order_date]],1),"DDDD")</f>
        <v>Friday</v>
      </c>
      <c r="W5554" t="str">
        <f>TEXT(Working_Data[[#This Row],[order_date]],"mmmm")</f>
        <v>June</v>
      </c>
      <c r="X5554" s="7">
        <f>Working_Data[[#This Row],[last_order_date]]-Working_Data[[#This Row],[signup_date]]</f>
        <v>288</v>
      </c>
      <c r="Y5554" s="7">
        <f>IF(Working_Data[[#This Row],[churned]]="Active",1,0)</f>
        <v>1</v>
      </c>
      <c r="Z5554" s="7">
        <f>YEAR(Working_Data[[#This Row],[order_date]])</f>
        <v>2025</v>
      </c>
    </row>
    <row r="5555" spans="1:26" x14ac:dyDescent="0.25">
      <c r="A5555" t="s">
        <v>11160</v>
      </c>
      <c r="B5555" t="s">
        <v>38</v>
      </c>
      <c r="C5555" t="s">
        <v>22</v>
      </c>
      <c r="D5555" t="s">
        <v>56</v>
      </c>
      <c r="E5555" s="1">
        <v>45457</v>
      </c>
      <c r="F5555" t="s">
        <v>11161</v>
      </c>
      <c r="G5555" s="1">
        <v>45835</v>
      </c>
      <c r="H5555" t="s">
        <v>47</v>
      </c>
      <c r="I5555" t="s">
        <v>48</v>
      </c>
      <c r="J5555" t="s">
        <v>27</v>
      </c>
      <c r="K5555">
        <v>2</v>
      </c>
      <c r="L5555" s="3">
        <f>Working_Data[[#This Row],[price2]]/Working_Data[[#This Row],[quantity]]</f>
        <v>547.22500000000002</v>
      </c>
      <c r="M5555" s="3">
        <v>1094.45</v>
      </c>
      <c r="N5555" t="s">
        <v>50</v>
      </c>
      <c r="O5555">
        <v>18</v>
      </c>
      <c r="P5555" s="1">
        <v>45784</v>
      </c>
      <c r="Q5555">
        <v>329</v>
      </c>
      <c r="R5555" t="s">
        <v>29</v>
      </c>
      <c r="S5555">
        <v>3</v>
      </c>
      <c r="T5555" s="1">
        <v>45621</v>
      </c>
      <c r="U5555" t="s">
        <v>30</v>
      </c>
      <c r="V5555" t="str">
        <f>TEXT(WEEKDAY(Working_Data[[#This Row],[order_date]],1),"DDDD")</f>
        <v>Friday</v>
      </c>
      <c r="W5555" t="str">
        <f>TEXT(Working_Data[[#This Row],[order_date]],"mmmm")</f>
        <v>June</v>
      </c>
      <c r="X5555" s="7">
        <f>Working_Data[[#This Row],[last_order_date]]-Working_Data[[#This Row],[signup_date]]</f>
        <v>327</v>
      </c>
      <c r="Y5555" s="7">
        <f>IF(Working_Data[[#This Row],[churned]]="Active",1,0)</f>
        <v>1</v>
      </c>
      <c r="Z5555" s="7">
        <f>YEAR(Working_Data[[#This Row],[order_date]])</f>
        <v>2025</v>
      </c>
    </row>
    <row r="5556" spans="1:26" x14ac:dyDescent="0.25">
      <c r="A5556" t="s">
        <v>11162</v>
      </c>
      <c r="B5556" t="s">
        <v>45</v>
      </c>
      <c r="C5556" t="s">
        <v>39</v>
      </c>
      <c r="D5556" t="s">
        <v>52</v>
      </c>
      <c r="E5556" s="1">
        <v>45340</v>
      </c>
      <c r="F5556" t="s">
        <v>11163</v>
      </c>
      <c r="G5556" s="1">
        <v>45835</v>
      </c>
      <c r="H5556" t="s">
        <v>41</v>
      </c>
      <c r="I5556" t="s">
        <v>63</v>
      </c>
      <c r="J5556" t="s">
        <v>27</v>
      </c>
      <c r="K5556">
        <v>3</v>
      </c>
      <c r="L5556" s="3">
        <f>Working_Data[[#This Row],[price2]]/Working_Data[[#This Row],[quantity]]</f>
        <v>393.29333333333335</v>
      </c>
      <c r="M5556" s="3">
        <v>1179.8800000000001</v>
      </c>
      <c r="N5556" t="s">
        <v>35</v>
      </c>
      <c r="O5556">
        <v>26</v>
      </c>
      <c r="P5556" s="1">
        <v>45872</v>
      </c>
      <c r="Q5556">
        <v>85</v>
      </c>
      <c r="R5556" t="s">
        <v>43</v>
      </c>
      <c r="S5556">
        <v>2</v>
      </c>
      <c r="T5556" s="1">
        <v>45575</v>
      </c>
      <c r="U5556" t="s">
        <v>36</v>
      </c>
      <c r="V5556" t="str">
        <f>TEXT(WEEKDAY(Working_Data[[#This Row],[order_date]],1),"DDDD")</f>
        <v>Friday</v>
      </c>
      <c r="W5556" t="str">
        <f>TEXT(Working_Data[[#This Row],[order_date]],"mmmm")</f>
        <v>June</v>
      </c>
      <c r="X5556" s="7">
        <f>Working_Data[[#This Row],[last_order_date]]-Working_Data[[#This Row],[signup_date]]</f>
        <v>532</v>
      </c>
      <c r="Y5556" s="7">
        <f>IF(Working_Data[[#This Row],[churned]]="Active",1,0)</f>
        <v>0</v>
      </c>
      <c r="Z5556" s="7">
        <f>YEAR(Working_Data[[#This Row],[order_date]])</f>
        <v>2025</v>
      </c>
    </row>
    <row r="5557" spans="1:26" x14ac:dyDescent="0.25">
      <c r="A5557" t="s">
        <v>11164</v>
      </c>
      <c r="B5557" t="s">
        <v>38</v>
      </c>
      <c r="C5557" t="s">
        <v>22</v>
      </c>
      <c r="D5557" t="s">
        <v>32</v>
      </c>
      <c r="E5557" s="1">
        <v>45322</v>
      </c>
      <c r="F5557" t="s">
        <v>11165</v>
      </c>
      <c r="G5557" s="1">
        <v>45835</v>
      </c>
      <c r="H5557" t="s">
        <v>34</v>
      </c>
      <c r="I5557" t="s">
        <v>26</v>
      </c>
      <c r="J5557" t="s">
        <v>59</v>
      </c>
      <c r="K5557">
        <v>3</v>
      </c>
      <c r="L5557" s="3">
        <f>Working_Data[[#This Row],[price2]]/Working_Data[[#This Row],[quantity]]</f>
        <v>145.57333333333335</v>
      </c>
      <c r="M5557" s="3">
        <v>436.72</v>
      </c>
      <c r="N5557" t="s">
        <v>50</v>
      </c>
      <c r="O5557">
        <v>3</v>
      </c>
      <c r="P5557" s="1">
        <v>45637</v>
      </c>
      <c r="Q5557">
        <v>245</v>
      </c>
      <c r="R5557" t="s">
        <v>43</v>
      </c>
      <c r="S5557">
        <v>3</v>
      </c>
      <c r="T5557" s="1">
        <v>45554</v>
      </c>
      <c r="U5557" t="s">
        <v>60</v>
      </c>
      <c r="V5557" t="str">
        <f>TEXT(WEEKDAY(Working_Data[[#This Row],[order_date]],1),"DDDD")</f>
        <v>Friday</v>
      </c>
      <c r="W5557" t="str">
        <f>TEXT(Working_Data[[#This Row],[order_date]],"mmmm")</f>
        <v>June</v>
      </c>
      <c r="X5557" s="7">
        <f>Working_Data[[#This Row],[last_order_date]]-Working_Data[[#This Row],[signup_date]]</f>
        <v>315</v>
      </c>
      <c r="Y5557" s="7">
        <f>IF(Working_Data[[#This Row],[churned]]="Active",1,0)</f>
        <v>0</v>
      </c>
      <c r="Z5557" s="7">
        <f>YEAR(Working_Data[[#This Row],[order_date]])</f>
        <v>2025</v>
      </c>
    </row>
    <row r="5558" spans="1:26" x14ac:dyDescent="0.25">
      <c r="A5558" t="s">
        <v>11166</v>
      </c>
      <c r="B5558" t="s">
        <v>45</v>
      </c>
      <c r="C5558" t="s">
        <v>82</v>
      </c>
      <c r="D5558" t="s">
        <v>77</v>
      </c>
      <c r="E5558" s="1">
        <v>45353</v>
      </c>
      <c r="F5558" t="s">
        <v>11167</v>
      </c>
      <c r="G5558" s="1">
        <v>45835</v>
      </c>
      <c r="H5558" t="s">
        <v>34</v>
      </c>
      <c r="I5558" t="s">
        <v>48</v>
      </c>
      <c r="J5558" t="s">
        <v>27</v>
      </c>
      <c r="K5558">
        <v>3</v>
      </c>
      <c r="L5558" s="3">
        <f>Working_Data[[#This Row],[price2]]/Working_Data[[#This Row],[quantity]]</f>
        <v>354.59333333333331</v>
      </c>
      <c r="M5558" s="3">
        <v>1063.78</v>
      </c>
      <c r="N5558" t="s">
        <v>50</v>
      </c>
      <c r="O5558">
        <v>13</v>
      </c>
      <c r="P5558" s="1">
        <v>45392</v>
      </c>
      <c r="Q5558">
        <v>96</v>
      </c>
      <c r="R5558" t="s">
        <v>43</v>
      </c>
      <c r="S5558">
        <v>5</v>
      </c>
      <c r="T5558" s="1">
        <v>45654</v>
      </c>
      <c r="U5558" t="s">
        <v>36</v>
      </c>
      <c r="V5558" t="str">
        <f>TEXT(WEEKDAY(Working_Data[[#This Row],[order_date]],1),"DDDD")</f>
        <v>Friday</v>
      </c>
      <c r="W5558" t="str">
        <f>TEXT(Working_Data[[#This Row],[order_date]],"mmmm")</f>
        <v>June</v>
      </c>
      <c r="X5558" s="7">
        <f>Working_Data[[#This Row],[last_order_date]]-Working_Data[[#This Row],[signup_date]]</f>
        <v>39</v>
      </c>
      <c r="Y5558" s="7">
        <f>IF(Working_Data[[#This Row],[churned]]="Active",1,0)</f>
        <v>0</v>
      </c>
      <c r="Z5558" s="7">
        <f>YEAR(Working_Data[[#This Row],[order_date]])</f>
        <v>2025</v>
      </c>
    </row>
    <row r="5559" spans="1:26" x14ac:dyDescent="0.25">
      <c r="A5559" t="s">
        <v>11168</v>
      </c>
      <c r="B5559" t="s">
        <v>38</v>
      </c>
      <c r="C5559" t="s">
        <v>22</v>
      </c>
      <c r="D5559" t="s">
        <v>56</v>
      </c>
      <c r="E5559" s="1">
        <v>45248</v>
      </c>
      <c r="F5559" t="s">
        <v>11169</v>
      </c>
      <c r="G5559" s="1">
        <v>45836</v>
      </c>
      <c r="H5559" t="s">
        <v>41</v>
      </c>
      <c r="I5559" t="s">
        <v>48</v>
      </c>
      <c r="J5559" t="s">
        <v>49</v>
      </c>
      <c r="K5559">
        <v>4</v>
      </c>
      <c r="L5559" s="3">
        <f>Working_Data[[#This Row],[price2]]/Working_Data[[#This Row],[quantity]]</f>
        <v>145.11750000000001</v>
      </c>
      <c r="M5559" s="3">
        <v>580.47</v>
      </c>
      <c r="N5559" t="s">
        <v>50</v>
      </c>
      <c r="O5559">
        <v>13</v>
      </c>
      <c r="P5559" s="1">
        <v>45638</v>
      </c>
      <c r="Q5559">
        <v>453</v>
      </c>
      <c r="R5559" t="s">
        <v>29</v>
      </c>
      <c r="S5559">
        <v>3</v>
      </c>
      <c r="T5559" s="1">
        <v>45831</v>
      </c>
      <c r="U5559" t="s">
        <v>36</v>
      </c>
      <c r="V5559" t="str">
        <f>TEXT(WEEKDAY(Working_Data[[#This Row],[order_date]],1),"DDDD")</f>
        <v>Saturday</v>
      </c>
      <c r="W5559" t="str">
        <f>TEXT(Working_Data[[#This Row],[order_date]],"mmmm")</f>
        <v>June</v>
      </c>
      <c r="X5559" s="7">
        <f>Working_Data[[#This Row],[last_order_date]]-Working_Data[[#This Row],[signup_date]]</f>
        <v>390</v>
      </c>
      <c r="Y5559" s="7">
        <f>IF(Working_Data[[#This Row],[churned]]="Active",1,0)</f>
        <v>1</v>
      </c>
      <c r="Z5559" s="7">
        <f>YEAR(Working_Data[[#This Row],[order_date]])</f>
        <v>2025</v>
      </c>
    </row>
    <row r="5560" spans="1:26" x14ac:dyDescent="0.25">
      <c r="A5560" t="s">
        <v>11170</v>
      </c>
      <c r="B5560" t="s">
        <v>21</v>
      </c>
      <c r="C5560" t="s">
        <v>82</v>
      </c>
      <c r="D5560" t="s">
        <v>52</v>
      </c>
      <c r="E5560" s="1">
        <v>45696</v>
      </c>
      <c r="F5560" t="s">
        <v>11171</v>
      </c>
      <c r="G5560" s="1">
        <v>45836</v>
      </c>
      <c r="H5560" t="s">
        <v>34</v>
      </c>
      <c r="I5560" t="s">
        <v>42</v>
      </c>
      <c r="J5560" t="s">
        <v>27</v>
      </c>
      <c r="K5560">
        <v>4</v>
      </c>
      <c r="L5560" s="3">
        <f>Working_Data[[#This Row],[price2]]/Working_Data[[#This Row],[quantity]]</f>
        <v>54.982500000000002</v>
      </c>
      <c r="M5560" s="3">
        <v>219.93</v>
      </c>
      <c r="N5560" t="s">
        <v>35</v>
      </c>
      <c r="O5560">
        <v>40</v>
      </c>
      <c r="P5560" s="1">
        <v>45421</v>
      </c>
      <c r="Q5560">
        <v>307</v>
      </c>
      <c r="R5560" t="s">
        <v>29</v>
      </c>
      <c r="S5560">
        <v>3</v>
      </c>
      <c r="T5560" s="1">
        <v>45828</v>
      </c>
      <c r="U5560" t="s">
        <v>36</v>
      </c>
      <c r="V5560" t="str">
        <f>TEXT(WEEKDAY(Working_Data[[#This Row],[order_date]],1),"DDDD")</f>
        <v>Saturday</v>
      </c>
      <c r="W5560" t="str">
        <f>TEXT(Working_Data[[#This Row],[order_date]],"mmmm")</f>
        <v>June</v>
      </c>
      <c r="X5560" s="7">
        <f>Working_Data[[#This Row],[last_order_date]]-Working_Data[[#This Row],[signup_date]]</f>
        <v>-275</v>
      </c>
      <c r="Y5560" s="7">
        <f>IF(Working_Data[[#This Row],[churned]]="Active",1,0)</f>
        <v>1</v>
      </c>
      <c r="Z5560" s="7">
        <f>YEAR(Working_Data[[#This Row],[order_date]])</f>
        <v>2025</v>
      </c>
    </row>
    <row r="5561" spans="1:26" x14ac:dyDescent="0.25">
      <c r="A5561" t="s">
        <v>11172</v>
      </c>
      <c r="B5561" t="s">
        <v>21</v>
      </c>
      <c r="C5561" t="s">
        <v>22</v>
      </c>
      <c r="D5561" t="s">
        <v>23</v>
      </c>
      <c r="E5561" s="1">
        <v>45560</v>
      </c>
      <c r="F5561" t="s">
        <v>11173</v>
      </c>
      <c r="G5561" s="1">
        <v>45836</v>
      </c>
      <c r="H5561" t="s">
        <v>47</v>
      </c>
      <c r="I5561" t="s">
        <v>26</v>
      </c>
      <c r="J5561" t="s">
        <v>67</v>
      </c>
      <c r="K5561">
        <v>5</v>
      </c>
      <c r="L5561" s="3">
        <f>Working_Data[[#This Row],[price2]]/Working_Data[[#This Row],[quantity]]</f>
        <v>298.93600000000004</v>
      </c>
      <c r="M5561" s="3">
        <v>1494.68</v>
      </c>
      <c r="N5561" t="s">
        <v>28</v>
      </c>
      <c r="O5561">
        <v>40</v>
      </c>
      <c r="P5561" s="1">
        <v>45653</v>
      </c>
      <c r="Q5561">
        <v>407</v>
      </c>
      <c r="R5561" t="s">
        <v>29</v>
      </c>
      <c r="S5561">
        <v>5</v>
      </c>
      <c r="T5561" s="1">
        <v>45716</v>
      </c>
      <c r="U5561" t="s">
        <v>30</v>
      </c>
      <c r="V5561" t="str">
        <f>TEXT(WEEKDAY(Working_Data[[#This Row],[order_date]],1),"DDDD")</f>
        <v>Saturday</v>
      </c>
      <c r="W5561" t="str">
        <f>TEXT(Working_Data[[#This Row],[order_date]],"mmmm")</f>
        <v>June</v>
      </c>
      <c r="X5561" s="7">
        <f>Working_Data[[#This Row],[last_order_date]]-Working_Data[[#This Row],[signup_date]]</f>
        <v>93</v>
      </c>
      <c r="Y5561" s="7">
        <f>IF(Working_Data[[#This Row],[churned]]="Active",1,0)</f>
        <v>1</v>
      </c>
      <c r="Z5561" s="7">
        <f>YEAR(Working_Data[[#This Row],[order_date]])</f>
        <v>2025</v>
      </c>
    </row>
    <row r="5562" spans="1:26" x14ac:dyDescent="0.25">
      <c r="A5562" t="s">
        <v>11174</v>
      </c>
      <c r="B5562" t="s">
        <v>45</v>
      </c>
      <c r="C5562" t="s">
        <v>22</v>
      </c>
      <c r="D5562" t="s">
        <v>52</v>
      </c>
      <c r="E5562" s="1">
        <v>45575</v>
      </c>
      <c r="F5562" t="s">
        <v>11175</v>
      </c>
      <c r="G5562" s="1">
        <v>45836</v>
      </c>
      <c r="H5562" t="s">
        <v>25</v>
      </c>
      <c r="I5562" t="s">
        <v>42</v>
      </c>
      <c r="J5562" t="s">
        <v>67</v>
      </c>
      <c r="K5562">
        <v>5</v>
      </c>
      <c r="L5562" s="3">
        <f>Working_Data[[#This Row],[price2]]/Working_Data[[#This Row],[quantity]]</f>
        <v>39.433999999999997</v>
      </c>
      <c r="M5562" s="3">
        <v>197.17</v>
      </c>
      <c r="N5562" t="s">
        <v>35</v>
      </c>
      <c r="O5562">
        <v>23</v>
      </c>
      <c r="P5562" s="1">
        <v>45685</v>
      </c>
      <c r="Q5562">
        <v>375</v>
      </c>
      <c r="R5562" t="s">
        <v>43</v>
      </c>
      <c r="S5562">
        <v>4</v>
      </c>
      <c r="T5562" s="1">
        <v>45724</v>
      </c>
      <c r="U5562" t="s">
        <v>30</v>
      </c>
      <c r="V5562" t="str">
        <f>TEXT(WEEKDAY(Working_Data[[#This Row],[order_date]],1),"DDDD")</f>
        <v>Saturday</v>
      </c>
      <c r="W5562" t="str">
        <f>TEXT(Working_Data[[#This Row],[order_date]],"mmmm")</f>
        <v>June</v>
      </c>
      <c r="X5562" s="7">
        <f>Working_Data[[#This Row],[last_order_date]]-Working_Data[[#This Row],[signup_date]]</f>
        <v>110</v>
      </c>
      <c r="Y5562" s="7">
        <f>IF(Working_Data[[#This Row],[churned]]="Active",1,0)</f>
        <v>0</v>
      </c>
      <c r="Z5562" s="7">
        <f>YEAR(Working_Data[[#This Row],[order_date]])</f>
        <v>2025</v>
      </c>
    </row>
    <row r="5563" spans="1:26" x14ac:dyDescent="0.25">
      <c r="A5563" t="s">
        <v>11176</v>
      </c>
      <c r="B5563" t="s">
        <v>21</v>
      </c>
      <c r="C5563" t="s">
        <v>22</v>
      </c>
      <c r="D5563" t="s">
        <v>23</v>
      </c>
      <c r="E5563" s="1">
        <v>45281</v>
      </c>
      <c r="F5563" t="s">
        <v>11177</v>
      </c>
      <c r="G5563" s="1">
        <v>45836</v>
      </c>
      <c r="H5563" t="s">
        <v>58</v>
      </c>
      <c r="I5563" t="s">
        <v>54</v>
      </c>
      <c r="J5563" t="s">
        <v>49</v>
      </c>
      <c r="K5563">
        <v>3</v>
      </c>
      <c r="L5563" s="3">
        <f>Working_Data[[#This Row],[price2]]/Working_Data[[#This Row],[quantity]]</f>
        <v>287.36666666666667</v>
      </c>
      <c r="M5563" s="3">
        <v>862.1</v>
      </c>
      <c r="N5563" t="s">
        <v>35</v>
      </c>
      <c r="O5563">
        <v>8</v>
      </c>
      <c r="P5563" s="1">
        <v>45882</v>
      </c>
      <c r="Q5563">
        <v>123</v>
      </c>
      <c r="R5563" t="s">
        <v>29</v>
      </c>
      <c r="S5563">
        <v>1</v>
      </c>
      <c r="T5563" s="1">
        <v>45333</v>
      </c>
      <c r="U5563" t="s">
        <v>30</v>
      </c>
      <c r="V5563" t="str">
        <f>TEXT(WEEKDAY(Working_Data[[#This Row],[order_date]],1),"DDDD")</f>
        <v>Saturday</v>
      </c>
      <c r="W5563" t="str">
        <f>TEXT(Working_Data[[#This Row],[order_date]],"mmmm")</f>
        <v>June</v>
      </c>
      <c r="X5563" s="7">
        <f>Working_Data[[#This Row],[last_order_date]]-Working_Data[[#This Row],[signup_date]]</f>
        <v>601</v>
      </c>
      <c r="Y5563" s="7">
        <f>IF(Working_Data[[#This Row],[churned]]="Active",1,0)</f>
        <v>1</v>
      </c>
      <c r="Z5563" s="7">
        <f>YEAR(Working_Data[[#This Row],[order_date]])</f>
        <v>2025</v>
      </c>
    </row>
    <row r="5564" spans="1:26" x14ac:dyDescent="0.25">
      <c r="A5564" t="s">
        <v>11178</v>
      </c>
      <c r="B5564" t="s">
        <v>45</v>
      </c>
      <c r="C5564" t="s">
        <v>22</v>
      </c>
      <c r="D5564" t="s">
        <v>23</v>
      </c>
      <c r="E5564" s="1">
        <v>45737</v>
      </c>
      <c r="F5564" t="s">
        <v>11179</v>
      </c>
      <c r="G5564" s="1">
        <v>45836</v>
      </c>
      <c r="H5564" t="s">
        <v>34</v>
      </c>
      <c r="I5564" t="s">
        <v>42</v>
      </c>
      <c r="J5564" t="s">
        <v>64</v>
      </c>
      <c r="K5564">
        <v>4</v>
      </c>
      <c r="L5564" s="3">
        <f>Working_Data[[#This Row],[price2]]/Working_Data[[#This Row],[quantity]]</f>
        <v>315.77</v>
      </c>
      <c r="M5564" s="3">
        <v>1263.08</v>
      </c>
      <c r="N5564" t="s">
        <v>28</v>
      </c>
      <c r="O5564">
        <v>18</v>
      </c>
      <c r="P5564" s="1">
        <v>45966</v>
      </c>
      <c r="Q5564">
        <v>323</v>
      </c>
      <c r="R5564" t="s">
        <v>29</v>
      </c>
      <c r="S5564">
        <v>4</v>
      </c>
      <c r="T5564" s="1">
        <v>45934</v>
      </c>
      <c r="U5564" t="s">
        <v>30</v>
      </c>
      <c r="V5564" t="str">
        <f>TEXT(WEEKDAY(Working_Data[[#This Row],[order_date]],1),"DDDD")</f>
        <v>Saturday</v>
      </c>
      <c r="W5564" t="str">
        <f>TEXT(Working_Data[[#This Row],[order_date]],"mmmm")</f>
        <v>June</v>
      </c>
      <c r="X5564" s="7">
        <f>Working_Data[[#This Row],[last_order_date]]-Working_Data[[#This Row],[signup_date]]</f>
        <v>229</v>
      </c>
      <c r="Y5564" s="7">
        <f>IF(Working_Data[[#This Row],[churned]]="Active",1,0)</f>
        <v>1</v>
      </c>
      <c r="Z5564" s="7">
        <f>YEAR(Working_Data[[#This Row],[order_date]])</f>
        <v>2025</v>
      </c>
    </row>
    <row r="5565" spans="1:26" x14ac:dyDescent="0.25">
      <c r="A5565" t="s">
        <v>11180</v>
      </c>
      <c r="B5565" t="s">
        <v>21</v>
      </c>
      <c r="C5565" t="s">
        <v>39</v>
      </c>
      <c r="D5565" t="s">
        <v>56</v>
      </c>
      <c r="E5565" s="1">
        <v>45829</v>
      </c>
      <c r="F5565" t="s">
        <v>11181</v>
      </c>
      <c r="G5565" s="1">
        <v>45837</v>
      </c>
      <c r="H5565" t="s">
        <v>25</v>
      </c>
      <c r="I5565" t="s">
        <v>48</v>
      </c>
      <c r="J5565" t="s">
        <v>49</v>
      </c>
      <c r="K5565">
        <v>4</v>
      </c>
      <c r="L5565" s="3">
        <f>Working_Data[[#This Row],[price2]]/Working_Data[[#This Row],[quantity]]</f>
        <v>209.05250000000001</v>
      </c>
      <c r="M5565" s="3">
        <v>836.21</v>
      </c>
      <c r="N5565" t="s">
        <v>50</v>
      </c>
      <c r="O5565">
        <v>18</v>
      </c>
      <c r="P5565" s="1">
        <v>45612</v>
      </c>
      <c r="Q5565">
        <v>482</v>
      </c>
      <c r="R5565" t="s">
        <v>43</v>
      </c>
      <c r="S5565">
        <v>2</v>
      </c>
      <c r="T5565" s="1">
        <v>45453</v>
      </c>
      <c r="U5565" t="s">
        <v>60</v>
      </c>
      <c r="V5565" t="str">
        <f>TEXT(WEEKDAY(Working_Data[[#This Row],[order_date]],1),"DDDD")</f>
        <v>Sunday</v>
      </c>
      <c r="W5565" t="str">
        <f>TEXT(Working_Data[[#This Row],[order_date]],"mmmm")</f>
        <v>June</v>
      </c>
      <c r="X5565" s="7">
        <f>Working_Data[[#This Row],[last_order_date]]-Working_Data[[#This Row],[signup_date]]</f>
        <v>-217</v>
      </c>
      <c r="Y5565" s="7">
        <f>IF(Working_Data[[#This Row],[churned]]="Active",1,0)</f>
        <v>0</v>
      </c>
      <c r="Z5565" s="7">
        <f>YEAR(Working_Data[[#This Row],[order_date]])</f>
        <v>2025</v>
      </c>
    </row>
    <row r="5566" spans="1:26" x14ac:dyDescent="0.25">
      <c r="A5566" t="s">
        <v>11182</v>
      </c>
      <c r="B5566" t="s">
        <v>38</v>
      </c>
      <c r="C5566" t="s">
        <v>39</v>
      </c>
      <c r="D5566" t="s">
        <v>77</v>
      </c>
      <c r="E5566" s="1">
        <v>45359</v>
      </c>
      <c r="F5566" t="s">
        <v>11183</v>
      </c>
      <c r="G5566" s="1">
        <v>45837</v>
      </c>
      <c r="H5566" t="s">
        <v>34</v>
      </c>
      <c r="I5566" t="s">
        <v>26</v>
      </c>
      <c r="J5566" t="s">
        <v>64</v>
      </c>
      <c r="K5566">
        <v>2</v>
      </c>
      <c r="L5566" s="3">
        <f>Working_Data[[#This Row],[price2]]/Working_Data[[#This Row],[quantity]]</f>
        <v>251.45500000000001</v>
      </c>
      <c r="M5566" s="3">
        <v>502.91</v>
      </c>
      <c r="N5566" t="s">
        <v>35</v>
      </c>
      <c r="O5566">
        <v>30</v>
      </c>
      <c r="P5566" s="1">
        <v>45845</v>
      </c>
      <c r="Q5566">
        <v>109</v>
      </c>
      <c r="R5566" t="s">
        <v>29</v>
      </c>
      <c r="S5566">
        <v>5</v>
      </c>
      <c r="T5566" s="1">
        <v>45703</v>
      </c>
      <c r="U5566" t="s">
        <v>60</v>
      </c>
      <c r="V5566" t="str">
        <f>TEXT(WEEKDAY(Working_Data[[#This Row],[order_date]],1),"DDDD")</f>
        <v>Sunday</v>
      </c>
      <c r="W5566" t="str">
        <f>TEXT(Working_Data[[#This Row],[order_date]],"mmmm")</f>
        <v>June</v>
      </c>
      <c r="X5566" s="7">
        <f>Working_Data[[#This Row],[last_order_date]]-Working_Data[[#This Row],[signup_date]]</f>
        <v>486</v>
      </c>
      <c r="Y5566" s="7">
        <f>IF(Working_Data[[#This Row],[churned]]="Active",1,0)</f>
        <v>1</v>
      </c>
      <c r="Z5566" s="7">
        <f>YEAR(Working_Data[[#This Row],[order_date]])</f>
        <v>2025</v>
      </c>
    </row>
    <row r="5567" spans="1:26" x14ac:dyDescent="0.25">
      <c r="A5567" t="s">
        <v>11184</v>
      </c>
      <c r="B5567" t="s">
        <v>38</v>
      </c>
      <c r="C5567" t="s">
        <v>22</v>
      </c>
      <c r="D5567" t="s">
        <v>52</v>
      </c>
      <c r="E5567" s="1">
        <v>45270</v>
      </c>
      <c r="F5567" t="s">
        <v>11185</v>
      </c>
      <c r="G5567" s="1">
        <v>45837</v>
      </c>
      <c r="H5567" t="s">
        <v>25</v>
      </c>
      <c r="I5567" t="s">
        <v>48</v>
      </c>
      <c r="J5567" t="s">
        <v>59</v>
      </c>
      <c r="K5567">
        <v>3</v>
      </c>
      <c r="L5567" s="3">
        <f>Working_Data[[#This Row],[price2]]/Working_Data[[#This Row],[quantity]]</f>
        <v>286.52</v>
      </c>
      <c r="M5567" s="3">
        <v>859.56</v>
      </c>
      <c r="N5567" t="s">
        <v>28</v>
      </c>
      <c r="O5567">
        <v>24</v>
      </c>
      <c r="P5567" s="1">
        <v>45779</v>
      </c>
      <c r="Q5567">
        <v>337</v>
      </c>
      <c r="R5567" t="s">
        <v>43</v>
      </c>
      <c r="S5567">
        <v>2</v>
      </c>
      <c r="T5567" s="1">
        <v>45715</v>
      </c>
      <c r="U5567" t="s">
        <v>36</v>
      </c>
      <c r="V5567" t="str">
        <f>TEXT(WEEKDAY(Working_Data[[#This Row],[order_date]],1),"DDDD")</f>
        <v>Sunday</v>
      </c>
      <c r="W5567" t="str">
        <f>TEXT(Working_Data[[#This Row],[order_date]],"mmmm")</f>
        <v>June</v>
      </c>
      <c r="X5567" s="7">
        <f>Working_Data[[#This Row],[last_order_date]]-Working_Data[[#This Row],[signup_date]]</f>
        <v>509</v>
      </c>
      <c r="Y5567" s="7">
        <f>IF(Working_Data[[#This Row],[churned]]="Active",1,0)</f>
        <v>0</v>
      </c>
      <c r="Z5567" s="7">
        <f>YEAR(Working_Data[[#This Row],[order_date]])</f>
        <v>2025</v>
      </c>
    </row>
    <row r="5568" spans="1:26" x14ac:dyDescent="0.25">
      <c r="A5568" t="s">
        <v>11186</v>
      </c>
      <c r="B5568" t="s">
        <v>38</v>
      </c>
      <c r="C5568" t="s">
        <v>82</v>
      </c>
      <c r="D5568" t="s">
        <v>32</v>
      </c>
      <c r="E5568" s="1">
        <v>45366</v>
      </c>
      <c r="F5568" t="s">
        <v>11187</v>
      </c>
      <c r="G5568" s="1">
        <v>45837</v>
      </c>
      <c r="H5568" t="s">
        <v>47</v>
      </c>
      <c r="I5568" t="s">
        <v>48</v>
      </c>
      <c r="J5568" t="s">
        <v>49</v>
      </c>
      <c r="K5568">
        <v>4</v>
      </c>
      <c r="L5568" s="3">
        <f>Working_Data[[#This Row],[price2]]/Working_Data[[#This Row],[quantity]]</f>
        <v>300.73750000000001</v>
      </c>
      <c r="M5568" s="3">
        <v>1202.95</v>
      </c>
      <c r="N5568" t="s">
        <v>35</v>
      </c>
      <c r="O5568">
        <v>37</v>
      </c>
      <c r="P5568" s="1">
        <v>45748</v>
      </c>
      <c r="Q5568">
        <v>183</v>
      </c>
      <c r="R5568" t="s">
        <v>43</v>
      </c>
      <c r="S5568">
        <v>4</v>
      </c>
      <c r="T5568" s="1">
        <v>45393</v>
      </c>
      <c r="U5568" t="s">
        <v>36</v>
      </c>
      <c r="V5568" t="str">
        <f>TEXT(WEEKDAY(Working_Data[[#This Row],[order_date]],1),"DDDD")</f>
        <v>Sunday</v>
      </c>
      <c r="W5568" t="str">
        <f>TEXT(Working_Data[[#This Row],[order_date]],"mmmm")</f>
        <v>June</v>
      </c>
      <c r="X5568" s="7">
        <f>Working_Data[[#This Row],[last_order_date]]-Working_Data[[#This Row],[signup_date]]</f>
        <v>382</v>
      </c>
      <c r="Y5568" s="7">
        <f>IF(Working_Data[[#This Row],[churned]]="Active",1,0)</f>
        <v>0</v>
      </c>
      <c r="Z5568" s="7">
        <f>YEAR(Working_Data[[#This Row],[order_date]])</f>
        <v>2025</v>
      </c>
    </row>
    <row r="5569" spans="1:26" x14ac:dyDescent="0.25">
      <c r="A5569" t="s">
        <v>11188</v>
      </c>
      <c r="B5569" t="s">
        <v>21</v>
      </c>
      <c r="C5569" t="s">
        <v>82</v>
      </c>
      <c r="D5569" t="s">
        <v>56</v>
      </c>
      <c r="E5569" s="1">
        <v>45347</v>
      </c>
      <c r="F5569" t="s">
        <v>11189</v>
      </c>
      <c r="G5569" s="1">
        <v>45837</v>
      </c>
      <c r="H5569" t="s">
        <v>34</v>
      </c>
      <c r="I5569" t="s">
        <v>54</v>
      </c>
      <c r="J5569" t="s">
        <v>67</v>
      </c>
      <c r="K5569">
        <v>3</v>
      </c>
      <c r="L5569" s="3">
        <f>Working_Data[[#This Row],[price2]]/Working_Data[[#This Row],[quantity]]</f>
        <v>293.57333333333332</v>
      </c>
      <c r="M5569" s="3">
        <v>880.72</v>
      </c>
      <c r="N5569" t="s">
        <v>50</v>
      </c>
      <c r="O5569">
        <v>11</v>
      </c>
      <c r="P5569" s="1">
        <v>45687</v>
      </c>
      <c r="Q5569">
        <v>318</v>
      </c>
      <c r="R5569" t="s">
        <v>29</v>
      </c>
      <c r="S5569">
        <v>5</v>
      </c>
      <c r="T5569" s="1">
        <v>45935</v>
      </c>
      <c r="U5569" t="s">
        <v>36</v>
      </c>
      <c r="V5569" t="str">
        <f>TEXT(WEEKDAY(Working_Data[[#This Row],[order_date]],1),"DDDD")</f>
        <v>Sunday</v>
      </c>
      <c r="W5569" t="str">
        <f>TEXT(Working_Data[[#This Row],[order_date]],"mmmm")</f>
        <v>June</v>
      </c>
      <c r="X5569" s="7">
        <f>Working_Data[[#This Row],[last_order_date]]-Working_Data[[#This Row],[signup_date]]</f>
        <v>340</v>
      </c>
      <c r="Y5569" s="7">
        <f>IF(Working_Data[[#This Row],[churned]]="Active",1,0)</f>
        <v>1</v>
      </c>
      <c r="Z5569" s="7">
        <f>YEAR(Working_Data[[#This Row],[order_date]])</f>
        <v>2025</v>
      </c>
    </row>
    <row r="5570" spans="1:26" x14ac:dyDescent="0.25">
      <c r="A5570" t="s">
        <v>11190</v>
      </c>
      <c r="B5570" t="s">
        <v>38</v>
      </c>
      <c r="C5570" t="s">
        <v>22</v>
      </c>
      <c r="D5570" t="s">
        <v>56</v>
      </c>
      <c r="E5570" s="1">
        <v>45480</v>
      </c>
      <c r="F5570" t="s">
        <v>11191</v>
      </c>
      <c r="G5570" s="1">
        <v>45837</v>
      </c>
      <c r="H5570" t="s">
        <v>25</v>
      </c>
      <c r="I5570" t="s">
        <v>42</v>
      </c>
      <c r="J5570" t="s">
        <v>64</v>
      </c>
      <c r="K5570">
        <v>2</v>
      </c>
      <c r="L5570" s="3">
        <f>Working_Data[[#This Row],[price2]]/Working_Data[[#This Row],[quantity]]</f>
        <v>110.82</v>
      </c>
      <c r="M5570" s="3">
        <v>221.64</v>
      </c>
      <c r="N5570" t="s">
        <v>28</v>
      </c>
      <c r="O5570">
        <v>20</v>
      </c>
      <c r="P5570" s="1">
        <v>45646</v>
      </c>
      <c r="Q5570">
        <v>125</v>
      </c>
      <c r="R5570" t="s">
        <v>29</v>
      </c>
      <c r="S5570">
        <v>3</v>
      </c>
      <c r="T5570" s="1">
        <v>45863</v>
      </c>
      <c r="U5570" t="s">
        <v>36</v>
      </c>
      <c r="V5570" t="str">
        <f>TEXT(WEEKDAY(Working_Data[[#This Row],[order_date]],1),"DDDD")</f>
        <v>Sunday</v>
      </c>
      <c r="W5570" t="str">
        <f>TEXT(Working_Data[[#This Row],[order_date]],"mmmm")</f>
        <v>June</v>
      </c>
      <c r="X5570" s="7">
        <f>Working_Data[[#This Row],[last_order_date]]-Working_Data[[#This Row],[signup_date]]</f>
        <v>166</v>
      </c>
      <c r="Y5570" s="7">
        <f>IF(Working_Data[[#This Row],[churned]]="Active",1,0)</f>
        <v>1</v>
      </c>
      <c r="Z5570" s="7">
        <f>YEAR(Working_Data[[#This Row],[order_date]])</f>
        <v>2025</v>
      </c>
    </row>
    <row r="5571" spans="1:26" x14ac:dyDescent="0.25">
      <c r="A5571" t="s">
        <v>11192</v>
      </c>
      <c r="B5571" t="s">
        <v>38</v>
      </c>
      <c r="C5571" t="s">
        <v>39</v>
      </c>
      <c r="D5571" t="s">
        <v>52</v>
      </c>
      <c r="E5571" s="1">
        <v>45744</v>
      </c>
      <c r="F5571" t="s">
        <v>11193</v>
      </c>
      <c r="G5571" s="1">
        <v>45837</v>
      </c>
      <c r="H5571" t="s">
        <v>34</v>
      </c>
      <c r="I5571" t="s">
        <v>42</v>
      </c>
      <c r="J5571" t="s">
        <v>49</v>
      </c>
      <c r="K5571">
        <v>5</v>
      </c>
      <c r="L5571" s="3">
        <f>Working_Data[[#This Row],[price2]]/Working_Data[[#This Row],[quantity]]</f>
        <v>231.75</v>
      </c>
      <c r="M5571" s="3">
        <v>1158.75</v>
      </c>
      <c r="N5571" t="s">
        <v>35</v>
      </c>
      <c r="O5571">
        <v>27</v>
      </c>
      <c r="P5571" s="1">
        <v>45835</v>
      </c>
      <c r="Q5571">
        <v>500</v>
      </c>
      <c r="R5571" t="s">
        <v>43</v>
      </c>
      <c r="S5571">
        <v>4</v>
      </c>
      <c r="T5571" s="1">
        <v>45648</v>
      </c>
      <c r="U5571" t="s">
        <v>30</v>
      </c>
      <c r="V5571" t="str">
        <f>TEXT(WEEKDAY(Working_Data[[#This Row],[order_date]],1),"DDDD")</f>
        <v>Sunday</v>
      </c>
      <c r="W5571" t="str">
        <f>TEXT(Working_Data[[#This Row],[order_date]],"mmmm")</f>
        <v>June</v>
      </c>
      <c r="X5571" s="7">
        <f>Working_Data[[#This Row],[last_order_date]]-Working_Data[[#This Row],[signup_date]]</f>
        <v>91</v>
      </c>
      <c r="Y5571" s="7">
        <f>IF(Working_Data[[#This Row],[churned]]="Active",1,0)</f>
        <v>0</v>
      </c>
      <c r="Z5571" s="7">
        <f>YEAR(Working_Data[[#This Row],[order_date]])</f>
        <v>2025</v>
      </c>
    </row>
    <row r="5572" spans="1:26" x14ac:dyDescent="0.25">
      <c r="A5572" t="s">
        <v>11194</v>
      </c>
      <c r="B5572" t="s">
        <v>38</v>
      </c>
      <c r="C5572" t="s">
        <v>82</v>
      </c>
      <c r="D5572" t="s">
        <v>32</v>
      </c>
      <c r="E5572" s="1">
        <v>45717</v>
      </c>
      <c r="F5572" t="s">
        <v>11195</v>
      </c>
      <c r="G5572" s="1">
        <v>45838</v>
      </c>
      <c r="H5572" t="s">
        <v>47</v>
      </c>
      <c r="I5572" t="s">
        <v>54</v>
      </c>
      <c r="J5572" t="s">
        <v>49</v>
      </c>
      <c r="K5572">
        <v>3</v>
      </c>
      <c r="L5572" s="3">
        <f>Working_Data[[#This Row],[price2]]/Working_Data[[#This Row],[quantity]]</f>
        <v>242.86333333333334</v>
      </c>
      <c r="M5572" s="3">
        <v>728.59</v>
      </c>
      <c r="N5572" t="s">
        <v>28</v>
      </c>
      <c r="O5572">
        <v>3</v>
      </c>
      <c r="P5572" s="1">
        <v>45626</v>
      </c>
      <c r="Q5572">
        <v>378</v>
      </c>
      <c r="R5572" t="s">
        <v>29</v>
      </c>
      <c r="S5572">
        <v>5</v>
      </c>
      <c r="T5572" s="1">
        <v>45882</v>
      </c>
      <c r="U5572" t="s">
        <v>30</v>
      </c>
      <c r="V5572" t="str">
        <f>TEXT(WEEKDAY(Working_Data[[#This Row],[order_date]],1),"DDDD")</f>
        <v>Monday</v>
      </c>
      <c r="W5572" t="str">
        <f>TEXT(Working_Data[[#This Row],[order_date]],"mmmm")</f>
        <v>June</v>
      </c>
      <c r="X5572" s="7">
        <f>Working_Data[[#This Row],[last_order_date]]-Working_Data[[#This Row],[signup_date]]</f>
        <v>-91</v>
      </c>
      <c r="Y5572" s="7">
        <f>IF(Working_Data[[#This Row],[churned]]="Active",1,0)</f>
        <v>1</v>
      </c>
      <c r="Z5572" s="7">
        <f>YEAR(Working_Data[[#This Row],[order_date]])</f>
        <v>2025</v>
      </c>
    </row>
    <row r="5573" spans="1:26" x14ac:dyDescent="0.25">
      <c r="A5573" t="s">
        <v>11196</v>
      </c>
      <c r="B5573" t="s">
        <v>38</v>
      </c>
      <c r="C5573" t="s">
        <v>22</v>
      </c>
      <c r="D5573" t="s">
        <v>56</v>
      </c>
      <c r="E5573" s="1">
        <v>45821</v>
      </c>
      <c r="F5573" t="s">
        <v>11197</v>
      </c>
      <c r="G5573" s="1">
        <v>45838</v>
      </c>
      <c r="H5573" t="s">
        <v>25</v>
      </c>
      <c r="I5573" t="s">
        <v>42</v>
      </c>
      <c r="J5573" t="s">
        <v>67</v>
      </c>
      <c r="K5573">
        <v>4</v>
      </c>
      <c r="L5573" s="3">
        <f>Working_Data[[#This Row],[price2]]/Working_Data[[#This Row],[quantity]]</f>
        <v>187.9675</v>
      </c>
      <c r="M5573" s="3">
        <v>751.87</v>
      </c>
      <c r="N5573" t="s">
        <v>28</v>
      </c>
      <c r="O5573">
        <v>37</v>
      </c>
      <c r="P5573" s="1">
        <v>45775</v>
      </c>
      <c r="Q5573">
        <v>418</v>
      </c>
      <c r="R5573" t="s">
        <v>43</v>
      </c>
      <c r="S5573">
        <v>2</v>
      </c>
      <c r="T5573" s="1">
        <v>45557</v>
      </c>
      <c r="U5573" t="s">
        <v>36</v>
      </c>
      <c r="V5573" t="str">
        <f>TEXT(WEEKDAY(Working_Data[[#This Row],[order_date]],1),"DDDD")</f>
        <v>Monday</v>
      </c>
      <c r="W5573" t="str">
        <f>TEXT(Working_Data[[#This Row],[order_date]],"mmmm")</f>
        <v>June</v>
      </c>
      <c r="X5573" s="7">
        <f>Working_Data[[#This Row],[last_order_date]]-Working_Data[[#This Row],[signup_date]]</f>
        <v>-46</v>
      </c>
      <c r="Y5573" s="7">
        <f>IF(Working_Data[[#This Row],[churned]]="Active",1,0)</f>
        <v>0</v>
      </c>
      <c r="Z5573" s="7">
        <f>YEAR(Working_Data[[#This Row],[order_date]])</f>
        <v>2025</v>
      </c>
    </row>
    <row r="5574" spans="1:26" x14ac:dyDescent="0.25">
      <c r="A5574" t="s">
        <v>11198</v>
      </c>
      <c r="B5574" t="s">
        <v>38</v>
      </c>
      <c r="C5574" t="s">
        <v>39</v>
      </c>
      <c r="D5574" t="s">
        <v>23</v>
      </c>
      <c r="E5574" s="1">
        <v>45426</v>
      </c>
      <c r="F5574" t="s">
        <v>11199</v>
      </c>
      <c r="G5574" s="1">
        <v>45838</v>
      </c>
      <c r="H5574" t="s">
        <v>25</v>
      </c>
      <c r="I5574" t="s">
        <v>42</v>
      </c>
      <c r="J5574" t="s">
        <v>67</v>
      </c>
      <c r="K5574">
        <v>2</v>
      </c>
      <c r="L5574" s="3">
        <f>Working_Data[[#This Row],[price2]]/Working_Data[[#This Row],[quantity]]</f>
        <v>200.37</v>
      </c>
      <c r="M5574" s="3">
        <v>400.74</v>
      </c>
      <c r="N5574" t="s">
        <v>28</v>
      </c>
      <c r="O5574">
        <v>30</v>
      </c>
      <c r="P5574" s="1">
        <v>45870</v>
      </c>
      <c r="Q5574">
        <v>259</v>
      </c>
      <c r="R5574" t="s">
        <v>43</v>
      </c>
      <c r="S5574">
        <v>1</v>
      </c>
      <c r="T5574" s="1">
        <v>45863</v>
      </c>
      <c r="U5574" t="s">
        <v>60</v>
      </c>
      <c r="V5574" t="str">
        <f>TEXT(WEEKDAY(Working_Data[[#This Row],[order_date]],1),"DDDD")</f>
        <v>Monday</v>
      </c>
      <c r="W5574" t="str">
        <f>TEXT(Working_Data[[#This Row],[order_date]],"mmmm")</f>
        <v>June</v>
      </c>
      <c r="X5574" s="7">
        <f>Working_Data[[#This Row],[last_order_date]]-Working_Data[[#This Row],[signup_date]]</f>
        <v>444</v>
      </c>
      <c r="Y5574" s="7">
        <f>IF(Working_Data[[#This Row],[churned]]="Active",1,0)</f>
        <v>0</v>
      </c>
      <c r="Z5574" s="7">
        <f>YEAR(Working_Data[[#This Row],[order_date]])</f>
        <v>2025</v>
      </c>
    </row>
    <row r="5575" spans="1:26" x14ac:dyDescent="0.25">
      <c r="A5575" t="s">
        <v>11200</v>
      </c>
      <c r="B5575" t="s">
        <v>45</v>
      </c>
      <c r="C5575" t="s">
        <v>39</v>
      </c>
      <c r="D5575" t="s">
        <v>23</v>
      </c>
      <c r="E5575" s="1">
        <v>45619</v>
      </c>
      <c r="F5575" t="s">
        <v>11201</v>
      </c>
      <c r="G5575" s="1">
        <v>45838</v>
      </c>
      <c r="H5575" t="s">
        <v>25</v>
      </c>
      <c r="I5575" t="s">
        <v>63</v>
      </c>
      <c r="J5575" t="s">
        <v>67</v>
      </c>
      <c r="K5575">
        <v>2</v>
      </c>
      <c r="L5575" s="3">
        <f>Working_Data[[#This Row],[price2]]/Working_Data[[#This Row],[quantity]]</f>
        <v>190.61500000000001</v>
      </c>
      <c r="M5575" s="3">
        <v>381.23</v>
      </c>
      <c r="N5575" t="s">
        <v>50</v>
      </c>
      <c r="O5575">
        <v>11</v>
      </c>
      <c r="P5575" s="1">
        <v>45574</v>
      </c>
      <c r="Q5575">
        <v>213</v>
      </c>
      <c r="R5575" t="s">
        <v>29</v>
      </c>
      <c r="S5575">
        <v>1</v>
      </c>
      <c r="T5575" s="1">
        <v>45936</v>
      </c>
      <c r="U5575" t="s">
        <v>30</v>
      </c>
      <c r="V5575" t="str">
        <f>TEXT(WEEKDAY(Working_Data[[#This Row],[order_date]],1),"DDDD")</f>
        <v>Monday</v>
      </c>
      <c r="W5575" t="str">
        <f>TEXT(Working_Data[[#This Row],[order_date]],"mmmm")</f>
        <v>June</v>
      </c>
      <c r="X5575" s="7">
        <f>Working_Data[[#This Row],[last_order_date]]-Working_Data[[#This Row],[signup_date]]</f>
        <v>-45</v>
      </c>
      <c r="Y5575" s="7">
        <f>IF(Working_Data[[#This Row],[churned]]="Active",1,0)</f>
        <v>1</v>
      </c>
      <c r="Z5575" s="7">
        <f>YEAR(Working_Data[[#This Row],[order_date]])</f>
        <v>2025</v>
      </c>
    </row>
    <row r="5576" spans="1:26" x14ac:dyDescent="0.25">
      <c r="A5576" t="s">
        <v>11202</v>
      </c>
      <c r="B5576" t="s">
        <v>21</v>
      </c>
      <c r="C5576" t="s">
        <v>22</v>
      </c>
      <c r="D5576" t="s">
        <v>52</v>
      </c>
      <c r="E5576" s="1">
        <v>45662</v>
      </c>
      <c r="F5576" t="s">
        <v>11203</v>
      </c>
      <c r="G5576" s="1">
        <v>45838</v>
      </c>
      <c r="H5576" t="s">
        <v>47</v>
      </c>
      <c r="I5576" t="s">
        <v>42</v>
      </c>
      <c r="J5576" t="s">
        <v>67</v>
      </c>
      <c r="K5576">
        <v>4</v>
      </c>
      <c r="L5576" s="3">
        <f>Working_Data[[#This Row],[price2]]/Working_Data[[#This Row],[quantity]]</f>
        <v>211.99</v>
      </c>
      <c r="M5576" s="3">
        <v>847.96</v>
      </c>
      <c r="N5576" t="s">
        <v>28</v>
      </c>
      <c r="O5576">
        <v>47</v>
      </c>
      <c r="P5576" s="1">
        <v>45586</v>
      </c>
      <c r="Q5576">
        <v>396</v>
      </c>
      <c r="R5576" t="s">
        <v>43</v>
      </c>
      <c r="S5576">
        <v>1</v>
      </c>
      <c r="T5576" s="1">
        <v>45614</v>
      </c>
      <c r="U5576" t="s">
        <v>60</v>
      </c>
      <c r="V5576" t="str">
        <f>TEXT(WEEKDAY(Working_Data[[#This Row],[order_date]],1),"DDDD")</f>
        <v>Monday</v>
      </c>
      <c r="W5576" t="str">
        <f>TEXT(Working_Data[[#This Row],[order_date]],"mmmm")</f>
        <v>June</v>
      </c>
      <c r="X5576" s="7">
        <f>Working_Data[[#This Row],[last_order_date]]-Working_Data[[#This Row],[signup_date]]</f>
        <v>-76</v>
      </c>
      <c r="Y5576" s="7">
        <f>IF(Working_Data[[#This Row],[churned]]="Active",1,0)</f>
        <v>0</v>
      </c>
      <c r="Z5576" s="7">
        <f>YEAR(Working_Data[[#This Row],[order_date]])</f>
        <v>2025</v>
      </c>
    </row>
    <row r="5577" spans="1:26" x14ac:dyDescent="0.25">
      <c r="A5577" t="s">
        <v>11204</v>
      </c>
      <c r="B5577" t="s">
        <v>45</v>
      </c>
      <c r="C5577" t="s">
        <v>22</v>
      </c>
      <c r="D5577" t="s">
        <v>23</v>
      </c>
      <c r="E5577" s="1">
        <v>45169</v>
      </c>
      <c r="F5577" t="s">
        <v>11205</v>
      </c>
      <c r="G5577" s="1">
        <v>45838</v>
      </c>
      <c r="H5577" t="s">
        <v>41</v>
      </c>
      <c r="I5577" t="s">
        <v>63</v>
      </c>
      <c r="J5577" t="s">
        <v>67</v>
      </c>
      <c r="K5577">
        <v>1</v>
      </c>
      <c r="L5577" s="3">
        <f>Working_Data[[#This Row],[price2]]/Working_Data[[#This Row],[quantity]]</f>
        <v>707.94</v>
      </c>
      <c r="M5577" s="3">
        <v>707.94</v>
      </c>
      <c r="N5577" t="s">
        <v>35</v>
      </c>
      <c r="O5577">
        <v>4</v>
      </c>
      <c r="P5577" s="1">
        <v>45713</v>
      </c>
      <c r="Q5577">
        <v>497</v>
      </c>
      <c r="R5577" t="s">
        <v>29</v>
      </c>
      <c r="S5577">
        <v>1</v>
      </c>
      <c r="T5577" s="1">
        <v>45772</v>
      </c>
      <c r="U5577" t="s">
        <v>36</v>
      </c>
      <c r="V5577" t="str">
        <f>TEXT(WEEKDAY(Working_Data[[#This Row],[order_date]],1),"DDDD")</f>
        <v>Monday</v>
      </c>
      <c r="W5577" t="str">
        <f>TEXT(Working_Data[[#This Row],[order_date]],"mmmm")</f>
        <v>June</v>
      </c>
      <c r="X5577" s="7">
        <f>Working_Data[[#This Row],[last_order_date]]-Working_Data[[#This Row],[signup_date]]</f>
        <v>544</v>
      </c>
      <c r="Y5577" s="7">
        <f>IF(Working_Data[[#This Row],[churned]]="Active",1,0)</f>
        <v>1</v>
      </c>
      <c r="Z5577" s="7">
        <f>YEAR(Working_Data[[#This Row],[order_date]])</f>
        <v>2025</v>
      </c>
    </row>
    <row r="5578" spans="1:26" x14ac:dyDescent="0.25">
      <c r="A5578" t="s">
        <v>11206</v>
      </c>
      <c r="B5578" t="s">
        <v>45</v>
      </c>
      <c r="C5578" t="s">
        <v>22</v>
      </c>
      <c r="D5578" t="s">
        <v>52</v>
      </c>
      <c r="E5578" s="1">
        <v>45679</v>
      </c>
      <c r="F5578" t="s">
        <v>11207</v>
      </c>
      <c r="G5578" s="1">
        <v>45664</v>
      </c>
      <c r="H5578" t="s">
        <v>25</v>
      </c>
      <c r="I5578" t="s">
        <v>26</v>
      </c>
      <c r="J5578" t="s">
        <v>64</v>
      </c>
      <c r="K5578">
        <v>2</v>
      </c>
      <c r="L5578" s="3">
        <f>Working_Data[[#This Row],[price2]]/Working_Data[[#This Row],[quantity]]</f>
        <v>695.01499999999999</v>
      </c>
      <c r="M5578" s="3">
        <v>1390.03</v>
      </c>
      <c r="N5578" t="s">
        <v>28</v>
      </c>
      <c r="O5578">
        <v>27</v>
      </c>
      <c r="P5578" s="1">
        <v>45660</v>
      </c>
      <c r="Q5578">
        <v>411</v>
      </c>
      <c r="R5578" t="s">
        <v>43</v>
      </c>
      <c r="S5578">
        <v>2</v>
      </c>
      <c r="T5578" s="1">
        <v>45546</v>
      </c>
      <c r="U5578" t="s">
        <v>36</v>
      </c>
      <c r="V5578" t="str">
        <f>TEXT(WEEKDAY(Working_Data[[#This Row],[order_date]],1),"DDDD")</f>
        <v>Tuesday</v>
      </c>
      <c r="W5578" t="str">
        <f>TEXT(Working_Data[[#This Row],[order_date]],"mmmm")</f>
        <v>January</v>
      </c>
      <c r="X5578" s="7">
        <f>Working_Data[[#This Row],[last_order_date]]-Working_Data[[#This Row],[signup_date]]</f>
        <v>-19</v>
      </c>
      <c r="Y5578" s="7">
        <f>IF(Working_Data[[#This Row],[churned]]="Active",1,0)</f>
        <v>0</v>
      </c>
      <c r="Z5578" s="7">
        <f>YEAR(Working_Data[[#This Row],[order_date]])</f>
        <v>2025</v>
      </c>
    </row>
    <row r="5579" spans="1:26" x14ac:dyDescent="0.25">
      <c r="A5579" t="s">
        <v>11208</v>
      </c>
      <c r="B5579" t="s">
        <v>38</v>
      </c>
      <c r="C5579" t="s">
        <v>39</v>
      </c>
      <c r="D5579" t="s">
        <v>52</v>
      </c>
      <c r="E5579" s="1">
        <v>45057</v>
      </c>
      <c r="F5579" t="s">
        <v>11209</v>
      </c>
      <c r="G5579" s="1">
        <v>45664</v>
      </c>
      <c r="H5579" t="s">
        <v>58</v>
      </c>
      <c r="I5579" t="s">
        <v>54</v>
      </c>
      <c r="J5579" t="s">
        <v>67</v>
      </c>
      <c r="K5579">
        <v>4</v>
      </c>
      <c r="L5579" s="3">
        <f>Working_Data[[#This Row],[price2]]/Working_Data[[#This Row],[quantity]]</f>
        <v>295.36</v>
      </c>
      <c r="M5579" s="3">
        <v>1181.44</v>
      </c>
      <c r="N5579" t="s">
        <v>35</v>
      </c>
      <c r="O5579">
        <v>29</v>
      </c>
      <c r="P5579" s="1">
        <v>45793</v>
      </c>
      <c r="Q5579">
        <v>32</v>
      </c>
      <c r="R5579" t="s">
        <v>29</v>
      </c>
      <c r="S5579">
        <v>4</v>
      </c>
      <c r="T5579" s="1">
        <v>45781</v>
      </c>
      <c r="U5579" t="s">
        <v>60</v>
      </c>
      <c r="V5579" t="str">
        <f>TEXT(WEEKDAY(Working_Data[[#This Row],[order_date]],1),"DDDD")</f>
        <v>Tuesday</v>
      </c>
      <c r="W5579" t="str">
        <f>TEXT(Working_Data[[#This Row],[order_date]],"mmmm")</f>
        <v>January</v>
      </c>
      <c r="X5579" s="7">
        <f>Working_Data[[#This Row],[last_order_date]]-Working_Data[[#This Row],[signup_date]]</f>
        <v>736</v>
      </c>
      <c r="Y5579" s="7">
        <f>IF(Working_Data[[#This Row],[churned]]="Active",1,0)</f>
        <v>1</v>
      </c>
      <c r="Z5579" s="7">
        <f>YEAR(Working_Data[[#This Row],[order_date]])</f>
        <v>2025</v>
      </c>
    </row>
    <row r="5580" spans="1:26" x14ac:dyDescent="0.25">
      <c r="A5580" t="s">
        <v>11210</v>
      </c>
      <c r="B5580" t="s">
        <v>38</v>
      </c>
      <c r="C5580" t="s">
        <v>82</v>
      </c>
      <c r="D5580" t="s">
        <v>77</v>
      </c>
      <c r="E5580" s="1">
        <v>45797</v>
      </c>
      <c r="F5580" t="s">
        <v>11211</v>
      </c>
      <c r="G5580" s="1">
        <v>45664</v>
      </c>
      <c r="H5580" t="s">
        <v>41</v>
      </c>
      <c r="I5580" t="s">
        <v>54</v>
      </c>
      <c r="J5580" t="s">
        <v>27</v>
      </c>
      <c r="K5580">
        <v>2</v>
      </c>
      <c r="L5580" s="3">
        <f>Working_Data[[#This Row],[price2]]/Working_Data[[#This Row],[quantity]]</f>
        <v>240.88499999999999</v>
      </c>
      <c r="M5580" s="3">
        <v>481.77</v>
      </c>
      <c r="N5580" t="s">
        <v>50</v>
      </c>
      <c r="O5580">
        <v>41</v>
      </c>
      <c r="P5580" s="1">
        <v>45392</v>
      </c>
      <c r="Q5580">
        <v>257</v>
      </c>
      <c r="R5580" t="s">
        <v>43</v>
      </c>
      <c r="S5580">
        <v>3</v>
      </c>
      <c r="T5580" s="1">
        <v>45814</v>
      </c>
      <c r="U5580" t="s">
        <v>30</v>
      </c>
      <c r="V5580" t="str">
        <f>TEXT(WEEKDAY(Working_Data[[#This Row],[order_date]],1),"DDDD")</f>
        <v>Tuesday</v>
      </c>
      <c r="W5580" t="str">
        <f>TEXT(Working_Data[[#This Row],[order_date]],"mmmm")</f>
        <v>January</v>
      </c>
      <c r="X5580" s="7">
        <f>Working_Data[[#This Row],[last_order_date]]-Working_Data[[#This Row],[signup_date]]</f>
        <v>-405</v>
      </c>
      <c r="Y5580" s="7">
        <f>IF(Working_Data[[#This Row],[churned]]="Active",1,0)</f>
        <v>0</v>
      </c>
      <c r="Z5580" s="7">
        <f>YEAR(Working_Data[[#This Row],[order_date]])</f>
        <v>2025</v>
      </c>
    </row>
    <row r="5581" spans="1:26" x14ac:dyDescent="0.25">
      <c r="A5581" t="s">
        <v>11212</v>
      </c>
      <c r="B5581" t="s">
        <v>45</v>
      </c>
      <c r="C5581" t="s">
        <v>39</v>
      </c>
      <c r="D5581" t="s">
        <v>23</v>
      </c>
      <c r="E5581" s="1">
        <v>45396</v>
      </c>
      <c r="F5581" t="s">
        <v>11213</v>
      </c>
      <c r="G5581" s="1">
        <v>45664</v>
      </c>
      <c r="H5581" t="s">
        <v>34</v>
      </c>
      <c r="I5581" t="s">
        <v>42</v>
      </c>
      <c r="J5581" t="s">
        <v>27</v>
      </c>
      <c r="K5581">
        <v>3</v>
      </c>
      <c r="L5581" s="3">
        <f>Working_Data[[#This Row],[price2]]/Working_Data[[#This Row],[quantity]]</f>
        <v>226.57333333333335</v>
      </c>
      <c r="M5581" s="3">
        <v>679.72</v>
      </c>
      <c r="N5581" t="s">
        <v>28</v>
      </c>
      <c r="O5581">
        <v>24</v>
      </c>
      <c r="P5581" s="1">
        <v>45483</v>
      </c>
      <c r="Q5581">
        <v>162</v>
      </c>
      <c r="R5581" t="s">
        <v>43</v>
      </c>
      <c r="S5581">
        <v>3</v>
      </c>
      <c r="T5581" s="1">
        <v>45392</v>
      </c>
      <c r="U5581" t="s">
        <v>36</v>
      </c>
      <c r="V5581" t="str">
        <f>TEXT(WEEKDAY(Working_Data[[#This Row],[order_date]],1),"DDDD")</f>
        <v>Tuesday</v>
      </c>
      <c r="W5581" t="str">
        <f>TEXT(Working_Data[[#This Row],[order_date]],"mmmm")</f>
        <v>January</v>
      </c>
      <c r="X5581" s="7">
        <f>Working_Data[[#This Row],[last_order_date]]-Working_Data[[#This Row],[signup_date]]</f>
        <v>87</v>
      </c>
      <c r="Y5581" s="7">
        <f>IF(Working_Data[[#This Row],[churned]]="Active",1,0)</f>
        <v>0</v>
      </c>
      <c r="Z5581" s="7">
        <f>YEAR(Working_Data[[#This Row],[order_date]])</f>
        <v>2025</v>
      </c>
    </row>
    <row r="5582" spans="1:26" x14ac:dyDescent="0.25">
      <c r="A5582" t="s">
        <v>11214</v>
      </c>
      <c r="B5582" t="s">
        <v>45</v>
      </c>
      <c r="C5582" t="s">
        <v>39</v>
      </c>
      <c r="D5582" t="s">
        <v>23</v>
      </c>
      <c r="E5582" s="1">
        <v>45823</v>
      </c>
      <c r="F5582" t="s">
        <v>11215</v>
      </c>
      <c r="G5582" s="1">
        <v>45664</v>
      </c>
      <c r="H5582" t="s">
        <v>47</v>
      </c>
      <c r="I5582" t="s">
        <v>54</v>
      </c>
      <c r="J5582" t="s">
        <v>67</v>
      </c>
      <c r="K5582">
        <v>3</v>
      </c>
      <c r="L5582" s="3">
        <f>Working_Data[[#This Row],[price2]]/Working_Data[[#This Row],[quantity]]</f>
        <v>158.26666666666668</v>
      </c>
      <c r="M5582" s="3">
        <v>474.8</v>
      </c>
      <c r="N5582" t="s">
        <v>50</v>
      </c>
      <c r="O5582">
        <v>5</v>
      </c>
      <c r="P5582" s="1">
        <v>45576</v>
      </c>
      <c r="Q5582">
        <v>247</v>
      </c>
      <c r="R5582" t="s">
        <v>29</v>
      </c>
      <c r="S5582">
        <v>3</v>
      </c>
      <c r="T5582" s="1">
        <v>45862</v>
      </c>
      <c r="U5582" t="s">
        <v>30</v>
      </c>
      <c r="V5582" t="str">
        <f>TEXT(WEEKDAY(Working_Data[[#This Row],[order_date]],1),"DDDD")</f>
        <v>Tuesday</v>
      </c>
      <c r="W5582" t="str">
        <f>TEXT(Working_Data[[#This Row],[order_date]],"mmmm")</f>
        <v>January</v>
      </c>
      <c r="X5582" s="7">
        <f>Working_Data[[#This Row],[last_order_date]]-Working_Data[[#This Row],[signup_date]]</f>
        <v>-247</v>
      </c>
      <c r="Y5582" s="7">
        <f>IF(Working_Data[[#This Row],[churned]]="Active",1,0)</f>
        <v>1</v>
      </c>
      <c r="Z5582" s="7">
        <f>YEAR(Working_Data[[#This Row],[order_date]])</f>
        <v>2025</v>
      </c>
    </row>
    <row r="5583" spans="1:26" x14ac:dyDescent="0.25">
      <c r="A5583" t="s">
        <v>11216</v>
      </c>
      <c r="B5583" t="s">
        <v>45</v>
      </c>
      <c r="C5583" t="s">
        <v>22</v>
      </c>
      <c r="D5583" t="s">
        <v>77</v>
      </c>
      <c r="E5583" s="1">
        <v>45776</v>
      </c>
      <c r="F5583" t="s">
        <v>11217</v>
      </c>
      <c r="G5583" s="1">
        <v>45664</v>
      </c>
      <c r="H5583" t="s">
        <v>47</v>
      </c>
      <c r="I5583" t="s">
        <v>63</v>
      </c>
      <c r="J5583" t="s">
        <v>27</v>
      </c>
      <c r="K5583">
        <v>5</v>
      </c>
      <c r="L5583" s="3">
        <f>Working_Data[[#This Row],[price2]]/Working_Data[[#This Row],[quantity]]</f>
        <v>214.66399999999999</v>
      </c>
      <c r="M5583" s="3">
        <v>1073.32</v>
      </c>
      <c r="N5583" t="s">
        <v>35</v>
      </c>
      <c r="O5583">
        <v>45</v>
      </c>
      <c r="P5583" s="1">
        <v>45935</v>
      </c>
      <c r="Q5583">
        <v>258</v>
      </c>
      <c r="R5583" t="s">
        <v>29</v>
      </c>
      <c r="S5583">
        <v>1</v>
      </c>
      <c r="T5583" s="1">
        <v>45964</v>
      </c>
      <c r="U5583" t="s">
        <v>60</v>
      </c>
      <c r="V5583" t="str">
        <f>TEXT(WEEKDAY(Working_Data[[#This Row],[order_date]],1),"DDDD")</f>
        <v>Tuesday</v>
      </c>
      <c r="W5583" t="str">
        <f>TEXT(Working_Data[[#This Row],[order_date]],"mmmm")</f>
        <v>January</v>
      </c>
      <c r="X5583" s="7">
        <f>Working_Data[[#This Row],[last_order_date]]-Working_Data[[#This Row],[signup_date]]</f>
        <v>159</v>
      </c>
      <c r="Y5583" s="7">
        <f>IF(Working_Data[[#This Row],[churned]]="Active",1,0)</f>
        <v>1</v>
      </c>
      <c r="Z5583" s="7">
        <f>YEAR(Working_Data[[#This Row],[order_date]])</f>
        <v>2025</v>
      </c>
    </row>
    <row r="5584" spans="1:26" x14ac:dyDescent="0.25">
      <c r="A5584" t="s">
        <v>11218</v>
      </c>
      <c r="B5584" t="s">
        <v>38</v>
      </c>
      <c r="C5584" t="s">
        <v>82</v>
      </c>
      <c r="D5584" t="s">
        <v>56</v>
      </c>
      <c r="E5584" s="1">
        <v>45901</v>
      </c>
      <c r="F5584" t="s">
        <v>11219</v>
      </c>
      <c r="G5584" s="1">
        <v>45695</v>
      </c>
      <c r="H5584" t="s">
        <v>25</v>
      </c>
      <c r="I5584" t="s">
        <v>26</v>
      </c>
      <c r="J5584" t="s">
        <v>49</v>
      </c>
      <c r="K5584">
        <v>4</v>
      </c>
      <c r="L5584" s="3">
        <f>Working_Data[[#This Row],[price2]]/Working_Data[[#This Row],[quantity]]</f>
        <v>174.83750000000001</v>
      </c>
      <c r="M5584" s="3">
        <v>699.35</v>
      </c>
      <c r="N5584" t="s">
        <v>50</v>
      </c>
      <c r="O5584">
        <v>37</v>
      </c>
      <c r="P5584" s="1">
        <v>45695</v>
      </c>
      <c r="Q5584">
        <v>190</v>
      </c>
      <c r="R5584" t="s">
        <v>29</v>
      </c>
      <c r="S5584">
        <v>5</v>
      </c>
      <c r="T5584" s="1">
        <v>45673</v>
      </c>
      <c r="U5584" t="s">
        <v>30</v>
      </c>
      <c r="V5584" t="str">
        <f>TEXT(WEEKDAY(Working_Data[[#This Row],[order_date]],1),"DDDD")</f>
        <v>Friday</v>
      </c>
      <c r="W5584" t="str">
        <f>TEXT(Working_Data[[#This Row],[order_date]],"mmmm")</f>
        <v>February</v>
      </c>
      <c r="X5584" s="7">
        <f>Working_Data[[#This Row],[last_order_date]]-Working_Data[[#This Row],[signup_date]]</f>
        <v>-206</v>
      </c>
      <c r="Y5584" s="7">
        <f>IF(Working_Data[[#This Row],[churned]]="Active",1,0)</f>
        <v>1</v>
      </c>
      <c r="Z5584" s="7">
        <f>YEAR(Working_Data[[#This Row],[order_date]])</f>
        <v>2025</v>
      </c>
    </row>
    <row r="5585" spans="1:26" x14ac:dyDescent="0.25">
      <c r="A5585" t="s">
        <v>11220</v>
      </c>
      <c r="B5585" t="s">
        <v>38</v>
      </c>
      <c r="C5585" t="s">
        <v>39</v>
      </c>
      <c r="D5585" t="s">
        <v>52</v>
      </c>
      <c r="E5585" s="1">
        <v>45418</v>
      </c>
      <c r="F5585" t="s">
        <v>11221</v>
      </c>
      <c r="G5585" s="1">
        <v>45695</v>
      </c>
      <c r="H5585" t="s">
        <v>41</v>
      </c>
      <c r="I5585" t="s">
        <v>63</v>
      </c>
      <c r="J5585" t="s">
        <v>49</v>
      </c>
      <c r="K5585">
        <v>2</v>
      </c>
      <c r="L5585" s="3">
        <f>Working_Data[[#This Row],[price2]]/Working_Data[[#This Row],[quantity]]</f>
        <v>60.174999999999997</v>
      </c>
      <c r="M5585" s="3">
        <v>120.35</v>
      </c>
      <c r="N5585" t="s">
        <v>28</v>
      </c>
      <c r="O5585">
        <v>21</v>
      </c>
      <c r="P5585" s="1">
        <v>45903</v>
      </c>
      <c r="Q5585">
        <v>137</v>
      </c>
      <c r="R5585" t="s">
        <v>43</v>
      </c>
      <c r="S5585">
        <v>1</v>
      </c>
      <c r="T5585" s="1">
        <v>45607</v>
      </c>
      <c r="U5585" t="s">
        <v>30</v>
      </c>
      <c r="V5585" t="str">
        <f>TEXT(WEEKDAY(Working_Data[[#This Row],[order_date]],1),"DDDD")</f>
        <v>Friday</v>
      </c>
      <c r="W5585" t="str">
        <f>TEXT(Working_Data[[#This Row],[order_date]],"mmmm")</f>
        <v>February</v>
      </c>
      <c r="X5585" s="7">
        <f>Working_Data[[#This Row],[last_order_date]]-Working_Data[[#This Row],[signup_date]]</f>
        <v>485</v>
      </c>
      <c r="Y5585" s="7">
        <f>IF(Working_Data[[#This Row],[churned]]="Active",1,0)</f>
        <v>0</v>
      </c>
      <c r="Z5585" s="7">
        <f>YEAR(Working_Data[[#This Row],[order_date]])</f>
        <v>2025</v>
      </c>
    </row>
    <row r="5586" spans="1:26" x14ac:dyDescent="0.25">
      <c r="A5586" t="s">
        <v>11222</v>
      </c>
      <c r="B5586" t="s">
        <v>45</v>
      </c>
      <c r="C5586" t="s">
        <v>82</v>
      </c>
      <c r="D5586" t="s">
        <v>32</v>
      </c>
      <c r="E5586" s="1">
        <v>45279</v>
      </c>
      <c r="F5586" t="s">
        <v>11223</v>
      </c>
      <c r="G5586" s="1">
        <v>45695</v>
      </c>
      <c r="H5586" t="s">
        <v>41</v>
      </c>
      <c r="I5586" t="s">
        <v>54</v>
      </c>
      <c r="J5586" t="s">
        <v>27</v>
      </c>
      <c r="K5586">
        <v>2</v>
      </c>
      <c r="L5586" s="3">
        <f>Working_Data[[#This Row],[price2]]/Working_Data[[#This Row],[quantity]]</f>
        <v>145.07499999999999</v>
      </c>
      <c r="M5586" s="3">
        <v>290.14999999999998</v>
      </c>
      <c r="N5586" t="s">
        <v>35</v>
      </c>
      <c r="O5586">
        <v>7</v>
      </c>
      <c r="P5586" s="1">
        <v>45701</v>
      </c>
      <c r="Q5586">
        <v>343</v>
      </c>
      <c r="R5586" t="s">
        <v>29</v>
      </c>
      <c r="S5586">
        <v>1</v>
      </c>
      <c r="T5586" s="1">
        <v>45831</v>
      </c>
      <c r="U5586" t="s">
        <v>36</v>
      </c>
      <c r="V5586" t="str">
        <f>TEXT(WEEKDAY(Working_Data[[#This Row],[order_date]],1),"DDDD")</f>
        <v>Friday</v>
      </c>
      <c r="W5586" t="str">
        <f>TEXT(Working_Data[[#This Row],[order_date]],"mmmm")</f>
        <v>February</v>
      </c>
      <c r="X5586" s="7">
        <f>Working_Data[[#This Row],[last_order_date]]-Working_Data[[#This Row],[signup_date]]</f>
        <v>422</v>
      </c>
      <c r="Y5586" s="7">
        <f>IF(Working_Data[[#This Row],[churned]]="Active",1,0)</f>
        <v>1</v>
      </c>
      <c r="Z5586" s="7">
        <f>YEAR(Working_Data[[#This Row],[order_date]])</f>
        <v>2025</v>
      </c>
    </row>
    <row r="5587" spans="1:26" x14ac:dyDescent="0.25">
      <c r="A5587" t="s">
        <v>11224</v>
      </c>
      <c r="B5587" t="s">
        <v>21</v>
      </c>
      <c r="C5587" t="s">
        <v>82</v>
      </c>
      <c r="D5587" t="s">
        <v>32</v>
      </c>
      <c r="E5587" s="1">
        <v>45854</v>
      </c>
      <c r="F5587" t="s">
        <v>11225</v>
      </c>
      <c r="G5587" s="1">
        <v>45695</v>
      </c>
      <c r="H5587" t="s">
        <v>34</v>
      </c>
      <c r="I5587" t="s">
        <v>26</v>
      </c>
      <c r="J5587" t="s">
        <v>64</v>
      </c>
      <c r="K5587">
        <v>1</v>
      </c>
      <c r="L5587" s="3">
        <f>Working_Data[[#This Row],[price2]]/Working_Data[[#This Row],[quantity]]</f>
        <v>830.84</v>
      </c>
      <c r="M5587" s="3">
        <v>830.84</v>
      </c>
      <c r="N5587" t="s">
        <v>50</v>
      </c>
      <c r="O5587">
        <v>3</v>
      </c>
      <c r="P5587" s="1">
        <v>45704</v>
      </c>
      <c r="Q5587">
        <v>174</v>
      </c>
      <c r="R5587" t="s">
        <v>43</v>
      </c>
      <c r="S5587">
        <v>3</v>
      </c>
      <c r="T5587" s="1">
        <v>45648</v>
      </c>
      <c r="U5587" t="s">
        <v>36</v>
      </c>
      <c r="V5587" t="str">
        <f>TEXT(WEEKDAY(Working_Data[[#This Row],[order_date]],1),"DDDD")</f>
        <v>Friday</v>
      </c>
      <c r="W5587" t="str">
        <f>TEXT(Working_Data[[#This Row],[order_date]],"mmmm")</f>
        <v>February</v>
      </c>
      <c r="X5587" s="7">
        <f>Working_Data[[#This Row],[last_order_date]]-Working_Data[[#This Row],[signup_date]]</f>
        <v>-150</v>
      </c>
      <c r="Y5587" s="7">
        <f>IF(Working_Data[[#This Row],[churned]]="Active",1,0)</f>
        <v>0</v>
      </c>
      <c r="Z5587" s="7">
        <f>YEAR(Working_Data[[#This Row],[order_date]])</f>
        <v>2025</v>
      </c>
    </row>
    <row r="5588" spans="1:26" x14ac:dyDescent="0.25">
      <c r="A5588" t="s">
        <v>11226</v>
      </c>
      <c r="B5588" t="s">
        <v>45</v>
      </c>
      <c r="C5588" t="s">
        <v>39</v>
      </c>
      <c r="D5588" t="s">
        <v>23</v>
      </c>
      <c r="E5588" s="1">
        <v>45448</v>
      </c>
      <c r="F5588" t="s">
        <v>11227</v>
      </c>
      <c r="G5588" s="1">
        <v>45695</v>
      </c>
      <c r="H5588" t="s">
        <v>47</v>
      </c>
      <c r="I5588" t="s">
        <v>48</v>
      </c>
      <c r="J5588" t="s">
        <v>67</v>
      </c>
      <c r="K5588">
        <v>2</v>
      </c>
      <c r="L5588" s="3">
        <f>Working_Data[[#This Row],[price2]]/Working_Data[[#This Row],[quantity]]</f>
        <v>680.49</v>
      </c>
      <c r="M5588" s="3">
        <v>1360.98</v>
      </c>
      <c r="N5588" t="s">
        <v>28</v>
      </c>
      <c r="O5588">
        <v>23</v>
      </c>
      <c r="P5588" s="1">
        <v>45454</v>
      </c>
      <c r="Q5588">
        <v>431</v>
      </c>
      <c r="R5588" t="s">
        <v>43</v>
      </c>
      <c r="S5588">
        <v>3</v>
      </c>
      <c r="T5588" s="1">
        <v>45613</v>
      </c>
      <c r="U5588" t="s">
        <v>36</v>
      </c>
      <c r="V5588" t="str">
        <f>TEXT(WEEKDAY(Working_Data[[#This Row],[order_date]],1),"DDDD")</f>
        <v>Friday</v>
      </c>
      <c r="W5588" t="str">
        <f>TEXT(Working_Data[[#This Row],[order_date]],"mmmm")</f>
        <v>February</v>
      </c>
      <c r="X5588" s="7">
        <f>Working_Data[[#This Row],[last_order_date]]-Working_Data[[#This Row],[signup_date]]</f>
        <v>6</v>
      </c>
      <c r="Y5588" s="7">
        <f>IF(Working_Data[[#This Row],[churned]]="Active",1,0)</f>
        <v>0</v>
      </c>
      <c r="Z5588" s="7">
        <f>YEAR(Working_Data[[#This Row],[order_date]])</f>
        <v>2025</v>
      </c>
    </row>
    <row r="5589" spans="1:26" x14ac:dyDescent="0.25">
      <c r="A5589" t="s">
        <v>11228</v>
      </c>
      <c r="B5589" t="s">
        <v>45</v>
      </c>
      <c r="C5589" t="s">
        <v>22</v>
      </c>
      <c r="D5589" t="s">
        <v>52</v>
      </c>
      <c r="E5589" s="1">
        <v>45619</v>
      </c>
      <c r="F5589" t="s">
        <v>11229</v>
      </c>
      <c r="G5589" s="1">
        <v>45695</v>
      </c>
      <c r="H5589" t="s">
        <v>34</v>
      </c>
      <c r="I5589" t="s">
        <v>63</v>
      </c>
      <c r="J5589" t="s">
        <v>59</v>
      </c>
      <c r="K5589">
        <v>3</v>
      </c>
      <c r="L5589" s="3">
        <f>Working_Data[[#This Row],[price2]]/Working_Data[[#This Row],[quantity]]</f>
        <v>46.806666666666665</v>
      </c>
      <c r="M5589" s="3">
        <v>140.41999999999999</v>
      </c>
      <c r="N5589" t="s">
        <v>50</v>
      </c>
      <c r="O5589">
        <v>13</v>
      </c>
      <c r="P5589" s="1">
        <v>45484</v>
      </c>
      <c r="Q5589">
        <v>176</v>
      </c>
      <c r="R5589" t="s">
        <v>29</v>
      </c>
      <c r="S5589">
        <v>4</v>
      </c>
      <c r="T5589" s="1">
        <v>45862</v>
      </c>
      <c r="U5589" t="s">
        <v>30</v>
      </c>
      <c r="V5589" t="str">
        <f>TEXT(WEEKDAY(Working_Data[[#This Row],[order_date]],1),"DDDD")</f>
        <v>Friday</v>
      </c>
      <c r="W5589" t="str">
        <f>TEXT(Working_Data[[#This Row],[order_date]],"mmmm")</f>
        <v>February</v>
      </c>
      <c r="X5589" s="7">
        <f>Working_Data[[#This Row],[last_order_date]]-Working_Data[[#This Row],[signup_date]]</f>
        <v>-135</v>
      </c>
      <c r="Y5589" s="7">
        <f>IF(Working_Data[[#This Row],[churned]]="Active",1,0)</f>
        <v>1</v>
      </c>
      <c r="Z5589" s="7">
        <f>YEAR(Working_Data[[#This Row],[order_date]])</f>
        <v>2025</v>
      </c>
    </row>
    <row r="5590" spans="1:26" x14ac:dyDescent="0.25">
      <c r="A5590" t="s">
        <v>11230</v>
      </c>
      <c r="B5590" t="s">
        <v>38</v>
      </c>
      <c r="C5590" t="s">
        <v>22</v>
      </c>
      <c r="D5590" t="s">
        <v>56</v>
      </c>
      <c r="E5590" s="1">
        <v>45593</v>
      </c>
      <c r="F5590" t="s">
        <v>11231</v>
      </c>
      <c r="G5590" s="1">
        <v>45723</v>
      </c>
      <c r="H5590" t="s">
        <v>58</v>
      </c>
      <c r="I5590" t="s">
        <v>48</v>
      </c>
      <c r="J5590" t="s">
        <v>27</v>
      </c>
      <c r="K5590">
        <v>4</v>
      </c>
      <c r="L5590" s="3">
        <f>Working_Data[[#This Row],[price2]]/Working_Data[[#This Row],[quantity]]</f>
        <v>29.767499999999998</v>
      </c>
      <c r="M5590" s="3">
        <v>119.07</v>
      </c>
      <c r="N5590" t="s">
        <v>50</v>
      </c>
      <c r="O5590">
        <v>6</v>
      </c>
      <c r="P5590" s="1">
        <v>45890</v>
      </c>
      <c r="Q5590">
        <v>470</v>
      </c>
      <c r="R5590" t="s">
        <v>43</v>
      </c>
      <c r="S5590">
        <v>5</v>
      </c>
      <c r="T5590" s="1">
        <v>45530</v>
      </c>
      <c r="U5590" t="s">
        <v>36</v>
      </c>
      <c r="V5590" t="str">
        <f>TEXT(WEEKDAY(Working_Data[[#This Row],[order_date]],1),"DDDD")</f>
        <v>Friday</v>
      </c>
      <c r="W5590" t="str">
        <f>TEXT(Working_Data[[#This Row],[order_date]],"mmmm")</f>
        <v>March</v>
      </c>
      <c r="X5590" s="7">
        <f>Working_Data[[#This Row],[last_order_date]]-Working_Data[[#This Row],[signup_date]]</f>
        <v>297</v>
      </c>
      <c r="Y5590" s="7">
        <f>IF(Working_Data[[#This Row],[churned]]="Active",1,0)</f>
        <v>0</v>
      </c>
      <c r="Z5590" s="7">
        <f>YEAR(Working_Data[[#This Row],[order_date]])</f>
        <v>2025</v>
      </c>
    </row>
    <row r="5591" spans="1:26" x14ac:dyDescent="0.25">
      <c r="A5591" t="s">
        <v>11232</v>
      </c>
      <c r="B5591" t="s">
        <v>45</v>
      </c>
      <c r="C5591" t="s">
        <v>22</v>
      </c>
      <c r="D5591" t="s">
        <v>32</v>
      </c>
      <c r="E5591" s="1">
        <v>45489</v>
      </c>
      <c r="F5591" t="s">
        <v>11233</v>
      </c>
      <c r="G5591" s="1">
        <v>45723</v>
      </c>
      <c r="H5591" t="s">
        <v>25</v>
      </c>
      <c r="I5591" t="s">
        <v>26</v>
      </c>
      <c r="J5591" t="s">
        <v>27</v>
      </c>
      <c r="K5591">
        <v>5</v>
      </c>
      <c r="L5591" s="3">
        <f>Working_Data[[#This Row],[price2]]/Working_Data[[#This Row],[quantity]]</f>
        <v>130.59200000000001</v>
      </c>
      <c r="M5591" s="3">
        <v>652.96</v>
      </c>
      <c r="N5591" t="s">
        <v>50</v>
      </c>
      <c r="O5591">
        <v>21</v>
      </c>
      <c r="P5591" s="1">
        <v>45549</v>
      </c>
      <c r="Q5591">
        <v>381</v>
      </c>
      <c r="R5591" t="s">
        <v>29</v>
      </c>
      <c r="S5591">
        <v>3</v>
      </c>
      <c r="T5591" s="1">
        <v>45837</v>
      </c>
      <c r="U5591" t="s">
        <v>30</v>
      </c>
      <c r="V5591" t="str">
        <f>TEXT(WEEKDAY(Working_Data[[#This Row],[order_date]],1),"DDDD")</f>
        <v>Friday</v>
      </c>
      <c r="W5591" t="str">
        <f>TEXT(Working_Data[[#This Row],[order_date]],"mmmm")</f>
        <v>March</v>
      </c>
      <c r="X5591" s="7">
        <f>Working_Data[[#This Row],[last_order_date]]-Working_Data[[#This Row],[signup_date]]</f>
        <v>60</v>
      </c>
      <c r="Y5591" s="7">
        <f>IF(Working_Data[[#This Row],[churned]]="Active",1,0)</f>
        <v>1</v>
      </c>
      <c r="Z5591" s="7">
        <f>YEAR(Working_Data[[#This Row],[order_date]])</f>
        <v>2025</v>
      </c>
    </row>
    <row r="5592" spans="1:26" x14ac:dyDescent="0.25">
      <c r="A5592" t="s">
        <v>11234</v>
      </c>
      <c r="B5592" t="s">
        <v>21</v>
      </c>
      <c r="C5592" t="s">
        <v>82</v>
      </c>
      <c r="D5592" t="s">
        <v>23</v>
      </c>
      <c r="E5592" s="1">
        <v>44994</v>
      </c>
      <c r="F5592" t="s">
        <v>11235</v>
      </c>
      <c r="G5592" s="1">
        <v>45723</v>
      </c>
      <c r="H5592" t="s">
        <v>41</v>
      </c>
      <c r="I5592" t="s">
        <v>63</v>
      </c>
      <c r="J5592" t="s">
        <v>64</v>
      </c>
      <c r="K5592">
        <v>3</v>
      </c>
      <c r="L5592" s="3">
        <f>Working_Data[[#This Row],[price2]]/Working_Data[[#This Row],[quantity]]</f>
        <v>359.69666666666666</v>
      </c>
      <c r="M5592" s="3">
        <v>1079.0899999999999</v>
      </c>
      <c r="N5592" t="s">
        <v>50</v>
      </c>
      <c r="O5592">
        <v>7</v>
      </c>
      <c r="P5592" s="1">
        <v>45964</v>
      </c>
      <c r="Q5592">
        <v>349</v>
      </c>
      <c r="R5592" t="s">
        <v>43</v>
      </c>
      <c r="S5592">
        <v>5</v>
      </c>
      <c r="T5592" s="1">
        <v>45780</v>
      </c>
      <c r="U5592" t="s">
        <v>36</v>
      </c>
      <c r="V5592" t="str">
        <f>TEXT(WEEKDAY(Working_Data[[#This Row],[order_date]],1),"DDDD")</f>
        <v>Friday</v>
      </c>
      <c r="W5592" t="str">
        <f>TEXT(Working_Data[[#This Row],[order_date]],"mmmm")</f>
        <v>March</v>
      </c>
      <c r="X5592" s="7">
        <f>Working_Data[[#This Row],[last_order_date]]-Working_Data[[#This Row],[signup_date]]</f>
        <v>970</v>
      </c>
      <c r="Y5592" s="7">
        <f>IF(Working_Data[[#This Row],[churned]]="Active",1,0)</f>
        <v>0</v>
      </c>
      <c r="Z5592" s="7">
        <f>YEAR(Working_Data[[#This Row],[order_date]])</f>
        <v>2025</v>
      </c>
    </row>
    <row r="5593" spans="1:26" x14ac:dyDescent="0.25">
      <c r="A5593" t="s">
        <v>11236</v>
      </c>
      <c r="B5593" t="s">
        <v>38</v>
      </c>
      <c r="C5593" t="s">
        <v>39</v>
      </c>
      <c r="D5593" t="s">
        <v>77</v>
      </c>
      <c r="E5593" s="1">
        <v>45890</v>
      </c>
      <c r="F5593" t="s">
        <v>11237</v>
      </c>
      <c r="G5593" s="1">
        <v>45723</v>
      </c>
      <c r="H5593" t="s">
        <v>34</v>
      </c>
      <c r="I5593" t="s">
        <v>48</v>
      </c>
      <c r="J5593" t="s">
        <v>59</v>
      </c>
      <c r="K5593">
        <v>1</v>
      </c>
      <c r="L5593" s="3">
        <f>Working_Data[[#This Row],[price2]]/Working_Data[[#This Row],[quantity]]</f>
        <v>1192.8900000000001</v>
      </c>
      <c r="M5593" s="3">
        <v>1192.8900000000001</v>
      </c>
      <c r="N5593" t="s">
        <v>28</v>
      </c>
      <c r="O5593">
        <v>46</v>
      </c>
      <c r="P5593" s="1">
        <v>45776</v>
      </c>
      <c r="Q5593">
        <v>349</v>
      </c>
      <c r="R5593" t="s">
        <v>43</v>
      </c>
      <c r="S5593">
        <v>4</v>
      </c>
      <c r="T5593" s="1">
        <v>45907</v>
      </c>
      <c r="U5593" t="s">
        <v>30</v>
      </c>
      <c r="V5593" t="str">
        <f>TEXT(WEEKDAY(Working_Data[[#This Row],[order_date]],1),"DDDD")</f>
        <v>Friday</v>
      </c>
      <c r="W5593" t="str">
        <f>TEXT(Working_Data[[#This Row],[order_date]],"mmmm")</f>
        <v>March</v>
      </c>
      <c r="X5593" s="7">
        <f>Working_Data[[#This Row],[last_order_date]]-Working_Data[[#This Row],[signup_date]]</f>
        <v>-114</v>
      </c>
      <c r="Y5593" s="7">
        <f>IF(Working_Data[[#This Row],[churned]]="Active",1,0)</f>
        <v>0</v>
      </c>
      <c r="Z5593" s="7">
        <f>YEAR(Working_Data[[#This Row],[order_date]])</f>
        <v>2025</v>
      </c>
    </row>
    <row r="5594" spans="1:26" x14ac:dyDescent="0.25">
      <c r="A5594" t="s">
        <v>11238</v>
      </c>
      <c r="B5594" t="s">
        <v>21</v>
      </c>
      <c r="C5594" t="s">
        <v>22</v>
      </c>
      <c r="D5594" t="s">
        <v>56</v>
      </c>
      <c r="E5594" s="1">
        <v>45347</v>
      </c>
      <c r="F5594" t="s">
        <v>11239</v>
      </c>
      <c r="G5594" s="1">
        <v>45723</v>
      </c>
      <c r="H5594" t="s">
        <v>34</v>
      </c>
      <c r="I5594" t="s">
        <v>48</v>
      </c>
      <c r="J5594" t="s">
        <v>59</v>
      </c>
      <c r="K5594">
        <v>1</v>
      </c>
      <c r="L5594" s="3">
        <f>Working_Data[[#This Row],[price2]]/Working_Data[[#This Row],[quantity]]</f>
        <v>826.17</v>
      </c>
      <c r="M5594" s="3">
        <v>826.17</v>
      </c>
      <c r="N5594" t="s">
        <v>50</v>
      </c>
      <c r="O5594">
        <v>28</v>
      </c>
      <c r="P5594" s="1">
        <v>45908</v>
      </c>
      <c r="Q5594">
        <v>136</v>
      </c>
      <c r="R5594" t="s">
        <v>29</v>
      </c>
      <c r="S5594">
        <v>2</v>
      </c>
      <c r="T5594" s="1">
        <v>45515</v>
      </c>
      <c r="U5594" t="s">
        <v>36</v>
      </c>
      <c r="V5594" t="str">
        <f>TEXT(WEEKDAY(Working_Data[[#This Row],[order_date]],1),"DDDD")</f>
        <v>Friday</v>
      </c>
      <c r="W5594" t="str">
        <f>TEXT(Working_Data[[#This Row],[order_date]],"mmmm")</f>
        <v>March</v>
      </c>
      <c r="X5594" s="7">
        <f>Working_Data[[#This Row],[last_order_date]]-Working_Data[[#This Row],[signup_date]]</f>
        <v>561</v>
      </c>
      <c r="Y5594" s="7">
        <f>IF(Working_Data[[#This Row],[churned]]="Active",1,0)</f>
        <v>1</v>
      </c>
      <c r="Z5594" s="7">
        <f>YEAR(Working_Data[[#This Row],[order_date]])</f>
        <v>2025</v>
      </c>
    </row>
    <row r="5595" spans="1:26" x14ac:dyDescent="0.25">
      <c r="A5595" t="s">
        <v>11240</v>
      </c>
      <c r="B5595" t="s">
        <v>45</v>
      </c>
      <c r="C5595" t="s">
        <v>39</v>
      </c>
      <c r="D5595" t="s">
        <v>23</v>
      </c>
      <c r="E5595" s="1">
        <v>45381</v>
      </c>
      <c r="F5595" t="s">
        <v>11241</v>
      </c>
      <c r="G5595" s="1">
        <v>45723</v>
      </c>
      <c r="H5595" t="s">
        <v>41</v>
      </c>
      <c r="I5595" t="s">
        <v>42</v>
      </c>
      <c r="J5595" t="s">
        <v>64</v>
      </c>
      <c r="K5595">
        <v>5</v>
      </c>
      <c r="L5595" s="3">
        <f>Working_Data[[#This Row],[price2]]/Working_Data[[#This Row],[quantity]]</f>
        <v>56.522000000000006</v>
      </c>
      <c r="M5595" s="3">
        <v>282.61</v>
      </c>
      <c r="N5595" t="s">
        <v>50</v>
      </c>
      <c r="O5595">
        <v>9</v>
      </c>
      <c r="P5595" s="1">
        <v>45882</v>
      </c>
      <c r="Q5595">
        <v>443</v>
      </c>
      <c r="R5595" t="s">
        <v>29</v>
      </c>
      <c r="S5595">
        <v>1</v>
      </c>
      <c r="T5595" s="1">
        <v>45615</v>
      </c>
      <c r="U5595" t="s">
        <v>60</v>
      </c>
      <c r="V5595" t="str">
        <f>TEXT(WEEKDAY(Working_Data[[#This Row],[order_date]],1),"DDDD")</f>
        <v>Friday</v>
      </c>
      <c r="W5595" t="str">
        <f>TEXT(Working_Data[[#This Row],[order_date]],"mmmm")</f>
        <v>March</v>
      </c>
      <c r="X5595" s="7">
        <f>Working_Data[[#This Row],[last_order_date]]-Working_Data[[#This Row],[signup_date]]</f>
        <v>501</v>
      </c>
      <c r="Y5595" s="7">
        <f>IF(Working_Data[[#This Row],[churned]]="Active",1,0)</f>
        <v>1</v>
      </c>
      <c r="Z5595" s="7">
        <f>YEAR(Working_Data[[#This Row],[order_date]])</f>
        <v>2025</v>
      </c>
    </row>
    <row r="5596" spans="1:26" x14ac:dyDescent="0.25">
      <c r="A5596" t="s">
        <v>11242</v>
      </c>
      <c r="B5596" t="s">
        <v>38</v>
      </c>
      <c r="C5596" t="s">
        <v>39</v>
      </c>
      <c r="D5596" t="s">
        <v>52</v>
      </c>
      <c r="E5596" s="1">
        <v>45857</v>
      </c>
      <c r="F5596" t="s">
        <v>11243</v>
      </c>
      <c r="G5596" s="1">
        <v>45723</v>
      </c>
      <c r="H5596" t="s">
        <v>58</v>
      </c>
      <c r="I5596" t="s">
        <v>63</v>
      </c>
      <c r="J5596" t="s">
        <v>67</v>
      </c>
      <c r="K5596">
        <v>5</v>
      </c>
      <c r="L5596" s="3">
        <f>Working_Data[[#This Row],[price2]]/Working_Data[[#This Row],[quantity]]</f>
        <v>133.69200000000001</v>
      </c>
      <c r="M5596" s="3">
        <v>668.46</v>
      </c>
      <c r="N5596" t="s">
        <v>28</v>
      </c>
      <c r="O5596">
        <v>37</v>
      </c>
      <c r="P5596" s="1">
        <v>45765</v>
      </c>
      <c r="Q5596">
        <v>48</v>
      </c>
      <c r="R5596" t="s">
        <v>29</v>
      </c>
      <c r="S5596">
        <v>5</v>
      </c>
      <c r="T5596" s="1">
        <v>45717</v>
      </c>
      <c r="U5596" t="s">
        <v>30</v>
      </c>
      <c r="V5596" t="str">
        <f>TEXT(WEEKDAY(Working_Data[[#This Row],[order_date]],1),"DDDD")</f>
        <v>Friday</v>
      </c>
      <c r="W5596" t="str">
        <f>TEXT(Working_Data[[#This Row],[order_date]],"mmmm")</f>
        <v>March</v>
      </c>
      <c r="X5596" s="7">
        <f>Working_Data[[#This Row],[last_order_date]]-Working_Data[[#This Row],[signup_date]]</f>
        <v>-92</v>
      </c>
      <c r="Y5596" s="7">
        <f>IF(Working_Data[[#This Row],[churned]]="Active",1,0)</f>
        <v>1</v>
      </c>
      <c r="Z5596" s="7">
        <f>YEAR(Working_Data[[#This Row],[order_date]])</f>
        <v>2025</v>
      </c>
    </row>
    <row r="5597" spans="1:26" x14ac:dyDescent="0.25">
      <c r="A5597" t="s">
        <v>11244</v>
      </c>
      <c r="B5597" t="s">
        <v>45</v>
      </c>
      <c r="C5597" t="s">
        <v>82</v>
      </c>
      <c r="D5597" t="s">
        <v>77</v>
      </c>
      <c r="E5597" s="1">
        <v>45856</v>
      </c>
      <c r="F5597" t="s">
        <v>11245</v>
      </c>
      <c r="G5597" s="1">
        <v>45754</v>
      </c>
      <c r="H5597" t="s">
        <v>47</v>
      </c>
      <c r="I5597" t="s">
        <v>63</v>
      </c>
      <c r="J5597" t="s">
        <v>27</v>
      </c>
      <c r="K5597">
        <v>1</v>
      </c>
      <c r="L5597" s="3">
        <f>Working_Data[[#This Row],[price2]]/Working_Data[[#This Row],[quantity]]</f>
        <v>1127.93</v>
      </c>
      <c r="M5597" s="3">
        <v>1127.93</v>
      </c>
      <c r="N5597" t="s">
        <v>28</v>
      </c>
      <c r="O5597">
        <v>22</v>
      </c>
      <c r="P5597" s="1">
        <v>45801</v>
      </c>
      <c r="Q5597">
        <v>65</v>
      </c>
      <c r="R5597" t="s">
        <v>43</v>
      </c>
      <c r="S5597">
        <v>5</v>
      </c>
      <c r="T5597" s="1">
        <v>45748</v>
      </c>
      <c r="U5597" t="s">
        <v>60</v>
      </c>
      <c r="V5597" t="str">
        <f>TEXT(WEEKDAY(Working_Data[[#This Row],[order_date]],1),"DDDD")</f>
        <v>Monday</v>
      </c>
      <c r="W5597" t="str">
        <f>TEXT(Working_Data[[#This Row],[order_date]],"mmmm")</f>
        <v>April</v>
      </c>
      <c r="X5597" s="7">
        <f>Working_Data[[#This Row],[last_order_date]]-Working_Data[[#This Row],[signup_date]]</f>
        <v>-55</v>
      </c>
      <c r="Y5597" s="7">
        <f>IF(Working_Data[[#This Row],[churned]]="Active",1,0)</f>
        <v>0</v>
      </c>
      <c r="Z5597" s="7">
        <f>YEAR(Working_Data[[#This Row],[order_date]])</f>
        <v>2025</v>
      </c>
    </row>
    <row r="5598" spans="1:26" x14ac:dyDescent="0.25">
      <c r="A5598" t="s">
        <v>11246</v>
      </c>
      <c r="B5598" t="s">
        <v>21</v>
      </c>
      <c r="C5598" t="s">
        <v>22</v>
      </c>
      <c r="D5598" t="s">
        <v>56</v>
      </c>
      <c r="E5598" s="1">
        <v>45540</v>
      </c>
      <c r="F5598" t="s">
        <v>11247</v>
      </c>
      <c r="G5598" s="1">
        <v>45754</v>
      </c>
      <c r="H5598" t="s">
        <v>41</v>
      </c>
      <c r="I5598" t="s">
        <v>48</v>
      </c>
      <c r="J5598" t="s">
        <v>27</v>
      </c>
      <c r="K5598">
        <v>4</v>
      </c>
      <c r="L5598" s="3">
        <f>Working_Data[[#This Row],[price2]]/Working_Data[[#This Row],[quantity]]</f>
        <v>37.5075</v>
      </c>
      <c r="M5598" s="3">
        <v>150.03</v>
      </c>
      <c r="N5598" t="s">
        <v>28</v>
      </c>
      <c r="O5598">
        <v>22</v>
      </c>
      <c r="P5598" s="1">
        <v>45363</v>
      </c>
      <c r="Q5598">
        <v>34</v>
      </c>
      <c r="R5598" t="s">
        <v>29</v>
      </c>
      <c r="S5598">
        <v>1</v>
      </c>
      <c r="T5598" s="1">
        <v>45792</v>
      </c>
      <c r="U5598" t="s">
        <v>30</v>
      </c>
      <c r="V5598" t="str">
        <f>TEXT(WEEKDAY(Working_Data[[#This Row],[order_date]],1),"DDDD")</f>
        <v>Monday</v>
      </c>
      <c r="W5598" t="str">
        <f>TEXT(Working_Data[[#This Row],[order_date]],"mmmm")</f>
        <v>April</v>
      </c>
      <c r="X5598" s="7">
        <f>Working_Data[[#This Row],[last_order_date]]-Working_Data[[#This Row],[signup_date]]</f>
        <v>-177</v>
      </c>
      <c r="Y5598" s="7">
        <f>IF(Working_Data[[#This Row],[churned]]="Active",1,0)</f>
        <v>1</v>
      </c>
      <c r="Z5598" s="7">
        <f>YEAR(Working_Data[[#This Row],[order_date]])</f>
        <v>2025</v>
      </c>
    </row>
    <row r="5599" spans="1:26" x14ac:dyDescent="0.25">
      <c r="A5599" t="s">
        <v>11248</v>
      </c>
      <c r="B5599" t="s">
        <v>21</v>
      </c>
      <c r="C5599" t="s">
        <v>39</v>
      </c>
      <c r="D5599" t="s">
        <v>32</v>
      </c>
      <c r="E5599" s="1">
        <v>45459</v>
      </c>
      <c r="F5599" t="s">
        <v>11249</v>
      </c>
      <c r="G5599" s="1">
        <v>45754</v>
      </c>
      <c r="H5599" t="s">
        <v>41</v>
      </c>
      <c r="I5599" t="s">
        <v>48</v>
      </c>
      <c r="J5599" t="s">
        <v>27</v>
      </c>
      <c r="K5599">
        <v>3</v>
      </c>
      <c r="L5599" s="3">
        <f>Working_Data[[#This Row],[price2]]/Working_Data[[#This Row],[quantity]]</f>
        <v>93.220000000000013</v>
      </c>
      <c r="M5599" s="3">
        <v>279.66000000000003</v>
      </c>
      <c r="N5599" t="s">
        <v>28</v>
      </c>
      <c r="O5599">
        <v>17</v>
      </c>
      <c r="P5599" s="1">
        <v>45621</v>
      </c>
      <c r="Q5599">
        <v>264</v>
      </c>
      <c r="R5599" t="s">
        <v>29</v>
      </c>
      <c r="S5599">
        <v>3</v>
      </c>
      <c r="T5599" s="1">
        <v>45905</v>
      </c>
      <c r="U5599" t="s">
        <v>36</v>
      </c>
      <c r="V5599" t="str">
        <f>TEXT(WEEKDAY(Working_Data[[#This Row],[order_date]],1),"DDDD")</f>
        <v>Monday</v>
      </c>
      <c r="W5599" t="str">
        <f>TEXT(Working_Data[[#This Row],[order_date]],"mmmm")</f>
        <v>April</v>
      </c>
      <c r="X5599" s="7">
        <f>Working_Data[[#This Row],[last_order_date]]-Working_Data[[#This Row],[signup_date]]</f>
        <v>162</v>
      </c>
      <c r="Y5599" s="7">
        <f>IF(Working_Data[[#This Row],[churned]]="Active",1,0)</f>
        <v>1</v>
      </c>
      <c r="Z5599" s="7">
        <f>YEAR(Working_Data[[#This Row],[order_date]])</f>
        <v>2025</v>
      </c>
    </row>
    <row r="5600" spans="1:26" x14ac:dyDescent="0.25">
      <c r="A5600" t="s">
        <v>11250</v>
      </c>
      <c r="B5600" t="s">
        <v>45</v>
      </c>
      <c r="C5600" t="s">
        <v>82</v>
      </c>
      <c r="D5600" t="s">
        <v>56</v>
      </c>
      <c r="E5600" s="1">
        <v>45547</v>
      </c>
      <c r="F5600" t="s">
        <v>11251</v>
      </c>
      <c r="G5600" s="1">
        <v>45754</v>
      </c>
      <c r="H5600" t="s">
        <v>47</v>
      </c>
      <c r="I5600" t="s">
        <v>42</v>
      </c>
      <c r="J5600" t="s">
        <v>27</v>
      </c>
      <c r="K5600">
        <v>4</v>
      </c>
      <c r="L5600" s="3">
        <f>Working_Data[[#This Row],[price2]]/Working_Data[[#This Row],[quantity]]</f>
        <v>86.694999999999993</v>
      </c>
      <c r="M5600" s="3">
        <v>346.78</v>
      </c>
      <c r="N5600" t="s">
        <v>35</v>
      </c>
      <c r="O5600">
        <v>13</v>
      </c>
      <c r="P5600" s="1">
        <v>45652</v>
      </c>
      <c r="Q5600">
        <v>131</v>
      </c>
      <c r="R5600" t="s">
        <v>43</v>
      </c>
      <c r="S5600">
        <v>4</v>
      </c>
      <c r="T5600" s="1">
        <v>45860</v>
      </c>
      <c r="U5600" t="s">
        <v>60</v>
      </c>
      <c r="V5600" t="str">
        <f>TEXT(WEEKDAY(Working_Data[[#This Row],[order_date]],1),"DDDD")</f>
        <v>Monday</v>
      </c>
      <c r="W5600" t="str">
        <f>TEXT(Working_Data[[#This Row],[order_date]],"mmmm")</f>
        <v>April</v>
      </c>
      <c r="X5600" s="7">
        <f>Working_Data[[#This Row],[last_order_date]]-Working_Data[[#This Row],[signup_date]]</f>
        <v>105</v>
      </c>
      <c r="Y5600" s="7">
        <f>IF(Working_Data[[#This Row],[churned]]="Active",1,0)</f>
        <v>0</v>
      </c>
      <c r="Z5600" s="7">
        <f>YEAR(Working_Data[[#This Row],[order_date]])</f>
        <v>2025</v>
      </c>
    </row>
    <row r="5601" spans="1:26" x14ac:dyDescent="0.25">
      <c r="A5601" t="s">
        <v>11252</v>
      </c>
      <c r="B5601" t="s">
        <v>38</v>
      </c>
      <c r="C5601" t="s">
        <v>39</v>
      </c>
      <c r="D5601" t="s">
        <v>32</v>
      </c>
      <c r="E5601" s="1">
        <v>45935</v>
      </c>
      <c r="F5601" t="s">
        <v>11253</v>
      </c>
      <c r="G5601" s="1">
        <v>45784</v>
      </c>
      <c r="H5601" t="s">
        <v>58</v>
      </c>
      <c r="I5601" t="s">
        <v>63</v>
      </c>
      <c r="J5601" t="s">
        <v>27</v>
      </c>
      <c r="K5601">
        <v>3</v>
      </c>
      <c r="L5601" s="3">
        <f>Working_Data[[#This Row],[price2]]/Working_Data[[#This Row],[quantity]]</f>
        <v>135.19333333333333</v>
      </c>
      <c r="M5601" s="3">
        <v>405.58</v>
      </c>
      <c r="N5601" t="s">
        <v>28</v>
      </c>
      <c r="O5601">
        <v>8</v>
      </c>
      <c r="P5601" s="1">
        <v>45701</v>
      </c>
      <c r="Q5601">
        <v>203</v>
      </c>
      <c r="R5601" t="s">
        <v>43</v>
      </c>
      <c r="S5601">
        <v>3</v>
      </c>
      <c r="T5601" s="1">
        <v>45903</v>
      </c>
      <c r="U5601" t="s">
        <v>30</v>
      </c>
      <c r="V5601" t="str">
        <f>TEXT(WEEKDAY(Working_Data[[#This Row],[order_date]],1),"DDDD")</f>
        <v>Wednesday</v>
      </c>
      <c r="W5601" t="str">
        <f>TEXT(Working_Data[[#This Row],[order_date]],"mmmm")</f>
        <v>May</v>
      </c>
      <c r="X5601" s="7">
        <f>Working_Data[[#This Row],[last_order_date]]-Working_Data[[#This Row],[signup_date]]</f>
        <v>-234</v>
      </c>
      <c r="Y5601" s="7">
        <f>IF(Working_Data[[#This Row],[churned]]="Active",1,0)</f>
        <v>0</v>
      </c>
      <c r="Z5601" s="7">
        <f>YEAR(Working_Data[[#This Row],[order_date]])</f>
        <v>2025</v>
      </c>
    </row>
    <row r="5602" spans="1:26" x14ac:dyDescent="0.25">
      <c r="A5602" t="s">
        <v>11254</v>
      </c>
      <c r="B5602" t="s">
        <v>38</v>
      </c>
      <c r="C5602" t="s">
        <v>39</v>
      </c>
      <c r="D5602" t="s">
        <v>77</v>
      </c>
      <c r="E5602" s="1">
        <v>45857</v>
      </c>
      <c r="F5602" t="s">
        <v>11255</v>
      </c>
      <c r="G5602" s="1">
        <v>45784</v>
      </c>
      <c r="H5602" t="s">
        <v>25</v>
      </c>
      <c r="I5602" t="s">
        <v>42</v>
      </c>
      <c r="J5602" t="s">
        <v>27</v>
      </c>
      <c r="K5602">
        <v>5</v>
      </c>
      <c r="L5602" s="3">
        <f>Working_Data[[#This Row],[price2]]/Working_Data[[#This Row],[quantity]]</f>
        <v>194.88200000000001</v>
      </c>
      <c r="M5602" s="3">
        <v>974.41</v>
      </c>
      <c r="N5602" t="s">
        <v>50</v>
      </c>
      <c r="O5602">
        <v>47</v>
      </c>
      <c r="P5602" s="1">
        <v>45755</v>
      </c>
      <c r="Q5602">
        <v>442</v>
      </c>
      <c r="R5602" t="s">
        <v>29</v>
      </c>
      <c r="S5602">
        <v>4</v>
      </c>
      <c r="T5602" s="1">
        <v>45638</v>
      </c>
      <c r="U5602" t="s">
        <v>60</v>
      </c>
      <c r="V5602" t="str">
        <f>TEXT(WEEKDAY(Working_Data[[#This Row],[order_date]],1),"DDDD")</f>
        <v>Wednesday</v>
      </c>
      <c r="W5602" t="str">
        <f>TEXT(Working_Data[[#This Row],[order_date]],"mmmm")</f>
        <v>May</v>
      </c>
      <c r="X5602" s="7">
        <f>Working_Data[[#This Row],[last_order_date]]-Working_Data[[#This Row],[signup_date]]</f>
        <v>-102</v>
      </c>
      <c r="Y5602" s="7">
        <f>IF(Working_Data[[#This Row],[churned]]="Active",1,0)</f>
        <v>1</v>
      </c>
      <c r="Z5602" s="7">
        <f>YEAR(Working_Data[[#This Row],[order_date]])</f>
        <v>2025</v>
      </c>
    </row>
    <row r="5603" spans="1:26" x14ac:dyDescent="0.25">
      <c r="A5603" t="s">
        <v>11256</v>
      </c>
      <c r="B5603" t="s">
        <v>38</v>
      </c>
      <c r="C5603" t="s">
        <v>22</v>
      </c>
      <c r="D5603" t="s">
        <v>23</v>
      </c>
      <c r="E5603" s="1">
        <v>45762</v>
      </c>
      <c r="F5603" t="s">
        <v>11257</v>
      </c>
      <c r="G5603" s="1">
        <v>45784</v>
      </c>
      <c r="H5603" t="s">
        <v>58</v>
      </c>
      <c r="I5603" t="s">
        <v>54</v>
      </c>
      <c r="J5603" t="s">
        <v>49</v>
      </c>
      <c r="K5603">
        <v>5</v>
      </c>
      <c r="L5603" s="3">
        <f>Working_Data[[#This Row],[price2]]/Working_Data[[#This Row],[quantity]]</f>
        <v>235.83</v>
      </c>
      <c r="M5603" s="3">
        <v>1179.1500000000001</v>
      </c>
      <c r="N5603" t="s">
        <v>35</v>
      </c>
      <c r="O5603">
        <v>6</v>
      </c>
      <c r="P5603" s="1">
        <v>45331</v>
      </c>
      <c r="Q5603">
        <v>378</v>
      </c>
      <c r="R5603" t="s">
        <v>43</v>
      </c>
      <c r="S5603">
        <v>4</v>
      </c>
      <c r="T5603" s="1">
        <v>45535</v>
      </c>
      <c r="U5603" t="s">
        <v>36</v>
      </c>
      <c r="V5603" t="str">
        <f>TEXT(WEEKDAY(Working_Data[[#This Row],[order_date]],1),"DDDD")</f>
        <v>Wednesday</v>
      </c>
      <c r="W5603" t="str">
        <f>TEXT(Working_Data[[#This Row],[order_date]],"mmmm")</f>
        <v>May</v>
      </c>
      <c r="X5603" s="7">
        <f>Working_Data[[#This Row],[last_order_date]]-Working_Data[[#This Row],[signup_date]]</f>
        <v>-431</v>
      </c>
      <c r="Y5603" s="7">
        <f>IF(Working_Data[[#This Row],[churned]]="Active",1,0)</f>
        <v>0</v>
      </c>
      <c r="Z5603" s="7">
        <f>YEAR(Working_Data[[#This Row],[order_date]])</f>
        <v>2025</v>
      </c>
    </row>
    <row r="5604" spans="1:26" x14ac:dyDescent="0.25">
      <c r="A5604" t="s">
        <v>11258</v>
      </c>
      <c r="B5604" t="s">
        <v>38</v>
      </c>
      <c r="C5604" t="s">
        <v>82</v>
      </c>
      <c r="D5604" t="s">
        <v>56</v>
      </c>
      <c r="E5604" s="1">
        <v>45338</v>
      </c>
      <c r="F5604" t="s">
        <v>11259</v>
      </c>
      <c r="G5604" s="1">
        <v>45784</v>
      </c>
      <c r="H5604" t="s">
        <v>47</v>
      </c>
      <c r="I5604" t="s">
        <v>54</v>
      </c>
      <c r="J5604" t="s">
        <v>49</v>
      </c>
      <c r="K5604">
        <v>4</v>
      </c>
      <c r="L5604" s="3">
        <f>Working_Data[[#This Row],[price2]]/Working_Data[[#This Row],[quantity]]</f>
        <v>289.86250000000001</v>
      </c>
      <c r="M5604" s="3">
        <v>1159.45</v>
      </c>
      <c r="N5604" t="s">
        <v>28</v>
      </c>
      <c r="O5604">
        <v>16</v>
      </c>
      <c r="P5604" s="1">
        <v>45695</v>
      </c>
      <c r="Q5604">
        <v>340</v>
      </c>
      <c r="R5604" t="s">
        <v>29</v>
      </c>
      <c r="S5604">
        <v>3</v>
      </c>
      <c r="T5604" s="1">
        <v>45621</v>
      </c>
      <c r="U5604" t="s">
        <v>30</v>
      </c>
      <c r="V5604" t="str">
        <f>TEXT(WEEKDAY(Working_Data[[#This Row],[order_date]],1),"DDDD")</f>
        <v>Wednesday</v>
      </c>
      <c r="W5604" t="str">
        <f>TEXT(Working_Data[[#This Row],[order_date]],"mmmm")</f>
        <v>May</v>
      </c>
      <c r="X5604" s="7">
        <f>Working_Data[[#This Row],[last_order_date]]-Working_Data[[#This Row],[signup_date]]</f>
        <v>357</v>
      </c>
      <c r="Y5604" s="7">
        <f>IF(Working_Data[[#This Row],[churned]]="Active",1,0)</f>
        <v>1</v>
      </c>
      <c r="Z5604" s="7">
        <f>YEAR(Working_Data[[#This Row],[order_date]])</f>
        <v>2025</v>
      </c>
    </row>
    <row r="5605" spans="1:26" x14ac:dyDescent="0.25">
      <c r="A5605" t="s">
        <v>11260</v>
      </c>
      <c r="B5605" t="s">
        <v>21</v>
      </c>
      <c r="C5605" t="s">
        <v>22</v>
      </c>
      <c r="D5605" t="s">
        <v>23</v>
      </c>
      <c r="E5605" s="1">
        <v>45962</v>
      </c>
      <c r="F5605" t="s">
        <v>11261</v>
      </c>
      <c r="G5605" s="1">
        <v>45784</v>
      </c>
      <c r="H5605" t="s">
        <v>58</v>
      </c>
      <c r="I5605" t="s">
        <v>42</v>
      </c>
      <c r="J5605" t="s">
        <v>59</v>
      </c>
      <c r="K5605">
        <v>3</v>
      </c>
      <c r="L5605" s="3">
        <f>Working_Data[[#This Row],[price2]]/Working_Data[[#This Row],[quantity]]</f>
        <v>216.79999999999998</v>
      </c>
      <c r="M5605" s="3">
        <v>650.4</v>
      </c>
      <c r="N5605" t="s">
        <v>35</v>
      </c>
      <c r="O5605">
        <v>29</v>
      </c>
      <c r="P5605" s="1">
        <v>45861</v>
      </c>
      <c r="Q5605">
        <v>84</v>
      </c>
      <c r="R5605" t="s">
        <v>29</v>
      </c>
      <c r="S5605">
        <v>3</v>
      </c>
      <c r="T5605" s="1">
        <v>45712</v>
      </c>
      <c r="U5605" t="s">
        <v>60</v>
      </c>
      <c r="V5605" t="str">
        <f>TEXT(WEEKDAY(Working_Data[[#This Row],[order_date]],1),"DDDD")</f>
        <v>Wednesday</v>
      </c>
      <c r="W5605" t="str">
        <f>TEXT(Working_Data[[#This Row],[order_date]],"mmmm")</f>
        <v>May</v>
      </c>
      <c r="X5605" s="7">
        <f>Working_Data[[#This Row],[last_order_date]]-Working_Data[[#This Row],[signup_date]]</f>
        <v>-101</v>
      </c>
      <c r="Y5605" s="7">
        <f>IF(Working_Data[[#This Row],[churned]]="Active",1,0)</f>
        <v>1</v>
      </c>
      <c r="Z5605" s="7">
        <f>YEAR(Working_Data[[#This Row],[order_date]])</f>
        <v>2025</v>
      </c>
    </row>
    <row r="5606" spans="1:26" x14ac:dyDescent="0.25">
      <c r="A5606" t="s">
        <v>11262</v>
      </c>
      <c r="B5606" t="s">
        <v>21</v>
      </c>
      <c r="C5606" t="s">
        <v>22</v>
      </c>
      <c r="D5606" t="s">
        <v>56</v>
      </c>
      <c r="E5606" s="1">
        <v>45694</v>
      </c>
      <c r="F5606" t="s">
        <v>11263</v>
      </c>
      <c r="G5606" s="1">
        <v>45784</v>
      </c>
      <c r="H5606" t="s">
        <v>47</v>
      </c>
      <c r="I5606" t="s">
        <v>26</v>
      </c>
      <c r="J5606" t="s">
        <v>64</v>
      </c>
      <c r="K5606">
        <v>1</v>
      </c>
      <c r="L5606" s="3">
        <f>Working_Data[[#This Row],[price2]]/Working_Data[[#This Row],[quantity]]</f>
        <v>1296.0899999999999</v>
      </c>
      <c r="M5606" s="3">
        <v>1296.0899999999999</v>
      </c>
      <c r="N5606" t="s">
        <v>28</v>
      </c>
      <c r="O5606">
        <v>49</v>
      </c>
      <c r="P5606" s="1">
        <v>45824</v>
      </c>
      <c r="Q5606">
        <v>106</v>
      </c>
      <c r="R5606" t="s">
        <v>29</v>
      </c>
      <c r="S5606">
        <v>3</v>
      </c>
      <c r="T5606" s="1">
        <v>45529</v>
      </c>
      <c r="U5606" t="s">
        <v>36</v>
      </c>
      <c r="V5606" t="str">
        <f>TEXT(WEEKDAY(Working_Data[[#This Row],[order_date]],1),"DDDD")</f>
        <v>Wednesday</v>
      </c>
      <c r="W5606" t="str">
        <f>TEXT(Working_Data[[#This Row],[order_date]],"mmmm")</f>
        <v>May</v>
      </c>
      <c r="X5606" s="7">
        <f>Working_Data[[#This Row],[last_order_date]]-Working_Data[[#This Row],[signup_date]]</f>
        <v>130</v>
      </c>
      <c r="Y5606" s="7">
        <f>IF(Working_Data[[#This Row],[churned]]="Active",1,0)</f>
        <v>1</v>
      </c>
      <c r="Z5606" s="7">
        <f>YEAR(Working_Data[[#This Row],[order_date]])</f>
        <v>2025</v>
      </c>
    </row>
    <row r="5607" spans="1:26" x14ac:dyDescent="0.25">
      <c r="A5607" t="s">
        <v>11264</v>
      </c>
      <c r="B5607" t="s">
        <v>21</v>
      </c>
      <c r="C5607" t="s">
        <v>22</v>
      </c>
      <c r="D5607" t="s">
        <v>52</v>
      </c>
      <c r="E5607" s="1">
        <v>45405</v>
      </c>
      <c r="F5607" t="s">
        <v>11265</v>
      </c>
      <c r="G5607" s="1">
        <v>45784</v>
      </c>
      <c r="H5607" t="s">
        <v>41</v>
      </c>
      <c r="I5607" t="s">
        <v>63</v>
      </c>
      <c r="J5607" t="s">
        <v>67</v>
      </c>
      <c r="K5607">
        <v>5</v>
      </c>
      <c r="L5607" s="3">
        <f>Working_Data[[#This Row],[price2]]/Working_Data[[#This Row],[quantity]]</f>
        <v>152.39600000000002</v>
      </c>
      <c r="M5607" s="3">
        <v>761.98</v>
      </c>
      <c r="N5607" t="s">
        <v>35</v>
      </c>
      <c r="O5607">
        <v>27</v>
      </c>
      <c r="P5607" s="1">
        <v>45561</v>
      </c>
      <c r="Q5607">
        <v>374</v>
      </c>
      <c r="R5607" t="s">
        <v>43</v>
      </c>
      <c r="S5607">
        <v>3</v>
      </c>
      <c r="T5607" s="1">
        <v>45712</v>
      </c>
      <c r="U5607" t="s">
        <v>36</v>
      </c>
      <c r="V5607" t="str">
        <f>TEXT(WEEKDAY(Working_Data[[#This Row],[order_date]],1),"DDDD")</f>
        <v>Wednesday</v>
      </c>
      <c r="W5607" t="str">
        <f>TEXT(Working_Data[[#This Row],[order_date]],"mmmm")</f>
        <v>May</v>
      </c>
      <c r="X5607" s="7">
        <f>Working_Data[[#This Row],[last_order_date]]-Working_Data[[#This Row],[signup_date]]</f>
        <v>156</v>
      </c>
      <c r="Y5607" s="7">
        <f>IF(Working_Data[[#This Row],[churned]]="Active",1,0)</f>
        <v>0</v>
      </c>
      <c r="Z5607" s="7">
        <f>YEAR(Working_Data[[#This Row],[order_date]])</f>
        <v>2025</v>
      </c>
    </row>
    <row r="5608" spans="1:26" x14ac:dyDescent="0.25">
      <c r="A5608" t="s">
        <v>11266</v>
      </c>
      <c r="B5608" t="s">
        <v>45</v>
      </c>
      <c r="C5608" t="s">
        <v>22</v>
      </c>
      <c r="D5608" t="s">
        <v>23</v>
      </c>
      <c r="E5608" s="1">
        <v>45638</v>
      </c>
      <c r="F5608" t="s">
        <v>11267</v>
      </c>
      <c r="G5608" s="1">
        <v>45784</v>
      </c>
      <c r="H5608" t="s">
        <v>47</v>
      </c>
      <c r="I5608" t="s">
        <v>26</v>
      </c>
      <c r="J5608" t="s">
        <v>64</v>
      </c>
      <c r="K5608">
        <v>5</v>
      </c>
      <c r="L5608" s="3">
        <f>Working_Data[[#This Row],[price2]]/Working_Data[[#This Row],[quantity]]</f>
        <v>108.28</v>
      </c>
      <c r="M5608" s="3">
        <v>541.4</v>
      </c>
      <c r="N5608" t="s">
        <v>35</v>
      </c>
      <c r="O5608">
        <v>13</v>
      </c>
      <c r="P5608" s="1">
        <v>45903</v>
      </c>
      <c r="Q5608">
        <v>17</v>
      </c>
      <c r="R5608" t="s">
        <v>43</v>
      </c>
      <c r="S5608">
        <v>4</v>
      </c>
      <c r="T5608" s="1">
        <v>45768</v>
      </c>
      <c r="U5608" t="s">
        <v>36</v>
      </c>
      <c r="V5608" t="str">
        <f>TEXT(WEEKDAY(Working_Data[[#This Row],[order_date]],1),"DDDD")</f>
        <v>Wednesday</v>
      </c>
      <c r="W5608" t="str">
        <f>TEXT(Working_Data[[#This Row],[order_date]],"mmmm")</f>
        <v>May</v>
      </c>
      <c r="X5608" s="7">
        <f>Working_Data[[#This Row],[last_order_date]]-Working_Data[[#This Row],[signup_date]]</f>
        <v>265</v>
      </c>
      <c r="Y5608" s="7">
        <f>IF(Working_Data[[#This Row],[churned]]="Active",1,0)</f>
        <v>0</v>
      </c>
      <c r="Z5608" s="7">
        <f>YEAR(Working_Data[[#This Row],[order_date]])</f>
        <v>2025</v>
      </c>
    </row>
    <row r="5609" spans="1:26" x14ac:dyDescent="0.25">
      <c r="A5609" t="s">
        <v>11268</v>
      </c>
      <c r="B5609" t="s">
        <v>45</v>
      </c>
      <c r="C5609" t="s">
        <v>22</v>
      </c>
      <c r="D5609" t="s">
        <v>52</v>
      </c>
      <c r="E5609" s="1">
        <v>45582</v>
      </c>
      <c r="F5609" t="s">
        <v>11269</v>
      </c>
      <c r="G5609" s="1">
        <v>45784</v>
      </c>
      <c r="H5609" t="s">
        <v>34</v>
      </c>
      <c r="I5609" t="s">
        <v>48</v>
      </c>
      <c r="J5609" t="s">
        <v>49</v>
      </c>
      <c r="K5609">
        <v>2</v>
      </c>
      <c r="L5609" s="3">
        <f>Working_Data[[#This Row],[price2]]/Working_Data[[#This Row],[quantity]]</f>
        <v>550.53</v>
      </c>
      <c r="M5609" s="3">
        <v>1101.06</v>
      </c>
      <c r="N5609" t="s">
        <v>35</v>
      </c>
      <c r="O5609">
        <v>13</v>
      </c>
      <c r="P5609" s="1">
        <v>45826</v>
      </c>
      <c r="Q5609">
        <v>425</v>
      </c>
      <c r="R5609" t="s">
        <v>29</v>
      </c>
      <c r="S5609">
        <v>4</v>
      </c>
      <c r="T5609" s="1">
        <v>45564</v>
      </c>
      <c r="U5609" t="s">
        <v>60</v>
      </c>
      <c r="V5609" t="str">
        <f>TEXT(WEEKDAY(Working_Data[[#This Row],[order_date]],1),"DDDD")</f>
        <v>Wednesday</v>
      </c>
      <c r="W5609" t="str">
        <f>TEXT(Working_Data[[#This Row],[order_date]],"mmmm")</f>
        <v>May</v>
      </c>
      <c r="X5609" s="7">
        <f>Working_Data[[#This Row],[last_order_date]]-Working_Data[[#This Row],[signup_date]]</f>
        <v>244</v>
      </c>
      <c r="Y5609" s="7">
        <f>IF(Working_Data[[#This Row],[churned]]="Active",1,0)</f>
        <v>1</v>
      </c>
      <c r="Z5609" s="7">
        <f>YEAR(Working_Data[[#This Row],[order_date]])</f>
        <v>2025</v>
      </c>
    </row>
    <row r="5610" spans="1:26" x14ac:dyDescent="0.25">
      <c r="A5610" t="s">
        <v>11270</v>
      </c>
      <c r="B5610" t="s">
        <v>38</v>
      </c>
      <c r="C5610" t="s">
        <v>22</v>
      </c>
      <c r="D5610" t="s">
        <v>52</v>
      </c>
      <c r="E5610" s="1">
        <v>45517</v>
      </c>
      <c r="F5610" t="s">
        <v>11271</v>
      </c>
      <c r="G5610" s="1">
        <v>45784</v>
      </c>
      <c r="H5610" t="s">
        <v>41</v>
      </c>
      <c r="I5610" t="s">
        <v>48</v>
      </c>
      <c r="J5610" t="s">
        <v>59</v>
      </c>
      <c r="K5610">
        <v>5</v>
      </c>
      <c r="L5610" s="3">
        <f>Working_Data[[#This Row],[price2]]/Working_Data[[#This Row],[quantity]]</f>
        <v>125.902</v>
      </c>
      <c r="M5610" s="3">
        <v>629.51</v>
      </c>
      <c r="N5610" t="s">
        <v>35</v>
      </c>
      <c r="O5610">
        <v>37</v>
      </c>
      <c r="P5610" s="1">
        <v>45965</v>
      </c>
      <c r="Q5610">
        <v>370</v>
      </c>
      <c r="R5610" t="s">
        <v>29</v>
      </c>
      <c r="S5610">
        <v>1</v>
      </c>
      <c r="T5610" s="1">
        <v>45665</v>
      </c>
      <c r="U5610" t="s">
        <v>36</v>
      </c>
      <c r="V5610" t="str">
        <f>TEXT(WEEKDAY(Working_Data[[#This Row],[order_date]],1),"DDDD")</f>
        <v>Wednesday</v>
      </c>
      <c r="W5610" t="str">
        <f>TEXT(Working_Data[[#This Row],[order_date]],"mmmm")</f>
        <v>May</v>
      </c>
      <c r="X5610" s="7">
        <f>Working_Data[[#This Row],[last_order_date]]-Working_Data[[#This Row],[signup_date]]</f>
        <v>448</v>
      </c>
      <c r="Y5610" s="7">
        <f>IF(Working_Data[[#This Row],[churned]]="Active",1,0)</f>
        <v>1</v>
      </c>
      <c r="Z5610" s="7">
        <f>YEAR(Working_Data[[#This Row],[order_date]])</f>
        <v>2025</v>
      </c>
    </row>
    <row r="5611" spans="1:26" x14ac:dyDescent="0.25">
      <c r="A5611" t="s">
        <v>11272</v>
      </c>
      <c r="B5611" t="s">
        <v>38</v>
      </c>
      <c r="C5611" t="s">
        <v>82</v>
      </c>
      <c r="D5611" t="s">
        <v>56</v>
      </c>
      <c r="E5611" s="1">
        <v>45997</v>
      </c>
      <c r="F5611" t="s">
        <v>11273</v>
      </c>
      <c r="G5611" s="1">
        <v>45815</v>
      </c>
      <c r="H5611" t="s">
        <v>41</v>
      </c>
      <c r="I5611" t="s">
        <v>42</v>
      </c>
      <c r="J5611" t="s">
        <v>27</v>
      </c>
      <c r="K5611">
        <v>2</v>
      </c>
      <c r="L5611" s="3">
        <f>Working_Data[[#This Row],[price2]]/Working_Data[[#This Row],[quantity]]</f>
        <v>472.08499999999998</v>
      </c>
      <c r="M5611" s="3">
        <v>944.17</v>
      </c>
      <c r="N5611" t="s">
        <v>50</v>
      </c>
      <c r="O5611">
        <v>23</v>
      </c>
      <c r="P5611" s="1">
        <v>45614</v>
      </c>
      <c r="Q5611">
        <v>267</v>
      </c>
      <c r="R5611" t="s">
        <v>43</v>
      </c>
      <c r="S5611">
        <v>1</v>
      </c>
      <c r="T5611" s="1">
        <v>45643</v>
      </c>
      <c r="U5611" t="s">
        <v>30</v>
      </c>
      <c r="V5611" t="str">
        <f>TEXT(WEEKDAY(Working_Data[[#This Row],[order_date]],1),"DDDD")</f>
        <v>Saturday</v>
      </c>
      <c r="W5611" t="str">
        <f>TEXT(Working_Data[[#This Row],[order_date]],"mmmm")</f>
        <v>June</v>
      </c>
      <c r="X5611" s="7">
        <f>Working_Data[[#This Row],[last_order_date]]-Working_Data[[#This Row],[signup_date]]</f>
        <v>-383</v>
      </c>
      <c r="Y5611" s="7">
        <f>IF(Working_Data[[#This Row],[churned]]="Active",1,0)</f>
        <v>0</v>
      </c>
      <c r="Z5611" s="7">
        <f>YEAR(Working_Data[[#This Row],[order_date]])</f>
        <v>2025</v>
      </c>
    </row>
    <row r="5612" spans="1:26" x14ac:dyDescent="0.25">
      <c r="A5612" t="s">
        <v>11274</v>
      </c>
      <c r="B5612" t="s">
        <v>45</v>
      </c>
      <c r="C5612" t="s">
        <v>22</v>
      </c>
      <c r="D5612" t="s">
        <v>23</v>
      </c>
      <c r="E5612" s="1">
        <v>45846</v>
      </c>
      <c r="F5612" t="s">
        <v>11275</v>
      </c>
      <c r="G5612" s="1">
        <v>45815</v>
      </c>
      <c r="H5612" t="s">
        <v>25</v>
      </c>
      <c r="I5612" t="s">
        <v>54</v>
      </c>
      <c r="J5612" t="s">
        <v>27</v>
      </c>
      <c r="K5612">
        <v>1</v>
      </c>
      <c r="L5612" s="3">
        <f>Working_Data[[#This Row],[price2]]/Working_Data[[#This Row],[quantity]]</f>
        <v>721.41</v>
      </c>
      <c r="M5612" s="3">
        <v>721.41</v>
      </c>
      <c r="N5612" t="s">
        <v>35</v>
      </c>
      <c r="O5612">
        <v>32</v>
      </c>
      <c r="P5612" s="1">
        <v>45754</v>
      </c>
      <c r="Q5612">
        <v>153</v>
      </c>
      <c r="R5612" t="s">
        <v>43</v>
      </c>
      <c r="S5612">
        <v>5</v>
      </c>
      <c r="T5612" s="1">
        <v>45701</v>
      </c>
      <c r="U5612" t="s">
        <v>60</v>
      </c>
      <c r="V5612" t="str">
        <f>TEXT(WEEKDAY(Working_Data[[#This Row],[order_date]],1),"DDDD")</f>
        <v>Saturday</v>
      </c>
      <c r="W5612" t="str">
        <f>TEXT(Working_Data[[#This Row],[order_date]],"mmmm")</f>
        <v>June</v>
      </c>
      <c r="X5612" s="7">
        <f>Working_Data[[#This Row],[last_order_date]]-Working_Data[[#This Row],[signup_date]]</f>
        <v>-92</v>
      </c>
      <c r="Y5612" s="7">
        <f>IF(Working_Data[[#This Row],[churned]]="Active",1,0)</f>
        <v>0</v>
      </c>
      <c r="Z5612" s="7">
        <f>YEAR(Working_Data[[#This Row],[order_date]])</f>
        <v>2025</v>
      </c>
    </row>
    <row r="5613" spans="1:26" x14ac:dyDescent="0.25">
      <c r="A5613" t="s">
        <v>11276</v>
      </c>
      <c r="B5613" t="s">
        <v>45</v>
      </c>
      <c r="C5613" t="s">
        <v>82</v>
      </c>
      <c r="D5613" t="s">
        <v>56</v>
      </c>
      <c r="E5613" s="1">
        <v>45239</v>
      </c>
      <c r="F5613" t="s">
        <v>11277</v>
      </c>
      <c r="G5613" s="1">
        <v>45815</v>
      </c>
      <c r="H5613" t="s">
        <v>41</v>
      </c>
      <c r="I5613" t="s">
        <v>63</v>
      </c>
      <c r="J5613" t="s">
        <v>59</v>
      </c>
      <c r="K5613">
        <v>5</v>
      </c>
      <c r="L5613" s="3">
        <f>Working_Data[[#This Row],[price2]]/Working_Data[[#This Row],[quantity]]</f>
        <v>292.86399999999998</v>
      </c>
      <c r="M5613" s="3">
        <v>1464.32</v>
      </c>
      <c r="N5613" t="s">
        <v>50</v>
      </c>
      <c r="O5613">
        <v>49</v>
      </c>
      <c r="P5613" s="1">
        <v>45575</v>
      </c>
      <c r="Q5613">
        <v>184</v>
      </c>
      <c r="R5613" t="s">
        <v>43</v>
      </c>
      <c r="S5613">
        <v>4</v>
      </c>
      <c r="T5613" s="1">
        <v>45799</v>
      </c>
      <c r="U5613" t="s">
        <v>36</v>
      </c>
      <c r="V5613" t="str">
        <f>TEXT(WEEKDAY(Working_Data[[#This Row],[order_date]],1),"DDDD")</f>
        <v>Saturday</v>
      </c>
      <c r="W5613" t="str">
        <f>TEXT(Working_Data[[#This Row],[order_date]],"mmmm")</f>
        <v>June</v>
      </c>
      <c r="X5613" s="7">
        <f>Working_Data[[#This Row],[last_order_date]]-Working_Data[[#This Row],[signup_date]]</f>
        <v>336</v>
      </c>
      <c r="Y5613" s="7">
        <f>IF(Working_Data[[#This Row],[churned]]="Active",1,0)</f>
        <v>0</v>
      </c>
      <c r="Z5613" s="7">
        <f>YEAR(Working_Data[[#This Row],[order_date]])</f>
        <v>2025</v>
      </c>
    </row>
    <row r="5614" spans="1:26" x14ac:dyDescent="0.25">
      <c r="A5614" t="s">
        <v>11278</v>
      </c>
      <c r="B5614" t="s">
        <v>21</v>
      </c>
      <c r="C5614" t="s">
        <v>39</v>
      </c>
      <c r="D5614" t="s">
        <v>52</v>
      </c>
      <c r="E5614" s="1">
        <v>45273</v>
      </c>
      <c r="F5614" t="s">
        <v>11279</v>
      </c>
      <c r="G5614" s="1">
        <v>45815</v>
      </c>
      <c r="H5614" t="s">
        <v>25</v>
      </c>
      <c r="I5614" t="s">
        <v>26</v>
      </c>
      <c r="J5614" t="s">
        <v>27</v>
      </c>
      <c r="K5614">
        <v>2</v>
      </c>
      <c r="L5614" s="3">
        <f>Working_Data[[#This Row],[price2]]/Working_Data[[#This Row],[quantity]]</f>
        <v>171.2</v>
      </c>
      <c r="M5614" s="3">
        <v>342.4</v>
      </c>
      <c r="N5614" t="s">
        <v>35</v>
      </c>
      <c r="O5614">
        <v>24</v>
      </c>
      <c r="P5614" s="1">
        <v>45672</v>
      </c>
      <c r="Q5614">
        <v>333</v>
      </c>
      <c r="R5614" t="s">
        <v>29</v>
      </c>
      <c r="S5614">
        <v>2</v>
      </c>
      <c r="T5614" s="1">
        <v>45391</v>
      </c>
      <c r="U5614" t="s">
        <v>36</v>
      </c>
      <c r="V5614" t="str">
        <f>TEXT(WEEKDAY(Working_Data[[#This Row],[order_date]],1),"DDDD")</f>
        <v>Saturday</v>
      </c>
      <c r="W5614" t="str">
        <f>TEXT(Working_Data[[#This Row],[order_date]],"mmmm")</f>
        <v>June</v>
      </c>
      <c r="X5614" s="7">
        <f>Working_Data[[#This Row],[last_order_date]]-Working_Data[[#This Row],[signup_date]]</f>
        <v>399</v>
      </c>
      <c r="Y5614" s="7">
        <f>IF(Working_Data[[#This Row],[churned]]="Active",1,0)</f>
        <v>1</v>
      </c>
      <c r="Z5614" s="7">
        <f>YEAR(Working_Data[[#This Row],[order_date]])</f>
        <v>2025</v>
      </c>
    </row>
    <row r="5615" spans="1:26" x14ac:dyDescent="0.25">
      <c r="A5615" t="s">
        <v>11280</v>
      </c>
      <c r="B5615" t="s">
        <v>45</v>
      </c>
      <c r="C5615" t="s">
        <v>82</v>
      </c>
      <c r="D5615" t="s">
        <v>77</v>
      </c>
      <c r="E5615" s="1">
        <v>45382</v>
      </c>
      <c r="F5615" t="s">
        <v>11281</v>
      </c>
      <c r="G5615" s="1">
        <v>45845</v>
      </c>
      <c r="H5615" t="s">
        <v>47</v>
      </c>
      <c r="I5615" t="s">
        <v>26</v>
      </c>
      <c r="J5615" t="s">
        <v>27</v>
      </c>
      <c r="K5615">
        <v>1</v>
      </c>
      <c r="L5615" s="3">
        <f>Working_Data[[#This Row],[price2]]/Working_Data[[#This Row],[quantity]]</f>
        <v>540.82000000000005</v>
      </c>
      <c r="M5615" s="3">
        <v>540.82000000000005</v>
      </c>
      <c r="N5615" t="s">
        <v>35</v>
      </c>
      <c r="O5615">
        <v>16</v>
      </c>
      <c r="P5615" s="1">
        <v>45547</v>
      </c>
      <c r="Q5615">
        <v>127</v>
      </c>
      <c r="R5615" t="s">
        <v>43</v>
      </c>
      <c r="S5615">
        <v>5</v>
      </c>
      <c r="T5615" s="1">
        <v>45843</v>
      </c>
      <c r="U5615" t="s">
        <v>36</v>
      </c>
      <c r="V5615" t="str">
        <f>TEXT(WEEKDAY(Working_Data[[#This Row],[order_date]],1),"DDDD")</f>
        <v>Monday</v>
      </c>
      <c r="W5615" t="str">
        <f>TEXT(Working_Data[[#This Row],[order_date]],"mmmm")</f>
        <v>July</v>
      </c>
      <c r="X5615" s="7">
        <f>Working_Data[[#This Row],[last_order_date]]-Working_Data[[#This Row],[signup_date]]</f>
        <v>165</v>
      </c>
      <c r="Y5615" s="7">
        <f>IF(Working_Data[[#This Row],[churned]]="Active",1,0)</f>
        <v>0</v>
      </c>
      <c r="Z5615" s="7">
        <f>YEAR(Working_Data[[#This Row],[order_date]])</f>
        <v>2025</v>
      </c>
    </row>
    <row r="5616" spans="1:26" x14ac:dyDescent="0.25">
      <c r="A5616" t="s">
        <v>11282</v>
      </c>
      <c r="B5616" t="s">
        <v>45</v>
      </c>
      <c r="C5616" t="s">
        <v>39</v>
      </c>
      <c r="D5616" t="s">
        <v>52</v>
      </c>
      <c r="E5616" s="1">
        <v>45216</v>
      </c>
      <c r="F5616" t="s">
        <v>11283</v>
      </c>
      <c r="G5616" s="1">
        <v>45845</v>
      </c>
      <c r="H5616" t="s">
        <v>41</v>
      </c>
      <c r="I5616" t="s">
        <v>26</v>
      </c>
      <c r="J5616" t="s">
        <v>64</v>
      </c>
      <c r="K5616">
        <v>2</v>
      </c>
      <c r="L5616" s="3">
        <f>Working_Data[[#This Row],[price2]]/Working_Data[[#This Row],[quantity]]</f>
        <v>134.80500000000001</v>
      </c>
      <c r="M5616" s="3">
        <v>269.61</v>
      </c>
      <c r="N5616" t="s">
        <v>35</v>
      </c>
      <c r="O5616">
        <v>27</v>
      </c>
      <c r="P5616" s="1">
        <v>45557</v>
      </c>
      <c r="Q5616">
        <v>435</v>
      </c>
      <c r="R5616" t="s">
        <v>29</v>
      </c>
      <c r="S5616">
        <v>1</v>
      </c>
      <c r="T5616" s="1">
        <v>45870</v>
      </c>
      <c r="U5616" t="s">
        <v>36</v>
      </c>
      <c r="V5616" t="str">
        <f>TEXT(WEEKDAY(Working_Data[[#This Row],[order_date]],1),"DDDD")</f>
        <v>Monday</v>
      </c>
      <c r="W5616" t="str">
        <f>TEXT(Working_Data[[#This Row],[order_date]],"mmmm")</f>
        <v>July</v>
      </c>
      <c r="X5616" s="7">
        <f>Working_Data[[#This Row],[last_order_date]]-Working_Data[[#This Row],[signup_date]]</f>
        <v>341</v>
      </c>
      <c r="Y5616" s="7">
        <f>IF(Working_Data[[#This Row],[churned]]="Active",1,0)</f>
        <v>1</v>
      </c>
      <c r="Z5616" s="7">
        <f>YEAR(Working_Data[[#This Row],[order_date]])</f>
        <v>2025</v>
      </c>
    </row>
    <row r="5617" spans="1:26" x14ac:dyDescent="0.25">
      <c r="A5617" t="s">
        <v>11284</v>
      </c>
      <c r="B5617" t="s">
        <v>21</v>
      </c>
      <c r="C5617" t="s">
        <v>82</v>
      </c>
      <c r="D5617" t="s">
        <v>32</v>
      </c>
      <c r="E5617" s="1">
        <v>45319</v>
      </c>
      <c r="F5617" t="s">
        <v>11285</v>
      </c>
      <c r="G5617" s="1">
        <v>45845</v>
      </c>
      <c r="H5617" t="s">
        <v>47</v>
      </c>
      <c r="I5617" t="s">
        <v>26</v>
      </c>
      <c r="J5617" t="s">
        <v>59</v>
      </c>
      <c r="K5617">
        <v>1</v>
      </c>
      <c r="L5617" s="3">
        <f>Working_Data[[#This Row],[price2]]/Working_Data[[#This Row],[quantity]]</f>
        <v>494.19</v>
      </c>
      <c r="M5617" s="3">
        <v>494.19</v>
      </c>
      <c r="N5617" t="s">
        <v>50</v>
      </c>
      <c r="O5617">
        <v>13</v>
      </c>
      <c r="P5617" s="1">
        <v>45825</v>
      </c>
      <c r="Q5617">
        <v>134</v>
      </c>
      <c r="R5617" t="s">
        <v>43</v>
      </c>
      <c r="S5617">
        <v>5</v>
      </c>
      <c r="T5617" s="1">
        <v>45762</v>
      </c>
      <c r="U5617" t="s">
        <v>60</v>
      </c>
      <c r="V5617" t="str">
        <f>TEXT(WEEKDAY(Working_Data[[#This Row],[order_date]],1),"DDDD")</f>
        <v>Monday</v>
      </c>
      <c r="W5617" t="str">
        <f>TEXT(Working_Data[[#This Row],[order_date]],"mmmm")</f>
        <v>July</v>
      </c>
      <c r="X5617" s="7">
        <f>Working_Data[[#This Row],[last_order_date]]-Working_Data[[#This Row],[signup_date]]</f>
        <v>506</v>
      </c>
      <c r="Y5617" s="7">
        <f>IF(Working_Data[[#This Row],[churned]]="Active",1,0)</f>
        <v>0</v>
      </c>
      <c r="Z5617" s="7">
        <f>YEAR(Working_Data[[#This Row],[order_date]])</f>
        <v>2025</v>
      </c>
    </row>
    <row r="5618" spans="1:26" x14ac:dyDescent="0.25">
      <c r="A5618" t="s">
        <v>11286</v>
      </c>
      <c r="B5618" t="s">
        <v>21</v>
      </c>
      <c r="C5618" t="s">
        <v>22</v>
      </c>
      <c r="D5618" t="s">
        <v>77</v>
      </c>
      <c r="E5618" s="1">
        <v>45301</v>
      </c>
      <c r="F5618" t="s">
        <v>11287</v>
      </c>
      <c r="G5618" s="1">
        <v>45845</v>
      </c>
      <c r="H5618" t="s">
        <v>25</v>
      </c>
      <c r="I5618" t="s">
        <v>48</v>
      </c>
      <c r="J5618" t="s">
        <v>64</v>
      </c>
      <c r="K5618">
        <v>4</v>
      </c>
      <c r="L5618" s="3">
        <f>Working_Data[[#This Row],[price2]]/Working_Data[[#This Row],[quantity]]</f>
        <v>150.63</v>
      </c>
      <c r="M5618" s="3">
        <v>602.52</v>
      </c>
      <c r="N5618" t="s">
        <v>50</v>
      </c>
      <c r="O5618">
        <v>19</v>
      </c>
      <c r="P5618" s="1">
        <v>45793</v>
      </c>
      <c r="Q5618">
        <v>164</v>
      </c>
      <c r="R5618" t="s">
        <v>43</v>
      </c>
      <c r="S5618">
        <v>3</v>
      </c>
      <c r="T5618" s="1">
        <v>45565</v>
      </c>
      <c r="U5618" t="s">
        <v>36</v>
      </c>
      <c r="V5618" t="str">
        <f>TEXT(WEEKDAY(Working_Data[[#This Row],[order_date]],1),"DDDD")</f>
        <v>Monday</v>
      </c>
      <c r="W5618" t="str">
        <f>TEXT(Working_Data[[#This Row],[order_date]],"mmmm")</f>
        <v>July</v>
      </c>
      <c r="X5618" s="7">
        <f>Working_Data[[#This Row],[last_order_date]]-Working_Data[[#This Row],[signup_date]]</f>
        <v>492</v>
      </c>
      <c r="Y5618" s="7">
        <f>IF(Working_Data[[#This Row],[churned]]="Active",1,0)</f>
        <v>0</v>
      </c>
      <c r="Z5618" s="7">
        <f>YEAR(Working_Data[[#This Row],[order_date]])</f>
        <v>2025</v>
      </c>
    </row>
    <row r="5619" spans="1:26" x14ac:dyDescent="0.25">
      <c r="A5619" t="s">
        <v>11288</v>
      </c>
      <c r="B5619" t="s">
        <v>21</v>
      </c>
      <c r="C5619" t="s">
        <v>82</v>
      </c>
      <c r="D5619" t="s">
        <v>52</v>
      </c>
      <c r="E5619" s="1">
        <v>45240</v>
      </c>
      <c r="F5619" t="s">
        <v>11289</v>
      </c>
      <c r="G5619" s="1">
        <v>45845</v>
      </c>
      <c r="H5619" t="s">
        <v>58</v>
      </c>
      <c r="I5619" t="s">
        <v>63</v>
      </c>
      <c r="J5619" t="s">
        <v>64</v>
      </c>
      <c r="K5619">
        <v>5</v>
      </c>
      <c r="L5619" s="3">
        <f>Working_Data[[#This Row],[price2]]/Working_Data[[#This Row],[quantity]]</f>
        <v>223.38400000000001</v>
      </c>
      <c r="M5619" s="3">
        <v>1116.92</v>
      </c>
      <c r="N5619" t="s">
        <v>35</v>
      </c>
      <c r="O5619">
        <v>50</v>
      </c>
      <c r="P5619" s="1">
        <v>45801</v>
      </c>
      <c r="Q5619">
        <v>392</v>
      </c>
      <c r="R5619" t="s">
        <v>43</v>
      </c>
      <c r="S5619">
        <v>5</v>
      </c>
      <c r="T5619" s="1">
        <v>45656</v>
      </c>
      <c r="U5619" t="s">
        <v>60</v>
      </c>
      <c r="V5619" t="str">
        <f>TEXT(WEEKDAY(Working_Data[[#This Row],[order_date]],1),"DDDD")</f>
        <v>Monday</v>
      </c>
      <c r="W5619" t="str">
        <f>TEXT(Working_Data[[#This Row],[order_date]],"mmmm")</f>
        <v>July</v>
      </c>
      <c r="X5619" s="7">
        <f>Working_Data[[#This Row],[last_order_date]]-Working_Data[[#This Row],[signup_date]]</f>
        <v>561</v>
      </c>
      <c r="Y5619" s="7">
        <f>IF(Working_Data[[#This Row],[churned]]="Active",1,0)</f>
        <v>0</v>
      </c>
      <c r="Z5619" s="7">
        <f>YEAR(Working_Data[[#This Row],[order_date]])</f>
        <v>2025</v>
      </c>
    </row>
    <row r="5620" spans="1:26" x14ac:dyDescent="0.25">
      <c r="A5620" t="s">
        <v>11290</v>
      </c>
      <c r="B5620" t="s">
        <v>38</v>
      </c>
      <c r="C5620" t="s">
        <v>22</v>
      </c>
      <c r="D5620" t="s">
        <v>77</v>
      </c>
      <c r="E5620" s="1">
        <v>45625</v>
      </c>
      <c r="F5620" t="s">
        <v>11291</v>
      </c>
      <c r="G5620" s="1">
        <v>45845</v>
      </c>
      <c r="H5620" t="s">
        <v>58</v>
      </c>
      <c r="I5620" t="s">
        <v>48</v>
      </c>
      <c r="J5620" t="s">
        <v>49</v>
      </c>
      <c r="K5620">
        <v>3</v>
      </c>
      <c r="L5620" s="3">
        <f>Working_Data[[#This Row],[price2]]/Working_Data[[#This Row],[quantity]]</f>
        <v>327.25333333333333</v>
      </c>
      <c r="M5620" s="3">
        <v>981.76</v>
      </c>
      <c r="N5620" t="s">
        <v>35</v>
      </c>
      <c r="O5620">
        <v>17</v>
      </c>
      <c r="P5620" s="1">
        <v>45556</v>
      </c>
      <c r="Q5620">
        <v>131</v>
      </c>
      <c r="R5620" t="s">
        <v>43</v>
      </c>
      <c r="S5620">
        <v>2</v>
      </c>
      <c r="T5620" s="1">
        <v>45808</v>
      </c>
      <c r="U5620" t="s">
        <v>36</v>
      </c>
      <c r="V5620" t="str">
        <f>TEXT(WEEKDAY(Working_Data[[#This Row],[order_date]],1),"DDDD")</f>
        <v>Monday</v>
      </c>
      <c r="W5620" t="str">
        <f>TEXT(Working_Data[[#This Row],[order_date]],"mmmm")</f>
        <v>July</v>
      </c>
      <c r="X5620" s="7">
        <f>Working_Data[[#This Row],[last_order_date]]-Working_Data[[#This Row],[signup_date]]</f>
        <v>-69</v>
      </c>
      <c r="Y5620" s="7">
        <f>IF(Working_Data[[#This Row],[churned]]="Active",1,0)</f>
        <v>0</v>
      </c>
      <c r="Z5620" s="7">
        <f>YEAR(Working_Data[[#This Row],[order_date]])</f>
        <v>2025</v>
      </c>
    </row>
    <row r="5621" spans="1:26" x14ac:dyDescent="0.25">
      <c r="A5621" t="s">
        <v>11292</v>
      </c>
      <c r="B5621" t="s">
        <v>38</v>
      </c>
      <c r="C5621" t="s">
        <v>22</v>
      </c>
      <c r="D5621" t="s">
        <v>77</v>
      </c>
      <c r="E5621" s="1">
        <v>45781</v>
      </c>
      <c r="F5621" t="s">
        <v>11293</v>
      </c>
      <c r="G5621" s="1">
        <v>45845</v>
      </c>
      <c r="H5621" t="s">
        <v>41</v>
      </c>
      <c r="I5621" t="s">
        <v>54</v>
      </c>
      <c r="J5621" t="s">
        <v>64</v>
      </c>
      <c r="K5621">
        <v>2</v>
      </c>
      <c r="L5621" s="3">
        <f>Working_Data[[#This Row],[price2]]/Working_Data[[#This Row],[quantity]]</f>
        <v>613.60500000000002</v>
      </c>
      <c r="M5621" s="3">
        <v>1227.21</v>
      </c>
      <c r="N5621" t="s">
        <v>35</v>
      </c>
      <c r="O5621">
        <v>47</v>
      </c>
      <c r="P5621" s="1">
        <v>45967</v>
      </c>
      <c r="Q5621">
        <v>106</v>
      </c>
      <c r="R5621" t="s">
        <v>43</v>
      </c>
      <c r="S5621">
        <v>4</v>
      </c>
      <c r="T5621" s="1">
        <v>45996</v>
      </c>
      <c r="U5621" t="s">
        <v>60</v>
      </c>
      <c r="V5621" t="str">
        <f>TEXT(WEEKDAY(Working_Data[[#This Row],[order_date]],1),"DDDD")</f>
        <v>Monday</v>
      </c>
      <c r="W5621" t="str">
        <f>TEXT(Working_Data[[#This Row],[order_date]],"mmmm")</f>
        <v>July</v>
      </c>
      <c r="X5621" s="7">
        <f>Working_Data[[#This Row],[last_order_date]]-Working_Data[[#This Row],[signup_date]]</f>
        <v>186</v>
      </c>
      <c r="Y5621" s="7">
        <f>IF(Working_Data[[#This Row],[churned]]="Active",1,0)</f>
        <v>0</v>
      </c>
      <c r="Z5621" s="7">
        <f>YEAR(Working_Data[[#This Row],[order_date]])</f>
        <v>2025</v>
      </c>
    </row>
    <row r="5622" spans="1:26" x14ac:dyDescent="0.25">
      <c r="A5622" t="s">
        <v>11294</v>
      </c>
      <c r="B5622" t="s">
        <v>21</v>
      </c>
      <c r="C5622" t="s">
        <v>82</v>
      </c>
      <c r="D5622" t="s">
        <v>56</v>
      </c>
      <c r="E5622" s="1">
        <v>45303</v>
      </c>
      <c r="F5622" t="s">
        <v>11295</v>
      </c>
      <c r="G5622" s="1">
        <v>45845</v>
      </c>
      <c r="H5622" t="s">
        <v>58</v>
      </c>
      <c r="I5622" t="s">
        <v>42</v>
      </c>
      <c r="J5622" t="s">
        <v>64</v>
      </c>
      <c r="K5622">
        <v>4</v>
      </c>
      <c r="L5622" s="3">
        <f>Working_Data[[#This Row],[price2]]/Working_Data[[#This Row],[quantity]]</f>
        <v>314.05250000000001</v>
      </c>
      <c r="M5622" s="3">
        <v>1256.21</v>
      </c>
      <c r="N5622" t="s">
        <v>28</v>
      </c>
      <c r="O5622">
        <v>4</v>
      </c>
      <c r="P5622" s="1">
        <v>45529</v>
      </c>
      <c r="Q5622">
        <v>34</v>
      </c>
      <c r="R5622" t="s">
        <v>29</v>
      </c>
      <c r="S5622">
        <v>2</v>
      </c>
      <c r="T5622" s="1">
        <v>45639</v>
      </c>
      <c r="U5622" t="s">
        <v>36</v>
      </c>
      <c r="V5622" t="str">
        <f>TEXT(WEEKDAY(Working_Data[[#This Row],[order_date]],1),"DDDD")</f>
        <v>Monday</v>
      </c>
      <c r="W5622" t="str">
        <f>TEXT(Working_Data[[#This Row],[order_date]],"mmmm")</f>
        <v>July</v>
      </c>
      <c r="X5622" s="7">
        <f>Working_Data[[#This Row],[last_order_date]]-Working_Data[[#This Row],[signup_date]]</f>
        <v>226</v>
      </c>
      <c r="Y5622" s="7">
        <f>IF(Working_Data[[#This Row],[churned]]="Active",1,0)</f>
        <v>1</v>
      </c>
      <c r="Z5622" s="7">
        <f>YEAR(Working_Data[[#This Row],[order_date]])</f>
        <v>2025</v>
      </c>
    </row>
    <row r="5623" spans="1:26" x14ac:dyDescent="0.25">
      <c r="A5623" t="s">
        <v>11296</v>
      </c>
      <c r="B5623" t="s">
        <v>38</v>
      </c>
      <c r="C5623" t="s">
        <v>82</v>
      </c>
      <c r="D5623" t="s">
        <v>52</v>
      </c>
      <c r="E5623" s="1">
        <v>45937</v>
      </c>
      <c r="F5623" t="s">
        <v>11297</v>
      </c>
      <c r="G5623" s="1">
        <v>45876</v>
      </c>
      <c r="H5623" t="s">
        <v>25</v>
      </c>
      <c r="I5623" t="s">
        <v>26</v>
      </c>
      <c r="J5623" t="s">
        <v>49</v>
      </c>
      <c r="K5623">
        <v>3</v>
      </c>
      <c r="L5623" s="3">
        <f>Working_Data[[#This Row],[price2]]/Working_Data[[#This Row],[quantity]]</f>
        <v>414.85999999999996</v>
      </c>
      <c r="M5623" s="3">
        <v>1244.58</v>
      </c>
      <c r="N5623" t="s">
        <v>35</v>
      </c>
      <c r="O5623">
        <v>37</v>
      </c>
      <c r="P5623" s="1">
        <v>45453</v>
      </c>
      <c r="Q5623">
        <v>244</v>
      </c>
      <c r="R5623" t="s">
        <v>29</v>
      </c>
      <c r="S5623">
        <v>2</v>
      </c>
      <c r="T5623" s="1">
        <v>45964</v>
      </c>
      <c r="U5623" t="s">
        <v>60</v>
      </c>
      <c r="V5623" t="str">
        <f>TEXT(WEEKDAY(Working_Data[[#This Row],[order_date]],1),"DDDD")</f>
        <v>Thursday</v>
      </c>
      <c r="W5623" t="str">
        <f>TEXT(Working_Data[[#This Row],[order_date]],"mmmm")</f>
        <v>August</v>
      </c>
      <c r="X5623" s="7">
        <f>Working_Data[[#This Row],[last_order_date]]-Working_Data[[#This Row],[signup_date]]</f>
        <v>-484</v>
      </c>
      <c r="Y5623" s="7">
        <f>IF(Working_Data[[#This Row],[churned]]="Active",1,0)</f>
        <v>1</v>
      </c>
      <c r="Z5623" s="7">
        <f>YEAR(Working_Data[[#This Row],[order_date]])</f>
        <v>2025</v>
      </c>
    </row>
    <row r="5624" spans="1:26" x14ac:dyDescent="0.25">
      <c r="A5624" t="s">
        <v>11298</v>
      </c>
      <c r="B5624" t="s">
        <v>45</v>
      </c>
      <c r="C5624" t="s">
        <v>22</v>
      </c>
      <c r="D5624" t="s">
        <v>23</v>
      </c>
      <c r="E5624" s="1">
        <v>45497</v>
      </c>
      <c r="F5624" t="s">
        <v>11299</v>
      </c>
      <c r="G5624" s="1">
        <v>45876</v>
      </c>
      <c r="H5624" t="s">
        <v>34</v>
      </c>
      <c r="I5624" t="s">
        <v>42</v>
      </c>
      <c r="J5624" t="s">
        <v>59</v>
      </c>
      <c r="K5624">
        <v>1</v>
      </c>
      <c r="L5624" s="3">
        <f>Working_Data[[#This Row],[price2]]/Working_Data[[#This Row],[quantity]]</f>
        <v>636.71</v>
      </c>
      <c r="M5624" s="3">
        <v>636.71</v>
      </c>
      <c r="N5624" t="s">
        <v>28</v>
      </c>
      <c r="O5624">
        <v>8</v>
      </c>
      <c r="P5624" s="1">
        <v>45855</v>
      </c>
      <c r="Q5624">
        <v>182</v>
      </c>
      <c r="R5624" t="s">
        <v>43</v>
      </c>
      <c r="S5624">
        <v>5</v>
      </c>
      <c r="T5624" s="1">
        <v>45730</v>
      </c>
      <c r="U5624" t="s">
        <v>36</v>
      </c>
      <c r="V5624" t="str">
        <f>TEXT(WEEKDAY(Working_Data[[#This Row],[order_date]],1),"DDDD")</f>
        <v>Thursday</v>
      </c>
      <c r="W5624" t="str">
        <f>TEXT(Working_Data[[#This Row],[order_date]],"mmmm")</f>
        <v>August</v>
      </c>
      <c r="X5624" s="7">
        <f>Working_Data[[#This Row],[last_order_date]]-Working_Data[[#This Row],[signup_date]]</f>
        <v>358</v>
      </c>
      <c r="Y5624" s="7">
        <f>IF(Working_Data[[#This Row],[churned]]="Active",1,0)</f>
        <v>0</v>
      </c>
      <c r="Z5624" s="7">
        <f>YEAR(Working_Data[[#This Row],[order_date]])</f>
        <v>2025</v>
      </c>
    </row>
    <row r="5625" spans="1:26" x14ac:dyDescent="0.25">
      <c r="A5625" t="s">
        <v>11300</v>
      </c>
      <c r="B5625" t="s">
        <v>21</v>
      </c>
      <c r="C5625" t="s">
        <v>82</v>
      </c>
      <c r="D5625" t="s">
        <v>23</v>
      </c>
      <c r="E5625" s="1">
        <v>45714</v>
      </c>
      <c r="F5625" t="s">
        <v>11301</v>
      </c>
      <c r="G5625" s="1">
        <v>45876</v>
      </c>
      <c r="H5625" t="s">
        <v>41</v>
      </c>
      <c r="I5625" t="s">
        <v>48</v>
      </c>
      <c r="J5625" t="s">
        <v>59</v>
      </c>
      <c r="K5625">
        <v>3</v>
      </c>
      <c r="L5625" s="3">
        <f>Working_Data[[#This Row],[price2]]/Working_Data[[#This Row],[quantity]]</f>
        <v>198.02333333333334</v>
      </c>
      <c r="M5625" s="3">
        <v>594.07000000000005</v>
      </c>
      <c r="N5625" t="s">
        <v>50</v>
      </c>
      <c r="O5625">
        <v>1</v>
      </c>
      <c r="P5625" s="1">
        <v>45528</v>
      </c>
      <c r="Q5625">
        <v>452</v>
      </c>
      <c r="R5625" t="s">
        <v>43</v>
      </c>
      <c r="S5625">
        <v>2</v>
      </c>
      <c r="T5625" s="1">
        <v>45664</v>
      </c>
      <c r="U5625" t="s">
        <v>36</v>
      </c>
      <c r="V5625" t="str">
        <f>TEXT(WEEKDAY(Working_Data[[#This Row],[order_date]],1),"DDDD")</f>
        <v>Thursday</v>
      </c>
      <c r="W5625" t="str">
        <f>TEXT(Working_Data[[#This Row],[order_date]],"mmmm")</f>
        <v>August</v>
      </c>
      <c r="X5625" s="7">
        <f>Working_Data[[#This Row],[last_order_date]]-Working_Data[[#This Row],[signup_date]]</f>
        <v>-186</v>
      </c>
      <c r="Y5625" s="7">
        <f>IF(Working_Data[[#This Row],[churned]]="Active",1,0)</f>
        <v>0</v>
      </c>
      <c r="Z5625" s="7">
        <f>YEAR(Working_Data[[#This Row],[order_date]])</f>
        <v>2025</v>
      </c>
    </row>
    <row r="5626" spans="1:26" x14ac:dyDescent="0.25">
      <c r="A5626" t="s">
        <v>11302</v>
      </c>
      <c r="B5626" t="s">
        <v>21</v>
      </c>
      <c r="C5626" t="s">
        <v>82</v>
      </c>
      <c r="D5626" t="s">
        <v>23</v>
      </c>
      <c r="E5626" s="1">
        <v>45315</v>
      </c>
      <c r="F5626" t="s">
        <v>11303</v>
      </c>
      <c r="G5626" s="1">
        <v>45876</v>
      </c>
      <c r="H5626" t="s">
        <v>41</v>
      </c>
      <c r="I5626" t="s">
        <v>48</v>
      </c>
      <c r="J5626" t="s">
        <v>67</v>
      </c>
      <c r="K5626">
        <v>1</v>
      </c>
      <c r="L5626" s="3">
        <f>Working_Data[[#This Row],[price2]]/Working_Data[[#This Row],[quantity]]</f>
        <v>1103.42</v>
      </c>
      <c r="M5626" s="3">
        <v>1103.42</v>
      </c>
      <c r="N5626" t="s">
        <v>28</v>
      </c>
      <c r="O5626">
        <v>38</v>
      </c>
      <c r="P5626" s="1">
        <v>45552</v>
      </c>
      <c r="Q5626">
        <v>298</v>
      </c>
      <c r="R5626" t="s">
        <v>43</v>
      </c>
      <c r="S5626">
        <v>1</v>
      </c>
      <c r="T5626" s="1">
        <v>45704</v>
      </c>
      <c r="U5626" t="s">
        <v>36</v>
      </c>
      <c r="V5626" t="str">
        <f>TEXT(WEEKDAY(Working_Data[[#This Row],[order_date]],1),"DDDD")</f>
        <v>Thursday</v>
      </c>
      <c r="W5626" t="str">
        <f>TEXT(Working_Data[[#This Row],[order_date]],"mmmm")</f>
        <v>August</v>
      </c>
      <c r="X5626" s="7">
        <f>Working_Data[[#This Row],[last_order_date]]-Working_Data[[#This Row],[signup_date]]</f>
        <v>237</v>
      </c>
      <c r="Y5626" s="7">
        <f>IF(Working_Data[[#This Row],[churned]]="Active",1,0)</f>
        <v>0</v>
      </c>
      <c r="Z5626" s="7">
        <f>YEAR(Working_Data[[#This Row],[order_date]])</f>
        <v>2025</v>
      </c>
    </row>
    <row r="5627" spans="1:26" x14ac:dyDescent="0.25">
      <c r="A5627" t="s">
        <v>11304</v>
      </c>
      <c r="B5627" t="s">
        <v>45</v>
      </c>
      <c r="C5627" t="s">
        <v>22</v>
      </c>
      <c r="D5627" t="s">
        <v>56</v>
      </c>
      <c r="E5627" s="1">
        <v>45736</v>
      </c>
      <c r="F5627" t="s">
        <v>11305</v>
      </c>
      <c r="G5627" s="1">
        <v>45876</v>
      </c>
      <c r="H5627" t="s">
        <v>47</v>
      </c>
      <c r="I5627" t="s">
        <v>26</v>
      </c>
      <c r="J5627" t="s">
        <v>27</v>
      </c>
      <c r="K5627">
        <v>4</v>
      </c>
      <c r="L5627" s="3">
        <f>Working_Data[[#This Row],[price2]]/Working_Data[[#This Row],[quantity]]</f>
        <v>178.8075</v>
      </c>
      <c r="M5627" s="3">
        <v>715.23</v>
      </c>
      <c r="N5627" t="s">
        <v>28</v>
      </c>
      <c r="O5627">
        <v>24</v>
      </c>
      <c r="P5627" s="1">
        <v>45778</v>
      </c>
      <c r="Q5627">
        <v>105</v>
      </c>
      <c r="R5627" t="s">
        <v>43</v>
      </c>
      <c r="S5627">
        <v>2</v>
      </c>
      <c r="T5627" s="1">
        <v>45525</v>
      </c>
      <c r="U5627" t="s">
        <v>30</v>
      </c>
      <c r="V5627" t="str">
        <f>TEXT(WEEKDAY(Working_Data[[#This Row],[order_date]],1),"DDDD")</f>
        <v>Thursday</v>
      </c>
      <c r="W5627" t="str">
        <f>TEXT(Working_Data[[#This Row],[order_date]],"mmmm")</f>
        <v>August</v>
      </c>
      <c r="X5627" s="7">
        <f>Working_Data[[#This Row],[last_order_date]]-Working_Data[[#This Row],[signup_date]]</f>
        <v>42</v>
      </c>
      <c r="Y5627" s="7">
        <f>IF(Working_Data[[#This Row],[churned]]="Active",1,0)</f>
        <v>0</v>
      </c>
      <c r="Z5627" s="7">
        <f>YEAR(Working_Data[[#This Row],[order_date]])</f>
        <v>2025</v>
      </c>
    </row>
    <row r="5628" spans="1:26" x14ac:dyDescent="0.25">
      <c r="A5628" t="s">
        <v>11306</v>
      </c>
      <c r="B5628" t="s">
        <v>38</v>
      </c>
      <c r="C5628" t="s">
        <v>22</v>
      </c>
      <c r="D5628" t="s">
        <v>56</v>
      </c>
      <c r="E5628" s="1">
        <v>45651</v>
      </c>
      <c r="F5628" t="s">
        <v>11307</v>
      </c>
      <c r="G5628" s="1">
        <v>45876</v>
      </c>
      <c r="H5628" t="s">
        <v>34</v>
      </c>
      <c r="I5628" t="s">
        <v>48</v>
      </c>
      <c r="J5628" t="s">
        <v>64</v>
      </c>
      <c r="K5628">
        <v>5</v>
      </c>
      <c r="L5628" s="3">
        <f>Working_Data[[#This Row],[price2]]/Working_Data[[#This Row],[quantity]]</f>
        <v>76.655999999999992</v>
      </c>
      <c r="M5628" s="3">
        <v>383.28</v>
      </c>
      <c r="N5628" t="s">
        <v>35</v>
      </c>
      <c r="O5628">
        <v>38</v>
      </c>
      <c r="P5628" s="1">
        <v>45821</v>
      </c>
      <c r="Q5628">
        <v>136</v>
      </c>
      <c r="R5628" t="s">
        <v>29</v>
      </c>
      <c r="S5628">
        <v>3</v>
      </c>
      <c r="T5628" s="1">
        <v>45682</v>
      </c>
      <c r="U5628" t="s">
        <v>30</v>
      </c>
      <c r="V5628" t="str">
        <f>TEXT(WEEKDAY(Working_Data[[#This Row],[order_date]],1),"DDDD")</f>
        <v>Thursday</v>
      </c>
      <c r="W5628" t="str">
        <f>TEXT(Working_Data[[#This Row],[order_date]],"mmmm")</f>
        <v>August</v>
      </c>
      <c r="X5628" s="7">
        <f>Working_Data[[#This Row],[last_order_date]]-Working_Data[[#This Row],[signup_date]]</f>
        <v>170</v>
      </c>
      <c r="Y5628" s="7">
        <f>IF(Working_Data[[#This Row],[churned]]="Active",1,0)</f>
        <v>1</v>
      </c>
      <c r="Z5628" s="7">
        <f>YEAR(Working_Data[[#This Row],[order_date]])</f>
        <v>2025</v>
      </c>
    </row>
    <row r="5629" spans="1:26" x14ac:dyDescent="0.25">
      <c r="A5629" t="s">
        <v>11308</v>
      </c>
      <c r="B5629" t="s">
        <v>21</v>
      </c>
      <c r="C5629" t="s">
        <v>39</v>
      </c>
      <c r="D5629" t="s">
        <v>32</v>
      </c>
      <c r="E5629" s="1">
        <v>45276</v>
      </c>
      <c r="F5629" t="s">
        <v>11309</v>
      </c>
      <c r="G5629" s="1">
        <v>45876</v>
      </c>
      <c r="H5629" t="s">
        <v>58</v>
      </c>
      <c r="I5629" t="s">
        <v>26</v>
      </c>
      <c r="J5629" t="s">
        <v>67</v>
      </c>
      <c r="K5629">
        <v>1</v>
      </c>
      <c r="L5629" s="3">
        <f>Working_Data[[#This Row],[price2]]/Working_Data[[#This Row],[quantity]]</f>
        <v>1160.7</v>
      </c>
      <c r="M5629" s="3">
        <v>1160.7</v>
      </c>
      <c r="N5629" t="s">
        <v>50</v>
      </c>
      <c r="O5629">
        <v>25</v>
      </c>
      <c r="P5629" s="1">
        <v>45781</v>
      </c>
      <c r="Q5629">
        <v>371</v>
      </c>
      <c r="R5629" t="s">
        <v>29</v>
      </c>
      <c r="S5629">
        <v>1</v>
      </c>
      <c r="T5629" s="1">
        <v>45391</v>
      </c>
      <c r="U5629" t="s">
        <v>36</v>
      </c>
      <c r="V5629" t="str">
        <f>TEXT(WEEKDAY(Working_Data[[#This Row],[order_date]],1),"DDDD")</f>
        <v>Thursday</v>
      </c>
      <c r="W5629" t="str">
        <f>TEXT(Working_Data[[#This Row],[order_date]],"mmmm")</f>
        <v>August</v>
      </c>
      <c r="X5629" s="7">
        <f>Working_Data[[#This Row],[last_order_date]]-Working_Data[[#This Row],[signup_date]]</f>
        <v>505</v>
      </c>
      <c r="Y5629" s="7">
        <f>IF(Working_Data[[#This Row],[churned]]="Active",1,0)</f>
        <v>1</v>
      </c>
      <c r="Z5629" s="7">
        <f>YEAR(Working_Data[[#This Row],[order_date]])</f>
        <v>2025</v>
      </c>
    </row>
    <row r="5630" spans="1:26" x14ac:dyDescent="0.25">
      <c r="A5630" t="s">
        <v>11310</v>
      </c>
      <c r="B5630" t="s">
        <v>38</v>
      </c>
      <c r="C5630" t="s">
        <v>82</v>
      </c>
      <c r="D5630" t="s">
        <v>77</v>
      </c>
      <c r="E5630" s="1">
        <v>45731</v>
      </c>
      <c r="F5630" t="s">
        <v>11311</v>
      </c>
      <c r="G5630" s="1">
        <v>45876</v>
      </c>
      <c r="H5630" t="s">
        <v>25</v>
      </c>
      <c r="I5630" t="s">
        <v>42</v>
      </c>
      <c r="J5630" t="s">
        <v>49</v>
      </c>
      <c r="K5630">
        <v>1</v>
      </c>
      <c r="L5630" s="3">
        <f>Working_Data[[#This Row],[price2]]/Working_Data[[#This Row],[quantity]]</f>
        <v>1001.93</v>
      </c>
      <c r="M5630" s="3">
        <v>1001.93</v>
      </c>
      <c r="N5630" t="s">
        <v>50</v>
      </c>
      <c r="O5630">
        <v>16</v>
      </c>
      <c r="P5630" s="1">
        <v>45642</v>
      </c>
      <c r="Q5630">
        <v>426</v>
      </c>
      <c r="R5630" t="s">
        <v>29</v>
      </c>
      <c r="S5630">
        <v>4</v>
      </c>
      <c r="T5630" s="1">
        <v>45641</v>
      </c>
      <c r="U5630" t="s">
        <v>60</v>
      </c>
      <c r="V5630" t="str">
        <f>TEXT(WEEKDAY(Working_Data[[#This Row],[order_date]],1),"DDDD")</f>
        <v>Thursday</v>
      </c>
      <c r="W5630" t="str">
        <f>TEXT(Working_Data[[#This Row],[order_date]],"mmmm")</f>
        <v>August</v>
      </c>
      <c r="X5630" s="7">
        <f>Working_Data[[#This Row],[last_order_date]]-Working_Data[[#This Row],[signup_date]]</f>
        <v>-89</v>
      </c>
      <c r="Y5630" s="7">
        <f>IF(Working_Data[[#This Row],[churned]]="Active",1,0)</f>
        <v>1</v>
      </c>
      <c r="Z5630" s="7">
        <f>YEAR(Working_Data[[#This Row],[order_date]])</f>
        <v>2025</v>
      </c>
    </row>
    <row r="5631" spans="1:26" x14ac:dyDescent="0.25">
      <c r="A5631" t="s">
        <v>11312</v>
      </c>
      <c r="B5631" t="s">
        <v>38</v>
      </c>
      <c r="C5631" t="s">
        <v>82</v>
      </c>
      <c r="D5631" t="s">
        <v>52</v>
      </c>
      <c r="E5631" s="1">
        <v>45877</v>
      </c>
      <c r="F5631" t="s">
        <v>11313</v>
      </c>
      <c r="G5631" s="1">
        <v>45876</v>
      </c>
      <c r="H5631" t="s">
        <v>34</v>
      </c>
      <c r="I5631" t="s">
        <v>42</v>
      </c>
      <c r="J5631" t="s">
        <v>67</v>
      </c>
      <c r="K5631">
        <v>1</v>
      </c>
      <c r="L5631" s="3">
        <f>Working_Data[[#This Row],[price2]]/Working_Data[[#This Row],[quantity]]</f>
        <v>543.28</v>
      </c>
      <c r="M5631" s="3">
        <v>543.28</v>
      </c>
      <c r="N5631" t="s">
        <v>28</v>
      </c>
      <c r="O5631">
        <v>8</v>
      </c>
      <c r="P5631" s="1">
        <v>45624</v>
      </c>
      <c r="Q5631">
        <v>72</v>
      </c>
      <c r="R5631" t="s">
        <v>29</v>
      </c>
      <c r="S5631">
        <v>5</v>
      </c>
      <c r="T5631" s="1">
        <v>45606</v>
      </c>
      <c r="U5631" t="s">
        <v>60</v>
      </c>
      <c r="V5631" t="str">
        <f>TEXT(WEEKDAY(Working_Data[[#This Row],[order_date]],1),"DDDD")</f>
        <v>Thursday</v>
      </c>
      <c r="W5631" t="str">
        <f>TEXT(Working_Data[[#This Row],[order_date]],"mmmm")</f>
        <v>August</v>
      </c>
      <c r="X5631" s="7">
        <f>Working_Data[[#This Row],[last_order_date]]-Working_Data[[#This Row],[signup_date]]</f>
        <v>-253</v>
      </c>
      <c r="Y5631" s="7">
        <f>IF(Working_Data[[#This Row],[churned]]="Active",1,0)</f>
        <v>1</v>
      </c>
      <c r="Z5631" s="7">
        <f>YEAR(Working_Data[[#This Row],[order_date]])</f>
        <v>2025</v>
      </c>
    </row>
    <row r="5632" spans="1:26" x14ac:dyDescent="0.25">
      <c r="A5632" t="s">
        <v>11314</v>
      </c>
      <c r="B5632" t="s">
        <v>38</v>
      </c>
      <c r="C5632" t="s">
        <v>82</v>
      </c>
      <c r="D5632" t="s">
        <v>23</v>
      </c>
      <c r="E5632" s="1">
        <v>45417</v>
      </c>
      <c r="F5632" t="s">
        <v>11315</v>
      </c>
      <c r="G5632" s="1">
        <v>45907</v>
      </c>
      <c r="H5632" t="s">
        <v>25</v>
      </c>
      <c r="I5632" t="s">
        <v>54</v>
      </c>
      <c r="J5632" t="s">
        <v>27</v>
      </c>
      <c r="K5632">
        <v>4</v>
      </c>
      <c r="L5632" s="3">
        <f>Working_Data[[#This Row],[price2]]/Working_Data[[#This Row],[quantity]]</f>
        <v>31.34</v>
      </c>
      <c r="M5632" s="3">
        <v>125.36</v>
      </c>
      <c r="N5632" t="s">
        <v>35</v>
      </c>
      <c r="O5632">
        <v>30</v>
      </c>
      <c r="P5632" s="1">
        <v>45831</v>
      </c>
      <c r="Q5632">
        <v>301</v>
      </c>
      <c r="R5632" t="s">
        <v>29</v>
      </c>
      <c r="S5632">
        <v>2</v>
      </c>
      <c r="T5632" s="1">
        <v>45701</v>
      </c>
      <c r="U5632" t="s">
        <v>60</v>
      </c>
      <c r="V5632" t="str">
        <f>TEXT(WEEKDAY(Working_Data[[#This Row],[order_date]],1),"DDDD")</f>
        <v>Sunday</v>
      </c>
      <c r="W5632" t="str">
        <f>TEXT(Working_Data[[#This Row],[order_date]],"mmmm")</f>
        <v>September</v>
      </c>
      <c r="X5632" s="7">
        <f>Working_Data[[#This Row],[last_order_date]]-Working_Data[[#This Row],[signup_date]]</f>
        <v>414</v>
      </c>
      <c r="Y5632" s="7">
        <f>IF(Working_Data[[#This Row],[churned]]="Active",1,0)</f>
        <v>1</v>
      </c>
      <c r="Z5632" s="7">
        <f>YEAR(Working_Data[[#This Row],[order_date]])</f>
        <v>2025</v>
      </c>
    </row>
    <row r="5633" spans="1:26" x14ac:dyDescent="0.25">
      <c r="A5633" t="s">
        <v>11316</v>
      </c>
      <c r="B5633" t="s">
        <v>38</v>
      </c>
      <c r="C5633" t="s">
        <v>22</v>
      </c>
      <c r="D5633" t="s">
        <v>23</v>
      </c>
      <c r="E5633" s="1">
        <v>45825</v>
      </c>
      <c r="F5633" t="s">
        <v>11317</v>
      </c>
      <c r="G5633" s="1">
        <v>45907</v>
      </c>
      <c r="H5633" t="s">
        <v>34</v>
      </c>
      <c r="I5633" t="s">
        <v>48</v>
      </c>
      <c r="J5633" t="s">
        <v>59</v>
      </c>
      <c r="K5633">
        <v>2</v>
      </c>
      <c r="L5633" s="3">
        <f>Working_Data[[#This Row],[price2]]/Working_Data[[#This Row],[quantity]]</f>
        <v>120.28</v>
      </c>
      <c r="M5633" s="3">
        <v>240.56</v>
      </c>
      <c r="N5633" t="s">
        <v>50</v>
      </c>
      <c r="O5633">
        <v>37</v>
      </c>
      <c r="P5633" s="1">
        <v>45906</v>
      </c>
      <c r="Q5633">
        <v>117</v>
      </c>
      <c r="R5633" t="s">
        <v>29</v>
      </c>
      <c r="S5633">
        <v>3</v>
      </c>
      <c r="T5633" s="1">
        <v>45905</v>
      </c>
      <c r="U5633" t="s">
        <v>36</v>
      </c>
      <c r="V5633" t="str">
        <f>TEXT(WEEKDAY(Working_Data[[#This Row],[order_date]],1),"DDDD")</f>
        <v>Sunday</v>
      </c>
      <c r="W5633" t="str">
        <f>TEXT(Working_Data[[#This Row],[order_date]],"mmmm")</f>
        <v>September</v>
      </c>
      <c r="X5633" s="7">
        <f>Working_Data[[#This Row],[last_order_date]]-Working_Data[[#This Row],[signup_date]]</f>
        <v>81</v>
      </c>
      <c r="Y5633" s="7">
        <f>IF(Working_Data[[#This Row],[churned]]="Active",1,0)</f>
        <v>1</v>
      </c>
      <c r="Z5633" s="7">
        <f>YEAR(Working_Data[[#This Row],[order_date]])</f>
        <v>2025</v>
      </c>
    </row>
    <row r="5634" spans="1:26" x14ac:dyDescent="0.25">
      <c r="A5634" t="s">
        <v>11318</v>
      </c>
      <c r="B5634" t="s">
        <v>45</v>
      </c>
      <c r="C5634" t="s">
        <v>39</v>
      </c>
      <c r="D5634" t="s">
        <v>32</v>
      </c>
      <c r="E5634" s="1">
        <v>45807</v>
      </c>
      <c r="F5634" t="s">
        <v>11319</v>
      </c>
      <c r="G5634" s="1">
        <v>45907</v>
      </c>
      <c r="H5634" t="s">
        <v>47</v>
      </c>
      <c r="I5634" t="s">
        <v>48</v>
      </c>
      <c r="J5634" t="s">
        <v>67</v>
      </c>
      <c r="K5634">
        <v>3</v>
      </c>
      <c r="L5634" s="3">
        <f>Working_Data[[#This Row],[price2]]/Working_Data[[#This Row],[quantity]]</f>
        <v>120.91666666666667</v>
      </c>
      <c r="M5634" s="3">
        <v>362.75</v>
      </c>
      <c r="N5634" t="s">
        <v>35</v>
      </c>
      <c r="O5634">
        <v>12</v>
      </c>
      <c r="P5634" s="1">
        <v>45551</v>
      </c>
      <c r="Q5634">
        <v>187</v>
      </c>
      <c r="R5634" t="s">
        <v>29</v>
      </c>
      <c r="S5634">
        <v>5</v>
      </c>
      <c r="T5634" s="1">
        <v>45702</v>
      </c>
      <c r="U5634" t="s">
        <v>36</v>
      </c>
      <c r="V5634" t="str">
        <f>TEXT(WEEKDAY(Working_Data[[#This Row],[order_date]],1),"DDDD")</f>
        <v>Sunday</v>
      </c>
      <c r="W5634" t="str">
        <f>TEXT(Working_Data[[#This Row],[order_date]],"mmmm")</f>
        <v>September</v>
      </c>
      <c r="X5634" s="7">
        <f>Working_Data[[#This Row],[last_order_date]]-Working_Data[[#This Row],[signup_date]]</f>
        <v>-256</v>
      </c>
      <c r="Y5634" s="7">
        <f>IF(Working_Data[[#This Row],[churned]]="Active",1,0)</f>
        <v>1</v>
      </c>
      <c r="Z5634" s="7">
        <f>YEAR(Working_Data[[#This Row],[order_date]])</f>
        <v>2025</v>
      </c>
    </row>
    <row r="5635" spans="1:26" x14ac:dyDescent="0.25">
      <c r="A5635" t="s">
        <v>11320</v>
      </c>
      <c r="B5635" t="s">
        <v>21</v>
      </c>
      <c r="C5635" t="s">
        <v>82</v>
      </c>
      <c r="D5635" t="s">
        <v>23</v>
      </c>
      <c r="E5635" s="1">
        <v>45934</v>
      </c>
      <c r="F5635" t="s">
        <v>11321</v>
      </c>
      <c r="G5635" s="1">
        <v>45907</v>
      </c>
      <c r="H5635" t="s">
        <v>41</v>
      </c>
      <c r="I5635" t="s">
        <v>26</v>
      </c>
      <c r="J5635" t="s">
        <v>67</v>
      </c>
      <c r="K5635">
        <v>1</v>
      </c>
      <c r="L5635" s="3">
        <f>Working_Data[[#This Row],[price2]]/Working_Data[[#This Row],[quantity]]</f>
        <v>1232.57</v>
      </c>
      <c r="M5635" s="3">
        <v>1232.57</v>
      </c>
      <c r="N5635" t="s">
        <v>28</v>
      </c>
      <c r="O5635">
        <v>39</v>
      </c>
      <c r="P5635" s="1">
        <v>45763</v>
      </c>
      <c r="Q5635">
        <v>158</v>
      </c>
      <c r="R5635" t="s">
        <v>43</v>
      </c>
      <c r="S5635">
        <v>3</v>
      </c>
      <c r="T5635" s="1">
        <v>45554</v>
      </c>
      <c r="U5635" t="s">
        <v>36</v>
      </c>
      <c r="V5635" t="str">
        <f>TEXT(WEEKDAY(Working_Data[[#This Row],[order_date]],1),"DDDD")</f>
        <v>Sunday</v>
      </c>
      <c r="W5635" t="str">
        <f>TEXT(Working_Data[[#This Row],[order_date]],"mmmm")</f>
        <v>September</v>
      </c>
      <c r="X5635" s="7">
        <f>Working_Data[[#This Row],[last_order_date]]-Working_Data[[#This Row],[signup_date]]</f>
        <v>-171</v>
      </c>
      <c r="Y5635" s="7">
        <f>IF(Working_Data[[#This Row],[churned]]="Active",1,0)</f>
        <v>0</v>
      </c>
      <c r="Z5635" s="7">
        <f>YEAR(Working_Data[[#This Row],[order_date]])</f>
        <v>2025</v>
      </c>
    </row>
    <row r="5636" spans="1:26" x14ac:dyDescent="0.25">
      <c r="A5636" t="s">
        <v>11322</v>
      </c>
      <c r="B5636" t="s">
        <v>38</v>
      </c>
      <c r="C5636" t="s">
        <v>22</v>
      </c>
      <c r="D5636" t="s">
        <v>77</v>
      </c>
      <c r="E5636" s="1">
        <v>45271</v>
      </c>
      <c r="F5636" t="s">
        <v>11323</v>
      </c>
      <c r="G5636" s="1">
        <v>45907</v>
      </c>
      <c r="H5636" t="s">
        <v>47</v>
      </c>
      <c r="I5636" t="s">
        <v>42</v>
      </c>
      <c r="J5636" t="s">
        <v>49</v>
      </c>
      <c r="K5636">
        <v>5</v>
      </c>
      <c r="L5636" s="3">
        <f>Working_Data[[#This Row],[price2]]/Working_Data[[#This Row],[quantity]]</f>
        <v>144.80199999999999</v>
      </c>
      <c r="M5636" s="3">
        <v>724.01</v>
      </c>
      <c r="N5636" t="s">
        <v>35</v>
      </c>
      <c r="O5636">
        <v>19</v>
      </c>
      <c r="P5636" s="1">
        <v>45791</v>
      </c>
      <c r="Q5636">
        <v>165</v>
      </c>
      <c r="R5636" t="s">
        <v>43</v>
      </c>
      <c r="S5636">
        <v>5</v>
      </c>
      <c r="T5636" s="1">
        <v>45791</v>
      </c>
      <c r="U5636" t="s">
        <v>30</v>
      </c>
      <c r="V5636" t="str">
        <f>TEXT(WEEKDAY(Working_Data[[#This Row],[order_date]],1),"DDDD")</f>
        <v>Sunday</v>
      </c>
      <c r="W5636" t="str">
        <f>TEXT(Working_Data[[#This Row],[order_date]],"mmmm")</f>
        <v>September</v>
      </c>
      <c r="X5636" s="7">
        <f>Working_Data[[#This Row],[last_order_date]]-Working_Data[[#This Row],[signup_date]]</f>
        <v>520</v>
      </c>
      <c r="Y5636" s="7">
        <f>IF(Working_Data[[#This Row],[churned]]="Active",1,0)</f>
        <v>0</v>
      </c>
      <c r="Z5636" s="7">
        <f>YEAR(Working_Data[[#This Row],[order_date]])</f>
        <v>2025</v>
      </c>
    </row>
    <row r="5637" spans="1:26" x14ac:dyDescent="0.25">
      <c r="A5637" t="s">
        <v>11324</v>
      </c>
      <c r="B5637" t="s">
        <v>38</v>
      </c>
      <c r="C5637" t="s">
        <v>39</v>
      </c>
      <c r="D5637" t="s">
        <v>52</v>
      </c>
      <c r="E5637" s="1">
        <v>45705</v>
      </c>
      <c r="F5637" t="s">
        <v>11325</v>
      </c>
      <c r="G5637" s="1">
        <v>45907</v>
      </c>
      <c r="H5637" t="s">
        <v>41</v>
      </c>
      <c r="I5637" t="s">
        <v>48</v>
      </c>
      <c r="J5637" t="s">
        <v>67</v>
      </c>
      <c r="K5637">
        <v>2</v>
      </c>
      <c r="L5637" s="3">
        <f>Working_Data[[#This Row],[price2]]/Working_Data[[#This Row],[quantity]]</f>
        <v>517.85500000000002</v>
      </c>
      <c r="M5637" s="3">
        <v>1035.71</v>
      </c>
      <c r="N5637" t="s">
        <v>28</v>
      </c>
      <c r="O5637">
        <v>38</v>
      </c>
      <c r="P5637" s="1">
        <v>45664</v>
      </c>
      <c r="Q5637">
        <v>138</v>
      </c>
      <c r="R5637" t="s">
        <v>43</v>
      </c>
      <c r="S5637">
        <v>3</v>
      </c>
      <c r="T5637" s="1">
        <v>45626</v>
      </c>
      <c r="U5637" t="s">
        <v>30</v>
      </c>
      <c r="V5637" t="str">
        <f>TEXT(WEEKDAY(Working_Data[[#This Row],[order_date]],1),"DDDD")</f>
        <v>Sunday</v>
      </c>
      <c r="W5637" t="str">
        <f>TEXT(Working_Data[[#This Row],[order_date]],"mmmm")</f>
        <v>September</v>
      </c>
      <c r="X5637" s="7">
        <f>Working_Data[[#This Row],[last_order_date]]-Working_Data[[#This Row],[signup_date]]</f>
        <v>-41</v>
      </c>
      <c r="Y5637" s="7">
        <f>IF(Working_Data[[#This Row],[churned]]="Active",1,0)</f>
        <v>0</v>
      </c>
      <c r="Z5637" s="7">
        <f>YEAR(Working_Data[[#This Row],[order_date]])</f>
        <v>2025</v>
      </c>
    </row>
    <row r="5638" spans="1:26" x14ac:dyDescent="0.25">
      <c r="A5638" t="s">
        <v>11326</v>
      </c>
      <c r="B5638" t="s">
        <v>45</v>
      </c>
      <c r="C5638" t="s">
        <v>82</v>
      </c>
      <c r="D5638" t="s">
        <v>52</v>
      </c>
      <c r="E5638" s="1">
        <v>45246</v>
      </c>
      <c r="F5638" t="s">
        <v>11327</v>
      </c>
      <c r="G5638" s="1">
        <v>45937</v>
      </c>
      <c r="H5638" t="s">
        <v>41</v>
      </c>
      <c r="I5638" t="s">
        <v>42</v>
      </c>
      <c r="J5638" t="s">
        <v>67</v>
      </c>
      <c r="K5638">
        <v>3</v>
      </c>
      <c r="L5638" s="3">
        <f>Working_Data[[#This Row],[price2]]/Working_Data[[#This Row],[quantity]]</f>
        <v>481.88333333333338</v>
      </c>
      <c r="M5638" s="3">
        <v>1445.65</v>
      </c>
      <c r="N5638" t="s">
        <v>28</v>
      </c>
      <c r="O5638">
        <v>3</v>
      </c>
      <c r="P5638" s="1">
        <v>45809</v>
      </c>
      <c r="Q5638">
        <v>424</v>
      </c>
      <c r="R5638" t="s">
        <v>43</v>
      </c>
      <c r="S5638">
        <v>3</v>
      </c>
      <c r="T5638" s="1">
        <v>45884</v>
      </c>
      <c r="U5638" t="s">
        <v>60</v>
      </c>
      <c r="V5638" t="str">
        <f>TEXT(WEEKDAY(Working_Data[[#This Row],[order_date]],1),"DDDD")</f>
        <v>Tuesday</v>
      </c>
      <c r="W5638" t="str">
        <f>TEXT(Working_Data[[#This Row],[order_date]],"mmmm")</f>
        <v>October</v>
      </c>
      <c r="X5638" s="7">
        <f>Working_Data[[#This Row],[last_order_date]]-Working_Data[[#This Row],[signup_date]]</f>
        <v>563</v>
      </c>
      <c r="Y5638" s="7">
        <f>IF(Working_Data[[#This Row],[churned]]="Active",1,0)</f>
        <v>0</v>
      </c>
      <c r="Z5638" s="7">
        <f>YEAR(Working_Data[[#This Row],[order_date]])</f>
        <v>2025</v>
      </c>
    </row>
    <row r="5639" spans="1:26" x14ac:dyDescent="0.25">
      <c r="A5639" t="s">
        <v>11328</v>
      </c>
      <c r="B5639" t="s">
        <v>38</v>
      </c>
      <c r="C5639" t="s">
        <v>39</v>
      </c>
      <c r="D5639" t="s">
        <v>32</v>
      </c>
      <c r="E5639" s="1">
        <v>45845</v>
      </c>
      <c r="F5639" t="s">
        <v>11329</v>
      </c>
      <c r="G5639" s="1">
        <v>45937</v>
      </c>
      <c r="H5639" t="s">
        <v>47</v>
      </c>
      <c r="I5639" t="s">
        <v>48</v>
      </c>
      <c r="J5639" t="s">
        <v>27</v>
      </c>
      <c r="K5639">
        <v>2</v>
      </c>
      <c r="L5639" s="3">
        <f>Working_Data[[#This Row],[price2]]/Working_Data[[#This Row],[quantity]]</f>
        <v>337.68</v>
      </c>
      <c r="M5639" s="3">
        <v>675.36</v>
      </c>
      <c r="N5639" t="s">
        <v>35</v>
      </c>
      <c r="O5639">
        <v>19</v>
      </c>
      <c r="P5639" s="1">
        <v>45574</v>
      </c>
      <c r="Q5639">
        <v>413</v>
      </c>
      <c r="R5639" t="s">
        <v>29</v>
      </c>
      <c r="S5639">
        <v>3</v>
      </c>
      <c r="T5639" s="1">
        <v>45707</v>
      </c>
      <c r="U5639" t="s">
        <v>60</v>
      </c>
      <c r="V5639" t="str">
        <f>TEXT(WEEKDAY(Working_Data[[#This Row],[order_date]],1),"DDDD")</f>
        <v>Tuesday</v>
      </c>
      <c r="W5639" t="str">
        <f>TEXT(Working_Data[[#This Row],[order_date]],"mmmm")</f>
        <v>October</v>
      </c>
      <c r="X5639" s="7">
        <f>Working_Data[[#This Row],[last_order_date]]-Working_Data[[#This Row],[signup_date]]</f>
        <v>-271</v>
      </c>
      <c r="Y5639" s="7">
        <f>IF(Working_Data[[#This Row],[churned]]="Active",1,0)</f>
        <v>1</v>
      </c>
      <c r="Z5639" s="7">
        <f>YEAR(Working_Data[[#This Row],[order_date]])</f>
        <v>2025</v>
      </c>
    </row>
    <row r="5640" spans="1:26" x14ac:dyDescent="0.25">
      <c r="A5640" t="s">
        <v>11330</v>
      </c>
      <c r="B5640" t="s">
        <v>45</v>
      </c>
      <c r="C5640" t="s">
        <v>39</v>
      </c>
      <c r="D5640" t="s">
        <v>56</v>
      </c>
      <c r="E5640" s="1">
        <v>45931</v>
      </c>
      <c r="F5640" t="s">
        <v>11331</v>
      </c>
      <c r="G5640" s="1">
        <v>45937</v>
      </c>
      <c r="H5640" t="s">
        <v>34</v>
      </c>
      <c r="I5640" t="s">
        <v>26</v>
      </c>
      <c r="J5640" t="s">
        <v>59</v>
      </c>
      <c r="K5640">
        <v>4</v>
      </c>
      <c r="L5640" s="3">
        <f>Working_Data[[#This Row],[price2]]/Working_Data[[#This Row],[quantity]]</f>
        <v>122.4375</v>
      </c>
      <c r="M5640" s="3">
        <v>489.75</v>
      </c>
      <c r="N5640" t="s">
        <v>50</v>
      </c>
      <c r="O5640">
        <v>48</v>
      </c>
      <c r="P5640" s="1">
        <v>45855</v>
      </c>
      <c r="Q5640">
        <v>307</v>
      </c>
      <c r="R5640" t="s">
        <v>29</v>
      </c>
      <c r="S5640">
        <v>4</v>
      </c>
      <c r="T5640" s="1">
        <v>45729</v>
      </c>
      <c r="U5640" t="s">
        <v>60</v>
      </c>
      <c r="V5640" t="str">
        <f>TEXT(WEEKDAY(Working_Data[[#This Row],[order_date]],1),"DDDD")</f>
        <v>Tuesday</v>
      </c>
      <c r="W5640" t="str">
        <f>TEXT(Working_Data[[#This Row],[order_date]],"mmmm")</f>
        <v>October</v>
      </c>
      <c r="X5640" s="7">
        <f>Working_Data[[#This Row],[last_order_date]]-Working_Data[[#This Row],[signup_date]]</f>
        <v>-76</v>
      </c>
      <c r="Y5640" s="7">
        <f>IF(Working_Data[[#This Row],[churned]]="Active",1,0)</f>
        <v>1</v>
      </c>
      <c r="Z5640" s="7">
        <f>YEAR(Working_Data[[#This Row],[order_date]])</f>
        <v>2025</v>
      </c>
    </row>
    <row r="5641" spans="1:26" x14ac:dyDescent="0.25">
      <c r="A5641" t="s">
        <v>11332</v>
      </c>
      <c r="B5641" t="s">
        <v>45</v>
      </c>
      <c r="C5641" t="s">
        <v>22</v>
      </c>
      <c r="D5641" t="s">
        <v>56</v>
      </c>
      <c r="E5641" s="1">
        <v>45815</v>
      </c>
      <c r="F5641" t="s">
        <v>11333</v>
      </c>
      <c r="G5641" s="1">
        <v>45937</v>
      </c>
      <c r="H5641" t="s">
        <v>58</v>
      </c>
      <c r="I5641" t="s">
        <v>54</v>
      </c>
      <c r="J5641" t="s">
        <v>64</v>
      </c>
      <c r="K5641">
        <v>1</v>
      </c>
      <c r="L5641" s="3">
        <f>Working_Data[[#This Row],[price2]]/Working_Data[[#This Row],[quantity]]</f>
        <v>728.79</v>
      </c>
      <c r="M5641" s="3">
        <v>728.79</v>
      </c>
      <c r="N5641" t="s">
        <v>50</v>
      </c>
      <c r="O5641">
        <v>34</v>
      </c>
      <c r="P5641" s="1">
        <v>45533</v>
      </c>
      <c r="Q5641">
        <v>172</v>
      </c>
      <c r="R5641" t="s">
        <v>29</v>
      </c>
      <c r="S5641">
        <v>2</v>
      </c>
      <c r="T5641" s="1">
        <v>45840</v>
      </c>
      <c r="U5641" t="s">
        <v>36</v>
      </c>
      <c r="V5641" t="str">
        <f>TEXT(WEEKDAY(Working_Data[[#This Row],[order_date]],1),"DDDD")</f>
        <v>Tuesday</v>
      </c>
      <c r="W5641" t="str">
        <f>TEXT(Working_Data[[#This Row],[order_date]],"mmmm")</f>
        <v>October</v>
      </c>
      <c r="X5641" s="7">
        <f>Working_Data[[#This Row],[last_order_date]]-Working_Data[[#This Row],[signup_date]]</f>
        <v>-282</v>
      </c>
      <c r="Y5641" s="7">
        <f>IF(Working_Data[[#This Row],[churned]]="Active",1,0)</f>
        <v>1</v>
      </c>
      <c r="Z5641" s="7">
        <f>YEAR(Working_Data[[#This Row],[order_date]])</f>
        <v>2025</v>
      </c>
    </row>
    <row r="5642" spans="1:26" x14ac:dyDescent="0.25">
      <c r="A5642" t="s">
        <v>11334</v>
      </c>
      <c r="B5642" t="s">
        <v>38</v>
      </c>
      <c r="C5642" t="s">
        <v>39</v>
      </c>
      <c r="D5642" t="s">
        <v>56</v>
      </c>
      <c r="E5642" s="1">
        <v>44995</v>
      </c>
      <c r="F5642" t="s">
        <v>11335</v>
      </c>
      <c r="G5642" s="1">
        <v>45937</v>
      </c>
      <c r="H5642" t="s">
        <v>25</v>
      </c>
      <c r="I5642" t="s">
        <v>54</v>
      </c>
      <c r="J5642" t="s">
        <v>64</v>
      </c>
      <c r="K5642">
        <v>5</v>
      </c>
      <c r="L5642" s="3">
        <f>Working_Data[[#This Row],[price2]]/Working_Data[[#This Row],[quantity]]</f>
        <v>170.488</v>
      </c>
      <c r="M5642" s="3">
        <v>852.44</v>
      </c>
      <c r="N5642" t="s">
        <v>50</v>
      </c>
      <c r="O5642">
        <v>31</v>
      </c>
      <c r="P5642" s="1">
        <v>45561</v>
      </c>
      <c r="Q5642">
        <v>325</v>
      </c>
      <c r="R5642" t="s">
        <v>29</v>
      </c>
      <c r="S5642">
        <v>4</v>
      </c>
      <c r="T5642" s="1">
        <v>45794</v>
      </c>
      <c r="U5642" t="s">
        <v>36</v>
      </c>
      <c r="V5642" t="str">
        <f>TEXT(WEEKDAY(Working_Data[[#This Row],[order_date]],1),"DDDD")</f>
        <v>Tuesday</v>
      </c>
      <c r="W5642" t="str">
        <f>TEXT(Working_Data[[#This Row],[order_date]],"mmmm")</f>
        <v>October</v>
      </c>
      <c r="X5642" s="7">
        <f>Working_Data[[#This Row],[last_order_date]]-Working_Data[[#This Row],[signup_date]]</f>
        <v>566</v>
      </c>
      <c r="Y5642" s="7">
        <f>IF(Working_Data[[#This Row],[churned]]="Active",1,0)</f>
        <v>1</v>
      </c>
      <c r="Z5642" s="7">
        <f>YEAR(Working_Data[[#This Row],[order_date]])</f>
        <v>2025</v>
      </c>
    </row>
    <row r="5643" spans="1:26" x14ac:dyDescent="0.25">
      <c r="A5643" t="s">
        <v>11336</v>
      </c>
      <c r="B5643" t="s">
        <v>38</v>
      </c>
      <c r="C5643" t="s">
        <v>39</v>
      </c>
      <c r="D5643" t="s">
        <v>56</v>
      </c>
      <c r="E5643" s="1">
        <v>44935</v>
      </c>
      <c r="F5643" t="s">
        <v>11337</v>
      </c>
      <c r="G5643" s="1">
        <v>45937</v>
      </c>
      <c r="H5643" t="s">
        <v>34</v>
      </c>
      <c r="I5643" t="s">
        <v>63</v>
      </c>
      <c r="J5643" t="s">
        <v>59</v>
      </c>
      <c r="K5643">
        <v>3</v>
      </c>
      <c r="L5643" s="3">
        <f>Working_Data[[#This Row],[price2]]/Working_Data[[#This Row],[quantity]]</f>
        <v>87.586666666666659</v>
      </c>
      <c r="M5643" s="3">
        <v>262.76</v>
      </c>
      <c r="N5643" t="s">
        <v>50</v>
      </c>
      <c r="O5643">
        <v>24</v>
      </c>
      <c r="P5643" s="1">
        <v>45650</v>
      </c>
      <c r="Q5643">
        <v>64</v>
      </c>
      <c r="R5643" t="s">
        <v>29</v>
      </c>
      <c r="S5643">
        <v>2</v>
      </c>
      <c r="T5643" s="1">
        <v>45934</v>
      </c>
      <c r="U5643" t="s">
        <v>30</v>
      </c>
      <c r="V5643" t="str">
        <f>TEXT(WEEKDAY(Working_Data[[#This Row],[order_date]],1),"DDDD")</f>
        <v>Tuesday</v>
      </c>
      <c r="W5643" t="str">
        <f>TEXT(Working_Data[[#This Row],[order_date]],"mmmm")</f>
        <v>October</v>
      </c>
      <c r="X5643" s="7">
        <f>Working_Data[[#This Row],[last_order_date]]-Working_Data[[#This Row],[signup_date]]</f>
        <v>715</v>
      </c>
      <c r="Y5643" s="7">
        <f>IF(Working_Data[[#This Row],[churned]]="Active",1,0)</f>
        <v>1</v>
      </c>
      <c r="Z5643" s="7">
        <f>YEAR(Working_Data[[#This Row],[order_date]])</f>
        <v>2025</v>
      </c>
    </row>
    <row r="5644" spans="1:26" x14ac:dyDescent="0.25">
      <c r="A5644" t="s">
        <v>11338</v>
      </c>
      <c r="B5644" t="s">
        <v>38</v>
      </c>
      <c r="C5644" t="s">
        <v>39</v>
      </c>
      <c r="D5644" t="s">
        <v>32</v>
      </c>
      <c r="E5644" s="1">
        <v>45598</v>
      </c>
      <c r="F5644" t="s">
        <v>11339</v>
      </c>
      <c r="G5644" s="1">
        <v>45937</v>
      </c>
      <c r="H5644" t="s">
        <v>41</v>
      </c>
      <c r="I5644" t="s">
        <v>26</v>
      </c>
      <c r="J5644" t="s">
        <v>49</v>
      </c>
      <c r="K5644">
        <v>1</v>
      </c>
      <c r="L5644" s="3">
        <f>Working_Data[[#This Row],[price2]]/Working_Data[[#This Row],[quantity]]</f>
        <v>1158.58</v>
      </c>
      <c r="M5644" s="3">
        <v>1158.58</v>
      </c>
      <c r="N5644" t="s">
        <v>50</v>
      </c>
      <c r="O5644">
        <v>24</v>
      </c>
      <c r="P5644" s="1">
        <v>45830</v>
      </c>
      <c r="Q5644">
        <v>16</v>
      </c>
      <c r="R5644" t="s">
        <v>43</v>
      </c>
      <c r="S5644">
        <v>1</v>
      </c>
      <c r="T5644" s="1">
        <v>45589</v>
      </c>
      <c r="U5644" t="s">
        <v>36</v>
      </c>
      <c r="V5644" t="str">
        <f>TEXT(WEEKDAY(Working_Data[[#This Row],[order_date]],1),"DDDD")</f>
        <v>Tuesday</v>
      </c>
      <c r="W5644" t="str">
        <f>TEXT(Working_Data[[#This Row],[order_date]],"mmmm")</f>
        <v>October</v>
      </c>
      <c r="X5644" s="7">
        <f>Working_Data[[#This Row],[last_order_date]]-Working_Data[[#This Row],[signup_date]]</f>
        <v>232</v>
      </c>
      <c r="Y5644" s="7">
        <f>IF(Working_Data[[#This Row],[churned]]="Active",1,0)</f>
        <v>0</v>
      </c>
      <c r="Z5644" s="7">
        <f>YEAR(Working_Data[[#This Row],[order_date]])</f>
        <v>2025</v>
      </c>
    </row>
    <row r="5645" spans="1:26" x14ac:dyDescent="0.25">
      <c r="A5645" t="s">
        <v>11340</v>
      </c>
      <c r="B5645" t="s">
        <v>45</v>
      </c>
      <c r="C5645" t="s">
        <v>82</v>
      </c>
      <c r="D5645" t="s">
        <v>52</v>
      </c>
      <c r="E5645" s="1">
        <v>45996</v>
      </c>
      <c r="F5645" t="s">
        <v>11341</v>
      </c>
      <c r="G5645" s="1">
        <v>45968</v>
      </c>
      <c r="H5645" t="s">
        <v>41</v>
      </c>
      <c r="I5645" t="s">
        <v>26</v>
      </c>
      <c r="J5645" t="s">
        <v>67</v>
      </c>
      <c r="K5645">
        <v>3</v>
      </c>
      <c r="L5645" s="3">
        <f>Working_Data[[#This Row],[price2]]/Working_Data[[#This Row],[quantity]]</f>
        <v>185.26666666666665</v>
      </c>
      <c r="M5645" s="3">
        <v>555.79999999999995</v>
      </c>
      <c r="N5645" t="s">
        <v>28</v>
      </c>
      <c r="O5645">
        <v>23</v>
      </c>
      <c r="P5645" s="1">
        <v>45876</v>
      </c>
      <c r="Q5645">
        <v>179</v>
      </c>
      <c r="R5645" t="s">
        <v>29</v>
      </c>
      <c r="S5645">
        <v>5</v>
      </c>
      <c r="T5645" s="1">
        <v>45931</v>
      </c>
      <c r="U5645" t="s">
        <v>30</v>
      </c>
      <c r="V5645" t="str">
        <f>TEXT(WEEKDAY(Working_Data[[#This Row],[order_date]],1),"DDDD")</f>
        <v>Friday</v>
      </c>
      <c r="W5645" t="str">
        <f>TEXT(Working_Data[[#This Row],[order_date]],"mmmm")</f>
        <v>November</v>
      </c>
      <c r="X5645" s="7">
        <f>Working_Data[[#This Row],[last_order_date]]-Working_Data[[#This Row],[signup_date]]</f>
        <v>-120</v>
      </c>
      <c r="Y5645" s="7">
        <f>IF(Working_Data[[#This Row],[churned]]="Active",1,0)</f>
        <v>1</v>
      </c>
      <c r="Z5645" s="7">
        <f>YEAR(Working_Data[[#This Row],[order_date]])</f>
        <v>2025</v>
      </c>
    </row>
    <row r="5646" spans="1:26" x14ac:dyDescent="0.25">
      <c r="A5646" t="s">
        <v>11342</v>
      </c>
      <c r="B5646" t="s">
        <v>38</v>
      </c>
      <c r="C5646" t="s">
        <v>22</v>
      </c>
      <c r="D5646" t="s">
        <v>77</v>
      </c>
      <c r="E5646" s="1">
        <v>45446</v>
      </c>
      <c r="F5646" t="s">
        <v>11343</v>
      </c>
      <c r="G5646" s="1">
        <v>45968</v>
      </c>
      <c r="H5646" t="s">
        <v>41</v>
      </c>
      <c r="I5646" t="s">
        <v>42</v>
      </c>
      <c r="J5646" t="s">
        <v>64</v>
      </c>
      <c r="K5646">
        <v>4</v>
      </c>
      <c r="L5646" s="3">
        <f>Working_Data[[#This Row],[price2]]/Working_Data[[#This Row],[quantity]]</f>
        <v>107.1875</v>
      </c>
      <c r="M5646" s="3">
        <v>428.75</v>
      </c>
      <c r="N5646" t="s">
        <v>50</v>
      </c>
      <c r="O5646">
        <v>4</v>
      </c>
      <c r="P5646" s="1">
        <v>45767</v>
      </c>
      <c r="Q5646">
        <v>398</v>
      </c>
      <c r="R5646" t="s">
        <v>43</v>
      </c>
      <c r="S5646">
        <v>5</v>
      </c>
      <c r="T5646" s="1">
        <v>45867</v>
      </c>
      <c r="U5646" t="s">
        <v>36</v>
      </c>
      <c r="V5646" t="str">
        <f>TEXT(WEEKDAY(Working_Data[[#This Row],[order_date]],1),"DDDD")</f>
        <v>Friday</v>
      </c>
      <c r="W5646" t="str">
        <f>TEXT(Working_Data[[#This Row],[order_date]],"mmmm")</f>
        <v>November</v>
      </c>
      <c r="X5646" s="7">
        <f>Working_Data[[#This Row],[last_order_date]]-Working_Data[[#This Row],[signup_date]]</f>
        <v>321</v>
      </c>
      <c r="Y5646" s="7">
        <f>IF(Working_Data[[#This Row],[churned]]="Active",1,0)</f>
        <v>0</v>
      </c>
      <c r="Z5646" s="7">
        <f>YEAR(Working_Data[[#This Row],[order_date]])</f>
        <v>2025</v>
      </c>
    </row>
    <row r="5647" spans="1:26" x14ac:dyDescent="0.25">
      <c r="A5647" t="s">
        <v>11344</v>
      </c>
      <c r="B5647" t="s">
        <v>38</v>
      </c>
      <c r="C5647" t="s">
        <v>22</v>
      </c>
      <c r="D5647" t="s">
        <v>56</v>
      </c>
      <c r="E5647" s="1">
        <v>45811</v>
      </c>
      <c r="F5647" t="s">
        <v>11345</v>
      </c>
      <c r="G5647" s="1">
        <v>45968</v>
      </c>
      <c r="H5647" t="s">
        <v>58</v>
      </c>
      <c r="I5647" t="s">
        <v>26</v>
      </c>
      <c r="J5647" t="s">
        <v>67</v>
      </c>
      <c r="K5647">
        <v>4</v>
      </c>
      <c r="L5647" s="3">
        <f>Working_Data[[#This Row],[price2]]/Working_Data[[#This Row],[quantity]]</f>
        <v>203.32499999999999</v>
      </c>
      <c r="M5647" s="3">
        <v>813.3</v>
      </c>
      <c r="N5647" t="s">
        <v>28</v>
      </c>
      <c r="O5647">
        <v>25</v>
      </c>
      <c r="P5647" s="1">
        <v>45550</v>
      </c>
      <c r="Q5647">
        <v>308</v>
      </c>
      <c r="R5647" t="s">
        <v>29</v>
      </c>
      <c r="S5647">
        <v>3</v>
      </c>
      <c r="T5647" s="1">
        <v>45932</v>
      </c>
      <c r="U5647" t="s">
        <v>36</v>
      </c>
      <c r="V5647" t="str">
        <f>TEXT(WEEKDAY(Working_Data[[#This Row],[order_date]],1),"DDDD")</f>
        <v>Friday</v>
      </c>
      <c r="W5647" t="str">
        <f>TEXT(Working_Data[[#This Row],[order_date]],"mmmm")</f>
        <v>November</v>
      </c>
      <c r="X5647" s="7">
        <f>Working_Data[[#This Row],[last_order_date]]-Working_Data[[#This Row],[signup_date]]</f>
        <v>-261</v>
      </c>
      <c r="Y5647" s="7">
        <f>IF(Working_Data[[#This Row],[churned]]="Active",1,0)</f>
        <v>1</v>
      </c>
      <c r="Z5647" s="7">
        <f>YEAR(Working_Data[[#This Row],[order_date]])</f>
        <v>2025</v>
      </c>
    </row>
    <row r="5648" spans="1:26" x14ac:dyDescent="0.25">
      <c r="A5648" t="s">
        <v>11346</v>
      </c>
      <c r="B5648" t="s">
        <v>38</v>
      </c>
      <c r="C5648" t="s">
        <v>39</v>
      </c>
      <c r="D5648" t="s">
        <v>32</v>
      </c>
      <c r="E5648" s="1">
        <v>45339</v>
      </c>
      <c r="F5648" t="s">
        <v>11347</v>
      </c>
      <c r="G5648" s="1">
        <v>45968</v>
      </c>
      <c r="H5648" t="s">
        <v>41</v>
      </c>
      <c r="I5648" t="s">
        <v>42</v>
      </c>
      <c r="J5648" t="s">
        <v>27</v>
      </c>
      <c r="K5648">
        <v>4</v>
      </c>
      <c r="L5648" s="3">
        <f>Working_Data[[#This Row],[price2]]/Working_Data[[#This Row],[quantity]]</f>
        <v>298.995</v>
      </c>
      <c r="M5648" s="3">
        <v>1195.98</v>
      </c>
      <c r="N5648" t="s">
        <v>50</v>
      </c>
      <c r="O5648">
        <v>4</v>
      </c>
      <c r="P5648" s="1">
        <v>45686</v>
      </c>
      <c r="Q5648">
        <v>394</v>
      </c>
      <c r="R5648" t="s">
        <v>29</v>
      </c>
      <c r="S5648">
        <v>4</v>
      </c>
      <c r="T5648" s="1">
        <v>45661</v>
      </c>
      <c r="U5648" t="s">
        <v>60</v>
      </c>
      <c r="V5648" t="str">
        <f>TEXT(WEEKDAY(Working_Data[[#This Row],[order_date]],1),"DDDD")</f>
        <v>Friday</v>
      </c>
      <c r="W5648" t="str">
        <f>TEXT(Working_Data[[#This Row],[order_date]],"mmmm")</f>
        <v>November</v>
      </c>
      <c r="X5648" s="7">
        <f>Working_Data[[#This Row],[last_order_date]]-Working_Data[[#This Row],[signup_date]]</f>
        <v>347</v>
      </c>
      <c r="Y5648" s="7">
        <f>IF(Working_Data[[#This Row],[churned]]="Active",1,0)</f>
        <v>1</v>
      </c>
      <c r="Z5648" s="7">
        <f>YEAR(Working_Data[[#This Row],[order_date]])</f>
        <v>2025</v>
      </c>
    </row>
    <row r="5649" spans="1:26" x14ac:dyDescent="0.25">
      <c r="A5649" t="s">
        <v>11348</v>
      </c>
      <c r="B5649" t="s">
        <v>45</v>
      </c>
      <c r="C5649" t="s">
        <v>39</v>
      </c>
      <c r="D5649" t="s">
        <v>77</v>
      </c>
      <c r="E5649" s="1">
        <v>45794</v>
      </c>
      <c r="F5649" t="s">
        <v>11349</v>
      </c>
      <c r="G5649" s="1">
        <v>45968</v>
      </c>
      <c r="H5649" t="s">
        <v>41</v>
      </c>
      <c r="I5649" t="s">
        <v>42</v>
      </c>
      <c r="J5649" t="s">
        <v>67</v>
      </c>
      <c r="K5649">
        <v>1</v>
      </c>
      <c r="L5649" s="3">
        <f>Working_Data[[#This Row],[price2]]/Working_Data[[#This Row],[quantity]]</f>
        <v>236.27</v>
      </c>
      <c r="M5649" s="3">
        <v>236.27</v>
      </c>
      <c r="N5649" t="s">
        <v>50</v>
      </c>
      <c r="O5649">
        <v>9</v>
      </c>
      <c r="P5649" s="1">
        <v>45766</v>
      </c>
      <c r="Q5649">
        <v>189</v>
      </c>
      <c r="R5649" t="s">
        <v>29</v>
      </c>
      <c r="S5649">
        <v>4</v>
      </c>
      <c r="T5649" s="1">
        <v>45690</v>
      </c>
      <c r="U5649" t="s">
        <v>60</v>
      </c>
      <c r="V5649" t="str">
        <f>TEXT(WEEKDAY(Working_Data[[#This Row],[order_date]],1),"DDDD")</f>
        <v>Friday</v>
      </c>
      <c r="W5649" t="str">
        <f>TEXT(Working_Data[[#This Row],[order_date]],"mmmm")</f>
        <v>November</v>
      </c>
      <c r="X5649" s="7">
        <f>Working_Data[[#This Row],[last_order_date]]-Working_Data[[#This Row],[signup_date]]</f>
        <v>-28</v>
      </c>
      <c r="Y5649" s="7">
        <f>IF(Working_Data[[#This Row],[churned]]="Active",1,0)</f>
        <v>1</v>
      </c>
      <c r="Z5649" s="7">
        <f>YEAR(Working_Data[[#This Row],[order_date]])</f>
        <v>2025</v>
      </c>
    </row>
    <row r="5650" spans="1:26" x14ac:dyDescent="0.25">
      <c r="A5650" t="s">
        <v>11350</v>
      </c>
      <c r="B5650" t="s">
        <v>38</v>
      </c>
      <c r="C5650" t="s">
        <v>22</v>
      </c>
      <c r="D5650" t="s">
        <v>56</v>
      </c>
      <c r="E5650" s="1">
        <v>45602</v>
      </c>
      <c r="F5650" t="s">
        <v>11351</v>
      </c>
      <c r="G5650" s="1">
        <v>45968</v>
      </c>
      <c r="H5650" t="s">
        <v>25</v>
      </c>
      <c r="I5650" t="s">
        <v>48</v>
      </c>
      <c r="J5650" t="s">
        <v>67</v>
      </c>
      <c r="K5650">
        <v>1</v>
      </c>
      <c r="L5650" s="3">
        <f>Working_Data[[#This Row],[price2]]/Working_Data[[#This Row],[quantity]]</f>
        <v>1136.94</v>
      </c>
      <c r="M5650" s="3">
        <v>1136.94</v>
      </c>
      <c r="N5650" t="s">
        <v>35</v>
      </c>
      <c r="O5650">
        <v>30</v>
      </c>
      <c r="P5650" s="1">
        <v>45658</v>
      </c>
      <c r="Q5650">
        <v>183</v>
      </c>
      <c r="R5650" t="s">
        <v>29</v>
      </c>
      <c r="S5650">
        <v>5</v>
      </c>
      <c r="T5650" s="1">
        <v>45772</v>
      </c>
      <c r="U5650" t="s">
        <v>36</v>
      </c>
      <c r="V5650" t="str">
        <f>TEXT(WEEKDAY(Working_Data[[#This Row],[order_date]],1),"DDDD")</f>
        <v>Friday</v>
      </c>
      <c r="W5650" t="str">
        <f>TEXT(Working_Data[[#This Row],[order_date]],"mmmm")</f>
        <v>November</v>
      </c>
      <c r="X5650" s="7">
        <f>Working_Data[[#This Row],[last_order_date]]-Working_Data[[#This Row],[signup_date]]</f>
        <v>56</v>
      </c>
      <c r="Y5650" s="7">
        <f>IF(Working_Data[[#This Row],[churned]]="Active",1,0)</f>
        <v>1</v>
      </c>
      <c r="Z5650" s="7">
        <f>YEAR(Working_Data[[#This Row],[order_date]])</f>
        <v>2025</v>
      </c>
    </row>
    <row r="5651" spans="1:26" x14ac:dyDescent="0.25">
      <c r="A5651" t="s">
        <v>11352</v>
      </c>
      <c r="B5651" t="s">
        <v>45</v>
      </c>
      <c r="C5651" t="s">
        <v>39</v>
      </c>
      <c r="D5651" t="s">
        <v>77</v>
      </c>
      <c r="E5651" s="1">
        <v>45287</v>
      </c>
      <c r="F5651" t="s">
        <v>11353</v>
      </c>
      <c r="G5651" s="1">
        <v>45968</v>
      </c>
      <c r="H5651" t="s">
        <v>47</v>
      </c>
      <c r="I5651" t="s">
        <v>42</v>
      </c>
      <c r="J5651" t="s">
        <v>59</v>
      </c>
      <c r="K5651">
        <v>2</v>
      </c>
      <c r="L5651" s="3">
        <f>Working_Data[[#This Row],[price2]]/Working_Data[[#This Row],[quantity]]</f>
        <v>279.745</v>
      </c>
      <c r="M5651" s="3">
        <v>559.49</v>
      </c>
      <c r="N5651" t="s">
        <v>35</v>
      </c>
      <c r="O5651">
        <v>41</v>
      </c>
      <c r="P5651" s="1">
        <v>45735</v>
      </c>
      <c r="Q5651">
        <v>297</v>
      </c>
      <c r="R5651" t="s">
        <v>43</v>
      </c>
      <c r="S5651">
        <v>3</v>
      </c>
      <c r="T5651" s="1">
        <v>45526</v>
      </c>
      <c r="U5651" t="s">
        <v>60</v>
      </c>
      <c r="V5651" t="str">
        <f>TEXT(WEEKDAY(Working_Data[[#This Row],[order_date]],1),"DDDD")</f>
        <v>Friday</v>
      </c>
      <c r="W5651" t="str">
        <f>TEXT(Working_Data[[#This Row],[order_date]],"mmmm")</f>
        <v>November</v>
      </c>
      <c r="X5651" s="7">
        <f>Working_Data[[#This Row],[last_order_date]]-Working_Data[[#This Row],[signup_date]]</f>
        <v>448</v>
      </c>
      <c r="Y5651" s="7">
        <f>IF(Working_Data[[#This Row],[churned]]="Active",1,0)</f>
        <v>0</v>
      </c>
      <c r="Z5651" s="7">
        <f>YEAR(Working_Data[[#This Row],[order_date]])</f>
        <v>2025</v>
      </c>
    </row>
    <row r="5652" spans="1:26" x14ac:dyDescent="0.25">
      <c r="A5652" t="s">
        <v>11354</v>
      </c>
      <c r="B5652" t="s">
        <v>21</v>
      </c>
      <c r="C5652" t="s">
        <v>39</v>
      </c>
      <c r="D5652" t="s">
        <v>52</v>
      </c>
      <c r="E5652" s="1">
        <v>45966</v>
      </c>
      <c r="F5652" t="s">
        <v>11355</v>
      </c>
      <c r="G5652" s="1">
        <v>45968</v>
      </c>
      <c r="H5652" t="s">
        <v>34</v>
      </c>
      <c r="I5652" t="s">
        <v>26</v>
      </c>
      <c r="J5652" t="s">
        <v>27</v>
      </c>
      <c r="K5652">
        <v>5</v>
      </c>
      <c r="L5652" s="3">
        <f>Working_Data[[#This Row],[price2]]/Working_Data[[#This Row],[quantity]]</f>
        <v>197.39000000000001</v>
      </c>
      <c r="M5652" s="3">
        <v>986.95</v>
      </c>
      <c r="N5652" t="s">
        <v>28</v>
      </c>
      <c r="O5652">
        <v>24</v>
      </c>
      <c r="P5652" s="1">
        <v>45565</v>
      </c>
      <c r="Q5652">
        <v>388</v>
      </c>
      <c r="R5652" t="s">
        <v>43</v>
      </c>
      <c r="S5652">
        <v>1</v>
      </c>
      <c r="T5652" s="1">
        <v>45625</v>
      </c>
      <c r="U5652" t="s">
        <v>60</v>
      </c>
      <c r="V5652" t="str">
        <f>TEXT(WEEKDAY(Working_Data[[#This Row],[order_date]],1),"DDDD")</f>
        <v>Friday</v>
      </c>
      <c r="W5652" t="str">
        <f>TEXT(Working_Data[[#This Row],[order_date]],"mmmm")</f>
        <v>November</v>
      </c>
      <c r="X5652" s="7">
        <f>Working_Data[[#This Row],[last_order_date]]-Working_Data[[#This Row],[signup_date]]</f>
        <v>-401</v>
      </c>
      <c r="Y5652" s="7">
        <f>IF(Working_Data[[#This Row],[churned]]="Active",1,0)</f>
        <v>0</v>
      </c>
      <c r="Z5652" s="7">
        <f>YEAR(Working_Data[[#This Row],[order_date]])</f>
        <v>2025</v>
      </c>
    </row>
    <row r="5653" spans="1:26" x14ac:dyDescent="0.25">
      <c r="A5653" t="s">
        <v>11356</v>
      </c>
      <c r="B5653" t="s">
        <v>21</v>
      </c>
      <c r="C5653" t="s">
        <v>39</v>
      </c>
      <c r="D5653" t="s">
        <v>23</v>
      </c>
      <c r="E5653" s="1">
        <v>45336</v>
      </c>
      <c r="F5653" t="s">
        <v>11357</v>
      </c>
      <c r="G5653" s="1">
        <v>45968</v>
      </c>
      <c r="H5653" t="s">
        <v>47</v>
      </c>
      <c r="I5653" t="s">
        <v>54</v>
      </c>
      <c r="J5653" t="s">
        <v>49</v>
      </c>
      <c r="K5653">
        <v>5</v>
      </c>
      <c r="L5653" s="3">
        <f>Working_Data[[#This Row],[price2]]/Working_Data[[#This Row],[quantity]]</f>
        <v>41.804000000000002</v>
      </c>
      <c r="M5653" s="3">
        <v>209.02</v>
      </c>
      <c r="N5653" t="s">
        <v>35</v>
      </c>
      <c r="O5653">
        <v>36</v>
      </c>
      <c r="P5653" s="1">
        <v>45752</v>
      </c>
      <c r="Q5653">
        <v>103</v>
      </c>
      <c r="R5653" t="s">
        <v>29</v>
      </c>
      <c r="S5653">
        <v>4</v>
      </c>
      <c r="T5653" s="1">
        <v>45782</v>
      </c>
      <c r="U5653" t="s">
        <v>60</v>
      </c>
      <c r="V5653" t="str">
        <f>TEXT(WEEKDAY(Working_Data[[#This Row],[order_date]],1),"DDDD")</f>
        <v>Friday</v>
      </c>
      <c r="W5653" t="str">
        <f>TEXT(Working_Data[[#This Row],[order_date]],"mmmm")</f>
        <v>November</v>
      </c>
      <c r="X5653" s="7">
        <f>Working_Data[[#This Row],[last_order_date]]-Working_Data[[#This Row],[signup_date]]</f>
        <v>416</v>
      </c>
      <c r="Y5653" s="7">
        <f>IF(Working_Data[[#This Row],[churned]]="Active",1,0)</f>
        <v>1</v>
      </c>
      <c r="Z5653" s="7">
        <f>YEAR(Working_Data[[#This Row],[order_date]])</f>
        <v>2025</v>
      </c>
    </row>
    <row r="5654" spans="1:26" x14ac:dyDescent="0.25">
      <c r="A5654" t="s">
        <v>11358</v>
      </c>
      <c r="B5654" t="s">
        <v>21</v>
      </c>
      <c r="C5654" t="s">
        <v>22</v>
      </c>
      <c r="D5654" t="s">
        <v>32</v>
      </c>
      <c r="E5654" s="1">
        <v>45832</v>
      </c>
      <c r="F5654" t="s">
        <v>11359</v>
      </c>
      <c r="G5654" s="1">
        <v>45998</v>
      </c>
      <c r="H5654" t="s">
        <v>58</v>
      </c>
      <c r="I5654" t="s">
        <v>26</v>
      </c>
      <c r="J5654" t="s">
        <v>64</v>
      </c>
      <c r="K5654">
        <v>1</v>
      </c>
      <c r="L5654" s="3">
        <f>Working_Data[[#This Row],[price2]]/Working_Data[[#This Row],[quantity]]</f>
        <v>838.08</v>
      </c>
      <c r="M5654" s="3">
        <v>838.08</v>
      </c>
      <c r="N5654" t="s">
        <v>50</v>
      </c>
      <c r="O5654">
        <v>6</v>
      </c>
      <c r="P5654" s="1">
        <v>45706</v>
      </c>
      <c r="Q5654">
        <v>14</v>
      </c>
      <c r="R5654" t="s">
        <v>43</v>
      </c>
      <c r="S5654">
        <v>1</v>
      </c>
      <c r="T5654" s="1">
        <v>45526</v>
      </c>
      <c r="U5654" t="s">
        <v>30</v>
      </c>
      <c r="V5654" t="str">
        <f>TEXT(WEEKDAY(Working_Data[[#This Row],[order_date]],1),"DDDD")</f>
        <v>Sunday</v>
      </c>
      <c r="W5654" t="str">
        <f>TEXT(Working_Data[[#This Row],[order_date]],"mmmm")</f>
        <v>December</v>
      </c>
      <c r="X5654" s="7">
        <f>Working_Data[[#This Row],[last_order_date]]-Working_Data[[#This Row],[signup_date]]</f>
        <v>-126</v>
      </c>
      <c r="Y5654" s="7">
        <f>IF(Working_Data[[#This Row],[churned]]="Active",1,0)</f>
        <v>0</v>
      </c>
      <c r="Z5654" s="7">
        <f>YEAR(Working_Data[[#This Row],[order_date]])</f>
        <v>2025</v>
      </c>
    </row>
    <row r="5655" spans="1:26" x14ac:dyDescent="0.25">
      <c r="A5655" t="s">
        <v>11360</v>
      </c>
      <c r="B5655" t="s">
        <v>21</v>
      </c>
      <c r="C5655" t="s">
        <v>22</v>
      </c>
      <c r="D5655" t="s">
        <v>32</v>
      </c>
      <c r="E5655" s="1">
        <v>45475</v>
      </c>
      <c r="F5655" t="s">
        <v>11361</v>
      </c>
      <c r="G5655" s="1">
        <v>45998</v>
      </c>
      <c r="H5655" t="s">
        <v>41</v>
      </c>
      <c r="I5655" t="s">
        <v>54</v>
      </c>
      <c r="J5655" t="s">
        <v>27</v>
      </c>
      <c r="K5655">
        <v>1</v>
      </c>
      <c r="L5655" s="3">
        <f>Working_Data[[#This Row],[price2]]/Working_Data[[#This Row],[quantity]]</f>
        <v>845.52</v>
      </c>
      <c r="M5655" s="3">
        <v>845.52</v>
      </c>
      <c r="N5655" t="s">
        <v>28</v>
      </c>
      <c r="O5655">
        <v>35</v>
      </c>
      <c r="P5655" s="1">
        <v>45331</v>
      </c>
      <c r="Q5655">
        <v>418</v>
      </c>
      <c r="R5655" t="s">
        <v>29</v>
      </c>
      <c r="S5655">
        <v>3</v>
      </c>
      <c r="T5655" s="1">
        <v>45533</v>
      </c>
      <c r="U5655" t="s">
        <v>60</v>
      </c>
      <c r="V5655" t="str">
        <f>TEXT(WEEKDAY(Working_Data[[#This Row],[order_date]],1),"DDDD")</f>
        <v>Sunday</v>
      </c>
      <c r="W5655" t="str">
        <f>TEXT(Working_Data[[#This Row],[order_date]],"mmmm")</f>
        <v>December</v>
      </c>
      <c r="X5655" s="7">
        <f>Working_Data[[#This Row],[last_order_date]]-Working_Data[[#This Row],[signup_date]]</f>
        <v>-144</v>
      </c>
      <c r="Y5655" s="7">
        <f>IF(Working_Data[[#This Row],[churned]]="Active",1,0)</f>
        <v>1</v>
      </c>
      <c r="Z5655" s="7">
        <f>YEAR(Working_Data[[#This Row],[order_date]])</f>
        <v>2025</v>
      </c>
    </row>
    <row r="5656" spans="1:26" x14ac:dyDescent="0.25">
      <c r="A5656" t="s">
        <v>11362</v>
      </c>
      <c r="B5656" t="s">
        <v>38</v>
      </c>
      <c r="C5656" t="s">
        <v>82</v>
      </c>
      <c r="D5656" t="s">
        <v>56</v>
      </c>
      <c r="E5656" s="1">
        <v>45219</v>
      </c>
      <c r="F5656" t="s">
        <v>11363</v>
      </c>
      <c r="G5656" s="1">
        <v>45998</v>
      </c>
      <c r="H5656" t="s">
        <v>25</v>
      </c>
      <c r="I5656" t="s">
        <v>63</v>
      </c>
      <c r="J5656" t="s">
        <v>27</v>
      </c>
      <c r="K5656">
        <v>5</v>
      </c>
      <c r="L5656" s="3">
        <f>Working_Data[[#This Row],[price2]]/Working_Data[[#This Row],[quantity]]</f>
        <v>27.218</v>
      </c>
      <c r="M5656" s="3">
        <v>136.09</v>
      </c>
      <c r="N5656" t="s">
        <v>28</v>
      </c>
      <c r="O5656">
        <v>11</v>
      </c>
      <c r="P5656" s="1">
        <v>45616</v>
      </c>
      <c r="Q5656">
        <v>249</v>
      </c>
      <c r="R5656" t="s">
        <v>43</v>
      </c>
      <c r="S5656">
        <v>5</v>
      </c>
      <c r="T5656" s="1">
        <v>45485</v>
      </c>
      <c r="U5656" t="s">
        <v>60</v>
      </c>
      <c r="V5656" t="str">
        <f>TEXT(WEEKDAY(Working_Data[[#This Row],[order_date]],1),"DDDD")</f>
        <v>Sunday</v>
      </c>
      <c r="W5656" t="str">
        <f>TEXT(Working_Data[[#This Row],[order_date]],"mmmm")</f>
        <v>December</v>
      </c>
      <c r="X5656" s="7">
        <f>Working_Data[[#This Row],[last_order_date]]-Working_Data[[#This Row],[signup_date]]</f>
        <v>397</v>
      </c>
      <c r="Y5656" s="7">
        <f>IF(Working_Data[[#This Row],[churned]]="Active",1,0)</f>
        <v>0</v>
      </c>
      <c r="Z5656" s="7">
        <f>YEAR(Working_Data[[#This Row],[order_date]])</f>
        <v>2025</v>
      </c>
    </row>
    <row r="5657" spans="1:26" x14ac:dyDescent="0.25">
      <c r="A5657" t="s">
        <v>11364</v>
      </c>
      <c r="B5657" t="s">
        <v>21</v>
      </c>
      <c r="C5657" t="s">
        <v>22</v>
      </c>
      <c r="D5657" t="s">
        <v>56</v>
      </c>
      <c r="E5657" s="1">
        <v>45807</v>
      </c>
      <c r="F5657" t="s">
        <v>11365</v>
      </c>
      <c r="G5657" s="1">
        <v>45998</v>
      </c>
      <c r="H5657" t="s">
        <v>47</v>
      </c>
      <c r="I5657" t="s">
        <v>48</v>
      </c>
      <c r="J5657" t="s">
        <v>59</v>
      </c>
      <c r="K5657">
        <v>5</v>
      </c>
      <c r="L5657" s="3">
        <f>Working_Data[[#This Row],[price2]]/Working_Data[[#This Row],[quantity]]</f>
        <v>175.48599999999999</v>
      </c>
      <c r="M5657" s="3">
        <v>877.43</v>
      </c>
      <c r="N5657" t="s">
        <v>35</v>
      </c>
      <c r="O5657">
        <v>25</v>
      </c>
      <c r="P5657" s="1">
        <v>45809</v>
      </c>
      <c r="Q5657">
        <v>479</v>
      </c>
      <c r="R5657" t="s">
        <v>29</v>
      </c>
      <c r="S5657">
        <v>4</v>
      </c>
      <c r="T5657" s="1">
        <v>45755</v>
      </c>
      <c r="U5657" t="s">
        <v>60</v>
      </c>
      <c r="V5657" t="str">
        <f>TEXT(WEEKDAY(Working_Data[[#This Row],[order_date]],1),"DDDD")</f>
        <v>Sunday</v>
      </c>
      <c r="W5657" t="str">
        <f>TEXT(Working_Data[[#This Row],[order_date]],"mmmm")</f>
        <v>December</v>
      </c>
      <c r="X5657" s="7">
        <f>Working_Data[[#This Row],[last_order_date]]-Working_Data[[#This Row],[signup_date]]</f>
        <v>2</v>
      </c>
      <c r="Y5657" s="7">
        <f>IF(Working_Data[[#This Row],[churned]]="Active",1,0)</f>
        <v>1</v>
      </c>
      <c r="Z5657" s="7">
        <f>YEAR(Working_Data[[#This Row],[order_date]])</f>
        <v>2025</v>
      </c>
    </row>
    <row r="5658" spans="1:26" x14ac:dyDescent="0.25">
      <c r="A5658" t="s">
        <v>11366</v>
      </c>
      <c r="B5658" t="s">
        <v>21</v>
      </c>
      <c r="C5658" t="s">
        <v>22</v>
      </c>
      <c r="D5658" t="s">
        <v>56</v>
      </c>
      <c r="E5658" s="1">
        <v>45785</v>
      </c>
      <c r="F5658" t="s">
        <v>11367</v>
      </c>
      <c r="G5658" s="1">
        <v>45998</v>
      </c>
      <c r="H5658" t="s">
        <v>41</v>
      </c>
      <c r="I5658" t="s">
        <v>54</v>
      </c>
      <c r="J5658" t="s">
        <v>67</v>
      </c>
      <c r="K5658">
        <v>1</v>
      </c>
      <c r="L5658" s="3">
        <f>Working_Data[[#This Row],[price2]]/Working_Data[[#This Row],[quantity]]</f>
        <v>1467.6</v>
      </c>
      <c r="M5658" s="3">
        <v>1467.6</v>
      </c>
      <c r="N5658" t="s">
        <v>28</v>
      </c>
      <c r="O5658">
        <v>3</v>
      </c>
      <c r="P5658" s="1">
        <v>45738</v>
      </c>
      <c r="Q5658">
        <v>171</v>
      </c>
      <c r="R5658" t="s">
        <v>29</v>
      </c>
      <c r="S5658">
        <v>2</v>
      </c>
      <c r="T5658" s="1">
        <v>45800</v>
      </c>
      <c r="U5658" t="s">
        <v>36</v>
      </c>
      <c r="V5658" t="str">
        <f>TEXT(WEEKDAY(Working_Data[[#This Row],[order_date]],1),"DDDD")</f>
        <v>Sunday</v>
      </c>
      <c r="W5658" t="str">
        <f>TEXT(Working_Data[[#This Row],[order_date]],"mmmm")</f>
        <v>December</v>
      </c>
      <c r="X5658" s="7">
        <f>Working_Data[[#This Row],[last_order_date]]-Working_Data[[#This Row],[signup_date]]</f>
        <v>-47</v>
      </c>
      <c r="Y5658" s="7">
        <f>IF(Working_Data[[#This Row],[churned]]="Active",1,0)</f>
        <v>1</v>
      </c>
      <c r="Z5658" s="7">
        <f>YEAR(Working_Data[[#This Row],[order_date]])</f>
        <v>2025</v>
      </c>
    </row>
    <row r="5659" spans="1:26" x14ac:dyDescent="0.25">
      <c r="A5659" t="s">
        <v>11368</v>
      </c>
      <c r="B5659" t="s">
        <v>45</v>
      </c>
      <c r="C5659" t="s">
        <v>82</v>
      </c>
      <c r="D5659" t="s">
        <v>52</v>
      </c>
      <c r="E5659" s="1">
        <v>45612</v>
      </c>
      <c r="F5659" t="s">
        <v>11369</v>
      </c>
      <c r="G5659" s="1">
        <v>45998</v>
      </c>
      <c r="H5659" t="s">
        <v>47</v>
      </c>
      <c r="I5659" t="s">
        <v>63</v>
      </c>
      <c r="J5659" t="s">
        <v>59</v>
      </c>
      <c r="K5659">
        <v>2</v>
      </c>
      <c r="L5659" s="3">
        <f>Working_Data[[#This Row],[price2]]/Working_Data[[#This Row],[quantity]]</f>
        <v>212.185</v>
      </c>
      <c r="M5659" s="3">
        <v>424.37</v>
      </c>
      <c r="N5659" t="s">
        <v>50</v>
      </c>
      <c r="O5659">
        <v>38</v>
      </c>
      <c r="P5659" s="1">
        <v>45620</v>
      </c>
      <c r="Q5659">
        <v>115</v>
      </c>
      <c r="R5659" t="s">
        <v>43</v>
      </c>
      <c r="S5659">
        <v>1</v>
      </c>
      <c r="T5659" s="1">
        <v>45763</v>
      </c>
      <c r="U5659" t="s">
        <v>30</v>
      </c>
      <c r="V5659" t="str">
        <f>TEXT(WEEKDAY(Working_Data[[#This Row],[order_date]],1),"DDDD")</f>
        <v>Sunday</v>
      </c>
      <c r="W5659" t="str">
        <f>TEXT(Working_Data[[#This Row],[order_date]],"mmmm")</f>
        <v>December</v>
      </c>
      <c r="X5659" s="7">
        <f>Working_Data[[#This Row],[last_order_date]]-Working_Data[[#This Row],[signup_date]]</f>
        <v>8</v>
      </c>
      <c r="Y5659" s="7">
        <f>IF(Working_Data[[#This Row],[churned]]="Active",1,0)</f>
        <v>0</v>
      </c>
      <c r="Z5659" s="7">
        <f>YEAR(Working_Data[[#This Row],[order_date]])</f>
        <v>2025</v>
      </c>
    </row>
    <row r="5660" spans="1:26" x14ac:dyDescent="0.25">
      <c r="A5660" t="s">
        <v>11370</v>
      </c>
      <c r="B5660" t="s">
        <v>45</v>
      </c>
      <c r="C5660" t="s">
        <v>22</v>
      </c>
      <c r="D5660" t="s">
        <v>56</v>
      </c>
      <c r="E5660" s="1">
        <v>45348</v>
      </c>
      <c r="F5660" t="s">
        <v>11371</v>
      </c>
      <c r="G5660" s="1">
        <v>45998</v>
      </c>
      <c r="H5660" t="s">
        <v>25</v>
      </c>
      <c r="I5660" t="s">
        <v>63</v>
      </c>
      <c r="J5660" t="s">
        <v>27</v>
      </c>
      <c r="K5660">
        <v>4</v>
      </c>
      <c r="L5660" s="3">
        <f>Working_Data[[#This Row],[price2]]/Working_Data[[#This Row],[quantity]]</f>
        <v>64.867500000000007</v>
      </c>
      <c r="M5660" s="3">
        <v>259.47000000000003</v>
      </c>
      <c r="N5660" t="s">
        <v>50</v>
      </c>
      <c r="O5660">
        <v>50</v>
      </c>
      <c r="P5660" s="1">
        <v>45636</v>
      </c>
      <c r="Q5660">
        <v>104</v>
      </c>
      <c r="R5660" t="s">
        <v>29</v>
      </c>
      <c r="S5660">
        <v>4</v>
      </c>
      <c r="T5660" s="1">
        <v>45578</v>
      </c>
      <c r="U5660" t="s">
        <v>60</v>
      </c>
      <c r="V5660" t="str">
        <f>TEXT(WEEKDAY(Working_Data[[#This Row],[order_date]],1),"DDDD")</f>
        <v>Sunday</v>
      </c>
      <c r="W5660" t="str">
        <f>TEXT(Working_Data[[#This Row],[order_date]],"mmmm")</f>
        <v>December</v>
      </c>
      <c r="X5660" s="7">
        <f>Working_Data[[#This Row],[last_order_date]]-Working_Data[[#This Row],[signup_date]]</f>
        <v>288</v>
      </c>
      <c r="Y5660" s="7">
        <f>IF(Working_Data[[#This Row],[churned]]="Active",1,0)</f>
        <v>1</v>
      </c>
      <c r="Z5660" s="7">
        <f>YEAR(Working_Data[[#This Row],[order_date]])</f>
        <v>2025</v>
      </c>
    </row>
    <row r="5661" spans="1:26" x14ac:dyDescent="0.25">
      <c r="A5661" t="s">
        <v>11372</v>
      </c>
      <c r="B5661" t="s">
        <v>45</v>
      </c>
      <c r="C5661" t="s">
        <v>39</v>
      </c>
      <c r="D5661" t="s">
        <v>77</v>
      </c>
      <c r="E5661" s="1">
        <v>45589</v>
      </c>
      <c r="F5661" t="s">
        <v>11373</v>
      </c>
      <c r="G5661" s="1">
        <v>45998</v>
      </c>
      <c r="H5661" t="s">
        <v>58</v>
      </c>
      <c r="I5661" t="s">
        <v>48</v>
      </c>
      <c r="J5661" t="s">
        <v>49</v>
      </c>
      <c r="K5661">
        <v>4</v>
      </c>
      <c r="L5661" s="3">
        <f>Working_Data[[#This Row],[price2]]/Working_Data[[#This Row],[quantity]]</f>
        <v>214.0625</v>
      </c>
      <c r="M5661" s="3">
        <v>856.25</v>
      </c>
      <c r="N5661" t="s">
        <v>35</v>
      </c>
      <c r="O5661">
        <v>19</v>
      </c>
      <c r="P5661" s="1">
        <v>45565</v>
      </c>
      <c r="Q5661">
        <v>331</v>
      </c>
      <c r="R5661" t="s">
        <v>29</v>
      </c>
      <c r="S5661">
        <v>2</v>
      </c>
      <c r="T5661" s="1">
        <v>45564</v>
      </c>
      <c r="U5661" t="s">
        <v>60</v>
      </c>
      <c r="V5661" t="str">
        <f>TEXT(WEEKDAY(Working_Data[[#This Row],[order_date]],1),"DDDD")</f>
        <v>Sunday</v>
      </c>
      <c r="W5661" t="str">
        <f>TEXT(Working_Data[[#This Row],[order_date]],"mmmm")</f>
        <v>December</v>
      </c>
      <c r="X5661" s="7">
        <f>Working_Data[[#This Row],[last_order_date]]-Working_Data[[#This Row],[signup_date]]</f>
        <v>-24</v>
      </c>
      <c r="Y5661" s="7">
        <f>IF(Working_Data[[#This Row],[churned]]="Active",1,0)</f>
        <v>1</v>
      </c>
      <c r="Z5661" s="7">
        <f>YEAR(Working_Data[[#This Row],[order_date]])</f>
        <v>2025</v>
      </c>
    </row>
    <row r="5662" spans="1:26" x14ac:dyDescent="0.25">
      <c r="A5662" t="s">
        <v>11374</v>
      </c>
      <c r="B5662" t="s">
        <v>38</v>
      </c>
      <c r="C5662" t="s">
        <v>82</v>
      </c>
      <c r="D5662" t="s">
        <v>23</v>
      </c>
      <c r="E5662" s="1">
        <v>45890</v>
      </c>
      <c r="F5662" t="s">
        <v>11375</v>
      </c>
      <c r="G5662" s="1">
        <v>45998</v>
      </c>
      <c r="H5662" t="s">
        <v>25</v>
      </c>
      <c r="I5662" t="s">
        <v>54</v>
      </c>
      <c r="J5662" t="s">
        <v>67</v>
      </c>
      <c r="K5662">
        <v>5</v>
      </c>
      <c r="L5662" s="3">
        <f>Working_Data[[#This Row],[price2]]/Working_Data[[#This Row],[quantity]]</f>
        <v>71.414000000000001</v>
      </c>
      <c r="M5662" s="3">
        <v>357.07</v>
      </c>
      <c r="N5662" t="s">
        <v>50</v>
      </c>
      <c r="O5662">
        <v>43</v>
      </c>
      <c r="P5662" s="1">
        <v>45513</v>
      </c>
      <c r="Q5662">
        <v>344</v>
      </c>
      <c r="R5662" t="s">
        <v>29</v>
      </c>
      <c r="S5662">
        <v>4</v>
      </c>
      <c r="T5662" s="1">
        <v>45761</v>
      </c>
      <c r="U5662" t="s">
        <v>30</v>
      </c>
      <c r="V5662" t="str">
        <f>TEXT(WEEKDAY(Working_Data[[#This Row],[order_date]],1),"DDDD")</f>
        <v>Sunday</v>
      </c>
      <c r="W5662" t="str">
        <f>TEXT(Working_Data[[#This Row],[order_date]],"mmmm")</f>
        <v>December</v>
      </c>
      <c r="X5662" s="7">
        <f>Working_Data[[#This Row],[last_order_date]]-Working_Data[[#This Row],[signup_date]]</f>
        <v>-377</v>
      </c>
      <c r="Y5662" s="7">
        <f>IF(Working_Data[[#This Row],[churned]]="Active",1,0)</f>
        <v>1</v>
      </c>
      <c r="Z5662" s="7">
        <f>YEAR(Working_Data[[#This Row],[order_date]])</f>
        <v>2025</v>
      </c>
    </row>
    <row r="5663" spans="1:26" x14ac:dyDescent="0.25">
      <c r="A5663" t="s">
        <v>11376</v>
      </c>
      <c r="B5663" t="s">
        <v>45</v>
      </c>
      <c r="C5663" t="s">
        <v>22</v>
      </c>
      <c r="D5663" t="s">
        <v>52</v>
      </c>
      <c r="E5663" s="1">
        <v>45312</v>
      </c>
      <c r="F5663" t="s">
        <v>11377</v>
      </c>
      <c r="G5663" s="1">
        <v>45998</v>
      </c>
      <c r="H5663" t="s">
        <v>25</v>
      </c>
      <c r="I5663" t="s">
        <v>54</v>
      </c>
      <c r="J5663" t="s">
        <v>64</v>
      </c>
      <c r="K5663">
        <v>1</v>
      </c>
      <c r="L5663" s="3">
        <f>Working_Data[[#This Row],[price2]]/Working_Data[[#This Row],[quantity]]</f>
        <v>926.71</v>
      </c>
      <c r="M5663" s="3">
        <v>926.71</v>
      </c>
      <c r="N5663" t="s">
        <v>28</v>
      </c>
      <c r="O5663">
        <v>39</v>
      </c>
      <c r="P5663" s="1">
        <v>45888</v>
      </c>
      <c r="Q5663">
        <v>463</v>
      </c>
      <c r="R5663" t="s">
        <v>29</v>
      </c>
      <c r="S5663">
        <v>4</v>
      </c>
      <c r="T5663" s="1">
        <v>45744</v>
      </c>
      <c r="U5663" t="s">
        <v>36</v>
      </c>
      <c r="V5663" t="str">
        <f>TEXT(WEEKDAY(Working_Data[[#This Row],[order_date]],1),"DDDD")</f>
        <v>Sunday</v>
      </c>
      <c r="W5663" t="str">
        <f>TEXT(Working_Data[[#This Row],[order_date]],"mmmm")</f>
        <v>December</v>
      </c>
      <c r="X5663" s="7">
        <f>Working_Data[[#This Row],[last_order_date]]-Working_Data[[#This Row],[signup_date]]</f>
        <v>576</v>
      </c>
      <c r="Y5663" s="7">
        <f>IF(Working_Data[[#This Row],[churned]]="Active",1,0)</f>
        <v>1</v>
      </c>
      <c r="Z5663" s="7">
        <f>YEAR(Working_Data[[#This Row],[order_date]])</f>
        <v>2025</v>
      </c>
    </row>
    <row r="5664" spans="1:26" x14ac:dyDescent="0.25">
      <c r="A5664" t="s">
        <v>11378</v>
      </c>
      <c r="B5664" t="s">
        <v>38</v>
      </c>
      <c r="C5664" t="s">
        <v>82</v>
      </c>
      <c r="D5664" t="s">
        <v>32</v>
      </c>
      <c r="E5664" s="1">
        <v>45705</v>
      </c>
      <c r="F5664" t="s">
        <v>11379</v>
      </c>
      <c r="G5664" s="1">
        <v>45851</v>
      </c>
      <c r="H5664" t="s">
        <v>47</v>
      </c>
      <c r="I5664" t="s">
        <v>48</v>
      </c>
      <c r="J5664" t="s">
        <v>27</v>
      </c>
      <c r="K5664">
        <v>1</v>
      </c>
      <c r="L5664" s="3">
        <f>Working_Data[[#This Row],[price2]]/Working_Data[[#This Row],[quantity]]</f>
        <v>659.46</v>
      </c>
      <c r="M5664" s="3">
        <v>659.46</v>
      </c>
      <c r="N5664" t="s">
        <v>28</v>
      </c>
      <c r="O5664">
        <v>16</v>
      </c>
      <c r="P5664" s="1">
        <v>45394</v>
      </c>
      <c r="Q5664">
        <v>336</v>
      </c>
      <c r="R5664" t="s">
        <v>29</v>
      </c>
      <c r="S5664">
        <v>5</v>
      </c>
      <c r="T5664" s="1">
        <v>45684</v>
      </c>
      <c r="U5664" t="s">
        <v>60</v>
      </c>
      <c r="V5664" t="str">
        <f>TEXT(WEEKDAY(Working_Data[[#This Row],[order_date]],1),"DDDD")</f>
        <v>Sunday</v>
      </c>
      <c r="W5664" t="str">
        <f>TEXT(Working_Data[[#This Row],[order_date]],"mmmm")</f>
        <v>July</v>
      </c>
      <c r="X5664" s="7">
        <f>Working_Data[[#This Row],[last_order_date]]-Working_Data[[#This Row],[signup_date]]</f>
        <v>-311</v>
      </c>
      <c r="Y5664" s="7">
        <f>IF(Working_Data[[#This Row],[churned]]="Active",1,0)</f>
        <v>1</v>
      </c>
      <c r="Z5664" s="7">
        <f>YEAR(Working_Data[[#This Row],[order_date]])</f>
        <v>2025</v>
      </c>
    </row>
    <row r="5665" spans="1:26" x14ac:dyDescent="0.25">
      <c r="A5665" t="s">
        <v>11380</v>
      </c>
      <c r="B5665" t="s">
        <v>21</v>
      </c>
      <c r="C5665" t="s">
        <v>39</v>
      </c>
      <c r="D5665" t="s">
        <v>32</v>
      </c>
      <c r="E5665" s="1">
        <v>45574</v>
      </c>
      <c r="F5665" t="s">
        <v>11381</v>
      </c>
      <c r="G5665" s="1">
        <v>45851</v>
      </c>
      <c r="H5665" t="s">
        <v>41</v>
      </c>
      <c r="I5665" t="s">
        <v>54</v>
      </c>
      <c r="J5665" t="s">
        <v>27</v>
      </c>
      <c r="K5665">
        <v>2</v>
      </c>
      <c r="L5665" s="3">
        <f>Working_Data[[#This Row],[price2]]/Working_Data[[#This Row],[quantity]]</f>
        <v>692.55</v>
      </c>
      <c r="M5665" s="3">
        <v>1385.1</v>
      </c>
      <c r="N5665" t="s">
        <v>28</v>
      </c>
      <c r="O5665">
        <v>8</v>
      </c>
      <c r="P5665" s="1">
        <v>45765</v>
      </c>
      <c r="Q5665">
        <v>94</v>
      </c>
      <c r="R5665" t="s">
        <v>29</v>
      </c>
      <c r="S5665">
        <v>4</v>
      </c>
      <c r="T5665" s="1">
        <v>45800</v>
      </c>
      <c r="U5665" t="s">
        <v>36</v>
      </c>
      <c r="V5665" t="str">
        <f>TEXT(WEEKDAY(Working_Data[[#This Row],[order_date]],1),"DDDD")</f>
        <v>Sunday</v>
      </c>
      <c r="W5665" t="str">
        <f>TEXT(Working_Data[[#This Row],[order_date]],"mmmm")</f>
        <v>July</v>
      </c>
      <c r="X5665" s="7">
        <f>Working_Data[[#This Row],[last_order_date]]-Working_Data[[#This Row],[signup_date]]</f>
        <v>191</v>
      </c>
      <c r="Y5665" s="7">
        <f>IF(Working_Data[[#This Row],[churned]]="Active",1,0)</f>
        <v>1</v>
      </c>
      <c r="Z5665" s="7">
        <f>YEAR(Working_Data[[#This Row],[order_date]])</f>
        <v>2025</v>
      </c>
    </row>
    <row r="5666" spans="1:26" x14ac:dyDescent="0.25">
      <c r="A5666" t="s">
        <v>11382</v>
      </c>
      <c r="B5666" t="s">
        <v>38</v>
      </c>
      <c r="C5666" t="s">
        <v>22</v>
      </c>
      <c r="D5666" t="s">
        <v>56</v>
      </c>
      <c r="E5666" s="1">
        <v>45810</v>
      </c>
      <c r="F5666" t="s">
        <v>11383</v>
      </c>
      <c r="G5666" s="1">
        <v>45851</v>
      </c>
      <c r="H5666" t="s">
        <v>41</v>
      </c>
      <c r="I5666" t="s">
        <v>54</v>
      </c>
      <c r="J5666" t="s">
        <v>49</v>
      </c>
      <c r="K5666">
        <v>1</v>
      </c>
      <c r="L5666" s="3">
        <f>Working_Data[[#This Row],[price2]]/Working_Data[[#This Row],[quantity]]</f>
        <v>577.03</v>
      </c>
      <c r="M5666" s="3">
        <v>577.03</v>
      </c>
      <c r="N5666" t="s">
        <v>50</v>
      </c>
      <c r="O5666">
        <v>25</v>
      </c>
      <c r="P5666" s="1">
        <v>45751</v>
      </c>
      <c r="Q5666">
        <v>468</v>
      </c>
      <c r="R5666" t="s">
        <v>29</v>
      </c>
      <c r="S5666">
        <v>4</v>
      </c>
      <c r="T5666" s="1">
        <v>45755</v>
      </c>
      <c r="U5666" t="s">
        <v>30</v>
      </c>
      <c r="V5666" t="str">
        <f>TEXT(WEEKDAY(Working_Data[[#This Row],[order_date]],1),"DDDD")</f>
        <v>Sunday</v>
      </c>
      <c r="W5666" t="str">
        <f>TEXT(Working_Data[[#This Row],[order_date]],"mmmm")</f>
        <v>July</v>
      </c>
      <c r="X5666" s="7">
        <f>Working_Data[[#This Row],[last_order_date]]-Working_Data[[#This Row],[signup_date]]</f>
        <v>-59</v>
      </c>
      <c r="Y5666" s="7">
        <f>IF(Working_Data[[#This Row],[churned]]="Active",1,0)</f>
        <v>1</v>
      </c>
      <c r="Z5666" s="7">
        <f>YEAR(Working_Data[[#This Row],[order_date]])</f>
        <v>2025</v>
      </c>
    </row>
    <row r="5667" spans="1:26" x14ac:dyDescent="0.25">
      <c r="A5667" t="s">
        <v>11384</v>
      </c>
      <c r="B5667" t="s">
        <v>38</v>
      </c>
      <c r="C5667" t="s">
        <v>22</v>
      </c>
      <c r="D5667" t="s">
        <v>56</v>
      </c>
      <c r="E5667" s="1">
        <v>45969</v>
      </c>
      <c r="F5667" t="s">
        <v>11385</v>
      </c>
      <c r="G5667" s="1">
        <v>45851</v>
      </c>
      <c r="H5667" t="s">
        <v>41</v>
      </c>
      <c r="I5667" t="s">
        <v>63</v>
      </c>
      <c r="J5667" t="s">
        <v>27</v>
      </c>
      <c r="K5667">
        <v>3</v>
      </c>
      <c r="L5667" s="3">
        <f>Working_Data[[#This Row],[price2]]/Working_Data[[#This Row],[quantity]]</f>
        <v>133.79999999999998</v>
      </c>
      <c r="M5667" s="3">
        <v>401.4</v>
      </c>
      <c r="N5667" t="s">
        <v>50</v>
      </c>
      <c r="O5667">
        <v>3</v>
      </c>
      <c r="P5667" s="1">
        <v>45936</v>
      </c>
      <c r="Q5667">
        <v>195</v>
      </c>
      <c r="R5667" t="s">
        <v>29</v>
      </c>
      <c r="S5667">
        <v>2</v>
      </c>
      <c r="T5667" s="1">
        <v>45707</v>
      </c>
      <c r="U5667" t="s">
        <v>60</v>
      </c>
      <c r="V5667" t="str">
        <f>TEXT(WEEKDAY(Working_Data[[#This Row],[order_date]],1),"DDDD")</f>
        <v>Sunday</v>
      </c>
      <c r="W5667" t="str">
        <f>TEXT(Working_Data[[#This Row],[order_date]],"mmmm")</f>
        <v>July</v>
      </c>
      <c r="X5667" s="7">
        <f>Working_Data[[#This Row],[last_order_date]]-Working_Data[[#This Row],[signup_date]]</f>
        <v>-33</v>
      </c>
      <c r="Y5667" s="7">
        <f>IF(Working_Data[[#This Row],[churned]]="Active",1,0)</f>
        <v>1</v>
      </c>
      <c r="Z5667" s="7">
        <f>YEAR(Working_Data[[#This Row],[order_date]])</f>
        <v>2025</v>
      </c>
    </row>
    <row r="5668" spans="1:26" x14ac:dyDescent="0.25">
      <c r="A5668" t="s">
        <v>11386</v>
      </c>
      <c r="B5668" t="s">
        <v>38</v>
      </c>
      <c r="C5668" t="s">
        <v>22</v>
      </c>
      <c r="D5668" t="s">
        <v>52</v>
      </c>
      <c r="E5668" s="1">
        <v>45229</v>
      </c>
      <c r="F5668" t="s">
        <v>11387</v>
      </c>
      <c r="G5668" s="1">
        <v>45851</v>
      </c>
      <c r="H5668" t="s">
        <v>34</v>
      </c>
      <c r="I5668" t="s">
        <v>26</v>
      </c>
      <c r="J5668" t="s">
        <v>49</v>
      </c>
      <c r="K5668">
        <v>5</v>
      </c>
      <c r="L5668" s="3">
        <f>Working_Data[[#This Row],[price2]]/Working_Data[[#This Row],[quantity]]</f>
        <v>187.74600000000001</v>
      </c>
      <c r="M5668" s="3">
        <v>938.73</v>
      </c>
      <c r="N5668" t="s">
        <v>50</v>
      </c>
      <c r="O5668">
        <v>25</v>
      </c>
      <c r="P5668" s="1">
        <v>45643</v>
      </c>
      <c r="Q5668">
        <v>404</v>
      </c>
      <c r="R5668" t="s">
        <v>43</v>
      </c>
      <c r="S5668">
        <v>2</v>
      </c>
      <c r="T5668" s="1">
        <v>45833</v>
      </c>
      <c r="U5668" t="s">
        <v>36</v>
      </c>
      <c r="V5668" t="str">
        <f>TEXT(WEEKDAY(Working_Data[[#This Row],[order_date]],1),"DDDD")</f>
        <v>Sunday</v>
      </c>
      <c r="W5668" t="str">
        <f>TEXT(Working_Data[[#This Row],[order_date]],"mmmm")</f>
        <v>July</v>
      </c>
      <c r="X5668" s="7">
        <f>Working_Data[[#This Row],[last_order_date]]-Working_Data[[#This Row],[signup_date]]</f>
        <v>414</v>
      </c>
      <c r="Y5668" s="7">
        <f>IF(Working_Data[[#This Row],[churned]]="Active",1,0)</f>
        <v>0</v>
      </c>
      <c r="Z5668" s="7">
        <f>YEAR(Working_Data[[#This Row],[order_date]])</f>
        <v>2025</v>
      </c>
    </row>
    <row r="5669" spans="1:26" x14ac:dyDescent="0.25">
      <c r="A5669" t="s">
        <v>11388</v>
      </c>
      <c r="B5669" t="s">
        <v>21</v>
      </c>
      <c r="C5669" t="s">
        <v>82</v>
      </c>
      <c r="D5669" t="s">
        <v>52</v>
      </c>
      <c r="E5669" s="1">
        <v>45856</v>
      </c>
      <c r="F5669" t="s">
        <v>11389</v>
      </c>
      <c r="G5669" s="1">
        <v>45851</v>
      </c>
      <c r="H5669" t="s">
        <v>41</v>
      </c>
      <c r="I5669" t="s">
        <v>42</v>
      </c>
      <c r="J5669" t="s">
        <v>27</v>
      </c>
      <c r="K5669">
        <v>4</v>
      </c>
      <c r="L5669" s="3">
        <f>Working_Data[[#This Row],[price2]]/Working_Data[[#This Row],[quantity]]</f>
        <v>54.857500000000002</v>
      </c>
      <c r="M5669" s="3">
        <v>219.43</v>
      </c>
      <c r="N5669" t="s">
        <v>50</v>
      </c>
      <c r="O5669">
        <v>50</v>
      </c>
      <c r="P5669" s="1">
        <v>45804</v>
      </c>
      <c r="Q5669">
        <v>477</v>
      </c>
      <c r="R5669" t="s">
        <v>43</v>
      </c>
      <c r="S5669">
        <v>2</v>
      </c>
      <c r="T5669" s="1">
        <v>45561</v>
      </c>
      <c r="U5669" t="s">
        <v>60</v>
      </c>
      <c r="V5669" t="str">
        <f>TEXT(WEEKDAY(Working_Data[[#This Row],[order_date]],1),"DDDD")</f>
        <v>Sunday</v>
      </c>
      <c r="W5669" t="str">
        <f>TEXT(Working_Data[[#This Row],[order_date]],"mmmm")</f>
        <v>July</v>
      </c>
      <c r="X5669" s="7">
        <f>Working_Data[[#This Row],[last_order_date]]-Working_Data[[#This Row],[signup_date]]</f>
        <v>-52</v>
      </c>
      <c r="Y5669" s="7">
        <f>IF(Working_Data[[#This Row],[churned]]="Active",1,0)</f>
        <v>0</v>
      </c>
      <c r="Z5669" s="7">
        <f>YEAR(Working_Data[[#This Row],[order_date]])</f>
        <v>2025</v>
      </c>
    </row>
    <row r="5670" spans="1:26" x14ac:dyDescent="0.25">
      <c r="A5670" t="s">
        <v>11390</v>
      </c>
      <c r="B5670" t="s">
        <v>21</v>
      </c>
      <c r="C5670" t="s">
        <v>82</v>
      </c>
      <c r="D5670" t="s">
        <v>32</v>
      </c>
      <c r="E5670" s="1">
        <v>45187</v>
      </c>
      <c r="F5670" t="s">
        <v>11391</v>
      </c>
      <c r="G5670" s="1">
        <v>45851</v>
      </c>
      <c r="H5670" t="s">
        <v>34</v>
      </c>
      <c r="I5670" t="s">
        <v>42</v>
      </c>
      <c r="J5670" t="s">
        <v>49</v>
      </c>
      <c r="K5670">
        <v>3</v>
      </c>
      <c r="L5670" s="3">
        <f>Working_Data[[#This Row],[price2]]/Working_Data[[#This Row],[quantity]]</f>
        <v>169.81666666666666</v>
      </c>
      <c r="M5670" s="3">
        <v>509.45</v>
      </c>
      <c r="N5670" t="s">
        <v>50</v>
      </c>
      <c r="O5670">
        <v>11</v>
      </c>
      <c r="P5670" s="1">
        <v>45776</v>
      </c>
      <c r="Q5670">
        <v>183</v>
      </c>
      <c r="R5670" t="s">
        <v>43</v>
      </c>
      <c r="S5670">
        <v>4</v>
      </c>
      <c r="T5670" s="1">
        <v>45589</v>
      </c>
      <c r="U5670" t="s">
        <v>36</v>
      </c>
      <c r="V5670" t="str">
        <f>TEXT(WEEKDAY(Working_Data[[#This Row],[order_date]],1),"DDDD")</f>
        <v>Sunday</v>
      </c>
      <c r="W5670" t="str">
        <f>TEXT(Working_Data[[#This Row],[order_date]],"mmmm")</f>
        <v>July</v>
      </c>
      <c r="X5670" s="7">
        <f>Working_Data[[#This Row],[last_order_date]]-Working_Data[[#This Row],[signup_date]]</f>
        <v>589</v>
      </c>
      <c r="Y5670" s="7">
        <f>IF(Working_Data[[#This Row],[churned]]="Active",1,0)</f>
        <v>0</v>
      </c>
      <c r="Z5670" s="7">
        <f>YEAR(Working_Data[[#This Row],[order_date]])</f>
        <v>2025</v>
      </c>
    </row>
    <row r="5671" spans="1:26" x14ac:dyDescent="0.25">
      <c r="A5671" t="s">
        <v>11392</v>
      </c>
      <c r="B5671" t="s">
        <v>45</v>
      </c>
      <c r="C5671" t="s">
        <v>82</v>
      </c>
      <c r="D5671" t="s">
        <v>77</v>
      </c>
      <c r="E5671" s="1">
        <v>45428</v>
      </c>
      <c r="F5671" t="s">
        <v>11393</v>
      </c>
      <c r="G5671" s="1">
        <v>45851</v>
      </c>
      <c r="H5671" t="s">
        <v>25</v>
      </c>
      <c r="I5671" t="s">
        <v>42</v>
      </c>
      <c r="J5671" t="s">
        <v>67</v>
      </c>
      <c r="K5671">
        <v>2</v>
      </c>
      <c r="L5671" s="3">
        <f>Working_Data[[#This Row],[price2]]/Working_Data[[#This Row],[quantity]]</f>
        <v>124.69</v>
      </c>
      <c r="M5671" s="3">
        <v>249.38</v>
      </c>
      <c r="N5671" t="s">
        <v>50</v>
      </c>
      <c r="O5671">
        <v>5</v>
      </c>
      <c r="P5671" s="1">
        <v>45674</v>
      </c>
      <c r="Q5671">
        <v>67</v>
      </c>
      <c r="R5671" t="s">
        <v>43</v>
      </c>
      <c r="S5671">
        <v>4</v>
      </c>
      <c r="T5671" s="1">
        <v>45999</v>
      </c>
      <c r="U5671" t="s">
        <v>36</v>
      </c>
      <c r="V5671" t="str">
        <f>TEXT(WEEKDAY(Working_Data[[#This Row],[order_date]],1),"DDDD")</f>
        <v>Sunday</v>
      </c>
      <c r="W5671" t="str">
        <f>TEXT(Working_Data[[#This Row],[order_date]],"mmmm")</f>
        <v>July</v>
      </c>
      <c r="X5671" s="7">
        <f>Working_Data[[#This Row],[last_order_date]]-Working_Data[[#This Row],[signup_date]]</f>
        <v>246</v>
      </c>
      <c r="Y5671" s="7">
        <f>IF(Working_Data[[#This Row],[churned]]="Active",1,0)</f>
        <v>0</v>
      </c>
      <c r="Z5671" s="7">
        <f>YEAR(Working_Data[[#This Row],[order_date]])</f>
        <v>2025</v>
      </c>
    </row>
    <row r="5672" spans="1:26" x14ac:dyDescent="0.25">
      <c r="A5672" t="s">
        <v>11394</v>
      </c>
      <c r="B5672" t="s">
        <v>21</v>
      </c>
      <c r="C5672" t="s">
        <v>39</v>
      </c>
      <c r="D5672" t="s">
        <v>32</v>
      </c>
      <c r="E5672" s="1">
        <v>45483</v>
      </c>
      <c r="F5672" t="s">
        <v>11395</v>
      </c>
      <c r="G5672" s="1">
        <v>45852</v>
      </c>
      <c r="H5672" t="s">
        <v>47</v>
      </c>
      <c r="I5672" t="s">
        <v>54</v>
      </c>
      <c r="J5672" t="s">
        <v>67</v>
      </c>
      <c r="K5672">
        <v>3</v>
      </c>
      <c r="L5672" s="3">
        <f>Working_Data[[#This Row],[price2]]/Working_Data[[#This Row],[quantity]]</f>
        <v>355.8966666666667</v>
      </c>
      <c r="M5672" s="3">
        <v>1067.69</v>
      </c>
      <c r="N5672" t="s">
        <v>35</v>
      </c>
      <c r="O5672">
        <v>14</v>
      </c>
      <c r="P5672" s="1">
        <v>45861</v>
      </c>
      <c r="Q5672">
        <v>232</v>
      </c>
      <c r="R5672" t="s">
        <v>43</v>
      </c>
      <c r="S5672">
        <v>4</v>
      </c>
      <c r="T5672" s="1">
        <v>45792</v>
      </c>
      <c r="U5672" t="s">
        <v>36</v>
      </c>
      <c r="V5672" t="str">
        <f>TEXT(WEEKDAY(Working_Data[[#This Row],[order_date]],1),"DDDD")</f>
        <v>Monday</v>
      </c>
      <c r="W5672" t="str">
        <f>TEXT(Working_Data[[#This Row],[order_date]],"mmmm")</f>
        <v>July</v>
      </c>
      <c r="X5672" s="7">
        <f>Working_Data[[#This Row],[last_order_date]]-Working_Data[[#This Row],[signup_date]]</f>
        <v>378</v>
      </c>
      <c r="Y5672" s="7">
        <f>IF(Working_Data[[#This Row],[churned]]="Active",1,0)</f>
        <v>0</v>
      </c>
      <c r="Z5672" s="7">
        <f>YEAR(Working_Data[[#This Row],[order_date]])</f>
        <v>2025</v>
      </c>
    </row>
    <row r="5673" spans="1:26" x14ac:dyDescent="0.25">
      <c r="A5673" t="s">
        <v>11396</v>
      </c>
      <c r="B5673" t="s">
        <v>45</v>
      </c>
      <c r="C5673" t="s">
        <v>82</v>
      </c>
      <c r="D5673" t="s">
        <v>32</v>
      </c>
      <c r="E5673" s="1">
        <v>45868</v>
      </c>
      <c r="F5673" t="s">
        <v>11397</v>
      </c>
      <c r="G5673" s="1">
        <v>45852</v>
      </c>
      <c r="H5673" t="s">
        <v>34</v>
      </c>
      <c r="I5673" t="s">
        <v>63</v>
      </c>
      <c r="J5673" t="s">
        <v>59</v>
      </c>
      <c r="K5673">
        <v>3</v>
      </c>
      <c r="L5673" s="3">
        <f>Working_Data[[#This Row],[price2]]/Working_Data[[#This Row],[quantity]]</f>
        <v>364.15000000000003</v>
      </c>
      <c r="M5673" s="3">
        <v>1092.45</v>
      </c>
      <c r="N5673" t="s">
        <v>28</v>
      </c>
      <c r="O5673">
        <v>37</v>
      </c>
      <c r="P5673" s="1">
        <v>45696</v>
      </c>
      <c r="Q5673">
        <v>392</v>
      </c>
      <c r="R5673" t="s">
        <v>43</v>
      </c>
      <c r="S5673">
        <v>2</v>
      </c>
      <c r="T5673" s="1">
        <v>45513</v>
      </c>
      <c r="U5673" t="s">
        <v>60</v>
      </c>
      <c r="V5673" t="str">
        <f>TEXT(WEEKDAY(Working_Data[[#This Row],[order_date]],1),"DDDD")</f>
        <v>Monday</v>
      </c>
      <c r="W5673" t="str">
        <f>TEXT(Working_Data[[#This Row],[order_date]],"mmmm")</f>
        <v>July</v>
      </c>
      <c r="X5673" s="7">
        <f>Working_Data[[#This Row],[last_order_date]]-Working_Data[[#This Row],[signup_date]]</f>
        <v>-172</v>
      </c>
      <c r="Y5673" s="7">
        <f>IF(Working_Data[[#This Row],[churned]]="Active",1,0)</f>
        <v>0</v>
      </c>
      <c r="Z5673" s="7">
        <f>YEAR(Working_Data[[#This Row],[order_date]])</f>
        <v>2025</v>
      </c>
    </row>
    <row r="5674" spans="1:26" x14ac:dyDescent="0.25">
      <c r="A5674" t="s">
        <v>11398</v>
      </c>
      <c r="B5674" t="s">
        <v>45</v>
      </c>
      <c r="C5674" t="s">
        <v>39</v>
      </c>
      <c r="D5674" t="s">
        <v>23</v>
      </c>
      <c r="E5674" s="1">
        <v>45722</v>
      </c>
      <c r="F5674" t="s">
        <v>11399</v>
      </c>
      <c r="G5674" s="1">
        <v>45852</v>
      </c>
      <c r="H5674" t="s">
        <v>47</v>
      </c>
      <c r="I5674" t="s">
        <v>26</v>
      </c>
      <c r="J5674" t="s">
        <v>67</v>
      </c>
      <c r="K5674">
        <v>1</v>
      </c>
      <c r="L5674" s="3">
        <f>Working_Data[[#This Row],[price2]]/Working_Data[[#This Row],[quantity]]</f>
        <v>599.54</v>
      </c>
      <c r="M5674" s="3">
        <v>599.54</v>
      </c>
      <c r="N5674" t="s">
        <v>28</v>
      </c>
      <c r="O5674">
        <v>12</v>
      </c>
      <c r="P5674" s="1">
        <v>45606</v>
      </c>
      <c r="Q5674">
        <v>352</v>
      </c>
      <c r="R5674" t="s">
        <v>43</v>
      </c>
      <c r="S5674">
        <v>3</v>
      </c>
      <c r="T5674" s="1">
        <v>45595</v>
      </c>
      <c r="U5674" t="s">
        <v>36</v>
      </c>
      <c r="V5674" t="str">
        <f>TEXT(WEEKDAY(Working_Data[[#This Row],[order_date]],1),"DDDD")</f>
        <v>Monday</v>
      </c>
      <c r="W5674" t="str">
        <f>TEXT(Working_Data[[#This Row],[order_date]],"mmmm")</f>
        <v>July</v>
      </c>
      <c r="X5674" s="7">
        <f>Working_Data[[#This Row],[last_order_date]]-Working_Data[[#This Row],[signup_date]]</f>
        <v>-116</v>
      </c>
      <c r="Y5674" s="7">
        <f>IF(Working_Data[[#This Row],[churned]]="Active",1,0)</f>
        <v>0</v>
      </c>
      <c r="Z5674" s="7">
        <f>YEAR(Working_Data[[#This Row],[order_date]])</f>
        <v>2025</v>
      </c>
    </row>
    <row r="5675" spans="1:26" x14ac:dyDescent="0.25">
      <c r="A5675" t="s">
        <v>11400</v>
      </c>
      <c r="B5675" t="s">
        <v>38</v>
      </c>
      <c r="C5675" t="s">
        <v>22</v>
      </c>
      <c r="D5675" t="s">
        <v>77</v>
      </c>
      <c r="E5675" s="1">
        <v>45842</v>
      </c>
      <c r="F5675" t="s">
        <v>11401</v>
      </c>
      <c r="G5675" s="1">
        <v>45852</v>
      </c>
      <c r="H5675" t="s">
        <v>58</v>
      </c>
      <c r="I5675" t="s">
        <v>26</v>
      </c>
      <c r="J5675" t="s">
        <v>59</v>
      </c>
      <c r="K5675">
        <v>2</v>
      </c>
      <c r="L5675" s="3">
        <f>Working_Data[[#This Row],[price2]]/Working_Data[[#This Row],[quantity]]</f>
        <v>682.04499999999996</v>
      </c>
      <c r="M5675" s="3">
        <v>1364.09</v>
      </c>
      <c r="N5675" t="s">
        <v>28</v>
      </c>
      <c r="O5675">
        <v>3</v>
      </c>
      <c r="P5675" s="1">
        <v>45693</v>
      </c>
      <c r="Q5675">
        <v>141</v>
      </c>
      <c r="R5675" t="s">
        <v>29</v>
      </c>
      <c r="S5675">
        <v>1</v>
      </c>
      <c r="T5675" s="1">
        <v>45838</v>
      </c>
      <c r="U5675" t="s">
        <v>60</v>
      </c>
      <c r="V5675" t="str">
        <f>TEXT(WEEKDAY(Working_Data[[#This Row],[order_date]],1),"DDDD")</f>
        <v>Monday</v>
      </c>
      <c r="W5675" t="str">
        <f>TEXT(Working_Data[[#This Row],[order_date]],"mmmm")</f>
        <v>July</v>
      </c>
      <c r="X5675" s="7">
        <f>Working_Data[[#This Row],[last_order_date]]-Working_Data[[#This Row],[signup_date]]</f>
        <v>-149</v>
      </c>
      <c r="Y5675" s="7">
        <f>IF(Working_Data[[#This Row],[churned]]="Active",1,0)</f>
        <v>1</v>
      </c>
      <c r="Z5675" s="7">
        <f>YEAR(Working_Data[[#This Row],[order_date]])</f>
        <v>2025</v>
      </c>
    </row>
    <row r="5676" spans="1:26" x14ac:dyDescent="0.25">
      <c r="A5676" t="s">
        <v>11402</v>
      </c>
      <c r="B5676" t="s">
        <v>21</v>
      </c>
      <c r="C5676" t="s">
        <v>39</v>
      </c>
      <c r="D5676" t="s">
        <v>23</v>
      </c>
      <c r="E5676" s="1">
        <v>45834</v>
      </c>
      <c r="F5676" t="s">
        <v>11403</v>
      </c>
      <c r="G5676" s="1">
        <v>45852</v>
      </c>
      <c r="H5676" t="s">
        <v>47</v>
      </c>
      <c r="I5676" t="s">
        <v>26</v>
      </c>
      <c r="J5676" t="s">
        <v>67</v>
      </c>
      <c r="K5676">
        <v>5</v>
      </c>
      <c r="L5676" s="3">
        <f>Working_Data[[#This Row],[price2]]/Working_Data[[#This Row],[quantity]]</f>
        <v>41.519999999999996</v>
      </c>
      <c r="M5676" s="3">
        <v>207.6</v>
      </c>
      <c r="N5676" t="s">
        <v>28</v>
      </c>
      <c r="O5676">
        <v>16</v>
      </c>
      <c r="P5676" s="1">
        <v>45884</v>
      </c>
      <c r="Q5676">
        <v>289</v>
      </c>
      <c r="R5676" t="s">
        <v>29</v>
      </c>
      <c r="S5676">
        <v>5</v>
      </c>
      <c r="T5676" s="1">
        <v>45526</v>
      </c>
      <c r="U5676" t="s">
        <v>30</v>
      </c>
      <c r="V5676" t="str">
        <f>TEXT(WEEKDAY(Working_Data[[#This Row],[order_date]],1),"DDDD")</f>
        <v>Monday</v>
      </c>
      <c r="W5676" t="str">
        <f>TEXT(Working_Data[[#This Row],[order_date]],"mmmm")</f>
        <v>July</v>
      </c>
      <c r="X5676" s="7">
        <f>Working_Data[[#This Row],[last_order_date]]-Working_Data[[#This Row],[signup_date]]</f>
        <v>50</v>
      </c>
      <c r="Y5676" s="7">
        <f>IF(Working_Data[[#This Row],[churned]]="Active",1,0)</f>
        <v>1</v>
      </c>
      <c r="Z5676" s="7">
        <f>YEAR(Working_Data[[#This Row],[order_date]])</f>
        <v>2025</v>
      </c>
    </row>
    <row r="5677" spans="1:26" x14ac:dyDescent="0.25">
      <c r="A5677" t="s">
        <v>11404</v>
      </c>
      <c r="B5677" t="s">
        <v>38</v>
      </c>
      <c r="C5677" t="s">
        <v>39</v>
      </c>
      <c r="D5677" t="s">
        <v>32</v>
      </c>
      <c r="E5677" s="1">
        <v>45476</v>
      </c>
      <c r="F5677" t="s">
        <v>11405</v>
      </c>
      <c r="G5677" s="1">
        <v>45852</v>
      </c>
      <c r="H5677" t="s">
        <v>25</v>
      </c>
      <c r="I5677" t="s">
        <v>54</v>
      </c>
      <c r="J5677" t="s">
        <v>64</v>
      </c>
      <c r="K5677">
        <v>1</v>
      </c>
      <c r="L5677" s="3">
        <f>Working_Data[[#This Row],[price2]]/Working_Data[[#This Row],[quantity]]</f>
        <v>679.09</v>
      </c>
      <c r="M5677" s="3">
        <v>679.09</v>
      </c>
      <c r="N5677" t="s">
        <v>28</v>
      </c>
      <c r="O5677">
        <v>8</v>
      </c>
      <c r="P5677" s="1">
        <v>45623</v>
      </c>
      <c r="Q5677">
        <v>21</v>
      </c>
      <c r="R5677" t="s">
        <v>29</v>
      </c>
      <c r="S5677">
        <v>5</v>
      </c>
      <c r="T5677" s="1">
        <v>45621</v>
      </c>
      <c r="U5677" t="s">
        <v>30</v>
      </c>
      <c r="V5677" t="str">
        <f>TEXT(WEEKDAY(Working_Data[[#This Row],[order_date]],1),"DDDD")</f>
        <v>Monday</v>
      </c>
      <c r="W5677" t="str">
        <f>TEXT(Working_Data[[#This Row],[order_date]],"mmmm")</f>
        <v>July</v>
      </c>
      <c r="X5677" s="7">
        <f>Working_Data[[#This Row],[last_order_date]]-Working_Data[[#This Row],[signup_date]]</f>
        <v>147</v>
      </c>
      <c r="Y5677" s="7">
        <f>IF(Working_Data[[#This Row],[churned]]="Active",1,0)</f>
        <v>1</v>
      </c>
      <c r="Z5677" s="7">
        <f>YEAR(Working_Data[[#This Row],[order_date]])</f>
        <v>2025</v>
      </c>
    </row>
    <row r="5678" spans="1:26" x14ac:dyDescent="0.25">
      <c r="A5678" t="s">
        <v>11406</v>
      </c>
      <c r="B5678" t="s">
        <v>45</v>
      </c>
      <c r="C5678" t="s">
        <v>22</v>
      </c>
      <c r="D5678" t="s">
        <v>56</v>
      </c>
      <c r="E5678" s="1">
        <v>45810</v>
      </c>
      <c r="F5678" t="s">
        <v>11407</v>
      </c>
      <c r="G5678" s="1">
        <v>45852</v>
      </c>
      <c r="H5678" t="s">
        <v>47</v>
      </c>
      <c r="I5678" t="s">
        <v>63</v>
      </c>
      <c r="J5678" t="s">
        <v>49</v>
      </c>
      <c r="K5678">
        <v>1</v>
      </c>
      <c r="L5678" s="3">
        <f>Working_Data[[#This Row],[price2]]/Working_Data[[#This Row],[quantity]]</f>
        <v>689.93</v>
      </c>
      <c r="M5678" s="3">
        <v>689.93</v>
      </c>
      <c r="N5678" t="s">
        <v>35</v>
      </c>
      <c r="O5678">
        <v>4</v>
      </c>
      <c r="P5678" s="1">
        <v>45716</v>
      </c>
      <c r="Q5678">
        <v>286</v>
      </c>
      <c r="R5678" t="s">
        <v>29</v>
      </c>
      <c r="S5678">
        <v>4</v>
      </c>
      <c r="T5678" s="1">
        <v>45816</v>
      </c>
      <c r="U5678" t="s">
        <v>36</v>
      </c>
      <c r="V5678" t="str">
        <f>TEXT(WEEKDAY(Working_Data[[#This Row],[order_date]],1),"DDDD")</f>
        <v>Monday</v>
      </c>
      <c r="W5678" t="str">
        <f>TEXT(Working_Data[[#This Row],[order_date]],"mmmm")</f>
        <v>July</v>
      </c>
      <c r="X5678" s="7">
        <f>Working_Data[[#This Row],[last_order_date]]-Working_Data[[#This Row],[signup_date]]</f>
        <v>-94</v>
      </c>
      <c r="Y5678" s="7">
        <f>IF(Working_Data[[#This Row],[churned]]="Active",1,0)</f>
        <v>1</v>
      </c>
      <c r="Z5678" s="7">
        <f>YEAR(Working_Data[[#This Row],[order_date]])</f>
        <v>2025</v>
      </c>
    </row>
    <row r="5679" spans="1:26" x14ac:dyDescent="0.25">
      <c r="A5679" t="s">
        <v>11408</v>
      </c>
      <c r="B5679" t="s">
        <v>21</v>
      </c>
      <c r="C5679" t="s">
        <v>39</v>
      </c>
      <c r="D5679" t="s">
        <v>56</v>
      </c>
      <c r="E5679" s="1">
        <v>45211</v>
      </c>
      <c r="F5679" t="s">
        <v>11409</v>
      </c>
      <c r="G5679" s="1">
        <v>45852</v>
      </c>
      <c r="H5679" t="s">
        <v>25</v>
      </c>
      <c r="I5679" t="s">
        <v>54</v>
      </c>
      <c r="J5679" t="s">
        <v>49</v>
      </c>
      <c r="K5679">
        <v>4</v>
      </c>
      <c r="L5679" s="3">
        <f>Working_Data[[#This Row],[price2]]/Working_Data[[#This Row],[quantity]]</f>
        <v>358.21</v>
      </c>
      <c r="M5679" s="3">
        <v>1432.84</v>
      </c>
      <c r="N5679" t="s">
        <v>28</v>
      </c>
      <c r="O5679">
        <v>45</v>
      </c>
      <c r="P5679" s="1">
        <v>45694</v>
      </c>
      <c r="Q5679">
        <v>12</v>
      </c>
      <c r="R5679" t="s">
        <v>43</v>
      </c>
      <c r="S5679">
        <v>4</v>
      </c>
      <c r="T5679" s="1">
        <v>45815</v>
      </c>
      <c r="U5679" t="s">
        <v>60</v>
      </c>
      <c r="V5679" t="str">
        <f>TEXT(WEEKDAY(Working_Data[[#This Row],[order_date]],1),"DDDD")</f>
        <v>Monday</v>
      </c>
      <c r="W5679" t="str">
        <f>TEXT(Working_Data[[#This Row],[order_date]],"mmmm")</f>
        <v>July</v>
      </c>
      <c r="X5679" s="7">
        <f>Working_Data[[#This Row],[last_order_date]]-Working_Data[[#This Row],[signup_date]]</f>
        <v>483</v>
      </c>
      <c r="Y5679" s="7">
        <f>IF(Working_Data[[#This Row],[churned]]="Active",1,0)</f>
        <v>0</v>
      </c>
      <c r="Z5679" s="7">
        <f>YEAR(Working_Data[[#This Row],[order_date]])</f>
        <v>2025</v>
      </c>
    </row>
    <row r="5680" spans="1:26" x14ac:dyDescent="0.25">
      <c r="A5680" t="s">
        <v>11410</v>
      </c>
      <c r="B5680" t="s">
        <v>21</v>
      </c>
      <c r="C5680" t="s">
        <v>22</v>
      </c>
      <c r="D5680" t="s">
        <v>23</v>
      </c>
      <c r="E5680" s="1">
        <v>45480</v>
      </c>
      <c r="F5680" t="s">
        <v>11411</v>
      </c>
      <c r="G5680" s="1">
        <v>45852</v>
      </c>
      <c r="H5680" t="s">
        <v>41</v>
      </c>
      <c r="I5680" t="s">
        <v>26</v>
      </c>
      <c r="J5680" t="s">
        <v>64</v>
      </c>
      <c r="K5680">
        <v>1</v>
      </c>
      <c r="L5680" s="3">
        <f>Working_Data[[#This Row],[price2]]/Working_Data[[#This Row],[quantity]]</f>
        <v>1427.96</v>
      </c>
      <c r="M5680" s="3">
        <v>1427.96</v>
      </c>
      <c r="N5680" t="s">
        <v>50</v>
      </c>
      <c r="O5680">
        <v>48</v>
      </c>
      <c r="P5680" s="1">
        <v>45931</v>
      </c>
      <c r="Q5680">
        <v>42</v>
      </c>
      <c r="R5680" t="s">
        <v>43</v>
      </c>
      <c r="S5680">
        <v>5</v>
      </c>
      <c r="T5680" s="1">
        <v>45652</v>
      </c>
      <c r="U5680" t="s">
        <v>60</v>
      </c>
      <c r="V5680" t="str">
        <f>TEXT(WEEKDAY(Working_Data[[#This Row],[order_date]],1),"DDDD")</f>
        <v>Monday</v>
      </c>
      <c r="W5680" t="str">
        <f>TEXT(Working_Data[[#This Row],[order_date]],"mmmm")</f>
        <v>July</v>
      </c>
      <c r="X5680" s="7">
        <f>Working_Data[[#This Row],[last_order_date]]-Working_Data[[#This Row],[signup_date]]</f>
        <v>451</v>
      </c>
      <c r="Y5680" s="7">
        <f>IF(Working_Data[[#This Row],[churned]]="Active",1,0)</f>
        <v>0</v>
      </c>
      <c r="Z5680" s="7">
        <f>YEAR(Working_Data[[#This Row],[order_date]])</f>
        <v>2025</v>
      </c>
    </row>
    <row r="5681" spans="1:26" x14ac:dyDescent="0.25">
      <c r="A5681" t="s">
        <v>11412</v>
      </c>
      <c r="B5681" t="s">
        <v>45</v>
      </c>
      <c r="C5681" t="s">
        <v>82</v>
      </c>
      <c r="D5681" t="s">
        <v>32</v>
      </c>
      <c r="E5681" s="1">
        <v>45300</v>
      </c>
      <c r="F5681" t="s">
        <v>11413</v>
      </c>
      <c r="G5681" s="1">
        <v>45852</v>
      </c>
      <c r="H5681" t="s">
        <v>41</v>
      </c>
      <c r="I5681" t="s">
        <v>63</v>
      </c>
      <c r="J5681" t="s">
        <v>64</v>
      </c>
      <c r="K5681">
        <v>5</v>
      </c>
      <c r="L5681" s="3">
        <f>Working_Data[[#This Row],[price2]]/Working_Data[[#This Row],[quantity]]</f>
        <v>248.26799999999997</v>
      </c>
      <c r="M5681" s="3">
        <v>1241.3399999999999</v>
      </c>
      <c r="N5681" t="s">
        <v>28</v>
      </c>
      <c r="O5681">
        <v>1</v>
      </c>
      <c r="P5681" s="1">
        <v>45528</v>
      </c>
      <c r="Q5681">
        <v>388</v>
      </c>
      <c r="R5681" t="s">
        <v>29</v>
      </c>
      <c r="S5681">
        <v>5</v>
      </c>
      <c r="T5681" s="1">
        <v>45653</v>
      </c>
      <c r="U5681" t="s">
        <v>60</v>
      </c>
      <c r="V5681" t="str">
        <f>TEXT(WEEKDAY(Working_Data[[#This Row],[order_date]],1),"DDDD")</f>
        <v>Monday</v>
      </c>
      <c r="W5681" t="str">
        <f>TEXT(Working_Data[[#This Row],[order_date]],"mmmm")</f>
        <v>July</v>
      </c>
      <c r="X5681" s="7">
        <f>Working_Data[[#This Row],[last_order_date]]-Working_Data[[#This Row],[signup_date]]</f>
        <v>228</v>
      </c>
      <c r="Y5681" s="7">
        <f>IF(Working_Data[[#This Row],[churned]]="Active",1,0)</f>
        <v>1</v>
      </c>
      <c r="Z5681" s="7">
        <f>YEAR(Working_Data[[#This Row],[order_date]])</f>
        <v>2025</v>
      </c>
    </row>
    <row r="5682" spans="1:26" x14ac:dyDescent="0.25">
      <c r="A5682" t="s">
        <v>11414</v>
      </c>
      <c r="B5682" t="s">
        <v>38</v>
      </c>
      <c r="C5682" t="s">
        <v>39</v>
      </c>
      <c r="D5682" t="s">
        <v>52</v>
      </c>
      <c r="E5682" s="1">
        <v>45731</v>
      </c>
      <c r="F5682" t="s">
        <v>11415</v>
      </c>
      <c r="G5682" s="1">
        <v>45853</v>
      </c>
      <c r="H5682" t="s">
        <v>34</v>
      </c>
      <c r="I5682" t="s">
        <v>48</v>
      </c>
      <c r="J5682" t="s">
        <v>49</v>
      </c>
      <c r="K5682">
        <v>4</v>
      </c>
      <c r="L5682" s="3">
        <f>Working_Data[[#This Row],[price2]]/Working_Data[[#This Row],[quantity]]</f>
        <v>178.2175</v>
      </c>
      <c r="M5682" s="3">
        <v>712.87</v>
      </c>
      <c r="N5682" t="s">
        <v>50</v>
      </c>
      <c r="O5682">
        <v>17</v>
      </c>
      <c r="P5682" s="1">
        <v>45722</v>
      </c>
      <c r="Q5682">
        <v>372</v>
      </c>
      <c r="R5682" t="s">
        <v>43</v>
      </c>
      <c r="S5682">
        <v>5</v>
      </c>
      <c r="T5682" s="1">
        <v>45516</v>
      </c>
      <c r="U5682" t="s">
        <v>30</v>
      </c>
      <c r="V5682" t="str">
        <f>TEXT(WEEKDAY(Working_Data[[#This Row],[order_date]],1),"DDDD")</f>
        <v>Tuesday</v>
      </c>
      <c r="W5682" t="str">
        <f>TEXT(Working_Data[[#This Row],[order_date]],"mmmm")</f>
        <v>July</v>
      </c>
      <c r="X5682" s="7">
        <f>Working_Data[[#This Row],[last_order_date]]-Working_Data[[#This Row],[signup_date]]</f>
        <v>-9</v>
      </c>
      <c r="Y5682" s="7">
        <f>IF(Working_Data[[#This Row],[churned]]="Active",1,0)</f>
        <v>0</v>
      </c>
      <c r="Z5682" s="7">
        <f>YEAR(Working_Data[[#This Row],[order_date]])</f>
        <v>2025</v>
      </c>
    </row>
    <row r="5683" spans="1:26" x14ac:dyDescent="0.25">
      <c r="A5683" t="s">
        <v>11416</v>
      </c>
      <c r="B5683" t="s">
        <v>21</v>
      </c>
      <c r="C5683" t="s">
        <v>39</v>
      </c>
      <c r="D5683" t="s">
        <v>23</v>
      </c>
      <c r="E5683" s="1">
        <v>45651</v>
      </c>
      <c r="F5683" t="s">
        <v>11417</v>
      </c>
      <c r="G5683" s="1">
        <v>45853</v>
      </c>
      <c r="H5683" t="s">
        <v>58</v>
      </c>
      <c r="I5683" t="s">
        <v>63</v>
      </c>
      <c r="J5683" t="s">
        <v>49</v>
      </c>
      <c r="K5683">
        <v>2</v>
      </c>
      <c r="L5683" s="3">
        <f>Working_Data[[#This Row],[price2]]/Working_Data[[#This Row],[quantity]]</f>
        <v>427.95499999999998</v>
      </c>
      <c r="M5683" s="3">
        <v>855.91</v>
      </c>
      <c r="N5683" t="s">
        <v>28</v>
      </c>
      <c r="O5683">
        <v>39</v>
      </c>
      <c r="P5683" s="1">
        <v>45825</v>
      </c>
      <c r="Q5683">
        <v>169</v>
      </c>
      <c r="R5683" t="s">
        <v>43</v>
      </c>
      <c r="S5683">
        <v>3</v>
      </c>
      <c r="T5683" s="1">
        <v>45685</v>
      </c>
      <c r="U5683" t="s">
        <v>30</v>
      </c>
      <c r="V5683" t="str">
        <f>TEXT(WEEKDAY(Working_Data[[#This Row],[order_date]],1),"DDDD")</f>
        <v>Tuesday</v>
      </c>
      <c r="W5683" t="str">
        <f>TEXT(Working_Data[[#This Row],[order_date]],"mmmm")</f>
        <v>July</v>
      </c>
      <c r="X5683" s="7">
        <f>Working_Data[[#This Row],[last_order_date]]-Working_Data[[#This Row],[signup_date]]</f>
        <v>174</v>
      </c>
      <c r="Y5683" s="7">
        <f>IF(Working_Data[[#This Row],[churned]]="Active",1,0)</f>
        <v>0</v>
      </c>
      <c r="Z5683" s="7">
        <f>YEAR(Working_Data[[#This Row],[order_date]])</f>
        <v>2025</v>
      </c>
    </row>
    <row r="5684" spans="1:26" x14ac:dyDescent="0.25">
      <c r="A5684" t="s">
        <v>11418</v>
      </c>
      <c r="B5684" t="s">
        <v>45</v>
      </c>
      <c r="C5684" t="s">
        <v>39</v>
      </c>
      <c r="D5684" t="s">
        <v>56</v>
      </c>
      <c r="E5684" s="1">
        <v>45403</v>
      </c>
      <c r="F5684" t="s">
        <v>11419</v>
      </c>
      <c r="G5684" s="1">
        <v>45853</v>
      </c>
      <c r="H5684" t="s">
        <v>34</v>
      </c>
      <c r="I5684" t="s">
        <v>63</v>
      </c>
      <c r="J5684" t="s">
        <v>27</v>
      </c>
      <c r="K5684">
        <v>5</v>
      </c>
      <c r="L5684" s="3">
        <f>Working_Data[[#This Row],[price2]]/Working_Data[[#This Row],[quantity]]</f>
        <v>119.11199999999999</v>
      </c>
      <c r="M5684" s="3">
        <v>595.55999999999995</v>
      </c>
      <c r="N5684" t="s">
        <v>35</v>
      </c>
      <c r="O5684">
        <v>7</v>
      </c>
      <c r="P5684" s="1">
        <v>45842</v>
      </c>
      <c r="Q5684">
        <v>272</v>
      </c>
      <c r="R5684" t="s">
        <v>29</v>
      </c>
      <c r="S5684">
        <v>2</v>
      </c>
      <c r="T5684" s="1">
        <v>45747</v>
      </c>
      <c r="U5684" t="s">
        <v>60</v>
      </c>
      <c r="V5684" t="str">
        <f>TEXT(WEEKDAY(Working_Data[[#This Row],[order_date]],1),"DDDD")</f>
        <v>Tuesday</v>
      </c>
      <c r="W5684" t="str">
        <f>TEXT(Working_Data[[#This Row],[order_date]],"mmmm")</f>
        <v>July</v>
      </c>
      <c r="X5684" s="7">
        <f>Working_Data[[#This Row],[last_order_date]]-Working_Data[[#This Row],[signup_date]]</f>
        <v>439</v>
      </c>
      <c r="Y5684" s="7">
        <f>IF(Working_Data[[#This Row],[churned]]="Active",1,0)</f>
        <v>1</v>
      </c>
      <c r="Z5684" s="7">
        <f>YEAR(Working_Data[[#This Row],[order_date]])</f>
        <v>2025</v>
      </c>
    </row>
    <row r="5685" spans="1:26" x14ac:dyDescent="0.25">
      <c r="A5685" t="s">
        <v>11420</v>
      </c>
      <c r="B5685" t="s">
        <v>21</v>
      </c>
      <c r="C5685" t="s">
        <v>39</v>
      </c>
      <c r="D5685" t="s">
        <v>52</v>
      </c>
      <c r="E5685" s="1">
        <v>45169</v>
      </c>
      <c r="F5685" t="s">
        <v>11421</v>
      </c>
      <c r="G5685" s="1">
        <v>45853</v>
      </c>
      <c r="H5685" t="s">
        <v>34</v>
      </c>
      <c r="I5685" t="s">
        <v>54</v>
      </c>
      <c r="J5685" t="s">
        <v>27</v>
      </c>
      <c r="K5685">
        <v>3</v>
      </c>
      <c r="L5685" s="3">
        <f>Working_Data[[#This Row],[price2]]/Working_Data[[#This Row],[quantity]]</f>
        <v>200.4</v>
      </c>
      <c r="M5685" s="3">
        <v>601.20000000000005</v>
      </c>
      <c r="N5685" t="s">
        <v>50</v>
      </c>
      <c r="O5685">
        <v>38</v>
      </c>
      <c r="P5685" s="1">
        <v>45695</v>
      </c>
      <c r="Q5685">
        <v>2</v>
      </c>
      <c r="R5685" t="s">
        <v>43</v>
      </c>
      <c r="S5685">
        <v>3</v>
      </c>
      <c r="T5685" s="1">
        <v>45886</v>
      </c>
      <c r="U5685" t="s">
        <v>30</v>
      </c>
      <c r="V5685" t="str">
        <f>TEXT(WEEKDAY(Working_Data[[#This Row],[order_date]],1),"DDDD")</f>
        <v>Tuesday</v>
      </c>
      <c r="W5685" t="str">
        <f>TEXT(Working_Data[[#This Row],[order_date]],"mmmm")</f>
        <v>July</v>
      </c>
      <c r="X5685" s="7">
        <f>Working_Data[[#This Row],[last_order_date]]-Working_Data[[#This Row],[signup_date]]</f>
        <v>526</v>
      </c>
      <c r="Y5685" s="7">
        <f>IF(Working_Data[[#This Row],[churned]]="Active",1,0)</f>
        <v>0</v>
      </c>
      <c r="Z5685" s="7">
        <f>YEAR(Working_Data[[#This Row],[order_date]])</f>
        <v>2025</v>
      </c>
    </row>
    <row r="5686" spans="1:26" x14ac:dyDescent="0.25">
      <c r="A5686" t="s">
        <v>11422</v>
      </c>
      <c r="B5686" t="s">
        <v>21</v>
      </c>
      <c r="C5686" t="s">
        <v>39</v>
      </c>
      <c r="D5686" t="s">
        <v>77</v>
      </c>
      <c r="E5686" s="1">
        <v>45475</v>
      </c>
      <c r="F5686" t="s">
        <v>11423</v>
      </c>
      <c r="G5686" s="1">
        <v>45854</v>
      </c>
      <c r="H5686" t="s">
        <v>25</v>
      </c>
      <c r="I5686" t="s">
        <v>26</v>
      </c>
      <c r="J5686" t="s">
        <v>59</v>
      </c>
      <c r="K5686">
        <v>2</v>
      </c>
      <c r="L5686" s="3">
        <f>Working_Data[[#This Row],[price2]]/Working_Data[[#This Row],[quantity]]</f>
        <v>81.45</v>
      </c>
      <c r="M5686" s="3">
        <v>162.9</v>
      </c>
      <c r="N5686" t="s">
        <v>50</v>
      </c>
      <c r="O5686">
        <v>22</v>
      </c>
      <c r="P5686" s="1">
        <v>45768</v>
      </c>
      <c r="Q5686">
        <v>159</v>
      </c>
      <c r="R5686" t="s">
        <v>43</v>
      </c>
      <c r="S5686">
        <v>5</v>
      </c>
      <c r="T5686" s="1">
        <v>45674</v>
      </c>
      <c r="U5686" t="s">
        <v>36</v>
      </c>
      <c r="V5686" t="str">
        <f>TEXT(WEEKDAY(Working_Data[[#This Row],[order_date]],1),"DDDD")</f>
        <v>Wednesday</v>
      </c>
      <c r="W5686" t="str">
        <f>TEXT(Working_Data[[#This Row],[order_date]],"mmmm")</f>
        <v>July</v>
      </c>
      <c r="X5686" s="7">
        <f>Working_Data[[#This Row],[last_order_date]]-Working_Data[[#This Row],[signup_date]]</f>
        <v>293</v>
      </c>
      <c r="Y5686" s="7">
        <f>IF(Working_Data[[#This Row],[churned]]="Active",1,0)</f>
        <v>0</v>
      </c>
      <c r="Z5686" s="7">
        <f>YEAR(Working_Data[[#This Row],[order_date]])</f>
        <v>2025</v>
      </c>
    </row>
    <row r="5687" spans="1:26" x14ac:dyDescent="0.25">
      <c r="A5687" t="s">
        <v>11424</v>
      </c>
      <c r="B5687" t="s">
        <v>45</v>
      </c>
      <c r="C5687" t="s">
        <v>22</v>
      </c>
      <c r="D5687" t="s">
        <v>32</v>
      </c>
      <c r="E5687" s="1">
        <v>45403</v>
      </c>
      <c r="F5687" t="s">
        <v>11425</v>
      </c>
      <c r="G5687" s="1">
        <v>45854</v>
      </c>
      <c r="H5687" t="s">
        <v>41</v>
      </c>
      <c r="I5687" t="s">
        <v>63</v>
      </c>
      <c r="J5687" t="s">
        <v>59</v>
      </c>
      <c r="K5687">
        <v>1</v>
      </c>
      <c r="L5687" s="3">
        <f>Working_Data[[#This Row],[price2]]/Working_Data[[#This Row],[quantity]]</f>
        <v>413.33</v>
      </c>
      <c r="M5687" s="3">
        <v>413.33</v>
      </c>
      <c r="N5687" t="s">
        <v>50</v>
      </c>
      <c r="O5687">
        <v>24</v>
      </c>
      <c r="P5687" s="1">
        <v>45815</v>
      </c>
      <c r="Q5687">
        <v>441</v>
      </c>
      <c r="R5687" t="s">
        <v>29</v>
      </c>
      <c r="S5687">
        <v>4</v>
      </c>
      <c r="T5687" s="1">
        <v>45874</v>
      </c>
      <c r="U5687" t="s">
        <v>30</v>
      </c>
      <c r="V5687" t="str">
        <f>TEXT(WEEKDAY(Working_Data[[#This Row],[order_date]],1),"DDDD")</f>
        <v>Wednesday</v>
      </c>
      <c r="W5687" t="str">
        <f>TEXT(Working_Data[[#This Row],[order_date]],"mmmm")</f>
        <v>July</v>
      </c>
      <c r="X5687" s="7">
        <f>Working_Data[[#This Row],[last_order_date]]-Working_Data[[#This Row],[signup_date]]</f>
        <v>412</v>
      </c>
      <c r="Y5687" s="7">
        <f>IF(Working_Data[[#This Row],[churned]]="Active",1,0)</f>
        <v>1</v>
      </c>
      <c r="Z5687" s="7">
        <f>YEAR(Working_Data[[#This Row],[order_date]])</f>
        <v>2025</v>
      </c>
    </row>
    <row r="5688" spans="1:26" x14ac:dyDescent="0.25">
      <c r="A5688" t="s">
        <v>11426</v>
      </c>
      <c r="B5688" t="s">
        <v>38</v>
      </c>
      <c r="C5688" t="s">
        <v>82</v>
      </c>
      <c r="D5688" t="s">
        <v>23</v>
      </c>
      <c r="E5688" s="1">
        <v>45657</v>
      </c>
      <c r="F5688" t="s">
        <v>11427</v>
      </c>
      <c r="G5688" s="1">
        <v>45854</v>
      </c>
      <c r="H5688" t="s">
        <v>34</v>
      </c>
      <c r="I5688" t="s">
        <v>63</v>
      </c>
      <c r="J5688" t="s">
        <v>67</v>
      </c>
      <c r="K5688">
        <v>1</v>
      </c>
      <c r="L5688" s="3">
        <f>Working_Data[[#This Row],[price2]]/Working_Data[[#This Row],[quantity]]</f>
        <v>833.47</v>
      </c>
      <c r="M5688" s="3">
        <v>833.47</v>
      </c>
      <c r="N5688" t="s">
        <v>28</v>
      </c>
      <c r="O5688">
        <v>38</v>
      </c>
      <c r="P5688" s="1">
        <v>45780</v>
      </c>
      <c r="Q5688">
        <v>133</v>
      </c>
      <c r="R5688" t="s">
        <v>43</v>
      </c>
      <c r="S5688">
        <v>4</v>
      </c>
      <c r="T5688" s="1">
        <v>45670</v>
      </c>
      <c r="U5688" t="s">
        <v>30</v>
      </c>
      <c r="V5688" t="str">
        <f>TEXT(WEEKDAY(Working_Data[[#This Row],[order_date]],1),"DDDD")</f>
        <v>Wednesday</v>
      </c>
      <c r="W5688" t="str">
        <f>TEXT(Working_Data[[#This Row],[order_date]],"mmmm")</f>
        <v>July</v>
      </c>
      <c r="X5688" s="7">
        <f>Working_Data[[#This Row],[last_order_date]]-Working_Data[[#This Row],[signup_date]]</f>
        <v>123</v>
      </c>
      <c r="Y5688" s="7">
        <f>IF(Working_Data[[#This Row],[churned]]="Active",1,0)</f>
        <v>0</v>
      </c>
      <c r="Z5688" s="7">
        <f>YEAR(Working_Data[[#This Row],[order_date]])</f>
        <v>2025</v>
      </c>
    </row>
    <row r="5689" spans="1:26" x14ac:dyDescent="0.25">
      <c r="A5689" t="s">
        <v>11428</v>
      </c>
      <c r="B5689" t="s">
        <v>45</v>
      </c>
      <c r="C5689" t="s">
        <v>82</v>
      </c>
      <c r="D5689" t="s">
        <v>32</v>
      </c>
      <c r="E5689" s="1">
        <v>45623</v>
      </c>
      <c r="F5689" t="s">
        <v>11429</v>
      </c>
      <c r="G5689" s="1">
        <v>45854</v>
      </c>
      <c r="H5689" t="s">
        <v>41</v>
      </c>
      <c r="I5689" t="s">
        <v>54</v>
      </c>
      <c r="J5689" t="s">
        <v>27</v>
      </c>
      <c r="K5689">
        <v>5</v>
      </c>
      <c r="L5689" s="3">
        <f>Working_Data[[#This Row],[price2]]/Working_Data[[#This Row],[quantity]]</f>
        <v>59.338000000000001</v>
      </c>
      <c r="M5689" s="3">
        <v>296.69</v>
      </c>
      <c r="N5689" t="s">
        <v>50</v>
      </c>
      <c r="O5689">
        <v>36</v>
      </c>
      <c r="P5689" s="1">
        <v>45838</v>
      </c>
      <c r="Q5689">
        <v>8</v>
      </c>
      <c r="R5689" t="s">
        <v>43</v>
      </c>
      <c r="S5689">
        <v>5</v>
      </c>
      <c r="T5689" s="1">
        <v>45610</v>
      </c>
      <c r="U5689" t="s">
        <v>60</v>
      </c>
      <c r="V5689" t="str">
        <f>TEXT(WEEKDAY(Working_Data[[#This Row],[order_date]],1),"DDDD")</f>
        <v>Wednesday</v>
      </c>
      <c r="W5689" t="str">
        <f>TEXT(Working_Data[[#This Row],[order_date]],"mmmm")</f>
        <v>July</v>
      </c>
      <c r="X5689" s="7">
        <f>Working_Data[[#This Row],[last_order_date]]-Working_Data[[#This Row],[signup_date]]</f>
        <v>215</v>
      </c>
      <c r="Y5689" s="7">
        <f>IF(Working_Data[[#This Row],[churned]]="Active",1,0)</f>
        <v>0</v>
      </c>
      <c r="Z5689" s="7">
        <f>YEAR(Working_Data[[#This Row],[order_date]])</f>
        <v>2025</v>
      </c>
    </row>
    <row r="5690" spans="1:26" x14ac:dyDescent="0.25">
      <c r="A5690" t="s">
        <v>11430</v>
      </c>
      <c r="B5690" t="s">
        <v>21</v>
      </c>
      <c r="C5690" t="s">
        <v>82</v>
      </c>
      <c r="D5690" t="s">
        <v>77</v>
      </c>
      <c r="E5690" s="1">
        <v>45217</v>
      </c>
      <c r="F5690" t="s">
        <v>11431</v>
      </c>
      <c r="G5690" s="1">
        <v>45854</v>
      </c>
      <c r="H5690" t="s">
        <v>47</v>
      </c>
      <c r="I5690" t="s">
        <v>54</v>
      </c>
      <c r="J5690" t="s">
        <v>27</v>
      </c>
      <c r="K5690">
        <v>3</v>
      </c>
      <c r="L5690" s="3">
        <f>Working_Data[[#This Row],[price2]]/Working_Data[[#This Row],[quantity]]</f>
        <v>348.51333333333332</v>
      </c>
      <c r="M5690" s="3">
        <v>1045.54</v>
      </c>
      <c r="N5690" t="s">
        <v>35</v>
      </c>
      <c r="O5690">
        <v>22</v>
      </c>
      <c r="P5690" s="1">
        <v>45760</v>
      </c>
      <c r="Q5690">
        <v>333</v>
      </c>
      <c r="R5690" t="s">
        <v>43</v>
      </c>
      <c r="S5690">
        <v>3</v>
      </c>
      <c r="T5690" s="1">
        <v>45866</v>
      </c>
      <c r="U5690" t="s">
        <v>36</v>
      </c>
      <c r="V5690" t="str">
        <f>TEXT(WEEKDAY(Working_Data[[#This Row],[order_date]],1),"DDDD")</f>
        <v>Wednesday</v>
      </c>
      <c r="W5690" t="str">
        <f>TEXT(Working_Data[[#This Row],[order_date]],"mmmm")</f>
        <v>July</v>
      </c>
      <c r="X5690" s="7">
        <f>Working_Data[[#This Row],[last_order_date]]-Working_Data[[#This Row],[signup_date]]</f>
        <v>543</v>
      </c>
      <c r="Y5690" s="7">
        <f>IF(Working_Data[[#This Row],[churned]]="Active",1,0)</f>
        <v>0</v>
      </c>
      <c r="Z5690" s="7">
        <f>YEAR(Working_Data[[#This Row],[order_date]])</f>
        <v>2025</v>
      </c>
    </row>
    <row r="5691" spans="1:26" x14ac:dyDescent="0.25">
      <c r="A5691" t="s">
        <v>11432</v>
      </c>
      <c r="B5691" t="s">
        <v>45</v>
      </c>
      <c r="C5691" t="s">
        <v>39</v>
      </c>
      <c r="D5691" t="s">
        <v>32</v>
      </c>
      <c r="E5691" s="1">
        <v>45431</v>
      </c>
      <c r="F5691" t="s">
        <v>11433</v>
      </c>
      <c r="G5691" s="1">
        <v>45854</v>
      </c>
      <c r="H5691" t="s">
        <v>41</v>
      </c>
      <c r="I5691" t="s">
        <v>48</v>
      </c>
      <c r="J5691" t="s">
        <v>27</v>
      </c>
      <c r="K5691">
        <v>2</v>
      </c>
      <c r="L5691" s="3">
        <f>Working_Data[[#This Row],[price2]]/Working_Data[[#This Row],[quantity]]</f>
        <v>694.23500000000001</v>
      </c>
      <c r="M5691" s="3">
        <v>1388.47</v>
      </c>
      <c r="N5691" t="s">
        <v>28</v>
      </c>
      <c r="O5691">
        <v>13</v>
      </c>
      <c r="P5691" s="1">
        <v>45688</v>
      </c>
      <c r="Q5691">
        <v>66</v>
      </c>
      <c r="R5691" t="s">
        <v>43</v>
      </c>
      <c r="S5691">
        <v>3</v>
      </c>
      <c r="T5691" s="1">
        <v>45794</v>
      </c>
      <c r="U5691" t="s">
        <v>30</v>
      </c>
      <c r="V5691" t="str">
        <f>TEXT(WEEKDAY(Working_Data[[#This Row],[order_date]],1),"DDDD")</f>
        <v>Wednesday</v>
      </c>
      <c r="W5691" t="str">
        <f>TEXT(Working_Data[[#This Row],[order_date]],"mmmm")</f>
        <v>July</v>
      </c>
      <c r="X5691" s="7">
        <f>Working_Data[[#This Row],[last_order_date]]-Working_Data[[#This Row],[signup_date]]</f>
        <v>257</v>
      </c>
      <c r="Y5691" s="7">
        <f>IF(Working_Data[[#This Row],[churned]]="Active",1,0)</f>
        <v>0</v>
      </c>
      <c r="Z5691" s="7">
        <f>YEAR(Working_Data[[#This Row],[order_date]])</f>
        <v>2025</v>
      </c>
    </row>
    <row r="5692" spans="1:26" x14ac:dyDescent="0.25">
      <c r="A5692" t="s">
        <v>11434</v>
      </c>
      <c r="B5692" t="s">
        <v>21</v>
      </c>
      <c r="C5692" t="s">
        <v>82</v>
      </c>
      <c r="D5692" t="s">
        <v>52</v>
      </c>
      <c r="E5692" s="1">
        <v>45802</v>
      </c>
      <c r="F5692" t="s">
        <v>11435</v>
      </c>
      <c r="G5692" s="1">
        <v>45854</v>
      </c>
      <c r="H5692" t="s">
        <v>25</v>
      </c>
      <c r="I5692" t="s">
        <v>26</v>
      </c>
      <c r="J5692" t="s">
        <v>27</v>
      </c>
      <c r="K5692">
        <v>3</v>
      </c>
      <c r="L5692" s="3">
        <f>Working_Data[[#This Row],[price2]]/Working_Data[[#This Row],[quantity]]</f>
        <v>294.68666666666667</v>
      </c>
      <c r="M5692" s="3">
        <v>884.06</v>
      </c>
      <c r="N5692" t="s">
        <v>28</v>
      </c>
      <c r="O5692">
        <v>11</v>
      </c>
      <c r="P5692" s="1">
        <v>45968</v>
      </c>
      <c r="Q5692">
        <v>406</v>
      </c>
      <c r="R5692" t="s">
        <v>29</v>
      </c>
      <c r="S5692">
        <v>2</v>
      </c>
      <c r="T5692" s="1">
        <v>45596</v>
      </c>
      <c r="U5692" t="s">
        <v>36</v>
      </c>
      <c r="V5692" t="str">
        <f>TEXT(WEEKDAY(Working_Data[[#This Row],[order_date]],1),"DDDD")</f>
        <v>Wednesday</v>
      </c>
      <c r="W5692" t="str">
        <f>TEXT(Working_Data[[#This Row],[order_date]],"mmmm")</f>
        <v>July</v>
      </c>
      <c r="X5692" s="7">
        <f>Working_Data[[#This Row],[last_order_date]]-Working_Data[[#This Row],[signup_date]]</f>
        <v>166</v>
      </c>
      <c r="Y5692" s="7">
        <f>IF(Working_Data[[#This Row],[churned]]="Active",1,0)</f>
        <v>1</v>
      </c>
      <c r="Z5692" s="7">
        <f>YEAR(Working_Data[[#This Row],[order_date]])</f>
        <v>2025</v>
      </c>
    </row>
    <row r="5693" spans="1:26" x14ac:dyDescent="0.25">
      <c r="A5693" t="s">
        <v>11436</v>
      </c>
      <c r="B5693" t="s">
        <v>38</v>
      </c>
      <c r="C5693" t="s">
        <v>39</v>
      </c>
      <c r="D5693" t="s">
        <v>23</v>
      </c>
      <c r="E5693" s="1">
        <v>45883</v>
      </c>
      <c r="F5693" t="s">
        <v>11437</v>
      </c>
      <c r="G5693" s="1">
        <v>45854</v>
      </c>
      <c r="H5693" t="s">
        <v>47</v>
      </c>
      <c r="I5693" t="s">
        <v>42</v>
      </c>
      <c r="J5693" t="s">
        <v>64</v>
      </c>
      <c r="K5693">
        <v>5</v>
      </c>
      <c r="L5693" s="3">
        <f>Working_Data[[#This Row],[price2]]/Working_Data[[#This Row],[quantity]]</f>
        <v>129.322</v>
      </c>
      <c r="M5693" s="3">
        <v>646.61</v>
      </c>
      <c r="N5693" t="s">
        <v>28</v>
      </c>
      <c r="O5693">
        <v>24</v>
      </c>
      <c r="P5693" s="1">
        <v>45738</v>
      </c>
      <c r="Q5693">
        <v>119</v>
      </c>
      <c r="R5693" t="s">
        <v>29</v>
      </c>
      <c r="S5693">
        <v>2</v>
      </c>
      <c r="T5693" s="1">
        <v>45685</v>
      </c>
      <c r="U5693" t="s">
        <v>36</v>
      </c>
      <c r="V5693" t="str">
        <f>TEXT(WEEKDAY(Working_Data[[#This Row],[order_date]],1),"DDDD")</f>
        <v>Wednesday</v>
      </c>
      <c r="W5693" t="str">
        <f>TEXT(Working_Data[[#This Row],[order_date]],"mmmm")</f>
        <v>July</v>
      </c>
      <c r="X5693" s="7">
        <f>Working_Data[[#This Row],[last_order_date]]-Working_Data[[#This Row],[signup_date]]</f>
        <v>-145</v>
      </c>
      <c r="Y5693" s="7">
        <f>IF(Working_Data[[#This Row],[churned]]="Active",1,0)</f>
        <v>1</v>
      </c>
      <c r="Z5693" s="7">
        <f>YEAR(Working_Data[[#This Row],[order_date]])</f>
        <v>2025</v>
      </c>
    </row>
    <row r="5694" spans="1:26" x14ac:dyDescent="0.25">
      <c r="A5694" t="s">
        <v>11438</v>
      </c>
      <c r="B5694" t="s">
        <v>21</v>
      </c>
      <c r="C5694" t="s">
        <v>22</v>
      </c>
      <c r="D5694" t="s">
        <v>56</v>
      </c>
      <c r="E5694" s="1">
        <v>45192</v>
      </c>
      <c r="F5694" t="s">
        <v>11439</v>
      </c>
      <c r="G5694" s="1">
        <v>45855</v>
      </c>
      <c r="H5694" t="s">
        <v>58</v>
      </c>
      <c r="I5694" t="s">
        <v>54</v>
      </c>
      <c r="J5694" t="s">
        <v>64</v>
      </c>
      <c r="K5694">
        <v>2</v>
      </c>
      <c r="L5694" s="3">
        <f>Working_Data[[#This Row],[price2]]/Working_Data[[#This Row],[quantity]]</f>
        <v>629.46500000000003</v>
      </c>
      <c r="M5694" s="3">
        <v>1258.93</v>
      </c>
      <c r="N5694" t="s">
        <v>35</v>
      </c>
      <c r="O5694">
        <v>14</v>
      </c>
      <c r="P5694" s="1">
        <v>45776</v>
      </c>
      <c r="Q5694">
        <v>15</v>
      </c>
      <c r="R5694" t="s">
        <v>43</v>
      </c>
      <c r="S5694">
        <v>2</v>
      </c>
      <c r="T5694" s="1">
        <v>45362</v>
      </c>
      <c r="U5694" t="s">
        <v>60</v>
      </c>
      <c r="V5694" t="str">
        <f>TEXT(WEEKDAY(Working_Data[[#This Row],[order_date]],1),"DDDD")</f>
        <v>Thursday</v>
      </c>
      <c r="W5694" t="str">
        <f>TEXT(Working_Data[[#This Row],[order_date]],"mmmm")</f>
        <v>July</v>
      </c>
      <c r="X5694" s="7">
        <f>Working_Data[[#This Row],[last_order_date]]-Working_Data[[#This Row],[signup_date]]</f>
        <v>584</v>
      </c>
      <c r="Y5694" s="7">
        <f>IF(Working_Data[[#This Row],[churned]]="Active",1,0)</f>
        <v>0</v>
      </c>
      <c r="Z5694" s="7">
        <f>YEAR(Working_Data[[#This Row],[order_date]])</f>
        <v>2025</v>
      </c>
    </row>
    <row r="5695" spans="1:26" x14ac:dyDescent="0.25">
      <c r="A5695" t="s">
        <v>11440</v>
      </c>
      <c r="B5695" t="s">
        <v>45</v>
      </c>
      <c r="C5695" t="s">
        <v>22</v>
      </c>
      <c r="D5695" t="s">
        <v>56</v>
      </c>
      <c r="E5695" s="1">
        <v>45717</v>
      </c>
      <c r="F5695" t="s">
        <v>11441</v>
      </c>
      <c r="G5695" s="1">
        <v>45855</v>
      </c>
      <c r="H5695" t="s">
        <v>47</v>
      </c>
      <c r="I5695" t="s">
        <v>63</v>
      </c>
      <c r="J5695" t="s">
        <v>59</v>
      </c>
      <c r="K5695">
        <v>5</v>
      </c>
      <c r="L5695" s="3">
        <f>Working_Data[[#This Row],[price2]]/Working_Data[[#This Row],[quantity]]</f>
        <v>282.98599999999999</v>
      </c>
      <c r="M5695" s="3">
        <v>1414.93</v>
      </c>
      <c r="N5695" t="s">
        <v>50</v>
      </c>
      <c r="O5695">
        <v>1</v>
      </c>
      <c r="P5695" s="1">
        <v>45861</v>
      </c>
      <c r="Q5695">
        <v>496</v>
      </c>
      <c r="R5695" t="s">
        <v>43</v>
      </c>
      <c r="S5695">
        <v>5</v>
      </c>
      <c r="T5695" s="1">
        <v>45708</v>
      </c>
      <c r="U5695" t="s">
        <v>60</v>
      </c>
      <c r="V5695" t="str">
        <f>TEXT(WEEKDAY(Working_Data[[#This Row],[order_date]],1),"DDDD")</f>
        <v>Thursday</v>
      </c>
      <c r="W5695" t="str">
        <f>TEXT(Working_Data[[#This Row],[order_date]],"mmmm")</f>
        <v>July</v>
      </c>
      <c r="X5695" s="7">
        <f>Working_Data[[#This Row],[last_order_date]]-Working_Data[[#This Row],[signup_date]]</f>
        <v>144</v>
      </c>
      <c r="Y5695" s="7">
        <f>IF(Working_Data[[#This Row],[churned]]="Active",1,0)</f>
        <v>0</v>
      </c>
      <c r="Z5695" s="7">
        <f>YEAR(Working_Data[[#This Row],[order_date]])</f>
        <v>2025</v>
      </c>
    </row>
    <row r="5696" spans="1:26" x14ac:dyDescent="0.25">
      <c r="A5696" t="s">
        <v>11442</v>
      </c>
      <c r="B5696" t="s">
        <v>38</v>
      </c>
      <c r="C5696" t="s">
        <v>82</v>
      </c>
      <c r="D5696" t="s">
        <v>77</v>
      </c>
      <c r="E5696" s="1">
        <v>45563</v>
      </c>
      <c r="F5696" t="s">
        <v>11443</v>
      </c>
      <c r="G5696" s="1">
        <v>45855</v>
      </c>
      <c r="H5696" t="s">
        <v>41</v>
      </c>
      <c r="I5696" t="s">
        <v>48</v>
      </c>
      <c r="J5696" t="s">
        <v>27</v>
      </c>
      <c r="K5696">
        <v>3</v>
      </c>
      <c r="L5696" s="3">
        <f>Working_Data[[#This Row],[price2]]/Working_Data[[#This Row],[quantity]]</f>
        <v>260.48333333333335</v>
      </c>
      <c r="M5696" s="3">
        <v>781.45</v>
      </c>
      <c r="N5696" t="s">
        <v>28</v>
      </c>
      <c r="O5696">
        <v>20</v>
      </c>
      <c r="P5696" s="1">
        <v>45797</v>
      </c>
      <c r="Q5696">
        <v>255</v>
      </c>
      <c r="R5696" t="s">
        <v>43</v>
      </c>
      <c r="S5696">
        <v>4</v>
      </c>
      <c r="T5696" s="1">
        <v>45802</v>
      </c>
      <c r="U5696" t="s">
        <v>30</v>
      </c>
      <c r="V5696" t="str">
        <f>TEXT(WEEKDAY(Working_Data[[#This Row],[order_date]],1),"DDDD")</f>
        <v>Thursday</v>
      </c>
      <c r="W5696" t="str">
        <f>TEXT(Working_Data[[#This Row],[order_date]],"mmmm")</f>
        <v>July</v>
      </c>
      <c r="X5696" s="7">
        <f>Working_Data[[#This Row],[last_order_date]]-Working_Data[[#This Row],[signup_date]]</f>
        <v>234</v>
      </c>
      <c r="Y5696" s="7">
        <f>IF(Working_Data[[#This Row],[churned]]="Active",1,0)</f>
        <v>0</v>
      </c>
      <c r="Z5696" s="7">
        <f>YEAR(Working_Data[[#This Row],[order_date]])</f>
        <v>2025</v>
      </c>
    </row>
    <row r="5697" spans="1:26" x14ac:dyDescent="0.25">
      <c r="A5697" t="s">
        <v>11444</v>
      </c>
      <c r="B5697" t="s">
        <v>21</v>
      </c>
      <c r="C5697" t="s">
        <v>82</v>
      </c>
      <c r="D5697" t="s">
        <v>56</v>
      </c>
      <c r="E5697" s="1">
        <v>44936</v>
      </c>
      <c r="F5697" t="s">
        <v>11445</v>
      </c>
      <c r="G5697" s="1">
        <v>45855</v>
      </c>
      <c r="H5697" t="s">
        <v>41</v>
      </c>
      <c r="I5697" t="s">
        <v>48</v>
      </c>
      <c r="J5697" t="s">
        <v>49</v>
      </c>
      <c r="K5697">
        <v>3</v>
      </c>
      <c r="L5697" s="3">
        <f>Working_Data[[#This Row],[price2]]/Working_Data[[#This Row],[quantity]]</f>
        <v>216.98000000000002</v>
      </c>
      <c r="M5697" s="3">
        <v>650.94000000000005</v>
      </c>
      <c r="N5697" t="s">
        <v>35</v>
      </c>
      <c r="O5697">
        <v>5</v>
      </c>
      <c r="P5697" s="1">
        <v>45695</v>
      </c>
      <c r="Q5697">
        <v>472</v>
      </c>
      <c r="R5697" t="s">
        <v>43</v>
      </c>
      <c r="S5697">
        <v>4</v>
      </c>
      <c r="T5697" s="1">
        <v>45796</v>
      </c>
      <c r="U5697" t="s">
        <v>60</v>
      </c>
      <c r="V5697" t="str">
        <f>TEXT(WEEKDAY(Working_Data[[#This Row],[order_date]],1),"DDDD")</f>
        <v>Thursday</v>
      </c>
      <c r="W5697" t="str">
        <f>TEXT(Working_Data[[#This Row],[order_date]],"mmmm")</f>
        <v>July</v>
      </c>
      <c r="X5697" s="7">
        <f>Working_Data[[#This Row],[last_order_date]]-Working_Data[[#This Row],[signup_date]]</f>
        <v>759</v>
      </c>
      <c r="Y5697" s="7">
        <f>IF(Working_Data[[#This Row],[churned]]="Active",1,0)</f>
        <v>0</v>
      </c>
      <c r="Z5697" s="7">
        <f>YEAR(Working_Data[[#This Row],[order_date]])</f>
        <v>2025</v>
      </c>
    </row>
    <row r="5698" spans="1:26" x14ac:dyDescent="0.25">
      <c r="A5698" t="s">
        <v>11446</v>
      </c>
      <c r="B5698" t="s">
        <v>21</v>
      </c>
      <c r="C5698" t="s">
        <v>82</v>
      </c>
      <c r="D5698" t="s">
        <v>52</v>
      </c>
      <c r="E5698" s="1">
        <v>45851</v>
      </c>
      <c r="F5698" t="s">
        <v>11447</v>
      </c>
      <c r="G5698" s="1">
        <v>45855</v>
      </c>
      <c r="H5698" t="s">
        <v>47</v>
      </c>
      <c r="I5698" t="s">
        <v>54</v>
      </c>
      <c r="J5698" t="s">
        <v>49</v>
      </c>
      <c r="K5698">
        <v>4</v>
      </c>
      <c r="L5698" s="3">
        <f>Working_Data[[#This Row],[price2]]/Working_Data[[#This Row],[quantity]]</f>
        <v>291.60250000000002</v>
      </c>
      <c r="M5698" s="3">
        <v>1166.4100000000001</v>
      </c>
      <c r="N5698" t="s">
        <v>28</v>
      </c>
      <c r="O5698">
        <v>44</v>
      </c>
      <c r="P5698" s="1">
        <v>45333</v>
      </c>
      <c r="Q5698">
        <v>32</v>
      </c>
      <c r="R5698" t="s">
        <v>43</v>
      </c>
      <c r="S5698">
        <v>3</v>
      </c>
      <c r="T5698" s="1">
        <v>45639</v>
      </c>
      <c r="U5698" t="s">
        <v>30</v>
      </c>
      <c r="V5698" t="str">
        <f>TEXT(WEEKDAY(Working_Data[[#This Row],[order_date]],1),"DDDD")</f>
        <v>Thursday</v>
      </c>
      <c r="W5698" t="str">
        <f>TEXT(Working_Data[[#This Row],[order_date]],"mmmm")</f>
        <v>July</v>
      </c>
      <c r="X5698" s="7">
        <f>Working_Data[[#This Row],[last_order_date]]-Working_Data[[#This Row],[signup_date]]</f>
        <v>-518</v>
      </c>
      <c r="Y5698" s="7">
        <f>IF(Working_Data[[#This Row],[churned]]="Active",1,0)</f>
        <v>0</v>
      </c>
      <c r="Z5698" s="7">
        <f>YEAR(Working_Data[[#This Row],[order_date]])</f>
        <v>2025</v>
      </c>
    </row>
    <row r="5699" spans="1:26" x14ac:dyDescent="0.25">
      <c r="A5699" t="s">
        <v>11448</v>
      </c>
      <c r="B5699" t="s">
        <v>38</v>
      </c>
      <c r="C5699" t="s">
        <v>22</v>
      </c>
      <c r="D5699" t="s">
        <v>77</v>
      </c>
      <c r="E5699" s="1">
        <v>45662</v>
      </c>
      <c r="F5699" t="s">
        <v>11449</v>
      </c>
      <c r="G5699" s="1">
        <v>45855</v>
      </c>
      <c r="H5699" t="s">
        <v>34</v>
      </c>
      <c r="I5699" t="s">
        <v>54</v>
      </c>
      <c r="J5699" t="s">
        <v>67</v>
      </c>
      <c r="K5699">
        <v>1</v>
      </c>
      <c r="L5699" s="3">
        <f>Working_Data[[#This Row],[price2]]/Working_Data[[#This Row],[quantity]]</f>
        <v>830.92</v>
      </c>
      <c r="M5699" s="3">
        <v>830.92</v>
      </c>
      <c r="N5699" t="s">
        <v>35</v>
      </c>
      <c r="O5699">
        <v>29</v>
      </c>
      <c r="P5699" s="1">
        <v>45577</v>
      </c>
      <c r="Q5699">
        <v>387</v>
      </c>
      <c r="R5699" t="s">
        <v>43</v>
      </c>
      <c r="S5699">
        <v>1</v>
      </c>
      <c r="T5699" s="1">
        <v>45766</v>
      </c>
      <c r="U5699" t="s">
        <v>36</v>
      </c>
      <c r="V5699" t="str">
        <f>TEXT(WEEKDAY(Working_Data[[#This Row],[order_date]],1),"DDDD")</f>
        <v>Thursday</v>
      </c>
      <c r="W5699" t="str">
        <f>TEXT(Working_Data[[#This Row],[order_date]],"mmmm")</f>
        <v>July</v>
      </c>
      <c r="X5699" s="7">
        <f>Working_Data[[#This Row],[last_order_date]]-Working_Data[[#This Row],[signup_date]]</f>
        <v>-85</v>
      </c>
      <c r="Y5699" s="7">
        <f>IF(Working_Data[[#This Row],[churned]]="Active",1,0)</f>
        <v>0</v>
      </c>
      <c r="Z5699" s="7">
        <f>YEAR(Working_Data[[#This Row],[order_date]])</f>
        <v>2025</v>
      </c>
    </row>
    <row r="5700" spans="1:26" x14ac:dyDescent="0.25">
      <c r="A5700" t="s">
        <v>11450</v>
      </c>
      <c r="B5700" t="s">
        <v>38</v>
      </c>
      <c r="C5700" t="s">
        <v>39</v>
      </c>
      <c r="D5700" t="s">
        <v>23</v>
      </c>
      <c r="E5700" s="1">
        <v>45168</v>
      </c>
      <c r="F5700" t="s">
        <v>11451</v>
      </c>
      <c r="G5700" s="1">
        <v>45855</v>
      </c>
      <c r="H5700" t="s">
        <v>34</v>
      </c>
      <c r="I5700" t="s">
        <v>63</v>
      </c>
      <c r="J5700" t="s">
        <v>59</v>
      </c>
      <c r="K5700">
        <v>3</v>
      </c>
      <c r="L5700" s="3">
        <f>Working_Data[[#This Row],[price2]]/Working_Data[[#This Row],[quantity]]</f>
        <v>229.54999999999998</v>
      </c>
      <c r="M5700" s="3">
        <v>688.65</v>
      </c>
      <c r="N5700" t="s">
        <v>35</v>
      </c>
      <c r="O5700">
        <v>40</v>
      </c>
      <c r="P5700" s="1">
        <v>45560</v>
      </c>
      <c r="Q5700">
        <v>274</v>
      </c>
      <c r="R5700" t="s">
        <v>29</v>
      </c>
      <c r="S5700">
        <v>2</v>
      </c>
      <c r="T5700" s="1">
        <v>45760</v>
      </c>
      <c r="U5700" t="s">
        <v>30</v>
      </c>
      <c r="V5700" t="str">
        <f>TEXT(WEEKDAY(Working_Data[[#This Row],[order_date]],1),"DDDD")</f>
        <v>Thursday</v>
      </c>
      <c r="W5700" t="str">
        <f>TEXT(Working_Data[[#This Row],[order_date]],"mmmm")</f>
        <v>July</v>
      </c>
      <c r="X5700" s="7">
        <f>Working_Data[[#This Row],[last_order_date]]-Working_Data[[#This Row],[signup_date]]</f>
        <v>392</v>
      </c>
      <c r="Y5700" s="7">
        <f>IF(Working_Data[[#This Row],[churned]]="Active",1,0)</f>
        <v>1</v>
      </c>
      <c r="Z5700" s="7">
        <f>YEAR(Working_Data[[#This Row],[order_date]])</f>
        <v>2025</v>
      </c>
    </row>
    <row r="5701" spans="1:26" x14ac:dyDescent="0.25">
      <c r="A5701" t="s">
        <v>11452</v>
      </c>
      <c r="B5701" t="s">
        <v>21</v>
      </c>
      <c r="C5701" t="s">
        <v>82</v>
      </c>
      <c r="D5701" t="s">
        <v>32</v>
      </c>
      <c r="E5701" s="1">
        <v>45359</v>
      </c>
      <c r="F5701" t="s">
        <v>11453</v>
      </c>
      <c r="G5701" s="1">
        <v>45855</v>
      </c>
      <c r="H5701" t="s">
        <v>47</v>
      </c>
      <c r="I5701" t="s">
        <v>54</v>
      </c>
      <c r="J5701" t="s">
        <v>49</v>
      </c>
      <c r="K5701">
        <v>3</v>
      </c>
      <c r="L5701" s="3">
        <f>Working_Data[[#This Row],[price2]]/Working_Data[[#This Row],[quantity]]</f>
        <v>383.04333333333335</v>
      </c>
      <c r="M5701" s="3">
        <v>1149.1300000000001</v>
      </c>
      <c r="N5701" t="s">
        <v>35</v>
      </c>
      <c r="O5701">
        <v>29</v>
      </c>
      <c r="P5701" s="1">
        <v>45625</v>
      </c>
      <c r="Q5701">
        <v>57</v>
      </c>
      <c r="R5701" t="s">
        <v>29</v>
      </c>
      <c r="S5701">
        <v>4</v>
      </c>
      <c r="T5701" s="1">
        <v>45714</v>
      </c>
      <c r="U5701" t="s">
        <v>60</v>
      </c>
      <c r="V5701" t="str">
        <f>TEXT(WEEKDAY(Working_Data[[#This Row],[order_date]],1),"DDDD")</f>
        <v>Thursday</v>
      </c>
      <c r="W5701" t="str">
        <f>TEXT(Working_Data[[#This Row],[order_date]],"mmmm")</f>
        <v>July</v>
      </c>
      <c r="X5701" s="7">
        <f>Working_Data[[#This Row],[last_order_date]]-Working_Data[[#This Row],[signup_date]]</f>
        <v>266</v>
      </c>
      <c r="Y5701" s="7">
        <f>IF(Working_Data[[#This Row],[churned]]="Active",1,0)</f>
        <v>1</v>
      </c>
      <c r="Z5701" s="7">
        <f>YEAR(Working_Data[[#This Row],[order_date]])</f>
        <v>2025</v>
      </c>
    </row>
    <row r="5702" spans="1:26" x14ac:dyDescent="0.25">
      <c r="A5702" t="s">
        <v>11454</v>
      </c>
      <c r="B5702" t="s">
        <v>21</v>
      </c>
      <c r="C5702" t="s">
        <v>22</v>
      </c>
      <c r="D5702" t="s">
        <v>32</v>
      </c>
      <c r="E5702" s="1">
        <v>45460</v>
      </c>
      <c r="F5702" t="s">
        <v>11455</v>
      </c>
      <c r="G5702" s="1">
        <v>45855</v>
      </c>
      <c r="H5702" t="s">
        <v>34</v>
      </c>
      <c r="I5702" t="s">
        <v>48</v>
      </c>
      <c r="J5702" t="s">
        <v>49</v>
      </c>
      <c r="K5702">
        <v>3</v>
      </c>
      <c r="L5702" s="3">
        <f>Working_Data[[#This Row],[price2]]/Working_Data[[#This Row],[quantity]]</f>
        <v>353.15333333333336</v>
      </c>
      <c r="M5702" s="3">
        <v>1059.46</v>
      </c>
      <c r="N5702" t="s">
        <v>28</v>
      </c>
      <c r="O5702">
        <v>16</v>
      </c>
      <c r="P5702" s="1">
        <v>45724</v>
      </c>
      <c r="Q5702">
        <v>422</v>
      </c>
      <c r="R5702" t="s">
        <v>43</v>
      </c>
      <c r="S5702">
        <v>1</v>
      </c>
      <c r="T5702" s="1">
        <v>45605</v>
      </c>
      <c r="U5702" t="s">
        <v>36</v>
      </c>
      <c r="V5702" t="str">
        <f>TEXT(WEEKDAY(Working_Data[[#This Row],[order_date]],1),"DDDD")</f>
        <v>Thursday</v>
      </c>
      <c r="W5702" t="str">
        <f>TEXT(Working_Data[[#This Row],[order_date]],"mmmm")</f>
        <v>July</v>
      </c>
      <c r="X5702" s="7">
        <f>Working_Data[[#This Row],[last_order_date]]-Working_Data[[#This Row],[signup_date]]</f>
        <v>264</v>
      </c>
      <c r="Y5702" s="7">
        <f>IF(Working_Data[[#This Row],[churned]]="Active",1,0)</f>
        <v>0</v>
      </c>
      <c r="Z5702" s="7">
        <f>YEAR(Working_Data[[#This Row],[order_date]])</f>
        <v>2025</v>
      </c>
    </row>
    <row r="5703" spans="1:26" x14ac:dyDescent="0.25">
      <c r="A5703" t="s">
        <v>11456</v>
      </c>
      <c r="B5703" t="s">
        <v>45</v>
      </c>
      <c r="C5703" t="s">
        <v>22</v>
      </c>
      <c r="D5703" t="s">
        <v>32</v>
      </c>
      <c r="E5703" s="1">
        <v>45476</v>
      </c>
      <c r="F5703" t="s">
        <v>11457</v>
      </c>
      <c r="G5703" s="1">
        <v>45856</v>
      </c>
      <c r="H5703" t="s">
        <v>47</v>
      </c>
      <c r="I5703" t="s">
        <v>48</v>
      </c>
      <c r="J5703" t="s">
        <v>64</v>
      </c>
      <c r="K5703">
        <v>4</v>
      </c>
      <c r="L5703" s="3">
        <f>Working_Data[[#This Row],[price2]]/Working_Data[[#This Row],[quantity]]</f>
        <v>67.252499999999998</v>
      </c>
      <c r="M5703" s="3">
        <v>269.01</v>
      </c>
      <c r="N5703" t="s">
        <v>50</v>
      </c>
      <c r="O5703">
        <v>27</v>
      </c>
      <c r="P5703" s="1">
        <v>45692</v>
      </c>
      <c r="Q5703">
        <v>166</v>
      </c>
      <c r="R5703" t="s">
        <v>29</v>
      </c>
      <c r="S5703">
        <v>1</v>
      </c>
      <c r="T5703" s="1">
        <v>45827</v>
      </c>
      <c r="U5703" t="s">
        <v>60</v>
      </c>
      <c r="V5703" t="str">
        <f>TEXT(WEEKDAY(Working_Data[[#This Row],[order_date]],1),"DDDD")</f>
        <v>Friday</v>
      </c>
      <c r="W5703" t="str">
        <f>TEXT(Working_Data[[#This Row],[order_date]],"mmmm")</f>
        <v>July</v>
      </c>
      <c r="X5703" s="7">
        <f>Working_Data[[#This Row],[last_order_date]]-Working_Data[[#This Row],[signup_date]]</f>
        <v>216</v>
      </c>
      <c r="Y5703" s="7">
        <f>IF(Working_Data[[#This Row],[churned]]="Active",1,0)</f>
        <v>1</v>
      </c>
      <c r="Z5703" s="7">
        <f>YEAR(Working_Data[[#This Row],[order_date]])</f>
        <v>2025</v>
      </c>
    </row>
    <row r="5704" spans="1:26" x14ac:dyDescent="0.25">
      <c r="A5704" t="s">
        <v>11458</v>
      </c>
      <c r="B5704" t="s">
        <v>45</v>
      </c>
      <c r="C5704" t="s">
        <v>22</v>
      </c>
      <c r="D5704" t="s">
        <v>23</v>
      </c>
      <c r="E5704" s="1">
        <v>45480</v>
      </c>
      <c r="F5704" t="s">
        <v>11459</v>
      </c>
      <c r="G5704" s="1">
        <v>45856</v>
      </c>
      <c r="H5704" t="s">
        <v>25</v>
      </c>
      <c r="I5704" t="s">
        <v>63</v>
      </c>
      <c r="J5704" t="s">
        <v>27</v>
      </c>
      <c r="K5704">
        <v>1</v>
      </c>
      <c r="L5704" s="3">
        <f>Working_Data[[#This Row],[price2]]/Working_Data[[#This Row],[quantity]]</f>
        <v>1434.07</v>
      </c>
      <c r="M5704" s="3">
        <v>1434.07</v>
      </c>
      <c r="N5704" t="s">
        <v>28</v>
      </c>
      <c r="O5704">
        <v>32</v>
      </c>
      <c r="P5704" s="1">
        <v>45873</v>
      </c>
      <c r="Q5704">
        <v>160</v>
      </c>
      <c r="R5704" t="s">
        <v>43</v>
      </c>
      <c r="S5704">
        <v>3</v>
      </c>
      <c r="T5704" s="1">
        <v>45873</v>
      </c>
      <c r="U5704" t="s">
        <v>60</v>
      </c>
      <c r="V5704" t="str">
        <f>TEXT(WEEKDAY(Working_Data[[#This Row],[order_date]],1),"DDDD")</f>
        <v>Friday</v>
      </c>
      <c r="W5704" t="str">
        <f>TEXT(Working_Data[[#This Row],[order_date]],"mmmm")</f>
        <v>July</v>
      </c>
      <c r="X5704" s="7">
        <f>Working_Data[[#This Row],[last_order_date]]-Working_Data[[#This Row],[signup_date]]</f>
        <v>393</v>
      </c>
      <c r="Y5704" s="7">
        <f>IF(Working_Data[[#This Row],[churned]]="Active",1,0)</f>
        <v>0</v>
      </c>
      <c r="Z5704" s="7">
        <f>YEAR(Working_Data[[#This Row],[order_date]])</f>
        <v>2025</v>
      </c>
    </row>
    <row r="5705" spans="1:26" x14ac:dyDescent="0.25">
      <c r="A5705" t="s">
        <v>11460</v>
      </c>
      <c r="B5705" t="s">
        <v>38</v>
      </c>
      <c r="C5705" t="s">
        <v>22</v>
      </c>
      <c r="D5705" t="s">
        <v>77</v>
      </c>
      <c r="E5705" s="1">
        <v>45292</v>
      </c>
      <c r="F5705" t="s">
        <v>11461</v>
      </c>
      <c r="G5705" s="1">
        <v>45856</v>
      </c>
      <c r="H5705" t="s">
        <v>25</v>
      </c>
      <c r="I5705" t="s">
        <v>54</v>
      </c>
      <c r="J5705" t="s">
        <v>67</v>
      </c>
      <c r="K5705">
        <v>1</v>
      </c>
      <c r="L5705" s="3">
        <f>Working_Data[[#This Row],[price2]]/Working_Data[[#This Row],[quantity]]</f>
        <v>1171.3399999999999</v>
      </c>
      <c r="M5705" s="3">
        <v>1171.3399999999999</v>
      </c>
      <c r="N5705" t="s">
        <v>50</v>
      </c>
      <c r="O5705">
        <v>17</v>
      </c>
      <c r="P5705" s="1">
        <v>45671</v>
      </c>
      <c r="Q5705">
        <v>56</v>
      </c>
      <c r="R5705" t="s">
        <v>43</v>
      </c>
      <c r="S5705">
        <v>4</v>
      </c>
      <c r="T5705" s="1">
        <v>45890</v>
      </c>
      <c r="U5705" t="s">
        <v>36</v>
      </c>
      <c r="V5705" t="str">
        <f>TEXT(WEEKDAY(Working_Data[[#This Row],[order_date]],1),"DDDD")</f>
        <v>Friday</v>
      </c>
      <c r="W5705" t="str">
        <f>TEXT(Working_Data[[#This Row],[order_date]],"mmmm")</f>
        <v>July</v>
      </c>
      <c r="X5705" s="7">
        <f>Working_Data[[#This Row],[last_order_date]]-Working_Data[[#This Row],[signup_date]]</f>
        <v>379</v>
      </c>
      <c r="Y5705" s="7">
        <f>IF(Working_Data[[#This Row],[churned]]="Active",1,0)</f>
        <v>0</v>
      </c>
      <c r="Z5705" s="7">
        <f>YEAR(Working_Data[[#This Row],[order_date]])</f>
        <v>2025</v>
      </c>
    </row>
    <row r="5706" spans="1:26" x14ac:dyDescent="0.25">
      <c r="A5706" t="s">
        <v>11462</v>
      </c>
      <c r="B5706" t="s">
        <v>21</v>
      </c>
      <c r="C5706" t="s">
        <v>39</v>
      </c>
      <c r="D5706" t="s">
        <v>32</v>
      </c>
      <c r="E5706" s="1">
        <v>45873</v>
      </c>
      <c r="F5706" t="s">
        <v>11463</v>
      </c>
      <c r="G5706" s="1">
        <v>45856</v>
      </c>
      <c r="H5706" t="s">
        <v>47</v>
      </c>
      <c r="I5706" t="s">
        <v>26</v>
      </c>
      <c r="J5706" t="s">
        <v>59</v>
      </c>
      <c r="K5706">
        <v>1</v>
      </c>
      <c r="L5706" s="3">
        <f>Working_Data[[#This Row],[price2]]/Working_Data[[#This Row],[quantity]]</f>
        <v>791.45</v>
      </c>
      <c r="M5706" s="3">
        <v>791.45</v>
      </c>
      <c r="N5706" t="s">
        <v>50</v>
      </c>
      <c r="O5706">
        <v>25</v>
      </c>
      <c r="P5706" s="1">
        <v>45721</v>
      </c>
      <c r="Q5706">
        <v>497</v>
      </c>
      <c r="R5706" t="s">
        <v>43</v>
      </c>
      <c r="S5706">
        <v>5</v>
      </c>
      <c r="T5706" s="1">
        <v>45530</v>
      </c>
      <c r="U5706" t="s">
        <v>30</v>
      </c>
      <c r="V5706" t="str">
        <f>TEXT(WEEKDAY(Working_Data[[#This Row],[order_date]],1),"DDDD")</f>
        <v>Friday</v>
      </c>
      <c r="W5706" t="str">
        <f>TEXT(Working_Data[[#This Row],[order_date]],"mmmm")</f>
        <v>July</v>
      </c>
      <c r="X5706" s="7">
        <f>Working_Data[[#This Row],[last_order_date]]-Working_Data[[#This Row],[signup_date]]</f>
        <v>-152</v>
      </c>
      <c r="Y5706" s="7">
        <f>IF(Working_Data[[#This Row],[churned]]="Active",1,0)</f>
        <v>0</v>
      </c>
      <c r="Z5706" s="7">
        <f>YEAR(Working_Data[[#This Row],[order_date]])</f>
        <v>2025</v>
      </c>
    </row>
    <row r="5707" spans="1:26" x14ac:dyDescent="0.25">
      <c r="A5707" t="s">
        <v>11464</v>
      </c>
      <c r="B5707" t="s">
        <v>21</v>
      </c>
      <c r="C5707" t="s">
        <v>22</v>
      </c>
      <c r="D5707" t="s">
        <v>56</v>
      </c>
      <c r="E5707" s="1">
        <v>45409</v>
      </c>
      <c r="F5707" t="s">
        <v>11465</v>
      </c>
      <c r="G5707" s="1">
        <v>45856</v>
      </c>
      <c r="H5707" t="s">
        <v>58</v>
      </c>
      <c r="I5707" t="s">
        <v>63</v>
      </c>
      <c r="J5707" t="s">
        <v>49</v>
      </c>
      <c r="K5707">
        <v>2</v>
      </c>
      <c r="L5707" s="3">
        <f>Working_Data[[#This Row],[price2]]/Working_Data[[#This Row],[quantity]]</f>
        <v>691.125</v>
      </c>
      <c r="M5707" s="3">
        <v>1382.25</v>
      </c>
      <c r="N5707" t="s">
        <v>28</v>
      </c>
      <c r="O5707">
        <v>20</v>
      </c>
      <c r="P5707" s="1">
        <v>45655</v>
      </c>
      <c r="Q5707">
        <v>423</v>
      </c>
      <c r="R5707" t="s">
        <v>29</v>
      </c>
      <c r="S5707">
        <v>1</v>
      </c>
      <c r="T5707" s="1">
        <v>45885</v>
      </c>
      <c r="U5707" t="s">
        <v>36</v>
      </c>
      <c r="V5707" t="str">
        <f>TEXT(WEEKDAY(Working_Data[[#This Row],[order_date]],1),"DDDD")</f>
        <v>Friday</v>
      </c>
      <c r="W5707" t="str">
        <f>TEXT(Working_Data[[#This Row],[order_date]],"mmmm")</f>
        <v>July</v>
      </c>
      <c r="X5707" s="7">
        <f>Working_Data[[#This Row],[last_order_date]]-Working_Data[[#This Row],[signup_date]]</f>
        <v>246</v>
      </c>
      <c r="Y5707" s="7">
        <f>IF(Working_Data[[#This Row],[churned]]="Active",1,0)</f>
        <v>1</v>
      </c>
      <c r="Z5707" s="7">
        <f>YEAR(Working_Data[[#This Row],[order_date]])</f>
        <v>2025</v>
      </c>
    </row>
    <row r="5708" spans="1:26" x14ac:dyDescent="0.25">
      <c r="A5708" t="s">
        <v>11466</v>
      </c>
      <c r="B5708" t="s">
        <v>38</v>
      </c>
      <c r="C5708" t="s">
        <v>39</v>
      </c>
      <c r="D5708" t="s">
        <v>32</v>
      </c>
      <c r="E5708" s="1">
        <v>45993</v>
      </c>
      <c r="F5708" t="s">
        <v>11467</v>
      </c>
      <c r="G5708" s="1">
        <v>45856</v>
      </c>
      <c r="H5708" t="s">
        <v>47</v>
      </c>
      <c r="I5708" t="s">
        <v>63</v>
      </c>
      <c r="J5708" t="s">
        <v>64</v>
      </c>
      <c r="K5708">
        <v>2</v>
      </c>
      <c r="L5708" s="3">
        <f>Working_Data[[#This Row],[price2]]/Working_Data[[#This Row],[quantity]]</f>
        <v>464.125</v>
      </c>
      <c r="M5708" s="3">
        <v>928.25</v>
      </c>
      <c r="N5708" t="s">
        <v>50</v>
      </c>
      <c r="O5708">
        <v>7</v>
      </c>
      <c r="P5708" s="1">
        <v>45827</v>
      </c>
      <c r="Q5708">
        <v>491</v>
      </c>
      <c r="R5708" t="s">
        <v>43</v>
      </c>
      <c r="S5708">
        <v>4</v>
      </c>
      <c r="T5708" s="1">
        <v>45362</v>
      </c>
      <c r="U5708" t="s">
        <v>60</v>
      </c>
      <c r="V5708" t="str">
        <f>TEXT(WEEKDAY(Working_Data[[#This Row],[order_date]],1),"DDDD")</f>
        <v>Friday</v>
      </c>
      <c r="W5708" t="str">
        <f>TEXT(Working_Data[[#This Row],[order_date]],"mmmm")</f>
        <v>July</v>
      </c>
      <c r="X5708" s="7">
        <f>Working_Data[[#This Row],[last_order_date]]-Working_Data[[#This Row],[signup_date]]</f>
        <v>-166</v>
      </c>
      <c r="Y5708" s="7">
        <f>IF(Working_Data[[#This Row],[churned]]="Active",1,0)</f>
        <v>0</v>
      </c>
      <c r="Z5708" s="7">
        <f>YEAR(Working_Data[[#This Row],[order_date]])</f>
        <v>2025</v>
      </c>
    </row>
    <row r="5709" spans="1:26" x14ac:dyDescent="0.25">
      <c r="A5709" t="s">
        <v>11468</v>
      </c>
      <c r="B5709" t="s">
        <v>45</v>
      </c>
      <c r="C5709" t="s">
        <v>22</v>
      </c>
      <c r="D5709" t="s">
        <v>77</v>
      </c>
      <c r="E5709" s="1">
        <v>45557</v>
      </c>
      <c r="F5709" t="s">
        <v>11469</v>
      </c>
      <c r="G5709" s="1">
        <v>45856</v>
      </c>
      <c r="H5709" t="s">
        <v>58</v>
      </c>
      <c r="I5709" t="s">
        <v>42</v>
      </c>
      <c r="J5709" t="s">
        <v>59</v>
      </c>
      <c r="K5709">
        <v>4</v>
      </c>
      <c r="L5709" s="3">
        <f>Working_Data[[#This Row],[price2]]/Working_Data[[#This Row],[quantity]]</f>
        <v>135.63249999999999</v>
      </c>
      <c r="M5709" s="3">
        <v>542.53</v>
      </c>
      <c r="N5709" t="s">
        <v>28</v>
      </c>
      <c r="O5709">
        <v>11</v>
      </c>
      <c r="P5709" s="1">
        <v>45535</v>
      </c>
      <c r="Q5709">
        <v>62</v>
      </c>
      <c r="R5709" t="s">
        <v>29</v>
      </c>
      <c r="S5709">
        <v>3</v>
      </c>
      <c r="T5709" s="1">
        <v>45751</v>
      </c>
      <c r="U5709" t="s">
        <v>60</v>
      </c>
      <c r="V5709" t="str">
        <f>TEXT(WEEKDAY(Working_Data[[#This Row],[order_date]],1),"DDDD")</f>
        <v>Friday</v>
      </c>
      <c r="W5709" t="str">
        <f>TEXT(Working_Data[[#This Row],[order_date]],"mmmm")</f>
        <v>July</v>
      </c>
      <c r="X5709" s="7">
        <f>Working_Data[[#This Row],[last_order_date]]-Working_Data[[#This Row],[signup_date]]</f>
        <v>-22</v>
      </c>
      <c r="Y5709" s="7">
        <f>IF(Working_Data[[#This Row],[churned]]="Active",1,0)</f>
        <v>1</v>
      </c>
      <c r="Z5709" s="7">
        <f>YEAR(Working_Data[[#This Row],[order_date]])</f>
        <v>2025</v>
      </c>
    </row>
    <row r="5710" spans="1:26" x14ac:dyDescent="0.25">
      <c r="A5710" t="s">
        <v>11470</v>
      </c>
      <c r="B5710" t="s">
        <v>45</v>
      </c>
      <c r="C5710" t="s">
        <v>82</v>
      </c>
      <c r="D5710" t="s">
        <v>32</v>
      </c>
      <c r="E5710" s="1">
        <v>45482</v>
      </c>
      <c r="F5710" t="s">
        <v>11471</v>
      </c>
      <c r="G5710" s="1">
        <v>45856</v>
      </c>
      <c r="H5710" t="s">
        <v>41</v>
      </c>
      <c r="I5710" t="s">
        <v>48</v>
      </c>
      <c r="J5710" t="s">
        <v>67</v>
      </c>
      <c r="K5710">
        <v>1</v>
      </c>
      <c r="L5710" s="3">
        <f>Working_Data[[#This Row],[price2]]/Working_Data[[#This Row],[quantity]]</f>
        <v>1399.33</v>
      </c>
      <c r="M5710" s="3">
        <v>1399.33</v>
      </c>
      <c r="N5710" t="s">
        <v>50</v>
      </c>
      <c r="O5710">
        <v>8</v>
      </c>
      <c r="P5710" s="1">
        <v>45646</v>
      </c>
      <c r="Q5710">
        <v>83</v>
      </c>
      <c r="R5710" t="s">
        <v>43</v>
      </c>
      <c r="S5710">
        <v>3</v>
      </c>
      <c r="T5710" s="1">
        <v>45692</v>
      </c>
      <c r="U5710" t="s">
        <v>36</v>
      </c>
      <c r="V5710" t="str">
        <f>TEXT(WEEKDAY(Working_Data[[#This Row],[order_date]],1),"DDDD")</f>
        <v>Friday</v>
      </c>
      <c r="W5710" t="str">
        <f>TEXT(Working_Data[[#This Row],[order_date]],"mmmm")</f>
        <v>July</v>
      </c>
      <c r="X5710" s="7">
        <f>Working_Data[[#This Row],[last_order_date]]-Working_Data[[#This Row],[signup_date]]</f>
        <v>164</v>
      </c>
      <c r="Y5710" s="7">
        <f>IF(Working_Data[[#This Row],[churned]]="Active",1,0)</f>
        <v>0</v>
      </c>
      <c r="Z5710" s="7">
        <f>YEAR(Working_Data[[#This Row],[order_date]])</f>
        <v>2025</v>
      </c>
    </row>
    <row r="5711" spans="1:26" x14ac:dyDescent="0.25">
      <c r="A5711" t="s">
        <v>11472</v>
      </c>
      <c r="B5711" t="s">
        <v>38</v>
      </c>
      <c r="C5711" t="s">
        <v>22</v>
      </c>
      <c r="D5711" t="s">
        <v>23</v>
      </c>
      <c r="E5711" s="1">
        <v>44967</v>
      </c>
      <c r="F5711" t="s">
        <v>11473</v>
      </c>
      <c r="G5711" s="1">
        <v>45857</v>
      </c>
      <c r="H5711" t="s">
        <v>58</v>
      </c>
      <c r="I5711" t="s">
        <v>54</v>
      </c>
      <c r="J5711" t="s">
        <v>64</v>
      </c>
      <c r="K5711">
        <v>4</v>
      </c>
      <c r="L5711" s="3">
        <f>Working_Data[[#This Row],[price2]]/Working_Data[[#This Row],[quantity]]</f>
        <v>218.89250000000001</v>
      </c>
      <c r="M5711" s="3">
        <v>875.57</v>
      </c>
      <c r="N5711" t="s">
        <v>50</v>
      </c>
      <c r="O5711">
        <v>24</v>
      </c>
      <c r="P5711" s="1">
        <v>45587</v>
      </c>
      <c r="Q5711">
        <v>62</v>
      </c>
      <c r="R5711" t="s">
        <v>43</v>
      </c>
      <c r="S5711">
        <v>5</v>
      </c>
      <c r="T5711" s="1">
        <v>45607</v>
      </c>
      <c r="U5711" t="s">
        <v>36</v>
      </c>
      <c r="V5711" t="str">
        <f>TEXT(WEEKDAY(Working_Data[[#This Row],[order_date]],1),"DDDD")</f>
        <v>Saturday</v>
      </c>
      <c r="W5711" t="str">
        <f>TEXT(Working_Data[[#This Row],[order_date]],"mmmm")</f>
        <v>July</v>
      </c>
      <c r="X5711" s="7">
        <f>Working_Data[[#This Row],[last_order_date]]-Working_Data[[#This Row],[signup_date]]</f>
        <v>620</v>
      </c>
      <c r="Y5711" s="7">
        <f>IF(Working_Data[[#This Row],[churned]]="Active",1,0)</f>
        <v>0</v>
      </c>
      <c r="Z5711" s="7">
        <f>YEAR(Working_Data[[#This Row],[order_date]])</f>
        <v>2025</v>
      </c>
    </row>
    <row r="5712" spans="1:26" x14ac:dyDescent="0.25">
      <c r="A5712" t="s">
        <v>11474</v>
      </c>
      <c r="B5712" t="s">
        <v>38</v>
      </c>
      <c r="C5712" t="s">
        <v>22</v>
      </c>
      <c r="D5712" t="s">
        <v>52</v>
      </c>
      <c r="E5712" s="1">
        <v>45605</v>
      </c>
      <c r="F5712" t="s">
        <v>11475</v>
      </c>
      <c r="G5712" s="1">
        <v>45857</v>
      </c>
      <c r="H5712" t="s">
        <v>25</v>
      </c>
      <c r="I5712" t="s">
        <v>48</v>
      </c>
      <c r="J5712" t="s">
        <v>67</v>
      </c>
      <c r="K5712">
        <v>1</v>
      </c>
      <c r="L5712" s="3">
        <f>Working_Data[[#This Row],[price2]]/Working_Data[[#This Row],[quantity]]</f>
        <v>990.93</v>
      </c>
      <c r="M5712" s="3">
        <v>990.93</v>
      </c>
      <c r="N5712" t="s">
        <v>28</v>
      </c>
      <c r="O5712">
        <v>35</v>
      </c>
      <c r="P5712" s="1">
        <v>45527</v>
      </c>
      <c r="Q5712">
        <v>90</v>
      </c>
      <c r="R5712" t="s">
        <v>43</v>
      </c>
      <c r="S5712">
        <v>3</v>
      </c>
      <c r="T5712" s="1">
        <v>45592</v>
      </c>
      <c r="U5712" t="s">
        <v>60</v>
      </c>
      <c r="V5712" t="str">
        <f>TEXT(WEEKDAY(Working_Data[[#This Row],[order_date]],1),"DDDD")</f>
        <v>Saturday</v>
      </c>
      <c r="W5712" t="str">
        <f>TEXT(Working_Data[[#This Row],[order_date]],"mmmm")</f>
        <v>July</v>
      </c>
      <c r="X5712" s="7">
        <f>Working_Data[[#This Row],[last_order_date]]-Working_Data[[#This Row],[signup_date]]</f>
        <v>-78</v>
      </c>
      <c r="Y5712" s="7">
        <f>IF(Working_Data[[#This Row],[churned]]="Active",1,0)</f>
        <v>0</v>
      </c>
      <c r="Z5712" s="7">
        <f>YEAR(Working_Data[[#This Row],[order_date]])</f>
        <v>2025</v>
      </c>
    </row>
    <row r="5713" spans="1:26" x14ac:dyDescent="0.25">
      <c r="A5713" t="s">
        <v>11476</v>
      </c>
      <c r="B5713" t="s">
        <v>38</v>
      </c>
      <c r="C5713" t="s">
        <v>22</v>
      </c>
      <c r="D5713" t="s">
        <v>52</v>
      </c>
      <c r="E5713" s="1">
        <v>45718</v>
      </c>
      <c r="F5713" t="s">
        <v>11477</v>
      </c>
      <c r="G5713" s="1">
        <v>45857</v>
      </c>
      <c r="H5713" t="s">
        <v>41</v>
      </c>
      <c r="I5713" t="s">
        <v>26</v>
      </c>
      <c r="J5713" t="s">
        <v>59</v>
      </c>
      <c r="K5713">
        <v>5</v>
      </c>
      <c r="L5713" s="3">
        <f>Working_Data[[#This Row],[price2]]/Working_Data[[#This Row],[quantity]]</f>
        <v>294.87600000000003</v>
      </c>
      <c r="M5713" s="3">
        <v>1474.38</v>
      </c>
      <c r="N5713" t="s">
        <v>28</v>
      </c>
      <c r="O5713">
        <v>11</v>
      </c>
      <c r="P5713" s="1">
        <v>45716</v>
      </c>
      <c r="Q5713">
        <v>488</v>
      </c>
      <c r="R5713" t="s">
        <v>43</v>
      </c>
      <c r="S5713">
        <v>3</v>
      </c>
      <c r="T5713" s="1">
        <v>45810</v>
      </c>
      <c r="U5713" t="s">
        <v>60</v>
      </c>
      <c r="V5713" t="str">
        <f>TEXT(WEEKDAY(Working_Data[[#This Row],[order_date]],1),"DDDD")</f>
        <v>Saturday</v>
      </c>
      <c r="W5713" t="str">
        <f>TEXT(Working_Data[[#This Row],[order_date]],"mmmm")</f>
        <v>July</v>
      </c>
      <c r="X5713" s="7">
        <f>Working_Data[[#This Row],[last_order_date]]-Working_Data[[#This Row],[signup_date]]</f>
        <v>-2</v>
      </c>
      <c r="Y5713" s="7">
        <f>IF(Working_Data[[#This Row],[churned]]="Active",1,0)</f>
        <v>0</v>
      </c>
      <c r="Z5713" s="7">
        <f>YEAR(Working_Data[[#This Row],[order_date]])</f>
        <v>2025</v>
      </c>
    </row>
    <row r="5714" spans="1:26" x14ac:dyDescent="0.25">
      <c r="A5714" t="s">
        <v>11478</v>
      </c>
      <c r="B5714" t="s">
        <v>38</v>
      </c>
      <c r="C5714" t="s">
        <v>22</v>
      </c>
      <c r="D5714" t="s">
        <v>32</v>
      </c>
      <c r="E5714" s="1">
        <v>45193</v>
      </c>
      <c r="F5714" t="s">
        <v>11479</v>
      </c>
      <c r="G5714" s="1">
        <v>45857</v>
      </c>
      <c r="H5714" t="s">
        <v>47</v>
      </c>
      <c r="I5714" t="s">
        <v>26</v>
      </c>
      <c r="J5714" t="s">
        <v>64</v>
      </c>
      <c r="K5714">
        <v>5</v>
      </c>
      <c r="L5714" s="3">
        <f>Working_Data[[#This Row],[price2]]/Working_Data[[#This Row],[quantity]]</f>
        <v>299.09199999999998</v>
      </c>
      <c r="M5714" s="3">
        <v>1495.46</v>
      </c>
      <c r="N5714" t="s">
        <v>28</v>
      </c>
      <c r="O5714">
        <v>19</v>
      </c>
      <c r="P5714" s="1">
        <v>45656</v>
      </c>
      <c r="Q5714">
        <v>179</v>
      </c>
      <c r="R5714" t="s">
        <v>43</v>
      </c>
      <c r="S5714">
        <v>5</v>
      </c>
      <c r="T5714" s="1">
        <v>45835</v>
      </c>
      <c r="U5714" t="s">
        <v>36</v>
      </c>
      <c r="V5714" t="str">
        <f>TEXT(WEEKDAY(Working_Data[[#This Row],[order_date]],1),"DDDD")</f>
        <v>Saturday</v>
      </c>
      <c r="W5714" t="str">
        <f>TEXT(Working_Data[[#This Row],[order_date]],"mmmm")</f>
        <v>July</v>
      </c>
      <c r="X5714" s="7">
        <f>Working_Data[[#This Row],[last_order_date]]-Working_Data[[#This Row],[signup_date]]</f>
        <v>463</v>
      </c>
      <c r="Y5714" s="7">
        <f>IF(Working_Data[[#This Row],[churned]]="Active",1,0)</f>
        <v>0</v>
      </c>
      <c r="Z5714" s="7">
        <f>YEAR(Working_Data[[#This Row],[order_date]])</f>
        <v>2025</v>
      </c>
    </row>
    <row r="5715" spans="1:26" x14ac:dyDescent="0.25">
      <c r="A5715" t="s">
        <v>11480</v>
      </c>
      <c r="B5715" t="s">
        <v>21</v>
      </c>
      <c r="C5715" t="s">
        <v>82</v>
      </c>
      <c r="D5715" t="s">
        <v>56</v>
      </c>
      <c r="E5715" s="1">
        <v>45823</v>
      </c>
      <c r="F5715" t="s">
        <v>11481</v>
      </c>
      <c r="G5715" s="1">
        <v>45857</v>
      </c>
      <c r="H5715" t="s">
        <v>34</v>
      </c>
      <c r="I5715" t="s">
        <v>63</v>
      </c>
      <c r="J5715" t="s">
        <v>49</v>
      </c>
      <c r="K5715">
        <v>1</v>
      </c>
      <c r="L5715" s="3">
        <f>Working_Data[[#This Row],[price2]]/Working_Data[[#This Row],[quantity]]</f>
        <v>162.88</v>
      </c>
      <c r="M5715" s="3">
        <v>162.88</v>
      </c>
      <c r="N5715" t="s">
        <v>50</v>
      </c>
      <c r="O5715">
        <v>5</v>
      </c>
      <c r="P5715" s="1">
        <v>45649</v>
      </c>
      <c r="Q5715">
        <v>412</v>
      </c>
      <c r="R5715" t="s">
        <v>29</v>
      </c>
      <c r="S5715">
        <v>3</v>
      </c>
      <c r="T5715" s="1">
        <v>45741</v>
      </c>
      <c r="U5715" t="s">
        <v>36</v>
      </c>
      <c r="V5715" t="str">
        <f>TEXT(WEEKDAY(Working_Data[[#This Row],[order_date]],1),"DDDD")</f>
        <v>Saturday</v>
      </c>
      <c r="W5715" t="str">
        <f>TEXT(Working_Data[[#This Row],[order_date]],"mmmm")</f>
        <v>July</v>
      </c>
      <c r="X5715" s="7">
        <f>Working_Data[[#This Row],[last_order_date]]-Working_Data[[#This Row],[signup_date]]</f>
        <v>-174</v>
      </c>
      <c r="Y5715" s="7">
        <f>IF(Working_Data[[#This Row],[churned]]="Active",1,0)</f>
        <v>1</v>
      </c>
      <c r="Z5715" s="7">
        <f>YEAR(Working_Data[[#This Row],[order_date]])</f>
        <v>2025</v>
      </c>
    </row>
    <row r="5716" spans="1:26" x14ac:dyDescent="0.25">
      <c r="A5716" t="s">
        <v>11482</v>
      </c>
      <c r="B5716" t="s">
        <v>21</v>
      </c>
      <c r="C5716" t="s">
        <v>39</v>
      </c>
      <c r="D5716" t="s">
        <v>23</v>
      </c>
      <c r="E5716" s="1">
        <v>45862</v>
      </c>
      <c r="F5716" t="s">
        <v>11483</v>
      </c>
      <c r="G5716" s="1">
        <v>45857</v>
      </c>
      <c r="H5716" t="s">
        <v>41</v>
      </c>
      <c r="I5716" t="s">
        <v>54</v>
      </c>
      <c r="J5716" t="s">
        <v>64</v>
      </c>
      <c r="K5716">
        <v>4</v>
      </c>
      <c r="L5716" s="3">
        <f>Working_Data[[#This Row],[price2]]/Working_Data[[#This Row],[quantity]]</f>
        <v>360.94</v>
      </c>
      <c r="M5716" s="3">
        <v>1443.76</v>
      </c>
      <c r="N5716" t="s">
        <v>50</v>
      </c>
      <c r="O5716">
        <v>25</v>
      </c>
      <c r="P5716" s="1">
        <v>45684</v>
      </c>
      <c r="Q5716">
        <v>62</v>
      </c>
      <c r="R5716" t="s">
        <v>29</v>
      </c>
      <c r="S5716">
        <v>2</v>
      </c>
      <c r="T5716" s="1">
        <v>45876</v>
      </c>
      <c r="U5716" t="s">
        <v>36</v>
      </c>
      <c r="V5716" t="str">
        <f>TEXT(WEEKDAY(Working_Data[[#This Row],[order_date]],1),"DDDD")</f>
        <v>Saturday</v>
      </c>
      <c r="W5716" t="str">
        <f>TEXT(Working_Data[[#This Row],[order_date]],"mmmm")</f>
        <v>July</v>
      </c>
      <c r="X5716" s="7">
        <f>Working_Data[[#This Row],[last_order_date]]-Working_Data[[#This Row],[signup_date]]</f>
        <v>-178</v>
      </c>
      <c r="Y5716" s="7">
        <f>IF(Working_Data[[#This Row],[churned]]="Active",1,0)</f>
        <v>1</v>
      </c>
      <c r="Z5716" s="7">
        <f>YEAR(Working_Data[[#This Row],[order_date]])</f>
        <v>2025</v>
      </c>
    </row>
    <row r="5717" spans="1:26" x14ac:dyDescent="0.25">
      <c r="A5717" t="s">
        <v>11484</v>
      </c>
      <c r="B5717" t="s">
        <v>38</v>
      </c>
      <c r="C5717" t="s">
        <v>82</v>
      </c>
      <c r="D5717" t="s">
        <v>77</v>
      </c>
      <c r="E5717" s="1">
        <v>45887</v>
      </c>
      <c r="F5717" t="s">
        <v>11485</v>
      </c>
      <c r="G5717" s="1">
        <v>45857</v>
      </c>
      <c r="H5717" t="s">
        <v>34</v>
      </c>
      <c r="I5717" t="s">
        <v>54</v>
      </c>
      <c r="J5717" t="s">
        <v>64</v>
      </c>
      <c r="K5717">
        <v>3</v>
      </c>
      <c r="L5717" s="3">
        <f>Working_Data[[#This Row],[price2]]/Working_Data[[#This Row],[quantity]]</f>
        <v>382.00666666666666</v>
      </c>
      <c r="M5717" s="3">
        <v>1146.02</v>
      </c>
      <c r="N5717" t="s">
        <v>50</v>
      </c>
      <c r="O5717">
        <v>34</v>
      </c>
      <c r="P5717" s="1">
        <v>45802</v>
      </c>
      <c r="Q5717">
        <v>349</v>
      </c>
      <c r="R5717" t="s">
        <v>43</v>
      </c>
      <c r="S5717">
        <v>2</v>
      </c>
      <c r="T5717" s="1">
        <v>45641</v>
      </c>
      <c r="U5717" t="s">
        <v>36</v>
      </c>
      <c r="V5717" t="str">
        <f>TEXT(WEEKDAY(Working_Data[[#This Row],[order_date]],1),"DDDD")</f>
        <v>Saturday</v>
      </c>
      <c r="W5717" t="str">
        <f>TEXT(Working_Data[[#This Row],[order_date]],"mmmm")</f>
        <v>July</v>
      </c>
      <c r="X5717" s="7">
        <f>Working_Data[[#This Row],[last_order_date]]-Working_Data[[#This Row],[signup_date]]</f>
        <v>-85</v>
      </c>
      <c r="Y5717" s="7">
        <f>IF(Working_Data[[#This Row],[churned]]="Active",1,0)</f>
        <v>0</v>
      </c>
      <c r="Z5717" s="7">
        <f>YEAR(Working_Data[[#This Row],[order_date]])</f>
        <v>2025</v>
      </c>
    </row>
    <row r="5718" spans="1:26" x14ac:dyDescent="0.25">
      <c r="A5718" t="s">
        <v>11486</v>
      </c>
      <c r="B5718" t="s">
        <v>38</v>
      </c>
      <c r="C5718" t="s">
        <v>39</v>
      </c>
      <c r="D5718" t="s">
        <v>23</v>
      </c>
      <c r="E5718" s="1">
        <v>45656</v>
      </c>
      <c r="F5718" t="s">
        <v>11487</v>
      </c>
      <c r="G5718" s="1">
        <v>45857</v>
      </c>
      <c r="H5718" t="s">
        <v>34</v>
      </c>
      <c r="I5718" t="s">
        <v>54</v>
      </c>
      <c r="J5718" t="s">
        <v>67</v>
      </c>
      <c r="K5718">
        <v>5</v>
      </c>
      <c r="L5718" s="3">
        <f>Working_Data[[#This Row],[price2]]/Working_Data[[#This Row],[quantity]]</f>
        <v>94.147999999999996</v>
      </c>
      <c r="M5718" s="3">
        <v>470.74</v>
      </c>
      <c r="N5718" t="s">
        <v>28</v>
      </c>
      <c r="O5718">
        <v>37</v>
      </c>
      <c r="P5718" s="1">
        <v>45692</v>
      </c>
      <c r="Q5718">
        <v>268</v>
      </c>
      <c r="R5718" t="s">
        <v>29</v>
      </c>
      <c r="S5718">
        <v>4</v>
      </c>
      <c r="T5718" s="1">
        <v>45887</v>
      </c>
      <c r="U5718" t="s">
        <v>60</v>
      </c>
      <c r="V5718" t="str">
        <f>TEXT(WEEKDAY(Working_Data[[#This Row],[order_date]],1),"DDDD")</f>
        <v>Saturday</v>
      </c>
      <c r="W5718" t="str">
        <f>TEXT(Working_Data[[#This Row],[order_date]],"mmmm")</f>
        <v>July</v>
      </c>
      <c r="X5718" s="7">
        <f>Working_Data[[#This Row],[last_order_date]]-Working_Data[[#This Row],[signup_date]]</f>
        <v>36</v>
      </c>
      <c r="Y5718" s="7">
        <f>IF(Working_Data[[#This Row],[churned]]="Active",1,0)</f>
        <v>1</v>
      </c>
      <c r="Z5718" s="7">
        <f>YEAR(Working_Data[[#This Row],[order_date]])</f>
        <v>2025</v>
      </c>
    </row>
    <row r="5719" spans="1:26" x14ac:dyDescent="0.25">
      <c r="A5719" t="s">
        <v>11488</v>
      </c>
      <c r="B5719" t="s">
        <v>38</v>
      </c>
      <c r="C5719" t="s">
        <v>82</v>
      </c>
      <c r="D5719" t="s">
        <v>32</v>
      </c>
      <c r="E5719" s="1">
        <v>45498</v>
      </c>
      <c r="F5719" t="s">
        <v>11489</v>
      </c>
      <c r="G5719" s="1">
        <v>45857</v>
      </c>
      <c r="H5719" t="s">
        <v>58</v>
      </c>
      <c r="I5719" t="s">
        <v>54</v>
      </c>
      <c r="J5719" t="s">
        <v>27</v>
      </c>
      <c r="K5719">
        <v>4</v>
      </c>
      <c r="L5719" s="3">
        <f>Working_Data[[#This Row],[price2]]/Working_Data[[#This Row],[quantity]]</f>
        <v>233.82749999999999</v>
      </c>
      <c r="M5719" s="3">
        <v>935.31</v>
      </c>
      <c r="N5719" t="s">
        <v>50</v>
      </c>
      <c r="O5719">
        <v>9</v>
      </c>
      <c r="P5719" s="1">
        <v>45638</v>
      </c>
      <c r="Q5719">
        <v>236</v>
      </c>
      <c r="R5719" t="s">
        <v>43</v>
      </c>
      <c r="S5719">
        <v>3</v>
      </c>
      <c r="T5719" s="1">
        <v>45999</v>
      </c>
      <c r="U5719" t="s">
        <v>60</v>
      </c>
      <c r="V5719" t="str">
        <f>TEXT(WEEKDAY(Working_Data[[#This Row],[order_date]],1),"DDDD")</f>
        <v>Saturday</v>
      </c>
      <c r="W5719" t="str">
        <f>TEXT(Working_Data[[#This Row],[order_date]],"mmmm")</f>
        <v>July</v>
      </c>
      <c r="X5719" s="7">
        <f>Working_Data[[#This Row],[last_order_date]]-Working_Data[[#This Row],[signup_date]]</f>
        <v>140</v>
      </c>
      <c r="Y5719" s="7">
        <f>IF(Working_Data[[#This Row],[churned]]="Active",1,0)</f>
        <v>0</v>
      </c>
      <c r="Z5719" s="7">
        <f>YEAR(Working_Data[[#This Row],[order_date]])</f>
        <v>2025</v>
      </c>
    </row>
    <row r="5720" spans="1:26" x14ac:dyDescent="0.25">
      <c r="A5720" t="s">
        <v>11490</v>
      </c>
      <c r="B5720" t="s">
        <v>21</v>
      </c>
      <c r="C5720" t="s">
        <v>39</v>
      </c>
      <c r="D5720" t="s">
        <v>32</v>
      </c>
      <c r="E5720" s="1">
        <v>45736</v>
      </c>
      <c r="F5720" t="s">
        <v>11491</v>
      </c>
      <c r="G5720" s="1">
        <v>45857</v>
      </c>
      <c r="H5720" t="s">
        <v>47</v>
      </c>
      <c r="I5720" t="s">
        <v>42</v>
      </c>
      <c r="J5720" t="s">
        <v>49</v>
      </c>
      <c r="K5720">
        <v>4</v>
      </c>
      <c r="L5720" s="3">
        <f>Working_Data[[#This Row],[price2]]/Working_Data[[#This Row],[quantity]]</f>
        <v>196.19749999999999</v>
      </c>
      <c r="M5720" s="3">
        <v>784.79</v>
      </c>
      <c r="N5720" t="s">
        <v>35</v>
      </c>
      <c r="O5720">
        <v>31</v>
      </c>
      <c r="P5720" s="1">
        <v>45766</v>
      </c>
      <c r="Q5720">
        <v>285</v>
      </c>
      <c r="R5720" t="s">
        <v>29</v>
      </c>
      <c r="S5720">
        <v>3</v>
      </c>
      <c r="T5720" s="1">
        <v>45670</v>
      </c>
      <c r="U5720" t="s">
        <v>36</v>
      </c>
      <c r="V5720" t="str">
        <f>TEXT(WEEKDAY(Working_Data[[#This Row],[order_date]],1),"DDDD")</f>
        <v>Saturday</v>
      </c>
      <c r="W5720" t="str">
        <f>TEXT(Working_Data[[#This Row],[order_date]],"mmmm")</f>
        <v>July</v>
      </c>
      <c r="X5720" s="7">
        <f>Working_Data[[#This Row],[last_order_date]]-Working_Data[[#This Row],[signup_date]]</f>
        <v>30</v>
      </c>
      <c r="Y5720" s="7">
        <f>IF(Working_Data[[#This Row],[churned]]="Active",1,0)</f>
        <v>1</v>
      </c>
      <c r="Z5720" s="7">
        <f>YEAR(Working_Data[[#This Row],[order_date]])</f>
        <v>2025</v>
      </c>
    </row>
    <row r="5721" spans="1:26" x14ac:dyDescent="0.25">
      <c r="A5721" t="s">
        <v>11492</v>
      </c>
      <c r="B5721" t="s">
        <v>21</v>
      </c>
      <c r="C5721" t="s">
        <v>82</v>
      </c>
      <c r="D5721" t="s">
        <v>77</v>
      </c>
      <c r="E5721" s="1">
        <v>45646</v>
      </c>
      <c r="F5721" t="s">
        <v>11493</v>
      </c>
      <c r="G5721" s="1">
        <v>45858</v>
      </c>
      <c r="H5721" t="s">
        <v>58</v>
      </c>
      <c r="I5721" t="s">
        <v>48</v>
      </c>
      <c r="J5721" t="s">
        <v>59</v>
      </c>
      <c r="K5721">
        <v>5</v>
      </c>
      <c r="L5721" s="3">
        <f>Working_Data[[#This Row],[price2]]/Working_Data[[#This Row],[quantity]]</f>
        <v>166.50399999999999</v>
      </c>
      <c r="M5721" s="3">
        <v>832.52</v>
      </c>
      <c r="N5721" t="s">
        <v>35</v>
      </c>
      <c r="O5721">
        <v>14</v>
      </c>
      <c r="P5721" s="1">
        <v>45966</v>
      </c>
      <c r="Q5721">
        <v>493</v>
      </c>
      <c r="R5721" t="s">
        <v>43</v>
      </c>
      <c r="S5721">
        <v>1</v>
      </c>
      <c r="T5721" s="1">
        <v>45841</v>
      </c>
      <c r="U5721" t="s">
        <v>36</v>
      </c>
      <c r="V5721" t="str">
        <f>TEXT(WEEKDAY(Working_Data[[#This Row],[order_date]],1),"DDDD")</f>
        <v>Sunday</v>
      </c>
      <c r="W5721" t="str">
        <f>TEXT(Working_Data[[#This Row],[order_date]],"mmmm")</f>
        <v>July</v>
      </c>
      <c r="X5721" s="7">
        <f>Working_Data[[#This Row],[last_order_date]]-Working_Data[[#This Row],[signup_date]]</f>
        <v>320</v>
      </c>
      <c r="Y5721" s="7">
        <f>IF(Working_Data[[#This Row],[churned]]="Active",1,0)</f>
        <v>0</v>
      </c>
      <c r="Z5721" s="7">
        <f>YEAR(Working_Data[[#This Row],[order_date]])</f>
        <v>2025</v>
      </c>
    </row>
    <row r="5722" spans="1:26" x14ac:dyDescent="0.25">
      <c r="A5722" t="s">
        <v>11494</v>
      </c>
      <c r="B5722" t="s">
        <v>21</v>
      </c>
      <c r="C5722" t="s">
        <v>82</v>
      </c>
      <c r="D5722" t="s">
        <v>52</v>
      </c>
      <c r="E5722" s="1">
        <v>45794</v>
      </c>
      <c r="F5722" t="s">
        <v>11495</v>
      </c>
      <c r="G5722" s="1">
        <v>45858</v>
      </c>
      <c r="H5722" t="s">
        <v>34</v>
      </c>
      <c r="I5722" t="s">
        <v>48</v>
      </c>
      <c r="J5722" t="s">
        <v>27</v>
      </c>
      <c r="K5722">
        <v>5</v>
      </c>
      <c r="L5722" s="3">
        <f>Working_Data[[#This Row],[price2]]/Working_Data[[#This Row],[quantity]]</f>
        <v>72.816000000000003</v>
      </c>
      <c r="M5722" s="3">
        <v>364.08</v>
      </c>
      <c r="N5722" t="s">
        <v>28</v>
      </c>
      <c r="O5722">
        <v>31</v>
      </c>
      <c r="P5722" s="1">
        <v>45902</v>
      </c>
      <c r="Q5722">
        <v>344</v>
      </c>
      <c r="R5722" t="s">
        <v>29</v>
      </c>
      <c r="S5722">
        <v>3</v>
      </c>
      <c r="T5722" s="1">
        <v>45663</v>
      </c>
      <c r="U5722" t="s">
        <v>36</v>
      </c>
      <c r="V5722" t="str">
        <f>TEXT(WEEKDAY(Working_Data[[#This Row],[order_date]],1),"DDDD")</f>
        <v>Sunday</v>
      </c>
      <c r="W5722" t="str">
        <f>TEXT(Working_Data[[#This Row],[order_date]],"mmmm")</f>
        <v>July</v>
      </c>
      <c r="X5722" s="7">
        <f>Working_Data[[#This Row],[last_order_date]]-Working_Data[[#This Row],[signup_date]]</f>
        <v>108</v>
      </c>
      <c r="Y5722" s="7">
        <f>IF(Working_Data[[#This Row],[churned]]="Active",1,0)</f>
        <v>1</v>
      </c>
      <c r="Z5722" s="7">
        <f>YEAR(Working_Data[[#This Row],[order_date]])</f>
        <v>2025</v>
      </c>
    </row>
    <row r="5723" spans="1:26" x14ac:dyDescent="0.25">
      <c r="A5723" t="s">
        <v>11496</v>
      </c>
      <c r="B5723" t="s">
        <v>45</v>
      </c>
      <c r="C5723" t="s">
        <v>22</v>
      </c>
      <c r="D5723" t="s">
        <v>52</v>
      </c>
      <c r="E5723" s="1">
        <v>45368</v>
      </c>
      <c r="F5723" t="s">
        <v>11497</v>
      </c>
      <c r="G5723" s="1">
        <v>45858</v>
      </c>
      <c r="H5723" t="s">
        <v>47</v>
      </c>
      <c r="I5723" t="s">
        <v>54</v>
      </c>
      <c r="J5723" t="s">
        <v>67</v>
      </c>
      <c r="K5723">
        <v>1</v>
      </c>
      <c r="L5723" s="3">
        <f>Working_Data[[#This Row],[price2]]/Working_Data[[#This Row],[quantity]]</f>
        <v>1052.03</v>
      </c>
      <c r="M5723" s="3">
        <v>1052.03</v>
      </c>
      <c r="N5723" t="s">
        <v>28</v>
      </c>
      <c r="O5723">
        <v>46</v>
      </c>
      <c r="P5723" s="1">
        <v>45638</v>
      </c>
      <c r="Q5723">
        <v>170</v>
      </c>
      <c r="R5723" t="s">
        <v>43</v>
      </c>
      <c r="S5723">
        <v>3</v>
      </c>
      <c r="T5723" s="1">
        <v>45545</v>
      </c>
      <c r="U5723" t="s">
        <v>60</v>
      </c>
      <c r="V5723" t="str">
        <f>TEXT(WEEKDAY(Working_Data[[#This Row],[order_date]],1),"DDDD")</f>
        <v>Sunday</v>
      </c>
      <c r="W5723" t="str">
        <f>TEXT(Working_Data[[#This Row],[order_date]],"mmmm")</f>
        <v>July</v>
      </c>
      <c r="X5723" s="7">
        <f>Working_Data[[#This Row],[last_order_date]]-Working_Data[[#This Row],[signup_date]]</f>
        <v>270</v>
      </c>
      <c r="Y5723" s="7">
        <f>IF(Working_Data[[#This Row],[churned]]="Active",1,0)</f>
        <v>0</v>
      </c>
      <c r="Z5723" s="7">
        <f>YEAR(Working_Data[[#This Row],[order_date]])</f>
        <v>2025</v>
      </c>
    </row>
    <row r="5724" spans="1:26" x14ac:dyDescent="0.25">
      <c r="A5724" t="s">
        <v>11498</v>
      </c>
      <c r="B5724" t="s">
        <v>45</v>
      </c>
      <c r="C5724" t="s">
        <v>39</v>
      </c>
      <c r="D5724" t="s">
        <v>32</v>
      </c>
      <c r="E5724" s="1">
        <v>45419</v>
      </c>
      <c r="F5724" t="s">
        <v>11499</v>
      </c>
      <c r="G5724" s="1">
        <v>45858</v>
      </c>
      <c r="H5724" t="s">
        <v>41</v>
      </c>
      <c r="I5724" t="s">
        <v>63</v>
      </c>
      <c r="J5724" t="s">
        <v>27</v>
      </c>
      <c r="K5724">
        <v>3</v>
      </c>
      <c r="L5724" s="3">
        <f>Working_Data[[#This Row],[price2]]/Working_Data[[#This Row],[quantity]]</f>
        <v>224.31666666666669</v>
      </c>
      <c r="M5724" s="3">
        <v>672.95</v>
      </c>
      <c r="N5724" t="s">
        <v>50</v>
      </c>
      <c r="O5724">
        <v>12</v>
      </c>
      <c r="P5724" s="1">
        <v>45752</v>
      </c>
      <c r="Q5724">
        <v>5</v>
      </c>
      <c r="R5724" t="s">
        <v>43</v>
      </c>
      <c r="S5724">
        <v>3</v>
      </c>
      <c r="T5724" s="1">
        <v>45646</v>
      </c>
      <c r="U5724" t="s">
        <v>30</v>
      </c>
      <c r="V5724" t="str">
        <f>TEXT(WEEKDAY(Working_Data[[#This Row],[order_date]],1),"DDDD")</f>
        <v>Sunday</v>
      </c>
      <c r="W5724" t="str">
        <f>TEXT(Working_Data[[#This Row],[order_date]],"mmmm")</f>
        <v>July</v>
      </c>
      <c r="X5724" s="7">
        <f>Working_Data[[#This Row],[last_order_date]]-Working_Data[[#This Row],[signup_date]]</f>
        <v>333</v>
      </c>
      <c r="Y5724" s="7">
        <f>IF(Working_Data[[#This Row],[churned]]="Active",1,0)</f>
        <v>0</v>
      </c>
      <c r="Z5724" s="7">
        <f>YEAR(Working_Data[[#This Row],[order_date]])</f>
        <v>2025</v>
      </c>
    </row>
    <row r="5725" spans="1:26" x14ac:dyDescent="0.25">
      <c r="A5725" t="s">
        <v>11500</v>
      </c>
      <c r="B5725" t="s">
        <v>38</v>
      </c>
      <c r="C5725" t="s">
        <v>82</v>
      </c>
      <c r="D5725" t="s">
        <v>32</v>
      </c>
      <c r="E5725" s="1">
        <v>45715</v>
      </c>
      <c r="F5725" t="s">
        <v>11501</v>
      </c>
      <c r="G5725" s="1">
        <v>45858</v>
      </c>
      <c r="H5725" t="s">
        <v>25</v>
      </c>
      <c r="I5725" t="s">
        <v>42</v>
      </c>
      <c r="J5725" t="s">
        <v>67</v>
      </c>
      <c r="K5725">
        <v>1</v>
      </c>
      <c r="L5725" s="3">
        <f>Working_Data[[#This Row],[price2]]/Working_Data[[#This Row],[quantity]]</f>
        <v>589.04</v>
      </c>
      <c r="M5725" s="3">
        <v>589.04</v>
      </c>
      <c r="N5725" t="s">
        <v>28</v>
      </c>
      <c r="O5725">
        <v>11</v>
      </c>
      <c r="P5725" s="1">
        <v>45785</v>
      </c>
      <c r="Q5725">
        <v>426</v>
      </c>
      <c r="R5725" t="s">
        <v>43</v>
      </c>
      <c r="S5725">
        <v>5</v>
      </c>
      <c r="T5725" s="1">
        <v>45733</v>
      </c>
      <c r="U5725" t="s">
        <v>60</v>
      </c>
      <c r="V5725" t="str">
        <f>TEXT(WEEKDAY(Working_Data[[#This Row],[order_date]],1),"DDDD")</f>
        <v>Sunday</v>
      </c>
      <c r="W5725" t="str">
        <f>TEXT(Working_Data[[#This Row],[order_date]],"mmmm")</f>
        <v>July</v>
      </c>
      <c r="X5725" s="7">
        <f>Working_Data[[#This Row],[last_order_date]]-Working_Data[[#This Row],[signup_date]]</f>
        <v>70</v>
      </c>
      <c r="Y5725" s="7">
        <f>IF(Working_Data[[#This Row],[churned]]="Active",1,0)</f>
        <v>0</v>
      </c>
      <c r="Z5725" s="7">
        <f>YEAR(Working_Data[[#This Row],[order_date]])</f>
        <v>2025</v>
      </c>
    </row>
    <row r="5726" spans="1:26" x14ac:dyDescent="0.25">
      <c r="A5726" t="s">
        <v>11502</v>
      </c>
      <c r="B5726" t="s">
        <v>38</v>
      </c>
      <c r="C5726" t="s">
        <v>82</v>
      </c>
      <c r="D5726" t="s">
        <v>56</v>
      </c>
      <c r="E5726" s="1">
        <v>45240</v>
      </c>
      <c r="F5726" t="s">
        <v>11503</v>
      </c>
      <c r="G5726" s="1">
        <v>45859</v>
      </c>
      <c r="H5726" t="s">
        <v>41</v>
      </c>
      <c r="I5726" t="s">
        <v>48</v>
      </c>
      <c r="J5726" t="s">
        <v>59</v>
      </c>
      <c r="K5726">
        <v>3</v>
      </c>
      <c r="L5726" s="3">
        <f>Working_Data[[#This Row],[price2]]/Working_Data[[#This Row],[quantity]]</f>
        <v>260.67333333333335</v>
      </c>
      <c r="M5726" s="3">
        <v>782.02</v>
      </c>
      <c r="N5726" t="s">
        <v>50</v>
      </c>
      <c r="O5726">
        <v>17</v>
      </c>
      <c r="P5726" s="1">
        <v>45554</v>
      </c>
      <c r="Q5726">
        <v>397</v>
      </c>
      <c r="R5726" t="s">
        <v>29</v>
      </c>
      <c r="S5726">
        <v>4</v>
      </c>
      <c r="T5726" s="1">
        <v>45776</v>
      </c>
      <c r="U5726" t="s">
        <v>60</v>
      </c>
      <c r="V5726" t="str">
        <f>TEXT(WEEKDAY(Working_Data[[#This Row],[order_date]],1),"DDDD")</f>
        <v>Monday</v>
      </c>
      <c r="W5726" t="str">
        <f>TEXT(Working_Data[[#This Row],[order_date]],"mmmm")</f>
        <v>July</v>
      </c>
      <c r="X5726" s="7">
        <f>Working_Data[[#This Row],[last_order_date]]-Working_Data[[#This Row],[signup_date]]</f>
        <v>314</v>
      </c>
      <c r="Y5726" s="7">
        <f>IF(Working_Data[[#This Row],[churned]]="Active",1,0)</f>
        <v>1</v>
      </c>
      <c r="Z5726" s="7">
        <f>YEAR(Working_Data[[#This Row],[order_date]])</f>
        <v>2025</v>
      </c>
    </row>
    <row r="5727" spans="1:26" x14ac:dyDescent="0.25">
      <c r="A5727" t="s">
        <v>11504</v>
      </c>
      <c r="B5727" t="s">
        <v>38</v>
      </c>
      <c r="C5727" t="s">
        <v>82</v>
      </c>
      <c r="D5727" t="s">
        <v>32</v>
      </c>
      <c r="E5727" s="1">
        <v>45330</v>
      </c>
      <c r="F5727" t="s">
        <v>11505</v>
      </c>
      <c r="G5727" s="1">
        <v>45859</v>
      </c>
      <c r="H5727" t="s">
        <v>47</v>
      </c>
      <c r="I5727" t="s">
        <v>42</v>
      </c>
      <c r="J5727" t="s">
        <v>59</v>
      </c>
      <c r="K5727">
        <v>2</v>
      </c>
      <c r="L5727" s="3">
        <f>Working_Data[[#This Row],[price2]]/Working_Data[[#This Row],[quantity]]</f>
        <v>412.505</v>
      </c>
      <c r="M5727" s="3">
        <v>825.01</v>
      </c>
      <c r="N5727" t="s">
        <v>50</v>
      </c>
      <c r="O5727">
        <v>27</v>
      </c>
      <c r="P5727" s="1">
        <v>45811</v>
      </c>
      <c r="Q5727">
        <v>312</v>
      </c>
      <c r="R5727" t="s">
        <v>43</v>
      </c>
      <c r="S5727">
        <v>2</v>
      </c>
      <c r="T5727" s="1">
        <v>45887</v>
      </c>
      <c r="U5727" t="s">
        <v>60</v>
      </c>
      <c r="V5727" t="str">
        <f>TEXT(WEEKDAY(Working_Data[[#This Row],[order_date]],1),"DDDD")</f>
        <v>Monday</v>
      </c>
      <c r="W5727" t="str">
        <f>TEXT(Working_Data[[#This Row],[order_date]],"mmmm")</f>
        <v>July</v>
      </c>
      <c r="X5727" s="7">
        <f>Working_Data[[#This Row],[last_order_date]]-Working_Data[[#This Row],[signup_date]]</f>
        <v>481</v>
      </c>
      <c r="Y5727" s="7">
        <f>IF(Working_Data[[#This Row],[churned]]="Active",1,0)</f>
        <v>0</v>
      </c>
      <c r="Z5727" s="7">
        <f>YEAR(Working_Data[[#This Row],[order_date]])</f>
        <v>2025</v>
      </c>
    </row>
    <row r="5728" spans="1:26" x14ac:dyDescent="0.25">
      <c r="A5728" t="s">
        <v>11506</v>
      </c>
      <c r="B5728" t="s">
        <v>45</v>
      </c>
      <c r="C5728" t="s">
        <v>39</v>
      </c>
      <c r="D5728" t="s">
        <v>56</v>
      </c>
      <c r="E5728" s="1">
        <v>45793</v>
      </c>
      <c r="F5728" t="s">
        <v>11507</v>
      </c>
      <c r="G5728" s="1">
        <v>45859</v>
      </c>
      <c r="H5728" t="s">
        <v>34</v>
      </c>
      <c r="I5728" t="s">
        <v>48</v>
      </c>
      <c r="J5728" t="s">
        <v>67</v>
      </c>
      <c r="K5728">
        <v>5</v>
      </c>
      <c r="L5728" s="3">
        <f>Working_Data[[#This Row],[price2]]/Working_Data[[#This Row],[quantity]]</f>
        <v>156.82400000000001</v>
      </c>
      <c r="M5728" s="3">
        <v>784.12</v>
      </c>
      <c r="N5728" t="s">
        <v>28</v>
      </c>
      <c r="O5728">
        <v>8</v>
      </c>
      <c r="P5728" s="1">
        <v>45968</v>
      </c>
      <c r="Q5728">
        <v>383</v>
      </c>
      <c r="R5728" t="s">
        <v>43</v>
      </c>
      <c r="S5728">
        <v>5</v>
      </c>
      <c r="T5728" s="1">
        <v>45684</v>
      </c>
      <c r="U5728" t="s">
        <v>36</v>
      </c>
      <c r="V5728" t="str">
        <f>TEXT(WEEKDAY(Working_Data[[#This Row],[order_date]],1),"DDDD")</f>
        <v>Monday</v>
      </c>
      <c r="W5728" t="str">
        <f>TEXT(Working_Data[[#This Row],[order_date]],"mmmm")</f>
        <v>July</v>
      </c>
      <c r="X5728" s="7">
        <f>Working_Data[[#This Row],[last_order_date]]-Working_Data[[#This Row],[signup_date]]</f>
        <v>175</v>
      </c>
      <c r="Y5728" s="7">
        <f>IF(Working_Data[[#This Row],[churned]]="Active",1,0)</f>
        <v>0</v>
      </c>
      <c r="Z5728" s="7">
        <f>YEAR(Working_Data[[#This Row],[order_date]])</f>
        <v>2025</v>
      </c>
    </row>
    <row r="5729" spans="1:26" x14ac:dyDescent="0.25">
      <c r="A5729" t="s">
        <v>11508</v>
      </c>
      <c r="B5729" t="s">
        <v>38</v>
      </c>
      <c r="C5729" t="s">
        <v>39</v>
      </c>
      <c r="D5729" t="s">
        <v>23</v>
      </c>
      <c r="E5729" s="1">
        <v>45552</v>
      </c>
      <c r="F5729" t="s">
        <v>11509</v>
      </c>
      <c r="G5729" s="1">
        <v>45859</v>
      </c>
      <c r="H5729" t="s">
        <v>58</v>
      </c>
      <c r="I5729" t="s">
        <v>54</v>
      </c>
      <c r="J5729" t="s">
        <v>27</v>
      </c>
      <c r="K5729">
        <v>3</v>
      </c>
      <c r="L5729" s="3">
        <f>Working_Data[[#This Row],[price2]]/Working_Data[[#This Row],[quantity]]</f>
        <v>357.40333333333336</v>
      </c>
      <c r="M5729" s="3">
        <v>1072.21</v>
      </c>
      <c r="N5729" t="s">
        <v>28</v>
      </c>
      <c r="O5729">
        <v>8</v>
      </c>
      <c r="P5729" s="1">
        <v>45821</v>
      </c>
      <c r="Q5729">
        <v>206</v>
      </c>
      <c r="R5729" t="s">
        <v>29</v>
      </c>
      <c r="S5729">
        <v>4</v>
      </c>
      <c r="T5729" s="1">
        <v>45906</v>
      </c>
      <c r="U5729" t="s">
        <v>30</v>
      </c>
      <c r="V5729" t="str">
        <f>TEXT(WEEKDAY(Working_Data[[#This Row],[order_date]],1),"DDDD")</f>
        <v>Monday</v>
      </c>
      <c r="W5729" t="str">
        <f>TEXT(Working_Data[[#This Row],[order_date]],"mmmm")</f>
        <v>July</v>
      </c>
      <c r="X5729" s="7">
        <f>Working_Data[[#This Row],[last_order_date]]-Working_Data[[#This Row],[signup_date]]</f>
        <v>269</v>
      </c>
      <c r="Y5729" s="7">
        <f>IF(Working_Data[[#This Row],[churned]]="Active",1,0)</f>
        <v>1</v>
      </c>
      <c r="Z5729" s="7">
        <f>YEAR(Working_Data[[#This Row],[order_date]])</f>
        <v>2025</v>
      </c>
    </row>
    <row r="5730" spans="1:26" x14ac:dyDescent="0.25">
      <c r="A5730" t="s">
        <v>11510</v>
      </c>
      <c r="B5730" t="s">
        <v>21</v>
      </c>
      <c r="C5730" t="s">
        <v>82</v>
      </c>
      <c r="D5730" t="s">
        <v>56</v>
      </c>
      <c r="E5730" s="1">
        <v>45526</v>
      </c>
      <c r="F5730" t="s">
        <v>11511</v>
      </c>
      <c r="G5730" s="1">
        <v>45859</v>
      </c>
      <c r="H5730" t="s">
        <v>25</v>
      </c>
      <c r="I5730" t="s">
        <v>54</v>
      </c>
      <c r="J5730" t="s">
        <v>67</v>
      </c>
      <c r="K5730">
        <v>4</v>
      </c>
      <c r="L5730" s="3">
        <f>Working_Data[[#This Row],[price2]]/Working_Data[[#This Row],[quantity]]</f>
        <v>93.915000000000006</v>
      </c>
      <c r="M5730" s="3">
        <v>375.66</v>
      </c>
      <c r="N5730" t="s">
        <v>35</v>
      </c>
      <c r="O5730">
        <v>40</v>
      </c>
      <c r="P5730" s="1">
        <v>45993</v>
      </c>
      <c r="Q5730">
        <v>400</v>
      </c>
      <c r="R5730" t="s">
        <v>29</v>
      </c>
      <c r="S5730">
        <v>1</v>
      </c>
      <c r="T5730" s="1">
        <v>45664</v>
      </c>
      <c r="U5730" t="s">
        <v>30</v>
      </c>
      <c r="V5730" t="str">
        <f>TEXT(WEEKDAY(Working_Data[[#This Row],[order_date]],1),"DDDD")</f>
        <v>Monday</v>
      </c>
      <c r="W5730" t="str">
        <f>TEXT(Working_Data[[#This Row],[order_date]],"mmmm")</f>
        <v>July</v>
      </c>
      <c r="X5730" s="7">
        <f>Working_Data[[#This Row],[last_order_date]]-Working_Data[[#This Row],[signup_date]]</f>
        <v>467</v>
      </c>
      <c r="Y5730" s="7">
        <f>IF(Working_Data[[#This Row],[churned]]="Active",1,0)</f>
        <v>1</v>
      </c>
      <c r="Z5730" s="7">
        <f>YEAR(Working_Data[[#This Row],[order_date]])</f>
        <v>2025</v>
      </c>
    </row>
    <row r="5731" spans="1:26" x14ac:dyDescent="0.25">
      <c r="A5731" t="s">
        <v>11512</v>
      </c>
      <c r="B5731" t="s">
        <v>45</v>
      </c>
      <c r="C5731" t="s">
        <v>39</v>
      </c>
      <c r="D5731" t="s">
        <v>56</v>
      </c>
      <c r="E5731" s="1">
        <v>45520</v>
      </c>
      <c r="F5731" t="s">
        <v>11513</v>
      </c>
      <c r="G5731" s="1">
        <v>45859</v>
      </c>
      <c r="H5731" t="s">
        <v>58</v>
      </c>
      <c r="I5731" t="s">
        <v>48</v>
      </c>
      <c r="J5731" t="s">
        <v>67</v>
      </c>
      <c r="K5731">
        <v>3</v>
      </c>
      <c r="L5731" s="3">
        <f>Working_Data[[#This Row],[price2]]/Working_Data[[#This Row],[quantity]]</f>
        <v>62.01</v>
      </c>
      <c r="M5731" s="3">
        <v>186.03</v>
      </c>
      <c r="N5731" t="s">
        <v>50</v>
      </c>
      <c r="O5731">
        <v>8</v>
      </c>
      <c r="P5731" s="1">
        <v>45548</v>
      </c>
      <c r="Q5731">
        <v>13</v>
      </c>
      <c r="R5731" t="s">
        <v>29</v>
      </c>
      <c r="S5731">
        <v>2</v>
      </c>
      <c r="T5731" s="1">
        <v>45807</v>
      </c>
      <c r="U5731" t="s">
        <v>30</v>
      </c>
      <c r="V5731" t="str">
        <f>TEXT(WEEKDAY(Working_Data[[#This Row],[order_date]],1),"DDDD")</f>
        <v>Monday</v>
      </c>
      <c r="W5731" t="str">
        <f>TEXT(Working_Data[[#This Row],[order_date]],"mmmm")</f>
        <v>July</v>
      </c>
      <c r="X5731" s="7">
        <f>Working_Data[[#This Row],[last_order_date]]-Working_Data[[#This Row],[signup_date]]</f>
        <v>28</v>
      </c>
      <c r="Y5731" s="7">
        <f>IF(Working_Data[[#This Row],[churned]]="Active",1,0)</f>
        <v>1</v>
      </c>
      <c r="Z5731" s="7">
        <f>YEAR(Working_Data[[#This Row],[order_date]])</f>
        <v>2025</v>
      </c>
    </row>
    <row r="5732" spans="1:26" x14ac:dyDescent="0.25">
      <c r="A5732" t="s">
        <v>11514</v>
      </c>
      <c r="B5732" t="s">
        <v>45</v>
      </c>
      <c r="C5732" t="s">
        <v>22</v>
      </c>
      <c r="D5732" t="s">
        <v>56</v>
      </c>
      <c r="E5732" s="1">
        <v>45733</v>
      </c>
      <c r="F5732" t="s">
        <v>11515</v>
      </c>
      <c r="G5732" s="1">
        <v>45859</v>
      </c>
      <c r="H5732" t="s">
        <v>41</v>
      </c>
      <c r="I5732" t="s">
        <v>26</v>
      </c>
      <c r="J5732" t="s">
        <v>64</v>
      </c>
      <c r="K5732">
        <v>5</v>
      </c>
      <c r="L5732" s="3">
        <f>Working_Data[[#This Row],[price2]]/Working_Data[[#This Row],[quantity]]</f>
        <v>72.835999999999999</v>
      </c>
      <c r="M5732" s="3">
        <v>364.18</v>
      </c>
      <c r="N5732" t="s">
        <v>35</v>
      </c>
      <c r="O5732">
        <v>49</v>
      </c>
      <c r="P5732" s="1">
        <v>45663</v>
      </c>
      <c r="Q5732">
        <v>111</v>
      </c>
      <c r="R5732" t="s">
        <v>43</v>
      </c>
      <c r="S5732">
        <v>3</v>
      </c>
      <c r="T5732" s="1">
        <v>45392</v>
      </c>
      <c r="U5732" t="s">
        <v>36</v>
      </c>
      <c r="V5732" t="str">
        <f>TEXT(WEEKDAY(Working_Data[[#This Row],[order_date]],1),"DDDD")</f>
        <v>Monday</v>
      </c>
      <c r="W5732" t="str">
        <f>TEXT(Working_Data[[#This Row],[order_date]],"mmmm")</f>
        <v>July</v>
      </c>
      <c r="X5732" s="7">
        <f>Working_Data[[#This Row],[last_order_date]]-Working_Data[[#This Row],[signup_date]]</f>
        <v>-70</v>
      </c>
      <c r="Y5732" s="7">
        <f>IF(Working_Data[[#This Row],[churned]]="Active",1,0)</f>
        <v>0</v>
      </c>
      <c r="Z5732" s="7">
        <f>YEAR(Working_Data[[#This Row],[order_date]])</f>
        <v>2025</v>
      </c>
    </row>
    <row r="5733" spans="1:26" x14ac:dyDescent="0.25">
      <c r="A5733" t="s">
        <v>11516</v>
      </c>
      <c r="B5733" t="s">
        <v>38</v>
      </c>
      <c r="C5733" t="s">
        <v>82</v>
      </c>
      <c r="D5733" t="s">
        <v>77</v>
      </c>
      <c r="E5733" s="1">
        <v>45493</v>
      </c>
      <c r="F5733" t="s">
        <v>11517</v>
      </c>
      <c r="G5733" s="1">
        <v>45859</v>
      </c>
      <c r="H5733" t="s">
        <v>58</v>
      </c>
      <c r="I5733" t="s">
        <v>63</v>
      </c>
      <c r="J5733" t="s">
        <v>27</v>
      </c>
      <c r="K5733">
        <v>1</v>
      </c>
      <c r="L5733" s="3">
        <f>Working_Data[[#This Row],[price2]]/Working_Data[[#This Row],[quantity]]</f>
        <v>328.8</v>
      </c>
      <c r="M5733" s="3">
        <v>328.8</v>
      </c>
      <c r="N5733" t="s">
        <v>35</v>
      </c>
      <c r="O5733">
        <v>31</v>
      </c>
      <c r="P5733" s="1">
        <v>45833</v>
      </c>
      <c r="Q5733">
        <v>336</v>
      </c>
      <c r="R5733" t="s">
        <v>43</v>
      </c>
      <c r="S5733">
        <v>5</v>
      </c>
      <c r="T5733" s="1">
        <v>45720</v>
      </c>
      <c r="U5733" t="s">
        <v>36</v>
      </c>
      <c r="V5733" t="str">
        <f>TEXT(WEEKDAY(Working_Data[[#This Row],[order_date]],1),"DDDD")</f>
        <v>Monday</v>
      </c>
      <c r="W5733" t="str">
        <f>TEXT(Working_Data[[#This Row],[order_date]],"mmmm")</f>
        <v>July</v>
      </c>
      <c r="X5733" s="7">
        <f>Working_Data[[#This Row],[last_order_date]]-Working_Data[[#This Row],[signup_date]]</f>
        <v>340</v>
      </c>
      <c r="Y5733" s="7">
        <f>IF(Working_Data[[#This Row],[churned]]="Active",1,0)</f>
        <v>0</v>
      </c>
      <c r="Z5733" s="7">
        <f>YEAR(Working_Data[[#This Row],[order_date]])</f>
        <v>2025</v>
      </c>
    </row>
    <row r="5734" spans="1:26" x14ac:dyDescent="0.25">
      <c r="A5734" t="s">
        <v>11518</v>
      </c>
      <c r="B5734" t="s">
        <v>21</v>
      </c>
      <c r="C5734" t="s">
        <v>22</v>
      </c>
      <c r="D5734" t="s">
        <v>77</v>
      </c>
      <c r="E5734" s="1">
        <v>45733</v>
      </c>
      <c r="F5734" t="s">
        <v>11519</v>
      </c>
      <c r="G5734" s="1">
        <v>45859</v>
      </c>
      <c r="H5734" t="s">
        <v>41</v>
      </c>
      <c r="I5734" t="s">
        <v>63</v>
      </c>
      <c r="J5734" t="s">
        <v>59</v>
      </c>
      <c r="K5734">
        <v>1</v>
      </c>
      <c r="L5734" s="3">
        <f>Working_Data[[#This Row],[price2]]/Working_Data[[#This Row],[quantity]]</f>
        <v>1258.1600000000001</v>
      </c>
      <c r="M5734" s="3">
        <v>1258.1600000000001</v>
      </c>
      <c r="N5734" t="s">
        <v>35</v>
      </c>
      <c r="O5734">
        <v>18</v>
      </c>
      <c r="P5734" s="1">
        <v>45747</v>
      </c>
      <c r="Q5734">
        <v>23</v>
      </c>
      <c r="R5734" t="s">
        <v>29</v>
      </c>
      <c r="S5734">
        <v>3</v>
      </c>
      <c r="T5734" s="1">
        <v>45746</v>
      </c>
      <c r="U5734" t="s">
        <v>36</v>
      </c>
      <c r="V5734" t="str">
        <f>TEXT(WEEKDAY(Working_Data[[#This Row],[order_date]],1),"DDDD")</f>
        <v>Monday</v>
      </c>
      <c r="W5734" t="str">
        <f>TEXT(Working_Data[[#This Row],[order_date]],"mmmm")</f>
        <v>July</v>
      </c>
      <c r="X5734" s="7">
        <f>Working_Data[[#This Row],[last_order_date]]-Working_Data[[#This Row],[signup_date]]</f>
        <v>14</v>
      </c>
      <c r="Y5734" s="7">
        <f>IF(Working_Data[[#This Row],[churned]]="Active",1,0)</f>
        <v>1</v>
      </c>
      <c r="Z5734" s="7">
        <f>YEAR(Working_Data[[#This Row],[order_date]])</f>
        <v>2025</v>
      </c>
    </row>
    <row r="5735" spans="1:26" x14ac:dyDescent="0.25">
      <c r="A5735" t="s">
        <v>11520</v>
      </c>
      <c r="B5735" t="s">
        <v>45</v>
      </c>
      <c r="C5735" t="s">
        <v>82</v>
      </c>
      <c r="D5735" t="s">
        <v>32</v>
      </c>
      <c r="E5735" s="1">
        <v>45221</v>
      </c>
      <c r="F5735" t="s">
        <v>11521</v>
      </c>
      <c r="G5735" s="1">
        <v>45859</v>
      </c>
      <c r="H5735" t="s">
        <v>34</v>
      </c>
      <c r="I5735" t="s">
        <v>54</v>
      </c>
      <c r="J5735" t="s">
        <v>64</v>
      </c>
      <c r="K5735">
        <v>1</v>
      </c>
      <c r="L5735" s="3">
        <f>Working_Data[[#This Row],[price2]]/Working_Data[[#This Row],[quantity]]</f>
        <v>997.72</v>
      </c>
      <c r="M5735" s="3">
        <v>997.72</v>
      </c>
      <c r="N5735" t="s">
        <v>28</v>
      </c>
      <c r="O5735">
        <v>45</v>
      </c>
      <c r="P5735" s="1">
        <v>45890</v>
      </c>
      <c r="Q5735">
        <v>76</v>
      </c>
      <c r="R5735" t="s">
        <v>43</v>
      </c>
      <c r="S5735">
        <v>5</v>
      </c>
      <c r="T5735" s="1">
        <v>45859</v>
      </c>
      <c r="U5735" t="s">
        <v>60</v>
      </c>
      <c r="V5735" t="str">
        <f>TEXT(WEEKDAY(Working_Data[[#This Row],[order_date]],1),"DDDD")</f>
        <v>Monday</v>
      </c>
      <c r="W5735" t="str">
        <f>TEXT(Working_Data[[#This Row],[order_date]],"mmmm")</f>
        <v>July</v>
      </c>
      <c r="X5735" s="7">
        <f>Working_Data[[#This Row],[last_order_date]]-Working_Data[[#This Row],[signup_date]]</f>
        <v>669</v>
      </c>
      <c r="Y5735" s="7">
        <f>IF(Working_Data[[#This Row],[churned]]="Active",1,0)</f>
        <v>0</v>
      </c>
      <c r="Z5735" s="7">
        <f>YEAR(Working_Data[[#This Row],[order_date]])</f>
        <v>2025</v>
      </c>
    </row>
    <row r="5736" spans="1:26" x14ac:dyDescent="0.25">
      <c r="A5736" t="s">
        <v>11522</v>
      </c>
      <c r="B5736" t="s">
        <v>45</v>
      </c>
      <c r="C5736" t="s">
        <v>22</v>
      </c>
      <c r="D5736" t="s">
        <v>32</v>
      </c>
      <c r="E5736" s="1">
        <v>44935</v>
      </c>
      <c r="F5736" t="s">
        <v>11523</v>
      </c>
      <c r="G5736" s="1">
        <v>45860</v>
      </c>
      <c r="H5736" t="s">
        <v>58</v>
      </c>
      <c r="I5736" t="s">
        <v>26</v>
      </c>
      <c r="J5736" t="s">
        <v>67</v>
      </c>
      <c r="K5736">
        <v>4</v>
      </c>
      <c r="L5736" s="3">
        <f>Working_Data[[#This Row],[price2]]/Working_Data[[#This Row],[quantity]]</f>
        <v>143.08500000000001</v>
      </c>
      <c r="M5736" s="3">
        <v>572.34</v>
      </c>
      <c r="N5736" t="s">
        <v>28</v>
      </c>
      <c r="O5736">
        <v>16</v>
      </c>
      <c r="P5736" s="1">
        <v>45576</v>
      </c>
      <c r="Q5736">
        <v>461</v>
      </c>
      <c r="R5736" t="s">
        <v>43</v>
      </c>
      <c r="S5736">
        <v>5</v>
      </c>
      <c r="T5736" s="1">
        <v>45825</v>
      </c>
      <c r="U5736" t="s">
        <v>30</v>
      </c>
      <c r="V5736" t="str">
        <f>TEXT(WEEKDAY(Working_Data[[#This Row],[order_date]],1),"DDDD")</f>
        <v>Tuesday</v>
      </c>
      <c r="W5736" t="str">
        <f>TEXT(Working_Data[[#This Row],[order_date]],"mmmm")</f>
        <v>July</v>
      </c>
      <c r="X5736" s="7">
        <f>Working_Data[[#This Row],[last_order_date]]-Working_Data[[#This Row],[signup_date]]</f>
        <v>641</v>
      </c>
      <c r="Y5736" s="7">
        <f>IF(Working_Data[[#This Row],[churned]]="Active",1,0)</f>
        <v>0</v>
      </c>
      <c r="Z5736" s="7">
        <f>YEAR(Working_Data[[#This Row],[order_date]])</f>
        <v>2025</v>
      </c>
    </row>
    <row r="5737" spans="1:26" x14ac:dyDescent="0.25">
      <c r="A5737" t="s">
        <v>11524</v>
      </c>
      <c r="B5737" t="s">
        <v>21</v>
      </c>
      <c r="C5737" t="s">
        <v>22</v>
      </c>
      <c r="D5737" t="s">
        <v>52</v>
      </c>
      <c r="E5737" s="1">
        <v>45360</v>
      </c>
      <c r="F5737" t="s">
        <v>11525</v>
      </c>
      <c r="G5737" s="1">
        <v>45860</v>
      </c>
      <c r="H5737" t="s">
        <v>34</v>
      </c>
      <c r="I5737" t="s">
        <v>54</v>
      </c>
      <c r="J5737" t="s">
        <v>59</v>
      </c>
      <c r="K5737">
        <v>2</v>
      </c>
      <c r="L5737" s="3">
        <f>Working_Data[[#This Row],[price2]]/Working_Data[[#This Row],[quantity]]</f>
        <v>648.09500000000003</v>
      </c>
      <c r="M5737" s="3">
        <v>1296.19</v>
      </c>
      <c r="N5737" t="s">
        <v>50</v>
      </c>
      <c r="O5737">
        <v>41</v>
      </c>
      <c r="P5737" s="1">
        <v>45660</v>
      </c>
      <c r="Q5737">
        <v>60</v>
      </c>
      <c r="R5737" t="s">
        <v>29</v>
      </c>
      <c r="S5737">
        <v>2</v>
      </c>
      <c r="T5737" s="1">
        <v>45716</v>
      </c>
      <c r="U5737" t="s">
        <v>36</v>
      </c>
      <c r="V5737" t="str">
        <f>TEXT(WEEKDAY(Working_Data[[#This Row],[order_date]],1),"DDDD")</f>
        <v>Tuesday</v>
      </c>
      <c r="W5737" t="str">
        <f>TEXT(Working_Data[[#This Row],[order_date]],"mmmm")</f>
        <v>July</v>
      </c>
      <c r="X5737" s="7">
        <f>Working_Data[[#This Row],[last_order_date]]-Working_Data[[#This Row],[signup_date]]</f>
        <v>300</v>
      </c>
      <c r="Y5737" s="7">
        <f>IF(Working_Data[[#This Row],[churned]]="Active",1,0)</f>
        <v>1</v>
      </c>
      <c r="Z5737" s="7">
        <f>YEAR(Working_Data[[#This Row],[order_date]])</f>
        <v>2025</v>
      </c>
    </row>
    <row r="5738" spans="1:26" x14ac:dyDescent="0.25">
      <c r="A5738" t="s">
        <v>11526</v>
      </c>
      <c r="B5738" t="s">
        <v>38</v>
      </c>
      <c r="C5738" t="s">
        <v>82</v>
      </c>
      <c r="D5738" t="s">
        <v>56</v>
      </c>
      <c r="E5738" s="1">
        <v>45411</v>
      </c>
      <c r="F5738" t="s">
        <v>11527</v>
      </c>
      <c r="G5738" s="1">
        <v>45860</v>
      </c>
      <c r="H5738" t="s">
        <v>34</v>
      </c>
      <c r="I5738" t="s">
        <v>42</v>
      </c>
      <c r="J5738" t="s">
        <v>59</v>
      </c>
      <c r="K5738">
        <v>2</v>
      </c>
      <c r="L5738" s="3">
        <f>Working_Data[[#This Row],[price2]]/Working_Data[[#This Row],[quantity]]</f>
        <v>116.61499999999999</v>
      </c>
      <c r="M5738" s="3">
        <v>233.23</v>
      </c>
      <c r="N5738" t="s">
        <v>28</v>
      </c>
      <c r="O5738">
        <v>23</v>
      </c>
      <c r="P5738" s="1">
        <v>45969</v>
      </c>
      <c r="Q5738">
        <v>471</v>
      </c>
      <c r="R5738" t="s">
        <v>29</v>
      </c>
      <c r="S5738">
        <v>3</v>
      </c>
      <c r="T5738" s="1">
        <v>45652</v>
      </c>
      <c r="U5738" t="s">
        <v>36</v>
      </c>
      <c r="V5738" t="str">
        <f>TEXT(WEEKDAY(Working_Data[[#This Row],[order_date]],1),"DDDD")</f>
        <v>Tuesday</v>
      </c>
      <c r="W5738" t="str">
        <f>TEXT(Working_Data[[#This Row],[order_date]],"mmmm")</f>
        <v>July</v>
      </c>
      <c r="X5738" s="7">
        <f>Working_Data[[#This Row],[last_order_date]]-Working_Data[[#This Row],[signup_date]]</f>
        <v>558</v>
      </c>
      <c r="Y5738" s="7">
        <f>IF(Working_Data[[#This Row],[churned]]="Active",1,0)</f>
        <v>1</v>
      </c>
      <c r="Z5738" s="7">
        <f>YEAR(Working_Data[[#This Row],[order_date]])</f>
        <v>2025</v>
      </c>
    </row>
    <row r="5739" spans="1:26" x14ac:dyDescent="0.25">
      <c r="A5739" t="s">
        <v>11528</v>
      </c>
      <c r="B5739" t="s">
        <v>38</v>
      </c>
      <c r="C5739" t="s">
        <v>82</v>
      </c>
      <c r="D5739" t="s">
        <v>77</v>
      </c>
      <c r="E5739" s="1">
        <v>45542</v>
      </c>
      <c r="F5739" t="s">
        <v>11529</v>
      </c>
      <c r="G5739" s="1">
        <v>45860</v>
      </c>
      <c r="H5739" t="s">
        <v>58</v>
      </c>
      <c r="I5739" t="s">
        <v>54</v>
      </c>
      <c r="J5739" t="s">
        <v>64</v>
      </c>
      <c r="K5739">
        <v>5</v>
      </c>
      <c r="L5739" s="3">
        <f>Working_Data[[#This Row],[price2]]/Working_Data[[#This Row],[quantity]]</f>
        <v>29.161999999999999</v>
      </c>
      <c r="M5739" s="3">
        <v>145.81</v>
      </c>
      <c r="N5739" t="s">
        <v>28</v>
      </c>
      <c r="O5739">
        <v>21</v>
      </c>
      <c r="P5739" s="1">
        <v>45562</v>
      </c>
      <c r="Q5739">
        <v>91</v>
      </c>
      <c r="R5739" t="s">
        <v>29</v>
      </c>
      <c r="S5739">
        <v>1</v>
      </c>
      <c r="T5739" s="1">
        <v>45548</v>
      </c>
      <c r="U5739" t="s">
        <v>36</v>
      </c>
      <c r="V5739" t="str">
        <f>TEXT(WEEKDAY(Working_Data[[#This Row],[order_date]],1),"DDDD")</f>
        <v>Tuesday</v>
      </c>
      <c r="W5739" t="str">
        <f>TEXT(Working_Data[[#This Row],[order_date]],"mmmm")</f>
        <v>July</v>
      </c>
      <c r="X5739" s="7">
        <f>Working_Data[[#This Row],[last_order_date]]-Working_Data[[#This Row],[signup_date]]</f>
        <v>20</v>
      </c>
      <c r="Y5739" s="7">
        <f>IF(Working_Data[[#This Row],[churned]]="Active",1,0)</f>
        <v>1</v>
      </c>
      <c r="Z5739" s="7">
        <f>YEAR(Working_Data[[#This Row],[order_date]])</f>
        <v>2025</v>
      </c>
    </row>
    <row r="5740" spans="1:26" x14ac:dyDescent="0.25">
      <c r="A5740" t="s">
        <v>11530</v>
      </c>
      <c r="B5740" t="s">
        <v>45</v>
      </c>
      <c r="C5740" t="s">
        <v>39</v>
      </c>
      <c r="D5740" t="s">
        <v>77</v>
      </c>
      <c r="E5740" s="1">
        <v>45711</v>
      </c>
      <c r="F5740" t="s">
        <v>11531</v>
      </c>
      <c r="G5740" s="1">
        <v>45860</v>
      </c>
      <c r="H5740" t="s">
        <v>41</v>
      </c>
      <c r="I5740" t="s">
        <v>54</v>
      </c>
      <c r="J5740" t="s">
        <v>67</v>
      </c>
      <c r="K5740">
        <v>5</v>
      </c>
      <c r="L5740" s="3">
        <f>Working_Data[[#This Row],[price2]]/Working_Data[[#This Row],[quantity]]</f>
        <v>229.304</v>
      </c>
      <c r="M5740" s="3">
        <v>1146.52</v>
      </c>
      <c r="N5740" t="s">
        <v>28</v>
      </c>
      <c r="O5740">
        <v>26</v>
      </c>
      <c r="P5740" s="1">
        <v>45485</v>
      </c>
      <c r="Q5740">
        <v>47</v>
      </c>
      <c r="R5740" t="s">
        <v>29</v>
      </c>
      <c r="S5740">
        <v>4</v>
      </c>
      <c r="T5740" s="1">
        <v>45779</v>
      </c>
      <c r="U5740" t="s">
        <v>36</v>
      </c>
      <c r="V5740" t="str">
        <f>TEXT(WEEKDAY(Working_Data[[#This Row],[order_date]],1),"DDDD")</f>
        <v>Tuesday</v>
      </c>
      <c r="W5740" t="str">
        <f>TEXT(Working_Data[[#This Row],[order_date]],"mmmm")</f>
        <v>July</v>
      </c>
      <c r="X5740" s="7">
        <f>Working_Data[[#This Row],[last_order_date]]-Working_Data[[#This Row],[signup_date]]</f>
        <v>-226</v>
      </c>
      <c r="Y5740" s="7">
        <f>IF(Working_Data[[#This Row],[churned]]="Active",1,0)</f>
        <v>1</v>
      </c>
      <c r="Z5740" s="7">
        <f>YEAR(Working_Data[[#This Row],[order_date]])</f>
        <v>2025</v>
      </c>
    </row>
    <row r="5741" spans="1:26" x14ac:dyDescent="0.25">
      <c r="A5741" t="s">
        <v>11532</v>
      </c>
      <c r="B5741" t="s">
        <v>45</v>
      </c>
      <c r="C5741" t="s">
        <v>82</v>
      </c>
      <c r="D5741" t="s">
        <v>23</v>
      </c>
      <c r="E5741" s="1">
        <v>45629</v>
      </c>
      <c r="F5741" t="s">
        <v>11533</v>
      </c>
      <c r="G5741" s="1">
        <v>45860</v>
      </c>
      <c r="H5741" t="s">
        <v>41</v>
      </c>
      <c r="I5741" t="s">
        <v>48</v>
      </c>
      <c r="J5741" t="s">
        <v>64</v>
      </c>
      <c r="K5741">
        <v>4</v>
      </c>
      <c r="L5741" s="3">
        <f>Working_Data[[#This Row],[price2]]/Working_Data[[#This Row],[quantity]]</f>
        <v>185.72</v>
      </c>
      <c r="M5741" s="3">
        <v>742.88</v>
      </c>
      <c r="N5741" t="s">
        <v>28</v>
      </c>
      <c r="O5741">
        <v>22</v>
      </c>
      <c r="P5741" s="1">
        <v>45798</v>
      </c>
      <c r="Q5741">
        <v>208</v>
      </c>
      <c r="R5741" t="s">
        <v>29</v>
      </c>
      <c r="S5741">
        <v>4</v>
      </c>
      <c r="T5741" s="1">
        <v>45695</v>
      </c>
      <c r="U5741" t="s">
        <v>36</v>
      </c>
      <c r="V5741" t="str">
        <f>TEXT(WEEKDAY(Working_Data[[#This Row],[order_date]],1),"DDDD")</f>
        <v>Tuesday</v>
      </c>
      <c r="W5741" t="str">
        <f>TEXT(Working_Data[[#This Row],[order_date]],"mmmm")</f>
        <v>July</v>
      </c>
      <c r="X5741" s="7">
        <f>Working_Data[[#This Row],[last_order_date]]-Working_Data[[#This Row],[signup_date]]</f>
        <v>169</v>
      </c>
      <c r="Y5741" s="7">
        <f>IF(Working_Data[[#This Row],[churned]]="Active",1,0)</f>
        <v>1</v>
      </c>
      <c r="Z5741" s="7">
        <f>YEAR(Working_Data[[#This Row],[order_date]])</f>
        <v>2025</v>
      </c>
    </row>
    <row r="5742" spans="1:26" x14ac:dyDescent="0.25">
      <c r="A5742" t="s">
        <v>11534</v>
      </c>
      <c r="B5742" t="s">
        <v>21</v>
      </c>
      <c r="C5742" t="s">
        <v>82</v>
      </c>
      <c r="D5742" t="s">
        <v>52</v>
      </c>
      <c r="E5742" s="1">
        <v>45228</v>
      </c>
      <c r="F5742" t="s">
        <v>11535</v>
      </c>
      <c r="G5742" s="1">
        <v>45860</v>
      </c>
      <c r="H5742" t="s">
        <v>25</v>
      </c>
      <c r="I5742" t="s">
        <v>48</v>
      </c>
      <c r="J5742" t="s">
        <v>27</v>
      </c>
      <c r="K5742">
        <v>4</v>
      </c>
      <c r="L5742" s="3">
        <f>Working_Data[[#This Row],[price2]]/Working_Data[[#This Row],[quantity]]</f>
        <v>322.99</v>
      </c>
      <c r="M5742" s="3">
        <v>1291.96</v>
      </c>
      <c r="N5742" t="s">
        <v>50</v>
      </c>
      <c r="O5742">
        <v>38</v>
      </c>
      <c r="P5742" s="1">
        <v>45590</v>
      </c>
      <c r="Q5742">
        <v>234</v>
      </c>
      <c r="R5742" t="s">
        <v>43</v>
      </c>
      <c r="S5742">
        <v>5</v>
      </c>
      <c r="T5742" s="1">
        <v>45638</v>
      </c>
      <c r="U5742" t="s">
        <v>30</v>
      </c>
      <c r="V5742" t="str">
        <f>TEXT(WEEKDAY(Working_Data[[#This Row],[order_date]],1),"DDDD")</f>
        <v>Tuesday</v>
      </c>
      <c r="W5742" t="str">
        <f>TEXT(Working_Data[[#This Row],[order_date]],"mmmm")</f>
        <v>July</v>
      </c>
      <c r="X5742" s="7">
        <f>Working_Data[[#This Row],[last_order_date]]-Working_Data[[#This Row],[signup_date]]</f>
        <v>362</v>
      </c>
      <c r="Y5742" s="7">
        <f>IF(Working_Data[[#This Row],[churned]]="Active",1,0)</f>
        <v>0</v>
      </c>
      <c r="Z5742" s="7">
        <f>YEAR(Working_Data[[#This Row],[order_date]])</f>
        <v>2025</v>
      </c>
    </row>
    <row r="5743" spans="1:26" x14ac:dyDescent="0.25">
      <c r="A5743" t="s">
        <v>11536</v>
      </c>
      <c r="B5743" t="s">
        <v>45</v>
      </c>
      <c r="C5743" t="s">
        <v>39</v>
      </c>
      <c r="D5743" t="s">
        <v>23</v>
      </c>
      <c r="E5743" s="1">
        <v>45486</v>
      </c>
      <c r="F5743" t="s">
        <v>11537</v>
      </c>
      <c r="G5743" s="1">
        <v>45860</v>
      </c>
      <c r="H5743" t="s">
        <v>58</v>
      </c>
      <c r="I5743" t="s">
        <v>42</v>
      </c>
      <c r="J5743" t="s">
        <v>64</v>
      </c>
      <c r="K5743">
        <v>3</v>
      </c>
      <c r="L5743" s="3">
        <f>Working_Data[[#This Row],[price2]]/Working_Data[[#This Row],[quantity]]</f>
        <v>239.34</v>
      </c>
      <c r="M5743" s="3">
        <v>718.02</v>
      </c>
      <c r="N5743" t="s">
        <v>28</v>
      </c>
      <c r="O5743">
        <v>40</v>
      </c>
      <c r="P5743" s="1">
        <v>45733</v>
      </c>
      <c r="Q5743">
        <v>432</v>
      </c>
      <c r="R5743" t="s">
        <v>29</v>
      </c>
      <c r="S5743">
        <v>1</v>
      </c>
      <c r="T5743" s="1">
        <v>45514</v>
      </c>
      <c r="U5743" t="s">
        <v>30</v>
      </c>
      <c r="V5743" t="str">
        <f>TEXT(WEEKDAY(Working_Data[[#This Row],[order_date]],1),"DDDD")</f>
        <v>Tuesday</v>
      </c>
      <c r="W5743" t="str">
        <f>TEXT(Working_Data[[#This Row],[order_date]],"mmmm")</f>
        <v>July</v>
      </c>
      <c r="X5743" s="7">
        <f>Working_Data[[#This Row],[last_order_date]]-Working_Data[[#This Row],[signup_date]]</f>
        <v>247</v>
      </c>
      <c r="Y5743" s="7">
        <f>IF(Working_Data[[#This Row],[churned]]="Active",1,0)</f>
        <v>1</v>
      </c>
      <c r="Z5743" s="7">
        <f>YEAR(Working_Data[[#This Row],[order_date]])</f>
        <v>2025</v>
      </c>
    </row>
    <row r="5744" spans="1:26" x14ac:dyDescent="0.25">
      <c r="A5744" t="s">
        <v>11538</v>
      </c>
      <c r="B5744" t="s">
        <v>38</v>
      </c>
      <c r="C5744" t="s">
        <v>39</v>
      </c>
      <c r="D5744" t="s">
        <v>77</v>
      </c>
      <c r="E5744" s="1">
        <v>45287</v>
      </c>
      <c r="F5744" t="s">
        <v>11539</v>
      </c>
      <c r="G5744" s="1">
        <v>45860</v>
      </c>
      <c r="H5744" t="s">
        <v>25</v>
      </c>
      <c r="I5744" t="s">
        <v>63</v>
      </c>
      <c r="J5744" t="s">
        <v>64</v>
      </c>
      <c r="K5744">
        <v>1</v>
      </c>
      <c r="L5744" s="3">
        <f>Working_Data[[#This Row],[price2]]/Working_Data[[#This Row],[quantity]]</f>
        <v>1248.74</v>
      </c>
      <c r="M5744" s="3">
        <v>1248.74</v>
      </c>
      <c r="N5744" t="s">
        <v>35</v>
      </c>
      <c r="O5744">
        <v>34</v>
      </c>
      <c r="P5744" s="1">
        <v>45673</v>
      </c>
      <c r="Q5744">
        <v>91</v>
      </c>
      <c r="R5744" t="s">
        <v>43</v>
      </c>
      <c r="S5744">
        <v>1</v>
      </c>
      <c r="T5744" s="1">
        <v>45770</v>
      </c>
      <c r="U5744" t="s">
        <v>36</v>
      </c>
      <c r="V5744" t="str">
        <f>TEXT(WEEKDAY(Working_Data[[#This Row],[order_date]],1),"DDDD")</f>
        <v>Tuesday</v>
      </c>
      <c r="W5744" t="str">
        <f>TEXT(Working_Data[[#This Row],[order_date]],"mmmm")</f>
        <v>July</v>
      </c>
      <c r="X5744" s="7">
        <f>Working_Data[[#This Row],[last_order_date]]-Working_Data[[#This Row],[signup_date]]</f>
        <v>386</v>
      </c>
      <c r="Y5744" s="7">
        <f>IF(Working_Data[[#This Row],[churned]]="Active",1,0)</f>
        <v>0</v>
      </c>
      <c r="Z5744" s="7">
        <f>YEAR(Working_Data[[#This Row],[order_date]])</f>
        <v>2025</v>
      </c>
    </row>
    <row r="5745" spans="1:26" x14ac:dyDescent="0.25">
      <c r="A5745" t="s">
        <v>11540</v>
      </c>
      <c r="B5745" t="s">
        <v>21</v>
      </c>
      <c r="C5745" t="s">
        <v>82</v>
      </c>
      <c r="D5745" t="s">
        <v>32</v>
      </c>
      <c r="E5745" s="1">
        <v>45525</v>
      </c>
      <c r="F5745" t="s">
        <v>11541</v>
      </c>
      <c r="G5745" s="1">
        <v>45861</v>
      </c>
      <c r="H5745" t="s">
        <v>34</v>
      </c>
      <c r="I5745" t="s">
        <v>26</v>
      </c>
      <c r="J5745" t="s">
        <v>59</v>
      </c>
      <c r="K5745">
        <v>2</v>
      </c>
      <c r="L5745" s="3">
        <f>Working_Data[[#This Row],[price2]]/Working_Data[[#This Row],[quantity]]</f>
        <v>501.7</v>
      </c>
      <c r="M5745" s="3">
        <v>1003.4</v>
      </c>
      <c r="N5745" t="s">
        <v>28</v>
      </c>
      <c r="O5745">
        <v>33</v>
      </c>
      <c r="P5745" s="1">
        <v>45853</v>
      </c>
      <c r="Q5745">
        <v>89</v>
      </c>
      <c r="R5745" t="s">
        <v>29</v>
      </c>
      <c r="S5745">
        <v>1</v>
      </c>
      <c r="T5745" s="1">
        <v>45872</v>
      </c>
      <c r="U5745" t="s">
        <v>60</v>
      </c>
      <c r="V5745" t="str">
        <f>TEXT(WEEKDAY(Working_Data[[#This Row],[order_date]],1),"DDDD")</f>
        <v>Wednesday</v>
      </c>
      <c r="W5745" t="str">
        <f>TEXT(Working_Data[[#This Row],[order_date]],"mmmm")</f>
        <v>July</v>
      </c>
      <c r="X5745" s="7">
        <f>Working_Data[[#This Row],[last_order_date]]-Working_Data[[#This Row],[signup_date]]</f>
        <v>328</v>
      </c>
      <c r="Y5745" s="7">
        <f>IF(Working_Data[[#This Row],[churned]]="Active",1,0)</f>
        <v>1</v>
      </c>
      <c r="Z5745" s="7">
        <f>YEAR(Working_Data[[#This Row],[order_date]])</f>
        <v>2025</v>
      </c>
    </row>
    <row r="5746" spans="1:26" x14ac:dyDescent="0.25">
      <c r="A5746" t="s">
        <v>11542</v>
      </c>
      <c r="B5746" t="s">
        <v>45</v>
      </c>
      <c r="C5746" t="s">
        <v>82</v>
      </c>
      <c r="D5746" t="s">
        <v>23</v>
      </c>
      <c r="E5746" s="1">
        <v>45687</v>
      </c>
      <c r="F5746" t="s">
        <v>11543</v>
      </c>
      <c r="G5746" s="1">
        <v>45861</v>
      </c>
      <c r="H5746" t="s">
        <v>41</v>
      </c>
      <c r="I5746" t="s">
        <v>42</v>
      </c>
      <c r="J5746" t="s">
        <v>64</v>
      </c>
      <c r="K5746">
        <v>2</v>
      </c>
      <c r="L5746" s="3">
        <f>Working_Data[[#This Row],[price2]]/Working_Data[[#This Row],[quantity]]</f>
        <v>745.42</v>
      </c>
      <c r="M5746" s="3">
        <v>1490.84</v>
      </c>
      <c r="N5746" t="s">
        <v>35</v>
      </c>
      <c r="O5746">
        <v>16</v>
      </c>
      <c r="P5746" s="1">
        <v>45744</v>
      </c>
      <c r="Q5746">
        <v>143</v>
      </c>
      <c r="R5746" t="s">
        <v>43</v>
      </c>
      <c r="S5746">
        <v>3</v>
      </c>
      <c r="T5746" s="1">
        <v>45889</v>
      </c>
      <c r="U5746" t="s">
        <v>36</v>
      </c>
      <c r="V5746" t="str">
        <f>TEXT(WEEKDAY(Working_Data[[#This Row],[order_date]],1),"DDDD")</f>
        <v>Wednesday</v>
      </c>
      <c r="W5746" t="str">
        <f>TEXT(Working_Data[[#This Row],[order_date]],"mmmm")</f>
        <v>July</v>
      </c>
      <c r="X5746" s="7">
        <f>Working_Data[[#This Row],[last_order_date]]-Working_Data[[#This Row],[signup_date]]</f>
        <v>57</v>
      </c>
      <c r="Y5746" s="7">
        <f>IF(Working_Data[[#This Row],[churned]]="Active",1,0)</f>
        <v>0</v>
      </c>
      <c r="Z5746" s="7">
        <f>YEAR(Working_Data[[#This Row],[order_date]])</f>
        <v>2025</v>
      </c>
    </row>
    <row r="5747" spans="1:26" x14ac:dyDescent="0.25">
      <c r="A5747" t="s">
        <v>11544</v>
      </c>
      <c r="B5747" t="s">
        <v>45</v>
      </c>
      <c r="C5747" t="s">
        <v>82</v>
      </c>
      <c r="D5747" t="s">
        <v>23</v>
      </c>
      <c r="E5747" s="1">
        <v>45453</v>
      </c>
      <c r="F5747" t="s">
        <v>11545</v>
      </c>
      <c r="G5747" s="1">
        <v>45861</v>
      </c>
      <c r="H5747" t="s">
        <v>58</v>
      </c>
      <c r="I5747" t="s">
        <v>42</v>
      </c>
      <c r="J5747" t="s">
        <v>27</v>
      </c>
      <c r="K5747">
        <v>2</v>
      </c>
      <c r="L5747" s="3">
        <f>Working_Data[[#This Row],[price2]]/Working_Data[[#This Row],[quantity]]</f>
        <v>614.33500000000004</v>
      </c>
      <c r="M5747" s="3">
        <v>1228.67</v>
      </c>
      <c r="N5747" t="s">
        <v>28</v>
      </c>
      <c r="O5747">
        <v>39</v>
      </c>
      <c r="P5747" s="1">
        <v>45654</v>
      </c>
      <c r="Q5747">
        <v>183</v>
      </c>
      <c r="R5747" t="s">
        <v>29</v>
      </c>
      <c r="S5747">
        <v>1</v>
      </c>
      <c r="T5747" s="1">
        <v>45876</v>
      </c>
      <c r="U5747" t="s">
        <v>30</v>
      </c>
      <c r="V5747" t="str">
        <f>TEXT(WEEKDAY(Working_Data[[#This Row],[order_date]],1),"DDDD")</f>
        <v>Wednesday</v>
      </c>
      <c r="W5747" t="str">
        <f>TEXT(Working_Data[[#This Row],[order_date]],"mmmm")</f>
        <v>July</v>
      </c>
      <c r="X5747" s="7">
        <f>Working_Data[[#This Row],[last_order_date]]-Working_Data[[#This Row],[signup_date]]</f>
        <v>201</v>
      </c>
      <c r="Y5747" s="7">
        <f>IF(Working_Data[[#This Row],[churned]]="Active",1,0)</f>
        <v>1</v>
      </c>
      <c r="Z5747" s="7">
        <f>YEAR(Working_Data[[#This Row],[order_date]])</f>
        <v>2025</v>
      </c>
    </row>
    <row r="5748" spans="1:26" x14ac:dyDescent="0.25">
      <c r="A5748" t="s">
        <v>11546</v>
      </c>
      <c r="B5748" t="s">
        <v>38</v>
      </c>
      <c r="C5748" t="s">
        <v>22</v>
      </c>
      <c r="D5748" t="s">
        <v>23</v>
      </c>
      <c r="E5748" s="1">
        <v>45226</v>
      </c>
      <c r="F5748" t="s">
        <v>11547</v>
      </c>
      <c r="G5748" s="1">
        <v>45861</v>
      </c>
      <c r="H5748" t="s">
        <v>34</v>
      </c>
      <c r="I5748" t="s">
        <v>26</v>
      </c>
      <c r="J5748" t="s">
        <v>27</v>
      </c>
      <c r="K5748">
        <v>1</v>
      </c>
      <c r="L5748" s="3">
        <f>Working_Data[[#This Row],[price2]]/Working_Data[[#This Row],[quantity]]</f>
        <v>408.98</v>
      </c>
      <c r="M5748" s="3">
        <v>408.98</v>
      </c>
      <c r="N5748" t="s">
        <v>35</v>
      </c>
      <c r="O5748">
        <v>12</v>
      </c>
      <c r="P5748" s="1">
        <v>45992</v>
      </c>
      <c r="Q5748">
        <v>414</v>
      </c>
      <c r="R5748" t="s">
        <v>43</v>
      </c>
      <c r="S5748">
        <v>3</v>
      </c>
      <c r="T5748" s="1">
        <v>45965</v>
      </c>
      <c r="U5748" t="s">
        <v>60</v>
      </c>
      <c r="V5748" t="str">
        <f>TEXT(WEEKDAY(Working_Data[[#This Row],[order_date]],1),"DDDD")</f>
        <v>Wednesday</v>
      </c>
      <c r="W5748" t="str">
        <f>TEXT(Working_Data[[#This Row],[order_date]],"mmmm")</f>
        <v>July</v>
      </c>
      <c r="X5748" s="7">
        <f>Working_Data[[#This Row],[last_order_date]]-Working_Data[[#This Row],[signup_date]]</f>
        <v>766</v>
      </c>
      <c r="Y5748" s="7">
        <f>IF(Working_Data[[#This Row],[churned]]="Active",1,0)</f>
        <v>0</v>
      </c>
      <c r="Z5748" s="7">
        <f>YEAR(Working_Data[[#This Row],[order_date]])</f>
        <v>2025</v>
      </c>
    </row>
    <row r="5749" spans="1:26" x14ac:dyDescent="0.25">
      <c r="A5749" t="s">
        <v>11548</v>
      </c>
      <c r="B5749" t="s">
        <v>45</v>
      </c>
      <c r="C5749" t="s">
        <v>22</v>
      </c>
      <c r="D5749" t="s">
        <v>52</v>
      </c>
      <c r="E5749" s="1">
        <v>45907</v>
      </c>
      <c r="F5749" t="s">
        <v>11549</v>
      </c>
      <c r="G5749" s="1">
        <v>45862</v>
      </c>
      <c r="H5749" t="s">
        <v>47</v>
      </c>
      <c r="I5749" t="s">
        <v>26</v>
      </c>
      <c r="J5749" t="s">
        <v>64</v>
      </c>
      <c r="K5749">
        <v>5</v>
      </c>
      <c r="L5749" s="3">
        <f>Working_Data[[#This Row],[price2]]/Working_Data[[#This Row],[quantity]]</f>
        <v>86.722000000000008</v>
      </c>
      <c r="M5749" s="3">
        <v>433.61</v>
      </c>
      <c r="N5749" t="s">
        <v>35</v>
      </c>
      <c r="O5749">
        <v>5</v>
      </c>
      <c r="P5749" s="1">
        <v>45593</v>
      </c>
      <c r="Q5749">
        <v>412</v>
      </c>
      <c r="R5749" t="s">
        <v>43</v>
      </c>
      <c r="S5749">
        <v>4</v>
      </c>
      <c r="T5749" s="1">
        <v>45810</v>
      </c>
      <c r="U5749" t="s">
        <v>60</v>
      </c>
      <c r="V5749" t="str">
        <f>TEXT(WEEKDAY(Working_Data[[#This Row],[order_date]],1),"DDDD")</f>
        <v>Thursday</v>
      </c>
      <c r="W5749" t="str">
        <f>TEXT(Working_Data[[#This Row],[order_date]],"mmmm")</f>
        <v>July</v>
      </c>
      <c r="X5749" s="7">
        <f>Working_Data[[#This Row],[last_order_date]]-Working_Data[[#This Row],[signup_date]]</f>
        <v>-314</v>
      </c>
      <c r="Y5749" s="7">
        <f>IF(Working_Data[[#This Row],[churned]]="Active",1,0)</f>
        <v>0</v>
      </c>
      <c r="Z5749" s="7">
        <f>YEAR(Working_Data[[#This Row],[order_date]])</f>
        <v>2025</v>
      </c>
    </row>
    <row r="5750" spans="1:26" x14ac:dyDescent="0.25">
      <c r="A5750" t="s">
        <v>11550</v>
      </c>
      <c r="B5750" t="s">
        <v>38</v>
      </c>
      <c r="C5750" t="s">
        <v>82</v>
      </c>
      <c r="D5750" t="s">
        <v>56</v>
      </c>
      <c r="E5750" s="1">
        <v>45649</v>
      </c>
      <c r="F5750" t="s">
        <v>11551</v>
      </c>
      <c r="G5750" s="1">
        <v>45862</v>
      </c>
      <c r="H5750" t="s">
        <v>58</v>
      </c>
      <c r="I5750" t="s">
        <v>63</v>
      </c>
      <c r="J5750" t="s">
        <v>27</v>
      </c>
      <c r="K5750">
        <v>4</v>
      </c>
      <c r="L5750" s="3">
        <f>Working_Data[[#This Row],[price2]]/Working_Data[[#This Row],[quantity]]</f>
        <v>257.89</v>
      </c>
      <c r="M5750" s="3">
        <v>1031.56</v>
      </c>
      <c r="N5750" t="s">
        <v>50</v>
      </c>
      <c r="O5750">
        <v>33</v>
      </c>
      <c r="P5750" s="1">
        <v>45334</v>
      </c>
      <c r="Q5750">
        <v>435</v>
      </c>
      <c r="R5750" t="s">
        <v>43</v>
      </c>
      <c r="S5750">
        <v>2</v>
      </c>
      <c r="T5750" s="1">
        <v>45996</v>
      </c>
      <c r="U5750" t="s">
        <v>60</v>
      </c>
      <c r="V5750" t="str">
        <f>TEXT(WEEKDAY(Working_Data[[#This Row],[order_date]],1),"DDDD")</f>
        <v>Thursday</v>
      </c>
      <c r="W5750" t="str">
        <f>TEXT(Working_Data[[#This Row],[order_date]],"mmmm")</f>
        <v>July</v>
      </c>
      <c r="X5750" s="7">
        <f>Working_Data[[#This Row],[last_order_date]]-Working_Data[[#This Row],[signup_date]]</f>
        <v>-315</v>
      </c>
      <c r="Y5750" s="7">
        <f>IF(Working_Data[[#This Row],[churned]]="Active",1,0)</f>
        <v>0</v>
      </c>
      <c r="Z5750" s="7">
        <f>YEAR(Working_Data[[#This Row],[order_date]])</f>
        <v>2025</v>
      </c>
    </row>
    <row r="5751" spans="1:26" x14ac:dyDescent="0.25">
      <c r="A5751" t="s">
        <v>11552</v>
      </c>
      <c r="B5751" t="s">
        <v>38</v>
      </c>
      <c r="C5751" t="s">
        <v>39</v>
      </c>
      <c r="D5751" t="s">
        <v>32</v>
      </c>
      <c r="E5751" s="1">
        <v>45450</v>
      </c>
      <c r="F5751" t="s">
        <v>11553</v>
      </c>
      <c r="G5751" s="1">
        <v>45862</v>
      </c>
      <c r="H5751" t="s">
        <v>25</v>
      </c>
      <c r="I5751" t="s">
        <v>63</v>
      </c>
      <c r="J5751" t="s">
        <v>59</v>
      </c>
      <c r="K5751">
        <v>5</v>
      </c>
      <c r="L5751" s="3">
        <f>Working_Data[[#This Row],[price2]]/Working_Data[[#This Row],[quantity]]</f>
        <v>194.744</v>
      </c>
      <c r="M5751" s="3">
        <v>973.72</v>
      </c>
      <c r="N5751" t="s">
        <v>28</v>
      </c>
      <c r="O5751">
        <v>11</v>
      </c>
      <c r="P5751" s="1">
        <v>45813</v>
      </c>
      <c r="Q5751">
        <v>108</v>
      </c>
      <c r="R5751" t="s">
        <v>29</v>
      </c>
      <c r="S5751">
        <v>2</v>
      </c>
      <c r="T5751" s="1">
        <v>45934</v>
      </c>
      <c r="U5751" t="s">
        <v>60</v>
      </c>
      <c r="V5751" t="str">
        <f>TEXT(WEEKDAY(Working_Data[[#This Row],[order_date]],1),"DDDD")</f>
        <v>Thursday</v>
      </c>
      <c r="W5751" t="str">
        <f>TEXT(Working_Data[[#This Row],[order_date]],"mmmm")</f>
        <v>July</v>
      </c>
      <c r="X5751" s="7">
        <f>Working_Data[[#This Row],[last_order_date]]-Working_Data[[#This Row],[signup_date]]</f>
        <v>363</v>
      </c>
      <c r="Y5751" s="7">
        <f>IF(Working_Data[[#This Row],[churned]]="Active",1,0)</f>
        <v>1</v>
      </c>
      <c r="Z5751" s="7">
        <f>YEAR(Working_Data[[#This Row],[order_date]])</f>
        <v>2025</v>
      </c>
    </row>
    <row r="5752" spans="1:26" x14ac:dyDescent="0.25">
      <c r="A5752" t="s">
        <v>11554</v>
      </c>
      <c r="B5752" t="s">
        <v>45</v>
      </c>
      <c r="C5752" t="s">
        <v>39</v>
      </c>
      <c r="D5752" t="s">
        <v>23</v>
      </c>
      <c r="E5752" s="1">
        <v>45538</v>
      </c>
      <c r="F5752" t="s">
        <v>11555</v>
      </c>
      <c r="G5752" s="1">
        <v>45862</v>
      </c>
      <c r="H5752" t="s">
        <v>25</v>
      </c>
      <c r="I5752" t="s">
        <v>48</v>
      </c>
      <c r="J5752" t="s">
        <v>49</v>
      </c>
      <c r="K5752">
        <v>3</v>
      </c>
      <c r="L5752" s="3">
        <f>Working_Data[[#This Row],[price2]]/Working_Data[[#This Row],[quantity]]</f>
        <v>489.76</v>
      </c>
      <c r="M5752" s="3">
        <v>1469.28</v>
      </c>
      <c r="N5752" t="s">
        <v>28</v>
      </c>
      <c r="O5752">
        <v>41</v>
      </c>
      <c r="P5752" s="1">
        <v>45770</v>
      </c>
      <c r="Q5752">
        <v>446</v>
      </c>
      <c r="R5752" t="s">
        <v>43</v>
      </c>
      <c r="S5752">
        <v>1</v>
      </c>
      <c r="T5752" s="1">
        <v>45854</v>
      </c>
      <c r="U5752" t="s">
        <v>36</v>
      </c>
      <c r="V5752" t="str">
        <f>TEXT(WEEKDAY(Working_Data[[#This Row],[order_date]],1),"DDDD")</f>
        <v>Thursday</v>
      </c>
      <c r="W5752" t="str">
        <f>TEXT(Working_Data[[#This Row],[order_date]],"mmmm")</f>
        <v>July</v>
      </c>
      <c r="X5752" s="7">
        <f>Working_Data[[#This Row],[last_order_date]]-Working_Data[[#This Row],[signup_date]]</f>
        <v>232</v>
      </c>
      <c r="Y5752" s="7">
        <f>IF(Working_Data[[#This Row],[churned]]="Active",1,0)</f>
        <v>0</v>
      </c>
      <c r="Z5752" s="7">
        <f>YEAR(Working_Data[[#This Row],[order_date]])</f>
        <v>2025</v>
      </c>
    </row>
    <row r="5753" spans="1:26" x14ac:dyDescent="0.25">
      <c r="A5753" t="s">
        <v>11556</v>
      </c>
      <c r="B5753" t="s">
        <v>45</v>
      </c>
      <c r="C5753" t="s">
        <v>22</v>
      </c>
      <c r="D5753" t="s">
        <v>52</v>
      </c>
      <c r="E5753" s="1">
        <v>45871</v>
      </c>
      <c r="F5753" t="s">
        <v>11557</v>
      </c>
      <c r="G5753" s="1">
        <v>45862</v>
      </c>
      <c r="H5753" t="s">
        <v>47</v>
      </c>
      <c r="I5753" t="s">
        <v>63</v>
      </c>
      <c r="J5753" t="s">
        <v>59</v>
      </c>
      <c r="K5753">
        <v>5</v>
      </c>
      <c r="L5753" s="3">
        <f>Working_Data[[#This Row],[price2]]/Working_Data[[#This Row],[quantity]]</f>
        <v>65.465999999999994</v>
      </c>
      <c r="M5753" s="3">
        <v>327.33</v>
      </c>
      <c r="N5753" t="s">
        <v>28</v>
      </c>
      <c r="O5753">
        <v>22</v>
      </c>
      <c r="P5753" s="1">
        <v>45682</v>
      </c>
      <c r="Q5753">
        <v>60</v>
      </c>
      <c r="R5753" t="s">
        <v>43</v>
      </c>
      <c r="S5753">
        <v>1</v>
      </c>
      <c r="T5753" s="1">
        <v>45827</v>
      </c>
      <c r="U5753" t="s">
        <v>30</v>
      </c>
      <c r="V5753" t="str">
        <f>TEXT(WEEKDAY(Working_Data[[#This Row],[order_date]],1),"DDDD")</f>
        <v>Thursday</v>
      </c>
      <c r="W5753" t="str">
        <f>TEXT(Working_Data[[#This Row],[order_date]],"mmmm")</f>
        <v>July</v>
      </c>
      <c r="X5753" s="7">
        <f>Working_Data[[#This Row],[last_order_date]]-Working_Data[[#This Row],[signup_date]]</f>
        <v>-189</v>
      </c>
      <c r="Y5753" s="7">
        <f>IF(Working_Data[[#This Row],[churned]]="Active",1,0)</f>
        <v>0</v>
      </c>
      <c r="Z5753" s="7">
        <f>YEAR(Working_Data[[#This Row],[order_date]])</f>
        <v>2025</v>
      </c>
    </row>
    <row r="5754" spans="1:26" x14ac:dyDescent="0.25">
      <c r="A5754" t="s">
        <v>11558</v>
      </c>
      <c r="B5754" t="s">
        <v>21</v>
      </c>
      <c r="C5754" t="s">
        <v>39</v>
      </c>
      <c r="D5754" t="s">
        <v>52</v>
      </c>
      <c r="E5754" s="1">
        <v>45279</v>
      </c>
      <c r="F5754" t="s">
        <v>11559</v>
      </c>
      <c r="G5754" s="1">
        <v>45862</v>
      </c>
      <c r="H5754" t="s">
        <v>25</v>
      </c>
      <c r="I5754" t="s">
        <v>42</v>
      </c>
      <c r="J5754" t="s">
        <v>64</v>
      </c>
      <c r="K5754">
        <v>5</v>
      </c>
      <c r="L5754" s="3">
        <f>Working_Data[[#This Row],[price2]]/Working_Data[[#This Row],[quantity]]</f>
        <v>82.632000000000005</v>
      </c>
      <c r="M5754" s="3">
        <v>413.16</v>
      </c>
      <c r="N5754" t="s">
        <v>28</v>
      </c>
      <c r="O5754">
        <v>12</v>
      </c>
      <c r="P5754" s="1">
        <v>45794</v>
      </c>
      <c r="Q5754">
        <v>184</v>
      </c>
      <c r="R5754" t="s">
        <v>29</v>
      </c>
      <c r="S5754">
        <v>4</v>
      </c>
      <c r="T5754" s="1">
        <v>45831</v>
      </c>
      <c r="U5754" t="s">
        <v>30</v>
      </c>
      <c r="V5754" t="str">
        <f>TEXT(WEEKDAY(Working_Data[[#This Row],[order_date]],1),"DDDD")</f>
        <v>Thursday</v>
      </c>
      <c r="W5754" t="str">
        <f>TEXT(Working_Data[[#This Row],[order_date]],"mmmm")</f>
        <v>July</v>
      </c>
      <c r="X5754" s="7">
        <f>Working_Data[[#This Row],[last_order_date]]-Working_Data[[#This Row],[signup_date]]</f>
        <v>515</v>
      </c>
      <c r="Y5754" s="7">
        <f>IF(Working_Data[[#This Row],[churned]]="Active",1,0)</f>
        <v>1</v>
      </c>
      <c r="Z5754" s="7">
        <f>YEAR(Working_Data[[#This Row],[order_date]])</f>
        <v>2025</v>
      </c>
    </row>
    <row r="5755" spans="1:26" x14ac:dyDescent="0.25">
      <c r="A5755" t="s">
        <v>11560</v>
      </c>
      <c r="B5755" t="s">
        <v>21</v>
      </c>
      <c r="C5755" t="s">
        <v>39</v>
      </c>
      <c r="D5755" t="s">
        <v>23</v>
      </c>
      <c r="E5755" s="1">
        <v>45320</v>
      </c>
      <c r="F5755" t="s">
        <v>11561</v>
      </c>
      <c r="G5755" s="1">
        <v>45862</v>
      </c>
      <c r="H5755" t="s">
        <v>58</v>
      </c>
      <c r="I5755" t="s">
        <v>48</v>
      </c>
      <c r="J5755" t="s">
        <v>59</v>
      </c>
      <c r="K5755">
        <v>4</v>
      </c>
      <c r="L5755" s="3">
        <f>Working_Data[[#This Row],[price2]]/Working_Data[[#This Row],[quantity]]</f>
        <v>157.5275</v>
      </c>
      <c r="M5755" s="3">
        <v>630.11</v>
      </c>
      <c r="N5755" t="s">
        <v>35</v>
      </c>
      <c r="O5755">
        <v>41</v>
      </c>
      <c r="P5755" s="1">
        <v>45422</v>
      </c>
      <c r="Q5755">
        <v>108</v>
      </c>
      <c r="R5755" t="s">
        <v>29</v>
      </c>
      <c r="S5755">
        <v>4</v>
      </c>
      <c r="T5755" s="1">
        <v>45793</v>
      </c>
      <c r="U5755" t="s">
        <v>36</v>
      </c>
      <c r="V5755" t="str">
        <f>TEXT(WEEKDAY(Working_Data[[#This Row],[order_date]],1),"DDDD")</f>
        <v>Thursday</v>
      </c>
      <c r="W5755" t="str">
        <f>TEXT(Working_Data[[#This Row],[order_date]],"mmmm")</f>
        <v>July</v>
      </c>
      <c r="X5755" s="7">
        <f>Working_Data[[#This Row],[last_order_date]]-Working_Data[[#This Row],[signup_date]]</f>
        <v>102</v>
      </c>
      <c r="Y5755" s="7">
        <f>IF(Working_Data[[#This Row],[churned]]="Active",1,0)</f>
        <v>1</v>
      </c>
      <c r="Z5755" s="7">
        <f>YEAR(Working_Data[[#This Row],[order_date]])</f>
        <v>2025</v>
      </c>
    </row>
    <row r="5756" spans="1:26" x14ac:dyDescent="0.25">
      <c r="A5756" t="s">
        <v>11562</v>
      </c>
      <c r="B5756" t="s">
        <v>45</v>
      </c>
      <c r="C5756" t="s">
        <v>82</v>
      </c>
      <c r="D5756" t="s">
        <v>56</v>
      </c>
      <c r="E5756" s="1">
        <v>45220</v>
      </c>
      <c r="F5756" t="s">
        <v>11563</v>
      </c>
      <c r="G5756" s="1">
        <v>45863</v>
      </c>
      <c r="H5756" t="s">
        <v>25</v>
      </c>
      <c r="I5756" t="s">
        <v>63</v>
      </c>
      <c r="J5756" t="s">
        <v>67</v>
      </c>
      <c r="K5756">
        <v>3</v>
      </c>
      <c r="L5756" s="3">
        <f>Working_Data[[#This Row],[price2]]/Working_Data[[#This Row],[quantity]]</f>
        <v>130.78333333333333</v>
      </c>
      <c r="M5756" s="3">
        <v>392.35</v>
      </c>
      <c r="N5756" t="s">
        <v>28</v>
      </c>
      <c r="O5756">
        <v>33</v>
      </c>
      <c r="P5756" s="1">
        <v>45884</v>
      </c>
      <c r="Q5756">
        <v>431</v>
      </c>
      <c r="R5756" t="s">
        <v>29</v>
      </c>
      <c r="S5756">
        <v>4</v>
      </c>
      <c r="T5756" s="1">
        <v>45814</v>
      </c>
      <c r="U5756" t="s">
        <v>30</v>
      </c>
      <c r="V5756" t="str">
        <f>TEXT(WEEKDAY(Working_Data[[#This Row],[order_date]],1),"DDDD")</f>
        <v>Friday</v>
      </c>
      <c r="W5756" t="str">
        <f>TEXT(Working_Data[[#This Row],[order_date]],"mmmm")</f>
        <v>July</v>
      </c>
      <c r="X5756" s="7">
        <f>Working_Data[[#This Row],[last_order_date]]-Working_Data[[#This Row],[signup_date]]</f>
        <v>664</v>
      </c>
      <c r="Y5756" s="7">
        <f>IF(Working_Data[[#This Row],[churned]]="Active",1,0)</f>
        <v>1</v>
      </c>
      <c r="Z5756" s="7">
        <f>YEAR(Working_Data[[#This Row],[order_date]])</f>
        <v>2025</v>
      </c>
    </row>
    <row r="5757" spans="1:26" x14ac:dyDescent="0.25">
      <c r="A5757" t="s">
        <v>11564</v>
      </c>
      <c r="B5757" t="s">
        <v>21</v>
      </c>
      <c r="C5757" t="s">
        <v>39</v>
      </c>
      <c r="D5757" t="s">
        <v>56</v>
      </c>
      <c r="E5757" s="1">
        <v>45744</v>
      </c>
      <c r="F5757" t="s">
        <v>11565</v>
      </c>
      <c r="G5757" s="1">
        <v>45863</v>
      </c>
      <c r="H5757" t="s">
        <v>34</v>
      </c>
      <c r="I5757" t="s">
        <v>42</v>
      </c>
      <c r="J5757" t="s">
        <v>67</v>
      </c>
      <c r="K5757">
        <v>5</v>
      </c>
      <c r="L5757" s="3">
        <f>Working_Data[[#This Row],[price2]]/Working_Data[[#This Row],[quantity]]</f>
        <v>284.36199999999997</v>
      </c>
      <c r="M5757" s="3">
        <v>1421.81</v>
      </c>
      <c r="N5757" t="s">
        <v>50</v>
      </c>
      <c r="O5757">
        <v>5</v>
      </c>
      <c r="P5757" s="1">
        <v>45686</v>
      </c>
      <c r="Q5757">
        <v>351</v>
      </c>
      <c r="R5757" t="s">
        <v>43</v>
      </c>
      <c r="S5757">
        <v>2</v>
      </c>
      <c r="T5757" s="1">
        <v>45998</v>
      </c>
      <c r="U5757" t="s">
        <v>30</v>
      </c>
      <c r="V5757" t="str">
        <f>TEXT(WEEKDAY(Working_Data[[#This Row],[order_date]],1),"DDDD")</f>
        <v>Friday</v>
      </c>
      <c r="W5757" t="str">
        <f>TEXT(Working_Data[[#This Row],[order_date]],"mmmm")</f>
        <v>July</v>
      </c>
      <c r="X5757" s="7">
        <f>Working_Data[[#This Row],[last_order_date]]-Working_Data[[#This Row],[signup_date]]</f>
        <v>-58</v>
      </c>
      <c r="Y5757" s="7">
        <f>IF(Working_Data[[#This Row],[churned]]="Active",1,0)</f>
        <v>0</v>
      </c>
      <c r="Z5757" s="7">
        <f>YEAR(Working_Data[[#This Row],[order_date]])</f>
        <v>2025</v>
      </c>
    </row>
    <row r="5758" spans="1:26" x14ac:dyDescent="0.25">
      <c r="A5758" t="s">
        <v>11566</v>
      </c>
      <c r="B5758" t="s">
        <v>45</v>
      </c>
      <c r="C5758" t="s">
        <v>82</v>
      </c>
      <c r="D5758" t="s">
        <v>77</v>
      </c>
      <c r="E5758" s="1">
        <v>45416</v>
      </c>
      <c r="F5758" t="s">
        <v>11567</v>
      </c>
      <c r="G5758" s="1">
        <v>45863</v>
      </c>
      <c r="H5758" t="s">
        <v>47</v>
      </c>
      <c r="I5758" t="s">
        <v>48</v>
      </c>
      <c r="J5758" t="s">
        <v>27</v>
      </c>
      <c r="K5758">
        <v>5</v>
      </c>
      <c r="L5758" s="3">
        <f>Working_Data[[#This Row],[price2]]/Working_Data[[#This Row],[quantity]]</f>
        <v>205.30599999999998</v>
      </c>
      <c r="M5758" s="3">
        <v>1026.53</v>
      </c>
      <c r="N5758" t="s">
        <v>50</v>
      </c>
      <c r="O5758">
        <v>20</v>
      </c>
      <c r="P5758" s="1">
        <v>45994</v>
      </c>
      <c r="Q5758">
        <v>132</v>
      </c>
      <c r="R5758" t="s">
        <v>43</v>
      </c>
      <c r="S5758">
        <v>5</v>
      </c>
      <c r="T5758" s="1">
        <v>45689</v>
      </c>
      <c r="U5758" t="s">
        <v>36</v>
      </c>
      <c r="V5758" t="str">
        <f>TEXT(WEEKDAY(Working_Data[[#This Row],[order_date]],1),"DDDD")</f>
        <v>Friday</v>
      </c>
      <c r="W5758" t="str">
        <f>TEXT(Working_Data[[#This Row],[order_date]],"mmmm")</f>
        <v>July</v>
      </c>
      <c r="X5758" s="7">
        <f>Working_Data[[#This Row],[last_order_date]]-Working_Data[[#This Row],[signup_date]]</f>
        <v>578</v>
      </c>
      <c r="Y5758" s="7">
        <f>IF(Working_Data[[#This Row],[churned]]="Active",1,0)</f>
        <v>0</v>
      </c>
      <c r="Z5758" s="7">
        <f>YEAR(Working_Data[[#This Row],[order_date]])</f>
        <v>2025</v>
      </c>
    </row>
    <row r="5759" spans="1:26" x14ac:dyDescent="0.25">
      <c r="A5759" t="s">
        <v>11568</v>
      </c>
      <c r="B5759" t="s">
        <v>45</v>
      </c>
      <c r="C5759" t="s">
        <v>22</v>
      </c>
      <c r="D5759" t="s">
        <v>77</v>
      </c>
      <c r="E5759" s="1">
        <v>45460</v>
      </c>
      <c r="F5759" t="s">
        <v>11569</v>
      </c>
      <c r="G5759" s="1">
        <v>45863</v>
      </c>
      <c r="H5759" t="s">
        <v>41</v>
      </c>
      <c r="I5759" t="s">
        <v>48</v>
      </c>
      <c r="J5759" t="s">
        <v>67</v>
      </c>
      <c r="K5759">
        <v>3</v>
      </c>
      <c r="L5759" s="3">
        <f>Working_Data[[#This Row],[price2]]/Working_Data[[#This Row],[quantity]]</f>
        <v>302.11</v>
      </c>
      <c r="M5759" s="3">
        <v>906.33</v>
      </c>
      <c r="N5759" t="s">
        <v>35</v>
      </c>
      <c r="O5759">
        <v>43</v>
      </c>
      <c r="P5759" s="1">
        <v>45515</v>
      </c>
      <c r="Q5759">
        <v>288</v>
      </c>
      <c r="R5759" t="s">
        <v>43</v>
      </c>
      <c r="S5759">
        <v>2</v>
      </c>
      <c r="T5759" s="1">
        <v>45626</v>
      </c>
      <c r="U5759" t="s">
        <v>30</v>
      </c>
      <c r="V5759" t="str">
        <f>TEXT(WEEKDAY(Working_Data[[#This Row],[order_date]],1),"DDDD")</f>
        <v>Friday</v>
      </c>
      <c r="W5759" t="str">
        <f>TEXT(Working_Data[[#This Row],[order_date]],"mmmm")</f>
        <v>July</v>
      </c>
      <c r="X5759" s="7">
        <f>Working_Data[[#This Row],[last_order_date]]-Working_Data[[#This Row],[signup_date]]</f>
        <v>55</v>
      </c>
      <c r="Y5759" s="7">
        <f>IF(Working_Data[[#This Row],[churned]]="Active",1,0)</f>
        <v>0</v>
      </c>
      <c r="Z5759" s="7">
        <f>YEAR(Working_Data[[#This Row],[order_date]])</f>
        <v>2025</v>
      </c>
    </row>
    <row r="5760" spans="1:26" x14ac:dyDescent="0.25">
      <c r="A5760" t="s">
        <v>11570</v>
      </c>
      <c r="B5760" t="s">
        <v>21</v>
      </c>
      <c r="C5760" t="s">
        <v>22</v>
      </c>
      <c r="D5760" t="s">
        <v>77</v>
      </c>
      <c r="E5760" s="1">
        <v>45439</v>
      </c>
      <c r="F5760" t="s">
        <v>11571</v>
      </c>
      <c r="G5760" s="1">
        <v>45863</v>
      </c>
      <c r="H5760" t="s">
        <v>47</v>
      </c>
      <c r="I5760" t="s">
        <v>42</v>
      </c>
      <c r="J5760" t="s">
        <v>49</v>
      </c>
      <c r="K5760">
        <v>2</v>
      </c>
      <c r="L5760" s="3">
        <f>Working_Data[[#This Row],[price2]]/Working_Data[[#This Row],[quantity]]</f>
        <v>124.13</v>
      </c>
      <c r="M5760" s="3">
        <v>248.26</v>
      </c>
      <c r="N5760" t="s">
        <v>35</v>
      </c>
      <c r="O5760">
        <v>40</v>
      </c>
      <c r="P5760" s="1">
        <v>45692</v>
      </c>
      <c r="Q5760">
        <v>382</v>
      </c>
      <c r="R5760" t="s">
        <v>29</v>
      </c>
      <c r="S5760">
        <v>2</v>
      </c>
      <c r="T5760" s="1">
        <v>45996</v>
      </c>
      <c r="U5760" t="s">
        <v>30</v>
      </c>
      <c r="V5760" t="str">
        <f>TEXT(WEEKDAY(Working_Data[[#This Row],[order_date]],1),"DDDD")</f>
        <v>Friday</v>
      </c>
      <c r="W5760" t="str">
        <f>TEXT(Working_Data[[#This Row],[order_date]],"mmmm")</f>
        <v>July</v>
      </c>
      <c r="X5760" s="7">
        <f>Working_Data[[#This Row],[last_order_date]]-Working_Data[[#This Row],[signup_date]]</f>
        <v>253</v>
      </c>
      <c r="Y5760" s="7">
        <f>IF(Working_Data[[#This Row],[churned]]="Active",1,0)</f>
        <v>1</v>
      </c>
      <c r="Z5760" s="7">
        <f>YEAR(Working_Data[[#This Row],[order_date]])</f>
        <v>2025</v>
      </c>
    </row>
    <row r="5761" spans="1:26" x14ac:dyDescent="0.25">
      <c r="A5761" t="s">
        <v>11572</v>
      </c>
      <c r="B5761" t="s">
        <v>38</v>
      </c>
      <c r="C5761" t="s">
        <v>39</v>
      </c>
      <c r="D5761" t="s">
        <v>32</v>
      </c>
      <c r="E5761" s="1">
        <v>45405</v>
      </c>
      <c r="F5761" t="s">
        <v>11573</v>
      </c>
      <c r="G5761" s="1">
        <v>45863</v>
      </c>
      <c r="H5761" t="s">
        <v>58</v>
      </c>
      <c r="I5761" t="s">
        <v>48</v>
      </c>
      <c r="J5761" t="s">
        <v>49</v>
      </c>
      <c r="K5761">
        <v>1</v>
      </c>
      <c r="L5761" s="3">
        <f>Working_Data[[#This Row],[price2]]/Working_Data[[#This Row],[quantity]]</f>
        <v>325.01</v>
      </c>
      <c r="M5761" s="3">
        <v>325.01</v>
      </c>
      <c r="N5761" t="s">
        <v>35</v>
      </c>
      <c r="O5761">
        <v>4</v>
      </c>
      <c r="P5761" s="1">
        <v>45532</v>
      </c>
      <c r="Q5761">
        <v>364</v>
      </c>
      <c r="R5761" t="s">
        <v>29</v>
      </c>
      <c r="S5761">
        <v>3</v>
      </c>
      <c r="T5761" s="1">
        <v>45558</v>
      </c>
      <c r="U5761" t="s">
        <v>36</v>
      </c>
      <c r="V5761" t="str">
        <f>TEXT(WEEKDAY(Working_Data[[#This Row],[order_date]],1),"DDDD")</f>
        <v>Friday</v>
      </c>
      <c r="W5761" t="str">
        <f>TEXT(Working_Data[[#This Row],[order_date]],"mmmm")</f>
        <v>July</v>
      </c>
      <c r="X5761" s="7">
        <f>Working_Data[[#This Row],[last_order_date]]-Working_Data[[#This Row],[signup_date]]</f>
        <v>127</v>
      </c>
      <c r="Y5761" s="7">
        <f>IF(Working_Data[[#This Row],[churned]]="Active",1,0)</f>
        <v>1</v>
      </c>
      <c r="Z5761" s="7">
        <f>YEAR(Working_Data[[#This Row],[order_date]])</f>
        <v>2025</v>
      </c>
    </row>
    <row r="5762" spans="1:26" x14ac:dyDescent="0.25">
      <c r="A5762" t="s">
        <v>11574</v>
      </c>
      <c r="B5762" t="s">
        <v>45</v>
      </c>
      <c r="C5762" t="s">
        <v>39</v>
      </c>
      <c r="D5762" t="s">
        <v>23</v>
      </c>
      <c r="E5762" s="1">
        <v>45449</v>
      </c>
      <c r="F5762" t="s">
        <v>11575</v>
      </c>
      <c r="G5762" s="1">
        <v>45863</v>
      </c>
      <c r="H5762" t="s">
        <v>34</v>
      </c>
      <c r="I5762" t="s">
        <v>54</v>
      </c>
      <c r="J5762" t="s">
        <v>64</v>
      </c>
      <c r="K5762">
        <v>5</v>
      </c>
      <c r="L5762" s="3">
        <f>Working_Data[[#This Row],[price2]]/Working_Data[[#This Row],[quantity]]</f>
        <v>39.423999999999999</v>
      </c>
      <c r="M5762" s="3">
        <v>197.12</v>
      </c>
      <c r="N5762" t="s">
        <v>35</v>
      </c>
      <c r="O5762">
        <v>36</v>
      </c>
      <c r="P5762" s="1">
        <v>45843</v>
      </c>
      <c r="Q5762">
        <v>203</v>
      </c>
      <c r="R5762" t="s">
        <v>29</v>
      </c>
      <c r="S5762">
        <v>1</v>
      </c>
      <c r="T5762" s="1">
        <v>45363</v>
      </c>
      <c r="U5762" t="s">
        <v>60</v>
      </c>
      <c r="V5762" t="str">
        <f>TEXT(WEEKDAY(Working_Data[[#This Row],[order_date]],1),"DDDD")</f>
        <v>Friday</v>
      </c>
      <c r="W5762" t="str">
        <f>TEXT(Working_Data[[#This Row],[order_date]],"mmmm")</f>
        <v>July</v>
      </c>
      <c r="X5762" s="7">
        <f>Working_Data[[#This Row],[last_order_date]]-Working_Data[[#This Row],[signup_date]]</f>
        <v>394</v>
      </c>
      <c r="Y5762" s="7">
        <f>IF(Working_Data[[#This Row],[churned]]="Active",1,0)</f>
        <v>1</v>
      </c>
      <c r="Z5762" s="7">
        <f>YEAR(Working_Data[[#This Row],[order_date]])</f>
        <v>2025</v>
      </c>
    </row>
    <row r="5763" spans="1:26" x14ac:dyDescent="0.25">
      <c r="A5763" t="s">
        <v>11576</v>
      </c>
      <c r="B5763" t="s">
        <v>38</v>
      </c>
      <c r="C5763" t="s">
        <v>39</v>
      </c>
      <c r="D5763" t="s">
        <v>52</v>
      </c>
      <c r="E5763" s="1">
        <v>45695</v>
      </c>
      <c r="F5763" t="s">
        <v>11577</v>
      </c>
      <c r="G5763" s="1">
        <v>45863</v>
      </c>
      <c r="H5763" t="s">
        <v>47</v>
      </c>
      <c r="I5763" t="s">
        <v>54</v>
      </c>
      <c r="J5763" t="s">
        <v>27</v>
      </c>
      <c r="K5763">
        <v>4</v>
      </c>
      <c r="L5763" s="3">
        <f>Working_Data[[#This Row],[price2]]/Working_Data[[#This Row],[quantity]]</f>
        <v>60.537500000000001</v>
      </c>
      <c r="M5763" s="3">
        <v>242.15</v>
      </c>
      <c r="N5763" t="s">
        <v>35</v>
      </c>
      <c r="O5763">
        <v>22</v>
      </c>
      <c r="P5763" s="1">
        <v>45754</v>
      </c>
      <c r="Q5763">
        <v>139</v>
      </c>
      <c r="R5763" t="s">
        <v>29</v>
      </c>
      <c r="S5763">
        <v>1</v>
      </c>
      <c r="T5763" s="1">
        <v>45587</v>
      </c>
      <c r="U5763" t="s">
        <v>60</v>
      </c>
      <c r="V5763" t="str">
        <f>TEXT(WEEKDAY(Working_Data[[#This Row],[order_date]],1),"DDDD")</f>
        <v>Friday</v>
      </c>
      <c r="W5763" t="str">
        <f>TEXT(Working_Data[[#This Row],[order_date]],"mmmm")</f>
        <v>July</v>
      </c>
      <c r="X5763" s="7">
        <f>Working_Data[[#This Row],[last_order_date]]-Working_Data[[#This Row],[signup_date]]</f>
        <v>59</v>
      </c>
      <c r="Y5763" s="7">
        <f>IF(Working_Data[[#This Row],[churned]]="Active",1,0)</f>
        <v>1</v>
      </c>
      <c r="Z5763" s="7">
        <f>YEAR(Working_Data[[#This Row],[order_date]])</f>
        <v>2025</v>
      </c>
    </row>
    <row r="5764" spans="1:26" x14ac:dyDescent="0.25">
      <c r="A5764" t="s">
        <v>11578</v>
      </c>
      <c r="B5764" t="s">
        <v>45</v>
      </c>
      <c r="C5764" t="s">
        <v>22</v>
      </c>
      <c r="D5764" t="s">
        <v>52</v>
      </c>
      <c r="E5764" s="1">
        <v>45715</v>
      </c>
      <c r="F5764" t="s">
        <v>11579</v>
      </c>
      <c r="G5764" s="1">
        <v>45863</v>
      </c>
      <c r="H5764" t="s">
        <v>47</v>
      </c>
      <c r="I5764" t="s">
        <v>48</v>
      </c>
      <c r="J5764" t="s">
        <v>59</v>
      </c>
      <c r="K5764">
        <v>2</v>
      </c>
      <c r="L5764" s="3">
        <f>Working_Data[[#This Row],[price2]]/Working_Data[[#This Row],[quantity]]</f>
        <v>705.29499999999996</v>
      </c>
      <c r="M5764" s="3">
        <v>1410.59</v>
      </c>
      <c r="N5764" t="s">
        <v>28</v>
      </c>
      <c r="O5764">
        <v>7</v>
      </c>
      <c r="P5764" s="1">
        <v>45829</v>
      </c>
      <c r="Q5764">
        <v>400</v>
      </c>
      <c r="R5764" t="s">
        <v>43</v>
      </c>
      <c r="S5764">
        <v>4</v>
      </c>
      <c r="T5764" s="1">
        <v>45964</v>
      </c>
      <c r="U5764" t="s">
        <v>36</v>
      </c>
      <c r="V5764" t="str">
        <f>TEXT(WEEKDAY(Working_Data[[#This Row],[order_date]],1),"DDDD")</f>
        <v>Friday</v>
      </c>
      <c r="W5764" t="str">
        <f>TEXT(Working_Data[[#This Row],[order_date]],"mmmm")</f>
        <v>July</v>
      </c>
      <c r="X5764" s="7">
        <f>Working_Data[[#This Row],[last_order_date]]-Working_Data[[#This Row],[signup_date]]</f>
        <v>114</v>
      </c>
      <c r="Y5764" s="7">
        <f>IF(Working_Data[[#This Row],[churned]]="Active",1,0)</f>
        <v>0</v>
      </c>
      <c r="Z5764" s="7">
        <f>YEAR(Working_Data[[#This Row],[order_date]])</f>
        <v>2025</v>
      </c>
    </row>
    <row r="5765" spans="1:26" x14ac:dyDescent="0.25">
      <c r="A5765" t="s">
        <v>11580</v>
      </c>
      <c r="B5765" t="s">
        <v>38</v>
      </c>
      <c r="C5765" t="s">
        <v>22</v>
      </c>
      <c r="D5765" t="s">
        <v>32</v>
      </c>
      <c r="E5765" s="1">
        <v>45604</v>
      </c>
      <c r="F5765" t="s">
        <v>11581</v>
      </c>
      <c r="G5765" s="1">
        <v>45864</v>
      </c>
      <c r="H5765" t="s">
        <v>58</v>
      </c>
      <c r="I5765" t="s">
        <v>54</v>
      </c>
      <c r="J5765" t="s">
        <v>27</v>
      </c>
      <c r="K5765">
        <v>4</v>
      </c>
      <c r="L5765" s="3">
        <f>Working_Data[[#This Row],[price2]]/Working_Data[[#This Row],[quantity]]</f>
        <v>229.23750000000001</v>
      </c>
      <c r="M5765" s="3">
        <v>916.95</v>
      </c>
      <c r="N5765" t="s">
        <v>35</v>
      </c>
      <c r="O5765">
        <v>37</v>
      </c>
      <c r="P5765" s="1">
        <v>45827</v>
      </c>
      <c r="Q5765">
        <v>55</v>
      </c>
      <c r="R5765" t="s">
        <v>29</v>
      </c>
      <c r="S5765">
        <v>2</v>
      </c>
      <c r="T5765" s="1">
        <v>45529</v>
      </c>
      <c r="U5765" t="s">
        <v>30</v>
      </c>
      <c r="V5765" t="str">
        <f>TEXT(WEEKDAY(Working_Data[[#This Row],[order_date]],1),"DDDD")</f>
        <v>Saturday</v>
      </c>
      <c r="W5765" t="str">
        <f>TEXT(Working_Data[[#This Row],[order_date]],"mmmm")</f>
        <v>July</v>
      </c>
      <c r="X5765" s="7">
        <f>Working_Data[[#This Row],[last_order_date]]-Working_Data[[#This Row],[signup_date]]</f>
        <v>223</v>
      </c>
      <c r="Y5765" s="7">
        <f>IF(Working_Data[[#This Row],[churned]]="Active",1,0)</f>
        <v>1</v>
      </c>
      <c r="Z5765" s="7">
        <f>YEAR(Working_Data[[#This Row],[order_date]])</f>
        <v>2025</v>
      </c>
    </row>
    <row r="5766" spans="1:26" x14ac:dyDescent="0.25">
      <c r="A5766" t="s">
        <v>11582</v>
      </c>
      <c r="B5766" t="s">
        <v>21</v>
      </c>
      <c r="C5766" t="s">
        <v>22</v>
      </c>
      <c r="D5766" t="s">
        <v>56</v>
      </c>
      <c r="E5766" s="1">
        <v>45252</v>
      </c>
      <c r="F5766" t="s">
        <v>11583</v>
      </c>
      <c r="G5766" s="1">
        <v>45864</v>
      </c>
      <c r="H5766" t="s">
        <v>41</v>
      </c>
      <c r="I5766" t="s">
        <v>54</v>
      </c>
      <c r="J5766" t="s">
        <v>59</v>
      </c>
      <c r="K5766">
        <v>5</v>
      </c>
      <c r="L5766" s="3">
        <f>Working_Data[[#This Row],[price2]]/Working_Data[[#This Row],[quantity]]</f>
        <v>72.608000000000004</v>
      </c>
      <c r="M5766" s="3">
        <v>363.04</v>
      </c>
      <c r="N5766" t="s">
        <v>35</v>
      </c>
      <c r="O5766">
        <v>12</v>
      </c>
      <c r="P5766" s="1">
        <v>45550</v>
      </c>
      <c r="Q5766">
        <v>258</v>
      </c>
      <c r="R5766" t="s">
        <v>29</v>
      </c>
      <c r="S5766">
        <v>3</v>
      </c>
      <c r="T5766" s="1">
        <v>45854</v>
      </c>
      <c r="U5766" t="s">
        <v>36</v>
      </c>
      <c r="V5766" t="str">
        <f>TEXT(WEEKDAY(Working_Data[[#This Row],[order_date]],1),"DDDD")</f>
        <v>Saturday</v>
      </c>
      <c r="W5766" t="str">
        <f>TEXT(Working_Data[[#This Row],[order_date]],"mmmm")</f>
        <v>July</v>
      </c>
      <c r="X5766" s="7">
        <f>Working_Data[[#This Row],[last_order_date]]-Working_Data[[#This Row],[signup_date]]</f>
        <v>298</v>
      </c>
      <c r="Y5766" s="7">
        <f>IF(Working_Data[[#This Row],[churned]]="Active",1,0)</f>
        <v>1</v>
      </c>
      <c r="Z5766" s="7">
        <f>YEAR(Working_Data[[#This Row],[order_date]])</f>
        <v>2025</v>
      </c>
    </row>
    <row r="5767" spans="1:26" x14ac:dyDescent="0.25">
      <c r="A5767" t="s">
        <v>11584</v>
      </c>
      <c r="B5767" t="s">
        <v>21</v>
      </c>
      <c r="C5767" t="s">
        <v>22</v>
      </c>
      <c r="D5767" t="s">
        <v>56</v>
      </c>
      <c r="E5767" s="1">
        <v>45271</v>
      </c>
      <c r="F5767" t="s">
        <v>11585</v>
      </c>
      <c r="G5767" s="1">
        <v>45864</v>
      </c>
      <c r="H5767" t="s">
        <v>34</v>
      </c>
      <c r="I5767" t="s">
        <v>54</v>
      </c>
      <c r="J5767" t="s">
        <v>67</v>
      </c>
      <c r="K5767">
        <v>3</v>
      </c>
      <c r="L5767" s="3">
        <f>Working_Data[[#This Row],[price2]]/Working_Data[[#This Row],[quantity]]</f>
        <v>80.013333333333335</v>
      </c>
      <c r="M5767" s="3">
        <v>240.04</v>
      </c>
      <c r="N5767" t="s">
        <v>50</v>
      </c>
      <c r="O5767">
        <v>27</v>
      </c>
      <c r="P5767" s="1">
        <v>45581</v>
      </c>
      <c r="Q5767">
        <v>4</v>
      </c>
      <c r="R5767" t="s">
        <v>43</v>
      </c>
      <c r="S5767">
        <v>4</v>
      </c>
      <c r="T5767" s="1">
        <v>45834</v>
      </c>
      <c r="U5767" t="s">
        <v>60</v>
      </c>
      <c r="V5767" t="str">
        <f>TEXT(WEEKDAY(Working_Data[[#This Row],[order_date]],1),"DDDD")</f>
        <v>Saturday</v>
      </c>
      <c r="W5767" t="str">
        <f>TEXT(Working_Data[[#This Row],[order_date]],"mmmm")</f>
        <v>July</v>
      </c>
      <c r="X5767" s="7">
        <f>Working_Data[[#This Row],[last_order_date]]-Working_Data[[#This Row],[signup_date]]</f>
        <v>310</v>
      </c>
      <c r="Y5767" s="7">
        <f>IF(Working_Data[[#This Row],[churned]]="Active",1,0)</f>
        <v>0</v>
      </c>
      <c r="Z5767" s="7">
        <f>YEAR(Working_Data[[#This Row],[order_date]])</f>
        <v>2025</v>
      </c>
    </row>
    <row r="5768" spans="1:26" x14ac:dyDescent="0.25">
      <c r="A5768" t="s">
        <v>11586</v>
      </c>
      <c r="B5768" t="s">
        <v>21</v>
      </c>
      <c r="C5768" t="s">
        <v>22</v>
      </c>
      <c r="D5768" t="s">
        <v>52</v>
      </c>
      <c r="E5768" s="1">
        <v>45335</v>
      </c>
      <c r="F5768" t="s">
        <v>11587</v>
      </c>
      <c r="G5768" s="1">
        <v>45864</v>
      </c>
      <c r="H5768" t="s">
        <v>47</v>
      </c>
      <c r="I5768" t="s">
        <v>63</v>
      </c>
      <c r="J5768" t="s">
        <v>27</v>
      </c>
      <c r="K5768">
        <v>2</v>
      </c>
      <c r="L5768" s="3">
        <f>Working_Data[[#This Row],[price2]]/Working_Data[[#This Row],[quantity]]</f>
        <v>581.04</v>
      </c>
      <c r="M5768" s="3">
        <v>1162.08</v>
      </c>
      <c r="N5768" t="s">
        <v>35</v>
      </c>
      <c r="O5768">
        <v>46</v>
      </c>
      <c r="P5768" s="1">
        <v>45764</v>
      </c>
      <c r="Q5768">
        <v>246</v>
      </c>
      <c r="R5768" t="s">
        <v>29</v>
      </c>
      <c r="S5768">
        <v>3</v>
      </c>
      <c r="T5768" s="1">
        <v>45745</v>
      </c>
      <c r="U5768" t="s">
        <v>30</v>
      </c>
      <c r="V5768" t="str">
        <f>TEXT(WEEKDAY(Working_Data[[#This Row],[order_date]],1),"DDDD")</f>
        <v>Saturday</v>
      </c>
      <c r="W5768" t="str">
        <f>TEXT(Working_Data[[#This Row],[order_date]],"mmmm")</f>
        <v>July</v>
      </c>
      <c r="X5768" s="7">
        <f>Working_Data[[#This Row],[last_order_date]]-Working_Data[[#This Row],[signup_date]]</f>
        <v>429</v>
      </c>
      <c r="Y5768" s="7">
        <f>IF(Working_Data[[#This Row],[churned]]="Active",1,0)</f>
        <v>1</v>
      </c>
      <c r="Z5768" s="7">
        <f>YEAR(Working_Data[[#This Row],[order_date]])</f>
        <v>2025</v>
      </c>
    </row>
    <row r="5769" spans="1:26" x14ac:dyDescent="0.25">
      <c r="A5769" t="s">
        <v>11588</v>
      </c>
      <c r="B5769" t="s">
        <v>38</v>
      </c>
      <c r="C5769" t="s">
        <v>39</v>
      </c>
      <c r="D5769" t="s">
        <v>32</v>
      </c>
      <c r="E5769" s="1">
        <v>44967</v>
      </c>
      <c r="F5769" t="s">
        <v>11589</v>
      </c>
      <c r="G5769" s="1">
        <v>45864</v>
      </c>
      <c r="H5769" t="s">
        <v>34</v>
      </c>
      <c r="I5769" t="s">
        <v>42</v>
      </c>
      <c r="J5769" t="s">
        <v>27</v>
      </c>
      <c r="K5769">
        <v>3</v>
      </c>
      <c r="L5769" s="3">
        <f>Working_Data[[#This Row],[price2]]/Working_Data[[#This Row],[quantity]]</f>
        <v>111.11666666666667</v>
      </c>
      <c r="M5769" s="3">
        <v>333.35</v>
      </c>
      <c r="N5769" t="s">
        <v>28</v>
      </c>
      <c r="O5769">
        <v>11</v>
      </c>
      <c r="P5769" s="1">
        <v>45655</v>
      </c>
      <c r="Q5769">
        <v>94</v>
      </c>
      <c r="R5769" t="s">
        <v>43</v>
      </c>
      <c r="S5769">
        <v>3</v>
      </c>
      <c r="T5769" s="1">
        <v>45901</v>
      </c>
      <c r="U5769" t="s">
        <v>36</v>
      </c>
      <c r="V5769" t="str">
        <f>TEXT(WEEKDAY(Working_Data[[#This Row],[order_date]],1),"DDDD")</f>
        <v>Saturday</v>
      </c>
      <c r="W5769" t="str">
        <f>TEXT(Working_Data[[#This Row],[order_date]],"mmmm")</f>
        <v>July</v>
      </c>
      <c r="X5769" s="7">
        <f>Working_Data[[#This Row],[last_order_date]]-Working_Data[[#This Row],[signup_date]]</f>
        <v>688</v>
      </c>
      <c r="Y5769" s="7">
        <f>IF(Working_Data[[#This Row],[churned]]="Active",1,0)</f>
        <v>0</v>
      </c>
      <c r="Z5769" s="7">
        <f>YEAR(Working_Data[[#This Row],[order_date]])</f>
        <v>2025</v>
      </c>
    </row>
    <row r="5770" spans="1:26" x14ac:dyDescent="0.25">
      <c r="A5770" t="s">
        <v>11590</v>
      </c>
      <c r="B5770" t="s">
        <v>21</v>
      </c>
      <c r="C5770" t="s">
        <v>22</v>
      </c>
      <c r="D5770" t="s">
        <v>77</v>
      </c>
      <c r="E5770" s="1">
        <v>45853</v>
      </c>
      <c r="F5770" t="s">
        <v>11591</v>
      </c>
      <c r="G5770" s="1">
        <v>45864</v>
      </c>
      <c r="H5770" t="s">
        <v>34</v>
      </c>
      <c r="I5770" t="s">
        <v>54</v>
      </c>
      <c r="J5770" t="s">
        <v>64</v>
      </c>
      <c r="K5770">
        <v>4</v>
      </c>
      <c r="L5770" s="3">
        <f>Working_Data[[#This Row],[price2]]/Working_Data[[#This Row],[quantity]]</f>
        <v>36.494999999999997</v>
      </c>
      <c r="M5770" s="3">
        <v>145.97999999999999</v>
      </c>
      <c r="N5770" t="s">
        <v>35</v>
      </c>
      <c r="O5770">
        <v>16</v>
      </c>
      <c r="P5770" s="1">
        <v>45708</v>
      </c>
      <c r="Q5770">
        <v>419</v>
      </c>
      <c r="R5770" t="s">
        <v>43</v>
      </c>
      <c r="S5770">
        <v>2</v>
      </c>
      <c r="T5770" s="1">
        <v>45638</v>
      </c>
      <c r="U5770" t="s">
        <v>60</v>
      </c>
      <c r="V5770" t="str">
        <f>TEXT(WEEKDAY(Working_Data[[#This Row],[order_date]],1),"DDDD")</f>
        <v>Saturday</v>
      </c>
      <c r="W5770" t="str">
        <f>TEXT(Working_Data[[#This Row],[order_date]],"mmmm")</f>
        <v>July</v>
      </c>
      <c r="X5770" s="7">
        <f>Working_Data[[#This Row],[last_order_date]]-Working_Data[[#This Row],[signup_date]]</f>
        <v>-145</v>
      </c>
      <c r="Y5770" s="7">
        <f>IF(Working_Data[[#This Row],[churned]]="Active",1,0)</f>
        <v>0</v>
      </c>
      <c r="Z5770" s="7">
        <f>YEAR(Working_Data[[#This Row],[order_date]])</f>
        <v>2025</v>
      </c>
    </row>
    <row r="5771" spans="1:26" x14ac:dyDescent="0.25">
      <c r="A5771" t="s">
        <v>11592</v>
      </c>
      <c r="B5771" t="s">
        <v>45</v>
      </c>
      <c r="C5771" t="s">
        <v>39</v>
      </c>
      <c r="D5771" t="s">
        <v>56</v>
      </c>
      <c r="E5771" s="1">
        <v>45567</v>
      </c>
      <c r="F5771" t="s">
        <v>11593</v>
      </c>
      <c r="G5771" s="1">
        <v>45864</v>
      </c>
      <c r="H5771" t="s">
        <v>41</v>
      </c>
      <c r="I5771" t="s">
        <v>48</v>
      </c>
      <c r="J5771" t="s">
        <v>49</v>
      </c>
      <c r="K5771">
        <v>1</v>
      </c>
      <c r="L5771" s="3">
        <f>Working_Data[[#This Row],[price2]]/Working_Data[[#This Row],[quantity]]</f>
        <v>277.44</v>
      </c>
      <c r="M5771" s="3">
        <v>277.44</v>
      </c>
      <c r="N5771" t="s">
        <v>35</v>
      </c>
      <c r="O5771">
        <v>17</v>
      </c>
      <c r="P5771" s="1">
        <v>45751</v>
      </c>
      <c r="Q5771">
        <v>381</v>
      </c>
      <c r="R5771" t="s">
        <v>29</v>
      </c>
      <c r="S5771">
        <v>4</v>
      </c>
      <c r="T5771" s="1">
        <v>45832</v>
      </c>
      <c r="U5771" t="s">
        <v>60</v>
      </c>
      <c r="V5771" t="str">
        <f>TEXT(WEEKDAY(Working_Data[[#This Row],[order_date]],1),"DDDD")</f>
        <v>Saturday</v>
      </c>
      <c r="W5771" t="str">
        <f>TEXT(Working_Data[[#This Row],[order_date]],"mmmm")</f>
        <v>July</v>
      </c>
      <c r="X5771" s="7">
        <f>Working_Data[[#This Row],[last_order_date]]-Working_Data[[#This Row],[signup_date]]</f>
        <v>184</v>
      </c>
      <c r="Y5771" s="7">
        <f>IF(Working_Data[[#This Row],[churned]]="Active",1,0)</f>
        <v>1</v>
      </c>
      <c r="Z5771" s="7">
        <f>YEAR(Working_Data[[#This Row],[order_date]])</f>
        <v>2025</v>
      </c>
    </row>
    <row r="5772" spans="1:26" x14ac:dyDescent="0.25">
      <c r="A5772" t="s">
        <v>11594</v>
      </c>
      <c r="B5772" t="s">
        <v>45</v>
      </c>
      <c r="C5772" t="s">
        <v>82</v>
      </c>
      <c r="D5772" t="s">
        <v>77</v>
      </c>
      <c r="E5772" s="1">
        <v>45296</v>
      </c>
      <c r="F5772" t="s">
        <v>11595</v>
      </c>
      <c r="G5772" s="1">
        <v>45864</v>
      </c>
      <c r="H5772" t="s">
        <v>58</v>
      </c>
      <c r="I5772" t="s">
        <v>26</v>
      </c>
      <c r="J5772" t="s">
        <v>27</v>
      </c>
      <c r="K5772">
        <v>5</v>
      </c>
      <c r="L5772" s="3">
        <f>Working_Data[[#This Row],[price2]]/Working_Data[[#This Row],[quantity]]</f>
        <v>129.87</v>
      </c>
      <c r="M5772" s="3">
        <v>649.35</v>
      </c>
      <c r="N5772" t="s">
        <v>35</v>
      </c>
      <c r="O5772">
        <v>3</v>
      </c>
      <c r="P5772" s="1">
        <v>45778</v>
      </c>
      <c r="Q5772">
        <v>301</v>
      </c>
      <c r="R5772" t="s">
        <v>29</v>
      </c>
      <c r="S5772">
        <v>3</v>
      </c>
      <c r="T5772" s="1">
        <v>45932</v>
      </c>
      <c r="U5772" t="s">
        <v>60</v>
      </c>
      <c r="V5772" t="str">
        <f>TEXT(WEEKDAY(Working_Data[[#This Row],[order_date]],1),"DDDD")</f>
        <v>Saturday</v>
      </c>
      <c r="W5772" t="str">
        <f>TEXT(Working_Data[[#This Row],[order_date]],"mmmm")</f>
        <v>July</v>
      </c>
      <c r="X5772" s="7">
        <f>Working_Data[[#This Row],[last_order_date]]-Working_Data[[#This Row],[signup_date]]</f>
        <v>482</v>
      </c>
      <c r="Y5772" s="7">
        <f>IF(Working_Data[[#This Row],[churned]]="Active",1,0)</f>
        <v>1</v>
      </c>
      <c r="Z5772" s="7">
        <f>YEAR(Working_Data[[#This Row],[order_date]])</f>
        <v>2025</v>
      </c>
    </row>
    <row r="5773" spans="1:26" x14ac:dyDescent="0.25">
      <c r="A5773" t="s">
        <v>11596</v>
      </c>
      <c r="B5773" t="s">
        <v>21</v>
      </c>
      <c r="C5773" t="s">
        <v>22</v>
      </c>
      <c r="D5773" t="s">
        <v>52</v>
      </c>
      <c r="E5773" s="1">
        <v>45459</v>
      </c>
      <c r="F5773" t="s">
        <v>11597</v>
      </c>
      <c r="G5773" s="1">
        <v>45864</v>
      </c>
      <c r="H5773" t="s">
        <v>25</v>
      </c>
      <c r="I5773" t="s">
        <v>54</v>
      </c>
      <c r="J5773" t="s">
        <v>59</v>
      </c>
      <c r="K5773">
        <v>5</v>
      </c>
      <c r="L5773" s="3">
        <f>Working_Data[[#This Row],[price2]]/Working_Data[[#This Row],[quantity]]</f>
        <v>250.63600000000002</v>
      </c>
      <c r="M5773" s="3">
        <v>1253.18</v>
      </c>
      <c r="N5773" t="s">
        <v>28</v>
      </c>
      <c r="O5773">
        <v>16</v>
      </c>
      <c r="P5773" s="1">
        <v>45642</v>
      </c>
      <c r="Q5773">
        <v>55</v>
      </c>
      <c r="R5773" t="s">
        <v>29</v>
      </c>
      <c r="S5773">
        <v>3</v>
      </c>
      <c r="T5773" s="1">
        <v>45796</v>
      </c>
      <c r="U5773" t="s">
        <v>60</v>
      </c>
      <c r="V5773" t="str">
        <f>TEXT(WEEKDAY(Working_Data[[#This Row],[order_date]],1),"DDDD")</f>
        <v>Saturday</v>
      </c>
      <c r="W5773" t="str">
        <f>TEXT(Working_Data[[#This Row],[order_date]],"mmmm")</f>
        <v>July</v>
      </c>
      <c r="X5773" s="7">
        <f>Working_Data[[#This Row],[last_order_date]]-Working_Data[[#This Row],[signup_date]]</f>
        <v>183</v>
      </c>
      <c r="Y5773" s="7">
        <f>IF(Working_Data[[#This Row],[churned]]="Active",1,0)</f>
        <v>1</v>
      </c>
      <c r="Z5773" s="7">
        <f>YEAR(Working_Data[[#This Row],[order_date]])</f>
        <v>2025</v>
      </c>
    </row>
    <row r="5774" spans="1:26" x14ac:dyDescent="0.25">
      <c r="A5774" t="s">
        <v>11598</v>
      </c>
      <c r="B5774" t="s">
        <v>38</v>
      </c>
      <c r="C5774" t="s">
        <v>82</v>
      </c>
      <c r="D5774" t="s">
        <v>77</v>
      </c>
      <c r="E5774" s="1">
        <v>45338</v>
      </c>
      <c r="F5774" t="s">
        <v>11599</v>
      </c>
      <c r="G5774" s="1">
        <v>45865</v>
      </c>
      <c r="H5774" t="s">
        <v>34</v>
      </c>
      <c r="I5774" t="s">
        <v>26</v>
      </c>
      <c r="J5774" t="s">
        <v>27</v>
      </c>
      <c r="K5774">
        <v>4</v>
      </c>
      <c r="L5774" s="3">
        <f>Working_Data[[#This Row],[price2]]/Working_Data[[#This Row],[quantity]]</f>
        <v>369.79750000000001</v>
      </c>
      <c r="M5774" s="3">
        <v>1479.19</v>
      </c>
      <c r="N5774" t="s">
        <v>35</v>
      </c>
      <c r="O5774">
        <v>43</v>
      </c>
      <c r="P5774" s="1">
        <v>45769</v>
      </c>
      <c r="Q5774">
        <v>196</v>
      </c>
      <c r="R5774" t="s">
        <v>43</v>
      </c>
      <c r="S5774">
        <v>5</v>
      </c>
      <c r="T5774" s="1">
        <v>45671</v>
      </c>
      <c r="U5774" t="s">
        <v>60</v>
      </c>
      <c r="V5774" t="str">
        <f>TEXT(WEEKDAY(Working_Data[[#This Row],[order_date]],1),"DDDD")</f>
        <v>Sunday</v>
      </c>
      <c r="W5774" t="str">
        <f>TEXT(Working_Data[[#This Row],[order_date]],"mmmm")</f>
        <v>July</v>
      </c>
      <c r="X5774" s="7">
        <f>Working_Data[[#This Row],[last_order_date]]-Working_Data[[#This Row],[signup_date]]</f>
        <v>431</v>
      </c>
      <c r="Y5774" s="7">
        <f>IF(Working_Data[[#This Row],[churned]]="Active",1,0)</f>
        <v>0</v>
      </c>
      <c r="Z5774" s="7">
        <f>YEAR(Working_Data[[#This Row],[order_date]])</f>
        <v>2025</v>
      </c>
    </row>
    <row r="5775" spans="1:26" x14ac:dyDescent="0.25">
      <c r="A5775" t="s">
        <v>11600</v>
      </c>
      <c r="B5775" t="s">
        <v>21</v>
      </c>
      <c r="C5775" t="s">
        <v>22</v>
      </c>
      <c r="D5775" t="s">
        <v>52</v>
      </c>
      <c r="E5775" s="1">
        <v>45282</v>
      </c>
      <c r="F5775" t="s">
        <v>11601</v>
      </c>
      <c r="G5775" s="1">
        <v>45865</v>
      </c>
      <c r="H5775" t="s">
        <v>47</v>
      </c>
      <c r="I5775" t="s">
        <v>63</v>
      </c>
      <c r="J5775" t="s">
        <v>59</v>
      </c>
      <c r="K5775">
        <v>2</v>
      </c>
      <c r="L5775" s="3">
        <f>Working_Data[[#This Row],[price2]]/Working_Data[[#This Row],[quantity]]</f>
        <v>158.47999999999999</v>
      </c>
      <c r="M5775" s="3">
        <v>316.95999999999998</v>
      </c>
      <c r="N5775" t="s">
        <v>28</v>
      </c>
      <c r="O5775">
        <v>20</v>
      </c>
      <c r="P5775" s="1">
        <v>45739</v>
      </c>
      <c r="Q5775">
        <v>45</v>
      </c>
      <c r="R5775" t="s">
        <v>43</v>
      </c>
      <c r="S5775">
        <v>5</v>
      </c>
      <c r="T5775" s="1">
        <v>45682</v>
      </c>
      <c r="U5775" t="s">
        <v>60</v>
      </c>
      <c r="V5775" t="str">
        <f>TEXT(WEEKDAY(Working_Data[[#This Row],[order_date]],1),"DDDD")</f>
        <v>Sunday</v>
      </c>
      <c r="W5775" t="str">
        <f>TEXT(Working_Data[[#This Row],[order_date]],"mmmm")</f>
        <v>July</v>
      </c>
      <c r="X5775" s="7">
        <f>Working_Data[[#This Row],[last_order_date]]-Working_Data[[#This Row],[signup_date]]</f>
        <v>457</v>
      </c>
      <c r="Y5775" s="7">
        <f>IF(Working_Data[[#This Row],[churned]]="Active",1,0)</f>
        <v>0</v>
      </c>
      <c r="Z5775" s="7">
        <f>YEAR(Working_Data[[#This Row],[order_date]])</f>
        <v>2025</v>
      </c>
    </row>
    <row r="5776" spans="1:26" x14ac:dyDescent="0.25">
      <c r="A5776" t="s">
        <v>11602</v>
      </c>
      <c r="B5776" t="s">
        <v>45</v>
      </c>
      <c r="C5776" t="s">
        <v>39</v>
      </c>
      <c r="D5776" t="s">
        <v>32</v>
      </c>
      <c r="E5776" s="1">
        <v>45865</v>
      </c>
      <c r="F5776" t="s">
        <v>11603</v>
      </c>
      <c r="G5776" s="1">
        <v>45865</v>
      </c>
      <c r="H5776" t="s">
        <v>34</v>
      </c>
      <c r="I5776" t="s">
        <v>42</v>
      </c>
      <c r="J5776" t="s">
        <v>64</v>
      </c>
      <c r="K5776">
        <v>2</v>
      </c>
      <c r="L5776" s="3">
        <f>Working_Data[[#This Row],[price2]]/Working_Data[[#This Row],[quantity]]</f>
        <v>305.11</v>
      </c>
      <c r="M5776" s="3">
        <v>610.22</v>
      </c>
      <c r="N5776" t="s">
        <v>28</v>
      </c>
      <c r="O5776">
        <v>3</v>
      </c>
      <c r="P5776" s="1">
        <v>45793</v>
      </c>
      <c r="Q5776">
        <v>301</v>
      </c>
      <c r="R5776" t="s">
        <v>43</v>
      </c>
      <c r="S5776">
        <v>2</v>
      </c>
      <c r="T5776" s="1">
        <v>45755</v>
      </c>
      <c r="U5776" t="s">
        <v>30</v>
      </c>
      <c r="V5776" t="str">
        <f>TEXT(WEEKDAY(Working_Data[[#This Row],[order_date]],1),"DDDD")</f>
        <v>Sunday</v>
      </c>
      <c r="W5776" t="str">
        <f>TEXT(Working_Data[[#This Row],[order_date]],"mmmm")</f>
        <v>July</v>
      </c>
      <c r="X5776" s="7">
        <f>Working_Data[[#This Row],[last_order_date]]-Working_Data[[#This Row],[signup_date]]</f>
        <v>-72</v>
      </c>
      <c r="Y5776" s="7">
        <f>IF(Working_Data[[#This Row],[churned]]="Active",1,0)</f>
        <v>0</v>
      </c>
      <c r="Z5776" s="7">
        <f>YEAR(Working_Data[[#This Row],[order_date]])</f>
        <v>2025</v>
      </c>
    </row>
    <row r="5777" spans="1:26" x14ac:dyDescent="0.25">
      <c r="A5777" t="s">
        <v>11604</v>
      </c>
      <c r="B5777" t="s">
        <v>21</v>
      </c>
      <c r="C5777" t="s">
        <v>39</v>
      </c>
      <c r="D5777" t="s">
        <v>23</v>
      </c>
      <c r="E5777" s="1">
        <v>45399</v>
      </c>
      <c r="F5777" t="s">
        <v>11605</v>
      </c>
      <c r="G5777" s="1">
        <v>45865</v>
      </c>
      <c r="H5777" t="s">
        <v>58</v>
      </c>
      <c r="I5777" t="s">
        <v>48</v>
      </c>
      <c r="J5777" t="s">
        <v>67</v>
      </c>
      <c r="K5777">
        <v>3</v>
      </c>
      <c r="L5777" s="3">
        <f>Working_Data[[#This Row],[price2]]/Working_Data[[#This Row],[quantity]]</f>
        <v>35.553333333333335</v>
      </c>
      <c r="M5777" s="3">
        <v>106.66</v>
      </c>
      <c r="N5777" t="s">
        <v>50</v>
      </c>
      <c r="O5777">
        <v>16</v>
      </c>
      <c r="P5777" s="1">
        <v>45559</v>
      </c>
      <c r="Q5777">
        <v>76</v>
      </c>
      <c r="R5777" t="s">
        <v>29</v>
      </c>
      <c r="S5777">
        <v>1</v>
      </c>
      <c r="T5777" s="1">
        <v>45665</v>
      </c>
      <c r="U5777" t="s">
        <v>36</v>
      </c>
      <c r="V5777" t="str">
        <f>TEXT(WEEKDAY(Working_Data[[#This Row],[order_date]],1),"DDDD")</f>
        <v>Sunday</v>
      </c>
      <c r="W5777" t="str">
        <f>TEXT(Working_Data[[#This Row],[order_date]],"mmmm")</f>
        <v>July</v>
      </c>
      <c r="X5777" s="7">
        <f>Working_Data[[#This Row],[last_order_date]]-Working_Data[[#This Row],[signup_date]]</f>
        <v>160</v>
      </c>
      <c r="Y5777" s="7">
        <f>IF(Working_Data[[#This Row],[churned]]="Active",1,0)</f>
        <v>1</v>
      </c>
      <c r="Z5777" s="7">
        <f>YEAR(Working_Data[[#This Row],[order_date]])</f>
        <v>2025</v>
      </c>
    </row>
    <row r="5778" spans="1:26" x14ac:dyDescent="0.25">
      <c r="A5778" t="s">
        <v>11606</v>
      </c>
      <c r="B5778" t="s">
        <v>21</v>
      </c>
      <c r="C5778" t="s">
        <v>22</v>
      </c>
      <c r="D5778" t="s">
        <v>77</v>
      </c>
      <c r="E5778" s="1">
        <v>45735</v>
      </c>
      <c r="F5778" t="s">
        <v>11607</v>
      </c>
      <c r="G5778" s="1">
        <v>45866</v>
      </c>
      <c r="H5778" t="s">
        <v>47</v>
      </c>
      <c r="I5778" t="s">
        <v>54</v>
      </c>
      <c r="J5778" t="s">
        <v>59</v>
      </c>
      <c r="K5778">
        <v>1</v>
      </c>
      <c r="L5778" s="3">
        <f>Working_Data[[#This Row],[price2]]/Working_Data[[#This Row],[quantity]]</f>
        <v>562.12</v>
      </c>
      <c r="M5778" s="3">
        <v>562.12</v>
      </c>
      <c r="N5778" t="s">
        <v>28</v>
      </c>
      <c r="O5778">
        <v>16</v>
      </c>
      <c r="P5778" s="1">
        <v>45860</v>
      </c>
      <c r="Q5778">
        <v>133</v>
      </c>
      <c r="R5778" t="s">
        <v>43</v>
      </c>
      <c r="S5778">
        <v>3</v>
      </c>
      <c r="T5778" s="1">
        <v>45702</v>
      </c>
      <c r="U5778" t="s">
        <v>36</v>
      </c>
      <c r="V5778" t="str">
        <f>TEXT(WEEKDAY(Working_Data[[#This Row],[order_date]],1),"DDDD")</f>
        <v>Monday</v>
      </c>
      <c r="W5778" t="str">
        <f>TEXT(Working_Data[[#This Row],[order_date]],"mmmm")</f>
        <v>July</v>
      </c>
      <c r="X5778" s="7">
        <f>Working_Data[[#This Row],[last_order_date]]-Working_Data[[#This Row],[signup_date]]</f>
        <v>125</v>
      </c>
      <c r="Y5778" s="7">
        <f>IF(Working_Data[[#This Row],[churned]]="Active",1,0)</f>
        <v>0</v>
      </c>
      <c r="Z5778" s="7">
        <f>YEAR(Working_Data[[#This Row],[order_date]])</f>
        <v>2025</v>
      </c>
    </row>
    <row r="5779" spans="1:26" x14ac:dyDescent="0.25">
      <c r="A5779" t="s">
        <v>11608</v>
      </c>
      <c r="B5779" t="s">
        <v>21</v>
      </c>
      <c r="C5779" t="s">
        <v>82</v>
      </c>
      <c r="D5779" t="s">
        <v>32</v>
      </c>
      <c r="E5779" s="1">
        <v>45562</v>
      </c>
      <c r="F5779" t="s">
        <v>11609</v>
      </c>
      <c r="G5779" s="1">
        <v>45866</v>
      </c>
      <c r="H5779" t="s">
        <v>34</v>
      </c>
      <c r="I5779" t="s">
        <v>48</v>
      </c>
      <c r="J5779" t="s">
        <v>49</v>
      </c>
      <c r="K5779">
        <v>1</v>
      </c>
      <c r="L5779" s="3">
        <f>Working_Data[[#This Row],[price2]]/Working_Data[[#This Row],[quantity]]</f>
        <v>213.08</v>
      </c>
      <c r="M5779" s="3">
        <v>213.08</v>
      </c>
      <c r="N5779" t="s">
        <v>28</v>
      </c>
      <c r="O5779">
        <v>31</v>
      </c>
      <c r="P5779" s="1">
        <v>45625</v>
      </c>
      <c r="Q5779">
        <v>330</v>
      </c>
      <c r="R5779" t="s">
        <v>29</v>
      </c>
      <c r="S5779">
        <v>5</v>
      </c>
      <c r="T5779" s="1">
        <v>45551</v>
      </c>
      <c r="U5779" t="s">
        <v>60</v>
      </c>
      <c r="V5779" t="str">
        <f>TEXT(WEEKDAY(Working_Data[[#This Row],[order_date]],1),"DDDD")</f>
        <v>Monday</v>
      </c>
      <c r="W5779" t="str">
        <f>TEXT(Working_Data[[#This Row],[order_date]],"mmmm")</f>
        <v>July</v>
      </c>
      <c r="X5779" s="7">
        <f>Working_Data[[#This Row],[last_order_date]]-Working_Data[[#This Row],[signup_date]]</f>
        <v>63</v>
      </c>
      <c r="Y5779" s="7">
        <f>IF(Working_Data[[#This Row],[churned]]="Active",1,0)</f>
        <v>1</v>
      </c>
      <c r="Z5779" s="7">
        <f>YEAR(Working_Data[[#This Row],[order_date]])</f>
        <v>2025</v>
      </c>
    </row>
    <row r="5780" spans="1:26" x14ac:dyDescent="0.25">
      <c r="A5780" t="s">
        <v>11610</v>
      </c>
      <c r="B5780" t="s">
        <v>21</v>
      </c>
      <c r="C5780" t="s">
        <v>82</v>
      </c>
      <c r="D5780" t="s">
        <v>32</v>
      </c>
      <c r="E5780" s="1">
        <v>45652</v>
      </c>
      <c r="F5780" t="s">
        <v>11611</v>
      </c>
      <c r="G5780" s="1">
        <v>45866</v>
      </c>
      <c r="H5780" t="s">
        <v>25</v>
      </c>
      <c r="I5780" t="s">
        <v>54</v>
      </c>
      <c r="J5780" t="s">
        <v>67</v>
      </c>
      <c r="K5780">
        <v>1</v>
      </c>
      <c r="L5780" s="3">
        <f>Working_Data[[#This Row],[price2]]/Working_Data[[#This Row],[quantity]]</f>
        <v>1199.6300000000001</v>
      </c>
      <c r="M5780" s="3">
        <v>1199.6300000000001</v>
      </c>
      <c r="N5780" t="s">
        <v>28</v>
      </c>
      <c r="O5780">
        <v>41</v>
      </c>
      <c r="P5780" s="1">
        <v>45906</v>
      </c>
      <c r="Q5780">
        <v>374</v>
      </c>
      <c r="R5780" t="s">
        <v>43</v>
      </c>
      <c r="S5780">
        <v>3</v>
      </c>
      <c r="T5780" s="1">
        <v>45936</v>
      </c>
      <c r="U5780" t="s">
        <v>36</v>
      </c>
      <c r="V5780" t="str">
        <f>TEXT(WEEKDAY(Working_Data[[#This Row],[order_date]],1),"DDDD")</f>
        <v>Monday</v>
      </c>
      <c r="W5780" t="str">
        <f>TEXT(Working_Data[[#This Row],[order_date]],"mmmm")</f>
        <v>July</v>
      </c>
      <c r="X5780" s="7">
        <f>Working_Data[[#This Row],[last_order_date]]-Working_Data[[#This Row],[signup_date]]</f>
        <v>254</v>
      </c>
      <c r="Y5780" s="7">
        <f>IF(Working_Data[[#This Row],[churned]]="Active",1,0)</f>
        <v>0</v>
      </c>
      <c r="Z5780" s="7">
        <f>YEAR(Working_Data[[#This Row],[order_date]])</f>
        <v>2025</v>
      </c>
    </row>
    <row r="5781" spans="1:26" x14ac:dyDescent="0.25">
      <c r="A5781" t="s">
        <v>11612</v>
      </c>
      <c r="B5781" t="s">
        <v>45</v>
      </c>
      <c r="C5781" t="s">
        <v>22</v>
      </c>
      <c r="D5781" t="s">
        <v>32</v>
      </c>
      <c r="E5781" s="1">
        <v>45890</v>
      </c>
      <c r="F5781" t="s">
        <v>11613</v>
      </c>
      <c r="G5781" s="1">
        <v>45866</v>
      </c>
      <c r="H5781" t="s">
        <v>25</v>
      </c>
      <c r="I5781" t="s">
        <v>63</v>
      </c>
      <c r="J5781" t="s">
        <v>67</v>
      </c>
      <c r="K5781">
        <v>1</v>
      </c>
      <c r="L5781" s="3">
        <f>Working_Data[[#This Row],[price2]]/Working_Data[[#This Row],[quantity]]</f>
        <v>1435.72</v>
      </c>
      <c r="M5781" s="3">
        <v>1435.72</v>
      </c>
      <c r="N5781" t="s">
        <v>35</v>
      </c>
      <c r="O5781">
        <v>42</v>
      </c>
      <c r="P5781" s="1">
        <v>45690</v>
      </c>
      <c r="Q5781">
        <v>239</v>
      </c>
      <c r="R5781" t="s">
        <v>43</v>
      </c>
      <c r="S5781">
        <v>5</v>
      </c>
      <c r="T5781" s="1">
        <v>45724</v>
      </c>
      <c r="U5781" t="s">
        <v>60</v>
      </c>
      <c r="V5781" t="str">
        <f>TEXT(WEEKDAY(Working_Data[[#This Row],[order_date]],1),"DDDD")</f>
        <v>Monday</v>
      </c>
      <c r="W5781" t="str">
        <f>TEXT(Working_Data[[#This Row],[order_date]],"mmmm")</f>
        <v>July</v>
      </c>
      <c r="X5781" s="7">
        <f>Working_Data[[#This Row],[last_order_date]]-Working_Data[[#This Row],[signup_date]]</f>
        <v>-200</v>
      </c>
      <c r="Y5781" s="7">
        <f>IF(Working_Data[[#This Row],[churned]]="Active",1,0)</f>
        <v>0</v>
      </c>
      <c r="Z5781" s="7">
        <f>YEAR(Working_Data[[#This Row],[order_date]])</f>
        <v>2025</v>
      </c>
    </row>
    <row r="5782" spans="1:26" x14ac:dyDescent="0.25">
      <c r="A5782" t="s">
        <v>11614</v>
      </c>
      <c r="B5782" t="s">
        <v>45</v>
      </c>
      <c r="C5782" t="s">
        <v>82</v>
      </c>
      <c r="D5782" t="s">
        <v>77</v>
      </c>
      <c r="E5782" s="1">
        <v>45753</v>
      </c>
      <c r="F5782" t="s">
        <v>11615</v>
      </c>
      <c r="G5782" s="1">
        <v>45866</v>
      </c>
      <c r="H5782" t="s">
        <v>58</v>
      </c>
      <c r="I5782" t="s">
        <v>26</v>
      </c>
      <c r="J5782" t="s">
        <v>27</v>
      </c>
      <c r="K5782">
        <v>5</v>
      </c>
      <c r="L5782" s="3">
        <f>Working_Data[[#This Row],[price2]]/Working_Data[[#This Row],[quantity]]</f>
        <v>98.986000000000004</v>
      </c>
      <c r="M5782" s="3">
        <v>494.93</v>
      </c>
      <c r="N5782" t="s">
        <v>50</v>
      </c>
      <c r="O5782">
        <v>5</v>
      </c>
      <c r="P5782" s="1">
        <v>45332</v>
      </c>
      <c r="Q5782">
        <v>118</v>
      </c>
      <c r="R5782" t="s">
        <v>43</v>
      </c>
      <c r="S5782">
        <v>5</v>
      </c>
      <c r="T5782" s="1">
        <v>45587</v>
      </c>
      <c r="U5782" t="s">
        <v>36</v>
      </c>
      <c r="V5782" t="str">
        <f>TEXT(WEEKDAY(Working_Data[[#This Row],[order_date]],1),"DDDD")</f>
        <v>Monday</v>
      </c>
      <c r="W5782" t="str">
        <f>TEXT(Working_Data[[#This Row],[order_date]],"mmmm")</f>
        <v>July</v>
      </c>
      <c r="X5782" s="7">
        <f>Working_Data[[#This Row],[last_order_date]]-Working_Data[[#This Row],[signup_date]]</f>
        <v>-421</v>
      </c>
      <c r="Y5782" s="7">
        <f>IF(Working_Data[[#This Row],[churned]]="Active",1,0)</f>
        <v>0</v>
      </c>
      <c r="Z5782" s="7">
        <f>YEAR(Working_Data[[#This Row],[order_date]])</f>
        <v>2025</v>
      </c>
    </row>
    <row r="5783" spans="1:26" x14ac:dyDescent="0.25">
      <c r="A5783" t="s">
        <v>11616</v>
      </c>
      <c r="B5783" t="s">
        <v>21</v>
      </c>
      <c r="C5783" t="s">
        <v>82</v>
      </c>
      <c r="D5783" t="s">
        <v>56</v>
      </c>
      <c r="E5783" s="1">
        <v>45426</v>
      </c>
      <c r="F5783" t="s">
        <v>11617</v>
      </c>
      <c r="G5783" s="1">
        <v>45866</v>
      </c>
      <c r="H5783" t="s">
        <v>34</v>
      </c>
      <c r="I5783" t="s">
        <v>54</v>
      </c>
      <c r="J5783" t="s">
        <v>64</v>
      </c>
      <c r="K5783">
        <v>5</v>
      </c>
      <c r="L5783" s="3">
        <f>Working_Data[[#This Row],[price2]]/Working_Data[[#This Row],[quantity]]</f>
        <v>119.83199999999999</v>
      </c>
      <c r="M5783" s="3">
        <v>599.16</v>
      </c>
      <c r="N5783" t="s">
        <v>50</v>
      </c>
      <c r="O5783">
        <v>16</v>
      </c>
      <c r="P5783" s="1">
        <v>45579</v>
      </c>
      <c r="Q5783">
        <v>314</v>
      </c>
      <c r="R5783" t="s">
        <v>43</v>
      </c>
      <c r="S5783">
        <v>2</v>
      </c>
      <c r="T5783" s="1">
        <v>45671</v>
      </c>
      <c r="U5783" t="s">
        <v>36</v>
      </c>
      <c r="V5783" t="str">
        <f>TEXT(WEEKDAY(Working_Data[[#This Row],[order_date]],1),"DDDD")</f>
        <v>Monday</v>
      </c>
      <c r="W5783" t="str">
        <f>TEXT(Working_Data[[#This Row],[order_date]],"mmmm")</f>
        <v>July</v>
      </c>
      <c r="X5783" s="7">
        <f>Working_Data[[#This Row],[last_order_date]]-Working_Data[[#This Row],[signup_date]]</f>
        <v>153</v>
      </c>
      <c r="Y5783" s="7">
        <f>IF(Working_Data[[#This Row],[churned]]="Active",1,0)</f>
        <v>0</v>
      </c>
      <c r="Z5783" s="7">
        <f>YEAR(Working_Data[[#This Row],[order_date]])</f>
        <v>2025</v>
      </c>
    </row>
    <row r="5784" spans="1:26" x14ac:dyDescent="0.25">
      <c r="A5784" t="s">
        <v>11618</v>
      </c>
      <c r="B5784" t="s">
        <v>45</v>
      </c>
      <c r="C5784" t="s">
        <v>22</v>
      </c>
      <c r="D5784" t="s">
        <v>56</v>
      </c>
      <c r="E5784" s="1">
        <v>45243</v>
      </c>
      <c r="F5784" t="s">
        <v>11619</v>
      </c>
      <c r="G5784" s="1">
        <v>45866</v>
      </c>
      <c r="H5784" t="s">
        <v>58</v>
      </c>
      <c r="I5784" t="s">
        <v>63</v>
      </c>
      <c r="J5784" t="s">
        <v>67</v>
      </c>
      <c r="K5784">
        <v>3</v>
      </c>
      <c r="L5784" s="3">
        <f>Working_Data[[#This Row],[price2]]/Working_Data[[#This Row],[quantity]]</f>
        <v>224.45666666666668</v>
      </c>
      <c r="M5784" s="3">
        <v>673.37</v>
      </c>
      <c r="N5784" t="s">
        <v>28</v>
      </c>
      <c r="O5784">
        <v>16</v>
      </c>
      <c r="P5784" s="1">
        <v>45615</v>
      </c>
      <c r="Q5784">
        <v>161</v>
      </c>
      <c r="R5784" t="s">
        <v>43</v>
      </c>
      <c r="S5784">
        <v>5</v>
      </c>
      <c r="T5784" s="1">
        <v>45742</v>
      </c>
      <c r="U5784" t="s">
        <v>60</v>
      </c>
      <c r="V5784" t="str">
        <f>TEXT(WEEKDAY(Working_Data[[#This Row],[order_date]],1),"DDDD")</f>
        <v>Monday</v>
      </c>
      <c r="W5784" t="str">
        <f>TEXT(Working_Data[[#This Row],[order_date]],"mmmm")</f>
        <v>July</v>
      </c>
      <c r="X5784" s="7">
        <f>Working_Data[[#This Row],[last_order_date]]-Working_Data[[#This Row],[signup_date]]</f>
        <v>372</v>
      </c>
      <c r="Y5784" s="7">
        <f>IF(Working_Data[[#This Row],[churned]]="Active",1,0)</f>
        <v>0</v>
      </c>
      <c r="Z5784" s="7">
        <f>YEAR(Working_Data[[#This Row],[order_date]])</f>
        <v>2025</v>
      </c>
    </row>
    <row r="5785" spans="1:26" x14ac:dyDescent="0.25">
      <c r="A5785" t="s">
        <v>11620</v>
      </c>
      <c r="B5785" t="s">
        <v>38</v>
      </c>
      <c r="C5785" t="s">
        <v>82</v>
      </c>
      <c r="D5785" t="s">
        <v>56</v>
      </c>
      <c r="E5785" s="1">
        <v>45604</v>
      </c>
      <c r="F5785" t="s">
        <v>11621</v>
      </c>
      <c r="G5785" s="1">
        <v>45866</v>
      </c>
      <c r="H5785" t="s">
        <v>41</v>
      </c>
      <c r="I5785" t="s">
        <v>48</v>
      </c>
      <c r="J5785" t="s">
        <v>27</v>
      </c>
      <c r="K5785">
        <v>4</v>
      </c>
      <c r="L5785" s="3">
        <f>Working_Data[[#This Row],[price2]]/Working_Data[[#This Row],[quantity]]</f>
        <v>343.76249999999999</v>
      </c>
      <c r="M5785" s="3">
        <v>1375.05</v>
      </c>
      <c r="N5785" t="s">
        <v>50</v>
      </c>
      <c r="O5785">
        <v>48</v>
      </c>
      <c r="P5785" s="1">
        <v>45545</v>
      </c>
      <c r="Q5785">
        <v>310</v>
      </c>
      <c r="R5785" t="s">
        <v>43</v>
      </c>
      <c r="S5785">
        <v>3</v>
      </c>
      <c r="T5785" s="1">
        <v>45841</v>
      </c>
      <c r="U5785" t="s">
        <v>60</v>
      </c>
      <c r="V5785" t="str">
        <f>TEXT(WEEKDAY(Working_Data[[#This Row],[order_date]],1),"DDDD")</f>
        <v>Monday</v>
      </c>
      <c r="W5785" t="str">
        <f>TEXT(Working_Data[[#This Row],[order_date]],"mmmm")</f>
        <v>July</v>
      </c>
      <c r="X5785" s="7">
        <f>Working_Data[[#This Row],[last_order_date]]-Working_Data[[#This Row],[signup_date]]</f>
        <v>-59</v>
      </c>
      <c r="Y5785" s="7">
        <f>IF(Working_Data[[#This Row],[churned]]="Active",1,0)</f>
        <v>0</v>
      </c>
      <c r="Z5785" s="7">
        <f>YEAR(Working_Data[[#This Row],[order_date]])</f>
        <v>2025</v>
      </c>
    </row>
    <row r="5786" spans="1:26" x14ac:dyDescent="0.25">
      <c r="A5786" t="s">
        <v>11622</v>
      </c>
      <c r="B5786" t="s">
        <v>38</v>
      </c>
      <c r="C5786" t="s">
        <v>39</v>
      </c>
      <c r="D5786" t="s">
        <v>32</v>
      </c>
      <c r="E5786" s="1">
        <v>45525</v>
      </c>
      <c r="F5786" t="s">
        <v>11623</v>
      </c>
      <c r="G5786" s="1">
        <v>45866</v>
      </c>
      <c r="H5786" t="s">
        <v>58</v>
      </c>
      <c r="I5786" t="s">
        <v>54</v>
      </c>
      <c r="J5786" t="s">
        <v>67</v>
      </c>
      <c r="K5786">
        <v>1</v>
      </c>
      <c r="L5786" s="3">
        <f>Working_Data[[#This Row],[price2]]/Working_Data[[#This Row],[quantity]]</f>
        <v>1368.07</v>
      </c>
      <c r="M5786" s="3">
        <v>1368.07</v>
      </c>
      <c r="N5786" t="s">
        <v>50</v>
      </c>
      <c r="O5786">
        <v>15</v>
      </c>
      <c r="P5786" s="1">
        <v>45764</v>
      </c>
      <c r="Q5786">
        <v>121</v>
      </c>
      <c r="R5786" t="s">
        <v>29</v>
      </c>
      <c r="S5786">
        <v>1</v>
      </c>
      <c r="T5786" s="1">
        <v>45903</v>
      </c>
      <c r="U5786" t="s">
        <v>36</v>
      </c>
      <c r="V5786" t="str">
        <f>TEXT(WEEKDAY(Working_Data[[#This Row],[order_date]],1),"DDDD")</f>
        <v>Monday</v>
      </c>
      <c r="W5786" t="str">
        <f>TEXT(Working_Data[[#This Row],[order_date]],"mmmm")</f>
        <v>July</v>
      </c>
      <c r="X5786" s="7">
        <f>Working_Data[[#This Row],[last_order_date]]-Working_Data[[#This Row],[signup_date]]</f>
        <v>239</v>
      </c>
      <c r="Y5786" s="7">
        <f>IF(Working_Data[[#This Row],[churned]]="Active",1,0)</f>
        <v>1</v>
      </c>
      <c r="Z5786" s="7">
        <f>YEAR(Working_Data[[#This Row],[order_date]])</f>
        <v>2025</v>
      </c>
    </row>
    <row r="5787" spans="1:26" x14ac:dyDescent="0.25">
      <c r="A5787" t="s">
        <v>11624</v>
      </c>
      <c r="B5787" t="s">
        <v>38</v>
      </c>
      <c r="C5787" t="s">
        <v>39</v>
      </c>
      <c r="D5787" t="s">
        <v>56</v>
      </c>
      <c r="E5787" s="1">
        <v>45327</v>
      </c>
      <c r="F5787" t="s">
        <v>11625</v>
      </c>
      <c r="G5787" s="1">
        <v>45866</v>
      </c>
      <c r="H5787" t="s">
        <v>41</v>
      </c>
      <c r="I5787" t="s">
        <v>54</v>
      </c>
      <c r="J5787" t="s">
        <v>27</v>
      </c>
      <c r="K5787">
        <v>1</v>
      </c>
      <c r="L5787" s="3">
        <f>Working_Data[[#This Row],[price2]]/Working_Data[[#This Row],[quantity]]</f>
        <v>748.07</v>
      </c>
      <c r="M5787" s="3">
        <v>748.07</v>
      </c>
      <c r="N5787" t="s">
        <v>28</v>
      </c>
      <c r="O5787">
        <v>40</v>
      </c>
      <c r="P5787" s="1">
        <v>45797</v>
      </c>
      <c r="Q5787">
        <v>31</v>
      </c>
      <c r="R5787" t="s">
        <v>29</v>
      </c>
      <c r="S5787">
        <v>4</v>
      </c>
      <c r="T5787" s="1">
        <v>45574</v>
      </c>
      <c r="U5787" t="s">
        <v>30</v>
      </c>
      <c r="V5787" t="str">
        <f>TEXT(WEEKDAY(Working_Data[[#This Row],[order_date]],1),"DDDD")</f>
        <v>Monday</v>
      </c>
      <c r="W5787" t="str">
        <f>TEXT(Working_Data[[#This Row],[order_date]],"mmmm")</f>
        <v>July</v>
      </c>
      <c r="X5787" s="7">
        <f>Working_Data[[#This Row],[last_order_date]]-Working_Data[[#This Row],[signup_date]]</f>
        <v>470</v>
      </c>
      <c r="Y5787" s="7">
        <f>IF(Working_Data[[#This Row],[churned]]="Active",1,0)</f>
        <v>1</v>
      </c>
      <c r="Z5787" s="7">
        <f>YEAR(Working_Data[[#This Row],[order_date]])</f>
        <v>2025</v>
      </c>
    </row>
    <row r="5788" spans="1:26" x14ac:dyDescent="0.25">
      <c r="A5788" t="s">
        <v>11626</v>
      </c>
      <c r="B5788" t="s">
        <v>38</v>
      </c>
      <c r="C5788" t="s">
        <v>39</v>
      </c>
      <c r="D5788" t="s">
        <v>52</v>
      </c>
      <c r="E5788" s="1">
        <v>45292</v>
      </c>
      <c r="F5788" t="s">
        <v>11627</v>
      </c>
      <c r="G5788" s="1">
        <v>45866</v>
      </c>
      <c r="H5788" t="s">
        <v>34</v>
      </c>
      <c r="I5788" t="s">
        <v>48</v>
      </c>
      <c r="J5788" t="s">
        <v>64</v>
      </c>
      <c r="K5788">
        <v>4</v>
      </c>
      <c r="L5788" s="3">
        <f>Working_Data[[#This Row],[price2]]/Working_Data[[#This Row],[quantity]]</f>
        <v>145.0675</v>
      </c>
      <c r="M5788" s="3">
        <v>580.27</v>
      </c>
      <c r="N5788" t="s">
        <v>28</v>
      </c>
      <c r="O5788">
        <v>34</v>
      </c>
      <c r="P5788" s="1">
        <v>45877</v>
      </c>
      <c r="Q5788">
        <v>479</v>
      </c>
      <c r="R5788" t="s">
        <v>43</v>
      </c>
      <c r="S5788">
        <v>4</v>
      </c>
      <c r="T5788" s="1">
        <v>45760</v>
      </c>
      <c r="U5788" t="s">
        <v>36</v>
      </c>
      <c r="V5788" t="str">
        <f>TEXT(WEEKDAY(Working_Data[[#This Row],[order_date]],1),"DDDD")</f>
        <v>Monday</v>
      </c>
      <c r="W5788" t="str">
        <f>TEXT(Working_Data[[#This Row],[order_date]],"mmmm")</f>
        <v>July</v>
      </c>
      <c r="X5788" s="7">
        <f>Working_Data[[#This Row],[last_order_date]]-Working_Data[[#This Row],[signup_date]]</f>
        <v>585</v>
      </c>
      <c r="Y5788" s="7">
        <f>IF(Working_Data[[#This Row],[churned]]="Active",1,0)</f>
        <v>0</v>
      </c>
      <c r="Z5788" s="7">
        <f>YEAR(Working_Data[[#This Row],[order_date]])</f>
        <v>2025</v>
      </c>
    </row>
    <row r="5789" spans="1:26" x14ac:dyDescent="0.25">
      <c r="A5789" t="s">
        <v>11628</v>
      </c>
      <c r="B5789" t="s">
        <v>45</v>
      </c>
      <c r="C5789" t="s">
        <v>22</v>
      </c>
      <c r="D5789" t="s">
        <v>23</v>
      </c>
      <c r="E5789" s="1">
        <v>45525</v>
      </c>
      <c r="F5789" t="s">
        <v>11629</v>
      </c>
      <c r="G5789" s="1">
        <v>45866</v>
      </c>
      <c r="H5789" t="s">
        <v>58</v>
      </c>
      <c r="I5789" t="s">
        <v>26</v>
      </c>
      <c r="J5789" t="s">
        <v>27</v>
      </c>
      <c r="K5789">
        <v>3</v>
      </c>
      <c r="L5789" s="3">
        <f>Working_Data[[#This Row],[price2]]/Working_Data[[#This Row],[quantity]]</f>
        <v>100.44333333333333</v>
      </c>
      <c r="M5789" s="3">
        <v>301.33</v>
      </c>
      <c r="N5789" t="s">
        <v>35</v>
      </c>
      <c r="O5789">
        <v>26</v>
      </c>
      <c r="P5789" s="1">
        <v>45724</v>
      </c>
      <c r="Q5789">
        <v>346</v>
      </c>
      <c r="R5789" t="s">
        <v>43</v>
      </c>
      <c r="S5789">
        <v>2</v>
      </c>
      <c r="T5789" s="1">
        <v>45584</v>
      </c>
      <c r="U5789" t="s">
        <v>36</v>
      </c>
      <c r="V5789" t="str">
        <f>TEXT(WEEKDAY(Working_Data[[#This Row],[order_date]],1),"DDDD")</f>
        <v>Monday</v>
      </c>
      <c r="W5789" t="str">
        <f>TEXT(Working_Data[[#This Row],[order_date]],"mmmm")</f>
        <v>July</v>
      </c>
      <c r="X5789" s="7">
        <f>Working_Data[[#This Row],[last_order_date]]-Working_Data[[#This Row],[signup_date]]</f>
        <v>199</v>
      </c>
      <c r="Y5789" s="7">
        <f>IF(Working_Data[[#This Row],[churned]]="Active",1,0)</f>
        <v>0</v>
      </c>
      <c r="Z5789" s="7">
        <f>YEAR(Working_Data[[#This Row],[order_date]])</f>
        <v>2025</v>
      </c>
    </row>
    <row r="5790" spans="1:26" x14ac:dyDescent="0.25">
      <c r="A5790" t="s">
        <v>11630</v>
      </c>
      <c r="B5790" t="s">
        <v>21</v>
      </c>
      <c r="C5790" t="s">
        <v>39</v>
      </c>
      <c r="D5790" t="s">
        <v>52</v>
      </c>
      <c r="E5790" s="1">
        <v>45351</v>
      </c>
      <c r="F5790" t="s">
        <v>11631</v>
      </c>
      <c r="G5790" s="1">
        <v>45866</v>
      </c>
      <c r="H5790" t="s">
        <v>58</v>
      </c>
      <c r="I5790" t="s">
        <v>63</v>
      </c>
      <c r="J5790" t="s">
        <v>49</v>
      </c>
      <c r="K5790">
        <v>5</v>
      </c>
      <c r="L5790" s="3">
        <f>Working_Data[[#This Row],[price2]]/Working_Data[[#This Row],[quantity]]</f>
        <v>46.781999999999996</v>
      </c>
      <c r="M5790" s="3">
        <v>233.91</v>
      </c>
      <c r="N5790" t="s">
        <v>50</v>
      </c>
      <c r="O5790">
        <v>43</v>
      </c>
      <c r="P5790" s="1">
        <v>45391</v>
      </c>
      <c r="Q5790">
        <v>420</v>
      </c>
      <c r="R5790" t="s">
        <v>43</v>
      </c>
      <c r="S5790">
        <v>5</v>
      </c>
      <c r="T5790" s="1">
        <v>45933</v>
      </c>
      <c r="U5790" t="s">
        <v>36</v>
      </c>
      <c r="V5790" t="str">
        <f>TEXT(WEEKDAY(Working_Data[[#This Row],[order_date]],1),"DDDD")</f>
        <v>Monday</v>
      </c>
      <c r="W5790" t="str">
        <f>TEXT(Working_Data[[#This Row],[order_date]],"mmmm")</f>
        <v>July</v>
      </c>
      <c r="X5790" s="7">
        <f>Working_Data[[#This Row],[last_order_date]]-Working_Data[[#This Row],[signup_date]]</f>
        <v>40</v>
      </c>
      <c r="Y5790" s="7">
        <f>IF(Working_Data[[#This Row],[churned]]="Active",1,0)</f>
        <v>0</v>
      </c>
      <c r="Z5790" s="7">
        <f>YEAR(Working_Data[[#This Row],[order_date]])</f>
        <v>2025</v>
      </c>
    </row>
    <row r="5791" spans="1:26" x14ac:dyDescent="0.25">
      <c r="A5791" t="s">
        <v>11632</v>
      </c>
      <c r="B5791" t="s">
        <v>21</v>
      </c>
      <c r="C5791" t="s">
        <v>22</v>
      </c>
      <c r="D5791" t="s">
        <v>32</v>
      </c>
      <c r="E5791" s="1">
        <v>45363</v>
      </c>
      <c r="F5791" t="s">
        <v>11633</v>
      </c>
      <c r="G5791" s="1">
        <v>45866</v>
      </c>
      <c r="H5791" t="s">
        <v>34</v>
      </c>
      <c r="I5791" t="s">
        <v>26</v>
      </c>
      <c r="J5791" t="s">
        <v>27</v>
      </c>
      <c r="K5791">
        <v>4</v>
      </c>
      <c r="L5791" s="3">
        <f>Working_Data[[#This Row],[price2]]/Working_Data[[#This Row],[quantity]]</f>
        <v>144.94749999999999</v>
      </c>
      <c r="M5791" s="3">
        <v>579.79</v>
      </c>
      <c r="N5791" t="s">
        <v>35</v>
      </c>
      <c r="O5791">
        <v>1</v>
      </c>
      <c r="P5791" s="1">
        <v>45771</v>
      </c>
      <c r="Q5791">
        <v>279</v>
      </c>
      <c r="R5791" t="s">
        <v>43</v>
      </c>
      <c r="S5791">
        <v>2</v>
      </c>
      <c r="T5791" s="1">
        <v>45874</v>
      </c>
      <c r="U5791" t="s">
        <v>30</v>
      </c>
      <c r="V5791" t="str">
        <f>TEXT(WEEKDAY(Working_Data[[#This Row],[order_date]],1),"DDDD")</f>
        <v>Monday</v>
      </c>
      <c r="W5791" t="str">
        <f>TEXT(Working_Data[[#This Row],[order_date]],"mmmm")</f>
        <v>July</v>
      </c>
      <c r="X5791" s="7">
        <f>Working_Data[[#This Row],[last_order_date]]-Working_Data[[#This Row],[signup_date]]</f>
        <v>408</v>
      </c>
      <c r="Y5791" s="7">
        <f>IF(Working_Data[[#This Row],[churned]]="Active",1,0)</f>
        <v>0</v>
      </c>
      <c r="Z5791" s="7">
        <f>YEAR(Working_Data[[#This Row],[order_date]])</f>
        <v>2025</v>
      </c>
    </row>
    <row r="5792" spans="1:26" x14ac:dyDescent="0.25">
      <c r="A5792" t="s">
        <v>11634</v>
      </c>
      <c r="B5792" t="s">
        <v>38</v>
      </c>
      <c r="C5792" t="s">
        <v>22</v>
      </c>
      <c r="D5792" t="s">
        <v>56</v>
      </c>
      <c r="E5792" s="1">
        <v>45877</v>
      </c>
      <c r="F5792" t="s">
        <v>11635</v>
      </c>
      <c r="G5792" s="1">
        <v>45866</v>
      </c>
      <c r="H5792" t="s">
        <v>41</v>
      </c>
      <c r="I5792" t="s">
        <v>42</v>
      </c>
      <c r="J5792" t="s">
        <v>27</v>
      </c>
      <c r="K5792">
        <v>5</v>
      </c>
      <c r="L5792" s="3">
        <f>Working_Data[[#This Row],[price2]]/Working_Data[[#This Row],[quantity]]</f>
        <v>231.25</v>
      </c>
      <c r="M5792" s="3">
        <v>1156.25</v>
      </c>
      <c r="N5792" t="s">
        <v>28</v>
      </c>
      <c r="O5792">
        <v>15</v>
      </c>
      <c r="P5792" s="1">
        <v>45527</v>
      </c>
      <c r="Q5792">
        <v>359</v>
      </c>
      <c r="R5792" t="s">
        <v>43</v>
      </c>
      <c r="S5792">
        <v>5</v>
      </c>
      <c r="T5792" s="1">
        <v>45760</v>
      </c>
      <c r="U5792" t="s">
        <v>30</v>
      </c>
      <c r="V5792" t="str">
        <f>TEXT(WEEKDAY(Working_Data[[#This Row],[order_date]],1),"DDDD")</f>
        <v>Monday</v>
      </c>
      <c r="W5792" t="str">
        <f>TEXT(Working_Data[[#This Row],[order_date]],"mmmm")</f>
        <v>July</v>
      </c>
      <c r="X5792" s="7">
        <f>Working_Data[[#This Row],[last_order_date]]-Working_Data[[#This Row],[signup_date]]</f>
        <v>-350</v>
      </c>
      <c r="Y5792" s="7">
        <f>IF(Working_Data[[#This Row],[churned]]="Active",1,0)</f>
        <v>0</v>
      </c>
      <c r="Z5792" s="7">
        <f>YEAR(Working_Data[[#This Row],[order_date]])</f>
        <v>2025</v>
      </c>
    </row>
    <row r="5793" spans="1:26" x14ac:dyDescent="0.25">
      <c r="A5793" t="s">
        <v>11636</v>
      </c>
      <c r="B5793" t="s">
        <v>21</v>
      </c>
      <c r="C5793" t="s">
        <v>82</v>
      </c>
      <c r="D5793" t="s">
        <v>32</v>
      </c>
      <c r="E5793" s="1">
        <v>45407</v>
      </c>
      <c r="F5793" t="s">
        <v>11637</v>
      </c>
      <c r="G5793" s="1">
        <v>45867</v>
      </c>
      <c r="H5793" t="s">
        <v>58</v>
      </c>
      <c r="I5793" t="s">
        <v>54</v>
      </c>
      <c r="J5793" t="s">
        <v>27</v>
      </c>
      <c r="K5793">
        <v>1</v>
      </c>
      <c r="L5793" s="3">
        <f>Working_Data[[#This Row],[price2]]/Working_Data[[#This Row],[quantity]]</f>
        <v>1226.67</v>
      </c>
      <c r="M5793" s="3">
        <v>1226.67</v>
      </c>
      <c r="N5793" t="s">
        <v>50</v>
      </c>
      <c r="O5793">
        <v>6</v>
      </c>
      <c r="P5793" s="1">
        <v>45421</v>
      </c>
      <c r="Q5793">
        <v>195</v>
      </c>
      <c r="R5793" t="s">
        <v>29</v>
      </c>
      <c r="S5793">
        <v>4</v>
      </c>
      <c r="T5793" s="1">
        <v>45755</v>
      </c>
      <c r="U5793" t="s">
        <v>36</v>
      </c>
      <c r="V5793" t="str">
        <f>TEXT(WEEKDAY(Working_Data[[#This Row],[order_date]],1),"DDDD")</f>
        <v>Tuesday</v>
      </c>
      <c r="W5793" t="str">
        <f>TEXT(Working_Data[[#This Row],[order_date]],"mmmm")</f>
        <v>July</v>
      </c>
      <c r="X5793" s="7">
        <f>Working_Data[[#This Row],[last_order_date]]-Working_Data[[#This Row],[signup_date]]</f>
        <v>14</v>
      </c>
      <c r="Y5793" s="7">
        <f>IF(Working_Data[[#This Row],[churned]]="Active",1,0)</f>
        <v>1</v>
      </c>
      <c r="Z5793" s="7">
        <f>YEAR(Working_Data[[#This Row],[order_date]])</f>
        <v>2025</v>
      </c>
    </row>
    <row r="5794" spans="1:26" x14ac:dyDescent="0.25">
      <c r="A5794" t="s">
        <v>11638</v>
      </c>
      <c r="B5794" t="s">
        <v>38</v>
      </c>
      <c r="C5794" t="s">
        <v>39</v>
      </c>
      <c r="D5794" t="s">
        <v>32</v>
      </c>
      <c r="E5794" s="1">
        <v>45324</v>
      </c>
      <c r="F5794" t="s">
        <v>11639</v>
      </c>
      <c r="G5794" s="1">
        <v>45867</v>
      </c>
      <c r="H5794" t="s">
        <v>58</v>
      </c>
      <c r="I5794" t="s">
        <v>48</v>
      </c>
      <c r="J5794" t="s">
        <v>49</v>
      </c>
      <c r="K5794">
        <v>2</v>
      </c>
      <c r="L5794" s="3">
        <f>Working_Data[[#This Row],[price2]]/Working_Data[[#This Row],[quantity]]</f>
        <v>576.32000000000005</v>
      </c>
      <c r="M5794" s="3">
        <v>1152.6400000000001</v>
      </c>
      <c r="N5794" t="s">
        <v>28</v>
      </c>
      <c r="O5794">
        <v>43</v>
      </c>
      <c r="P5794" s="1">
        <v>45965</v>
      </c>
      <c r="Q5794">
        <v>329</v>
      </c>
      <c r="R5794" t="s">
        <v>29</v>
      </c>
      <c r="S5794">
        <v>3</v>
      </c>
      <c r="T5794" s="1">
        <v>45714</v>
      </c>
      <c r="U5794" t="s">
        <v>36</v>
      </c>
      <c r="V5794" t="str">
        <f>TEXT(WEEKDAY(Working_Data[[#This Row],[order_date]],1),"DDDD")</f>
        <v>Tuesday</v>
      </c>
      <c r="W5794" t="str">
        <f>TEXT(Working_Data[[#This Row],[order_date]],"mmmm")</f>
        <v>July</v>
      </c>
      <c r="X5794" s="7">
        <f>Working_Data[[#This Row],[last_order_date]]-Working_Data[[#This Row],[signup_date]]</f>
        <v>641</v>
      </c>
      <c r="Y5794" s="7">
        <f>IF(Working_Data[[#This Row],[churned]]="Active",1,0)</f>
        <v>1</v>
      </c>
      <c r="Z5794" s="7">
        <f>YEAR(Working_Data[[#This Row],[order_date]])</f>
        <v>2025</v>
      </c>
    </row>
    <row r="5795" spans="1:26" x14ac:dyDescent="0.25">
      <c r="A5795" t="s">
        <v>11640</v>
      </c>
      <c r="B5795" t="s">
        <v>38</v>
      </c>
      <c r="C5795" t="s">
        <v>22</v>
      </c>
      <c r="D5795" t="s">
        <v>32</v>
      </c>
      <c r="E5795" s="1">
        <v>45574</v>
      </c>
      <c r="F5795" t="s">
        <v>11641</v>
      </c>
      <c r="G5795" s="1">
        <v>45867</v>
      </c>
      <c r="H5795" t="s">
        <v>41</v>
      </c>
      <c r="I5795" t="s">
        <v>54</v>
      </c>
      <c r="J5795" t="s">
        <v>64</v>
      </c>
      <c r="K5795">
        <v>5</v>
      </c>
      <c r="L5795" s="3">
        <f>Working_Data[[#This Row],[price2]]/Working_Data[[#This Row],[quantity]]</f>
        <v>217.102</v>
      </c>
      <c r="M5795" s="3">
        <v>1085.51</v>
      </c>
      <c r="N5795" t="s">
        <v>35</v>
      </c>
      <c r="O5795">
        <v>6</v>
      </c>
      <c r="P5795" s="1">
        <v>45863</v>
      </c>
      <c r="Q5795">
        <v>386</v>
      </c>
      <c r="R5795" t="s">
        <v>43</v>
      </c>
      <c r="S5795">
        <v>1</v>
      </c>
      <c r="T5795" s="1">
        <v>45906</v>
      </c>
      <c r="U5795" t="s">
        <v>60</v>
      </c>
      <c r="V5795" t="str">
        <f>TEXT(WEEKDAY(Working_Data[[#This Row],[order_date]],1),"DDDD")</f>
        <v>Tuesday</v>
      </c>
      <c r="W5795" t="str">
        <f>TEXT(Working_Data[[#This Row],[order_date]],"mmmm")</f>
        <v>July</v>
      </c>
      <c r="X5795" s="7">
        <f>Working_Data[[#This Row],[last_order_date]]-Working_Data[[#This Row],[signup_date]]</f>
        <v>289</v>
      </c>
      <c r="Y5795" s="7">
        <f>IF(Working_Data[[#This Row],[churned]]="Active",1,0)</f>
        <v>0</v>
      </c>
      <c r="Z5795" s="7">
        <f>YEAR(Working_Data[[#This Row],[order_date]])</f>
        <v>2025</v>
      </c>
    </row>
    <row r="5796" spans="1:26" x14ac:dyDescent="0.25">
      <c r="A5796" t="s">
        <v>11642</v>
      </c>
      <c r="B5796" t="s">
        <v>45</v>
      </c>
      <c r="C5796" t="s">
        <v>39</v>
      </c>
      <c r="D5796" t="s">
        <v>32</v>
      </c>
      <c r="E5796" s="1">
        <v>45388</v>
      </c>
      <c r="F5796" t="s">
        <v>11643</v>
      </c>
      <c r="G5796" s="1">
        <v>45867</v>
      </c>
      <c r="H5796" t="s">
        <v>41</v>
      </c>
      <c r="I5796" t="s">
        <v>48</v>
      </c>
      <c r="J5796" t="s">
        <v>49</v>
      </c>
      <c r="K5796">
        <v>2</v>
      </c>
      <c r="L5796" s="3">
        <f>Working_Data[[#This Row],[price2]]/Working_Data[[#This Row],[quantity]]</f>
        <v>119.38</v>
      </c>
      <c r="M5796" s="3">
        <v>238.76</v>
      </c>
      <c r="N5796" t="s">
        <v>50</v>
      </c>
      <c r="O5796">
        <v>25</v>
      </c>
      <c r="P5796" s="1">
        <v>45793</v>
      </c>
      <c r="Q5796">
        <v>435</v>
      </c>
      <c r="R5796" t="s">
        <v>43</v>
      </c>
      <c r="S5796">
        <v>2</v>
      </c>
      <c r="T5796" s="1">
        <v>45872</v>
      </c>
      <c r="U5796" t="s">
        <v>36</v>
      </c>
      <c r="V5796" t="str">
        <f>TEXT(WEEKDAY(Working_Data[[#This Row],[order_date]],1),"DDDD")</f>
        <v>Tuesday</v>
      </c>
      <c r="W5796" t="str">
        <f>TEXT(Working_Data[[#This Row],[order_date]],"mmmm")</f>
        <v>July</v>
      </c>
      <c r="X5796" s="7">
        <f>Working_Data[[#This Row],[last_order_date]]-Working_Data[[#This Row],[signup_date]]</f>
        <v>405</v>
      </c>
      <c r="Y5796" s="7">
        <f>IF(Working_Data[[#This Row],[churned]]="Active",1,0)</f>
        <v>0</v>
      </c>
      <c r="Z5796" s="7">
        <f>YEAR(Working_Data[[#This Row],[order_date]])</f>
        <v>2025</v>
      </c>
    </row>
    <row r="5797" spans="1:26" x14ac:dyDescent="0.25">
      <c r="A5797" t="s">
        <v>11644</v>
      </c>
      <c r="B5797" t="s">
        <v>38</v>
      </c>
      <c r="C5797" t="s">
        <v>39</v>
      </c>
      <c r="D5797" t="s">
        <v>32</v>
      </c>
      <c r="E5797" s="1">
        <v>45217</v>
      </c>
      <c r="F5797" t="s">
        <v>11645</v>
      </c>
      <c r="G5797" s="1">
        <v>45867</v>
      </c>
      <c r="H5797" t="s">
        <v>58</v>
      </c>
      <c r="I5797" t="s">
        <v>63</v>
      </c>
      <c r="J5797" t="s">
        <v>64</v>
      </c>
      <c r="K5797">
        <v>5</v>
      </c>
      <c r="L5797" s="3">
        <f>Working_Data[[#This Row],[price2]]/Working_Data[[#This Row],[quantity]]</f>
        <v>158.96800000000002</v>
      </c>
      <c r="M5797" s="3">
        <v>794.84</v>
      </c>
      <c r="N5797" t="s">
        <v>50</v>
      </c>
      <c r="O5797">
        <v>32</v>
      </c>
      <c r="P5797" s="1">
        <v>45640</v>
      </c>
      <c r="Q5797">
        <v>322</v>
      </c>
      <c r="R5797" t="s">
        <v>29</v>
      </c>
      <c r="S5797">
        <v>3</v>
      </c>
      <c r="T5797" s="1">
        <v>45613</v>
      </c>
      <c r="U5797" t="s">
        <v>30</v>
      </c>
      <c r="V5797" t="str">
        <f>TEXT(WEEKDAY(Working_Data[[#This Row],[order_date]],1),"DDDD")</f>
        <v>Tuesday</v>
      </c>
      <c r="W5797" t="str">
        <f>TEXT(Working_Data[[#This Row],[order_date]],"mmmm")</f>
        <v>July</v>
      </c>
      <c r="X5797" s="7">
        <f>Working_Data[[#This Row],[last_order_date]]-Working_Data[[#This Row],[signup_date]]</f>
        <v>423</v>
      </c>
      <c r="Y5797" s="7">
        <f>IF(Working_Data[[#This Row],[churned]]="Active",1,0)</f>
        <v>1</v>
      </c>
      <c r="Z5797" s="7">
        <f>YEAR(Working_Data[[#This Row],[order_date]])</f>
        <v>2025</v>
      </c>
    </row>
    <row r="5798" spans="1:26" x14ac:dyDescent="0.25">
      <c r="A5798" t="s">
        <v>11646</v>
      </c>
      <c r="B5798" t="s">
        <v>38</v>
      </c>
      <c r="C5798" t="s">
        <v>82</v>
      </c>
      <c r="D5798" t="s">
        <v>23</v>
      </c>
      <c r="E5798" s="1">
        <v>45675</v>
      </c>
      <c r="F5798" t="s">
        <v>11647</v>
      </c>
      <c r="G5798" s="1">
        <v>45868</v>
      </c>
      <c r="H5798" t="s">
        <v>41</v>
      </c>
      <c r="I5798" t="s">
        <v>63</v>
      </c>
      <c r="J5798" t="s">
        <v>67</v>
      </c>
      <c r="K5798">
        <v>5</v>
      </c>
      <c r="L5798" s="3">
        <f>Working_Data[[#This Row],[price2]]/Working_Data[[#This Row],[quantity]]</f>
        <v>113.77000000000001</v>
      </c>
      <c r="M5798" s="3">
        <v>568.85</v>
      </c>
      <c r="N5798" t="s">
        <v>50</v>
      </c>
      <c r="O5798">
        <v>25</v>
      </c>
      <c r="P5798" s="1">
        <v>45672</v>
      </c>
      <c r="Q5798">
        <v>104</v>
      </c>
      <c r="R5798" t="s">
        <v>29</v>
      </c>
      <c r="S5798">
        <v>4</v>
      </c>
      <c r="T5798" s="1">
        <v>45932</v>
      </c>
      <c r="U5798" t="s">
        <v>36</v>
      </c>
      <c r="V5798" t="str">
        <f>TEXT(WEEKDAY(Working_Data[[#This Row],[order_date]],1),"DDDD")</f>
        <v>Wednesday</v>
      </c>
      <c r="W5798" t="str">
        <f>TEXT(Working_Data[[#This Row],[order_date]],"mmmm")</f>
        <v>July</v>
      </c>
      <c r="X5798" s="7">
        <f>Working_Data[[#This Row],[last_order_date]]-Working_Data[[#This Row],[signup_date]]</f>
        <v>-3</v>
      </c>
      <c r="Y5798" s="7">
        <f>IF(Working_Data[[#This Row],[churned]]="Active",1,0)</f>
        <v>1</v>
      </c>
      <c r="Z5798" s="7">
        <f>YEAR(Working_Data[[#This Row],[order_date]])</f>
        <v>2025</v>
      </c>
    </row>
    <row r="5799" spans="1:26" x14ac:dyDescent="0.25">
      <c r="A5799" t="s">
        <v>11648</v>
      </c>
      <c r="B5799" t="s">
        <v>21</v>
      </c>
      <c r="C5799" t="s">
        <v>22</v>
      </c>
      <c r="D5799" t="s">
        <v>32</v>
      </c>
      <c r="E5799" s="1">
        <v>45739</v>
      </c>
      <c r="F5799" t="s">
        <v>11649</v>
      </c>
      <c r="G5799" s="1">
        <v>45868</v>
      </c>
      <c r="H5799" t="s">
        <v>47</v>
      </c>
      <c r="I5799" t="s">
        <v>42</v>
      </c>
      <c r="J5799" t="s">
        <v>59</v>
      </c>
      <c r="K5799">
        <v>3</v>
      </c>
      <c r="L5799" s="3">
        <f>Working_Data[[#This Row],[price2]]/Working_Data[[#This Row],[quantity]]</f>
        <v>378.15000000000003</v>
      </c>
      <c r="M5799" s="3">
        <v>1134.45</v>
      </c>
      <c r="N5799" t="s">
        <v>50</v>
      </c>
      <c r="O5799">
        <v>29</v>
      </c>
      <c r="P5799" s="1">
        <v>45331</v>
      </c>
      <c r="Q5799">
        <v>477</v>
      </c>
      <c r="R5799" t="s">
        <v>29</v>
      </c>
      <c r="S5799">
        <v>5</v>
      </c>
      <c r="T5799" s="1">
        <v>45814</v>
      </c>
      <c r="U5799" t="s">
        <v>60</v>
      </c>
      <c r="V5799" t="str">
        <f>TEXT(WEEKDAY(Working_Data[[#This Row],[order_date]],1),"DDDD")</f>
        <v>Wednesday</v>
      </c>
      <c r="W5799" t="str">
        <f>TEXT(Working_Data[[#This Row],[order_date]],"mmmm")</f>
        <v>July</v>
      </c>
      <c r="X5799" s="7">
        <f>Working_Data[[#This Row],[last_order_date]]-Working_Data[[#This Row],[signup_date]]</f>
        <v>-408</v>
      </c>
      <c r="Y5799" s="7">
        <f>IF(Working_Data[[#This Row],[churned]]="Active",1,0)</f>
        <v>1</v>
      </c>
      <c r="Z5799" s="7">
        <f>YEAR(Working_Data[[#This Row],[order_date]])</f>
        <v>2025</v>
      </c>
    </row>
    <row r="5800" spans="1:26" x14ac:dyDescent="0.25">
      <c r="A5800" t="s">
        <v>11650</v>
      </c>
      <c r="B5800" t="s">
        <v>38</v>
      </c>
      <c r="C5800" t="s">
        <v>39</v>
      </c>
      <c r="D5800" t="s">
        <v>52</v>
      </c>
      <c r="E5800" s="1">
        <v>45581</v>
      </c>
      <c r="F5800" t="s">
        <v>11651</v>
      </c>
      <c r="G5800" s="1">
        <v>45868</v>
      </c>
      <c r="H5800" t="s">
        <v>25</v>
      </c>
      <c r="I5800" t="s">
        <v>63</v>
      </c>
      <c r="J5800" t="s">
        <v>64</v>
      </c>
      <c r="K5800">
        <v>2</v>
      </c>
      <c r="L5800" s="3">
        <f>Working_Data[[#This Row],[price2]]/Working_Data[[#This Row],[quantity]]</f>
        <v>133.815</v>
      </c>
      <c r="M5800" s="3">
        <v>267.63</v>
      </c>
      <c r="N5800" t="s">
        <v>35</v>
      </c>
      <c r="O5800">
        <v>34</v>
      </c>
      <c r="P5800" s="1">
        <v>45811</v>
      </c>
      <c r="Q5800">
        <v>218</v>
      </c>
      <c r="R5800" t="s">
        <v>43</v>
      </c>
      <c r="S5800">
        <v>2</v>
      </c>
      <c r="T5800" s="1">
        <v>45577</v>
      </c>
      <c r="U5800" t="s">
        <v>36</v>
      </c>
      <c r="V5800" t="str">
        <f>TEXT(WEEKDAY(Working_Data[[#This Row],[order_date]],1),"DDDD")</f>
        <v>Wednesday</v>
      </c>
      <c r="W5800" t="str">
        <f>TEXT(Working_Data[[#This Row],[order_date]],"mmmm")</f>
        <v>July</v>
      </c>
      <c r="X5800" s="7">
        <f>Working_Data[[#This Row],[last_order_date]]-Working_Data[[#This Row],[signup_date]]</f>
        <v>230</v>
      </c>
      <c r="Y5800" s="7">
        <f>IF(Working_Data[[#This Row],[churned]]="Active",1,0)</f>
        <v>0</v>
      </c>
      <c r="Z5800" s="7">
        <f>YEAR(Working_Data[[#This Row],[order_date]])</f>
        <v>2025</v>
      </c>
    </row>
    <row r="5801" spans="1:26" x14ac:dyDescent="0.25">
      <c r="A5801" t="s">
        <v>11652</v>
      </c>
      <c r="B5801" t="s">
        <v>38</v>
      </c>
      <c r="C5801" t="s">
        <v>82</v>
      </c>
      <c r="D5801" t="s">
        <v>77</v>
      </c>
      <c r="E5801" s="1">
        <v>45492</v>
      </c>
      <c r="F5801" t="s">
        <v>11653</v>
      </c>
      <c r="G5801" s="1">
        <v>45868</v>
      </c>
      <c r="H5801" t="s">
        <v>58</v>
      </c>
      <c r="I5801" t="s">
        <v>54</v>
      </c>
      <c r="J5801" t="s">
        <v>67</v>
      </c>
      <c r="K5801">
        <v>3</v>
      </c>
      <c r="L5801" s="3">
        <f>Working_Data[[#This Row],[price2]]/Working_Data[[#This Row],[quantity]]</f>
        <v>211.80333333333331</v>
      </c>
      <c r="M5801" s="3">
        <v>635.41</v>
      </c>
      <c r="N5801" t="s">
        <v>28</v>
      </c>
      <c r="O5801">
        <v>43</v>
      </c>
      <c r="P5801" s="1">
        <v>45723</v>
      </c>
      <c r="Q5801">
        <v>155</v>
      </c>
      <c r="R5801" t="s">
        <v>43</v>
      </c>
      <c r="S5801">
        <v>1</v>
      </c>
      <c r="T5801" s="1">
        <v>45836</v>
      </c>
      <c r="U5801" t="s">
        <v>60</v>
      </c>
      <c r="V5801" t="str">
        <f>TEXT(WEEKDAY(Working_Data[[#This Row],[order_date]],1),"DDDD")</f>
        <v>Wednesday</v>
      </c>
      <c r="W5801" t="str">
        <f>TEXT(Working_Data[[#This Row],[order_date]],"mmmm")</f>
        <v>July</v>
      </c>
      <c r="X5801" s="7">
        <f>Working_Data[[#This Row],[last_order_date]]-Working_Data[[#This Row],[signup_date]]</f>
        <v>231</v>
      </c>
      <c r="Y5801" s="7">
        <f>IF(Working_Data[[#This Row],[churned]]="Active",1,0)</f>
        <v>0</v>
      </c>
      <c r="Z5801" s="7">
        <f>YEAR(Working_Data[[#This Row],[order_date]])</f>
        <v>2025</v>
      </c>
    </row>
    <row r="5802" spans="1:26" x14ac:dyDescent="0.25">
      <c r="A5802" t="s">
        <v>11654</v>
      </c>
      <c r="B5802" t="s">
        <v>21</v>
      </c>
      <c r="C5802" t="s">
        <v>39</v>
      </c>
      <c r="D5802" t="s">
        <v>56</v>
      </c>
      <c r="E5802" s="1">
        <v>45770</v>
      </c>
      <c r="F5802" t="s">
        <v>11655</v>
      </c>
      <c r="G5802" s="1">
        <v>45868</v>
      </c>
      <c r="H5802" t="s">
        <v>41</v>
      </c>
      <c r="I5802" t="s">
        <v>48</v>
      </c>
      <c r="J5802" t="s">
        <v>49</v>
      </c>
      <c r="K5802">
        <v>4</v>
      </c>
      <c r="L5802" s="3">
        <f>Working_Data[[#This Row],[price2]]/Working_Data[[#This Row],[quantity]]</f>
        <v>253.96</v>
      </c>
      <c r="M5802" s="3">
        <v>1015.84</v>
      </c>
      <c r="N5802" t="s">
        <v>28</v>
      </c>
      <c r="O5802">
        <v>32</v>
      </c>
      <c r="P5802" s="1">
        <v>45794</v>
      </c>
      <c r="Q5802">
        <v>460</v>
      </c>
      <c r="R5802" t="s">
        <v>43</v>
      </c>
      <c r="S5802">
        <v>4</v>
      </c>
      <c r="T5802" s="1">
        <v>45644</v>
      </c>
      <c r="U5802" t="s">
        <v>30</v>
      </c>
      <c r="V5802" t="str">
        <f>TEXT(WEEKDAY(Working_Data[[#This Row],[order_date]],1),"DDDD")</f>
        <v>Wednesday</v>
      </c>
      <c r="W5802" t="str">
        <f>TEXT(Working_Data[[#This Row],[order_date]],"mmmm")</f>
        <v>July</v>
      </c>
      <c r="X5802" s="7">
        <f>Working_Data[[#This Row],[last_order_date]]-Working_Data[[#This Row],[signup_date]]</f>
        <v>24</v>
      </c>
      <c r="Y5802" s="7">
        <f>IF(Working_Data[[#This Row],[churned]]="Active",1,0)</f>
        <v>0</v>
      </c>
      <c r="Z5802" s="7">
        <f>YEAR(Working_Data[[#This Row],[order_date]])</f>
        <v>2025</v>
      </c>
    </row>
    <row r="5803" spans="1:26" x14ac:dyDescent="0.25">
      <c r="A5803" t="s">
        <v>11656</v>
      </c>
      <c r="B5803" t="s">
        <v>21</v>
      </c>
      <c r="C5803" t="s">
        <v>39</v>
      </c>
      <c r="D5803" t="s">
        <v>32</v>
      </c>
      <c r="E5803" s="1">
        <v>45682</v>
      </c>
      <c r="F5803" t="s">
        <v>11657</v>
      </c>
      <c r="G5803" s="1">
        <v>45868</v>
      </c>
      <c r="H5803" t="s">
        <v>47</v>
      </c>
      <c r="I5803" t="s">
        <v>63</v>
      </c>
      <c r="J5803" t="s">
        <v>49</v>
      </c>
      <c r="K5803">
        <v>2</v>
      </c>
      <c r="L5803" s="3">
        <f>Working_Data[[#This Row],[price2]]/Working_Data[[#This Row],[quantity]]</f>
        <v>121.84</v>
      </c>
      <c r="M5803" s="3">
        <v>243.68</v>
      </c>
      <c r="N5803" t="s">
        <v>50</v>
      </c>
      <c r="O5803">
        <v>15</v>
      </c>
      <c r="P5803" s="1">
        <v>45636</v>
      </c>
      <c r="Q5803">
        <v>175</v>
      </c>
      <c r="R5803" t="s">
        <v>29</v>
      </c>
      <c r="S5803">
        <v>4</v>
      </c>
      <c r="T5803" s="1">
        <v>45550</v>
      </c>
      <c r="U5803" t="s">
        <v>36</v>
      </c>
      <c r="V5803" t="str">
        <f>TEXT(WEEKDAY(Working_Data[[#This Row],[order_date]],1),"DDDD")</f>
        <v>Wednesday</v>
      </c>
      <c r="W5803" t="str">
        <f>TEXT(Working_Data[[#This Row],[order_date]],"mmmm")</f>
        <v>July</v>
      </c>
      <c r="X5803" s="7">
        <f>Working_Data[[#This Row],[last_order_date]]-Working_Data[[#This Row],[signup_date]]</f>
        <v>-46</v>
      </c>
      <c r="Y5803" s="7">
        <f>IF(Working_Data[[#This Row],[churned]]="Active",1,0)</f>
        <v>1</v>
      </c>
      <c r="Z5803" s="7">
        <f>YEAR(Working_Data[[#This Row],[order_date]])</f>
        <v>2025</v>
      </c>
    </row>
    <row r="5804" spans="1:26" x14ac:dyDescent="0.25">
      <c r="A5804" t="s">
        <v>11658</v>
      </c>
      <c r="B5804" t="s">
        <v>38</v>
      </c>
      <c r="C5804" t="s">
        <v>82</v>
      </c>
      <c r="D5804" t="s">
        <v>23</v>
      </c>
      <c r="E5804" s="1">
        <v>45753</v>
      </c>
      <c r="F5804" t="s">
        <v>11659</v>
      </c>
      <c r="G5804" s="1">
        <v>45869</v>
      </c>
      <c r="H5804" t="s">
        <v>58</v>
      </c>
      <c r="I5804" t="s">
        <v>26</v>
      </c>
      <c r="J5804" t="s">
        <v>64</v>
      </c>
      <c r="K5804">
        <v>3</v>
      </c>
      <c r="L5804" s="3">
        <f>Working_Data[[#This Row],[price2]]/Working_Data[[#This Row],[quantity]]</f>
        <v>477.75</v>
      </c>
      <c r="M5804" s="3">
        <v>1433.25</v>
      </c>
      <c r="N5804" t="s">
        <v>28</v>
      </c>
      <c r="O5804">
        <v>19</v>
      </c>
      <c r="P5804" s="1">
        <v>45838</v>
      </c>
      <c r="Q5804">
        <v>120</v>
      </c>
      <c r="R5804" t="s">
        <v>43</v>
      </c>
      <c r="S5804">
        <v>2</v>
      </c>
      <c r="T5804" s="1">
        <v>45596</v>
      </c>
      <c r="U5804" t="s">
        <v>60</v>
      </c>
      <c r="V5804" t="str">
        <f>TEXT(WEEKDAY(Working_Data[[#This Row],[order_date]],1),"DDDD")</f>
        <v>Thursday</v>
      </c>
      <c r="W5804" t="str">
        <f>TEXT(Working_Data[[#This Row],[order_date]],"mmmm")</f>
        <v>July</v>
      </c>
      <c r="X5804" s="7">
        <f>Working_Data[[#This Row],[last_order_date]]-Working_Data[[#This Row],[signup_date]]</f>
        <v>85</v>
      </c>
      <c r="Y5804" s="7">
        <f>IF(Working_Data[[#This Row],[churned]]="Active",1,0)</f>
        <v>0</v>
      </c>
      <c r="Z5804" s="7">
        <f>YEAR(Working_Data[[#This Row],[order_date]])</f>
        <v>2025</v>
      </c>
    </row>
    <row r="5805" spans="1:26" x14ac:dyDescent="0.25">
      <c r="A5805" t="s">
        <v>11660</v>
      </c>
      <c r="B5805" t="s">
        <v>45</v>
      </c>
      <c r="C5805" t="s">
        <v>22</v>
      </c>
      <c r="D5805" t="s">
        <v>56</v>
      </c>
      <c r="E5805" s="1">
        <v>45836</v>
      </c>
      <c r="F5805" t="s">
        <v>11661</v>
      </c>
      <c r="G5805" s="1">
        <v>45869</v>
      </c>
      <c r="H5805" t="s">
        <v>58</v>
      </c>
      <c r="I5805" t="s">
        <v>54</v>
      </c>
      <c r="J5805" t="s">
        <v>67</v>
      </c>
      <c r="K5805">
        <v>4</v>
      </c>
      <c r="L5805" s="3">
        <f>Working_Data[[#This Row],[price2]]/Working_Data[[#This Row],[quantity]]</f>
        <v>360.38</v>
      </c>
      <c r="M5805" s="3">
        <v>1441.52</v>
      </c>
      <c r="N5805" t="s">
        <v>35</v>
      </c>
      <c r="O5805">
        <v>19</v>
      </c>
      <c r="P5805" s="1">
        <v>45733</v>
      </c>
      <c r="Q5805">
        <v>81</v>
      </c>
      <c r="R5805" t="s">
        <v>43</v>
      </c>
      <c r="S5805">
        <v>5</v>
      </c>
      <c r="T5805" s="1">
        <v>45937</v>
      </c>
      <c r="U5805" t="s">
        <v>30</v>
      </c>
      <c r="V5805" t="str">
        <f>TEXT(WEEKDAY(Working_Data[[#This Row],[order_date]],1),"DDDD")</f>
        <v>Thursday</v>
      </c>
      <c r="W5805" t="str">
        <f>TEXT(Working_Data[[#This Row],[order_date]],"mmmm")</f>
        <v>July</v>
      </c>
      <c r="X5805" s="7">
        <f>Working_Data[[#This Row],[last_order_date]]-Working_Data[[#This Row],[signup_date]]</f>
        <v>-103</v>
      </c>
      <c r="Y5805" s="7">
        <f>IF(Working_Data[[#This Row],[churned]]="Active",1,0)</f>
        <v>0</v>
      </c>
      <c r="Z5805" s="7">
        <f>YEAR(Working_Data[[#This Row],[order_date]])</f>
        <v>2025</v>
      </c>
    </row>
    <row r="5806" spans="1:26" x14ac:dyDescent="0.25">
      <c r="A5806" t="s">
        <v>11662</v>
      </c>
      <c r="B5806" t="s">
        <v>38</v>
      </c>
      <c r="C5806" t="s">
        <v>82</v>
      </c>
      <c r="D5806" t="s">
        <v>52</v>
      </c>
      <c r="E5806" s="1">
        <v>45329</v>
      </c>
      <c r="F5806" t="s">
        <v>11663</v>
      </c>
      <c r="G5806" s="1">
        <v>45869</v>
      </c>
      <c r="H5806" t="s">
        <v>47</v>
      </c>
      <c r="I5806" t="s">
        <v>42</v>
      </c>
      <c r="J5806" t="s">
        <v>67</v>
      </c>
      <c r="K5806">
        <v>2</v>
      </c>
      <c r="L5806" s="3">
        <f>Working_Data[[#This Row],[price2]]/Working_Data[[#This Row],[quantity]]</f>
        <v>215.465</v>
      </c>
      <c r="M5806" s="3">
        <v>430.93</v>
      </c>
      <c r="N5806" t="s">
        <v>50</v>
      </c>
      <c r="O5806">
        <v>36</v>
      </c>
      <c r="P5806" s="1">
        <v>45750</v>
      </c>
      <c r="Q5806">
        <v>487</v>
      </c>
      <c r="R5806" t="s">
        <v>43</v>
      </c>
      <c r="S5806">
        <v>4</v>
      </c>
      <c r="T5806" s="1">
        <v>45693</v>
      </c>
      <c r="U5806" t="s">
        <v>60</v>
      </c>
      <c r="V5806" t="str">
        <f>TEXT(WEEKDAY(Working_Data[[#This Row],[order_date]],1),"DDDD")</f>
        <v>Thursday</v>
      </c>
      <c r="W5806" t="str">
        <f>TEXT(Working_Data[[#This Row],[order_date]],"mmmm")</f>
        <v>July</v>
      </c>
      <c r="X5806" s="7">
        <f>Working_Data[[#This Row],[last_order_date]]-Working_Data[[#This Row],[signup_date]]</f>
        <v>421</v>
      </c>
      <c r="Y5806" s="7">
        <f>IF(Working_Data[[#This Row],[churned]]="Active",1,0)</f>
        <v>0</v>
      </c>
      <c r="Z5806" s="7">
        <f>YEAR(Working_Data[[#This Row],[order_date]])</f>
        <v>2025</v>
      </c>
    </row>
    <row r="5807" spans="1:26" x14ac:dyDescent="0.25">
      <c r="A5807" t="s">
        <v>11664</v>
      </c>
      <c r="B5807" t="s">
        <v>38</v>
      </c>
      <c r="C5807" t="s">
        <v>22</v>
      </c>
      <c r="D5807" t="s">
        <v>52</v>
      </c>
      <c r="E5807" s="1">
        <v>45299</v>
      </c>
      <c r="F5807" t="s">
        <v>11665</v>
      </c>
      <c r="G5807" s="1">
        <v>45869</v>
      </c>
      <c r="H5807" t="s">
        <v>58</v>
      </c>
      <c r="I5807" t="s">
        <v>26</v>
      </c>
      <c r="J5807" t="s">
        <v>49</v>
      </c>
      <c r="K5807">
        <v>4</v>
      </c>
      <c r="L5807" s="3">
        <f>Working_Data[[#This Row],[price2]]/Working_Data[[#This Row],[quantity]]</f>
        <v>119.44</v>
      </c>
      <c r="M5807" s="3">
        <v>477.76</v>
      </c>
      <c r="N5807" t="s">
        <v>28</v>
      </c>
      <c r="O5807">
        <v>15</v>
      </c>
      <c r="P5807" s="1">
        <v>45362</v>
      </c>
      <c r="Q5807">
        <v>176</v>
      </c>
      <c r="R5807" t="s">
        <v>43</v>
      </c>
      <c r="S5807">
        <v>3</v>
      </c>
      <c r="T5807" s="1">
        <v>45394</v>
      </c>
      <c r="U5807" t="s">
        <v>36</v>
      </c>
      <c r="V5807" t="str">
        <f>TEXT(WEEKDAY(Working_Data[[#This Row],[order_date]],1),"DDDD")</f>
        <v>Thursday</v>
      </c>
      <c r="W5807" t="str">
        <f>TEXT(Working_Data[[#This Row],[order_date]],"mmmm")</f>
        <v>July</v>
      </c>
      <c r="X5807" s="7">
        <f>Working_Data[[#This Row],[last_order_date]]-Working_Data[[#This Row],[signup_date]]</f>
        <v>63</v>
      </c>
      <c r="Y5807" s="7">
        <f>IF(Working_Data[[#This Row],[churned]]="Active",1,0)</f>
        <v>0</v>
      </c>
      <c r="Z5807" s="7">
        <f>YEAR(Working_Data[[#This Row],[order_date]])</f>
        <v>2025</v>
      </c>
    </row>
    <row r="5808" spans="1:26" x14ac:dyDescent="0.25">
      <c r="A5808" t="s">
        <v>11666</v>
      </c>
      <c r="B5808" t="s">
        <v>21</v>
      </c>
      <c r="C5808" t="s">
        <v>22</v>
      </c>
      <c r="D5808" t="s">
        <v>52</v>
      </c>
      <c r="E5808" s="1">
        <v>45400</v>
      </c>
      <c r="F5808" t="s">
        <v>11667</v>
      </c>
      <c r="G5808" s="1">
        <v>45869</v>
      </c>
      <c r="H5808" t="s">
        <v>25</v>
      </c>
      <c r="I5808" t="s">
        <v>42</v>
      </c>
      <c r="J5808" t="s">
        <v>64</v>
      </c>
      <c r="K5808">
        <v>3</v>
      </c>
      <c r="L5808" s="3">
        <f>Working_Data[[#This Row],[price2]]/Working_Data[[#This Row],[quantity]]</f>
        <v>114.95333333333333</v>
      </c>
      <c r="M5808" s="3">
        <v>344.86</v>
      </c>
      <c r="N5808" t="s">
        <v>28</v>
      </c>
      <c r="O5808">
        <v>3</v>
      </c>
      <c r="P5808" s="1">
        <v>45902</v>
      </c>
      <c r="Q5808">
        <v>113</v>
      </c>
      <c r="R5808" t="s">
        <v>29</v>
      </c>
      <c r="S5808">
        <v>1</v>
      </c>
      <c r="T5808" s="1">
        <v>45937</v>
      </c>
      <c r="U5808" t="s">
        <v>36</v>
      </c>
      <c r="V5808" t="str">
        <f>TEXT(WEEKDAY(Working_Data[[#This Row],[order_date]],1),"DDDD")</f>
        <v>Thursday</v>
      </c>
      <c r="W5808" t="str">
        <f>TEXT(Working_Data[[#This Row],[order_date]],"mmmm")</f>
        <v>July</v>
      </c>
      <c r="X5808" s="7">
        <f>Working_Data[[#This Row],[last_order_date]]-Working_Data[[#This Row],[signup_date]]</f>
        <v>502</v>
      </c>
      <c r="Y5808" s="7">
        <f>IF(Working_Data[[#This Row],[churned]]="Active",1,0)</f>
        <v>1</v>
      </c>
      <c r="Z5808" s="7">
        <f>YEAR(Working_Data[[#This Row],[order_date]])</f>
        <v>2025</v>
      </c>
    </row>
    <row r="5809" spans="1:26" x14ac:dyDescent="0.25">
      <c r="A5809" t="s">
        <v>11668</v>
      </c>
      <c r="B5809" t="s">
        <v>45</v>
      </c>
      <c r="C5809" t="s">
        <v>82</v>
      </c>
      <c r="D5809" t="s">
        <v>77</v>
      </c>
      <c r="E5809" s="1">
        <v>45567</v>
      </c>
      <c r="F5809" t="s">
        <v>11669</v>
      </c>
      <c r="G5809" s="1">
        <v>45665</v>
      </c>
      <c r="H5809" t="s">
        <v>25</v>
      </c>
      <c r="I5809" t="s">
        <v>42</v>
      </c>
      <c r="J5809" t="s">
        <v>67</v>
      </c>
      <c r="K5809">
        <v>4</v>
      </c>
      <c r="L5809" s="3">
        <f>Working_Data[[#This Row],[price2]]/Working_Data[[#This Row],[quantity]]</f>
        <v>62.2575</v>
      </c>
      <c r="M5809" s="3">
        <v>249.03</v>
      </c>
      <c r="N5809" t="s">
        <v>35</v>
      </c>
      <c r="O5809">
        <v>14</v>
      </c>
      <c r="P5809" s="1">
        <v>45996</v>
      </c>
      <c r="Q5809">
        <v>213</v>
      </c>
      <c r="R5809" t="s">
        <v>29</v>
      </c>
      <c r="S5809">
        <v>3</v>
      </c>
      <c r="T5809" s="1">
        <v>45824</v>
      </c>
      <c r="U5809" t="s">
        <v>60</v>
      </c>
      <c r="V5809" t="str">
        <f>TEXT(WEEKDAY(Working_Data[[#This Row],[order_date]],1),"DDDD")</f>
        <v>Wednesday</v>
      </c>
      <c r="W5809" t="str">
        <f>TEXT(Working_Data[[#This Row],[order_date]],"mmmm")</f>
        <v>January</v>
      </c>
      <c r="X5809" s="7">
        <f>Working_Data[[#This Row],[last_order_date]]-Working_Data[[#This Row],[signup_date]]</f>
        <v>429</v>
      </c>
      <c r="Y5809" s="7">
        <f>IF(Working_Data[[#This Row],[churned]]="Active",1,0)</f>
        <v>1</v>
      </c>
      <c r="Z5809" s="7">
        <f>YEAR(Working_Data[[#This Row],[order_date]])</f>
        <v>2025</v>
      </c>
    </row>
    <row r="5810" spans="1:26" x14ac:dyDescent="0.25">
      <c r="A5810" t="s">
        <v>11670</v>
      </c>
      <c r="B5810" t="s">
        <v>38</v>
      </c>
      <c r="C5810" t="s">
        <v>82</v>
      </c>
      <c r="D5810" t="s">
        <v>77</v>
      </c>
      <c r="E5810" s="1">
        <v>45647</v>
      </c>
      <c r="F5810" t="s">
        <v>11671</v>
      </c>
      <c r="G5810" s="1">
        <v>45665</v>
      </c>
      <c r="H5810" t="s">
        <v>47</v>
      </c>
      <c r="I5810" t="s">
        <v>63</v>
      </c>
      <c r="J5810" t="s">
        <v>67</v>
      </c>
      <c r="K5810">
        <v>4</v>
      </c>
      <c r="L5810" s="3">
        <f>Working_Data[[#This Row],[price2]]/Working_Data[[#This Row],[quantity]]</f>
        <v>205.3425</v>
      </c>
      <c r="M5810" s="3">
        <v>821.37</v>
      </c>
      <c r="N5810" t="s">
        <v>50</v>
      </c>
      <c r="O5810">
        <v>16</v>
      </c>
      <c r="P5810" s="1">
        <v>45575</v>
      </c>
      <c r="Q5810">
        <v>180</v>
      </c>
      <c r="R5810" t="s">
        <v>43</v>
      </c>
      <c r="S5810">
        <v>3</v>
      </c>
      <c r="T5810" s="1">
        <v>45586</v>
      </c>
      <c r="U5810" t="s">
        <v>30</v>
      </c>
      <c r="V5810" t="str">
        <f>TEXT(WEEKDAY(Working_Data[[#This Row],[order_date]],1),"DDDD")</f>
        <v>Wednesday</v>
      </c>
      <c r="W5810" t="str">
        <f>TEXT(Working_Data[[#This Row],[order_date]],"mmmm")</f>
        <v>January</v>
      </c>
      <c r="X5810" s="7">
        <f>Working_Data[[#This Row],[last_order_date]]-Working_Data[[#This Row],[signup_date]]</f>
        <v>-72</v>
      </c>
      <c r="Y5810" s="7">
        <f>IF(Working_Data[[#This Row],[churned]]="Active",1,0)</f>
        <v>0</v>
      </c>
      <c r="Z5810" s="7">
        <f>YEAR(Working_Data[[#This Row],[order_date]])</f>
        <v>2025</v>
      </c>
    </row>
    <row r="5811" spans="1:26" x14ac:dyDescent="0.25">
      <c r="A5811" t="s">
        <v>11672</v>
      </c>
      <c r="B5811" t="s">
        <v>21</v>
      </c>
      <c r="C5811" t="s">
        <v>22</v>
      </c>
      <c r="D5811" t="s">
        <v>23</v>
      </c>
      <c r="E5811" s="1">
        <v>45783</v>
      </c>
      <c r="F5811" t="s">
        <v>11673</v>
      </c>
      <c r="G5811" s="1">
        <v>45665</v>
      </c>
      <c r="H5811" t="s">
        <v>34</v>
      </c>
      <c r="I5811" t="s">
        <v>48</v>
      </c>
      <c r="J5811" t="s">
        <v>67</v>
      </c>
      <c r="K5811">
        <v>3</v>
      </c>
      <c r="L5811" s="3">
        <f>Working_Data[[#This Row],[price2]]/Working_Data[[#This Row],[quantity]]</f>
        <v>178.14333333333332</v>
      </c>
      <c r="M5811" s="3">
        <v>534.42999999999995</v>
      </c>
      <c r="N5811" t="s">
        <v>50</v>
      </c>
      <c r="O5811">
        <v>23</v>
      </c>
      <c r="P5811" s="1">
        <v>45748</v>
      </c>
      <c r="Q5811">
        <v>483</v>
      </c>
      <c r="R5811" t="s">
        <v>43</v>
      </c>
      <c r="S5811">
        <v>5</v>
      </c>
      <c r="T5811" s="1">
        <v>45856</v>
      </c>
      <c r="U5811" t="s">
        <v>30</v>
      </c>
      <c r="V5811" t="str">
        <f>TEXT(WEEKDAY(Working_Data[[#This Row],[order_date]],1),"DDDD")</f>
        <v>Wednesday</v>
      </c>
      <c r="W5811" t="str">
        <f>TEXT(Working_Data[[#This Row],[order_date]],"mmmm")</f>
        <v>January</v>
      </c>
      <c r="X5811" s="7">
        <f>Working_Data[[#This Row],[last_order_date]]-Working_Data[[#This Row],[signup_date]]</f>
        <v>-35</v>
      </c>
      <c r="Y5811" s="7">
        <f>IF(Working_Data[[#This Row],[churned]]="Active",1,0)</f>
        <v>0</v>
      </c>
      <c r="Z5811" s="7">
        <f>YEAR(Working_Data[[#This Row],[order_date]])</f>
        <v>2025</v>
      </c>
    </row>
    <row r="5812" spans="1:26" x14ac:dyDescent="0.25">
      <c r="A5812" t="s">
        <v>11674</v>
      </c>
      <c r="B5812" t="s">
        <v>21</v>
      </c>
      <c r="C5812" t="s">
        <v>39</v>
      </c>
      <c r="D5812" t="s">
        <v>52</v>
      </c>
      <c r="E5812" s="1">
        <v>45791</v>
      </c>
      <c r="F5812" t="s">
        <v>11675</v>
      </c>
      <c r="G5812" s="1">
        <v>45665</v>
      </c>
      <c r="H5812" t="s">
        <v>47</v>
      </c>
      <c r="I5812" t="s">
        <v>42</v>
      </c>
      <c r="J5812" t="s">
        <v>49</v>
      </c>
      <c r="K5812">
        <v>2</v>
      </c>
      <c r="L5812" s="3">
        <f>Working_Data[[#This Row],[price2]]/Working_Data[[#This Row],[quantity]]</f>
        <v>706.46</v>
      </c>
      <c r="M5812" s="3">
        <v>1412.92</v>
      </c>
      <c r="N5812" t="s">
        <v>35</v>
      </c>
      <c r="O5812">
        <v>48</v>
      </c>
      <c r="P5812" s="1">
        <v>45453</v>
      </c>
      <c r="Q5812">
        <v>211</v>
      </c>
      <c r="R5812" t="s">
        <v>29</v>
      </c>
      <c r="S5812">
        <v>1</v>
      </c>
      <c r="T5812" s="1">
        <v>45740</v>
      </c>
      <c r="U5812" t="s">
        <v>60</v>
      </c>
      <c r="V5812" t="str">
        <f>TEXT(WEEKDAY(Working_Data[[#This Row],[order_date]],1),"DDDD")</f>
        <v>Wednesday</v>
      </c>
      <c r="W5812" t="str">
        <f>TEXT(Working_Data[[#This Row],[order_date]],"mmmm")</f>
        <v>January</v>
      </c>
      <c r="X5812" s="7">
        <f>Working_Data[[#This Row],[last_order_date]]-Working_Data[[#This Row],[signup_date]]</f>
        <v>-338</v>
      </c>
      <c r="Y5812" s="7">
        <f>IF(Working_Data[[#This Row],[churned]]="Active",1,0)</f>
        <v>1</v>
      </c>
      <c r="Z5812" s="7">
        <f>YEAR(Working_Data[[#This Row],[order_date]])</f>
        <v>2025</v>
      </c>
    </row>
    <row r="5813" spans="1:26" x14ac:dyDescent="0.25">
      <c r="A5813" t="s">
        <v>11676</v>
      </c>
      <c r="B5813" t="s">
        <v>38</v>
      </c>
      <c r="C5813" t="s">
        <v>82</v>
      </c>
      <c r="D5813" t="s">
        <v>52</v>
      </c>
      <c r="E5813" s="1">
        <v>45372</v>
      </c>
      <c r="F5813" t="s">
        <v>11677</v>
      </c>
      <c r="G5813" s="1">
        <v>45665</v>
      </c>
      <c r="H5813" t="s">
        <v>25</v>
      </c>
      <c r="I5813" t="s">
        <v>26</v>
      </c>
      <c r="J5813" t="s">
        <v>67</v>
      </c>
      <c r="K5813">
        <v>5</v>
      </c>
      <c r="L5813" s="3">
        <f>Working_Data[[#This Row],[price2]]/Working_Data[[#This Row],[quantity]]</f>
        <v>57.6</v>
      </c>
      <c r="M5813" s="3">
        <v>288</v>
      </c>
      <c r="N5813" t="s">
        <v>28</v>
      </c>
      <c r="O5813">
        <v>19</v>
      </c>
      <c r="P5813" s="1">
        <v>45332</v>
      </c>
      <c r="Q5813">
        <v>170</v>
      </c>
      <c r="R5813" t="s">
        <v>29</v>
      </c>
      <c r="S5813">
        <v>3</v>
      </c>
      <c r="T5813" s="1">
        <v>45722</v>
      </c>
      <c r="U5813" t="s">
        <v>36</v>
      </c>
      <c r="V5813" t="str">
        <f>TEXT(WEEKDAY(Working_Data[[#This Row],[order_date]],1),"DDDD")</f>
        <v>Wednesday</v>
      </c>
      <c r="W5813" t="str">
        <f>TEXT(Working_Data[[#This Row],[order_date]],"mmmm")</f>
        <v>January</v>
      </c>
      <c r="X5813" s="7">
        <f>Working_Data[[#This Row],[last_order_date]]-Working_Data[[#This Row],[signup_date]]</f>
        <v>-40</v>
      </c>
      <c r="Y5813" s="7">
        <f>IF(Working_Data[[#This Row],[churned]]="Active",1,0)</f>
        <v>1</v>
      </c>
      <c r="Z5813" s="7">
        <f>YEAR(Working_Data[[#This Row],[order_date]])</f>
        <v>2025</v>
      </c>
    </row>
    <row r="5814" spans="1:26" x14ac:dyDescent="0.25">
      <c r="A5814" t="s">
        <v>11678</v>
      </c>
      <c r="B5814" t="s">
        <v>21</v>
      </c>
      <c r="C5814" t="s">
        <v>39</v>
      </c>
      <c r="D5814" t="s">
        <v>32</v>
      </c>
      <c r="E5814" s="1">
        <v>45254</v>
      </c>
      <c r="F5814" t="s">
        <v>11679</v>
      </c>
      <c r="G5814" s="1">
        <v>45665</v>
      </c>
      <c r="H5814" t="s">
        <v>47</v>
      </c>
      <c r="I5814" t="s">
        <v>63</v>
      </c>
      <c r="J5814" t="s">
        <v>59</v>
      </c>
      <c r="K5814">
        <v>3</v>
      </c>
      <c r="L5814" s="3">
        <f>Working_Data[[#This Row],[price2]]/Working_Data[[#This Row],[quantity]]</f>
        <v>169.98</v>
      </c>
      <c r="M5814" s="3">
        <v>509.94</v>
      </c>
      <c r="N5814" t="s">
        <v>28</v>
      </c>
      <c r="O5814">
        <v>2</v>
      </c>
      <c r="P5814" s="1">
        <v>45860</v>
      </c>
      <c r="Q5814">
        <v>395</v>
      </c>
      <c r="R5814" t="s">
        <v>43</v>
      </c>
      <c r="S5814">
        <v>1</v>
      </c>
      <c r="T5814" s="1">
        <v>45802</v>
      </c>
      <c r="U5814" t="s">
        <v>30</v>
      </c>
      <c r="V5814" t="str">
        <f>TEXT(WEEKDAY(Working_Data[[#This Row],[order_date]],1),"DDDD")</f>
        <v>Wednesday</v>
      </c>
      <c r="W5814" t="str">
        <f>TEXT(Working_Data[[#This Row],[order_date]],"mmmm")</f>
        <v>January</v>
      </c>
      <c r="X5814" s="7">
        <f>Working_Data[[#This Row],[last_order_date]]-Working_Data[[#This Row],[signup_date]]</f>
        <v>606</v>
      </c>
      <c r="Y5814" s="7">
        <f>IF(Working_Data[[#This Row],[churned]]="Active",1,0)</f>
        <v>0</v>
      </c>
      <c r="Z5814" s="7">
        <f>YEAR(Working_Data[[#This Row],[order_date]])</f>
        <v>2025</v>
      </c>
    </row>
    <row r="5815" spans="1:26" x14ac:dyDescent="0.25">
      <c r="A5815" t="s">
        <v>11680</v>
      </c>
      <c r="B5815" t="s">
        <v>45</v>
      </c>
      <c r="C5815" t="s">
        <v>39</v>
      </c>
      <c r="D5815" t="s">
        <v>52</v>
      </c>
      <c r="E5815" s="1">
        <v>45306</v>
      </c>
      <c r="F5815" t="s">
        <v>11681</v>
      </c>
      <c r="G5815" s="1">
        <v>45665</v>
      </c>
      <c r="H5815" t="s">
        <v>47</v>
      </c>
      <c r="I5815" t="s">
        <v>54</v>
      </c>
      <c r="J5815" t="s">
        <v>64</v>
      </c>
      <c r="K5815">
        <v>3</v>
      </c>
      <c r="L5815" s="3">
        <f>Working_Data[[#This Row],[price2]]/Working_Data[[#This Row],[quantity]]</f>
        <v>75.873333333333335</v>
      </c>
      <c r="M5815" s="3">
        <v>227.62</v>
      </c>
      <c r="N5815" t="s">
        <v>28</v>
      </c>
      <c r="O5815">
        <v>37</v>
      </c>
      <c r="P5815" s="1">
        <v>45704</v>
      </c>
      <c r="Q5815">
        <v>8</v>
      </c>
      <c r="R5815" t="s">
        <v>43</v>
      </c>
      <c r="S5815">
        <v>5</v>
      </c>
      <c r="T5815" s="1">
        <v>45392</v>
      </c>
      <c r="U5815" t="s">
        <v>36</v>
      </c>
      <c r="V5815" t="str">
        <f>TEXT(WEEKDAY(Working_Data[[#This Row],[order_date]],1),"DDDD")</f>
        <v>Wednesday</v>
      </c>
      <c r="W5815" t="str">
        <f>TEXT(Working_Data[[#This Row],[order_date]],"mmmm")</f>
        <v>January</v>
      </c>
      <c r="X5815" s="7">
        <f>Working_Data[[#This Row],[last_order_date]]-Working_Data[[#This Row],[signup_date]]</f>
        <v>398</v>
      </c>
      <c r="Y5815" s="7">
        <f>IF(Working_Data[[#This Row],[churned]]="Active",1,0)</f>
        <v>0</v>
      </c>
      <c r="Z5815" s="7">
        <f>YEAR(Working_Data[[#This Row],[order_date]])</f>
        <v>2025</v>
      </c>
    </row>
    <row r="5816" spans="1:26" x14ac:dyDescent="0.25">
      <c r="A5816" t="s">
        <v>11682</v>
      </c>
      <c r="B5816" t="s">
        <v>45</v>
      </c>
      <c r="C5816" t="s">
        <v>82</v>
      </c>
      <c r="D5816" t="s">
        <v>32</v>
      </c>
      <c r="E5816" s="1">
        <v>45655</v>
      </c>
      <c r="F5816" t="s">
        <v>11683</v>
      </c>
      <c r="G5816" s="1">
        <v>45665</v>
      </c>
      <c r="H5816" t="s">
        <v>25</v>
      </c>
      <c r="I5816" t="s">
        <v>48</v>
      </c>
      <c r="J5816" t="s">
        <v>27</v>
      </c>
      <c r="K5816">
        <v>3</v>
      </c>
      <c r="L5816" s="3">
        <f>Working_Data[[#This Row],[price2]]/Working_Data[[#This Row],[quantity]]</f>
        <v>381.06</v>
      </c>
      <c r="M5816" s="3">
        <v>1143.18</v>
      </c>
      <c r="N5816" t="s">
        <v>50</v>
      </c>
      <c r="O5816">
        <v>4</v>
      </c>
      <c r="P5816" s="1">
        <v>45807</v>
      </c>
      <c r="Q5816">
        <v>43</v>
      </c>
      <c r="R5816" t="s">
        <v>29</v>
      </c>
      <c r="S5816">
        <v>5</v>
      </c>
      <c r="T5816" s="1">
        <v>45870</v>
      </c>
      <c r="U5816" t="s">
        <v>60</v>
      </c>
      <c r="V5816" t="str">
        <f>TEXT(WEEKDAY(Working_Data[[#This Row],[order_date]],1),"DDDD")</f>
        <v>Wednesday</v>
      </c>
      <c r="W5816" t="str">
        <f>TEXT(Working_Data[[#This Row],[order_date]],"mmmm")</f>
        <v>January</v>
      </c>
      <c r="X5816" s="7">
        <f>Working_Data[[#This Row],[last_order_date]]-Working_Data[[#This Row],[signup_date]]</f>
        <v>152</v>
      </c>
      <c r="Y5816" s="7">
        <f>IF(Working_Data[[#This Row],[churned]]="Active",1,0)</f>
        <v>1</v>
      </c>
      <c r="Z5816" s="7">
        <f>YEAR(Working_Data[[#This Row],[order_date]])</f>
        <v>2025</v>
      </c>
    </row>
    <row r="5817" spans="1:26" x14ac:dyDescent="0.25">
      <c r="A5817" t="s">
        <v>11684</v>
      </c>
      <c r="B5817" t="s">
        <v>21</v>
      </c>
      <c r="C5817" t="s">
        <v>22</v>
      </c>
      <c r="D5817" t="s">
        <v>56</v>
      </c>
      <c r="E5817" s="1">
        <v>45227</v>
      </c>
      <c r="F5817" t="s">
        <v>11685</v>
      </c>
      <c r="G5817" s="1">
        <v>45665</v>
      </c>
      <c r="H5817" t="s">
        <v>34</v>
      </c>
      <c r="I5817" t="s">
        <v>54</v>
      </c>
      <c r="J5817" t="s">
        <v>27</v>
      </c>
      <c r="K5817">
        <v>1</v>
      </c>
      <c r="L5817" s="3">
        <f>Working_Data[[#This Row],[price2]]/Working_Data[[#This Row],[quantity]]</f>
        <v>862.8</v>
      </c>
      <c r="M5817" s="3">
        <v>862.8</v>
      </c>
      <c r="N5817" t="s">
        <v>50</v>
      </c>
      <c r="O5817">
        <v>30</v>
      </c>
      <c r="P5817" s="1">
        <v>45533</v>
      </c>
      <c r="Q5817">
        <v>17</v>
      </c>
      <c r="R5817" t="s">
        <v>29</v>
      </c>
      <c r="S5817">
        <v>2</v>
      </c>
      <c r="T5817" s="1">
        <v>45644</v>
      </c>
      <c r="U5817" t="s">
        <v>36</v>
      </c>
      <c r="V5817" t="str">
        <f>TEXT(WEEKDAY(Working_Data[[#This Row],[order_date]],1),"DDDD")</f>
        <v>Wednesday</v>
      </c>
      <c r="W5817" t="str">
        <f>TEXT(Working_Data[[#This Row],[order_date]],"mmmm")</f>
        <v>January</v>
      </c>
      <c r="X5817" s="7">
        <f>Working_Data[[#This Row],[last_order_date]]-Working_Data[[#This Row],[signup_date]]</f>
        <v>306</v>
      </c>
      <c r="Y5817" s="7">
        <f>IF(Working_Data[[#This Row],[churned]]="Active",1,0)</f>
        <v>1</v>
      </c>
      <c r="Z5817" s="7">
        <f>YEAR(Working_Data[[#This Row],[order_date]])</f>
        <v>2025</v>
      </c>
    </row>
    <row r="5818" spans="1:26" x14ac:dyDescent="0.25">
      <c r="A5818" t="s">
        <v>11686</v>
      </c>
      <c r="B5818" t="s">
        <v>45</v>
      </c>
      <c r="C5818" t="s">
        <v>82</v>
      </c>
      <c r="D5818" t="s">
        <v>23</v>
      </c>
      <c r="E5818" s="1">
        <v>45347</v>
      </c>
      <c r="F5818" t="s">
        <v>11687</v>
      </c>
      <c r="G5818" s="1">
        <v>45665</v>
      </c>
      <c r="H5818" t="s">
        <v>47</v>
      </c>
      <c r="I5818" t="s">
        <v>48</v>
      </c>
      <c r="J5818" t="s">
        <v>67</v>
      </c>
      <c r="K5818">
        <v>1</v>
      </c>
      <c r="L5818" s="3">
        <f>Working_Data[[#This Row],[price2]]/Working_Data[[#This Row],[quantity]]</f>
        <v>776.93</v>
      </c>
      <c r="M5818" s="3">
        <v>776.93</v>
      </c>
      <c r="N5818" t="s">
        <v>50</v>
      </c>
      <c r="O5818">
        <v>49</v>
      </c>
      <c r="P5818" s="1">
        <v>45753</v>
      </c>
      <c r="Q5818">
        <v>431</v>
      </c>
      <c r="R5818" t="s">
        <v>29</v>
      </c>
      <c r="S5818">
        <v>1</v>
      </c>
      <c r="T5818" s="1">
        <v>45822</v>
      </c>
      <c r="U5818" t="s">
        <v>60</v>
      </c>
      <c r="V5818" t="str">
        <f>TEXT(WEEKDAY(Working_Data[[#This Row],[order_date]],1),"DDDD")</f>
        <v>Wednesday</v>
      </c>
      <c r="W5818" t="str">
        <f>TEXT(Working_Data[[#This Row],[order_date]],"mmmm")</f>
        <v>January</v>
      </c>
      <c r="X5818" s="7">
        <f>Working_Data[[#This Row],[last_order_date]]-Working_Data[[#This Row],[signup_date]]</f>
        <v>406</v>
      </c>
      <c r="Y5818" s="7">
        <f>IF(Working_Data[[#This Row],[churned]]="Active",1,0)</f>
        <v>1</v>
      </c>
      <c r="Z5818" s="7">
        <f>YEAR(Working_Data[[#This Row],[order_date]])</f>
        <v>2025</v>
      </c>
    </row>
    <row r="5819" spans="1:26" x14ac:dyDescent="0.25">
      <c r="A5819" t="s">
        <v>11688</v>
      </c>
      <c r="B5819" t="s">
        <v>21</v>
      </c>
      <c r="C5819" t="s">
        <v>82</v>
      </c>
      <c r="D5819" t="s">
        <v>32</v>
      </c>
      <c r="E5819" s="1">
        <v>45568</v>
      </c>
      <c r="F5819" t="s">
        <v>11689</v>
      </c>
      <c r="G5819" s="1">
        <v>45665</v>
      </c>
      <c r="H5819" t="s">
        <v>58</v>
      </c>
      <c r="I5819" t="s">
        <v>54</v>
      </c>
      <c r="J5819" t="s">
        <v>64</v>
      </c>
      <c r="K5819">
        <v>2</v>
      </c>
      <c r="L5819" s="3">
        <f>Working_Data[[#This Row],[price2]]/Working_Data[[#This Row],[quantity]]</f>
        <v>70.08</v>
      </c>
      <c r="M5819" s="3">
        <v>140.16</v>
      </c>
      <c r="N5819" t="s">
        <v>50</v>
      </c>
      <c r="O5819">
        <v>38</v>
      </c>
      <c r="P5819" s="1">
        <v>45527</v>
      </c>
      <c r="Q5819">
        <v>359</v>
      </c>
      <c r="R5819" t="s">
        <v>29</v>
      </c>
      <c r="S5819">
        <v>4</v>
      </c>
      <c r="T5819" s="1">
        <v>45748</v>
      </c>
      <c r="U5819" t="s">
        <v>60</v>
      </c>
      <c r="V5819" t="str">
        <f>TEXT(WEEKDAY(Working_Data[[#This Row],[order_date]],1),"DDDD")</f>
        <v>Wednesday</v>
      </c>
      <c r="W5819" t="str">
        <f>TEXT(Working_Data[[#This Row],[order_date]],"mmmm")</f>
        <v>January</v>
      </c>
      <c r="X5819" s="7">
        <f>Working_Data[[#This Row],[last_order_date]]-Working_Data[[#This Row],[signup_date]]</f>
        <v>-41</v>
      </c>
      <c r="Y5819" s="7">
        <f>IF(Working_Data[[#This Row],[churned]]="Active",1,0)</f>
        <v>1</v>
      </c>
      <c r="Z5819" s="7">
        <f>YEAR(Working_Data[[#This Row],[order_date]])</f>
        <v>2025</v>
      </c>
    </row>
    <row r="5820" spans="1:26" x14ac:dyDescent="0.25">
      <c r="A5820" t="s">
        <v>11690</v>
      </c>
      <c r="B5820" t="s">
        <v>21</v>
      </c>
      <c r="C5820" t="s">
        <v>22</v>
      </c>
      <c r="D5820" t="s">
        <v>32</v>
      </c>
      <c r="E5820" s="1">
        <v>45664</v>
      </c>
      <c r="F5820" t="s">
        <v>11691</v>
      </c>
      <c r="G5820" s="1">
        <v>45696</v>
      </c>
      <c r="H5820" t="s">
        <v>34</v>
      </c>
      <c r="I5820" t="s">
        <v>54</v>
      </c>
      <c r="J5820" t="s">
        <v>59</v>
      </c>
      <c r="K5820">
        <v>2</v>
      </c>
      <c r="L5820" s="3">
        <f>Working_Data[[#This Row],[price2]]/Working_Data[[#This Row],[quantity]]</f>
        <v>56.71</v>
      </c>
      <c r="M5820" s="3">
        <v>113.42</v>
      </c>
      <c r="N5820" t="s">
        <v>28</v>
      </c>
      <c r="O5820">
        <v>42</v>
      </c>
      <c r="P5820" s="1">
        <v>45686</v>
      </c>
      <c r="Q5820">
        <v>299</v>
      </c>
      <c r="R5820" t="s">
        <v>43</v>
      </c>
      <c r="S5820">
        <v>3</v>
      </c>
      <c r="T5820" s="1">
        <v>45694</v>
      </c>
      <c r="U5820" t="s">
        <v>60</v>
      </c>
      <c r="V5820" t="str">
        <f>TEXT(WEEKDAY(Working_Data[[#This Row],[order_date]],1),"DDDD")</f>
        <v>Saturday</v>
      </c>
      <c r="W5820" t="str">
        <f>TEXT(Working_Data[[#This Row],[order_date]],"mmmm")</f>
        <v>February</v>
      </c>
      <c r="X5820" s="7">
        <f>Working_Data[[#This Row],[last_order_date]]-Working_Data[[#This Row],[signup_date]]</f>
        <v>22</v>
      </c>
      <c r="Y5820" s="7">
        <f>IF(Working_Data[[#This Row],[churned]]="Active",1,0)</f>
        <v>0</v>
      </c>
      <c r="Z5820" s="7">
        <f>YEAR(Working_Data[[#This Row],[order_date]])</f>
        <v>2025</v>
      </c>
    </row>
    <row r="5821" spans="1:26" x14ac:dyDescent="0.25">
      <c r="A5821" t="s">
        <v>11692</v>
      </c>
      <c r="B5821" t="s">
        <v>21</v>
      </c>
      <c r="C5821" t="s">
        <v>82</v>
      </c>
      <c r="D5821" t="s">
        <v>56</v>
      </c>
      <c r="E5821" s="1">
        <v>45791</v>
      </c>
      <c r="F5821" t="s">
        <v>11693</v>
      </c>
      <c r="G5821" s="1">
        <v>45696</v>
      </c>
      <c r="H5821" t="s">
        <v>58</v>
      </c>
      <c r="I5821" t="s">
        <v>54</v>
      </c>
      <c r="J5821" t="s">
        <v>64</v>
      </c>
      <c r="K5821">
        <v>5</v>
      </c>
      <c r="L5821" s="3">
        <f>Working_Data[[#This Row],[price2]]/Working_Data[[#This Row],[quantity]]</f>
        <v>68.384</v>
      </c>
      <c r="M5821" s="3">
        <v>341.92</v>
      </c>
      <c r="N5821" t="s">
        <v>35</v>
      </c>
      <c r="O5821">
        <v>24</v>
      </c>
      <c r="P5821" s="1">
        <v>45785</v>
      </c>
      <c r="Q5821">
        <v>284</v>
      </c>
      <c r="R5821" t="s">
        <v>43</v>
      </c>
      <c r="S5821">
        <v>5</v>
      </c>
      <c r="T5821" s="1">
        <v>45801</v>
      </c>
      <c r="U5821" t="s">
        <v>30</v>
      </c>
      <c r="V5821" t="str">
        <f>TEXT(WEEKDAY(Working_Data[[#This Row],[order_date]],1),"DDDD")</f>
        <v>Saturday</v>
      </c>
      <c r="W5821" t="str">
        <f>TEXT(Working_Data[[#This Row],[order_date]],"mmmm")</f>
        <v>February</v>
      </c>
      <c r="X5821" s="7">
        <f>Working_Data[[#This Row],[last_order_date]]-Working_Data[[#This Row],[signup_date]]</f>
        <v>-6</v>
      </c>
      <c r="Y5821" s="7">
        <f>IF(Working_Data[[#This Row],[churned]]="Active",1,0)</f>
        <v>0</v>
      </c>
      <c r="Z5821" s="7">
        <f>YEAR(Working_Data[[#This Row],[order_date]])</f>
        <v>2025</v>
      </c>
    </row>
    <row r="5822" spans="1:26" x14ac:dyDescent="0.25">
      <c r="A5822" t="s">
        <v>11694</v>
      </c>
      <c r="B5822" t="s">
        <v>38</v>
      </c>
      <c r="C5822" t="s">
        <v>39</v>
      </c>
      <c r="D5822" t="s">
        <v>56</v>
      </c>
      <c r="E5822" s="1">
        <v>45887</v>
      </c>
      <c r="F5822" t="s">
        <v>11695</v>
      </c>
      <c r="G5822" s="1">
        <v>45696</v>
      </c>
      <c r="H5822" t="s">
        <v>34</v>
      </c>
      <c r="I5822" t="s">
        <v>54</v>
      </c>
      <c r="J5822" t="s">
        <v>67</v>
      </c>
      <c r="K5822">
        <v>5</v>
      </c>
      <c r="L5822" s="3">
        <f>Working_Data[[#This Row],[price2]]/Working_Data[[#This Row],[quantity]]</f>
        <v>261.95799999999997</v>
      </c>
      <c r="M5822" s="3">
        <v>1309.79</v>
      </c>
      <c r="N5822" t="s">
        <v>28</v>
      </c>
      <c r="O5822">
        <v>24</v>
      </c>
      <c r="P5822" s="1">
        <v>45822</v>
      </c>
      <c r="Q5822">
        <v>207</v>
      </c>
      <c r="R5822" t="s">
        <v>43</v>
      </c>
      <c r="S5822">
        <v>3</v>
      </c>
      <c r="T5822" s="1">
        <v>45967</v>
      </c>
      <c r="U5822" t="s">
        <v>36</v>
      </c>
      <c r="V5822" t="str">
        <f>TEXT(WEEKDAY(Working_Data[[#This Row],[order_date]],1),"DDDD")</f>
        <v>Saturday</v>
      </c>
      <c r="W5822" t="str">
        <f>TEXT(Working_Data[[#This Row],[order_date]],"mmmm")</f>
        <v>February</v>
      </c>
      <c r="X5822" s="7">
        <f>Working_Data[[#This Row],[last_order_date]]-Working_Data[[#This Row],[signup_date]]</f>
        <v>-65</v>
      </c>
      <c r="Y5822" s="7">
        <f>IF(Working_Data[[#This Row],[churned]]="Active",1,0)</f>
        <v>0</v>
      </c>
      <c r="Z5822" s="7">
        <f>YEAR(Working_Data[[#This Row],[order_date]])</f>
        <v>2025</v>
      </c>
    </row>
    <row r="5823" spans="1:26" x14ac:dyDescent="0.25">
      <c r="A5823" t="s">
        <v>11696</v>
      </c>
      <c r="B5823" t="s">
        <v>21</v>
      </c>
      <c r="C5823" t="s">
        <v>39</v>
      </c>
      <c r="D5823" t="s">
        <v>32</v>
      </c>
      <c r="E5823" s="1">
        <v>45458</v>
      </c>
      <c r="F5823" t="s">
        <v>11697</v>
      </c>
      <c r="G5823" s="1">
        <v>45696</v>
      </c>
      <c r="H5823" t="s">
        <v>47</v>
      </c>
      <c r="I5823" t="s">
        <v>42</v>
      </c>
      <c r="J5823" t="s">
        <v>67</v>
      </c>
      <c r="K5823">
        <v>5</v>
      </c>
      <c r="L5823" s="3">
        <f>Working_Data[[#This Row],[price2]]/Working_Data[[#This Row],[quantity]]</f>
        <v>167.018</v>
      </c>
      <c r="M5823" s="3">
        <v>835.09</v>
      </c>
      <c r="N5823" t="s">
        <v>35</v>
      </c>
      <c r="O5823">
        <v>31</v>
      </c>
      <c r="P5823" s="1">
        <v>45741</v>
      </c>
      <c r="Q5823">
        <v>370</v>
      </c>
      <c r="R5823" t="s">
        <v>29</v>
      </c>
      <c r="S5823">
        <v>2</v>
      </c>
      <c r="T5823" s="1">
        <v>45791</v>
      </c>
      <c r="U5823" t="s">
        <v>60</v>
      </c>
      <c r="V5823" t="str">
        <f>TEXT(WEEKDAY(Working_Data[[#This Row],[order_date]],1),"DDDD")</f>
        <v>Saturday</v>
      </c>
      <c r="W5823" t="str">
        <f>TEXT(Working_Data[[#This Row],[order_date]],"mmmm")</f>
        <v>February</v>
      </c>
      <c r="X5823" s="7">
        <f>Working_Data[[#This Row],[last_order_date]]-Working_Data[[#This Row],[signup_date]]</f>
        <v>283</v>
      </c>
      <c r="Y5823" s="7">
        <f>IF(Working_Data[[#This Row],[churned]]="Active",1,0)</f>
        <v>1</v>
      </c>
      <c r="Z5823" s="7">
        <f>YEAR(Working_Data[[#This Row],[order_date]])</f>
        <v>2025</v>
      </c>
    </row>
    <row r="5824" spans="1:26" x14ac:dyDescent="0.25">
      <c r="A5824" t="s">
        <v>11698</v>
      </c>
      <c r="B5824" t="s">
        <v>38</v>
      </c>
      <c r="C5824" t="s">
        <v>22</v>
      </c>
      <c r="D5824" t="s">
        <v>23</v>
      </c>
      <c r="E5824" s="1">
        <v>45904</v>
      </c>
      <c r="F5824" t="s">
        <v>11699</v>
      </c>
      <c r="G5824" s="1">
        <v>45696</v>
      </c>
      <c r="H5824" t="s">
        <v>34</v>
      </c>
      <c r="I5824" t="s">
        <v>42</v>
      </c>
      <c r="J5824" t="s">
        <v>67</v>
      </c>
      <c r="K5824">
        <v>3</v>
      </c>
      <c r="L5824" s="3">
        <f>Working_Data[[#This Row],[price2]]/Working_Data[[#This Row],[quantity]]</f>
        <v>56.51</v>
      </c>
      <c r="M5824" s="3">
        <v>169.53</v>
      </c>
      <c r="N5824" t="s">
        <v>50</v>
      </c>
      <c r="O5824">
        <v>31</v>
      </c>
      <c r="P5824" s="1">
        <v>45453</v>
      </c>
      <c r="Q5824">
        <v>484</v>
      </c>
      <c r="R5824" t="s">
        <v>29</v>
      </c>
      <c r="S5824">
        <v>4</v>
      </c>
      <c r="T5824" s="1">
        <v>45718</v>
      </c>
      <c r="U5824" t="s">
        <v>36</v>
      </c>
      <c r="V5824" t="str">
        <f>TEXT(WEEKDAY(Working_Data[[#This Row],[order_date]],1),"DDDD")</f>
        <v>Saturday</v>
      </c>
      <c r="W5824" t="str">
        <f>TEXT(Working_Data[[#This Row],[order_date]],"mmmm")</f>
        <v>February</v>
      </c>
      <c r="X5824" s="7">
        <f>Working_Data[[#This Row],[last_order_date]]-Working_Data[[#This Row],[signup_date]]</f>
        <v>-451</v>
      </c>
      <c r="Y5824" s="7">
        <f>IF(Working_Data[[#This Row],[churned]]="Active",1,0)</f>
        <v>1</v>
      </c>
      <c r="Z5824" s="7">
        <f>YEAR(Working_Data[[#This Row],[order_date]])</f>
        <v>2025</v>
      </c>
    </row>
    <row r="5825" spans="1:26" x14ac:dyDescent="0.25">
      <c r="A5825" t="s">
        <v>11700</v>
      </c>
      <c r="B5825" t="s">
        <v>38</v>
      </c>
      <c r="C5825" t="s">
        <v>82</v>
      </c>
      <c r="D5825" t="s">
        <v>32</v>
      </c>
      <c r="E5825" s="1">
        <v>45225</v>
      </c>
      <c r="F5825" t="s">
        <v>11701</v>
      </c>
      <c r="G5825" s="1">
        <v>45696</v>
      </c>
      <c r="H5825" t="s">
        <v>25</v>
      </c>
      <c r="I5825" t="s">
        <v>48</v>
      </c>
      <c r="J5825" t="s">
        <v>67</v>
      </c>
      <c r="K5825">
        <v>5</v>
      </c>
      <c r="L5825" s="3">
        <f>Working_Data[[#This Row],[price2]]/Working_Data[[#This Row],[quantity]]</f>
        <v>166.97399999999999</v>
      </c>
      <c r="M5825" s="3">
        <v>834.87</v>
      </c>
      <c r="N5825" t="s">
        <v>35</v>
      </c>
      <c r="O5825">
        <v>27</v>
      </c>
      <c r="P5825" s="1">
        <v>45424</v>
      </c>
      <c r="Q5825">
        <v>324</v>
      </c>
      <c r="R5825" t="s">
        <v>29</v>
      </c>
      <c r="S5825">
        <v>4</v>
      </c>
      <c r="T5825" s="1">
        <v>45740</v>
      </c>
      <c r="U5825" t="s">
        <v>36</v>
      </c>
      <c r="V5825" t="str">
        <f>TEXT(WEEKDAY(Working_Data[[#This Row],[order_date]],1),"DDDD")</f>
        <v>Saturday</v>
      </c>
      <c r="W5825" t="str">
        <f>TEXT(Working_Data[[#This Row],[order_date]],"mmmm")</f>
        <v>February</v>
      </c>
      <c r="X5825" s="7">
        <f>Working_Data[[#This Row],[last_order_date]]-Working_Data[[#This Row],[signup_date]]</f>
        <v>199</v>
      </c>
      <c r="Y5825" s="7">
        <f>IF(Working_Data[[#This Row],[churned]]="Active",1,0)</f>
        <v>1</v>
      </c>
      <c r="Z5825" s="7">
        <f>YEAR(Working_Data[[#This Row],[order_date]])</f>
        <v>2025</v>
      </c>
    </row>
    <row r="5826" spans="1:26" x14ac:dyDescent="0.25">
      <c r="A5826" t="s">
        <v>11702</v>
      </c>
      <c r="B5826" t="s">
        <v>38</v>
      </c>
      <c r="C5826" t="s">
        <v>82</v>
      </c>
      <c r="D5826" t="s">
        <v>56</v>
      </c>
      <c r="E5826" s="1">
        <v>45677</v>
      </c>
      <c r="F5826" t="s">
        <v>11703</v>
      </c>
      <c r="G5826" s="1">
        <v>45696</v>
      </c>
      <c r="H5826" t="s">
        <v>47</v>
      </c>
      <c r="I5826" t="s">
        <v>48</v>
      </c>
      <c r="J5826" t="s">
        <v>49</v>
      </c>
      <c r="K5826">
        <v>4</v>
      </c>
      <c r="L5826" s="3">
        <f>Working_Data[[#This Row],[price2]]/Working_Data[[#This Row],[quantity]]</f>
        <v>82.015000000000001</v>
      </c>
      <c r="M5826" s="3">
        <v>328.06</v>
      </c>
      <c r="N5826" t="s">
        <v>50</v>
      </c>
      <c r="O5826">
        <v>45</v>
      </c>
      <c r="P5826" s="1">
        <v>45549</v>
      </c>
      <c r="Q5826">
        <v>267</v>
      </c>
      <c r="R5826" t="s">
        <v>29</v>
      </c>
      <c r="S5826">
        <v>2</v>
      </c>
      <c r="T5826" s="1">
        <v>45392</v>
      </c>
      <c r="U5826" t="s">
        <v>60</v>
      </c>
      <c r="V5826" t="str">
        <f>TEXT(WEEKDAY(Working_Data[[#This Row],[order_date]],1),"DDDD")</f>
        <v>Saturday</v>
      </c>
      <c r="W5826" t="str">
        <f>TEXT(Working_Data[[#This Row],[order_date]],"mmmm")</f>
        <v>February</v>
      </c>
      <c r="X5826" s="7">
        <f>Working_Data[[#This Row],[last_order_date]]-Working_Data[[#This Row],[signup_date]]</f>
        <v>-128</v>
      </c>
      <c r="Y5826" s="7">
        <f>IF(Working_Data[[#This Row],[churned]]="Active",1,0)</f>
        <v>1</v>
      </c>
      <c r="Z5826" s="7">
        <f>YEAR(Working_Data[[#This Row],[order_date]])</f>
        <v>2025</v>
      </c>
    </row>
    <row r="5827" spans="1:26" x14ac:dyDescent="0.25">
      <c r="A5827" t="s">
        <v>11704</v>
      </c>
      <c r="B5827" t="s">
        <v>21</v>
      </c>
      <c r="C5827" t="s">
        <v>22</v>
      </c>
      <c r="D5827" t="s">
        <v>32</v>
      </c>
      <c r="E5827" s="1">
        <v>45055</v>
      </c>
      <c r="F5827" t="s">
        <v>11705</v>
      </c>
      <c r="G5827" s="1">
        <v>45696</v>
      </c>
      <c r="H5827" t="s">
        <v>47</v>
      </c>
      <c r="I5827" t="s">
        <v>26</v>
      </c>
      <c r="J5827" t="s">
        <v>67</v>
      </c>
      <c r="K5827">
        <v>1</v>
      </c>
      <c r="L5827" s="3">
        <f>Working_Data[[#This Row],[price2]]/Working_Data[[#This Row],[quantity]]</f>
        <v>1146.1500000000001</v>
      </c>
      <c r="M5827" s="3">
        <v>1146.1500000000001</v>
      </c>
      <c r="N5827" t="s">
        <v>35</v>
      </c>
      <c r="O5827">
        <v>15</v>
      </c>
      <c r="P5827" s="1">
        <v>45796</v>
      </c>
      <c r="Q5827">
        <v>451</v>
      </c>
      <c r="R5827" t="s">
        <v>43</v>
      </c>
      <c r="S5827">
        <v>5</v>
      </c>
      <c r="T5827" s="1">
        <v>45731</v>
      </c>
      <c r="U5827" t="s">
        <v>60</v>
      </c>
      <c r="V5827" t="str">
        <f>TEXT(WEEKDAY(Working_Data[[#This Row],[order_date]],1),"DDDD")</f>
        <v>Saturday</v>
      </c>
      <c r="W5827" t="str">
        <f>TEXT(Working_Data[[#This Row],[order_date]],"mmmm")</f>
        <v>February</v>
      </c>
      <c r="X5827" s="7">
        <f>Working_Data[[#This Row],[last_order_date]]-Working_Data[[#This Row],[signup_date]]</f>
        <v>741</v>
      </c>
      <c r="Y5827" s="7">
        <f>IF(Working_Data[[#This Row],[churned]]="Active",1,0)</f>
        <v>0</v>
      </c>
      <c r="Z5827" s="7">
        <f>YEAR(Working_Data[[#This Row],[order_date]])</f>
        <v>2025</v>
      </c>
    </row>
    <row r="5828" spans="1:26" x14ac:dyDescent="0.25">
      <c r="A5828" t="s">
        <v>11706</v>
      </c>
      <c r="B5828" t="s">
        <v>45</v>
      </c>
      <c r="C5828" t="s">
        <v>22</v>
      </c>
      <c r="D5828" t="s">
        <v>32</v>
      </c>
      <c r="E5828" s="1">
        <v>45908</v>
      </c>
      <c r="F5828" t="s">
        <v>11707</v>
      </c>
      <c r="G5828" s="1">
        <v>45696</v>
      </c>
      <c r="H5828" t="s">
        <v>25</v>
      </c>
      <c r="I5828" t="s">
        <v>42</v>
      </c>
      <c r="J5828" t="s">
        <v>64</v>
      </c>
      <c r="K5828">
        <v>2</v>
      </c>
      <c r="L5828" s="3">
        <f>Working_Data[[#This Row],[price2]]/Working_Data[[#This Row],[quantity]]</f>
        <v>364.185</v>
      </c>
      <c r="M5828" s="3">
        <v>728.37</v>
      </c>
      <c r="N5828" t="s">
        <v>28</v>
      </c>
      <c r="O5828">
        <v>15</v>
      </c>
      <c r="P5828" s="1">
        <v>45722</v>
      </c>
      <c r="Q5828">
        <v>274</v>
      </c>
      <c r="R5828" t="s">
        <v>43</v>
      </c>
      <c r="S5828">
        <v>4</v>
      </c>
      <c r="T5828" s="1">
        <v>45302</v>
      </c>
      <c r="U5828" t="s">
        <v>30</v>
      </c>
      <c r="V5828" t="str">
        <f>TEXT(WEEKDAY(Working_Data[[#This Row],[order_date]],1),"DDDD")</f>
        <v>Saturday</v>
      </c>
      <c r="W5828" t="str">
        <f>TEXT(Working_Data[[#This Row],[order_date]],"mmmm")</f>
        <v>February</v>
      </c>
      <c r="X5828" s="7">
        <f>Working_Data[[#This Row],[last_order_date]]-Working_Data[[#This Row],[signup_date]]</f>
        <v>-186</v>
      </c>
      <c r="Y5828" s="7">
        <f>IF(Working_Data[[#This Row],[churned]]="Active",1,0)</f>
        <v>0</v>
      </c>
      <c r="Z5828" s="7">
        <f>YEAR(Working_Data[[#This Row],[order_date]])</f>
        <v>2025</v>
      </c>
    </row>
    <row r="5829" spans="1:26" x14ac:dyDescent="0.25">
      <c r="A5829" t="s">
        <v>11708</v>
      </c>
      <c r="B5829" t="s">
        <v>38</v>
      </c>
      <c r="C5829" t="s">
        <v>82</v>
      </c>
      <c r="D5829" t="s">
        <v>56</v>
      </c>
      <c r="E5829" s="1">
        <v>45089</v>
      </c>
      <c r="F5829" t="s">
        <v>11709</v>
      </c>
      <c r="G5829" s="1">
        <v>45724</v>
      </c>
      <c r="H5829" t="s">
        <v>47</v>
      </c>
      <c r="I5829" t="s">
        <v>26</v>
      </c>
      <c r="J5829" t="s">
        <v>27</v>
      </c>
      <c r="K5829">
        <v>2</v>
      </c>
      <c r="L5829" s="3">
        <f>Working_Data[[#This Row],[price2]]/Working_Data[[#This Row],[quantity]]</f>
        <v>291.10000000000002</v>
      </c>
      <c r="M5829" s="3">
        <v>582.20000000000005</v>
      </c>
      <c r="N5829" t="s">
        <v>50</v>
      </c>
      <c r="O5829">
        <v>4</v>
      </c>
      <c r="P5829" s="1">
        <v>45608</v>
      </c>
      <c r="Q5829">
        <v>409</v>
      </c>
      <c r="R5829" t="s">
        <v>29</v>
      </c>
      <c r="S5829">
        <v>3</v>
      </c>
      <c r="T5829" s="1">
        <v>45714</v>
      </c>
      <c r="U5829" t="s">
        <v>60</v>
      </c>
      <c r="V5829" t="str">
        <f>TEXT(WEEKDAY(Working_Data[[#This Row],[order_date]],1),"DDDD")</f>
        <v>Saturday</v>
      </c>
      <c r="W5829" t="str">
        <f>TEXT(Working_Data[[#This Row],[order_date]],"mmmm")</f>
        <v>March</v>
      </c>
      <c r="X5829" s="7">
        <f>Working_Data[[#This Row],[last_order_date]]-Working_Data[[#This Row],[signup_date]]</f>
        <v>519</v>
      </c>
      <c r="Y5829" s="7">
        <f>IF(Working_Data[[#This Row],[churned]]="Active",1,0)</f>
        <v>1</v>
      </c>
      <c r="Z5829" s="7">
        <f>YEAR(Working_Data[[#This Row],[order_date]])</f>
        <v>2025</v>
      </c>
    </row>
    <row r="5830" spans="1:26" x14ac:dyDescent="0.25">
      <c r="A5830" t="s">
        <v>11710</v>
      </c>
      <c r="B5830" t="s">
        <v>38</v>
      </c>
      <c r="C5830" t="s">
        <v>22</v>
      </c>
      <c r="D5830" t="s">
        <v>32</v>
      </c>
      <c r="E5830" s="1">
        <v>45490</v>
      </c>
      <c r="F5830" t="s">
        <v>11711</v>
      </c>
      <c r="G5830" s="1">
        <v>45724</v>
      </c>
      <c r="H5830" t="s">
        <v>25</v>
      </c>
      <c r="I5830" t="s">
        <v>54</v>
      </c>
      <c r="J5830" t="s">
        <v>49</v>
      </c>
      <c r="K5830">
        <v>2</v>
      </c>
      <c r="L5830" s="3">
        <f>Working_Data[[#This Row],[price2]]/Working_Data[[#This Row],[quantity]]</f>
        <v>693.71</v>
      </c>
      <c r="M5830" s="3">
        <v>1387.42</v>
      </c>
      <c r="N5830" t="s">
        <v>50</v>
      </c>
      <c r="O5830">
        <v>11</v>
      </c>
      <c r="P5830" s="1">
        <v>45561</v>
      </c>
      <c r="Q5830">
        <v>297</v>
      </c>
      <c r="R5830" t="s">
        <v>29</v>
      </c>
      <c r="S5830">
        <v>1</v>
      </c>
      <c r="T5830" s="1">
        <v>45826</v>
      </c>
      <c r="U5830" t="s">
        <v>60</v>
      </c>
      <c r="V5830" t="str">
        <f>TEXT(WEEKDAY(Working_Data[[#This Row],[order_date]],1),"DDDD")</f>
        <v>Saturday</v>
      </c>
      <c r="W5830" t="str">
        <f>TEXT(Working_Data[[#This Row],[order_date]],"mmmm")</f>
        <v>March</v>
      </c>
      <c r="X5830" s="7">
        <f>Working_Data[[#This Row],[last_order_date]]-Working_Data[[#This Row],[signup_date]]</f>
        <v>71</v>
      </c>
      <c r="Y5830" s="7">
        <f>IF(Working_Data[[#This Row],[churned]]="Active",1,0)</f>
        <v>1</v>
      </c>
      <c r="Z5830" s="7">
        <f>YEAR(Working_Data[[#This Row],[order_date]])</f>
        <v>2025</v>
      </c>
    </row>
    <row r="5831" spans="1:26" x14ac:dyDescent="0.25">
      <c r="A5831" t="s">
        <v>11712</v>
      </c>
      <c r="B5831" t="s">
        <v>45</v>
      </c>
      <c r="C5831" t="s">
        <v>22</v>
      </c>
      <c r="D5831" t="s">
        <v>52</v>
      </c>
      <c r="E5831" s="1">
        <v>45602</v>
      </c>
      <c r="F5831" t="s">
        <v>11713</v>
      </c>
      <c r="G5831" s="1">
        <v>45724</v>
      </c>
      <c r="H5831" t="s">
        <v>41</v>
      </c>
      <c r="I5831" t="s">
        <v>42</v>
      </c>
      <c r="J5831" t="s">
        <v>59</v>
      </c>
      <c r="K5831">
        <v>4</v>
      </c>
      <c r="L5831" s="3">
        <f>Working_Data[[#This Row],[price2]]/Working_Data[[#This Row],[quantity]]</f>
        <v>29.32</v>
      </c>
      <c r="M5831" s="3">
        <v>117.28</v>
      </c>
      <c r="N5831" t="s">
        <v>50</v>
      </c>
      <c r="O5831">
        <v>47</v>
      </c>
      <c r="P5831" s="1">
        <v>45722</v>
      </c>
      <c r="Q5831">
        <v>60</v>
      </c>
      <c r="R5831" t="s">
        <v>29</v>
      </c>
      <c r="S5831">
        <v>2</v>
      </c>
      <c r="T5831" s="1">
        <v>45810</v>
      </c>
      <c r="U5831" t="s">
        <v>30</v>
      </c>
      <c r="V5831" t="str">
        <f>TEXT(WEEKDAY(Working_Data[[#This Row],[order_date]],1),"DDDD")</f>
        <v>Saturday</v>
      </c>
      <c r="W5831" t="str">
        <f>TEXT(Working_Data[[#This Row],[order_date]],"mmmm")</f>
        <v>March</v>
      </c>
      <c r="X5831" s="7">
        <f>Working_Data[[#This Row],[last_order_date]]-Working_Data[[#This Row],[signup_date]]</f>
        <v>120</v>
      </c>
      <c r="Y5831" s="7">
        <f>IF(Working_Data[[#This Row],[churned]]="Active",1,0)</f>
        <v>1</v>
      </c>
      <c r="Z5831" s="7">
        <f>YEAR(Working_Data[[#This Row],[order_date]])</f>
        <v>2025</v>
      </c>
    </row>
    <row r="5832" spans="1:26" x14ac:dyDescent="0.25">
      <c r="A5832" t="s">
        <v>11714</v>
      </c>
      <c r="B5832" t="s">
        <v>21</v>
      </c>
      <c r="C5832" t="s">
        <v>82</v>
      </c>
      <c r="D5832" t="s">
        <v>77</v>
      </c>
      <c r="E5832" s="1">
        <v>45281</v>
      </c>
      <c r="F5832" t="s">
        <v>11715</v>
      </c>
      <c r="G5832" s="1">
        <v>45724</v>
      </c>
      <c r="H5832" t="s">
        <v>41</v>
      </c>
      <c r="I5832" t="s">
        <v>26</v>
      </c>
      <c r="J5832" t="s">
        <v>49</v>
      </c>
      <c r="K5832">
        <v>3</v>
      </c>
      <c r="L5832" s="3">
        <f>Working_Data[[#This Row],[price2]]/Working_Data[[#This Row],[quantity]]</f>
        <v>103.74333333333334</v>
      </c>
      <c r="M5832" s="3">
        <v>311.23</v>
      </c>
      <c r="N5832" t="s">
        <v>28</v>
      </c>
      <c r="O5832">
        <v>37</v>
      </c>
      <c r="P5832" s="1">
        <v>45595</v>
      </c>
      <c r="Q5832">
        <v>230</v>
      </c>
      <c r="R5832" t="s">
        <v>43</v>
      </c>
      <c r="S5832">
        <v>2</v>
      </c>
      <c r="T5832" s="1">
        <v>45661</v>
      </c>
      <c r="U5832" t="s">
        <v>36</v>
      </c>
      <c r="V5832" t="str">
        <f>TEXT(WEEKDAY(Working_Data[[#This Row],[order_date]],1),"DDDD")</f>
        <v>Saturday</v>
      </c>
      <c r="W5832" t="str">
        <f>TEXT(Working_Data[[#This Row],[order_date]],"mmmm")</f>
        <v>March</v>
      </c>
      <c r="X5832" s="7">
        <f>Working_Data[[#This Row],[last_order_date]]-Working_Data[[#This Row],[signup_date]]</f>
        <v>314</v>
      </c>
      <c r="Y5832" s="7">
        <f>IF(Working_Data[[#This Row],[churned]]="Active",1,0)</f>
        <v>0</v>
      </c>
      <c r="Z5832" s="7">
        <f>YEAR(Working_Data[[#This Row],[order_date]])</f>
        <v>2025</v>
      </c>
    </row>
    <row r="5833" spans="1:26" x14ac:dyDescent="0.25">
      <c r="A5833" t="s">
        <v>11716</v>
      </c>
      <c r="B5833" t="s">
        <v>45</v>
      </c>
      <c r="C5833" t="s">
        <v>39</v>
      </c>
      <c r="D5833" t="s">
        <v>32</v>
      </c>
      <c r="E5833" s="1">
        <v>45584</v>
      </c>
      <c r="F5833" t="s">
        <v>11717</v>
      </c>
      <c r="G5833" s="1">
        <v>45724</v>
      </c>
      <c r="H5833" t="s">
        <v>25</v>
      </c>
      <c r="I5833" t="s">
        <v>26</v>
      </c>
      <c r="J5833" t="s">
        <v>64</v>
      </c>
      <c r="K5833">
        <v>2</v>
      </c>
      <c r="L5833" s="3">
        <f>Working_Data[[#This Row],[price2]]/Working_Data[[#This Row],[quantity]]</f>
        <v>134.09</v>
      </c>
      <c r="M5833" s="3">
        <v>268.18</v>
      </c>
      <c r="N5833" t="s">
        <v>50</v>
      </c>
      <c r="O5833">
        <v>34</v>
      </c>
      <c r="P5833" s="1">
        <v>45707</v>
      </c>
      <c r="Q5833">
        <v>69</v>
      </c>
      <c r="R5833" t="s">
        <v>43</v>
      </c>
      <c r="S5833">
        <v>1</v>
      </c>
      <c r="T5833" s="1">
        <v>45722</v>
      </c>
      <c r="U5833" t="s">
        <v>36</v>
      </c>
      <c r="V5833" t="str">
        <f>TEXT(WEEKDAY(Working_Data[[#This Row],[order_date]],1),"DDDD")</f>
        <v>Saturday</v>
      </c>
      <c r="W5833" t="str">
        <f>TEXT(Working_Data[[#This Row],[order_date]],"mmmm")</f>
        <v>March</v>
      </c>
      <c r="X5833" s="7">
        <f>Working_Data[[#This Row],[last_order_date]]-Working_Data[[#This Row],[signup_date]]</f>
        <v>123</v>
      </c>
      <c r="Y5833" s="7">
        <f>IF(Working_Data[[#This Row],[churned]]="Active",1,0)</f>
        <v>0</v>
      </c>
      <c r="Z5833" s="7">
        <f>YEAR(Working_Data[[#This Row],[order_date]])</f>
        <v>2025</v>
      </c>
    </row>
    <row r="5834" spans="1:26" x14ac:dyDescent="0.25">
      <c r="A5834" t="s">
        <v>11718</v>
      </c>
      <c r="B5834" t="s">
        <v>21</v>
      </c>
      <c r="C5834" t="s">
        <v>22</v>
      </c>
      <c r="D5834" t="s">
        <v>77</v>
      </c>
      <c r="E5834" s="1">
        <v>45355</v>
      </c>
      <c r="F5834" t="s">
        <v>11719</v>
      </c>
      <c r="G5834" s="1">
        <v>45724</v>
      </c>
      <c r="H5834" t="s">
        <v>25</v>
      </c>
      <c r="I5834" t="s">
        <v>42</v>
      </c>
      <c r="J5834" t="s">
        <v>67</v>
      </c>
      <c r="K5834">
        <v>3</v>
      </c>
      <c r="L5834" s="3">
        <f>Working_Data[[#This Row],[price2]]/Working_Data[[#This Row],[quantity]]</f>
        <v>143.78666666666666</v>
      </c>
      <c r="M5834" s="3">
        <v>431.36</v>
      </c>
      <c r="N5834" t="s">
        <v>35</v>
      </c>
      <c r="O5834">
        <v>44</v>
      </c>
      <c r="P5834" s="1">
        <v>45811</v>
      </c>
      <c r="Q5834">
        <v>409</v>
      </c>
      <c r="R5834" t="s">
        <v>29</v>
      </c>
      <c r="S5834">
        <v>1</v>
      </c>
      <c r="T5834" s="1">
        <v>45872</v>
      </c>
      <c r="U5834" t="s">
        <v>60</v>
      </c>
      <c r="V5834" t="str">
        <f>TEXT(WEEKDAY(Working_Data[[#This Row],[order_date]],1),"DDDD")</f>
        <v>Saturday</v>
      </c>
      <c r="W5834" t="str">
        <f>TEXT(Working_Data[[#This Row],[order_date]],"mmmm")</f>
        <v>March</v>
      </c>
      <c r="X5834" s="7">
        <f>Working_Data[[#This Row],[last_order_date]]-Working_Data[[#This Row],[signup_date]]</f>
        <v>456</v>
      </c>
      <c r="Y5834" s="7">
        <f>IF(Working_Data[[#This Row],[churned]]="Active",1,0)</f>
        <v>1</v>
      </c>
      <c r="Z5834" s="7">
        <f>YEAR(Working_Data[[#This Row],[order_date]])</f>
        <v>2025</v>
      </c>
    </row>
    <row r="5835" spans="1:26" x14ac:dyDescent="0.25">
      <c r="A5835" t="s">
        <v>11720</v>
      </c>
      <c r="B5835" t="s">
        <v>45</v>
      </c>
      <c r="C5835" t="s">
        <v>22</v>
      </c>
      <c r="D5835" t="s">
        <v>77</v>
      </c>
      <c r="E5835" s="1">
        <v>45245</v>
      </c>
      <c r="F5835" t="s">
        <v>11721</v>
      </c>
      <c r="G5835" s="1">
        <v>45724</v>
      </c>
      <c r="H5835" t="s">
        <v>47</v>
      </c>
      <c r="I5835" t="s">
        <v>54</v>
      </c>
      <c r="J5835" t="s">
        <v>67</v>
      </c>
      <c r="K5835">
        <v>2</v>
      </c>
      <c r="L5835" s="3">
        <f>Working_Data[[#This Row],[price2]]/Working_Data[[#This Row],[quantity]]</f>
        <v>154.04499999999999</v>
      </c>
      <c r="M5835" s="3">
        <v>308.08999999999997</v>
      </c>
      <c r="N5835" t="s">
        <v>35</v>
      </c>
      <c r="O5835">
        <v>34</v>
      </c>
      <c r="P5835" s="1">
        <v>45851</v>
      </c>
      <c r="Q5835">
        <v>298</v>
      </c>
      <c r="R5835" t="s">
        <v>43</v>
      </c>
      <c r="S5835">
        <v>4</v>
      </c>
      <c r="T5835" s="1">
        <v>45706</v>
      </c>
      <c r="U5835" t="s">
        <v>36</v>
      </c>
      <c r="V5835" t="str">
        <f>TEXT(WEEKDAY(Working_Data[[#This Row],[order_date]],1),"DDDD")</f>
        <v>Saturday</v>
      </c>
      <c r="W5835" t="str">
        <f>TEXT(Working_Data[[#This Row],[order_date]],"mmmm")</f>
        <v>March</v>
      </c>
      <c r="X5835" s="7">
        <f>Working_Data[[#This Row],[last_order_date]]-Working_Data[[#This Row],[signup_date]]</f>
        <v>606</v>
      </c>
      <c r="Y5835" s="7">
        <f>IF(Working_Data[[#This Row],[churned]]="Active",1,0)</f>
        <v>0</v>
      </c>
      <c r="Z5835" s="7">
        <f>YEAR(Working_Data[[#This Row],[order_date]])</f>
        <v>2025</v>
      </c>
    </row>
    <row r="5836" spans="1:26" x14ac:dyDescent="0.25">
      <c r="A5836" t="s">
        <v>11722</v>
      </c>
      <c r="B5836" t="s">
        <v>38</v>
      </c>
      <c r="C5836" t="s">
        <v>22</v>
      </c>
      <c r="D5836" t="s">
        <v>52</v>
      </c>
      <c r="E5836" s="1">
        <v>45416</v>
      </c>
      <c r="F5836" t="s">
        <v>11723</v>
      </c>
      <c r="G5836" s="1">
        <v>45724</v>
      </c>
      <c r="H5836" t="s">
        <v>34</v>
      </c>
      <c r="I5836" t="s">
        <v>63</v>
      </c>
      <c r="J5836" t="s">
        <v>49</v>
      </c>
      <c r="K5836">
        <v>4</v>
      </c>
      <c r="L5836" s="3">
        <f>Working_Data[[#This Row],[price2]]/Working_Data[[#This Row],[quantity]]</f>
        <v>236.27</v>
      </c>
      <c r="M5836" s="3">
        <v>945.08</v>
      </c>
      <c r="N5836" t="s">
        <v>28</v>
      </c>
      <c r="O5836">
        <v>39</v>
      </c>
      <c r="P5836" s="1">
        <v>45740</v>
      </c>
      <c r="Q5836">
        <v>249</v>
      </c>
      <c r="R5836" t="s">
        <v>43</v>
      </c>
      <c r="S5836">
        <v>5</v>
      </c>
      <c r="T5836" s="1">
        <v>45593</v>
      </c>
      <c r="U5836" t="s">
        <v>30</v>
      </c>
      <c r="V5836" t="str">
        <f>TEXT(WEEKDAY(Working_Data[[#This Row],[order_date]],1),"DDDD")</f>
        <v>Saturday</v>
      </c>
      <c r="W5836" t="str">
        <f>TEXT(Working_Data[[#This Row],[order_date]],"mmmm")</f>
        <v>March</v>
      </c>
      <c r="X5836" s="7">
        <f>Working_Data[[#This Row],[last_order_date]]-Working_Data[[#This Row],[signup_date]]</f>
        <v>324</v>
      </c>
      <c r="Y5836" s="7">
        <f>IF(Working_Data[[#This Row],[churned]]="Active",1,0)</f>
        <v>0</v>
      </c>
      <c r="Z5836" s="7">
        <f>YEAR(Working_Data[[#This Row],[order_date]])</f>
        <v>2025</v>
      </c>
    </row>
    <row r="5837" spans="1:26" x14ac:dyDescent="0.25">
      <c r="A5837" t="s">
        <v>11724</v>
      </c>
      <c r="B5837" t="s">
        <v>21</v>
      </c>
      <c r="C5837" t="s">
        <v>82</v>
      </c>
      <c r="D5837" t="s">
        <v>23</v>
      </c>
      <c r="E5837" s="1">
        <v>45497</v>
      </c>
      <c r="F5837" t="s">
        <v>11725</v>
      </c>
      <c r="G5837" s="1">
        <v>45755</v>
      </c>
      <c r="H5837" t="s">
        <v>47</v>
      </c>
      <c r="I5837" t="s">
        <v>63</v>
      </c>
      <c r="J5837" t="s">
        <v>49</v>
      </c>
      <c r="K5837">
        <v>4</v>
      </c>
      <c r="L5837" s="3">
        <f>Working_Data[[#This Row],[price2]]/Working_Data[[#This Row],[quantity]]</f>
        <v>130.57499999999999</v>
      </c>
      <c r="M5837" s="3">
        <v>522.29999999999995</v>
      </c>
      <c r="N5837" t="s">
        <v>28</v>
      </c>
      <c r="O5837">
        <v>4</v>
      </c>
      <c r="P5837" s="1">
        <v>45721</v>
      </c>
      <c r="Q5837">
        <v>257</v>
      </c>
      <c r="R5837" t="s">
        <v>43</v>
      </c>
      <c r="S5837">
        <v>2</v>
      </c>
      <c r="T5837" s="1">
        <v>45794</v>
      </c>
      <c r="U5837" t="s">
        <v>36</v>
      </c>
      <c r="V5837" t="str">
        <f>TEXT(WEEKDAY(Working_Data[[#This Row],[order_date]],1),"DDDD")</f>
        <v>Tuesday</v>
      </c>
      <c r="W5837" t="str">
        <f>TEXT(Working_Data[[#This Row],[order_date]],"mmmm")</f>
        <v>April</v>
      </c>
      <c r="X5837" s="7">
        <f>Working_Data[[#This Row],[last_order_date]]-Working_Data[[#This Row],[signup_date]]</f>
        <v>224</v>
      </c>
      <c r="Y5837" s="7">
        <f>IF(Working_Data[[#This Row],[churned]]="Active",1,0)</f>
        <v>0</v>
      </c>
      <c r="Z5837" s="7">
        <f>YEAR(Working_Data[[#This Row],[order_date]])</f>
        <v>2025</v>
      </c>
    </row>
    <row r="5838" spans="1:26" x14ac:dyDescent="0.25">
      <c r="A5838" t="s">
        <v>11726</v>
      </c>
      <c r="B5838" t="s">
        <v>45</v>
      </c>
      <c r="C5838" t="s">
        <v>82</v>
      </c>
      <c r="D5838" t="s">
        <v>77</v>
      </c>
      <c r="E5838" s="1">
        <v>45829</v>
      </c>
      <c r="F5838" t="s">
        <v>11727</v>
      </c>
      <c r="G5838" s="1">
        <v>45755</v>
      </c>
      <c r="H5838" t="s">
        <v>41</v>
      </c>
      <c r="I5838" t="s">
        <v>42</v>
      </c>
      <c r="J5838" t="s">
        <v>64</v>
      </c>
      <c r="K5838">
        <v>1</v>
      </c>
      <c r="L5838" s="3">
        <f>Working_Data[[#This Row],[price2]]/Working_Data[[#This Row],[quantity]]</f>
        <v>1297.58</v>
      </c>
      <c r="M5838" s="3">
        <v>1297.58</v>
      </c>
      <c r="N5838" t="s">
        <v>28</v>
      </c>
      <c r="O5838">
        <v>19</v>
      </c>
      <c r="P5838" s="1">
        <v>45333</v>
      </c>
      <c r="Q5838">
        <v>47</v>
      </c>
      <c r="R5838" t="s">
        <v>43</v>
      </c>
      <c r="S5838">
        <v>5</v>
      </c>
      <c r="T5838" s="1">
        <v>45664</v>
      </c>
      <c r="U5838" t="s">
        <v>60</v>
      </c>
      <c r="V5838" t="str">
        <f>TEXT(WEEKDAY(Working_Data[[#This Row],[order_date]],1),"DDDD")</f>
        <v>Tuesday</v>
      </c>
      <c r="W5838" t="str">
        <f>TEXT(Working_Data[[#This Row],[order_date]],"mmmm")</f>
        <v>April</v>
      </c>
      <c r="X5838" s="7">
        <f>Working_Data[[#This Row],[last_order_date]]-Working_Data[[#This Row],[signup_date]]</f>
        <v>-496</v>
      </c>
      <c r="Y5838" s="7">
        <f>IF(Working_Data[[#This Row],[churned]]="Active",1,0)</f>
        <v>0</v>
      </c>
      <c r="Z5838" s="7">
        <f>YEAR(Working_Data[[#This Row],[order_date]])</f>
        <v>2025</v>
      </c>
    </row>
    <row r="5839" spans="1:26" x14ac:dyDescent="0.25">
      <c r="A5839" t="s">
        <v>11728</v>
      </c>
      <c r="B5839" t="s">
        <v>45</v>
      </c>
      <c r="C5839" t="s">
        <v>39</v>
      </c>
      <c r="D5839" t="s">
        <v>52</v>
      </c>
      <c r="E5839" s="1">
        <v>45378</v>
      </c>
      <c r="F5839" t="s">
        <v>11729</v>
      </c>
      <c r="G5839" s="1">
        <v>45755</v>
      </c>
      <c r="H5839" t="s">
        <v>41</v>
      </c>
      <c r="I5839" t="s">
        <v>63</v>
      </c>
      <c r="J5839" t="s">
        <v>67</v>
      </c>
      <c r="K5839">
        <v>3</v>
      </c>
      <c r="L5839" s="3">
        <f>Working_Data[[#This Row],[price2]]/Working_Data[[#This Row],[quantity]]</f>
        <v>75.966666666666669</v>
      </c>
      <c r="M5839" s="3">
        <v>227.9</v>
      </c>
      <c r="N5839" t="s">
        <v>35</v>
      </c>
      <c r="O5839">
        <v>50</v>
      </c>
      <c r="P5839" s="1">
        <v>45751</v>
      </c>
      <c r="Q5839">
        <v>211</v>
      </c>
      <c r="R5839" t="s">
        <v>43</v>
      </c>
      <c r="S5839">
        <v>4</v>
      </c>
      <c r="T5839" s="1">
        <v>45815</v>
      </c>
      <c r="U5839" t="s">
        <v>36</v>
      </c>
      <c r="V5839" t="str">
        <f>TEXT(WEEKDAY(Working_Data[[#This Row],[order_date]],1),"DDDD")</f>
        <v>Tuesday</v>
      </c>
      <c r="W5839" t="str">
        <f>TEXT(Working_Data[[#This Row],[order_date]],"mmmm")</f>
        <v>April</v>
      </c>
      <c r="X5839" s="7">
        <f>Working_Data[[#This Row],[last_order_date]]-Working_Data[[#This Row],[signup_date]]</f>
        <v>373</v>
      </c>
      <c r="Y5839" s="7">
        <f>IF(Working_Data[[#This Row],[churned]]="Active",1,0)</f>
        <v>0</v>
      </c>
      <c r="Z5839" s="7">
        <f>YEAR(Working_Data[[#This Row],[order_date]])</f>
        <v>2025</v>
      </c>
    </row>
    <row r="5840" spans="1:26" x14ac:dyDescent="0.25">
      <c r="A5840" t="s">
        <v>11730</v>
      </c>
      <c r="B5840" t="s">
        <v>21</v>
      </c>
      <c r="C5840" t="s">
        <v>39</v>
      </c>
      <c r="D5840" t="s">
        <v>56</v>
      </c>
      <c r="E5840" s="1">
        <v>45602</v>
      </c>
      <c r="F5840" t="s">
        <v>11731</v>
      </c>
      <c r="G5840" s="1">
        <v>45755</v>
      </c>
      <c r="H5840" t="s">
        <v>47</v>
      </c>
      <c r="I5840" t="s">
        <v>63</v>
      </c>
      <c r="J5840" t="s">
        <v>59</v>
      </c>
      <c r="K5840">
        <v>4</v>
      </c>
      <c r="L5840" s="3">
        <f>Working_Data[[#This Row],[price2]]/Working_Data[[#This Row],[quantity]]</f>
        <v>130.19499999999999</v>
      </c>
      <c r="M5840" s="3">
        <v>520.78</v>
      </c>
      <c r="N5840" t="s">
        <v>50</v>
      </c>
      <c r="O5840">
        <v>35</v>
      </c>
      <c r="P5840" s="1">
        <v>45711</v>
      </c>
      <c r="Q5840">
        <v>278</v>
      </c>
      <c r="R5840" t="s">
        <v>29</v>
      </c>
      <c r="S5840">
        <v>2</v>
      </c>
      <c r="T5840" s="1">
        <v>45857</v>
      </c>
      <c r="U5840" t="s">
        <v>30</v>
      </c>
      <c r="V5840" t="str">
        <f>TEXT(WEEKDAY(Working_Data[[#This Row],[order_date]],1),"DDDD")</f>
        <v>Tuesday</v>
      </c>
      <c r="W5840" t="str">
        <f>TEXT(Working_Data[[#This Row],[order_date]],"mmmm")</f>
        <v>April</v>
      </c>
      <c r="X5840" s="7">
        <f>Working_Data[[#This Row],[last_order_date]]-Working_Data[[#This Row],[signup_date]]</f>
        <v>109</v>
      </c>
      <c r="Y5840" s="7">
        <f>IF(Working_Data[[#This Row],[churned]]="Active",1,0)</f>
        <v>1</v>
      </c>
      <c r="Z5840" s="7">
        <f>YEAR(Working_Data[[#This Row],[order_date]])</f>
        <v>2025</v>
      </c>
    </row>
    <row r="5841" spans="1:26" x14ac:dyDescent="0.25">
      <c r="A5841" t="s">
        <v>11732</v>
      </c>
      <c r="B5841" t="s">
        <v>38</v>
      </c>
      <c r="C5841" t="s">
        <v>22</v>
      </c>
      <c r="D5841" t="s">
        <v>32</v>
      </c>
      <c r="E5841" s="1">
        <v>45180</v>
      </c>
      <c r="F5841" t="s">
        <v>11733</v>
      </c>
      <c r="G5841" s="1">
        <v>45755</v>
      </c>
      <c r="H5841" t="s">
        <v>58</v>
      </c>
      <c r="I5841" t="s">
        <v>26</v>
      </c>
      <c r="J5841" t="s">
        <v>27</v>
      </c>
      <c r="K5841">
        <v>3</v>
      </c>
      <c r="L5841" s="3">
        <f>Working_Data[[#This Row],[price2]]/Working_Data[[#This Row],[quantity]]</f>
        <v>204.11666666666667</v>
      </c>
      <c r="M5841" s="3">
        <v>612.35</v>
      </c>
      <c r="N5841" t="s">
        <v>50</v>
      </c>
      <c r="O5841">
        <v>15</v>
      </c>
      <c r="P5841" s="1">
        <v>45827</v>
      </c>
      <c r="Q5841">
        <v>274</v>
      </c>
      <c r="R5841" t="s">
        <v>29</v>
      </c>
      <c r="S5841">
        <v>2</v>
      </c>
      <c r="T5841" s="1">
        <v>45904</v>
      </c>
      <c r="U5841" t="s">
        <v>36</v>
      </c>
      <c r="V5841" t="str">
        <f>TEXT(WEEKDAY(Working_Data[[#This Row],[order_date]],1),"DDDD")</f>
        <v>Tuesday</v>
      </c>
      <c r="W5841" t="str">
        <f>TEXT(Working_Data[[#This Row],[order_date]],"mmmm")</f>
        <v>April</v>
      </c>
      <c r="X5841" s="7">
        <f>Working_Data[[#This Row],[last_order_date]]-Working_Data[[#This Row],[signup_date]]</f>
        <v>647</v>
      </c>
      <c r="Y5841" s="7">
        <f>IF(Working_Data[[#This Row],[churned]]="Active",1,0)</f>
        <v>1</v>
      </c>
      <c r="Z5841" s="7">
        <f>YEAR(Working_Data[[#This Row],[order_date]])</f>
        <v>2025</v>
      </c>
    </row>
    <row r="5842" spans="1:26" x14ac:dyDescent="0.25">
      <c r="A5842" t="s">
        <v>11734</v>
      </c>
      <c r="B5842" t="s">
        <v>38</v>
      </c>
      <c r="C5842" t="s">
        <v>82</v>
      </c>
      <c r="D5842" t="s">
        <v>77</v>
      </c>
      <c r="E5842" s="1">
        <v>45426</v>
      </c>
      <c r="F5842" t="s">
        <v>11735</v>
      </c>
      <c r="G5842" s="1">
        <v>45755</v>
      </c>
      <c r="H5842" t="s">
        <v>25</v>
      </c>
      <c r="I5842" t="s">
        <v>26</v>
      </c>
      <c r="J5842" t="s">
        <v>27</v>
      </c>
      <c r="K5842">
        <v>4</v>
      </c>
      <c r="L5842" s="3">
        <f>Working_Data[[#This Row],[price2]]/Working_Data[[#This Row],[quantity]]</f>
        <v>283.48500000000001</v>
      </c>
      <c r="M5842" s="3">
        <v>1133.94</v>
      </c>
      <c r="N5842" t="s">
        <v>50</v>
      </c>
      <c r="O5842">
        <v>20</v>
      </c>
      <c r="P5842" s="1">
        <v>45580</v>
      </c>
      <c r="Q5842">
        <v>230</v>
      </c>
      <c r="R5842" t="s">
        <v>29</v>
      </c>
      <c r="S5842">
        <v>3</v>
      </c>
      <c r="T5842" s="1">
        <v>45621</v>
      </c>
      <c r="U5842" t="s">
        <v>60</v>
      </c>
      <c r="V5842" t="str">
        <f>TEXT(WEEKDAY(Working_Data[[#This Row],[order_date]],1),"DDDD")</f>
        <v>Tuesday</v>
      </c>
      <c r="W5842" t="str">
        <f>TEXT(Working_Data[[#This Row],[order_date]],"mmmm")</f>
        <v>April</v>
      </c>
      <c r="X5842" s="7">
        <f>Working_Data[[#This Row],[last_order_date]]-Working_Data[[#This Row],[signup_date]]</f>
        <v>154</v>
      </c>
      <c r="Y5842" s="7">
        <f>IF(Working_Data[[#This Row],[churned]]="Active",1,0)</f>
        <v>1</v>
      </c>
      <c r="Z5842" s="7">
        <f>YEAR(Working_Data[[#This Row],[order_date]])</f>
        <v>2025</v>
      </c>
    </row>
    <row r="5843" spans="1:26" x14ac:dyDescent="0.25">
      <c r="A5843" t="s">
        <v>11736</v>
      </c>
      <c r="B5843" t="s">
        <v>38</v>
      </c>
      <c r="C5843" t="s">
        <v>39</v>
      </c>
      <c r="D5843" t="s">
        <v>32</v>
      </c>
      <c r="E5843" s="1">
        <v>45853</v>
      </c>
      <c r="F5843" t="s">
        <v>11737</v>
      </c>
      <c r="G5843" s="1">
        <v>45755</v>
      </c>
      <c r="H5843" t="s">
        <v>25</v>
      </c>
      <c r="I5843" t="s">
        <v>63</v>
      </c>
      <c r="J5843" t="s">
        <v>59</v>
      </c>
      <c r="K5843">
        <v>4</v>
      </c>
      <c r="L5843" s="3">
        <f>Working_Data[[#This Row],[price2]]/Working_Data[[#This Row],[quantity]]</f>
        <v>362.43</v>
      </c>
      <c r="M5843" s="3">
        <v>1449.72</v>
      </c>
      <c r="N5843" t="s">
        <v>28</v>
      </c>
      <c r="O5843">
        <v>43</v>
      </c>
      <c r="P5843" s="1">
        <v>45548</v>
      </c>
      <c r="Q5843">
        <v>186</v>
      </c>
      <c r="R5843" t="s">
        <v>29</v>
      </c>
      <c r="S5843">
        <v>1</v>
      </c>
      <c r="T5843" s="1">
        <v>45807</v>
      </c>
      <c r="U5843" t="s">
        <v>30</v>
      </c>
      <c r="V5843" t="str">
        <f>TEXT(WEEKDAY(Working_Data[[#This Row],[order_date]],1),"DDDD")</f>
        <v>Tuesday</v>
      </c>
      <c r="W5843" t="str">
        <f>TEXT(Working_Data[[#This Row],[order_date]],"mmmm")</f>
        <v>April</v>
      </c>
      <c r="X5843" s="7">
        <f>Working_Data[[#This Row],[last_order_date]]-Working_Data[[#This Row],[signup_date]]</f>
        <v>-305</v>
      </c>
      <c r="Y5843" s="7">
        <f>IF(Working_Data[[#This Row],[churned]]="Active",1,0)</f>
        <v>1</v>
      </c>
      <c r="Z5843" s="7">
        <f>YEAR(Working_Data[[#This Row],[order_date]])</f>
        <v>2025</v>
      </c>
    </row>
    <row r="5844" spans="1:26" x14ac:dyDescent="0.25">
      <c r="A5844" t="s">
        <v>11738</v>
      </c>
      <c r="B5844" t="s">
        <v>21</v>
      </c>
      <c r="C5844" t="s">
        <v>22</v>
      </c>
      <c r="D5844" t="s">
        <v>56</v>
      </c>
      <c r="E5844" s="1">
        <v>45851</v>
      </c>
      <c r="F5844" t="s">
        <v>11739</v>
      </c>
      <c r="G5844" s="1">
        <v>45755</v>
      </c>
      <c r="H5844" t="s">
        <v>47</v>
      </c>
      <c r="I5844" t="s">
        <v>54</v>
      </c>
      <c r="J5844" t="s">
        <v>64</v>
      </c>
      <c r="K5844">
        <v>1</v>
      </c>
      <c r="L5844" s="3">
        <f>Working_Data[[#This Row],[price2]]/Working_Data[[#This Row],[quantity]]</f>
        <v>655.24</v>
      </c>
      <c r="M5844" s="3">
        <v>655.24</v>
      </c>
      <c r="N5844" t="s">
        <v>28</v>
      </c>
      <c r="O5844">
        <v>50</v>
      </c>
      <c r="P5844" s="1">
        <v>45710</v>
      </c>
      <c r="Q5844">
        <v>151</v>
      </c>
      <c r="R5844" t="s">
        <v>29</v>
      </c>
      <c r="S5844">
        <v>5</v>
      </c>
      <c r="T5844" s="1">
        <v>45934</v>
      </c>
      <c r="U5844" t="s">
        <v>60</v>
      </c>
      <c r="V5844" t="str">
        <f>TEXT(WEEKDAY(Working_Data[[#This Row],[order_date]],1),"DDDD")</f>
        <v>Tuesday</v>
      </c>
      <c r="W5844" t="str">
        <f>TEXT(Working_Data[[#This Row],[order_date]],"mmmm")</f>
        <v>April</v>
      </c>
      <c r="X5844" s="7">
        <f>Working_Data[[#This Row],[last_order_date]]-Working_Data[[#This Row],[signup_date]]</f>
        <v>-141</v>
      </c>
      <c r="Y5844" s="7">
        <f>IF(Working_Data[[#This Row],[churned]]="Active",1,0)</f>
        <v>1</v>
      </c>
      <c r="Z5844" s="7">
        <f>YEAR(Working_Data[[#This Row],[order_date]])</f>
        <v>2025</v>
      </c>
    </row>
    <row r="5845" spans="1:26" x14ac:dyDescent="0.25">
      <c r="A5845" t="s">
        <v>11740</v>
      </c>
      <c r="B5845" t="s">
        <v>21</v>
      </c>
      <c r="C5845" t="s">
        <v>22</v>
      </c>
      <c r="D5845" t="s">
        <v>23</v>
      </c>
      <c r="E5845" s="1">
        <v>45681</v>
      </c>
      <c r="F5845" t="s">
        <v>11741</v>
      </c>
      <c r="G5845" s="1">
        <v>45755</v>
      </c>
      <c r="H5845" t="s">
        <v>47</v>
      </c>
      <c r="I5845" t="s">
        <v>63</v>
      </c>
      <c r="J5845" t="s">
        <v>67</v>
      </c>
      <c r="K5845">
        <v>1</v>
      </c>
      <c r="L5845" s="3">
        <f>Working_Data[[#This Row],[price2]]/Working_Data[[#This Row],[quantity]]</f>
        <v>172.53</v>
      </c>
      <c r="M5845" s="3">
        <v>172.53</v>
      </c>
      <c r="N5845" t="s">
        <v>50</v>
      </c>
      <c r="O5845">
        <v>3</v>
      </c>
      <c r="P5845" s="1">
        <v>45807</v>
      </c>
      <c r="Q5845">
        <v>72</v>
      </c>
      <c r="R5845" t="s">
        <v>29</v>
      </c>
      <c r="S5845">
        <v>1</v>
      </c>
      <c r="T5845" s="1">
        <v>45360</v>
      </c>
      <c r="U5845" t="s">
        <v>30</v>
      </c>
      <c r="V5845" t="str">
        <f>TEXT(WEEKDAY(Working_Data[[#This Row],[order_date]],1),"DDDD")</f>
        <v>Tuesday</v>
      </c>
      <c r="W5845" t="str">
        <f>TEXT(Working_Data[[#This Row],[order_date]],"mmmm")</f>
        <v>April</v>
      </c>
      <c r="X5845" s="7">
        <f>Working_Data[[#This Row],[last_order_date]]-Working_Data[[#This Row],[signup_date]]</f>
        <v>126</v>
      </c>
      <c r="Y5845" s="7">
        <f>IF(Working_Data[[#This Row],[churned]]="Active",1,0)</f>
        <v>1</v>
      </c>
      <c r="Z5845" s="7">
        <f>YEAR(Working_Data[[#This Row],[order_date]])</f>
        <v>2025</v>
      </c>
    </row>
    <row r="5846" spans="1:26" x14ac:dyDescent="0.25">
      <c r="A5846" t="s">
        <v>11742</v>
      </c>
      <c r="B5846" t="s">
        <v>38</v>
      </c>
      <c r="C5846" t="s">
        <v>22</v>
      </c>
      <c r="D5846" t="s">
        <v>32</v>
      </c>
      <c r="E5846" s="1">
        <v>45804</v>
      </c>
      <c r="F5846" t="s">
        <v>11743</v>
      </c>
      <c r="G5846" s="1">
        <v>45785</v>
      </c>
      <c r="H5846" t="s">
        <v>41</v>
      </c>
      <c r="I5846" t="s">
        <v>26</v>
      </c>
      <c r="J5846" t="s">
        <v>27</v>
      </c>
      <c r="K5846">
        <v>3</v>
      </c>
      <c r="L5846" s="3">
        <f>Working_Data[[#This Row],[price2]]/Working_Data[[#This Row],[quantity]]</f>
        <v>424.34666666666664</v>
      </c>
      <c r="M5846" s="3">
        <v>1273.04</v>
      </c>
      <c r="N5846" t="s">
        <v>28</v>
      </c>
      <c r="O5846">
        <v>39</v>
      </c>
      <c r="P5846" s="1">
        <v>45653</v>
      </c>
      <c r="Q5846">
        <v>70</v>
      </c>
      <c r="R5846" t="s">
        <v>29</v>
      </c>
      <c r="S5846">
        <v>5</v>
      </c>
      <c r="T5846" s="1">
        <v>45720</v>
      </c>
      <c r="U5846" t="s">
        <v>30</v>
      </c>
      <c r="V5846" t="str">
        <f>TEXT(WEEKDAY(Working_Data[[#This Row],[order_date]],1),"DDDD")</f>
        <v>Thursday</v>
      </c>
      <c r="W5846" t="str">
        <f>TEXT(Working_Data[[#This Row],[order_date]],"mmmm")</f>
        <v>May</v>
      </c>
      <c r="X5846" s="7">
        <f>Working_Data[[#This Row],[last_order_date]]-Working_Data[[#This Row],[signup_date]]</f>
        <v>-151</v>
      </c>
      <c r="Y5846" s="7">
        <f>IF(Working_Data[[#This Row],[churned]]="Active",1,0)</f>
        <v>1</v>
      </c>
      <c r="Z5846" s="7">
        <f>YEAR(Working_Data[[#This Row],[order_date]])</f>
        <v>2025</v>
      </c>
    </row>
    <row r="5847" spans="1:26" x14ac:dyDescent="0.25">
      <c r="A5847" t="s">
        <v>11744</v>
      </c>
      <c r="B5847" t="s">
        <v>45</v>
      </c>
      <c r="C5847" t="s">
        <v>82</v>
      </c>
      <c r="D5847" t="s">
        <v>77</v>
      </c>
      <c r="E5847" s="1">
        <v>45771</v>
      </c>
      <c r="F5847" t="s">
        <v>11745</v>
      </c>
      <c r="G5847" s="1">
        <v>45785</v>
      </c>
      <c r="H5847" t="s">
        <v>41</v>
      </c>
      <c r="I5847" t="s">
        <v>48</v>
      </c>
      <c r="J5847" t="s">
        <v>64</v>
      </c>
      <c r="K5847">
        <v>4</v>
      </c>
      <c r="L5847" s="3">
        <f>Working_Data[[#This Row],[price2]]/Working_Data[[#This Row],[quantity]]</f>
        <v>293.7</v>
      </c>
      <c r="M5847" s="3">
        <v>1174.8</v>
      </c>
      <c r="N5847" t="s">
        <v>28</v>
      </c>
      <c r="O5847">
        <v>26</v>
      </c>
      <c r="P5847" s="1">
        <v>45855</v>
      </c>
      <c r="Q5847">
        <v>1</v>
      </c>
      <c r="R5847" t="s">
        <v>43</v>
      </c>
      <c r="S5847">
        <v>1</v>
      </c>
      <c r="T5847" s="1">
        <v>45935</v>
      </c>
      <c r="U5847" t="s">
        <v>30</v>
      </c>
      <c r="V5847" t="str">
        <f>TEXT(WEEKDAY(Working_Data[[#This Row],[order_date]],1),"DDDD")</f>
        <v>Thursday</v>
      </c>
      <c r="W5847" t="str">
        <f>TEXT(Working_Data[[#This Row],[order_date]],"mmmm")</f>
        <v>May</v>
      </c>
      <c r="X5847" s="7">
        <f>Working_Data[[#This Row],[last_order_date]]-Working_Data[[#This Row],[signup_date]]</f>
        <v>84</v>
      </c>
      <c r="Y5847" s="7">
        <f>IF(Working_Data[[#This Row],[churned]]="Active",1,0)</f>
        <v>0</v>
      </c>
      <c r="Z5847" s="7">
        <f>YEAR(Working_Data[[#This Row],[order_date]])</f>
        <v>2025</v>
      </c>
    </row>
    <row r="5848" spans="1:26" x14ac:dyDescent="0.25">
      <c r="A5848" t="s">
        <v>11746</v>
      </c>
      <c r="B5848" t="s">
        <v>45</v>
      </c>
      <c r="C5848" t="s">
        <v>39</v>
      </c>
      <c r="D5848" t="s">
        <v>23</v>
      </c>
      <c r="E5848" s="1">
        <v>45433</v>
      </c>
      <c r="F5848" t="s">
        <v>11747</v>
      </c>
      <c r="G5848" s="1">
        <v>45785</v>
      </c>
      <c r="H5848" t="s">
        <v>58</v>
      </c>
      <c r="I5848" t="s">
        <v>42</v>
      </c>
      <c r="J5848" t="s">
        <v>49</v>
      </c>
      <c r="K5848">
        <v>3</v>
      </c>
      <c r="L5848" s="3">
        <f>Working_Data[[#This Row],[price2]]/Working_Data[[#This Row],[quantity]]</f>
        <v>318.40333333333336</v>
      </c>
      <c r="M5848" s="3">
        <v>955.21</v>
      </c>
      <c r="N5848" t="s">
        <v>35</v>
      </c>
      <c r="O5848">
        <v>40</v>
      </c>
      <c r="P5848" s="1">
        <v>45553</v>
      </c>
      <c r="Q5848">
        <v>300</v>
      </c>
      <c r="R5848" t="s">
        <v>43</v>
      </c>
      <c r="S5848">
        <v>2</v>
      </c>
      <c r="T5848" s="1">
        <v>45649</v>
      </c>
      <c r="U5848" t="s">
        <v>30</v>
      </c>
      <c r="V5848" t="str">
        <f>TEXT(WEEKDAY(Working_Data[[#This Row],[order_date]],1),"DDDD")</f>
        <v>Thursday</v>
      </c>
      <c r="W5848" t="str">
        <f>TEXT(Working_Data[[#This Row],[order_date]],"mmmm")</f>
        <v>May</v>
      </c>
      <c r="X5848" s="7">
        <f>Working_Data[[#This Row],[last_order_date]]-Working_Data[[#This Row],[signup_date]]</f>
        <v>120</v>
      </c>
      <c r="Y5848" s="7">
        <f>IF(Working_Data[[#This Row],[churned]]="Active",1,0)</f>
        <v>0</v>
      </c>
      <c r="Z5848" s="7">
        <f>YEAR(Working_Data[[#This Row],[order_date]])</f>
        <v>2025</v>
      </c>
    </row>
    <row r="5849" spans="1:26" x14ac:dyDescent="0.25">
      <c r="A5849" t="s">
        <v>11748</v>
      </c>
      <c r="B5849" t="s">
        <v>45</v>
      </c>
      <c r="C5849" t="s">
        <v>39</v>
      </c>
      <c r="D5849" t="s">
        <v>52</v>
      </c>
      <c r="E5849" s="1">
        <v>45966</v>
      </c>
      <c r="F5849" t="s">
        <v>11749</v>
      </c>
      <c r="G5849" s="1">
        <v>45785</v>
      </c>
      <c r="H5849" t="s">
        <v>41</v>
      </c>
      <c r="I5849" t="s">
        <v>42</v>
      </c>
      <c r="J5849" t="s">
        <v>64</v>
      </c>
      <c r="K5849">
        <v>4</v>
      </c>
      <c r="L5849" s="3">
        <f>Working_Data[[#This Row],[price2]]/Working_Data[[#This Row],[quantity]]</f>
        <v>27.594999999999999</v>
      </c>
      <c r="M5849" s="3">
        <v>110.38</v>
      </c>
      <c r="N5849" t="s">
        <v>35</v>
      </c>
      <c r="O5849">
        <v>13</v>
      </c>
      <c r="P5849" s="1">
        <v>45453</v>
      </c>
      <c r="Q5849">
        <v>171</v>
      </c>
      <c r="R5849" t="s">
        <v>43</v>
      </c>
      <c r="S5849">
        <v>5</v>
      </c>
      <c r="T5849" s="1">
        <v>45713</v>
      </c>
      <c r="U5849" t="s">
        <v>30</v>
      </c>
      <c r="V5849" t="str">
        <f>TEXT(WEEKDAY(Working_Data[[#This Row],[order_date]],1),"DDDD")</f>
        <v>Thursday</v>
      </c>
      <c r="W5849" t="str">
        <f>TEXT(Working_Data[[#This Row],[order_date]],"mmmm")</f>
        <v>May</v>
      </c>
      <c r="X5849" s="7">
        <f>Working_Data[[#This Row],[last_order_date]]-Working_Data[[#This Row],[signup_date]]</f>
        <v>-513</v>
      </c>
      <c r="Y5849" s="7">
        <f>IF(Working_Data[[#This Row],[churned]]="Active",1,0)</f>
        <v>0</v>
      </c>
      <c r="Z5849" s="7">
        <f>YEAR(Working_Data[[#This Row],[order_date]])</f>
        <v>2025</v>
      </c>
    </row>
    <row r="5850" spans="1:26" x14ac:dyDescent="0.25">
      <c r="A5850" t="s">
        <v>11750</v>
      </c>
      <c r="B5850" t="s">
        <v>38</v>
      </c>
      <c r="C5850" t="s">
        <v>82</v>
      </c>
      <c r="D5850" t="s">
        <v>23</v>
      </c>
      <c r="E5850" s="1">
        <v>45393</v>
      </c>
      <c r="F5850" t="s">
        <v>11751</v>
      </c>
      <c r="G5850" s="1">
        <v>45785</v>
      </c>
      <c r="H5850" t="s">
        <v>47</v>
      </c>
      <c r="I5850" t="s">
        <v>54</v>
      </c>
      <c r="J5850" t="s">
        <v>59</v>
      </c>
      <c r="K5850">
        <v>2</v>
      </c>
      <c r="L5850" s="3">
        <f>Working_Data[[#This Row],[price2]]/Working_Data[[#This Row],[quantity]]</f>
        <v>458.57</v>
      </c>
      <c r="M5850" s="3">
        <v>917.14</v>
      </c>
      <c r="N5850" t="s">
        <v>28</v>
      </c>
      <c r="O5850">
        <v>44</v>
      </c>
      <c r="P5850" s="1">
        <v>45709</v>
      </c>
      <c r="Q5850">
        <v>100</v>
      </c>
      <c r="R5850" t="s">
        <v>29</v>
      </c>
      <c r="S5850">
        <v>4</v>
      </c>
      <c r="T5850" s="1">
        <v>45562</v>
      </c>
      <c r="U5850" t="s">
        <v>30</v>
      </c>
      <c r="V5850" t="str">
        <f>TEXT(WEEKDAY(Working_Data[[#This Row],[order_date]],1),"DDDD")</f>
        <v>Thursday</v>
      </c>
      <c r="W5850" t="str">
        <f>TEXT(Working_Data[[#This Row],[order_date]],"mmmm")</f>
        <v>May</v>
      </c>
      <c r="X5850" s="7">
        <f>Working_Data[[#This Row],[last_order_date]]-Working_Data[[#This Row],[signup_date]]</f>
        <v>316</v>
      </c>
      <c r="Y5850" s="7">
        <f>IF(Working_Data[[#This Row],[churned]]="Active",1,0)</f>
        <v>1</v>
      </c>
      <c r="Z5850" s="7">
        <f>YEAR(Working_Data[[#This Row],[order_date]])</f>
        <v>2025</v>
      </c>
    </row>
    <row r="5851" spans="1:26" x14ac:dyDescent="0.25">
      <c r="A5851" t="s">
        <v>11752</v>
      </c>
      <c r="B5851" t="s">
        <v>38</v>
      </c>
      <c r="C5851" t="s">
        <v>22</v>
      </c>
      <c r="D5851" t="s">
        <v>23</v>
      </c>
      <c r="E5851" s="1">
        <v>45777</v>
      </c>
      <c r="F5851" t="s">
        <v>11753</v>
      </c>
      <c r="G5851" s="1">
        <v>45785</v>
      </c>
      <c r="H5851" t="s">
        <v>58</v>
      </c>
      <c r="I5851" t="s">
        <v>48</v>
      </c>
      <c r="J5851" t="s">
        <v>49</v>
      </c>
      <c r="K5851">
        <v>5</v>
      </c>
      <c r="L5851" s="3">
        <f>Working_Data[[#This Row],[price2]]/Working_Data[[#This Row],[quantity]]</f>
        <v>36.201999999999998</v>
      </c>
      <c r="M5851" s="3">
        <v>181.01</v>
      </c>
      <c r="N5851" t="s">
        <v>50</v>
      </c>
      <c r="O5851">
        <v>31</v>
      </c>
      <c r="P5851" s="1">
        <v>45686</v>
      </c>
      <c r="Q5851">
        <v>399</v>
      </c>
      <c r="R5851" t="s">
        <v>43</v>
      </c>
      <c r="S5851">
        <v>4</v>
      </c>
      <c r="T5851" s="1">
        <v>45527</v>
      </c>
      <c r="U5851" t="s">
        <v>60</v>
      </c>
      <c r="V5851" t="str">
        <f>TEXT(WEEKDAY(Working_Data[[#This Row],[order_date]],1),"DDDD")</f>
        <v>Thursday</v>
      </c>
      <c r="W5851" t="str">
        <f>TEXT(Working_Data[[#This Row],[order_date]],"mmmm")</f>
        <v>May</v>
      </c>
      <c r="X5851" s="7">
        <f>Working_Data[[#This Row],[last_order_date]]-Working_Data[[#This Row],[signup_date]]</f>
        <v>-91</v>
      </c>
      <c r="Y5851" s="7">
        <f>IF(Working_Data[[#This Row],[churned]]="Active",1,0)</f>
        <v>0</v>
      </c>
      <c r="Z5851" s="7">
        <f>YEAR(Working_Data[[#This Row],[order_date]])</f>
        <v>2025</v>
      </c>
    </row>
    <row r="5852" spans="1:26" x14ac:dyDescent="0.25">
      <c r="A5852" t="s">
        <v>11754</v>
      </c>
      <c r="B5852" t="s">
        <v>45</v>
      </c>
      <c r="C5852" t="s">
        <v>22</v>
      </c>
      <c r="D5852" t="s">
        <v>23</v>
      </c>
      <c r="E5852" s="1">
        <v>45465</v>
      </c>
      <c r="F5852" t="s">
        <v>11755</v>
      </c>
      <c r="G5852" s="1">
        <v>45785</v>
      </c>
      <c r="H5852" t="s">
        <v>34</v>
      </c>
      <c r="I5852" t="s">
        <v>42</v>
      </c>
      <c r="J5852" t="s">
        <v>49</v>
      </c>
      <c r="K5852">
        <v>4</v>
      </c>
      <c r="L5852" s="3">
        <f>Working_Data[[#This Row],[price2]]/Working_Data[[#This Row],[quantity]]</f>
        <v>70.092500000000001</v>
      </c>
      <c r="M5852" s="3">
        <v>280.37</v>
      </c>
      <c r="N5852" t="s">
        <v>50</v>
      </c>
      <c r="O5852">
        <v>3</v>
      </c>
      <c r="P5852" s="1">
        <v>45574</v>
      </c>
      <c r="Q5852">
        <v>431</v>
      </c>
      <c r="R5852" t="s">
        <v>43</v>
      </c>
      <c r="S5852">
        <v>2</v>
      </c>
      <c r="T5852" s="1">
        <v>45861</v>
      </c>
      <c r="U5852" t="s">
        <v>60</v>
      </c>
      <c r="V5852" t="str">
        <f>TEXT(WEEKDAY(Working_Data[[#This Row],[order_date]],1),"DDDD")</f>
        <v>Thursday</v>
      </c>
      <c r="W5852" t="str">
        <f>TEXT(Working_Data[[#This Row],[order_date]],"mmmm")</f>
        <v>May</v>
      </c>
      <c r="X5852" s="7">
        <f>Working_Data[[#This Row],[last_order_date]]-Working_Data[[#This Row],[signup_date]]</f>
        <v>109</v>
      </c>
      <c r="Y5852" s="7">
        <f>IF(Working_Data[[#This Row],[churned]]="Active",1,0)</f>
        <v>0</v>
      </c>
      <c r="Z5852" s="7">
        <f>YEAR(Working_Data[[#This Row],[order_date]])</f>
        <v>2025</v>
      </c>
    </row>
    <row r="5853" spans="1:26" x14ac:dyDescent="0.25">
      <c r="A5853" t="s">
        <v>11756</v>
      </c>
      <c r="B5853" t="s">
        <v>45</v>
      </c>
      <c r="C5853" t="s">
        <v>39</v>
      </c>
      <c r="D5853" t="s">
        <v>77</v>
      </c>
      <c r="E5853" s="1">
        <v>45616</v>
      </c>
      <c r="F5853" t="s">
        <v>11757</v>
      </c>
      <c r="G5853" s="1">
        <v>45785</v>
      </c>
      <c r="H5853" t="s">
        <v>34</v>
      </c>
      <c r="I5853" t="s">
        <v>54</v>
      </c>
      <c r="J5853" t="s">
        <v>64</v>
      </c>
      <c r="K5853">
        <v>3</v>
      </c>
      <c r="L5853" s="3">
        <f>Working_Data[[#This Row],[price2]]/Working_Data[[#This Row],[quantity]]</f>
        <v>455.55</v>
      </c>
      <c r="M5853" s="3">
        <v>1366.65</v>
      </c>
      <c r="N5853" t="s">
        <v>35</v>
      </c>
      <c r="O5853">
        <v>8</v>
      </c>
      <c r="P5853" s="1">
        <v>45638</v>
      </c>
      <c r="Q5853">
        <v>189</v>
      </c>
      <c r="R5853" t="s">
        <v>29</v>
      </c>
      <c r="S5853">
        <v>4</v>
      </c>
      <c r="T5853" s="1">
        <v>45687</v>
      </c>
      <c r="U5853" t="s">
        <v>30</v>
      </c>
      <c r="V5853" t="str">
        <f>TEXT(WEEKDAY(Working_Data[[#This Row],[order_date]],1),"DDDD")</f>
        <v>Thursday</v>
      </c>
      <c r="W5853" t="str">
        <f>TEXT(Working_Data[[#This Row],[order_date]],"mmmm")</f>
        <v>May</v>
      </c>
      <c r="X5853" s="7">
        <f>Working_Data[[#This Row],[last_order_date]]-Working_Data[[#This Row],[signup_date]]</f>
        <v>22</v>
      </c>
      <c r="Y5853" s="7">
        <f>IF(Working_Data[[#This Row],[churned]]="Active",1,0)</f>
        <v>1</v>
      </c>
      <c r="Z5853" s="7">
        <f>YEAR(Working_Data[[#This Row],[order_date]])</f>
        <v>2025</v>
      </c>
    </row>
    <row r="5854" spans="1:26" x14ac:dyDescent="0.25">
      <c r="A5854" t="s">
        <v>11758</v>
      </c>
      <c r="B5854" t="s">
        <v>38</v>
      </c>
      <c r="C5854" t="s">
        <v>39</v>
      </c>
      <c r="D5854" t="s">
        <v>23</v>
      </c>
      <c r="E5854" s="1">
        <v>45460</v>
      </c>
      <c r="F5854" t="s">
        <v>11759</v>
      </c>
      <c r="G5854" s="1">
        <v>45785</v>
      </c>
      <c r="H5854" t="s">
        <v>47</v>
      </c>
      <c r="I5854" t="s">
        <v>63</v>
      </c>
      <c r="J5854" t="s">
        <v>64</v>
      </c>
      <c r="K5854">
        <v>3</v>
      </c>
      <c r="L5854" s="3">
        <f>Working_Data[[#This Row],[price2]]/Working_Data[[#This Row],[quantity]]</f>
        <v>482.69</v>
      </c>
      <c r="M5854" s="3">
        <v>1448.07</v>
      </c>
      <c r="N5854" t="s">
        <v>50</v>
      </c>
      <c r="O5854">
        <v>7</v>
      </c>
      <c r="P5854" s="1">
        <v>45682</v>
      </c>
      <c r="Q5854">
        <v>143</v>
      </c>
      <c r="R5854" t="s">
        <v>43</v>
      </c>
      <c r="S5854">
        <v>1</v>
      </c>
      <c r="T5854" s="1">
        <v>45684</v>
      </c>
      <c r="U5854" t="s">
        <v>36</v>
      </c>
      <c r="V5854" t="str">
        <f>TEXT(WEEKDAY(Working_Data[[#This Row],[order_date]],1),"DDDD")</f>
        <v>Thursday</v>
      </c>
      <c r="W5854" t="str">
        <f>TEXT(Working_Data[[#This Row],[order_date]],"mmmm")</f>
        <v>May</v>
      </c>
      <c r="X5854" s="7">
        <f>Working_Data[[#This Row],[last_order_date]]-Working_Data[[#This Row],[signup_date]]</f>
        <v>222</v>
      </c>
      <c r="Y5854" s="7">
        <f>IF(Working_Data[[#This Row],[churned]]="Active",1,0)</f>
        <v>0</v>
      </c>
      <c r="Z5854" s="7">
        <f>YEAR(Working_Data[[#This Row],[order_date]])</f>
        <v>2025</v>
      </c>
    </row>
    <row r="5855" spans="1:26" x14ac:dyDescent="0.25">
      <c r="A5855" t="s">
        <v>11760</v>
      </c>
      <c r="B5855" t="s">
        <v>21</v>
      </c>
      <c r="C5855" t="s">
        <v>22</v>
      </c>
      <c r="D5855" t="s">
        <v>23</v>
      </c>
      <c r="E5855" s="1">
        <v>45855</v>
      </c>
      <c r="F5855" t="s">
        <v>11761</v>
      </c>
      <c r="G5855" s="1">
        <v>45785</v>
      </c>
      <c r="H5855" t="s">
        <v>58</v>
      </c>
      <c r="I5855" t="s">
        <v>63</v>
      </c>
      <c r="J5855" t="s">
        <v>27</v>
      </c>
      <c r="K5855">
        <v>3</v>
      </c>
      <c r="L5855" s="3">
        <f>Working_Data[[#This Row],[price2]]/Working_Data[[#This Row],[quantity]]</f>
        <v>492.25</v>
      </c>
      <c r="M5855" s="3">
        <v>1476.75</v>
      </c>
      <c r="N5855" t="s">
        <v>28</v>
      </c>
      <c r="O5855">
        <v>42</v>
      </c>
      <c r="P5855" s="1">
        <v>45334</v>
      </c>
      <c r="Q5855">
        <v>267</v>
      </c>
      <c r="R5855" t="s">
        <v>29</v>
      </c>
      <c r="S5855">
        <v>1</v>
      </c>
      <c r="T5855" s="1">
        <v>45421</v>
      </c>
      <c r="U5855" t="s">
        <v>30</v>
      </c>
      <c r="V5855" t="str">
        <f>TEXT(WEEKDAY(Working_Data[[#This Row],[order_date]],1),"DDDD")</f>
        <v>Thursday</v>
      </c>
      <c r="W5855" t="str">
        <f>TEXT(Working_Data[[#This Row],[order_date]],"mmmm")</f>
        <v>May</v>
      </c>
      <c r="X5855" s="7">
        <f>Working_Data[[#This Row],[last_order_date]]-Working_Data[[#This Row],[signup_date]]</f>
        <v>-521</v>
      </c>
      <c r="Y5855" s="7">
        <f>IF(Working_Data[[#This Row],[churned]]="Active",1,0)</f>
        <v>1</v>
      </c>
      <c r="Z5855" s="7">
        <f>YEAR(Working_Data[[#This Row],[order_date]])</f>
        <v>2025</v>
      </c>
    </row>
    <row r="5856" spans="1:26" x14ac:dyDescent="0.25">
      <c r="A5856" t="s">
        <v>11762</v>
      </c>
      <c r="B5856" t="s">
        <v>38</v>
      </c>
      <c r="C5856" t="s">
        <v>82</v>
      </c>
      <c r="D5856" t="s">
        <v>56</v>
      </c>
      <c r="E5856" s="1">
        <v>45190</v>
      </c>
      <c r="F5856" t="s">
        <v>11763</v>
      </c>
      <c r="G5856" s="1">
        <v>45785</v>
      </c>
      <c r="H5856" t="s">
        <v>41</v>
      </c>
      <c r="I5856" t="s">
        <v>26</v>
      </c>
      <c r="J5856" t="s">
        <v>64</v>
      </c>
      <c r="K5856">
        <v>5</v>
      </c>
      <c r="L5856" s="3">
        <f>Working_Data[[#This Row],[price2]]/Working_Data[[#This Row],[quantity]]</f>
        <v>244.44800000000001</v>
      </c>
      <c r="M5856" s="3">
        <v>1222.24</v>
      </c>
      <c r="N5856" t="s">
        <v>28</v>
      </c>
      <c r="O5856">
        <v>22</v>
      </c>
      <c r="P5856" s="1">
        <v>45825</v>
      </c>
      <c r="Q5856">
        <v>146</v>
      </c>
      <c r="R5856" t="s">
        <v>43</v>
      </c>
      <c r="S5856">
        <v>5</v>
      </c>
      <c r="T5856" s="1">
        <v>45678</v>
      </c>
      <c r="U5856" t="s">
        <v>30</v>
      </c>
      <c r="V5856" t="str">
        <f>TEXT(WEEKDAY(Working_Data[[#This Row],[order_date]],1),"DDDD")</f>
        <v>Thursday</v>
      </c>
      <c r="W5856" t="str">
        <f>TEXT(Working_Data[[#This Row],[order_date]],"mmmm")</f>
        <v>May</v>
      </c>
      <c r="X5856" s="7">
        <f>Working_Data[[#This Row],[last_order_date]]-Working_Data[[#This Row],[signup_date]]</f>
        <v>635</v>
      </c>
      <c r="Y5856" s="7">
        <f>IF(Working_Data[[#This Row],[churned]]="Active",1,0)</f>
        <v>0</v>
      </c>
      <c r="Z5856" s="7">
        <f>YEAR(Working_Data[[#This Row],[order_date]])</f>
        <v>2025</v>
      </c>
    </row>
    <row r="5857" spans="1:26" x14ac:dyDescent="0.25">
      <c r="A5857" t="s">
        <v>11764</v>
      </c>
      <c r="B5857" t="s">
        <v>45</v>
      </c>
      <c r="C5857" t="s">
        <v>22</v>
      </c>
      <c r="D5857" t="s">
        <v>77</v>
      </c>
      <c r="E5857" s="1">
        <v>45771</v>
      </c>
      <c r="F5857" t="s">
        <v>11765</v>
      </c>
      <c r="G5857" s="1">
        <v>45816</v>
      </c>
      <c r="H5857" t="s">
        <v>41</v>
      </c>
      <c r="I5857" t="s">
        <v>26</v>
      </c>
      <c r="J5857" t="s">
        <v>27</v>
      </c>
      <c r="K5857">
        <v>5</v>
      </c>
      <c r="L5857" s="3">
        <f>Working_Data[[#This Row],[price2]]/Working_Data[[#This Row],[quantity]]</f>
        <v>232.19800000000001</v>
      </c>
      <c r="M5857" s="3">
        <v>1160.99</v>
      </c>
      <c r="N5857" t="s">
        <v>28</v>
      </c>
      <c r="O5857">
        <v>8</v>
      </c>
      <c r="P5857" s="1">
        <v>45964</v>
      </c>
      <c r="Q5857">
        <v>69</v>
      </c>
      <c r="R5857" t="s">
        <v>29</v>
      </c>
      <c r="S5857">
        <v>5</v>
      </c>
      <c r="T5857" s="1">
        <v>45360</v>
      </c>
      <c r="U5857" t="s">
        <v>30</v>
      </c>
      <c r="V5857" t="str">
        <f>TEXT(WEEKDAY(Working_Data[[#This Row],[order_date]],1),"DDDD")</f>
        <v>Sunday</v>
      </c>
      <c r="W5857" t="str">
        <f>TEXT(Working_Data[[#This Row],[order_date]],"mmmm")</f>
        <v>June</v>
      </c>
      <c r="X5857" s="7">
        <f>Working_Data[[#This Row],[last_order_date]]-Working_Data[[#This Row],[signup_date]]</f>
        <v>193</v>
      </c>
      <c r="Y5857" s="7">
        <f>IF(Working_Data[[#This Row],[churned]]="Active",1,0)</f>
        <v>1</v>
      </c>
      <c r="Z5857" s="7">
        <f>YEAR(Working_Data[[#This Row],[order_date]])</f>
        <v>2025</v>
      </c>
    </row>
    <row r="5858" spans="1:26" x14ac:dyDescent="0.25">
      <c r="A5858" t="s">
        <v>11766</v>
      </c>
      <c r="B5858" t="s">
        <v>38</v>
      </c>
      <c r="C5858" t="s">
        <v>39</v>
      </c>
      <c r="D5858" t="s">
        <v>23</v>
      </c>
      <c r="E5858" s="1">
        <v>45737</v>
      </c>
      <c r="F5858" t="s">
        <v>11767</v>
      </c>
      <c r="G5858" s="1">
        <v>45816</v>
      </c>
      <c r="H5858" t="s">
        <v>47</v>
      </c>
      <c r="I5858" t="s">
        <v>48</v>
      </c>
      <c r="J5858" t="s">
        <v>27</v>
      </c>
      <c r="K5858">
        <v>2</v>
      </c>
      <c r="L5858" s="3">
        <f>Working_Data[[#This Row],[price2]]/Working_Data[[#This Row],[quantity]]</f>
        <v>66.430000000000007</v>
      </c>
      <c r="M5858" s="3">
        <v>132.86000000000001</v>
      </c>
      <c r="N5858" t="s">
        <v>35</v>
      </c>
      <c r="O5858">
        <v>30</v>
      </c>
      <c r="P5858" s="1">
        <v>45796</v>
      </c>
      <c r="Q5858">
        <v>244</v>
      </c>
      <c r="R5858" t="s">
        <v>29</v>
      </c>
      <c r="S5858">
        <v>4</v>
      </c>
      <c r="T5858" s="1">
        <v>45591</v>
      </c>
      <c r="U5858" t="s">
        <v>60</v>
      </c>
      <c r="V5858" t="str">
        <f>TEXT(WEEKDAY(Working_Data[[#This Row],[order_date]],1),"DDDD")</f>
        <v>Sunday</v>
      </c>
      <c r="W5858" t="str">
        <f>TEXT(Working_Data[[#This Row],[order_date]],"mmmm")</f>
        <v>June</v>
      </c>
      <c r="X5858" s="7">
        <f>Working_Data[[#This Row],[last_order_date]]-Working_Data[[#This Row],[signup_date]]</f>
        <v>59</v>
      </c>
      <c r="Y5858" s="7">
        <f>IF(Working_Data[[#This Row],[churned]]="Active",1,0)</f>
        <v>1</v>
      </c>
      <c r="Z5858" s="7">
        <f>YEAR(Working_Data[[#This Row],[order_date]])</f>
        <v>2025</v>
      </c>
    </row>
    <row r="5859" spans="1:26" x14ac:dyDescent="0.25">
      <c r="A5859" t="s">
        <v>11768</v>
      </c>
      <c r="B5859" t="s">
        <v>21</v>
      </c>
      <c r="C5859" t="s">
        <v>82</v>
      </c>
      <c r="D5859" t="s">
        <v>52</v>
      </c>
      <c r="E5859" s="1">
        <v>45633</v>
      </c>
      <c r="F5859" t="s">
        <v>11769</v>
      </c>
      <c r="G5859" s="1">
        <v>45816</v>
      </c>
      <c r="H5859" t="s">
        <v>58</v>
      </c>
      <c r="I5859" t="s">
        <v>48</v>
      </c>
      <c r="J5859" t="s">
        <v>59</v>
      </c>
      <c r="K5859">
        <v>2</v>
      </c>
      <c r="L5859" s="3">
        <f>Working_Data[[#This Row],[price2]]/Working_Data[[#This Row],[quantity]]</f>
        <v>349.375</v>
      </c>
      <c r="M5859" s="3">
        <v>698.75</v>
      </c>
      <c r="N5859" t="s">
        <v>28</v>
      </c>
      <c r="O5859">
        <v>27</v>
      </c>
      <c r="P5859" s="1">
        <v>45682</v>
      </c>
      <c r="Q5859">
        <v>145</v>
      </c>
      <c r="R5859" t="s">
        <v>43</v>
      </c>
      <c r="S5859">
        <v>2</v>
      </c>
      <c r="T5859" s="1">
        <v>45738</v>
      </c>
      <c r="U5859" t="s">
        <v>30</v>
      </c>
      <c r="V5859" t="str">
        <f>TEXT(WEEKDAY(Working_Data[[#This Row],[order_date]],1),"DDDD")</f>
        <v>Sunday</v>
      </c>
      <c r="W5859" t="str">
        <f>TEXT(Working_Data[[#This Row],[order_date]],"mmmm")</f>
        <v>June</v>
      </c>
      <c r="X5859" s="7">
        <f>Working_Data[[#This Row],[last_order_date]]-Working_Data[[#This Row],[signup_date]]</f>
        <v>49</v>
      </c>
      <c r="Y5859" s="7">
        <f>IF(Working_Data[[#This Row],[churned]]="Active",1,0)</f>
        <v>0</v>
      </c>
      <c r="Z5859" s="7">
        <f>YEAR(Working_Data[[#This Row],[order_date]])</f>
        <v>2025</v>
      </c>
    </row>
    <row r="5860" spans="1:26" x14ac:dyDescent="0.25">
      <c r="A5860" t="s">
        <v>11770</v>
      </c>
      <c r="B5860" t="s">
        <v>38</v>
      </c>
      <c r="C5860" t="s">
        <v>82</v>
      </c>
      <c r="D5860" t="s">
        <v>56</v>
      </c>
      <c r="E5860" s="1">
        <v>45851</v>
      </c>
      <c r="F5860" t="s">
        <v>11771</v>
      </c>
      <c r="G5860" s="1">
        <v>45816</v>
      </c>
      <c r="H5860" t="s">
        <v>41</v>
      </c>
      <c r="I5860" t="s">
        <v>54</v>
      </c>
      <c r="J5860" t="s">
        <v>67</v>
      </c>
      <c r="K5860">
        <v>4</v>
      </c>
      <c r="L5860" s="3">
        <f>Working_Data[[#This Row],[price2]]/Working_Data[[#This Row],[quantity]]</f>
        <v>78.72</v>
      </c>
      <c r="M5860" s="3">
        <v>314.88</v>
      </c>
      <c r="N5860" t="s">
        <v>35</v>
      </c>
      <c r="O5860">
        <v>13</v>
      </c>
      <c r="P5860" s="1">
        <v>45334</v>
      </c>
      <c r="Q5860">
        <v>54</v>
      </c>
      <c r="R5860" t="s">
        <v>43</v>
      </c>
      <c r="S5860">
        <v>2</v>
      </c>
      <c r="T5860" s="1">
        <v>45743</v>
      </c>
      <c r="U5860" t="s">
        <v>60</v>
      </c>
      <c r="V5860" t="str">
        <f>TEXT(WEEKDAY(Working_Data[[#This Row],[order_date]],1),"DDDD")</f>
        <v>Sunday</v>
      </c>
      <c r="W5860" t="str">
        <f>TEXT(Working_Data[[#This Row],[order_date]],"mmmm")</f>
        <v>June</v>
      </c>
      <c r="X5860" s="7">
        <f>Working_Data[[#This Row],[last_order_date]]-Working_Data[[#This Row],[signup_date]]</f>
        <v>-517</v>
      </c>
      <c r="Y5860" s="7">
        <f>IF(Working_Data[[#This Row],[churned]]="Active",1,0)</f>
        <v>0</v>
      </c>
      <c r="Z5860" s="7">
        <f>YEAR(Working_Data[[#This Row],[order_date]])</f>
        <v>2025</v>
      </c>
    </row>
    <row r="5861" spans="1:26" x14ac:dyDescent="0.25">
      <c r="A5861" t="s">
        <v>11772</v>
      </c>
      <c r="B5861" t="s">
        <v>21</v>
      </c>
      <c r="C5861" t="s">
        <v>39</v>
      </c>
      <c r="D5861" t="s">
        <v>23</v>
      </c>
      <c r="E5861" s="1">
        <v>45876</v>
      </c>
      <c r="F5861" t="s">
        <v>11773</v>
      </c>
      <c r="G5861" s="1">
        <v>45816</v>
      </c>
      <c r="H5861" t="s">
        <v>25</v>
      </c>
      <c r="I5861" t="s">
        <v>63</v>
      </c>
      <c r="J5861" t="s">
        <v>67</v>
      </c>
      <c r="K5861">
        <v>2</v>
      </c>
      <c r="L5861" s="3">
        <f>Working_Data[[#This Row],[price2]]/Working_Data[[#This Row],[quantity]]</f>
        <v>577.55999999999995</v>
      </c>
      <c r="M5861" s="3">
        <v>1155.1199999999999</v>
      </c>
      <c r="N5861" t="s">
        <v>50</v>
      </c>
      <c r="O5861">
        <v>17</v>
      </c>
      <c r="P5861" s="1">
        <v>45547</v>
      </c>
      <c r="Q5861">
        <v>317</v>
      </c>
      <c r="R5861" t="s">
        <v>29</v>
      </c>
      <c r="S5861">
        <v>3</v>
      </c>
      <c r="T5861" s="1">
        <v>45798</v>
      </c>
      <c r="U5861" t="s">
        <v>60</v>
      </c>
      <c r="V5861" t="str">
        <f>TEXT(WEEKDAY(Working_Data[[#This Row],[order_date]],1),"DDDD")</f>
        <v>Sunday</v>
      </c>
      <c r="W5861" t="str">
        <f>TEXT(Working_Data[[#This Row],[order_date]],"mmmm")</f>
        <v>June</v>
      </c>
      <c r="X5861" s="7">
        <f>Working_Data[[#This Row],[last_order_date]]-Working_Data[[#This Row],[signup_date]]</f>
        <v>-329</v>
      </c>
      <c r="Y5861" s="7">
        <f>IF(Working_Data[[#This Row],[churned]]="Active",1,0)</f>
        <v>1</v>
      </c>
      <c r="Z5861" s="7">
        <f>YEAR(Working_Data[[#This Row],[order_date]])</f>
        <v>2025</v>
      </c>
    </row>
    <row r="5862" spans="1:26" x14ac:dyDescent="0.25">
      <c r="A5862" t="s">
        <v>11774</v>
      </c>
      <c r="B5862" t="s">
        <v>45</v>
      </c>
      <c r="C5862" t="s">
        <v>82</v>
      </c>
      <c r="D5862" t="s">
        <v>56</v>
      </c>
      <c r="E5862" s="1">
        <v>45356</v>
      </c>
      <c r="F5862" t="s">
        <v>11775</v>
      </c>
      <c r="G5862" s="1">
        <v>45816</v>
      </c>
      <c r="H5862" t="s">
        <v>25</v>
      </c>
      <c r="I5862" t="s">
        <v>54</v>
      </c>
      <c r="J5862" t="s">
        <v>64</v>
      </c>
      <c r="K5862">
        <v>2</v>
      </c>
      <c r="L5862" s="3">
        <f>Working_Data[[#This Row],[price2]]/Working_Data[[#This Row],[quantity]]</f>
        <v>718.04</v>
      </c>
      <c r="M5862" s="3">
        <v>1436.08</v>
      </c>
      <c r="N5862" t="s">
        <v>50</v>
      </c>
      <c r="O5862">
        <v>23</v>
      </c>
      <c r="P5862" s="1">
        <v>45530</v>
      </c>
      <c r="Q5862">
        <v>13</v>
      </c>
      <c r="R5862" t="s">
        <v>29</v>
      </c>
      <c r="S5862">
        <v>1</v>
      </c>
      <c r="T5862" s="1">
        <v>45670</v>
      </c>
      <c r="U5862" t="s">
        <v>60</v>
      </c>
      <c r="V5862" t="str">
        <f>TEXT(WEEKDAY(Working_Data[[#This Row],[order_date]],1),"DDDD")</f>
        <v>Sunday</v>
      </c>
      <c r="W5862" t="str">
        <f>TEXT(Working_Data[[#This Row],[order_date]],"mmmm")</f>
        <v>June</v>
      </c>
      <c r="X5862" s="7">
        <f>Working_Data[[#This Row],[last_order_date]]-Working_Data[[#This Row],[signup_date]]</f>
        <v>174</v>
      </c>
      <c r="Y5862" s="7">
        <f>IF(Working_Data[[#This Row],[churned]]="Active",1,0)</f>
        <v>1</v>
      </c>
      <c r="Z5862" s="7">
        <f>YEAR(Working_Data[[#This Row],[order_date]])</f>
        <v>2025</v>
      </c>
    </row>
    <row r="5863" spans="1:26" x14ac:dyDescent="0.25">
      <c r="A5863" t="s">
        <v>11776</v>
      </c>
      <c r="B5863" t="s">
        <v>38</v>
      </c>
      <c r="C5863" t="s">
        <v>22</v>
      </c>
      <c r="D5863" t="s">
        <v>32</v>
      </c>
      <c r="E5863" s="1">
        <v>45451</v>
      </c>
      <c r="F5863" t="s">
        <v>11777</v>
      </c>
      <c r="G5863" s="1">
        <v>45816</v>
      </c>
      <c r="H5863" t="s">
        <v>34</v>
      </c>
      <c r="I5863" t="s">
        <v>26</v>
      </c>
      <c r="J5863" t="s">
        <v>59</v>
      </c>
      <c r="K5863">
        <v>2</v>
      </c>
      <c r="L5863" s="3">
        <f>Working_Data[[#This Row],[price2]]/Working_Data[[#This Row],[quantity]]</f>
        <v>316.53500000000003</v>
      </c>
      <c r="M5863" s="3">
        <v>633.07000000000005</v>
      </c>
      <c r="N5863" t="s">
        <v>50</v>
      </c>
      <c r="O5863">
        <v>43</v>
      </c>
      <c r="P5863" s="1">
        <v>45664</v>
      </c>
      <c r="Q5863">
        <v>170</v>
      </c>
      <c r="R5863" t="s">
        <v>29</v>
      </c>
      <c r="S5863">
        <v>1</v>
      </c>
      <c r="T5863" s="1">
        <v>45526</v>
      </c>
      <c r="U5863" t="s">
        <v>60</v>
      </c>
      <c r="V5863" t="str">
        <f>TEXT(WEEKDAY(Working_Data[[#This Row],[order_date]],1),"DDDD")</f>
        <v>Sunday</v>
      </c>
      <c r="W5863" t="str">
        <f>TEXT(Working_Data[[#This Row],[order_date]],"mmmm")</f>
        <v>June</v>
      </c>
      <c r="X5863" s="7">
        <f>Working_Data[[#This Row],[last_order_date]]-Working_Data[[#This Row],[signup_date]]</f>
        <v>213</v>
      </c>
      <c r="Y5863" s="7">
        <f>IF(Working_Data[[#This Row],[churned]]="Active",1,0)</f>
        <v>1</v>
      </c>
      <c r="Z5863" s="7">
        <f>YEAR(Working_Data[[#This Row],[order_date]])</f>
        <v>2025</v>
      </c>
    </row>
    <row r="5864" spans="1:26" x14ac:dyDescent="0.25">
      <c r="A5864" t="s">
        <v>11778</v>
      </c>
      <c r="B5864" t="s">
        <v>45</v>
      </c>
      <c r="C5864" t="s">
        <v>82</v>
      </c>
      <c r="D5864" t="s">
        <v>32</v>
      </c>
      <c r="E5864" s="1">
        <v>45600</v>
      </c>
      <c r="F5864" t="s">
        <v>11779</v>
      </c>
      <c r="G5864" s="1">
        <v>45816</v>
      </c>
      <c r="H5864" t="s">
        <v>25</v>
      </c>
      <c r="I5864" t="s">
        <v>54</v>
      </c>
      <c r="J5864" t="s">
        <v>64</v>
      </c>
      <c r="K5864">
        <v>1</v>
      </c>
      <c r="L5864" s="3">
        <f>Working_Data[[#This Row],[price2]]/Working_Data[[#This Row],[quantity]]</f>
        <v>493.85</v>
      </c>
      <c r="M5864" s="3">
        <v>493.85</v>
      </c>
      <c r="N5864" t="s">
        <v>28</v>
      </c>
      <c r="O5864">
        <v>21</v>
      </c>
      <c r="P5864" s="1">
        <v>45790</v>
      </c>
      <c r="Q5864">
        <v>84</v>
      </c>
      <c r="R5864" t="s">
        <v>29</v>
      </c>
      <c r="S5864">
        <v>5</v>
      </c>
      <c r="T5864" s="1">
        <v>45863</v>
      </c>
      <c r="U5864" t="s">
        <v>60</v>
      </c>
      <c r="V5864" t="str">
        <f>TEXT(WEEKDAY(Working_Data[[#This Row],[order_date]],1),"DDDD")</f>
        <v>Sunday</v>
      </c>
      <c r="W5864" t="str">
        <f>TEXT(Working_Data[[#This Row],[order_date]],"mmmm")</f>
        <v>June</v>
      </c>
      <c r="X5864" s="7">
        <f>Working_Data[[#This Row],[last_order_date]]-Working_Data[[#This Row],[signup_date]]</f>
        <v>190</v>
      </c>
      <c r="Y5864" s="7">
        <f>IF(Working_Data[[#This Row],[churned]]="Active",1,0)</f>
        <v>1</v>
      </c>
      <c r="Z5864" s="7">
        <f>YEAR(Working_Data[[#This Row],[order_date]])</f>
        <v>2025</v>
      </c>
    </row>
    <row r="5865" spans="1:26" x14ac:dyDescent="0.25">
      <c r="A5865" t="s">
        <v>11780</v>
      </c>
      <c r="B5865" t="s">
        <v>45</v>
      </c>
      <c r="C5865" t="s">
        <v>39</v>
      </c>
      <c r="D5865" t="s">
        <v>32</v>
      </c>
      <c r="E5865" s="1">
        <v>45278</v>
      </c>
      <c r="F5865" t="s">
        <v>11781</v>
      </c>
      <c r="G5865" s="1">
        <v>45816</v>
      </c>
      <c r="H5865" t="s">
        <v>41</v>
      </c>
      <c r="I5865" t="s">
        <v>63</v>
      </c>
      <c r="J5865" t="s">
        <v>59</v>
      </c>
      <c r="K5865">
        <v>5</v>
      </c>
      <c r="L5865" s="3">
        <f>Working_Data[[#This Row],[price2]]/Working_Data[[#This Row],[quantity]]</f>
        <v>141.86199999999999</v>
      </c>
      <c r="M5865" s="3">
        <v>709.31</v>
      </c>
      <c r="N5865" t="s">
        <v>35</v>
      </c>
      <c r="O5865">
        <v>43</v>
      </c>
      <c r="P5865" s="1">
        <v>45858</v>
      </c>
      <c r="Q5865">
        <v>327</v>
      </c>
      <c r="R5865" t="s">
        <v>29</v>
      </c>
      <c r="S5865">
        <v>1</v>
      </c>
      <c r="T5865" s="1">
        <v>45643</v>
      </c>
      <c r="U5865" t="s">
        <v>60</v>
      </c>
      <c r="V5865" t="str">
        <f>TEXT(WEEKDAY(Working_Data[[#This Row],[order_date]],1),"DDDD")</f>
        <v>Sunday</v>
      </c>
      <c r="W5865" t="str">
        <f>TEXT(Working_Data[[#This Row],[order_date]],"mmmm")</f>
        <v>June</v>
      </c>
      <c r="X5865" s="7">
        <f>Working_Data[[#This Row],[last_order_date]]-Working_Data[[#This Row],[signup_date]]</f>
        <v>580</v>
      </c>
      <c r="Y5865" s="7">
        <f>IF(Working_Data[[#This Row],[churned]]="Active",1,0)</f>
        <v>1</v>
      </c>
      <c r="Z5865" s="7">
        <f>YEAR(Working_Data[[#This Row],[order_date]])</f>
        <v>2025</v>
      </c>
    </row>
    <row r="5866" spans="1:26" x14ac:dyDescent="0.25">
      <c r="A5866" t="s">
        <v>11782</v>
      </c>
      <c r="B5866" t="s">
        <v>21</v>
      </c>
      <c r="C5866" t="s">
        <v>22</v>
      </c>
      <c r="D5866" t="s">
        <v>52</v>
      </c>
      <c r="E5866" s="1">
        <v>45495</v>
      </c>
      <c r="F5866" t="s">
        <v>11783</v>
      </c>
      <c r="G5866" s="1">
        <v>45816</v>
      </c>
      <c r="H5866" t="s">
        <v>47</v>
      </c>
      <c r="I5866" t="s">
        <v>54</v>
      </c>
      <c r="J5866" t="s">
        <v>27</v>
      </c>
      <c r="K5866">
        <v>2</v>
      </c>
      <c r="L5866" s="3">
        <f>Working_Data[[#This Row],[price2]]/Working_Data[[#This Row],[quantity]]</f>
        <v>293.71499999999997</v>
      </c>
      <c r="M5866" s="3">
        <v>587.42999999999995</v>
      </c>
      <c r="N5866" t="s">
        <v>28</v>
      </c>
      <c r="O5866">
        <v>9</v>
      </c>
      <c r="P5866" s="1">
        <v>45421</v>
      </c>
      <c r="Q5866">
        <v>39</v>
      </c>
      <c r="R5866" t="s">
        <v>43</v>
      </c>
      <c r="S5866">
        <v>3</v>
      </c>
      <c r="T5866" s="1">
        <v>45613</v>
      </c>
      <c r="U5866" t="s">
        <v>36</v>
      </c>
      <c r="V5866" t="str">
        <f>TEXT(WEEKDAY(Working_Data[[#This Row],[order_date]],1),"DDDD")</f>
        <v>Sunday</v>
      </c>
      <c r="W5866" t="str">
        <f>TEXT(Working_Data[[#This Row],[order_date]],"mmmm")</f>
        <v>June</v>
      </c>
      <c r="X5866" s="7">
        <f>Working_Data[[#This Row],[last_order_date]]-Working_Data[[#This Row],[signup_date]]</f>
        <v>-74</v>
      </c>
      <c r="Y5866" s="7">
        <f>IF(Working_Data[[#This Row],[churned]]="Active",1,0)</f>
        <v>0</v>
      </c>
      <c r="Z5866" s="7">
        <f>YEAR(Working_Data[[#This Row],[order_date]])</f>
        <v>2025</v>
      </c>
    </row>
    <row r="5867" spans="1:26" x14ac:dyDescent="0.25">
      <c r="A5867" t="s">
        <v>11784</v>
      </c>
      <c r="B5867" t="s">
        <v>38</v>
      </c>
      <c r="C5867" t="s">
        <v>22</v>
      </c>
      <c r="D5867" t="s">
        <v>77</v>
      </c>
      <c r="E5867" s="1">
        <v>45790</v>
      </c>
      <c r="F5867" t="s">
        <v>11785</v>
      </c>
      <c r="G5867" s="1">
        <v>45816</v>
      </c>
      <c r="H5867" t="s">
        <v>47</v>
      </c>
      <c r="I5867" t="s">
        <v>63</v>
      </c>
      <c r="J5867" t="s">
        <v>59</v>
      </c>
      <c r="K5867">
        <v>2</v>
      </c>
      <c r="L5867" s="3">
        <f>Working_Data[[#This Row],[price2]]/Working_Data[[#This Row],[quantity]]</f>
        <v>534.52</v>
      </c>
      <c r="M5867" s="3">
        <v>1069.04</v>
      </c>
      <c r="N5867" t="s">
        <v>50</v>
      </c>
      <c r="O5867">
        <v>2</v>
      </c>
      <c r="P5867" s="1">
        <v>45768</v>
      </c>
      <c r="Q5867">
        <v>149</v>
      </c>
      <c r="R5867" t="s">
        <v>29</v>
      </c>
      <c r="S5867">
        <v>3</v>
      </c>
      <c r="T5867" s="1">
        <v>45452</v>
      </c>
      <c r="U5867" t="s">
        <v>36</v>
      </c>
      <c r="V5867" t="str">
        <f>TEXT(WEEKDAY(Working_Data[[#This Row],[order_date]],1),"DDDD")</f>
        <v>Sunday</v>
      </c>
      <c r="W5867" t="str">
        <f>TEXT(Working_Data[[#This Row],[order_date]],"mmmm")</f>
        <v>June</v>
      </c>
      <c r="X5867" s="7">
        <f>Working_Data[[#This Row],[last_order_date]]-Working_Data[[#This Row],[signup_date]]</f>
        <v>-22</v>
      </c>
      <c r="Y5867" s="7">
        <f>IF(Working_Data[[#This Row],[churned]]="Active",1,0)</f>
        <v>1</v>
      </c>
      <c r="Z5867" s="7">
        <f>YEAR(Working_Data[[#This Row],[order_date]])</f>
        <v>2025</v>
      </c>
    </row>
    <row r="5868" spans="1:26" x14ac:dyDescent="0.25">
      <c r="A5868" t="s">
        <v>11786</v>
      </c>
      <c r="B5868" t="s">
        <v>21</v>
      </c>
      <c r="C5868" t="s">
        <v>39</v>
      </c>
      <c r="D5868" t="s">
        <v>32</v>
      </c>
      <c r="E5868" s="1">
        <v>45441</v>
      </c>
      <c r="F5868" t="s">
        <v>11787</v>
      </c>
      <c r="G5868" s="1">
        <v>45816</v>
      </c>
      <c r="H5868" t="s">
        <v>25</v>
      </c>
      <c r="I5868" t="s">
        <v>54</v>
      </c>
      <c r="J5868" t="s">
        <v>67</v>
      </c>
      <c r="K5868">
        <v>3</v>
      </c>
      <c r="L5868" s="3">
        <f>Working_Data[[#This Row],[price2]]/Working_Data[[#This Row],[quantity]]</f>
        <v>138.81333333333333</v>
      </c>
      <c r="M5868" s="3">
        <v>416.44</v>
      </c>
      <c r="N5868" t="s">
        <v>28</v>
      </c>
      <c r="O5868">
        <v>19</v>
      </c>
      <c r="P5868" s="1">
        <v>45483</v>
      </c>
      <c r="Q5868">
        <v>84</v>
      </c>
      <c r="R5868" t="s">
        <v>29</v>
      </c>
      <c r="S5868">
        <v>3</v>
      </c>
      <c r="T5868" s="1">
        <v>45606</v>
      </c>
      <c r="U5868" t="s">
        <v>36</v>
      </c>
      <c r="V5868" t="str">
        <f>TEXT(WEEKDAY(Working_Data[[#This Row],[order_date]],1),"DDDD")</f>
        <v>Sunday</v>
      </c>
      <c r="W5868" t="str">
        <f>TEXT(Working_Data[[#This Row],[order_date]],"mmmm")</f>
        <v>June</v>
      </c>
      <c r="X5868" s="7">
        <f>Working_Data[[#This Row],[last_order_date]]-Working_Data[[#This Row],[signup_date]]</f>
        <v>42</v>
      </c>
      <c r="Y5868" s="7">
        <f>IF(Working_Data[[#This Row],[churned]]="Active",1,0)</f>
        <v>1</v>
      </c>
      <c r="Z5868" s="7">
        <f>YEAR(Working_Data[[#This Row],[order_date]])</f>
        <v>2025</v>
      </c>
    </row>
    <row r="5869" spans="1:26" x14ac:dyDescent="0.25">
      <c r="A5869" t="s">
        <v>11788</v>
      </c>
      <c r="B5869" t="s">
        <v>45</v>
      </c>
      <c r="C5869" t="s">
        <v>82</v>
      </c>
      <c r="D5869" t="s">
        <v>56</v>
      </c>
      <c r="E5869" s="1">
        <v>45197</v>
      </c>
      <c r="F5869" t="s">
        <v>11789</v>
      </c>
      <c r="G5869" s="1">
        <v>45816</v>
      </c>
      <c r="H5869" t="s">
        <v>34</v>
      </c>
      <c r="I5869" t="s">
        <v>54</v>
      </c>
      <c r="J5869" t="s">
        <v>67</v>
      </c>
      <c r="K5869">
        <v>5</v>
      </c>
      <c r="L5869" s="3">
        <f>Working_Data[[#This Row],[price2]]/Working_Data[[#This Row],[quantity]]</f>
        <v>182.07599999999999</v>
      </c>
      <c r="M5869" s="3">
        <v>910.38</v>
      </c>
      <c r="N5869" t="s">
        <v>50</v>
      </c>
      <c r="O5869">
        <v>23</v>
      </c>
      <c r="P5869" s="1">
        <v>45527</v>
      </c>
      <c r="Q5869">
        <v>394</v>
      </c>
      <c r="R5869" t="s">
        <v>29</v>
      </c>
      <c r="S5869">
        <v>3</v>
      </c>
      <c r="T5869" s="1">
        <v>45653</v>
      </c>
      <c r="U5869" t="s">
        <v>36</v>
      </c>
      <c r="V5869" t="str">
        <f>TEXT(WEEKDAY(Working_Data[[#This Row],[order_date]],1),"DDDD")</f>
        <v>Sunday</v>
      </c>
      <c r="W5869" t="str">
        <f>TEXT(Working_Data[[#This Row],[order_date]],"mmmm")</f>
        <v>June</v>
      </c>
      <c r="X5869" s="7">
        <f>Working_Data[[#This Row],[last_order_date]]-Working_Data[[#This Row],[signup_date]]</f>
        <v>330</v>
      </c>
      <c r="Y5869" s="7">
        <f>IF(Working_Data[[#This Row],[churned]]="Active",1,0)</f>
        <v>1</v>
      </c>
      <c r="Z5869" s="7">
        <f>YEAR(Working_Data[[#This Row],[order_date]])</f>
        <v>2025</v>
      </c>
    </row>
    <row r="5870" spans="1:26" x14ac:dyDescent="0.25">
      <c r="A5870" t="s">
        <v>11790</v>
      </c>
      <c r="B5870" t="s">
        <v>45</v>
      </c>
      <c r="C5870" t="s">
        <v>39</v>
      </c>
      <c r="D5870" t="s">
        <v>56</v>
      </c>
      <c r="E5870" s="1">
        <v>45213</v>
      </c>
      <c r="F5870" t="s">
        <v>11791</v>
      </c>
      <c r="G5870" s="1">
        <v>45846</v>
      </c>
      <c r="H5870" t="s">
        <v>34</v>
      </c>
      <c r="I5870" t="s">
        <v>54</v>
      </c>
      <c r="J5870" t="s">
        <v>27</v>
      </c>
      <c r="K5870">
        <v>5</v>
      </c>
      <c r="L5870" s="3">
        <f>Working_Data[[#This Row],[price2]]/Working_Data[[#This Row],[quantity]]</f>
        <v>66.126000000000005</v>
      </c>
      <c r="M5870" s="3">
        <v>330.63</v>
      </c>
      <c r="N5870" t="s">
        <v>50</v>
      </c>
      <c r="O5870">
        <v>25</v>
      </c>
      <c r="P5870" s="1">
        <v>45565</v>
      </c>
      <c r="Q5870">
        <v>475</v>
      </c>
      <c r="R5870" t="s">
        <v>29</v>
      </c>
      <c r="S5870">
        <v>2</v>
      </c>
      <c r="T5870" s="1">
        <v>45993</v>
      </c>
      <c r="U5870" t="s">
        <v>36</v>
      </c>
      <c r="V5870" t="str">
        <f>TEXT(WEEKDAY(Working_Data[[#This Row],[order_date]],1),"DDDD")</f>
        <v>Tuesday</v>
      </c>
      <c r="W5870" t="str">
        <f>TEXT(Working_Data[[#This Row],[order_date]],"mmmm")</f>
        <v>July</v>
      </c>
      <c r="X5870" s="7">
        <f>Working_Data[[#This Row],[last_order_date]]-Working_Data[[#This Row],[signup_date]]</f>
        <v>352</v>
      </c>
      <c r="Y5870" s="7">
        <f>IF(Working_Data[[#This Row],[churned]]="Active",1,0)</f>
        <v>1</v>
      </c>
      <c r="Z5870" s="7">
        <f>YEAR(Working_Data[[#This Row],[order_date]])</f>
        <v>2025</v>
      </c>
    </row>
    <row r="5871" spans="1:26" x14ac:dyDescent="0.25">
      <c r="A5871" t="s">
        <v>11792</v>
      </c>
      <c r="B5871" t="s">
        <v>21</v>
      </c>
      <c r="C5871" t="s">
        <v>82</v>
      </c>
      <c r="D5871" t="s">
        <v>52</v>
      </c>
      <c r="E5871" s="1">
        <v>45555</v>
      </c>
      <c r="F5871" t="s">
        <v>11793</v>
      </c>
      <c r="G5871" s="1">
        <v>45846</v>
      </c>
      <c r="H5871" t="s">
        <v>41</v>
      </c>
      <c r="I5871" t="s">
        <v>63</v>
      </c>
      <c r="J5871" t="s">
        <v>67</v>
      </c>
      <c r="K5871">
        <v>2</v>
      </c>
      <c r="L5871" s="3">
        <f>Working_Data[[#This Row],[price2]]/Working_Data[[#This Row],[quantity]]</f>
        <v>560.61</v>
      </c>
      <c r="M5871" s="3">
        <v>1121.22</v>
      </c>
      <c r="N5871" t="s">
        <v>50</v>
      </c>
      <c r="O5871">
        <v>44</v>
      </c>
      <c r="P5871" s="1">
        <v>45908</v>
      </c>
      <c r="Q5871">
        <v>172</v>
      </c>
      <c r="R5871" t="s">
        <v>29</v>
      </c>
      <c r="S5871">
        <v>1</v>
      </c>
      <c r="T5871" s="1">
        <v>45801</v>
      </c>
      <c r="U5871" t="s">
        <v>60</v>
      </c>
      <c r="V5871" t="str">
        <f>TEXT(WEEKDAY(Working_Data[[#This Row],[order_date]],1),"DDDD")</f>
        <v>Tuesday</v>
      </c>
      <c r="W5871" t="str">
        <f>TEXT(Working_Data[[#This Row],[order_date]],"mmmm")</f>
        <v>July</v>
      </c>
      <c r="X5871" s="7">
        <f>Working_Data[[#This Row],[last_order_date]]-Working_Data[[#This Row],[signup_date]]</f>
        <v>353</v>
      </c>
      <c r="Y5871" s="7">
        <f>IF(Working_Data[[#This Row],[churned]]="Active",1,0)</f>
        <v>1</v>
      </c>
      <c r="Z5871" s="7">
        <f>YEAR(Working_Data[[#This Row],[order_date]])</f>
        <v>2025</v>
      </c>
    </row>
    <row r="5872" spans="1:26" x14ac:dyDescent="0.25">
      <c r="A5872" t="s">
        <v>11794</v>
      </c>
      <c r="B5872" t="s">
        <v>45</v>
      </c>
      <c r="C5872" t="s">
        <v>39</v>
      </c>
      <c r="D5872" t="s">
        <v>77</v>
      </c>
      <c r="E5872" s="1">
        <v>45354</v>
      </c>
      <c r="F5872" t="s">
        <v>11795</v>
      </c>
      <c r="G5872" s="1">
        <v>45846</v>
      </c>
      <c r="H5872" t="s">
        <v>25</v>
      </c>
      <c r="I5872" t="s">
        <v>63</v>
      </c>
      <c r="J5872" t="s">
        <v>49</v>
      </c>
      <c r="K5872">
        <v>4</v>
      </c>
      <c r="L5872" s="3">
        <f>Working_Data[[#This Row],[price2]]/Working_Data[[#This Row],[quantity]]</f>
        <v>94.18</v>
      </c>
      <c r="M5872" s="3">
        <v>376.72</v>
      </c>
      <c r="N5872" t="s">
        <v>28</v>
      </c>
      <c r="O5872">
        <v>17</v>
      </c>
      <c r="P5872" s="1">
        <v>45796</v>
      </c>
      <c r="Q5872">
        <v>428</v>
      </c>
      <c r="R5872" t="s">
        <v>29</v>
      </c>
      <c r="S5872">
        <v>2</v>
      </c>
      <c r="T5872" s="1">
        <v>45733</v>
      </c>
      <c r="U5872" t="s">
        <v>36</v>
      </c>
      <c r="V5872" t="str">
        <f>TEXT(WEEKDAY(Working_Data[[#This Row],[order_date]],1),"DDDD")</f>
        <v>Tuesday</v>
      </c>
      <c r="W5872" t="str">
        <f>TEXT(Working_Data[[#This Row],[order_date]],"mmmm")</f>
        <v>July</v>
      </c>
      <c r="X5872" s="7">
        <f>Working_Data[[#This Row],[last_order_date]]-Working_Data[[#This Row],[signup_date]]</f>
        <v>442</v>
      </c>
      <c r="Y5872" s="7">
        <f>IF(Working_Data[[#This Row],[churned]]="Active",1,0)</f>
        <v>1</v>
      </c>
      <c r="Z5872" s="7">
        <f>YEAR(Working_Data[[#This Row],[order_date]])</f>
        <v>2025</v>
      </c>
    </row>
    <row r="5873" spans="1:26" x14ac:dyDescent="0.25">
      <c r="A5873" t="s">
        <v>11796</v>
      </c>
      <c r="B5873" t="s">
        <v>38</v>
      </c>
      <c r="C5873" t="s">
        <v>22</v>
      </c>
      <c r="D5873" t="s">
        <v>56</v>
      </c>
      <c r="E5873" s="1">
        <v>45169</v>
      </c>
      <c r="F5873" t="s">
        <v>11797</v>
      </c>
      <c r="G5873" s="1">
        <v>45846</v>
      </c>
      <c r="H5873" t="s">
        <v>47</v>
      </c>
      <c r="I5873" t="s">
        <v>48</v>
      </c>
      <c r="J5873" t="s">
        <v>67</v>
      </c>
      <c r="K5873">
        <v>3</v>
      </c>
      <c r="L5873" s="3">
        <f>Working_Data[[#This Row],[price2]]/Working_Data[[#This Row],[quantity]]</f>
        <v>208.03666666666666</v>
      </c>
      <c r="M5873" s="3">
        <v>624.11</v>
      </c>
      <c r="N5873" t="s">
        <v>50</v>
      </c>
      <c r="O5873">
        <v>44</v>
      </c>
      <c r="P5873" s="1">
        <v>45660</v>
      </c>
      <c r="Q5873">
        <v>277</v>
      </c>
      <c r="R5873" t="s">
        <v>43</v>
      </c>
      <c r="S5873">
        <v>5</v>
      </c>
      <c r="T5873" s="1">
        <v>45676</v>
      </c>
      <c r="U5873" t="s">
        <v>36</v>
      </c>
      <c r="V5873" t="str">
        <f>TEXT(WEEKDAY(Working_Data[[#This Row],[order_date]],1),"DDDD")</f>
        <v>Tuesday</v>
      </c>
      <c r="W5873" t="str">
        <f>TEXT(Working_Data[[#This Row],[order_date]],"mmmm")</f>
        <v>July</v>
      </c>
      <c r="X5873" s="7">
        <f>Working_Data[[#This Row],[last_order_date]]-Working_Data[[#This Row],[signup_date]]</f>
        <v>491</v>
      </c>
      <c r="Y5873" s="7">
        <f>IF(Working_Data[[#This Row],[churned]]="Active",1,0)</f>
        <v>0</v>
      </c>
      <c r="Z5873" s="7">
        <f>YEAR(Working_Data[[#This Row],[order_date]])</f>
        <v>2025</v>
      </c>
    </row>
    <row r="5874" spans="1:26" x14ac:dyDescent="0.25">
      <c r="A5874" t="s">
        <v>11798</v>
      </c>
      <c r="B5874" t="s">
        <v>38</v>
      </c>
      <c r="C5874" t="s">
        <v>82</v>
      </c>
      <c r="D5874" t="s">
        <v>52</v>
      </c>
      <c r="E5874" s="1">
        <v>45871</v>
      </c>
      <c r="F5874" t="s">
        <v>11799</v>
      </c>
      <c r="G5874" s="1">
        <v>45846</v>
      </c>
      <c r="H5874" t="s">
        <v>41</v>
      </c>
      <c r="I5874" t="s">
        <v>26</v>
      </c>
      <c r="J5874" t="s">
        <v>64</v>
      </c>
      <c r="K5874">
        <v>4</v>
      </c>
      <c r="L5874" s="3">
        <f>Working_Data[[#This Row],[price2]]/Working_Data[[#This Row],[quantity]]</f>
        <v>183.11250000000001</v>
      </c>
      <c r="M5874" s="3">
        <v>732.45</v>
      </c>
      <c r="N5874" t="s">
        <v>50</v>
      </c>
      <c r="O5874">
        <v>23</v>
      </c>
      <c r="P5874" s="1">
        <v>45882</v>
      </c>
      <c r="Q5874">
        <v>500</v>
      </c>
      <c r="R5874" t="s">
        <v>43</v>
      </c>
      <c r="S5874">
        <v>1</v>
      </c>
      <c r="T5874" s="1">
        <v>45743</v>
      </c>
      <c r="U5874" t="s">
        <v>36</v>
      </c>
      <c r="V5874" t="str">
        <f>TEXT(WEEKDAY(Working_Data[[#This Row],[order_date]],1),"DDDD")</f>
        <v>Tuesday</v>
      </c>
      <c r="W5874" t="str">
        <f>TEXT(Working_Data[[#This Row],[order_date]],"mmmm")</f>
        <v>July</v>
      </c>
      <c r="X5874" s="7">
        <f>Working_Data[[#This Row],[last_order_date]]-Working_Data[[#This Row],[signup_date]]</f>
        <v>11</v>
      </c>
      <c r="Y5874" s="7">
        <f>IF(Working_Data[[#This Row],[churned]]="Active",1,0)</f>
        <v>0</v>
      </c>
      <c r="Z5874" s="7">
        <f>YEAR(Working_Data[[#This Row],[order_date]])</f>
        <v>2025</v>
      </c>
    </row>
    <row r="5875" spans="1:26" x14ac:dyDescent="0.25">
      <c r="A5875" t="s">
        <v>11800</v>
      </c>
      <c r="B5875" t="s">
        <v>45</v>
      </c>
      <c r="C5875" t="s">
        <v>22</v>
      </c>
      <c r="D5875" t="s">
        <v>32</v>
      </c>
      <c r="E5875" s="1">
        <v>45311</v>
      </c>
      <c r="F5875" t="s">
        <v>11801</v>
      </c>
      <c r="G5875" s="1">
        <v>45846</v>
      </c>
      <c r="H5875" t="s">
        <v>41</v>
      </c>
      <c r="I5875" t="s">
        <v>42</v>
      </c>
      <c r="J5875" t="s">
        <v>64</v>
      </c>
      <c r="K5875">
        <v>5</v>
      </c>
      <c r="L5875" s="3">
        <f>Working_Data[[#This Row],[price2]]/Working_Data[[#This Row],[quantity]]</f>
        <v>86.527999999999992</v>
      </c>
      <c r="M5875" s="3">
        <v>432.64</v>
      </c>
      <c r="N5875" t="s">
        <v>35</v>
      </c>
      <c r="O5875">
        <v>28</v>
      </c>
      <c r="P5875" s="1">
        <v>45776</v>
      </c>
      <c r="Q5875">
        <v>115</v>
      </c>
      <c r="R5875" t="s">
        <v>29</v>
      </c>
      <c r="S5875">
        <v>1</v>
      </c>
      <c r="T5875" s="1">
        <v>45967</v>
      </c>
      <c r="U5875" t="s">
        <v>60</v>
      </c>
      <c r="V5875" t="str">
        <f>TEXT(WEEKDAY(Working_Data[[#This Row],[order_date]],1),"DDDD")</f>
        <v>Tuesday</v>
      </c>
      <c r="W5875" t="str">
        <f>TEXT(Working_Data[[#This Row],[order_date]],"mmmm")</f>
        <v>July</v>
      </c>
      <c r="X5875" s="7">
        <f>Working_Data[[#This Row],[last_order_date]]-Working_Data[[#This Row],[signup_date]]</f>
        <v>465</v>
      </c>
      <c r="Y5875" s="7">
        <f>IF(Working_Data[[#This Row],[churned]]="Active",1,0)</f>
        <v>1</v>
      </c>
      <c r="Z5875" s="7">
        <f>YEAR(Working_Data[[#This Row],[order_date]])</f>
        <v>2025</v>
      </c>
    </row>
    <row r="5876" spans="1:26" x14ac:dyDescent="0.25">
      <c r="A5876" t="s">
        <v>11802</v>
      </c>
      <c r="B5876" t="s">
        <v>45</v>
      </c>
      <c r="C5876" t="s">
        <v>39</v>
      </c>
      <c r="D5876" t="s">
        <v>23</v>
      </c>
      <c r="E5876" s="1">
        <v>45258</v>
      </c>
      <c r="F5876" t="s">
        <v>11803</v>
      </c>
      <c r="G5876" s="1">
        <v>45846</v>
      </c>
      <c r="H5876" t="s">
        <v>25</v>
      </c>
      <c r="I5876" t="s">
        <v>48</v>
      </c>
      <c r="J5876" t="s">
        <v>27</v>
      </c>
      <c r="K5876">
        <v>5</v>
      </c>
      <c r="L5876" s="3">
        <f>Working_Data[[#This Row],[price2]]/Working_Data[[#This Row],[quantity]]</f>
        <v>35.448</v>
      </c>
      <c r="M5876" s="3">
        <v>177.24</v>
      </c>
      <c r="N5876" t="s">
        <v>28</v>
      </c>
      <c r="O5876">
        <v>12</v>
      </c>
      <c r="P5876" s="1">
        <v>45745</v>
      </c>
      <c r="Q5876">
        <v>434</v>
      </c>
      <c r="R5876" t="s">
        <v>43</v>
      </c>
      <c r="S5876">
        <v>4</v>
      </c>
      <c r="T5876" s="1">
        <v>45851</v>
      </c>
      <c r="U5876" t="s">
        <v>30</v>
      </c>
      <c r="V5876" t="str">
        <f>TEXT(WEEKDAY(Working_Data[[#This Row],[order_date]],1),"DDDD")</f>
        <v>Tuesday</v>
      </c>
      <c r="W5876" t="str">
        <f>TEXT(Working_Data[[#This Row],[order_date]],"mmmm")</f>
        <v>July</v>
      </c>
      <c r="X5876" s="7">
        <f>Working_Data[[#This Row],[last_order_date]]-Working_Data[[#This Row],[signup_date]]</f>
        <v>487</v>
      </c>
      <c r="Y5876" s="7">
        <f>IF(Working_Data[[#This Row],[churned]]="Active",1,0)</f>
        <v>0</v>
      </c>
      <c r="Z5876" s="7">
        <f>YEAR(Working_Data[[#This Row],[order_date]])</f>
        <v>2025</v>
      </c>
    </row>
    <row r="5877" spans="1:26" x14ac:dyDescent="0.25">
      <c r="A5877" t="s">
        <v>11804</v>
      </c>
      <c r="B5877" t="s">
        <v>45</v>
      </c>
      <c r="C5877" t="s">
        <v>82</v>
      </c>
      <c r="D5877" t="s">
        <v>77</v>
      </c>
      <c r="E5877" s="1">
        <v>45583</v>
      </c>
      <c r="F5877" t="s">
        <v>11805</v>
      </c>
      <c r="G5877" s="1">
        <v>45846</v>
      </c>
      <c r="H5877" t="s">
        <v>25</v>
      </c>
      <c r="I5877" t="s">
        <v>26</v>
      </c>
      <c r="J5877" t="s">
        <v>27</v>
      </c>
      <c r="K5877">
        <v>1</v>
      </c>
      <c r="L5877" s="3">
        <f>Working_Data[[#This Row],[price2]]/Working_Data[[#This Row],[quantity]]</f>
        <v>1322.34</v>
      </c>
      <c r="M5877" s="3">
        <v>1322.34</v>
      </c>
      <c r="N5877" t="s">
        <v>28</v>
      </c>
      <c r="O5877">
        <v>34</v>
      </c>
      <c r="P5877" s="1">
        <v>45798</v>
      </c>
      <c r="Q5877">
        <v>135</v>
      </c>
      <c r="R5877" t="s">
        <v>43</v>
      </c>
      <c r="S5877">
        <v>2</v>
      </c>
      <c r="T5877" s="1">
        <v>45625</v>
      </c>
      <c r="U5877" t="s">
        <v>60</v>
      </c>
      <c r="V5877" t="str">
        <f>TEXT(WEEKDAY(Working_Data[[#This Row],[order_date]],1),"DDDD")</f>
        <v>Tuesday</v>
      </c>
      <c r="W5877" t="str">
        <f>TEXT(Working_Data[[#This Row],[order_date]],"mmmm")</f>
        <v>July</v>
      </c>
      <c r="X5877" s="7">
        <f>Working_Data[[#This Row],[last_order_date]]-Working_Data[[#This Row],[signup_date]]</f>
        <v>215</v>
      </c>
      <c r="Y5877" s="7">
        <f>IF(Working_Data[[#This Row],[churned]]="Active",1,0)</f>
        <v>0</v>
      </c>
      <c r="Z5877" s="7">
        <f>YEAR(Working_Data[[#This Row],[order_date]])</f>
        <v>2025</v>
      </c>
    </row>
    <row r="5878" spans="1:26" x14ac:dyDescent="0.25">
      <c r="A5878" t="s">
        <v>11806</v>
      </c>
      <c r="B5878" t="s">
        <v>45</v>
      </c>
      <c r="C5878" t="s">
        <v>82</v>
      </c>
      <c r="D5878" t="s">
        <v>77</v>
      </c>
      <c r="E5878" s="1">
        <v>45512</v>
      </c>
      <c r="F5878" t="s">
        <v>11807</v>
      </c>
      <c r="G5878" s="1">
        <v>45846</v>
      </c>
      <c r="H5878" t="s">
        <v>41</v>
      </c>
      <c r="I5878" t="s">
        <v>54</v>
      </c>
      <c r="J5878" t="s">
        <v>49</v>
      </c>
      <c r="K5878">
        <v>5</v>
      </c>
      <c r="L5878" s="3">
        <f>Working_Data[[#This Row],[price2]]/Working_Data[[#This Row],[quantity]]</f>
        <v>175.57400000000001</v>
      </c>
      <c r="M5878" s="3">
        <v>877.87</v>
      </c>
      <c r="N5878" t="s">
        <v>35</v>
      </c>
      <c r="O5878">
        <v>28</v>
      </c>
      <c r="P5878" s="1">
        <v>45747</v>
      </c>
      <c r="Q5878">
        <v>357</v>
      </c>
      <c r="R5878" t="s">
        <v>29</v>
      </c>
      <c r="S5878">
        <v>2</v>
      </c>
      <c r="T5878" s="1">
        <v>45750</v>
      </c>
      <c r="U5878" t="s">
        <v>60</v>
      </c>
      <c r="V5878" t="str">
        <f>TEXT(WEEKDAY(Working_Data[[#This Row],[order_date]],1),"DDDD")</f>
        <v>Tuesday</v>
      </c>
      <c r="W5878" t="str">
        <f>TEXT(Working_Data[[#This Row],[order_date]],"mmmm")</f>
        <v>July</v>
      </c>
      <c r="X5878" s="7">
        <f>Working_Data[[#This Row],[last_order_date]]-Working_Data[[#This Row],[signup_date]]</f>
        <v>235</v>
      </c>
      <c r="Y5878" s="7">
        <f>IF(Working_Data[[#This Row],[churned]]="Active",1,0)</f>
        <v>1</v>
      </c>
      <c r="Z5878" s="7">
        <f>YEAR(Working_Data[[#This Row],[order_date]])</f>
        <v>2025</v>
      </c>
    </row>
    <row r="5879" spans="1:26" x14ac:dyDescent="0.25">
      <c r="A5879" t="s">
        <v>11808</v>
      </c>
      <c r="B5879" t="s">
        <v>21</v>
      </c>
      <c r="C5879" t="s">
        <v>22</v>
      </c>
      <c r="D5879" t="s">
        <v>32</v>
      </c>
      <c r="E5879" s="1">
        <v>45314</v>
      </c>
      <c r="F5879" t="s">
        <v>11809</v>
      </c>
      <c r="G5879" s="1">
        <v>45846</v>
      </c>
      <c r="H5879" t="s">
        <v>41</v>
      </c>
      <c r="I5879" t="s">
        <v>48</v>
      </c>
      <c r="J5879" t="s">
        <v>67</v>
      </c>
      <c r="K5879">
        <v>4</v>
      </c>
      <c r="L5879" s="3">
        <f>Working_Data[[#This Row],[price2]]/Working_Data[[#This Row],[quantity]]</f>
        <v>329.86750000000001</v>
      </c>
      <c r="M5879" s="3">
        <v>1319.47</v>
      </c>
      <c r="N5879" t="s">
        <v>50</v>
      </c>
      <c r="O5879">
        <v>38</v>
      </c>
      <c r="P5879" s="1">
        <v>45622</v>
      </c>
      <c r="Q5879">
        <v>383</v>
      </c>
      <c r="R5879" t="s">
        <v>43</v>
      </c>
      <c r="S5879">
        <v>3</v>
      </c>
      <c r="T5879" s="1">
        <v>45809</v>
      </c>
      <c r="U5879" t="s">
        <v>36</v>
      </c>
      <c r="V5879" t="str">
        <f>TEXT(WEEKDAY(Working_Data[[#This Row],[order_date]],1),"DDDD")</f>
        <v>Tuesday</v>
      </c>
      <c r="W5879" t="str">
        <f>TEXT(Working_Data[[#This Row],[order_date]],"mmmm")</f>
        <v>July</v>
      </c>
      <c r="X5879" s="7">
        <f>Working_Data[[#This Row],[last_order_date]]-Working_Data[[#This Row],[signup_date]]</f>
        <v>308</v>
      </c>
      <c r="Y5879" s="7">
        <f>IF(Working_Data[[#This Row],[churned]]="Active",1,0)</f>
        <v>0</v>
      </c>
      <c r="Z5879" s="7">
        <f>YEAR(Working_Data[[#This Row],[order_date]])</f>
        <v>2025</v>
      </c>
    </row>
    <row r="5880" spans="1:26" x14ac:dyDescent="0.25">
      <c r="A5880" t="s">
        <v>11810</v>
      </c>
      <c r="B5880" t="s">
        <v>45</v>
      </c>
      <c r="C5880" t="s">
        <v>39</v>
      </c>
      <c r="D5880" t="s">
        <v>56</v>
      </c>
      <c r="E5880" s="1">
        <v>45733</v>
      </c>
      <c r="F5880" t="s">
        <v>11811</v>
      </c>
      <c r="G5880" s="1">
        <v>45846</v>
      </c>
      <c r="H5880" t="s">
        <v>41</v>
      </c>
      <c r="I5880" t="s">
        <v>48</v>
      </c>
      <c r="J5880" t="s">
        <v>64</v>
      </c>
      <c r="K5880">
        <v>3</v>
      </c>
      <c r="L5880" s="3">
        <f>Working_Data[[#This Row],[price2]]/Working_Data[[#This Row],[quantity]]</f>
        <v>436.18</v>
      </c>
      <c r="M5880" s="3">
        <v>1308.54</v>
      </c>
      <c r="N5880" t="s">
        <v>28</v>
      </c>
      <c r="O5880">
        <v>16</v>
      </c>
      <c r="P5880" s="1">
        <v>45795</v>
      </c>
      <c r="Q5880">
        <v>361</v>
      </c>
      <c r="R5880" t="s">
        <v>43</v>
      </c>
      <c r="S5880">
        <v>2</v>
      </c>
      <c r="T5880" s="1">
        <v>45545</v>
      </c>
      <c r="U5880" t="s">
        <v>30</v>
      </c>
      <c r="V5880" t="str">
        <f>TEXT(WEEKDAY(Working_Data[[#This Row],[order_date]],1),"DDDD")</f>
        <v>Tuesday</v>
      </c>
      <c r="W5880" t="str">
        <f>TEXT(Working_Data[[#This Row],[order_date]],"mmmm")</f>
        <v>July</v>
      </c>
      <c r="X5880" s="7">
        <f>Working_Data[[#This Row],[last_order_date]]-Working_Data[[#This Row],[signup_date]]</f>
        <v>62</v>
      </c>
      <c r="Y5880" s="7">
        <f>IF(Working_Data[[#This Row],[churned]]="Active",1,0)</f>
        <v>0</v>
      </c>
      <c r="Z5880" s="7">
        <f>YEAR(Working_Data[[#This Row],[order_date]])</f>
        <v>2025</v>
      </c>
    </row>
    <row r="5881" spans="1:26" x14ac:dyDescent="0.25">
      <c r="A5881" t="s">
        <v>11812</v>
      </c>
      <c r="B5881" t="s">
        <v>38</v>
      </c>
      <c r="C5881" t="s">
        <v>82</v>
      </c>
      <c r="D5881" t="s">
        <v>23</v>
      </c>
      <c r="E5881" s="1">
        <v>45384</v>
      </c>
      <c r="F5881" t="s">
        <v>11813</v>
      </c>
      <c r="G5881" s="1">
        <v>45877</v>
      </c>
      <c r="H5881" t="s">
        <v>41</v>
      </c>
      <c r="I5881" t="s">
        <v>42</v>
      </c>
      <c r="J5881" t="s">
        <v>49</v>
      </c>
      <c r="K5881">
        <v>4</v>
      </c>
      <c r="L5881" s="3">
        <f>Working_Data[[#This Row],[price2]]/Working_Data[[#This Row],[quantity]]</f>
        <v>274.95999999999998</v>
      </c>
      <c r="M5881" s="3">
        <v>1099.8399999999999</v>
      </c>
      <c r="N5881" t="s">
        <v>35</v>
      </c>
      <c r="O5881">
        <v>47</v>
      </c>
      <c r="P5881" s="1">
        <v>45763</v>
      </c>
      <c r="Q5881">
        <v>383</v>
      </c>
      <c r="R5881" t="s">
        <v>43</v>
      </c>
      <c r="S5881">
        <v>2</v>
      </c>
      <c r="T5881" s="1">
        <v>45513</v>
      </c>
      <c r="U5881" t="s">
        <v>36</v>
      </c>
      <c r="V5881" t="str">
        <f>TEXT(WEEKDAY(Working_Data[[#This Row],[order_date]],1),"DDDD")</f>
        <v>Friday</v>
      </c>
      <c r="W5881" t="str">
        <f>TEXT(Working_Data[[#This Row],[order_date]],"mmmm")</f>
        <v>August</v>
      </c>
      <c r="X5881" s="7">
        <f>Working_Data[[#This Row],[last_order_date]]-Working_Data[[#This Row],[signup_date]]</f>
        <v>379</v>
      </c>
      <c r="Y5881" s="7">
        <f>IF(Working_Data[[#This Row],[churned]]="Active",1,0)</f>
        <v>0</v>
      </c>
      <c r="Z5881" s="7">
        <f>YEAR(Working_Data[[#This Row],[order_date]])</f>
        <v>2025</v>
      </c>
    </row>
    <row r="5882" spans="1:26" x14ac:dyDescent="0.25">
      <c r="A5882" t="s">
        <v>11814</v>
      </c>
      <c r="B5882" t="s">
        <v>21</v>
      </c>
      <c r="C5882" t="s">
        <v>22</v>
      </c>
      <c r="D5882" t="s">
        <v>32</v>
      </c>
      <c r="E5882" s="1">
        <v>45212</v>
      </c>
      <c r="F5882" t="s">
        <v>11815</v>
      </c>
      <c r="G5882" s="1">
        <v>45877</v>
      </c>
      <c r="H5882" t="s">
        <v>58</v>
      </c>
      <c r="I5882" t="s">
        <v>26</v>
      </c>
      <c r="J5882" t="s">
        <v>27</v>
      </c>
      <c r="K5882">
        <v>5</v>
      </c>
      <c r="L5882" s="3">
        <f>Working_Data[[#This Row],[price2]]/Working_Data[[#This Row],[quantity]]</f>
        <v>208.32199999999997</v>
      </c>
      <c r="M5882" s="3">
        <v>1041.6099999999999</v>
      </c>
      <c r="N5882" t="s">
        <v>35</v>
      </c>
      <c r="O5882">
        <v>36</v>
      </c>
      <c r="P5882" s="1">
        <v>45589</v>
      </c>
      <c r="Q5882">
        <v>286</v>
      </c>
      <c r="R5882" t="s">
        <v>29</v>
      </c>
      <c r="S5882">
        <v>5</v>
      </c>
      <c r="T5882" s="1">
        <v>45827</v>
      </c>
      <c r="U5882" t="s">
        <v>30</v>
      </c>
      <c r="V5882" t="str">
        <f>TEXT(WEEKDAY(Working_Data[[#This Row],[order_date]],1),"DDDD")</f>
        <v>Friday</v>
      </c>
      <c r="W5882" t="str">
        <f>TEXT(Working_Data[[#This Row],[order_date]],"mmmm")</f>
        <v>August</v>
      </c>
      <c r="X5882" s="7">
        <f>Working_Data[[#This Row],[last_order_date]]-Working_Data[[#This Row],[signup_date]]</f>
        <v>377</v>
      </c>
      <c r="Y5882" s="7">
        <f>IF(Working_Data[[#This Row],[churned]]="Active",1,0)</f>
        <v>1</v>
      </c>
      <c r="Z5882" s="7">
        <f>YEAR(Working_Data[[#This Row],[order_date]])</f>
        <v>2025</v>
      </c>
    </row>
    <row r="5883" spans="1:26" x14ac:dyDescent="0.25">
      <c r="A5883" t="s">
        <v>11816</v>
      </c>
      <c r="B5883" t="s">
        <v>21</v>
      </c>
      <c r="C5883" t="s">
        <v>39</v>
      </c>
      <c r="D5883" t="s">
        <v>52</v>
      </c>
      <c r="E5883" s="1">
        <v>45398</v>
      </c>
      <c r="F5883" t="s">
        <v>11817</v>
      </c>
      <c r="G5883" s="1">
        <v>45877</v>
      </c>
      <c r="H5883" t="s">
        <v>25</v>
      </c>
      <c r="I5883" t="s">
        <v>48</v>
      </c>
      <c r="J5883" t="s">
        <v>67</v>
      </c>
      <c r="K5883">
        <v>1</v>
      </c>
      <c r="L5883" s="3">
        <f>Working_Data[[#This Row],[price2]]/Working_Data[[#This Row],[quantity]]</f>
        <v>532.87</v>
      </c>
      <c r="M5883" s="3">
        <v>532.87</v>
      </c>
      <c r="N5883" t="s">
        <v>28</v>
      </c>
      <c r="O5883">
        <v>25</v>
      </c>
      <c r="P5883" s="1">
        <v>45824</v>
      </c>
      <c r="Q5883">
        <v>198</v>
      </c>
      <c r="R5883" t="s">
        <v>43</v>
      </c>
      <c r="S5883">
        <v>4</v>
      </c>
      <c r="T5883" s="1">
        <v>45856</v>
      </c>
      <c r="U5883" t="s">
        <v>60</v>
      </c>
      <c r="V5883" t="str">
        <f>TEXT(WEEKDAY(Working_Data[[#This Row],[order_date]],1),"DDDD")</f>
        <v>Friday</v>
      </c>
      <c r="W5883" t="str">
        <f>TEXT(Working_Data[[#This Row],[order_date]],"mmmm")</f>
        <v>August</v>
      </c>
      <c r="X5883" s="7">
        <f>Working_Data[[#This Row],[last_order_date]]-Working_Data[[#This Row],[signup_date]]</f>
        <v>426</v>
      </c>
      <c r="Y5883" s="7">
        <f>IF(Working_Data[[#This Row],[churned]]="Active",1,0)</f>
        <v>0</v>
      </c>
      <c r="Z5883" s="7">
        <f>YEAR(Working_Data[[#This Row],[order_date]])</f>
        <v>2025</v>
      </c>
    </row>
    <row r="5884" spans="1:26" x14ac:dyDescent="0.25">
      <c r="A5884" t="s">
        <v>11818</v>
      </c>
      <c r="B5884" t="s">
        <v>45</v>
      </c>
      <c r="C5884" t="s">
        <v>39</v>
      </c>
      <c r="D5884" t="s">
        <v>32</v>
      </c>
      <c r="E5884" s="1">
        <v>45116</v>
      </c>
      <c r="F5884" t="s">
        <v>11819</v>
      </c>
      <c r="G5884" s="1">
        <v>45877</v>
      </c>
      <c r="H5884" t="s">
        <v>34</v>
      </c>
      <c r="I5884" t="s">
        <v>63</v>
      </c>
      <c r="J5884" t="s">
        <v>59</v>
      </c>
      <c r="K5884">
        <v>2</v>
      </c>
      <c r="L5884" s="3">
        <f>Working_Data[[#This Row],[price2]]/Working_Data[[#This Row],[quantity]]</f>
        <v>659.44500000000005</v>
      </c>
      <c r="M5884" s="3">
        <v>1318.89</v>
      </c>
      <c r="N5884" t="s">
        <v>50</v>
      </c>
      <c r="O5884">
        <v>42</v>
      </c>
      <c r="P5884" s="1">
        <v>45452</v>
      </c>
      <c r="Q5884">
        <v>462</v>
      </c>
      <c r="R5884" t="s">
        <v>43</v>
      </c>
      <c r="S5884">
        <v>4</v>
      </c>
      <c r="T5884" s="1">
        <v>45702</v>
      </c>
      <c r="U5884" t="s">
        <v>30</v>
      </c>
      <c r="V5884" t="str">
        <f>TEXT(WEEKDAY(Working_Data[[#This Row],[order_date]],1),"DDDD")</f>
        <v>Friday</v>
      </c>
      <c r="W5884" t="str">
        <f>TEXT(Working_Data[[#This Row],[order_date]],"mmmm")</f>
        <v>August</v>
      </c>
      <c r="X5884" s="7">
        <f>Working_Data[[#This Row],[last_order_date]]-Working_Data[[#This Row],[signup_date]]</f>
        <v>336</v>
      </c>
      <c r="Y5884" s="7">
        <f>IF(Working_Data[[#This Row],[churned]]="Active",1,0)</f>
        <v>0</v>
      </c>
      <c r="Z5884" s="7">
        <f>YEAR(Working_Data[[#This Row],[order_date]])</f>
        <v>2025</v>
      </c>
    </row>
    <row r="5885" spans="1:26" x14ac:dyDescent="0.25">
      <c r="A5885" t="s">
        <v>11820</v>
      </c>
      <c r="B5885" t="s">
        <v>38</v>
      </c>
      <c r="C5885" t="s">
        <v>39</v>
      </c>
      <c r="D5885" t="s">
        <v>77</v>
      </c>
      <c r="E5885" s="1">
        <v>45197</v>
      </c>
      <c r="F5885" t="s">
        <v>11821</v>
      </c>
      <c r="G5885" s="1">
        <v>45877</v>
      </c>
      <c r="H5885" t="s">
        <v>34</v>
      </c>
      <c r="I5885" t="s">
        <v>48</v>
      </c>
      <c r="J5885" t="s">
        <v>67</v>
      </c>
      <c r="K5885">
        <v>4</v>
      </c>
      <c r="L5885" s="3">
        <f>Working_Data[[#This Row],[price2]]/Working_Data[[#This Row],[quantity]]</f>
        <v>133.70500000000001</v>
      </c>
      <c r="M5885" s="3">
        <v>534.82000000000005</v>
      </c>
      <c r="N5885" t="s">
        <v>28</v>
      </c>
      <c r="O5885">
        <v>30</v>
      </c>
      <c r="P5885" s="1">
        <v>45744</v>
      </c>
      <c r="Q5885">
        <v>303</v>
      </c>
      <c r="R5885" t="s">
        <v>29</v>
      </c>
      <c r="S5885">
        <v>4</v>
      </c>
      <c r="T5885" s="1">
        <v>45763</v>
      </c>
      <c r="U5885" t="s">
        <v>30</v>
      </c>
      <c r="V5885" t="str">
        <f>TEXT(WEEKDAY(Working_Data[[#This Row],[order_date]],1),"DDDD")</f>
        <v>Friday</v>
      </c>
      <c r="W5885" t="str">
        <f>TEXT(Working_Data[[#This Row],[order_date]],"mmmm")</f>
        <v>August</v>
      </c>
      <c r="X5885" s="7">
        <f>Working_Data[[#This Row],[last_order_date]]-Working_Data[[#This Row],[signup_date]]</f>
        <v>547</v>
      </c>
      <c r="Y5885" s="7">
        <f>IF(Working_Data[[#This Row],[churned]]="Active",1,0)</f>
        <v>1</v>
      </c>
      <c r="Z5885" s="7">
        <f>YEAR(Working_Data[[#This Row],[order_date]])</f>
        <v>2025</v>
      </c>
    </row>
    <row r="5886" spans="1:26" x14ac:dyDescent="0.25">
      <c r="A5886" t="s">
        <v>11822</v>
      </c>
      <c r="B5886" t="s">
        <v>45</v>
      </c>
      <c r="C5886" t="s">
        <v>82</v>
      </c>
      <c r="D5886" t="s">
        <v>77</v>
      </c>
      <c r="E5886" s="1">
        <v>45472</v>
      </c>
      <c r="F5886" t="s">
        <v>11823</v>
      </c>
      <c r="G5886" s="1">
        <v>45877</v>
      </c>
      <c r="H5886" t="s">
        <v>47</v>
      </c>
      <c r="I5886" t="s">
        <v>26</v>
      </c>
      <c r="J5886" t="s">
        <v>49</v>
      </c>
      <c r="K5886">
        <v>3</v>
      </c>
      <c r="L5886" s="3">
        <f>Working_Data[[#This Row],[price2]]/Working_Data[[#This Row],[quantity]]</f>
        <v>212.05666666666664</v>
      </c>
      <c r="M5886" s="3">
        <v>636.16999999999996</v>
      </c>
      <c r="N5886" t="s">
        <v>28</v>
      </c>
      <c r="O5886">
        <v>15</v>
      </c>
      <c r="P5886" s="1">
        <v>45889</v>
      </c>
      <c r="Q5886">
        <v>494</v>
      </c>
      <c r="R5886" t="s">
        <v>29</v>
      </c>
      <c r="S5886">
        <v>3</v>
      </c>
      <c r="T5886" s="1">
        <v>45739</v>
      </c>
      <c r="U5886" t="s">
        <v>30</v>
      </c>
      <c r="V5886" t="str">
        <f>TEXT(WEEKDAY(Working_Data[[#This Row],[order_date]],1),"DDDD")</f>
        <v>Friday</v>
      </c>
      <c r="W5886" t="str">
        <f>TEXT(Working_Data[[#This Row],[order_date]],"mmmm")</f>
        <v>August</v>
      </c>
      <c r="X5886" s="7">
        <f>Working_Data[[#This Row],[last_order_date]]-Working_Data[[#This Row],[signup_date]]</f>
        <v>417</v>
      </c>
      <c r="Y5886" s="7">
        <f>IF(Working_Data[[#This Row],[churned]]="Active",1,0)</f>
        <v>1</v>
      </c>
      <c r="Z5886" s="7">
        <f>YEAR(Working_Data[[#This Row],[order_date]])</f>
        <v>2025</v>
      </c>
    </row>
    <row r="5887" spans="1:26" x14ac:dyDescent="0.25">
      <c r="A5887" t="s">
        <v>11824</v>
      </c>
      <c r="B5887" t="s">
        <v>45</v>
      </c>
      <c r="C5887" t="s">
        <v>82</v>
      </c>
      <c r="D5887" t="s">
        <v>56</v>
      </c>
      <c r="E5887" s="1">
        <v>45708</v>
      </c>
      <c r="F5887" t="s">
        <v>11825</v>
      </c>
      <c r="G5887" s="1">
        <v>45877</v>
      </c>
      <c r="H5887" t="s">
        <v>47</v>
      </c>
      <c r="I5887" t="s">
        <v>54</v>
      </c>
      <c r="J5887" t="s">
        <v>64</v>
      </c>
      <c r="K5887">
        <v>2</v>
      </c>
      <c r="L5887" s="3">
        <f>Working_Data[[#This Row],[price2]]/Working_Data[[#This Row],[quantity]]</f>
        <v>223.73500000000001</v>
      </c>
      <c r="M5887" s="3">
        <v>447.47</v>
      </c>
      <c r="N5887" t="s">
        <v>50</v>
      </c>
      <c r="O5887">
        <v>22</v>
      </c>
      <c r="P5887" s="1">
        <v>45802</v>
      </c>
      <c r="Q5887">
        <v>196</v>
      </c>
      <c r="R5887" t="s">
        <v>43</v>
      </c>
      <c r="S5887">
        <v>1</v>
      </c>
      <c r="T5887" s="1">
        <v>45882</v>
      </c>
      <c r="U5887" t="s">
        <v>36</v>
      </c>
      <c r="V5887" t="str">
        <f>TEXT(WEEKDAY(Working_Data[[#This Row],[order_date]],1),"DDDD")</f>
        <v>Friday</v>
      </c>
      <c r="W5887" t="str">
        <f>TEXT(Working_Data[[#This Row],[order_date]],"mmmm")</f>
        <v>August</v>
      </c>
      <c r="X5887" s="7">
        <f>Working_Data[[#This Row],[last_order_date]]-Working_Data[[#This Row],[signup_date]]</f>
        <v>94</v>
      </c>
      <c r="Y5887" s="7">
        <f>IF(Working_Data[[#This Row],[churned]]="Active",1,0)</f>
        <v>0</v>
      </c>
      <c r="Z5887" s="7">
        <f>YEAR(Working_Data[[#This Row],[order_date]])</f>
        <v>2025</v>
      </c>
    </row>
    <row r="5888" spans="1:26" x14ac:dyDescent="0.25">
      <c r="A5888" t="s">
        <v>11826</v>
      </c>
      <c r="B5888" t="s">
        <v>38</v>
      </c>
      <c r="C5888" t="s">
        <v>22</v>
      </c>
      <c r="D5888" t="s">
        <v>77</v>
      </c>
      <c r="E5888" s="1">
        <v>45591</v>
      </c>
      <c r="F5888" t="s">
        <v>11827</v>
      </c>
      <c r="G5888" s="1">
        <v>45877</v>
      </c>
      <c r="H5888" t="s">
        <v>41</v>
      </c>
      <c r="I5888" t="s">
        <v>63</v>
      </c>
      <c r="J5888" t="s">
        <v>64</v>
      </c>
      <c r="K5888">
        <v>4</v>
      </c>
      <c r="L5888" s="3">
        <f>Working_Data[[#This Row],[price2]]/Working_Data[[#This Row],[quantity]]</f>
        <v>118.33750000000001</v>
      </c>
      <c r="M5888" s="3">
        <v>473.35</v>
      </c>
      <c r="N5888" t="s">
        <v>35</v>
      </c>
      <c r="O5888">
        <v>9</v>
      </c>
      <c r="P5888" s="1">
        <v>45889</v>
      </c>
      <c r="Q5888">
        <v>404</v>
      </c>
      <c r="R5888" t="s">
        <v>43</v>
      </c>
      <c r="S5888">
        <v>1</v>
      </c>
      <c r="T5888" s="1">
        <v>45831</v>
      </c>
      <c r="U5888" t="s">
        <v>30</v>
      </c>
      <c r="V5888" t="str">
        <f>TEXT(WEEKDAY(Working_Data[[#This Row],[order_date]],1),"DDDD")</f>
        <v>Friday</v>
      </c>
      <c r="W5888" t="str">
        <f>TEXT(Working_Data[[#This Row],[order_date]],"mmmm")</f>
        <v>August</v>
      </c>
      <c r="X5888" s="7">
        <f>Working_Data[[#This Row],[last_order_date]]-Working_Data[[#This Row],[signup_date]]</f>
        <v>298</v>
      </c>
      <c r="Y5888" s="7">
        <f>IF(Working_Data[[#This Row],[churned]]="Active",1,0)</f>
        <v>0</v>
      </c>
      <c r="Z5888" s="7">
        <f>YEAR(Working_Data[[#This Row],[order_date]])</f>
        <v>2025</v>
      </c>
    </row>
    <row r="5889" spans="1:26" x14ac:dyDescent="0.25">
      <c r="A5889" t="s">
        <v>11828</v>
      </c>
      <c r="B5889" t="s">
        <v>21</v>
      </c>
      <c r="C5889" t="s">
        <v>22</v>
      </c>
      <c r="D5889" t="s">
        <v>52</v>
      </c>
      <c r="E5889" s="1">
        <v>45399</v>
      </c>
      <c r="F5889" t="s">
        <v>11829</v>
      </c>
      <c r="G5889" s="1">
        <v>45877</v>
      </c>
      <c r="H5889" t="s">
        <v>25</v>
      </c>
      <c r="I5889" t="s">
        <v>54</v>
      </c>
      <c r="J5889" t="s">
        <v>27</v>
      </c>
      <c r="K5889">
        <v>4</v>
      </c>
      <c r="L5889" s="3">
        <f>Working_Data[[#This Row],[price2]]/Working_Data[[#This Row],[quantity]]</f>
        <v>261.33499999999998</v>
      </c>
      <c r="M5889" s="3">
        <v>1045.3399999999999</v>
      </c>
      <c r="N5889" t="s">
        <v>35</v>
      </c>
      <c r="O5889">
        <v>33</v>
      </c>
      <c r="P5889" s="1">
        <v>45765</v>
      </c>
      <c r="Q5889">
        <v>386</v>
      </c>
      <c r="R5889" t="s">
        <v>43</v>
      </c>
      <c r="S5889">
        <v>2</v>
      </c>
      <c r="T5889" s="1">
        <v>45883</v>
      </c>
      <c r="U5889" t="s">
        <v>60</v>
      </c>
      <c r="V5889" t="str">
        <f>TEXT(WEEKDAY(Working_Data[[#This Row],[order_date]],1),"DDDD")</f>
        <v>Friday</v>
      </c>
      <c r="W5889" t="str">
        <f>TEXT(Working_Data[[#This Row],[order_date]],"mmmm")</f>
        <v>August</v>
      </c>
      <c r="X5889" s="7">
        <f>Working_Data[[#This Row],[last_order_date]]-Working_Data[[#This Row],[signup_date]]</f>
        <v>366</v>
      </c>
      <c r="Y5889" s="7">
        <f>IF(Working_Data[[#This Row],[churned]]="Active",1,0)</f>
        <v>0</v>
      </c>
      <c r="Z5889" s="7">
        <f>YEAR(Working_Data[[#This Row],[order_date]])</f>
        <v>2025</v>
      </c>
    </row>
    <row r="5890" spans="1:26" x14ac:dyDescent="0.25">
      <c r="A5890" t="s">
        <v>11830</v>
      </c>
      <c r="B5890" t="s">
        <v>38</v>
      </c>
      <c r="C5890" t="s">
        <v>22</v>
      </c>
      <c r="D5890" t="s">
        <v>56</v>
      </c>
      <c r="E5890" s="1">
        <v>45372</v>
      </c>
      <c r="F5890" t="s">
        <v>11831</v>
      </c>
      <c r="G5890" s="1">
        <v>45908</v>
      </c>
      <c r="H5890" t="s">
        <v>58</v>
      </c>
      <c r="I5890" t="s">
        <v>54</v>
      </c>
      <c r="J5890" t="s">
        <v>64</v>
      </c>
      <c r="K5890">
        <v>2</v>
      </c>
      <c r="L5890" s="3">
        <f>Working_Data[[#This Row],[price2]]/Working_Data[[#This Row],[quantity]]</f>
        <v>119.23</v>
      </c>
      <c r="M5890" s="3">
        <v>238.46</v>
      </c>
      <c r="N5890" t="s">
        <v>35</v>
      </c>
      <c r="O5890">
        <v>41</v>
      </c>
      <c r="P5890" s="1">
        <v>45886</v>
      </c>
      <c r="Q5890">
        <v>373</v>
      </c>
      <c r="R5890" t="s">
        <v>29</v>
      </c>
      <c r="S5890">
        <v>3</v>
      </c>
      <c r="T5890" s="1">
        <v>45830</v>
      </c>
      <c r="U5890" t="s">
        <v>36</v>
      </c>
      <c r="V5890" t="str">
        <f>TEXT(WEEKDAY(Working_Data[[#This Row],[order_date]],1),"DDDD")</f>
        <v>Monday</v>
      </c>
      <c r="W5890" t="str">
        <f>TEXT(Working_Data[[#This Row],[order_date]],"mmmm")</f>
        <v>September</v>
      </c>
      <c r="X5890" s="7">
        <f>Working_Data[[#This Row],[last_order_date]]-Working_Data[[#This Row],[signup_date]]</f>
        <v>514</v>
      </c>
      <c r="Y5890" s="7">
        <f>IF(Working_Data[[#This Row],[churned]]="Active",1,0)</f>
        <v>1</v>
      </c>
      <c r="Z5890" s="7">
        <f>YEAR(Working_Data[[#This Row],[order_date]])</f>
        <v>2025</v>
      </c>
    </row>
    <row r="5891" spans="1:26" x14ac:dyDescent="0.25">
      <c r="A5891" t="s">
        <v>11832</v>
      </c>
      <c r="B5891" t="s">
        <v>21</v>
      </c>
      <c r="C5891" t="s">
        <v>82</v>
      </c>
      <c r="D5891" t="s">
        <v>56</v>
      </c>
      <c r="E5891" s="1">
        <v>45840</v>
      </c>
      <c r="F5891" t="s">
        <v>11833</v>
      </c>
      <c r="G5891" s="1">
        <v>45908</v>
      </c>
      <c r="H5891" t="s">
        <v>25</v>
      </c>
      <c r="I5891" t="s">
        <v>48</v>
      </c>
      <c r="J5891" t="s">
        <v>49</v>
      </c>
      <c r="K5891">
        <v>4</v>
      </c>
      <c r="L5891" s="3">
        <f>Working_Data[[#This Row],[price2]]/Working_Data[[#This Row],[quantity]]</f>
        <v>33.592500000000001</v>
      </c>
      <c r="M5891" s="3">
        <v>134.37</v>
      </c>
      <c r="N5891" t="s">
        <v>50</v>
      </c>
      <c r="O5891">
        <v>11</v>
      </c>
      <c r="P5891" s="1">
        <v>45859</v>
      </c>
      <c r="Q5891">
        <v>489</v>
      </c>
      <c r="R5891" t="s">
        <v>43</v>
      </c>
      <c r="S5891">
        <v>5</v>
      </c>
      <c r="T5891" s="1">
        <v>45422</v>
      </c>
      <c r="U5891" t="s">
        <v>30</v>
      </c>
      <c r="V5891" t="str">
        <f>TEXT(WEEKDAY(Working_Data[[#This Row],[order_date]],1),"DDDD")</f>
        <v>Monday</v>
      </c>
      <c r="W5891" t="str">
        <f>TEXT(Working_Data[[#This Row],[order_date]],"mmmm")</f>
        <v>September</v>
      </c>
      <c r="X5891" s="7">
        <f>Working_Data[[#This Row],[last_order_date]]-Working_Data[[#This Row],[signup_date]]</f>
        <v>19</v>
      </c>
      <c r="Y5891" s="7">
        <f>IF(Working_Data[[#This Row],[churned]]="Active",1,0)</f>
        <v>0</v>
      </c>
      <c r="Z5891" s="7">
        <f>YEAR(Working_Data[[#This Row],[order_date]])</f>
        <v>2025</v>
      </c>
    </row>
    <row r="5892" spans="1:26" x14ac:dyDescent="0.25">
      <c r="A5892" t="s">
        <v>11834</v>
      </c>
      <c r="B5892" t="s">
        <v>38</v>
      </c>
      <c r="C5892" t="s">
        <v>39</v>
      </c>
      <c r="D5892" t="s">
        <v>56</v>
      </c>
      <c r="E5892" s="1">
        <v>45853</v>
      </c>
      <c r="F5892" t="s">
        <v>11835</v>
      </c>
      <c r="G5892" s="1">
        <v>45908</v>
      </c>
      <c r="H5892" t="s">
        <v>58</v>
      </c>
      <c r="I5892" t="s">
        <v>63</v>
      </c>
      <c r="J5892" t="s">
        <v>67</v>
      </c>
      <c r="K5892">
        <v>4</v>
      </c>
      <c r="L5892" s="3">
        <f>Working_Data[[#This Row],[price2]]/Working_Data[[#This Row],[quantity]]</f>
        <v>170.23249999999999</v>
      </c>
      <c r="M5892" s="3">
        <v>680.93</v>
      </c>
      <c r="N5892" t="s">
        <v>50</v>
      </c>
      <c r="O5892">
        <v>1</v>
      </c>
      <c r="P5892" s="1">
        <v>45724</v>
      </c>
      <c r="Q5892">
        <v>395</v>
      </c>
      <c r="R5892" t="s">
        <v>29</v>
      </c>
      <c r="S5892">
        <v>2</v>
      </c>
      <c r="T5892" s="1">
        <v>45644</v>
      </c>
      <c r="U5892" t="s">
        <v>60</v>
      </c>
      <c r="V5892" t="str">
        <f>TEXT(WEEKDAY(Working_Data[[#This Row],[order_date]],1),"DDDD")</f>
        <v>Monday</v>
      </c>
      <c r="W5892" t="str">
        <f>TEXT(Working_Data[[#This Row],[order_date]],"mmmm")</f>
        <v>September</v>
      </c>
      <c r="X5892" s="7">
        <f>Working_Data[[#This Row],[last_order_date]]-Working_Data[[#This Row],[signup_date]]</f>
        <v>-129</v>
      </c>
      <c r="Y5892" s="7">
        <f>IF(Working_Data[[#This Row],[churned]]="Active",1,0)</f>
        <v>1</v>
      </c>
      <c r="Z5892" s="7">
        <f>YEAR(Working_Data[[#This Row],[order_date]])</f>
        <v>2025</v>
      </c>
    </row>
    <row r="5893" spans="1:26" x14ac:dyDescent="0.25">
      <c r="A5893" t="s">
        <v>11836</v>
      </c>
      <c r="B5893" t="s">
        <v>21</v>
      </c>
      <c r="C5893" t="s">
        <v>39</v>
      </c>
      <c r="D5893" t="s">
        <v>56</v>
      </c>
      <c r="E5893" s="1">
        <v>45506</v>
      </c>
      <c r="F5893" t="s">
        <v>11837</v>
      </c>
      <c r="G5893" s="1">
        <v>45908</v>
      </c>
      <c r="H5893" t="s">
        <v>47</v>
      </c>
      <c r="I5893" t="s">
        <v>54</v>
      </c>
      <c r="J5893" t="s">
        <v>49</v>
      </c>
      <c r="K5893">
        <v>4</v>
      </c>
      <c r="L5893" s="3">
        <f>Working_Data[[#This Row],[price2]]/Working_Data[[#This Row],[quantity]]</f>
        <v>25.147500000000001</v>
      </c>
      <c r="M5893" s="3">
        <v>100.59</v>
      </c>
      <c r="N5893" t="s">
        <v>50</v>
      </c>
      <c r="O5893">
        <v>23</v>
      </c>
      <c r="P5893" s="1">
        <v>45854</v>
      </c>
      <c r="Q5893">
        <v>260</v>
      </c>
      <c r="R5893" t="s">
        <v>29</v>
      </c>
      <c r="S5893">
        <v>5</v>
      </c>
      <c r="T5893" s="1">
        <v>45681</v>
      </c>
      <c r="U5893" t="s">
        <v>36</v>
      </c>
      <c r="V5893" t="str">
        <f>TEXT(WEEKDAY(Working_Data[[#This Row],[order_date]],1),"DDDD")</f>
        <v>Monday</v>
      </c>
      <c r="W5893" t="str">
        <f>TEXT(Working_Data[[#This Row],[order_date]],"mmmm")</f>
        <v>September</v>
      </c>
      <c r="X5893" s="7">
        <f>Working_Data[[#This Row],[last_order_date]]-Working_Data[[#This Row],[signup_date]]</f>
        <v>348</v>
      </c>
      <c r="Y5893" s="7">
        <f>IF(Working_Data[[#This Row],[churned]]="Active",1,0)</f>
        <v>1</v>
      </c>
      <c r="Z5893" s="7">
        <f>YEAR(Working_Data[[#This Row],[order_date]])</f>
        <v>2025</v>
      </c>
    </row>
    <row r="5894" spans="1:26" x14ac:dyDescent="0.25">
      <c r="A5894" t="s">
        <v>11838</v>
      </c>
      <c r="B5894" t="s">
        <v>38</v>
      </c>
      <c r="C5894" t="s">
        <v>39</v>
      </c>
      <c r="D5894" t="s">
        <v>77</v>
      </c>
      <c r="E5894" s="1">
        <v>45559</v>
      </c>
      <c r="F5894" t="s">
        <v>11839</v>
      </c>
      <c r="G5894" s="1">
        <v>45908</v>
      </c>
      <c r="H5894" t="s">
        <v>41</v>
      </c>
      <c r="I5894" t="s">
        <v>63</v>
      </c>
      <c r="J5894" t="s">
        <v>67</v>
      </c>
      <c r="K5894">
        <v>1</v>
      </c>
      <c r="L5894" s="3">
        <f>Working_Data[[#This Row],[price2]]/Working_Data[[#This Row],[quantity]]</f>
        <v>951.39</v>
      </c>
      <c r="M5894" s="3">
        <v>951.39</v>
      </c>
      <c r="N5894" t="s">
        <v>28</v>
      </c>
      <c r="O5894">
        <v>27</v>
      </c>
      <c r="P5894" s="1">
        <v>45360</v>
      </c>
      <c r="Q5894">
        <v>498</v>
      </c>
      <c r="R5894" t="s">
        <v>43</v>
      </c>
      <c r="S5894">
        <v>4</v>
      </c>
      <c r="T5894" s="1">
        <v>45670</v>
      </c>
      <c r="U5894" t="s">
        <v>36</v>
      </c>
      <c r="V5894" t="str">
        <f>TEXT(WEEKDAY(Working_Data[[#This Row],[order_date]],1),"DDDD")</f>
        <v>Monday</v>
      </c>
      <c r="W5894" t="str">
        <f>TEXT(Working_Data[[#This Row],[order_date]],"mmmm")</f>
        <v>September</v>
      </c>
      <c r="X5894" s="7">
        <f>Working_Data[[#This Row],[last_order_date]]-Working_Data[[#This Row],[signup_date]]</f>
        <v>-199</v>
      </c>
      <c r="Y5894" s="7">
        <f>IF(Working_Data[[#This Row],[churned]]="Active",1,0)</f>
        <v>0</v>
      </c>
      <c r="Z5894" s="7">
        <f>YEAR(Working_Data[[#This Row],[order_date]])</f>
        <v>2025</v>
      </c>
    </row>
    <row r="5895" spans="1:26" x14ac:dyDescent="0.25">
      <c r="A5895" t="s">
        <v>11840</v>
      </c>
      <c r="B5895" t="s">
        <v>38</v>
      </c>
      <c r="C5895" t="s">
        <v>82</v>
      </c>
      <c r="D5895" t="s">
        <v>23</v>
      </c>
      <c r="E5895" s="1">
        <v>45841</v>
      </c>
      <c r="F5895" t="s">
        <v>11841</v>
      </c>
      <c r="G5895" s="1">
        <v>45908</v>
      </c>
      <c r="H5895" t="s">
        <v>34</v>
      </c>
      <c r="I5895" t="s">
        <v>48</v>
      </c>
      <c r="J5895" t="s">
        <v>67</v>
      </c>
      <c r="K5895">
        <v>4</v>
      </c>
      <c r="L5895" s="3">
        <f>Working_Data[[#This Row],[price2]]/Working_Data[[#This Row],[quantity]]</f>
        <v>51.727499999999999</v>
      </c>
      <c r="M5895" s="3">
        <v>206.91</v>
      </c>
      <c r="N5895" t="s">
        <v>50</v>
      </c>
      <c r="O5895">
        <v>49</v>
      </c>
      <c r="P5895" s="1">
        <v>45748</v>
      </c>
      <c r="Q5895">
        <v>43</v>
      </c>
      <c r="R5895" t="s">
        <v>29</v>
      </c>
      <c r="S5895">
        <v>4</v>
      </c>
      <c r="T5895" s="1">
        <v>45515</v>
      </c>
      <c r="U5895" t="s">
        <v>30</v>
      </c>
      <c r="V5895" t="str">
        <f>TEXT(WEEKDAY(Working_Data[[#This Row],[order_date]],1),"DDDD")</f>
        <v>Monday</v>
      </c>
      <c r="W5895" t="str">
        <f>TEXT(Working_Data[[#This Row],[order_date]],"mmmm")</f>
        <v>September</v>
      </c>
      <c r="X5895" s="7">
        <f>Working_Data[[#This Row],[last_order_date]]-Working_Data[[#This Row],[signup_date]]</f>
        <v>-93</v>
      </c>
      <c r="Y5895" s="7">
        <f>IF(Working_Data[[#This Row],[churned]]="Active",1,0)</f>
        <v>1</v>
      </c>
      <c r="Z5895" s="7">
        <f>YEAR(Working_Data[[#This Row],[order_date]])</f>
        <v>2025</v>
      </c>
    </row>
    <row r="5896" spans="1:26" x14ac:dyDescent="0.25">
      <c r="A5896" t="s">
        <v>11842</v>
      </c>
      <c r="B5896" t="s">
        <v>21</v>
      </c>
      <c r="C5896" t="s">
        <v>22</v>
      </c>
      <c r="D5896" t="s">
        <v>77</v>
      </c>
      <c r="E5896" s="1">
        <v>45412</v>
      </c>
      <c r="F5896" t="s">
        <v>11843</v>
      </c>
      <c r="G5896" s="1">
        <v>45908</v>
      </c>
      <c r="H5896" t="s">
        <v>58</v>
      </c>
      <c r="I5896" t="s">
        <v>48</v>
      </c>
      <c r="J5896" t="s">
        <v>67</v>
      </c>
      <c r="K5896">
        <v>4</v>
      </c>
      <c r="L5896" s="3">
        <f>Working_Data[[#This Row],[price2]]/Working_Data[[#This Row],[quantity]]</f>
        <v>283.98750000000001</v>
      </c>
      <c r="M5896" s="3">
        <v>1135.95</v>
      </c>
      <c r="N5896" t="s">
        <v>35</v>
      </c>
      <c r="O5896">
        <v>40</v>
      </c>
      <c r="P5896" s="1">
        <v>45637</v>
      </c>
      <c r="Q5896">
        <v>324</v>
      </c>
      <c r="R5896" t="s">
        <v>29</v>
      </c>
      <c r="S5896">
        <v>2</v>
      </c>
      <c r="T5896" s="1">
        <v>45554</v>
      </c>
      <c r="U5896" t="s">
        <v>30</v>
      </c>
      <c r="V5896" t="str">
        <f>TEXT(WEEKDAY(Working_Data[[#This Row],[order_date]],1),"DDDD")</f>
        <v>Monday</v>
      </c>
      <c r="W5896" t="str">
        <f>TEXT(Working_Data[[#This Row],[order_date]],"mmmm")</f>
        <v>September</v>
      </c>
      <c r="X5896" s="7">
        <f>Working_Data[[#This Row],[last_order_date]]-Working_Data[[#This Row],[signup_date]]</f>
        <v>225</v>
      </c>
      <c r="Y5896" s="7">
        <f>IF(Working_Data[[#This Row],[churned]]="Active",1,0)</f>
        <v>1</v>
      </c>
      <c r="Z5896" s="7">
        <f>YEAR(Working_Data[[#This Row],[order_date]])</f>
        <v>2025</v>
      </c>
    </row>
    <row r="5897" spans="1:26" x14ac:dyDescent="0.25">
      <c r="A5897" t="s">
        <v>11844</v>
      </c>
      <c r="B5897" t="s">
        <v>21</v>
      </c>
      <c r="C5897" t="s">
        <v>22</v>
      </c>
      <c r="D5897" t="s">
        <v>23</v>
      </c>
      <c r="E5897" s="1">
        <v>45497</v>
      </c>
      <c r="F5897" t="s">
        <v>11845</v>
      </c>
      <c r="G5897" s="1">
        <v>45938</v>
      </c>
      <c r="H5897" t="s">
        <v>47</v>
      </c>
      <c r="I5897" t="s">
        <v>42</v>
      </c>
      <c r="J5897" t="s">
        <v>67</v>
      </c>
      <c r="K5897">
        <v>2</v>
      </c>
      <c r="L5897" s="3">
        <f>Working_Data[[#This Row],[price2]]/Working_Data[[#This Row],[quantity]]</f>
        <v>170.185</v>
      </c>
      <c r="M5897" s="3">
        <v>340.37</v>
      </c>
      <c r="N5897" t="s">
        <v>35</v>
      </c>
      <c r="O5897">
        <v>9</v>
      </c>
      <c r="P5897" s="1">
        <v>45998</v>
      </c>
      <c r="Q5897">
        <v>308</v>
      </c>
      <c r="R5897" t="s">
        <v>43</v>
      </c>
      <c r="S5897">
        <v>3</v>
      </c>
      <c r="T5897" s="1">
        <v>45680</v>
      </c>
      <c r="U5897" t="s">
        <v>30</v>
      </c>
      <c r="V5897" t="str">
        <f>TEXT(WEEKDAY(Working_Data[[#This Row],[order_date]],1),"DDDD")</f>
        <v>Wednesday</v>
      </c>
      <c r="W5897" t="str">
        <f>TEXT(Working_Data[[#This Row],[order_date]],"mmmm")</f>
        <v>October</v>
      </c>
      <c r="X5897" s="7">
        <f>Working_Data[[#This Row],[last_order_date]]-Working_Data[[#This Row],[signup_date]]</f>
        <v>501</v>
      </c>
      <c r="Y5897" s="7">
        <f>IF(Working_Data[[#This Row],[churned]]="Active",1,0)</f>
        <v>0</v>
      </c>
      <c r="Z5897" s="7">
        <f>YEAR(Working_Data[[#This Row],[order_date]])</f>
        <v>2025</v>
      </c>
    </row>
    <row r="5898" spans="1:26" x14ac:dyDescent="0.25">
      <c r="A5898" t="s">
        <v>11846</v>
      </c>
      <c r="B5898" t="s">
        <v>45</v>
      </c>
      <c r="C5898" t="s">
        <v>39</v>
      </c>
      <c r="D5898" t="s">
        <v>77</v>
      </c>
      <c r="E5898" s="1">
        <v>45222</v>
      </c>
      <c r="F5898" t="s">
        <v>11847</v>
      </c>
      <c r="G5898" s="1">
        <v>45938</v>
      </c>
      <c r="H5898" t="s">
        <v>41</v>
      </c>
      <c r="I5898" t="s">
        <v>26</v>
      </c>
      <c r="J5898" t="s">
        <v>67</v>
      </c>
      <c r="K5898">
        <v>2</v>
      </c>
      <c r="L5898" s="3">
        <f>Working_Data[[#This Row],[price2]]/Working_Data[[#This Row],[quantity]]</f>
        <v>694.34500000000003</v>
      </c>
      <c r="M5898" s="3">
        <v>1388.69</v>
      </c>
      <c r="N5898" t="s">
        <v>35</v>
      </c>
      <c r="O5898">
        <v>36</v>
      </c>
      <c r="P5898" s="1">
        <v>45752</v>
      </c>
      <c r="Q5898">
        <v>274</v>
      </c>
      <c r="R5898" t="s">
        <v>29</v>
      </c>
      <c r="S5898">
        <v>4</v>
      </c>
      <c r="T5898" s="1">
        <v>45525</v>
      </c>
      <c r="U5898" t="s">
        <v>60</v>
      </c>
      <c r="V5898" t="str">
        <f>TEXT(WEEKDAY(Working_Data[[#This Row],[order_date]],1),"DDDD")</f>
        <v>Wednesday</v>
      </c>
      <c r="W5898" t="str">
        <f>TEXT(Working_Data[[#This Row],[order_date]],"mmmm")</f>
        <v>October</v>
      </c>
      <c r="X5898" s="7">
        <f>Working_Data[[#This Row],[last_order_date]]-Working_Data[[#This Row],[signup_date]]</f>
        <v>530</v>
      </c>
      <c r="Y5898" s="7">
        <f>IF(Working_Data[[#This Row],[churned]]="Active",1,0)</f>
        <v>1</v>
      </c>
      <c r="Z5898" s="7">
        <f>YEAR(Working_Data[[#This Row],[order_date]])</f>
        <v>2025</v>
      </c>
    </row>
    <row r="5899" spans="1:26" x14ac:dyDescent="0.25">
      <c r="A5899" t="s">
        <v>11848</v>
      </c>
      <c r="B5899" t="s">
        <v>45</v>
      </c>
      <c r="C5899" t="s">
        <v>82</v>
      </c>
      <c r="D5899" t="s">
        <v>56</v>
      </c>
      <c r="E5899" s="1">
        <v>45354</v>
      </c>
      <c r="F5899" t="s">
        <v>11849</v>
      </c>
      <c r="G5899" s="1">
        <v>45938</v>
      </c>
      <c r="H5899" t="s">
        <v>58</v>
      </c>
      <c r="I5899" t="s">
        <v>54</v>
      </c>
      <c r="J5899" t="s">
        <v>27</v>
      </c>
      <c r="K5899">
        <v>1</v>
      </c>
      <c r="L5899" s="3">
        <f>Working_Data[[#This Row],[price2]]/Working_Data[[#This Row],[quantity]]</f>
        <v>1126.5</v>
      </c>
      <c r="M5899" s="3">
        <v>1126.5</v>
      </c>
      <c r="N5899" t="s">
        <v>35</v>
      </c>
      <c r="O5899">
        <v>34</v>
      </c>
      <c r="P5899" s="1">
        <v>45837</v>
      </c>
      <c r="Q5899">
        <v>363</v>
      </c>
      <c r="R5899" t="s">
        <v>43</v>
      </c>
      <c r="S5899">
        <v>2</v>
      </c>
      <c r="T5899" s="1">
        <v>45994</v>
      </c>
      <c r="U5899" t="s">
        <v>60</v>
      </c>
      <c r="V5899" t="str">
        <f>TEXT(WEEKDAY(Working_Data[[#This Row],[order_date]],1),"DDDD")</f>
        <v>Wednesday</v>
      </c>
      <c r="W5899" t="str">
        <f>TEXT(Working_Data[[#This Row],[order_date]],"mmmm")</f>
        <v>October</v>
      </c>
      <c r="X5899" s="7">
        <f>Working_Data[[#This Row],[last_order_date]]-Working_Data[[#This Row],[signup_date]]</f>
        <v>483</v>
      </c>
      <c r="Y5899" s="7">
        <f>IF(Working_Data[[#This Row],[churned]]="Active",1,0)</f>
        <v>0</v>
      </c>
      <c r="Z5899" s="7">
        <f>YEAR(Working_Data[[#This Row],[order_date]])</f>
        <v>2025</v>
      </c>
    </row>
    <row r="5900" spans="1:26" x14ac:dyDescent="0.25">
      <c r="A5900" t="s">
        <v>11850</v>
      </c>
      <c r="B5900" t="s">
        <v>21</v>
      </c>
      <c r="C5900" t="s">
        <v>39</v>
      </c>
      <c r="D5900" t="s">
        <v>56</v>
      </c>
      <c r="E5900" s="1">
        <v>45874</v>
      </c>
      <c r="F5900" t="s">
        <v>11851</v>
      </c>
      <c r="G5900" s="1">
        <v>45938</v>
      </c>
      <c r="H5900" t="s">
        <v>47</v>
      </c>
      <c r="I5900" t="s">
        <v>54</v>
      </c>
      <c r="J5900" t="s">
        <v>64</v>
      </c>
      <c r="K5900">
        <v>1</v>
      </c>
      <c r="L5900" s="3">
        <f>Working_Data[[#This Row],[price2]]/Working_Data[[#This Row],[quantity]]</f>
        <v>1320.43</v>
      </c>
      <c r="M5900" s="3">
        <v>1320.43</v>
      </c>
      <c r="N5900" t="s">
        <v>50</v>
      </c>
      <c r="O5900">
        <v>5</v>
      </c>
      <c r="P5900" s="1">
        <v>45693</v>
      </c>
      <c r="Q5900">
        <v>410</v>
      </c>
      <c r="R5900" t="s">
        <v>43</v>
      </c>
      <c r="S5900">
        <v>1</v>
      </c>
      <c r="T5900" s="1">
        <v>45785</v>
      </c>
      <c r="U5900" t="s">
        <v>36</v>
      </c>
      <c r="V5900" t="str">
        <f>TEXT(WEEKDAY(Working_Data[[#This Row],[order_date]],1),"DDDD")</f>
        <v>Wednesday</v>
      </c>
      <c r="W5900" t="str">
        <f>TEXT(Working_Data[[#This Row],[order_date]],"mmmm")</f>
        <v>October</v>
      </c>
      <c r="X5900" s="7">
        <f>Working_Data[[#This Row],[last_order_date]]-Working_Data[[#This Row],[signup_date]]</f>
        <v>-181</v>
      </c>
      <c r="Y5900" s="7">
        <f>IF(Working_Data[[#This Row],[churned]]="Active",1,0)</f>
        <v>0</v>
      </c>
      <c r="Z5900" s="7">
        <f>YEAR(Working_Data[[#This Row],[order_date]])</f>
        <v>2025</v>
      </c>
    </row>
    <row r="5901" spans="1:26" x14ac:dyDescent="0.25">
      <c r="A5901" t="s">
        <v>11852</v>
      </c>
      <c r="B5901" t="s">
        <v>38</v>
      </c>
      <c r="C5901" t="s">
        <v>22</v>
      </c>
      <c r="D5901" t="s">
        <v>52</v>
      </c>
      <c r="E5901" s="1">
        <v>45377</v>
      </c>
      <c r="F5901" t="s">
        <v>11853</v>
      </c>
      <c r="G5901" s="1">
        <v>45938</v>
      </c>
      <c r="H5901" t="s">
        <v>58</v>
      </c>
      <c r="I5901" t="s">
        <v>26</v>
      </c>
      <c r="J5901" t="s">
        <v>64</v>
      </c>
      <c r="K5901">
        <v>4</v>
      </c>
      <c r="L5901" s="3">
        <f>Working_Data[[#This Row],[price2]]/Working_Data[[#This Row],[quantity]]</f>
        <v>242.97499999999999</v>
      </c>
      <c r="M5901" s="3">
        <v>971.9</v>
      </c>
      <c r="N5901" t="s">
        <v>28</v>
      </c>
      <c r="O5901">
        <v>34</v>
      </c>
      <c r="P5901" s="1">
        <v>45866</v>
      </c>
      <c r="Q5901">
        <v>156</v>
      </c>
      <c r="R5901" t="s">
        <v>43</v>
      </c>
      <c r="S5901">
        <v>4</v>
      </c>
      <c r="T5901" s="1">
        <v>45686</v>
      </c>
      <c r="U5901" t="s">
        <v>36</v>
      </c>
      <c r="V5901" t="str">
        <f>TEXT(WEEKDAY(Working_Data[[#This Row],[order_date]],1),"DDDD")</f>
        <v>Wednesday</v>
      </c>
      <c r="W5901" t="str">
        <f>TEXT(Working_Data[[#This Row],[order_date]],"mmmm")</f>
        <v>October</v>
      </c>
      <c r="X5901" s="7">
        <f>Working_Data[[#This Row],[last_order_date]]-Working_Data[[#This Row],[signup_date]]</f>
        <v>489</v>
      </c>
      <c r="Y5901" s="7">
        <f>IF(Working_Data[[#This Row],[churned]]="Active",1,0)</f>
        <v>0</v>
      </c>
      <c r="Z5901" s="7">
        <f>YEAR(Working_Data[[#This Row],[order_date]])</f>
        <v>2025</v>
      </c>
    </row>
    <row r="5902" spans="1:26" x14ac:dyDescent="0.25">
      <c r="A5902" t="s">
        <v>11854</v>
      </c>
      <c r="B5902" t="s">
        <v>38</v>
      </c>
      <c r="C5902" t="s">
        <v>22</v>
      </c>
      <c r="D5902" t="s">
        <v>52</v>
      </c>
      <c r="E5902" s="1">
        <v>45249</v>
      </c>
      <c r="F5902" t="s">
        <v>11855</v>
      </c>
      <c r="G5902" s="1">
        <v>45938</v>
      </c>
      <c r="H5902" t="s">
        <v>25</v>
      </c>
      <c r="I5902" t="s">
        <v>26</v>
      </c>
      <c r="J5902" t="s">
        <v>27</v>
      </c>
      <c r="K5902">
        <v>5</v>
      </c>
      <c r="L5902" s="3">
        <f>Working_Data[[#This Row],[price2]]/Working_Data[[#This Row],[quantity]]</f>
        <v>158.32400000000001</v>
      </c>
      <c r="M5902" s="3">
        <v>791.62</v>
      </c>
      <c r="N5902" t="s">
        <v>28</v>
      </c>
      <c r="O5902">
        <v>26</v>
      </c>
      <c r="P5902" s="1">
        <v>45484</v>
      </c>
      <c r="Q5902">
        <v>30</v>
      </c>
      <c r="R5902" t="s">
        <v>43</v>
      </c>
      <c r="S5902">
        <v>3</v>
      </c>
      <c r="T5902" s="1">
        <v>45877</v>
      </c>
      <c r="U5902" t="s">
        <v>30</v>
      </c>
      <c r="V5902" t="str">
        <f>TEXT(WEEKDAY(Working_Data[[#This Row],[order_date]],1),"DDDD")</f>
        <v>Wednesday</v>
      </c>
      <c r="W5902" t="str">
        <f>TEXT(Working_Data[[#This Row],[order_date]],"mmmm")</f>
        <v>October</v>
      </c>
      <c r="X5902" s="7">
        <f>Working_Data[[#This Row],[last_order_date]]-Working_Data[[#This Row],[signup_date]]</f>
        <v>235</v>
      </c>
      <c r="Y5902" s="7">
        <f>IF(Working_Data[[#This Row],[churned]]="Active",1,0)</f>
        <v>0</v>
      </c>
      <c r="Z5902" s="7">
        <f>YEAR(Working_Data[[#This Row],[order_date]])</f>
        <v>2025</v>
      </c>
    </row>
    <row r="5903" spans="1:26" x14ac:dyDescent="0.25">
      <c r="A5903" t="s">
        <v>11856</v>
      </c>
      <c r="B5903" t="s">
        <v>45</v>
      </c>
      <c r="C5903" t="s">
        <v>82</v>
      </c>
      <c r="D5903" t="s">
        <v>32</v>
      </c>
      <c r="E5903" s="1">
        <v>45785</v>
      </c>
      <c r="F5903" t="s">
        <v>11857</v>
      </c>
      <c r="G5903" s="1">
        <v>45938</v>
      </c>
      <c r="H5903" t="s">
        <v>25</v>
      </c>
      <c r="I5903" t="s">
        <v>26</v>
      </c>
      <c r="J5903" t="s">
        <v>27</v>
      </c>
      <c r="K5903">
        <v>4</v>
      </c>
      <c r="L5903" s="3">
        <f>Working_Data[[#This Row],[price2]]/Working_Data[[#This Row],[quantity]]</f>
        <v>64.3</v>
      </c>
      <c r="M5903" s="3">
        <v>257.2</v>
      </c>
      <c r="N5903" t="s">
        <v>35</v>
      </c>
      <c r="O5903">
        <v>2</v>
      </c>
      <c r="P5903" s="1">
        <v>45866</v>
      </c>
      <c r="Q5903">
        <v>404</v>
      </c>
      <c r="R5903" t="s">
        <v>43</v>
      </c>
      <c r="S5903">
        <v>4</v>
      </c>
      <c r="T5903" s="1">
        <v>45857</v>
      </c>
      <c r="U5903" t="s">
        <v>36</v>
      </c>
      <c r="V5903" t="str">
        <f>TEXT(WEEKDAY(Working_Data[[#This Row],[order_date]],1),"DDDD")</f>
        <v>Wednesday</v>
      </c>
      <c r="W5903" t="str">
        <f>TEXT(Working_Data[[#This Row],[order_date]],"mmmm")</f>
        <v>October</v>
      </c>
      <c r="X5903" s="7">
        <f>Working_Data[[#This Row],[last_order_date]]-Working_Data[[#This Row],[signup_date]]</f>
        <v>81</v>
      </c>
      <c r="Y5903" s="7">
        <f>IF(Working_Data[[#This Row],[churned]]="Active",1,0)</f>
        <v>0</v>
      </c>
      <c r="Z5903" s="7">
        <f>YEAR(Working_Data[[#This Row],[order_date]])</f>
        <v>2025</v>
      </c>
    </row>
    <row r="5904" spans="1:26" x14ac:dyDescent="0.25">
      <c r="A5904" t="s">
        <v>11858</v>
      </c>
      <c r="B5904" t="s">
        <v>38</v>
      </c>
      <c r="C5904" t="s">
        <v>22</v>
      </c>
      <c r="D5904" t="s">
        <v>77</v>
      </c>
      <c r="E5904" s="1">
        <v>45589</v>
      </c>
      <c r="F5904" t="s">
        <v>11859</v>
      </c>
      <c r="G5904" s="1">
        <v>45938</v>
      </c>
      <c r="H5904" t="s">
        <v>25</v>
      </c>
      <c r="I5904" t="s">
        <v>42</v>
      </c>
      <c r="J5904" t="s">
        <v>59</v>
      </c>
      <c r="K5904">
        <v>3</v>
      </c>
      <c r="L5904" s="3">
        <f>Working_Data[[#This Row],[price2]]/Working_Data[[#This Row],[quantity]]</f>
        <v>357.05333333333334</v>
      </c>
      <c r="M5904" s="3">
        <v>1071.1600000000001</v>
      </c>
      <c r="N5904" t="s">
        <v>28</v>
      </c>
      <c r="O5904">
        <v>14</v>
      </c>
      <c r="P5904" s="1">
        <v>45754</v>
      </c>
      <c r="Q5904">
        <v>37</v>
      </c>
      <c r="R5904" t="s">
        <v>43</v>
      </c>
      <c r="S5904">
        <v>2</v>
      </c>
      <c r="T5904" s="1">
        <v>45655</v>
      </c>
      <c r="U5904" t="s">
        <v>60</v>
      </c>
      <c r="V5904" t="str">
        <f>TEXT(WEEKDAY(Working_Data[[#This Row],[order_date]],1),"DDDD")</f>
        <v>Wednesday</v>
      </c>
      <c r="W5904" t="str">
        <f>TEXT(Working_Data[[#This Row],[order_date]],"mmmm")</f>
        <v>October</v>
      </c>
      <c r="X5904" s="7">
        <f>Working_Data[[#This Row],[last_order_date]]-Working_Data[[#This Row],[signup_date]]</f>
        <v>165</v>
      </c>
      <c r="Y5904" s="7">
        <f>IF(Working_Data[[#This Row],[churned]]="Active",1,0)</f>
        <v>0</v>
      </c>
      <c r="Z5904" s="7">
        <f>YEAR(Working_Data[[#This Row],[order_date]])</f>
        <v>2025</v>
      </c>
    </row>
    <row r="5905" spans="1:26" x14ac:dyDescent="0.25">
      <c r="A5905" t="s">
        <v>11860</v>
      </c>
      <c r="B5905" t="s">
        <v>38</v>
      </c>
      <c r="C5905" t="s">
        <v>82</v>
      </c>
      <c r="D5905" t="s">
        <v>56</v>
      </c>
      <c r="E5905" s="1">
        <v>45747</v>
      </c>
      <c r="F5905" t="s">
        <v>11861</v>
      </c>
      <c r="G5905" s="1">
        <v>45969</v>
      </c>
      <c r="H5905" t="s">
        <v>58</v>
      </c>
      <c r="I5905" t="s">
        <v>54</v>
      </c>
      <c r="J5905" t="s">
        <v>27</v>
      </c>
      <c r="K5905">
        <v>5</v>
      </c>
      <c r="L5905" s="3">
        <f>Working_Data[[#This Row],[price2]]/Working_Data[[#This Row],[quantity]]</f>
        <v>277.65600000000001</v>
      </c>
      <c r="M5905" s="3">
        <v>1388.28</v>
      </c>
      <c r="N5905" t="s">
        <v>35</v>
      </c>
      <c r="O5905">
        <v>34</v>
      </c>
      <c r="P5905" s="1">
        <v>45862</v>
      </c>
      <c r="Q5905">
        <v>434</v>
      </c>
      <c r="R5905" t="s">
        <v>43</v>
      </c>
      <c r="S5905">
        <v>1</v>
      </c>
      <c r="T5905" s="1">
        <v>45780</v>
      </c>
      <c r="U5905" t="s">
        <v>60</v>
      </c>
      <c r="V5905" t="str">
        <f>TEXT(WEEKDAY(Working_Data[[#This Row],[order_date]],1),"DDDD")</f>
        <v>Saturday</v>
      </c>
      <c r="W5905" t="str">
        <f>TEXT(Working_Data[[#This Row],[order_date]],"mmmm")</f>
        <v>November</v>
      </c>
      <c r="X5905" s="7">
        <f>Working_Data[[#This Row],[last_order_date]]-Working_Data[[#This Row],[signup_date]]</f>
        <v>115</v>
      </c>
      <c r="Y5905" s="7">
        <f>IF(Working_Data[[#This Row],[churned]]="Active",1,0)</f>
        <v>0</v>
      </c>
      <c r="Z5905" s="7">
        <f>YEAR(Working_Data[[#This Row],[order_date]])</f>
        <v>2025</v>
      </c>
    </row>
    <row r="5906" spans="1:26" x14ac:dyDescent="0.25">
      <c r="A5906" t="s">
        <v>11862</v>
      </c>
      <c r="B5906" t="s">
        <v>38</v>
      </c>
      <c r="C5906" t="s">
        <v>39</v>
      </c>
      <c r="D5906" t="s">
        <v>23</v>
      </c>
      <c r="E5906" s="1">
        <v>45270</v>
      </c>
      <c r="F5906" t="s">
        <v>11863</v>
      </c>
      <c r="G5906" s="1">
        <v>45969</v>
      </c>
      <c r="H5906" t="s">
        <v>25</v>
      </c>
      <c r="I5906" t="s">
        <v>54</v>
      </c>
      <c r="J5906" t="s">
        <v>49</v>
      </c>
      <c r="K5906">
        <v>1</v>
      </c>
      <c r="L5906" s="3">
        <f>Working_Data[[#This Row],[price2]]/Working_Data[[#This Row],[quantity]]</f>
        <v>1491.19</v>
      </c>
      <c r="M5906" s="3">
        <v>1491.19</v>
      </c>
      <c r="N5906" t="s">
        <v>28</v>
      </c>
      <c r="O5906">
        <v>33</v>
      </c>
      <c r="P5906" s="1">
        <v>45901</v>
      </c>
      <c r="Q5906">
        <v>1</v>
      </c>
      <c r="R5906" t="s">
        <v>43</v>
      </c>
      <c r="S5906">
        <v>4</v>
      </c>
      <c r="T5906" s="1">
        <v>45610</v>
      </c>
      <c r="U5906" t="s">
        <v>36</v>
      </c>
      <c r="V5906" t="str">
        <f>TEXT(WEEKDAY(Working_Data[[#This Row],[order_date]],1),"DDDD")</f>
        <v>Saturday</v>
      </c>
      <c r="W5906" t="str">
        <f>TEXT(Working_Data[[#This Row],[order_date]],"mmmm")</f>
        <v>November</v>
      </c>
      <c r="X5906" s="7">
        <f>Working_Data[[#This Row],[last_order_date]]-Working_Data[[#This Row],[signup_date]]</f>
        <v>631</v>
      </c>
      <c r="Y5906" s="7">
        <f>IF(Working_Data[[#This Row],[churned]]="Active",1,0)</f>
        <v>0</v>
      </c>
      <c r="Z5906" s="7">
        <f>YEAR(Working_Data[[#This Row],[order_date]])</f>
        <v>2025</v>
      </c>
    </row>
    <row r="5907" spans="1:26" x14ac:dyDescent="0.25">
      <c r="A5907" t="s">
        <v>11864</v>
      </c>
      <c r="B5907" t="s">
        <v>38</v>
      </c>
      <c r="C5907" t="s">
        <v>82</v>
      </c>
      <c r="D5907" t="s">
        <v>23</v>
      </c>
      <c r="E5907" s="1">
        <v>45708</v>
      </c>
      <c r="F5907" t="s">
        <v>11865</v>
      </c>
      <c r="G5907" s="1">
        <v>45969</v>
      </c>
      <c r="H5907" t="s">
        <v>47</v>
      </c>
      <c r="I5907" t="s">
        <v>42</v>
      </c>
      <c r="J5907" t="s">
        <v>49</v>
      </c>
      <c r="K5907">
        <v>1</v>
      </c>
      <c r="L5907" s="3">
        <f>Working_Data[[#This Row],[price2]]/Working_Data[[#This Row],[quantity]]</f>
        <v>1019.73</v>
      </c>
      <c r="M5907" s="3">
        <v>1019.73</v>
      </c>
      <c r="N5907" t="s">
        <v>35</v>
      </c>
      <c r="O5907">
        <v>36</v>
      </c>
      <c r="P5907" s="1">
        <v>45732</v>
      </c>
      <c r="Q5907">
        <v>215</v>
      </c>
      <c r="R5907" t="s">
        <v>29</v>
      </c>
      <c r="S5907">
        <v>5</v>
      </c>
      <c r="T5907" s="1">
        <v>45576</v>
      </c>
      <c r="U5907" t="s">
        <v>30</v>
      </c>
      <c r="V5907" t="str">
        <f>TEXT(WEEKDAY(Working_Data[[#This Row],[order_date]],1),"DDDD")</f>
        <v>Saturday</v>
      </c>
      <c r="W5907" t="str">
        <f>TEXT(Working_Data[[#This Row],[order_date]],"mmmm")</f>
        <v>November</v>
      </c>
      <c r="X5907" s="7">
        <f>Working_Data[[#This Row],[last_order_date]]-Working_Data[[#This Row],[signup_date]]</f>
        <v>24</v>
      </c>
      <c r="Y5907" s="7">
        <f>IF(Working_Data[[#This Row],[churned]]="Active",1,0)</f>
        <v>1</v>
      </c>
      <c r="Z5907" s="7">
        <f>YEAR(Working_Data[[#This Row],[order_date]])</f>
        <v>2025</v>
      </c>
    </row>
    <row r="5908" spans="1:26" x14ac:dyDescent="0.25">
      <c r="A5908" t="s">
        <v>11866</v>
      </c>
      <c r="B5908" t="s">
        <v>45</v>
      </c>
      <c r="C5908" t="s">
        <v>39</v>
      </c>
      <c r="D5908" t="s">
        <v>52</v>
      </c>
      <c r="E5908" s="1">
        <v>45499</v>
      </c>
      <c r="F5908" t="s">
        <v>11867</v>
      </c>
      <c r="G5908" s="1">
        <v>45969</v>
      </c>
      <c r="H5908" t="s">
        <v>25</v>
      </c>
      <c r="I5908" t="s">
        <v>26</v>
      </c>
      <c r="J5908" t="s">
        <v>64</v>
      </c>
      <c r="K5908">
        <v>5</v>
      </c>
      <c r="L5908" s="3">
        <f>Working_Data[[#This Row],[price2]]/Working_Data[[#This Row],[quantity]]</f>
        <v>254.03000000000003</v>
      </c>
      <c r="M5908" s="3">
        <v>1270.1500000000001</v>
      </c>
      <c r="N5908" t="s">
        <v>35</v>
      </c>
      <c r="O5908">
        <v>26</v>
      </c>
      <c r="P5908" s="1">
        <v>45581</v>
      </c>
      <c r="Q5908">
        <v>273</v>
      </c>
      <c r="R5908" t="s">
        <v>29</v>
      </c>
      <c r="S5908">
        <v>1</v>
      </c>
      <c r="T5908" s="1">
        <v>45685</v>
      </c>
      <c r="U5908" t="s">
        <v>30</v>
      </c>
      <c r="V5908" t="str">
        <f>TEXT(WEEKDAY(Working_Data[[#This Row],[order_date]],1),"DDDD")</f>
        <v>Saturday</v>
      </c>
      <c r="W5908" t="str">
        <f>TEXT(Working_Data[[#This Row],[order_date]],"mmmm")</f>
        <v>November</v>
      </c>
      <c r="X5908" s="7">
        <f>Working_Data[[#This Row],[last_order_date]]-Working_Data[[#This Row],[signup_date]]</f>
        <v>82</v>
      </c>
      <c r="Y5908" s="7">
        <f>IF(Working_Data[[#This Row],[churned]]="Active",1,0)</f>
        <v>1</v>
      </c>
      <c r="Z5908" s="7">
        <f>YEAR(Working_Data[[#This Row],[order_date]])</f>
        <v>2025</v>
      </c>
    </row>
    <row r="5909" spans="1:26" x14ac:dyDescent="0.25">
      <c r="A5909" t="s">
        <v>11868</v>
      </c>
      <c r="B5909" t="s">
        <v>45</v>
      </c>
      <c r="C5909" t="s">
        <v>22</v>
      </c>
      <c r="D5909" t="s">
        <v>52</v>
      </c>
      <c r="E5909" s="1">
        <v>45997</v>
      </c>
      <c r="F5909" t="s">
        <v>11869</v>
      </c>
      <c r="G5909" s="1">
        <v>45969</v>
      </c>
      <c r="H5909" t="s">
        <v>58</v>
      </c>
      <c r="I5909" t="s">
        <v>42</v>
      </c>
      <c r="J5909" t="s">
        <v>64</v>
      </c>
      <c r="K5909">
        <v>2</v>
      </c>
      <c r="L5909" s="3">
        <f>Working_Data[[#This Row],[price2]]/Working_Data[[#This Row],[quantity]]</f>
        <v>301</v>
      </c>
      <c r="M5909" s="3">
        <v>602</v>
      </c>
      <c r="N5909" t="s">
        <v>28</v>
      </c>
      <c r="O5909">
        <v>7</v>
      </c>
      <c r="P5909" s="1">
        <v>45711</v>
      </c>
      <c r="Q5909">
        <v>173</v>
      </c>
      <c r="R5909" t="s">
        <v>29</v>
      </c>
      <c r="S5909">
        <v>3</v>
      </c>
      <c r="T5909" s="1">
        <v>45606</v>
      </c>
      <c r="U5909" t="s">
        <v>36</v>
      </c>
      <c r="V5909" t="str">
        <f>TEXT(WEEKDAY(Working_Data[[#This Row],[order_date]],1),"DDDD")</f>
        <v>Saturday</v>
      </c>
      <c r="W5909" t="str">
        <f>TEXT(Working_Data[[#This Row],[order_date]],"mmmm")</f>
        <v>November</v>
      </c>
      <c r="X5909" s="7">
        <f>Working_Data[[#This Row],[last_order_date]]-Working_Data[[#This Row],[signup_date]]</f>
        <v>-286</v>
      </c>
      <c r="Y5909" s="7">
        <f>IF(Working_Data[[#This Row],[churned]]="Active",1,0)</f>
        <v>1</v>
      </c>
      <c r="Z5909" s="7">
        <f>YEAR(Working_Data[[#This Row],[order_date]])</f>
        <v>2025</v>
      </c>
    </row>
    <row r="5910" spans="1:26" x14ac:dyDescent="0.25">
      <c r="A5910" t="s">
        <v>11870</v>
      </c>
      <c r="B5910" t="s">
        <v>21</v>
      </c>
      <c r="C5910" t="s">
        <v>82</v>
      </c>
      <c r="D5910" t="s">
        <v>77</v>
      </c>
      <c r="E5910" s="1">
        <v>45287</v>
      </c>
      <c r="F5910" t="s">
        <v>11871</v>
      </c>
      <c r="G5910" s="1">
        <v>45969</v>
      </c>
      <c r="H5910" t="s">
        <v>34</v>
      </c>
      <c r="I5910" t="s">
        <v>26</v>
      </c>
      <c r="J5910" t="s">
        <v>49</v>
      </c>
      <c r="K5910">
        <v>3</v>
      </c>
      <c r="L5910" s="3">
        <f>Working_Data[[#This Row],[price2]]/Working_Data[[#This Row],[quantity]]</f>
        <v>272.08333333333331</v>
      </c>
      <c r="M5910" s="3">
        <v>816.25</v>
      </c>
      <c r="N5910" t="s">
        <v>35</v>
      </c>
      <c r="O5910">
        <v>35</v>
      </c>
      <c r="P5910" s="1">
        <v>45838</v>
      </c>
      <c r="Q5910">
        <v>280</v>
      </c>
      <c r="R5910" t="s">
        <v>29</v>
      </c>
      <c r="S5910">
        <v>2</v>
      </c>
      <c r="T5910" s="1">
        <v>45665</v>
      </c>
      <c r="U5910" t="s">
        <v>60</v>
      </c>
      <c r="V5910" t="str">
        <f>TEXT(WEEKDAY(Working_Data[[#This Row],[order_date]],1),"DDDD")</f>
        <v>Saturday</v>
      </c>
      <c r="W5910" t="str">
        <f>TEXT(Working_Data[[#This Row],[order_date]],"mmmm")</f>
        <v>November</v>
      </c>
      <c r="X5910" s="7">
        <f>Working_Data[[#This Row],[last_order_date]]-Working_Data[[#This Row],[signup_date]]</f>
        <v>551</v>
      </c>
      <c r="Y5910" s="7">
        <f>IF(Working_Data[[#This Row],[churned]]="Active",1,0)</f>
        <v>1</v>
      </c>
      <c r="Z5910" s="7">
        <f>YEAR(Working_Data[[#This Row],[order_date]])</f>
        <v>2025</v>
      </c>
    </row>
    <row r="5911" spans="1:26" x14ac:dyDescent="0.25">
      <c r="A5911" t="s">
        <v>11872</v>
      </c>
      <c r="B5911" t="s">
        <v>45</v>
      </c>
      <c r="C5911" t="s">
        <v>82</v>
      </c>
      <c r="D5911" t="s">
        <v>52</v>
      </c>
      <c r="E5911" s="1">
        <v>45594</v>
      </c>
      <c r="F5911" t="s">
        <v>11873</v>
      </c>
      <c r="G5911" s="1">
        <v>45969</v>
      </c>
      <c r="H5911" t="s">
        <v>58</v>
      </c>
      <c r="I5911" t="s">
        <v>48</v>
      </c>
      <c r="J5911" t="s">
        <v>67</v>
      </c>
      <c r="K5911">
        <v>5</v>
      </c>
      <c r="L5911" s="3">
        <f>Working_Data[[#This Row],[price2]]/Working_Data[[#This Row],[quantity]]</f>
        <v>20.231999999999999</v>
      </c>
      <c r="M5911" s="3">
        <v>101.16</v>
      </c>
      <c r="N5911" t="s">
        <v>28</v>
      </c>
      <c r="O5911">
        <v>6</v>
      </c>
      <c r="P5911" s="1">
        <v>45822</v>
      </c>
      <c r="Q5911">
        <v>42</v>
      </c>
      <c r="R5911" t="s">
        <v>29</v>
      </c>
      <c r="S5911">
        <v>3</v>
      </c>
      <c r="T5911" s="1">
        <v>45718</v>
      </c>
      <c r="U5911" t="s">
        <v>60</v>
      </c>
      <c r="V5911" t="str">
        <f>TEXT(WEEKDAY(Working_Data[[#This Row],[order_date]],1),"DDDD")</f>
        <v>Saturday</v>
      </c>
      <c r="W5911" t="str">
        <f>TEXT(Working_Data[[#This Row],[order_date]],"mmmm")</f>
        <v>November</v>
      </c>
      <c r="X5911" s="7">
        <f>Working_Data[[#This Row],[last_order_date]]-Working_Data[[#This Row],[signup_date]]</f>
        <v>228</v>
      </c>
      <c r="Y5911" s="7">
        <f>IF(Working_Data[[#This Row],[churned]]="Active",1,0)</f>
        <v>1</v>
      </c>
      <c r="Z5911" s="7">
        <f>YEAR(Working_Data[[#This Row],[order_date]])</f>
        <v>2025</v>
      </c>
    </row>
    <row r="5912" spans="1:26" x14ac:dyDescent="0.25">
      <c r="A5912" t="s">
        <v>11874</v>
      </c>
      <c r="B5912" t="s">
        <v>21</v>
      </c>
      <c r="C5912" t="s">
        <v>82</v>
      </c>
      <c r="D5912" t="s">
        <v>32</v>
      </c>
      <c r="E5912" s="1">
        <v>45420</v>
      </c>
      <c r="F5912" t="s">
        <v>11875</v>
      </c>
      <c r="G5912" s="1">
        <v>45999</v>
      </c>
      <c r="H5912" t="s">
        <v>58</v>
      </c>
      <c r="I5912" t="s">
        <v>42</v>
      </c>
      <c r="J5912" t="s">
        <v>27</v>
      </c>
      <c r="K5912">
        <v>2</v>
      </c>
      <c r="L5912" s="3">
        <f>Working_Data[[#This Row],[price2]]/Working_Data[[#This Row],[quantity]]</f>
        <v>420.52</v>
      </c>
      <c r="M5912" s="3">
        <v>841.04</v>
      </c>
      <c r="N5912" t="s">
        <v>35</v>
      </c>
      <c r="O5912">
        <v>38</v>
      </c>
      <c r="P5912" s="1">
        <v>45966</v>
      </c>
      <c r="Q5912">
        <v>137</v>
      </c>
      <c r="R5912" t="s">
        <v>43</v>
      </c>
      <c r="S5912">
        <v>1</v>
      </c>
      <c r="T5912" s="1">
        <v>45800</v>
      </c>
      <c r="U5912" t="s">
        <v>36</v>
      </c>
      <c r="V5912" t="str">
        <f>TEXT(WEEKDAY(Working_Data[[#This Row],[order_date]],1),"DDDD")</f>
        <v>Monday</v>
      </c>
      <c r="W5912" t="str">
        <f>TEXT(Working_Data[[#This Row],[order_date]],"mmmm")</f>
        <v>December</v>
      </c>
      <c r="X5912" s="7">
        <f>Working_Data[[#This Row],[last_order_date]]-Working_Data[[#This Row],[signup_date]]</f>
        <v>546</v>
      </c>
      <c r="Y5912" s="7">
        <f>IF(Working_Data[[#This Row],[churned]]="Active",1,0)</f>
        <v>0</v>
      </c>
      <c r="Z5912" s="7">
        <f>YEAR(Working_Data[[#This Row],[order_date]])</f>
        <v>2025</v>
      </c>
    </row>
    <row r="5913" spans="1:26" x14ac:dyDescent="0.25">
      <c r="A5913" t="s">
        <v>11876</v>
      </c>
      <c r="B5913" t="s">
        <v>21</v>
      </c>
      <c r="C5913" t="s">
        <v>22</v>
      </c>
      <c r="D5913" t="s">
        <v>56</v>
      </c>
      <c r="E5913" s="1">
        <v>45209</v>
      </c>
      <c r="F5913" t="s">
        <v>11877</v>
      </c>
      <c r="G5913" s="1">
        <v>45999</v>
      </c>
      <c r="H5913" t="s">
        <v>34</v>
      </c>
      <c r="I5913" t="s">
        <v>48</v>
      </c>
      <c r="J5913" t="s">
        <v>59</v>
      </c>
      <c r="K5913">
        <v>1</v>
      </c>
      <c r="L5913" s="3">
        <f>Working_Data[[#This Row],[price2]]/Working_Data[[#This Row],[quantity]]</f>
        <v>1423.68</v>
      </c>
      <c r="M5913" s="3">
        <v>1423.68</v>
      </c>
      <c r="N5913" t="s">
        <v>35</v>
      </c>
      <c r="O5913">
        <v>26</v>
      </c>
      <c r="P5913" s="1">
        <v>45333</v>
      </c>
      <c r="Q5913">
        <v>485</v>
      </c>
      <c r="R5913" t="s">
        <v>29</v>
      </c>
      <c r="S5913">
        <v>3</v>
      </c>
      <c r="T5913" s="1">
        <v>45673</v>
      </c>
      <c r="U5913" t="s">
        <v>36</v>
      </c>
      <c r="V5913" t="str">
        <f>TEXT(WEEKDAY(Working_Data[[#This Row],[order_date]],1),"DDDD")</f>
        <v>Monday</v>
      </c>
      <c r="W5913" t="str">
        <f>TEXT(Working_Data[[#This Row],[order_date]],"mmmm")</f>
        <v>December</v>
      </c>
      <c r="X5913" s="7">
        <f>Working_Data[[#This Row],[last_order_date]]-Working_Data[[#This Row],[signup_date]]</f>
        <v>124</v>
      </c>
      <c r="Y5913" s="7">
        <f>IF(Working_Data[[#This Row],[churned]]="Active",1,0)</f>
        <v>1</v>
      </c>
      <c r="Z5913" s="7">
        <f>YEAR(Working_Data[[#This Row],[order_date]])</f>
        <v>2025</v>
      </c>
    </row>
    <row r="5914" spans="1:26" x14ac:dyDescent="0.25">
      <c r="A5914" t="s">
        <v>11878</v>
      </c>
      <c r="B5914" t="s">
        <v>21</v>
      </c>
      <c r="C5914" t="s">
        <v>82</v>
      </c>
      <c r="D5914" t="s">
        <v>56</v>
      </c>
      <c r="E5914" s="1">
        <v>45937</v>
      </c>
      <c r="F5914" t="s">
        <v>11879</v>
      </c>
      <c r="G5914" s="1">
        <v>45999</v>
      </c>
      <c r="H5914" t="s">
        <v>58</v>
      </c>
      <c r="I5914" t="s">
        <v>42</v>
      </c>
      <c r="J5914" t="s">
        <v>59</v>
      </c>
      <c r="K5914">
        <v>3</v>
      </c>
      <c r="L5914" s="3">
        <f>Working_Data[[#This Row],[price2]]/Working_Data[[#This Row],[quantity]]</f>
        <v>445.75</v>
      </c>
      <c r="M5914" s="3">
        <v>1337.25</v>
      </c>
      <c r="N5914" t="s">
        <v>50</v>
      </c>
      <c r="O5914">
        <v>40</v>
      </c>
      <c r="P5914" s="1">
        <v>45806</v>
      </c>
      <c r="Q5914">
        <v>303</v>
      </c>
      <c r="R5914" t="s">
        <v>29</v>
      </c>
      <c r="S5914">
        <v>4</v>
      </c>
      <c r="T5914" s="1">
        <v>45706</v>
      </c>
      <c r="U5914" t="s">
        <v>36</v>
      </c>
      <c r="V5914" t="str">
        <f>TEXT(WEEKDAY(Working_Data[[#This Row],[order_date]],1),"DDDD")</f>
        <v>Monday</v>
      </c>
      <c r="W5914" t="str">
        <f>TEXT(Working_Data[[#This Row],[order_date]],"mmmm")</f>
        <v>December</v>
      </c>
      <c r="X5914" s="7">
        <f>Working_Data[[#This Row],[last_order_date]]-Working_Data[[#This Row],[signup_date]]</f>
        <v>-131</v>
      </c>
      <c r="Y5914" s="7">
        <f>IF(Working_Data[[#This Row],[churned]]="Active",1,0)</f>
        <v>1</v>
      </c>
      <c r="Z5914" s="7">
        <f>YEAR(Working_Data[[#This Row],[order_date]])</f>
        <v>2025</v>
      </c>
    </row>
    <row r="5915" spans="1:26" x14ac:dyDescent="0.25">
      <c r="A5915" t="s">
        <v>11880</v>
      </c>
      <c r="B5915" t="s">
        <v>21</v>
      </c>
      <c r="C5915" t="s">
        <v>82</v>
      </c>
      <c r="D5915" t="s">
        <v>23</v>
      </c>
      <c r="E5915" s="1">
        <v>45658</v>
      </c>
      <c r="F5915" t="s">
        <v>11881</v>
      </c>
      <c r="G5915" s="1">
        <v>45999</v>
      </c>
      <c r="H5915" t="s">
        <v>58</v>
      </c>
      <c r="I5915" t="s">
        <v>42</v>
      </c>
      <c r="J5915" t="s">
        <v>49</v>
      </c>
      <c r="K5915">
        <v>3</v>
      </c>
      <c r="L5915" s="3">
        <f>Working_Data[[#This Row],[price2]]/Working_Data[[#This Row],[quantity]]</f>
        <v>135.45666666666668</v>
      </c>
      <c r="M5915" s="3">
        <v>406.37</v>
      </c>
      <c r="N5915" t="s">
        <v>28</v>
      </c>
      <c r="O5915">
        <v>47</v>
      </c>
      <c r="P5915" s="1">
        <v>45648</v>
      </c>
      <c r="Q5915">
        <v>491</v>
      </c>
      <c r="R5915" t="s">
        <v>29</v>
      </c>
      <c r="S5915">
        <v>3</v>
      </c>
      <c r="T5915" s="1">
        <v>45729</v>
      </c>
      <c r="U5915" t="s">
        <v>36</v>
      </c>
      <c r="V5915" t="str">
        <f>TEXT(WEEKDAY(Working_Data[[#This Row],[order_date]],1),"DDDD")</f>
        <v>Monday</v>
      </c>
      <c r="W5915" t="str">
        <f>TEXT(Working_Data[[#This Row],[order_date]],"mmmm")</f>
        <v>December</v>
      </c>
      <c r="X5915" s="7">
        <f>Working_Data[[#This Row],[last_order_date]]-Working_Data[[#This Row],[signup_date]]</f>
        <v>-10</v>
      </c>
      <c r="Y5915" s="7">
        <f>IF(Working_Data[[#This Row],[churned]]="Active",1,0)</f>
        <v>1</v>
      </c>
      <c r="Z5915" s="7">
        <f>YEAR(Working_Data[[#This Row],[order_date]])</f>
        <v>2025</v>
      </c>
    </row>
    <row r="5916" spans="1:26" x14ac:dyDescent="0.25">
      <c r="A5916" t="s">
        <v>11882</v>
      </c>
      <c r="B5916" t="s">
        <v>45</v>
      </c>
      <c r="C5916" t="s">
        <v>39</v>
      </c>
      <c r="D5916" t="s">
        <v>77</v>
      </c>
      <c r="E5916" s="1">
        <v>45340</v>
      </c>
      <c r="F5916" t="s">
        <v>11883</v>
      </c>
      <c r="G5916" s="1">
        <v>45999</v>
      </c>
      <c r="H5916" t="s">
        <v>34</v>
      </c>
      <c r="I5916" t="s">
        <v>63</v>
      </c>
      <c r="J5916" t="s">
        <v>27</v>
      </c>
      <c r="K5916">
        <v>1</v>
      </c>
      <c r="L5916" s="3">
        <f>Working_Data[[#This Row],[price2]]/Working_Data[[#This Row],[quantity]]</f>
        <v>1400.6</v>
      </c>
      <c r="M5916" s="3">
        <v>1400.6</v>
      </c>
      <c r="N5916" t="s">
        <v>35</v>
      </c>
      <c r="O5916">
        <v>37</v>
      </c>
      <c r="P5916" s="1">
        <v>45882</v>
      </c>
      <c r="Q5916">
        <v>100</v>
      </c>
      <c r="R5916" t="s">
        <v>43</v>
      </c>
      <c r="S5916">
        <v>3</v>
      </c>
      <c r="T5916" s="1">
        <v>45834</v>
      </c>
      <c r="U5916" t="s">
        <v>30</v>
      </c>
      <c r="V5916" t="str">
        <f>TEXT(WEEKDAY(Working_Data[[#This Row],[order_date]],1),"DDDD")</f>
        <v>Monday</v>
      </c>
      <c r="W5916" t="str">
        <f>TEXT(Working_Data[[#This Row],[order_date]],"mmmm")</f>
        <v>December</v>
      </c>
      <c r="X5916" s="7">
        <f>Working_Data[[#This Row],[last_order_date]]-Working_Data[[#This Row],[signup_date]]</f>
        <v>542</v>
      </c>
      <c r="Y5916" s="7">
        <f>IF(Working_Data[[#This Row],[churned]]="Active",1,0)</f>
        <v>0</v>
      </c>
      <c r="Z5916" s="7">
        <f>YEAR(Working_Data[[#This Row],[order_date]])</f>
        <v>2025</v>
      </c>
    </row>
    <row r="5917" spans="1:26" x14ac:dyDescent="0.25">
      <c r="A5917" t="s">
        <v>11884</v>
      </c>
      <c r="B5917" t="s">
        <v>21</v>
      </c>
      <c r="C5917" t="s">
        <v>22</v>
      </c>
      <c r="D5917" t="s">
        <v>56</v>
      </c>
      <c r="E5917" s="1">
        <v>45378</v>
      </c>
      <c r="F5917" t="s">
        <v>11885</v>
      </c>
      <c r="G5917" s="1">
        <v>45999</v>
      </c>
      <c r="H5917" t="s">
        <v>47</v>
      </c>
      <c r="I5917" t="s">
        <v>26</v>
      </c>
      <c r="J5917" t="s">
        <v>27</v>
      </c>
      <c r="K5917">
        <v>2</v>
      </c>
      <c r="L5917" s="3">
        <f>Working_Data[[#This Row],[price2]]/Working_Data[[#This Row],[quantity]]</f>
        <v>494.55</v>
      </c>
      <c r="M5917" s="3">
        <v>989.1</v>
      </c>
      <c r="N5917" t="s">
        <v>50</v>
      </c>
      <c r="O5917">
        <v>27</v>
      </c>
      <c r="P5917" s="1">
        <v>45808</v>
      </c>
      <c r="Q5917">
        <v>407</v>
      </c>
      <c r="R5917" t="s">
        <v>43</v>
      </c>
      <c r="S5917">
        <v>2</v>
      </c>
      <c r="T5917" s="1">
        <v>45703</v>
      </c>
      <c r="U5917" t="s">
        <v>30</v>
      </c>
      <c r="V5917" t="str">
        <f>TEXT(WEEKDAY(Working_Data[[#This Row],[order_date]],1),"DDDD")</f>
        <v>Monday</v>
      </c>
      <c r="W5917" t="str">
        <f>TEXT(Working_Data[[#This Row],[order_date]],"mmmm")</f>
        <v>December</v>
      </c>
      <c r="X5917" s="7">
        <f>Working_Data[[#This Row],[last_order_date]]-Working_Data[[#This Row],[signup_date]]</f>
        <v>430</v>
      </c>
      <c r="Y5917" s="7">
        <f>IF(Working_Data[[#This Row],[churned]]="Active",1,0)</f>
        <v>0</v>
      </c>
      <c r="Z5917" s="7">
        <f>YEAR(Working_Data[[#This Row],[order_date]])</f>
        <v>2025</v>
      </c>
    </row>
    <row r="5918" spans="1:26" x14ac:dyDescent="0.25">
      <c r="A5918" t="s">
        <v>11886</v>
      </c>
      <c r="B5918" t="s">
        <v>45</v>
      </c>
      <c r="C5918" t="s">
        <v>82</v>
      </c>
      <c r="D5918" t="s">
        <v>52</v>
      </c>
      <c r="E5918" s="1">
        <v>45285</v>
      </c>
      <c r="F5918" t="s">
        <v>11887</v>
      </c>
      <c r="G5918" s="1">
        <v>45999</v>
      </c>
      <c r="H5918" t="s">
        <v>58</v>
      </c>
      <c r="I5918" t="s">
        <v>26</v>
      </c>
      <c r="J5918" t="s">
        <v>67</v>
      </c>
      <c r="K5918">
        <v>2</v>
      </c>
      <c r="L5918" s="3">
        <f>Working_Data[[#This Row],[price2]]/Working_Data[[#This Row],[quantity]]</f>
        <v>407.39499999999998</v>
      </c>
      <c r="M5918" s="3">
        <v>814.79</v>
      </c>
      <c r="N5918" t="s">
        <v>50</v>
      </c>
      <c r="O5918">
        <v>19</v>
      </c>
      <c r="P5918" s="1">
        <v>45836</v>
      </c>
      <c r="Q5918">
        <v>165</v>
      </c>
      <c r="R5918" t="s">
        <v>29</v>
      </c>
      <c r="S5918">
        <v>5</v>
      </c>
      <c r="T5918" s="1">
        <v>45611</v>
      </c>
      <c r="U5918" t="s">
        <v>60</v>
      </c>
      <c r="V5918" t="str">
        <f>TEXT(WEEKDAY(Working_Data[[#This Row],[order_date]],1),"DDDD")</f>
        <v>Monday</v>
      </c>
      <c r="W5918" t="str">
        <f>TEXT(Working_Data[[#This Row],[order_date]],"mmmm")</f>
        <v>December</v>
      </c>
      <c r="X5918" s="7">
        <f>Working_Data[[#This Row],[last_order_date]]-Working_Data[[#This Row],[signup_date]]</f>
        <v>551</v>
      </c>
      <c r="Y5918" s="7">
        <f>IF(Working_Data[[#This Row],[churned]]="Active",1,0)</f>
        <v>1</v>
      </c>
      <c r="Z5918" s="7">
        <f>YEAR(Working_Data[[#This Row],[order_date]])</f>
        <v>2025</v>
      </c>
    </row>
    <row r="5919" spans="1:26" x14ac:dyDescent="0.25">
      <c r="A5919" t="s">
        <v>11888</v>
      </c>
      <c r="B5919" t="s">
        <v>38</v>
      </c>
      <c r="C5919" t="s">
        <v>82</v>
      </c>
      <c r="D5919" t="s">
        <v>23</v>
      </c>
      <c r="E5919" s="1">
        <v>45281</v>
      </c>
      <c r="F5919" t="s">
        <v>11889</v>
      </c>
      <c r="G5919" s="1">
        <v>45999</v>
      </c>
      <c r="H5919" t="s">
        <v>25</v>
      </c>
      <c r="I5919" t="s">
        <v>63</v>
      </c>
      <c r="J5919" t="s">
        <v>59</v>
      </c>
      <c r="K5919">
        <v>5</v>
      </c>
      <c r="L5919" s="3">
        <f>Working_Data[[#This Row],[price2]]/Working_Data[[#This Row],[quantity]]</f>
        <v>26.248000000000001</v>
      </c>
      <c r="M5919" s="3">
        <v>131.24</v>
      </c>
      <c r="N5919" t="s">
        <v>28</v>
      </c>
      <c r="O5919">
        <v>3</v>
      </c>
      <c r="P5919" s="1">
        <v>45761</v>
      </c>
      <c r="Q5919">
        <v>109</v>
      </c>
      <c r="R5919" t="s">
        <v>29</v>
      </c>
      <c r="S5919">
        <v>3</v>
      </c>
      <c r="T5919" s="1">
        <v>45592</v>
      </c>
      <c r="U5919" t="s">
        <v>30</v>
      </c>
      <c r="V5919" t="str">
        <f>TEXT(WEEKDAY(Working_Data[[#This Row],[order_date]],1),"DDDD")</f>
        <v>Monday</v>
      </c>
      <c r="W5919" t="str">
        <f>TEXT(Working_Data[[#This Row],[order_date]],"mmmm")</f>
        <v>December</v>
      </c>
      <c r="X5919" s="7">
        <f>Working_Data[[#This Row],[last_order_date]]-Working_Data[[#This Row],[signup_date]]</f>
        <v>480</v>
      </c>
      <c r="Y5919" s="7">
        <f>IF(Working_Data[[#This Row],[churned]]="Active",1,0)</f>
        <v>1</v>
      </c>
      <c r="Z5919" s="7">
        <f>YEAR(Working_Data[[#This Row],[order_date]])</f>
        <v>2025</v>
      </c>
    </row>
    <row r="5920" spans="1:26" x14ac:dyDescent="0.25">
      <c r="A5920" t="s">
        <v>11890</v>
      </c>
      <c r="B5920" t="s">
        <v>21</v>
      </c>
      <c r="C5920" t="s">
        <v>82</v>
      </c>
      <c r="D5920" t="s">
        <v>77</v>
      </c>
      <c r="E5920" s="1">
        <v>45358</v>
      </c>
      <c r="F5920" t="s">
        <v>11891</v>
      </c>
      <c r="G5920" s="1">
        <v>45999</v>
      </c>
      <c r="H5920" t="s">
        <v>25</v>
      </c>
      <c r="I5920" t="s">
        <v>48</v>
      </c>
      <c r="J5920" t="s">
        <v>27</v>
      </c>
      <c r="K5920">
        <v>2</v>
      </c>
      <c r="L5920" s="3">
        <f>Working_Data[[#This Row],[price2]]/Working_Data[[#This Row],[quantity]]</f>
        <v>272.58499999999998</v>
      </c>
      <c r="M5920" s="3">
        <v>545.16999999999996</v>
      </c>
      <c r="N5920" t="s">
        <v>35</v>
      </c>
      <c r="O5920">
        <v>43</v>
      </c>
      <c r="P5920" s="1">
        <v>45800</v>
      </c>
      <c r="Q5920">
        <v>227</v>
      </c>
      <c r="R5920" t="s">
        <v>43</v>
      </c>
      <c r="S5920">
        <v>3</v>
      </c>
      <c r="T5920" s="1">
        <v>45610</v>
      </c>
      <c r="U5920" t="s">
        <v>36</v>
      </c>
      <c r="V5920" t="str">
        <f>TEXT(WEEKDAY(Working_Data[[#This Row],[order_date]],1),"DDDD")</f>
        <v>Monday</v>
      </c>
      <c r="W5920" t="str">
        <f>TEXT(Working_Data[[#This Row],[order_date]],"mmmm")</f>
        <v>December</v>
      </c>
      <c r="X5920" s="7">
        <f>Working_Data[[#This Row],[last_order_date]]-Working_Data[[#This Row],[signup_date]]</f>
        <v>442</v>
      </c>
      <c r="Y5920" s="7">
        <f>IF(Working_Data[[#This Row],[churned]]="Active",1,0)</f>
        <v>0</v>
      </c>
      <c r="Z5920" s="7">
        <f>YEAR(Working_Data[[#This Row],[order_date]])</f>
        <v>2025</v>
      </c>
    </row>
    <row r="5921" spans="1:26" x14ac:dyDescent="0.25">
      <c r="A5921" t="s">
        <v>11892</v>
      </c>
      <c r="B5921" t="s">
        <v>21</v>
      </c>
      <c r="C5921" t="s">
        <v>82</v>
      </c>
      <c r="D5921" t="s">
        <v>32</v>
      </c>
      <c r="E5921" s="1">
        <v>45857</v>
      </c>
      <c r="F5921" t="s">
        <v>11893</v>
      </c>
      <c r="G5921" s="1">
        <v>45999</v>
      </c>
      <c r="H5921" t="s">
        <v>58</v>
      </c>
      <c r="I5921" t="s">
        <v>63</v>
      </c>
      <c r="J5921" t="s">
        <v>49</v>
      </c>
      <c r="K5921">
        <v>4</v>
      </c>
      <c r="L5921" s="3">
        <f>Working_Data[[#This Row],[price2]]/Working_Data[[#This Row],[quantity]]</f>
        <v>134.39250000000001</v>
      </c>
      <c r="M5921" s="3">
        <v>537.57000000000005</v>
      </c>
      <c r="N5921" t="s">
        <v>35</v>
      </c>
      <c r="O5921">
        <v>24</v>
      </c>
      <c r="P5921" s="1">
        <v>45482</v>
      </c>
      <c r="Q5921">
        <v>43</v>
      </c>
      <c r="R5921" t="s">
        <v>29</v>
      </c>
      <c r="S5921">
        <v>3</v>
      </c>
      <c r="T5921" s="1">
        <v>45813</v>
      </c>
      <c r="U5921" t="s">
        <v>36</v>
      </c>
      <c r="V5921" t="str">
        <f>TEXT(WEEKDAY(Working_Data[[#This Row],[order_date]],1),"DDDD")</f>
        <v>Monday</v>
      </c>
      <c r="W5921" t="str">
        <f>TEXT(Working_Data[[#This Row],[order_date]],"mmmm")</f>
        <v>December</v>
      </c>
      <c r="X5921" s="7">
        <f>Working_Data[[#This Row],[last_order_date]]-Working_Data[[#This Row],[signup_date]]</f>
        <v>-375</v>
      </c>
      <c r="Y5921" s="7">
        <f>IF(Working_Data[[#This Row],[churned]]="Active",1,0)</f>
        <v>1</v>
      </c>
      <c r="Z5921" s="7">
        <f>YEAR(Working_Data[[#This Row],[order_date]])</f>
        <v>2025</v>
      </c>
    </row>
    <row r="5922" spans="1:26" x14ac:dyDescent="0.25">
      <c r="A5922" t="s">
        <v>11894</v>
      </c>
      <c r="B5922" t="s">
        <v>38</v>
      </c>
      <c r="C5922" t="s">
        <v>22</v>
      </c>
      <c r="D5922" t="s">
        <v>77</v>
      </c>
      <c r="E5922" s="1">
        <v>45617</v>
      </c>
      <c r="F5922" t="s">
        <v>11895</v>
      </c>
      <c r="G5922" s="1">
        <v>45882</v>
      </c>
      <c r="H5922" t="s">
        <v>25</v>
      </c>
      <c r="I5922" t="s">
        <v>63</v>
      </c>
      <c r="J5922" t="s">
        <v>49</v>
      </c>
      <c r="K5922">
        <v>2</v>
      </c>
      <c r="L5922" s="3">
        <f>Working_Data[[#This Row],[price2]]/Working_Data[[#This Row],[quantity]]</f>
        <v>463.41500000000002</v>
      </c>
      <c r="M5922" s="3">
        <v>926.83</v>
      </c>
      <c r="N5922" t="s">
        <v>28</v>
      </c>
      <c r="O5922">
        <v>2</v>
      </c>
      <c r="P5922" s="1">
        <v>45814</v>
      </c>
      <c r="Q5922">
        <v>13</v>
      </c>
      <c r="R5922" t="s">
        <v>29</v>
      </c>
      <c r="S5922">
        <v>2</v>
      </c>
      <c r="T5922" s="1">
        <v>45861</v>
      </c>
      <c r="U5922" t="s">
        <v>30</v>
      </c>
      <c r="V5922" t="str">
        <f>TEXT(WEEKDAY(Working_Data[[#This Row],[order_date]],1),"DDDD")</f>
        <v>Wednesday</v>
      </c>
      <c r="W5922" t="str">
        <f>TEXT(Working_Data[[#This Row],[order_date]],"mmmm")</f>
        <v>August</v>
      </c>
      <c r="X5922" s="7">
        <f>Working_Data[[#This Row],[last_order_date]]-Working_Data[[#This Row],[signup_date]]</f>
        <v>197</v>
      </c>
      <c r="Y5922" s="7">
        <f>IF(Working_Data[[#This Row],[churned]]="Active",1,0)</f>
        <v>1</v>
      </c>
      <c r="Z5922" s="7">
        <f>YEAR(Working_Data[[#This Row],[order_date]])</f>
        <v>2025</v>
      </c>
    </row>
    <row r="5923" spans="1:26" x14ac:dyDescent="0.25">
      <c r="A5923" t="s">
        <v>11896</v>
      </c>
      <c r="B5923" t="s">
        <v>38</v>
      </c>
      <c r="C5923" t="s">
        <v>39</v>
      </c>
      <c r="D5923" t="s">
        <v>77</v>
      </c>
      <c r="E5923" s="1">
        <v>45522</v>
      </c>
      <c r="F5923" t="s">
        <v>11897</v>
      </c>
      <c r="G5923" s="1">
        <v>45882</v>
      </c>
      <c r="H5923" t="s">
        <v>41</v>
      </c>
      <c r="I5923" t="s">
        <v>26</v>
      </c>
      <c r="J5923" t="s">
        <v>49</v>
      </c>
      <c r="K5923">
        <v>1</v>
      </c>
      <c r="L5923" s="3">
        <f>Working_Data[[#This Row],[price2]]/Working_Data[[#This Row],[quantity]]</f>
        <v>1163.8599999999999</v>
      </c>
      <c r="M5923" s="3">
        <v>1163.8599999999999</v>
      </c>
      <c r="N5923" t="s">
        <v>35</v>
      </c>
      <c r="O5923">
        <v>37</v>
      </c>
      <c r="P5923" s="1">
        <v>45963</v>
      </c>
      <c r="Q5923">
        <v>236</v>
      </c>
      <c r="R5923" t="s">
        <v>43</v>
      </c>
      <c r="S5923">
        <v>1</v>
      </c>
      <c r="T5923" s="1">
        <v>45903</v>
      </c>
      <c r="U5923" t="s">
        <v>36</v>
      </c>
      <c r="V5923" t="str">
        <f>TEXT(WEEKDAY(Working_Data[[#This Row],[order_date]],1),"DDDD")</f>
        <v>Wednesday</v>
      </c>
      <c r="W5923" t="str">
        <f>TEXT(Working_Data[[#This Row],[order_date]],"mmmm")</f>
        <v>August</v>
      </c>
      <c r="X5923" s="7">
        <f>Working_Data[[#This Row],[last_order_date]]-Working_Data[[#This Row],[signup_date]]</f>
        <v>441</v>
      </c>
      <c r="Y5923" s="7">
        <f>IF(Working_Data[[#This Row],[churned]]="Active",1,0)</f>
        <v>0</v>
      </c>
      <c r="Z5923" s="7">
        <f>YEAR(Working_Data[[#This Row],[order_date]])</f>
        <v>2025</v>
      </c>
    </row>
    <row r="5924" spans="1:26" x14ac:dyDescent="0.25">
      <c r="A5924" t="s">
        <v>11898</v>
      </c>
      <c r="B5924" t="s">
        <v>38</v>
      </c>
      <c r="C5924" t="s">
        <v>22</v>
      </c>
      <c r="D5924" t="s">
        <v>23</v>
      </c>
      <c r="E5924" s="1">
        <v>45398</v>
      </c>
      <c r="F5924" t="s">
        <v>11899</v>
      </c>
      <c r="G5924" s="1">
        <v>45882</v>
      </c>
      <c r="H5924" t="s">
        <v>41</v>
      </c>
      <c r="I5924" t="s">
        <v>48</v>
      </c>
      <c r="J5924" t="s">
        <v>27</v>
      </c>
      <c r="K5924">
        <v>3</v>
      </c>
      <c r="L5924" s="3">
        <f>Working_Data[[#This Row],[price2]]/Working_Data[[#This Row],[quantity]]</f>
        <v>256.63333333333333</v>
      </c>
      <c r="M5924" s="3">
        <v>769.9</v>
      </c>
      <c r="N5924" t="s">
        <v>35</v>
      </c>
      <c r="O5924">
        <v>5</v>
      </c>
      <c r="P5924" s="1">
        <v>45686</v>
      </c>
      <c r="Q5924">
        <v>309</v>
      </c>
      <c r="R5924" t="s">
        <v>43</v>
      </c>
      <c r="S5924">
        <v>4</v>
      </c>
      <c r="T5924" s="1">
        <v>45648</v>
      </c>
      <c r="U5924" t="s">
        <v>36</v>
      </c>
      <c r="V5924" t="str">
        <f>TEXT(WEEKDAY(Working_Data[[#This Row],[order_date]],1),"DDDD")</f>
        <v>Wednesday</v>
      </c>
      <c r="W5924" t="str">
        <f>TEXT(Working_Data[[#This Row],[order_date]],"mmmm")</f>
        <v>August</v>
      </c>
      <c r="X5924" s="7">
        <f>Working_Data[[#This Row],[last_order_date]]-Working_Data[[#This Row],[signup_date]]</f>
        <v>288</v>
      </c>
      <c r="Y5924" s="7">
        <f>IF(Working_Data[[#This Row],[churned]]="Active",1,0)</f>
        <v>0</v>
      </c>
      <c r="Z5924" s="7">
        <f>YEAR(Working_Data[[#This Row],[order_date]])</f>
        <v>2025</v>
      </c>
    </row>
    <row r="5925" spans="1:26" x14ac:dyDescent="0.25">
      <c r="A5925" t="s">
        <v>11900</v>
      </c>
      <c r="B5925" t="s">
        <v>38</v>
      </c>
      <c r="C5925" t="s">
        <v>82</v>
      </c>
      <c r="D5925" t="s">
        <v>56</v>
      </c>
      <c r="E5925" s="1">
        <v>45657</v>
      </c>
      <c r="F5925" t="s">
        <v>11901</v>
      </c>
      <c r="G5925" s="1">
        <v>45882</v>
      </c>
      <c r="H5925" t="s">
        <v>58</v>
      </c>
      <c r="I5925" t="s">
        <v>42</v>
      </c>
      <c r="J5925" t="s">
        <v>49</v>
      </c>
      <c r="K5925">
        <v>4</v>
      </c>
      <c r="L5925" s="3">
        <f>Working_Data[[#This Row],[price2]]/Working_Data[[#This Row],[quantity]]</f>
        <v>195.51</v>
      </c>
      <c r="M5925" s="3">
        <v>782.04</v>
      </c>
      <c r="N5925" t="s">
        <v>28</v>
      </c>
      <c r="O5925">
        <v>9</v>
      </c>
      <c r="P5925" s="1">
        <v>45860</v>
      </c>
      <c r="Q5925">
        <v>136</v>
      </c>
      <c r="R5925" t="s">
        <v>43</v>
      </c>
      <c r="S5925">
        <v>4</v>
      </c>
      <c r="T5925" s="1">
        <v>45829</v>
      </c>
      <c r="U5925" t="s">
        <v>30</v>
      </c>
      <c r="V5925" t="str">
        <f>TEXT(WEEKDAY(Working_Data[[#This Row],[order_date]],1),"DDDD")</f>
        <v>Wednesday</v>
      </c>
      <c r="W5925" t="str">
        <f>TEXT(Working_Data[[#This Row],[order_date]],"mmmm")</f>
        <v>August</v>
      </c>
      <c r="X5925" s="7">
        <f>Working_Data[[#This Row],[last_order_date]]-Working_Data[[#This Row],[signup_date]]</f>
        <v>203</v>
      </c>
      <c r="Y5925" s="7">
        <f>IF(Working_Data[[#This Row],[churned]]="Active",1,0)</f>
        <v>0</v>
      </c>
      <c r="Z5925" s="7">
        <f>YEAR(Working_Data[[#This Row],[order_date]])</f>
        <v>2025</v>
      </c>
    </row>
    <row r="5926" spans="1:26" x14ac:dyDescent="0.25">
      <c r="A5926" t="s">
        <v>11902</v>
      </c>
      <c r="B5926" t="s">
        <v>45</v>
      </c>
      <c r="C5926" t="s">
        <v>82</v>
      </c>
      <c r="D5926" t="s">
        <v>77</v>
      </c>
      <c r="E5926" s="1">
        <v>45393</v>
      </c>
      <c r="F5926" t="s">
        <v>11903</v>
      </c>
      <c r="G5926" s="1">
        <v>45882</v>
      </c>
      <c r="H5926" t="s">
        <v>58</v>
      </c>
      <c r="I5926" t="s">
        <v>26</v>
      </c>
      <c r="J5926" t="s">
        <v>27</v>
      </c>
      <c r="K5926">
        <v>1</v>
      </c>
      <c r="L5926" s="3">
        <f>Working_Data[[#This Row],[price2]]/Working_Data[[#This Row],[quantity]]</f>
        <v>817.41</v>
      </c>
      <c r="M5926" s="3">
        <v>817.41</v>
      </c>
      <c r="N5926" t="s">
        <v>35</v>
      </c>
      <c r="O5926">
        <v>2</v>
      </c>
      <c r="P5926" s="1">
        <v>45768</v>
      </c>
      <c r="Q5926">
        <v>166</v>
      </c>
      <c r="R5926" t="s">
        <v>29</v>
      </c>
      <c r="S5926">
        <v>3</v>
      </c>
      <c r="T5926" s="1">
        <v>45701</v>
      </c>
      <c r="U5926" t="s">
        <v>30</v>
      </c>
      <c r="V5926" t="str">
        <f>TEXT(WEEKDAY(Working_Data[[#This Row],[order_date]],1),"DDDD")</f>
        <v>Wednesday</v>
      </c>
      <c r="W5926" t="str">
        <f>TEXT(Working_Data[[#This Row],[order_date]],"mmmm")</f>
        <v>August</v>
      </c>
      <c r="X5926" s="7">
        <f>Working_Data[[#This Row],[last_order_date]]-Working_Data[[#This Row],[signup_date]]</f>
        <v>375</v>
      </c>
      <c r="Y5926" s="7">
        <f>IF(Working_Data[[#This Row],[churned]]="Active",1,0)</f>
        <v>1</v>
      </c>
      <c r="Z5926" s="7">
        <f>YEAR(Working_Data[[#This Row],[order_date]])</f>
        <v>2025</v>
      </c>
    </row>
    <row r="5927" spans="1:26" x14ac:dyDescent="0.25">
      <c r="A5927" t="s">
        <v>11904</v>
      </c>
      <c r="B5927" t="s">
        <v>45</v>
      </c>
      <c r="C5927" t="s">
        <v>22</v>
      </c>
      <c r="D5927" t="s">
        <v>32</v>
      </c>
      <c r="E5927" s="1">
        <v>45883</v>
      </c>
      <c r="F5927" t="s">
        <v>11905</v>
      </c>
      <c r="G5927" s="1">
        <v>45882</v>
      </c>
      <c r="H5927" t="s">
        <v>41</v>
      </c>
      <c r="I5927" t="s">
        <v>54</v>
      </c>
      <c r="J5927" t="s">
        <v>49</v>
      </c>
      <c r="K5927">
        <v>1</v>
      </c>
      <c r="L5927" s="3">
        <f>Working_Data[[#This Row],[price2]]/Working_Data[[#This Row],[quantity]]</f>
        <v>1112.4000000000001</v>
      </c>
      <c r="M5927" s="3">
        <v>1112.4000000000001</v>
      </c>
      <c r="N5927" t="s">
        <v>28</v>
      </c>
      <c r="O5927">
        <v>48</v>
      </c>
      <c r="P5927" s="1">
        <v>45708</v>
      </c>
      <c r="Q5927">
        <v>221</v>
      </c>
      <c r="R5927" t="s">
        <v>43</v>
      </c>
      <c r="S5927">
        <v>2</v>
      </c>
      <c r="T5927" s="1">
        <v>45883</v>
      </c>
      <c r="U5927" t="s">
        <v>60</v>
      </c>
      <c r="V5927" t="str">
        <f>TEXT(WEEKDAY(Working_Data[[#This Row],[order_date]],1),"DDDD")</f>
        <v>Wednesday</v>
      </c>
      <c r="W5927" t="str">
        <f>TEXT(Working_Data[[#This Row],[order_date]],"mmmm")</f>
        <v>August</v>
      </c>
      <c r="X5927" s="7">
        <f>Working_Data[[#This Row],[last_order_date]]-Working_Data[[#This Row],[signup_date]]</f>
        <v>-175</v>
      </c>
      <c r="Y5927" s="7">
        <f>IF(Working_Data[[#This Row],[churned]]="Active",1,0)</f>
        <v>0</v>
      </c>
      <c r="Z5927" s="7">
        <f>YEAR(Working_Data[[#This Row],[order_date]])</f>
        <v>2025</v>
      </c>
    </row>
    <row r="5928" spans="1:26" x14ac:dyDescent="0.25">
      <c r="A5928" t="s">
        <v>11906</v>
      </c>
      <c r="B5928" t="s">
        <v>38</v>
      </c>
      <c r="C5928" t="s">
        <v>39</v>
      </c>
      <c r="D5928" t="s">
        <v>52</v>
      </c>
      <c r="E5928" s="1">
        <v>45962</v>
      </c>
      <c r="F5928" t="s">
        <v>11907</v>
      </c>
      <c r="G5928" s="1">
        <v>45882</v>
      </c>
      <c r="H5928" t="s">
        <v>47</v>
      </c>
      <c r="I5928" t="s">
        <v>54</v>
      </c>
      <c r="J5928" t="s">
        <v>64</v>
      </c>
      <c r="K5928">
        <v>5</v>
      </c>
      <c r="L5928" s="3">
        <f>Working_Data[[#This Row],[price2]]/Working_Data[[#This Row],[quantity]]</f>
        <v>239.00799999999998</v>
      </c>
      <c r="M5928" s="3">
        <v>1195.04</v>
      </c>
      <c r="N5928" t="s">
        <v>50</v>
      </c>
      <c r="O5928">
        <v>44</v>
      </c>
      <c r="P5928" s="1">
        <v>45884</v>
      </c>
      <c r="Q5928">
        <v>244</v>
      </c>
      <c r="R5928" t="s">
        <v>29</v>
      </c>
      <c r="S5928">
        <v>4</v>
      </c>
      <c r="T5928" s="1">
        <v>45799</v>
      </c>
      <c r="U5928" t="s">
        <v>36</v>
      </c>
      <c r="V5928" t="str">
        <f>TEXT(WEEKDAY(Working_Data[[#This Row],[order_date]],1),"DDDD")</f>
        <v>Wednesday</v>
      </c>
      <c r="W5928" t="str">
        <f>TEXT(Working_Data[[#This Row],[order_date]],"mmmm")</f>
        <v>August</v>
      </c>
      <c r="X5928" s="7">
        <f>Working_Data[[#This Row],[last_order_date]]-Working_Data[[#This Row],[signup_date]]</f>
        <v>-78</v>
      </c>
      <c r="Y5928" s="7">
        <f>IF(Working_Data[[#This Row],[churned]]="Active",1,0)</f>
        <v>1</v>
      </c>
      <c r="Z5928" s="7">
        <f>YEAR(Working_Data[[#This Row],[order_date]])</f>
        <v>2025</v>
      </c>
    </row>
    <row r="5929" spans="1:26" x14ac:dyDescent="0.25">
      <c r="A5929" t="s">
        <v>11908</v>
      </c>
      <c r="B5929" t="s">
        <v>21</v>
      </c>
      <c r="C5929" t="s">
        <v>22</v>
      </c>
      <c r="D5929" t="s">
        <v>52</v>
      </c>
      <c r="E5929" s="1">
        <v>45353</v>
      </c>
      <c r="F5929" t="s">
        <v>11909</v>
      </c>
      <c r="G5929" s="1">
        <v>45882</v>
      </c>
      <c r="H5929" t="s">
        <v>58</v>
      </c>
      <c r="I5929" t="s">
        <v>42</v>
      </c>
      <c r="J5929" t="s">
        <v>64</v>
      </c>
      <c r="K5929">
        <v>3</v>
      </c>
      <c r="L5929" s="3">
        <f>Working_Data[[#This Row],[price2]]/Working_Data[[#This Row],[quantity]]</f>
        <v>399.75666666666666</v>
      </c>
      <c r="M5929" s="3">
        <v>1199.27</v>
      </c>
      <c r="N5929" t="s">
        <v>35</v>
      </c>
      <c r="O5929">
        <v>31</v>
      </c>
      <c r="P5929" s="1">
        <v>45708</v>
      </c>
      <c r="Q5929">
        <v>12</v>
      </c>
      <c r="R5929" t="s">
        <v>29</v>
      </c>
      <c r="S5929">
        <v>3</v>
      </c>
      <c r="T5929" s="1">
        <v>45608</v>
      </c>
      <c r="U5929" t="s">
        <v>60</v>
      </c>
      <c r="V5929" t="str">
        <f>TEXT(WEEKDAY(Working_Data[[#This Row],[order_date]],1),"DDDD")</f>
        <v>Wednesday</v>
      </c>
      <c r="W5929" t="str">
        <f>TEXT(Working_Data[[#This Row],[order_date]],"mmmm")</f>
        <v>August</v>
      </c>
      <c r="X5929" s="7">
        <f>Working_Data[[#This Row],[last_order_date]]-Working_Data[[#This Row],[signup_date]]</f>
        <v>355</v>
      </c>
      <c r="Y5929" s="7">
        <f>IF(Working_Data[[#This Row],[churned]]="Active",1,0)</f>
        <v>1</v>
      </c>
      <c r="Z5929" s="7">
        <f>YEAR(Working_Data[[#This Row],[order_date]])</f>
        <v>2025</v>
      </c>
    </row>
    <row r="5930" spans="1:26" x14ac:dyDescent="0.25">
      <c r="A5930" t="s">
        <v>11910</v>
      </c>
      <c r="B5930" t="s">
        <v>45</v>
      </c>
      <c r="C5930" t="s">
        <v>22</v>
      </c>
      <c r="D5930" t="s">
        <v>52</v>
      </c>
      <c r="E5930" s="1">
        <v>45532</v>
      </c>
      <c r="F5930" t="s">
        <v>11911</v>
      </c>
      <c r="G5930" s="1">
        <v>45882</v>
      </c>
      <c r="H5930" t="s">
        <v>25</v>
      </c>
      <c r="I5930" t="s">
        <v>48</v>
      </c>
      <c r="J5930" t="s">
        <v>27</v>
      </c>
      <c r="K5930">
        <v>4</v>
      </c>
      <c r="L5930" s="3">
        <f>Working_Data[[#This Row],[price2]]/Working_Data[[#This Row],[quantity]]</f>
        <v>266.19499999999999</v>
      </c>
      <c r="M5930" s="3">
        <v>1064.78</v>
      </c>
      <c r="N5930" t="s">
        <v>50</v>
      </c>
      <c r="O5930">
        <v>23</v>
      </c>
      <c r="P5930" s="1">
        <v>45715</v>
      </c>
      <c r="Q5930">
        <v>383</v>
      </c>
      <c r="R5930" t="s">
        <v>29</v>
      </c>
      <c r="S5930">
        <v>5</v>
      </c>
      <c r="T5930" s="1">
        <v>45784</v>
      </c>
      <c r="U5930" t="s">
        <v>60</v>
      </c>
      <c r="V5930" t="str">
        <f>TEXT(WEEKDAY(Working_Data[[#This Row],[order_date]],1),"DDDD")</f>
        <v>Wednesday</v>
      </c>
      <c r="W5930" t="str">
        <f>TEXT(Working_Data[[#This Row],[order_date]],"mmmm")</f>
        <v>August</v>
      </c>
      <c r="X5930" s="7">
        <f>Working_Data[[#This Row],[last_order_date]]-Working_Data[[#This Row],[signup_date]]</f>
        <v>183</v>
      </c>
      <c r="Y5930" s="7">
        <f>IF(Working_Data[[#This Row],[churned]]="Active",1,0)</f>
        <v>1</v>
      </c>
      <c r="Z5930" s="7">
        <f>YEAR(Working_Data[[#This Row],[order_date]])</f>
        <v>2025</v>
      </c>
    </row>
    <row r="5931" spans="1:26" x14ac:dyDescent="0.25">
      <c r="A5931" t="s">
        <v>11912</v>
      </c>
      <c r="B5931" t="s">
        <v>38</v>
      </c>
      <c r="C5931" t="s">
        <v>22</v>
      </c>
      <c r="D5931" t="s">
        <v>23</v>
      </c>
      <c r="E5931" s="1">
        <v>45417</v>
      </c>
      <c r="F5931" t="s">
        <v>11913</v>
      </c>
      <c r="G5931" s="1">
        <v>45883</v>
      </c>
      <c r="H5931" t="s">
        <v>34</v>
      </c>
      <c r="I5931" t="s">
        <v>26</v>
      </c>
      <c r="J5931" t="s">
        <v>27</v>
      </c>
      <c r="K5931">
        <v>3</v>
      </c>
      <c r="L5931" s="3">
        <f>Working_Data[[#This Row],[price2]]/Working_Data[[#This Row],[quantity]]</f>
        <v>212.54333333333332</v>
      </c>
      <c r="M5931" s="3">
        <v>637.63</v>
      </c>
      <c r="N5931" t="s">
        <v>50</v>
      </c>
      <c r="O5931">
        <v>3</v>
      </c>
      <c r="P5931" s="1">
        <v>45723</v>
      </c>
      <c r="Q5931">
        <v>50</v>
      </c>
      <c r="R5931" t="s">
        <v>43</v>
      </c>
      <c r="S5931">
        <v>3</v>
      </c>
      <c r="T5931" s="1">
        <v>45831</v>
      </c>
      <c r="U5931" t="s">
        <v>36</v>
      </c>
      <c r="V5931" t="str">
        <f>TEXT(WEEKDAY(Working_Data[[#This Row],[order_date]],1),"DDDD")</f>
        <v>Thursday</v>
      </c>
      <c r="W5931" t="str">
        <f>TEXT(Working_Data[[#This Row],[order_date]],"mmmm")</f>
        <v>August</v>
      </c>
      <c r="X5931" s="7">
        <f>Working_Data[[#This Row],[last_order_date]]-Working_Data[[#This Row],[signup_date]]</f>
        <v>306</v>
      </c>
      <c r="Y5931" s="7">
        <f>IF(Working_Data[[#This Row],[churned]]="Active",1,0)</f>
        <v>0</v>
      </c>
      <c r="Z5931" s="7">
        <f>YEAR(Working_Data[[#This Row],[order_date]])</f>
        <v>2025</v>
      </c>
    </row>
    <row r="5932" spans="1:26" x14ac:dyDescent="0.25">
      <c r="A5932" t="s">
        <v>11914</v>
      </c>
      <c r="B5932" t="s">
        <v>45</v>
      </c>
      <c r="C5932" t="s">
        <v>22</v>
      </c>
      <c r="D5932" t="s">
        <v>56</v>
      </c>
      <c r="E5932" s="1">
        <v>45382</v>
      </c>
      <c r="F5932" t="s">
        <v>11915</v>
      </c>
      <c r="G5932" s="1">
        <v>45883</v>
      </c>
      <c r="H5932" t="s">
        <v>47</v>
      </c>
      <c r="I5932" t="s">
        <v>42</v>
      </c>
      <c r="J5932" t="s">
        <v>49</v>
      </c>
      <c r="K5932">
        <v>4</v>
      </c>
      <c r="L5932" s="3">
        <f>Working_Data[[#This Row],[price2]]/Working_Data[[#This Row],[quantity]]</f>
        <v>191.92</v>
      </c>
      <c r="M5932" s="3">
        <v>767.68</v>
      </c>
      <c r="N5932" t="s">
        <v>28</v>
      </c>
      <c r="O5932">
        <v>14</v>
      </c>
      <c r="P5932" s="1">
        <v>45763</v>
      </c>
      <c r="Q5932">
        <v>379</v>
      </c>
      <c r="R5932" t="s">
        <v>29</v>
      </c>
      <c r="S5932">
        <v>5</v>
      </c>
      <c r="T5932" s="1">
        <v>45586</v>
      </c>
      <c r="U5932" t="s">
        <v>36</v>
      </c>
      <c r="V5932" t="str">
        <f>TEXT(WEEKDAY(Working_Data[[#This Row],[order_date]],1),"DDDD")</f>
        <v>Thursday</v>
      </c>
      <c r="W5932" t="str">
        <f>TEXT(Working_Data[[#This Row],[order_date]],"mmmm")</f>
        <v>August</v>
      </c>
      <c r="X5932" s="7">
        <f>Working_Data[[#This Row],[last_order_date]]-Working_Data[[#This Row],[signup_date]]</f>
        <v>381</v>
      </c>
      <c r="Y5932" s="7">
        <f>IF(Working_Data[[#This Row],[churned]]="Active",1,0)</f>
        <v>1</v>
      </c>
      <c r="Z5932" s="7">
        <f>YEAR(Working_Data[[#This Row],[order_date]])</f>
        <v>2025</v>
      </c>
    </row>
    <row r="5933" spans="1:26" x14ac:dyDescent="0.25">
      <c r="A5933" t="s">
        <v>11916</v>
      </c>
      <c r="B5933" t="s">
        <v>21</v>
      </c>
      <c r="C5933" t="s">
        <v>82</v>
      </c>
      <c r="D5933" t="s">
        <v>52</v>
      </c>
      <c r="E5933" s="1">
        <v>45446</v>
      </c>
      <c r="F5933" t="s">
        <v>11917</v>
      </c>
      <c r="G5933" s="1">
        <v>45883</v>
      </c>
      <c r="H5933" t="s">
        <v>58</v>
      </c>
      <c r="I5933" t="s">
        <v>63</v>
      </c>
      <c r="J5933" t="s">
        <v>67</v>
      </c>
      <c r="K5933">
        <v>2</v>
      </c>
      <c r="L5933" s="3">
        <f>Working_Data[[#This Row],[price2]]/Working_Data[[#This Row],[quantity]]</f>
        <v>400.47500000000002</v>
      </c>
      <c r="M5933" s="3">
        <v>800.95</v>
      </c>
      <c r="N5933" t="s">
        <v>28</v>
      </c>
      <c r="O5933">
        <v>20</v>
      </c>
      <c r="P5933" s="1">
        <v>45715</v>
      </c>
      <c r="Q5933">
        <v>5</v>
      </c>
      <c r="R5933" t="s">
        <v>43</v>
      </c>
      <c r="S5933">
        <v>1</v>
      </c>
      <c r="T5933" s="1">
        <v>45837</v>
      </c>
      <c r="U5933" t="s">
        <v>30</v>
      </c>
      <c r="V5933" t="str">
        <f>TEXT(WEEKDAY(Working_Data[[#This Row],[order_date]],1),"DDDD")</f>
        <v>Thursday</v>
      </c>
      <c r="W5933" t="str">
        <f>TEXT(Working_Data[[#This Row],[order_date]],"mmmm")</f>
        <v>August</v>
      </c>
      <c r="X5933" s="7">
        <f>Working_Data[[#This Row],[last_order_date]]-Working_Data[[#This Row],[signup_date]]</f>
        <v>269</v>
      </c>
      <c r="Y5933" s="7">
        <f>IF(Working_Data[[#This Row],[churned]]="Active",1,0)</f>
        <v>0</v>
      </c>
      <c r="Z5933" s="7">
        <f>YEAR(Working_Data[[#This Row],[order_date]])</f>
        <v>2025</v>
      </c>
    </row>
    <row r="5934" spans="1:26" x14ac:dyDescent="0.25">
      <c r="A5934" t="s">
        <v>11918</v>
      </c>
      <c r="B5934" t="s">
        <v>21</v>
      </c>
      <c r="C5934" t="s">
        <v>39</v>
      </c>
      <c r="D5934" t="s">
        <v>56</v>
      </c>
      <c r="E5934" s="1">
        <v>45087</v>
      </c>
      <c r="F5934" t="s">
        <v>11919</v>
      </c>
      <c r="G5934" s="1">
        <v>45883</v>
      </c>
      <c r="H5934" t="s">
        <v>25</v>
      </c>
      <c r="I5934" t="s">
        <v>26</v>
      </c>
      <c r="J5934" t="s">
        <v>64</v>
      </c>
      <c r="K5934">
        <v>4</v>
      </c>
      <c r="L5934" s="3">
        <f>Working_Data[[#This Row],[price2]]/Working_Data[[#This Row],[quantity]]</f>
        <v>366.56</v>
      </c>
      <c r="M5934" s="3">
        <v>1466.24</v>
      </c>
      <c r="N5934" t="s">
        <v>50</v>
      </c>
      <c r="O5934">
        <v>24</v>
      </c>
      <c r="P5934" s="1">
        <v>45670</v>
      </c>
      <c r="Q5934">
        <v>107</v>
      </c>
      <c r="R5934" t="s">
        <v>43</v>
      </c>
      <c r="S5934">
        <v>3</v>
      </c>
      <c r="T5934" s="1">
        <v>45858</v>
      </c>
      <c r="U5934" t="s">
        <v>30</v>
      </c>
      <c r="V5934" t="str">
        <f>TEXT(WEEKDAY(Working_Data[[#This Row],[order_date]],1),"DDDD")</f>
        <v>Thursday</v>
      </c>
      <c r="W5934" t="str">
        <f>TEXT(Working_Data[[#This Row],[order_date]],"mmmm")</f>
        <v>August</v>
      </c>
      <c r="X5934" s="7">
        <f>Working_Data[[#This Row],[last_order_date]]-Working_Data[[#This Row],[signup_date]]</f>
        <v>583</v>
      </c>
      <c r="Y5934" s="7">
        <f>IF(Working_Data[[#This Row],[churned]]="Active",1,0)</f>
        <v>0</v>
      </c>
      <c r="Z5934" s="7">
        <f>YEAR(Working_Data[[#This Row],[order_date]])</f>
        <v>2025</v>
      </c>
    </row>
    <row r="5935" spans="1:26" x14ac:dyDescent="0.25">
      <c r="A5935" t="s">
        <v>11920</v>
      </c>
      <c r="B5935" t="s">
        <v>45</v>
      </c>
      <c r="C5935" t="s">
        <v>22</v>
      </c>
      <c r="D5935" t="s">
        <v>52</v>
      </c>
      <c r="E5935" s="1">
        <v>45404</v>
      </c>
      <c r="F5935" t="s">
        <v>11921</v>
      </c>
      <c r="G5935" s="1">
        <v>45883</v>
      </c>
      <c r="H5935" t="s">
        <v>34</v>
      </c>
      <c r="I5935" t="s">
        <v>63</v>
      </c>
      <c r="J5935" t="s">
        <v>67</v>
      </c>
      <c r="K5935">
        <v>4</v>
      </c>
      <c r="L5935" s="3">
        <f>Working_Data[[#This Row],[price2]]/Working_Data[[#This Row],[quantity]]</f>
        <v>136.42750000000001</v>
      </c>
      <c r="M5935" s="3">
        <v>545.71</v>
      </c>
      <c r="N5935" t="s">
        <v>28</v>
      </c>
      <c r="O5935">
        <v>20</v>
      </c>
      <c r="P5935" s="1">
        <v>45809</v>
      </c>
      <c r="Q5935">
        <v>48</v>
      </c>
      <c r="R5935" t="s">
        <v>29</v>
      </c>
      <c r="S5935">
        <v>2</v>
      </c>
      <c r="T5935" s="1">
        <v>45792</v>
      </c>
      <c r="U5935" t="s">
        <v>30</v>
      </c>
      <c r="V5935" t="str">
        <f>TEXT(WEEKDAY(Working_Data[[#This Row],[order_date]],1),"DDDD")</f>
        <v>Thursday</v>
      </c>
      <c r="W5935" t="str">
        <f>TEXT(Working_Data[[#This Row],[order_date]],"mmmm")</f>
        <v>August</v>
      </c>
      <c r="X5935" s="7">
        <f>Working_Data[[#This Row],[last_order_date]]-Working_Data[[#This Row],[signup_date]]</f>
        <v>405</v>
      </c>
      <c r="Y5935" s="7">
        <f>IF(Working_Data[[#This Row],[churned]]="Active",1,0)</f>
        <v>1</v>
      </c>
      <c r="Z5935" s="7">
        <f>YEAR(Working_Data[[#This Row],[order_date]])</f>
        <v>2025</v>
      </c>
    </row>
    <row r="5936" spans="1:26" x14ac:dyDescent="0.25">
      <c r="A5936" t="s">
        <v>11922</v>
      </c>
      <c r="B5936" t="s">
        <v>38</v>
      </c>
      <c r="C5936" t="s">
        <v>39</v>
      </c>
      <c r="D5936" t="s">
        <v>32</v>
      </c>
      <c r="E5936" s="1">
        <v>45751</v>
      </c>
      <c r="F5936" t="s">
        <v>11923</v>
      </c>
      <c r="G5936" s="1">
        <v>45883</v>
      </c>
      <c r="H5936" t="s">
        <v>58</v>
      </c>
      <c r="I5936" t="s">
        <v>48</v>
      </c>
      <c r="J5936" t="s">
        <v>67</v>
      </c>
      <c r="K5936">
        <v>1</v>
      </c>
      <c r="L5936" s="3">
        <f>Working_Data[[#This Row],[price2]]/Working_Data[[#This Row],[quantity]]</f>
        <v>637.36</v>
      </c>
      <c r="M5936" s="3">
        <v>637.36</v>
      </c>
      <c r="N5936" t="s">
        <v>50</v>
      </c>
      <c r="O5936">
        <v>27</v>
      </c>
      <c r="P5936" s="1">
        <v>45729</v>
      </c>
      <c r="Q5936">
        <v>349</v>
      </c>
      <c r="R5936" t="s">
        <v>43</v>
      </c>
      <c r="S5936">
        <v>3</v>
      </c>
      <c r="T5936" s="1">
        <v>45588</v>
      </c>
      <c r="U5936" t="s">
        <v>60</v>
      </c>
      <c r="V5936" t="str">
        <f>TEXT(WEEKDAY(Working_Data[[#This Row],[order_date]],1),"DDDD")</f>
        <v>Thursday</v>
      </c>
      <c r="W5936" t="str">
        <f>TEXT(Working_Data[[#This Row],[order_date]],"mmmm")</f>
        <v>August</v>
      </c>
      <c r="X5936" s="7">
        <f>Working_Data[[#This Row],[last_order_date]]-Working_Data[[#This Row],[signup_date]]</f>
        <v>-22</v>
      </c>
      <c r="Y5936" s="7">
        <f>IF(Working_Data[[#This Row],[churned]]="Active",1,0)</f>
        <v>0</v>
      </c>
      <c r="Z5936" s="7">
        <f>YEAR(Working_Data[[#This Row],[order_date]])</f>
        <v>2025</v>
      </c>
    </row>
    <row r="5937" spans="1:26" x14ac:dyDescent="0.25">
      <c r="A5937" t="s">
        <v>11924</v>
      </c>
      <c r="B5937" t="s">
        <v>45</v>
      </c>
      <c r="C5937" t="s">
        <v>22</v>
      </c>
      <c r="D5937" t="s">
        <v>77</v>
      </c>
      <c r="E5937" s="1">
        <v>45665</v>
      </c>
      <c r="F5937" t="s">
        <v>11925</v>
      </c>
      <c r="G5937" s="1">
        <v>45883</v>
      </c>
      <c r="H5937" t="s">
        <v>58</v>
      </c>
      <c r="I5937" t="s">
        <v>42</v>
      </c>
      <c r="J5937" t="s">
        <v>64</v>
      </c>
      <c r="K5937">
        <v>5</v>
      </c>
      <c r="L5937" s="3">
        <f>Working_Data[[#This Row],[price2]]/Working_Data[[#This Row],[quantity]]</f>
        <v>261.87399999999997</v>
      </c>
      <c r="M5937" s="3">
        <v>1309.3699999999999</v>
      </c>
      <c r="N5937" t="s">
        <v>28</v>
      </c>
      <c r="O5937">
        <v>2</v>
      </c>
      <c r="P5937" s="1">
        <v>45785</v>
      </c>
      <c r="Q5937">
        <v>430</v>
      </c>
      <c r="R5937" t="s">
        <v>43</v>
      </c>
      <c r="S5937">
        <v>1</v>
      </c>
      <c r="T5937" s="1">
        <v>45934</v>
      </c>
      <c r="U5937" t="s">
        <v>36</v>
      </c>
      <c r="V5937" t="str">
        <f>TEXT(WEEKDAY(Working_Data[[#This Row],[order_date]],1),"DDDD")</f>
        <v>Thursday</v>
      </c>
      <c r="W5937" t="str">
        <f>TEXT(Working_Data[[#This Row],[order_date]],"mmmm")</f>
        <v>August</v>
      </c>
      <c r="X5937" s="7">
        <f>Working_Data[[#This Row],[last_order_date]]-Working_Data[[#This Row],[signup_date]]</f>
        <v>120</v>
      </c>
      <c r="Y5937" s="7">
        <f>IF(Working_Data[[#This Row],[churned]]="Active",1,0)</f>
        <v>0</v>
      </c>
      <c r="Z5937" s="7">
        <f>YEAR(Working_Data[[#This Row],[order_date]])</f>
        <v>2025</v>
      </c>
    </row>
    <row r="5938" spans="1:26" x14ac:dyDescent="0.25">
      <c r="A5938" t="s">
        <v>11926</v>
      </c>
      <c r="B5938" t="s">
        <v>21</v>
      </c>
      <c r="C5938" t="s">
        <v>82</v>
      </c>
      <c r="D5938" t="s">
        <v>56</v>
      </c>
      <c r="E5938" s="1">
        <v>45807</v>
      </c>
      <c r="F5938" t="s">
        <v>11927</v>
      </c>
      <c r="G5938" s="1">
        <v>45883</v>
      </c>
      <c r="H5938" t="s">
        <v>41</v>
      </c>
      <c r="I5938" t="s">
        <v>48</v>
      </c>
      <c r="J5938" t="s">
        <v>49</v>
      </c>
      <c r="K5938">
        <v>1</v>
      </c>
      <c r="L5938" s="3">
        <f>Working_Data[[#This Row],[price2]]/Working_Data[[#This Row],[quantity]]</f>
        <v>188.55</v>
      </c>
      <c r="M5938" s="3">
        <v>188.55</v>
      </c>
      <c r="N5938" t="s">
        <v>50</v>
      </c>
      <c r="O5938">
        <v>23</v>
      </c>
      <c r="P5938" s="1">
        <v>45860</v>
      </c>
      <c r="Q5938">
        <v>247</v>
      </c>
      <c r="R5938" t="s">
        <v>43</v>
      </c>
      <c r="S5938">
        <v>4</v>
      </c>
      <c r="T5938" s="1">
        <v>45761</v>
      </c>
      <c r="U5938" t="s">
        <v>36</v>
      </c>
      <c r="V5938" t="str">
        <f>TEXT(WEEKDAY(Working_Data[[#This Row],[order_date]],1),"DDDD")</f>
        <v>Thursday</v>
      </c>
      <c r="W5938" t="str">
        <f>TEXT(Working_Data[[#This Row],[order_date]],"mmmm")</f>
        <v>August</v>
      </c>
      <c r="X5938" s="7">
        <f>Working_Data[[#This Row],[last_order_date]]-Working_Data[[#This Row],[signup_date]]</f>
        <v>53</v>
      </c>
      <c r="Y5938" s="7">
        <f>IF(Working_Data[[#This Row],[churned]]="Active",1,0)</f>
        <v>0</v>
      </c>
      <c r="Z5938" s="7">
        <f>YEAR(Working_Data[[#This Row],[order_date]])</f>
        <v>2025</v>
      </c>
    </row>
    <row r="5939" spans="1:26" x14ac:dyDescent="0.25">
      <c r="A5939" t="s">
        <v>11928</v>
      </c>
      <c r="B5939" t="s">
        <v>21</v>
      </c>
      <c r="C5939" t="s">
        <v>82</v>
      </c>
      <c r="D5939" t="s">
        <v>56</v>
      </c>
      <c r="E5939" s="1">
        <v>45815</v>
      </c>
      <c r="F5939" t="s">
        <v>11929</v>
      </c>
      <c r="G5939" s="1">
        <v>45883</v>
      </c>
      <c r="H5939" t="s">
        <v>25</v>
      </c>
      <c r="I5939" t="s">
        <v>63</v>
      </c>
      <c r="J5939" t="s">
        <v>67</v>
      </c>
      <c r="K5939">
        <v>3</v>
      </c>
      <c r="L5939" s="3">
        <f>Working_Data[[#This Row],[price2]]/Working_Data[[#This Row],[quantity]]</f>
        <v>43.706666666666671</v>
      </c>
      <c r="M5939" s="3">
        <v>131.12</v>
      </c>
      <c r="N5939" t="s">
        <v>35</v>
      </c>
      <c r="O5939">
        <v>20</v>
      </c>
      <c r="P5939" s="1">
        <v>45766</v>
      </c>
      <c r="Q5939">
        <v>135</v>
      </c>
      <c r="R5939" t="s">
        <v>43</v>
      </c>
      <c r="S5939">
        <v>2</v>
      </c>
      <c r="T5939" s="1">
        <v>45691</v>
      </c>
      <c r="U5939" t="s">
        <v>60</v>
      </c>
      <c r="V5939" t="str">
        <f>TEXT(WEEKDAY(Working_Data[[#This Row],[order_date]],1),"DDDD")</f>
        <v>Thursday</v>
      </c>
      <c r="W5939" t="str">
        <f>TEXT(Working_Data[[#This Row],[order_date]],"mmmm")</f>
        <v>August</v>
      </c>
      <c r="X5939" s="7">
        <f>Working_Data[[#This Row],[last_order_date]]-Working_Data[[#This Row],[signup_date]]</f>
        <v>-49</v>
      </c>
      <c r="Y5939" s="7">
        <f>IF(Working_Data[[#This Row],[churned]]="Active",1,0)</f>
        <v>0</v>
      </c>
      <c r="Z5939" s="7">
        <f>YEAR(Working_Data[[#This Row],[order_date]])</f>
        <v>2025</v>
      </c>
    </row>
    <row r="5940" spans="1:26" x14ac:dyDescent="0.25">
      <c r="A5940" t="s">
        <v>11930</v>
      </c>
      <c r="B5940" t="s">
        <v>21</v>
      </c>
      <c r="C5940" t="s">
        <v>39</v>
      </c>
      <c r="D5940" t="s">
        <v>23</v>
      </c>
      <c r="E5940" s="1">
        <v>45117</v>
      </c>
      <c r="F5940" t="s">
        <v>11931</v>
      </c>
      <c r="G5940" s="1">
        <v>45883</v>
      </c>
      <c r="H5940" t="s">
        <v>47</v>
      </c>
      <c r="I5940" t="s">
        <v>26</v>
      </c>
      <c r="J5940" t="s">
        <v>27</v>
      </c>
      <c r="K5940">
        <v>3</v>
      </c>
      <c r="L5940" s="3">
        <f>Working_Data[[#This Row],[price2]]/Working_Data[[#This Row],[quantity]]</f>
        <v>118.66000000000001</v>
      </c>
      <c r="M5940" s="3">
        <v>355.98</v>
      </c>
      <c r="N5940" t="s">
        <v>28</v>
      </c>
      <c r="O5940">
        <v>41</v>
      </c>
      <c r="P5940" s="1">
        <v>45908</v>
      </c>
      <c r="Q5940">
        <v>498</v>
      </c>
      <c r="R5940" t="s">
        <v>29</v>
      </c>
      <c r="S5940">
        <v>4</v>
      </c>
      <c r="T5940" s="1">
        <v>45908</v>
      </c>
      <c r="U5940" t="s">
        <v>36</v>
      </c>
      <c r="V5940" t="str">
        <f>TEXT(WEEKDAY(Working_Data[[#This Row],[order_date]],1),"DDDD")</f>
        <v>Thursday</v>
      </c>
      <c r="W5940" t="str">
        <f>TEXT(Working_Data[[#This Row],[order_date]],"mmmm")</f>
        <v>August</v>
      </c>
      <c r="X5940" s="7">
        <f>Working_Data[[#This Row],[last_order_date]]-Working_Data[[#This Row],[signup_date]]</f>
        <v>791</v>
      </c>
      <c r="Y5940" s="7">
        <f>IF(Working_Data[[#This Row],[churned]]="Active",1,0)</f>
        <v>1</v>
      </c>
      <c r="Z5940" s="7">
        <f>YEAR(Working_Data[[#This Row],[order_date]])</f>
        <v>2025</v>
      </c>
    </row>
    <row r="5941" spans="1:26" x14ac:dyDescent="0.25">
      <c r="A5941" t="s">
        <v>11932</v>
      </c>
      <c r="B5941" t="s">
        <v>21</v>
      </c>
      <c r="C5941" t="s">
        <v>39</v>
      </c>
      <c r="D5941" t="s">
        <v>52</v>
      </c>
      <c r="E5941" s="1">
        <v>45833</v>
      </c>
      <c r="F5941" t="s">
        <v>11933</v>
      </c>
      <c r="G5941" s="1">
        <v>45883</v>
      </c>
      <c r="H5941" t="s">
        <v>25</v>
      </c>
      <c r="I5941" t="s">
        <v>48</v>
      </c>
      <c r="J5941" t="s">
        <v>59</v>
      </c>
      <c r="K5941">
        <v>1</v>
      </c>
      <c r="L5941" s="3">
        <f>Working_Data[[#This Row],[price2]]/Working_Data[[#This Row],[quantity]]</f>
        <v>160.69999999999999</v>
      </c>
      <c r="M5941" s="3">
        <v>160.69999999999999</v>
      </c>
      <c r="N5941" t="s">
        <v>50</v>
      </c>
      <c r="O5941">
        <v>48</v>
      </c>
      <c r="P5941" s="1">
        <v>45889</v>
      </c>
      <c r="Q5941">
        <v>11</v>
      </c>
      <c r="R5941" t="s">
        <v>43</v>
      </c>
      <c r="S5941">
        <v>1</v>
      </c>
      <c r="T5941" s="1">
        <v>45962</v>
      </c>
      <c r="U5941" t="s">
        <v>36</v>
      </c>
      <c r="V5941" t="str">
        <f>TEXT(WEEKDAY(Working_Data[[#This Row],[order_date]],1),"DDDD")</f>
        <v>Thursday</v>
      </c>
      <c r="W5941" t="str">
        <f>TEXT(Working_Data[[#This Row],[order_date]],"mmmm")</f>
        <v>August</v>
      </c>
      <c r="X5941" s="7">
        <f>Working_Data[[#This Row],[last_order_date]]-Working_Data[[#This Row],[signup_date]]</f>
        <v>56</v>
      </c>
      <c r="Y5941" s="7">
        <f>IF(Working_Data[[#This Row],[churned]]="Active",1,0)</f>
        <v>0</v>
      </c>
      <c r="Z5941" s="7">
        <f>YEAR(Working_Data[[#This Row],[order_date]])</f>
        <v>2025</v>
      </c>
    </row>
    <row r="5942" spans="1:26" x14ac:dyDescent="0.25">
      <c r="A5942" t="s">
        <v>11934</v>
      </c>
      <c r="B5942" t="s">
        <v>21</v>
      </c>
      <c r="C5942" t="s">
        <v>22</v>
      </c>
      <c r="D5942" t="s">
        <v>32</v>
      </c>
      <c r="E5942" s="1">
        <v>45580</v>
      </c>
      <c r="F5942" t="s">
        <v>11935</v>
      </c>
      <c r="G5942" s="1">
        <v>45884</v>
      </c>
      <c r="H5942" t="s">
        <v>47</v>
      </c>
      <c r="I5942" t="s">
        <v>54</v>
      </c>
      <c r="J5942" t="s">
        <v>64</v>
      </c>
      <c r="K5942">
        <v>1</v>
      </c>
      <c r="L5942" s="3">
        <f>Working_Data[[#This Row],[price2]]/Working_Data[[#This Row],[quantity]]</f>
        <v>994.97</v>
      </c>
      <c r="M5942" s="3">
        <v>994.97</v>
      </c>
      <c r="N5942" t="s">
        <v>28</v>
      </c>
      <c r="O5942">
        <v>15</v>
      </c>
      <c r="P5942" s="1">
        <v>45832</v>
      </c>
      <c r="Q5942">
        <v>448</v>
      </c>
      <c r="R5942" t="s">
        <v>43</v>
      </c>
      <c r="S5942">
        <v>2</v>
      </c>
      <c r="T5942" s="1">
        <v>45606</v>
      </c>
      <c r="U5942" t="s">
        <v>36</v>
      </c>
      <c r="V5942" t="str">
        <f>TEXT(WEEKDAY(Working_Data[[#This Row],[order_date]],1),"DDDD")</f>
        <v>Friday</v>
      </c>
      <c r="W5942" t="str">
        <f>TEXT(Working_Data[[#This Row],[order_date]],"mmmm")</f>
        <v>August</v>
      </c>
      <c r="X5942" s="7">
        <f>Working_Data[[#This Row],[last_order_date]]-Working_Data[[#This Row],[signup_date]]</f>
        <v>252</v>
      </c>
      <c r="Y5942" s="7">
        <f>IF(Working_Data[[#This Row],[churned]]="Active",1,0)</f>
        <v>0</v>
      </c>
      <c r="Z5942" s="7">
        <f>YEAR(Working_Data[[#This Row],[order_date]])</f>
        <v>2025</v>
      </c>
    </row>
    <row r="5943" spans="1:26" x14ac:dyDescent="0.25">
      <c r="A5943" t="s">
        <v>11936</v>
      </c>
      <c r="B5943" t="s">
        <v>45</v>
      </c>
      <c r="C5943" t="s">
        <v>82</v>
      </c>
      <c r="D5943" t="s">
        <v>56</v>
      </c>
      <c r="E5943" s="1">
        <v>45653</v>
      </c>
      <c r="F5943" t="s">
        <v>11937</v>
      </c>
      <c r="G5943" s="1">
        <v>45884</v>
      </c>
      <c r="H5943" t="s">
        <v>47</v>
      </c>
      <c r="I5943" t="s">
        <v>48</v>
      </c>
      <c r="J5943" t="s">
        <v>27</v>
      </c>
      <c r="K5943">
        <v>2</v>
      </c>
      <c r="L5943" s="3">
        <f>Working_Data[[#This Row],[price2]]/Working_Data[[#This Row],[quantity]]</f>
        <v>210.98</v>
      </c>
      <c r="M5943" s="3">
        <v>421.96</v>
      </c>
      <c r="N5943" t="s">
        <v>28</v>
      </c>
      <c r="O5943">
        <v>40</v>
      </c>
      <c r="P5943" s="1">
        <v>45554</v>
      </c>
      <c r="Q5943">
        <v>319</v>
      </c>
      <c r="R5943" t="s">
        <v>43</v>
      </c>
      <c r="S5943">
        <v>3</v>
      </c>
      <c r="T5943" s="1">
        <v>45792</v>
      </c>
      <c r="U5943" t="s">
        <v>60</v>
      </c>
      <c r="V5943" t="str">
        <f>TEXT(WEEKDAY(Working_Data[[#This Row],[order_date]],1),"DDDD")</f>
        <v>Friday</v>
      </c>
      <c r="W5943" t="str">
        <f>TEXT(Working_Data[[#This Row],[order_date]],"mmmm")</f>
        <v>August</v>
      </c>
      <c r="X5943" s="7">
        <f>Working_Data[[#This Row],[last_order_date]]-Working_Data[[#This Row],[signup_date]]</f>
        <v>-99</v>
      </c>
      <c r="Y5943" s="7">
        <f>IF(Working_Data[[#This Row],[churned]]="Active",1,0)</f>
        <v>0</v>
      </c>
      <c r="Z5943" s="7">
        <f>YEAR(Working_Data[[#This Row],[order_date]])</f>
        <v>2025</v>
      </c>
    </row>
    <row r="5944" spans="1:26" x14ac:dyDescent="0.25">
      <c r="A5944" t="s">
        <v>11938</v>
      </c>
      <c r="B5944" t="s">
        <v>38</v>
      </c>
      <c r="C5944" t="s">
        <v>22</v>
      </c>
      <c r="D5944" t="s">
        <v>52</v>
      </c>
      <c r="E5944" s="1">
        <v>45385</v>
      </c>
      <c r="F5944" t="s">
        <v>11939</v>
      </c>
      <c r="G5944" s="1">
        <v>45884</v>
      </c>
      <c r="H5944" t="s">
        <v>58</v>
      </c>
      <c r="I5944" t="s">
        <v>42</v>
      </c>
      <c r="J5944" t="s">
        <v>27</v>
      </c>
      <c r="K5944">
        <v>4</v>
      </c>
      <c r="L5944" s="3">
        <f>Working_Data[[#This Row],[price2]]/Working_Data[[#This Row],[quantity]]</f>
        <v>224.13</v>
      </c>
      <c r="M5944" s="3">
        <v>896.52</v>
      </c>
      <c r="N5944" t="s">
        <v>28</v>
      </c>
      <c r="O5944">
        <v>40</v>
      </c>
      <c r="P5944" s="1">
        <v>45969</v>
      </c>
      <c r="Q5944">
        <v>421</v>
      </c>
      <c r="R5944" t="s">
        <v>29</v>
      </c>
      <c r="S5944">
        <v>4</v>
      </c>
      <c r="T5944" s="1">
        <v>45862</v>
      </c>
      <c r="U5944" t="s">
        <v>60</v>
      </c>
      <c r="V5944" t="str">
        <f>TEXT(WEEKDAY(Working_Data[[#This Row],[order_date]],1),"DDDD")</f>
        <v>Friday</v>
      </c>
      <c r="W5944" t="str">
        <f>TEXT(Working_Data[[#This Row],[order_date]],"mmmm")</f>
        <v>August</v>
      </c>
      <c r="X5944" s="7">
        <f>Working_Data[[#This Row],[last_order_date]]-Working_Data[[#This Row],[signup_date]]</f>
        <v>584</v>
      </c>
      <c r="Y5944" s="7">
        <f>IF(Working_Data[[#This Row],[churned]]="Active",1,0)</f>
        <v>1</v>
      </c>
      <c r="Z5944" s="7">
        <f>YEAR(Working_Data[[#This Row],[order_date]])</f>
        <v>2025</v>
      </c>
    </row>
    <row r="5945" spans="1:26" x14ac:dyDescent="0.25">
      <c r="A5945" t="s">
        <v>11940</v>
      </c>
      <c r="B5945" t="s">
        <v>21</v>
      </c>
      <c r="C5945" t="s">
        <v>82</v>
      </c>
      <c r="D5945" t="s">
        <v>56</v>
      </c>
      <c r="E5945" s="1">
        <v>45936</v>
      </c>
      <c r="F5945" t="s">
        <v>11941</v>
      </c>
      <c r="G5945" s="1">
        <v>45884</v>
      </c>
      <c r="H5945" t="s">
        <v>41</v>
      </c>
      <c r="I5945" t="s">
        <v>63</v>
      </c>
      <c r="J5945" t="s">
        <v>59</v>
      </c>
      <c r="K5945">
        <v>4</v>
      </c>
      <c r="L5945" s="3">
        <f>Working_Data[[#This Row],[price2]]/Working_Data[[#This Row],[quantity]]</f>
        <v>252.8</v>
      </c>
      <c r="M5945" s="3">
        <v>1011.2</v>
      </c>
      <c r="N5945" t="s">
        <v>28</v>
      </c>
      <c r="O5945">
        <v>30</v>
      </c>
      <c r="P5945" s="1">
        <v>45578</v>
      </c>
      <c r="Q5945">
        <v>115</v>
      </c>
      <c r="R5945" t="s">
        <v>29</v>
      </c>
      <c r="S5945">
        <v>5</v>
      </c>
      <c r="T5945" s="1">
        <v>45860</v>
      </c>
      <c r="U5945" t="s">
        <v>36</v>
      </c>
      <c r="V5945" t="str">
        <f>TEXT(WEEKDAY(Working_Data[[#This Row],[order_date]],1),"DDDD")</f>
        <v>Friday</v>
      </c>
      <c r="W5945" t="str">
        <f>TEXT(Working_Data[[#This Row],[order_date]],"mmmm")</f>
        <v>August</v>
      </c>
      <c r="X5945" s="7">
        <f>Working_Data[[#This Row],[last_order_date]]-Working_Data[[#This Row],[signup_date]]</f>
        <v>-358</v>
      </c>
      <c r="Y5945" s="7">
        <f>IF(Working_Data[[#This Row],[churned]]="Active",1,0)</f>
        <v>1</v>
      </c>
      <c r="Z5945" s="7">
        <f>YEAR(Working_Data[[#This Row],[order_date]])</f>
        <v>2025</v>
      </c>
    </row>
    <row r="5946" spans="1:26" x14ac:dyDescent="0.25">
      <c r="A5946" t="s">
        <v>11942</v>
      </c>
      <c r="B5946" t="s">
        <v>21</v>
      </c>
      <c r="C5946" t="s">
        <v>22</v>
      </c>
      <c r="D5946" t="s">
        <v>52</v>
      </c>
      <c r="E5946" s="1">
        <v>45661</v>
      </c>
      <c r="F5946" t="s">
        <v>11943</v>
      </c>
      <c r="G5946" s="1">
        <v>45884</v>
      </c>
      <c r="H5946" t="s">
        <v>58</v>
      </c>
      <c r="I5946" t="s">
        <v>63</v>
      </c>
      <c r="J5946" t="s">
        <v>59</v>
      </c>
      <c r="K5946">
        <v>2</v>
      </c>
      <c r="L5946" s="3">
        <f>Working_Data[[#This Row],[price2]]/Working_Data[[#This Row],[quantity]]</f>
        <v>242.61</v>
      </c>
      <c r="M5946" s="3">
        <v>485.22</v>
      </c>
      <c r="N5946" t="s">
        <v>35</v>
      </c>
      <c r="O5946">
        <v>23</v>
      </c>
      <c r="P5946" s="1">
        <v>45647</v>
      </c>
      <c r="Q5946">
        <v>340</v>
      </c>
      <c r="R5946" t="s">
        <v>43</v>
      </c>
      <c r="S5946">
        <v>5</v>
      </c>
      <c r="T5946" s="1">
        <v>45580</v>
      </c>
      <c r="U5946" t="s">
        <v>30</v>
      </c>
      <c r="V5946" t="str">
        <f>TEXT(WEEKDAY(Working_Data[[#This Row],[order_date]],1),"DDDD")</f>
        <v>Friday</v>
      </c>
      <c r="W5946" t="str">
        <f>TEXT(Working_Data[[#This Row],[order_date]],"mmmm")</f>
        <v>August</v>
      </c>
      <c r="X5946" s="7">
        <f>Working_Data[[#This Row],[last_order_date]]-Working_Data[[#This Row],[signup_date]]</f>
        <v>-14</v>
      </c>
      <c r="Y5946" s="7">
        <f>IF(Working_Data[[#This Row],[churned]]="Active",1,0)</f>
        <v>0</v>
      </c>
      <c r="Z5946" s="7">
        <f>YEAR(Working_Data[[#This Row],[order_date]])</f>
        <v>2025</v>
      </c>
    </row>
    <row r="5947" spans="1:26" x14ac:dyDescent="0.25">
      <c r="A5947" t="s">
        <v>11944</v>
      </c>
      <c r="B5947" t="s">
        <v>21</v>
      </c>
      <c r="C5947" t="s">
        <v>22</v>
      </c>
      <c r="D5947" t="s">
        <v>32</v>
      </c>
      <c r="E5947" s="1">
        <v>44966</v>
      </c>
      <c r="F5947" t="s">
        <v>11945</v>
      </c>
      <c r="G5947" s="1">
        <v>45884</v>
      </c>
      <c r="H5947" t="s">
        <v>25</v>
      </c>
      <c r="I5947" t="s">
        <v>42</v>
      </c>
      <c r="J5947" t="s">
        <v>67</v>
      </c>
      <c r="K5947">
        <v>4</v>
      </c>
      <c r="L5947" s="3">
        <f>Working_Data[[#This Row],[price2]]/Working_Data[[#This Row],[quantity]]</f>
        <v>79.73</v>
      </c>
      <c r="M5947" s="3">
        <v>318.92</v>
      </c>
      <c r="N5947" t="s">
        <v>28</v>
      </c>
      <c r="O5947">
        <v>23</v>
      </c>
      <c r="P5947" s="1">
        <v>45590</v>
      </c>
      <c r="Q5947">
        <v>172</v>
      </c>
      <c r="R5947" t="s">
        <v>29</v>
      </c>
      <c r="S5947">
        <v>5</v>
      </c>
      <c r="T5947" s="1">
        <v>45781</v>
      </c>
      <c r="U5947" t="s">
        <v>30</v>
      </c>
      <c r="V5947" t="str">
        <f>TEXT(WEEKDAY(Working_Data[[#This Row],[order_date]],1),"DDDD")</f>
        <v>Friday</v>
      </c>
      <c r="W5947" t="str">
        <f>TEXT(Working_Data[[#This Row],[order_date]],"mmmm")</f>
        <v>August</v>
      </c>
      <c r="X5947" s="7">
        <f>Working_Data[[#This Row],[last_order_date]]-Working_Data[[#This Row],[signup_date]]</f>
        <v>624</v>
      </c>
      <c r="Y5947" s="7">
        <f>IF(Working_Data[[#This Row],[churned]]="Active",1,0)</f>
        <v>1</v>
      </c>
      <c r="Z5947" s="7">
        <f>YEAR(Working_Data[[#This Row],[order_date]])</f>
        <v>2025</v>
      </c>
    </row>
    <row r="5948" spans="1:26" x14ac:dyDescent="0.25">
      <c r="A5948" t="s">
        <v>11946</v>
      </c>
      <c r="B5948" t="s">
        <v>38</v>
      </c>
      <c r="C5948" t="s">
        <v>22</v>
      </c>
      <c r="D5948" t="s">
        <v>32</v>
      </c>
      <c r="E5948" s="1">
        <v>45828</v>
      </c>
      <c r="F5948" t="s">
        <v>11947</v>
      </c>
      <c r="G5948" s="1">
        <v>45884</v>
      </c>
      <c r="H5948" t="s">
        <v>58</v>
      </c>
      <c r="I5948" t="s">
        <v>42</v>
      </c>
      <c r="J5948" t="s">
        <v>64</v>
      </c>
      <c r="K5948">
        <v>4</v>
      </c>
      <c r="L5948" s="3">
        <f>Working_Data[[#This Row],[price2]]/Working_Data[[#This Row],[quantity]]</f>
        <v>257.47500000000002</v>
      </c>
      <c r="M5948" s="3">
        <v>1029.9000000000001</v>
      </c>
      <c r="N5948" t="s">
        <v>50</v>
      </c>
      <c r="O5948">
        <v>10</v>
      </c>
      <c r="P5948" s="1">
        <v>45639</v>
      </c>
      <c r="Q5948">
        <v>257</v>
      </c>
      <c r="R5948" t="s">
        <v>43</v>
      </c>
      <c r="S5948">
        <v>5</v>
      </c>
      <c r="T5948" s="1">
        <v>45637</v>
      </c>
      <c r="U5948" t="s">
        <v>60</v>
      </c>
      <c r="V5948" t="str">
        <f>TEXT(WEEKDAY(Working_Data[[#This Row],[order_date]],1),"DDDD")</f>
        <v>Friday</v>
      </c>
      <c r="W5948" t="str">
        <f>TEXT(Working_Data[[#This Row],[order_date]],"mmmm")</f>
        <v>August</v>
      </c>
      <c r="X5948" s="7">
        <f>Working_Data[[#This Row],[last_order_date]]-Working_Data[[#This Row],[signup_date]]</f>
        <v>-189</v>
      </c>
      <c r="Y5948" s="7">
        <f>IF(Working_Data[[#This Row],[churned]]="Active",1,0)</f>
        <v>0</v>
      </c>
      <c r="Z5948" s="7">
        <f>YEAR(Working_Data[[#This Row],[order_date]])</f>
        <v>2025</v>
      </c>
    </row>
    <row r="5949" spans="1:26" x14ac:dyDescent="0.25">
      <c r="A5949" t="s">
        <v>11948</v>
      </c>
      <c r="B5949" t="s">
        <v>38</v>
      </c>
      <c r="C5949" t="s">
        <v>39</v>
      </c>
      <c r="D5949" t="s">
        <v>23</v>
      </c>
      <c r="E5949" s="1">
        <v>45554</v>
      </c>
      <c r="F5949" t="s">
        <v>11949</v>
      </c>
      <c r="G5949" s="1">
        <v>45884</v>
      </c>
      <c r="H5949" t="s">
        <v>58</v>
      </c>
      <c r="I5949" t="s">
        <v>48</v>
      </c>
      <c r="J5949" t="s">
        <v>59</v>
      </c>
      <c r="K5949">
        <v>2</v>
      </c>
      <c r="L5949" s="3">
        <f>Working_Data[[#This Row],[price2]]/Working_Data[[#This Row],[quantity]]</f>
        <v>480.89</v>
      </c>
      <c r="M5949" s="3">
        <v>961.78</v>
      </c>
      <c r="N5949" t="s">
        <v>28</v>
      </c>
      <c r="O5949">
        <v>9</v>
      </c>
      <c r="P5949" s="1">
        <v>45300</v>
      </c>
      <c r="Q5949">
        <v>237</v>
      </c>
      <c r="R5949" t="s">
        <v>29</v>
      </c>
      <c r="S5949">
        <v>2</v>
      </c>
      <c r="T5949" s="1">
        <v>45748</v>
      </c>
      <c r="U5949" t="s">
        <v>36</v>
      </c>
      <c r="V5949" t="str">
        <f>TEXT(WEEKDAY(Working_Data[[#This Row],[order_date]],1),"DDDD")</f>
        <v>Friday</v>
      </c>
      <c r="W5949" t="str">
        <f>TEXT(Working_Data[[#This Row],[order_date]],"mmmm")</f>
        <v>August</v>
      </c>
      <c r="X5949" s="7">
        <f>Working_Data[[#This Row],[last_order_date]]-Working_Data[[#This Row],[signup_date]]</f>
        <v>-254</v>
      </c>
      <c r="Y5949" s="7">
        <f>IF(Working_Data[[#This Row],[churned]]="Active",1,0)</f>
        <v>1</v>
      </c>
      <c r="Z5949" s="7">
        <f>YEAR(Working_Data[[#This Row],[order_date]])</f>
        <v>2025</v>
      </c>
    </row>
    <row r="5950" spans="1:26" x14ac:dyDescent="0.25">
      <c r="A5950" t="s">
        <v>11950</v>
      </c>
      <c r="B5950" t="s">
        <v>38</v>
      </c>
      <c r="C5950" t="s">
        <v>22</v>
      </c>
      <c r="D5950" t="s">
        <v>32</v>
      </c>
      <c r="E5950" s="1">
        <v>45732</v>
      </c>
      <c r="F5950" t="s">
        <v>11951</v>
      </c>
      <c r="G5950" s="1">
        <v>45884</v>
      </c>
      <c r="H5950" t="s">
        <v>34</v>
      </c>
      <c r="I5950" t="s">
        <v>63</v>
      </c>
      <c r="J5950" t="s">
        <v>49</v>
      </c>
      <c r="K5950">
        <v>5</v>
      </c>
      <c r="L5950" s="3">
        <f>Working_Data[[#This Row],[price2]]/Working_Data[[#This Row],[quantity]]</f>
        <v>54.988</v>
      </c>
      <c r="M5950" s="3">
        <v>274.94</v>
      </c>
      <c r="N5950" t="s">
        <v>35</v>
      </c>
      <c r="O5950">
        <v>19</v>
      </c>
      <c r="P5950" s="1">
        <v>45610</v>
      </c>
      <c r="Q5950">
        <v>444</v>
      </c>
      <c r="R5950" t="s">
        <v>29</v>
      </c>
      <c r="S5950">
        <v>1</v>
      </c>
      <c r="T5950" s="1">
        <v>45707</v>
      </c>
      <c r="U5950" t="s">
        <v>60</v>
      </c>
      <c r="V5950" t="str">
        <f>TEXT(WEEKDAY(Working_Data[[#This Row],[order_date]],1),"DDDD")</f>
        <v>Friday</v>
      </c>
      <c r="W5950" t="str">
        <f>TEXT(Working_Data[[#This Row],[order_date]],"mmmm")</f>
        <v>August</v>
      </c>
      <c r="X5950" s="7">
        <f>Working_Data[[#This Row],[last_order_date]]-Working_Data[[#This Row],[signup_date]]</f>
        <v>-122</v>
      </c>
      <c r="Y5950" s="7">
        <f>IF(Working_Data[[#This Row],[churned]]="Active",1,0)</f>
        <v>1</v>
      </c>
      <c r="Z5950" s="7">
        <f>YEAR(Working_Data[[#This Row],[order_date]])</f>
        <v>2025</v>
      </c>
    </row>
    <row r="5951" spans="1:26" x14ac:dyDescent="0.25">
      <c r="A5951" t="s">
        <v>11952</v>
      </c>
      <c r="B5951" t="s">
        <v>21</v>
      </c>
      <c r="C5951" t="s">
        <v>39</v>
      </c>
      <c r="D5951" t="s">
        <v>32</v>
      </c>
      <c r="E5951" s="1">
        <v>45169</v>
      </c>
      <c r="F5951" t="s">
        <v>11953</v>
      </c>
      <c r="G5951" s="1">
        <v>45885</v>
      </c>
      <c r="H5951" t="s">
        <v>47</v>
      </c>
      <c r="I5951" t="s">
        <v>26</v>
      </c>
      <c r="J5951" t="s">
        <v>59</v>
      </c>
      <c r="K5951">
        <v>1</v>
      </c>
      <c r="L5951" s="3">
        <f>Working_Data[[#This Row],[price2]]/Working_Data[[#This Row],[quantity]]</f>
        <v>251.78</v>
      </c>
      <c r="M5951" s="3">
        <v>251.78</v>
      </c>
      <c r="N5951" t="s">
        <v>35</v>
      </c>
      <c r="O5951">
        <v>30</v>
      </c>
      <c r="P5951" s="1">
        <v>45829</v>
      </c>
      <c r="Q5951">
        <v>158</v>
      </c>
      <c r="R5951" t="s">
        <v>43</v>
      </c>
      <c r="S5951">
        <v>4</v>
      </c>
      <c r="T5951" s="1">
        <v>45937</v>
      </c>
      <c r="U5951" t="s">
        <v>36</v>
      </c>
      <c r="V5951" t="str">
        <f>TEXT(WEEKDAY(Working_Data[[#This Row],[order_date]],1),"DDDD")</f>
        <v>Saturday</v>
      </c>
      <c r="W5951" t="str">
        <f>TEXT(Working_Data[[#This Row],[order_date]],"mmmm")</f>
        <v>August</v>
      </c>
      <c r="X5951" s="7">
        <f>Working_Data[[#This Row],[last_order_date]]-Working_Data[[#This Row],[signup_date]]</f>
        <v>660</v>
      </c>
      <c r="Y5951" s="7">
        <f>IF(Working_Data[[#This Row],[churned]]="Active",1,0)</f>
        <v>0</v>
      </c>
      <c r="Z5951" s="7">
        <f>YEAR(Working_Data[[#This Row],[order_date]])</f>
        <v>2025</v>
      </c>
    </row>
    <row r="5952" spans="1:26" x14ac:dyDescent="0.25">
      <c r="A5952" t="s">
        <v>11954</v>
      </c>
      <c r="B5952" t="s">
        <v>21</v>
      </c>
      <c r="C5952" t="s">
        <v>82</v>
      </c>
      <c r="D5952" t="s">
        <v>56</v>
      </c>
      <c r="E5952" s="1">
        <v>45466</v>
      </c>
      <c r="F5952" t="s">
        <v>11955</v>
      </c>
      <c r="G5952" s="1">
        <v>45885</v>
      </c>
      <c r="H5952" t="s">
        <v>34</v>
      </c>
      <c r="I5952" t="s">
        <v>42</v>
      </c>
      <c r="J5952" t="s">
        <v>49</v>
      </c>
      <c r="K5952">
        <v>1</v>
      </c>
      <c r="L5952" s="3">
        <f>Working_Data[[#This Row],[price2]]/Working_Data[[#This Row],[quantity]]</f>
        <v>1311.72</v>
      </c>
      <c r="M5952" s="3">
        <v>1311.72</v>
      </c>
      <c r="N5952" t="s">
        <v>35</v>
      </c>
      <c r="O5952">
        <v>40</v>
      </c>
      <c r="P5952" s="1">
        <v>45653</v>
      </c>
      <c r="Q5952">
        <v>153</v>
      </c>
      <c r="R5952" t="s">
        <v>29</v>
      </c>
      <c r="S5952">
        <v>3</v>
      </c>
      <c r="T5952" s="1">
        <v>45887</v>
      </c>
      <c r="U5952" t="s">
        <v>60</v>
      </c>
      <c r="V5952" t="str">
        <f>TEXT(WEEKDAY(Working_Data[[#This Row],[order_date]],1),"DDDD")</f>
        <v>Saturday</v>
      </c>
      <c r="W5952" t="str">
        <f>TEXT(Working_Data[[#This Row],[order_date]],"mmmm")</f>
        <v>August</v>
      </c>
      <c r="X5952" s="7">
        <f>Working_Data[[#This Row],[last_order_date]]-Working_Data[[#This Row],[signup_date]]</f>
        <v>187</v>
      </c>
      <c r="Y5952" s="7">
        <f>IF(Working_Data[[#This Row],[churned]]="Active",1,0)</f>
        <v>1</v>
      </c>
      <c r="Z5952" s="7">
        <f>YEAR(Working_Data[[#This Row],[order_date]])</f>
        <v>2025</v>
      </c>
    </row>
    <row r="5953" spans="1:26" x14ac:dyDescent="0.25">
      <c r="A5953" t="s">
        <v>11956</v>
      </c>
      <c r="B5953" t="s">
        <v>45</v>
      </c>
      <c r="C5953" t="s">
        <v>82</v>
      </c>
      <c r="D5953" t="s">
        <v>32</v>
      </c>
      <c r="E5953" s="1">
        <v>45183</v>
      </c>
      <c r="F5953" t="s">
        <v>11957</v>
      </c>
      <c r="G5953" s="1">
        <v>45885</v>
      </c>
      <c r="H5953" t="s">
        <v>47</v>
      </c>
      <c r="I5953" t="s">
        <v>48</v>
      </c>
      <c r="J5953" t="s">
        <v>64</v>
      </c>
      <c r="K5953">
        <v>3</v>
      </c>
      <c r="L5953" s="3">
        <f>Working_Data[[#This Row],[price2]]/Working_Data[[#This Row],[quantity]]</f>
        <v>458.75333333333333</v>
      </c>
      <c r="M5953" s="3">
        <v>1376.26</v>
      </c>
      <c r="N5953" t="s">
        <v>28</v>
      </c>
      <c r="O5953">
        <v>43</v>
      </c>
      <c r="P5953" s="1">
        <v>45870</v>
      </c>
      <c r="Q5953">
        <v>380</v>
      </c>
      <c r="R5953" t="s">
        <v>29</v>
      </c>
      <c r="S5953">
        <v>4</v>
      </c>
      <c r="T5953" s="1">
        <v>45623</v>
      </c>
      <c r="U5953" t="s">
        <v>60</v>
      </c>
      <c r="V5953" t="str">
        <f>TEXT(WEEKDAY(Working_Data[[#This Row],[order_date]],1),"DDDD")</f>
        <v>Saturday</v>
      </c>
      <c r="W5953" t="str">
        <f>TEXT(Working_Data[[#This Row],[order_date]],"mmmm")</f>
        <v>August</v>
      </c>
      <c r="X5953" s="7">
        <f>Working_Data[[#This Row],[last_order_date]]-Working_Data[[#This Row],[signup_date]]</f>
        <v>687</v>
      </c>
      <c r="Y5953" s="7">
        <f>IF(Working_Data[[#This Row],[churned]]="Active",1,0)</f>
        <v>1</v>
      </c>
      <c r="Z5953" s="7">
        <f>YEAR(Working_Data[[#This Row],[order_date]])</f>
        <v>2025</v>
      </c>
    </row>
    <row r="5954" spans="1:26" x14ac:dyDescent="0.25">
      <c r="A5954" t="s">
        <v>11958</v>
      </c>
      <c r="B5954" t="s">
        <v>21</v>
      </c>
      <c r="C5954" t="s">
        <v>82</v>
      </c>
      <c r="D5954" t="s">
        <v>23</v>
      </c>
      <c r="E5954" s="1">
        <v>45195</v>
      </c>
      <c r="F5954" t="s">
        <v>11959</v>
      </c>
      <c r="G5954" s="1">
        <v>45885</v>
      </c>
      <c r="H5954" t="s">
        <v>25</v>
      </c>
      <c r="I5954" t="s">
        <v>26</v>
      </c>
      <c r="J5954" t="s">
        <v>64</v>
      </c>
      <c r="K5954">
        <v>4</v>
      </c>
      <c r="L5954" s="3">
        <f>Working_Data[[#This Row],[price2]]/Working_Data[[#This Row],[quantity]]</f>
        <v>185.6275</v>
      </c>
      <c r="M5954" s="3">
        <v>742.51</v>
      </c>
      <c r="N5954" t="s">
        <v>35</v>
      </c>
      <c r="O5954">
        <v>26</v>
      </c>
      <c r="P5954" s="1">
        <v>45863</v>
      </c>
      <c r="Q5954">
        <v>212</v>
      </c>
      <c r="R5954" t="s">
        <v>29</v>
      </c>
      <c r="S5954">
        <v>1</v>
      </c>
      <c r="T5954" s="1">
        <v>45781</v>
      </c>
      <c r="U5954" t="s">
        <v>36</v>
      </c>
      <c r="V5954" t="str">
        <f>TEXT(WEEKDAY(Working_Data[[#This Row],[order_date]],1),"DDDD")</f>
        <v>Saturday</v>
      </c>
      <c r="W5954" t="str">
        <f>TEXT(Working_Data[[#This Row],[order_date]],"mmmm")</f>
        <v>August</v>
      </c>
      <c r="X5954" s="7">
        <f>Working_Data[[#This Row],[last_order_date]]-Working_Data[[#This Row],[signup_date]]</f>
        <v>668</v>
      </c>
      <c r="Y5954" s="7">
        <f>IF(Working_Data[[#This Row],[churned]]="Active",1,0)</f>
        <v>1</v>
      </c>
      <c r="Z5954" s="7">
        <f>YEAR(Working_Data[[#This Row],[order_date]])</f>
        <v>2025</v>
      </c>
    </row>
    <row r="5955" spans="1:26" x14ac:dyDescent="0.25">
      <c r="A5955" t="s">
        <v>11960</v>
      </c>
      <c r="B5955" t="s">
        <v>45</v>
      </c>
      <c r="C5955" t="s">
        <v>22</v>
      </c>
      <c r="D5955" t="s">
        <v>77</v>
      </c>
      <c r="E5955" s="1">
        <v>45477</v>
      </c>
      <c r="F5955" t="s">
        <v>11961</v>
      </c>
      <c r="G5955" s="1">
        <v>45885</v>
      </c>
      <c r="H5955" t="s">
        <v>47</v>
      </c>
      <c r="I5955" t="s">
        <v>48</v>
      </c>
      <c r="J5955" t="s">
        <v>49</v>
      </c>
      <c r="K5955">
        <v>4</v>
      </c>
      <c r="L5955" s="3">
        <f>Working_Data[[#This Row],[price2]]/Working_Data[[#This Row],[quantity]]</f>
        <v>204.52</v>
      </c>
      <c r="M5955" s="3">
        <v>818.08</v>
      </c>
      <c r="N5955" t="s">
        <v>28</v>
      </c>
      <c r="O5955">
        <v>39</v>
      </c>
      <c r="P5955" s="1">
        <v>45779</v>
      </c>
      <c r="Q5955">
        <v>320</v>
      </c>
      <c r="R5955" t="s">
        <v>29</v>
      </c>
      <c r="S5955">
        <v>3</v>
      </c>
      <c r="T5955" s="1">
        <v>45516</v>
      </c>
      <c r="U5955" t="s">
        <v>60</v>
      </c>
      <c r="V5955" t="str">
        <f>TEXT(WEEKDAY(Working_Data[[#This Row],[order_date]],1),"DDDD")</f>
        <v>Saturday</v>
      </c>
      <c r="W5955" t="str">
        <f>TEXT(Working_Data[[#This Row],[order_date]],"mmmm")</f>
        <v>August</v>
      </c>
      <c r="X5955" s="7">
        <f>Working_Data[[#This Row],[last_order_date]]-Working_Data[[#This Row],[signup_date]]</f>
        <v>302</v>
      </c>
      <c r="Y5955" s="7">
        <f>IF(Working_Data[[#This Row],[churned]]="Active",1,0)</f>
        <v>1</v>
      </c>
      <c r="Z5955" s="7">
        <f>YEAR(Working_Data[[#This Row],[order_date]])</f>
        <v>2025</v>
      </c>
    </row>
    <row r="5956" spans="1:26" x14ac:dyDescent="0.25">
      <c r="A5956" t="s">
        <v>11962</v>
      </c>
      <c r="B5956" t="s">
        <v>21</v>
      </c>
      <c r="C5956" t="s">
        <v>22</v>
      </c>
      <c r="D5956" t="s">
        <v>52</v>
      </c>
      <c r="E5956" s="1">
        <v>45936</v>
      </c>
      <c r="F5956" t="s">
        <v>11963</v>
      </c>
      <c r="G5956" s="1">
        <v>45885</v>
      </c>
      <c r="H5956" t="s">
        <v>58</v>
      </c>
      <c r="I5956" t="s">
        <v>42</v>
      </c>
      <c r="J5956" t="s">
        <v>49</v>
      </c>
      <c r="K5956">
        <v>3</v>
      </c>
      <c r="L5956" s="3">
        <f>Working_Data[[#This Row],[price2]]/Working_Data[[#This Row],[quantity]]</f>
        <v>182.61666666666667</v>
      </c>
      <c r="M5956" s="3">
        <v>547.85</v>
      </c>
      <c r="N5956" t="s">
        <v>28</v>
      </c>
      <c r="O5956">
        <v>16</v>
      </c>
      <c r="P5956" s="1">
        <v>45830</v>
      </c>
      <c r="Q5956">
        <v>263</v>
      </c>
      <c r="R5956" t="s">
        <v>29</v>
      </c>
      <c r="S5956">
        <v>4</v>
      </c>
      <c r="T5956" s="1">
        <v>45549</v>
      </c>
      <c r="U5956" t="s">
        <v>60</v>
      </c>
      <c r="V5956" t="str">
        <f>TEXT(WEEKDAY(Working_Data[[#This Row],[order_date]],1),"DDDD")</f>
        <v>Saturday</v>
      </c>
      <c r="W5956" t="str">
        <f>TEXT(Working_Data[[#This Row],[order_date]],"mmmm")</f>
        <v>August</v>
      </c>
      <c r="X5956" s="7">
        <f>Working_Data[[#This Row],[last_order_date]]-Working_Data[[#This Row],[signup_date]]</f>
        <v>-106</v>
      </c>
      <c r="Y5956" s="7">
        <f>IF(Working_Data[[#This Row],[churned]]="Active",1,0)</f>
        <v>1</v>
      </c>
      <c r="Z5956" s="7">
        <f>YEAR(Working_Data[[#This Row],[order_date]])</f>
        <v>2025</v>
      </c>
    </row>
    <row r="5957" spans="1:26" x14ac:dyDescent="0.25">
      <c r="A5957" t="s">
        <v>11964</v>
      </c>
      <c r="B5957" t="s">
        <v>21</v>
      </c>
      <c r="C5957" t="s">
        <v>39</v>
      </c>
      <c r="D5957" t="s">
        <v>56</v>
      </c>
      <c r="E5957" s="1">
        <v>45650</v>
      </c>
      <c r="F5957" t="s">
        <v>11965</v>
      </c>
      <c r="G5957" s="1">
        <v>45885</v>
      </c>
      <c r="H5957" t="s">
        <v>25</v>
      </c>
      <c r="I5957" t="s">
        <v>63</v>
      </c>
      <c r="J5957" t="s">
        <v>64</v>
      </c>
      <c r="K5957">
        <v>2</v>
      </c>
      <c r="L5957" s="3">
        <f>Working_Data[[#This Row],[price2]]/Working_Data[[#This Row],[quantity]]</f>
        <v>344.23500000000001</v>
      </c>
      <c r="M5957" s="3">
        <v>688.47</v>
      </c>
      <c r="N5957" t="s">
        <v>35</v>
      </c>
      <c r="O5957">
        <v>34</v>
      </c>
      <c r="P5957" s="1">
        <v>45731</v>
      </c>
      <c r="Q5957">
        <v>20</v>
      </c>
      <c r="R5957" t="s">
        <v>43</v>
      </c>
      <c r="S5957">
        <v>2</v>
      </c>
      <c r="T5957" s="1">
        <v>45644</v>
      </c>
      <c r="U5957" t="s">
        <v>60</v>
      </c>
      <c r="V5957" t="str">
        <f>TEXT(WEEKDAY(Working_Data[[#This Row],[order_date]],1),"DDDD")</f>
        <v>Saturday</v>
      </c>
      <c r="W5957" t="str">
        <f>TEXT(Working_Data[[#This Row],[order_date]],"mmmm")</f>
        <v>August</v>
      </c>
      <c r="X5957" s="7">
        <f>Working_Data[[#This Row],[last_order_date]]-Working_Data[[#This Row],[signup_date]]</f>
        <v>81</v>
      </c>
      <c r="Y5957" s="7">
        <f>IF(Working_Data[[#This Row],[churned]]="Active",1,0)</f>
        <v>0</v>
      </c>
      <c r="Z5957" s="7">
        <f>YEAR(Working_Data[[#This Row],[order_date]])</f>
        <v>2025</v>
      </c>
    </row>
    <row r="5958" spans="1:26" x14ac:dyDescent="0.25">
      <c r="A5958" t="s">
        <v>11966</v>
      </c>
      <c r="B5958" t="s">
        <v>21</v>
      </c>
      <c r="C5958" t="s">
        <v>22</v>
      </c>
      <c r="D5958" t="s">
        <v>56</v>
      </c>
      <c r="E5958" s="1">
        <v>45392</v>
      </c>
      <c r="F5958" t="s">
        <v>11967</v>
      </c>
      <c r="G5958" s="1">
        <v>45886</v>
      </c>
      <c r="H5958" t="s">
        <v>41</v>
      </c>
      <c r="I5958" t="s">
        <v>63</v>
      </c>
      <c r="J5958" t="s">
        <v>59</v>
      </c>
      <c r="K5958">
        <v>1</v>
      </c>
      <c r="L5958" s="3">
        <f>Working_Data[[#This Row],[price2]]/Working_Data[[#This Row],[quantity]]</f>
        <v>1312.96</v>
      </c>
      <c r="M5958" s="3">
        <v>1312.96</v>
      </c>
      <c r="N5958" t="s">
        <v>50</v>
      </c>
      <c r="O5958">
        <v>32</v>
      </c>
      <c r="P5958" s="1">
        <v>45550</v>
      </c>
      <c r="Q5958">
        <v>225</v>
      </c>
      <c r="R5958" t="s">
        <v>29</v>
      </c>
      <c r="S5958">
        <v>3</v>
      </c>
      <c r="T5958" s="1">
        <v>45877</v>
      </c>
      <c r="U5958" t="s">
        <v>60</v>
      </c>
      <c r="V5958" t="str">
        <f>TEXT(WEEKDAY(Working_Data[[#This Row],[order_date]],1),"DDDD")</f>
        <v>Sunday</v>
      </c>
      <c r="W5958" t="str">
        <f>TEXT(Working_Data[[#This Row],[order_date]],"mmmm")</f>
        <v>August</v>
      </c>
      <c r="X5958" s="7">
        <f>Working_Data[[#This Row],[last_order_date]]-Working_Data[[#This Row],[signup_date]]</f>
        <v>158</v>
      </c>
      <c r="Y5958" s="7">
        <f>IF(Working_Data[[#This Row],[churned]]="Active",1,0)</f>
        <v>1</v>
      </c>
      <c r="Z5958" s="7">
        <f>YEAR(Working_Data[[#This Row],[order_date]])</f>
        <v>2025</v>
      </c>
    </row>
    <row r="5959" spans="1:26" x14ac:dyDescent="0.25">
      <c r="A5959" t="s">
        <v>11968</v>
      </c>
      <c r="B5959" t="s">
        <v>21</v>
      </c>
      <c r="C5959" t="s">
        <v>22</v>
      </c>
      <c r="D5959" t="s">
        <v>52</v>
      </c>
      <c r="E5959" s="1">
        <v>45964</v>
      </c>
      <c r="F5959" t="s">
        <v>11969</v>
      </c>
      <c r="G5959" s="1">
        <v>45886</v>
      </c>
      <c r="H5959" t="s">
        <v>58</v>
      </c>
      <c r="I5959" t="s">
        <v>26</v>
      </c>
      <c r="J5959" t="s">
        <v>64</v>
      </c>
      <c r="K5959">
        <v>4</v>
      </c>
      <c r="L5959" s="3">
        <f>Working_Data[[#This Row],[price2]]/Working_Data[[#This Row],[quantity]]</f>
        <v>41.6325</v>
      </c>
      <c r="M5959" s="3">
        <v>166.53</v>
      </c>
      <c r="N5959" t="s">
        <v>28</v>
      </c>
      <c r="O5959">
        <v>10</v>
      </c>
      <c r="P5959" s="1">
        <v>45842</v>
      </c>
      <c r="Q5959">
        <v>251</v>
      </c>
      <c r="R5959" t="s">
        <v>29</v>
      </c>
      <c r="S5959">
        <v>4</v>
      </c>
      <c r="T5959" s="1">
        <v>45901</v>
      </c>
      <c r="U5959" t="s">
        <v>30</v>
      </c>
      <c r="V5959" t="str">
        <f>TEXT(WEEKDAY(Working_Data[[#This Row],[order_date]],1),"DDDD")</f>
        <v>Sunday</v>
      </c>
      <c r="W5959" t="str">
        <f>TEXT(Working_Data[[#This Row],[order_date]],"mmmm")</f>
        <v>August</v>
      </c>
      <c r="X5959" s="7">
        <f>Working_Data[[#This Row],[last_order_date]]-Working_Data[[#This Row],[signup_date]]</f>
        <v>-122</v>
      </c>
      <c r="Y5959" s="7">
        <f>IF(Working_Data[[#This Row],[churned]]="Active",1,0)</f>
        <v>1</v>
      </c>
      <c r="Z5959" s="7">
        <f>YEAR(Working_Data[[#This Row],[order_date]])</f>
        <v>2025</v>
      </c>
    </row>
    <row r="5960" spans="1:26" x14ac:dyDescent="0.25">
      <c r="A5960" t="s">
        <v>11970</v>
      </c>
      <c r="B5960" t="s">
        <v>45</v>
      </c>
      <c r="C5960" t="s">
        <v>82</v>
      </c>
      <c r="D5960" t="s">
        <v>56</v>
      </c>
      <c r="E5960" s="1">
        <v>45755</v>
      </c>
      <c r="F5960" t="s">
        <v>11971</v>
      </c>
      <c r="G5960" s="1">
        <v>45886</v>
      </c>
      <c r="H5960" t="s">
        <v>47</v>
      </c>
      <c r="I5960" t="s">
        <v>42</v>
      </c>
      <c r="J5960" t="s">
        <v>59</v>
      </c>
      <c r="K5960">
        <v>5</v>
      </c>
      <c r="L5960" s="3">
        <f>Working_Data[[#This Row],[price2]]/Working_Data[[#This Row],[quantity]]</f>
        <v>195.934</v>
      </c>
      <c r="M5960" s="3">
        <v>979.67</v>
      </c>
      <c r="N5960" t="s">
        <v>50</v>
      </c>
      <c r="O5960">
        <v>17</v>
      </c>
      <c r="P5960" s="1">
        <v>45730</v>
      </c>
      <c r="Q5960">
        <v>224</v>
      </c>
      <c r="R5960" t="s">
        <v>29</v>
      </c>
      <c r="S5960">
        <v>3</v>
      </c>
      <c r="T5960" s="1">
        <v>45708</v>
      </c>
      <c r="U5960" t="s">
        <v>60</v>
      </c>
      <c r="V5960" t="str">
        <f>TEXT(WEEKDAY(Working_Data[[#This Row],[order_date]],1),"DDDD")</f>
        <v>Sunday</v>
      </c>
      <c r="W5960" t="str">
        <f>TEXT(Working_Data[[#This Row],[order_date]],"mmmm")</f>
        <v>August</v>
      </c>
      <c r="X5960" s="7">
        <f>Working_Data[[#This Row],[last_order_date]]-Working_Data[[#This Row],[signup_date]]</f>
        <v>-25</v>
      </c>
      <c r="Y5960" s="7">
        <f>IF(Working_Data[[#This Row],[churned]]="Active",1,0)</f>
        <v>1</v>
      </c>
      <c r="Z5960" s="7">
        <f>YEAR(Working_Data[[#This Row],[order_date]])</f>
        <v>2025</v>
      </c>
    </row>
    <row r="5961" spans="1:26" x14ac:dyDescent="0.25">
      <c r="A5961" t="s">
        <v>11972</v>
      </c>
      <c r="B5961" t="s">
        <v>21</v>
      </c>
      <c r="C5961" t="s">
        <v>82</v>
      </c>
      <c r="D5961" t="s">
        <v>52</v>
      </c>
      <c r="E5961" s="1">
        <v>45293</v>
      </c>
      <c r="F5961" t="s">
        <v>11973</v>
      </c>
      <c r="G5961" s="1">
        <v>45886</v>
      </c>
      <c r="H5961" t="s">
        <v>41</v>
      </c>
      <c r="I5961" t="s">
        <v>42</v>
      </c>
      <c r="J5961" t="s">
        <v>67</v>
      </c>
      <c r="K5961">
        <v>1</v>
      </c>
      <c r="L5961" s="3">
        <f>Working_Data[[#This Row],[price2]]/Working_Data[[#This Row],[quantity]]</f>
        <v>104.08</v>
      </c>
      <c r="M5961" s="3">
        <v>104.08</v>
      </c>
      <c r="N5961" t="s">
        <v>35</v>
      </c>
      <c r="O5961">
        <v>22</v>
      </c>
      <c r="P5961" s="1">
        <v>45531</v>
      </c>
      <c r="Q5961">
        <v>186</v>
      </c>
      <c r="R5961" t="s">
        <v>29</v>
      </c>
      <c r="S5961">
        <v>4</v>
      </c>
      <c r="T5961" s="1">
        <v>45901</v>
      </c>
      <c r="U5961" t="s">
        <v>30</v>
      </c>
      <c r="V5961" t="str">
        <f>TEXT(WEEKDAY(Working_Data[[#This Row],[order_date]],1),"DDDD")</f>
        <v>Sunday</v>
      </c>
      <c r="W5961" t="str">
        <f>TEXT(Working_Data[[#This Row],[order_date]],"mmmm")</f>
        <v>August</v>
      </c>
      <c r="X5961" s="7">
        <f>Working_Data[[#This Row],[last_order_date]]-Working_Data[[#This Row],[signup_date]]</f>
        <v>238</v>
      </c>
      <c r="Y5961" s="7">
        <f>IF(Working_Data[[#This Row],[churned]]="Active",1,0)</f>
        <v>1</v>
      </c>
      <c r="Z5961" s="7">
        <f>YEAR(Working_Data[[#This Row],[order_date]])</f>
        <v>2025</v>
      </c>
    </row>
    <row r="5962" spans="1:26" x14ac:dyDescent="0.25">
      <c r="A5962" t="s">
        <v>11974</v>
      </c>
      <c r="B5962" t="s">
        <v>45</v>
      </c>
      <c r="C5962" t="s">
        <v>22</v>
      </c>
      <c r="D5962" t="s">
        <v>52</v>
      </c>
      <c r="E5962" s="1">
        <v>45408</v>
      </c>
      <c r="F5962" t="s">
        <v>11975</v>
      </c>
      <c r="G5962" s="1">
        <v>45886</v>
      </c>
      <c r="H5962" t="s">
        <v>34</v>
      </c>
      <c r="I5962" t="s">
        <v>63</v>
      </c>
      <c r="J5962" t="s">
        <v>64</v>
      </c>
      <c r="K5962">
        <v>3</v>
      </c>
      <c r="L5962" s="3">
        <f>Working_Data[[#This Row],[price2]]/Working_Data[[#This Row],[quantity]]</f>
        <v>447.1466666666667</v>
      </c>
      <c r="M5962" s="3">
        <v>1341.44</v>
      </c>
      <c r="N5962" t="s">
        <v>50</v>
      </c>
      <c r="O5962">
        <v>42</v>
      </c>
      <c r="P5962" s="1">
        <v>45545</v>
      </c>
      <c r="Q5962">
        <v>377</v>
      </c>
      <c r="R5962" t="s">
        <v>43</v>
      </c>
      <c r="S5962">
        <v>4</v>
      </c>
      <c r="T5962" s="1">
        <v>45744</v>
      </c>
      <c r="U5962" t="s">
        <v>60</v>
      </c>
      <c r="V5962" t="str">
        <f>TEXT(WEEKDAY(Working_Data[[#This Row],[order_date]],1),"DDDD")</f>
        <v>Sunday</v>
      </c>
      <c r="W5962" t="str">
        <f>TEXT(Working_Data[[#This Row],[order_date]],"mmmm")</f>
        <v>August</v>
      </c>
      <c r="X5962" s="7">
        <f>Working_Data[[#This Row],[last_order_date]]-Working_Data[[#This Row],[signup_date]]</f>
        <v>137</v>
      </c>
      <c r="Y5962" s="7">
        <f>IF(Working_Data[[#This Row],[churned]]="Active",1,0)</f>
        <v>0</v>
      </c>
      <c r="Z5962" s="7">
        <f>YEAR(Working_Data[[#This Row],[order_date]])</f>
        <v>2025</v>
      </c>
    </row>
    <row r="5963" spans="1:26" x14ac:dyDescent="0.25">
      <c r="A5963" t="s">
        <v>11976</v>
      </c>
      <c r="B5963" t="s">
        <v>45</v>
      </c>
      <c r="C5963" t="s">
        <v>82</v>
      </c>
      <c r="D5963" t="s">
        <v>56</v>
      </c>
      <c r="E5963" s="1">
        <v>45089</v>
      </c>
      <c r="F5963" t="s">
        <v>11977</v>
      </c>
      <c r="G5963" s="1">
        <v>45886</v>
      </c>
      <c r="H5963" t="s">
        <v>41</v>
      </c>
      <c r="I5963" t="s">
        <v>42</v>
      </c>
      <c r="J5963" t="s">
        <v>64</v>
      </c>
      <c r="K5963">
        <v>4</v>
      </c>
      <c r="L5963" s="3">
        <f>Working_Data[[#This Row],[price2]]/Working_Data[[#This Row],[quantity]]</f>
        <v>52.852499999999999</v>
      </c>
      <c r="M5963" s="3">
        <v>211.41</v>
      </c>
      <c r="N5963" t="s">
        <v>50</v>
      </c>
      <c r="O5963">
        <v>1</v>
      </c>
      <c r="P5963" s="1">
        <v>45784</v>
      </c>
      <c r="Q5963">
        <v>118</v>
      </c>
      <c r="R5963" t="s">
        <v>43</v>
      </c>
      <c r="S5963">
        <v>5</v>
      </c>
      <c r="T5963" s="1">
        <v>45655</v>
      </c>
      <c r="U5963" t="s">
        <v>36</v>
      </c>
      <c r="V5963" t="str">
        <f>TEXT(WEEKDAY(Working_Data[[#This Row],[order_date]],1),"DDDD")</f>
        <v>Sunday</v>
      </c>
      <c r="W5963" t="str">
        <f>TEXT(Working_Data[[#This Row],[order_date]],"mmmm")</f>
        <v>August</v>
      </c>
      <c r="X5963" s="7">
        <f>Working_Data[[#This Row],[last_order_date]]-Working_Data[[#This Row],[signup_date]]</f>
        <v>695</v>
      </c>
      <c r="Y5963" s="7">
        <f>IF(Working_Data[[#This Row],[churned]]="Active",1,0)</f>
        <v>0</v>
      </c>
      <c r="Z5963" s="7">
        <f>YEAR(Working_Data[[#This Row],[order_date]])</f>
        <v>2025</v>
      </c>
    </row>
    <row r="5964" spans="1:26" x14ac:dyDescent="0.25">
      <c r="A5964" t="s">
        <v>11978</v>
      </c>
      <c r="B5964" t="s">
        <v>45</v>
      </c>
      <c r="C5964" t="s">
        <v>22</v>
      </c>
      <c r="D5964" t="s">
        <v>32</v>
      </c>
      <c r="E5964" s="1">
        <v>45623</v>
      </c>
      <c r="F5964" t="s">
        <v>11979</v>
      </c>
      <c r="G5964" s="1">
        <v>45886</v>
      </c>
      <c r="H5964" t="s">
        <v>25</v>
      </c>
      <c r="I5964" t="s">
        <v>42</v>
      </c>
      <c r="J5964" t="s">
        <v>64</v>
      </c>
      <c r="K5964">
        <v>3</v>
      </c>
      <c r="L5964" s="3">
        <f>Working_Data[[#This Row],[price2]]/Working_Data[[#This Row],[quantity]]</f>
        <v>478.52</v>
      </c>
      <c r="M5964" s="3">
        <v>1435.56</v>
      </c>
      <c r="N5964" t="s">
        <v>28</v>
      </c>
      <c r="O5964">
        <v>9</v>
      </c>
      <c r="P5964" s="1">
        <v>45890</v>
      </c>
      <c r="Q5964">
        <v>219</v>
      </c>
      <c r="R5964" t="s">
        <v>29</v>
      </c>
      <c r="S5964">
        <v>3</v>
      </c>
      <c r="T5964" s="1">
        <v>45672</v>
      </c>
      <c r="U5964" t="s">
        <v>60</v>
      </c>
      <c r="V5964" t="str">
        <f>TEXT(WEEKDAY(Working_Data[[#This Row],[order_date]],1),"DDDD")</f>
        <v>Sunday</v>
      </c>
      <c r="W5964" t="str">
        <f>TEXT(Working_Data[[#This Row],[order_date]],"mmmm")</f>
        <v>August</v>
      </c>
      <c r="X5964" s="7">
        <f>Working_Data[[#This Row],[last_order_date]]-Working_Data[[#This Row],[signup_date]]</f>
        <v>267</v>
      </c>
      <c r="Y5964" s="7">
        <f>IF(Working_Data[[#This Row],[churned]]="Active",1,0)</f>
        <v>1</v>
      </c>
      <c r="Z5964" s="7">
        <f>YEAR(Working_Data[[#This Row],[order_date]])</f>
        <v>2025</v>
      </c>
    </row>
    <row r="5965" spans="1:26" x14ac:dyDescent="0.25">
      <c r="A5965" t="s">
        <v>11980</v>
      </c>
      <c r="B5965" t="s">
        <v>21</v>
      </c>
      <c r="C5965" t="s">
        <v>82</v>
      </c>
      <c r="D5965" t="s">
        <v>77</v>
      </c>
      <c r="E5965" s="1">
        <v>45489</v>
      </c>
      <c r="F5965" t="s">
        <v>11981</v>
      </c>
      <c r="G5965" s="1">
        <v>45886</v>
      </c>
      <c r="H5965" t="s">
        <v>25</v>
      </c>
      <c r="I5965" t="s">
        <v>42</v>
      </c>
      <c r="J5965" t="s">
        <v>64</v>
      </c>
      <c r="K5965">
        <v>5</v>
      </c>
      <c r="L5965" s="3">
        <f>Working_Data[[#This Row],[price2]]/Working_Data[[#This Row],[quantity]]</f>
        <v>55.222000000000001</v>
      </c>
      <c r="M5965" s="3">
        <v>276.11</v>
      </c>
      <c r="N5965" t="s">
        <v>35</v>
      </c>
      <c r="O5965">
        <v>1</v>
      </c>
      <c r="P5965" s="1">
        <v>45716</v>
      </c>
      <c r="Q5965">
        <v>294</v>
      </c>
      <c r="R5965" t="s">
        <v>43</v>
      </c>
      <c r="S5965">
        <v>3</v>
      </c>
      <c r="T5965" s="1">
        <v>45708</v>
      </c>
      <c r="U5965" t="s">
        <v>60</v>
      </c>
      <c r="V5965" t="str">
        <f>TEXT(WEEKDAY(Working_Data[[#This Row],[order_date]],1),"DDDD")</f>
        <v>Sunday</v>
      </c>
      <c r="W5965" t="str">
        <f>TEXT(Working_Data[[#This Row],[order_date]],"mmmm")</f>
        <v>August</v>
      </c>
      <c r="X5965" s="7">
        <f>Working_Data[[#This Row],[last_order_date]]-Working_Data[[#This Row],[signup_date]]</f>
        <v>227</v>
      </c>
      <c r="Y5965" s="7">
        <f>IF(Working_Data[[#This Row],[churned]]="Active",1,0)</f>
        <v>0</v>
      </c>
      <c r="Z5965" s="7">
        <f>YEAR(Working_Data[[#This Row],[order_date]])</f>
        <v>2025</v>
      </c>
    </row>
    <row r="5966" spans="1:26" x14ac:dyDescent="0.25">
      <c r="A5966" t="s">
        <v>11982</v>
      </c>
      <c r="B5966" t="s">
        <v>21</v>
      </c>
      <c r="C5966" t="s">
        <v>22</v>
      </c>
      <c r="D5966" t="s">
        <v>23</v>
      </c>
      <c r="E5966" s="1">
        <v>45217</v>
      </c>
      <c r="F5966" t="s">
        <v>11983</v>
      </c>
      <c r="G5966" s="1">
        <v>45887</v>
      </c>
      <c r="H5966" t="s">
        <v>58</v>
      </c>
      <c r="I5966" t="s">
        <v>63</v>
      </c>
      <c r="J5966" t="s">
        <v>27</v>
      </c>
      <c r="K5966">
        <v>2</v>
      </c>
      <c r="L5966" s="3">
        <f>Working_Data[[#This Row],[price2]]/Working_Data[[#This Row],[quantity]]</f>
        <v>92.86</v>
      </c>
      <c r="M5966" s="3">
        <v>185.72</v>
      </c>
      <c r="N5966" t="s">
        <v>35</v>
      </c>
      <c r="O5966">
        <v>50</v>
      </c>
      <c r="P5966" s="1">
        <v>45595</v>
      </c>
      <c r="Q5966">
        <v>440</v>
      </c>
      <c r="R5966" t="s">
        <v>29</v>
      </c>
      <c r="S5966">
        <v>3</v>
      </c>
      <c r="T5966" s="1">
        <v>45709</v>
      </c>
      <c r="U5966" t="s">
        <v>30</v>
      </c>
      <c r="V5966" t="str">
        <f>TEXT(WEEKDAY(Working_Data[[#This Row],[order_date]],1),"DDDD")</f>
        <v>Monday</v>
      </c>
      <c r="W5966" t="str">
        <f>TEXT(Working_Data[[#This Row],[order_date]],"mmmm")</f>
        <v>August</v>
      </c>
      <c r="X5966" s="7">
        <f>Working_Data[[#This Row],[last_order_date]]-Working_Data[[#This Row],[signup_date]]</f>
        <v>378</v>
      </c>
      <c r="Y5966" s="7">
        <f>IF(Working_Data[[#This Row],[churned]]="Active",1,0)</f>
        <v>1</v>
      </c>
      <c r="Z5966" s="7">
        <f>YEAR(Working_Data[[#This Row],[order_date]])</f>
        <v>2025</v>
      </c>
    </row>
    <row r="5967" spans="1:26" x14ac:dyDescent="0.25">
      <c r="A5967" t="s">
        <v>11984</v>
      </c>
      <c r="B5967" t="s">
        <v>21</v>
      </c>
      <c r="C5967" t="s">
        <v>39</v>
      </c>
      <c r="D5967" t="s">
        <v>23</v>
      </c>
      <c r="E5967" s="1">
        <v>45633</v>
      </c>
      <c r="F5967" t="s">
        <v>11985</v>
      </c>
      <c r="G5967" s="1">
        <v>45887</v>
      </c>
      <c r="H5967" t="s">
        <v>41</v>
      </c>
      <c r="I5967" t="s">
        <v>26</v>
      </c>
      <c r="J5967" t="s">
        <v>67</v>
      </c>
      <c r="K5967">
        <v>3</v>
      </c>
      <c r="L5967" s="3">
        <f>Working_Data[[#This Row],[price2]]/Working_Data[[#This Row],[quantity]]</f>
        <v>227.75</v>
      </c>
      <c r="M5967" s="3">
        <v>683.25</v>
      </c>
      <c r="N5967" t="s">
        <v>35</v>
      </c>
      <c r="O5967">
        <v>24</v>
      </c>
      <c r="P5967" s="1">
        <v>45614</v>
      </c>
      <c r="Q5967">
        <v>306</v>
      </c>
      <c r="R5967" t="s">
        <v>43</v>
      </c>
      <c r="S5967">
        <v>2</v>
      </c>
      <c r="T5967" s="1">
        <v>45823</v>
      </c>
      <c r="U5967" t="s">
        <v>60</v>
      </c>
      <c r="V5967" t="str">
        <f>TEXT(WEEKDAY(Working_Data[[#This Row],[order_date]],1),"DDDD")</f>
        <v>Monday</v>
      </c>
      <c r="W5967" t="str">
        <f>TEXT(Working_Data[[#This Row],[order_date]],"mmmm")</f>
        <v>August</v>
      </c>
      <c r="X5967" s="7">
        <f>Working_Data[[#This Row],[last_order_date]]-Working_Data[[#This Row],[signup_date]]</f>
        <v>-19</v>
      </c>
      <c r="Y5967" s="7">
        <f>IF(Working_Data[[#This Row],[churned]]="Active",1,0)</f>
        <v>0</v>
      </c>
      <c r="Z5967" s="7">
        <f>YEAR(Working_Data[[#This Row],[order_date]])</f>
        <v>2025</v>
      </c>
    </row>
    <row r="5968" spans="1:26" x14ac:dyDescent="0.25">
      <c r="A5968" t="s">
        <v>11986</v>
      </c>
      <c r="B5968" t="s">
        <v>21</v>
      </c>
      <c r="C5968" t="s">
        <v>39</v>
      </c>
      <c r="D5968" t="s">
        <v>32</v>
      </c>
      <c r="E5968" s="1">
        <v>45446</v>
      </c>
      <c r="F5968" t="s">
        <v>11987</v>
      </c>
      <c r="G5968" s="1">
        <v>45887</v>
      </c>
      <c r="H5968" t="s">
        <v>41</v>
      </c>
      <c r="I5968" t="s">
        <v>48</v>
      </c>
      <c r="J5968" t="s">
        <v>67</v>
      </c>
      <c r="K5968">
        <v>3</v>
      </c>
      <c r="L5968" s="3">
        <f>Working_Data[[#This Row],[price2]]/Working_Data[[#This Row],[quantity]]</f>
        <v>97.766666666666666</v>
      </c>
      <c r="M5968" s="3">
        <v>293.3</v>
      </c>
      <c r="N5968" t="s">
        <v>50</v>
      </c>
      <c r="O5968">
        <v>14</v>
      </c>
      <c r="P5968" s="1">
        <v>45890</v>
      </c>
      <c r="Q5968">
        <v>383</v>
      </c>
      <c r="R5968" t="s">
        <v>43</v>
      </c>
      <c r="S5968">
        <v>3</v>
      </c>
      <c r="T5968" s="1">
        <v>45574</v>
      </c>
      <c r="U5968" t="s">
        <v>36</v>
      </c>
      <c r="V5968" t="str">
        <f>TEXT(WEEKDAY(Working_Data[[#This Row],[order_date]],1),"DDDD")</f>
        <v>Monday</v>
      </c>
      <c r="W5968" t="str">
        <f>TEXT(Working_Data[[#This Row],[order_date]],"mmmm")</f>
        <v>August</v>
      </c>
      <c r="X5968" s="7">
        <f>Working_Data[[#This Row],[last_order_date]]-Working_Data[[#This Row],[signup_date]]</f>
        <v>444</v>
      </c>
      <c r="Y5968" s="7">
        <f>IF(Working_Data[[#This Row],[churned]]="Active",1,0)</f>
        <v>0</v>
      </c>
      <c r="Z5968" s="7">
        <f>YEAR(Working_Data[[#This Row],[order_date]])</f>
        <v>2025</v>
      </c>
    </row>
    <row r="5969" spans="1:26" x14ac:dyDescent="0.25">
      <c r="A5969" t="s">
        <v>11988</v>
      </c>
      <c r="B5969" t="s">
        <v>38</v>
      </c>
      <c r="C5969" t="s">
        <v>39</v>
      </c>
      <c r="D5969" t="s">
        <v>32</v>
      </c>
      <c r="E5969" s="1">
        <v>45452</v>
      </c>
      <c r="F5969" t="s">
        <v>11989</v>
      </c>
      <c r="G5969" s="1">
        <v>45887</v>
      </c>
      <c r="H5969" t="s">
        <v>41</v>
      </c>
      <c r="I5969" t="s">
        <v>54</v>
      </c>
      <c r="J5969" t="s">
        <v>59</v>
      </c>
      <c r="K5969">
        <v>1</v>
      </c>
      <c r="L5969" s="3">
        <f>Working_Data[[#This Row],[price2]]/Working_Data[[#This Row],[quantity]]</f>
        <v>837.66</v>
      </c>
      <c r="M5969" s="3">
        <v>837.66</v>
      </c>
      <c r="N5969" t="s">
        <v>28</v>
      </c>
      <c r="O5969">
        <v>46</v>
      </c>
      <c r="P5969" s="1">
        <v>45679</v>
      </c>
      <c r="Q5969">
        <v>116</v>
      </c>
      <c r="R5969" t="s">
        <v>29</v>
      </c>
      <c r="S5969">
        <v>2</v>
      </c>
      <c r="T5969" s="1">
        <v>45964</v>
      </c>
      <c r="U5969" t="s">
        <v>36</v>
      </c>
      <c r="V5969" t="str">
        <f>TEXT(WEEKDAY(Working_Data[[#This Row],[order_date]],1),"DDDD")</f>
        <v>Monday</v>
      </c>
      <c r="W5969" t="str">
        <f>TEXT(Working_Data[[#This Row],[order_date]],"mmmm")</f>
        <v>August</v>
      </c>
      <c r="X5969" s="7">
        <f>Working_Data[[#This Row],[last_order_date]]-Working_Data[[#This Row],[signup_date]]</f>
        <v>227</v>
      </c>
      <c r="Y5969" s="7">
        <f>IF(Working_Data[[#This Row],[churned]]="Active",1,0)</f>
        <v>1</v>
      </c>
      <c r="Z5969" s="7">
        <f>YEAR(Working_Data[[#This Row],[order_date]])</f>
        <v>2025</v>
      </c>
    </row>
    <row r="5970" spans="1:26" x14ac:dyDescent="0.25">
      <c r="A5970" t="s">
        <v>11990</v>
      </c>
      <c r="B5970" t="s">
        <v>38</v>
      </c>
      <c r="C5970" t="s">
        <v>39</v>
      </c>
      <c r="D5970" t="s">
        <v>23</v>
      </c>
      <c r="E5970" s="1">
        <v>45672</v>
      </c>
      <c r="F5970" t="s">
        <v>11991</v>
      </c>
      <c r="G5970" s="1">
        <v>45887</v>
      </c>
      <c r="H5970" t="s">
        <v>47</v>
      </c>
      <c r="I5970" t="s">
        <v>48</v>
      </c>
      <c r="J5970" t="s">
        <v>49</v>
      </c>
      <c r="K5970">
        <v>3</v>
      </c>
      <c r="L5970" s="3">
        <f>Working_Data[[#This Row],[price2]]/Working_Data[[#This Row],[quantity]]</f>
        <v>347.47666666666669</v>
      </c>
      <c r="M5970" s="3">
        <v>1042.43</v>
      </c>
      <c r="N5970" t="s">
        <v>35</v>
      </c>
      <c r="O5970">
        <v>9</v>
      </c>
      <c r="P5970" s="1">
        <v>45844</v>
      </c>
      <c r="Q5970">
        <v>463</v>
      </c>
      <c r="R5970" t="s">
        <v>29</v>
      </c>
      <c r="S5970">
        <v>4</v>
      </c>
      <c r="T5970" s="1">
        <v>45688</v>
      </c>
      <c r="U5970" t="s">
        <v>30</v>
      </c>
      <c r="V5970" t="str">
        <f>TEXT(WEEKDAY(Working_Data[[#This Row],[order_date]],1),"DDDD")</f>
        <v>Monday</v>
      </c>
      <c r="W5970" t="str">
        <f>TEXT(Working_Data[[#This Row],[order_date]],"mmmm")</f>
        <v>August</v>
      </c>
      <c r="X5970" s="7">
        <f>Working_Data[[#This Row],[last_order_date]]-Working_Data[[#This Row],[signup_date]]</f>
        <v>172</v>
      </c>
      <c r="Y5970" s="7">
        <f>IF(Working_Data[[#This Row],[churned]]="Active",1,0)</f>
        <v>1</v>
      </c>
      <c r="Z5970" s="7">
        <f>YEAR(Working_Data[[#This Row],[order_date]])</f>
        <v>2025</v>
      </c>
    </row>
    <row r="5971" spans="1:26" x14ac:dyDescent="0.25">
      <c r="A5971" t="s">
        <v>11992</v>
      </c>
      <c r="B5971" t="s">
        <v>45</v>
      </c>
      <c r="C5971" t="s">
        <v>82</v>
      </c>
      <c r="D5971" t="s">
        <v>52</v>
      </c>
      <c r="E5971" s="1">
        <v>45276</v>
      </c>
      <c r="F5971" t="s">
        <v>11993</v>
      </c>
      <c r="G5971" s="1">
        <v>45888</v>
      </c>
      <c r="H5971" t="s">
        <v>25</v>
      </c>
      <c r="I5971" t="s">
        <v>63</v>
      </c>
      <c r="J5971" t="s">
        <v>27</v>
      </c>
      <c r="K5971">
        <v>1</v>
      </c>
      <c r="L5971" s="3">
        <f>Working_Data[[#This Row],[price2]]/Working_Data[[#This Row],[quantity]]</f>
        <v>1143.3699999999999</v>
      </c>
      <c r="M5971" s="3">
        <v>1143.3699999999999</v>
      </c>
      <c r="N5971" t="s">
        <v>35</v>
      </c>
      <c r="O5971">
        <v>18</v>
      </c>
      <c r="P5971" s="1">
        <v>45333</v>
      </c>
      <c r="Q5971">
        <v>249</v>
      </c>
      <c r="R5971" t="s">
        <v>43</v>
      </c>
      <c r="S5971">
        <v>5</v>
      </c>
      <c r="T5971" s="1">
        <v>45851</v>
      </c>
      <c r="U5971" t="s">
        <v>36</v>
      </c>
      <c r="V5971" t="str">
        <f>TEXT(WEEKDAY(Working_Data[[#This Row],[order_date]],1),"DDDD")</f>
        <v>Tuesday</v>
      </c>
      <c r="W5971" t="str">
        <f>TEXT(Working_Data[[#This Row],[order_date]],"mmmm")</f>
        <v>August</v>
      </c>
      <c r="X5971" s="7">
        <f>Working_Data[[#This Row],[last_order_date]]-Working_Data[[#This Row],[signup_date]]</f>
        <v>57</v>
      </c>
      <c r="Y5971" s="7">
        <f>IF(Working_Data[[#This Row],[churned]]="Active",1,0)</f>
        <v>0</v>
      </c>
      <c r="Z5971" s="7">
        <f>YEAR(Working_Data[[#This Row],[order_date]])</f>
        <v>2025</v>
      </c>
    </row>
    <row r="5972" spans="1:26" x14ac:dyDescent="0.25">
      <c r="A5972" t="s">
        <v>11994</v>
      </c>
      <c r="B5972" t="s">
        <v>45</v>
      </c>
      <c r="C5972" t="s">
        <v>22</v>
      </c>
      <c r="D5972" t="s">
        <v>23</v>
      </c>
      <c r="E5972" s="1">
        <v>45354</v>
      </c>
      <c r="F5972" t="s">
        <v>11995</v>
      </c>
      <c r="G5972" s="1">
        <v>45888</v>
      </c>
      <c r="H5972" t="s">
        <v>41</v>
      </c>
      <c r="I5972" t="s">
        <v>63</v>
      </c>
      <c r="J5972" t="s">
        <v>67</v>
      </c>
      <c r="K5972">
        <v>3</v>
      </c>
      <c r="L5972" s="3">
        <f>Working_Data[[#This Row],[price2]]/Working_Data[[#This Row],[quantity]]</f>
        <v>467.44666666666666</v>
      </c>
      <c r="M5972" s="3">
        <v>1402.34</v>
      </c>
      <c r="N5972" t="s">
        <v>35</v>
      </c>
      <c r="O5972">
        <v>8</v>
      </c>
      <c r="P5972" s="1">
        <v>45686</v>
      </c>
      <c r="Q5972">
        <v>355</v>
      </c>
      <c r="R5972" t="s">
        <v>43</v>
      </c>
      <c r="S5972">
        <v>1</v>
      </c>
      <c r="T5972" s="1">
        <v>45783</v>
      </c>
      <c r="U5972" t="s">
        <v>36</v>
      </c>
      <c r="V5972" t="str">
        <f>TEXT(WEEKDAY(Working_Data[[#This Row],[order_date]],1),"DDDD")</f>
        <v>Tuesday</v>
      </c>
      <c r="W5972" t="str">
        <f>TEXT(Working_Data[[#This Row],[order_date]],"mmmm")</f>
        <v>August</v>
      </c>
      <c r="X5972" s="7">
        <f>Working_Data[[#This Row],[last_order_date]]-Working_Data[[#This Row],[signup_date]]</f>
        <v>332</v>
      </c>
      <c r="Y5972" s="7">
        <f>IF(Working_Data[[#This Row],[churned]]="Active",1,0)</f>
        <v>0</v>
      </c>
      <c r="Z5972" s="7">
        <f>YEAR(Working_Data[[#This Row],[order_date]])</f>
        <v>2025</v>
      </c>
    </row>
    <row r="5973" spans="1:26" x14ac:dyDescent="0.25">
      <c r="A5973" t="s">
        <v>11996</v>
      </c>
      <c r="B5973" t="s">
        <v>45</v>
      </c>
      <c r="C5973" t="s">
        <v>82</v>
      </c>
      <c r="D5973" t="s">
        <v>32</v>
      </c>
      <c r="E5973" s="1">
        <v>45529</v>
      </c>
      <c r="F5973" t="s">
        <v>11997</v>
      </c>
      <c r="G5973" s="1">
        <v>45888</v>
      </c>
      <c r="H5973" t="s">
        <v>58</v>
      </c>
      <c r="I5973" t="s">
        <v>54</v>
      </c>
      <c r="J5973" t="s">
        <v>49</v>
      </c>
      <c r="K5973">
        <v>5</v>
      </c>
      <c r="L5973" s="3">
        <f>Working_Data[[#This Row],[price2]]/Working_Data[[#This Row],[quantity]]</f>
        <v>87.253999999999991</v>
      </c>
      <c r="M5973" s="3">
        <v>436.27</v>
      </c>
      <c r="N5973" t="s">
        <v>28</v>
      </c>
      <c r="O5973">
        <v>29</v>
      </c>
      <c r="P5973" s="1">
        <v>45553</v>
      </c>
      <c r="Q5973">
        <v>107</v>
      </c>
      <c r="R5973" t="s">
        <v>43</v>
      </c>
      <c r="S5973">
        <v>5</v>
      </c>
      <c r="T5973" s="1">
        <v>45877</v>
      </c>
      <c r="U5973" t="s">
        <v>36</v>
      </c>
      <c r="V5973" t="str">
        <f>TEXT(WEEKDAY(Working_Data[[#This Row],[order_date]],1),"DDDD")</f>
        <v>Tuesday</v>
      </c>
      <c r="W5973" t="str">
        <f>TEXT(Working_Data[[#This Row],[order_date]],"mmmm")</f>
        <v>August</v>
      </c>
      <c r="X5973" s="7">
        <f>Working_Data[[#This Row],[last_order_date]]-Working_Data[[#This Row],[signup_date]]</f>
        <v>24</v>
      </c>
      <c r="Y5973" s="7">
        <f>IF(Working_Data[[#This Row],[churned]]="Active",1,0)</f>
        <v>0</v>
      </c>
      <c r="Z5973" s="7">
        <f>YEAR(Working_Data[[#This Row],[order_date]])</f>
        <v>2025</v>
      </c>
    </row>
    <row r="5974" spans="1:26" x14ac:dyDescent="0.25">
      <c r="A5974" t="s">
        <v>11998</v>
      </c>
      <c r="B5974" t="s">
        <v>38</v>
      </c>
      <c r="C5974" t="s">
        <v>82</v>
      </c>
      <c r="D5974" t="s">
        <v>77</v>
      </c>
      <c r="E5974" s="1">
        <v>45690</v>
      </c>
      <c r="F5974" t="s">
        <v>11999</v>
      </c>
      <c r="G5974" s="1">
        <v>45888</v>
      </c>
      <c r="H5974" t="s">
        <v>41</v>
      </c>
      <c r="I5974" t="s">
        <v>42</v>
      </c>
      <c r="J5974" t="s">
        <v>49</v>
      </c>
      <c r="K5974">
        <v>3</v>
      </c>
      <c r="L5974" s="3">
        <f>Working_Data[[#This Row],[price2]]/Working_Data[[#This Row],[quantity]]</f>
        <v>306.28666666666669</v>
      </c>
      <c r="M5974" s="3">
        <v>918.86</v>
      </c>
      <c r="N5974" t="s">
        <v>50</v>
      </c>
      <c r="O5974">
        <v>39</v>
      </c>
      <c r="P5974" s="1">
        <v>45558</v>
      </c>
      <c r="Q5974">
        <v>475</v>
      </c>
      <c r="R5974" t="s">
        <v>43</v>
      </c>
      <c r="S5974">
        <v>5</v>
      </c>
      <c r="T5974" s="1">
        <v>45964</v>
      </c>
      <c r="U5974" t="s">
        <v>60</v>
      </c>
      <c r="V5974" t="str">
        <f>TEXT(WEEKDAY(Working_Data[[#This Row],[order_date]],1),"DDDD")</f>
        <v>Tuesday</v>
      </c>
      <c r="W5974" t="str">
        <f>TEXT(Working_Data[[#This Row],[order_date]],"mmmm")</f>
        <v>August</v>
      </c>
      <c r="X5974" s="7">
        <f>Working_Data[[#This Row],[last_order_date]]-Working_Data[[#This Row],[signup_date]]</f>
        <v>-132</v>
      </c>
      <c r="Y5974" s="7">
        <f>IF(Working_Data[[#This Row],[churned]]="Active",1,0)</f>
        <v>0</v>
      </c>
      <c r="Z5974" s="7">
        <f>YEAR(Working_Data[[#This Row],[order_date]])</f>
        <v>2025</v>
      </c>
    </row>
    <row r="5975" spans="1:26" x14ac:dyDescent="0.25">
      <c r="A5975" t="s">
        <v>12000</v>
      </c>
      <c r="B5975" t="s">
        <v>21</v>
      </c>
      <c r="C5975" t="s">
        <v>82</v>
      </c>
      <c r="D5975" t="s">
        <v>52</v>
      </c>
      <c r="E5975" s="1">
        <v>45409</v>
      </c>
      <c r="F5975" t="s">
        <v>12001</v>
      </c>
      <c r="G5975" s="1">
        <v>45889</v>
      </c>
      <c r="H5975" t="s">
        <v>34</v>
      </c>
      <c r="I5975" t="s">
        <v>48</v>
      </c>
      <c r="J5975" t="s">
        <v>27</v>
      </c>
      <c r="K5975">
        <v>1</v>
      </c>
      <c r="L5975" s="3">
        <f>Working_Data[[#This Row],[price2]]/Working_Data[[#This Row],[quantity]]</f>
        <v>589.25</v>
      </c>
      <c r="M5975" s="3">
        <v>589.25</v>
      </c>
      <c r="N5975" t="s">
        <v>28</v>
      </c>
      <c r="O5975">
        <v>15</v>
      </c>
      <c r="P5975" s="1">
        <v>45809</v>
      </c>
      <c r="Q5975">
        <v>369</v>
      </c>
      <c r="R5975" t="s">
        <v>43</v>
      </c>
      <c r="S5975">
        <v>2</v>
      </c>
      <c r="T5975" s="1">
        <v>45721</v>
      </c>
      <c r="U5975" t="s">
        <v>30</v>
      </c>
      <c r="V5975" t="str">
        <f>TEXT(WEEKDAY(Working_Data[[#This Row],[order_date]],1),"DDDD")</f>
        <v>Wednesday</v>
      </c>
      <c r="W5975" t="str">
        <f>TEXT(Working_Data[[#This Row],[order_date]],"mmmm")</f>
        <v>August</v>
      </c>
      <c r="X5975" s="7">
        <f>Working_Data[[#This Row],[last_order_date]]-Working_Data[[#This Row],[signup_date]]</f>
        <v>400</v>
      </c>
      <c r="Y5975" s="7">
        <f>IF(Working_Data[[#This Row],[churned]]="Active",1,0)</f>
        <v>0</v>
      </c>
      <c r="Z5975" s="7">
        <f>YEAR(Working_Data[[#This Row],[order_date]])</f>
        <v>2025</v>
      </c>
    </row>
    <row r="5976" spans="1:26" x14ac:dyDescent="0.25">
      <c r="A5976" t="s">
        <v>12002</v>
      </c>
      <c r="B5976" t="s">
        <v>45</v>
      </c>
      <c r="C5976" t="s">
        <v>82</v>
      </c>
      <c r="D5976" t="s">
        <v>77</v>
      </c>
      <c r="E5976" s="1">
        <v>45775</v>
      </c>
      <c r="F5976" t="s">
        <v>12003</v>
      </c>
      <c r="G5976" s="1">
        <v>45889</v>
      </c>
      <c r="H5976" t="s">
        <v>41</v>
      </c>
      <c r="I5976" t="s">
        <v>48</v>
      </c>
      <c r="J5976" t="s">
        <v>49</v>
      </c>
      <c r="K5976">
        <v>2</v>
      </c>
      <c r="L5976" s="3">
        <f>Working_Data[[#This Row],[price2]]/Working_Data[[#This Row],[quantity]]</f>
        <v>353.5</v>
      </c>
      <c r="M5976" s="3">
        <v>707</v>
      </c>
      <c r="N5976" t="s">
        <v>28</v>
      </c>
      <c r="O5976">
        <v>9</v>
      </c>
      <c r="P5976" s="1">
        <v>45516</v>
      </c>
      <c r="Q5976">
        <v>335</v>
      </c>
      <c r="R5976" t="s">
        <v>29</v>
      </c>
      <c r="S5976">
        <v>5</v>
      </c>
      <c r="T5976" s="1">
        <v>45301</v>
      </c>
      <c r="U5976" t="s">
        <v>30</v>
      </c>
      <c r="V5976" t="str">
        <f>TEXT(WEEKDAY(Working_Data[[#This Row],[order_date]],1),"DDDD")</f>
        <v>Wednesday</v>
      </c>
      <c r="W5976" t="str">
        <f>TEXT(Working_Data[[#This Row],[order_date]],"mmmm")</f>
        <v>August</v>
      </c>
      <c r="X5976" s="7">
        <f>Working_Data[[#This Row],[last_order_date]]-Working_Data[[#This Row],[signup_date]]</f>
        <v>-259</v>
      </c>
      <c r="Y5976" s="7">
        <f>IF(Working_Data[[#This Row],[churned]]="Active",1,0)</f>
        <v>1</v>
      </c>
      <c r="Z5976" s="7">
        <f>YEAR(Working_Data[[#This Row],[order_date]])</f>
        <v>2025</v>
      </c>
    </row>
    <row r="5977" spans="1:26" x14ac:dyDescent="0.25">
      <c r="A5977" t="s">
        <v>12004</v>
      </c>
      <c r="B5977" t="s">
        <v>38</v>
      </c>
      <c r="C5977" t="s">
        <v>82</v>
      </c>
      <c r="D5977" t="s">
        <v>52</v>
      </c>
      <c r="E5977" s="1">
        <v>45493</v>
      </c>
      <c r="F5977" t="s">
        <v>12005</v>
      </c>
      <c r="G5977" s="1">
        <v>45889</v>
      </c>
      <c r="H5977" t="s">
        <v>47</v>
      </c>
      <c r="I5977" t="s">
        <v>42</v>
      </c>
      <c r="J5977" t="s">
        <v>59</v>
      </c>
      <c r="K5977">
        <v>3</v>
      </c>
      <c r="L5977" s="3">
        <f>Working_Data[[#This Row],[price2]]/Working_Data[[#This Row],[quantity]]</f>
        <v>484.34666666666664</v>
      </c>
      <c r="M5977" s="3">
        <v>1453.04</v>
      </c>
      <c r="N5977" t="s">
        <v>50</v>
      </c>
      <c r="O5977">
        <v>49</v>
      </c>
      <c r="P5977" s="1">
        <v>45840</v>
      </c>
      <c r="Q5977">
        <v>469</v>
      </c>
      <c r="R5977" t="s">
        <v>29</v>
      </c>
      <c r="S5977">
        <v>5</v>
      </c>
      <c r="T5977" s="1">
        <v>45625</v>
      </c>
      <c r="U5977" t="s">
        <v>60</v>
      </c>
      <c r="V5977" t="str">
        <f>TEXT(WEEKDAY(Working_Data[[#This Row],[order_date]],1),"DDDD")</f>
        <v>Wednesday</v>
      </c>
      <c r="W5977" t="str">
        <f>TEXT(Working_Data[[#This Row],[order_date]],"mmmm")</f>
        <v>August</v>
      </c>
      <c r="X5977" s="7">
        <f>Working_Data[[#This Row],[last_order_date]]-Working_Data[[#This Row],[signup_date]]</f>
        <v>347</v>
      </c>
      <c r="Y5977" s="7">
        <f>IF(Working_Data[[#This Row],[churned]]="Active",1,0)</f>
        <v>1</v>
      </c>
      <c r="Z5977" s="7">
        <f>YEAR(Working_Data[[#This Row],[order_date]])</f>
        <v>2025</v>
      </c>
    </row>
    <row r="5978" spans="1:26" x14ac:dyDescent="0.25">
      <c r="A5978" t="s">
        <v>12006</v>
      </c>
      <c r="B5978" t="s">
        <v>38</v>
      </c>
      <c r="C5978" t="s">
        <v>22</v>
      </c>
      <c r="D5978" t="s">
        <v>56</v>
      </c>
      <c r="E5978" s="1">
        <v>45808</v>
      </c>
      <c r="F5978" t="s">
        <v>12007</v>
      </c>
      <c r="G5978" s="1">
        <v>45889</v>
      </c>
      <c r="H5978" t="s">
        <v>58</v>
      </c>
      <c r="I5978" t="s">
        <v>42</v>
      </c>
      <c r="J5978" t="s">
        <v>59</v>
      </c>
      <c r="K5978">
        <v>1</v>
      </c>
      <c r="L5978" s="3">
        <f>Working_Data[[#This Row],[price2]]/Working_Data[[#This Row],[quantity]]</f>
        <v>507.73</v>
      </c>
      <c r="M5978" s="3">
        <v>507.73</v>
      </c>
      <c r="N5978" t="s">
        <v>35</v>
      </c>
      <c r="O5978">
        <v>26</v>
      </c>
      <c r="P5978" s="1">
        <v>45638</v>
      </c>
      <c r="Q5978">
        <v>406</v>
      </c>
      <c r="R5978" t="s">
        <v>29</v>
      </c>
      <c r="S5978">
        <v>1</v>
      </c>
      <c r="T5978" s="1">
        <v>45558</v>
      </c>
      <c r="U5978" t="s">
        <v>36</v>
      </c>
      <c r="V5978" t="str">
        <f>TEXT(WEEKDAY(Working_Data[[#This Row],[order_date]],1),"DDDD")</f>
        <v>Wednesday</v>
      </c>
      <c r="W5978" t="str">
        <f>TEXT(Working_Data[[#This Row],[order_date]],"mmmm")</f>
        <v>August</v>
      </c>
      <c r="X5978" s="7">
        <f>Working_Data[[#This Row],[last_order_date]]-Working_Data[[#This Row],[signup_date]]</f>
        <v>-170</v>
      </c>
      <c r="Y5978" s="7">
        <f>IF(Working_Data[[#This Row],[churned]]="Active",1,0)</f>
        <v>1</v>
      </c>
      <c r="Z5978" s="7">
        <f>YEAR(Working_Data[[#This Row],[order_date]])</f>
        <v>2025</v>
      </c>
    </row>
    <row r="5979" spans="1:26" x14ac:dyDescent="0.25">
      <c r="A5979" t="s">
        <v>12008</v>
      </c>
      <c r="B5979" t="s">
        <v>38</v>
      </c>
      <c r="C5979" t="s">
        <v>39</v>
      </c>
      <c r="D5979" t="s">
        <v>52</v>
      </c>
      <c r="E5979" s="1">
        <v>45551</v>
      </c>
      <c r="F5979" t="s">
        <v>12009</v>
      </c>
      <c r="G5979" s="1">
        <v>45889</v>
      </c>
      <c r="H5979" t="s">
        <v>41</v>
      </c>
      <c r="I5979" t="s">
        <v>26</v>
      </c>
      <c r="J5979" t="s">
        <v>67</v>
      </c>
      <c r="K5979">
        <v>1</v>
      </c>
      <c r="L5979" s="3">
        <f>Working_Data[[#This Row],[price2]]/Working_Data[[#This Row],[quantity]]</f>
        <v>1033.42</v>
      </c>
      <c r="M5979" s="3">
        <v>1033.42</v>
      </c>
      <c r="N5979" t="s">
        <v>50</v>
      </c>
      <c r="O5979">
        <v>12</v>
      </c>
      <c r="P5979" s="1">
        <v>45525</v>
      </c>
      <c r="Q5979">
        <v>122</v>
      </c>
      <c r="R5979" t="s">
        <v>29</v>
      </c>
      <c r="S5979">
        <v>2</v>
      </c>
      <c r="T5979" s="1">
        <v>45681</v>
      </c>
      <c r="U5979" t="s">
        <v>60</v>
      </c>
      <c r="V5979" t="str">
        <f>TEXT(WEEKDAY(Working_Data[[#This Row],[order_date]],1),"DDDD")</f>
        <v>Wednesday</v>
      </c>
      <c r="W5979" t="str">
        <f>TEXT(Working_Data[[#This Row],[order_date]],"mmmm")</f>
        <v>August</v>
      </c>
      <c r="X5979" s="7">
        <f>Working_Data[[#This Row],[last_order_date]]-Working_Data[[#This Row],[signup_date]]</f>
        <v>-26</v>
      </c>
      <c r="Y5979" s="7">
        <f>IF(Working_Data[[#This Row],[churned]]="Active",1,0)</f>
        <v>1</v>
      </c>
      <c r="Z5979" s="7">
        <f>YEAR(Working_Data[[#This Row],[order_date]])</f>
        <v>2025</v>
      </c>
    </row>
    <row r="5980" spans="1:26" x14ac:dyDescent="0.25">
      <c r="A5980" t="s">
        <v>12010</v>
      </c>
      <c r="B5980" t="s">
        <v>45</v>
      </c>
      <c r="C5980" t="s">
        <v>39</v>
      </c>
      <c r="D5980" t="s">
        <v>56</v>
      </c>
      <c r="E5980" s="1">
        <v>45240</v>
      </c>
      <c r="F5980" t="s">
        <v>12011</v>
      </c>
      <c r="G5980" s="1">
        <v>45889</v>
      </c>
      <c r="H5980" t="s">
        <v>41</v>
      </c>
      <c r="I5980" t="s">
        <v>54</v>
      </c>
      <c r="J5980" t="s">
        <v>64</v>
      </c>
      <c r="K5980">
        <v>2</v>
      </c>
      <c r="L5980" s="3">
        <f>Working_Data[[#This Row],[price2]]/Working_Data[[#This Row],[quantity]]</f>
        <v>568.83000000000004</v>
      </c>
      <c r="M5980" s="3">
        <v>1137.6600000000001</v>
      </c>
      <c r="N5980" t="s">
        <v>28</v>
      </c>
      <c r="O5980">
        <v>19</v>
      </c>
      <c r="P5980" s="1">
        <v>45608</v>
      </c>
      <c r="Q5980">
        <v>494</v>
      </c>
      <c r="R5980" t="s">
        <v>29</v>
      </c>
      <c r="S5980">
        <v>5</v>
      </c>
      <c r="T5980" s="1">
        <v>45866</v>
      </c>
      <c r="U5980" t="s">
        <v>60</v>
      </c>
      <c r="V5980" t="str">
        <f>TEXT(WEEKDAY(Working_Data[[#This Row],[order_date]],1),"DDDD")</f>
        <v>Wednesday</v>
      </c>
      <c r="W5980" t="str">
        <f>TEXT(Working_Data[[#This Row],[order_date]],"mmmm")</f>
        <v>August</v>
      </c>
      <c r="X5980" s="7">
        <f>Working_Data[[#This Row],[last_order_date]]-Working_Data[[#This Row],[signup_date]]</f>
        <v>368</v>
      </c>
      <c r="Y5980" s="7">
        <f>IF(Working_Data[[#This Row],[churned]]="Active",1,0)</f>
        <v>1</v>
      </c>
      <c r="Z5980" s="7">
        <f>YEAR(Working_Data[[#This Row],[order_date]])</f>
        <v>2025</v>
      </c>
    </row>
    <row r="5981" spans="1:26" x14ac:dyDescent="0.25">
      <c r="A5981" t="s">
        <v>12012</v>
      </c>
      <c r="B5981" t="s">
        <v>38</v>
      </c>
      <c r="C5981" t="s">
        <v>22</v>
      </c>
      <c r="D5981" t="s">
        <v>52</v>
      </c>
      <c r="E5981" s="1">
        <v>45190</v>
      </c>
      <c r="F5981" t="s">
        <v>12013</v>
      </c>
      <c r="G5981" s="1">
        <v>45889</v>
      </c>
      <c r="H5981" t="s">
        <v>47</v>
      </c>
      <c r="I5981" t="s">
        <v>26</v>
      </c>
      <c r="J5981" t="s">
        <v>67</v>
      </c>
      <c r="K5981">
        <v>3</v>
      </c>
      <c r="L5981" s="3">
        <f>Working_Data[[#This Row],[price2]]/Working_Data[[#This Row],[quantity]]</f>
        <v>365.28</v>
      </c>
      <c r="M5981" s="3">
        <v>1095.8399999999999</v>
      </c>
      <c r="N5981" t="s">
        <v>28</v>
      </c>
      <c r="O5981">
        <v>13</v>
      </c>
      <c r="P5981" s="1">
        <v>45562</v>
      </c>
      <c r="Q5981">
        <v>202</v>
      </c>
      <c r="R5981" t="s">
        <v>29</v>
      </c>
      <c r="S5981">
        <v>4</v>
      </c>
      <c r="T5981" s="1">
        <v>45743</v>
      </c>
      <c r="U5981" t="s">
        <v>60</v>
      </c>
      <c r="V5981" t="str">
        <f>TEXT(WEEKDAY(Working_Data[[#This Row],[order_date]],1),"DDDD")</f>
        <v>Wednesday</v>
      </c>
      <c r="W5981" t="str">
        <f>TEXT(Working_Data[[#This Row],[order_date]],"mmmm")</f>
        <v>August</v>
      </c>
      <c r="X5981" s="7">
        <f>Working_Data[[#This Row],[last_order_date]]-Working_Data[[#This Row],[signup_date]]</f>
        <v>372</v>
      </c>
      <c r="Y5981" s="7">
        <f>IF(Working_Data[[#This Row],[churned]]="Active",1,0)</f>
        <v>1</v>
      </c>
      <c r="Z5981" s="7">
        <f>YEAR(Working_Data[[#This Row],[order_date]])</f>
        <v>2025</v>
      </c>
    </row>
    <row r="5982" spans="1:26" x14ac:dyDescent="0.25">
      <c r="A5982" t="s">
        <v>12014</v>
      </c>
      <c r="B5982" t="s">
        <v>45</v>
      </c>
      <c r="C5982" t="s">
        <v>82</v>
      </c>
      <c r="D5982" t="s">
        <v>32</v>
      </c>
      <c r="E5982" s="1">
        <v>45441</v>
      </c>
      <c r="F5982" t="s">
        <v>12015</v>
      </c>
      <c r="G5982" s="1">
        <v>45889</v>
      </c>
      <c r="H5982" t="s">
        <v>47</v>
      </c>
      <c r="I5982" t="s">
        <v>42</v>
      </c>
      <c r="J5982" t="s">
        <v>67</v>
      </c>
      <c r="K5982">
        <v>4</v>
      </c>
      <c r="L5982" s="3">
        <f>Working_Data[[#This Row],[price2]]/Working_Data[[#This Row],[quantity]]</f>
        <v>286.47500000000002</v>
      </c>
      <c r="M5982" s="3">
        <v>1145.9000000000001</v>
      </c>
      <c r="N5982" t="s">
        <v>28</v>
      </c>
      <c r="O5982">
        <v>16</v>
      </c>
      <c r="P5982" s="1">
        <v>45713</v>
      </c>
      <c r="Q5982">
        <v>8</v>
      </c>
      <c r="R5982" t="s">
        <v>43</v>
      </c>
      <c r="S5982">
        <v>4</v>
      </c>
      <c r="T5982" s="1">
        <v>45730</v>
      </c>
      <c r="U5982" t="s">
        <v>60</v>
      </c>
      <c r="V5982" t="str">
        <f>TEXT(WEEKDAY(Working_Data[[#This Row],[order_date]],1),"DDDD")</f>
        <v>Wednesday</v>
      </c>
      <c r="W5982" t="str">
        <f>TEXT(Working_Data[[#This Row],[order_date]],"mmmm")</f>
        <v>August</v>
      </c>
      <c r="X5982" s="7">
        <f>Working_Data[[#This Row],[last_order_date]]-Working_Data[[#This Row],[signup_date]]</f>
        <v>272</v>
      </c>
      <c r="Y5982" s="7">
        <f>IF(Working_Data[[#This Row],[churned]]="Active",1,0)</f>
        <v>0</v>
      </c>
      <c r="Z5982" s="7">
        <f>YEAR(Working_Data[[#This Row],[order_date]])</f>
        <v>2025</v>
      </c>
    </row>
    <row r="5983" spans="1:26" x14ac:dyDescent="0.25">
      <c r="A5983" t="s">
        <v>12016</v>
      </c>
      <c r="B5983" t="s">
        <v>45</v>
      </c>
      <c r="C5983" t="s">
        <v>22</v>
      </c>
      <c r="D5983" t="s">
        <v>56</v>
      </c>
      <c r="E5983" s="1">
        <v>45672</v>
      </c>
      <c r="F5983" t="s">
        <v>12017</v>
      </c>
      <c r="G5983" s="1">
        <v>45890</v>
      </c>
      <c r="H5983" t="s">
        <v>41</v>
      </c>
      <c r="I5983" t="s">
        <v>48</v>
      </c>
      <c r="J5983" t="s">
        <v>67</v>
      </c>
      <c r="K5983">
        <v>4</v>
      </c>
      <c r="L5983" s="3">
        <f>Working_Data[[#This Row],[price2]]/Working_Data[[#This Row],[quantity]]</f>
        <v>101.205</v>
      </c>
      <c r="M5983" s="3">
        <v>404.82</v>
      </c>
      <c r="N5983" t="s">
        <v>35</v>
      </c>
      <c r="O5983">
        <v>10</v>
      </c>
      <c r="P5983" s="1">
        <v>45557</v>
      </c>
      <c r="Q5983">
        <v>148</v>
      </c>
      <c r="R5983" t="s">
        <v>29</v>
      </c>
      <c r="S5983">
        <v>5</v>
      </c>
      <c r="T5983" s="1">
        <v>45550</v>
      </c>
      <c r="U5983" t="s">
        <v>36</v>
      </c>
      <c r="V5983" t="str">
        <f>TEXT(WEEKDAY(Working_Data[[#This Row],[order_date]],1),"DDDD")</f>
        <v>Thursday</v>
      </c>
      <c r="W5983" t="str">
        <f>TEXT(Working_Data[[#This Row],[order_date]],"mmmm")</f>
        <v>August</v>
      </c>
      <c r="X5983" s="7">
        <f>Working_Data[[#This Row],[last_order_date]]-Working_Data[[#This Row],[signup_date]]</f>
        <v>-115</v>
      </c>
      <c r="Y5983" s="7">
        <f>IF(Working_Data[[#This Row],[churned]]="Active",1,0)</f>
        <v>1</v>
      </c>
      <c r="Z5983" s="7">
        <f>YEAR(Working_Data[[#This Row],[order_date]])</f>
        <v>2025</v>
      </c>
    </row>
    <row r="5984" spans="1:26" x14ac:dyDescent="0.25">
      <c r="A5984" t="s">
        <v>12018</v>
      </c>
      <c r="B5984" t="s">
        <v>45</v>
      </c>
      <c r="C5984" t="s">
        <v>39</v>
      </c>
      <c r="D5984" t="s">
        <v>23</v>
      </c>
      <c r="E5984" s="1">
        <v>45482</v>
      </c>
      <c r="F5984" t="s">
        <v>12019</v>
      </c>
      <c r="G5984" s="1">
        <v>45890</v>
      </c>
      <c r="H5984" t="s">
        <v>41</v>
      </c>
      <c r="I5984" t="s">
        <v>42</v>
      </c>
      <c r="J5984" t="s">
        <v>59</v>
      </c>
      <c r="K5984">
        <v>1</v>
      </c>
      <c r="L5984" s="3">
        <f>Working_Data[[#This Row],[price2]]/Working_Data[[#This Row],[quantity]]</f>
        <v>1318.02</v>
      </c>
      <c r="M5984" s="3">
        <v>1318.02</v>
      </c>
      <c r="N5984" t="s">
        <v>50</v>
      </c>
      <c r="O5984">
        <v>39</v>
      </c>
      <c r="P5984" s="1">
        <v>45686</v>
      </c>
      <c r="Q5984">
        <v>106</v>
      </c>
      <c r="R5984" t="s">
        <v>43</v>
      </c>
      <c r="S5984">
        <v>2</v>
      </c>
      <c r="T5984" s="1">
        <v>45637</v>
      </c>
      <c r="U5984" t="s">
        <v>36</v>
      </c>
      <c r="V5984" t="str">
        <f>TEXT(WEEKDAY(Working_Data[[#This Row],[order_date]],1),"DDDD")</f>
        <v>Thursday</v>
      </c>
      <c r="W5984" t="str">
        <f>TEXT(Working_Data[[#This Row],[order_date]],"mmmm")</f>
        <v>August</v>
      </c>
      <c r="X5984" s="7">
        <f>Working_Data[[#This Row],[last_order_date]]-Working_Data[[#This Row],[signup_date]]</f>
        <v>204</v>
      </c>
      <c r="Y5984" s="7">
        <f>IF(Working_Data[[#This Row],[churned]]="Active",1,0)</f>
        <v>0</v>
      </c>
      <c r="Z5984" s="7">
        <f>YEAR(Working_Data[[#This Row],[order_date]])</f>
        <v>2025</v>
      </c>
    </row>
    <row r="5985" spans="1:26" x14ac:dyDescent="0.25">
      <c r="A5985" t="s">
        <v>12020</v>
      </c>
      <c r="B5985" t="s">
        <v>21</v>
      </c>
      <c r="C5985" t="s">
        <v>82</v>
      </c>
      <c r="D5985" t="s">
        <v>32</v>
      </c>
      <c r="E5985" s="1">
        <v>45692</v>
      </c>
      <c r="F5985" t="s">
        <v>12021</v>
      </c>
      <c r="G5985" s="1">
        <v>45890</v>
      </c>
      <c r="H5985" t="s">
        <v>25</v>
      </c>
      <c r="I5985" t="s">
        <v>26</v>
      </c>
      <c r="J5985" t="s">
        <v>27</v>
      </c>
      <c r="K5985">
        <v>3</v>
      </c>
      <c r="L5985" s="3">
        <f>Working_Data[[#This Row],[price2]]/Working_Data[[#This Row],[quantity]]</f>
        <v>285.96666666666664</v>
      </c>
      <c r="M5985" s="3">
        <v>857.9</v>
      </c>
      <c r="N5985" t="s">
        <v>35</v>
      </c>
      <c r="O5985">
        <v>27</v>
      </c>
      <c r="P5985" s="1">
        <v>45933</v>
      </c>
      <c r="Q5985">
        <v>486</v>
      </c>
      <c r="R5985" t="s">
        <v>29</v>
      </c>
      <c r="S5985">
        <v>1</v>
      </c>
      <c r="T5985" s="1">
        <v>45905</v>
      </c>
      <c r="U5985" t="s">
        <v>60</v>
      </c>
      <c r="V5985" t="str">
        <f>TEXT(WEEKDAY(Working_Data[[#This Row],[order_date]],1),"DDDD")</f>
        <v>Thursday</v>
      </c>
      <c r="W5985" t="str">
        <f>TEXT(Working_Data[[#This Row],[order_date]],"mmmm")</f>
        <v>August</v>
      </c>
      <c r="X5985" s="7">
        <f>Working_Data[[#This Row],[last_order_date]]-Working_Data[[#This Row],[signup_date]]</f>
        <v>241</v>
      </c>
      <c r="Y5985" s="7">
        <f>IF(Working_Data[[#This Row],[churned]]="Active",1,0)</f>
        <v>1</v>
      </c>
      <c r="Z5985" s="7">
        <f>YEAR(Working_Data[[#This Row],[order_date]])</f>
        <v>2025</v>
      </c>
    </row>
    <row r="5986" spans="1:26" x14ac:dyDescent="0.25">
      <c r="A5986" t="s">
        <v>12022</v>
      </c>
      <c r="B5986" t="s">
        <v>38</v>
      </c>
      <c r="C5986" t="s">
        <v>22</v>
      </c>
      <c r="D5986" t="s">
        <v>32</v>
      </c>
      <c r="E5986" s="1">
        <v>45563</v>
      </c>
      <c r="F5986" t="s">
        <v>12023</v>
      </c>
      <c r="G5986" s="1">
        <v>45890</v>
      </c>
      <c r="H5986" t="s">
        <v>47</v>
      </c>
      <c r="I5986" t="s">
        <v>63</v>
      </c>
      <c r="J5986" t="s">
        <v>64</v>
      </c>
      <c r="K5986">
        <v>2</v>
      </c>
      <c r="L5986" s="3">
        <f>Working_Data[[#This Row],[price2]]/Working_Data[[#This Row],[quantity]]</f>
        <v>739.92499999999995</v>
      </c>
      <c r="M5986" s="3">
        <v>1479.85</v>
      </c>
      <c r="N5986" t="s">
        <v>35</v>
      </c>
      <c r="O5986">
        <v>19</v>
      </c>
      <c r="P5986" s="1">
        <v>45852</v>
      </c>
      <c r="Q5986">
        <v>374</v>
      </c>
      <c r="R5986" t="s">
        <v>43</v>
      </c>
      <c r="S5986">
        <v>5</v>
      </c>
      <c r="T5986" s="1">
        <v>45732</v>
      </c>
      <c r="U5986" t="s">
        <v>36</v>
      </c>
      <c r="V5986" t="str">
        <f>TEXT(WEEKDAY(Working_Data[[#This Row],[order_date]],1),"DDDD")</f>
        <v>Thursday</v>
      </c>
      <c r="W5986" t="str">
        <f>TEXT(Working_Data[[#This Row],[order_date]],"mmmm")</f>
        <v>August</v>
      </c>
      <c r="X5986" s="7">
        <f>Working_Data[[#This Row],[last_order_date]]-Working_Data[[#This Row],[signup_date]]</f>
        <v>289</v>
      </c>
      <c r="Y5986" s="7">
        <f>IF(Working_Data[[#This Row],[churned]]="Active",1,0)</f>
        <v>0</v>
      </c>
      <c r="Z5986" s="7">
        <f>YEAR(Working_Data[[#This Row],[order_date]])</f>
        <v>2025</v>
      </c>
    </row>
    <row r="5987" spans="1:26" x14ac:dyDescent="0.25">
      <c r="A5987" t="s">
        <v>12024</v>
      </c>
      <c r="B5987" t="s">
        <v>38</v>
      </c>
      <c r="C5987" t="s">
        <v>22</v>
      </c>
      <c r="D5987" t="s">
        <v>23</v>
      </c>
      <c r="E5987" s="1">
        <v>45744</v>
      </c>
      <c r="F5987" t="s">
        <v>12025</v>
      </c>
      <c r="G5987" s="1">
        <v>45890</v>
      </c>
      <c r="H5987" t="s">
        <v>47</v>
      </c>
      <c r="I5987" t="s">
        <v>26</v>
      </c>
      <c r="J5987" t="s">
        <v>59</v>
      </c>
      <c r="K5987">
        <v>4</v>
      </c>
      <c r="L5987" s="3">
        <f>Working_Data[[#This Row],[price2]]/Working_Data[[#This Row],[quantity]]</f>
        <v>269.52999999999997</v>
      </c>
      <c r="M5987" s="3">
        <v>1078.1199999999999</v>
      </c>
      <c r="N5987" t="s">
        <v>50</v>
      </c>
      <c r="O5987">
        <v>43</v>
      </c>
      <c r="P5987" s="1">
        <v>45722</v>
      </c>
      <c r="Q5987">
        <v>290</v>
      </c>
      <c r="R5987" t="s">
        <v>29</v>
      </c>
      <c r="S5987">
        <v>5</v>
      </c>
      <c r="T5987" s="1">
        <v>45766</v>
      </c>
      <c r="U5987" t="s">
        <v>30</v>
      </c>
      <c r="V5987" t="str">
        <f>TEXT(WEEKDAY(Working_Data[[#This Row],[order_date]],1),"DDDD")</f>
        <v>Thursday</v>
      </c>
      <c r="W5987" t="str">
        <f>TEXT(Working_Data[[#This Row],[order_date]],"mmmm")</f>
        <v>August</v>
      </c>
      <c r="X5987" s="7">
        <f>Working_Data[[#This Row],[last_order_date]]-Working_Data[[#This Row],[signup_date]]</f>
        <v>-22</v>
      </c>
      <c r="Y5987" s="7">
        <f>IF(Working_Data[[#This Row],[churned]]="Active",1,0)</f>
        <v>1</v>
      </c>
      <c r="Z5987" s="7">
        <f>YEAR(Working_Data[[#This Row],[order_date]])</f>
        <v>2025</v>
      </c>
    </row>
    <row r="5988" spans="1:26" x14ac:dyDescent="0.25">
      <c r="A5988" t="s">
        <v>12026</v>
      </c>
      <c r="B5988" t="s">
        <v>21</v>
      </c>
      <c r="C5988" t="s">
        <v>22</v>
      </c>
      <c r="D5988" t="s">
        <v>32</v>
      </c>
      <c r="E5988" s="1">
        <v>45517</v>
      </c>
      <c r="F5988" t="s">
        <v>12027</v>
      </c>
      <c r="G5988" s="1">
        <v>45890</v>
      </c>
      <c r="H5988" t="s">
        <v>58</v>
      </c>
      <c r="I5988" t="s">
        <v>48</v>
      </c>
      <c r="J5988" t="s">
        <v>67</v>
      </c>
      <c r="K5988">
        <v>5</v>
      </c>
      <c r="L5988" s="3">
        <f>Working_Data[[#This Row],[price2]]/Working_Data[[#This Row],[quantity]]</f>
        <v>119.78399999999999</v>
      </c>
      <c r="M5988" s="3">
        <v>598.91999999999996</v>
      </c>
      <c r="N5988" t="s">
        <v>28</v>
      </c>
      <c r="O5988">
        <v>49</v>
      </c>
      <c r="P5988" s="1">
        <v>45838</v>
      </c>
      <c r="Q5988">
        <v>259</v>
      </c>
      <c r="R5988" t="s">
        <v>29</v>
      </c>
      <c r="S5988">
        <v>5</v>
      </c>
      <c r="T5988" s="1">
        <v>45677</v>
      </c>
      <c r="U5988" t="s">
        <v>30</v>
      </c>
      <c r="V5988" t="str">
        <f>TEXT(WEEKDAY(Working_Data[[#This Row],[order_date]],1),"DDDD")</f>
        <v>Thursday</v>
      </c>
      <c r="W5988" t="str">
        <f>TEXT(Working_Data[[#This Row],[order_date]],"mmmm")</f>
        <v>August</v>
      </c>
      <c r="X5988" s="7">
        <f>Working_Data[[#This Row],[last_order_date]]-Working_Data[[#This Row],[signup_date]]</f>
        <v>321</v>
      </c>
      <c r="Y5988" s="7">
        <f>IF(Working_Data[[#This Row],[churned]]="Active",1,0)</f>
        <v>1</v>
      </c>
      <c r="Z5988" s="7">
        <f>YEAR(Working_Data[[#This Row],[order_date]])</f>
        <v>2025</v>
      </c>
    </row>
    <row r="5989" spans="1:26" x14ac:dyDescent="0.25">
      <c r="A5989" t="s">
        <v>12028</v>
      </c>
      <c r="B5989" t="s">
        <v>21</v>
      </c>
      <c r="C5989" t="s">
        <v>82</v>
      </c>
      <c r="D5989" t="s">
        <v>52</v>
      </c>
      <c r="E5989" s="1">
        <v>45215</v>
      </c>
      <c r="F5989" t="s">
        <v>12029</v>
      </c>
      <c r="G5989" s="1">
        <v>45890</v>
      </c>
      <c r="H5989" t="s">
        <v>25</v>
      </c>
      <c r="I5989" t="s">
        <v>42</v>
      </c>
      <c r="J5989" t="s">
        <v>49</v>
      </c>
      <c r="K5989">
        <v>5</v>
      </c>
      <c r="L5989" s="3">
        <f>Working_Data[[#This Row],[price2]]/Working_Data[[#This Row],[quantity]]</f>
        <v>98.695999999999998</v>
      </c>
      <c r="M5989" s="3">
        <v>493.48</v>
      </c>
      <c r="N5989" t="s">
        <v>35</v>
      </c>
      <c r="O5989">
        <v>10</v>
      </c>
      <c r="P5989" s="1">
        <v>45887</v>
      </c>
      <c r="Q5989">
        <v>369</v>
      </c>
      <c r="R5989" t="s">
        <v>43</v>
      </c>
      <c r="S5989">
        <v>3</v>
      </c>
      <c r="T5989" s="1">
        <v>45708</v>
      </c>
      <c r="U5989" t="s">
        <v>36</v>
      </c>
      <c r="V5989" t="str">
        <f>TEXT(WEEKDAY(Working_Data[[#This Row],[order_date]],1),"DDDD")</f>
        <v>Thursday</v>
      </c>
      <c r="W5989" t="str">
        <f>TEXT(Working_Data[[#This Row],[order_date]],"mmmm")</f>
        <v>August</v>
      </c>
      <c r="X5989" s="7">
        <f>Working_Data[[#This Row],[last_order_date]]-Working_Data[[#This Row],[signup_date]]</f>
        <v>672</v>
      </c>
      <c r="Y5989" s="7">
        <f>IF(Working_Data[[#This Row],[churned]]="Active",1,0)</f>
        <v>0</v>
      </c>
      <c r="Z5989" s="7">
        <f>YEAR(Working_Data[[#This Row],[order_date]])</f>
        <v>2025</v>
      </c>
    </row>
    <row r="5990" spans="1:26" x14ac:dyDescent="0.25">
      <c r="A5990" t="s">
        <v>12030</v>
      </c>
      <c r="B5990" t="s">
        <v>38</v>
      </c>
      <c r="C5990" t="s">
        <v>39</v>
      </c>
      <c r="D5990" t="s">
        <v>23</v>
      </c>
      <c r="E5990" s="1">
        <v>45790</v>
      </c>
      <c r="F5990" t="s">
        <v>12031</v>
      </c>
      <c r="G5990" s="1">
        <v>45890</v>
      </c>
      <c r="H5990" t="s">
        <v>34</v>
      </c>
      <c r="I5990" t="s">
        <v>48</v>
      </c>
      <c r="J5990" t="s">
        <v>67</v>
      </c>
      <c r="K5990">
        <v>1</v>
      </c>
      <c r="L5990" s="3">
        <f>Working_Data[[#This Row],[price2]]/Working_Data[[#This Row],[quantity]]</f>
        <v>536.61</v>
      </c>
      <c r="M5990" s="3">
        <v>536.61</v>
      </c>
      <c r="N5990" t="s">
        <v>28</v>
      </c>
      <c r="O5990">
        <v>9</v>
      </c>
      <c r="P5990" s="1">
        <v>45639</v>
      </c>
      <c r="Q5990">
        <v>113</v>
      </c>
      <c r="R5990" t="s">
        <v>43</v>
      </c>
      <c r="S5990">
        <v>1</v>
      </c>
      <c r="T5990" s="1">
        <v>45564</v>
      </c>
      <c r="U5990" t="s">
        <v>60</v>
      </c>
      <c r="V5990" t="str">
        <f>TEXT(WEEKDAY(Working_Data[[#This Row],[order_date]],1),"DDDD")</f>
        <v>Thursday</v>
      </c>
      <c r="W5990" t="str">
        <f>TEXT(Working_Data[[#This Row],[order_date]],"mmmm")</f>
        <v>August</v>
      </c>
      <c r="X5990" s="7">
        <f>Working_Data[[#This Row],[last_order_date]]-Working_Data[[#This Row],[signup_date]]</f>
        <v>-151</v>
      </c>
      <c r="Y5990" s="7">
        <f>IF(Working_Data[[#This Row],[churned]]="Active",1,0)</f>
        <v>0</v>
      </c>
      <c r="Z5990" s="7">
        <f>YEAR(Working_Data[[#This Row],[order_date]])</f>
        <v>2025</v>
      </c>
    </row>
    <row r="5991" spans="1:26" x14ac:dyDescent="0.25">
      <c r="A5991" t="s">
        <v>12032</v>
      </c>
      <c r="B5991" t="s">
        <v>21</v>
      </c>
      <c r="C5991" t="s">
        <v>39</v>
      </c>
      <c r="D5991" t="s">
        <v>52</v>
      </c>
      <c r="E5991" s="1">
        <v>45722</v>
      </c>
      <c r="F5991" t="s">
        <v>12033</v>
      </c>
      <c r="G5991" s="1">
        <v>45890</v>
      </c>
      <c r="H5991" t="s">
        <v>47</v>
      </c>
      <c r="I5991" t="s">
        <v>54</v>
      </c>
      <c r="J5991" t="s">
        <v>27</v>
      </c>
      <c r="K5991">
        <v>1</v>
      </c>
      <c r="L5991" s="3">
        <f>Working_Data[[#This Row],[price2]]/Working_Data[[#This Row],[quantity]]</f>
        <v>595.87</v>
      </c>
      <c r="M5991" s="3">
        <v>595.87</v>
      </c>
      <c r="N5991" t="s">
        <v>35</v>
      </c>
      <c r="O5991">
        <v>19</v>
      </c>
      <c r="P5991" s="1">
        <v>45853</v>
      </c>
      <c r="Q5991">
        <v>446</v>
      </c>
      <c r="R5991" t="s">
        <v>29</v>
      </c>
      <c r="S5991">
        <v>2</v>
      </c>
      <c r="T5991" s="1">
        <v>45656</v>
      </c>
      <c r="U5991" t="s">
        <v>36</v>
      </c>
      <c r="V5991" t="str">
        <f>TEXT(WEEKDAY(Working_Data[[#This Row],[order_date]],1),"DDDD")</f>
        <v>Thursday</v>
      </c>
      <c r="W5991" t="str">
        <f>TEXT(Working_Data[[#This Row],[order_date]],"mmmm")</f>
        <v>August</v>
      </c>
      <c r="X5991" s="7">
        <f>Working_Data[[#This Row],[last_order_date]]-Working_Data[[#This Row],[signup_date]]</f>
        <v>131</v>
      </c>
      <c r="Y5991" s="7">
        <f>IF(Working_Data[[#This Row],[churned]]="Active",1,0)</f>
        <v>1</v>
      </c>
      <c r="Z5991" s="7">
        <f>YEAR(Working_Data[[#This Row],[order_date]])</f>
        <v>2025</v>
      </c>
    </row>
    <row r="5992" spans="1:26" x14ac:dyDescent="0.25">
      <c r="A5992" t="s">
        <v>12034</v>
      </c>
      <c r="B5992" t="s">
        <v>45</v>
      </c>
      <c r="C5992" t="s">
        <v>39</v>
      </c>
      <c r="D5992" t="s">
        <v>23</v>
      </c>
      <c r="E5992" s="1">
        <v>45856</v>
      </c>
      <c r="F5992" t="s">
        <v>12035</v>
      </c>
      <c r="G5992" s="1">
        <v>45890</v>
      </c>
      <c r="H5992" t="s">
        <v>41</v>
      </c>
      <c r="I5992" t="s">
        <v>63</v>
      </c>
      <c r="J5992" t="s">
        <v>64</v>
      </c>
      <c r="K5992">
        <v>5</v>
      </c>
      <c r="L5992" s="3">
        <f>Working_Data[[#This Row],[price2]]/Working_Data[[#This Row],[quantity]]</f>
        <v>233.74600000000001</v>
      </c>
      <c r="M5992" s="3">
        <v>1168.73</v>
      </c>
      <c r="N5992" t="s">
        <v>50</v>
      </c>
      <c r="O5992">
        <v>49</v>
      </c>
      <c r="P5992" s="1">
        <v>45637</v>
      </c>
      <c r="Q5992">
        <v>141</v>
      </c>
      <c r="R5992" t="s">
        <v>43</v>
      </c>
      <c r="S5992">
        <v>1</v>
      </c>
      <c r="T5992" s="1">
        <v>45636</v>
      </c>
      <c r="U5992" t="s">
        <v>36</v>
      </c>
      <c r="V5992" t="str">
        <f>TEXT(WEEKDAY(Working_Data[[#This Row],[order_date]],1),"DDDD")</f>
        <v>Thursday</v>
      </c>
      <c r="W5992" t="str">
        <f>TEXT(Working_Data[[#This Row],[order_date]],"mmmm")</f>
        <v>August</v>
      </c>
      <c r="X5992" s="7">
        <f>Working_Data[[#This Row],[last_order_date]]-Working_Data[[#This Row],[signup_date]]</f>
        <v>-219</v>
      </c>
      <c r="Y5992" s="7">
        <f>IF(Working_Data[[#This Row],[churned]]="Active",1,0)</f>
        <v>0</v>
      </c>
      <c r="Z5992" s="7">
        <f>YEAR(Working_Data[[#This Row],[order_date]])</f>
        <v>2025</v>
      </c>
    </row>
    <row r="5993" spans="1:26" x14ac:dyDescent="0.25">
      <c r="A5993" t="s">
        <v>12036</v>
      </c>
      <c r="B5993" t="s">
        <v>38</v>
      </c>
      <c r="C5993" t="s">
        <v>39</v>
      </c>
      <c r="D5993" t="s">
        <v>32</v>
      </c>
      <c r="E5993" s="1">
        <v>44936</v>
      </c>
      <c r="F5993" t="s">
        <v>12037</v>
      </c>
      <c r="G5993" s="1">
        <v>45890</v>
      </c>
      <c r="H5993" t="s">
        <v>47</v>
      </c>
      <c r="I5993" t="s">
        <v>48</v>
      </c>
      <c r="J5993" t="s">
        <v>27</v>
      </c>
      <c r="K5993">
        <v>2</v>
      </c>
      <c r="L5993" s="3">
        <f>Working_Data[[#This Row],[price2]]/Working_Data[[#This Row],[quantity]]</f>
        <v>687.64</v>
      </c>
      <c r="M5993" s="3">
        <v>1375.28</v>
      </c>
      <c r="N5993" t="s">
        <v>28</v>
      </c>
      <c r="O5993">
        <v>42</v>
      </c>
      <c r="P5993" s="1">
        <v>45798</v>
      </c>
      <c r="Q5993">
        <v>237</v>
      </c>
      <c r="R5993" t="s">
        <v>29</v>
      </c>
      <c r="S5993">
        <v>1</v>
      </c>
      <c r="T5993" s="1">
        <v>45702</v>
      </c>
      <c r="U5993" t="s">
        <v>60</v>
      </c>
      <c r="V5993" t="str">
        <f>TEXT(WEEKDAY(Working_Data[[#This Row],[order_date]],1),"DDDD")</f>
        <v>Thursday</v>
      </c>
      <c r="W5993" t="str">
        <f>TEXT(Working_Data[[#This Row],[order_date]],"mmmm")</f>
        <v>August</v>
      </c>
      <c r="X5993" s="7">
        <f>Working_Data[[#This Row],[last_order_date]]-Working_Data[[#This Row],[signup_date]]</f>
        <v>862</v>
      </c>
      <c r="Y5993" s="7">
        <f>IF(Working_Data[[#This Row],[churned]]="Active",1,0)</f>
        <v>1</v>
      </c>
      <c r="Z5993" s="7">
        <f>YEAR(Working_Data[[#This Row],[order_date]])</f>
        <v>2025</v>
      </c>
    </row>
    <row r="5994" spans="1:26" x14ac:dyDescent="0.25">
      <c r="A5994" t="s">
        <v>12038</v>
      </c>
      <c r="B5994" t="s">
        <v>21</v>
      </c>
      <c r="C5994" t="s">
        <v>82</v>
      </c>
      <c r="D5994" t="s">
        <v>23</v>
      </c>
      <c r="E5994" s="1">
        <v>45711</v>
      </c>
      <c r="F5994" t="s">
        <v>12039</v>
      </c>
      <c r="G5994" s="1">
        <v>45891</v>
      </c>
      <c r="H5994" t="s">
        <v>41</v>
      </c>
      <c r="I5994" t="s">
        <v>48</v>
      </c>
      <c r="J5994" t="s">
        <v>59</v>
      </c>
      <c r="K5994">
        <v>3</v>
      </c>
      <c r="L5994" s="3">
        <f>Working_Data[[#This Row],[price2]]/Working_Data[[#This Row],[quantity]]</f>
        <v>459.37333333333328</v>
      </c>
      <c r="M5994" s="3">
        <v>1378.12</v>
      </c>
      <c r="N5994" t="s">
        <v>50</v>
      </c>
      <c r="O5994">
        <v>15</v>
      </c>
      <c r="P5994" s="1">
        <v>45574</v>
      </c>
      <c r="Q5994">
        <v>273</v>
      </c>
      <c r="R5994" t="s">
        <v>43</v>
      </c>
      <c r="S5994">
        <v>1</v>
      </c>
      <c r="T5994" s="1">
        <v>45703</v>
      </c>
      <c r="U5994" t="s">
        <v>36</v>
      </c>
      <c r="V5994" t="str">
        <f>TEXT(WEEKDAY(Working_Data[[#This Row],[order_date]],1),"DDDD")</f>
        <v>Friday</v>
      </c>
      <c r="W5994" t="str">
        <f>TEXT(Working_Data[[#This Row],[order_date]],"mmmm")</f>
        <v>August</v>
      </c>
      <c r="X5994" s="7">
        <f>Working_Data[[#This Row],[last_order_date]]-Working_Data[[#This Row],[signup_date]]</f>
        <v>-137</v>
      </c>
      <c r="Y5994" s="7">
        <f>IF(Working_Data[[#This Row],[churned]]="Active",1,0)</f>
        <v>0</v>
      </c>
      <c r="Z5994" s="7">
        <f>YEAR(Working_Data[[#This Row],[order_date]])</f>
        <v>2025</v>
      </c>
    </row>
    <row r="5995" spans="1:26" x14ac:dyDescent="0.25">
      <c r="A5995" t="s">
        <v>12040</v>
      </c>
      <c r="B5995" t="s">
        <v>45</v>
      </c>
      <c r="C5995" t="s">
        <v>39</v>
      </c>
      <c r="D5995" t="s">
        <v>23</v>
      </c>
      <c r="E5995" s="1">
        <v>45598</v>
      </c>
      <c r="F5995" t="s">
        <v>12041</v>
      </c>
      <c r="G5995" s="1">
        <v>45891</v>
      </c>
      <c r="H5995" t="s">
        <v>41</v>
      </c>
      <c r="I5995" t="s">
        <v>63</v>
      </c>
      <c r="J5995" t="s">
        <v>59</v>
      </c>
      <c r="K5995">
        <v>1</v>
      </c>
      <c r="L5995" s="3">
        <f>Working_Data[[#This Row],[price2]]/Working_Data[[#This Row],[quantity]]</f>
        <v>1103.73</v>
      </c>
      <c r="M5995" s="3">
        <v>1103.73</v>
      </c>
      <c r="N5995" t="s">
        <v>35</v>
      </c>
      <c r="O5995">
        <v>43</v>
      </c>
      <c r="P5995" s="1">
        <v>45890</v>
      </c>
      <c r="Q5995">
        <v>211</v>
      </c>
      <c r="R5995" t="s">
        <v>43</v>
      </c>
      <c r="S5995">
        <v>1</v>
      </c>
      <c r="T5995" s="1">
        <v>45391</v>
      </c>
      <c r="U5995" t="s">
        <v>60</v>
      </c>
      <c r="V5995" t="str">
        <f>TEXT(WEEKDAY(Working_Data[[#This Row],[order_date]],1),"DDDD")</f>
        <v>Friday</v>
      </c>
      <c r="W5995" t="str">
        <f>TEXT(Working_Data[[#This Row],[order_date]],"mmmm")</f>
        <v>August</v>
      </c>
      <c r="X5995" s="7">
        <f>Working_Data[[#This Row],[last_order_date]]-Working_Data[[#This Row],[signup_date]]</f>
        <v>292</v>
      </c>
      <c r="Y5995" s="7">
        <f>IF(Working_Data[[#This Row],[churned]]="Active",1,0)</f>
        <v>0</v>
      </c>
      <c r="Z5995" s="7">
        <f>YEAR(Working_Data[[#This Row],[order_date]])</f>
        <v>2025</v>
      </c>
    </row>
    <row r="5996" spans="1:26" x14ac:dyDescent="0.25">
      <c r="A5996" t="s">
        <v>12042</v>
      </c>
      <c r="B5996" t="s">
        <v>45</v>
      </c>
      <c r="C5996" t="s">
        <v>22</v>
      </c>
      <c r="D5996" t="s">
        <v>32</v>
      </c>
      <c r="E5996" s="1">
        <v>45604</v>
      </c>
      <c r="F5996" t="s">
        <v>12043</v>
      </c>
      <c r="G5996" s="1">
        <v>45891</v>
      </c>
      <c r="H5996" t="s">
        <v>25</v>
      </c>
      <c r="I5996" t="s">
        <v>26</v>
      </c>
      <c r="J5996" t="s">
        <v>67</v>
      </c>
      <c r="K5996">
        <v>4</v>
      </c>
      <c r="L5996" s="3">
        <f>Working_Data[[#This Row],[price2]]/Working_Data[[#This Row],[quantity]]</f>
        <v>149.5025</v>
      </c>
      <c r="M5996" s="3">
        <v>598.01</v>
      </c>
      <c r="N5996" t="s">
        <v>50</v>
      </c>
      <c r="O5996">
        <v>1</v>
      </c>
      <c r="P5996" s="1">
        <v>45624</v>
      </c>
      <c r="Q5996">
        <v>457</v>
      </c>
      <c r="R5996" t="s">
        <v>43</v>
      </c>
      <c r="S5996">
        <v>2</v>
      </c>
      <c r="T5996" s="1">
        <v>45455</v>
      </c>
      <c r="U5996" t="s">
        <v>30</v>
      </c>
      <c r="V5996" t="str">
        <f>TEXT(WEEKDAY(Working_Data[[#This Row],[order_date]],1),"DDDD")</f>
        <v>Friday</v>
      </c>
      <c r="W5996" t="str">
        <f>TEXT(Working_Data[[#This Row],[order_date]],"mmmm")</f>
        <v>August</v>
      </c>
      <c r="X5996" s="7">
        <f>Working_Data[[#This Row],[last_order_date]]-Working_Data[[#This Row],[signup_date]]</f>
        <v>20</v>
      </c>
      <c r="Y5996" s="7">
        <f>IF(Working_Data[[#This Row],[churned]]="Active",1,0)</f>
        <v>0</v>
      </c>
      <c r="Z5996" s="7">
        <f>YEAR(Working_Data[[#This Row],[order_date]])</f>
        <v>2025</v>
      </c>
    </row>
    <row r="5997" spans="1:26" x14ac:dyDescent="0.25">
      <c r="A5997" t="s">
        <v>12044</v>
      </c>
      <c r="B5997" t="s">
        <v>21</v>
      </c>
      <c r="C5997" t="s">
        <v>22</v>
      </c>
      <c r="D5997" t="s">
        <v>32</v>
      </c>
      <c r="E5997" s="1">
        <v>45621</v>
      </c>
      <c r="F5997" t="s">
        <v>12045</v>
      </c>
      <c r="G5997" s="1">
        <v>45891</v>
      </c>
      <c r="H5997" t="s">
        <v>41</v>
      </c>
      <c r="I5997" t="s">
        <v>26</v>
      </c>
      <c r="J5997" t="s">
        <v>27</v>
      </c>
      <c r="K5997">
        <v>4</v>
      </c>
      <c r="L5997" s="3">
        <f>Working_Data[[#This Row],[price2]]/Working_Data[[#This Row],[quantity]]</f>
        <v>218.92750000000001</v>
      </c>
      <c r="M5997" s="3">
        <v>875.71</v>
      </c>
      <c r="N5997" t="s">
        <v>28</v>
      </c>
      <c r="O5997">
        <v>28</v>
      </c>
      <c r="P5997" s="1">
        <v>45625</v>
      </c>
      <c r="Q5997">
        <v>166</v>
      </c>
      <c r="R5997" t="s">
        <v>29</v>
      </c>
      <c r="S5997">
        <v>5</v>
      </c>
      <c r="T5997" s="1">
        <v>45656</v>
      </c>
      <c r="U5997" t="s">
        <v>30</v>
      </c>
      <c r="V5997" t="str">
        <f>TEXT(WEEKDAY(Working_Data[[#This Row],[order_date]],1),"DDDD")</f>
        <v>Friday</v>
      </c>
      <c r="W5997" t="str">
        <f>TEXT(Working_Data[[#This Row],[order_date]],"mmmm")</f>
        <v>August</v>
      </c>
      <c r="X5997" s="7">
        <f>Working_Data[[#This Row],[last_order_date]]-Working_Data[[#This Row],[signup_date]]</f>
        <v>4</v>
      </c>
      <c r="Y5997" s="7">
        <f>IF(Working_Data[[#This Row],[churned]]="Active",1,0)</f>
        <v>1</v>
      </c>
      <c r="Z5997" s="7">
        <f>YEAR(Working_Data[[#This Row],[order_date]])</f>
        <v>2025</v>
      </c>
    </row>
    <row r="5998" spans="1:26" x14ac:dyDescent="0.25">
      <c r="A5998" t="s">
        <v>12046</v>
      </c>
      <c r="B5998" t="s">
        <v>45</v>
      </c>
      <c r="C5998" t="s">
        <v>22</v>
      </c>
      <c r="D5998" t="s">
        <v>77</v>
      </c>
      <c r="E5998" s="1">
        <v>45685</v>
      </c>
      <c r="F5998" t="s">
        <v>12047</v>
      </c>
      <c r="G5998" s="1">
        <v>45891</v>
      </c>
      <c r="H5998" t="s">
        <v>34</v>
      </c>
      <c r="I5998" t="s">
        <v>48</v>
      </c>
      <c r="J5998" t="s">
        <v>27</v>
      </c>
      <c r="K5998">
        <v>5</v>
      </c>
      <c r="L5998" s="3">
        <f>Working_Data[[#This Row],[price2]]/Working_Data[[#This Row],[quantity]]</f>
        <v>223.65199999999999</v>
      </c>
      <c r="M5998" s="3">
        <v>1118.26</v>
      </c>
      <c r="N5998" t="s">
        <v>28</v>
      </c>
      <c r="O5998">
        <v>12</v>
      </c>
      <c r="P5998" s="1">
        <v>45875</v>
      </c>
      <c r="Q5998">
        <v>193</v>
      </c>
      <c r="R5998" t="s">
        <v>43</v>
      </c>
      <c r="S5998">
        <v>3</v>
      </c>
      <c r="T5998" s="1">
        <v>45902</v>
      </c>
      <c r="U5998" t="s">
        <v>36</v>
      </c>
      <c r="V5998" t="str">
        <f>TEXT(WEEKDAY(Working_Data[[#This Row],[order_date]],1),"DDDD")</f>
        <v>Friday</v>
      </c>
      <c r="W5998" t="str">
        <f>TEXT(Working_Data[[#This Row],[order_date]],"mmmm")</f>
        <v>August</v>
      </c>
      <c r="X5998" s="7">
        <f>Working_Data[[#This Row],[last_order_date]]-Working_Data[[#This Row],[signup_date]]</f>
        <v>190</v>
      </c>
      <c r="Y5998" s="7">
        <f>IF(Working_Data[[#This Row],[churned]]="Active",1,0)</f>
        <v>0</v>
      </c>
      <c r="Z5998" s="7">
        <f>YEAR(Working_Data[[#This Row],[order_date]])</f>
        <v>2025</v>
      </c>
    </row>
    <row r="5999" spans="1:26" x14ac:dyDescent="0.25">
      <c r="A5999" t="s">
        <v>12048</v>
      </c>
      <c r="B5999" t="s">
        <v>38</v>
      </c>
      <c r="C5999" t="s">
        <v>82</v>
      </c>
      <c r="D5999" t="s">
        <v>77</v>
      </c>
      <c r="E5999" s="1">
        <v>45218</v>
      </c>
      <c r="F5999" t="s">
        <v>12049</v>
      </c>
      <c r="G5999" s="1">
        <v>45891</v>
      </c>
      <c r="H5999" t="s">
        <v>34</v>
      </c>
      <c r="I5999" t="s">
        <v>54</v>
      </c>
      <c r="J5999" t="s">
        <v>27</v>
      </c>
      <c r="K5999">
        <v>4</v>
      </c>
      <c r="L5999" s="3">
        <f>Working_Data[[#This Row],[price2]]/Working_Data[[#This Row],[quantity]]</f>
        <v>251.45750000000001</v>
      </c>
      <c r="M5999" s="3">
        <v>1005.83</v>
      </c>
      <c r="N5999" t="s">
        <v>50</v>
      </c>
      <c r="O5999">
        <v>31</v>
      </c>
      <c r="P5999" s="1">
        <v>45656</v>
      </c>
      <c r="Q5999">
        <v>278</v>
      </c>
      <c r="R5999" t="s">
        <v>29</v>
      </c>
      <c r="S5999">
        <v>4</v>
      </c>
      <c r="T5999" s="1">
        <v>45739</v>
      </c>
      <c r="U5999" t="s">
        <v>30</v>
      </c>
      <c r="V5999" t="str">
        <f>TEXT(WEEKDAY(Working_Data[[#This Row],[order_date]],1),"DDDD")</f>
        <v>Friday</v>
      </c>
      <c r="W5999" t="str">
        <f>TEXT(Working_Data[[#This Row],[order_date]],"mmmm")</f>
        <v>August</v>
      </c>
      <c r="X5999" s="7">
        <f>Working_Data[[#This Row],[last_order_date]]-Working_Data[[#This Row],[signup_date]]</f>
        <v>438</v>
      </c>
      <c r="Y5999" s="7">
        <f>IF(Working_Data[[#This Row],[churned]]="Active",1,0)</f>
        <v>1</v>
      </c>
      <c r="Z5999" s="7">
        <f>YEAR(Working_Data[[#This Row],[order_date]])</f>
        <v>2025</v>
      </c>
    </row>
    <row r="6000" spans="1:26" x14ac:dyDescent="0.25">
      <c r="A6000" t="s">
        <v>12050</v>
      </c>
      <c r="B6000" t="s">
        <v>21</v>
      </c>
      <c r="C6000" t="s">
        <v>22</v>
      </c>
      <c r="D6000" t="s">
        <v>77</v>
      </c>
      <c r="E6000" s="1">
        <v>45460</v>
      </c>
      <c r="F6000" t="s">
        <v>12051</v>
      </c>
      <c r="G6000" s="1">
        <v>45891</v>
      </c>
      <c r="H6000" t="s">
        <v>34</v>
      </c>
      <c r="I6000" t="s">
        <v>42</v>
      </c>
      <c r="J6000" t="s">
        <v>59</v>
      </c>
      <c r="K6000">
        <v>4</v>
      </c>
      <c r="L6000" s="3">
        <f>Working_Data[[#This Row],[price2]]/Working_Data[[#This Row],[quantity]]</f>
        <v>306.52499999999998</v>
      </c>
      <c r="M6000" s="3">
        <v>1226.0999999999999</v>
      </c>
      <c r="N6000" t="s">
        <v>50</v>
      </c>
      <c r="O6000">
        <v>37</v>
      </c>
      <c r="P6000" s="1">
        <v>45653</v>
      </c>
      <c r="Q6000">
        <v>55</v>
      </c>
      <c r="R6000" t="s">
        <v>43</v>
      </c>
      <c r="S6000">
        <v>2</v>
      </c>
      <c r="T6000" s="1">
        <v>45731</v>
      </c>
      <c r="U6000" t="s">
        <v>60</v>
      </c>
      <c r="V6000" t="str">
        <f>TEXT(WEEKDAY(Working_Data[[#This Row],[order_date]],1),"DDDD")</f>
        <v>Friday</v>
      </c>
      <c r="W6000" t="str">
        <f>TEXT(Working_Data[[#This Row],[order_date]],"mmmm")</f>
        <v>August</v>
      </c>
      <c r="X6000" s="7">
        <f>Working_Data[[#This Row],[last_order_date]]-Working_Data[[#This Row],[signup_date]]</f>
        <v>193</v>
      </c>
      <c r="Y6000" s="7">
        <f>IF(Working_Data[[#This Row],[churned]]="Active",1,0)</f>
        <v>0</v>
      </c>
      <c r="Z6000" s="7">
        <f>YEAR(Working_Data[[#This Row],[order_date]])</f>
        <v>2025</v>
      </c>
    </row>
    <row r="6001" spans="1:26" x14ac:dyDescent="0.25">
      <c r="A6001" t="s">
        <v>12052</v>
      </c>
      <c r="B6001" t="s">
        <v>45</v>
      </c>
      <c r="C6001" t="s">
        <v>22</v>
      </c>
      <c r="D6001" t="s">
        <v>32</v>
      </c>
      <c r="E6001" s="1">
        <v>45731</v>
      </c>
      <c r="F6001" t="s">
        <v>12053</v>
      </c>
      <c r="G6001" s="1">
        <v>45891</v>
      </c>
      <c r="H6001" t="s">
        <v>58</v>
      </c>
      <c r="I6001" t="s">
        <v>42</v>
      </c>
      <c r="J6001" t="s">
        <v>59</v>
      </c>
      <c r="K6001">
        <v>3</v>
      </c>
      <c r="L6001" s="3">
        <f>Working_Data[[#This Row],[price2]]/Working_Data[[#This Row],[quantity]]</f>
        <v>377.09</v>
      </c>
      <c r="M6001" s="3">
        <v>1131.27</v>
      </c>
      <c r="N6001" t="s">
        <v>50</v>
      </c>
      <c r="O6001">
        <v>2</v>
      </c>
      <c r="P6001" s="1">
        <v>45821</v>
      </c>
      <c r="Q6001">
        <v>41</v>
      </c>
      <c r="R6001" t="s">
        <v>43</v>
      </c>
      <c r="S6001">
        <v>1</v>
      </c>
      <c r="T6001" s="1">
        <v>45853</v>
      </c>
      <c r="U6001" t="s">
        <v>36</v>
      </c>
      <c r="V6001" t="str">
        <f>TEXT(WEEKDAY(Working_Data[[#This Row],[order_date]],1),"DDDD")</f>
        <v>Friday</v>
      </c>
      <c r="W6001" t="str">
        <f>TEXT(Working_Data[[#This Row],[order_date]],"mmmm")</f>
        <v>August</v>
      </c>
      <c r="X6001" s="7">
        <f>Working_Data[[#This Row],[last_order_date]]-Working_Data[[#This Row],[signup_date]]</f>
        <v>90</v>
      </c>
      <c r="Y6001" s="7">
        <f>IF(Working_Data[[#This Row],[churned]]="Active",1,0)</f>
        <v>0</v>
      </c>
      <c r="Z6001" s="7">
        <f>YEAR(Working_Data[[#This Row],[order_date]])</f>
        <v>2025</v>
      </c>
    </row>
  </sheetData>
  <conditionalFormatting sqref="A1:A1048576">
    <cfRule type="duplicateValues" dxfId="46" priority="1"/>
  </conditionalFormatting>
  <conditionalFormatting sqref="F1:F1048576">
    <cfRule type="duplicateValues" dxfId="45" priority="2"/>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4A5DD-1605-4D70-A9E1-1D9943A61DB6}">
  <sheetPr>
    <tabColor theme="5"/>
  </sheetPr>
  <dimension ref="B3:K9"/>
  <sheetViews>
    <sheetView workbookViewId="0">
      <selection activeCell="R13" sqref="R13"/>
    </sheetView>
  </sheetViews>
  <sheetFormatPr defaultRowHeight="15" x14ac:dyDescent="0.25"/>
  <cols>
    <col min="2" max="2" width="13.42578125" bestFit="1" customWidth="1"/>
    <col min="3" max="3" width="20.7109375" bestFit="1" customWidth="1"/>
    <col min="6" max="6" width="13.42578125" bestFit="1" customWidth="1"/>
    <col min="7" max="7" width="20.7109375" bestFit="1" customWidth="1"/>
    <col min="10" max="10" width="13.42578125" bestFit="1" customWidth="1"/>
    <col min="11" max="11" width="20.7109375" bestFit="1" customWidth="1"/>
  </cols>
  <sheetData>
    <row r="3" spans="2:11" x14ac:dyDescent="0.25">
      <c r="B3" s="4" t="s">
        <v>12054</v>
      </c>
      <c r="C3" t="s">
        <v>12056</v>
      </c>
      <c r="F3" s="4" t="s">
        <v>12054</v>
      </c>
      <c r="G3" t="s">
        <v>12056</v>
      </c>
      <c r="J3" s="4" t="s">
        <v>12054</v>
      </c>
      <c r="K3" t="s">
        <v>12056</v>
      </c>
    </row>
    <row r="4" spans="2:11" x14ac:dyDescent="0.25">
      <c r="B4" s="5" t="s">
        <v>45</v>
      </c>
      <c r="C4" s="8">
        <v>662</v>
      </c>
      <c r="F4" s="5" t="s">
        <v>22</v>
      </c>
      <c r="G4" s="9">
        <v>647</v>
      </c>
      <c r="J4" s="5" t="s">
        <v>32</v>
      </c>
      <c r="K4" s="8">
        <v>429</v>
      </c>
    </row>
    <row r="5" spans="2:11" x14ac:dyDescent="0.25">
      <c r="B5" s="5" t="s">
        <v>21</v>
      </c>
      <c r="C5" s="8">
        <v>626</v>
      </c>
      <c r="F5" s="5" t="s">
        <v>82</v>
      </c>
      <c r="G5" s="9">
        <v>634</v>
      </c>
      <c r="J5" s="5" t="s">
        <v>52</v>
      </c>
      <c r="K5" s="8">
        <v>381</v>
      </c>
    </row>
    <row r="6" spans="2:11" x14ac:dyDescent="0.25">
      <c r="B6" s="5" t="s">
        <v>38</v>
      </c>
      <c r="C6" s="8">
        <v>619</v>
      </c>
      <c r="F6" s="5" t="s">
        <v>39</v>
      </c>
      <c r="G6" s="9">
        <v>626</v>
      </c>
      <c r="J6" s="5" t="s">
        <v>77</v>
      </c>
      <c r="K6" s="8">
        <v>377</v>
      </c>
    </row>
    <row r="7" spans="2:11" x14ac:dyDescent="0.25">
      <c r="B7" s="5" t="s">
        <v>12055</v>
      </c>
      <c r="C7" s="7">
        <v>1907</v>
      </c>
      <c r="F7" s="5" t="s">
        <v>12055</v>
      </c>
      <c r="G7" s="7">
        <v>1907</v>
      </c>
      <c r="J7" s="5" t="s">
        <v>23</v>
      </c>
      <c r="K7" s="8">
        <v>369</v>
      </c>
    </row>
    <row r="8" spans="2:11" x14ac:dyDescent="0.25">
      <c r="J8" s="5" t="s">
        <v>56</v>
      </c>
      <c r="K8" s="8">
        <v>351</v>
      </c>
    </row>
    <row r="9" spans="2:11" x14ac:dyDescent="0.25">
      <c r="J9" s="5" t="s">
        <v>12055</v>
      </c>
      <c r="K9" s="7">
        <v>1907</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36229-FFB0-4878-8A87-47504C8DB9CD}">
  <sheetPr>
    <tabColor theme="6"/>
  </sheetPr>
  <dimension ref="B3:M9"/>
  <sheetViews>
    <sheetView workbookViewId="0">
      <selection activeCell="R17" sqref="R17"/>
    </sheetView>
  </sheetViews>
  <sheetFormatPr defaultRowHeight="15" x14ac:dyDescent="0.25"/>
  <cols>
    <col min="2" max="2" width="13.42578125" bestFit="1" customWidth="1"/>
    <col min="3" max="3" width="15.28515625" bestFit="1" customWidth="1"/>
    <col min="7" max="7" width="13.42578125" bestFit="1" customWidth="1"/>
    <col min="8" max="8" width="15.28515625" bestFit="1" customWidth="1"/>
    <col min="9" max="9" width="13.7109375" customWidth="1"/>
    <col min="12" max="12" width="13.42578125" bestFit="1" customWidth="1"/>
    <col min="13" max="13" width="15.28515625" bestFit="1" customWidth="1"/>
  </cols>
  <sheetData>
    <row r="3" spans="2:13" x14ac:dyDescent="0.25">
      <c r="B3" s="4" t="s">
        <v>12054</v>
      </c>
      <c r="C3" t="s">
        <v>12507</v>
      </c>
      <c r="G3" s="4" t="s">
        <v>12054</v>
      </c>
      <c r="H3" t="s">
        <v>12507</v>
      </c>
      <c r="L3" s="4" t="s">
        <v>12054</v>
      </c>
      <c r="M3" t="s">
        <v>12507</v>
      </c>
    </row>
    <row r="4" spans="2:13" x14ac:dyDescent="0.25">
      <c r="B4" s="5" t="s">
        <v>47</v>
      </c>
      <c r="C4" s="3">
        <v>323588.40000000014</v>
      </c>
      <c r="G4" s="5" t="s">
        <v>42</v>
      </c>
      <c r="H4" s="3">
        <v>275000.53999999998</v>
      </c>
      <c r="I4" s="6"/>
      <c r="L4" s="5" t="s">
        <v>59</v>
      </c>
      <c r="M4" s="3">
        <v>319550.49</v>
      </c>
    </row>
    <row r="5" spans="2:13" x14ac:dyDescent="0.25">
      <c r="B5" s="5" t="s">
        <v>41</v>
      </c>
      <c r="C5" s="3">
        <v>302303.83</v>
      </c>
      <c r="G5" s="5" t="s">
        <v>63</v>
      </c>
      <c r="H5" s="3">
        <v>289380.96999999997</v>
      </c>
      <c r="I5" s="6"/>
      <c r="L5" s="5" t="s">
        <v>64</v>
      </c>
      <c r="M5" s="3">
        <v>308994.39000000007</v>
      </c>
    </row>
    <row r="6" spans="2:13" x14ac:dyDescent="0.25">
      <c r="B6" s="5" t="s">
        <v>34</v>
      </c>
      <c r="C6" s="3">
        <v>298390.77</v>
      </c>
      <c r="G6" s="5" t="s">
        <v>26</v>
      </c>
      <c r="H6" s="3">
        <v>295324.68000000017</v>
      </c>
      <c r="I6" s="6"/>
      <c r="L6" s="5" t="s">
        <v>27</v>
      </c>
      <c r="M6" s="3">
        <v>307435.86000000028</v>
      </c>
    </row>
    <row r="7" spans="2:13" x14ac:dyDescent="0.25">
      <c r="B7" s="5" t="s">
        <v>58</v>
      </c>
      <c r="C7" s="3">
        <v>293335.24999999988</v>
      </c>
      <c r="G7" s="5" t="s">
        <v>48</v>
      </c>
      <c r="H7" s="3">
        <v>300523.44999999995</v>
      </c>
      <c r="I7" s="6"/>
      <c r="L7" s="5" t="s">
        <v>67</v>
      </c>
      <c r="M7" s="3">
        <v>287739.15999999997</v>
      </c>
    </row>
    <row r="8" spans="2:13" x14ac:dyDescent="0.25">
      <c r="B8" s="5" t="s">
        <v>25</v>
      </c>
      <c r="C8" s="3">
        <v>279538.08000000013</v>
      </c>
      <c r="G8" s="5" t="s">
        <v>54</v>
      </c>
      <c r="H8" s="3">
        <v>336926.68999999989</v>
      </c>
      <c r="I8" s="6"/>
      <c r="L8" s="5" t="s">
        <v>49</v>
      </c>
      <c r="M8" s="3">
        <v>273436.42999999988</v>
      </c>
    </row>
    <row r="9" spans="2:13" x14ac:dyDescent="0.25">
      <c r="B9" s="5" t="s">
        <v>12055</v>
      </c>
      <c r="C9" s="3">
        <v>1497156.3300000003</v>
      </c>
      <c r="G9" s="5" t="s">
        <v>12055</v>
      </c>
      <c r="H9" s="3">
        <v>1497156.33</v>
      </c>
      <c r="L9" s="5" t="s">
        <v>12055</v>
      </c>
      <c r="M9" s="3">
        <v>1497156.3300000003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41A36-E488-43A4-BC61-14CFA9C124C2}">
  <sheetPr>
    <tabColor theme="7"/>
  </sheetPr>
  <dimension ref="B3:M29"/>
  <sheetViews>
    <sheetView workbookViewId="0">
      <selection activeCell="H20" sqref="H20"/>
    </sheetView>
  </sheetViews>
  <sheetFormatPr defaultRowHeight="15" x14ac:dyDescent="0.25"/>
  <cols>
    <col min="2" max="2" width="13.42578125" bestFit="1" customWidth="1"/>
    <col min="3" max="3" width="16.85546875" bestFit="1" customWidth="1"/>
    <col min="4" max="4" width="16.28515625" bestFit="1" customWidth="1"/>
    <col min="12" max="12" width="13.42578125" bestFit="1" customWidth="1"/>
    <col min="13" max="13" width="16.85546875" bestFit="1" customWidth="1"/>
  </cols>
  <sheetData>
    <row r="3" spans="2:13" x14ac:dyDescent="0.25">
      <c r="B3" s="4" t="s">
        <v>12054</v>
      </c>
      <c r="C3" t="s">
        <v>12057</v>
      </c>
      <c r="L3" s="4" t="s">
        <v>12054</v>
      </c>
      <c r="M3" t="s">
        <v>12057</v>
      </c>
    </row>
    <row r="4" spans="2:13" x14ac:dyDescent="0.25">
      <c r="B4" s="5" t="s">
        <v>36</v>
      </c>
      <c r="C4" s="10">
        <v>0.34766649187205034</v>
      </c>
      <c r="L4" s="5" t="s">
        <v>30</v>
      </c>
      <c r="M4" s="7">
        <v>616</v>
      </c>
    </row>
    <row r="5" spans="2:13" x14ac:dyDescent="0.25">
      <c r="B5" s="5" t="s">
        <v>60</v>
      </c>
      <c r="C5" s="10">
        <v>0.32931305715783954</v>
      </c>
      <c r="L5" s="5" t="s">
        <v>36</v>
      </c>
      <c r="M5" s="7">
        <v>663</v>
      </c>
    </row>
    <row r="6" spans="2:13" x14ac:dyDescent="0.25">
      <c r="B6" s="5" t="s">
        <v>30</v>
      </c>
      <c r="C6" s="10">
        <v>0.32302045097011012</v>
      </c>
      <c r="L6" s="5" t="s">
        <v>60</v>
      </c>
      <c r="M6" s="7">
        <v>628</v>
      </c>
    </row>
    <row r="7" spans="2:13" x14ac:dyDescent="0.25">
      <c r="B7" s="5" t="s">
        <v>12055</v>
      </c>
      <c r="C7" s="10">
        <v>1</v>
      </c>
      <c r="L7" s="5" t="s">
        <v>12055</v>
      </c>
      <c r="M7" s="7">
        <v>1907</v>
      </c>
    </row>
    <row r="29" spans="2:4" x14ac:dyDescent="0.25">
      <c r="B29" s="11" t="s">
        <v>12513</v>
      </c>
      <c r="C29" s="18"/>
      <c r="D29" s="6">
        <f>GETPIVOTDATA("order_id",$L$3,"delivery_status","Cancelled")/6000</f>
        <v>0.10266666666666667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AD236-1834-4183-9012-F7BABA28A62A}">
  <sheetPr>
    <tabColor theme="8"/>
  </sheetPr>
  <dimension ref="B3:C7"/>
  <sheetViews>
    <sheetView workbookViewId="0">
      <selection activeCell="L4" sqref="L4"/>
    </sheetView>
  </sheetViews>
  <sheetFormatPr defaultRowHeight="15" x14ac:dyDescent="0.25"/>
  <cols>
    <col min="2" max="2" width="13.42578125" bestFit="1" customWidth="1"/>
    <col min="3" max="3" width="16.85546875" bestFit="1" customWidth="1"/>
  </cols>
  <sheetData>
    <row r="3" spans="2:3" x14ac:dyDescent="0.25">
      <c r="B3" s="4" t="s">
        <v>12054</v>
      </c>
      <c r="C3" t="s">
        <v>12057</v>
      </c>
    </row>
    <row r="4" spans="2:3" x14ac:dyDescent="0.25">
      <c r="B4" s="5" t="s">
        <v>50</v>
      </c>
      <c r="C4" s="7">
        <v>616</v>
      </c>
    </row>
    <row r="5" spans="2:3" x14ac:dyDescent="0.25">
      <c r="B5" s="5" t="s">
        <v>28</v>
      </c>
      <c r="C5" s="7">
        <v>656</v>
      </c>
    </row>
    <row r="6" spans="2:3" x14ac:dyDescent="0.25">
      <c r="B6" s="5" t="s">
        <v>35</v>
      </c>
      <c r="C6" s="7">
        <v>635</v>
      </c>
    </row>
    <row r="7" spans="2:3" x14ac:dyDescent="0.25">
      <c r="B7" s="5" t="s">
        <v>12055</v>
      </c>
      <c r="C7" s="7">
        <v>1907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7AF9-73AC-4EFA-B71F-EF03BA911B8D}">
  <sheetPr>
    <tabColor rgb="FFFFFF00"/>
  </sheetPr>
  <dimension ref="B2:F23"/>
  <sheetViews>
    <sheetView showGridLines="0" workbookViewId="0">
      <selection activeCell="D23" sqref="D23"/>
    </sheetView>
  </sheetViews>
  <sheetFormatPr defaultRowHeight="15" x14ac:dyDescent="0.25"/>
  <cols>
    <col min="2" max="2" width="29.85546875" customWidth="1"/>
    <col min="3" max="3" width="13.42578125" bestFit="1" customWidth="1"/>
    <col min="4" max="4" width="20.7109375" bestFit="1" customWidth="1"/>
    <col min="5" max="5" width="20.7109375" customWidth="1"/>
    <col min="6" max="6" width="20.7109375" bestFit="1" customWidth="1"/>
  </cols>
  <sheetData>
    <row r="2" spans="2:6" x14ac:dyDescent="0.25">
      <c r="B2" s="11" t="s">
        <v>12508</v>
      </c>
      <c r="C2" t="s">
        <v>12507</v>
      </c>
    </row>
    <row r="3" spans="2:6" x14ac:dyDescent="0.25">
      <c r="C3" s="3">
        <v>1497156.33</v>
      </c>
      <c r="F3" s="12">
        <f>GETPIVOTDATA("revenue",$C$2)</f>
        <v>1497156.33</v>
      </c>
    </row>
    <row r="7" spans="2:6" x14ac:dyDescent="0.25">
      <c r="B7" s="11" t="s">
        <v>12509</v>
      </c>
      <c r="C7" t="s">
        <v>12057</v>
      </c>
    </row>
    <row r="8" spans="2:6" x14ac:dyDescent="0.25">
      <c r="C8" s="7">
        <v>1907</v>
      </c>
      <c r="F8" s="11">
        <f>GETPIVOTDATA("order_id",$C$7)</f>
        <v>1907</v>
      </c>
    </row>
    <row r="11" spans="2:6" x14ac:dyDescent="0.25">
      <c r="B11" s="11" t="s">
        <v>12510</v>
      </c>
      <c r="C11" t="s">
        <v>12057</v>
      </c>
      <c r="D11" t="s">
        <v>12507</v>
      </c>
    </row>
    <row r="12" spans="2:6" x14ac:dyDescent="0.25">
      <c r="C12" s="7">
        <v>1907</v>
      </c>
      <c r="D12" s="3">
        <v>1497156.33</v>
      </c>
      <c r="E12" s="3"/>
      <c r="F12" s="12">
        <f>GETPIVOTDATA("Sum of revenue",$C$11)/GETPIVOTDATA("Count of order_id",$C$11)</f>
        <v>785.08459884635556</v>
      </c>
    </row>
    <row r="17" spans="2:6" x14ac:dyDescent="0.25">
      <c r="B17" s="11" t="s">
        <v>12511</v>
      </c>
      <c r="C17" s="4" t="s">
        <v>12054</v>
      </c>
      <c r="D17" t="s">
        <v>12056</v>
      </c>
    </row>
    <row r="18" spans="2:6" x14ac:dyDescent="0.25">
      <c r="C18" s="5" t="s">
        <v>29</v>
      </c>
      <c r="D18" s="7">
        <v>970</v>
      </c>
      <c r="E18" s="7" t="str">
        <f>C18</f>
        <v>Active</v>
      </c>
      <c r="F18">
        <f>GETPIVOTDATA("customer_id",$C$17,"churned","Active")</f>
        <v>970</v>
      </c>
    </row>
    <row r="19" spans="2:6" x14ac:dyDescent="0.25">
      <c r="C19" s="5" t="s">
        <v>43</v>
      </c>
      <c r="D19" s="7">
        <v>937</v>
      </c>
      <c r="E19" s="7" t="str">
        <f>C19</f>
        <v>Inactive</v>
      </c>
      <c r="F19">
        <f>GETPIVOTDATA("customer_id",$C$17,"churned","Inactive")</f>
        <v>937</v>
      </c>
    </row>
    <row r="20" spans="2:6" x14ac:dyDescent="0.25">
      <c r="C20" s="5" t="s">
        <v>12055</v>
      </c>
      <c r="D20" s="7">
        <v>1907</v>
      </c>
      <c r="E20" s="7"/>
    </row>
    <row r="23" spans="2:6" x14ac:dyDescent="0.25">
      <c r="C23" s="11" t="s">
        <v>12512</v>
      </c>
      <c r="D23" s="6">
        <f>GETPIVOTDATA("customer_id",$C$17,"churned","Active")/(GETPIVOTDATA("customer_id",$C$17,"churned","Active")+GETPIVOTDATA("customer_id",$C$17,"churned","Inactive"))</f>
        <v>0.508652333508128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F1ECB-8427-4378-8C69-A42B3F1621ED}">
  <sheetPr>
    <tabColor theme="9"/>
  </sheetPr>
  <dimension ref="A1:J3"/>
  <sheetViews>
    <sheetView showGridLines="0" showRowColHeaders="0" tabSelected="1" workbookViewId="0">
      <selection activeCell="AB30" sqref="AB30"/>
    </sheetView>
  </sheetViews>
  <sheetFormatPr defaultRowHeight="15" x14ac:dyDescent="0.25"/>
  <cols>
    <col min="1" max="16384" width="9.140625" style="13"/>
  </cols>
  <sheetData>
    <row r="1" spans="1:10" ht="15" customHeight="1" x14ac:dyDescent="0.25">
      <c r="A1" s="16"/>
      <c r="B1" s="17"/>
      <c r="C1" s="17"/>
      <c r="D1" s="17"/>
      <c r="E1" s="17"/>
      <c r="F1" s="17"/>
      <c r="G1" s="17"/>
      <c r="H1" s="14"/>
      <c r="I1" s="15"/>
      <c r="J1" s="15"/>
    </row>
    <row r="2" spans="1:10" ht="15" customHeight="1" x14ac:dyDescent="0.25">
      <c r="A2" s="17"/>
      <c r="B2" s="17"/>
      <c r="C2" s="17"/>
      <c r="D2" s="17"/>
      <c r="E2" s="17"/>
      <c r="F2" s="17"/>
      <c r="G2" s="17"/>
      <c r="H2" s="15"/>
      <c r="I2" s="15"/>
      <c r="J2" s="15"/>
    </row>
    <row r="3" spans="1:10" ht="15" customHeight="1" x14ac:dyDescent="0.25">
      <c r="A3" s="17"/>
      <c r="B3" s="17"/>
      <c r="C3" s="17"/>
      <c r="D3" s="17"/>
      <c r="E3" s="17"/>
      <c r="F3" s="17"/>
      <c r="G3" s="17"/>
      <c r="H3" s="15"/>
      <c r="I3" s="15"/>
      <c r="J3"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CBFEB7-229D-4B6D-B9AB-43123A9E18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 Data</vt:lpstr>
      <vt:lpstr>Working Data</vt:lpstr>
      <vt:lpstr>Cust Demographics Pivot Table</vt:lpstr>
      <vt:lpstr>Sales Distribution Pivot Table</vt:lpstr>
      <vt:lpstr>Delivery Performance Pivot Tabl</vt:lpstr>
      <vt:lpstr>Payment Preference Pivot Table</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Ngugi</dc:creator>
  <cp:lastModifiedBy>Ngugi</cp:lastModifiedBy>
  <dcterms:created xsi:type="dcterms:W3CDTF">2025-08-31T16:43:41Z</dcterms:created>
  <dcterms:modified xsi:type="dcterms:W3CDTF">2025-09-04T11:52:33Z</dcterms:modified>
</cp:coreProperties>
</file>